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cyrille/Documents/_Cyrille_Boulot/ADMAREL_2025/_FNFE_2025/_Factur-x/_Factur-X_V1.07-2024/_Factur-X 1.07.3 - 2025 05 15 VF/"/>
    </mc:Choice>
  </mc:AlternateContent>
  <xr:revisionPtr revIDLastSave="0" documentId="13_ncr:1_{360DFA16-6B4D-BB44-B26E-F723AD36F4D3}" xr6:coauthVersionLast="47" xr6:coauthVersionMax="47" xr10:uidLastSave="{00000000-0000-0000-0000-000000000000}"/>
  <bookViews>
    <workbookView xWindow="360" yWindow="780" windowWidth="31000" windowHeight="19680" activeTab="3" xr2:uid="{93330057-7AF9-DC4E-9693-1A691DFF085D}"/>
  </bookViews>
  <sheets>
    <sheet name="Factur-X CII HOW TO READ" sheetId="19" r:id="rId1"/>
    <sheet name="Factur-X CII D22B EXTENDED" sheetId="1" r:id="rId2"/>
    <sheet name="Factur-X CII D16 EXTENDED" sheetId="3" state="hidden" r:id="rId3"/>
    <sheet name="Factur-X CII D22B EN16931" sheetId="31" r:id="rId4"/>
    <sheet name="Factur-X CII D22B BASIC" sheetId="26" r:id="rId5"/>
    <sheet name="Factur-X CII D22B BASIC WL" sheetId="27" r:id="rId6"/>
    <sheet name="Factur-X CII D22B MINIMUM" sheetId="28" r:id="rId7"/>
    <sheet name="Business Rules" sheetId="7" r:id="rId8"/>
    <sheet name="Business Rules HYBRID" sheetId="30" r:id="rId9"/>
    <sheet name="Codelists for XML" sheetId="6" r:id="rId10"/>
    <sheet name="Codelists for Hybrid" sheetId="29" r:id="rId11"/>
    <sheet name="MODELE FACTURE LIGNES SIMPLES" sheetId="14" r:id="rId12"/>
    <sheet name="LIGNES COMPLETES" sheetId="15" r:id="rId13"/>
    <sheet name="INVOICE TEMPLATE SIMPLE LINES" sheetId="16" r:id="rId14"/>
    <sheet name="TEMPLATE COMPLETE LINES" sheetId="17" r:id="rId15"/>
  </sheets>
  <definedNames>
    <definedName name="_xlnm._FilterDatabase" localSheetId="7" hidden="1">'Business Rules'!$A$4:$AG$141</definedName>
    <definedName name="_xlnm._FilterDatabase" localSheetId="8" hidden="1">'Business Rules HYBRID'!$A$4:$AG$4</definedName>
    <definedName name="_xlnm._FilterDatabase" localSheetId="10" hidden="1">'Codelists for Hybrid'!$A$5:$D$21</definedName>
    <definedName name="_xlnm._FilterDatabase" localSheetId="9" hidden="1">'Codelists for XML'!$A$5:$BG$2189</definedName>
    <definedName name="_xlnm._FilterDatabase" localSheetId="2" hidden="1">'Factur-X CII D16 EXTENDED'!$A$4:$BR$1140</definedName>
    <definedName name="_xlnm._FilterDatabase" localSheetId="4" hidden="1">'Factur-X CII D22B BASIC'!$A$4:$BT$239</definedName>
    <definedName name="_xlnm._FilterDatabase" localSheetId="5" hidden="1">'Factur-X CII D22B BASIC WL'!$A$4:$BT$188</definedName>
    <definedName name="_xlnm._FilterDatabase" localSheetId="3" hidden="1">'Factur-X CII D22B EN16931'!$A$4:$BT$315</definedName>
    <definedName name="_xlnm._FilterDatabase" localSheetId="1" hidden="1">'Factur-X CII D22B EXTENDED'!$A$4:$BT$1170</definedName>
    <definedName name="_xlnm._FilterDatabase" localSheetId="6" hidden="1">'Factur-X CII D22B MINIMUM'!$A$4:$BT$44</definedName>
    <definedName name="_xlnm._FilterDatabase" localSheetId="0" hidden="1">'Factur-X CII HOW TO READ'!$A$4:$BS$4</definedName>
    <definedName name="_Toc418599466" localSheetId="2">'Factur-X CII D16 EXTENDED'!#REF!</definedName>
    <definedName name="_Toc418599466" localSheetId="4">'Factur-X CII D22B BASIC'!#REF!</definedName>
    <definedName name="_Toc418599466" localSheetId="5">'Factur-X CII D22B BASIC WL'!#REF!</definedName>
    <definedName name="_Toc418599466" localSheetId="3">'Factur-X CII D22B EN16931'!#REF!</definedName>
    <definedName name="_Toc418599466" localSheetId="1">'Factur-X CII D22B EXTENDED'!#REF!</definedName>
    <definedName name="_Toc418599466" localSheetId="6">'Factur-X CII D22B MINIMUM'!#REF!</definedName>
    <definedName name="_Toc418599466" localSheetId="0">'Factur-X CII HOW TO READ'!#REF!</definedName>
    <definedName name="_xlnm.Print_Titles" localSheetId="7">'Business Rules'!$4:$4</definedName>
    <definedName name="_xlnm.Print_Titles" localSheetId="8">'Business Rules HYBRID'!$4:$4</definedName>
    <definedName name="_xlnm.Print_Titles" localSheetId="4">'Factur-X CII D22B BASIC'!$3:$4</definedName>
    <definedName name="_xlnm.Print_Titles" localSheetId="5">'Factur-X CII D22B BASIC WL'!$4:$4</definedName>
    <definedName name="_xlnm.Print_Titles" localSheetId="3">'Factur-X CII D22B EN16931'!$3:$4</definedName>
    <definedName name="_xlnm.Print_Titles" localSheetId="1">'Factur-X CII D22B EXTENDED'!$3:$4</definedName>
    <definedName name="_xlnm.Print_Titles" localSheetId="6">'Factur-X CII D22B MINIMUM'!$4:$4</definedName>
    <definedName name="Print_Area" localSheetId="13">'INVOICE TEMPLATE SIMPLE LINES'!$B$3:$I$64</definedName>
    <definedName name="Print_Area" localSheetId="11">'MODELE FACTURE LIGNES SIMPLES'!$B$3:$I$64</definedName>
    <definedName name="_xlnm.Print_Area" localSheetId="7">'Business Rules'!$C$2:$Y$142</definedName>
    <definedName name="_xlnm.Print_Area" localSheetId="8">'Business Rules HYBRID'!$C$2:$S$25</definedName>
    <definedName name="_xlnm.Print_Area" localSheetId="4">'Factur-X CII D22B BASIC'!$AN$3:$BL$239</definedName>
    <definedName name="_xlnm.Print_Area" localSheetId="5">'Factur-X CII D22B BASIC WL'!$D$3:$AB$188</definedName>
    <definedName name="_xlnm.Print_Area" localSheetId="3">'Factur-X CII D22B EN16931'!$AN$3:$BL$315</definedName>
    <definedName name="_xlnm.Print_Area" localSheetId="1">'Factur-X CII D22B EXTENDED'!$AN$3:$BM$1151</definedName>
    <definedName name="_xlnm.Print_Area" localSheetId="6">'Factur-X CII D22B MINIMUM'!$D$3:$AB$44</definedName>
    <definedName name="_xlnm.Print_Area" localSheetId="13">'INVOICE TEMPLATE SIMPLE LINES'!$B$3:$I$66</definedName>
    <definedName name="_xlnm.Print_Area" localSheetId="12">'LIGNES COMPLETES'!$B$1:$Q$16</definedName>
    <definedName name="_xlnm.Print_Area" localSheetId="11">'MODELE FACTURE LIGNES SIMPLES'!$B$3:$I$66</definedName>
    <definedName name="_xlnm.Print_Area" localSheetId="14">'TEMPLATE COMPLETE LINES'!$B$1:$Q$16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R315" i="31" l="1"/>
  <c r="BQ315" i="31"/>
  <c r="BG315" i="31"/>
  <c r="BF315" i="31"/>
  <c r="BE315" i="31"/>
  <c r="BC315" i="31"/>
  <c r="BB315" i="31"/>
  <c r="AQ315" i="31" s="1"/>
  <c r="BA315" i="31"/>
  <c r="AY315" i="31"/>
  <c r="AR315" i="31"/>
  <c r="AP315" i="31"/>
  <c r="AO315" i="31"/>
  <c r="AN315" i="31"/>
  <c r="AK315" i="31"/>
  <c r="AJ315" i="31"/>
  <c r="AL315" i="31" s="1"/>
  <c r="Y315" i="31"/>
  <c r="BI315" i="31" s="1"/>
  <c r="T315" i="31"/>
  <c r="BD315" i="31" s="1"/>
  <c r="P315" i="31"/>
  <c r="AZ315" i="31" s="1"/>
  <c r="G315" i="31"/>
  <c r="BR314" i="31"/>
  <c r="BQ314" i="31"/>
  <c r="BG314" i="31"/>
  <c r="BF314" i="31"/>
  <c r="BE314" i="31"/>
  <c r="BC314" i="31"/>
  <c r="BB314" i="31"/>
  <c r="AQ314" i="31" s="1"/>
  <c r="BA314" i="31"/>
  <c r="AZ314" i="31"/>
  <c r="AY314" i="31"/>
  <c r="AR314" i="31"/>
  <c r="AP314" i="31"/>
  <c r="AO314" i="31"/>
  <c r="AN314" i="31"/>
  <c r="AK314" i="31"/>
  <c r="AJ314" i="31"/>
  <c r="AL314" i="31" s="1"/>
  <c r="Y314" i="31"/>
  <c r="BI314" i="31" s="1"/>
  <c r="T314" i="31"/>
  <c r="BD314" i="31" s="1"/>
  <c r="G314" i="31"/>
  <c r="A314" i="31"/>
  <c r="BR313" i="31"/>
  <c r="BQ313" i="31"/>
  <c r="BG313" i="31"/>
  <c r="BF313" i="31"/>
  <c r="BE313" i="31"/>
  <c r="BC313" i="31"/>
  <c r="BB313" i="31"/>
  <c r="AQ313" i="31" s="1"/>
  <c r="BA313" i="31"/>
  <c r="AY313" i="31"/>
  <c r="AR313" i="31"/>
  <c r="AP313" i="31"/>
  <c r="AO313" i="31"/>
  <c r="AN313" i="31"/>
  <c r="AK313" i="31"/>
  <c r="AJ313" i="31"/>
  <c r="AL313" i="31" s="1"/>
  <c r="Y313" i="31"/>
  <c r="T313" i="31"/>
  <c r="A313" i="31" s="1"/>
  <c r="P313" i="31"/>
  <c r="AZ313" i="31" s="1"/>
  <c r="G313" i="31"/>
  <c r="BR312" i="31"/>
  <c r="BQ312" i="31"/>
  <c r="BG312" i="31"/>
  <c r="BF312" i="31"/>
  <c r="BE312" i="31"/>
  <c r="BC312" i="31"/>
  <c r="BB312" i="31"/>
  <c r="AQ312" i="31" s="1"/>
  <c r="BA312" i="31"/>
  <c r="AY312" i="31"/>
  <c r="AR312" i="31"/>
  <c r="AP312" i="31"/>
  <c r="AO312" i="31"/>
  <c r="AN312" i="31"/>
  <c r="AK312" i="31"/>
  <c r="AJ312" i="31"/>
  <c r="AL312" i="31" s="1"/>
  <c r="Y312" i="31"/>
  <c r="T312" i="31"/>
  <c r="BD312" i="31" s="1"/>
  <c r="P312" i="31"/>
  <c r="AZ312" i="31" s="1"/>
  <c r="G312" i="31"/>
  <c r="BR311" i="31"/>
  <c r="BQ311" i="31"/>
  <c r="BG311" i="31"/>
  <c r="BF311" i="31"/>
  <c r="BE311" i="31"/>
  <c r="BC311" i="31"/>
  <c r="BB311" i="31"/>
  <c r="AQ311" i="31" s="1"/>
  <c r="BA311" i="31"/>
  <c r="AY311" i="31"/>
  <c r="AR311" i="31"/>
  <c r="AP311" i="31"/>
  <c r="AO311" i="31"/>
  <c r="AN311" i="31"/>
  <c r="AK311" i="31"/>
  <c r="AJ311" i="31"/>
  <c r="AL311" i="31" s="1"/>
  <c r="Y311" i="31"/>
  <c r="BI311" i="31" s="1"/>
  <c r="T311" i="31"/>
  <c r="P311" i="31"/>
  <c r="AZ311" i="31" s="1"/>
  <c r="G311" i="31"/>
  <c r="BR310" i="31"/>
  <c r="BQ310" i="31"/>
  <c r="BG310" i="31"/>
  <c r="BF310" i="31"/>
  <c r="BE310" i="31"/>
  <c r="BC310" i="31"/>
  <c r="BB310" i="31"/>
  <c r="AQ310" i="31" s="1"/>
  <c r="BA310" i="31"/>
  <c r="AY310" i="31"/>
  <c r="AR310" i="31"/>
  <c r="AP310" i="31"/>
  <c r="AO310" i="31"/>
  <c r="AN310" i="31"/>
  <c r="AK310" i="31"/>
  <c r="AJ310" i="31"/>
  <c r="AL310" i="31" s="1"/>
  <c r="Y310" i="31"/>
  <c r="T310" i="31"/>
  <c r="A310" i="31" s="1"/>
  <c r="P310" i="31"/>
  <c r="AZ310" i="31" s="1"/>
  <c r="G310" i="31"/>
  <c r="BR309" i="31"/>
  <c r="BQ309" i="31"/>
  <c r="BG309" i="31"/>
  <c r="BF309" i="31"/>
  <c r="BE309" i="31"/>
  <c r="BC309" i="31"/>
  <c r="BB309" i="31"/>
  <c r="AQ309" i="31" s="1"/>
  <c r="BA309" i="31"/>
  <c r="AY309" i="31"/>
  <c r="AR309" i="31"/>
  <c r="AP309" i="31"/>
  <c r="AO309" i="31"/>
  <c r="AN309" i="31"/>
  <c r="AK309" i="31"/>
  <c r="AJ309" i="31"/>
  <c r="AL309" i="31" s="1"/>
  <c r="Y309" i="31"/>
  <c r="T309" i="31"/>
  <c r="BD309" i="31" s="1"/>
  <c r="P309" i="31"/>
  <c r="AZ309" i="31" s="1"/>
  <c r="G309" i="31"/>
  <c r="BR308" i="31"/>
  <c r="BQ308" i="31"/>
  <c r="BG308" i="31"/>
  <c r="BF308" i="31"/>
  <c r="BE308" i="31"/>
  <c r="BC308" i="31"/>
  <c r="BB308" i="31"/>
  <c r="AQ308" i="31" s="1"/>
  <c r="BA308" i="31"/>
  <c r="AY308" i="31"/>
  <c r="AR308" i="31"/>
  <c r="AP308" i="31"/>
  <c r="AO308" i="31"/>
  <c r="AN308" i="31"/>
  <c r="AK308" i="31"/>
  <c r="AJ308" i="31"/>
  <c r="AL308" i="31" s="1"/>
  <c r="Y308" i="31"/>
  <c r="Z308" i="31" s="1"/>
  <c r="T308" i="31"/>
  <c r="BD308" i="31" s="1"/>
  <c r="P308" i="31"/>
  <c r="AZ308" i="31" s="1"/>
  <c r="G308" i="31"/>
  <c r="A308" i="31"/>
  <c r="BR307" i="31"/>
  <c r="BQ307" i="31"/>
  <c r="BG307" i="31"/>
  <c r="BF307" i="31"/>
  <c r="BE307" i="31"/>
  <c r="BC307" i="31"/>
  <c r="BB307" i="31"/>
  <c r="AQ307" i="31" s="1"/>
  <c r="BA307" i="31"/>
  <c r="AY307" i="31"/>
  <c r="AR307" i="31"/>
  <c r="AP307" i="31"/>
  <c r="AO307" i="31"/>
  <c r="AN307" i="31"/>
  <c r="AK307" i="31"/>
  <c r="AJ307" i="31"/>
  <c r="AL307" i="31" s="1"/>
  <c r="Y307" i="31"/>
  <c r="T307" i="31"/>
  <c r="A307" i="31" s="1"/>
  <c r="P307" i="31"/>
  <c r="AZ307" i="31" s="1"/>
  <c r="G307" i="31"/>
  <c r="BR306" i="31"/>
  <c r="BQ306" i="31"/>
  <c r="BG306" i="31"/>
  <c r="BF306" i="31"/>
  <c r="BE306" i="31"/>
  <c r="BC306" i="31"/>
  <c r="BB306" i="31"/>
  <c r="AQ306" i="31" s="1"/>
  <c r="BA306" i="31"/>
  <c r="AY306" i="31"/>
  <c r="AR306" i="31"/>
  <c r="AP306" i="31"/>
  <c r="AO306" i="31"/>
  <c r="AN306" i="31"/>
  <c r="AK306" i="31"/>
  <c r="AJ306" i="31"/>
  <c r="AL306" i="31" s="1"/>
  <c r="Y306" i="31"/>
  <c r="Z306" i="31" s="1"/>
  <c r="AA306" i="31" s="1"/>
  <c r="T306" i="31"/>
  <c r="BD306" i="31" s="1"/>
  <c r="P306" i="31"/>
  <c r="AZ306" i="31" s="1"/>
  <c r="G306" i="31"/>
  <c r="BR305" i="31"/>
  <c r="BQ305" i="31"/>
  <c r="BG305" i="31"/>
  <c r="BF305" i="31"/>
  <c r="BE305" i="31"/>
  <c r="BC305" i="31"/>
  <c r="BB305" i="31"/>
  <c r="AQ305" i="31" s="1"/>
  <c r="BA305" i="31"/>
  <c r="AY305" i="31"/>
  <c r="AR305" i="31"/>
  <c r="AP305" i="31"/>
  <c r="AO305" i="31"/>
  <c r="AN305" i="31"/>
  <c r="AK305" i="31"/>
  <c r="AJ305" i="31"/>
  <c r="AL305" i="31" s="1"/>
  <c r="Y305" i="31"/>
  <c r="Z305" i="31" s="1"/>
  <c r="T305" i="31"/>
  <c r="BD305" i="31" s="1"/>
  <c r="P305" i="31"/>
  <c r="AZ305" i="31" s="1"/>
  <c r="G305" i="31"/>
  <c r="BR304" i="31"/>
  <c r="BQ304" i="31"/>
  <c r="BG304" i="31"/>
  <c r="BF304" i="31"/>
  <c r="BE304" i="31"/>
  <c r="BC304" i="31"/>
  <c r="BB304" i="31"/>
  <c r="AQ304" i="31" s="1"/>
  <c r="BA304" i="31"/>
  <c r="AY304" i="31"/>
  <c r="AR304" i="31"/>
  <c r="AP304" i="31"/>
  <c r="AO304" i="31"/>
  <c r="AN304" i="31"/>
  <c r="AK304" i="31"/>
  <c r="AJ304" i="31"/>
  <c r="AL304" i="31" s="1"/>
  <c r="Y304" i="31"/>
  <c r="BI304" i="31" s="1"/>
  <c r="T304" i="31"/>
  <c r="A304" i="31" s="1"/>
  <c r="P304" i="31"/>
  <c r="AZ304" i="31" s="1"/>
  <c r="G304" i="31"/>
  <c r="BR303" i="31"/>
  <c r="BQ303" i="31"/>
  <c r="BG303" i="31"/>
  <c r="BF303" i="31"/>
  <c r="BE303" i="31"/>
  <c r="BC303" i="31"/>
  <c r="BB303" i="31"/>
  <c r="AQ303" i="31" s="1"/>
  <c r="BA303" i="31"/>
  <c r="AY303" i="31"/>
  <c r="AR303" i="31"/>
  <c r="AP303" i="31"/>
  <c r="AO303" i="31"/>
  <c r="AN303" i="31"/>
  <c r="AK303" i="31"/>
  <c r="AJ303" i="31"/>
  <c r="AL303" i="31" s="1"/>
  <c r="Y303" i="31"/>
  <c r="T303" i="31"/>
  <c r="P303" i="31"/>
  <c r="AZ303" i="31" s="1"/>
  <c r="G303" i="31"/>
  <c r="BR302" i="31"/>
  <c r="BQ302" i="31"/>
  <c r="BG302" i="31"/>
  <c r="BF302" i="31"/>
  <c r="BE302" i="31"/>
  <c r="BC302" i="31"/>
  <c r="BB302" i="31"/>
  <c r="AQ302" i="31" s="1"/>
  <c r="BA302" i="31"/>
  <c r="AY302" i="31"/>
  <c r="AR302" i="31"/>
  <c r="AP302" i="31"/>
  <c r="AO302" i="31"/>
  <c r="AN302" i="31"/>
  <c r="AK302" i="31"/>
  <c r="AJ302" i="31"/>
  <c r="AL302" i="31" s="1"/>
  <c r="Y302" i="31"/>
  <c r="BI302" i="31" s="1"/>
  <c r="T302" i="31"/>
  <c r="P302" i="31"/>
  <c r="AZ302" i="31" s="1"/>
  <c r="G302" i="31"/>
  <c r="BR301" i="31"/>
  <c r="BQ301" i="31"/>
  <c r="BG301" i="31"/>
  <c r="BF301" i="31"/>
  <c r="BE301" i="31"/>
  <c r="BC301" i="31"/>
  <c r="BB301" i="31"/>
  <c r="AQ301" i="31" s="1"/>
  <c r="BA301" i="31"/>
  <c r="AY301" i="31"/>
  <c r="AR301" i="31"/>
  <c r="AP301" i="31"/>
  <c r="AO301" i="31"/>
  <c r="AN301" i="31"/>
  <c r="AK301" i="31"/>
  <c r="AJ301" i="31"/>
  <c r="AL301" i="31" s="1"/>
  <c r="Y301" i="31"/>
  <c r="BI301" i="31" s="1"/>
  <c r="T301" i="31"/>
  <c r="BD301" i="31" s="1"/>
  <c r="P301" i="31"/>
  <c r="AZ301" i="31" s="1"/>
  <c r="G301" i="31"/>
  <c r="BR300" i="31"/>
  <c r="BQ300" i="31"/>
  <c r="BG300" i="31"/>
  <c r="BF300" i="31"/>
  <c r="BE300" i="31"/>
  <c r="BC300" i="31"/>
  <c r="BB300" i="31"/>
  <c r="AQ300" i="31" s="1"/>
  <c r="BA300" i="31"/>
  <c r="AY300" i="31"/>
  <c r="AR300" i="31"/>
  <c r="AP300" i="31"/>
  <c r="AO300" i="31"/>
  <c r="AN300" i="31"/>
  <c r="AK300" i="31"/>
  <c r="AJ300" i="31"/>
  <c r="AL300" i="31" s="1"/>
  <c r="Y300" i="31"/>
  <c r="BI300" i="31" s="1"/>
  <c r="T300" i="31"/>
  <c r="BD300" i="31" s="1"/>
  <c r="P300" i="31"/>
  <c r="AZ300" i="31" s="1"/>
  <c r="G300" i="31"/>
  <c r="BR299" i="31"/>
  <c r="BQ299" i="31"/>
  <c r="BK299" i="31"/>
  <c r="BG299" i="31"/>
  <c r="BF299" i="31"/>
  <c r="BE299" i="31"/>
  <c r="BC299" i="31"/>
  <c r="BB299" i="31"/>
  <c r="AQ299" i="31" s="1"/>
  <c r="BA299" i="31"/>
  <c r="AY299" i="31"/>
  <c r="AR299" i="31"/>
  <c r="AP299" i="31"/>
  <c r="AO299" i="31"/>
  <c r="AN299" i="31"/>
  <c r="AK299" i="31"/>
  <c r="AJ299" i="31"/>
  <c r="AL299" i="31" s="1"/>
  <c r="Y299" i="31"/>
  <c r="Z299" i="31" s="1"/>
  <c r="AA299" i="31" s="1"/>
  <c r="AB299" i="31" s="1"/>
  <c r="AC299" i="31" s="1"/>
  <c r="T299" i="31"/>
  <c r="BD299" i="31" s="1"/>
  <c r="P299" i="31"/>
  <c r="AZ299" i="31" s="1"/>
  <c r="G299" i="31"/>
  <c r="BR298" i="31"/>
  <c r="BQ298" i="31"/>
  <c r="BG298" i="31"/>
  <c r="BF298" i="31"/>
  <c r="BE298" i="31"/>
  <c r="BC298" i="31"/>
  <c r="BB298" i="31"/>
  <c r="AQ298" i="31" s="1"/>
  <c r="BA298" i="31"/>
  <c r="AY298" i="31"/>
  <c r="AR298" i="31"/>
  <c r="AP298" i="31"/>
  <c r="AO298" i="31"/>
  <c r="AN298" i="31"/>
  <c r="AK298" i="31"/>
  <c r="AJ298" i="31"/>
  <c r="AL298" i="31" s="1"/>
  <c r="Y298" i="31"/>
  <c r="Z298" i="31" s="1"/>
  <c r="BJ298" i="31" s="1"/>
  <c r="T298" i="31"/>
  <c r="BD298" i="31" s="1"/>
  <c r="P298" i="31"/>
  <c r="AZ298" i="31" s="1"/>
  <c r="G298" i="31"/>
  <c r="BR297" i="31"/>
  <c r="BQ297" i="31"/>
  <c r="BG297" i="31"/>
  <c r="BF297" i="31"/>
  <c r="BE297" i="31"/>
  <c r="BC297" i="31"/>
  <c r="BB297" i="31"/>
  <c r="AQ297" i="31" s="1"/>
  <c r="BA297" i="31"/>
  <c r="AY297" i="31"/>
  <c r="AR297" i="31"/>
  <c r="AP297" i="31"/>
  <c r="AO297" i="31"/>
  <c r="AN297" i="31"/>
  <c r="AK297" i="31"/>
  <c r="AJ297" i="31"/>
  <c r="AL297" i="31" s="1"/>
  <c r="Y297" i="31"/>
  <c r="BI297" i="31" s="1"/>
  <c r="T297" i="31"/>
  <c r="BD297" i="31" s="1"/>
  <c r="P297" i="31"/>
  <c r="AZ297" i="31" s="1"/>
  <c r="G297" i="31"/>
  <c r="BR296" i="31"/>
  <c r="BQ296" i="31"/>
  <c r="BG296" i="31"/>
  <c r="BF296" i="31"/>
  <c r="BE296" i="31"/>
  <c r="BC296" i="31"/>
  <c r="BB296" i="31"/>
  <c r="AQ296" i="31" s="1"/>
  <c r="BA296" i="31"/>
  <c r="AY296" i="31"/>
  <c r="AR296" i="31"/>
  <c r="AP296" i="31"/>
  <c r="AO296" i="31"/>
  <c r="AN296" i="31"/>
  <c r="AK296" i="31"/>
  <c r="AJ296" i="31"/>
  <c r="AL296" i="31" s="1"/>
  <c r="Y296" i="31"/>
  <c r="BI296" i="31" s="1"/>
  <c r="T296" i="31"/>
  <c r="BD296" i="31" s="1"/>
  <c r="P296" i="31"/>
  <c r="AZ296" i="31" s="1"/>
  <c r="G296" i="31"/>
  <c r="BR295" i="31"/>
  <c r="BQ295" i="31"/>
  <c r="BG295" i="31"/>
  <c r="BF295" i="31"/>
  <c r="BE295" i="31"/>
  <c r="BD295" i="31"/>
  <c r="BC295" i="31"/>
  <c r="BB295" i="31"/>
  <c r="AQ295" i="31" s="1"/>
  <c r="BA295" i="31"/>
  <c r="AY295" i="31"/>
  <c r="AR295" i="31"/>
  <c r="AP295" i="31"/>
  <c r="AO295" i="31"/>
  <c r="AN295" i="31"/>
  <c r="AK295" i="31"/>
  <c r="AJ295" i="31"/>
  <c r="AL295" i="31" s="1"/>
  <c r="Y295" i="31"/>
  <c r="Z295" i="31" s="1"/>
  <c r="BJ295" i="31" s="1"/>
  <c r="T295" i="31"/>
  <c r="A295" i="31" s="1"/>
  <c r="P295" i="31"/>
  <c r="AZ295" i="31" s="1"/>
  <c r="G295" i="31"/>
  <c r="BR294" i="31"/>
  <c r="BQ294" i="31"/>
  <c r="BG294" i="31"/>
  <c r="BF294" i="31"/>
  <c r="BE294" i="31"/>
  <c r="BC294" i="31"/>
  <c r="BB294" i="31"/>
  <c r="AQ294" i="31" s="1"/>
  <c r="BA294" i="31"/>
  <c r="AY294" i="31"/>
  <c r="AR294" i="31"/>
  <c r="AP294" i="31"/>
  <c r="AO294" i="31"/>
  <c r="AN294" i="31"/>
  <c r="AK294" i="31"/>
  <c r="AJ294" i="31"/>
  <c r="AL294" i="31" s="1"/>
  <c r="Z294" i="31"/>
  <c r="AA294" i="31" s="1"/>
  <c r="BK294" i="31" s="1"/>
  <c r="Y294" i="31"/>
  <c r="BI294" i="31" s="1"/>
  <c r="T294" i="31"/>
  <c r="A294" i="31" s="1"/>
  <c r="P294" i="31"/>
  <c r="AZ294" i="31" s="1"/>
  <c r="G294" i="31"/>
  <c r="BR293" i="31"/>
  <c r="BQ293" i="31"/>
  <c r="BG293" i="31"/>
  <c r="BF293" i="31"/>
  <c r="BE293" i="31"/>
  <c r="BC293" i="31"/>
  <c r="BB293" i="31"/>
  <c r="AQ293" i="31" s="1"/>
  <c r="BA293" i="31"/>
  <c r="AY293" i="31"/>
  <c r="AR293" i="31"/>
  <c r="AP293" i="31"/>
  <c r="AO293" i="31"/>
  <c r="AN293" i="31"/>
  <c r="AK293" i="31"/>
  <c r="AJ293" i="31"/>
  <c r="AL293" i="31" s="1"/>
  <c r="Y293" i="31"/>
  <c r="T293" i="31"/>
  <c r="BD293" i="31" s="1"/>
  <c r="P293" i="31"/>
  <c r="AZ293" i="31" s="1"/>
  <c r="G293" i="31"/>
  <c r="BR292" i="31"/>
  <c r="BQ292" i="31"/>
  <c r="BG292" i="31"/>
  <c r="BF292" i="31"/>
  <c r="BE292" i="31"/>
  <c r="BC292" i="31"/>
  <c r="BB292" i="31"/>
  <c r="AQ292" i="31" s="1"/>
  <c r="BA292" i="31"/>
  <c r="AY292" i="31"/>
  <c r="AR292" i="31"/>
  <c r="AP292" i="31"/>
  <c r="AO292" i="31"/>
  <c r="AN292" i="31"/>
  <c r="AK292" i="31"/>
  <c r="AJ292" i="31"/>
  <c r="AL292" i="31" s="1"/>
  <c r="Y292" i="31"/>
  <c r="BI292" i="31" s="1"/>
  <c r="T292" i="31"/>
  <c r="A292" i="31" s="1"/>
  <c r="P292" i="31"/>
  <c r="AZ292" i="31" s="1"/>
  <c r="G292" i="31"/>
  <c r="BR291" i="31"/>
  <c r="BQ291" i="31"/>
  <c r="BG291" i="31"/>
  <c r="BF291" i="31"/>
  <c r="BE291" i="31"/>
  <c r="BC291" i="31"/>
  <c r="BB291" i="31"/>
  <c r="AQ291" i="31" s="1"/>
  <c r="BA291" i="31"/>
  <c r="AY291" i="31"/>
  <c r="AR291" i="31"/>
  <c r="AP291" i="31"/>
  <c r="AO291" i="31"/>
  <c r="AN291" i="31"/>
  <c r="AK291" i="31"/>
  <c r="AJ291" i="31"/>
  <c r="AL291" i="31" s="1"/>
  <c r="Y291" i="31"/>
  <c r="T291" i="31"/>
  <c r="A291" i="31" s="1"/>
  <c r="P291" i="31"/>
  <c r="AZ291" i="31" s="1"/>
  <c r="G291" i="31"/>
  <c r="BR290" i="31"/>
  <c r="BQ290" i="31"/>
  <c r="BG290" i="31"/>
  <c r="BF290" i="31"/>
  <c r="BE290" i="31"/>
  <c r="BC290" i="31"/>
  <c r="BB290" i="31"/>
  <c r="AQ290" i="31" s="1"/>
  <c r="BA290" i="31"/>
  <c r="AZ290" i="31"/>
  <c r="AY290" i="31"/>
  <c r="AR290" i="31"/>
  <c r="AP290" i="31"/>
  <c r="AO290" i="31"/>
  <c r="AN290" i="31"/>
  <c r="AK290" i="31"/>
  <c r="AJ290" i="31"/>
  <c r="AL290" i="31" s="1"/>
  <c r="Y290" i="31"/>
  <c r="Z290" i="31" s="1"/>
  <c r="T290" i="31"/>
  <c r="BD290" i="31" s="1"/>
  <c r="G290" i="31"/>
  <c r="BR289" i="31"/>
  <c r="BQ289" i="31"/>
  <c r="BG289" i="31"/>
  <c r="BF289" i="31"/>
  <c r="BE289" i="31"/>
  <c r="BC289" i="31"/>
  <c r="BB289" i="31"/>
  <c r="AQ289" i="31" s="1"/>
  <c r="BA289" i="31"/>
  <c r="AY289" i="31"/>
  <c r="AR289" i="31"/>
  <c r="AP289" i="31"/>
  <c r="AO289" i="31"/>
  <c r="AN289" i="31"/>
  <c r="AK289" i="31"/>
  <c r="AJ289" i="31"/>
  <c r="AL289" i="31" s="1"/>
  <c r="Y289" i="31"/>
  <c r="Z289" i="31" s="1"/>
  <c r="T289" i="31"/>
  <c r="P289" i="31"/>
  <c r="AZ289" i="31" s="1"/>
  <c r="G289" i="31"/>
  <c r="BR288" i="31"/>
  <c r="BQ288" i="31"/>
  <c r="BG288" i="31"/>
  <c r="BF288" i="31"/>
  <c r="BE288" i="31"/>
  <c r="BC288" i="31"/>
  <c r="BB288" i="31"/>
  <c r="AQ288" i="31" s="1"/>
  <c r="BA288" i="31"/>
  <c r="AY288" i="31"/>
  <c r="AR288" i="31"/>
  <c r="AP288" i="31"/>
  <c r="AO288" i="31"/>
  <c r="AN288" i="31"/>
  <c r="AK288" i="31"/>
  <c r="AJ288" i="31"/>
  <c r="AL288" i="31" s="1"/>
  <c r="Y288" i="31"/>
  <c r="BI288" i="31" s="1"/>
  <c r="T288" i="31"/>
  <c r="A288" i="31" s="1"/>
  <c r="P288" i="31"/>
  <c r="AZ288" i="31" s="1"/>
  <c r="G288" i="31"/>
  <c r="BR287" i="31"/>
  <c r="BQ287" i="31"/>
  <c r="BG287" i="31"/>
  <c r="BF287" i="31"/>
  <c r="BE287" i="31"/>
  <c r="BC287" i="31"/>
  <c r="BB287" i="31"/>
  <c r="AQ287" i="31" s="1"/>
  <c r="BA287" i="31"/>
  <c r="AY287" i="31"/>
  <c r="AR287" i="31"/>
  <c r="AP287" i="31"/>
  <c r="AO287" i="31"/>
  <c r="AN287" i="31"/>
  <c r="AK287" i="31"/>
  <c r="AJ287" i="31"/>
  <c r="AL287" i="31" s="1"/>
  <c r="Y287" i="31"/>
  <c r="BI287" i="31" s="1"/>
  <c r="T287" i="31"/>
  <c r="P287" i="31"/>
  <c r="AZ287" i="31" s="1"/>
  <c r="G287" i="31"/>
  <c r="BR286" i="31"/>
  <c r="BQ286" i="31"/>
  <c r="BG286" i="31"/>
  <c r="BF286" i="31"/>
  <c r="BE286" i="31"/>
  <c r="BC286" i="31"/>
  <c r="BB286" i="31"/>
  <c r="AQ286" i="31" s="1"/>
  <c r="BA286" i="31"/>
  <c r="AY286" i="31"/>
  <c r="AR286" i="31"/>
  <c r="AP286" i="31"/>
  <c r="AO286" i="31"/>
  <c r="AN286" i="31"/>
  <c r="AK286" i="31"/>
  <c r="AJ286" i="31"/>
  <c r="AL286" i="31" s="1"/>
  <c r="Y286" i="31"/>
  <c r="BI286" i="31" s="1"/>
  <c r="T286" i="31"/>
  <c r="A286" i="31" s="1"/>
  <c r="P286" i="31"/>
  <c r="AZ286" i="31" s="1"/>
  <c r="G286" i="31"/>
  <c r="BR285" i="31"/>
  <c r="BQ285" i="31"/>
  <c r="BG285" i="31"/>
  <c r="BF285" i="31"/>
  <c r="BE285" i="31"/>
  <c r="BC285" i="31"/>
  <c r="BB285" i="31"/>
  <c r="AQ285" i="31" s="1"/>
  <c r="BA285" i="31"/>
  <c r="AY285" i="31"/>
  <c r="AR285" i="31"/>
  <c r="AP285" i="31"/>
  <c r="AO285" i="31"/>
  <c r="AN285" i="31"/>
  <c r="AK285" i="31"/>
  <c r="AJ285" i="31"/>
  <c r="AL285" i="31" s="1"/>
  <c r="Y285" i="31"/>
  <c r="Z285" i="31" s="1"/>
  <c r="T285" i="31"/>
  <c r="BD285" i="31" s="1"/>
  <c r="P285" i="31"/>
  <c r="AZ285" i="31" s="1"/>
  <c r="G285" i="31"/>
  <c r="BR284" i="31"/>
  <c r="BQ284" i="31"/>
  <c r="BG284" i="31"/>
  <c r="BF284" i="31"/>
  <c r="BE284" i="31"/>
  <c r="BC284" i="31"/>
  <c r="BB284" i="31"/>
  <c r="AQ284" i="31" s="1"/>
  <c r="BA284" i="31"/>
  <c r="AY284" i="31"/>
  <c r="AR284" i="31"/>
  <c r="AP284" i="31"/>
  <c r="AO284" i="31"/>
  <c r="AN284" i="31"/>
  <c r="AK284" i="31"/>
  <c r="AJ284" i="31"/>
  <c r="AL284" i="31" s="1"/>
  <c r="Y284" i="31"/>
  <c r="BI284" i="31" s="1"/>
  <c r="T284" i="31"/>
  <c r="P284" i="31"/>
  <c r="AZ284" i="31" s="1"/>
  <c r="G284" i="31"/>
  <c r="BR283" i="31"/>
  <c r="BQ283" i="31"/>
  <c r="BG283" i="31"/>
  <c r="BF283" i="31"/>
  <c r="BE283" i="31"/>
  <c r="BC283" i="31"/>
  <c r="BB283" i="31"/>
  <c r="AQ283" i="31" s="1"/>
  <c r="BA283" i="31"/>
  <c r="AY283" i="31"/>
  <c r="AR283" i="31"/>
  <c r="AP283" i="31"/>
  <c r="AO283" i="31"/>
  <c r="AN283" i="31"/>
  <c r="AK283" i="31"/>
  <c r="AJ283" i="31"/>
  <c r="AL283" i="31" s="1"/>
  <c r="Y283" i="31"/>
  <c r="Z283" i="31" s="1"/>
  <c r="BJ283" i="31" s="1"/>
  <c r="T283" i="31"/>
  <c r="BD283" i="31" s="1"/>
  <c r="P283" i="31"/>
  <c r="AZ283" i="31" s="1"/>
  <c r="G283" i="31"/>
  <c r="BR282" i="31"/>
  <c r="BQ282" i="31"/>
  <c r="BG282" i="31"/>
  <c r="BF282" i="31"/>
  <c r="BE282" i="31"/>
  <c r="BC282" i="31"/>
  <c r="BB282" i="31"/>
  <c r="AQ282" i="31" s="1"/>
  <c r="BA282" i="31"/>
  <c r="AY282" i="31"/>
  <c r="AR282" i="31"/>
  <c r="AP282" i="31"/>
  <c r="AO282" i="31"/>
  <c r="AN282" i="31"/>
  <c r="AK282" i="31"/>
  <c r="AJ282" i="31"/>
  <c r="AL282" i="31" s="1"/>
  <c r="Y282" i="31"/>
  <c r="BI282" i="31" s="1"/>
  <c r="T282" i="31"/>
  <c r="A282" i="31" s="1"/>
  <c r="P282" i="31"/>
  <c r="AZ282" i="31" s="1"/>
  <c r="G282" i="31"/>
  <c r="BR281" i="31"/>
  <c r="BQ281" i="31"/>
  <c r="BG281" i="31"/>
  <c r="BF281" i="31"/>
  <c r="BE281" i="31"/>
  <c r="BC281" i="31"/>
  <c r="BB281" i="31"/>
  <c r="AQ281" i="31" s="1"/>
  <c r="BA281" i="31"/>
  <c r="AY281" i="31"/>
  <c r="AR281" i="31"/>
  <c r="AP281" i="31"/>
  <c r="AO281" i="31"/>
  <c r="AN281" i="31"/>
  <c r="AK281" i="31"/>
  <c r="AJ281" i="31"/>
  <c r="AL281" i="31" s="1"/>
  <c r="Y281" i="31"/>
  <c r="BI281" i="31" s="1"/>
  <c r="T281" i="31"/>
  <c r="BD281" i="31" s="1"/>
  <c r="P281" i="31"/>
  <c r="AZ281" i="31" s="1"/>
  <c r="G281" i="31"/>
  <c r="BR280" i="31"/>
  <c r="BQ280" i="31"/>
  <c r="BG280" i="31"/>
  <c r="BF280" i="31"/>
  <c r="BE280" i="31"/>
  <c r="BC280" i="31"/>
  <c r="BB280" i="31"/>
  <c r="AQ280" i="31" s="1"/>
  <c r="BA280" i="31"/>
  <c r="AY280" i="31"/>
  <c r="AR280" i="31"/>
  <c r="AP280" i="31"/>
  <c r="AO280" i="31"/>
  <c r="AN280" i="31"/>
  <c r="AK280" i="31"/>
  <c r="AJ280" i="31"/>
  <c r="AL280" i="31" s="1"/>
  <c r="Y280" i="31"/>
  <c r="T280" i="31"/>
  <c r="BD280" i="31" s="1"/>
  <c r="P280" i="31"/>
  <c r="AZ280" i="31" s="1"/>
  <c r="G280" i="31"/>
  <c r="BR279" i="31"/>
  <c r="BQ279" i="31"/>
  <c r="BG279" i="31"/>
  <c r="BF279" i="31"/>
  <c r="BE279" i="31"/>
  <c r="BC279" i="31"/>
  <c r="BB279" i="31"/>
  <c r="AQ279" i="31" s="1"/>
  <c r="BA279" i="31"/>
  <c r="AY279" i="31"/>
  <c r="AR279" i="31"/>
  <c r="AP279" i="31"/>
  <c r="AO279" i="31"/>
  <c r="AN279" i="31"/>
  <c r="AK279" i="31"/>
  <c r="AJ279" i="31"/>
  <c r="AL279" i="31" s="1"/>
  <c r="Y279" i="31"/>
  <c r="T279" i="31"/>
  <c r="P279" i="31"/>
  <c r="AZ279" i="31" s="1"/>
  <c r="G279" i="31"/>
  <c r="BR278" i="31"/>
  <c r="BQ278" i="31"/>
  <c r="BG278" i="31"/>
  <c r="BF278" i="31"/>
  <c r="BE278" i="31"/>
  <c r="BC278" i="31"/>
  <c r="BB278" i="31"/>
  <c r="AQ278" i="31" s="1"/>
  <c r="BA278" i="31"/>
  <c r="AY278" i="31"/>
  <c r="AR278" i="31"/>
  <c r="AP278" i="31"/>
  <c r="AO278" i="31"/>
  <c r="AN278" i="31"/>
  <c r="AK278" i="31"/>
  <c r="AJ278" i="31"/>
  <c r="AL278" i="31" s="1"/>
  <c r="Y278" i="31"/>
  <c r="T278" i="31"/>
  <c r="A278" i="31" s="1"/>
  <c r="P278" i="31"/>
  <c r="AZ278" i="31" s="1"/>
  <c r="G278" i="31"/>
  <c r="BR277" i="31"/>
  <c r="BQ277" i="31"/>
  <c r="BG277" i="31"/>
  <c r="BF277" i="31"/>
  <c r="BE277" i="31"/>
  <c r="BC277" i="31"/>
  <c r="BB277" i="31"/>
  <c r="BA277" i="31"/>
  <c r="AY277" i="31"/>
  <c r="AR277" i="31"/>
  <c r="AQ277" i="31"/>
  <c r="AP277" i="31"/>
  <c r="AO277" i="31"/>
  <c r="AN277" i="31"/>
  <c r="AK277" i="31"/>
  <c r="AJ277" i="31"/>
  <c r="AL277" i="31" s="1"/>
  <c r="Y277" i="31"/>
  <c r="Z277" i="31" s="1"/>
  <c r="T277" i="31"/>
  <c r="P277" i="31"/>
  <c r="AZ277" i="31" s="1"/>
  <c r="G277" i="31"/>
  <c r="BR276" i="31"/>
  <c r="BQ276" i="31"/>
  <c r="BG276" i="31"/>
  <c r="BF276" i="31"/>
  <c r="BE276" i="31"/>
  <c r="BC276" i="31"/>
  <c r="BB276" i="31"/>
  <c r="AQ276" i="31" s="1"/>
  <c r="BA276" i="31"/>
  <c r="AY276" i="31"/>
  <c r="AR276" i="31"/>
  <c r="AP276" i="31"/>
  <c r="AO276" i="31"/>
  <c r="AN276" i="31"/>
  <c r="AK276" i="31"/>
  <c r="AJ276" i="31"/>
  <c r="AL276" i="31" s="1"/>
  <c r="Y276" i="31"/>
  <c r="BI276" i="31" s="1"/>
  <c r="T276" i="31"/>
  <c r="A276" i="31" s="1"/>
  <c r="P276" i="31"/>
  <c r="AZ276" i="31" s="1"/>
  <c r="G276" i="31"/>
  <c r="BR275" i="31"/>
  <c r="BQ275" i="31"/>
  <c r="BG275" i="31"/>
  <c r="BF275" i="31"/>
  <c r="BE275" i="31"/>
  <c r="BC275" i="31"/>
  <c r="BB275" i="31"/>
  <c r="AQ275" i="31" s="1"/>
  <c r="BA275" i="31"/>
  <c r="AY275" i="31"/>
  <c r="AR275" i="31"/>
  <c r="AP275" i="31"/>
  <c r="AO275" i="31"/>
  <c r="AN275" i="31"/>
  <c r="AK275" i="31"/>
  <c r="AJ275" i="31"/>
  <c r="AL275" i="31" s="1"/>
  <c r="Y275" i="31"/>
  <c r="T275" i="31"/>
  <c r="BD275" i="31" s="1"/>
  <c r="P275" i="31"/>
  <c r="AZ275" i="31" s="1"/>
  <c r="G275" i="31"/>
  <c r="BR274" i="31"/>
  <c r="BQ274" i="31"/>
  <c r="BG274" i="31"/>
  <c r="BF274" i="31"/>
  <c r="BE274" i="31"/>
  <c r="BC274" i="31"/>
  <c r="BB274" i="31"/>
  <c r="AQ274" i="31" s="1"/>
  <c r="BA274" i="31"/>
  <c r="AY274" i="31"/>
  <c r="AR274" i="31"/>
  <c r="AP274" i="31"/>
  <c r="AO274" i="31"/>
  <c r="AN274" i="31"/>
  <c r="AK274" i="31"/>
  <c r="AJ274" i="31"/>
  <c r="AL274" i="31" s="1"/>
  <c r="Y274" i="31"/>
  <c r="Z274" i="31" s="1"/>
  <c r="T274" i="31"/>
  <c r="P274" i="31"/>
  <c r="AZ274" i="31" s="1"/>
  <c r="G274" i="31"/>
  <c r="BR273" i="31"/>
  <c r="BQ273" i="31"/>
  <c r="BG273" i="31"/>
  <c r="BF273" i="31"/>
  <c r="BE273" i="31"/>
  <c r="BC273" i="31"/>
  <c r="BB273" i="31"/>
  <c r="AQ273" i="31" s="1"/>
  <c r="BA273" i="31"/>
  <c r="AY273" i="31"/>
  <c r="AR273" i="31"/>
  <c r="AP273" i="31"/>
  <c r="AO273" i="31"/>
  <c r="AN273" i="31"/>
  <c r="AK273" i="31"/>
  <c r="AJ273" i="31"/>
  <c r="AL273" i="31" s="1"/>
  <c r="Y273" i="31"/>
  <c r="BI273" i="31" s="1"/>
  <c r="T273" i="31"/>
  <c r="P273" i="31"/>
  <c r="AZ273" i="31" s="1"/>
  <c r="G273" i="31"/>
  <c r="BR272" i="31"/>
  <c r="BQ272" i="31"/>
  <c r="BG272" i="31"/>
  <c r="BF272" i="31"/>
  <c r="BE272" i="31"/>
  <c r="BC272" i="31"/>
  <c r="BB272" i="31"/>
  <c r="AQ272" i="31" s="1"/>
  <c r="BA272" i="31"/>
  <c r="AY272" i="31"/>
  <c r="AR272" i="31"/>
  <c r="AP272" i="31"/>
  <c r="AO272" i="31"/>
  <c r="AN272" i="31"/>
  <c r="AK272" i="31"/>
  <c r="AJ272" i="31"/>
  <c r="AL272" i="31" s="1"/>
  <c r="Y272" i="31"/>
  <c r="Z272" i="31" s="1"/>
  <c r="T272" i="31"/>
  <c r="A272" i="31" s="1"/>
  <c r="P272" i="31"/>
  <c r="AZ272" i="31" s="1"/>
  <c r="G272" i="31"/>
  <c r="BR271" i="31"/>
  <c r="BQ271" i="31"/>
  <c r="BG271" i="31"/>
  <c r="BF271" i="31"/>
  <c r="BE271" i="31"/>
  <c r="BC271" i="31"/>
  <c r="BB271" i="31"/>
  <c r="AQ271" i="31" s="1"/>
  <c r="BA271" i="31"/>
  <c r="AY271" i="31"/>
  <c r="AR271" i="31"/>
  <c r="AP271" i="31"/>
  <c r="AO271" i="31"/>
  <c r="AN271" i="31"/>
  <c r="AK271" i="31"/>
  <c r="AJ271" i="31"/>
  <c r="AL271" i="31" s="1"/>
  <c r="Y271" i="31"/>
  <c r="T271" i="31"/>
  <c r="A271" i="31" s="1"/>
  <c r="P271" i="31"/>
  <c r="AZ271" i="31" s="1"/>
  <c r="G271" i="31"/>
  <c r="BR270" i="31"/>
  <c r="BQ270" i="31"/>
  <c r="BG270" i="31"/>
  <c r="BF270" i="31"/>
  <c r="BE270" i="31"/>
  <c r="BC270" i="31"/>
  <c r="BB270" i="31"/>
  <c r="AQ270" i="31" s="1"/>
  <c r="BA270" i="31"/>
  <c r="AY270" i="31"/>
  <c r="AR270" i="31"/>
  <c r="AP270" i="31"/>
  <c r="AO270" i="31"/>
  <c r="AN270" i="31"/>
  <c r="AK270" i="31"/>
  <c r="AJ270" i="31"/>
  <c r="AL270" i="31" s="1"/>
  <c r="Y270" i="31"/>
  <c r="Z270" i="31" s="1"/>
  <c r="BJ270" i="31" s="1"/>
  <c r="T270" i="31"/>
  <c r="P270" i="31"/>
  <c r="AZ270" i="31" s="1"/>
  <c r="G270" i="31"/>
  <c r="BR269" i="31"/>
  <c r="BQ269" i="31"/>
  <c r="BG269" i="31"/>
  <c r="BF269" i="31"/>
  <c r="BE269" i="31"/>
  <c r="BC269" i="31"/>
  <c r="BB269" i="31"/>
  <c r="AQ269" i="31" s="1"/>
  <c r="BA269" i="31"/>
  <c r="AY269" i="31"/>
  <c r="AR269" i="31"/>
  <c r="AP269" i="31"/>
  <c r="AO269" i="31"/>
  <c r="AN269" i="31"/>
  <c r="AK269" i="31"/>
  <c r="AJ269" i="31"/>
  <c r="AL269" i="31" s="1"/>
  <c r="Y269" i="31"/>
  <c r="T269" i="31"/>
  <c r="P269" i="31"/>
  <c r="AZ269" i="31" s="1"/>
  <c r="G269" i="31"/>
  <c r="BR268" i="31"/>
  <c r="BQ268" i="31"/>
  <c r="BG268" i="31"/>
  <c r="BF268" i="31"/>
  <c r="BE268" i="31"/>
  <c r="BC268" i="31"/>
  <c r="BB268" i="31"/>
  <c r="AQ268" i="31" s="1"/>
  <c r="BA268" i="31"/>
  <c r="AY268" i="31"/>
  <c r="AR268" i="31"/>
  <c r="AP268" i="31"/>
  <c r="AO268" i="31"/>
  <c r="AN268" i="31"/>
  <c r="AK268" i="31"/>
  <c r="AJ268" i="31"/>
  <c r="AL268" i="31" s="1"/>
  <c r="Y268" i="31"/>
  <c r="T268" i="31"/>
  <c r="A268" i="31" s="1"/>
  <c r="P268" i="31"/>
  <c r="AZ268" i="31" s="1"/>
  <c r="G268" i="31"/>
  <c r="BR267" i="31"/>
  <c r="BQ267" i="31"/>
  <c r="BG267" i="31"/>
  <c r="BF267" i="31"/>
  <c r="BE267" i="31"/>
  <c r="BC267" i="31"/>
  <c r="BB267" i="31"/>
  <c r="AQ267" i="31" s="1"/>
  <c r="BA267" i="31"/>
  <c r="AY267" i="31"/>
  <c r="AR267" i="31"/>
  <c r="AP267" i="31"/>
  <c r="AO267" i="31"/>
  <c r="AN267" i="31"/>
  <c r="AK267" i="31"/>
  <c r="AJ267" i="31"/>
  <c r="AL267" i="31" s="1"/>
  <c r="Y267" i="31"/>
  <c r="T267" i="31"/>
  <c r="BD267" i="31" s="1"/>
  <c r="P267" i="31"/>
  <c r="AZ267" i="31" s="1"/>
  <c r="G267" i="31"/>
  <c r="BR266" i="31"/>
  <c r="BQ266" i="31"/>
  <c r="BG266" i="31"/>
  <c r="BF266" i="31"/>
  <c r="BE266" i="31"/>
  <c r="BC266" i="31"/>
  <c r="BB266" i="31"/>
  <c r="AQ266" i="31" s="1"/>
  <c r="BA266" i="31"/>
  <c r="AY266" i="31"/>
  <c r="AR266" i="31"/>
  <c r="AP266" i="31"/>
  <c r="AO266" i="31"/>
  <c r="AN266" i="31"/>
  <c r="AK266" i="31"/>
  <c r="AJ266" i="31"/>
  <c r="AL266" i="31" s="1"/>
  <c r="Y266" i="31"/>
  <c r="Z266" i="31" s="1"/>
  <c r="BJ266" i="31" s="1"/>
  <c r="T266" i="31"/>
  <c r="P266" i="31"/>
  <c r="AZ266" i="31" s="1"/>
  <c r="G266" i="31"/>
  <c r="BR265" i="31"/>
  <c r="BQ265" i="31"/>
  <c r="BG265" i="31"/>
  <c r="BF265" i="31"/>
  <c r="BE265" i="31"/>
  <c r="BC265" i="31"/>
  <c r="BB265" i="31"/>
  <c r="AQ265" i="31" s="1"/>
  <c r="BA265" i="31"/>
  <c r="AY265" i="31"/>
  <c r="AR265" i="31"/>
  <c r="AP265" i="31"/>
  <c r="AO265" i="31"/>
  <c r="AN265" i="31"/>
  <c r="AK265" i="31"/>
  <c r="AJ265" i="31"/>
  <c r="AL265" i="31" s="1"/>
  <c r="Y265" i="31"/>
  <c r="Z265" i="31" s="1"/>
  <c r="BJ265" i="31" s="1"/>
  <c r="T265" i="31"/>
  <c r="BD265" i="31" s="1"/>
  <c r="P265" i="31"/>
  <c r="AZ265" i="31" s="1"/>
  <c r="G265" i="31"/>
  <c r="BR264" i="31"/>
  <c r="BQ264" i="31"/>
  <c r="BG264" i="31"/>
  <c r="BF264" i="31"/>
  <c r="BE264" i="31"/>
  <c r="BC264" i="31"/>
  <c r="BB264" i="31"/>
  <c r="AQ264" i="31" s="1"/>
  <c r="BA264" i="31"/>
  <c r="AY264" i="31"/>
  <c r="AR264" i="31"/>
  <c r="AP264" i="31"/>
  <c r="AO264" i="31"/>
  <c r="AN264" i="31"/>
  <c r="AK264" i="31"/>
  <c r="AJ264" i="31"/>
  <c r="AL264" i="31" s="1"/>
  <c r="Y264" i="31"/>
  <c r="T264" i="31"/>
  <c r="P264" i="31"/>
  <c r="AZ264" i="31" s="1"/>
  <c r="G264" i="31"/>
  <c r="BR263" i="31"/>
  <c r="BQ263" i="31"/>
  <c r="BG263" i="31"/>
  <c r="BF263" i="31"/>
  <c r="BE263" i="31"/>
  <c r="BC263" i="31"/>
  <c r="BB263" i="31"/>
  <c r="AQ263" i="31" s="1"/>
  <c r="BA263" i="31"/>
  <c r="AY263" i="31"/>
  <c r="AR263" i="31"/>
  <c r="AP263" i="31"/>
  <c r="AO263" i="31"/>
  <c r="AN263" i="31"/>
  <c r="AK263" i="31"/>
  <c r="AJ263" i="31"/>
  <c r="AL263" i="31" s="1"/>
  <c r="Y263" i="31"/>
  <c r="Z263" i="31" s="1"/>
  <c r="T263" i="31"/>
  <c r="A263" i="31" s="1"/>
  <c r="P263" i="31"/>
  <c r="AZ263" i="31" s="1"/>
  <c r="G263" i="31"/>
  <c r="BR262" i="31"/>
  <c r="BQ262" i="31"/>
  <c r="BG262" i="31"/>
  <c r="BF262" i="31"/>
  <c r="BE262" i="31"/>
  <c r="BC262" i="31"/>
  <c r="BB262" i="31"/>
  <c r="AQ262" i="31" s="1"/>
  <c r="BA262" i="31"/>
  <c r="AY262" i="31"/>
  <c r="AR262" i="31"/>
  <c r="AP262" i="31"/>
  <c r="AO262" i="31"/>
  <c r="AN262" i="31"/>
  <c r="AK262" i="31"/>
  <c r="AJ262" i="31"/>
  <c r="AL262" i="31" s="1"/>
  <c r="Y262" i="31"/>
  <c r="Z262" i="31" s="1"/>
  <c r="T262" i="31"/>
  <c r="A262" i="31" s="1"/>
  <c r="P262" i="31"/>
  <c r="AZ262" i="31" s="1"/>
  <c r="G262" i="31"/>
  <c r="BR261" i="31"/>
  <c r="BQ261" i="31"/>
  <c r="BG261" i="31"/>
  <c r="BF261" i="31"/>
  <c r="BE261" i="31"/>
  <c r="BC261" i="31"/>
  <c r="BB261" i="31"/>
  <c r="AQ261" i="31" s="1"/>
  <c r="BA261" i="31"/>
  <c r="AY261" i="31"/>
  <c r="AR261" i="31"/>
  <c r="AP261" i="31"/>
  <c r="AO261" i="31"/>
  <c r="AN261" i="31"/>
  <c r="AK261" i="31"/>
  <c r="AJ261" i="31"/>
  <c r="AL261" i="31" s="1"/>
  <c r="Y261" i="31"/>
  <c r="Z261" i="31" s="1"/>
  <c r="BJ261" i="31" s="1"/>
  <c r="T261" i="31"/>
  <c r="P261" i="31"/>
  <c r="AZ261" i="31" s="1"/>
  <c r="G261" i="31"/>
  <c r="BR260" i="31"/>
  <c r="BQ260" i="31"/>
  <c r="BG260" i="31"/>
  <c r="BF260" i="31"/>
  <c r="BE260" i="31"/>
  <c r="BC260" i="31"/>
  <c r="BB260" i="31"/>
  <c r="AQ260" i="31" s="1"/>
  <c r="BA260" i="31"/>
  <c r="AY260" i="31"/>
  <c r="AR260" i="31"/>
  <c r="AP260" i="31"/>
  <c r="AO260" i="31"/>
  <c r="AN260" i="31"/>
  <c r="AK260" i="31"/>
  <c r="AJ260" i="31"/>
  <c r="AL260" i="31" s="1"/>
  <c r="Y260" i="31"/>
  <c r="Z260" i="31" s="1"/>
  <c r="AA260" i="31" s="1"/>
  <c r="T260" i="31"/>
  <c r="BD260" i="31" s="1"/>
  <c r="P260" i="31"/>
  <c r="AZ260" i="31" s="1"/>
  <c r="G260" i="31"/>
  <c r="BR259" i="31"/>
  <c r="BQ259" i="31"/>
  <c r="BG259" i="31"/>
  <c r="BF259" i="31"/>
  <c r="BE259" i="31"/>
  <c r="BC259" i="31"/>
  <c r="BB259" i="31"/>
  <c r="AQ259" i="31" s="1"/>
  <c r="BA259" i="31"/>
  <c r="AY259" i="31"/>
  <c r="AR259" i="31"/>
  <c r="AP259" i="31"/>
  <c r="AO259" i="31"/>
  <c r="AN259" i="31"/>
  <c r="AK259" i="31"/>
  <c r="AJ259" i="31"/>
  <c r="AL259" i="31" s="1"/>
  <c r="Y259" i="31"/>
  <c r="T259" i="31"/>
  <c r="P259" i="31"/>
  <c r="AZ259" i="31" s="1"/>
  <c r="G259" i="31"/>
  <c r="BR258" i="31"/>
  <c r="BQ258" i="31"/>
  <c r="BG258" i="31"/>
  <c r="BF258" i="31"/>
  <c r="BE258" i="31"/>
  <c r="BC258" i="31"/>
  <c r="BB258" i="31"/>
  <c r="AQ258" i="31" s="1"/>
  <c r="BA258" i="31"/>
  <c r="AY258" i="31"/>
  <c r="AR258" i="31"/>
  <c r="AP258" i="31"/>
  <c r="AO258" i="31"/>
  <c r="AN258" i="31"/>
  <c r="AK258" i="31"/>
  <c r="AJ258" i="31"/>
  <c r="AL258" i="31" s="1"/>
  <c r="Y258" i="31"/>
  <c r="Z258" i="31" s="1"/>
  <c r="BJ258" i="31" s="1"/>
  <c r="T258" i="31"/>
  <c r="BD258" i="31" s="1"/>
  <c r="P258" i="31"/>
  <c r="AZ258" i="31" s="1"/>
  <c r="G258" i="31"/>
  <c r="BR257" i="31"/>
  <c r="BQ257" i="31"/>
  <c r="BG257" i="31"/>
  <c r="BF257" i="31"/>
  <c r="BE257" i="31"/>
  <c r="BC257" i="31"/>
  <c r="BB257" i="31"/>
  <c r="AQ257" i="31" s="1"/>
  <c r="BA257" i="31"/>
  <c r="AY257" i="31"/>
  <c r="AR257" i="31"/>
  <c r="AP257" i="31"/>
  <c r="AO257" i="31"/>
  <c r="AN257" i="31"/>
  <c r="AK257" i="31"/>
  <c r="AJ257" i="31"/>
  <c r="AL257" i="31" s="1"/>
  <c r="Y257" i="31"/>
  <c r="BI257" i="31" s="1"/>
  <c r="T257" i="31"/>
  <c r="A257" i="31" s="1"/>
  <c r="P257" i="31"/>
  <c r="AZ257" i="31" s="1"/>
  <c r="G257" i="31"/>
  <c r="BR256" i="31"/>
  <c r="BQ256" i="31"/>
  <c r="BG256" i="31"/>
  <c r="BF256" i="31"/>
  <c r="BE256" i="31"/>
  <c r="BC256" i="31"/>
  <c r="BB256" i="31"/>
  <c r="AQ256" i="31" s="1"/>
  <c r="BA256" i="31"/>
  <c r="AY256" i="31"/>
  <c r="AR256" i="31"/>
  <c r="AP256" i="31"/>
  <c r="AO256" i="31"/>
  <c r="AN256" i="31"/>
  <c r="AK256" i="31"/>
  <c r="AJ256" i="31"/>
  <c r="AL256" i="31" s="1"/>
  <c r="Y256" i="31"/>
  <c r="BI256" i="31" s="1"/>
  <c r="T256" i="31"/>
  <c r="P256" i="31"/>
  <c r="AZ256" i="31" s="1"/>
  <c r="G256" i="31"/>
  <c r="BR255" i="31"/>
  <c r="BQ255" i="31"/>
  <c r="BG255" i="31"/>
  <c r="BF255" i="31"/>
  <c r="BE255" i="31"/>
  <c r="BC255" i="31"/>
  <c r="BB255" i="31"/>
  <c r="AQ255" i="31" s="1"/>
  <c r="BA255" i="31"/>
  <c r="AY255" i="31"/>
  <c r="AR255" i="31"/>
  <c r="AP255" i="31"/>
  <c r="AO255" i="31"/>
  <c r="AN255" i="31"/>
  <c r="AK255" i="31"/>
  <c r="AJ255" i="31"/>
  <c r="AL255" i="31" s="1"/>
  <c r="Y255" i="31"/>
  <c r="BI255" i="31" s="1"/>
  <c r="T255" i="31"/>
  <c r="P255" i="31"/>
  <c r="AZ255" i="31" s="1"/>
  <c r="G255" i="31"/>
  <c r="BR254" i="31"/>
  <c r="BQ254" i="31"/>
  <c r="BG254" i="31"/>
  <c r="BF254" i="31"/>
  <c r="BE254" i="31"/>
  <c r="BC254" i="31"/>
  <c r="BB254" i="31"/>
  <c r="AQ254" i="31" s="1"/>
  <c r="BA254" i="31"/>
  <c r="AY254" i="31"/>
  <c r="AR254" i="31"/>
  <c r="AP254" i="31"/>
  <c r="AO254" i="31"/>
  <c r="AN254" i="31"/>
  <c r="AK254" i="31"/>
  <c r="AJ254" i="31"/>
  <c r="AL254" i="31" s="1"/>
  <c r="Y254" i="31"/>
  <c r="BI254" i="31" s="1"/>
  <c r="T254" i="31"/>
  <c r="A254" i="31" s="1"/>
  <c r="P254" i="31"/>
  <c r="AZ254" i="31" s="1"/>
  <c r="G254" i="31"/>
  <c r="BR253" i="31"/>
  <c r="BQ253" i="31"/>
  <c r="BG253" i="31"/>
  <c r="BF253" i="31"/>
  <c r="BE253" i="31"/>
  <c r="BC253" i="31"/>
  <c r="BB253" i="31"/>
  <c r="AQ253" i="31" s="1"/>
  <c r="BA253" i="31"/>
  <c r="AY253" i="31"/>
  <c r="AR253" i="31"/>
  <c r="AP253" i="31"/>
  <c r="AO253" i="31"/>
  <c r="AN253" i="31"/>
  <c r="AK253" i="31"/>
  <c r="AJ253" i="31"/>
  <c r="AL253" i="31" s="1"/>
  <c r="Y253" i="31"/>
  <c r="T253" i="31"/>
  <c r="P253" i="31"/>
  <c r="AZ253" i="31" s="1"/>
  <c r="G253" i="31"/>
  <c r="BR252" i="31"/>
  <c r="BQ252" i="31"/>
  <c r="BG252" i="31"/>
  <c r="BF252" i="31"/>
  <c r="BE252" i="31"/>
  <c r="BC252" i="31"/>
  <c r="BB252" i="31"/>
  <c r="AQ252" i="31" s="1"/>
  <c r="BA252" i="31"/>
  <c r="AY252" i="31"/>
  <c r="AR252" i="31"/>
  <c r="AP252" i="31"/>
  <c r="AO252" i="31"/>
  <c r="AN252" i="31"/>
  <c r="AK252" i="31"/>
  <c r="AJ252" i="31"/>
  <c r="AL252" i="31" s="1"/>
  <c r="Y252" i="31"/>
  <c r="BI252" i="31" s="1"/>
  <c r="T252" i="31"/>
  <c r="BD252" i="31" s="1"/>
  <c r="P252" i="31"/>
  <c r="AZ252" i="31" s="1"/>
  <c r="G252" i="31"/>
  <c r="BR251" i="31"/>
  <c r="BQ251" i="31"/>
  <c r="BG251" i="31"/>
  <c r="BF251" i="31"/>
  <c r="BE251" i="31"/>
  <c r="BC251" i="31"/>
  <c r="BB251" i="31"/>
  <c r="AQ251" i="31" s="1"/>
  <c r="BA251" i="31"/>
  <c r="AY251" i="31"/>
  <c r="AR251" i="31"/>
  <c r="AP251" i="31"/>
  <c r="AO251" i="31"/>
  <c r="AN251" i="31"/>
  <c r="AK251" i="31"/>
  <c r="AJ251" i="31"/>
  <c r="AL251" i="31" s="1"/>
  <c r="Y251" i="31"/>
  <c r="Z251" i="31" s="1"/>
  <c r="T251" i="31"/>
  <c r="A251" i="31" s="1"/>
  <c r="P251" i="31"/>
  <c r="AZ251" i="31" s="1"/>
  <c r="G251" i="31"/>
  <c r="BR250" i="31"/>
  <c r="BQ250" i="31"/>
  <c r="BG250" i="31"/>
  <c r="BF250" i="31"/>
  <c r="BE250" i="31"/>
  <c r="BC250" i="31"/>
  <c r="BB250" i="31"/>
  <c r="AQ250" i="31" s="1"/>
  <c r="BA250" i="31"/>
  <c r="AY250" i="31"/>
  <c r="AR250" i="31"/>
  <c r="AP250" i="31"/>
  <c r="AO250" i="31"/>
  <c r="AN250" i="31"/>
  <c r="AK250" i="31"/>
  <c r="AJ250" i="31"/>
  <c r="AL250" i="31" s="1"/>
  <c r="Y250" i="31"/>
  <c r="T250" i="31"/>
  <c r="A250" i="31" s="1"/>
  <c r="P250" i="31"/>
  <c r="AZ250" i="31" s="1"/>
  <c r="G250" i="31"/>
  <c r="BR249" i="31"/>
  <c r="BQ249" i="31"/>
  <c r="BG249" i="31"/>
  <c r="BF249" i="31"/>
  <c r="BE249" i="31"/>
  <c r="BC249" i="31"/>
  <c r="BB249" i="31"/>
  <c r="AQ249" i="31" s="1"/>
  <c r="BA249" i="31"/>
  <c r="AY249" i="31"/>
  <c r="AR249" i="31"/>
  <c r="AP249" i="31"/>
  <c r="AO249" i="31"/>
  <c r="AN249" i="31"/>
  <c r="AK249" i="31"/>
  <c r="AJ249" i="31"/>
  <c r="AL249" i="31" s="1"/>
  <c r="Y249" i="31"/>
  <c r="BI249" i="31" s="1"/>
  <c r="T249" i="31"/>
  <c r="A249" i="31" s="1"/>
  <c r="P249" i="31"/>
  <c r="AZ249" i="31" s="1"/>
  <c r="G249" i="31"/>
  <c r="BR248" i="31"/>
  <c r="BQ248" i="31"/>
  <c r="BG248" i="31"/>
  <c r="BF248" i="31"/>
  <c r="BE248" i="31"/>
  <c r="BC248" i="31"/>
  <c r="BB248" i="31"/>
  <c r="AQ248" i="31" s="1"/>
  <c r="BA248" i="31"/>
  <c r="AY248" i="31"/>
  <c r="AR248" i="31"/>
  <c r="AP248" i="31"/>
  <c r="AO248" i="31"/>
  <c r="AN248" i="31"/>
  <c r="AK248" i="31"/>
  <c r="AJ248" i="31"/>
  <c r="AL248" i="31" s="1"/>
  <c r="Y248" i="31"/>
  <c r="BI248" i="31" s="1"/>
  <c r="T248" i="31"/>
  <c r="A248" i="31" s="1"/>
  <c r="P248" i="31"/>
  <c r="AZ248" i="31" s="1"/>
  <c r="G248" i="31"/>
  <c r="BR247" i="31"/>
  <c r="BQ247" i="31"/>
  <c r="BG247" i="31"/>
  <c r="BF247" i="31"/>
  <c r="BE247" i="31"/>
  <c r="BC247" i="31"/>
  <c r="BB247" i="31"/>
  <c r="AQ247" i="31" s="1"/>
  <c r="BA247" i="31"/>
  <c r="AY247" i="31"/>
  <c r="AR247" i="31"/>
  <c r="AP247" i="31"/>
  <c r="AO247" i="31"/>
  <c r="AN247" i="31"/>
  <c r="AK247" i="31"/>
  <c r="AJ247" i="31"/>
  <c r="AL247" i="31" s="1"/>
  <c r="Y247" i="31"/>
  <c r="T247" i="31"/>
  <c r="P247" i="31"/>
  <c r="AZ247" i="31" s="1"/>
  <c r="G247" i="31"/>
  <c r="BR246" i="31"/>
  <c r="BQ246" i="31"/>
  <c r="BG246" i="31"/>
  <c r="BF246" i="31"/>
  <c r="BE246" i="31"/>
  <c r="BC246" i="31"/>
  <c r="BB246" i="31"/>
  <c r="AQ246" i="31" s="1"/>
  <c r="BA246" i="31"/>
  <c r="AY246" i="31"/>
  <c r="AR246" i="31"/>
  <c r="AP246" i="31"/>
  <c r="AO246" i="31"/>
  <c r="AN246" i="31"/>
  <c r="AK246" i="31"/>
  <c r="AJ246" i="31"/>
  <c r="AL246" i="31" s="1"/>
  <c r="Y246" i="31"/>
  <c r="Z246" i="31" s="1"/>
  <c r="T246" i="31"/>
  <c r="P246" i="31"/>
  <c r="AZ246" i="31" s="1"/>
  <c r="G246" i="31"/>
  <c r="BR245" i="31"/>
  <c r="BQ245" i="31"/>
  <c r="BG245" i="31"/>
  <c r="BF245" i="31"/>
  <c r="BE245" i="31"/>
  <c r="BC245" i="31"/>
  <c r="BB245" i="31"/>
  <c r="AQ245" i="31" s="1"/>
  <c r="BA245" i="31"/>
  <c r="AY245" i="31"/>
  <c r="AR245" i="31"/>
  <c r="AP245" i="31"/>
  <c r="AO245" i="31"/>
  <c r="AN245" i="31"/>
  <c r="AK245" i="31"/>
  <c r="AJ245" i="31"/>
  <c r="AL245" i="31" s="1"/>
  <c r="Y245" i="31"/>
  <c r="BI245" i="31" s="1"/>
  <c r="T245" i="31"/>
  <c r="P245" i="31"/>
  <c r="AZ245" i="31" s="1"/>
  <c r="G245" i="31"/>
  <c r="BR244" i="31"/>
  <c r="BQ244" i="31"/>
  <c r="BG244" i="31"/>
  <c r="BF244" i="31"/>
  <c r="BE244" i="31"/>
  <c r="BC244" i="31"/>
  <c r="BB244" i="31"/>
  <c r="AQ244" i="31" s="1"/>
  <c r="BA244" i="31"/>
  <c r="AY244" i="31"/>
  <c r="AR244" i="31"/>
  <c r="AP244" i="31"/>
  <c r="AO244" i="31"/>
  <c r="AN244" i="31"/>
  <c r="AK244" i="31"/>
  <c r="AJ244" i="31"/>
  <c r="AL244" i="31" s="1"/>
  <c r="Y244" i="31"/>
  <c r="BI244" i="31" s="1"/>
  <c r="T244" i="31"/>
  <c r="BD244" i="31" s="1"/>
  <c r="P244" i="31"/>
  <c r="AZ244" i="31" s="1"/>
  <c r="G244" i="31"/>
  <c r="BR243" i="31"/>
  <c r="BQ243" i="31"/>
  <c r="BG243" i="31"/>
  <c r="BF243" i="31"/>
  <c r="BE243" i="31"/>
  <c r="BC243" i="31"/>
  <c r="BB243" i="31"/>
  <c r="AQ243" i="31" s="1"/>
  <c r="BA243" i="31"/>
  <c r="AY243" i="31"/>
  <c r="AR243" i="31"/>
  <c r="AP243" i="31"/>
  <c r="AO243" i="31"/>
  <c r="AN243" i="31"/>
  <c r="AK243" i="31"/>
  <c r="AJ243" i="31"/>
  <c r="AL243" i="31" s="1"/>
  <c r="Y243" i="31"/>
  <c r="T243" i="31"/>
  <c r="P243" i="31"/>
  <c r="AZ243" i="31" s="1"/>
  <c r="G243" i="31"/>
  <c r="BR242" i="31"/>
  <c r="BQ242" i="31"/>
  <c r="BG242" i="31"/>
  <c r="BF242" i="31"/>
  <c r="BE242" i="31"/>
  <c r="BC242" i="31"/>
  <c r="BB242" i="31"/>
  <c r="AQ242" i="31" s="1"/>
  <c r="BA242" i="31"/>
  <c r="AY242" i="31"/>
  <c r="AR242" i="31"/>
  <c r="AP242" i="31"/>
  <c r="AO242" i="31"/>
  <c r="AN242" i="31"/>
  <c r="AK242" i="31"/>
  <c r="AJ242" i="31"/>
  <c r="AL242" i="31" s="1"/>
  <c r="Y242" i="31"/>
  <c r="T242" i="31"/>
  <c r="BD242" i="31" s="1"/>
  <c r="P242" i="31"/>
  <c r="AZ242" i="31" s="1"/>
  <c r="G242" i="31"/>
  <c r="BR241" i="31"/>
  <c r="BQ241" i="31"/>
  <c r="BG241" i="31"/>
  <c r="BF241" i="31"/>
  <c r="BE241" i="31"/>
  <c r="BC241" i="31"/>
  <c r="BB241" i="31"/>
  <c r="AQ241" i="31" s="1"/>
  <c r="BA241" i="31"/>
  <c r="AY241" i="31"/>
  <c r="AR241" i="31"/>
  <c r="AP241" i="31"/>
  <c r="AO241" i="31"/>
  <c r="AN241" i="31"/>
  <c r="AK241" i="31"/>
  <c r="AJ241" i="31"/>
  <c r="AL241" i="31" s="1"/>
  <c r="Y241" i="31"/>
  <c r="Z241" i="31" s="1"/>
  <c r="T241" i="31"/>
  <c r="A241" i="31" s="1"/>
  <c r="P241" i="31"/>
  <c r="AZ241" i="31" s="1"/>
  <c r="G241" i="31"/>
  <c r="BR240" i="31"/>
  <c r="BQ240" i="31"/>
  <c r="BG240" i="31"/>
  <c r="BF240" i="31"/>
  <c r="BE240" i="31"/>
  <c r="BC240" i="31"/>
  <c r="BB240" i="31"/>
  <c r="AQ240" i="31" s="1"/>
  <c r="BA240" i="31"/>
  <c r="AY240" i="31"/>
  <c r="AR240" i="31"/>
  <c r="AP240" i="31"/>
  <c r="AO240" i="31"/>
  <c r="AN240" i="31"/>
  <c r="AK240" i="31"/>
  <c r="AJ240" i="31"/>
  <c r="AL240" i="31" s="1"/>
  <c r="Y240" i="31"/>
  <c r="T240" i="31"/>
  <c r="BD240" i="31" s="1"/>
  <c r="P240" i="31"/>
  <c r="AZ240" i="31" s="1"/>
  <c r="G240" i="31"/>
  <c r="BR239" i="31"/>
  <c r="BQ239" i="31"/>
  <c r="BG239" i="31"/>
  <c r="BF239" i="31"/>
  <c r="BE239" i="31"/>
  <c r="BC239" i="31"/>
  <c r="BB239" i="31"/>
  <c r="AQ239" i="31" s="1"/>
  <c r="BA239" i="31"/>
  <c r="AY239" i="31"/>
  <c r="AR239" i="31"/>
  <c r="AP239" i="31"/>
  <c r="AO239" i="31"/>
  <c r="AN239" i="31"/>
  <c r="AK239" i="31"/>
  <c r="AJ239" i="31"/>
  <c r="AL239" i="31" s="1"/>
  <c r="Y239" i="31"/>
  <c r="T239" i="31"/>
  <c r="A239" i="31" s="1"/>
  <c r="P239" i="31"/>
  <c r="AZ239" i="31" s="1"/>
  <c r="G239" i="31"/>
  <c r="BR238" i="31"/>
  <c r="BQ238" i="31"/>
  <c r="BG238" i="31"/>
  <c r="BF238" i="31"/>
  <c r="BE238" i="31"/>
  <c r="BC238" i="31"/>
  <c r="BB238" i="31"/>
  <c r="AQ238" i="31" s="1"/>
  <c r="BA238" i="31"/>
  <c r="AY238" i="31"/>
  <c r="AR238" i="31"/>
  <c r="AP238" i="31"/>
  <c r="AO238" i="31"/>
  <c r="AN238" i="31"/>
  <c r="AK238" i="31"/>
  <c r="AJ238" i="31"/>
  <c r="AL238" i="31" s="1"/>
  <c r="Y238" i="31"/>
  <c r="BI238" i="31" s="1"/>
  <c r="T238" i="31"/>
  <c r="A238" i="31" s="1"/>
  <c r="P238" i="31"/>
  <c r="AZ238" i="31" s="1"/>
  <c r="G238" i="31"/>
  <c r="BR237" i="31"/>
  <c r="BQ237" i="31"/>
  <c r="BG237" i="31"/>
  <c r="BF237" i="31"/>
  <c r="BE237" i="31"/>
  <c r="BC237" i="31"/>
  <c r="BB237" i="31"/>
  <c r="AQ237" i="31" s="1"/>
  <c r="BA237" i="31"/>
  <c r="AY237" i="31"/>
  <c r="AR237" i="31"/>
  <c r="AP237" i="31"/>
  <c r="AO237" i="31"/>
  <c r="AN237" i="31"/>
  <c r="AK237" i="31"/>
  <c r="AJ237" i="31"/>
  <c r="AL237" i="31" s="1"/>
  <c r="Y237" i="31"/>
  <c r="T237" i="31"/>
  <c r="P237" i="31"/>
  <c r="AZ237" i="31" s="1"/>
  <c r="G237" i="31"/>
  <c r="BR236" i="31"/>
  <c r="BQ236" i="31"/>
  <c r="BG236" i="31"/>
  <c r="BF236" i="31"/>
  <c r="BE236" i="31"/>
  <c r="BC236" i="31"/>
  <c r="BB236" i="31"/>
  <c r="AQ236" i="31" s="1"/>
  <c r="BA236" i="31"/>
  <c r="AY236" i="31"/>
  <c r="AR236" i="31"/>
  <c r="AP236" i="31"/>
  <c r="AO236" i="31"/>
  <c r="AN236" i="31"/>
  <c r="AK236" i="31"/>
  <c r="AJ236" i="31"/>
  <c r="AL236" i="31" s="1"/>
  <c r="Y236" i="31"/>
  <c r="BI236" i="31" s="1"/>
  <c r="T236" i="31"/>
  <c r="P236" i="31"/>
  <c r="AZ236" i="31" s="1"/>
  <c r="G236" i="31"/>
  <c r="BR235" i="31"/>
  <c r="BQ235" i="31"/>
  <c r="BG235" i="31"/>
  <c r="BF235" i="31"/>
  <c r="BE235" i="31"/>
  <c r="BC235" i="31"/>
  <c r="BB235" i="31"/>
  <c r="AQ235" i="31" s="1"/>
  <c r="BA235" i="31"/>
  <c r="AY235" i="31"/>
  <c r="AR235" i="31"/>
  <c r="AP235" i="31"/>
  <c r="AO235" i="31"/>
  <c r="AN235" i="31"/>
  <c r="AK235" i="31"/>
  <c r="AJ235" i="31"/>
  <c r="AL235" i="31" s="1"/>
  <c r="Y235" i="31"/>
  <c r="BI235" i="31" s="1"/>
  <c r="T235" i="31"/>
  <c r="A235" i="31" s="1"/>
  <c r="P235" i="31"/>
  <c r="AZ235" i="31" s="1"/>
  <c r="G235" i="31"/>
  <c r="BR234" i="31"/>
  <c r="BQ234" i="31"/>
  <c r="BG234" i="31"/>
  <c r="BF234" i="31"/>
  <c r="BE234" i="31"/>
  <c r="BC234" i="31"/>
  <c r="BB234" i="31"/>
  <c r="AQ234" i="31" s="1"/>
  <c r="BA234" i="31"/>
  <c r="AY234" i="31"/>
  <c r="AR234" i="31"/>
  <c r="AP234" i="31"/>
  <c r="AO234" i="31"/>
  <c r="AN234" i="31"/>
  <c r="AK234" i="31"/>
  <c r="AJ234" i="31"/>
  <c r="AL234" i="31" s="1"/>
  <c r="Y234" i="31"/>
  <c r="BI234" i="31" s="1"/>
  <c r="T234" i="31"/>
  <c r="BD234" i="31" s="1"/>
  <c r="P234" i="31"/>
  <c r="AZ234" i="31" s="1"/>
  <c r="G234" i="31"/>
  <c r="BR233" i="31"/>
  <c r="BQ233" i="31"/>
  <c r="BG233" i="31"/>
  <c r="BF233" i="31"/>
  <c r="BE233" i="31"/>
  <c r="BC233" i="31"/>
  <c r="BB233" i="31"/>
  <c r="AQ233" i="31" s="1"/>
  <c r="BA233" i="31"/>
  <c r="AZ233" i="31"/>
  <c r="AY233" i="31"/>
  <c r="AR233" i="31"/>
  <c r="AP233" i="31"/>
  <c r="AO233" i="31"/>
  <c r="AN233" i="31"/>
  <c r="AK233" i="31"/>
  <c r="AJ233" i="31"/>
  <c r="AL233" i="31" s="1"/>
  <c r="Y233" i="31"/>
  <c r="Z233" i="31" s="1"/>
  <c r="T233" i="31"/>
  <c r="A233" i="31" s="1"/>
  <c r="G233" i="31"/>
  <c r="BR232" i="31"/>
  <c r="BQ232" i="31"/>
  <c r="BG232" i="31"/>
  <c r="BF232" i="31"/>
  <c r="BE232" i="31"/>
  <c r="BC232" i="31"/>
  <c r="BB232" i="31"/>
  <c r="AQ232" i="31" s="1"/>
  <c r="BA232" i="31"/>
  <c r="AY232" i="31"/>
  <c r="AR232" i="31"/>
  <c r="AP232" i="31"/>
  <c r="AO232" i="31"/>
  <c r="AN232" i="31"/>
  <c r="AK232" i="31"/>
  <c r="AJ232" i="31"/>
  <c r="AL232" i="31" s="1"/>
  <c r="Y232" i="31"/>
  <c r="T232" i="31"/>
  <c r="P232" i="31"/>
  <c r="AZ232" i="31" s="1"/>
  <c r="G232" i="31"/>
  <c r="BR231" i="31"/>
  <c r="BQ231" i="31"/>
  <c r="BG231" i="31"/>
  <c r="BF231" i="31"/>
  <c r="BE231" i="31"/>
  <c r="BC231" i="31"/>
  <c r="BB231" i="31"/>
  <c r="AQ231" i="31" s="1"/>
  <c r="BA231" i="31"/>
  <c r="AY231" i="31"/>
  <c r="AR231" i="31"/>
  <c r="AP231" i="31"/>
  <c r="AO231" i="31"/>
  <c r="AN231" i="31"/>
  <c r="AK231" i="31"/>
  <c r="AJ231" i="31"/>
  <c r="AL231" i="31" s="1"/>
  <c r="Y231" i="31"/>
  <c r="T231" i="31"/>
  <c r="A231" i="31" s="1"/>
  <c r="P231" i="31"/>
  <c r="AZ231" i="31" s="1"/>
  <c r="G231" i="31"/>
  <c r="BR230" i="31"/>
  <c r="BQ230" i="31"/>
  <c r="BG230" i="31"/>
  <c r="BF230" i="31"/>
  <c r="BE230" i="31"/>
  <c r="BC230" i="31"/>
  <c r="BB230" i="31"/>
  <c r="AQ230" i="31" s="1"/>
  <c r="BA230" i="31"/>
  <c r="AY230" i="31"/>
  <c r="AR230" i="31"/>
  <c r="AP230" i="31"/>
  <c r="AO230" i="31"/>
  <c r="AN230" i="31"/>
  <c r="AK230" i="31"/>
  <c r="AJ230" i="31"/>
  <c r="AL230" i="31" s="1"/>
  <c r="Y230" i="31"/>
  <c r="BI230" i="31" s="1"/>
  <c r="T230" i="31"/>
  <c r="BD230" i="31" s="1"/>
  <c r="P230" i="31"/>
  <c r="AZ230" i="31" s="1"/>
  <c r="G230" i="31"/>
  <c r="BR229" i="31"/>
  <c r="BQ229" i="31"/>
  <c r="BG229" i="31"/>
  <c r="BF229" i="31"/>
  <c r="BE229" i="31"/>
  <c r="BC229" i="31"/>
  <c r="BB229" i="31"/>
  <c r="AQ229" i="31" s="1"/>
  <c r="BA229" i="31"/>
  <c r="AY229" i="31"/>
  <c r="AR229" i="31"/>
  <c r="AP229" i="31"/>
  <c r="AO229" i="31"/>
  <c r="AN229" i="31"/>
  <c r="AK229" i="31"/>
  <c r="AJ229" i="31"/>
  <c r="AL229" i="31" s="1"/>
  <c r="Y229" i="31"/>
  <c r="Z229" i="31" s="1"/>
  <c r="BJ229" i="31" s="1"/>
  <c r="T229" i="31"/>
  <c r="A229" i="31" s="1"/>
  <c r="P229" i="31"/>
  <c r="AZ229" i="31" s="1"/>
  <c r="G229" i="31"/>
  <c r="BR228" i="31"/>
  <c r="BQ228" i="31"/>
  <c r="BG228" i="31"/>
  <c r="BF228" i="31"/>
  <c r="BE228" i="31"/>
  <c r="BC228" i="31"/>
  <c r="BB228" i="31"/>
  <c r="AQ228" i="31" s="1"/>
  <c r="BA228" i="31"/>
  <c r="AY228" i="31"/>
  <c r="AR228" i="31"/>
  <c r="AP228" i="31"/>
  <c r="AO228" i="31"/>
  <c r="AN228" i="31"/>
  <c r="AK228" i="31"/>
  <c r="AJ228" i="31"/>
  <c r="AL228" i="31" s="1"/>
  <c r="Y228" i="31"/>
  <c r="Z228" i="31" s="1"/>
  <c r="T228" i="31"/>
  <c r="BD228" i="31" s="1"/>
  <c r="P228" i="31"/>
  <c r="AZ228" i="31" s="1"/>
  <c r="G228" i="31"/>
  <c r="BR227" i="31"/>
  <c r="BQ227" i="31"/>
  <c r="BG227" i="31"/>
  <c r="BF227" i="31"/>
  <c r="BE227" i="31"/>
  <c r="BC227" i="31"/>
  <c r="BB227" i="31"/>
  <c r="AQ227" i="31" s="1"/>
  <c r="BA227" i="31"/>
  <c r="AZ227" i="31"/>
  <c r="AY227" i="31"/>
  <c r="AR227" i="31"/>
  <c r="AP227" i="31"/>
  <c r="AO227" i="31"/>
  <c r="AN227" i="31"/>
  <c r="AK227" i="31"/>
  <c r="AJ227" i="31"/>
  <c r="AL227" i="31" s="1"/>
  <c r="Y227" i="31"/>
  <c r="Z227" i="31" s="1"/>
  <c r="BJ227" i="31" s="1"/>
  <c r="T227" i="31"/>
  <c r="A227" i="31" s="1"/>
  <c r="G227" i="31"/>
  <c r="BR226" i="31"/>
  <c r="BQ226" i="31"/>
  <c r="BG226" i="31"/>
  <c r="BF226" i="31"/>
  <c r="BE226" i="31"/>
  <c r="BC226" i="31"/>
  <c r="BB226" i="31"/>
  <c r="AQ226" i="31" s="1"/>
  <c r="BA226" i="31"/>
  <c r="AY226" i="31"/>
  <c r="AR226" i="31"/>
  <c r="AP226" i="31"/>
  <c r="AO226" i="31"/>
  <c r="AN226" i="31"/>
  <c r="AK226" i="31"/>
  <c r="AJ226" i="31"/>
  <c r="AL226" i="31" s="1"/>
  <c r="Y226" i="31"/>
  <c r="T226" i="31"/>
  <c r="A226" i="31" s="1"/>
  <c r="P226" i="31"/>
  <c r="AZ226" i="31" s="1"/>
  <c r="G226" i="31"/>
  <c r="BR225" i="31"/>
  <c r="BQ225" i="31"/>
  <c r="BG225" i="31"/>
  <c r="BF225" i="31"/>
  <c r="BE225" i="31"/>
  <c r="BC225" i="31"/>
  <c r="BB225" i="31"/>
  <c r="AQ225" i="31" s="1"/>
  <c r="BA225" i="31"/>
  <c r="AY225" i="31"/>
  <c r="AR225" i="31"/>
  <c r="AP225" i="31"/>
  <c r="AO225" i="31"/>
  <c r="AN225" i="31"/>
  <c r="AK225" i="31"/>
  <c r="AJ225" i="31"/>
  <c r="AL225" i="31" s="1"/>
  <c r="Y225" i="31"/>
  <c r="T225" i="31"/>
  <c r="BD225" i="31" s="1"/>
  <c r="P225" i="31"/>
  <c r="AZ225" i="31" s="1"/>
  <c r="G225" i="31"/>
  <c r="BR224" i="31"/>
  <c r="BQ224" i="31"/>
  <c r="BG224" i="31"/>
  <c r="BF224" i="31"/>
  <c r="BE224" i="31"/>
  <c r="BC224" i="31"/>
  <c r="BB224" i="31"/>
  <c r="AQ224" i="31" s="1"/>
  <c r="BA224" i="31"/>
  <c r="AY224" i="31"/>
  <c r="AR224" i="31"/>
  <c r="AP224" i="31"/>
  <c r="AO224" i="31"/>
  <c r="AN224" i="31"/>
  <c r="AK224" i="31"/>
  <c r="AJ224" i="31"/>
  <c r="AL224" i="31" s="1"/>
  <c r="Y224" i="31"/>
  <c r="T224" i="31"/>
  <c r="P224" i="31"/>
  <c r="AZ224" i="31" s="1"/>
  <c r="G224" i="31"/>
  <c r="BR223" i="31"/>
  <c r="BQ223" i="31"/>
  <c r="BG223" i="31"/>
  <c r="BF223" i="31"/>
  <c r="BE223" i="31"/>
  <c r="BC223" i="31"/>
  <c r="BB223" i="31"/>
  <c r="AQ223" i="31" s="1"/>
  <c r="BA223" i="31"/>
  <c r="AY223" i="31"/>
  <c r="AR223" i="31"/>
  <c r="AP223" i="31"/>
  <c r="AO223" i="31"/>
  <c r="AN223" i="31"/>
  <c r="AK223" i="31"/>
  <c r="AJ223" i="31"/>
  <c r="AL223" i="31" s="1"/>
  <c r="Y223" i="31"/>
  <c r="Z223" i="31" s="1"/>
  <c r="BJ223" i="31" s="1"/>
  <c r="T223" i="31"/>
  <c r="A223" i="31" s="1"/>
  <c r="P223" i="31"/>
  <c r="AZ223" i="31" s="1"/>
  <c r="G223" i="31"/>
  <c r="BR222" i="31"/>
  <c r="BQ222" i="31"/>
  <c r="BG222" i="31"/>
  <c r="BF222" i="31"/>
  <c r="BE222" i="31"/>
  <c r="BC222" i="31"/>
  <c r="BB222" i="31"/>
  <c r="AQ222" i="31" s="1"/>
  <c r="BA222" i="31"/>
  <c r="AY222" i="31"/>
  <c r="AR222" i="31"/>
  <c r="AP222" i="31"/>
  <c r="AO222" i="31"/>
  <c r="AN222" i="31"/>
  <c r="AK222" i="31"/>
  <c r="AJ222" i="31"/>
  <c r="AL222" i="31" s="1"/>
  <c r="Y222" i="31"/>
  <c r="Z222" i="31" s="1"/>
  <c r="T222" i="31"/>
  <c r="P222" i="31"/>
  <c r="AZ222" i="31" s="1"/>
  <c r="G222" i="31"/>
  <c r="BR221" i="31"/>
  <c r="BQ221" i="31"/>
  <c r="BG221" i="31"/>
  <c r="BF221" i="31"/>
  <c r="BE221" i="31"/>
  <c r="BC221" i="31"/>
  <c r="BB221" i="31"/>
  <c r="AQ221" i="31" s="1"/>
  <c r="BA221" i="31"/>
  <c r="AY221" i="31"/>
  <c r="AR221" i="31"/>
  <c r="AP221" i="31"/>
  <c r="AO221" i="31"/>
  <c r="AN221" i="31"/>
  <c r="AK221" i="31"/>
  <c r="AJ221" i="31"/>
  <c r="AL221" i="31" s="1"/>
  <c r="Y221" i="31"/>
  <c r="Z221" i="31" s="1"/>
  <c r="T221" i="31"/>
  <c r="A221" i="31" s="1"/>
  <c r="P221" i="31"/>
  <c r="AZ221" i="31" s="1"/>
  <c r="G221" i="31"/>
  <c r="BR220" i="31"/>
  <c r="BQ220" i="31"/>
  <c r="BG220" i="31"/>
  <c r="BF220" i="31"/>
  <c r="BE220" i="31"/>
  <c r="BC220" i="31"/>
  <c r="BB220" i="31"/>
  <c r="AQ220" i="31" s="1"/>
  <c r="BA220" i="31"/>
  <c r="AY220" i="31"/>
  <c r="AR220" i="31"/>
  <c r="AP220" i="31"/>
  <c r="AO220" i="31"/>
  <c r="AN220" i="31"/>
  <c r="AK220" i="31"/>
  <c r="AJ220" i="31"/>
  <c r="AL220" i="31" s="1"/>
  <c r="Y220" i="31"/>
  <c r="BI220" i="31" s="1"/>
  <c r="T220" i="31"/>
  <c r="A220" i="31" s="1"/>
  <c r="P220" i="31"/>
  <c r="AZ220" i="31" s="1"/>
  <c r="G220" i="31"/>
  <c r="BR219" i="31"/>
  <c r="BQ219" i="31"/>
  <c r="BG219" i="31"/>
  <c r="BF219" i="31"/>
  <c r="BE219" i="31"/>
  <c r="BC219" i="31"/>
  <c r="BB219" i="31"/>
  <c r="AQ219" i="31" s="1"/>
  <c r="BA219" i="31"/>
  <c r="AY219" i="31"/>
  <c r="AR219" i="31"/>
  <c r="AP219" i="31"/>
  <c r="AO219" i="31"/>
  <c r="AN219" i="31"/>
  <c r="AK219" i="31"/>
  <c r="AJ219" i="31"/>
  <c r="AL219" i="31" s="1"/>
  <c r="Y219" i="31"/>
  <c r="T219" i="31"/>
  <c r="A219" i="31" s="1"/>
  <c r="P219" i="31"/>
  <c r="AZ219" i="31" s="1"/>
  <c r="G219" i="31"/>
  <c r="BR218" i="31"/>
  <c r="BQ218" i="31"/>
  <c r="BG218" i="31"/>
  <c r="BF218" i="31"/>
  <c r="BE218" i="31"/>
  <c r="BC218" i="31"/>
  <c r="BB218" i="31"/>
  <c r="AQ218" i="31" s="1"/>
  <c r="BA218" i="31"/>
  <c r="AY218" i="31"/>
  <c r="AR218" i="31"/>
  <c r="AP218" i="31"/>
  <c r="AO218" i="31"/>
  <c r="AN218" i="31"/>
  <c r="AK218" i="31"/>
  <c r="AJ218" i="31"/>
  <c r="AL218" i="31" s="1"/>
  <c r="Y218" i="31"/>
  <c r="Z218" i="31" s="1"/>
  <c r="T218" i="31"/>
  <c r="BD218" i="31" s="1"/>
  <c r="P218" i="31"/>
  <c r="AZ218" i="31" s="1"/>
  <c r="G218" i="31"/>
  <c r="BR217" i="31"/>
  <c r="BQ217" i="31"/>
  <c r="BG217" i="31"/>
  <c r="BF217" i="31"/>
  <c r="BE217" i="31"/>
  <c r="BC217" i="31"/>
  <c r="BB217" i="31"/>
  <c r="AQ217" i="31" s="1"/>
  <c r="BA217" i="31"/>
  <c r="AY217" i="31"/>
  <c r="AR217" i="31"/>
  <c r="AP217" i="31"/>
  <c r="AO217" i="31"/>
  <c r="AN217" i="31"/>
  <c r="AK217" i="31"/>
  <c r="AJ217" i="31"/>
  <c r="AL217" i="31" s="1"/>
  <c r="Y217" i="31"/>
  <c r="T217" i="31"/>
  <c r="A217" i="31" s="1"/>
  <c r="P217" i="31"/>
  <c r="AZ217" i="31" s="1"/>
  <c r="G217" i="31"/>
  <c r="BR216" i="31"/>
  <c r="BQ216" i="31"/>
  <c r="BG216" i="31"/>
  <c r="BF216" i="31"/>
  <c r="BE216" i="31"/>
  <c r="BC216" i="31"/>
  <c r="BB216" i="31"/>
  <c r="AQ216" i="31" s="1"/>
  <c r="BA216" i="31"/>
  <c r="AY216" i="31"/>
  <c r="AR216" i="31"/>
  <c r="AP216" i="31"/>
  <c r="AO216" i="31"/>
  <c r="AN216" i="31"/>
  <c r="AK216" i="31"/>
  <c r="AJ216" i="31"/>
  <c r="AL216" i="31" s="1"/>
  <c r="Y216" i="31"/>
  <c r="T216" i="31"/>
  <c r="P216" i="31"/>
  <c r="AZ216" i="31" s="1"/>
  <c r="G216" i="31"/>
  <c r="BR215" i="31"/>
  <c r="BQ215" i="31"/>
  <c r="BG215" i="31"/>
  <c r="BF215" i="31"/>
  <c r="BE215" i="31"/>
  <c r="BC215" i="31"/>
  <c r="BB215" i="31"/>
  <c r="AQ215" i="31" s="1"/>
  <c r="BA215" i="31"/>
  <c r="AY215" i="31"/>
  <c r="AR215" i="31"/>
  <c r="AP215" i="31"/>
  <c r="AO215" i="31"/>
  <c r="AN215" i="31"/>
  <c r="AK215" i="31"/>
  <c r="AJ215" i="31"/>
  <c r="AL215" i="31" s="1"/>
  <c r="Y215" i="31"/>
  <c r="BI215" i="31" s="1"/>
  <c r="T215" i="31"/>
  <c r="BD215" i="31" s="1"/>
  <c r="P215" i="31"/>
  <c r="AZ215" i="31" s="1"/>
  <c r="G215" i="31"/>
  <c r="BR214" i="31"/>
  <c r="BQ214" i="31"/>
  <c r="BG214" i="31"/>
  <c r="BF214" i="31"/>
  <c r="BE214" i="31"/>
  <c r="BC214" i="31"/>
  <c r="BB214" i="31"/>
  <c r="AQ214" i="31" s="1"/>
  <c r="BA214" i="31"/>
  <c r="AY214" i="31"/>
  <c r="AR214" i="31"/>
  <c r="AP214" i="31"/>
  <c r="AO214" i="31"/>
  <c r="AN214" i="31"/>
  <c r="AK214" i="31"/>
  <c r="AJ214" i="31"/>
  <c r="AL214" i="31" s="1"/>
  <c r="Y214" i="31"/>
  <c r="Z214" i="31" s="1"/>
  <c r="T214" i="31"/>
  <c r="BD214" i="31" s="1"/>
  <c r="P214" i="31"/>
  <c r="AZ214" i="31" s="1"/>
  <c r="G214" i="31"/>
  <c r="BR213" i="31"/>
  <c r="BQ213" i="31"/>
  <c r="BG213" i="31"/>
  <c r="BF213" i="31"/>
  <c r="BE213" i="31"/>
  <c r="BC213" i="31"/>
  <c r="BB213" i="31"/>
  <c r="AQ213" i="31" s="1"/>
  <c r="BA213" i="31"/>
  <c r="AY213" i="31"/>
  <c r="AR213" i="31"/>
  <c r="AP213" i="31"/>
  <c r="AO213" i="31"/>
  <c r="AN213" i="31"/>
  <c r="AK213" i="31"/>
  <c r="AJ213" i="31"/>
  <c r="AL213" i="31" s="1"/>
  <c r="Y213" i="31"/>
  <c r="T213" i="31"/>
  <c r="P213" i="31"/>
  <c r="AZ213" i="31" s="1"/>
  <c r="G213" i="31"/>
  <c r="BR212" i="31"/>
  <c r="BQ212" i="31"/>
  <c r="BG212" i="31"/>
  <c r="BF212" i="31"/>
  <c r="BE212" i="31"/>
  <c r="BC212" i="31"/>
  <c r="BB212" i="31"/>
  <c r="AQ212" i="31" s="1"/>
  <c r="BA212" i="31"/>
  <c r="AY212" i="31"/>
  <c r="AR212" i="31"/>
  <c r="AP212" i="31"/>
  <c r="AO212" i="31"/>
  <c r="AN212" i="31"/>
  <c r="AK212" i="31"/>
  <c r="AJ212" i="31"/>
  <c r="AL212" i="31" s="1"/>
  <c r="Y212" i="31"/>
  <c r="T212" i="31"/>
  <c r="BD212" i="31" s="1"/>
  <c r="P212" i="31"/>
  <c r="AZ212" i="31" s="1"/>
  <c r="G212" i="31"/>
  <c r="BR211" i="31"/>
  <c r="BQ211" i="31"/>
  <c r="BG211" i="31"/>
  <c r="BF211" i="31"/>
  <c r="BE211" i="31"/>
  <c r="BC211" i="31"/>
  <c r="BB211" i="31"/>
  <c r="AQ211" i="31" s="1"/>
  <c r="BA211" i="31"/>
  <c r="AY211" i="31"/>
  <c r="AR211" i="31"/>
  <c r="AP211" i="31"/>
  <c r="AO211" i="31"/>
  <c r="AN211" i="31"/>
  <c r="AK211" i="31"/>
  <c r="AJ211" i="31"/>
  <c r="AL211" i="31" s="1"/>
  <c r="Y211" i="31"/>
  <c r="BI211" i="31" s="1"/>
  <c r="T211" i="31"/>
  <c r="P211" i="31"/>
  <c r="AZ211" i="31" s="1"/>
  <c r="G211" i="31"/>
  <c r="BR210" i="31"/>
  <c r="BQ210" i="31"/>
  <c r="BG210" i="31"/>
  <c r="BF210" i="31"/>
  <c r="BE210" i="31"/>
  <c r="BC210" i="31"/>
  <c r="BB210" i="31"/>
  <c r="AQ210" i="31" s="1"/>
  <c r="BA210" i="31"/>
  <c r="AY210" i="31"/>
  <c r="AR210" i="31"/>
  <c r="AP210" i="31"/>
  <c r="AO210" i="31"/>
  <c r="AN210" i="31"/>
  <c r="AK210" i="31"/>
  <c r="AJ210" i="31"/>
  <c r="AL210" i="31" s="1"/>
  <c r="Y210" i="31"/>
  <c r="Z210" i="31" s="1"/>
  <c r="BJ210" i="31" s="1"/>
  <c r="T210" i="31"/>
  <c r="P210" i="31"/>
  <c r="AZ210" i="31" s="1"/>
  <c r="G210" i="31"/>
  <c r="BR209" i="31"/>
  <c r="BQ209" i="31"/>
  <c r="BG209" i="31"/>
  <c r="BF209" i="31"/>
  <c r="BE209" i="31"/>
  <c r="BC209" i="31"/>
  <c r="BB209" i="31"/>
  <c r="AQ209" i="31" s="1"/>
  <c r="BA209" i="31"/>
  <c r="AY209" i="31"/>
  <c r="AR209" i="31"/>
  <c r="AP209" i="31"/>
  <c r="AO209" i="31"/>
  <c r="AN209" i="31"/>
  <c r="AK209" i="31"/>
  <c r="AJ209" i="31"/>
  <c r="AL209" i="31" s="1"/>
  <c r="Y209" i="31"/>
  <c r="T209" i="31"/>
  <c r="A209" i="31" s="1"/>
  <c r="P209" i="31"/>
  <c r="AZ209" i="31" s="1"/>
  <c r="G209" i="31"/>
  <c r="BR208" i="31"/>
  <c r="BQ208" i="31"/>
  <c r="BG208" i="31"/>
  <c r="BF208" i="31"/>
  <c r="BE208" i="31"/>
  <c r="BC208" i="31"/>
  <c r="BB208" i="31"/>
  <c r="AQ208" i="31" s="1"/>
  <c r="BA208" i="31"/>
  <c r="AY208" i="31"/>
  <c r="AR208" i="31"/>
  <c r="AP208" i="31"/>
  <c r="AO208" i="31"/>
  <c r="AN208" i="31"/>
  <c r="AK208" i="31"/>
  <c r="AJ208" i="31"/>
  <c r="AL208" i="31" s="1"/>
  <c r="Y208" i="31"/>
  <c r="BI208" i="31" s="1"/>
  <c r="T208" i="31"/>
  <c r="P208" i="31"/>
  <c r="AZ208" i="31" s="1"/>
  <c r="G208" i="31"/>
  <c r="BR207" i="31"/>
  <c r="BQ207" i="31"/>
  <c r="BG207" i="31"/>
  <c r="BF207" i="31"/>
  <c r="BE207" i="31"/>
  <c r="BC207" i="31"/>
  <c r="BB207" i="31"/>
  <c r="AQ207" i="31" s="1"/>
  <c r="BA207" i="31"/>
  <c r="AY207" i="31"/>
  <c r="AR207" i="31"/>
  <c r="AP207" i="31"/>
  <c r="AO207" i="31"/>
  <c r="AN207" i="31"/>
  <c r="AK207" i="31"/>
  <c r="AJ207" i="31"/>
  <c r="AL207" i="31" s="1"/>
  <c r="Y207" i="31"/>
  <c r="T207" i="31"/>
  <c r="A207" i="31" s="1"/>
  <c r="P207" i="31"/>
  <c r="AZ207" i="31" s="1"/>
  <c r="G207" i="31"/>
  <c r="BR206" i="31"/>
  <c r="BQ206" i="31"/>
  <c r="BG206" i="31"/>
  <c r="BF206" i="31"/>
  <c r="BE206" i="31"/>
  <c r="BC206" i="31"/>
  <c r="BB206" i="31"/>
  <c r="AQ206" i="31" s="1"/>
  <c r="BA206" i="31"/>
  <c r="AY206" i="31"/>
  <c r="AR206" i="31"/>
  <c r="AP206" i="31"/>
  <c r="AO206" i="31"/>
  <c r="AN206" i="31"/>
  <c r="AK206" i="31"/>
  <c r="AJ206" i="31"/>
  <c r="AL206" i="31" s="1"/>
  <c r="Y206" i="31"/>
  <c r="T206" i="31"/>
  <c r="BD206" i="31" s="1"/>
  <c r="P206" i="31"/>
  <c r="AZ206" i="31" s="1"/>
  <c r="G206" i="31"/>
  <c r="BR205" i="31"/>
  <c r="BQ205" i="31"/>
  <c r="BG205" i="31"/>
  <c r="BF205" i="31"/>
  <c r="BE205" i="31"/>
  <c r="BC205" i="31"/>
  <c r="BB205" i="31"/>
  <c r="AQ205" i="31" s="1"/>
  <c r="BA205" i="31"/>
  <c r="AY205" i="31"/>
  <c r="AR205" i="31"/>
  <c r="AP205" i="31"/>
  <c r="AO205" i="31"/>
  <c r="AN205" i="31"/>
  <c r="AK205" i="31"/>
  <c r="AJ205" i="31"/>
  <c r="AL205" i="31" s="1"/>
  <c r="Y205" i="31"/>
  <c r="T205" i="31"/>
  <c r="A205" i="31" s="1"/>
  <c r="P205" i="31"/>
  <c r="AZ205" i="31" s="1"/>
  <c r="G205" i="31"/>
  <c r="BR204" i="31"/>
  <c r="BQ204" i="31"/>
  <c r="BG204" i="31"/>
  <c r="BF204" i="31"/>
  <c r="BE204" i="31"/>
  <c r="BC204" i="31"/>
  <c r="BB204" i="31"/>
  <c r="AQ204" i="31" s="1"/>
  <c r="BA204" i="31"/>
  <c r="AY204" i="31"/>
  <c r="AR204" i="31"/>
  <c r="AP204" i="31"/>
  <c r="AO204" i="31"/>
  <c r="AN204" i="31"/>
  <c r="AK204" i="31"/>
  <c r="AJ204" i="31"/>
  <c r="AL204" i="31" s="1"/>
  <c r="Y204" i="31"/>
  <c r="T204" i="31"/>
  <c r="P204" i="31"/>
  <c r="AZ204" i="31" s="1"/>
  <c r="G204" i="31"/>
  <c r="BR203" i="31"/>
  <c r="BQ203" i="31"/>
  <c r="BG203" i="31"/>
  <c r="BF203" i="31"/>
  <c r="BE203" i="31"/>
  <c r="BC203" i="31"/>
  <c r="BB203" i="31"/>
  <c r="AQ203" i="31" s="1"/>
  <c r="BA203" i="31"/>
  <c r="AY203" i="31"/>
  <c r="AR203" i="31"/>
  <c r="AP203" i="31"/>
  <c r="AO203" i="31"/>
  <c r="AN203" i="31"/>
  <c r="AK203" i="31"/>
  <c r="AJ203" i="31"/>
  <c r="AL203" i="31" s="1"/>
  <c r="Y203" i="31"/>
  <c r="Z203" i="31" s="1"/>
  <c r="T203" i="31"/>
  <c r="BD203" i="31" s="1"/>
  <c r="P203" i="31"/>
  <c r="AZ203" i="31" s="1"/>
  <c r="G203" i="31"/>
  <c r="BR202" i="31"/>
  <c r="BQ202" i="31"/>
  <c r="BG202" i="31"/>
  <c r="BF202" i="31"/>
  <c r="BE202" i="31"/>
  <c r="BC202" i="31"/>
  <c r="BB202" i="31"/>
  <c r="AQ202" i="31" s="1"/>
  <c r="BA202" i="31"/>
  <c r="AY202" i="31"/>
  <c r="AR202" i="31"/>
  <c r="AP202" i="31"/>
  <c r="AO202" i="31"/>
  <c r="AN202" i="31"/>
  <c r="AK202" i="31"/>
  <c r="AJ202" i="31"/>
  <c r="AL202" i="31" s="1"/>
  <c r="Y202" i="31"/>
  <c r="T202" i="31"/>
  <c r="P202" i="31"/>
  <c r="AZ202" i="31" s="1"/>
  <c r="G202" i="31"/>
  <c r="BR201" i="31"/>
  <c r="BQ201" i="31"/>
  <c r="BG201" i="31"/>
  <c r="BF201" i="31"/>
  <c r="BE201" i="31"/>
  <c r="BD201" i="31"/>
  <c r="BC201" i="31"/>
  <c r="BB201" i="31"/>
  <c r="AQ201" i="31" s="1"/>
  <c r="BA201" i="31"/>
  <c r="AZ201" i="31"/>
  <c r="AY201" i="31"/>
  <c r="AR201" i="31"/>
  <c r="AP201" i="31"/>
  <c r="AO201" i="31"/>
  <c r="AN201" i="31"/>
  <c r="AK201" i="31"/>
  <c r="AJ201" i="31"/>
  <c r="AL201" i="31" s="1"/>
  <c r="Y201" i="31"/>
  <c r="G201" i="31"/>
  <c r="A201" i="31"/>
  <c r="BR200" i="31"/>
  <c r="BQ200" i="31"/>
  <c r="BG200" i="31"/>
  <c r="BF200" i="31"/>
  <c r="BE200" i="31"/>
  <c r="BC200" i="31"/>
  <c r="BB200" i="31"/>
  <c r="AQ200" i="31" s="1"/>
  <c r="BA200" i="31"/>
  <c r="AY200" i="31"/>
  <c r="AR200" i="31"/>
  <c r="AP200" i="31"/>
  <c r="AO200" i="31"/>
  <c r="AN200" i="31"/>
  <c r="AK200" i="31"/>
  <c r="AJ200" i="31"/>
  <c r="AL200" i="31" s="1"/>
  <c r="Y200" i="31"/>
  <c r="T200" i="31"/>
  <c r="A200" i="31" s="1"/>
  <c r="P200" i="31"/>
  <c r="AZ200" i="31" s="1"/>
  <c r="G200" i="31"/>
  <c r="BR199" i="31"/>
  <c r="BQ199" i="31"/>
  <c r="BG199" i="31"/>
  <c r="BF199" i="31"/>
  <c r="BE199" i="31"/>
  <c r="BC199" i="31"/>
  <c r="BB199" i="31"/>
  <c r="AQ199" i="31" s="1"/>
  <c r="BA199" i="31"/>
  <c r="AY199" i="31"/>
  <c r="AR199" i="31"/>
  <c r="AP199" i="31"/>
  <c r="AO199" i="31"/>
  <c r="AN199" i="31"/>
  <c r="AK199" i="31"/>
  <c r="AJ199" i="31"/>
  <c r="AL199" i="31" s="1"/>
  <c r="Y199" i="31"/>
  <c r="BI199" i="31" s="1"/>
  <c r="T199" i="31"/>
  <c r="P199" i="31"/>
  <c r="AZ199" i="31" s="1"/>
  <c r="G199" i="31"/>
  <c r="BR198" i="31"/>
  <c r="BQ198" i="31"/>
  <c r="BG198" i="31"/>
  <c r="BF198" i="31"/>
  <c r="BE198" i="31"/>
  <c r="BC198" i="31"/>
  <c r="BB198" i="31"/>
  <c r="AQ198" i="31" s="1"/>
  <c r="BA198" i="31"/>
  <c r="AY198" i="31"/>
  <c r="AR198" i="31"/>
  <c r="AP198" i="31"/>
  <c r="AO198" i="31"/>
  <c r="AN198" i="31"/>
  <c r="AK198" i="31"/>
  <c r="AJ198" i="31"/>
  <c r="AL198" i="31" s="1"/>
  <c r="Y198" i="31"/>
  <c r="T198" i="31"/>
  <c r="P198" i="31"/>
  <c r="AZ198" i="31" s="1"/>
  <c r="G198" i="31"/>
  <c r="BR197" i="31"/>
  <c r="BQ197" i="31"/>
  <c r="BG197" i="31"/>
  <c r="BF197" i="31"/>
  <c r="BE197" i="31"/>
  <c r="BC197" i="31"/>
  <c r="BB197" i="31"/>
  <c r="AQ197" i="31" s="1"/>
  <c r="BA197" i="31"/>
  <c r="AY197" i="31"/>
  <c r="AR197" i="31"/>
  <c r="AP197" i="31"/>
  <c r="AO197" i="31"/>
  <c r="AN197" i="31"/>
  <c r="AK197" i="31"/>
  <c r="AJ197" i="31"/>
  <c r="AL197" i="31" s="1"/>
  <c r="Y197" i="31"/>
  <c r="BI197" i="31" s="1"/>
  <c r="T197" i="31"/>
  <c r="P197" i="31"/>
  <c r="AZ197" i="31" s="1"/>
  <c r="G197" i="31"/>
  <c r="BR196" i="31"/>
  <c r="BQ196" i="31"/>
  <c r="BG196" i="31"/>
  <c r="BF196" i="31"/>
  <c r="BE196" i="31"/>
  <c r="BC196" i="31"/>
  <c r="BB196" i="31"/>
  <c r="AQ196" i="31" s="1"/>
  <c r="BA196" i="31"/>
  <c r="AY196" i="31"/>
  <c r="AR196" i="31"/>
  <c r="AP196" i="31"/>
  <c r="AO196" i="31"/>
  <c r="AN196" i="31"/>
  <c r="AK196" i="31"/>
  <c r="AJ196" i="31"/>
  <c r="AL196" i="31" s="1"/>
  <c r="Y196" i="31"/>
  <c r="Z196" i="31" s="1"/>
  <c r="BJ196" i="31" s="1"/>
  <c r="T196" i="31"/>
  <c r="P196" i="31"/>
  <c r="AZ196" i="31" s="1"/>
  <c r="G196" i="31"/>
  <c r="BR195" i="31"/>
  <c r="BQ195" i="31"/>
  <c r="BG195" i="31"/>
  <c r="BF195" i="31"/>
  <c r="BE195" i="31"/>
  <c r="BC195" i="31"/>
  <c r="BB195" i="31"/>
  <c r="AQ195" i="31" s="1"/>
  <c r="BA195" i="31"/>
  <c r="AY195" i="31"/>
  <c r="AR195" i="31"/>
  <c r="AP195" i="31"/>
  <c r="AO195" i="31"/>
  <c r="AN195" i="31"/>
  <c r="AK195" i="31"/>
  <c r="AJ195" i="31"/>
  <c r="AL195" i="31" s="1"/>
  <c r="Y195" i="31"/>
  <c r="T195" i="31"/>
  <c r="P195" i="31"/>
  <c r="AZ195" i="31" s="1"/>
  <c r="G195" i="31"/>
  <c r="BR194" i="31"/>
  <c r="BQ194" i="31"/>
  <c r="BG194" i="31"/>
  <c r="BF194" i="31"/>
  <c r="BE194" i="31"/>
  <c r="BD194" i="31"/>
  <c r="BC194" i="31"/>
  <c r="BB194" i="31"/>
  <c r="AQ194" i="31" s="1"/>
  <c r="BA194" i="31"/>
  <c r="AY194" i="31"/>
  <c r="AR194" i="31"/>
  <c r="AP194" i="31"/>
  <c r="AO194" i="31"/>
  <c r="AN194" i="31"/>
  <c r="AK194" i="31"/>
  <c r="AJ194" i="31"/>
  <c r="AL194" i="31" s="1"/>
  <c r="Y194" i="31"/>
  <c r="Z194" i="31" s="1"/>
  <c r="AA194" i="31" s="1"/>
  <c r="P194" i="31"/>
  <c r="AZ194" i="31" s="1"/>
  <c r="G194" i="31"/>
  <c r="A194" i="31"/>
  <c r="BR193" i="31"/>
  <c r="BQ193" i="31"/>
  <c r="BG193" i="31"/>
  <c r="BF193" i="31"/>
  <c r="BE193" i="31"/>
  <c r="BC193" i="31"/>
  <c r="BB193" i="31"/>
  <c r="AQ193" i="31" s="1"/>
  <c r="BA193" i="31"/>
  <c r="AY193" i="31"/>
  <c r="AR193" i="31"/>
  <c r="AP193" i="31"/>
  <c r="AO193" i="31"/>
  <c r="AN193" i="31"/>
  <c r="AK193" i="31"/>
  <c r="AJ193" i="31"/>
  <c r="AL193" i="31" s="1"/>
  <c r="Y193" i="31"/>
  <c r="T193" i="31"/>
  <c r="BD193" i="31" s="1"/>
  <c r="P193" i="31"/>
  <c r="AZ193" i="31" s="1"/>
  <c r="G193" i="31"/>
  <c r="BR192" i="31"/>
  <c r="BQ192" i="31"/>
  <c r="BG192" i="31"/>
  <c r="BF192" i="31"/>
  <c r="BE192" i="31"/>
  <c r="BC192" i="31"/>
  <c r="BB192" i="31"/>
  <c r="AQ192" i="31" s="1"/>
  <c r="BA192" i="31"/>
  <c r="AY192" i="31"/>
  <c r="AR192" i="31"/>
  <c r="AP192" i="31"/>
  <c r="AO192" i="31"/>
  <c r="AN192" i="31"/>
  <c r="AK192" i="31"/>
  <c r="AJ192" i="31"/>
  <c r="AL192" i="31" s="1"/>
  <c r="Y192" i="31"/>
  <c r="T192" i="31"/>
  <c r="A192" i="31" s="1"/>
  <c r="P192" i="31"/>
  <c r="AZ192" i="31" s="1"/>
  <c r="G192" i="31"/>
  <c r="BR191" i="31"/>
  <c r="BQ191" i="31"/>
  <c r="BG191" i="31"/>
  <c r="BF191" i="31"/>
  <c r="BE191" i="31"/>
  <c r="BC191" i="31"/>
  <c r="BB191" i="31"/>
  <c r="AQ191" i="31" s="1"/>
  <c r="BA191" i="31"/>
  <c r="AY191" i="31"/>
  <c r="AR191" i="31"/>
  <c r="AP191" i="31"/>
  <c r="AO191" i="31"/>
  <c r="AN191" i="31"/>
  <c r="AK191" i="31"/>
  <c r="AJ191" i="31"/>
  <c r="AL191" i="31" s="1"/>
  <c r="Y191" i="31"/>
  <c r="BI191" i="31" s="1"/>
  <c r="T191" i="31"/>
  <c r="BD191" i="31" s="1"/>
  <c r="P191" i="31"/>
  <c r="AZ191" i="31" s="1"/>
  <c r="G191" i="31"/>
  <c r="BR190" i="31"/>
  <c r="BQ190" i="31"/>
  <c r="BG190" i="31"/>
  <c r="BF190" i="31"/>
  <c r="BE190" i="31"/>
  <c r="BC190" i="31"/>
  <c r="BB190" i="31"/>
  <c r="AQ190" i="31" s="1"/>
  <c r="BA190" i="31"/>
  <c r="AY190" i="31"/>
  <c r="AR190" i="31"/>
  <c r="AP190" i="31"/>
  <c r="AO190" i="31"/>
  <c r="AN190" i="31"/>
  <c r="AK190" i="31"/>
  <c r="AJ190" i="31"/>
  <c r="AL190" i="31" s="1"/>
  <c r="Y190" i="31"/>
  <c r="Z190" i="31" s="1"/>
  <c r="BJ190" i="31" s="1"/>
  <c r="T190" i="31"/>
  <c r="P190" i="31"/>
  <c r="AZ190" i="31" s="1"/>
  <c r="G190" i="31"/>
  <c r="BR189" i="31"/>
  <c r="BQ189" i="31"/>
  <c r="BG189" i="31"/>
  <c r="BF189" i="31"/>
  <c r="BE189" i="31"/>
  <c r="BC189" i="31"/>
  <c r="BB189" i="31"/>
  <c r="AQ189" i="31" s="1"/>
  <c r="BA189" i="31"/>
  <c r="AY189" i="31"/>
  <c r="AR189" i="31"/>
  <c r="AP189" i="31"/>
  <c r="AO189" i="31"/>
  <c r="AN189" i="31"/>
  <c r="AK189" i="31"/>
  <c r="AJ189" i="31"/>
  <c r="AL189" i="31" s="1"/>
  <c r="Y189" i="31"/>
  <c r="T189" i="31"/>
  <c r="A189" i="31" s="1"/>
  <c r="P189" i="31"/>
  <c r="AZ189" i="31" s="1"/>
  <c r="G189" i="31"/>
  <c r="BR188" i="31"/>
  <c r="BQ188" i="31"/>
  <c r="BG188" i="31"/>
  <c r="BF188" i="31"/>
  <c r="BE188" i="31"/>
  <c r="BC188" i="31"/>
  <c r="BB188" i="31"/>
  <c r="AQ188" i="31" s="1"/>
  <c r="BA188" i="31"/>
  <c r="AY188" i="31"/>
  <c r="AR188" i="31"/>
  <c r="AP188" i="31"/>
  <c r="AO188" i="31"/>
  <c r="AN188" i="31"/>
  <c r="AK188" i="31"/>
  <c r="AJ188" i="31"/>
  <c r="AL188" i="31" s="1"/>
  <c r="Y188" i="31"/>
  <c r="T188" i="31"/>
  <c r="P188" i="31"/>
  <c r="AZ188" i="31" s="1"/>
  <c r="G188" i="31"/>
  <c r="BR187" i="31"/>
  <c r="BQ187" i="31"/>
  <c r="BG187" i="31"/>
  <c r="BF187" i="31"/>
  <c r="BE187" i="31"/>
  <c r="BC187" i="31"/>
  <c r="BB187" i="31"/>
  <c r="AQ187" i="31" s="1"/>
  <c r="BA187" i="31"/>
  <c r="AY187" i="31"/>
  <c r="AR187" i="31"/>
  <c r="AP187" i="31"/>
  <c r="AO187" i="31"/>
  <c r="AN187" i="31"/>
  <c r="AK187" i="31"/>
  <c r="AJ187" i="31"/>
  <c r="AL187" i="31" s="1"/>
  <c r="Y187" i="31"/>
  <c r="Z187" i="31" s="1"/>
  <c r="BJ187" i="31" s="1"/>
  <c r="T187" i="31"/>
  <c r="BD187" i="31" s="1"/>
  <c r="P187" i="31"/>
  <c r="AZ187" i="31" s="1"/>
  <c r="G187" i="31"/>
  <c r="BR186" i="31"/>
  <c r="BQ186" i="31"/>
  <c r="BG186" i="31"/>
  <c r="BF186" i="31"/>
  <c r="BE186" i="31"/>
  <c r="BC186" i="31"/>
  <c r="BB186" i="31"/>
  <c r="AQ186" i="31" s="1"/>
  <c r="BA186" i="31"/>
  <c r="AY186" i="31"/>
  <c r="AR186" i="31"/>
  <c r="AP186" i="31"/>
  <c r="AO186" i="31"/>
  <c r="AN186" i="31"/>
  <c r="AK186" i="31"/>
  <c r="AJ186" i="31"/>
  <c r="AL186" i="31" s="1"/>
  <c r="Y186" i="31"/>
  <c r="T186" i="31"/>
  <c r="BD186" i="31" s="1"/>
  <c r="P186" i="31"/>
  <c r="AZ186" i="31" s="1"/>
  <c r="G186" i="31"/>
  <c r="BR185" i="31"/>
  <c r="BQ185" i="31"/>
  <c r="BG185" i="31"/>
  <c r="BF185" i="31"/>
  <c r="BE185" i="31"/>
  <c r="BC185" i="31"/>
  <c r="BB185" i="31"/>
  <c r="AQ185" i="31" s="1"/>
  <c r="BA185" i="31"/>
  <c r="AY185" i="31"/>
  <c r="AR185" i="31"/>
  <c r="AP185" i="31"/>
  <c r="AO185" i="31"/>
  <c r="AN185" i="31"/>
  <c r="AK185" i="31"/>
  <c r="AJ185" i="31"/>
  <c r="AL185" i="31" s="1"/>
  <c r="Y185" i="31"/>
  <c r="T185" i="31"/>
  <c r="P185" i="31"/>
  <c r="AZ185" i="31" s="1"/>
  <c r="G185" i="31"/>
  <c r="BR184" i="31"/>
  <c r="BQ184" i="31"/>
  <c r="BG184" i="31"/>
  <c r="BF184" i="31"/>
  <c r="BE184" i="31"/>
  <c r="BC184" i="31"/>
  <c r="BB184" i="31"/>
  <c r="AQ184" i="31" s="1"/>
  <c r="BA184" i="31"/>
  <c r="AY184" i="31"/>
  <c r="AR184" i="31"/>
  <c r="AP184" i="31"/>
  <c r="AO184" i="31"/>
  <c r="AN184" i="31"/>
  <c r="AK184" i="31"/>
  <c r="AJ184" i="31"/>
  <c r="AL184" i="31" s="1"/>
  <c r="Y184" i="31"/>
  <c r="T184" i="31"/>
  <c r="P184" i="31"/>
  <c r="AZ184" i="31" s="1"/>
  <c r="G184" i="31"/>
  <c r="BR183" i="31"/>
  <c r="BQ183" i="31"/>
  <c r="BG183" i="31"/>
  <c r="BF183" i="31"/>
  <c r="BE183" i="31"/>
  <c r="BC183" i="31"/>
  <c r="BB183" i="31"/>
  <c r="AQ183" i="31" s="1"/>
  <c r="BA183" i="31"/>
  <c r="AY183" i="31"/>
  <c r="AR183" i="31"/>
  <c r="AP183" i="31"/>
  <c r="AO183" i="31"/>
  <c r="AN183" i="31"/>
  <c r="AK183" i="31"/>
  <c r="AJ183" i="31"/>
  <c r="AL183" i="31" s="1"/>
  <c r="Y183" i="31"/>
  <c r="Z183" i="31" s="1"/>
  <c r="T183" i="31"/>
  <c r="BD183" i="31" s="1"/>
  <c r="P183" i="31"/>
  <c r="AZ183" i="31" s="1"/>
  <c r="G183" i="31"/>
  <c r="BR182" i="31"/>
  <c r="BQ182" i="31"/>
  <c r="BG182" i="31"/>
  <c r="BF182" i="31"/>
  <c r="BE182" i="31"/>
  <c r="BC182" i="31"/>
  <c r="BB182" i="31"/>
  <c r="AQ182" i="31" s="1"/>
  <c r="BA182" i="31"/>
  <c r="AY182" i="31"/>
  <c r="AR182" i="31"/>
  <c r="AP182" i="31"/>
  <c r="AO182" i="31"/>
  <c r="AN182" i="31"/>
  <c r="AK182" i="31"/>
  <c r="AJ182" i="31"/>
  <c r="AL182" i="31" s="1"/>
  <c r="Y182" i="31"/>
  <c r="BI182" i="31" s="1"/>
  <c r="T182" i="31"/>
  <c r="P182" i="31"/>
  <c r="AZ182" i="31" s="1"/>
  <c r="G182" i="31"/>
  <c r="BR181" i="31"/>
  <c r="BQ181" i="31"/>
  <c r="BG181" i="31"/>
  <c r="BF181" i="31"/>
  <c r="BE181" i="31"/>
  <c r="BC181" i="31"/>
  <c r="BB181" i="31"/>
  <c r="AQ181" i="31" s="1"/>
  <c r="BA181" i="31"/>
  <c r="AY181" i="31"/>
  <c r="AR181" i="31"/>
  <c r="AP181" i="31"/>
  <c r="AO181" i="31"/>
  <c r="AN181" i="31"/>
  <c r="AK181" i="31"/>
  <c r="AJ181" i="31"/>
  <c r="AL181" i="31" s="1"/>
  <c r="Y181" i="31"/>
  <c r="Z181" i="31" s="1"/>
  <c r="AA181" i="31" s="1"/>
  <c r="T181" i="31"/>
  <c r="A181" i="31" s="1"/>
  <c r="P181" i="31"/>
  <c r="AZ181" i="31" s="1"/>
  <c r="G181" i="31"/>
  <c r="BR180" i="31"/>
  <c r="BQ180" i="31"/>
  <c r="BG180" i="31"/>
  <c r="BF180" i="31"/>
  <c r="BE180" i="31"/>
  <c r="BC180" i="31"/>
  <c r="BB180" i="31"/>
  <c r="AQ180" i="31" s="1"/>
  <c r="BA180" i="31"/>
  <c r="AY180" i="31"/>
  <c r="AR180" i="31"/>
  <c r="AP180" i="31"/>
  <c r="AO180" i="31"/>
  <c r="AN180" i="31"/>
  <c r="AK180" i="31"/>
  <c r="AJ180" i="31"/>
  <c r="AL180" i="31" s="1"/>
  <c r="Y180" i="31"/>
  <c r="BI180" i="31" s="1"/>
  <c r="T180" i="31"/>
  <c r="BD180" i="31" s="1"/>
  <c r="P180" i="31"/>
  <c r="AZ180" i="31" s="1"/>
  <c r="G180" i="31"/>
  <c r="BR179" i="31"/>
  <c r="BQ179" i="31"/>
  <c r="BG179" i="31"/>
  <c r="BF179" i="31"/>
  <c r="BE179" i="31"/>
  <c r="BC179" i="31"/>
  <c r="BB179" i="31"/>
  <c r="AQ179" i="31" s="1"/>
  <c r="BA179" i="31"/>
  <c r="AY179" i="31"/>
  <c r="AR179" i="31"/>
  <c r="AP179" i="31"/>
  <c r="AO179" i="31"/>
  <c r="AN179" i="31"/>
  <c r="AK179" i="31"/>
  <c r="AJ179" i="31"/>
  <c r="AL179" i="31" s="1"/>
  <c r="Y179" i="31"/>
  <c r="T179" i="31"/>
  <c r="P179" i="31"/>
  <c r="AZ179" i="31" s="1"/>
  <c r="G179" i="31"/>
  <c r="BR178" i="31"/>
  <c r="BQ178" i="31"/>
  <c r="BG178" i="31"/>
  <c r="BF178" i="31"/>
  <c r="BE178" i="31"/>
  <c r="BC178" i="31"/>
  <c r="BB178" i="31"/>
  <c r="AQ178" i="31" s="1"/>
  <c r="BA178" i="31"/>
  <c r="AY178" i="31"/>
  <c r="AR178" i="31"/>
  <c r="AP178" i="31"/>
  <c r="AO178" i="31"/>
  <c r="AN178" i="31"/>
  <c r="AK178" i="31"/>
  <c r="AJ178" i="31"/>
  <c r="AL178" i="31" s="1"/>
  <c r="Y178" i="31"/>
  <c r="T178" i="31"/>
  <c r="A178" i="31" s="1"/>
  <c r="P178" i="31"/>
  <c r="AZ178" i="31" s="1"/>
  <c r="G178" i="31"/>
  <c r="BR177" i="31"/>
  <c r="BQ177" i="31"/>
  <c r="BG177" i="31"/>
  <c r="BF177" i="31"/>
  <c r="BE177" i="31"/>
  <c r="BC177" i="31"/>
  <c r="BB177" i="31"/>
  <c r="AQ177" i="31" s="1"/>
  <c r="BA177" i="31"/>
  <c r="AY177" i="31"/>
  <c r="AR177" i="31"/>
  <c r="AP177" i="31"/>
  <c r="AO177" i="31"/>
  <c r="AN177" i="31"/>
  <c r="AK177" i="31"/>
  <c r="AJ177" i="31"/>
  <c r="AL177" i="31" s="1"/>
  <c r="Y177" i="31"/>
  <c r="BI177" i="31" s="1"/>
  <c r="T177" i="31"/>
  <c r="BD177" i="31" s="1"/>
  <c r="P177" i="31"/>
  <c r="AZ177" i="31" s="1"/>
  <c r="G177" i="31"/>
  <c r="BR176" i="31"/>
  <c r="BQ176" i="31"/>
  <c r="BG176" i="31"/>
  <c r="BF176" i="31"/>
  <c r="BE176" i="31"/>
  <c r="BC176" i="31"/>
  <c r="BB176" i="31"/>
  <c r="AQ176" i="31" s="1"/>
  <c r="BA176" i="31"/>
  <c r="AY176" i="31"/>
  <c r="AR176" i="31"/>
  <c r="AP176" i="31"/>
  <c r="AO176" i="31"/>
  <c r="AN176" i="31"/>
  <c r="AK176" i="31"/>
  <c r="AJ176" i="31"/>
  <c r="AL176" i="31" s="1"/>
  <c r="Y176" i="31"/>
  <c r="Z176" i="31" s="1"/>
  <c r="T176" i="31"/>
  <c r="BD176" i="31" s="1"/>
  <c r="P176" i="31"/>
  <c r="AZ176" i="31" s="1"/>
  <c r="G176" i="31"/>
  <c r="BR175" i="31"/>
  <c r="BQ175" i="31"/>
  <c r="BG175" i="31"/>
  <c r="BF175" i="31"/>
  <c r="BE175" i="31"/>
  <c r="BC175" i="31"/>
  <c r="BB175" i="31"/>
  <c r="AQ175" i="31" s="1"/>
  <c r="BA175" i="31"/>
  <c r="AY175" i="31"/>
  <c r="AR175" i="31"/>
  <c r="AP175" i="31"/>
  <c r="AO175" i="31"/>
  <c r="AN175" i="31"/>
  <c r="AK175" i="31"/>
  <c r="AJ175" i="31"/>
  <c r="AL175" i="31" s="1"/>
  <c r="Y175" i="31"/>
  <c r="Z175" i="31" s="1"/>
  <c r="T175" i="31"/>
  <c r="A175" i="31" s="1"/>
  <c r="P175" i="31"/>
  <c r="AZ175" i="31" s="1"/>
  <c r="G175" i="31"/>
  <c r="BR174" i="31"/>
  <c r="BQ174" i="31"/>
  <c r="BG174" i="31"/>
  <c r="BF174" i="31"/>
  <c r="BE174" i="31"/>
  <c r="BC174" i="31"/>
  <c r="BB174" i="31"/>
  <c r="AQ174" i="31" s="1"/>
  <c r="BA174" i="31"/>
  <c r="AY174" i="31"/>
  <c r="AR174" i="31"/>
  <c r="AP174" i="31"/>
  <c r="AO174" i="31"/>
  <c r="AN174" i="31"/>
  <c r="AK174" i="31"/>
  <c r="AJ174" i="31"/>
  <c r="AL174" i="31" s="1"/>
  <c r="Y174" i="31"/>
  <c r="T174" i="31"/>
  <c r="P174" i="31"/>
  <c r="AZ174" i="31" s="1"/>
  <c r="G174" i="31"/>
  <c r="BR173" i="31"/>
  <c r="BQ173" i="31"/>
  <c r="BG173" i="31"/>
  <c r="BF173" i="31"/>
  <c r="BE173" i="31"/>
  <c r="BC173" i="31"/>
  <c r="BB173" i="31"/>
  <c r="AQ173" i="31" s="1"/>
  <c r="BA173" i="31"/>
  <c r="AY173" i="31"/>
  <c r="AR173" i="31"/>
  <c r="AP173" i="31"/>
  <c r="AO173" i="31"/>
  <c r="AN173" i="31"/>
  <c r="AK173" i="31"/>
  <c r="AJ173" i="31"/>
  <c r="AL173" i="31" s="1"/>
  <c r="Y173" i="31"/>
  <c r="T173" i="31"/>
  <c r="P173" i="31"/>
  <c r="AZ173" i="31" s="1"/>
  <c r="G173" i="31"/>
  <c r="BR172" i="31"/>
  <c r="BQ172" i="31"/>
  <c r="BG172" i="31"/>
  <c r="BF172" i="31"/>
  <c r="BE172" i="31"/>
  <c r="BC172" i="31"/>
  <c r="BB172" i="31"/>
  <c r="AQ172" i="31" s="1"/>
  <c r="BA172" i="31"/>
  <c r="AY172" i="31"/>
  <c r="AR172" i="31"/>
  <c r="AP172" i="31"/>
  <c r="AO172" i="31"/>
  <c r="AN172" i="31"/>
  <c r="AK172" i="31"/>
  <c r="AJ172" i="31"/>
  <c r="AL172" i="31" s="1"/>
  <c r="Y172" i="31"/>
  <c r="Z172" i="31" s="1"/>
  <c r="T172" i="31"/>
  <c r="P172" i="31"/>
  <c r="AZ172" i="31" s="1"/>
  <c r="G172" i="31"/>
  <c r="BR171" i="31"/>
  <c r="BQ171" i="31"/>
  <c r="BG171" i="31"/>
  <c r="BF171" i="31"/>
  <c r="BE171" i="31"/>
  <c r="BC171" i="31"/>
  <c r="BB171" i="31"/>
  <c r="AQ171" i="31" s="1"/>
  <c r="BA171" i="31"/>
  <c r="AY171" i="31"/>
  <c r="AR171" i="31"/>
  <c r="AP171" i="31"/>
  <c r="AO171" i="31"/>
  <c r="AN171" i="31"/>
  <c r="AK171" i="31"/>
  <c r="AJ171" i="31"/>
  <c r="AL171" i="31" s="1"/>
  <c r="Y171" i="31"/>
  <c r="T171" i="31"/>
  <c r="BD171" i="31" s="1"/>
  <c r="P171" i="31"/>
  <c r="G171" i="31"/>
  <c r="BR170" i="31"/>
  <c r="BQ170" i="31"/>
  <c r="BG170" i="31"/>
  <c r="BF170" i="31"/>
  <c r="BE170" i="31"/>
  <c r="BC170" i="31"/>
  <c r="BB170" i="31"/>
  <c r="AQ170" i="31" s="1"/>
  <c r="BA170" i="31"/>
  <c r="AY170" i="31"/>
  <c r="AR170" i="31"/>
  <c r="AP170" i="31"/>
  <c r="AO170" i="31"/>
  <c r="AN170" i="31"/>
  <c r="AK170" i="31"/>
  <c r="AJ170" i="31"/>
  <c r="AL170" i="31" s="1"/>
  <c r="Y170" i="31"/>
  <c r="Z170" i="31" s="1"/>
  <c r="T170" i="31"/>
  <c r="P170" i="31"/>
  <c r="AZ170" i="31" s="1"/>
  <c r="G170" i="31"/>
  <c r="BR169" i="31"/>
  <c r="BQ169" i="31"/>
  <c r="BG169" i="31"/>
  <c r="BF169" i="31"/>
  <c r="BE169" i="31"/>
  <c r="BC169" i="31"/>
  <c r="BB169" i="31"/>
  <c r="AQ169" i="31" s="1"/>
  <c r="BA169" i="31"/>
  <c r="AY169" i="31"/>
  <c r="AR169" i="31"/>
  <c r="AP169" i="31"/>
  <c r="AO169" i="31"/>
  <c r="AN169" i="31"/>
  <c r="AK169" i="31"/>
  <c r="AJ169" i="31"/>
  <c r="AL169" i="31" s="1"/>
  <c r="Y169" i="31"/>
  <c r="Z169" i="31" s="1"/>
  <c r="T169" i="31"/>
  <c r="P169" i="31"/>
  <c r="AZ169" i="31" s="1"/>
  <c r="G169" i="31"/>
  <c r="BR168" i="31"/>
  <c r="BQ168" i="31"/>
  <c r="BG168" i="31"/>
  <c r="BF168" i="31"/>
  <c r="BE168" i="31"/>
  <c r="BC168" i="31"/>
  <c r="BB168" i="31"/>
  <c r="AQ168" i="31" s="1"/>
  <c r="BA168" i="31"/>
  <c r="AY168" i="31"/>
  <c r="AR168" i="31"/>
  <c r="AP168" i="31"/>
  <c r="AO168" i="31"/>
  <c r="AN168" i="31"/>
  <c r="AK168" i="31"/>
  <c r="AJ168" i="31"/>
  <c r="AL168" i="31" s="1"/>
  <c r="Y168" i="31"/>
  <c r="T168" i="31"/>
  <c r="P168" i="31"/>
  <c r="AZ168" i="31" s="1"/>
  <c r="G168" i="31"/>
  <c r="BR167" i="31"/>
  <c r="BQ167" i="31"/>
  <c r="BG167" i="31"/>
  <c r="BF167" i="31"/>
  <c r="BE167" i="31"/>
  <c r="BC167" i="31"/>
  <c r="BB167" i="31"/>
  <c r="AQ167" i="31" s="1"/>
  <c r="BA167" i="31"/>
  <c r="AY167" i="31"/>
  <c r="AR167" i="31"/>
  <c r="AP167" i="31"/>
  <c r="AO167" i="31"/>
  <c r="AN167" i="31"/>
  <c r="AK167" i="31"/>
  <c r="AJ167" i="31"/>
  <c r="AL167" i="31" s="1"/>
  <c r="Y167" i="31"/>
  <c r="BI167" i="31" s="1"/>
  <c r="T167" i="31"/>
  <c r="P167" i="31"/>
  <c r="AZ167" i="31" s="1"/>
  <c r="G167" i="31"/>
  <c r="BR166" i="31"/>
  <c r="BQ166" i="31"/>
  <c r="BG166" i="31"/>
  <c r="BF166" i="31"/>
  <c r="BE166" i="31"/>
  <c r="BC166" i="31"/>
  <c r="BB166" i="31"/>
  <c r="AQ166" i="31" s="1"/>
  <c r="BA166" i="31"/>
  <c r="AY166" i="31"/>
  <c r="AR166" i="31"/>
  <c r="AP166" i="31"/>
  <c r="AO166" i="31"/>
  <c r="AN166" i="31"/>
  <c r="AK166" i="31"/>
  <c r="AJ166" i="31"/>
  <c r="AL166" i="31" s="1"/>
  <c r="Y166" i="31"/>
  <c r="T166" i="31"/>
  <c r="P166" i="31"/>
  <c r="AZ166" i="31" s="1"/>
  <c r="G166" i="31"/>
  <c r="BR165" i="31"/>
  <c r="BQ165" i="31"/>
  <c r="BG165" i="31"/>
  <c r="BF165" i="31"/>
  <c r="BE165" i="31"/>
  <c r="BC165" i="31"/>
  <c r="BB165" i="31"/>
  <c r="AQ165" i="31" s="1"/>
  <c r="BA165" i="31"/>
  <c r="AY165" i="31"/>
  <c r="AR165" i="31"/>
  <c r="AP165" i="31"/>
  <c r="AO165" i="31"/>
  <c r="AN165" i="31"/>
  <c r="AK165" i="31"/>
  <c r="AJ165" i="31"/>
  <c r="AL165" i="31" s="1"/>
  <c r="Y165" i="31"/>
  <c r="Z165" i="31" s="1"/>
  <c r="BJ165" i="31" s="1"/>
  <c r="T165" i="31"/>
  <c r="A165" i="31" s="1"/>
  <c r="P165" i="31"/>
  <c r="AZ165" i="31" s="1"/>
  <c r="G165" i="31"/>
  <c r="BR164" i="31"/>
  <c r="BQ164" i="31"/>
  <c r="BG164" i="31"/>
  <c r="BF164" i="31"/>
  <c r="BE164" i="31"/>
  <c r="BC164" i="31"/>
  <c r="BB164" i="31"/>
  <c r="AQ164" i="31" s="1"/>
  <c r="BA164" i="31"/>
  <c r="AY164" i="31"/>
  <c r="AR164" i="31"/>
  <c r="AP164" i="31"/>
  <c r="AO164" i="31"/>
  <c r="AN164" i="31"/>
  <c r="AK164" i="31"/>
  <c r="AJ164" i="31"/>
  <c r="AL164" i="31" s="1"/>
  <c r="Y164" i="31"/>
  <c r="BI164" i="31" s="1"/>
  <c r="T164" i="31"/>
  <c r="A164" i="31" s="1"/>
  <c r="P164" i="31"/>
  <c r="AZ164" i="31" s="1"/>
  <c r="G164" i="31"/>
  <c r="BR163" i="31"/>
  <c r="BQ163" i="31"/>
  <c r="BG163" i="31"/>
  <c r="BF163" i="31"/>
  <c r="BE163" i="31"/>
  <c r="BC163" i="31"/>
  <c r="BB163" i="31"/>
  <c r="AQ163" i="31" s="1"/>
  <c r="BA163" i="31"/>
  <c r="AY163" i="31"/>
  <c r="AR163" i="31"/>
  <c r="AP163" i="31"/>
  <c r="AO163" i="31"/>
  <c r="AN163" i="31"/>
  <c r="AK163" i="31"/>
  <c r="AJ163" i="31"/>
  <c r="AL163" i="31" s="1"/>
  <c r="Y163" i="31"/>
  <c r="BI163" i="31" s="1"/>
  <c r="T163" i="31"/>
  <c r="BD163" i="31" s="1"/>
  <c r="P163" i="31"/>
  <c r="AZ163" i="31" s="1"/>
  <c r="G163" i="31"/>
  <c r="BR162" i="31"/>
  <c r="BQ162" i="31"/>
  <c r="BG162" i="31"/>
  <c r="BF162" i="31"/>
  <c r="BE162" i="31"/>
  <c r="BC162" i="31"/>
  <c r="BB162" i="31"/>
  <c r="AQ162" i="31" s="1"/>
  <c r="BA162" i="31"/>
  <c r="AY162" i="31"/>
  <c r="AR162" i="31"/>
  <c r="AP162" i="31"/>
  <c r="AO162" i="31"/>
  <c r="AN162" i="31"/>
  <c r="AK162" i="31"/>
  <c r="AJ162" i="31"/>
  <c r="AL162" i="31" s="1"/>
  <c r="Y162" i="31"/>
  <c r="Z162" i="31" s="1"/>
  <c r="BJ162" i="31" s="1"/>
  <c r="T162" i="31"/>
  <c r="P162" i="31"/>
  <c r="AZ162" i="31" s="1"/>
  <c r="G162" i="31"/>
  <c r="BR161" i="31"/>
  <c r="BQ161" i="31"/>
  <c r="BG161" i="31"/>
  <c r="BF161" i="31"/>
  <c r="BE161" i="31"/>
  <c r="BC161" i="31"/>
  <c r="BB161" i="31"/>
  <c r="AQ161" i="31" s="1"/>
  <c r="BA161" i="31"/>
  <c r="AY161" i="31"/>
  <c r="AR161" i="31"/>
  <c r="AP161" i="31"/>
  <c r="AO161" i="31"/>
  <c r="AN161" i="31"/>
  <c r="AK161" i="31"/>
  <c r="AJ161" i="31"/>
  <c r="AL161" i="31" s="1"/>
  <c r="Y161" i="31"/>
  <c r="Z161" i="31" s="1"/>
  <c r="T161" i="31"/>
  <c r="BD161" i="31" s="1"/>
  <c r="P161" i="31"/>
  <c r="AZ161" i="31" s="1"/>
  <c r="G161" i="31"/>
  <c r="BR160" i="31"/>
  <c r="BQ160" i="31"/>
  <c r="BG160" i="31"/>
  <c r="BF160" i="31"/>
  <c r="BE160" i="31"/>
  <c r="BC160" i="31"/>
  <c r="BB160" i="31"/>
  <c r="AQ160" i="31" s="1"/>
  <c r="BA160" i="31"/>
  <c r="AY160" i="31"/>
  <c r="AR160" i="31"/>
  <c r="AP160" i="31"/>
  <c r="AO160" i="31"/>
  <c r="AN160" i="31"/>
  <c r="AK160" i="31"/>
  <c r="AJ160" i="31"/>
  <c r="AL160" i="31" s="1"/>
  <c r="Y160" i="31"/>
  <c r="T160" i="31"/>
  <c r="A160" i="31" s="1"/>
  <c r="P160" i="31"/>
  <c r="AZ160" i="31" s="1"/>
  <c r="G160" i="31"/>
  <c r="BR159" i="31"/>
  <c r="BQ159" i="31"/>
  <c r="BG159" i="31"/>
  <c r="BF159" i="31"/>
  <c r="BE159" i="31"/>
  <c r="BC159" i="31"/>
  <c r="BB159" i="31"/>
  <c r="AQ159" i="31" s="1"/>
  <c r="BA159" i="31"/>
  <c r="AY159" i="31"/>
  <c r="AR159" i="31"/>
  <c r="AP159" i="31"/>
  <c r="AO159" i="31"/>
  <c r="AN159" i="31"/>
  <c r="AK159" i="31"/>
  <c r="AJ159" i="31"/>
  <c r="AL159" i="31" s="1"/>
  <c r="Y159" i="31"/>
  <c r="T159" i="31"/>
  <c r="P159" i="31"/>
  <c r="AZ159" i="31" s="1"/>
  <c r="G159" i="31"/>
  <c r="BR158" i="31"/>
  <c r="BQ158" i="31"/>
  <c r="BG158" i="31"/>
  <c r="BF158" i="31"/>
  <c r="BE158" i="31"/>
  <c r="BC158" i="31"/>
  <c r="BB158" i="31"/>
  <c r="AQ158" i="31" s="1"/>
  <c r="BA158" i="31"/>
  <c r="AY158" i="31"/>
  <c r="AR158" i="31"/>
  <c r="AP158" i="31"/>
  <c r="AO158" i="31"/>
  <c r="AN158" i="31"/>
  <c r="AK158" i="31"/>
  <c r="AJ158" i="31"/>
  <c r="AL158" i="31" s="1"/>
  <c r="Y158" i="31"/>
  <c r="T158" i="31"/>
  <c r="P158" i="31"/>
  <c r="AZ158" i="31" s="1"/>
  <c r="G158" i="31"/>
  <c r="BR157" i="31"/>
  <c r="BQ157" i="31"/>
  <c r="BG157" i="31"/>
  <c r="BF157" i="31"/>
  <c r="BE157" i="31"/>
  <c r="BC157" i="31"/>
  <c r="BB157" i="31"/>
  <c r="AQ157" i="31" s="1"/>
  <c r="BA157" i="31"/>
  <c r="AY157" i="31"/>
  <c r="AR157" i="31"/>
  <c r="AP157" i="31"/>
  <c r="AO157" i="31"/>
  <c r="AN157" i="31"/>
  <c r="AK157" i="31"/>
  <c r="AJ157" i="31"/>
  <c r="AL157" i="31" s="1"/>
  <c r="Y157" i="31"/>
  <c r="BI157" i="31" s="1"/>
  <c r="T157" i="31"/>
  <c r="P157" i="31"/>
  <c r="AZ157" i="31" s="1"/>
  <c r="G157" i="31"/>
  <c r="BR156" i="31"/>
  <c r="BQ156" i="31"/>
  <c r="BG156" i="31"/>
  <c r="BF156" i="31"/>
  <c r="BE156" i="31"/>
  <c r="BC156" i="31"/>
  <c r="BB156" i="31"/>
  <c r="BA156" i="31"/>
  <c r="AZ156" i="31"/>
  <c r="AY156" i="31"/>
  <c r="AR156" i="31"/>
  <c r="AQ156" i="31"/>
  <c r="AP156" i="31"/>
  <c r="AO156" i="31"/>
  <c r="AN156" i="31"/>
  <c r="AK156" i="31"/>
  <c r="AJ156" i="31"/>
  <c r="AL156" i="31" s="1"/>
  <c r="Y156" i="31"/>
  <c r="Z156" i="31" s="1"/>
  <c r="T156" i="31"/>
  <c r="A156" i="31" s="1"/>
  <c r="P156" i="31"/>
  <c r="G156" i="31"/>
  <c r="BR155" i="31"/>
  <c r="BQ155" i="31"/>
  <c r="BG155" i="31"/>
  <c r="BF155" i="31"/>
  <c r="BE155" i="31"/>
  <c r="BC155" i="31"/>
  <c r="BB155" i="31"/>
  <c r="AQ155" i="31" s="1"/>
  <c r="BA155" i="31"/>
  <c r="AY155" i="31"/>
  <c r="AR155" i="31"/>
  <c r="AP155" i="31"/>
  <c r="AO155" i="31"/>
  <c r="AN155" i="31"/>
  <c r="AK155" i="31"/>
  <c r="AJ155" i="31"/>
  <c r="AL155" i="31" s="1"/>
  <c r="Y155" i="31"/>
  <c r="T155" i="31"/>
  <c r="BD155" i="31" s="1"/>
  <c r="P155" i="31"/>
  <c r="AZ155" i="31" s="1"/>
  <c r="G155" i="31"/>
  <c r="BR154" i="31"/>
  <c r="BQ154" i="31"/>
  <c r="BG154" i="31"/>
  <c r="BF154" i="31"/>
  <c r="BE154" i="31"/>
  <c r="BC154" i="31"/>
  <c r="BB154" i="31"/>
  <c r="AQ154" i="31" s="1"/>
  <c r="BA154" i="31"/>
  <c r="AY154" i="31"/>
  <c r="AR154" i="31"/>
  <c r="AP154" i="31"/>
  <c r="AO154" i="31"/>
  <c r="AN154" i="31"/>
  <c r="AK154" i="31"/>
  <c r="AJ154" i="31"/>
  <c r="AL154" i="31" s="1"/>
  <c r="Y154" i="31"/>
  <c r="Z154" i="31" s="1"/>
  <c r="AA154" i="31" s="1"/>
  <c r="BK154" i="31" s="1"/>
  <c r="T154" i="31"/>
  <c r="P154" i="31"/>
  <c r="AZ154" i="31" s="1"/>
  <c r="G154" i="31"/>
  <c r="BR153" i="31"/>
  <c r="BQ153" i="31"/>
  <c r="BG153" i="31"/>
  <c r="BF153" i="31"/>
  <c r="BE153" i="31"/>
  <c r="BC153" i="31"/>
  <c r="BB153" i="31"/>
  <c r="AQ153" i="31" s="1"/>
  <c r="BA153" i="31"/>
  <c r="AY153" i="31"/>
  <c r="AR153" i="31"/>
  <c r="AP153" i="31"/>
  <c r="AO153" i="31"/>
  <c r="AN153" i="31"/>
  <c r="AK153" i="31"/>
  <c r="AJ153" i="31"/>
  <c r="AL153" i="31" s="1"/>
  <c r="Y153" i="31"/>
  <c r="BI153" i="31" s="1"/>
  <c r="T153" i="31"/>
  <c r="BD153" i="31" s="1"/>
  <c r="P153" i="31"/>
  <c r="AZ153" i="31" s="1"/>
  <c r="G153" i="31"/>
  <c r="BR152" i="31"/>
  <c r="BQ152" i="31"/>
  <c r="BG152" i="31"/>
  <c r="BF152" i="31"/>
  <c r="BE152" i="31"/>
  <c r="BC152" i="31"/>
  <c r="BB152" i="31"/>
  <c r="AQ152" i="31" s="1"/>
  <c r="BA152" i="31"/>
  <c r="AY152" i="31"/>
  <c r="AR152" i="31"/>
  <c r="AP152" i="31"/>
  <c r="AO152" i="31"/>
  <c r="AN152" i="31"/>
  <c r="AK152" i="31"/>
  <c r="AJ152" i="31"/>
  <c r="AL152" i="31" s="1"/>
  <c r="Y152" i="31"/>
  <c r="BI152" i="31" s="1"/>
  <c r="T152" i="31"/>
  <c r="A152" i="31" s="1"/>
  <c r="P152" i="31"/>
  <c r="AZ152" i="31" s="1"/>
  <c r="G152" i="31"/>
  <c r="BR151" i="31"/>
  <c r="BQ151" i="31"/>
  <c r="BG151" i="31"/>
  <c r="BF151" i="31"/>
  <c r="BE151" i="31"/>
  <c r="BC151" i="31"/>
  <c r="BB151" i="31"/>
  <c r="AQ151" i="31" s="1"/>
  <c r="BA151" i="31"/>
  <c r="AY151" i="31"/>
  <c r="AR151" i="31"/>
  <c r="AP151" i="31"/>
  <c r="AO151" i="31"/>
  <c r="AN151" i="31"/>
  <c r="AK151" i="31"/>
  <c r="AJ151" i="31"/>
  <c r="AL151" i="31" s="1"/>
  <c r="Y151" i="31"/>
  <c r="BI151" i="31" s="1"/>
  <c r="T151" i="31"/>
  <c r="BD151" i="31" s="1"/>
  <c r="P151" i="31"/>
  <c r="AZ151" i="31" s="1"/>
  <c r="G151" i="31"/>
  <c r="BR150" i="31"/>
  <c r="BQ150" i="31"/>
  <c r="BG150" i="31"/>
  <c r="BF150" i="31"/>
  <c r="BE150" i="31"/>
  <c r="BC150" i="31"/>
  <c r="BB150" i="31"/>
  <c r="AQ150" i="31" s="1"/>
  <c r="BA150" i="31"/>
  <c r="AY150" i="31"/>
  <c r="AR150" i="31"/>
  <c r="AP150" i="31"/>
  <c r="AO150" i="31"/>
  <c r="AN150" i="31"/>
  <c r="AK150" i="31"/>
  <c r="AJ150" i="31"/>
  <c r="AL150" i="31" s="1"/>
  <c r="Y150" i="31"/>
  <c r="BI150" i="31" s="1"/>
  <c r="T150" i="31"/>
  <c r="P150" i="31"/>
  <c r="AZ150" i="31" s="1"/>
  <c r="G150" i="31"/>
  <c r="BR149" i="31"/>
  <c r="BQ149" i="31"/>
  <c r="BG149" i="31"/>
  <c r="BF149" i="31"/>
  <c r="BE149" i="31"/>
  <c r="BC149" i="31"/>
  <c r="BB149" i="31"/>
  <c r="AQ149" i="31" s="1"/>
  <c r="BA149" i="31"/>
  <c r="AY149" i="31"/>
  <c r="AR149" i="31"/>
  <c r="AP149" i="31"/>
  <c r="AO149" i="31"/>
  <c r="AN149" i="31"/>
  <c r="AK149" i="31"/>
  <c r="AJ149" i="31"/>
  <c r="AL149" i="31" s="1"/>
  <c r="Y149" i="31"/>
  <c r="T149" i="31"/>
  <c r="A149" i="31" s="1"/>
  <c r="P149" i="31"/>
  <c r="AZ149" i="31" s="1"/>
  <c r="G149" i="31"/>
  <c r="BR148" i="31"/>
  <c r="BQ148" i="31"/>
  <c r="BG148" i="31"/>
  <c r="BF148" i="31"/>
  <c r="BE148" i="31"/>
  <c r="BC148" i="31"/>
  <c r="BB148" i="31"/>
  <c r="AQ148" i="31" s="1"/>
  <c r="BA148" i="31"/>
  <c r="AY148" i="31"/>
  <c r="AR148" i="31"/>
  <c r="AP148" i="31"/>
  <c r="AO148" i="31"/>
  <c r="AN148" i="31"/>
  <c r="AK148" i="31"/>
  <c r="AJ148" i="31"/>
  <c r="AL148" i="31" s="1"/>
  <c r="Y148" i="31"/>
  <c r="T148" i="31"/>
  <c r="BD148" i="31" s="1"/>
  <c r="P148" i="31"/>
  <c r="AZ148" i="31" s="1"/>
  <c r="G148" i="31"/>
  <c r="BR147" i="31"/>
  <c r="BQ147" i="31"/>
  <c r="BG147" i="31"/>
  <c r="BF147" i="31"/>
  <c r="BE147" i="31"/>
  <c r="BC147" i="31"/>
  <c r="BB147" i="31"/>
  <c r="AQ147" i="31" s="1"/>
  <c r="BA147" i="31"/>
  <c r="AY147" i="31"/>
  <c r="AR147" i="31"/>
  <c r="AP147" i="31"/>
  <c r="AO147" i="31"/>
  <c r="AN147" i="31"/>
  <c r="AK147" i="31"/>
  <c r="AJ147" i="31"/>
  <c r="AL147" i="31" s="1"/>
  <c r="Y147" i="31"/>
  <c r="BI147" i="31" s="1"/>
  <c r="T147" i="31"/>
  <c r="BD147" i="31" s="1"/>
  <c r="P147" i="31"/>
  <c r="AZ147" i="31" s="1"/>
  <c r="G147" i="31"/>
  <c r="BR146" i="31"/>
  <c r="BQ146" i="31"/>
  <c r="BG146" i="31"/>
  <c r="BF146" i="31"/>
  <c r="BE146" i="31"/>
  <c r="BC146" i="31"/>
  <c r="BB146" i="31"/>
  <c r="AQ146" i="31" s="1"/>
  <c r="BA146" i="31"/>
  <c r="AY146" i="31"/>
  <c r="AR146" i="31"/>
  <c r="AP146" i="31"/>
  <c r="AO146" i="31"/>
  <c r="AN146" i="31"/>
  <c r="AK146" i="31"/>
  <c r="AJ146" i="31"/>
  <c r="AL146" i="31" s="1"/>
  <c r="Y146" i="31"/>
  <c r="T146" i="31"/>
  <c r="P146" i="31"/>
  <c r="AZ146" i="31" s="1"/>
  <c r="G146" i="31"/>
  <c r="BR145" i="31"/>
  <c r="BQ145" i="31"/>
  <c r="BG145" i="31"/>
  <c r="BF145" i="31"/>
  <c r="BE145" i="31"/>
  <c r="BC145" i="31"/>
  <c r="BB145" i="31"/>
  <c r="AQ145" i="31" s="1"/>
  <c r="BA145" i="31"/>
  <c r="AY145" i="31"/>
  <c r="AR145" i="31"/>
  <c r="AP145" i="31"/>
  <c r="AO145" i="31"/>
  <c r="AN145" i="31"/>
  <c r="AK145" i="31"/>
  <c r="AJ145" i="31"/>
  <c r="AL145" i="31" s="1"/>
  <c r="Y145" i="31"/>
  <c r="BI145" i="31" s="1"/>
  <c r="T145" i="31"/>
  <c r="P145" i="31"/>
  <c r="AZ145" i="31" s="1"/>
  <c r="G145" i="31"/>
  <c r="BR144" i="31"/>
  <c r="BQ144" i="31"/>
  <c r="BG144" i="31"/>
  <c r="BF144" i="31"/>
  <c r="BE144" i="31"/>
  <c r="BC144" i="31"/>
  <c r="BB144" i="31"/>
  <c r="AQ144" i="31" s="1"/>
  <c r="BA144" i="31"/>
  <c r="AY144" i="31"/>
  <c r="AR144" i="31"/>
  <c r="AP144" i="31"/>
  <c r="AO144" i="31"/>
  <c r="AN144" i="31"/>
  <c r="AK144" i="31"/>
  <c r="AJ144" i="31"/>
  <c r="AL144" i="31" s="1"/>
  <c r="Y144" i="31"/>
  <c r="T144" i="31"/>
  <c r="A144" i="31" s="1"/>
  <c r="P144" i="31"/>
  <c r="AZ144" i="31" s="1"/>
  <c r="G144" i="31"/>
  <c r="BR143" i="31"/>
  <c r="BQ143" i="31"/>
  <c r="BG143" i="31"/>
  <c r="BF143" i="31"/>
  <c r="BE143" i="31"/>
  <c r="BC143" i="31"/>
  <c r="BB143" i="31"/>
  <c r="AQ143" i="31" s="1"/>
  <c r="BA143" i="31"/>
  <c r="AY143" i="31"/>
  <c r="AR143" i="31"/>
  <c r="AP143" i="31"/>
  <c r="AO143" i="31"/>
  <c r="AN143" i="31"/>
  <c r="AK143" i="31"/>
  <c r="AJ143" i="31"/>
  <c r="AL143" i="31" s="1"/>
  <c r="Y143" i="31"/>
  <c r="T143" i="31"/>
  <c r="P143" i="31"/>
  <c r="AZ143" i="31" s="1"/>
  <c r="G143" i="31"/>
  <c r="BR142" i="31"/>
  <c r="BQ142" i="31"/>
  <c r="BG142" i="31"/>
  <c r="BF142" i="31"/>
  <c r="BE142" i="31"/>
  <c r="BD142" i="31"/>
  <c r="BC142" i="31"/>
  <c r="BB142" i="31"/>
  <c r="AQ142" i="31" s="1"/>
  <c r="BA142" i="31"/>
  <c r="AY142" i="31"/>
  <c r="AR142" i="31"/>
  <c r="AP142" i="31"/>
  <c r="AO142" i="31"/>
  <c r="AN142" i="31"/>
  <c r="AK142" i="31"/>
  <c r="AJ142" i="31"/>
  <c r="AL142" i="31" s="1"/>
  <c r="Y142" i="31"/>
  <c r="P142" i="31"/>
  <c r="AZ142" i="31" s="1"/>
  <c r="G142" i="31"/>
  <c r="A142" i="31"/>
  <c r="BR141" i="31"/>
  <c r="BQ141" i="31"/>
  <c r="BG141" i="31"/>
  <c r="BF141" i="31"/>
  <c r="BE141" i="31"/>
  <c r="BC141" i="31"/>
  <c r="BB141" i="31"/>
  <c r="AQ141" i="31" s="1"/>
  <c r="BA141" i="31"/>
  <c r="AY141" i="31"/>
  <c r="AR141" i="31"/>
  <c r="AP141" i="31"/>
  <c r="AO141" i="31"/>
  <c r="AN141" i="31"/>
  <c r="AK141" i="31"/>
  <c r="AJ141" i="31"/>
  <c r="AL141" i="31" s="1"/>
  <c r="Y141" i="31"/>
  <c r="BI141" i="31" s="1"/>
  <c r="T141" i="31"/>
  <c r="A141" i="31" s="1"/>
  <c r="P141" i="31"/>
  <c r="AZ141" i="31" s="1"/>
  <c r="G141" i="31"/>
  <c r="BR140" i="31"/>
  <c r="BQ140" i="31"/>
  <c r="BG140" i="31"/>
  <c r="BF140" i="31"/>
  <c r="BE140" i="31"/>
  <c r="BC140" i="31"/>
  <c r="BB140" i="31"/>
  <c r="AQ140" i="31" s="1"/>
  <c r="BA140" i="31"/>
  <c r="AZ140" i="31"/>
  <c r="AY140" i="31"/>
  <c r="AR140" i="31"/>
  <c r="AP140" i="31"/>
  <c r="AO140" i="31"/>
  <c r="AN140" i="31"/>
  <c r="AK140" i="31"/>
  <c r="AJ140" i="31"/>
  <c r="AL140" i="31" s="1"/>
  <c r="Y140" i="31"/>
  <c r="BI140" i="31" s="1"/>
  <c r="T140" i="31"/>
  <c r="BD140" i="31" s="1"/>
  <c r="G140" i="31"/>
  <c r="BR139" i="31"/>
  <c r="BQ139" i="31"/>
  <c r="BG139" i="31"/>
  <c r="BF139" i="31"/>
  <c r="BE139" i="31"/>
  <c r="BC139" i="31"/>
  <c r="BB139" i="31"/>
  <c r="AQ139" i="31" s="1"/>
  <c r="BA139" i="31"/>
  <c r="AY139" i="31"/>
  <c r="AR139" i="31"/>
  <c r="AP139" i="31"/>
  <c r="AO139" i="31"/>
  <c r="AN139" i="31"/>
  <c r="AK139" i="31"/>
  <c r="AJ139" i="31"/>
  <c r="AL139" i="31" s="1"/>
  <c r="Y139" i="31"/>
  <c r="T139" i="31"/>
  <c r="P139" i="31"/>
  <c r="AZ139" i="31" s="1"/>
  <c r="G139" i="31"/>
  <c r="BR138" i="31"/>
  <c r="BQ138" i="31"/>
  <c r="BG138" i="31"/>
  <c r="BF138" i="31"/>
  <c r="BE138" i="31"/>
  <c r="BC138" i="31"/>
  <c r="BB138" i="31"/>
  <c r="AQ138" i="31" s="1"/>
  <c r="BA138" i="31"/>
  <c r="AY138" i="31"/>
  <c r="AR138" i="31"/>
  <c r="AP138" i="31"/>
  <c r="AO138" i="31"/>
  <c r="AN138" i="31"/>
  <c r="AK138" i="31"/>
  <c r="AJ138" i="31"/>
  <c r="AL138" i="31" s="1"/>
  <c r="Y138" i="31"/>
  <c r="T138" i="31"/>
  <c r="A138" i="31" s="1"/>
  <c r="P138" i="31"/>
  <c r="AZ138" i="31" s="1"/>
  <c r="G138" i="31"/>
  <c r="BR137" i="31"/>
  <c r="BQ137" i="31"/>
  <c r="BG137" i="31"/>
  <c r="BF137" i="31"/>
  <c r="BE137" i="31"/>
  <c r="BC137" i="31"/>
  <c r="BB137" i="31"/>
  <c r="AQ137" i="31" s="1"/>
  <c r="BA137" i="31"/>
  <c r="AY137" i="31"/>
  <c r="AR137" i="31"/>
  <c r="AP137" i="31"/>
  <c r="AO137" i="31"/>
  <c r="AN137" i="31"/>
  <c r="AK137" i="31"/>
  <c r="AJ137" i="31"/>
  <c r="AL137" i="31" s="1"/>
  <c r="Y137" i="31"/>
  <c r="T137" i="31"/>
  <c r="P137" i="31"/>
  <c r="AZ137" i="31" s="1"/>
  <c r="G137" i="31"/>
  <c r="BR136" i="31"/>
  <c r="BQ136" i="31"/>
  <c r="BG136" i="31"/>
  <c r="BF136" i="31"/>
  <c r="BE136" i="31"/>
  <c r="BC136" i="31"/>
  <c r="BB136" i="31"/>
  <c r="AQ136" i="31" s="1"/>
  <c r="BA136" i="31"/>
  <c r="AY136" i="31"/>
  <c r="AR136" i="31"/>
  <c r="AP136" i="31"/>
  <c r="AO136" i="31"/>
  <c r="AN136" i="31"/>
  <c r="AK136" i="31"/>
  <c r="AJ136" i="31"/>
  <c r="AL136" i="31" s="1"/>
  <c r="Y136" i="31"/>
  <c r="BI136" i="31" s="1"/>
  <c r="T136" i="31"/>
  <c r="P136" i="31"/>
  <c r="AZ136" i="31" s="1"/>
  <c r="G136" i="31"/>
  <c r="BR135" i="31"/>
  <c r="BQ135" i="31"/>
  <c r="BG135" i="31"/>
  <c r="BF135" i="31"/>
  <c r="BE135" i="31"/>
  <c r="BC135" i="31"/>
  <c r="BB135" i="31"/>
  <c r="AQ135" i="31" s="1"/>
  <c r="BA135" i="31"/>
  <c r="AY135" i="31"/>
  <c r="AR135" i="31"/>
  <c r="AP135" i="31"/>
  <c r="AO135" i="31"/>
  <c r="AN135" i="31"/>
  <c r="AK135" i="31"/>
  <c r="AJ135" i="31"/>
  <c r="AL135" i="31" s="1"/>
  <c r="Y135" i="31"/>
  <c r="T135" i="31"/>
  <c r="BD135" i="31" s="1"/>
  <c r="P135" i="31"/>
  <c r="AZ135" i="31" s="1"/>
  <c r="G135" i="31"/>
  <c r="BR134" i="31"/>
  <c r="BQ134" i="31"/>
  <c r="BG134" i="31"/>
  <c r="BF134" i="31"/>
  <c r="BE134" i="31"/>
  <c r="BC134" i="31"/>
  <c r="BB134" i="31"/>
  <c r="AQ134" i="31" s="1"/>
  <c r="BA134" i="31"/>
  <c r="AY134" i="31"/>
  <c r="AR134" i="31"/>
  <c r="AP134" i="31"/>
  <c r="AO134" i="31"/>
  <c r="AN134" i="31"/>
  <c r="AK134" i="31"/>
  <c r="AJ134" i="31"/>
  <c r="AL134" i="31" s="1"/>
  <c r="Y134" i="31"/>
  <c r="Z134" i="31" s="1"/>
  <c r="T134" i="31"/>
  <c r="P134" i="31"/>
  <c r="AZ134" i="31" s="1"/>
  <c r="G134" i="31"/>
  <c r="BR133" i="31"/>
  <c r="BQ133" i="31"/>
  <c r="BG133" i="31"/>
  <c r="BF133" i="31"/>
  <c r="BE133" i="31"/>
  <c r="BD133" i="31"/>
  <c r="BC133" i="31"/>
  <c r="BB133" i="31"/>
  <c r="AQ133" i="31" s="1"/>
  <c r="BA133" i="31"/>
  <c r="AZ133" i="31"/>
  <c r="AY133" i="31"/>
  <c r="AR133" i="31"/>
  <c r="AP133" i="31"/>
  <c r="AO133" i="31"/>
  <c r="AN133" i="31"/>
  <c r="AK133" i="31"/>
  <c r="AJ133" i="31"/>
  <c r="AL133" i="31" s="1"/>
  <c r="Y133" i="31"/>
  <c r="Z133" i="31" s="1"/>
  <c r="G133" i="31"/>
  <c r="A133" i="31"/>
  <c r="BR132" i="31"/>
  <c r="BQ132" i="31"/>
  <c r="BG132" i="31"/>
  <c r="BF132" i="31"/>
  <c r="BE132" i="31"/>
  <c r="BC132" i="31"/>
  <c r="BB132" i="31"/>
  <c r="AQ132" i="31" s="1"/>
  <c r="BA132" i="31"/>
  <c r="AY132" i="31"/>
  <c r="AR132" i="31"/>
  <c r="AP132" i="31"/>
  <c r="AO132" i="31"/>
  <c r="AN132" i="31"/>
  <c r="AK132" i="31"/>
  <c r="AJ132" i="31"/>
  <c r="AL132" i="31" s="1"/>
  <c r="Y132" i="31"/>
  <c r="BI132" i="31" s="1"/>
  <c r="T132" i="31"/>
  <c r="A132" i="31" s="1"/>
  <c r="P132" i="31"/>
  <c r="AZ132" i="31" s="1"/>
  <c r="G132" i="31"/>
  <c r="BR131" i="31"/>
  <c r="BQ131" i="31"/>
  <c r="BG131" i="31"/>
  <c r="BF131" i="31"/>
  <c r="BE131" i="31"/>
  <c r="BC131" i="31"/>
  <c r="BB131" i="31"/>
  <c r="AQ131" i="31" s="1"/>
  <c r="BA131" i="31"/>
  <c r="AY131" i="31"/>
  <c r="AR131" i="31"/>
  <c r="AP131" i="31"/>
  <c r="AO131" i="31"/>
  <c r="AN131" i="31"/>
  <c r="AK131" i="31"/>
  <c r="AJ131" i="31"/>
  <c r="AL131" i="31" s="1"/>
  <c r="Y131" i="31"/>
  <c r="BI131" i="31" s="1"/>
  <c r="T131" i="31"/>
  <c r="BD131" i="31" s="1"/>
  <c r="P131" i="31"/>
  <c r="AZ131" i="31" s="1"/>
  <c r="G131" i="31"/>
  <c r="BR130" i="31"/>
  <c r="BQ130" i="31"/>
  <c r="BG130" i="31"/>
  <c r="BF130" i="31"/>
  <c r="BE130" i="31"/>
  <c r="BC130" i="31"/>
  <c r="BB130" i="31"/>
  <c r="AQ130" i="31" s="1"/>
  <c r="BA130" i="31"/>
  <c r="AY130" i="31"/>
  <c r="AR130" i="31"/>
  <c r="AP130" i="31"/>
  <c r="AO130" i="31"/>
  <c r="AN130" i="31"/>
  <c r="AK130" i="31"/>
  <c r="AJ130" i="31"/>
  <c r="AL130" i="31" s="1"/>
  <c r="Y130" i="31"/>
  <c r="Z130" i="31" s="1"/>
  <c r="BJ130" i="31" s="1"/>
  <c r="T130" i="31"/>
  <c r="P130" i="31"/>
  <c r="AZ130" i="31" s="1"/>
  <c r="G130" i="31"/>
  <c r="BR129" i="31"/>
  <c r="BQ129" i="31"/>
  <c r="BG129" i="31"/>
  <c r="BF129" i="31"/>
  <c r="BE129" i="31"/>
  <c r="BC129" i="31"/>
  <c r="BB129" i="31"/>
  <c r="AQ129" i="31" s="1"/>
  <c r="BA129" i="31"/>
  <c r="AY129" i="31"/>
  <c r="AR129" i="31"/>
  <c r="AP129" i="31"/>
  <c r="AO129" i="31"/>
  <c r="AN129" i="31"/>
  <c r="AK129" i="31"/>
  <c r="AJ129" i="31"/>
  <c r="AL129" i="31" s="1"/>
  <c r="Y129" i="31"/>
  <c r="T129" i="31"/>
  <c r="BD129" i="31" s="1"/>
  <c r="P129" i="31"/>
  <c r="AZ129" i="31" s="1"/>
  <c r="G129" i="31"/>
  <c r="BR128" i="31"/>
  <c r="BQ128" i="31"/>
  <c r="BG128" i="31"/>
  <c r="BF128" i="31"/>
  <c r="BE128" i="31"/>
  <c r="BC128" i="31"/>
  <c r="BB128" i="31"/>
  <c r="AQ128" i="31" s="1"/>
  <c r="BA128" i="31"/>
  <c r="AY128" i="31"/>
  <c r="AR128" i="31"/>
  <c r="AP128" i="31"/>
  <c r="AO128" i="31"/>
  <c r="AN128" i="31"/>
  <c r="AK128" i="31"/>
  <c r="AJ128" i="31"/>
  <c r="AL128" i="31" s="1"/>
  <c r="Y128" i="31"/>
  <c r="T128" i="31"/>
  <c r="BD128" i="31" s="1"/>
  <c r="P128" i="31"/>
  <c r="AZ128" i="31" s="1"/>
  <c r="G128" i="31"/>
  <c r="BR127" i="31"/>
  <c r="BQ127" i="31"/>
  <c r="BG127" i="31"/>
  <c r="BF127" i="31"/>
  <c r="BE127" i="31"/>
  <c r="BC127" i="31"/>
  <c r="BB127" i="31"/>
  <c r="AQ127" i="31" s="1"/>
  <c r="BA127" i="31"/>
  <c r="AY127" i="31"/>
  <c r="AR127" i="31"/>
  <c r="AP127" i="31"/>
  <c r="AO127" i="31"/>
  <c r="AN127" i="31"/>
  <c r="AK127" i="31"/>
  <c r="AJ127" i="31"/>
  <c r="AL127" i="31" s="1"/>
  <c r="Y127" i="31"/>
  <c r="Z127" i="31" s="1"/>
  <c r="T127" i="31"/>
  <c r="P127" i="31"/>
  <c r="AZ127" i="31" s="1"/>
  <c r="G127" i="31"/>
  <c r="BR126" i="31"/>
  <c r="BQ126" i="31"/>
  <c r="BG126" i="31"/>
  <c r="BF126" i="31"/>
  <c r="BE126" i="31"/>
  <c r="BC126" i="31"/>
  <c r="BB126" i="31"/>
  <c r="AQ126" i="31" s="1"/>
  <c r="BA126" i="31"/>
  <c r="AY126" i="31"/>
  <c r="AR126" i="31"/>
  <c r="AP126" i="31"/>
  <c r="AO126" i="31"/>
  <c r="AN126" i="31"/>
  <c r="AK126" i="31"/>
  <c r="AJ126" i="31"/>
  <c r="AL126" i="31" s="1"/>
  <c r="Y126" i="31"/>
  <c r="T126" i="31"/>
  <c r="A126" i="31" s="1"/>
  <c r="P126" i="31"/>
  <c r="AZ126" i="31" s="1"/>
  <c r="G126" i="31"/>
  <c r="BR125" i="31"/>
  <c r="BQ125" i="31"/>
  <c r="BG125" i="31"/>
  <c r="BF125" i="31"/>
  <c r="BE125" i="31"/>
  <c r="BC125" i="31"/>
  <c r="BB125" i="31"/>
  <c r="AQ125" i="31" s="1"/>
  <c r="BA125" i="31"/>
  <c r="AY125" i="31"/>
  <c r="AR125" i="31"/>
  <c r="AP125" i="31"/>
  <c r="AO125" i="31"/>
  <c r="AN125" i="31"/>
  <c r="AK125" i="31"/>
  <c r="AJ125" i="31"/>
  <c r="AL125" i="31" s="1"/>
  <c r="Y125" i="31"/>
  <c r="T125" i="31"/>
  <c r="BD125" i="31" s="1"/>
  <c r="P125" i="31"/>
  <c r="AZ125" i="31" s="1"/>
  <c r="G125" i="31"/>
  <c r="BR124" i="31"/>
  <c r="BQ124" i="31"/>
  <c r="BG124" i="31"/>
  <c r="BF124" i="31"/>
  <c r="BE124" i="31"/>
  <c r="BC124" i="31"/>
  <c r="BB124" i="31"/>
  <c r="AQ124" i="31" s="1"/>
  <c r="BA124" i="31"/>
  <c r="AY124" i="31"/>
  <c r="AR124" i="31"/>
  <c r="AP124" i="31"/>
  <c r="AO124" i="31"/>
  <c r="AN124" i="31"/>
  <c r="AK124" i="31"/>
  <c r="AJ124" i="31"/>
  <c r="AL124" i="31" s="1"/>
  <c r="Y124" i="31"/>
  <c r="T124" i="31"/>
  <c r="P124" i="31"/>
  <c r="AZ124" i="31" s="1"/>
  <c r="G124" i="31"/>
  <c r="BR123" i="31"/>
  <c r="BQ123" i="31"/>
  <c r="BG123" i="31"/>
  <c r="BF123" i="31"/>
  <c r="BE123" i="31"/>
  <c r="BC123" i="31"/>
  <c r="BB123" i="31"/>
  <c r="AQ123" i="31" s="1"/>
  <c r="BA123" i="31"/>
  <c r="AY123" i="31"/>
  <c r="AR123" i="31"/>
  <c r="AP123" i="31"/>
  <c r="AO123" i="31"/>
  <c r="AN123" i="31"/>
  <c r="AK123" i="31"/>
  <c r="AJ123" i="31"/>
  <c r="AL123" i="31" s="1"/>
  <c r="Y123" i="31"/>
  <c r="BI123" i="31" s="1"/>
  <c r="T123" i="31"/>
  <c r="P123" i="31"/>
  <c r="AZ123" i="31" s="1"/>
  <c r="G123" i="31"/>
  <c r="BR122" i="31"/>
  <c r="BQ122" i="31"/>
  <c r="BG122" i="31"/>
  <c r="BF122" i="31"/>
  <c r="BE122" i="31"/>
  <c r="BC122" i="31"/>
  <c r="BB122" i="31"/>
  <c r="AQ122" i="31" s="1"/>
  <c r="BA122" i="31"/>
  <c r="AY122" i="31"/>
  <c r="AR122" i="31"/>
  <c r="AP122" i="31"/>
  <c r="AO122" i="31"/>
  <c r="AN122" i="31"/>
  <c r="AK122" i="31"/>
  <c r="AJ122" i="31"/>
  <c r="AL122" i="31" s="1"/>
  <c r="Y122" i="31"/>
  <c r="Z122" i="31" s="1"/>
  <c r="T122" i="31"/>
  <c r="P122" i="31"/>
  <c r="AZ122" i="31" s="1"/>
  <c r="G122" i="31"/>
  <c r="BR121" i="31"/>
  <c r="BQ121" i="31"/>
  <c r="BG121" i="31"/>
  <c r="BF121" i="31"/>
  <c r="BE121" i="31"/>
  <c r="BC121" i="31"/>
  <c r="BB121" i="31"/>
  <c r="AQ121" i="31" s="1"/>
  <c r="BA121" i="31"/>
  <c r="AY121" i="31"/>
  <c r="AR121" i="31"/>
  <c r="AP121" i="31"/>
  <c r="AO121" i="31"/>
  <c r="AN121" i="31"/>
  <c r="AK121" i="31"/>
  <c r="AJ121" i="31"/>
  <c r="AL121" i="31" s="1"/>
  <c r="Y121" i="31"/>
  <c r="BI121" i="31" s="1"/>
  <c r="T121" i="31"/>
  <c r="A121" i="31" s="1"/>
  <c r="P121" i="31"/>
  <c r="AZ121" i="31" s="1"/>
  <c r="G121" i="31"/>
  <c r="BR120" i="31"/>
  <c r="BQ120" i="31"/>
  <c r="BG120" i="31"/>
  <c r="BF120" i="31"/>
  <c r="BE120" i="31"/>
  <c r="BC120" i="31"/>
  <c r="BB120" i="31"/>
  <c r="AQ120" i="31" s="1"/>
  <c r="BA120" i="31"/>
  <c r="AY120" i="31"/>
  <c r="AR120" i="31"/>
  <c r="AP120" i="31"/>
  <c r="AO120" i="31"/>
  <c r="AN120" i="31"/>
  <c r="AK120" i="31"/>
  <c r="AJ120" i="31"/>
  <c r="AL120" i="31" s="1"/>
  <c r="Y120" i="31"/>
  <c r="BI120" i="31" s="1"/>
  <c r="T120" i="31"/>
  <c r="A120" i="31" s="1"/>
  <c r="P120" i="31"/>
  <c r="AZ120" i="31" s="1"/>
  <c r="G120" i="31"/>
  <c r="BR119" i="31"/>
  <c r="BQ119" i="31"/>
  <c r="BG119" i="31"/>
  <c r="BF119" i="31"/>
  <c r="BE119" i="31"/>
  <c r="BC119" i="31"/>
  <c r="BB119" i="31"/>
  <c r="AQ119" i="31" s="1"/>
  <c r="BA119" i="31"/>
  <c r="AY119" i="31"/>
  <c r="AR119" i="31"/>
  <c r="AP119" i="31"/>
  <c r="AO119" i="31"/>
  <c r="AN119" i="31"/>
  <c r="AK119" i="31"/>
  <c r="AJ119" i="31"/>
  <c r="AL119" i="31" s="1"/>
  <c r="Y119" i="31"/>
  <c r="BI119" i="31" s="1"/>
  <c r="T119" i="31"/>
  <c r="P119" i="31"/>
  <c r="AZ119" i="31" s="1"/>
  <c r="G119" i="31"/>
  <c r="BR118" i="31"/>
  <c r="BQ118" i="31"/>
  <c r="BG118" i="31"/>
  <c r="BF118" i="31"/>
  <c r="BE118" i="31"/>
  <c r="BC118" i="31"/>
  <c r="BB118" i="31"/>
  <c r="AQ118" i="31" s="1"/>
  <c r="BA118" i="31"/>
  <c r="AY118" i="31"/>
  <c r="AR118" i="31"/>
  <c r="AP118" i="31"/>
  <c r="AO118" i="31"/>
  <c r="AN118" i="31"/>
  <c r="AK118" i="31"/>
  <c r="AJ118" i="31"/>
  <c r="AL118" i="31" s="1"/>
  <c r="Y118" i="31"/>
  <c r="BI118" i="31" s="1"/>
  <c r="T118" i="31"/>
  <c r="BD118" i="31" s="1"/>
  <c r="P118" i="31"/>
  <c r="AZ118" i="31" s="1"/>
  <c r="G118" i="31"/>
  <c r="BR117" i="31"/>
  <c r="BQ117" i="31"/>
  <c r="BG117" i="31"/>
  <c r="BF117" i="31"/>
  <c r="BE117" i="31"/>
  <c r="BC117" i="31"/>
  <c r="BB117" i="31"/>
  <c r="AQ117" i="31" s="1"/>
  <c r="BA117" i="31"/>
  <c r="AY117" i="31"/>
  <c r="AR117" i="31"/>
  <c r="AP117" i="31"/>
  <c r="AO117" i="31"/>
  <c r="AN117" i="31"/>
  <c r="AK117" i="31"/>
  <c r="AJ117" i="31"/>
  <c r="AL117" i="31" s="1"/>
  <c r="Y117" i="31"/>
  <c r="BI117" i="31" s="1"/>
  <c r="T117" i="31"/>
  <c r="A117" i="31" s="1"/>
  <c r="P117" i="31"/>
  <c r="AZ117" i="31" s="1"/>
  <c r="G117" i="31"/>
  <c r="BR116" i="31"/>
  <c r="BQ116" i="31"/>
  <c r="BG116" i="31"/>
  <c r="BF116" i="31"/>
  <c r="BE116" i="31"/>
  <c r="BC116" i="31"/>
  <c r="BB116" i="31"/>
  <c r="AQ116" i="31" s="1"/>
  <c r="BA116" i="31"/>
  <c r="AY116" i="31"/>
  <c r="AR116" i="31"/>
  <c r="AP116" i="31"/>
  <c r="AO116" i="31"/>
  <c r="AN116" i="31"/>
  <c r="AK116" i="31"/>
  <c r="AJ116" i="31"/>
  <c r="AL116" i="31" s="1"/>
  <c r="Y116" i="31"/>
  <c r="T116" i="31"/>
  <c r="A116" i="31" s="1"/>
  <c r="P116" i="31"/>
  <c r="AZ116" i="31" s="1"/>
  <c r="G116" i="31"/>
  <c r="BR115" i="31"/>
  <c r="BQ115" i="31"/>
  <c r="BG115" i="31"/>
  <c r="BF115" i="31"/>
  <c r="BE115" i="31"/>
  <c r="BC115" i="31"/>
  <c r="BB115" i="31"/>
  <c r="AQ115" i="31" s="1"/>
  <c r="BA115" i="31"/>
  <c r="AY115" i="31"/>
  <c r="AR115" i="31"/>
  <c r="AP115" i="31"/>
  <c r="AO115" i="31"/>
  <c r="AN115" i="31"/>
  <c r="AK115" i="31"/>
  <c r="AJ115" i="31"/>
  <c r="AL115" i="31" s="1"/>
  <c r="Y115" i="31"/>
  <c r="T115" i="31"/>
  <c r="P115" i="31"/>
  <c r="AZ115" i="31" s="1"/>
  <c r="G115" i="31"/>
  <c r="BR114" i="31"/>
  <c r="BQ114" i="31"/>
  <c r="BG114" i="31"/>
  <c r="BF114" i="31"/>
  <c r="BE114" i="31"/>
  <c r="BC114" i="31"/>
  <c r="BB114" i="31"/>
  <c r="AQ114" i="31" s="1"/>
  <c r="BA114" i="31"/>
  <c r="AY114" i="31"/>
  <c r="AR114" i="31"/>
  <c r="AP114" i="31"/>
  <c r="AO114" i="31"/>
  <c r="AN114" i="31"/>
  <c r="AK114" i="31"/>
  <c r="AJ114" i="31"/>
  <c r="AL114" i="31" s="1"/>
  <c r="Y114" i="31"/>
  <c r="T114" i="31"/>
  <c r="BD114" i="31" s="1"/>
  <c r="P114" i="31"/>
  <c r="AZ114" i="31" s="1"/>
  <c r="G114" i="31"/>
  <c r="BR113" i="31"/>
  <c r="BQ113" i="31"/>
  <c r="BG113" i="31"/>
  <c r="BF113" i="31"/>
  <c r="BE113" i="31"/>
  <c r="BC113" i="31"/>
  <c r="BB113" i="31"/>
  <c r="AQ113" i="31" s="1"/>
  <c r="BA113" i="31"/>
  <c r="AY113" i="31"/>
  <c r="AR113" i="31"/>
  <c r="AP113" i="31"/>
  <c r="AO113" i="31"/>
  <c r="AN113" i="31"/>
  <c r="AK113" i="31"/>
  <c r="AJ113" i="31"/>
  <c r="AL113" i="31" s="1"/>
  <c r="Y113" i="31"/>
  <c r="Z113" i="31" s="1"/>
  <c r="T113" i="31"/>
  <c r="A113" i="31" s="1"/>
  <c r="P113" i="31"/>
  <c r="AZ113" i="31" s="1"/>
  <c r="G113" i="31"/>
  <c r="BR112" i="31"/>
  <c r="BQ112" i="31"/>
  <c r="BG112" i="31"/>
  <c r="BF112" i="31"/>
  <c r="BE112" i="31"/>
  <c r="BC112" i="31"/>
  <c r="BB112" i="31"/>
  <c r="AQ112" i="31" s="1"/>
  <c r="BA112" i="31"/>
  <c r="AY112" i="31"/>
  <c r="AR112" i="31"/>
  <c r="AP112" i="31"/>
  <c r="AO112" i="31"/>
  <c r="AN112" i="31"/>
  <c r="AK112" i="31"/>
  <c r="AJ112" i="31"/>
  <c r="AL112" i="31" s="1"/>
  <c r="Y112" i="31"/>
  <c r="T112" i="31"/>
  <c r="BD112" i="31" s="1"/>
  <c r="P112" i="31"/>
  <c r="AZ112" i="31" s="1"/>
  <c r="G112" i="31"/>
  <c r="BR111" i="31"/>
  <c r="BQ111" i="31"/>
  <c r="BG111" i="31"/>
  <c r="BF111" i="31"/>
  <c r="BE111" i="31"/>
  <c r="BC111" i="31"/>
  <c r="BB111" i="31"/>
  <c r="AQ111" i="31" s="1"/>
  <c r="BA111" i="31"/>
  <c r="AY111" i="31"/>
  <c r="AR111" i="31"/>
  <c r="AP111" i="31"/>
  <c r="AO111" i="31"/>
  <c r="AN111" i="31"/>
  <c r="AK111" i="31"/>
  <c r="AJ111" i="31"/>
  <c r="AL111" i="31" s="1"/>
  <c r="Y111" i="31"/>
  <c r="T111" i="31"/>
  <c r="P111" i="31"/>
  <c r="AZ111" i="31" s="1"/>
  <c r="G111" i="31"/>
  <c r="BR110" i="31"/>
  <c r="BQ110" i="31"/>
  <c r="BG110" i="31"/>
  <c r="BF110" i="31"/>
  <c r="BE110" i="31"/>
  <c r="BC110" i="31"/>
  <c r="BB110" i="31"/>
  <c r="AQ110" i="31" s="1"/>
  <c r="BA110" i="31"/>
  <c r="AY110" i="31"/>
  <c r="AR110" i="31"/>
  <c r="AP110" i="31"/>
  <c r="AO110" i="31"/>
  <c r="AN110" i="31"/>
  <c r="AK110" i="31"/>
  <c r="AJ110" i="31"/>
  <c r="AL110" i="31" s="1"/>
  <c r="Y110" i="31"/>
  <c r="Z110" i="31" s="1"/>
  <c r="AA110" i="31" s="1"/>
  <c r="AB110" i="31" s="1"/>
  <c r="T110" i="31"/>
  <c r="P110" i="31"/>
  <c r="AZ110" i="31" s="1"/>
  <c r="G110" i="31"/>
  <c r="BR109" i="31"/>
  <c r="BQ109" i="31"/>
  <c r="BG109" i="31"/>
  <c r="BF109" i="31"/>
  <c r="BE109" i="31"/>
  <c r="BD109" i="31"/>
  <c r="BC109" i="31"/>
  <c r="BB109" i="31"/>
  <c r="AQ109" i="31" s="1"/>
  <c r="BA109" i="31"/>
  <c r="AY109" i="31"/>
  <c r="AR109" i="31"/>
  <c r="AP109" i="31"/>
  <c r="AO109" i="31"/>
  <c r="AN109" i="31"/>
  <c r="AK109" i="31"/>
  <c r="AJ109" i="31"/>
  <c r="AL109" i="31" s="1"/>
  <c r="Y109" i="31"/>
  <c r="P109" i="31"/>
  <c r="AZ109" i="31" s="1"/>
  <c r="G109" i="31"/>
  <c r="A109" i="31"/>
  <c r="BR108" i="31"/>
  <c r="BQ108" i="31"/>
  <c r="BG108" i="31"/>
  <c r="BF108" i="31"/>
  <c r="BE108" i="31"/>
  <c r="BC108" i="31"/>
  <c r="BB108" i="31"/>
  <c r="AQ108" i="31" s="1"/>
  <c r="BA108" i="31"/>
  <c r="AY108" i="31"/>
  <c r="AR108" i="31"/>
  <c r="AP108" i="31"/>
  <c r="AO108" i="31"/>
  <c r="AN108" i="31"/>
  <c r="AK108" i="31"/>
  <c r="AJ108" i="31"/>
  <c r="AL108" i="31" s="1"/>
  <c r="Y108" i="31"/>
  <c r="BI108" i="31" s="1"/>
  <c r="T108" i="31"/>
  <c r="BD108" i="31" s="1"/>
  <c r="P108" i="31"/>
  <c r="AZ108" i="31" s="1"/>
  <c r="G108" i="31"/>
  <c r="BR107" i="31"/>
  <c r="BQ107" i="31"/>
  <c r="BG107" i="31"/>
  <c r="BF107" i="31"/>
  <c r="BE107" i="31"/>
  <c r="BC107" i="31"/>
  <c r="BB107" i="31"/>
  <c r="AQ107" i="31" s="1"/>
  <c r="BA107" i="31"/>
  <c r="AZ107" i="31"/>
  <c r="AY107" i="31"/>
  <c r="AR107" i="31"/>
  <c r="AP107" i="31"/>
  <c r="AO107" i="31"/>
  <c r="AN107" i="31"/>
  <c r="AK107" i="31"/>
  <c r="AJ107" i="31"/>
  <c r="AL107" i="31" s="1"/>
  <c r="Y107" i="31"/>
  <c r="T107" i="31"/>
  <c r="G107" i="31"/>
  <c r="BR106" i="31"/>
  <c r="BQ106" i="31"/>
  <c r="BG106" i="31"/>
  <c r="BF106" i="31"/>
  <c r="BE106" i="31"/>
  <c r="BC106" i="31"/>
  <c r="BB106" i="31"/>
  <c r="AQ106" i="31" s="1"/>
  <c r="BA106" i="31"/>
  <c r="AY106" i="31"/>
  <c r="AR106" i="31"/>
  <c r="AP106" i="31"/>
  <c r="AO106" i="31"/>
  <c r="AN106" i="31"/>
  <c r="AK106" i="31"/>
  <c r="AJ106" i="31"/>
  <c r="AL106" i="31" s="1"/>
  <c r="Y106" i="31"/>
  <c r="BI106" i="31" s="1"/>
  <c r="T106" i="31"/>
  <c r="A106" i="31" s="1"/>
  <c r="P106" i="31"/>
  <c r="AZ106" i="31" s="1"/>
  <c r="G106" i="31"/>
  <c r="BR105" i="31"/>
  <c r="BQ105" i="31"/>
  <c r="BG105" i="31"/>
  <c r="BF105" i="31"/>
  <c r="BE105" i="31"/>
  <c r="BC105" i="31"/>
  <c r="BB105" i="31"/>
  <c r="AQ105" i="31" s="1"/>
  <c r="BA105" i="31"/>
  <c r="AY105" i="31"/>
  <c r="AR105" i="31"/>
  <c r="AP105" i="31"/>
  <c r="AO105" i="31"/>
  <c r="AN105" i="31"/>
  <c r="AK105" i="31"/>
  <c r="AJ105" i="31"/>
  <c r="AL105" i="31" s="1"/>
  <c r="Y105" i="31"/>
  <c r="T105" i="31"/>
  <c r="A105" i="31" s="1"/>
  <c r="P105" i="31"/>
  <c r="AZ105" i="31" s="1"/>
  <c r="G105" i="31"/>
  <c r="BR104" i="31"/>
  <c r="BQ104" i="31"/>
  <c r="BG104" i="31"/>
  <c r="BF104" i="31"/>
  <c r="BE104" i="31"/>
  <c r="BC104" i="31"/>
  <c r="BB104" i="31"/>
  <c r="AQ104" i="31" s="1"/>
  <c r="BA104" i="31"/>
  <c r="AY104" i="31"/>
  <c r="AR104" i="31"/>
  <c r="AP104" i="31"/>
  <c r="AO104" i="31"/>
  <c r="AN104" i="31"/>
  <c r="AK104" i="31"/>
  <c r="AJ104" i="31"/>
  <c r="AL104" i="31" s="1"/>
  <c r="Y104" i="31"/>
  <c r="Z104" i="31" s="1"/>
  <c r="T104" i="31"/>
  <c r="P104" i="31"/>
  <c r="AZ104" i="31" s="1"/>
  <c r="G104" i="31"/>
  <c r="BR103" i="31"/>
  <c r="BQ103" i="31"/>
  <c r="BG103" i="31"/>
  <c r="BF103" i="31"/>
  <c r="BE103" i="31"/>
  <c r="BC103" i="31"/>
  <c r="BB103" i="31"/>
  <c r="AQ103" i="31" s="1"/>
  <c r="BA103" i="31"/>
  <c r="AY103" i="31"/>
  <c r="AR103" i="31"/>
  <c r="AP103" i="31"/>
  <c r="AO103" i="31"/>
  <c r="AN103" i="31"/>
  <c r="AK103" i="31"/>
  <c r="AJ103" i="31"/>
  <c r="AL103" i="31" s="1"/>
  <c r="Y103" i="31"/>
  <c r="Z103" i="31" s="1"/>
  <c r="AA103" i="31" s="1"/>
  <c r="T103" i="31"/>
  <c r="BD103" i="31" s="1"/>
  <c r="P103" i="31"/>
  <c r="AZ103" i="31" s="1"/>
  <c r="G103" i="31"/>
  <c r="BR102" i="31"/>
  <c r="BQ102" i="31"/>
  <c r="BG102" i="31"/>
  <c r="BF102" i="31"/>
  <c r="BE102" i="31"/>
  <c r="BC102" i="31"/>
  <c r="BB102" i="31"/>
  <c r="AQ102" i="31" s="1"/>
  <c r="BA102" i="31"/>
  <c r="AY102" i="31"/>
  <c r="AR102" i="31"/>
  <c r="AP102" i="31"/>
  <c r="AO102" i="31"/>
  <c r="AN102" i="31"/>
  <c r="AK102" i="31"/>
  <c r="AJ102" i="31"/>
  <c r="AL102" i="31" s="1"/>
  <c r="Y102" i="31"/>
  <c r="BI102" i="31" s="1"/>
  <c r="T102" i="31"/>
  <c r="BD102" i="31" s="1"/>
  <c r="P102" i="31"/>
  <c r="AZ102" i="31" s="1"/>
  <c r="G102" i="31"/>
  <c r="BR101" i="31"/>
  <c r="BQ101" i="31"/>
  <c r="BG101" i="31"/>
  <c r="BF101" i="31"/>
  <c r="BE101" i="31"/>
  <c r="BC101" i="31"/>
  <c r="BB101" i="31"/>
  <c r="AQ101" i="31" s="1"/>
  <c r="BA101" i="31"/>
  <c r="AY101" i="31"/>
  <c r="AR101" i="31"/>
  <c r="AP101" i="31"/>
  <c r="AO101" i="31"/>
  <c r="AN101" i="31"/>
  <c r="AK101" i="31"/>
  <c r="AJ101" i="31"/>
  <c r="AL101" i="31" s="1"/>
  <c r="Y101" i="31"/>
  <c r="Z101" i="31" s="1"/>
  <c r="BJ101" i="31" s="1"/>
  <c r="T101" i="31"/>
  <c r="BD101" i="31" s="1"/>
  <c r="P101" i="31"/>
  <c r="AZ101" i="31" s="1"/>
  <c r="G101" i="31"/>
  <c r="BR100" i="31"/>
  <c r="BQ100" i="31"/>
  <c r="BG100" i="31"/>
  <c r="BF100" i="31"/>
  <c r="BE100" i="31"/>
  <c r="BC100" i="31"/>
  <c r="BB100" i="31"/>
  <c r="AQ100" i="31" s="1"/>
  <c r="BA100" i="31"/>
  <c r="AY100" i="31"/>
  <c r="AR100" i="31"/>
  <c r="AP100" i="31"/>
  <c r="AO100" i="31"/>
  <c r="AN100" i="31"/>
  <c r="AK100" i="31"/>
  <c r="AJ100" i="31"/>
  <c r="AL100" i="31" s="1"/>
  <c r="Y100" i="31"/>
  <c r="T100" i="31"/>
  <c r="A100" i="31" s="1"/>
  <c r="P100" i="31"/>
  <c r="AZ100" i="31" s="1"/>
  <c r="G100" i="31"/>
  <c r="BR99" i="31"/>
  <c r="BQ99" i="31"/>
  <c r="BG99" i="31"/>
  <c r="BF99" i="31"/>
  <c r="BE99" i="31"/>
  <c r="BC99" i="31"/>
  <c r="BB99" i="31"/>
  <c r="AQ99" i="31" s="1"/>
  <c r="BA99" i="31"/>
  <c r="AY99" i="31"/>
  <c r="AR99" i="31"/>
  <c r="AP99" i="31"/>
  <c r="AO99" i="31"/>
  <c r="AN99" i="31"/>
  <c r="AK99" i="31"/>
  <c r="AJ99" i="31"/>
  <c r="AL99" i="31" s="1"/>
  <c r="Y99" i="31"/>
  <c r="Z99" i="31" s="1"/>
  <c r="T99" i="31"/>
  <c r="BD99" i="31" s="1"/>
  <c r="P99" i="31"/>
  <c r="AZ99" i="31" s="1"/>
  <c r="G99" i="31"/>
  <c r="BR98" i="31"/>
  <c r="BQ98" i="31"/>
  <c r="BG98" i="31"/>
  <c r="BF98" i="31"/>
  <c r="BE98" i="31"/>
  <c r="BC98" i="31"/>
  <c r="BB98" i="31"/>
  <c r="AQ98" i="31" s="1"/>
  <c r="BA98" i="31"/>
  <c r="AY98" i="31"/>
  <c r="AR98" i="31"/>
  <c r="AP98" i="31"/>
  <c r="AO98" i="31"/>
  <c r="AN98" i="31"/>
  <c r="AK98" i="31"/>
  <c r="AJ98" i="31"/>
  <c r="AL98" i="31" s="1"/>
  <c r="Y98" i="31"/>
  <c r="T98" i="31"/>
  <c r="P98" i="31"/>
  <c r="AZ98" i="31" s="1"/>
  <c r="G98" i="31"/>
  <c r="BR97" i="31"/>
  <c r="BQ97" i="31"/>
  <c r="BG97" i="31"/>
  <c r="BF97" i="31"/>
  <c r="BE97" i="31"/>
  <c r="BC97" i="31"/>
  <c r="BB97" i="31"/>
  <c r="AQ97" i="31" s="1"/>
  <c r="BA97" i="31"/>
  <c r="AY97" i="31"/>
  <c r="AR97" i="31"/>
  <c r="AP97" i="31"/>
  <c r="AO97" i="31"/>
  <c r="AN97" i="31"/>
  <c r="AK97" i="31"/>
  <c r="AJ97" i="31"/>
  <c r="AL97" i="31" s="1"/>
  <c r="Y97" i="31"/>
  <c r="Z97" i="31" s="1"/>
  <c r="T97" i="31"/>
  <c r="BD97" i="31" s="1"/>
  <c r="P97" i="31"/>
  <c r="AZ97" i="31" s="1"/>
  <c r="G97" i="31"/>
  <c r="BR96" i="31"/>
  <c r="BQ96" i="31"/>
  <c r="BG96" i="31"/>
  <c r="BF96" i="31"/>
  <c r="BE96" i="31"/>
  <c r="BC96" i="31"/>
  <c r="BB96" i="31"/>
  <c r="AQ96" i="31" s="1"/>
  <c r="BA96" i="31"/>
  <c r="AY96" i="31"/>
  <c r="AR96" i="31"/>
  <c r="AP96" i="31"/>
  <c r="AO96" i="31"/>
  <c r="AN96" i="31"/>
  <c r="AK96" i="31"/>
  <c r="AJ96" i="31"/>
  <c r="AL96" i="31" s="1"/>
  <c r="Y96" i="31"/>
  <c r="T96" i="31"/>
  <c r="A96" i="31" s="1"/>
  <c r="P96" i="31"/>
  <c r="AZ96" i="31" s="1"/>
  <c r="G96" i="31"/>
  <c r="BR95" i="31"/>
  <c r="BQ95" i="31"/>
  <c r="BG95" i="31"/>
  <c r="BF95" i="31"/>
  <c r="BE95" i="31"/>
  <c r="BC95" i="31"/>
  <c r="BB95" i="31"/>
  <c r="AQ95" i="31" s="1"/>
  <c r="BA95" i="31"/>
  <c r="AY95" i="31"/>
  <c r="AR95" i="31"/>
  <c r="AP95" i="31"/>
  <c r="AO95" i="31"/>
  <c r="AN95" i="31"/>
  <c r="AK95" i="31"/>
  <c r="AJ95" i="31"/>
  <c r="AL95" i="31" s="1"/>
  <c r="Y95" i="31"/>
  <c r="Z95" i="31" s="1"/>
  <c r="T95" i="31"/>
  <c r="A95" i="31" s="1"/>
  <c r="P95" i="31"/>
  <c r="AZ95" i="31" s="1"/>
  <c r="G95" i="31"/>
  <c r="BR94" i="31"/>
  <c r="BQ94" i="31"/>
  <c r="BG94" i="31"/>
  <c r="BF94" i="31"/>
  <c r="BE94" i="31"/>
  <c r="BC94" i="31"/>
  <c r="BB94" i="31"/>
  <c r="AQ94" i="31" s="1"/>
  <c r="BA94" i="31"/>
  <c r="AY94" i="31"/>
  <c r="AR94" i="31"/>
  <c r="AP94" i="31"/>
  <c r="AO94" i="31"/>
  <c r="AN94" i="31"/>
  <c r="AK94" i="31"/>
  <c r="AJ94" i="31"/>
  <c r="AL94" i="31" s="1"/>
  <c r="Y94" i="31"/>
  <c r="Z94" i="31" s="1"/>
  <c r="T94" i="31"/>
  <c r="P94" i="31"/>
  <c r="AZ94" i="31" s="1"/>
  <c r="G94" i="31"/>
  <c r="BR93" i="31"/>
  <c r="BQ93" i="31"/>
  <c r="BG93" i="31"/>
  <c r="BF93" i="31"/>
  <c r="BE93" i="31"/>
  <c r="BC93" i="31"/>
  <c r="BB93" i="31"/>
  <c r="AQ93" i="31" s="1"/>
  <c r="BA93" i="31"/>
  <c r="AY93" i="31"/>
  <c r="AR93" i="31"/>
  <c r="AP93" i="31"/>
  <c r="AO93" i="31"/>
  <c r="AN93" i="31"/>
  <c r="AK93" i="31"/>
  <c r="AJ93" i="31"/>
  <c r="AL93" i="31" s="1"/>
  <c r="Y93" i="31"/>
  <c r="T93" i="31"/>
  <c r="A93" i="31" s="1"/>
  <c r="P93" i="31"/>
  <c r="AZ93" i="31" s="1"/>
  <c r="G93" i="31"/>
  <c r="BR92" i="31"/>
  <c r="BQ92" i="31"/>
  <c r="BG92" i="31"/>
  <c r="BF92" i="31"/>
  <c r="BE92" i="31"/>
  <c r="BD92" i="31"/>
  <c r="BC92" i="31"/>
  <c r="BB92" i="31"/>
  <c r="AQ92" i="31" s="1"/>
  <c r="BA92" i="31"/>
  <c r="AY92" i="31"/>
  <c r="AR92" i="31"/>
  <c r="AP92" i="31"/>
  <c r="AO92" i="31"/>
  <c r="AN92" i="31"/>
  <c r="AK92" i="31"/>
  <c r="AJ92" i="31"/>
  <c r="AL92" i="31" s="1"/>
  <c r="Y92" i="31"/>
  <c r="Z92" i="31" s="1"/>
  <c r="AA92" i="31" s="1"/>
  <c r="AB92" i="31" s="1"/>
  <c r="AC92" i="31" s="1"/>
  <c r="P92" i="31"/>
  <c r="AZ92" i="31" s="1"/>
  <c r="G92" i="31"/>
  <c r="A92" i="31"/>
  <c r="BR91" i="31"/>
  <c r="BQ91" i="31"/>
  <c r="BG91" i="31"/>
  <c r="BF91" i="31"/>
  <c r="BE91" i="31"/>
  <c r="BC91" i="31"/>
  <c r="BB91" i="31"/>
  <c r="AQ91" i="31" s="1"/>
  <c r="BA91" i="31"/>
  <c r="AY91" i="31"/>
  <c r="AR91" i="31"/>
  <c r="AP91" i="31"/>
  <c r="AO91" i="31"/>
  <c r="AN91" i="31"/>
  <c r="AK91" i="31"/>
  <c r="AJ91" i="31"/>
  <c r="AL91" i="31" s="1"/>
  <c r="Y91" i="31"/>
  <c r="T91" i="31"/>
  <c r="A91" i="31" s="1"/>
  <c r="P91" i="31"/>
  <c r="AZ91" i="31" s="1"/>
  <c r="G91" i="31"/>
  <c r="BR90" i="31"/>
  <c r="BQ90" i="31"/>
  <c r="BG90" i="31"/>
  <c r="BF90" i="31"/>
  <c r="BE90" i="31"/>
  <c r="BC90" i="31"/>
  <c r="BB90" i="31"/>
  <c r="AQ90" i="31" s="1"/>
  <c r="BA90" i="31"/>
  <c r="AY90" i="31"/>
  <c r="AR90" i="31"/>
  <c r="AP90" i="31"/>
  <c r="AO90" i="31"/>
  <c r="AN90" i="31"/>
  <c r="AK90" i="31"/>
  <c r="AJ90" i="31"/>
  <c r="AL90" i="31" s="1"/>
  <c r="Y90" i="31"/>
  <c r="T90" i="31"/>
  <c r="BD90" i="31" s="1"/>
  <c r="P90" i="31"/>
  <c r="AZ90" i="31" s="1"/>
  <c r="G90" i="31"/>
  <c r="BR89" i="31"/>
  <c r="BQ89" i="31"/>
  <c r="BG89" i="31"/>
  <c r="BF89" i="31"/>
  <c r="BE89" i="31"/>
  <c r="BC89" i="31"/>
  <c r="BB89" i="31"/>
  <c r="BA89" i="31"/>
  <c r="AZ89" i="31"/>
  <c r="AY89" i="31"/>
  <c r="AR89" i="31"/>
  <c r="AQ89" i="31"/>
  <c r="AP89" i="31"/>
  <c r="AO89" i="31"/>
  <c r="AN89" i="31"/>
  <c r="AK89" i="31"/>
  <c r="AJ89" i="31"/>
  <c r="Y89" i="31"/>
  <c r="Z89" i="31" s="1"/>
  <c r="BJ89" i="31" s="1"/>
  <c r="T89" i="31"/>
  <c r="A89" i="31" s="1"/>
  <c r="G89" i="31"/>
  <c r="BR88" i="31"/>
  <c r="BQ88" i="31"/>
  <c r="BG88" i="31"/>
  <c r="BF88" i="31"/>
  <c r="BE88" i="31"/>
  <c r="BC88" i="31"/>
  <c r="BB88" i="31"/>
  <c r="AQ88" i="31" s="1"/>
  <c r="BA88" i="31"/>
  <c r="AY88" i="31"/>
  <c r="AR88" i="31"/>
  <c r="AP88" i="31"/>
  <c r="AO88" i="31"/>
  <c r="AN88" i="31"/>
  <c r="AK88" i="31"/>
  <c r="AJ88" i="31"/>
  <c r="AL88" i="31" s="1"/>
  <c r="Y88" i="31"/>
  <c r="T88" i="31"/>
  <c r="BD88" i="31" s="1"/>
  <c r="P88" i="31"/>
  <c r="AZ88" i="31" s="1"/>
  <c r="G88" i="31"/>
  <c r="BR87" i="31"/>
  <c r="BQ87" i="31"/>
  <c r="BG87" i="31"/>
  <c r="BF87" i="31"/>
  <c r="BE87" i="31"/>
  <c r="BC87" i="31"/>
  <c r="BB87" i="31"/>
  <c r="AQ87" i="31" s="1"/>
  <c r="BA87" i="31"/>
  <c r="AY87" i="31"/>
  <c r="AR87" i="31"/>
  <c r="AP87" i="31"/>
  <c r="AO87" i="31"/>
  <c r="AN87" i="31"/>
  <c r="AK87" i="31"/>
  <c r="AJ87" i="31"/>
  <c r="AL87" i="31" s="1"/>
  <c r="Y87" i="31"/>
  <c r="BI87" i="31" s="1"/>
  <c r="T87" i="31"/>
  <c r="BD87" i="31" s="1"/>
  <c r="P87" i="31"/>
  <c r="AZ87" i="31" s="1"/>
  <c r="G87" i="31"/>
  <c r="BR86" i="31"/>
  <c r="BQ86" i="31"/>
  <c r="BG86" i="31"/>
  <c r="BF86" i="31"/>
  <c r="BE86" i="31"/>
  <c r="BC86" i="31"/>
  <c r="BB86" i="31"/>
  <c r="AQ86" i="31" s="1"/>
  <c r="BA86" i="31"/>
  <c r="AY86" i="31"/>
  <c r="AR86" i="31"/>
  <c r="AP86" i="31"/>
  <c r="AO86" i="31"/>
  <c r="AN86" i="31"/>
  <c r="AK86" i="31"/>
  <c r="AJ86" i="31"/>
  <c r="AL86" i="31" s="1"/>
  <c r="Y86" i="31"/>
  <c r="BI86" i="31" s="1"/>
  <c r="T86" i="31"/>
  <c r="P86" i="31"/>
  <c r="AZ86" i="31" s="1"/>
  <c r="G86" i="31"/>
  <c r="BR85" i="31"/>
  <c r="BQ85" i="31"/>
  <c r="BG85" i="31"/>
  <c r="BF85" i="31"/>
  <c r="BE85" i="31"/>
  <c r="BC85" i="31"/>
  <c r="BB85" i="31"/>
  <c r="AQ85" i="31" s="1"/>
  <c r="BA85" i="31"/>
  <c r="AY85" i="31"/>
  <c r="AR85" i="31"/>
  <c r="AP85" i="31"/>
  <c r="AO85" i="31"/>
  <c r="AN85" i="31"/>
  <c r="AL85" i="31"/>
  <c r="AK85" i="31"/>
  <c r="AJ85" i="31"/>
  <c r="Y85" i="31"/>
  <c r="T85" i="31"/>
  <c r="A85" i="31" s="1"/>
  <c r="P85" i="31"/>
  <c r="AZ85" i="31" s="1"/>
  <c r="G85" i="31"/>
  <c r="BR84" i="31"/>
  <c r="BQ84" i="31"/>
  <c r="BG84" i="31"/>
  <c r="BF84" i="31"/>
  <c r="BE84" i="31"/>
  <c r="BC84" i="31"/>
  <c r="BB84" i="31"/>
  <c r="AQ84" i="31" s="1"/>
  <c r="BA84" i="31"/>
  <c r="AY84" i="31"/>
  <c r="AR84" i="31"/>
  <c r="AP84" i="31"/>
  <c r="AO84" i="31"/>
  <c r="AN84" i="31"/>
  <c r="AK84" i="31"/>
  <c r="AJ84" i="31"/>
  <c r="AL84" i="31" s="1"/>
  <c r="Y84" i="31"/>
  <c r="Z84" i="31" s="1"/>
  <c r="T84" i="31"/>
  <c r="P84" i="31"/>
  <c r="AZ84" i="31" s="1"/>
  <c r="G84" i="31"/>
  <c r="BR83" i="31"/>
  <c r="BQ83" i="31"/>
  <c r="BG83" i="31"/>
  <c r="BF83" i="31"/>
  <c r="BE83" i="31"/>
  <c r="BC83" i="31"/>
  <c r="BB83" i="31"/>
  <c r="AQ83" i="31" s="1"/>
  <c r="BA83" i="31"/>
  <c r="AY83" i="31"/>
  <c r="AR83" i="31"/>
  <c r="AP83" i="31"/>
  <c r="AO83" i="31"/>
  <c r="AN83" i="31"/>
  <c r="AK83" i="31"/>
  <c r="AJ83" i="31"/>
  <c r="AL83" i="31" s="1"/>
  <c r="Y83" i="31"/>
  <c r="BI83" i="31" s="1"/>
  <c r="T83" i="31"/>
  <c r="BD83" i="31" s="1"/>
  <c r="P83" i="31"/>
  <c r="AZ83" i="31" s="1"/>
  <c r="G83" i="31"/>
  <c r="BR82" i="31"/>
  <c r="BQ82" i="31"/>
  <c r="BG82" i="31"/>
  <c r="BF82" i="31"/>
  <c r="BE82" i="31"/>
  <c r="BC82" i="31"/>
  <c r="BB82" i="31"/>
  <c r="AQ82" i="31" s="1"/>
  <c r="BA82" i="31"/>
  <c r="AY82" i="31"/>
  <c r="AR82" i="31"/>
  <c r="AP82" i="31"/>
  <c r="AO82" i="31"/>
  <c r="AN82" i="31"/>
  <c r="AK82" i="31"/>
  <c r="AJ82" i="31"/>
  <c r="AL82" i="31" s="1"/>
  <c r="Y82" i="31"/>
  <c r="BI82" i="31" s="1"/>
  <c r="T82" i="31"/>
  <c r="BD82" i="31" s="1"/>
  <c r="P82" i="31"/>
  <c r="AZ82" i="31" s="1"/>
  <c r="G82" i="31"/>
  <c r="BR81" i="31"/>
  <c r="BQ81" i="31"/>
  <c r="BG81" i="31"/>
  <c r="BF81" i="31"/>
  <c r="BE81" i="31"/>
  <c r="BC81" i="31"/>
  <c r="BB81" i="31"/>
  <c r="AQ81" i="31" s="1"/>
  <c r="BA81" i="31"/>
  <c r="AY81" i="31"/>
  <c r="AR81" i="31"/>
  <c r="AP81" i="31"/>
  <c r="AO81" i="31"/>
  <c r="AN81" i="31"/>
  <c r="AK81" i="31"/>
  <c r="AJ81" i="31"/>
  <c r="AL81" i="31" s="1"/>
  <c r="Y81" i="31"/>
  <c r="T81" i="31"/>
  <c r="A81" i="31" s="1"/>
  <c r="P81" i="31"/>
  <c r="AZ81" i="31" s="1"/>
  <c r="G81" i="31"/>
  <c r="BR80" i="31"/>
  <c r="BQ80" i="31"/>
  <c r="BG80" i="31"/>
  <c r="BF80" i="31"/>
  <c r="BE80" i="31"/>
  <c r="BC80" i="31"/>
  <c r="BB80" i="31"/>
  <c r="AQ80" i="31" s="1"/>
  <c r="BA80" i="31"/>
  <c r="AY80" i="31"/>
  <c r="AR80" i="31"/>
  <c r="AP80" i="31"/>
  <c r="AO80" i="31"/>
  <c r="AN80" i="31"/>
  <c r="AK80" i="31"/>
  <c r="AJ80" i="31"/>
  <c r="AL80" i="31" s="1"/>
  <c r="Y80" i="31"/>
  <c r="Z80" i="31" s="1"/>
  <c r="BJ80" i="31" s="1"/>
  <c r="T80" i="31"/>
  <c r="BD80" i="31" s="1"/>
  <c r="P80" i="31"/>
  <c r="AZ80" i="31" s="1"/>
  <c r="G80" i="31"/>
  <c r="BR79" i="31"/>
  <c r="BQ79" i="31"/>
  <c r="BG79" i="31"/>
  <c r="BF79" i="31"/>
  <c r="BE79" i="31"/>
  <c r="BC79" i="31"/>
  <c r="BB79" i="31"/>
  <c r="AQ79" i="31" s="1"/>
  <c r="BA79" i="31"/>
  <c r="AY79" i="31"/>
  <c r="AR79" i="31"/>
  <c r="AP79" i="31"/>
  <c r="AO79" i="31"/>
  <c r="AN79" i="31"/>
  <c r="AK79" i="31"/>
  <c r="AJ79" i="31"/>
  <c r="AL79" i="31" s="1"/>
  <c r="Y79" i="31"/>
  <c r="Z79" i="31" s="1"/>
  <c r="BJ79" i="31" s="1"/>
  <c r="T79" i="31"/>
  <c r="BD79" i="31" s="1"/>
  <c r="P79" i="31"/>
  <c r="AZ79" i="31" s="1"/>
  <c r="G79" i="31"/>
  <c r="BR78" i="31"/>
  <c r="BQ78" i="31"/>
  <c r="BG78" i="31"/>
  <c r="BF78" i="31"/>
  <c r="BE78" i="31"/>
  <c r="BC78" i="31"/>
  <c r="BB78" i="31"/>
  <c r="AQ78" i="31" s="1"/>
  <c r="BA78" i="31"/>
  <c r="AY78" i="31"/>
  <c r="AR78" i="31"/>
  <c r="AP78" i="31"/>
  <c r="AO78" i="31"/>
  <c r="AN78" i="31"/>
  <c r="AK78" i="31"/>
  <c r="AJ78" i="31"/>
  <c r="AL78" i="31" s="1"/>
  <c r="Y78" i="31"/>
  <c r="Z78" i="31" s="1"/>
  <c r="T78" i="31"/>
  <c r="P78" i="31"/>
  <c r="AZ78" i="31" s="1"/>
  <c r="G78" i="31"/>
  <c r="BR77" i="31"/>
  <c r="BQ77" i="31"/>
  <c r="BG77" i="31"/>
  <c r="BF77" i="31"/>
  <c r="BE77" i="31"/>
  <c r="BC77" i="31"/>
  <c r="BB77" i="31"/>
  <c r="AQ77" i="31" s="1"/>
  <c r="BA77" i="31"/>
  <c r="AY77" i="31"/>
  <c r="AR77" i="31"/>
  <c r="AP77" i="31"/>
  <c r="AO77" i="31"/>
  <c r="AN77" i="31"/>
  <c r="AK77" i="31"/>
  <c r="AJ77" i="31"/>
  <c r="AL77" i="31" s="1"/>
  <c r="Y77" i="31"/>
  <c r="BI77" i="31" s="1"/>
  <c r="T77" i="31"/>
  <c r="A77" i="31" s="1"/>
  <c r="P77" i="31"/>
  <c r="AZ77" i="31" s="1"/>
  <c r="G77" i="31"/>
  <c r="BR76" i="31"/>
  <c r="BQ76" i="31"/>
  <c r="BG76" i="31"/>
  <c r="BF76" i="31"/>
  <c r="BE76" i="31"/>
  <c r="BC76" i="31"/>
  <c r="BB76" i="31"/>
  <c r="AQ76" i="31" s="1"/>
  <c r="BA76" i="31"/>
  <c r="AY76" i="31"/>
  <c r="AR76" i="31"/>
  <c r="AP76" i="31"/>
  <c r="AO76" i="31"/>
  <c r="AN76" i="31"/>
  <c r="AK76" i="31"/>
  <c r="AJ76" i="31"/>
  <c r="AL76" i="31" s="1"/>
  <c r="Y76" i="31"/>
  <c r="BI76" i="31" s="1"/>
  <c r="T76" i="31"/>
  <c r="P76" i="31"/>
  <c r="AZ76" i="31" s="1"/>
  <c r="G76" i="31"/>
  <c r="BR75" i="31"/>
  <c r="BQ75" i="31"/>
  <c r="BG75" i="31"/>
  <c r="BF75" i="31"/>
  <c r="BE75" i="31"/>
  <c r="BC75" i="31"/>
  <c r="BB75" i="31"/>
  <c r="AQ75" i="31" s="1"/>
  <c r="BA75" i="31"/>
  <c r="AY75" i="31"/>
  <c r="AR75" i="31"/>
  <c r="AP75" i="31"/>
  <c r="AO75" i="31"/>
  <c r="AN75" i="31"/>
  <c r="AK75" i="31"/>
  <c r="AJ75" i="31"/>
  <c r="AL75" i="31" s="1"/>
  <c r="Y75" i="31"/>
  <c r="Z75" i="31" s="1"/>
  <c r="BJ75" i="31" s="1"/>
  <c r="T75" i="31"/>
  <c r="P75" i="31"/>
  <c r="AZ75" i="31" s="1"/>
  <c r="G75" i="31"/>
  <c r="BR74" i="31"/>
  <c r="BQ74" i="31"/>
  <c r="BG74" i="31"/>
  <c r="BF74" i="31"/>
  <c r="BE74" i="31"/>
  <c r="BC74" i="31"/>
  <c r="BB74" i="31"/>
  <c r="AQ74" i="31" s="1"/>
  <c r="BA74" i="31"/>
  <c r="AY74" i="31"/>
  <c r="AR74" i="31"/>
  <c r="AP74" i="31"/>
  <c r="AO74" i="31"/>
  <c r="AN74" i="31"/>
  <c r="AK74" i="31"/>
  <c r="AJ74" i="31"/>
  <c r="AL74" i="31" s="1"/>
  <c r="Y74" i="31"/>
  <c r="BI74" i="31" s="1"/>
  <c r="T74" i="31"/>
  <c r="P74" i="31"/>
  <c r="AZ74" i="31" s="1"/>
  <c r="G74" i="31"/>
  <c r="BR73" i="31"/>
  <c r="BQ73" i="31"/>
  <c r="BG73" i="31"/>
  <c r="BF73" i="31"/>
  <c r="BE73" i="31"/>
  <c r="BC73" i="31"/>
  <c r="BB73" i="31"/>
  <c r="AQ73" i="31" s="1"/>
  <c r="BA73" i="31"/>
  <c r="AY73" i="31"/>
  <c r="AR73" i="31"/>
  <c r="AP73" i="31"/>
  <c r="AO73" i="31"/>
  <c r="AN73" i="31"/>
  <c r="AK73" i="31"/>
  <c r="AJ73" i="31"/>
  <c r="AL73" i="31" s="1"/>
  <c r="Y73" i="31"/>
  <c r="BI73" i="31" s="1"/>
  <c r="T73" i="31"/>
  <c r="BD73" i="31" s="1"/>
  <c r="P73" i="31"/>
  <c r="AZ73" i="31" s="1"/>
  <c r="G73" i="31"/>
  <c r="BR72" i="31"/>
  <c r="BQ72" i="31"/>
  <c r="BG72" i="31"/>
  <c r="BF72" i="31"/>
  <c r="BE72" i="31"/>
  <c r="BC72" i="31"/>
  <c r="BB72" i="31"/>
  <c r="AQ72" i="31" s="1"/>
  <c r="BA72" i="31"/>
  <c r="AY72" i="31"/>
  <c r="AR72" i="31"/>
  <c r="AP72" i="31"/>
  <c r="AO72" i="31"/>
  <c r="AN72" i="31"/>
  <c r="AK72" i="31"/>
  <c r="AJ72" i="31"/>
  <c r="AL72" i="31" s="1"/>
  <c r="Y72" i="31"/>
  <c r="BI72" i="31" s="1"/>
  <c r="T72" i="31"/>
  <c r="P72" i="31"/>
  <c r="AZ72" i="31" s="1"/>
  <c r="G72" i="31"/>
  <c r="BR71" i="31"/>
  <c r="BQ71" i="31"/>
  <c r="BG71" i="31"/>
  <c r="BF71" i="31"/>
  <c r="BE71" i="31"/>
  <c r="BC71" i="31"/>
  <c r="BB71" i="31"/>
  <c r="AQ71" i="31" s="1"/>
  <c r="BA71" i="31"/>
  <c r="AY71" i="31"/>
  <c r="AR71" i="31"/>
  <c r="AP71" i="31"/>
  <c r="AO71" i="31"/>
  <c r="AN71" i="31"/>
  <c r="AK71" i="31"/>
  <c r="AJ71" i="31"/>
  <c r="AL71" i="31" s="1"/>
  <c r="Y71" i="31"/>
  <c r="Z71" i="31" s="1"/>
  <c r="AA71" i="31" s="1"/>
  <c r="T71" i="31"/>
  <c r="A71" i="31" s="1"/>
  <c r="P71" i="31"/>
  <c r="AZ71" i="31" s="1"/>
  <c r="G71" i="31"/>
  <c r="BR70" i="31"/>
  <c r="BQ70" i="31"/>
  <c r="BG70" i="31"/>
  <c r="BF70" i="31"/>
  <c r="BE70" i="31"/>
  <c r="BC70" i="31"/>
  <c r="BB70" i="31"/>
  <c r="AQ70" i="31" s="1"/>
  <c r="BA70" i="31"/>
  <c r="AY70" i="31"/>
  <c r="AR70" i="31"/>
  <c r="AP70" i="31"/>
  <c r="AO70" i="31"/>
  <c r="AN70" i="31"/>
  <c r="AK70" i="31"/>
  <c r="AJ70" i="31"/>
  <c r="AL70" i="31" s="1"/>
  <c r="Y70" i="31"/>
  <c r="Z70" i="31" s="1"/>
  <c r="AA70" i="31" s="1"/>
  <c r="T70" i="31"/>
  <c r="A70" i="31" s="1"/>
  <c r="P70" i="31"/>
  <c r="AZ70" i="31" s="1"/>
  <c r="G70" i="31"/>
  <c r="BR69" i="31"/>
  <c r="BQ69" i="31"/>
  <c r="BG69" i="31"/>
  <c r="BF69" i="31"/>
  <c r="BE69" i="31"/>
  <c r="BC69" i="31"/>
  <c r="BB69" i="31"/>
  <c r="AQ69" i="31" s="1"/>
  <c r="BA69" i="31"/>
  <c r="AY69" i="31"/>
  <c r="AR69" i="31"/>
  <c r="AP69" i="31"/>
  <c r="AO69" i="31"/>
  <c r="AN69" i="31"/>
  <c r="AK69" i="31"/>
  <c r="AJ69" i="31"/>
  <c r="AL69" i="31" s="1"/>
  <c r="Y69" i="31"/>
  <c r="Z69" i="31" s="1"/>
  <c r="BJ69" i="31" s="1"/>
  <c r="T69" i="31"/>
  <c r="P69" i="31"/>
  <c r="AZ69" i="31" s="1"/>
  <c r="G69" i="31"/>
  <c r="BR68" i="31"/>
  <c r="BQ68" i="31"/>
  <c r="BG68" i="31"/>
  <c r="BF68" i="31"/>
  <c r="BE68" i="31"/>
  <c r="BC68" i="31"/>
  <c r="BB68" i="31"/>
  <c r="AQ68" i="31" s="1"/>
  <c r="BA68" i="31"/>
  <c r="AY68" i="31"/>
  <c r="AR68" i="31"/>
  <c r="AP68" i="31"/>
  <c r="AO68" i="31"/>
  <c r="AN68" i="31"/>
  <c r="AK68" i="31"/>
  <c r="AJ68" i="31"/>
  <c r="AL68" i="31" s="1"/>
  <c r="Y68" i="31"/>
  <c r="BI68" i="31" s="1"/>
  <c r="T68" i="31"/>
  <c r="P68" i="31"/>
  <c r="AZ68" i="31" s="1"/>
  <c r="G68" i="31"/>
  <c r="BR67" i="31"/>
  <c r="BQ67" i="31"/>
  <c r="BG67" i="31"/>
  <c r="BF67" i="31"/>
  <c r="BE67" i="31"/>
  <c r="BC67" i="31"/>
  <c r="BB67" i="31"/>
  <c r="AQ67" i="31" s="1"/>
  <c r="BA67" i="31"/>
  <c r="AY67" i="31"/>
  <c r="AR67" i="31"/>
  <c r="AP67" i="31"/>
  <c r="AO67" i="31"/>
  <c r="AN67" i="31"/>
  <c r="AK67" i="31"/>
  <c r="AJ67" i="31"/>
  <c r="AL67" i="31" s="1"/>
  <c r="Y67" i="31"/>
  <c r="BI67" i="31" s="1"/>
  <c r="T67" i="31"/>
  <c r="P67" i="31"/>
  <c r="AZ67" i="31" s="1"/>
  <c r="G67" i="31"/>
  <c r="BR66" i="31"/>
  <c r="BQ66" i="31"/>
  <c r="BG66" i="31"/>
  <c r="BF66" i="31"/>
  <c r="BE66" i="31"/>
  <c r="BC66" i="31"/>
  <c r="BB66" i="31"/>
  <c r="AQ66" i="31" s="1"/>
  <c r="BA66" i="31"/>
  <c r="AY66" i="31"/>
  <c r="AR66" i="31"/>
  <c r="AP66" i="31"/>
  <c r="AO66" i="31"/>
  <c r="AN66" i="31"/>
  <c r="AK66" i="31"/>
  <c r="AJ66" i="31"/>
  <c r="AL66" i="31" s="1"/>
  <c r="Y66" i="31"/>
  <c r="T66" i="31"/>
  <c r="A66" i="31" s="1"/>
  <c r="P66" i="31"/>
  <c r="AZ66" i="31" s="1"/>
  <c r="G66" i="31"/>
  <c r="BR65" i="31"/>
  <c r="BQ65" i="31"/>
  <c r="BG65" i="31"/>
  <c r="BF65" i="31"/>
  <c r="BE65" i="31"/>
  <c r="BC65" i="31"/>
  <c r="BB65" i="31"/>
  <c r="AQ65" i="31" s="1"/>
  <c r="BA65" i="31"/>
  <c r="AY65" i="31"/>
  <c r="AR65" i="31"/>
  <c r="AP65" i="31"/>
  <c r="AO65" i="31"/>
  <c r="AN65" i="31"/>
  <c r="AK65" i="31"/>
  <c r="AJ65" i="31"/>
  <c r="AL65" i="31" s="1"/>
  <c r="Y65" i="31"/>
  <c r="Z65" i="31" s="1"/>
  <c r="BJ65" i="31" s="1"/>
  <c r="T65" i="31"/>
  <c r="P65" i="31"/>
  <c r="AZ65" i="31" s="1"/>
  <c r="G65" i="31"/>
  <c r="BR64" i="31"/>
  <c r="BQ64" i="31"/>
  <c r="BG64" i="31"/>
  <c r="BF64" i="31"/>
  <c r="BE64" i="31"/>
  <c r="BC64" i="31"/>
  <c r="BB64" i="31"/>
  <c r="AQ64" i="31" s="1"/>
  <c r="BA64" i="31"/>
  <c r="AY64" i="31"/>
  <c r="AR64" i="31"/>
  <c r="AP64" i="31"/>
  <c r="AO64" i="31"/>
  <c r="AN64" i="31"/>
  <c r="AK64" i="31"/>
  <c r="AJ64" i="31"/>
  <c r="AL64" i="31" s="1"/>
  <c r="Y64" i="31"/>
  <c r="Z64" i="31" s="1"/>
  <c r="BJ64" i="31" s="1"/>
  <c r="T64" i="31"/>
  <c r="P64" i="31"/>
  <c r="AZ64" i="31" s="1"/>
  <c r="G64" i="31"/>
  <c r="BR63" i="31"/>
  <c r="BQ63" i="31"/>
  <c r="BG63" i="31"/>
  <c r="BF63" i="31"/>
  <c r="BE63" i="31"/>
  <c r="BC63" i="31"/>
  <c r="BB63" i="31"/>
  <c r="AQ63" i="31" s="1"/>
  <c r="BA63" i="31"/>
  <c r="AY63" i="31"/>
  <c r="AR63" i="31"/>
  <c r="AP63" i="31"/>
  <c r="AO63" i="31"/>
  <c r="AN63" i="31"/>
  <c r="AK63" i="31"/>
  <c r="AJ63" i="31"/>
  <c r="AL63" i="31" s="1"/>
  <c r="Y63" i="31"/>
  <c r="T63" i="31"/>
  <c r="P63" i="31"/>
  <c r="AZ63" i="31" s="1"/>
  <c r="G63" i="31"/>
  <c r="BR62" i="31"/>
  <c r="BQ62" i="31"/>
  <c r="BG62" i="31"/>
  <c r="BF62" i="31"/>
  <c r="BE62" i="31"/>
  <c r="BC62" i="31"/>
  <c r="BB62" i="31"/>
  <c r="AQ62" i="31" s="1"/>
  <c r="BA62" i="31"/>
  <c r="AY62" i="31"/>
  <c r="AR62" i="31"/>
  <c r="AP62" i="31"/>
  <c r="AO62" i="31"/>
  <c r="AN62" i="31"/>
  <c r="AK62" i="31"/>
  <c r="AJ62" i="31"/>
  <c r="AL62" i="31" s="1"/>
  <c r="Y62" i="31"/>
  <c r="Z62" i="31" s="1"/>
  <c r="BJ62" i="31" s="1"/>
  <c r="T62" i="31"/>
  <c r="P62" i="31"/>
  <c r="AZ62" i="31" s="1"/>
  <c r="G62" i="31"/>
  <c r="BR61" i="31"/>
  <c r="BQ61" i="31"/>
  <c r="BG61" i="31"/>
  <c r="BF61" i="31"/>
  <c r="BE61" i="31"/>
  <c r="BC61" i="31"/>
  <c r="BB61" i="31"/>
  <c r="AQ61" i="31" s="1"/>
  <c r="BA61" i="31"/>
  <c r="AY61" i="31"/>
  <c r="AR61" i="31"/>
  <c r="AP61" i="31"/>
  <c r="AO61" i="31"/>
  <c r="AN61" i="31"/>
  <c r="AK61" i="31"/>
  <c r="AJ61" i="31"/>
  <c r="AL61" i="31" s="1"/>
  <c r="Y61" i="31"/>
  <c r="BI61" i="31" s="1"/>
  <c r="T61" i="31"/>
  <c r="BD61" i="31" s="1"/>
  <c r="P61" i="31"/>
  <c r="AZ61" i="31" s="1"/>
  <c r="G61" i="31"/>
  <c r="BR60" i="31"/>
  <c r="BQ60" i="31"/>
  <c r="BG60" i="31"/>
  <c r="BF60" i="31"/>
  <c r="BE60" i="31"/>
  <c r="BC60" i="31"/>
  <c r="BB60" i="31"/>
  <c r="AQ60" i="31" s="1"/>
  <c r="BA60" i="31"/>
  <c r="AZ60" i="31"/>
  <c r="AY60" i="31"/>
  <c r="AR60" i="31"/>
  <c r="AP60" i="31"/>
  <c r="AO60" i="31"/>
  <c r="AN60" i="31"/>
  <c r="AK60" i="31"/>
  <c r="AJ60" i="31"/>
  <c r="AL60" i="31" s="1"/>
  <c r="Y60" i="31"/>
  <c r="T60" i="31"/>
  <c r="BD60" i="31" s="1"/>
  <c r="G60" i="31"/>
  <c r="BR59" i="31"/>
  <c r="BQ59" i="31"/>
  <c r="BG59" i="31"/>
  <c r="BF59" i="31"/>
  <c r="BE59" i="31"/>
  <c r="BC59" i="31"/>
  <c r="BB59" i="31"/>
  <c r="AQ59" i="31" s="1"/>
  <c r="BA59" i="31"/>
  <c r="AY59" i="31"/>
  <c r="AR59" i="31"/>
  <c r="AP59" i="31"/>
  <c r="AO59" i="31"/>
  <c r="AN59" i="31"/>
  <c r="AK59" i="31"/>
  <c r="AJ59" i="31"/>
  <c r="AL59" i="31" s="1"/>
  <c r="Y59" i="31"/>
  <c r="BI59" i="31" s="1"/>
  <c r="T59" i="31"/>
  <c r="BD59" i="31" s="1"/>
  <c r="P59" i="31"/>
  <c r="AZ59" i="31" s="1"/>
  <c r="G59" i="31"/>
  <c r="BR58" i="31"/>
  <c r="BQ58" i="31"/>
  <c r="BG58" i="31"/>
  <c r="BF58" i="31"/>
  <c r="BE58" i="31"/>
  <c r="BC58" i="31"/>
  <c r="BB58" i="31"/>
  <c r="AQ58" i="31" s="1"/>
  <c r="BA58" i="31"/>
  <c r="AY58" i="31"/>
  <c r="AR58" i="31"/>
  <c r="AP58" i="31"/>
  <c r="AO58" i="31"/>
  <c r="AN58" i="31"/>
  <c r="AK58" i="31"/>
  <c r="AJ58" i="31"/>
  <c r="AL58" i="31" s="1"/>
  <c r="Y58" i="31"/>
  <c r="Z58" i="31" s="1"/>
  <c r="AA58" i="31" s="1"/>
  <c r="BK58" i="31" s="1"/>
  <c r="T58" i="31"/>
  <c r="BD58" i="31" s="1"/>
  <c r="P58" i="31"/>
  <c r="AZ58" i="31" s="1"/>
  <c r="G58" i="31"/>
  <c r="BR57" i="31"/>
  <c r="BQ57" i="31"/>
  <c r="BG57" i="31"/>
  <c r="BF57" i="31"/>
  <c r="BE57" i="31"/>
  <c r="BC57" i="31"/>
  <c r="BB57" i="31"/>
  <c r="AQ57" i="31" s="1"/>
  <c r="BA57" i="31"/>
  <c r="AY57" i="31"/>
  <c r="AR57" i="31"/>
  <c r="AP57" i="31"/>
  <c r="AO57" i="31"/>
  <c r="AN57" i="31"/>
  <c r="AK57" i="31"/>
  <c r="AJ57" i="31"/>
  <c r="AL57" i="31" s="1"/>
  <c r="Y57" i="31"/>
  <c r="BI57" i="31" s="1"/>
  <c r="T57" i="31"/>
  <c r="A57" i="31" s="1"/>
  <c r="P57" i="31"/>
  <c r="AZ57" i="31" s="1"/>
  <c r="G57" i="31"/>
  <c r="BR56" i="31"/>
  <c r="BQ56" i="31"/>
  <c r="BG56" i="31"/>
  <c r="BF56" i="31"/>
  <c r="BE56" i="31"/>
  <c r="BC56" i="31"/>
  <c r="BB56" i="31"/>
  <c r="AQ56" i="31" s="1"/>
  <c r="BA56" i="31"/>
  <c r="AY56" i="31"/>
  <c r="AR56" i="31"/>
  <c r="AP56" i="31"/>
  <c r="AO56" i="31"/>
  <c r="AN56" i="31"/>
  <c r="AK56" i="31"/>
  <c r="AJ56" i="31"/>
  <c r="AL56" i="31" s="1"/>
  <c r="Y56" i="31"/>
  <c r="Z56" i="31" s="1"/>
  <c r="T56" i="31"/>
  <c r="A56" i="31" s="1"/>
  <c r="P56" i="31"/>
  <c r="AZ56" i="31" s="1"/>
  <c r="G56" i="31"/>
  <c r="BR55" i="31"/>
  <c r="BQ55" i="31"/>
  <c r="BG55" i="31"/>
  <c r="BF55" i="31"/>
  <c r="BE55" i="31"/>
  <c r="BC55" i="31"/>
  <c r="BB55" i="31"/>
  <c r="AQ55" i="31" s="1"/>
  <c r="BA55" i="31"/>
  <c r="AY55" i="31"/>
  <c r="AR55" i="31"/>
  <c r="AP55" i="31"/>
  <c r="AO55" i="31"/>
  <c r="AN55" i="31"/>
  <c r="AK55" i="31"/>
  <c r="AJ55" i="31"/>
  <c r="AL55" i="31" s="1"/>
  <c r="Y55" i="31"/>
  <c r="Z55" i="31" s="1"/>
  <c r="T55" i="31"/>
  <c r="BD55" i="31" s="1"/>
  <c r="P55" i="31"/>
  <c r="AZ55" i="31" s="1"/>
  <c r="G55" i="31"/>
  <c r="BR54" i="31"/>
  <c r="BQ54" i="31"/>
  <c r="BG54" i="31"/>
  <c r="BF54" i="31"/>
  <c r="BE54" i="31"/>
  <c r="BC54" i="31"/>
  <c r="BB54" i="31"/>
  <c r="AQ54" i="31" s="1"/>
  <c r="BA54" i="31"/>
  <c r="AY54" i="31"/>
  <c r="AR54" i="31"/>
  <c r="AP54" i="31"/>
  <c r="AO54" i="31"/>
  <c r="AN54" i="31"/>
  <c r="AK54" i="31"/>
  <c r="AJ54" i="31"/>
  <c r="AL54" i="31" s="1"/>
  <c r="Y54" i="31"/>
  <c r="BI54" i="31" s="1"/>
  <c r="T54" i="31"/>
  <c r="BD54" i="31" s="1"/>
  <c r="P54" i="31"/>
  <c r="AZ54" i="31" s="1"/>
  <c r="G54" i="31"/>
  <c r="BR53" i="31"/>
  <c r="BQ53" i="31"/>
  <c r="BG53" i="31"/>
  <c r="BF53" i="31"/>
  <c r="BE53" i="31"/>
  <c r="BC53" i="31"/>
  <c r="BB53" i="31"/>
  <c r="AQ53" i="31" s="1"/>
  <c r="BA53" i="31"/>
  <c r="AY53" i="31"/>
  <c r="AR53" i="31"/>
  <c r="AP53" i="31"/>
  <c r="AO53" i="31"/>
  <c r="AN53" i="31"/>
  <c r="AK53" i="31"/>
  <c r="AJ53" i="31"/>
  <c r="AL53" i="31" s="1"/>
  <c r="Y53" i="31"/>
  <c r="BI53" i="31" s="1"/>
  <c r="T53" i="31"/>
  <c r="BD53" i="31" s="1"/>
  <c r="P53" i="31"/>
  <c r="AZ53" i="31" s="1"/>
  <c r="G53" i="31"/>
  <c r="BR52" i="31"/>
  <c r="BQ52" i="31"/>
  <c r="BG52" i="31"/>
  <c r="BF52" i="31"/>
  <c r="BE52" i="31"/>
  <c r="BC52" i="31"/>
  <c r="BB52" i="31"/>
  <c r="AQ52" i="31" s="1"/>
  <c r="BA52" i="31"/>
  <c r="AY52" i="31"/>
  <c r="AR52" i="31"/>
  <c r="AP52" i="31"/>
  <c r="AO52" i="31"/>
  <c r="AN52" i="31"/>
  <c r="AK52" i="31"/>
  <c r="AJ52" i="31"/>
  <c r="AL52" i="31" s="1"/>
  <c r="Y52" i="31"/>
  <c r="T52" i="31"/>
  <c r="A52" i="31" s="1"/>
  <c r="P52" i="31"/>
  <c r="AZ52" i="31" s="1"/>
  <c r="G52" i="31"/>
  <c r="BR51" i="31"/>
  <c r="BQ51" i="31"/>
  <c r="BG51" i="31"/>
  <c r="BF51" i="31"/>
  <c r="BE51" i="31"/>
  <c r="BC51" i="31"/>
  <c r="BB51" i="31"/>
  <c r="AQ51" i="31" s="1"/>
  <c r="BA51" i="31"/>
  <c r="AY51" i="31"/>
  <c r="AR51" i="31"/>
  <c r="AP51" i="31"/>
  <c r="AO51" i="31"/>
  <c r="AN51" i="31"/>
  <c r="AK51" i="31"/>
  <c r="AJ51" i="31"/>
  <c r="AL51" i="31" s="1"/>
  <c r="Y51" i="31"/>
  <c r="T51" i="31"/>
  <c r="BD51" i="31" s="1"/>
  <c r="P51" i="31"/>
  <c r="AZ51" i="31" s="1"/>
  <c r="G51" i="31"/>
  <c r="A51" i="31"/>
  <c r="BR50" i="31"/>
  <c r="BQ50" i="31"/>
  <c r="BG50" i="31"/>
  <c r="BF50" i="31"/>
  <c r="BE50" i="31"/>
  <c r="BC50" i="31"/>
  <c r="BB50" i="31"/>
  <c r="AQ50" i="31" s="1"/>
  <c r="BA50" i="31"/>
  <c r="AY50" i="31"/>
  <c r="AR50" i="31"/>
  <c r="AP50" i="31"/>
  <c r="AO50" i="31"/>
  <c r="AN50" i="31"/>
  <c r="AK50" i="31"/>
  <c r="AJ50" i="31"/>
  <c r="AL50" i="31" s="1"/>
  <c r="Y50" i="31"/>
  <c r="Z50" i="31" s="1"/>
  <c r="AA50" i="31" s="1"/>
  <c r="T50" i="31"/>
  <c r="BD50" i="31" s="1"/>
  <c r="P50" i="31"/>
  <c r="AZ50" i="31" s="1"/>
  <c r="G50" i="31"/>
  <c r="A50" i="31"/>
  <c r="BR49" i="31"/>
  <c r="BQ49" i="31"/>
  <c r="BG49" i="31"/>
  <c r="BF49" i="31"/>
  <c r="BE49" i="31"/>
  <c r="BC49" i="31"/>
  <c r="BB49" i="31"/>
  <c r="AQ49" i="31" s="1"/>
  <c r="BA49" i="31"/>
  <c r="AY49" i="31"/>
  <c r="AR49" i="31"/>
  <c r="AP49" i="31"/>
  <c r="AO49" i="31"/>
  <c r="AN49" i="31"/>
  <c r="AL49" i="31"/>
  <c r="AK49" i="31"/>
  <c r="AJ49" i="31"/>
  <c r="Y49" i="31"/>
  <c r="BI49" i="31" s="1"/>
  <c r="T49" i="31"/>
  <c r="A49" i="31" s="1"/>
  <c r="P49" i="31"/>
  <c r="AZ49" i="31" s="1"/>
  <c r="G49" i="31"/>
  <c r="BR48" i="31"/>
  <c r="BQ48" i="31"/>
  <c r="BG48" i="31"/>
  <c r="BF48" i="31"/>
  <c r="BE48" i="31"/>
  <c r="BC48" i="31"/>
  <c r="BB48" i="31"/>
  <c r="AQ48" i="31" s="1"/>
  <c r="BA48" i="31"/>
  <c r="AZ48" i="31"/>
  <c r="AY48" i="31"/>
  <c r="AR48" i="31"/>
  <c r="AP48" i="31"/>
  <c r="AO48" i="31"/>
  <c r="AN48" i="31"/>
  <c r="AK48" i="31"/>
  <c r="AJ48" i="31"/>
  <c r="AL48" i="31" s="1"/>
  <c r="Y48" i="31"/>
  <c r="BI48" i="31" s="1"/>
  <c r="T48" i="31"/>
  <c r="G48" i="31"/>
  <c r="BR47" i="31"/>
  <c r="BQ47" i="31"/>
  <c r="BG47" i="31"/>
  <c r="BF47" i="31"/>
  <c r="BE47" i="31"/>
  <c r="BC47" i="31"/>
  <c r="BB47" i="31"/>
  <c r="AQ47" i="31" s="1"/>
  <c r="BA47" i="31"/>
  <c r="AY47" i="31"/>
  <c r="AR47" i="31"/>
  <c r="AP47" i="31"/>
  <c r="AO47" i="31"/>
  <c r="AN47" i="31"/>
  <c r="AK47" i="31"/>
  <c r="AJ47" i="31"/>
  <c r="AL47" i="31" s="1"/>
  <c r="Y47" i="31"/>
  <c r="Z47" i="31" s="1"/>
  <c r="BJ47" i="31" s="1"/>
  <c r="T47" i="31"/>
  <c r="BD47" i="31" s="1"/>
  <c r="P47" i="31"/>
  <c r="AZ47" i="31" s="1"/>
  <c r="G47" i="31"/>
  <c r="BR46" i="31"/>
  <c r="BQ46" i="31"/>
  <c r="BG46" i="31"/>
  <c r="BF46" i="31"/>
  <c r="BE46" i="31"/>
  <c r="BD46" i="31"/>
  <c r="BC46" i="31"/>
  <c r="BB46" i="31"/>
  <c r="AQ46" i="31" s="1"/>
  <c r="BA46" i="31"/>
  <c r="AY46" i="31"/>
  <c r="AR46" i="31"/>
  <c r="AP46" i="31"/>
  <c r="AO46" i="31"/>
  <c r="AN46" i="31"/>
  <c r="AK46" i="31"/>
  <c r="AJ46" i="31"/>
  <c r="AL46" i="31" s="1"/>
  <c r="Y46" i="31"/>
  <c r="BI46" i="31" s="1"/>
  <c r="P46" i="31"/>
  <c r="AZ46" i="31" s="1"/>
  <c r="G46" i="31"/>
  <c r="A46" i="31"/>
  <c r="BR45" i="31"/>
  <c r="BQ45" i="31"/>
  <c r="BG45" i="31"/>
  <c r="BF45" i="31"/>
  <c r="BE45" i="31"/>
  <c r="BC45" i="31"/>
  <c r="BB45" i="31"/>
  <c r="AQ45" i="31" s="1"/>
  <c r="BA45" i="31"/>
  <c r="AY45" i="31"/>
  <c r="AR45" i="31"/>
  <c r="AP45" i="31"/>
  <c r="AO45" i="31"/>
  <c r="AN45" i="31"/>
  <c r="AK45" i="31"/>
  <c r="AJ45" i="31"/>
  <c r="AL45" i="31" s="1"/>
  <c r="Y45" i="31"/>
  <c r="T45" i="31"/>
  <c r="P45" i="31"/>
  <c r="AZ45" i="31" s="1"/>
  <c r="G45" i="31"/>
  <c r="BR44" i="31"/>
  <c r="BQ44" i="31"/>
  <c r="BG44" i="31"/>
  <c r="BF44" i="31"/>
  <c r="BE44" i="31"/>
  <c r="BC44" i="31"/>
  <c r="BB44" i="31"/>
  <c r="AQ44" i="31" s="1"/>
  <c r="BA44" i="31"/>
  <c r="AY44" i="31"/>
  <c r="AR44" i="31"/>
  <c r="AP44" i="31"/>
  <c r="AO44" i="31"/>
  <c r="AN44" i="31"/>
  <c r="AK44" i="31"/>
  <c r="AJ44" i="31"/>
  <c r="AL44" i="31" s="1"/>
  <c r="Y44" i="31"/>
  <c r="Z44" i="31" s="1"/>
  <c r="BJ44" i="31" s="1"/>
  <c r="T44" i="31"/>
  <c r="A44" i="31" s="1"/>
  <c r="P44" i="31"/>
  <c r="AZ44" i="31" s="1"/>
  <c r="G44" i="31"/>
  <c r="BR43" i="31"/>
  <c r="BQ43" i="31"/>
  <c r="BG43" i="31"/>
  <c r="BF43" i="31"/>
  <c r="BE43" i="31"/>
  <c r="BC43" i="31"/>
  <c r="BB43" i="31"/>
  <c r="AQ43" i="31" s="1"/>
  <c r="BA43" i="31"/>
  <c r="AY43" i="31"/>
  <c r="AR43" i="31"/>
  <c r="AP43" i="31"/>
  <c r="AO43" i="31"/>
  <c r="AN43" i="31"/>
  <c r="AK43" i="31"/>
  <c r="AJ43" i="31"/>
  <c r="AL43" i="31" s="1"/>
  <c r="Y43" i="31"/>
  <c r="T43" i="31"/>
  <c r="A43" i="31" s="1"/>
  <c r="P43" i="31"/>
  <c r="AZ43" i="31" s="1"/>
  <c r="G43" i="31"/>
  <c r="BR42" i="31"/>
  <c r="BQ42" i="31"/>
  <c r="BG42" i="31"/>
  <c r="BF42" i="31"/>
  <c r="BE42" i="31"/>
  <c r="BC42" i="31"/>
  <c r="BB42" i="31"/>
  <c r="AQ42" i="31" s="1"/>
  <c r="BA42" i="31"/>
  <c r="AY42" i="31"/>
  <c r="AR42" i="31"/>
  <c r="AP42" i="31"/>
  <c r="AO42" i="31"/>
  <c r="AN42" i="31"/>
  <c r="AK42" i="31"/>
  <c r="AJ42" i="31"/>
  <c r="AL42" i="31" s="1"/>
  <c r="Y42" i="31"/>
  <c r="BI42" i="31" s="1"/>
  <c r="T42" i="31"/>
  <c r="P42" i="31"/>
  <c r="AZ42" i="31" s="1"/>
  <c r="G42" i="31"/>
  <c r="BR41" i="31"/>
  <c r="BQ41" i="31"/>
  <c r="BG41" i="31"/>
  <c r="BF41" i="31"/>
  <c r="BE41" i="31"/>
  <c r="BC41" i="31"/>
  <c r="BB41" i="31"/>
  <c r="AQ41" i="31" s="1"/>
  <c r="BA41" i="31"/>
  <c r="AY41" i="31"/>
  <c r="AR41" i="31"/>
  <c r="AP41" i="31"/>
  <c r="AO41" i="31"/>
  <c r="AN41" i="31"/>
  <c r="AK41" i="31"/>
  <c r="AJ41" i="31"/>
  <c r="AL41" i="31" s="1"/>
  <c r="Y41" i="31"/>
  <c r="BI41" i="31" s="1"/>
  <c r="T41" i="31"/>
  <c r="A41" i="31" s="1"/>
  <c r="P41" i="31"/>
  <c r="AZ41" i="31" s="1"/>
  <c r="G41" i="31"/>
  <c r="BR40" i="31"/>
  <c r="BQ40" i="31"/>
  <c r="BG40" i="31"/>
  <c r="BF40" i="31"/>
  <c r="BE40" i="31"/>
  <c r="BC40" i="31"/>
  <c r="BB40" i="31"/>
  <c r="AQ40" i="31" s="1"/>
  <c r="BA40" i="31"/>
  <c r="AY40" i="31"/>
  <c r="AR40" i="31"/>
  <c r="AP40" i="31"/>
  <c r="AO40" i="31"/>
  <c r="AN40" i="31"/>
  <c r="AK40" i="31"/>
  <c r="AJ40" i="31"/>
  <c r="AL40" i="31" s="1"/>
  <c r="Y40" i="31"/>
  <c r="Z40" i="31" s="1"/>
  <c r="BJ40" i="31" s="1"/>
  <c r="T40" i="31"/>
  <c r="BD40" i="31" s="1"/>
  <c r="P40" i="31"/>
  <c r="AZ40" i="31" s="1"/>
  <c r="G40" i="31"/>
  <c r="A40" i="31"/>
  <c r="BR39" i="31"/>
  <c r="BQ39" i="31"/>
  <c r="BG39" i="31"/>
  <c r="BF39" i="31"/>
  <c r="BE39" i="31"/>
  <c r="BC39" i="31"/>
  <c r="BB39" i="31"/>
  <c r="BA39" i="31"/>
  <c r="AY39" i="31"/>
  <c r="AR39" i="31"/>
  <c r="AQ39" i="31"/>
  <c r="AP39" i="31"/>
  <c r="AO39" i="31"/>
  <c r="AN39" i="31"/>
  <c r="AK39" i="31"/>
  <c r="AJ39" i="31"/>
  <c r="AL39" i="31" s="1"/>
  <c r="Y39" i="31"/>
  <c r="BI39" i="31" s="1"/>
  <c r="T39" i="31"/>
  <c r="P39" i="31"/>
  <c r="AZ39" i="31" s="1"/>
  <c r="G39" i="31"/>
  <c r="BR38" i="31"/>
  <c r="BQ38" i="31"/>
  <c r="BG38" i="31"/>
  <c r="BF38" i="31"/>
  <c r="BE38" i="31"/>
  <c r="BC38" i="31"/>
  <c r="BB38" i="31"/>
  <c r="AQ38" i="31" s="1"/>
  <c r="BA38" i="31"/>
  <c r="AY38" i="31"/>
  <c r="AR38" i="31"/>
  <c r="AP38" i="31"/>
  <c r="AO38" i="31"/>
  <c r="AN38" i="31"/>
  <c r="AK38" i="31"/>
  <c r="AJ38" i="31"/>
  <c r="AL38" i="31" s="1"/>
  <c r="Y38" i="31"/>
  <c r="BI38" i="31" s="1"/>
  <c r="T38" i="31"/>
  <c r="P38" i="31"/>
  <c r="AZ38" i="31" s="1"/>
  <c r="G38" i="31"/>
  <c r="BR37" i="31"/>
  <c r="BQ37" i="31"/>
  <c r="BG37" i="31"/>
  <c r="BF37" i="31"/>
  <c r="BE37" i="31"/>
  <c r="BC37" i="31"/>
  <c r="BB37" i="31"/>
  <c r="AQ37" i="31" s="1"/>
  <c r="BA37" i="31"/>
  <c r="AY37" i="31"/>
  <c r="AR37" i="31"/>
  <c r="AP37" i="31"/>
  <c r="AO37" i="31"/>
  <c r="AN37" i="31"/>
  <c r="AK37" i="31"/>
  <c r="AJ37" i="31"/>
  <c r="AL37" i="31" s="1"/>
  <c r="Y37" i="31"/>
  <c r="BI37" i="31" s="1"/>
  <c r="T37" i="31"/>
  <c r="BD37" i="31" s="1"/>
  <c r="P37" i="31"/>
  <c r="AZ37" i="31" s="1"/>
  <c r="G37" i="31"/>
  <c r="BR36" i="31"/>
  <c r="BQ36" i="31"/>
  <c r="BG36" i="31"/>
  <c r="BF36" i="31"/>
  <c r="BE36" i="31"/>
  <c r="BC36" i="31"/>
  <c r="BB36" i="31"/>
  <c r="AQ36" i="31" s="1"/>
  <c r="BA36" i="31"/>
  <c r="AY36" i="31"/>
  <c r="AR36" i="31"/>
  <c r="AP36" i="31"/>
  <c r="AO36" i="31"/>
  <c r="AN36" i="31"/>
  <c r="AK36" i="31"/>
  <c r="AJ36" i="31"/>
  <c r="AL36" i="31" s="1"/>
  <c r="Y36" i="31"/>
  <c r="BI36" i="31" s="1"/>
  <c r="T36" i="31"/>
  <c r="A36" i="31" s="1"/>
  <c r="P36" i="31"/>
  <c r="AZ36" i="31" s="1"/>
  <c r="G36" i="31"/>
  <c r="BR35" i="31"/>
  <c r="BQ35" i="31"/>
  <c r="BG35" i="31"/>
  <c r="BF35" i="31"/>
  <c r="BE35" i="31"/>
  <c r="BC35" i="31"/>
  <c r="BB35" i="31"/>
  <c r="AQ35" i="31" s="1"/>
  <c r="BA35" i="31"/>
  <c r="AY35" i="31"/>
  <c r="AR35" i="31"/>
  <c r="AP35" i="31"/>
  <c r="AO35" i="31"/>
  <c r="AN35" i="31"/>
  <c r="AK35" i="31"/>
  <c r="AJ35" i="31"/>
  <c r="AL35" i="31" s="1"/>
  <c r="Y35" i="31"/>
  <c r="BI35" i="31" s="1"/>
  <c r="T35" i="31"/>
  <c r="P35" i="31"/>
  <c r="AZ35" i="31" s="1"/>
  <c r="G35" i="31"/>
  <c r="BR34" i="31"/>
  <c r="BQ34" i="31"/>
  <c r="BI34" i="31"/>
  <c r="BG34" i="31"/>
  <c r="BF34" i="31"/>
  <c r="BE34" i="31"/>
  <c r="BC34" i="31"/>
  <c r="BB34" i="31"/>
  <c r="AQ34" i="31" s="1"/>
  <c r="BA34" i="31"/>
  <c r="AY34" i="31"/>
  <c r="AR34" i="31"/>
  <c r="AP34" i="31"/>
  <c r="AO34" i="31"/>
  <c r="AN34" i="31"/>
  <c r="AK34" i="31"/>
  <c r="AJ34" i="31"/>
  <c r="AL34" i="31" s="1"/>
  <c r="Y34" i="31"/>
  <c r="Z34" i="31" s="1"/>
  <c r="AA34" i="31" s="1"/>
  <c r="T34" i="31"/>
  <c r="BD34" i="31" s="1"/>
  <c r="P34" i="31"/>
  <c r="AZ34" i="31" s="1"/>
  <c r="G34" i="31"/>
  <c r="BR33" i="31"/>
  <c r="BQ33" i="31"/>
  <c r="BI33" i="31"/>
  <c r="BG33" i="31"/>
  <c r="BF33" i="31"/>
  <c r="BE33" i="31"/>
  <c r="BC33" i="31"/>
  <c r="BB33" i="31"/>
  <c r="BA33" i="31"/>
  <c r="AY33" i="31"/>
  <c r="AR33" i="31"/>
  <c r="AQ33" i="31"/>
  <c r="AP33" i="31"/>
  <c r="AO33" i="31"/>
  <c r="AN33" i="31"/>
  <c r="AK33" i="31"/>
  <c r="AJ33" i="31"/>
  <c r="AL33" i="31" s="1"/>
  <c r="Y33" i="31"/>
  <c r="Z33" i="31" s="1"/>
  <c r="T33" i="31"/>
  <c r="A33" i="31" s="1"/>
  <c r="P33" i="31"/>
  <c r="AZ33" i="31" s="1"/>
  <c r="G33" i="31"/>
  <c r="BR32" i="31"/>
  <c r="BQ32" i="31"/>
  <c r="BG32" i="31"/>
  <c r="BF32" i="31"/>
  <c r="BE32" i="31"/>
  <c r="BC32" i="31"/>
  <c r="BB32" i="31"/>
  <c r="AQ32" i="31" s="1"/>
  <c r="BA32" i="31"/>
  <c r="AY32" i="31"/>
  <c r="AR32" i="31"/>
  <c r="AP32" i="31"/>
  <c r="AO32" i="31"/>
  <c r="AN32" i="31"/>
  <c r="AK32" i="31"/>
  <c r="AJ32" i="31"/>
  <c r="AL32" i="31" s="1"/>
  <c r="Z32" i="31"/>
  <c r="Y32" i="31"/>
  <c r="BI32" i="31" s="1"/>
  <c r="T32" i="31"/>
  <c r="BD32" i="31" s="1"/>
  <c r="P32" i="31"/>
  <c r="AZ32" i="31" s="1"/>
  <c r="G32" i="31"/>
  <c r="BR31" i="31"/>
  <c r="BQ31" i="31"/>
  <c r="BG31" i="31"/>
  <c r="BF31" i="31"/>
  <c r="BE31" i="31"/>
  <c r="BC31" i="31"/>
  <c r="BB31" i="31"/>
  <c r="AQ31" i="31" s="1"/>
  <c r="BA31" i="31"/>
  <c r="AY31" i="31"/>
  <c r="AR31" i="31"/>
  <c r="AP31" i="31"/>
  <c r="AO31" i="31"/>
  <c r="AN31" i="31"/>
  <c r="AK31" i="31"/>
  <c r="AJ31" i="31"/>
  <c r="AL31" i="31" s="1"/>
  <c r="Z31" i="31"/>
  <c r="BJ31" i="31" s="1"/>
  <c r="Y31" i="31"/>
  <c r="BI31" i="31" s="1"/>
  <c r="T31" i="31"/>
  <c r="BD31" i="31" s="1"/>
  <c r="P31" i="31"/>
  <c r="AZ31" i="31" s="1"/>
  <c r="G31" i="31"/>
  <c r="BR30" i="31"/>
  <c r="BQ30" i="31"/>
  <c r="BG30" i="31"/>
  <c r="BF30" i="31"/>
  <c r="BE30" i="31"/>
  <c r="BC30" i="31"/>
  <c r="BB30" i="31"/>
  <c r="AQ30" i="31" s="1"/>
  <c r="BA30" i="31"/>
  <c r="AY30" i="31"/>
  <c r="AR30" i="31"/>
  <c r="AP30" i="31"/>
  <c r="AO30" i="31"/>
  <c r="AN30" i="31"/>
  <c r="AK30" i="31"/>
  <c r="AJ30" i="31"/>
  <c r="AL30" i="31" s="1"/>
  <c r="Y30" i="31"/>
  <c r="BI30" i="31" s="1"/>
  <c r="T30" i="31"/>
  <c r="BD30" i="31" s="1"/>
  <c r="P30" i="31"/>
  <c r="AZ30" i="31" s="1"/>
  <c r="G30" i="31"/>
  <c r="BR29" i="31"/>
  <c r="BQ29" i="31"/>
  <c r="BG29" i="31"/>
  <c r="BF29" i="31"/>
  <c r="BE29" i="31"/>
  <c r="BC29" i="31"/>
  <c r="BB29" i="31"/>
  <c r="AQ29" i="31" s="1"/>
  <c r="BA29" i="31"/>
  <c r="AY29" i="31"/>
  <c r="AR29" i="31"/>
  <c r="AP29" i="31"/>
  <c r="AO29" i="31"/>
  <c r="AN29" i="31"/>
  <c r="AK29" i="31"/>
  <c r="AJ29" i="31"/>
  <c r="AL29" i="31" s="1"/>
  <c r="Y29" i="31"/>
  <c r="Z29" i="31" s="1"/>
  <c r="AA29" i="31" s="1"/>
  <c r="T29" i="31"/>
  <c r="BD29" i="31" s="1"/>
  <c r="P29" i="31"/>
  <c r="AZ29" i="31" s="1"/>
  <c r="G29" i="31"/>
  <c r="BR28" i="31"/>
  <c r="BQ28" i="31"/>
  <c r="BG28" i="31"/>
  <c r="BF28" i="31"/>
  <c r="BE28" i="31"/>
  <c r="BC28" i="31"/>
  <c r="BB28" i="31"/>
  <c r="AQ28" i="31" s="1"/>
  <c r="BA28" i="31"/>
  <c r="AY28" i="31"/>
  <c r="AR28" i="31"/>
  <c r="AP28" i="31"/>
  <c r="AO28" i="31"/>
  <c r="AN28" i="31"/>
  <c r="AK28" i="31"/>
  <c r="AJ28" i="31"/>
  <c r="AL28" i="31" s="1"/>
  <c r="Y28" i="31"/>
  <c r="BI28" i="31" s="1"/>
  <c r="T28" i="31"/>
  <c r="BD28" i="31" s="1"/>
  <c r="P28" i="31"/>
  <c r="AZ28" i="31" s="1"/>
  <c r="G28" i="31"/>
  <c r="BR27" i="31"/>
  <c r="BQ27" i="31"/>
  <c r="BG27" i="31"/>
  <c r="BF27" i="31"/>
  <c r="BE27" i="31"/>
  <c r="BC27" i="31"/>
  <c r="BB27" i="31"/>
  <c r="AQ27" i="31" s="1"/>
  <c r="BA27" i="31"/>
  <c r="AY27" i="31"/>
  <c r="AR27" i="31"/>
  <c r="AP27" i="31"/>
  <c r="AO27" i="31"/>
  <c r="AN27" i="31"/>
  <c r="AK27" i="31"/>
  <c r="AJ27" i="31"/>
  <c r="AL27" i="31" s="1"/>
  <c r="Y27" i="31"/>
  <c r="Z27" i="31" s="1"/>
  <c r="T27" i="31"/>
  <c r="BD27" i="31" s="1"/>
  <c r="P27" i="31"/>
  <c r="AZ27" i="31" s="1"/>
  <c r="G27" i="31"/>
  <c r="BR26" i="31"/>
  <c r="BQ26" i="31"/>
  <c r="BG26" i="31"/>
  <c r="BF26" i="31"/>
  <c r="BE26" i="31"/>
  <c r="BC26" i="31"/>
  <c r="BB26" i="31"/>
  <c r="AQ26" i="31" s="1"/>
  <c r="BA26" i="31"/>
  <c r="AY26" i="31"/>
  <c r="AR26" i="31"/>
  <c r="AP26" i="31"/>
  <c r="AO26" i="31"/>
  <c r="AN26" i="31"/>
  <c r="AK26" i="31"/>
  <c r="AJ26" i="31"/>
  <c r="AL26" i="31" s="1"/>
  <c r="Y26" i="31"/>
  <c r="Z26" i="31" s="1"/>
  <c r="T26" i="31"/>
  <c r="P26" i="31"/>
  <c r="AZ26" i="31" s="1"/>
  <c r="G26" i="31"/>
  <c r="BR25" i="31"/>
  <c r="BQ25" i="31"/>
  <c r="BG25" i="31"/>
  <c r="BF25" i="31"/>
  <c r="BE25" i="31"/>
  <c r="BC25" i="31"/>
  <c r="BB25" i="31"/>
  <c r="AQ25" i="31" s="1"/>
  <c r="BA25" i="31"/>
  <c r="AY25" i="31"/>
  <c r="AR25" i="31"/>
  <c r="AP25" i="31"/>
  <c r="AO25" i="31"/>
  <c r="AN25" i="31"/>
  <c r="AK25" i="31"/>
  <c r="AJ25" i="31"/>
  <c r="AL25" i="31" s="1"/>
  <c r="Y25" i="31"/>
  <c r="Z25" i="31" s="1"/>
  <c r="T25" i="31"/>
  <c r="BD25" i="31" s="1"/>
  <c r="P25" i="31"/>
  <c r="AZ25" i="31" s="1"/>
  <c r="G25" i="31"/>
  <c r="BR24" i="31"/>
  <c r="BQ24" i="31"/>
  <c r="BG24" i="31"/>
  <c r="BF24" i="31"/>
  <c r="BE24" i="31"/>
  <c r="BC24" i="31"/>
  <c r="BB24" i="31"/>
  <c r="AQ24" i="31" s="1"/>
  <c r="BA24" i="31"/>
  <c r="AY24" i="31"/>
  <c r="AR24" i="31"/>
  <c r="AP24" i="31"/>
  <c r="AO24" i="31"/>
  <c r="AN24" i="31"/>
  <c r="AK24" i="31"/>
  <c r="AJ24" i="31"/>
  <c r="AL24" i="31" s="1"/>
  <c r="Y24" i="31"/>
  <c r="BI24" i="31" s="1"/>
  <c r="T24" i="31"/>
  <c r="A24" i="31" s="1"/>
  <c r="G24" i="31"/>
  <c r="BR23" i="31"/>
  <c r="BQ23" i="31"/>
  <c r="BG23" i="31"/>
  <c r="BF23" i="31"/>
  <c r="BE23" i="31"/>
  <c r="BC23" i="31"/>
  <c r="BB23" i="31"/>
  <c r="AQ23" i="31" s="1"/>
  <c r="BA23" i="31"/>
  <c r="AZ23" i="31"/>
  <c r="AY23" i="31"/>
  <c r="AR23" i="31"/>
  <c r="AP23" i="31"/>
  <c r="AO23" i="31"/>
  <c r="AN23" i="31"/>
  <c r="AK23" i="31"/>
  <c r="AJ23" i="31"/>
  <c r="AL23" i="31" s="1"/>
  <c r="Y23" i="31"/>
  <c r="Z23" i="31" s="1"/>
  <c r="T23" i="31"/>
  <c r="BD23" i="31" s="1"/>
  <c r="G23" i="31"/>
  <c r="BR22" i="31"/>
  <c r="BQ22" i="31"/>
  <c r="BG22" i="31"/>
  <c r="BF22" i="31"/>
  <c r="BE22" i="31"/>
  <c r="BC22" i="31"/>
  <c r="BB22" i="31"/>
  <c r="AQ22" i="31" s="1"/>
  <c r="BA22" i="31"/>
  <c r="AY22" i="31"/>
  <c r="AR22" i="31"/>
  <c r="AP22" i="31"/>
  <c r="AO22" i="31"/>
  <c r="AN22" i="31"/>
  <c r="AK22" i="31"/>
  <c r="AJ22" i="31"/>
  <c r="AL22" i="31" s="1"/>
  <c r="Y22" i="31"/>
  <c r="BI22" i="31" s="1"/>
  <c r="T22" i="31"/>
  <c r="A22" i="31" s="1"/>
  <c r="P22" i="31"/>
  <c r="AZ22" i="31" s="1"/>
  <c r="G22" i="31"/>
  <c r="BR21" i="31"/>
  <c r="BQ21" i="31"/>
  <c r="BG21" i="31"/>
  <c r="BF21" i="31"/>
  <c r="BE21" i="31"/>
  <c r="BC21" i="31"/>
  <c r="BB21" i="31"/>
  <c r="AQ21" i="31" s="1"/>
  <c r="BA21" i="31"/>
  <c r="AY21" i="31"/>
  <c r="AR21" i="31"/>
  <c r="AP21" i="31"/>
  <c r="AO21" i="31"/>
  <c r="AN21" i="31"/>
  <c r="AK21" i="31"/>
  <c r="AJ21" i="31"/>
  <c r="AL21" i="31" s="1"/>
  <c r="Y21" i="31"/>
  <c r="Z21" i="31" s="1"/>
  <c r="AA21" i="31" s="1"/>
  <c r="T21" i="31"/>
  <c r="BD21" i="31" s="1"/>
  <c r="P21" i="31"/>
  <c r="AZ21" i="31" s="1"/>
  <c r="G21" i="31"/>
  <c r="BR20" i="31"/>
  <c r="BQ20" i="31"/>
  <c r="BG20" i="31"/>
  <c r="BF20" i="31"/>
  <c r="BE20" i="31"/>
  <c r="BC20" i="31"/>
  <c r="BB20" i="31"/>
  <c r="AQ20" i="31" s="1"/>
  <c r="BA20" i="31"/>
  <c r="AY20" i="31"/>
  <c r="AR20" i="31"/>
  <c r="AP20" i="31"/>
  <c r="AO20" i="31"/>
  <c r="AN20" i="31"/>
  <c r="AK20" i="31"/>
  <c r="AJ20" i="31"/>
  <c r="AL20" i="31" s="1"/>
  <c r="Y20" i="31"/>
  <c r="Z20" i="31" s="1"/>
  <c r="T20" i="31"/>
  <c r="P20" i="31"/>
  <c r="AZ20" i="31" s="1"/>
  <c r="G20" i="31"/>
  <c r="BR19" i="31"/>
  <c r="BQ19" i="31"/>
  <c r="BG19" i="31"/>
  <c r="BF19" i="31"/>
  <c r="BE19" i="31"/>
  <c r="BC19" i="31"/>
  <c r="BB19" i="31"/>
  <c r="AQ19" i="31" s="1"/>
  <c r="BA19" i="31"/>
  <c r="AY19" i="31"/>
  <c r="AR19" i="31"/>
  <c r="AP19" i="31"/>
  <c r="AO19" i="31"/>
  <c r="AN19" i="31"/>
  <c r="AK19" i="31"/>
  <c r="AJ19" i="31"/>
  <c r="AL19" i="31" s="1"/>
  <c r="Y19" i="31"/>
  <c r="BI19" i="31" s="1"/>
  <c r="T19" i="31"/>
  <c r="A19" i="31" s="1"/>
  <c r="P19" i="31"/>
  <c r="AZ19" i="31" s="1"/>
  <c r="G19" i="31"/>
  <c r="BR18" i="31"/>
  <c r="BQ18" i="31"/>
  <c r="BG18" i="31"/>
  <c r="BF18" i="31"/>
  <c r="BE18" i="31"/>
  <c r="BC18" i="31"/>
  <c r="BB18" i="31"/>
  <c r="AQ18" i="31" s="1"/>
  <c r="BA18" i="31"/>
  <c r="AY18" i="31"/>
  <c r="AR18" i="31"/>
  <c r="AP18" i="31"/>
  <c r="AO18" i="31"/>
  <c r="AN18" i="31"/>
  <c r="AK18" i="31"/>
  <c r="AJ18" i="31"/>
  <c r="AL18" i="31" s="1"/>
  <c r="Y18" i="31"/>
  <c r="Z18" i="31" s="1"/>
  <c r="T18" i="31"/>
  <c r="P18" i="31"/>
  <c r="AZ18" i="31" s="1"/>
  <c r="G18" i="31"/>
  <c r="BR17" i="31"/>
  <c r="BQ17" i="31"/>
  <c r="BG17" i="31"/>
  <c r="BF17" i="31"/>
  <c r="BE17" i="31"/>
  <c r="BC17" i="31"/>
  <c r="BB17" i="31"/>
  <c r="AQ17" i="31" s="1"/>
  <c r="BA17" i="31"/>
  <c r="AZ17" i="31"/>
  <c r="AY17" i="31"/>
  <c r="AR17" i="31"/>
  <c r="AP17" i="31"/>
  <c r="AO17" i="31"/>
  <c r="AN17" i="31"/>
  <c r="AK17" i="31"/>
  <c r="AJ17" i="31"/>
  <c r="AL17" i="31" s="1"/>
  <c r="Y17" i="31"/>
  <c r="T17" i="31"/>
  <c r="BD17" i="31" s="1"/>
  <c r="G17" i="31"/>
  <c r="BR16" i="31"/>
  <c r="BQ16" i="31"/>
  <c r="BG16" i="31"/>
  <c r="BF16" i="31"/>
  <c r="BE16" i="31"/>
  <c r="BC16" i="31"/>
  <c r="BB16" i="31"/>
  <c r="AQ16" i="31" s="1"/>
  <c r="BA16" i="31"/>
  <c r="AY16" i="31"/>
  <c r="AR16" i="31"/>
  <c r="AP16" i="31"/>
  <c r="AO16" i="31"/>
  <c r="AN16" i="31"/>
  <c r="AK16" i="31"/>
  <c r="AJ16" i="31"/>
  <c r="AL16" i="31" s="1"/>
  <c r="Y16" i="31"/>
  <c r="Z16" i="31" s="1"/>
  <c r="T16" i="31"/>
  <c r="A16" i="31" s="1"/>
  <c r="P16" i="31"/>
  <c r="AZ16" i="31" s="1"/>
  <c r="G16" i="31"/>
  <c r="BR15" i="31"/>
  <c r="BQ15" i="31"/>
  <c r="BG15" i="31"/>
  <c r="BF15" i="31"/>
  <c r="BE15" i="31"/>
  <c r="BC15" i="31"/>
  <c r="BB15" i="31"/>
  <c r="AQ15" i="31" s="1"/>
  <c r="BA15" i="31"/>
  <c r="AY15" i="31"/>
  <c r="AR15" i="31"/>
  <c r="AP15" i="31"/>
  <c r="AO15" i="31"/>
  <c r="AN15" i="31"/>
  <c r="AL15" i="31"/>
  <c r="AK15" i="31"/>
  <c r="AJ15" i="31"/>
  <c r="Y15" i="31"/>
  <c r="BI15" i="31" s="1"/>
  <c r="T15" i="31"/>
  <c r="BD15" i="31" s="1"/>
  <c r="P15" i="31"/>
  <c r="AZ15" i="31" s="1"/>
  <c r="G15" i="31"/>
  <c r="BR14" i="31"/>
  <c r="BQ14" i="31"/>
  <c r="BG14" i="31"/>
  <c r="BF14" i="31"/>
  <c r="BE14" i="31"/>
  <c r="BC14" i="31"/>
  <c r="BB14" i="31"/>
  <c r="AQ14" i="31" s="1"/>
  <c r="BA14" i="31"/>
  <c r="AY14" i="31"/>
  <c r="AR14" i="31"/>
  <c r="AP14" i="31"/>
  <c r="AO14" i="31"/>
  <c r="AN14" i="31"/>
  <c r="AK14" i="31"/>
  <c r="AJ14" i="31"/>
  <c r="AL14" i="31" s="1"/>
  <c r="Y14" i="31"/>
  <c r="BI14" i="31" s="1"/>
  <c r="T14" i="31"/>
  <c r="A14" i="31" s="1"/>
  <c r="P14" i="31"/>
  <c r="AZ14" i="31" s="1"/>
  <c r="G14" i="31"/>
  <c r="BR13" i="31"/>
  <c r="BQ13" i="31"/>
  <c r="BG13" i="31"/>
  <c r="BF13" i="31"/>
  <c r="BE13" i="31"/>
  <c r="BC13" i="31"/>
  <c r="BB13" i="31"/>
  <c r="AQ13" i="31" s="1"/>
  <c r="BA13" i="31"/>
  <c r="AY13" i="31"/>
  <c r="AR13" i="31"/>
  <c r="AP13" i="31"/>
  <c r="AO13" i="31"/>
  <c r="AN13" i="31"/>
  <c r="AK13" i="31"/>
  <c r="AJ13" i="31"/>
  <c r="AL13" i="31" s="1"/>
  <c r="Y13" i="31"/>
  <c r="BI13" i="31" s="1"/>
  <c r="T13" i="31"/>
  <c r="BD13" i="31" s="1"/>
  <c r="P13" i="31"/>
  <c r="AZ13" i="31" s="1"/>
  <c r="G13" i="31"/>
  <c r="BR12" i="31"/>
  <c r="BQ12" i="31"/>
  <c r="BG12" i="31"/>
  <c r="BF12" i="31"/>
  <c r="BE12" i="31"/>
  <c r="BC12" i="31"/>
  <c r="BB12" i="31"/>
  <c r="AQ12" i="31" s="1"/>
  <c r="BA12" i="31"/>
  <c r="AY12" i="31"/>
  <c r="AR12" i="31"/>
  <c r="AP12" i="31"/>
  <c r="AO12" i="31"/>
  <c r="AN12" i="31"/>
  <c r="AK12" i="31"/>
  <c r="AJ12" i="31"/>
  <c r="AL12" i="31" s="1"/>
  <c r="Y12" i="31"/>
  <c r="Z12" i="31" s="1"/>
  <c r="T12" i="31"/>
  <c r="BD12" i="31" s="1"/>
  <c r="P12" i="31"/>
  <c r="AZ12" i="31" s="1"/>
  <c r="G12" i="31"/>
  <c r="BR11" i="31"/>
  <c r="BQ11" i="31"/>
  <c r="BG11" i="31"/>
  <c r="BF11" i="31"/>
  <c r="BE11" i="31"/>
  <c r="BC11" i="31"/>
  <c r="BB11" i="31"/>
  <c r="AQ11" i="31" s="1"/>
  <c r="BA11" i="31"/>
  <c r="AY11" i="31"/>
  <c r="AR11" i="31"/>
  <c r="AP11" i="31"/>
  <c r="AO11" i="31"/>
  <c r="AN11" i="31"/>
  <c r="AK11" i="31"/>
  <c r="AJ11" i="31"/>
  <c r="AL11" i="31" s="1"/>
  <c r="Y11" i="31"/>
  <c r="BI11" i="31" s="1"/>
  <c r="T11" i="31"/>
  <c r="A11" i="31" s="1"/>
  <c r="P11" i="31"/>
  <c r="AZ11" i="31" s="1"/>
  <c r="G11" i="31"/>
  <c r="BR10" i="31"/>
  <c r="BQ10" i="31"/>
  <c r="BG10" i="31"/>
  <c r="BF10" i="31"/>
  <c r="BE10" i="31"/>
  <c r="BC10" i="31"/>
  <c r="BB10" i="31"/>
  <c r="AQ10" i="31" s="1"/>
  <c r="BA10" i="31"/>
  <c r="AY10" i="31"/>
  <c r="AR10" i="31"/>
  <c r="AP10" i="31"/>
  <c r="AO10" i="31"/>
  <c r="AN10" i="31"/>
  <c r="AK10" i="31"/>
  <c r="AJ10" i="31"/>
  <c r="AL10" i="31" s="1"/>
  <c r="Y10" i="31"/>
  <c r="Z10" i="31" s="1"/>
  <c r="T10" i="31"/>
  <c r="A10" i="31" s="1"/>
  <c r="P10" i="31"/>
  <c r="AZ10" i="31" s="1"/>
  <c r="G10" i="31"/>
  <c r="BR9" i="31"/>
  <c r="BQ9" i="31"/>
  <c r="BG9" i="31"/>
  <c r="BF9" i="31"/>
  <c r="BE9" i="31"/>
  <c r="BC9" i="31"/>
  <c r="BB9" i="31"/>
  <c r="AQ9" i="31" s="1"/>
  <c r="BA9" i="31"/>
  <c r="AY9" i="31"/>
  <c r="AR9" i="31"/>
  <c r="AP9" i="31"/>
  <c r="AO9" i="31"/>
  <c r="AN9" i="31"/>
  <c r="AK9" i="31"/>
  <c r="AJ9" i="31"/>
  <c r="AL9" i="31" s="1"/>
  <c r="Y9" i="31"/>
  <c r="Z9" i="31" s="1"/>
  <c r="T9" i="31"/>
  <c r="BD9" i="31" s="1"/>
  <c r="P9" i="31"/>
  <c r="AZ9" i="31" s="1"/>
  <c r="G9" i="31"/>
  <c r="BR8" i="31"/>
  <c r="BQ8" i="31"/>
  <c r="BG8" i="31"/>
  <c r="BF8" i="31"/>
  <c r="BE8" i="31"/>
  <c r="BC8" i="31"/>
  <c r="BB8" i="31"/>
  <c r="AQ8" i="31" s="1"/>
  <c r="BA8" i="31"/>
  <c r="AY8" i="31"/>
  <c r="AR8" i="31"/>
  <c r="AP8" i="31"/>
  <c r="AO8" i="31"/>
  <c r="AN8" i="31"/>
  <c r="AK8" i="31"/>
  <c r="AJ8" i="31"/>
  <c r="AL8" i="31" s="1"/>
  <c r="Y8" i="31"/>
  <c r="BI8" i="31" s="1"/>
  <c r="T8" i="31"/>
  <c r="A8" i="31" s="1"/>
  <c r="P8" i="31"/>
  <c r="AZ8" i="31" s="1"/>
  <c r="G8" i="31"/>
  <c r="BR7" i="31"/>
  <c r="BQ7" i="31"/>
  <c r="BG7" i="31"/>
  <c r="BF7" i="31"/>
  <c r="BE7" i="31"/>
  <c r="BC7" i="31"/>
  <c r="BB7" i="31"/>
  <c r="AQ7" i="31" s="1"/>
  <c r="BA7" i="31"/>
  <c r="AY7" i="31"/>
  <c r="AR7" i="31"/>
  <c r="AP7" i="31"/>
  <c r="AO7" i="31"/>
  <c r="AN7" i="31"/>
  <c r="AK7" i="31"/>
  <c r="AJ7" i="31"/>
  <c r="AL7" i="31" s="1"/>
  <c r="Y7" i="31"/>
  <c r="Z7" i="31" s="1"/>
  <c r="T7" i="31"/>
  <c r="BD7" i="31" s="1"/>
  <c r="P7" i="31"/>
  <c r="AZ7" i="31" s="1"/>
  <c r="G7" i="31"/>
  <c r="BR6" i="31"/>
  <c r="BQ6" i="31"/>
  <c r="BG6" i="31"/>
  <c r="BF6" i="31"/>
  <c r="BE6" i="31"/>
  <c r="BC6" i="31"/>
  <c r="BB6" i="31"/>
  <c r="AQ6" i="31" s="1"/>
  <c r="BA6" i="31"/>
  <c r="AY6" i="31"/>
  <c r="AR6" i="31"/>
  <c r="AP6" i="31"/>
  <c r="AO6" i="31"/>
  <c r="AN6" i="31"/>
  <c r="AK6" i="31"/>
  <c r="AJ6" i="31"/>
  <c r="AL6" i="31" s="1"/>
  <c r="Y6" i="31"/>
  <c r="T6" i="31"/>
  <c r="BD6" i="31" s="1"/>
  <c r="P6" i="31"/>
  <c r="AZ6" i="31" s="1"/>
  <c r="G6" i="31"/>
  <c r="BR5" i="31"/>
  <c r="BQ5" i="31"/>
  <c r="BG5" i="31"/>
  <c r="BF5" i="31"/>
  <c r="BE5" i="31"/>
  <c r="BC5" i="31"/>
  <c r="BB5" i="31"/>
  <c r="AQ5" i="31" s="1"/>
  <c r="BA5" i="31"/>
  <c r="AY5" i="31"/>
  <c r="AR5" i="31"/>
  <c r="AP5" i="31"/>
  <c r="AO5" i="31"/>
  <c r="AN5" i="31"/>
  <c r="AK5" i="31"/>
  <c r="AJ5" i="31"/>
  <c r="AL5" i="31" s="1"/>
  <c r="Y5" i="31"/>
  <c r="Z5" i="31" s="1"/>
  <c r="T5" i="31"/>
  <c r="P5" i="31"/>
  <c r="AZ5" i="31" s="1"/>
  <c r="G5" i="31"/>
  <c r="AN4" i="31"/>
  <c r="AO3" i="31"/>
  <c r="BI2" i="31"/>
  <c r="BJ2" i="31" s="1"/>
  <c r="BK2" i="31" s="1"/>
  <c r="BL2" i="31" s="1"/>
  <c r="BM2" i="31" s="1"/>
  <c r="BN2" i="31" s="1"/>
  <c r="BO2" i="31" s="1"/>
  <c r="AK2" i="31"/>
  <c r="AJ2" i="31"/>
  <c r="AL2" i="31" s="1"/>
  <c r="Y2" i="31"/>
  <c r="Z2" i="31" s="1"/>
  <c r="AA2" i="31" s="1"/>
  <c r="AB2" i="31" s="1"/>
  <c r="AC2" i="31" s="1"/>
  <c r="AD2" i="31" s="1"/>
  <c r="AE2" i="31" s="1"/>
  <c r="Q1" i="31"/>
  <c r="I1" i="6"/>
  <c r="E1" i="6"/>
  <c r="BD81" i="31" l="1"/>
  <c r="BL92" i="31"/>
  <c r="Z147" i="31"/>
  <c r="AA147" i="31" s="1"/>
  <c r="BI25" i="31"/>
  <c r="Z77" i="31"/>
  <c r="AA77" i="31" s="1"/>
  <c r="AA65" i="31"/>
  <c r="AB65" i="31" s="1"/>
  <c r="BL65" i="31" s="1"/>
  <c r="A87" i="31"/>
  <c r="BI183" i="31"/>
  <c r="BI23" i="31"/>
  <c r="BI80" i="31"/>
  <c r="BI181" i="31"/>
  <c r="Z252" i="31"/>
  <c r="BJ252" i="31" s="1"/>
  <c r="AA89" i="31"/>
  <c r="BI277" i="31"/>
  <c r="BD105" i="31"/>
  <c r="Z106" i="31"/>
  <c r="BI154" i="31"/>
  <c r="BJ183" i="31"/>
  <c r="AA183" i="31"/>
  <c r="BD239" i="31"/>
  <c r="Z254" i="31"/>
  <c r="BD263" i="31"/>
  <c r="AA265" i="31"/>
  <c r="BK265" i="31" s="1"/>
  <c r="AA266" i="31"/>
  <c r="BK266" i="31" s="1"/>
  <c r="Z296" i="31"/>
  <c r="Z302" i="31"/>
  <c r="BD304" i="31"/>
  <c r="Z61" i="31"/>
  <c r="AA62" i="31"/>
  <c r="AA258" i="31"/>
  <c r="A25" i="31"/>
  <c r="BD209" i="31"/>
  <c r="Z249" i="31"/>
  <c r="BJ249" i="31" s="1"/>
  <c r="BD254" i="31"/>
  <c r="BI261" i="31"/>
  <c r="BI270" i="31"/>
  <c r="BI299" i="31"/>
  <c r="BD164" i="31"/>
  <c r="BI169" i="31"/>
  <c r="BD249" i="31"/>
  <c r="AB154" i="31"/>
  <c r="Z180" i="31"/>
  <c r="BI214" i="31"/>
  <c r="AA223" i="31"/>
  <c r="AB223" i="31" s="1"/>
  <c r="AC223" i="31" s="1"/>
  <c r="BM223" i="31" s="1"/>
  <c r="BI263" i="31"/>
  <c r="BI289" i="31"/>
  <c r="Z74" i="31"/>
  <c r="BJ74" i="31" s="1"/>
  <c r="Z191" i="31"/>
  <c r="BD43" i="31"/>
  <c r="BD178" i="31"/>
  <c r="BI266" i="31"/>
  <c r="A296" i="31"/>
  <c r="A301" i="31"/>
  <c r="BD120" i="31"/>
  <c r="Z121" i="31"/>
  <c r="Z157" i="31"/>
  <c r="AA157" i="31" s="1"/>
  <c r="AB157" i="31" s="1"/>
  <c r="BL157" i="31" s="1"/>
  <c r="BI162" i="31"/>
  <c r="BI187" i="31"/>
  <c r="A212" i="31"/>
  <c r="BD278" i="31"/>
  <c r="AA80" i="31"/>
  <c r="BK80" i="31" s="1"/>
  <c r="Z83" i="31"/>
  <c r="BJ83" i="31" s="1"/>
  <c r="BD149" i="31"/>
  <c r="Z150" i="31"/>
  <c r="AA150" i="31" s="1"/>
  <c r="BI222" i="31"/>
  <c r="BI283" i="31"/>
  <c r="BD106" i="31"/>
  <c r="Z132" i="31"/>
  <c r="AA132" i="31" s="1"/>
  <c r="A186" i="31"/>
  <c r="A193" i="31"/>
  <c r="BI221" i="31"/>
  <c r="BI227" i="31"/>
  <c r="BD241" i="31"/>
  <c r="Z257" i="31"/>
  <c r="BJ257" i="31" s="1"/>
  <c r="BI272" i="31"/>
  <c r="Z301" i="31"/>
  <c r="A309" i="31"/>
  <c r="Z59" i="31"/>
  <c r="A34" i="31"/>
  <c r="BI65" i="31"/>
  <c r="BD132" i="31"/>
  <c r="Z136" i="31"/>
  <c r="A151" i="31"/>
  <c r="BD200" i="31"/>
  <c r="BD205" i="31"/>
  <c r="BI251" i="31"/>
  <c r="BI290" i="31"/>
  <c r="A15" i="31"/>
  <c r="BI55" i="31"/>
  <c r="BJ58" i="31"/>
  <c r="BD95" i="31"/>
  <c r="BI103" i="31"/>
  <c r="BI110" i="31"/>
  <c r="A114" i="31"/>
  <c r="A171" i="31"/>
  <c r="A275" i="31"/>
  <c r="AA283" i="31"/>
  <c r="BK283" i="31" s="1"/>
  <c r="Z314" i="31"/>
  <c r="BJ314" i="31" s="1"/>
  <c r="BI7" i="31"/>
  <c r="BD257" i="31"/>
  <c r="Z311" i="31"/>
  <c r="BJ311" i="31" s="1"/>
  <c r="BI29" i="31"/>
  <c r="BD226" i="31"/>
  <c r="Z284" i="31"/>
  <c r="A297" i="31"/>
  <c r="Z15" i="31"/>
  <c r="BJ15" i="31" s="1"/>
  <c r="BJ29" i="31"/>
  <c r="BD71" i="31"/>
  <c r="BI78" i="31"/>
  <c r="BI79" i="31"/>
  <c r="BD116" i="31"/>
  <c r="Z117" i="31"/>
  <c r="BD121" i="31"/>
  <c r="BD221" i="31"/>
  <c r="AA229" i="31"/>
  <c r="BD272" i="31"/>
  <c r="Z276" i="31"/>
  <c r="AA276" i="31" s="1"/>
  <c r="A280" i="31"/>
  <c r="BD117" i="31"/>
  <c r="BD144" i="31"/>
  <c r="BD276" i="31"/>
  <c r="A281" i="31"/>
  <c r="BD292" i="31"/>
  <c r="AA25" i="31"/>
  <c r="BJ25" i="31"/>
  <c r="BD20" i="31"/>
  <c r="A20" i="31"/>
  <c r="BD45" i="31"/>
  <c r="A45" i="31"/>
  <c r="BI107" i="31"/>
  <c r="Z107" i="31"/>
  <c r="A124" i="31"/>
  <c r="BD124" i="31"/>
  <c r="BJ147" i="31"/>
  <c r="BI114" i="31"/>
  <c r="Z114" i="31"/>
  <c r="A123" i="31"/>
  <c r="BD123" i="31"/>
  <c r="BI124" i="31"/>
  <c r="Z124" i="31"/>
  <c r="BJ124" i="31" s="1"/>
  <c r="A169" i="31"/>
  <c r="BD169" i="31"/>
  <c r="BD211" i="31"/>
  <c r="A211" i="31"/>
  <c r="A213" i="31"/>
  <c r="BD213" i="31"/>
  <c r="AA257" i="31"/>
  <c r="AB257" i="31" s="1"/>
  <c r="BL257" i="31" s="1"/>
  <c r="A170" i="31"/>
  <c r="BD170" i="31"/>
  <c r="A190" i="31"/>
  <c r="BD190" i="31"/>
  <c r="Z202" i="31"/>
  <c r="BJ202" i="31" s="1"/>
  <c r="BI202" i="31"/>
  <c r="BI212" i="31"/>
  <c r="Z212" i="31"/>
  <c r="BJ233" i="31"/>
  <c r="AA233" i="31"/>
  <c r="BK260" i="31"/>
  <c r="AB260" i="31"/>
  <c r="AA261" i="31"/>
  <c r="AB261" i="31" s="1"/>
  <c r="BI51" i="31"/>
  <c r="Z51" i="31"/>
  <c r="A6" i="31"/>
  <c r="A12" i="31"/>
  <c r="BI21" i="31"/>
  <c r="Z54" i="31"/>
  <c r="AA54" i="31" s="1"/>
  <c r="A69" i="31"/>
  <c r="BD69" i="31"/>
  <c r="BK70" i="31"/>
  <c r="AB70" i="31"/>
  <c r="A88" i="31"/>
  <c r="BI97" i="31"/>
  <c r="BD158" i="31"/>
  <c r="A158" i="31"/>
  <c r="A159" i="31"/>
  <c r="BD159" i="31"/>
  <c r="BJ191" i="31"/>
  <c r="AA191" i="31"/>
  <c r="AB191" i="31" s="1"/>
  <c r="A7" i="31"/>
  <c r="A17" i="31"/>
  <c r="A28" i="31"/>
  <c r="A68" i="31"/>
  <c r="BD68" i="31"/>
  <c r="BD74" i="31"/>
  <c r="A74" i="31"/>
  <c r="BI127" i="31"/>
  <c r="A140" i="31"/>
  <c r="BI159" i="31"/>
  <c r="Z159" i="31"/>
  <c r="AA159" i="31" s="1"/>
  <c r="BI166" i="31"/>
  <c r="Z166" i="31"/>
  <c r="Z30" i="31"/>
  <c r="Z108" i="31"/>
  <c r="AA108" i="31" s="1"/>
  <c r="BK108" i="31" s="1"/>
  <c r="BD5" i="31"/>
  <c r="A5" i="31"/>
  <c r="BD57" i="31"/>
  <c r="A67" i="31"/>
  <c r="BD67" i="31"/>
  <c r="BD156" i="31"/>
  <c r="BI160" i="31"/>
  <c r="Z160" i="31"/>
  <c r="AA160" i="31" s="1"/>
  <c r="AB160" i="31" s="1"/>
  <c r="BL160" i="31" s="1"/>
  <c r="AA175" i="31"/>
  <c r="BJ175" i="31"/>
  <c r="BI188" i="31"/>
  <c r="Z188" i="31"/>
  <c r="BI231" i="31"/>
  <c r="Z231" i="31"/>
  <c r="A247" i="31"/>
  <c r="BD247" i="31"/>
  <c r="A38" i="31"/>
  <c r="BD38" i="31"/>
  <c r="BD72" i="31"/>
  <c r="A72" i="31"/>
  <c r="AA83" i="31"/>
  <c r="AB83" i="31" s="1"/>
  <c r="BI122" i="31"/>
  <c r="A139" i="31"/>
  <c r="BD139" i="31"/>
  <c r="Z173" i="31"/>
  <c r="BI173" i="31"/>
  <c r="BD245" i="31"/>
  <c r="A245" i="31"/>
  <c r="BJ290" i="31"/>
  <c r="AA290" i="31"/>
  <c r="BI6" i="31"/>
  <c r="Z6" i="31"/>
  <c r="AA6" i="31" s="1"/>
  <c r="AB6" i="31" s="1"/>
  <c r="Z17" i="31"/>
  <c r="BI17" i="31"/>
  <c r="AB62" i="31"/>
  <c r="BK62" i="31"/>
  <c r="BD35" i="31"/>
  <c r="A35" i="31"/>
  <c r="A26" i="31"/>
  <c r="BD26" i="31"/>
  <c r="BD42" i="31"/>
  <c r="A42" i="31"/>
  <c r="A112" i="31"/>
  <c r="BD136" i="31"/>
  <c r="A136" i="31"/>
  <c r="BD141" i="31"/>
  <c r="Z151" i="31"/>
  <c r="AA151" i="31" s="1"/>
  <c r="A154" i="31"/>
  <c r="BD154" i="31"/>
  <c r="A237" i="31"/>
  <c r="BD237" i="31"/>
  <c r="Z250" i="31"/>
  <c r="AA250" i="31" s="1"/>
  <c r="AB250" i="31" s="1"/>
  <c r="BI250" i="31"/>
  <c r="BD18" i="31"/>
  <c r="A18" i="31"/>
  <c r="A48" i="31"/>
  <c r="BD48" i="31"/>
  <c r="AA97" i="31"/>
  <c r="BJ97" i="31"/>
  <c r="Z35" i="31"/>
  <c r="BJ35" i="31" s="1"/>
  <c r="AA40" i="31"/>
  <c r="AB40" i="31" s="1"/>
  <c r="BL40" i="31" s="1"/>
  <c r="Z48" i="31"/>
  <c r="BJ48" i="31" s="1"/>
  <c r="A53" i="31"/>
  <c r="BJ70" i="31"/>
  <c r="BD152" i="31"/>
  <c r="Z153" i="31"/>
  <c r="BJ153" i="31" s="1"/>
  <c r="BI175" i="31"/>
  <c r="BJ218" i="31"/>
  <c r="AA218" i="31"/>
  <c r="AB218" i="31" s="1"/>
  <c r="BD255" i="31"/>
  <c r="A255" i="31"/>
  <c r="Z273" i="31"/>
  <c r="A306" i="31"/>
  <c r="AA314" i="31"/>
  <c r="BJ71" i="31"/>
  <c r="A79" i="31"/>
  <c r="A90" i="31"/>
  <c r="A131" i="31"/>
  <c r="A148" i="31"/>
  <c r="A161" i="31"/>
  <c r="BD165" i="31"/>
  <c r="AA190" i="31"/>
  <c r="BK190" i="31" s="1"/>
  <c r="AA196" i="31"/>
  <c r="Z211" i="31"/>
  <c r="BD231" i="31"/>
  <c r="Z255" i="31"/>
  <c r="BI260" i="31"/>
  <c r="BD286" i="31"/>
  <c r="Z287" i="31"/>
  <c r="AA287" i="31" s="1"/>
  <c r="BI295" i="31"/>
  <c r="AA298" i="31"/>
  <c r="A300" i="31"/>
  <c r="Z57" i="31"/>
  <c r="BJ57" i="31" s="1"/>
  <c r="Z76" i="31"/>
  <c r="AA76" i="31" s="1"/>
  <c r="BK76" i="31" s="1"/>
  <c r="Z86" i="31"/>
  <c r="AA86" i="31" s="1"/>
  <c r="BK86" i="31" s="1"/>
  <c r="Z141" i="31"/>
  <c r="AA141" i="31" s="1"/>
  <c r="AB141" i="31" s="1"/>
  <c r="BL141" i="31" s="1"/>
  <c r="A163" i="31"/>
  <c r="A183" i="31"/>
  <c r="Z234" i="31"/>
  <c r="BJ234" i="31" s="1"/>
  <c r="BD282" i="31"/>
  <c r="BI194" i="31"/>
  <c r="AB266" i="31"/>
  <c r="BD288" i="31"/>
  <c r="BD294" i="31"/>
  <c r="BI75" i="31"/>
  <c r="Z182" i="31"/>
  <c r="BI196" i="31"/>
  <c r="BI203" i="31"/>
  <c r="Z208" i="31"/>
  <c r="AA208" i="31" s="1"/>
  <c r="A230" i="31"/>
  <c r="Z236" i="31"/>
  <c r="AA236" i="31" s="1"/>
  <c r="A242" i="31"/>
  <c r="A244" i="31"/>
  <c r="Z28" i="31"/>
  <c r="BJ28" i="31" s="1"/>
  <c r="BI176" i="31"/>
  <c r="BI190" i="31"/>
  <c r="AA227" i="31"/>
  <c r="Z238" i="31"/>
  <c r="AA238" i="31" s="1"/>
  <c r="BD250" i="31"/>
  <c r="A293" i="31"/>
  <c r="A298" i="31"/>
  <c r="BI298" i="31"/>
  <c r="Z300" i="31"/>
  <c r="A176" i="31"/>
  <c r="A234" i="31"/>
  <c r="BD238" i="31"/>
  <c r="AA210" i="31"/>
  <c r="BK210" i="31" s="1"/>
  <c r="A283" i="31"/>
  <c r="AA95" i="31"/>
  <c r="BJ95" i="31"/>
  <c r="AA84" i="31"/>
  <c r="BJ84" i="31"/>
  <c r="AA7" i="31"/>
  <c r="BK7" i="31" s="1"/>
  <c r="BJ7" i="31"/>
  <c r="BJ9" i="31"/>
  <c r="AA9" i="31"/>
  <c r="AB9" i="31" s="1"/>
  <c r="BL9" i="31" s="1"/>
  <c r="BJ23" i="31"/>
  <c r="AA23" i="31"/>
  <c r="AB23" i="31" s="1"/>
  <c r="BL23" i="31" s="1"/>
  <c r="BJ55" i="31"/>
  <c r="AA55" i="31"/>
  <c r="AB55" i="31" s="1"/>
  <c r="BL55" i="31" s="1"/>
  <c r="AB103" i="31"/>
  <c r="BK103" i="31"/>
  <c r="AA20" i="31"/>
  <c r="BJ20" i="31"/>
  <c r="BK29" i="31"/>
  <c r="AB29" i="31"/>
  <c r="AC29" i="31" s="1"/>
  <c r="BM29" i="31" s="1"/>
  <c r="A23" i="31"/>
  <c r="BI58" i="31"/>
  <c r="A60" i="31"/>
  <c r="BJ61" i="31"/>
  <c r="AA61" i="31"/>
  <c r="BK61" i="31" s="1"/>
  <c r="Z63" i="31"/>
  <c r="BI63" i="31"/>
  <c r="A73" i="31"/>
  <c r="A83" i="31"/>
  <c r="A97" i="31"/>
  <c r="BJ103" i="31"/>
  <c r="BJ106" i="31"/>
  <c r="AA106" i="31"/>
  <c r="BK106" i="31" s="1"/>
  <c r="BJ110" i="31"/>
  <c r="A146" i="31"/>
  <c r="BD146" i="31"/>
  <c r="BD110" i="31"/>
  <c r="A110" i="31"/>
  <c r="AA134" i="31"/>
  <c r="BJ134" i="31"/>
  <c r="A137" i="31"/>
  <c r="BD137" i="31"/>
  <c r="Z137" i="31"/>
  <c r="AA137" i="31" s="1"/>
  <c r="BI137" i="31"/>
  <c r="A143" i="31"/>
  <c r="BD143" i="31"/>
  <c r="AB147" i="31"/>
  <c r="BK147" i="31"/>
  <c r="BI60" i="31"/>
  <c r="Z60" i="31"/>
  <c r="AA101" i="31"/>
  <c r="Z125" i="31"/>
  <c r="BI125" i="31"/>
  <c r="Z131" i="31"/>
  <c r="BJ131" i="31" s="1"/>
  <c r="A9" i="31"/>
  <c r="BD16" i="31"/>
  <c r="BD19" i="31"/>
  <c r="BI20" i="31"/>
  <c r="BI26" i="31"/>
  <c r="A32" i="31"/>
  <c r="A37" i="31"/>
  <c r="BI40" i="31"/>
  <c r="BD77" i="31"/>
  <c r="BD89" i="31"/>
  <c r="BI94" i="31"/>
  <c r="BI133" i="31"/>
  <c r="BD39" i="31"/>
  <c r="A39" i="31"/>
  <c r="AB58" i="31"/>
  <c r="AA64" i="31"/>
  <c r="BK64" i="31" s="1"/>
  <c r="Z72" i="31"/>
  <c r="AA117" i="31"/>
  <c r="BJ117" i="31"/>
  <c r="BD10" i="31"/>
  <c r="BD14" i="31"/>
  <c r="A31" i="31"/>
  <c r="BJ33" i="31"/>
  <c r="AA33" i="31"/>
  <c r="BK33" i="31" s="1"/>
  <c r="A54" i="31"/>
  <c r="A61" i="31"/>
  <c r="BD85" i="31"/>
  <c r="BI95" i="31"/>
  <c r="BD127" i="31"/>
  <c r="A127" i="31"/>
  <c r="BI130" i="31"/>
  <c r="Z46" i="31"/>
  <c r="BJ46" i="31" s="1"/>
  <c r="BI9" i="31"/>
  <c r="BI12" i="31"/>
  <c r="BK40" i="31"/>
  <c r="BD70" i="31"/>
  <c r="BD75" i="31"/>
  <c r="A75" i="31"/>
  <c r="A76" i="31"/>
  <c r="BD76" i="31"/>
  <c r="BI84" i="31"/>
  <c r="BI91" i="31"/>
  <c r="Z91" i="31"/>
  <c r="AA91" i="31" s="1"/>
  <c r="BK91" i="31" s="1"/>
  <c r="BI99" i="31"/>
  <c r="Z105" i="31"/>
  <c r="BI105" i="31"/>
  <c r="BI112" i="31"/>
  <c r="Z112" i="31"/>
  <c r="AA112" i="31" s="1"/>
  <c r="AB112" i="31" s="1"/>
  <c r="Z118" i="31"/>
  <c r="Z120" i="31"/>
  <c r="Z140" i="31"/>
  <c r="A150" i="31"/>
  <c r="BD150" i="31"/>
  <c r="BI18" i="31"/>
  <c r="BI88" i="31"/>
  <c r="Z88" i="31"/>
  <c r="BD91" i="31"/>
  <c r="A102" i="31"/>
  <c r="AA121" i="31"/>
  <c r="AB121" i="31" s="1"/>
  <c r="BL121" i="31" s="1"/>
  <c r="BJ121" i="31"/>
  <c r="Z128" i="31"/>
  <c r="BI128" i="31"/>
  <c r="A129" i="31"/>
  <c r="BJ133" i="31"/>
  <c r="AA133" i="31"/>
  <c r="BI134" i="31"/>
  <c r="BJ34" i="31"/>
  <c r="A59" i="31"/>
  <c r="BI64" i="31"/>
  <c r="A82" i="31"/>
  <c r="BI89" i="31"/>
  <c r="AA94" i="31"/>
  <c r="BJ94" i="31"/>
  <c r="A98" i="31"/>
  <c r="BD98" i="31"/>
  <c r="BI101" i="31"/>
  <c r="A103" i="31"/>
  <c r="A122" i="31"/>
  <c r="BD122" i="31"/>
  <c r="BJ150" i="31"/>
  <c r="BK157" i="31"/>
  <c r="BJ159" i="31"/>
  <c r="BI5" i="31"/>
  <c r="BJ6" i="31"/>
  <c r="BI16" i="31"/>
  <c r="A21" i="31"/>
  <c r="BI10" i="31"/>
  <c r="A13" i="31"/>
  <c r="BJ21" i="31"/>
  <c r="A29" i="31"/>
  <c r="BI98" i="31"/>
  <c r="Z98" i="31"/>
  <c r="AA98" i="31" s="1"/>
  <c r="BI71" i="31"/>
  <c r="A80" i="31"/>
  <c r="BD138" i="31"/>
  <c r="Z139" i="31"/>
  <c r="AA139" i="31" s="1"/>
  <c r="BI139" i="31"/>
  <c r="BI149" i="31"/>
  <c r="Z149" i="31"/>
  <c r="AA149" i="31" s="1"/>
  <c r="Z152" i="31"/>
  <c r="BI170" i="31"/>
  <c r="A118" i="31"/>
  <c r="BJ132" i="31"/>
  <c r="Z163" i="31"/>
  <c r="A172" i="31"/>
  <c r="BD172" i="31"/>
  <c r="AA170" i="31"/>
  <c r="BJ170" i="31"/>
  <c r="BI171" i="31"/>
  <c r="Z171" i="31"/>
  <c r="BI70" i="31"/>
  <c r="BD160" i="31"/>
  <c r="A166" i="31"/>
  <c r="BD166" i="31"/>
  <c r="A174" i="31"/>
  <c r="BD174" i="31"/>
  <c r="A153" i="31"/>
  <c r="A167" i="31"/>
  <c r="BD167" i="31"/>
  <c r="BI192" i="31"/>
  <c r="Z192" i="31"/>
  <c r="Z195" i="31"/>
  <c r="BI195" i="31"/>
  <c r="Z174" i="31"/>
  <c r="BI174" i="31"/>
  <c r="AA187" i="31"/>
  <c r="AB187" i="31" s="1"/>
  <c r="BL187" i="31" s="1"/>
  <c r="BI193" i="31"/>
  <c r="Z193" i="31"/>
  <c r="BJ194" i="31"/>
  <c r="BJ166" i="31"/>
  <c r="AA166" i="31"/>
  <c r="AB166" i="31" s="1"/>
  <c r="AC166" i="31" s="1"/>
  <c r="AB175" i="31"/>
  <c r="BK175" i="31"/>
  <c r="Z177" i="31"/>
  <c r="BJ177" i="31" s="1"/>
  <c r="BD179" i="31"/>
  <c r="A179" i="31"/>
  <c r="AA202" i="31"/>
  <c r="BI179" i="31"/>
  <c r="Z179" i="31"/>
  <c r="BJ179" i="31" s="1"/>
  <c r="BK191" i="31"/>
  <c r="BD175" i="31"/>
  <c r="Z167" i="31"/>
  <c r="AC191" i="31"/>
  <c r="BL191" i="31"/>
  <c r="A177" i="31"/>
  <c r="AB181" i="31"/>
  <c r="BK181" i="31"/>
  <c r="A184" i="31"/>
  <c r="BD184" i="31"/>
  <c r="BI201" i="31"/>
  <c r="Z201" i="31"/>
  <c r="A180" i="31"/>
  <c r="A182" i="31"/>
  <c r="BD182" i="31"/>
  <c r="A187" i="31"/>
  <c r="A198" i="31"/>
  <c r="BD198" i="31"/>
  <c r="BD202" i="31"/>
  <c r="A202" i="31"/>
  <c r="A188" i="31"/>
  <c r="BD188" i="31"/>
  <c r="Z197" i="31"/>
  <c r="Z199" i="31"/>
  <c r="A204" i="31"/>
  <c r="BD204" i="31"/>
  <c r="BD217" i="31"/>
  <c r="A206" i="31"/>
  <c r="Z225" i="31"/>
  <c r="BI225" i="31"/>
  <c r="AA222" i="31"/>
  <c r="AB222" i="31" s="1"/>
  <c r="BJ222" i="31"/>
  <c r="A224" i="31"/>
  <c r="BD224" i="31"/>
  <c r="BI210" i="31"/>
  <c r="AD223" i="31"/>
  <c r="BN223" i="31" s="1"/>
  <c r="Z217" i="31"/>
  <c r="BJ217" i="31" s="1"/>
  <c r="BI217" i="31"/>
  <c r="AB229" i="31"/>
  <c r="BK229" i="31"/>
  <c r="A228" i="31"/>
  <c r="A225" i="31"/>
  <c r="Z230" i="31"/>
  <c r="BJ246" i="31"/>
  <c r="AA246" i="31"/>
  <c r="Z247" i="31"/>
  <c r="BJ247" i="31" s="1"/>
  <c r="BI247" i="31"/>
  <c r="A270" i="31"/>
  <c r="BD270" i="31"/>
  <c r="Z269" i="31"/>
  <c r="BI269" i="31"/>
  <c r="BJ231" i="31"/>
  <c r="AA231" i="31"/>
  <c r="AB231" i="31" s="1"/>
  <c r="BI226" i="31"/>
  <c r="Z226" i="31"/>
  <c r="BI228" i="31"/>
  <c r="BD229" i="31"/>
  <c r="BI239" i="31"/>
  <c r="Z239" i="31"/>
  <c r="BJ239" i="31" s="1"/>
  <c r="Z224" i="31"/>
  <c r="BI224" i="31"/>
  <c r="Z281" i="31"/>
  <c r="BI285" i="31"/>
  <c r="Z288" i="31"/>
  <c r="BJ288" i="31" s="1"/>
  <c r="BD291" i="31"/>
  <c r="BI307" i="31"/>
  <c r="Z307" i="31"/>
  <c r="BJ307" i="31" s="1"/>
  <c r="BI229" i="31"/>
  <c r="BJ236" i="31"/>
  <c r="Z240" i="31"/>
  <c r="AA240" i="31" s="1"/>
  <c r="BI240" i="31"/>
  <c r="Z248" i="31"/>
  <c r="BJ248" i="31" s="1"/>
  <c r="Z256" i="31"/>
  <c r="BJ256" i="31" s="1"/>
  <c r="Z267" i="31"/>
  <c r="BI267" i="31"/>
  <c r="BI246" i="31"/>
  <c r="BD251" i="31"/>
  <c r="A285" i="31"/>
  <c r="BD243" i="31"/>
  <c r="A243" i="31"/>
  <c r="Z253" i="31"/>
  <c r="BI253" i="31"/>
  <c r="AA252" i="31"/>
  <c r="AB252" i="31" s="1"/>
  <c r="BJ276" i="31"/>
  <c r="BI237" i="31"/>
  <c r="Z237" i="31"/>
  <c r="AA237" i="31" s="1"/>
  <c r="BD264" i="31"/>
  <c r="A264" i="31"/>
  <c r="A274" i="31"/>
  <c r="BD274" i="31"/>
  <c r="AA295" i="31"/>
  <c r="BK295" i="31" s="1"/>
  <c r="BD233" i="31"/>
  <c r="A240" i="31"/>
  <c r="BK250" i="31"/>
  <c r="BD261" i="31"/>
  <c r="A261" i="31"/>
  <c r="A287" i="31"/>
  <c r="BD287" i="31"/>
  <c r="BD269" i="31"/>
  <c r="A269" i="31"/>
  <c r="BK287" i="31"/>
  <c r="AB287" i="31"/>
  <c r="BL287" i="31" s="1"/>
  <c r="BJ305" i="31"/>
  <c r="AA305" i="31"/>
  <c r="AB306" i="31"/>
  <c r="BK306" i="31"/>
  <c r="BL299" i="31"/>
  <c r="A305" i="31"/>
  <c r="BI306" i="31"/>
  <c r="BI308" i="31"/>
  <c r="AA311" i="31"/>
  <c r="AB311" i="31" s="1"/>
  <c r="AC311" i="31" s="1"/>
  <c r="A315" i="31"/>
  <c r="BD307" i="31"/>
  <c r="Z297" i="31"/>
  <c r="BJ297" i="31" s="1"/>
  <c r="BD310" i="31"/>
  <c r="BI305" i="31"/>
  <c r="BD262" i="31"/>
  <c r="BD313" i="31"/>
  <c r="AA16" i="31"/>
  <c r="BJ16" i="31"/>
  <c r="AB25" i="31"/>
  <c r="BK25" i="31"/>
  <c r="AA12" i="31"/>
  <c r="BJ12" i="31"/>
  <c r="AB34" i="31"/>
  <c r="BK34" i="31"/>
  <c r="AB50" i="31"/>
  <c r="BK50" i="31"/>
  <c r="AB21" i="31"/>
  <c r="BK21" i="31"/>
  <c r="BK54" i="31"/>
  <c r="AB54" i="31"/>
  <c r="AA5" i="31"/>
  <c r="BJ5" i="31"/>
  <c r="AA10" i="31"/>
  <c r="BJ10" i="31"/>
  <c r="AB7" i="31"/>
  <c r="AA26" i="31"/>
  <c r="BJ26" i="31"/>
  <c r="BJ18" i="31"/>
  <c r="AA18" i="31"/>
  <c r="BJ27" i="31"/>
  <c r="AA27" i="31"/>
  <c r="BD49" i="31"/>
  <c r="A47" i="31"/>
  <c r="BJ50" i="31"/>
  <c r="BD52" i="31"/>
  <c r="A55" i="31"/>
  <c r="BD56" i="31"/>
  <c r="A65" i="31"/>
  <c r="BD65" i="31"/>
  <c r="BD41" i="31"/>
  <c r="Z14" i="31"/>
  <c r="Z19" i="31"/>
  <c r="Z8" i="31"/>
  <c r="BD11" i="31"/>
  <c r="Z22" i="31"/>
  <c r="Z24" i="31"/>
  <c r="BI27" i="31"/>
  <c r="Z36" i="31"/>
  <c r="Z41" i="31"/>
  <c r="BI43" i="31"/>
  <c r="Z43" i="31"/>
  <c r="AA44" i="31"/>
  <c r="Z49" i="31"/>
  <c r="BJ56" i="31"/>
  <c r="AA56" i="31"/>
  <c r="BD44" i="31"/>
  <c r="BD33" i="31"/>
  <c r="AA35" i="31"/>
  <c r="Z11" i="31"/>
  <c r="BJ54" i="31"/>
  <c r="BI56" i="31"/>
  <c r="A58" i="31"/>
  <c r="BD24" i="31"/>
  <c r="BD8" i="31"/>
  <c r="BI52" i="31"/>
  <c r="Z52" i="31"/>
  <c r="Z13" i="31"/>
  <c r="BL29" i="31"/>
  <c r="AB33" i="31"/>
  <c r="Z37" i="31"/>
  <c r="Z39" i="31"/>
  <c r="Z42" i="31"/>
  <c r="BI44" i="31"/>
  <c r="AA47" i="31"/>
  <c r="BJ59" i="31"/>
  <c r="AA59" i="31"/>
  <c r="BJ32" i="31"/>
  <c r="AA32" i="31"/>
  <c r="BD22" i="31"/>
  <c r="Z38" i="31"/>
  <c r="BI45" i="31"/>
  <c r="Z45" i="31"/>
  <c r="BI47" i="31"/>
  <c r="Z53" i="31"/>
  <c r="A27" i="31"/>
  <c r="A30" i="31"/>
  <c r="AA31" i="31"/>
  <c r="BD36" i="31"/>
  <c r="AA57" i="31"/>
  <c r="BI50" i="31"/>
  <c r="AB76" i="31"/>
  <c r="A63" i="31"/>
  <c r="BD63" i="31"/>
  <c r="BD78" i="31"/>
  <c r="A78" i="31"/>
  <c r="AA78" i="31"/>
  <c r="BJ78" i="31"/>
  <c r="AA122" i="31"/>
  <c r="BJ122" i="31"/>
  <c r="BD62" i="31"/>
  <c r="A62" i="31"/>
  <c r="Z73" i="31"/>
  <c r="BL110" i="31"/>
  <c r="AC110" i="31"/>
  <c r="BI62" i="31"/>
  <c r="BK71" i="31"/>
  <c r="AB71" i="31"/>
  <c r="BM92" i="31"/>
  <c r="AD92" i="31"/>
  <c r="BJ113" i="31"/>
  <c r="AA113" i="31"/>
  <c r="BK89" i="31"/>
  <c r="AB89" i="31"/>
  <c r="BD104" i="31"/>
  <c r="A104" i="31"/>
  <c r="BJ104" i="31"/>
  <c r="AA104" i="31"/>
  <c r="BD64" i="31"/>
  <c r="A64" i="31"/>
  <c r="BI93" i="31"/>
  <c r="Z93" i="31"/>
  <c r="A119" i="31"/>
  <c r="BD119" i="31"/>
  <c r="AB61" i="31"/>
  <c r="BJ99" i="31"/>
  <c r="AA99" i="31"/>
  <c r="BK77" i="31"/>
  <c r="AB77" i="31"/>
  <c r="BD66" i="31"/>
  <c r="BI104" i="31"/>
  <c r="BI129" i="31"/>
  <c r="Z129" i="31"/>
  <c r="A130" i="31"/>
  <c r="BD130" i="31"/>
  <c r="BJ141" i="31"/>
  <c r="BI100" i="31"/>
  <c r="Z100" i="31"/>
  <c r="BI109" i="31"/>
  <c r="Z109" i="31"/>
  <c r="BK141" i="31"/>
  <c r="BJ151" i="31"/>
  <c r="BI92" i="31"/>
  <c r="BK110" i="31"/>
  <c r="A115" i="31"/>
  <c r="BD115" i="31"/>
  <c r="AA136" i="31"/>
  <c r="BJ136" i="31"/>
  <c r="BI138" i="31"/>
  <c r="Z138" i="31"/>
  <c r="AC141" i="31"/>
  <c r="BJ77" i="31"/>
  <c r="BJ92" i="31"/>
  <c r="A107" i="31"/>
  <c r="BD107" i="31"/>
  <c r="Z115" i="31"/>
  <c r="BI115" i="31"/>
  <c r="BI66" i="31"/>
  <c r="Z66" i="31"/>
  <c r="Z67" i="31"/>
  <c r="AA74" i="31"/>
  <c r="BK92" i="31"/>
  <c r="BD93" i="31"/>
  <c r="BI96" i="31"/>
  <c r="Z96" i="31"/>
  <c r="BD100" i="31"/>
  <c r="BJ108" i="31"/>
  <c r="BI126" i="31"/>
  <c r="Z126" i="31"/>
  <c r="Z81" i="31"/>
  <c r="BI81" i="31"/>
  <c r="BJ86" i="31"/>
  <c r="BD94" i="31"/>
  <c r="A94" i="31"/>
  <c r="A145" i="31"/>
  <c r="BD145" i="31"/>
  <c r="BJ152" i="31"/>
  <c r="AA152" i="31"/>
  <c r="AC65" i="31"/>
  <c r="BK65" i="31"/>
  <c r="Z68" i="31"/>
  <c r="AA69" i="31"/>
  <c r="AA75" i="31"/>
  <c r="AA79" i="31"/>
  <c r="AB80" i="31"/>
  <c r="Z82" i="31"/>
  <c r="BD84" i="31"/>
  <c r="A84" i="31"/>
  <c r="A86" i="31"/>
  <c r="BD86" i="31"/>
  <c r="Z87" i="31"/>
  <c r="BD96" i="31"/>
  <c r="Z102" i="31"/>
  <c r="AB108" i="31"/>
  <c r="BD126" i="31"/>
  <c r="AA127" i="31"/>
  <c r="BJ127" i="31"/>
  <c r="BI69" i="31"/>
  <c r="BI85" i="31"/>
  <c r="Z85" i="31"/>
  <c r="BD111" i="31"/>
  <c r="A111" i="31"/>
  <c r="BI90" i="31"/>
  <c r="Z90" i="31"/>
  <c r="BI111" i="31"/>
  <c r="Z111" i="31"/>
  <c r="BJ137" i="31"/>
  <c r="BI142" i="31"/>
  <c r="Z142" i="31"/>
  <c r="BI146" i="31"/>
  <c r="Z146" i="31"/>
  <c r="BI155" i="31"/>
  <c r="Z155" i="31"/>
  <c r="A125" i="31"/>
  <c r="A135" i="31"/>
  <c r="A99" i="31"/>
  <c r="BD113" i="31"/>
  <c r="Z119" i="31"/>
  <c r="Z123" i="31"/>
  <c r="A128" i="31"/>
  <c r="AA130" i="31"/>
  <c r="BJ149" i="31"/>
  <c r="BJ161" i="31"/>
  <c r="AA161" i="31"/>
  <c r="A101" i="31"/>
  <c r="A108" i="31"/>
  <c r="BI116" i="31"/>
  <c r="Z116" i="31"/>
  <c r="BI144" i="31"/>
  <c r="Z144" i="31"/>
  <c r="BD134" i="31"/>
  <c r="A134" i="31"/>
  <c r="BD157" i="31"/>
  <c r="A157" i="31"/>
  <c r="BI158" i="31"/>
  <c r="Z158" i="31"/>
  <c r="AC160" i="31"/>
  <c r="BK160" i="31"/>
  <c r="AA131" i="31"/>
  <c r="AB132" i="31"/>
  <c r="BK132" i="31"/>
  <c r="BI135" i="31"/>
  <c r="Z135" i="31"/>
  <c r="BI143" i="31"/>
  <c r="Z143" i="31"/>
  <c r="A155" i="31"/>
  <c r="BJ112" i="31"/>
  <c r="BI113" i="31"/>
  <c r="BI148" i="31"/>
  <c r="Z148" i="31"/>
  <c r="AA156" i="31"/>
  <c r="BJ156" i="31"/>
  <c r="BI156" i="31"/>
  <c r="BJ139" i="31"/>
  <c r="A147" i="31"/>
  <c r="BJ154" i="31"/>
  <c r="AA162" i="31"/>
  <c r="AA165" i="31"/>
  <c r="BI168" i="31"/>
  <c r="Z168" i="31"/>
  <c r="Z164" i="31"/>
  <c r="Z145" i="31"/>
  <c r="BI161" i="31"/>
  <c r="BD162" i="31"/>
  <c r="A162" i="31"/>
  <c r="BJ169" i="31"/>
  <c r="AA169" i="31"/>
  <c r="BI165" i="31"/>
  <c r="BJ171" i="31"/>
  <c r="AA171" i="31"/>
  <c r="AA172" i="31"/>
  <c r="BJ172" i="31"/>
  <c r="BI172" i="31"/>
  <c r="Z184" i="31"/>
  <c r="BI184" i="31"/>
  <c r="BI186" i="31"/>
  <c r="Z186" i="31"/>
  <c r="AC187" i="31"/>
  <c r="AB194" i="31"/>
  <c r="BK194" i="31"/>
  <c r="AA179" i="31"/>
  <c r="A168" i="31"/>
  <c r="BD168" i="31"/>
  <c r="BI189" i="31"/>
  <c r="Z189" i="31"/>
  <c r="A191" i="31"/>
  <c r="Z178" i="31"/>
  <c r="BI178" i="31"/>
  <c r="BD181" i="31"/>
  <c r="BJ180" i="31"/>
  <c r="AA180" i="31"/>
  <c r="BK183" i="31"/>
  <c r="AB183" i="31"/>
  <c r="BD185" i="31"/>
  <c r="A185" i="31"/>
  <c r="AA176" i="31"/>
  <c r="BJ176" i="31"/>
  <c r="BI185" i="31"/>
  <c r="Z185" i="31"/>
  <c r="AA188" i="31"/>
  <c r="BJ188" i="31"/>
  <c r="BJ182" i="31"/>
  <c r="AA182" i="31"/>
  <c r="BK187" i="31"/>
  <c r="AB190" i="31"/>
  <c r="BD173" i="31"/>
  <c r="A173" i="31"/>
  <c r="BD189" i="31"/>
  <c r="A203" i="31"/>
  <c r="BD192" i="31"/>
  <c r="A199" i="31"/>
  <c r="BD199" i="31"/>
  <c r="BI198" i="31"/>
  <c r="Z198" i="31"/>
  <c r="BI204" i="31"/>
  <c r="Z204" i="31"/>
  <c r="BJ181" i="31"/>
  <c r="BD196" i="31"/>
  <c r="A196" i="31"/>
  <c r="BD195" i="31"/>
  <c r="A195" i="31"/>
  <c r="AB196" i="31"/>
  <c r="BK196" i="31"/>
  <c r="BI206" i="31"/>
  <c r="Z206" i="31"/>
  <c r="BD208" i="31"/>
  <c r="A208" i="31"/>
  <c r="BK208" i="31"/>
  <c r="AB208" i="31"/>
  <c r="A197" i="31"/>
  <c r="BD197" i="31"/>
  <c r="BI200" i="31"/>
  <c r="Z200" i="31"/>
  <c r="Z207" i="31"/>
  <c r="BI207" i="31"/>
  <c r="BD210" i="31"/>
  <c r="A210" i="31"/>
  <c r="BJ203" i="31"/>
  <c r="AA203" i="31"/>
  <c r="Z205" i="31"/>
  <c r="BI205" i="31"/>
  <c r="BD207" i="31"/>
  <c r="BI209" i="31"/>
  <c r="Z209" i="31"/>
  <c r="BI213" i="31"/>
  <c r="Z213" i="31"/>
  <c r="BI219" i="31"/>
  <c r="Z219" i="31"/>
  <c r="AA221" i="31"/>
  <c r="BJ221" i="31"/>
  <c r="A215" i="31"/>
  <c r="BJ214" i="31"/>
  <c r="AA214" i="31"/>
  <c r="Z216" i="31"/>
  <c r="BI216" i="31"/>
  <c r="AE223" i="31"/>
  <c r="BO223" i="31" s="1"/>
  <c r="BK218" i="31"/>
  <c r="BJ212" i="31"/>
  <c r="AA212" i="31"/>
  <c r="BD219" i="31"/>
  <c r="Z220" i="31"/>
  <c r="BI223" i="31"/>
  <c r="A216" i="31"/>
  <c r="BD216" i="31"/>
  <c r="BI218" i="31"/>
  <c r="BD222" i="31"/>
  <c r="A222" i="31"/>
  <c r="BK223" i="31"/>
  <c r="Z215" i="31"/>
  <c r="AA217" i="31"/>
  <c r="BD223" i="31"/>
  <c r="A214" i="31"/>
  <c r="A218" i="31"/>
  <c r="BD220" i="31"/>
  <c r="AA228" i="31"/>
  <c r="BJ228" i="31"/>
  <c r="AB227" i="31"/>
  <c r="BK227" i="31"/>
  <c r="A232" i="31"/>
  <c r="BD232" i="31"/>
  <c r="BI232" i="31"/>
  <c r="Z232" i="31"/>
  <c r="BK233" i="31"/>
  <c r="AB233" i="31"/>
  <c r="BK238" i="31"/>
  <c r="AB238" i="31"/>
  <c r="BD256" i="31"/>
  <c r="A256" i="31"/>
  <c r="AC257" i="31"/>
  <c r="BJ241" i="31"/>
  <c r="AA241" i="31"/>
  <c r="Z279" i="31"/>
  <c r="BI279" i="31"/>
  <c r="BD227" i="31"/>
  <c r="BI233" i="31"/>
  <c r="BD236" i="31"/>
  <c r="A236" i="31"/>
  <c r="BJ254" i="31"/>
  <c r="AA254" i="31"/>
  <c r="Z242" i="31"/>
  <c r="BI242" i="31"/>
  <c r="BI259" i="31"/>
  <c r="Z259" i="31"/>
  <c r="BL260" i="31"/>
  <c r="AC260" i="31"/>
  <c r="BJ262" i="31"/>
  <c r="AA262" i="31"/>
  <c r="BI241" i="31"/>
  <c r="AA255" i="31"/>
  <c r="BJ255" i="31"/>
  <c r="BL266" i="31"/>
  <c r="AC266" i="31"/>
  <c r="Z235" i="31"/>
  <c r="BJ238" i="31"/>
  <c r="Z245" i="31"/>
  <c r="AA247" i="31"/>
  <c r="AA249" i="31"/>
  <c r="BJ251" i="31"/>
  <c r="AA251" i="31"/>
  <c r="AB258" i="31"/>
  <c r="BK258" i="31"/>
  <c r="BI264" i="31"/>
  <c r="Z264" i="31"/>
  <c r="A279" i="31"/>
  <c r="BD279" i="31"/>
  <c r="BJ285" i="31"/>
  <c r="AA285" i="31"/>
  <c r="BD268" i="31"/>
  <c r="A259" i="31"/>
  <c r="BD259" i="31"/>
  <c r="BJ272" i="31"/>
  <c r="AA272" i="31"/>
  <c r="BD277" i="31"/>
  <c r="A277" i="31"/>
  <c r="AA263" i="31"/>
  <c r="BJ263" i="31"/>
  <c r="BD248" i="31"/>
  <c r="BI258" i="31"/>
  <c r="BJ277" i="31"/>
  <c r="AA277" i="31"/>
  <c r="A252" i="31"/>
  <c r="A260" i="31"/>
  <c r="BI262" i="31"/>
  <c r="BD273" i="31"/>
  <c r="A273" i="31"/>
  <c r="BI275" i="31"/>
  <c r="Z275" i="31"/>
  <c r="AA234" i="31"/>
  <c r="BD235" i="31"/>
  <c r="Z243" i="31"/>
  <c r="BI243" i="31"/>
  <c r="BD246" i="31"/>
  <c r="A246" i="31"/>
  <c r="AB265" i="31"/>
  <c r="A266" i="31"/>
  <c r="BD266" i="31"/>
  <c r="BI268" i="31"/>
  <c r="Z268" i="31"/>
  <c r="Z271" i="31"/>
  <c r="BI271" i="31"/>
  <c r="Z244" i="31"/>
  <c r="BK261" i="31"/>
  <c r="BJ273" i="31"/>
  <c r="AA273" i="31"/>
  <c r="AB276" i="31"/>
  <c r="BK276" i="31"/>
  <c r="BI278" i="31"/>
  <c r="Z278" i="31"/>
  <c r="A265" i="31"/>
  <c r="A267" i="31"/>
  <c r="BJ274" i="31"/>
  <c r="AA274" i="31"/>
  <c r="BI274" i="31"/>
  <c r="A290" i="31"/>
  <c r="BD284" i="31"/>
  <c r="A284" i="31"/>
  <c r="Z293" i="31"/>
  <c r="BI293" i="31"/>
  <c r="AB295" i="31"/>
  <c r="BI265" i="31"/>
  <c r="AA270" i="31"/>
  <c r="BD271" i="31"/>
  <c r="A258" i="31"/>
  <c r="Z280" i="31"/>
  <c r="BI280" i="31"/>
  <c r="Z282" i="31"/>
  <c r="BD289" i="31"/>
  <c r="A289" i="31"/>
  <c r="A253" i="31"/>
  <c r="BD253" i="31"/>
  <c r="BJ260" i="31"/>
  <c r="BJ289" i="31"/>
  <c r="AA289" i="31"/>
  <c r="BK290" i="31"/>
  <c r="AB290" i="31"/>
  <c r="BI291" i="31"/>
  <c r="Z291" i="31"/>
  <c r="Z292" i="31"/>
  <c r="AB294" i="31"/>
  <c r="BJ294" i="31"/>
  <c r="Z286" i="31"/>
  <c r="BJ287" i="31"/>
  <c r="AA288" i="31"/>
  <c r="AD299" i="31"/>
  <c r="BM299" i="31"/>
  <c r="BJ300" i="31"/>
  <c r="AA300" i="31"/>
  <c r="AA296" i="31"/>
  <c r="BJ296" i="31"/>
  <c r="BD303" i="31"/>
  <c r="A303" i="31"/>
  <c r="BJ308" i="31"/>
  <c r="AA308" i="31"/>
  <c r="BI313" i="31"/>
  <c r="Z313" i="31"/>
  <c r="BD302" i="31"/>
  <c r="A302" i="31"/>
  <c r="BD311" i="31"/>
  <c r="A311" i="31"/>
  <c r="BJ301" i="31"/>
  <c r="AA301" i="31"/>
  <c r="Z309" i="31"/>
  <c r="BI309" i="31"/>
  <c r="A299" i="31"/>
  <c r="Z304" i="31"/>
  <c r="BI310" i="31"/>
  <c r="Z310" i="31"/>
  <c r="AA307" i="31"/>
  <c r="BJ299" i="31"/>
  <c r="BJ306" i="31"/>
  <c r="A312" i="31"/>
  <c r="BI303" i="31"/>
  <c r="Z303" i="31"/>
  <c r="BI312" i="31"/>
  <c r="Z312" i="31"/>
  <c r="Z315" i="31"/>
  <c r="AB150" i="31" l="1"/>
  <c r="BL150" i="31" s="1"/>
  <c r="BK150" i="31"/>
  <c r="AA248" i="31"/>
  <c r="BK248" i="31" s="1"/>
  <c r="BK252" i="31"/>
  <c r="AC55" i="31"/>
  <c r="BK311" i="31"/>
  <c r="AC287" i="31"/>
  <c r="BL311" i="31"/>
  <c r="BK257" i="31"/>
  <c r="AA177" i="31"/>
  <c r="BK177" i="31" s="1"/>
  <c r="AA124" i="31"/>
  <c r="AB86" i="31"/>
  <c r="BJ157" i="31"/>
  <c r="BK6" i="31"/>
  <c r="BJ302" i="31"/>
  <c r="AA302" i="31"/>
  <c r="BJ98" i="31"/>
  <c r="AC9" i="31"/>
  <c r="BM9" i="31" s="1"/>
  <c r="AD29" i="31"/>
  <c r="BN29" i="31" s="1"/>
  <c r="BJ208" i="31"/>
  <c r="AC154" i="31"/>
  <c r="BL154" i="31"/>
  <c r="AC40" i="31"/>
  <c r="AC157" i="31"/>
  <c r="BL223" i="31"/>
  <c r="BJ250" i="31"/>
  <c r="AB283" i="31"/>
  <c r="AC6" i="31"/>
  <c r="BL6" i="31"/>
  <c r="AA284" i="31"/>
  <c r="BJ284" i="31"/>
  <c r="AA239" i="31"/>
  <c r="BK239" i="31" s="1"/>
  <c r="BK112" i="31"/>
  <c r="BJ91" i="31"/>
  <c r="BJ160" i="31"/>
  <c r="AA153" i="31"/>
  <c r="BL166" i="31"/>
  <c r="AB64" i="31"/>
  <c r="BL64" i="31" s="1"/>
  <c r="AA28" i="31"/>
  <c r="BK28" i="31" s="1"/>
  <c r="AB210" i="31"/>
  <c r="BL210" i="31" s="1"/>
  <c r="AA15" i="31"/>
  <c r="BJ237" i="31"/>
  <c r="AC121" i="31"/>
  <c r="AD121" i="31" s="1"/>
  <c r="AB159" i="31"/>
  <c r="BK159" i="31"/>
  <c r="BJ240" i="31"/>
  <c r="AC70" i="31"/>
  <c r="BL70" i="31"/>
  <c r="AC261" i="31"/>
  <c r="BL261" i="31"/>
  <c r="BJ107" i="31"/>
  <c r="AA107" i="31"/>
  <c r="BL62" i="31"/>
  <c r="AC62" i="31"/>
  <c r="BJ173" i="31"/>
  <c r="AA173" i="31"/>
  <c r="AA211" i="31"/>
  <c r="BJ211" i="31"/>
  <c r="BK314" i="31"/>
  <c r="AB314" i="31"/>
  <c r="BJ17" i="31"/>
  <c r="AA17" i="31"/>
  <c r="BK298" i="31"/>
  <c r="AB298" i="31"/>
  <c r="BK121" i="31"/>
  <c r="AB106" i="31"/>
  <c r="BK55" i="31"/>
  <c r="BK23" i="31"/>
  <c r="AA46" i="31"/>
  <c r="AB46" i="31" s="1"/>
  <c r="AA114" i="31"/>
  <c r="BJ114" i="31"/>
  <c r="AA297" i="31"/>
  <c r="AB91" i="31"/>
  <c r="BL91" i="31" s="1"/>
  <c r="AA48" i="31"/>
  <c r="AC23" i="31"/>
  <c r="BK83" i="31"/>
  <c r="BJ76" i="31"/>
  <c r="BK166" i="31"/>
  <c r="AC150" i="31"/>
  <c r="BM150" i="31" s="1"/>
  <c r="BK9" i="31"/>
  <c r="BK97" i="31"/>
  <c r="AB97" i="31"/>
  <c r="BJ30" i="31"/>
  <c r="AA30" i="31"/>
  <c r="AA51" i="31"/>
  <c r="BJ51" i="31"/>
  <c r="BJ267" i="31"/>
  <c r="AA267" i="31"/>
  <c r="AA197" i="31"/>
  <c r="BJ197" i="31"/>
  <c r="BL175" i="31"/>
  <c r="AC175" i="31"/>
  <c r="AA128" i="31"/>
  <c r="BJ128" i="31"/>
  <c r="AB117" i="31"/>
  <c r="BK117" i="31"/>
  <c r="AA125" i="31"/>
  <c r="BJ125" i="31"/>
  <c r="AA226" i="31"/>
  <c r="BJ226" i="31"/>
  <c r="BL229" i="31"/>
  <c r="AC229" i="31"/>
  <c r="BJ225" i="31"/>
  <c r="AA225" i="31"/>
  <c r="AA192" i="31"/>
  <c r="BJ192" i="31"/>
  <c r="BK101" i="31"/>
  <c r="AB101" i="31"/>
  <c r="AC103" i="31"/>
  <c r="BL103" i="31"/>
  <c r="AC306" i="31"/>
  <c r="BL306" i="31"/>
  <c r="BK202" i="31"/>
  <c r="AB202" i="31"/>
  <c r="AA140" i="31"/>
  <c r="BJ140" i="31"/>
  <c r="BJ63" i="31"/>
  <c r="AA63" i="31"/>
  <c r="AB305" i="31"/>
  <c r="BK305" i="31"/>
  <c r="BJ230" i="31"/>
  <c r="AA230" i="31"/>
  <c r="AA193" i="31"/>
  <c r="BJ193" i="31"/>
  <c r="BK170" i="31"/>
  <c r="AB170" i="31"/>
  <c r="AA88" i="31"/>
  <c r="BJ88" i="31"/>
  <c r="BJ120" i="31"/>
  <c r="AA120" i="31"/>
  <c r="BJ72" i="31"/>
  <c r="AA72" i="31"/>
  <c r="BL147" i="31"/>
  <c r="AC147" i="31"/>
  <c r="AC250" i="31"/>
  <c r="BL250" i="31"/>
  <c r="BM191" i="31"/>
  <c r="AD191" i="31"/>
  <c r="BJ195" i="31"/>
  <c r="AA195" i="31"/>
  <c r="BK149" i="31"/>
  <c r="AB149" i="31"/>
  <c r="AA118" i="31"/>
  <c r="BJ118" i="31"/>
  <c r="BJ60" i="31"/>
  <c r="AA60" i="31"/>
  <c r="BM157" i="31"/>
  <c r="AD157" i="31"/>
  <c r="AA256" i="31"/>
  <c r="AB256" i="31" s="1"/>
  <c r="BK240" i="31"/>
  <c r="AB240" i="31"/>
  <c r="BJ269" i="31"/>
  <c r="AA269" i="31"/>
  <c r="BK246" i="31"/>
  <c r="AB246" i="31"/>
  <c r="BJ174" i="31"/>
  <c r="AA174" i="31"/>
  <c r="BK94" i="31"/>
  <c r="AB94" i="31"/>
  <c r="AC112" i="31"/>
  <c r="BL112" i="31"/>
  <c r="BJ253" i="31"/>
  <c r="AA253" i="31"/>
  <c r="AC181" i="31"/>
  <c r="BL181" i="31"/>
  <c r="AA167" i="31"/>
  <c r="BJ167" i="31"/>
  <c r="BJ163" i="31"/>
  <c r="AA163" i="31"/>
  <c r="AB133" i="31"/>
  <c r="BK133" i="31"/>
  <c r="BL58" i="31"/>
  <c r="AC58" i="31"/>
  <c r="AB236" i="31"/>
  <c r="BK236" i="31"/>
  <c r="BJ281" i="31"/>
  <c r="AA281" i="31"/>
  <c r="BK139" i="31"/>
  <c r="AB139" i="31"/>
  <c r="BL83" i="31"/>
  <c r="AC83" i="31"/>
  <c r="BK84" i="31"/>
  <c r="AB84" i="31"/>
  <c r="BK231" i="31"/>
  <c r="BK222" i="31"/>
  <c r="BJ224" i="31"/>
  <c r="AA224" i="31"/>
  <c r="AA199" i="31"/>
  <c r="BJ199" i="31"/>
  <c r="AA105" i="31"/>
  <c r="BJ105" i="31"/>
  <c r="BJ201" i="31"/>
  <c r="AA201" i="31"/>
  <c r="AB134" i="31"/>
  <c r="BK134" i="31"/>
  <c r="BK20" i="31"/>
  <c r="AB20" i="31"/>
  <c r="AB95" i="31"/>
  <c r="BK95" i="31"/>
  <c r="BK308" i="31"/>
  <c r="AB308" i="31"/>
  <c r="BK300" i="31"/>
  <c r="AB300" i="31"/>
  <c r="BL294" i="31"/>
  <c r="AC294" i="31"/>
  <c r="BL258" i="31"/>
  <c r="AC258" i="31"/>
  <c r="AA235" i="31"/>
  <c r="BJ235" i="31"/>
  <c r="AA259" i="31"/>
  <c r="BJ259" i="31"/>
  <c r="BL227" i="31"/>
  <c r="AC227" i="31"/>
  <c r="BL218" i="31"/>
  <c r="AC218" i="31"/>
  <c r="BJ213" i="31"/>
  <c r="AA213" i="31"/>
  <c r="BK203" i="31"/>
  <c r="AB203" i="31"/>
  <c r="AC190" i="31"/>
  <c r="BL190" i="31"/>
  <c r="BJ185" i="31"/>
  <c r="AA185" i="31"/>
  <c r="AA143" i="31"/>
  <c r="BJ143" i="31"/>
  <c r="BJ116" i="31"/>
  <c r="AA116" i="31"/>
  <c r="AD150" i="31"/>
  <c r="AB69" i="31"/>
  <c r="BK69" i="31"/>
  <c r="BJ96" i="31"/>
  <c r="AA96" i="31"/>
  <c r="AB136" i="31"/>
  <c r="BK136" i="31"/>
  <c r="BL77" i="31"/>
  <c r="AC77" i="31"/>
  <c r="BK99" i="31"/>
  <c r="AB99" i="31"/>
  <c r="BK113" i="31"/>
  <c r="AB113" i="31"/>
  <c r="BM110" i="31"/>
  <c r="AD110" i="31"/>
  <c r="BJ42" i="31"/>
  <c r="AA42" i="31"/>
  <c r="BJ8" i="31"/>
  <c r="AA8" i="31"/>
  <c r="BJ14" i="31"/>
  <c r="AA14" i="31"/>
  <c r="BM266" i="31"/>
  <c r="AD266" i="31"/>
  <c r="AB221" i="31"/>
  <c r="BK221" i="31"/>
  <c r="AC208" i="31"/>
  <c r="BL208" i="31"/>
  <c r="BL196" i="31"/>
  <c r="AC196" i="31"/>
  <c r="BL183" i="31"/>
  <c r="AC183" i="31"/>
  <c r="AD166" i="31"/>
  <c r="BM166" i="31"/>
  <c r="BK165" i="31"/>
  <c r="AB165" i="31"/>
  <c r="AB162" i="31"/>
  <c r="BK162" i="31"/>
  <c r="AB156" i="31"/>
  <c r="BK156" i="31"/>
  <c r="BJ146" i="31"/>
  <c r="AA146" i="31"/>
  <c r="BJ87" i="31"/>
  <c r="AA87" i="31"/>
  <c r="AA68" i="31"/>
  <c r="BJ68" i="31"/>
  <c r="AB104" i="31"/>
  <c r="BK104" i="31"/>
  <c r="AC89" i="31"/>
  <c r="BL89" i="31"/>
  <c r="AB35" i="31"/>
  <c r="BK35" i="31"/>
  <c r="AC21" i="31"/>
  <c r="BL21" i="31"/>
  <c r="BL34" i="31"/>
  <c r="AC34" i="31"/>
  <c r="AB177" i="31"/>
  <c r="BJ148" i="31"/>
  <c r="AA148" i="31"/>
  <c r="BK98" i="31"/>
  <c r="AB98" i="31"/>
  <c r="BK127" i="31"/>
  <c r="AB127" i="31"/>
  <c r="AB151" i="31"/>
  <c r="BK151" i="31"/>
  <c r="BJ100" i="31"/>
  <c r="AA100" i="31"/>
  <c r="BN92" i="31"/>
  <c r="AE92" i="31"/>
  <c r="BO92" i="31" s="1"/>
  <c r="AB28" i="31"/>
  <c r="BJ24" i="31"/>
  <c r="AA24" i="31"/>
  <c r="AA292" i="31"/>
  <c r="BJ292" i="31"/>
  <c r="AB214" i="31"/>
  <c r="BK214" i="31"/>
  <c r="BJ312" i="31"/>
  <c r="AA312" i="31"/>
  <c r="BM311" i="31"/>
  <c r="AD311" i="31"/>
  <c r="AD287" i="31"/>
  <c r="BM287" i="31"/>
  <c r="BJ244" i="31"/>
  <c r="AA244" i="31"/>
  <c r="BL265" i="31"/>
  <c r="AC265" i="31"/>
  <c r="AB263" i="31"/>
  <c r="BK263" i="31"/>
  <c r="BK251" i="31"/>
  <c r="AB251" i="31"/>
  <c r="BK180" i="31"/>
  <c r="AB180" i="31"/>
  <c r="BM187" i="31"/>
  <c r="AD187" i="31"/>
  <c r="BK169" i="31"/>
  <c r="AB169" i="31"/>
  <c r="BJ145" i="31"/>
  <c r="AA145" i="31"/>
  <c r="BJ135" i="31"/>
  <c r="AA135" i="31"/>
  <c r="AA142" i="31"/>
  <c r="BJ142" i="31"/>
  <c r="BM65" i="31"/>
  <c r="AD65" i="31"/>
  <c r="AA129" i="31"/>
  <c r="BJ129" i="31"/>
  <c r="BL76" i="31"/>
  <c r="AC76" i="31"/>
  <c r="AA38" i="31"/>
  <c r="BJ38" i="31"/>
  <c r="BJ39" i="31"/>
  <c r="AA39" i="31"/>
  <c r="AC290" i="31"/>
  <c r="BL290" i="31"/>
  <c r="BK277" i="31"/>
  <c r="AB277" i="31"/>
  <c r="BN299" i="31"/>
  <c r="AE299" i="31"/>
  <c r="BO299" i="31" s="1"/>
  <c r="BJ291" i="31"/>
  <c r="AA291" i="31"/>
  <c r="BJ293" i="31"/>
  <c r="AA293" i="31"/>
  <c r="AA278" i="31"/>
  <c r="BJ278" i="31"/>
  <c r="BJ275" i="31"/>
  <c r="AA275" i="31"/>
  <c r="AA264" i="31"/>
  <c r="BJ264" i="31"/>
  <c r="BK255" i="31"/>
  <c r="AB255" i="31"/>
  <c r="BM257" i="31"/>
  <c r="AD257" i="31"/>
  <c r="AA216" i="31"/>
  <c r="BJ216" i="31"/>
  <c r="AB188" i="31"/>
  <c r="BK188" i="31"/>
  <c r="BJ168" i="31"/>
  <c r="AA168" i="31"/>
  <c r="BJ155" i="31"/>
  <c r="AA155" i="31"/>
  <c r="AA90" i="31"/>
  <c r="BJ90" i="31"/>
  <c r="BL108" i="31"/>
  <c r="AC108" i="31"/>
  <c r="BM141" i="31"/>
  <c r="AD141" i="31"/>
  <c r="AC61" i="31"/>
  <c r="BL61" i="31"/>
  <c r="BJ93" i="31"/>
  <c r="AA93" i="31"/>
  <c r="BL71" i="31"/>
  <c r="AC71" i="31"/>
  <c r="BJ73" i="31"/>
  <c r="AA73" i="31"/>
  <c r="BJ37" i="31"/>
  <c r="AA37" i="31"/>
  <c r="BJ49" i="31"/>
  <c r="AA49" i="31"/>
  <c r="BJ22" i="31"/>
  <c r="AA22" i="31"/>
  <c r="BK27" i="31"/>
  <c r="AB27" i="31"/>
  <c r="AD9" i="31"/>
  <c r="BK234" i="31"/>
  <c r="AB234" i="31"/>
  <c r="BL233" i="31"/>
  <c r="AC233" i="31"/>
  <c r="BK182" i="31"/>
  <c r="AB182" i="31"/>
  <c r="BJ303" i="31"/>
  <c r="AA303" i="31"/>
  <c r="AA309" i="31"/>
  <c r="BJ309" i="31"/>
  <c r="AB296" i="31"/>
  <c r="BK296" i="31"/>
  <c r="BJ286" i="31"/>
  <c r="AA286" i="31"/>
  <c r="AB270" i="31"/>
  <c r="BK270" i="31"/>
  <c r="AB249" i="31"/>
  <c r="BK249" i="31"/>
  <c r="BJ186" i="31"/>
  <c r="AA186" i="31"/>
  <c r="BK172" i="31"/>
  <c r="AB172" i="31"/>
  <c r="AA164" i="31"/>
  <c r="BJ164" i="31"/>
  <c r="BM160" i="31"/>
  <c r="AD160" i="31"/>
  <c r="BL159" i="31"/>
  <c r="AC159" i="31"/>
  <c r="BK137" i="31"/>
  <c r="AB137" i="31"/>
  <c r="BJ126" i="31"/>
  <c r="AA126" i="31"/>
  <c r="BL86" i="31"/>
  <c r="AC86" i="31"/>
  <c r="BK32" i="31"/>
  <c r="AB32" i="31"/>
  <c r="BL33" i="31"/>
  <c r="AC33" i="31"/>
  <c r="BK44" i="31"/>
  <c r="AB44" i="31"/>
  <c r="BJ43" i="31"/>
  <c r="AA43" i="31"/>
  <c r="AB26" i="31"/>
  <c r="BK26" i="31"/>
  <c r="BK5" i="31"/>
  <c r="AB5" i="31"/>
  <c r="BK12" i="31"/>
  <c r="AB12" i="31"/>
  <c r="AC25" i="31"/>
  <c r="BL25" i="31"/>
  <c r="AA304" i="31"/>
  <c r="BJ304" i="31"/>
  <c r="AA220" i="31"/>
  <c r="BJ220" i="31"/>
  <c r="AB212" i="31"/>
  <c r="BK212" i="31"/>
  <c r="AA315" i="31"/>
  <c r="BJ315" i="31"/>
  <c r="BK301" i="31"/>
  <c r="AB301" i="31"/>
  <c r="AC295" i="31"/>
  <c r="BL295" i="31"/>
  <c r="BK228" i="31"/>
  <c r="AB228" i="31"/>
  <c r="AA204" i="31"/>
  <c r="BJ204" i="31"/>
  <c r="BK307" i="31"/>
  <c r="AB307" i="31"/>
  <c r="AA313" i="31"/>
  <c r="BJ313" i="31"/>
  <c r="BK288" i="31"/>
  <c r="AB288" i="31"/>
  <c r="BJ280" i="31"/>
  <c r="AA280" i="31"/>
  <c r="BK272" i="31"/>
  <c r="AB272" i="31"/>
  <c r="BJ242" i="31"/>
  <c r="AA242" i="31"/>
  <c r="BJ279" i="31"/>
  <c r="AA279" i="31"/>
  <c r="BL231" i="31"/>
  <c r="AC231" i="31"/>
  <c r="BL222" i="31"/>
  <c r="AC222" i="31"/>
  <c r="AA207" i="31"/>
  <c r="BJ207" i="31"/>
  <c r="AA206" i="31"/>
  <c r="BJ206" i="31"/>
  <c r="AA198" i="31"/>
  <c r="BJ198" i="31"/>
  <c r="BJ189" i="31"/>
  <c r="AA189" i="31"/>
  <c r="AC132" i="31"/>
  <c r="BL132" i="31"/>
  <c r="AA158" i="31"/>
  <c r="BJ158" i="31"/>
  <c r="BK161" i="31"/>
  <c r="AB161" i="31"/>
  <c r="BK130" i="31"/>
  <c r="AB130" i="31"/>
  <c r="BJ102" i="31"/>
  <c r="AA102" i="31"/>
  <c r="AA82" i="31"/>
  <c r="BJ82" i="31"/>
  <c r="AB74" i="31"/>
  <c r="BK74" i="31"/>
  <c r="AA115" i="31"/>
  <c r="BJ115" i="31"/>
  <c r="BJ109" i="31"/>
  <c r="AA109" i="31"/>
  <c r="AB122" i="31"/>
  <c r="BK122" i="31"/>
  <c r="BK78" i="31"/>
  <c r="AB78" i="31"/>
  <c r="BJ45" i="31"/>
  <c r="AA45" i="31"/>
  <c r="AA36" i="31"/>
  <c r="BJ36" i="31"/>
  <c r="BM23" i="31"/>
  <c r="AD23" i="31"/>
  <c r="AB18" i="31"/>
  <c r="BK18" i="31"/>
  <c r="BL54" i="31"/>
  <c r="AC54" i="31"/>
  <c r="BK289" i="31"/>
  <c r="AB289" i="31"/>
  <c r="BL276" i="31"/>
  <c r="AC276" i="31"/>
  <c r="AB247" i="31"/>
  <c r="BK247" i="31"/>
  <c r="BK254" i="31"/>
  <c r="AB254" i="31"/>
  <c r="BK241" i="31"/>
  <c r="AB241" i="31"/>
  <c r="AA232" i="31"/>
  <c r="BJ232" i="31"/>
  <c r="BL194" i="31"/>
  <c r="AC194" i="31"/>
  <c r="BK131" i="31"/>
  <c r="AB131" i="31"/>
  <c r="BJ144" i="31"/>
  <c r="AA144" i="31"/>
  <c r="AA85" i="31"/>
  <c r="BJ85" i="31"/>
  <c r="AC80" i="31"/>
  <c r="BL80" i="31"/>
  <c r="BK152" i="31"/>
  <c r="AB152" i="31"/>
  <c r="BM121" i="31"/>
  <c r="AA67" i="31"/>
  <c r="BJ67" i="31"/>
  <c r="BJ138" i="31"/>
  <c r="AA138" i="31"/>
  <c r="BK47" i="31"/>
  <c r="AB47" i="31"/>
  <c r="BK56" i="31"/>
  <c r="AB56" i="31"/>
  <c r="BJ19" i="31"/>
  <c r="AA19" i="31"/>
  <c r="AC7" i="31"/>
  <c r="BL7" i="31"/>
  <c r="AC50" i="31"/>
  <c r="BL50" i="31"/>
  <c r="AB297" i="31"/>
  <c r="BK297" i="31"/>
  <c r="AB273" i="31"/>
  <c r="BK273" i="31"/>
  <c r="AA271" i="31"/>
  <c r="BJ271" i="31"/>
  <c r="AB285" i="31"/>
  <c r="BK285" i="31"/>
  <c r="AA245" i="31"/>
  <c r="BJ245" i="31"/>
  <c r="BK262" i="31"/>
  <c r="AB262" i="31"/>
  <c r="AD260" i="31"/>
  <c r="BM260" i="31"/>
  <c r="AC252" i="31"/>
  <c r="BL252" i="31"/>
  <c r="BK217" i="31"/>
  <c r="AB217" i="31"/>
  <c r="AA219" i="31"/>
  <c r="BJ219" i="31"/>
  <c r="BJ209" i="31"/>
  <c r="AA209" i="31"/>
  <c r="AB179" i="31"/>
  <c r="BK179" i="31"/>
  <c r="AA184" i="31"/>
  <c r="BJ184" i="31"/>
  <c r="AB171" i="31"/>
  <c r="BK171" i="31"/>
  <c r="BK124" i="31"/>
  <c r="AB124" i="31"/>
  <c r="BJ123" i="31"/>
  <c r="AA123" i="31"/>
  <c r="BK79" i="31"/>
  <c r="AB79" i="31"/>
  <c r="AA66" i="31"/>
  <c r="BJ66" i="31"/>
  <c r="BL106" i="31"/>
  <c r="AC106" i="31"/>
  <c r="AB57" i="31"/>
  <c r="BK57" i="31"/>
  <c r="BM55" i="31"/>
  <c r="AD55" i="31"/>
  <c r="BJ13" i="31"/>
  <c r="AA13" i="31"/>
  <c r="BJ41" i="31"/>
  <c r="AA41" i="31"/>
  <c r="BJ310" i="31"/>
  <c r="AA310" i="31"/>
  <c r="BJ282" i="31"/>
  <c r="AA282" i="31"/>
  <c r="AB274" i="31"/>
  <c r="BK274" i="31"/>
  <c r="AA268" i="31"/>
  <c r="BJ268" i="31"/>
  <c r="AA243" i="31"/>
  <c r="BJ243" i="31"/>
  <c r="AC238" i="31"/>
  <c r="BL238" i="31"/>
  <c r="AB237" i="31"/>
  <c r="BK237" i="31"/>
  <c r="AA215" i="31"/>
  <c r="BJ215" i="31"/>
  <c r="BJ205" i="31"/>
  <c r="AA205" i="31"/>
  <c r="AA200" i="31"/>
  <c r="BJ200" i="31"/>
  <c r="BK176" i="31"/>
  <c r="AB176" i="31"/>
  <c r="AA178" i="31"/>
  <c r="BJ178" i="31"/>
  <c r="AA119" i="31"/>
  <c r="BJ119" i="31"/>
  <c r="AA111" i="31"/>
  <c r="BJ111" i="31"/>
  <c r="AB75" i="31"/>
  <c r="BK75" i="31"/>
  <c r="BJ81" i="31"/>
  <c r="AA81" i="31"/>
  <c r="BK48" i="31"/>
  <c r="AB48" i="31"/>
  <c r="AB31" i="31"/>
  <c r="BK31" i="31"/>
  <c r="BJ53" i="31"/>
  <c r="AA53" i="31"/>
  <c r="BK59" i="31"/>
  <c r="AB59" i="31"/>
  <c r="BJ52" i="31"/>
  <c r="AA52" i="31"/>
  <c r="BJ11" i="31"/>
  <c r="AA11" i="31"/>
  <c r="AB10" i="31"/>
  <c r="BK10" i="31"/>
  <c r="AB16" i="31"/>
  <c r="BK16" i="31"/>
  <c r="AB248" i="31" l="1"/>
  <c r="AE29" i="31"/>
  <c r="BO29" i="31" s="1"/>
  <c r="AC64" i="31"/>
  <c r="BK46" i="31"/>
  <c r="BM40" i="31"/>
  <c r="AD40" i="31"/>
  <c r="BM154" i="31"/>
  <c r="AD154" i="31"/>
  <c r="AB239" i="31"/>
  <c r="AC239" i="31" s="1"/>
  <c r="BL283" i="31"/>
  <c r="AC283" i="31"/>
  <c r="BK256" i="31"/>
  <c r="AC210" i="31"/>
  <c r="BM210" i="31" s="1"/>
  <c r="BK302" i="31"/>
  <c r="AB302" i="31"/>
  <c r="AB153" i="31"/>
  <c r="BK153" i="31"/>
  <c r="BK15" i="31"/>
  <c r="AB15" i="31"/>
  <c r="BK284" i="31"/>
  <c r="AB284" i="31"/>
  <c r="BM6" i="31"/>
  <c r="AD6" i="31"/>
  <c r="AC97" i="31"/>
  <c r="BL97" i="31"/>
  <c r="AB17" i="31"/>
  <c r="BK17" i="31"/>
  <c r="AB107" i="31"/>
  <c r="BK107" i="31"/>
  <c r="AC91" i="31"/>
  <c r="BK114" i="31"/>
  <c r="AB114" i="31"/>
  <c r="BL314" i="31"/>
  <c r="AC314" i="31"/>
  <c r="BM261" i="31"/>
  <c r="AD261" i="31"/>
  <c r="AB211" i="31"/>
  <c r="BK211" i="31"/>
  <c r="BM70" i="31"/>
  <c r="AD70" i="31"/>
  <c r="AB51" i="31"/>
  <c r="BK51" i="31"/>
  <c r="AB173" i="31"/>
  <c r="BK173" i="31"/>
  <c r="BK30" i="31"/>
  <c r="AB30" i="31"/>
  <c r="BL298" i="31"/>
  <c r="AC298" i="31"/>
  <c r="BM62" i="31"/>
  <c r="AD62" i="31"/>
  <c r="BM58" i="31"/>
  <c r="AD58" i="31"/>
  <c r="BL246" i="31"/>
  <c r="AC246" i="31"/>
  <c r="BL149" i="31"/>
  <c r="AC149" i="31"/>
  <c r="AC170" i="31"/>
  <c r="BL170" i="31"/>
  <c r="BL139" i="31"/>
  <c r="AC139" i="31"/>
  <c r="AB281" i="31"/>
  <c r="BK281" i="31"/>
  <c r="BM103" i="31"/>
  <c r="AD103" i="31"/>
  <c r="AB197" i="31"/>
  <c r="BK197" i="31"/>
  <c r="BL134" i="31"/>
  <c r="AC134" i="31"/>
  <c r="AB269" i="31"/>
  <c r="BK269" i="31"/>
  <c r="AB195" i="31"/>
  <c r="BK195" i="31"/>
  <c r="AB230" i="31"/>
  <c r="BK230" i="31"/>
  <c r="BL101" i="31"/>
  <c r="AC101" i="31"/>
  <c r="BL84" i="31"/>
  <c r="AC84" i="31"/>
  <c r="AC133" i="31"/>
  <c r="BL133" i="31"/>
  <c r="AB167" i="31"/>
  <c r="BK167" i="31"/>
  <c r="AB193" i="31"/>
  <c r="BK193" i="31"/>
  <c r="AB226" i="31"/>
  <c r="BK226" i="31"/>
  <c r="BL117" i="31"/>
  <c r="AC117" i="31"/>
  <c r="BK199" i="31"/>
  <c r="AB199" i="31"/>
  <c r="BL236" i="31"/>
  <c r="AC236" i="31"/>
  <c r="AC240" i="31"/>
  <c r="BL240" i="31"/>
  <c r="AE157" i="31"/>
  <c r="BO157" i="31" s="1"/>
  <c r="BN157" i="31"/>
  <c r="BK72" i="31"/>
  <c r="AB72" i="31"/>
  <c r="BK225" i="31"/>
  <c r="AB225" i="31"/>
  <c r="BK201" i="31"/>
  <c r="AB201" i="31"/>
  <c r="BK224" i="31"/>
  <c r="AB224" i="31"/>
  <c r="BM112" i="31"/>
  <c r="AD112" i="31"/>
  <c r="AC305" i="31"/>
  <c r="BL305" i="31"/>
  <c r="AB140" i="31"/>
  <c r="BK140" i="31"/>
  <c r="BK128" i="31"/>
  <c r="AB128" i="31"/>
  <c r="AB163" i="31"/>
  <c r="BK163" i="31"/>
  <c r="BK253" i="31"/>
  <c r="AB253" i="31"/>
  <c r="BL94" i="31"/>
  <c r="AC94" i="31"/>
  <c r="BK174" i="31"/>
  <c r="AB174" i="31"/>
  <c r="AB60" i="31"/>
  <c r="BK60" i="31"/>
  <c r="BN191" i="31"/>
  <c r="AE191" i="31"/>
  <c r="BO191" i="31" s="1"/>
  <c r="AD147" i="31"/>
  <c r="BM147" i="31"/>
  <c r="BK120" i="31"/>
  <c r="AB120" i="31"/>
  <c r="BK63" i="31"/>
  <c r="AB63" i="31"/>
  <c r="BM175" i="31"/>
  <c r="AD175" i="31"/>
  <c r="BM83" i="31"/>
  <c r="AD83" i="31"/>
  <c r="BM181" i="31"/>
  <c r="AD181" i="31"/>
  <c r="BM306" i="31"/>
  <c r="AD306" i="31"/>
  <c r="BK192" i="31"/>
  <c r="AB192" i="31"/>
  <c r="BL95" i="31"/>
  <c r="AC95" i="31"/>
  <c r="BK105" i="31"/>
  <c r="AB105" i="31"/>
  <c r="BL202" i="31"/>
  <c r="AC202" i="31"/>
  <c r="BM229" i="31"/>
  <c r="AD229" i="31"/>
  <c r="AB267" i="31"/>
  <c r="BK267" i="31"/>
  <c r="AC20" i="31"/>
  <c r="BL20" i="31"/>
  <c r="AB118" i="31"/>
  <c r="BK118" i="31"/>
  <c r="BM250" i="31"/>
  <c r="AD250" i="31"/>
  <c r="AB88" i="31"/>
  <c r="BK88" i="31"/>
  <c r="BK125" i="31"/>
  <c r="AB125" i="31"/>
  <c r="AD159" i="31"/>
  <c r="BM159" i="31"/>
  <c r="BL48" i="31"/>
  <c r="AC48" i="31"/>
  <c r="BK282" i="31"/>
  <c r="AB282" i="31"/>
  <c r="AB310" i="31"/>
  <c r="BK310" i="31"/>
  <c r="BL79" i="31"/>
  <c r="AC79" i="31"/>
  <c r="BK123" i="31"/>
  <c r="AB123" i="31"/>
  <c r="BL56" i="31"/>
  <c r="AC56" i="31"/>
  <c r="BL272" i="31"/>
  <c r="AC272" i="31"/>
  <c r="BL5" i="31"/>
  <c r="AC5" i="31"/>
  <c r="AB303" i="31"/>
  <c r="BK303" i="31"/>
  <c r="BK49" i="31"/>
  <c r="AB49" i="31"/>
  <c r="BK37" i="31"/>
  <c r="AB37" i="31"/>
  <c r="AB73" i="31"/>
  <c r="BK73" i="31"/>
  <c r="BN257" i="31"/>
  <c r="AE257" i="31"/>
  <c r="BO257" i="31" s="1"/>
  <c r="AC277" i="31"/>
  <c r="BL277" i="31"/>
  <c r="AB135" i="31"/>
  <c r="BK135" i="31"/>
  <c r="AC169" i="31"/>
  <c r="BL169" i="31"/>
  <c r="AB312" i="31"/>
  <c r="BK312" i="31"/>
  <c r="BK24" i="31"/>
  <c r="AB24" i="31"/>
  <c r="AC28" i="31"/>
  <c r="BL28" i="31"/>
  <c r="AB116" i="31"/>
  <c r="BK116" i="31"/>
  <c r="BM252" i="31"/>
  <c r="AD252" i="31"/>
  <c r="BK67" i="31"/>
  <c r="AB67" i="31"/>
  <c r="BL18" i="31"/>
  <c r="AC18" i="31"/>
  <c r="BK36" i="31"/>
  <c r="AB36" i="31"/>
  <c r="BL74" i="31"/>
  <c r="AC74" i="31"/>
  <c r="AB158" i="31"/>
  <c r="BK158" i="31"/>
  <c r="BK198" i="31"/>
  <c r="AB198" i="31"/>
  <c r="BK313" i="31"/>
  <c r="AB313" i="31"/>
  <c r="BK90" i="31"/>
  <c r="AB90" i="31"/>
  <c r="AB129" i="31"/>
  <c r="BK129" i="31"/>
  <c r="BL263" i="31"/>
  <c r="AC263" i="31"/>
  <c r="BL156" i="31"/>
  <c r="AC156" i="31"/>
  <c r="AD208" i="31"/>
  <c r="BM208" i="31"/>
  <c r="BL221" i="31"/>
  <c r="AC221" i="31"/>
  <c r="BL69" i="31"/>
  <c r="AC69" i="31"/>
  <c r="AC47" i="31"/>
  <c r="BL47" i="31"/>
  <c r="AC307" i="31"/>
  <c r="BL307" i="31"/>
  <c r="BL301" i="31"/>
  <c r="AC301" i="31"/>
  <c r="BK286" i="31"/>
  <c r="AB286" i="31"/>
  <c r="AC255" i="31"/>
  <c r="BL255" i="31"/>
  <c r="AD265" i="31"/>
  <c r="BM265" i="31"/>
  <c r="BL127" i="31"/>
  <c r="AC127" i="31"/>
  <c r="BM34" i="31"/>
  <c r="AD34" i="31"/>
  <c r="BM183" i="31"/>
  <c r="AD183" i="31"/>
  <c r="BK14" i="31"/>
  <c r="AB14" i="31"/>
  <c r="BL99" i="31"/>
  <c r="AC99" i="31"/>
  <c r="AB213" i="31"/>
  <c r="BK213" i="31"/>
  <c r="AD227" i="31"/>
  <c r="BM227" i="31"/>
  <c r="AC300" i="31"/>
  <c r="BL300" i="31"/>
  <c r="AC75" i="31"/>
  <c r="BL75" i="31"/>
  <c r="AB215" i="31"/>
  <c r="BK215" i="31"/>
  <c r="AD238" i="31"/>
  <c r="BM238" i="31"/>
  <c r="BK268" i="31"/>
  <c r="AB268" i="31"/>
  <c r="AB271" i="31"/>
  <c r="BK271" i="31"/>
  <c r="BM50" i="31"/>
  <c r="AD50" i="31"/>
  <c r="BK232" i="31"/>
  <c r="AB232" i="31"/>
  <c r="AD132" i="31"/>
  <c r="BM132" i="31"/>
  <c r="AB207" i="31"/>
  <c r="BK207" i="31"/>
  <c r="BL26" i="31"/>
  <c r="AC26" i="31"/>
  <c r="AC296" i="31"/>
  <c r="BL296" i="31"/>
  <c r="BL256" i="31"/>
  <c r="AC256" i="31"/>
  <c r="AB278" i="31"/>
  <c r="BK278" i="31"/>
  <c r="BM290" i="31"/>
  <c r="AD290" i="31"/>
  <c r="BL214" i="31"/>
  <c r="AC214" i="31"/>
  <c r="AB68" i="31"/>
  <c r="BK68" i="31"/>
  <c r="AC136" i="31"/>
  <c r="BL136" i="31"/>
  <c r="AB143" i="31"/>
  <c r="BK143" i="31"/>
  <c r="AB259" i="31"/>
  <c r="BK259" i="31"/>
  <c r="AB119" i="31"/>
  <c r="BK119" i="31"/>
  <c r="AB200" i="31"/>
  <c r="BK200" i="31"/>
  <c r="BL285" i="31"/>
  <c r="AC285" i="31"/>
  <c r="AC241" i="31"/>
  <c r="BL241" i="31"/>
  <c r="BK189" i="31"/>
  <c r="AB189" i="31"/>
  <c r="BK52" i="31"/>
  <c r="AB52" i="31"/>
  <c r="AB53" i="31"/>
  <c r="BK53" i="31"/>
  <c r="BK41" i="31"/>
  <c r="AB41" i="31"/>
  <c r="AE55" i="31"/>
  <c r="BO55" i="31" s="1"/>
  <c r="BN55" i="31"/>
  <c r="BK19" i="31"/>
  <c r="AB19" i="31"/>
  <c r="BL152" i="31"/>
  <c r="AC152" i="31"/>
  <c r="BM194" i="31"/>
  <c r="AD194" i="31"/>
  <c r="BM276" i="31"/>
  <c r="AD276" i="31"/>
  <c r="BL78" i="31"/>
  <c r="AC78" i="31"/>
  <c r="BM231" i="31"/>
  <c r="AD231" i="31"/>
  <c r="BK279" i="31"/>
  <c r="AB279" i="31"/>
  <c r="AC288" i="31"/>
  <c r="BL288" i="31"/>
  <c r="BM33" i="31"/>
  <c r="AD33" i="31"/>
  <c r="BN160" i="31"/>
  <c r="AE160" i="31"/>
  <c r="BO160" i="31" s="1"/>
  <c r="BL172" i="31"/>
  <c r="AC172" i="31"/>
  <c r="BL182" i="31"/>
  <c r="AC182" i="31"/>
  <c r="BL27" i="31"/>
  <c r="AC27" i="31"/>
  <c r="AD71" i="31"/>
  <c r="BM71" i="31"/>
  <c r="BM108" i="31"/>
  <c r="AD108" i="31"/>
  <c r="BK155" i="31"/>
  <c r="AB155" i="31"/>
  <c r="BK293" i="31"/>
  <c r="AB293" i="31"/>
  <c r="BK39" i="31"/>
  <c r="AB39" i="31"/>
  <c r="AE65" i="31"/>
  <c r="BO65" i="31" s="1"/>
  <c r="BN65" i="31"/>
  <c r="AB244" i="31"/>
  <c r="BK244" i="31"/>
  <c r="BL98" i="31"/>
  <c r="AC98" i="31"/>
  <c r="AB87" i="31"/>
  <c r="BK87" i="31"/>
  <c r="AD196" i="31"/>
  <c r="BM196" i="31"/>
  <c r="BK8" i="31"/>
  <c r="AB8" i="31"/>
  <c r="AD77" i="31"/>
  <c r="BM77" i="31"/>
  <c r="BK185" i="31"/>
  <c r="AB185" i="31"/>
  <c r="AC203" i="31"/>
  <c r="BL203" i="31"/>
  <c r="BM294" i="31"/>
  <c r="AD294" i="31"/>
  <c r="BL308" i="31"/>
  <c r="AC308" i="31"/>
  <c r="AB184" i="31"/>
  <c r="BK184" i="31"/>
  <c r="BL297" i="31"/>
  <c r="AC297" i="31"/>
  <c r="BN121" i="31"/>
  <c r="AE121" i="31"/>
  <c r="BO121" i="31" s="1"/>
  <c r="BN23" i="31"/>
  <c r="AE23" i="31"/>
  <c r="BO23" i="31" s="1"/>
  <c r="AB109" i="31"/>
  <c r="BK109" i="31"/>
  <c r="AB111" i="31"/>
  <c r="BK111" i="31"/>
  <c r="BL274" i="31"/>
  <c r="AC274" i="31"/>
  <c r="BK66" i="31"/>
  <c r="AB66" i="31"/>
  <c r="AC179" i="31"/>
  <c r="BL179" i="31"/>
  <c r="BN260" i="31"/>
  <c r="AE260" i="31"/>
  <c r="BO260" i="31" s="1"/>
  <c r="AC273" i="31"/>
  <c r="BL273" i="31"/>
  <c r="BM7" i="31"/>
  <c r="AD7" i="31"/>
  <c r="BK82" i="31"/>
  <c r="AB82" i="31"/>
  <c r="AB315" i="31"/>
  <c r="BK315" i="31"/>
  <c r="BK304" i="31"/>
  <c r="AB304" i="31"/>
  <c r="AC249" i="31"/>
  <c r="BL249" i="31"/>
  <c r="BL188" i="31"/>
  <c r="AC188" i="31"/>
  <c r="BK216" i="31"/>
  <c r="AB216" i="31"/>
  <c r="BK264" i="31"/>
  <c r="AB264" i="31"/>
  <c r="BM21" i="31"/>
  <c r="AD21" i="31"/>
  <c r="BL162" i="31"/>
  <c r="AC162" i="31"/>
  <c r="BN166" i="31"/>
  <c r="AE166" i="31"/>
  <c r="BO166" i="31" s="1"/>
  <c r="BK243" i="31"/>
  <c r="AB243" i="31"/>
  <c r="BK144" i="31"/>
  <c r="AB144" i="31"/>
  <c r="AC254" i="31"/>
  <c r="BL254" i="31"/>
  <c r="AB45" i="31"/>
  <c r="BK45" i="31"/>
  <c r="BK102" i="31"/>
  <c r="AB102" i="31"/>
  <c r="BL130" i="31"/>
  <c r="AC130" i="31"/>
  <c r="AB242" i="31"/>
  <c r="BK242" i="31"/>
  <c r="AB280" i="31"/>
  <c r="BK280" i="31"/>
  <c r="BL228" i="31"/>
  <c r="AC228" i="31"/>
  <c r="BK43" i="31"/>
  <c r="AB43" i="31"/>
  <c r="AC137" i="31"/>
  <c r="BL137" i="31"/>
  <c r="AB186" i="31"/>
  <c r="BK186" i="31"/>
  <c r="AD233" i="31"/>
  <c r="BM233" i="31"/>
  <c r="AC234" i="31"/>
  <c r="BL234" i="31"/>
  <c r="BK22" i="31"/>
  <c r="AB22" i="31"/>
  <c r="AD64" i="31"/>
  <c r="BM64" i="31"/>
  <c r="AB93" i="31"/>
  <c r="BK93" i="31"/>
  <c r="AD76" i="31"/>
  <c r="BM76" i="31"/>
  <c r="BN187" i="31"/>
  <c r="AE187" i="31"/>
  <c r="BO187" i="31" s="1"/>
  <c r="BK100" i="31"/>
  <c r="AB100" i="31"/>
  <c r="BK146" i="31"/>
  <c r="AB146" i="31"/>
  <c r="BL165" i="31"/>
  <c r="AC165" i="31"/>
  <c r="AE266" i="31"/>
  <c r="BO266" i="31" s="1"/>
  <c r="BN266" i="31"/>
  <c r="BK42" i="31"/>
  <c r="AB42" i="31"/>
  <c r="BN110" i="31"/>
  <c r="AE110" i="31"/>
  <c r="BO110" i="31" s="1"/>
  <c r="BK96" i="31"/>
  <c r="AB96" i="31"/>
  <c r="BM218" i="31"/>
  <c r="AD218" i="31"/>
  <c r="BM86" i="31"/>
  <c r="AD86" i="31"/>
  <c r="AC59" i="31"/>
  <c r="BL59" i="31"/>
  <c r="AB81" i="31"/>
  <c r="BK81" i="31"/>
  <c r="AC124" i="31"/>
  <c r="BL124" i="31"/>
  <c r="BL16" i="31"/>
  <c r="AC16" i="31"/>
  <c r="AB178" i="31"/>
  <c r="BK178" i="31"/>
  <c r="AC237" i="31"/>
  <c r="BL237" i="31"/>
  <c r="AC171" i="31"/>
  <c r="BL171" i="31"/>
  <c r="BK219" i="31"/>
  <c r="AB219" i="31"/>
  <c r="BM80" i="31"/>
  <c r="AD80" i="31"/>
  <c r="BL122" i="31"/>
  <c r="AC122" i="31"/>
  <c r="BK206" i="31"/>
  <c r="AB206" i="31"/>
  <c r="AD295" i="31"/>
  <c r="BM295" i="31"/>
  <c r="AC212" i="31"/>
  <c r="BL212" i="31"/>
  <c r="BM25" i="31"/>
  <c r="AD25" i="31"/>
  <c r="AB309" i="31"/>
  <c r="BK309" i="31"/>
  <c r="AB38" i="31"/>
  <c r="BK38" i="31"/>
  <c r="BK292" i="31"/>
  <c r="AB292" i="31"/>
  <c r="AC177" i="31"/>
  <c r="BL177" i="31"/>
  <c r="BL35" i="31"/>
  <c r="AC35" i="31"/>
  <c r="BM89" i="31"/>
  <c r="AD89" i="31"/>
  <c r="BN150" i="31"/>
  <c r="AE150" i="31"/>
  <c r="BO150" i="31" s="1"/>
  <c r="BK235" i="31"/>
  <c r="AB235" i="31"/>
  <c r="AB205" i="31"/>
  <c r="BK205" i="31"/>
  <c r="BK11" i="31"/>
  <c r="AB11" i="31"/>
  <c r="AB13" i="31"/>
  <c r="BK13" i="31"/>
  <c r="BM106" i="31"/>
  <c r="AD106" i="31"/>
  <c r="AB209" i="31"/>
  <c r="BK209" i="31"/>
  <c r="AB138" i="31"/>
  <c r="BK138" i="31"/>
  <c r="AC131" i="31"/>
  <c r="BL131" i="31"/>
  <c r="AC289" i="31"/>
  <c r="BL289" i="31"/>
  <c r="BM54" i="31"/>
  <c r="AD54" i="31"/>
  <c r="BL161" i="31"/>
  <c r="AC161" i="31"/>
  <c r="BM222" i="31"/>
  <c r="AD222" i="31"/>
  <c r="BL248" i="31"/>
  <c r="AC248" i="31"/>
  <c r="AC12" i="31"/>
  <c r="BL12" i="31"/>
  <c r="BL44" i="31"/>
  <c r="AC44" i="31"/>
  <c r="BL32" i="31"/>
  <c r="AC32" i="31"/>
  <c r="AB126" i="31"/>
  <c r="BK126" i="31"/>
  <c r="BN9" i="31"/>
  <c r="AE9" i="31"/>
  <c r="BO9" i="31" s="1"/>
  <c r="AE141" i="31"/>
  <c r="BO141" i="31" s="1"/>
  <c r="BN141" i="31"/>
  <c r="BM91" i="31"/>
  <c r="AD91" i="31"/>
  <c r="BK168" i="31"/>
  <c r="AB168" i="31"/>
  <c r="AB275" i="31"/>
  <c r="BK275" i="31"/>
  <c r="AB291" i="31"/>
  <c r="BK291" i="31"/>
  <c r="AB145" i="31"/>
  <c r="BK145" i="31"/>
  <c r="BL180" i="31"/>
  <c r="AC180" i="31"/>
  <c r="BL251" i="31"/>
  <c r="AC251" i="31"/>
  <c r="BN311" i="31"/>
  <c r="AE311" i="31"/>
  <c r="BO311" i="31" s="1"/>
  <c r="BL46" i="31"/>
  <c r="AC46" i="31"/>
  <c r="AB148" i="31"/>
  <c r="BK148" i="31"/>
  <c r="BL113" i="31"/>
  <c r="AC113" i="31"/>
  <c r="BM258" i="31"/>
  <c r="AD258" i="31"/>
  <c r="AC217" i="31"/>
  <c r="BL217" i="31"/>
  <c r="BL262" i="31"/>
  <c r="AC262" i="31"/>
  <c r="BL176" i="31"/>
  <c r="AC176" i="31"/>
  <c r="BL10" i="31"/>
  <c r="AC10" i="31"/>
  <c r="AC31" i="31"/>
  <c r="BL31" i="31"/>
  <c r="AC57" i="31"/>
  <c r="BL57" i="31"/>
  <c r="BK245" i="31"/>
  <c r="AB245" i="31"/>
  <c r="AB85" i="31"/>
  <c r="BK85" i="31"/>
  <c r="BL247" i="31"/>
  <c r="AC247" i="31"/>
  <c r="BK115" i="31"/>
  <c r="AB115" i="31"/>
  <c r="BK204" i="31"/>
  <c r="AB204" i="31"/>
  <c r="AB220" i="31"/>
  <c r="BK220" i="31"/>
  <c r="AB164" i="31"/>
  <c r="BK164" i="31"/>
  <c r="AC270" i="31"/>
  <c r="BL270" i="31"/>
  <c r="AD61" i="31"/>
  <c r="BM61" i="31"/>
  <c r="BK142" i="31"/>
  <c r="AB142" i="31"/>
  <c r="BN287" i="31"/>
  <c r="AE287" i="31"/>
  <c r="BO287" i="31" s="1"/>
  <c r="AC151" i="31"/>
  <c r="BL151" i="31"/>
  <c r="BL104" i="31"/>
  <c r="AC104" i="31"/>
  <c r="BM190" i="31"/>
  <c r="AD190" i="31"/>
  <c r="BL239" i="31" l="1"/>
  <c r="AD210" i="31"/>
  <c r="BM283" i="31"/>
  <c r="AD283" i="31"/>
  <c r="BN154" i="31"/>
  <c r="AE154" i="31"/>
  <c r="BO154" i="31" s="1"/>
  <c r="BN40" i="31"/>
  <c r="AE40" i="31"/>
  <c r="BO40" i="31" s="1"/>
  <c r="BL302" i="31"/>
  <c r="AC302" i="31"/>
  <c r="BN6" i="31"/>
  <c r="AE6" i="31"/>
  <c r="BO6" i="31" s="1"/>
  <c r="BL284" i="31"/>
  <c r="AC284" i="31"/>
  <c r="BL15" i="31"/>
  <c r="AC15" i="31"/>
  <c r="AC153" i="31"/>
  <c r="BL153" i="31"/>
  <c r="BL173" i="31"/>
  <c r="AC173" i="31"/>
  <c r="BL114" i="31"/>
  <c r="AC114" i="31"/>
  <c r="BL51" i="31"/>
  <c r="AC51" i="31"/>
  <c r="AE62" i="31"/>
  <c r="BO62" i="31" s="1"/>
  <c r="BN62" i="31"/>
  <c r="AE70" i="31"/>
  <c r="BO70" i="31" s="1"/>
  <c r="BN70" i="31"/>
  <c r="BM298" i="31"/>
  <c r="AD298" i="31"/>
  <c r="BL107" i="31"/>
  <c r="AC107" i="31"/>
  <c r="AC211" i="31"/>
  <c r="BL211" i="31"/>
  <c r="BL30" i="31"/>
  <c r="AC30" i="31"/>
  <c r="BN261" i="31"/>
  <c r="AE261" i="31"/>
  <c r="BO261" i="31" s="1"/>
  <c r="BL17" i="31"/>
  <c r="AC17" i="31"/>
  <c r="BM314" i="31"/>
  <c r="AD314" i="31"/>
  <c r="BM97" i="31"/>
  <c r="AD97" i="31"/>
  <c r="BL192" i="31"/>
  <c r="AC192" i="31"/>
  <c r="BL253" i="31"/>
  <c r="AC253" i="31"/>
  <c r="AE112" i="31"/>
  <c r="BO112" i="31" s="1"/>
  <c r="BN112" i="31"/>
  <c r="AC225" i="31"/>
  <c r="BL225" i="31"/>
  <c r="BL72" i="31"/>
  <c r="AC72" i="31"/>
  <c r="BM84" i="31"/>
  <c r="AD84" i="31"/>
  <c r="BM101" i="31"/>
  <c r="AD101" i="31"/>
  <c r="AD139" i="31"/>
  <c r="BM139" i="31"/>
  <c r="AD246" i="31"/>
  <c r="BM246" i="31"/>
  <c r="AC60" i="31"/>
  <c r="BL60" i="31"/>
  <c r="AC140" i="31"/>
  <c r="BL140" i="31"/>
  <c r="BL193" i="31"/>
  <c r="AC193" i="31"/>
  <c r="BM95" i="31"/>
  <c r="AD95" i="31"/>
  <c r="BN306" i="31"/>
  <c r="AE306" i="31"/>
  <c r="BO306" i="31" s="1"/>
  <c r="BN83" i="31"/>
  <c r="AE83" i="31"/>
  <c r="BO83" i="31" s="1"/>
  <c r="BN175" i="31"/>
  <c r="AE175" i="31"/>
  <c r="BO175" i="31" s="1"/>
  <c r="BL120" i="31"/>
  <c r="AC120" i="31"/>
  <c r="BL201" i="31"/>
  <c r="AC201" i="31"/>
  <c r="AC199" i="31"/>
  <c r="BL199" i="31"/>
  <c r="AD20" i="31"/>
  <c r="BM20" i="31"/>
  <c r="AE210" i="31"/>
  <c r="BO210" i="31" s="1"/>
  <c r="BN210" i="31"/>
  <c r="AC163" i="31"/>
  <c r="BL163" i="31"/>
  <c r="BM305" i="31"/>
  <c r="AD305" i="31"/>
  <c r="BL195" i="31"/>
  <c r="AC195" i="31"/>
  <c r="BM170" i="31"/>
  <c r="AD170" i="31"/>
  <c r="AD202" i="31"/>
  <c r="BM202" i="31"/>
  <c r="BM134" i="31"/>
  <c r="AD134" i="31"/>
  <c r="BN103" i="31"/>
  <c r="AE103" i="31"/>
  <c r="BO103" i="31" s="1"/>
  <c r="BL118" i="31"/>
  <c r="AC118" i="31"/>
  <c r="AC267" i="31"/>
  <c r="BL267" i="31"/>
  <c r="BN147" i="31"/>
  <c r="AE147" i="31"/>
  <c r="BO147" i="31" s="1"/>
  <c r="AC167" i="31"/>
  <c r="BL167" i="31"/>
  <c r="AC269" i="31"/>
  <c r="BL269" i="31"/>
  <c r="BL105" i="31"/>
  <c r="AC105" i="31"/>
  <c r="BL174" i="31"/>
  <c r="AC174" i="31"/>
  <c r="BL128" i="31"/>
  <c r="AC128" i="31"/>
  <c r="AC224" i="31"/>
  <c r="BL224" i="31"/>
  <c r="BM236" i="31"/>
  <c r="AD236" i="31"/>
  <c r="BM117" i="31"/>
  <c r="AD117" i="31"/>
  <c r="AC88" i="31"/>
  <c r="BL88" i="31"/>
  <c r="BM133" i="31"/>
  <c r="AD133" i="31"/>
  <c r="BL197" i="31"/>
  <c r="AC197" i="31"/>
  <c r="AC125" i="31"/>
  <c r="BL125" i="31"/>
  <c r="BN250" i="31"/>
  <c r="AE250" i="31"/>
  <c r="BO250" i="31" s="1"/>
  <c r="AE229" i="31"/>
  <c r="BO229" i="31" s="1"/>
  <c r="BN229" i="31"/>
  <c r="BN181" i="31"/>
  <c r="AE181" i="31"/>
  <c r="BO181" i="31" s="1"/>
  <c r="BL63" i="31"/>
  <c r="AC63" i="31"/>
  <c r="BM94" i="31"/>
  <c r="AD94" i="31"/>
  <c r="AD149" i="31"/>
  <c r="BM149" i="31"/>
  <c r="BN58" i="31"/>
  <c r="AE58" i="31"/>
  <c r="BO58" i="31" s="1"/>
  <c r="BM240" i="31"/>
  <c r="AD240" i="31"/>
  <c r="AC226" i="31"/>
  <c r="BL226" i="31"/>
  <c r="AC230" i="31"/>
  <c r="BL230" i="31"/>
  <c r="BL281" i="31"/>
  <c r="AC281" i="31"/>
  <c r="BM104" i="31"/>
  <c r="AD104" i="31"/>
  <c r="BM262" i="31"/>
  <c r="AD262" i="31"/>
  <c r="AE258" i="31"/>
  <c r="BO258" i="31" s="1"/>
  <c r="BN258" i="31"/>
  <c r="AD180" i="31"/>
  <c r="BM180" i="31"/>
  <c r="AE91" i="31"/>
  <c r="BO91" i="31" s="1"/>
  <c r="BN91" i="31"/>
  <c r="AE222" i="31"/>
  <c r="BO222" i="31" s="1"/>
  <c r="BN222" i="31"/>
  <c r="BN54" i="31"/>
  <c r="AE54" i="31"/>
  <c r="BO54" i="31" s="1"/>
  <c r="AC219" i="31"/>
  <c r="BL219" i="31"/>
  <c r="AD130" i="31"/>
  <c r="BM130" i="31"/>
  <c r="AE21" i="31"/>
  <c r="BO21" i="31" s="1"/>
  <c r="BN21" i="31"/>
  <c r="AC82" i="31"/>
  <c r="BL82" i="31"/>
  <c r="BM98" i="31"/>
  <c r="AD98" i="31"/>
  <c r="BL39" i="31"/>
  <c r="AC39" i="31"/>
  <c r="AC155" i="31"/>
  <c r="BL155" i="31"/>
  <c r="AC52" i="31"/>
  <c r="BL52" i="31"/>
  <c r="AD285" i="31"/>
  <c r="BM285" i="31"/>
  <c r="BN290" i="31"/>
  <c r="AE290" i="31"/>
  <c r="BO290" i="31" s="1"/>
  <c r="BL14" i="31"/>
  <c r="AC14" i="31"/>
  <c r="BM301" i="31"/>
  <c r="AD301" i="31"/>
  <c r="BM156" i="31"/>
  <c r="AD156" i="31"/>
  <c r="BL313" i="31"/>
  <c r="AC313" i="31"/>
  <c r="AC36" i="31"/>
  <c r="BL36" i="31"/>
  <c r="BL282" i="31"/>
  <c r="AC282" i="31"/>
  <c r="AC178" i="31"/>
  <c r="BL178" i="31"/>
  <c r="BM124" i="31"/>
  <c r="AD124" i="31"/>
  <c r="AC81" i="31"/>
  <c r="BL81" i="31"/>
  <c r="BL186" i="31"/>
  <c r="AC186" i="31"/>
  <c r="AD179" i="31"/>
  <c r="BM179" i="31"/>
  <c r="BN77" i="31"/>
  <c r="AE77" i="31"/>
  <c r="BO77" i="31" s="1"/>
  <c r="AC244" i="31"/>
  <c r="BL244" i="31"/>
  <c r="AC259" i="31"/>
  <c r="BL259" i="31"/>
  <c r="BM136" i="31"/>
  <c r="AD136" i="31"/>
  <c r="AC271" i="31"/>
  <c r="BL271" i="31"/>
  <c r="AC215" i="31"/>
  <c r="BL215" i="31"/>
  <c r="AD300" i="31"/>
  <c r="BM300" i="31"/>
  <c r="AC116" i="31"/>
  <c r="BL116" i="31"/>
  <c r="BM169" i="31"/>
  <c r="AD169" i="31"/>
  <c r="BL73" i="31"/>
  <c r="AC73" i="31"/>
  <c r="AD162" i="31"/>
  <c r="BM162" i="31"/>
  <c r="AE7" i="31"/>
  <c r="BO7" i="31" s="1"/>
  <c r="BN7" i="31"/>
  <c r="AD297" i="31"/>
  <c r="BM297" i="31"/>
  <c r="BL293" i="31"/>
  <c r="AC293" i="31"/>
  <c r="BN108" i="31"/>
  <c r="AE108" i="31"/>
  <c r="BO108" i="31" s="1"/>
  <c r="AD182" i="31"/>
  <c r="BM182" i="31"/>
  <c r="BM172" i="31"/>
  <c r="AD172" i="31"/>
  <c r="AE231" i="31"/>
  <c r="BO231" i="31" s="1"/>
  <c r="BN231" i="31"/>
  <c r="BM214" i="31"/>
  <c r="AD214" i="31"/>
  <c r="AD256" i="31"/>
  <c r="BM256" i="31"/>
  <c r="AD26" i="31"/>
  <c r="BM26" i="31"/>
  <c r="BM127" i="31"/>
  <c r="AD127" i="31"/>
  <c r="BM221" i="31"/>
  <c r="AD221" i="31"/>
  <c r="AC67" i="31"/>
  <c r="BL67" i="31"/>
  <c r="BL24" i="31"/>
  <c r="AC24" i="31"/>
  <c r="AC37" i="31"/>
  <c r="BL37" i="31"/>
  <c r="AD272" i="31"/>
  <c r="BM272" i="31"/>
  <c r="AD48" i="31"/>
  <c r="BM48" i="31"/>
  <c r="BN61" i="31"/>
  <c r="AE61" i="31"/>
  <c r="BO61" i="31" s="1"/>
  <c r="AC275" i="31"/>
  <c r="BL275" i="31"/>
  <c r="BM35" i="31"/>
  <c r="AD35" i="31"/>
  <c r="BL146" i="31"/>
  <c r="AC146" i="31"/>
  <c r="AC164" i="31"/>
  <c r="BL164" i="31"/>
  <c r="BM217" i="31"/>
  <c r="AD217" i="31"/>
  <c r="AC145" i="31"/>
  <c r="BL145" i="31"/>
  <c r="AC38" i="31"/>
  <c r="BL38" i="31"/>
  <c r="BN295" i="31"/>
  <c r="AE295" i="31"/>
  <c r="BO295" i="31" s="1"/>
  <c r="BM171" i="31"/>
  <c r="AD171" i="31"/>
  <c r="BM237" i="31"/>
  <c r="AD237" i="31"/>
  <c r="AD59" i="31"/>
  <c r="BM59" i="31"/>
  <c r="AE76" i="31"/>
  <c r="BO76" i="31" s="1"/>
  <c r="BN76" i="31"/>
  <c r="AC111" i="31"/>
  <c r="BL111" i="31"/>
  <c r="AD203" i="31"/>
  <c r="BM203" i="31"/>
  <c r="BN196" i="31"/>
  <c r="AE196" i="31"/>
  <c r="BO196" i="31" s="1"/>
  <c r="BL207" i="31"/>
  <c r="AC207" i="31"/>
  <c r="BN227" i="31"/>
  <c r="AE227" i="31"/>
  <c r="BO227" i="31" s="1"/>
  <c r="BM255" i="31"/>
  <c r="AD255" i="31"/>
  <c r="AD307" i="31"/>
  <c r="BM307" i="31"/>
  <c r="AC158" i="31"/>
  <c r="BL158" i="31"/>
  <c r="AC135" i="31"/>
  <c r="BL135" i="31"/>
  <c r="BL245" i="31"/>
  <c r="AC245" i="31"/>
  <c r="AD32" i="31"/>
  <c r="BM32" i="31"/>
  <c r="BL22" i="31"/>
  <c r="AC22" i="31"/>
  <c r="BL102" i="31"/>
  <c r="AC102" i="31"/>
  <c r="AD247" i="31"/>
  <c r="BM247" i="31"/>
  <c r="AD10" i="31"/>
  <c r="BM10" i="31"/>
  <c r="BM46" i="31"/>
  <c r="AD46" i="31"/>
  <c r="AD251" i="31"/>
  <c r="BM251" i="31"/>
  <c r="BM44" i="31"/>
  <c r="AD44" i="31"/>
  <c r="BM248" i="31"/>
  <c r="AD248" i="31"/>
  <c r="BM122" i="31"/>
  <c r="AD122" i="31"/>
  <c r="BN80" i="31"/>
  <c r="AE80" i="31"/>
  <c r="BO80" i="31" s="1"/>
  <c r="BM16" i="31"/>
  <c r="AD16" i="31"/>
  <c r="AE86" i="31"/>
  <c r="BO86" i="31" s="1"/>
  <c r="BN86" i="31"/>
  <c r="AC264" i="31"/>
  <c r="BL264" i="31"/>
  <c r="AC66" i="31"/>
  <c r="BL66" i="31"/>
  <c r="BM308" i="31"/>
  <c r="AD308" i="31"/>
  <c r="AC185" i="31"/>
  <c r="BL185" i="31"/>
  <c r="AD27" i="31"/>
  <c r="BM27" i="31"/>
  <c r="AC90" i="31"/>
  <c r="BL90" i="31"/>
  <c r="AD18" i="31"/>
  <c r="BM18" i="31"/>
  <c r="AE252" i="31"/>
  <c r="BO252" i="31" s="1"/>
  <c r="BN252" i="31"/>
  <c r="BL49" i="31"/>
  <c r="AC49" i="31"/>
  <c r="AC123" i="31"/>
  <c r="BL123" i="31"/>
  <c r="BL115" i="31"/>
  <c r="AC115" i="31"/>
  <c r="AC100" i="31"/>
  <c r="BL100" i="31"/>
  <c r="AD289" i="31"/>
  <c r="BM289" i="31"/>
  <c r="BM131" i="31"/>
  <c r="AD131" i="31"/>
  <c r="AD137" i="31"/>
  <c r="BM137" i="31"/>
  <c r="AE71" i="31"/>
  <c r="BO71" i="31" s="1"/>
  <c r="BN71" i="31"/>
  <c r="AD241" i="31"/>
  <c r="BM241" i="31"/>
  <c r="BL200" i="31"/>
  <c r="AC200" i="31"/>
  <c r="AC68" i="31"/>
  <c r="BL68" i="31"/>
  <c r="AE265" i="31"/>
  <c r="BO265" i="31" s="1"/>
  <c r="BN265" i="31"/>
  <c r="BN208" i="31"/>
  <c r="AE208" i="31"/>
  <c r="BO208" i="31" s="1"/>
  <c r="AC126" i="31"/>
  <c r="BL126" i="31"/>
  <c r="AC13" i="31"/>
  <c r="BL13" i="31"/>
  <c r="BL235" i="31"/>
  <c r="AC235" i="31"/>
  <c r="BL42" i="31"/>
  <c r="AC42" i="31"/>
  <c r="AD228" i="31"/>
  <c r="BM228" i="31"/>
  <c r="BN25" i="31"/>
  <c r="AE25" i="31"/>
  <c r="BO25" i="31" s="1"/>
  <c r="AC206" i="31"/>
  <c r="BL206" i="31"/>
  <c r="BL144" i="31"/>
  <c r="AC144" i="31"/>
  <c r="BM188" i="31"/>
  <c r="AD188" i="31"/>
  <c r="BL304" i="31"/>
  <c r="AC304" i="31"/>
  <c r="AD274" i="31"/>
  <c r="BM274" i="31"/>
  <c r="AE294" i="31"/>
  <c r="BO294" i="31" s="1"/>
  <c r="BN294" i="31"/>
  <c r="BL8" i="31"/>
  <c r="AC8" i="31"/>
  <c r="BN194" i="31"/>
  <c r="AE194" i="31"/>
  <c r="BO194" i="31" s="1"/>
  <c r="BL41" i="31"/>
  <c r="AC41" i="31"/>
  <c r="BL232" i="31"/>
  <c r="AC232" i="31"/>
  <c r="AC268" i="31"/>
  <c r="BL268" i="31"/>
  <c r="AD99" i="31"/>
  <c r="BM99" i="31"/>
  <c r="BN183" i="31"/>
  <c r="AE183" i="31"/>
  <c r="BO183" i="31" s="1"/>
  <c r="AE34" i="31"/>
  <c r="BO34" i="31" s="1"/>
  <c r="BN34" i="31"/>
  <c r="BL286" i="31"/>
  <c r="AC286" i="31"/>
  <c r="BM74" i="31"/>
  <c r="AD74" i="31"/>
  <c r="BM5" i="31"/>
  <c r="AD5" i="31"/>
  <c r="AD56" i="31"/>
  <c r="BM56" i="31"/>
  <c r="AD79" i="31"/>
  <c r="BM79" i="31"/>
  <c r="BM212" i="31"/>
  <c r="AD212" i="31"/>
  <c r="BL216" i="31"/>
  <c r="AC216" i="31"/>
  <c r="BM12" i="31"/>
  <c r="AD12" i="31"/>
  <c r="AC138" i="31"/>
  <c r="BL138" i="31"/>
  <c r="BL209" i="31"/>
  <c r="AC209" i="31"/>
  <c r="AD177" i="31"/>
  <c r="BM177" i="31"/>
  <c r="AC309" i="31"/>
  <c r="BL309" i="31"/>
  <c r="AC93" i="31"/>
  <c r="BL93" i="31"/>
  <c r="AD234" i="31"/>
  <c r="BM234" i="31"/>
  <c r="AC280" i="31"/>
  <c r="BL280" i="31"/>
  <c r="AC45" i="31"/>
  <c r="BL45" i="31"/>
  <c r="BM254" i="31"/>
  <c r="AD254" i="31"/>
  <c r="AD249" i="31"/>
  <c r="BM249" i="31"/>
  <c r="BM273" i="31"/>
  <c r="AD273" i="31"/>
  <c r="AC184" i="31"/>
  <c r="BL184" i="31"/>
  <c r="BM288" i="31"/>
  <c r="AD288" i="31"/>
  <c r="AC119" i="31"/>
  <c r="BL119" i="31"/>
  <c r="BL278" i="31"/>
  <c r="AC278" i="31"/>
  <c r="AD296" i="31"/>
  <c r="BM296" i="31"/>
  <c r="BN132" i="31"/>
  <c r="AE132" i="31"/>
  <c r="BO132" i="31" s="1"/>
  <c r="AC129" i="31"/>
  <c r="BL129" i="31"/>
  <c r="BM277" i="31"/>
  <c r="AD277" i="31"/>
  <c r="AE159" i="31"/>
  <c r="BO159" i="31" s="1"/>
  <c r="BN159" i="31"/>
  <c r="BM31" i="31"/>
  <c r="AD31" i="31"/>
  <c r="BN190" i="31"/>
  <c r="AE190" i="31"/>
  <c r="BO190" i="31" s="1"/>
  <c r="AD176" i="31"/>
  <c r="BM176" i="31"/>
  <c r="BN106" i="31"/>
  <c r="AE106" i="31"/>
  <c r="BO106" i="31" s="1"/>
  <c r="AC292" i="31"/>
  <c r="BL292" i="31"/>
  <c r="BL96" i="31"/>
  <c r="AC96" i="31"/>
  <c r="BM151" i="31"/>
  <c r="AD151" i="31"/>
  <c r="BL168" i="31"/>
  <c r="AC168" i="31"/>
  <c r="AD161" i="31"/>
  <c r="BM161" i="31"/>
  <c r="BN89" i="31"/>
  <c r="AE89" i="31"/>
  <c r="BO89" i="31" s="1"/>
  <c r="BN218" i="31"/>
  <c r="AE218" i="31"/>
  <c r="BO218" i="31" s="1"/>
  <c r="AD165" i="31"/>
  <c r="BM165" i="31"/>
  <c r="AC43" i="31"/>
  <c r="BL43" i="31"/>
  <c r="AC243" i="31"/>
  <c r="BL243" i="31"/>
  <c r="AE33" i="31"/>
  <c r="BO33" i="31" s="1"/>
  <c r="BN33" i="31"/>
  <c r="AC279" i="31"/>
  <c r="BL279" i="31"/>
  <c r="BM78" i="31"/>
  <c r="AD78" i="31"/>
  <c r="BN276" i="31"/>
  <c r="AE276" i="31"/>
  <c r="BO276" i="31" s="1"/>
  <c r="AD152" i="31"/>
  <c r="BM152" i="31"/>
  <c r="BL19" i="31"/>
  <c r="AC19" i="31"/>
  <c r="BL189" i="31"/>
  <c r="AC189" i="31"/>
  <c r="BN50" i="31"/>
  <c r="AE50" i="31"/>
  <c r="BO50" i="31" s="1"/>
  <c r="AD69" i="31"/>
  <c r="BM69" i="31"/>
  <c r="AD263" i="31"/>
  <c r="BM263" i="31"/>
  <c r="AC198" i="31"/>
  <c r="BL198" i="31"/>
  <c r="AD113" i="31"/>
  <c r="BM113" i="31"/>
  <c r="AC11" i="31"/>
  <c r="BL11" i="31"/>
  <c r="AD270" i="31"/>
  <c r="BM270" i="31"/>
  <c r="AC220" i="31"/>
  <c r="BL220" i="31"/>
  <c r="BM57" i="31"/>
  <c r="AD57" i="31"/>
  <c r="BL142" i="31"/>
  <c r="AC142" i="31"/>
  <c r="AC204" i="31"/>
  <c r="BL204" i="31"/>
  <c r="AC85" i="31"/>
  <c r="BL85" i="31"/>
  <c r="AC148" i="31"/>
  <c r="BL148" i="31"/>
  <c r="AC291" i="31"/>
  <c r="BL291" i="31"/>
  <c r="AC205" i="31"/>
  <c r="BL205" i="31"/>
  <c r="BN64" i="31"/>
  <c r="AE64" i="31"/>
  <c r="BO64" i="31" s="1"/>
  <c r="AE233" i="31"/>
  <c r="BO233" i="31" s="1"/>
  <c r="BN233" i="31"/>
  <c r="AC242" i="31"/>
  <c r="BL242" i="31"/>
  <c r="AC315" i="31"/>
  <c r="BL315" i="31"/>
  <c r="AC109" i="31"/>
  <c r="BL109" i="31"/>
  <c r="AC87" i="31"/>
  <c r="BL87" i="31"/>
  <c r="BL53" i="31"/>
  <c r="AC53" i="31"/>
  <c r="BL143" i="31"/>
  <c r="AC143" i="31"/>
  <c r="AE238" i="31"/>
  <c r="BO238" i="31" s="1"/>
  <c r="BN238" i="31"/>
  <c r="AD75" i="31"/>
  <c r="BM75" i="31"/>
  <c r="BL213" i="31"/>
  <c r="AC213" i="31"/>
  <c r="AD239" i="31"/>
  <c r="BM239" i="31"/>
  <c r="BM47" i="31"/>
  <c r="AD47" i="31"/>
  <c r="BM28" i="31"/>
  <c r="AD28" i="31"/>
  <c r="AC312" i="31"/>
  <c r="BL312" i="31"/>
  <c r="AC303" i="31"/>
  <c r="BL303" i="31"/>
  <c r="AC310" i="31"/>
  <c r="BL310" i="31"/>
  <c r="BM302" i="31" l="1"/>
  <c r="AD302" i="31"/>
  <c r="BN283" i="31"/>
  <c r="AE283" i="31"/>
  <c r="BO283" i="31" s="1"/>
  <c r="BM153" i="31"/>
  <c r="AD153" i="31"/>
  <c r="AD15" i="31"/>
  <c r="BM15" i="31"/>
  <c r="BM284" i="31"/>
  <c r="AD284" i="31"/>
  <c r="BM30" i="31"/>
  <c r="AD30" i="31"/>
  <c r="BN97" i="31"/>
  <c r="AE97" i="31"/>
  <c r="BO97" i="31" s="1"/>
  <c r="BM51" i="31"/>
  <c r="AD51" i="31"/>
  <c r="BM211" i="31"/>
  <c r="AD211" i="31"/>
  <c r="BN314" i="31"/>
  <c r="AE314" i="31"/>
  <c r="BO314" i="31" s="1"/>
  <c r="BM107" i="31"/>
  <c r="AD107" i="31"/>
  <c r="AD114" i="31"/>
  <c r="BM114" i="31"/>
  <c r="BM17" i="31"/>
  <c r="AD17" i="31"/>
  <c r="BN298" i="31"/>
  <c r="AE298" i="31"/>
  <c r="BO298" i="31" s="1"/>
  <c r="BM173" i="31"/>
  <c r="AD173" i="31"/>
  <c r="AD197" i="31"/>
  <c r="BM197" i="31"/>
  <c r="AD174" i="31"/>
  <c r="BM174" i="31"/>
  <c r="BM105" i="31"/>
  <c r="AD105" i="31"/>
  <c r="AE134" i="31"/>
  <c r="BO134" i="31" s="1"/>
  <c r="BN134" i="31"/>
  <c r="AE95" i="31"/>
  <c r="BO95" i="31" s="1"/>
  <c r="BN95" i="31"/>
  <c r="AE84" i="31"/>
  <c r="BO84" i="31" s="1"/>
  <c r="BN84" i="31"/>
  <c r="AD72" i="31"/>
  <c r="BM72" i="31"/>
  <c r="AD163" i="31"/>
  <c r="BM163" i="31"/>
  <c r="BM199" i="31"/>
  <c r="AD199" i="31"/>
  <c r="AD281" i="31"/>
  <c r="BM281" i="31"/>
  <c r="BN117" i="31"/>
  <c r="AE117" i="31"/>
  <c r="BO117" i="31" s="1"/>
  <c r="BM120" i="31"/>
  <c r="AD120" i="31"/>
  <c r="AD88" i="31"/>
  <c r="BM88" i="31"/>
  <c r="AD224" i="31"/>
  <c r="BM224" i="31"/>
  <c r="BM269" i="31"/>
  <c r="AD269" i="31"/>
  <c r="BM60" i="31"/>
  <c r="AD60" i="31"/>
  <c r="BN139" i="31"/>
  <c r="AE139" i="31"/>
  <c r="BO139" i="31" s="1"/>
  <c r="AD225" i="31"/>
  <c r="BM225" i="31"/>
  <c r="AE94" i="31"/>
  <c r="BO94" i="31" s="1"/>
  <c r="BN94" i="31"/>
  <c r="AD201" i="31"/>
  <c r="BM201" i="31"/>
  <c r="BM192" i="31"/>
  <c r="AD192" i="31"/>
  <c r="AD226" i="31"/>
  <c r="BM226" i="31"/>
  <c r="AD267" i="31"/>
  <c r="BM267" i="31"/>
  <c r="BN202" i="31"/>
  <c r="AE202" i="31"/>
  <c r="BO202" i="31" s="1"/>
  <c r="BM63" i="31"/>
  <c r="AD63" i="31"/>
  <c r="AE133" i="31"/>
  <c r="BO133" i="31" s="1"/>
  <c r="BN133" i="31"/>
  <c r="BN236" i="31"/>
  <c r="AE236" i="31"/>
  <c r="BO236" i="31" s="1"/>
  <c r="BM128" i="31"/>
  <c r="AD128" i="31"/>
  <c r="BM118" i="31"/>
  <c r="AD118" i="31"/>
  <c r="AD193" i="31"/>
  <c r="BM193" i="31"/>
  <c r="BM230" i="31"/>
  <c r="AD230" i="31"/>
  <c r="BM125" i="31"/>
  <c r="AD125" i="31"/>
  <c r="AD167" i="31"/>
  <c r="BM167" i="31"/>
  <c r="BN240" i="31"/>
  <c r="AE240" i="31"/>
  <c r="BO240" i="31" s="1"/>
  <c r="BN170" i="31"/>
  <c r="AE170" i="31"/>
  <c r="BO170" i="31" s="1"/>
  <c r="AD195" i="31"/>
  <c r="BM195" i="31"/>
  <c r="AE305" i="31"/>
  <c r="BO305" i="31" s="1"/>
  <c r="BN305" i="31"/>
  <c r="BN101" i="31"/>
  <c r="AE101" i="31"/>
  <c r="BO101" i="31" s="1"/>
  <c r="BM253" i="31"/>
  <c r="AD253" i="31"/>
  <c r="AE149" i="31"/>
  <c r="BO149" i="31" s="1"/>
  <c r="BN149" i="31"/>
  <c r="BN20" i="31"/>
  <c r="AE20" i="31"/>
  <c r="BO20" i="31" s="1"/>
  <c r="BM140" i="31"/>
  <c r="AD140" i="31"/>
  <c r="BN246" i="31"/>
  <c r="AE246" i="31"/>
  <c r="BO246" i="31" s="1"/>
  <c r="BM93" i="31"/>
  <c r="AD93" i="31"/>
  <c r="AD142" i="31"/>
  <c r="BM142" i="31"/>
  <c r="BN28" i="31"/>
  <c r="AE28" i="31"/>
  <c r="BO28" i="31" s="1"/>
  <c r="BN151" i="31"/>
  <c r="AE151" i="31"/>
  <c r="BO151" i="31" s="1"/>
  <c r="AE277" i="31"/>
  <c r="BO277" i="31" s="1"/>
  <c r="BN277" i="31"/>
  <c r="BN254" i="31"/>
  <c r="AE254" i="31"/>
  <c r="BO254" i="31" s="1"/>
  <c r="BM41" i="31"/>
  <c r="AD41" i="31"/>
  <c r="BM304" i="31"/>
  <c r="AD304" i="31"/>
  <c r="BM115" i="31"/>
  <c r="AD115" i="31"/>
  <c r="BN122" i="31"/>
  <c r="AE122" i="31"/>
  <c r="BO122" i="31" s="1"/>
  <c r="BM146" i="31"/>
  <c r="AD146" i="31"/>
  <c r="BN136" i="31"/>
  <c r="AE136" i="31"/>
  <c r="BO136" i="31" s="1"/>
  <c r="BM186" i="31"/>
  <c r="AD186" i="31"/>
  <c r="BN124" i="31"/>
  <c r="AE124" i="31"/>
  <c r="BO124" i="31" s="1"/>
  <c r="BN301" i="31"/>
  <c r="AE301" i="31"/>
  <c r="BO301" i="31" s="1"/>
  <c r="AE79" i="31"/>
  <c r="BO79" i="31" s="1"/>
  <c r="BN79" i="31"/>
  <c r="AE228" i="31"/>
  <c r="BO228" i="31" s="1"/>
  <c r="BN228" i="31"/>
  <c r="AE137" i="31"/>
  <c r="BO137" i="31" s="1"/>
  <c r="BN137" i="31"/>
  <c r="BN27" i="31"/>
  <c r="AE27" i="31"/>
  <c r="BO27" i="31" s="1"/>
  <c r="AD66" i="31"/>
  <c r="BM66" i="31"/>
  <c r="AE32" i="31"/>
  <c r="BO32" i="31" s="1"/>
  <c r="BN32" i="31"/>
  <c r="AD158" i="31"/>
  <c r="BM158" i="31"/>
  <c r="AE59" i="31"/>
  <c r="BO59" i="31" s="1"/>
  <c r="BN59" i="31"/>
  <c r="BM275" i="31"/>
  <c r="AD275" i="31"/>
  <c r="AE256" i="31"/>
  <c r="BO256" i="31" s="1"/>
  <c r="BN256" i="31"/>
  <c r="AE297" i="31"/>
  <c r="BO297" i="31" s="1"/>
  <c r="BN297" i="31"/>
  <c r="BN162" i="31"/>
  <c r="AE162" i="31"/>
  <c r="BO162" i="31" s="1"/>
  <c r="BM215" i="31"/>
  <c r="AD215" i="31"/>
  <c r="AD244" i="31"/>
  <c r="BM244" i="31"/>
  <c r="BM52" i="31"/>
  <c r="AD52" i="31"/>
  <c r="BM219" i="31"/>
  <c r="AD219" i="31"/>
  <c r="BN131" i="31"/>
  <c r="AE131" i="31"/>
  <c r="BO131" i="31" s="1"/>
  <c r="AE255" i="31"/>
  <c r="BO255" i="31" s="1"/>
  <c r="BN255" i="31"/>
  <c r="BM24" i="31"/>
  <c r="AD24" i="31"/>
  <c r="AD293" i="31"/>
  <c r="BM293" i="31"/>
  <c r="BM14" i="31"/>
  <c r="AD14" i="31"/>
  <c r="AE98" i="31"/>
  <c r="BO98" i="31" s="1"/>
  <c r="BN98" i="31"/>
  <c r="AE262" i="31"/>
  <c r="BO262" i="31" s="1"/>
  <c r="BN262" i="31"/>
  <c r="AE113" i="31"/>
  <c r="BO113" i="31" s="1"/>
  <c r="BN113" i="31"/>
  <c r="BN57" i="31"/>
  <c r="AE57" i="31"/>
  <c r="BO57" i="31" s="1"/>
  <c r="AD8" i="31"/>
  <c r="BM8" i="31"/>
  <c r="BM109" i="31"/>
  <c r="AD109" i="31"/>
  <c r="AD11" i="31"/>
  <c r="BM11" i="31"/>
  <c r="BN69" i="31"/>
  <c r="AE69" i="31"/>
  <c r="BO69" i="31" s="1"/>
  <c r="BN161" i="31"/>
  <c r="AE161" i="31"/>
  <c r="BO161" i="31" s="1"/>
  <c r="BM45" i="31"/>
  <c r="AD45" i="31"/>
  <c r="BN56" i="31"/>
  <c r="AE56" i="31"/>
  <c r="BO56" i="31" s="1"/>
  <c r="AD268" i="31"/>
  <c r="BM268" i="31"/>
  <c r="BM206" i="31"/>
  <c r="AD206" i="31"/>
  <c r="AD13" i="31"/>
  <c r="BM13" i="31"/>
  <c r="AE18" i="31"/>
  <c r="BO18" i="31" s="1"/>
  <c r="BN18" i="31"/>
  <c r="BM264" i="31"/>
  <c r="AD264" i="31"/>
  <c r="BN203" i="31"/>
  <c r="AE203" i="31"/>
  <c r="BO203" i="31" s="1"/>
  <c r="AD164" i="31"/>
  <c r="BM164" i="31"/>
  <c r="AD116" i="31"/>
  <c r="BM116" i="31"/>
  <c r="BM259" i="31"/>
  <c r="AD259" i="31"/>
  <c r="AE179" i="31"/>
  <c r="BO179" i="31" s="1"/>
  <c r="BN179" i="31"/>
  <c r="AD178" i="31"/>
  <c r="BM178" i="31"/>
  <c r="BM213" i="31"/>
  <c r="AD213" i="31"/>
  <c r="BM209" i="31"/>
  <c r="AD209" i="31"/>
  <c r="AD144" i="31"/>
  <c r="BM144" i="31"/>
  <c r="AE47" i="31"/>
  <c r="BO47" i="31" s="1"/>
  <c r="BN47" i="31"/>
  <c r="BM143" i="31"/>
  <c r="AD143" i="31"/>
  <c r="AD189" i="31"/>
  <c r="BM189" i="31"/>
  <c r="AE78" i="31"/>
  <c r="BO78" i="31" s="1"/>
  <c r="BN78" i="31"/>
  <c r="BN212" i="31"/>
  <c r="AE212" i="31"/>
  <c r="BO212" i="31" s="1"/>
  <c r="BM42" i="31"/>
  <c r="AD42" i="31"/>
  <c r="AE248" i="31"/>
  <c r="BO248" i="31" s="1"/>
  <c r="BN248" i="31"/>
  <c r="BM207" i="31"/>
  <c r="AD207" i="31"/>
  <c r="AE237" i="31"/>
  <c r="BO237" i="31" s="1"/>
  <c r="BN237" i="31"/>
  <c r="BN217" i="31"/>
  <c r="AE217" i="31"/>
  <c r="BO217" i="31" s="1"/>
  <c r="BN35" i="31"/>
  <c r="AE35" i="31"/>
  <c r="BO35" i="31" s="1"/>
  <c r="BN221" i="31"/>
  <c r="AE221" i="31"/>
  <c r="BO221" i="31" s="1"/>
  <c r="AE172" i="31"/>
  <c r="BO172" i="31" s="1"/>
  <c r="BN172" i="31"/>
  <c r="BN156" i="31"/>
  <c r="AE156" i="31"/>
  <c r="BO156" i="31" s="1"/>
  <c r="AD310" i="31"/>
  <c r="BM310" i="31"/>
  <c r="BM216" i="31"/>
  <c r="AD216" i="31"/>
  <c r="AD286" i="31"/>
  <c r="BM286" i="31"/>
  <c r="BM87" i="31"/>
  <c r="AD87" i="31"/>
  <c r="AD198" i="31"/>
  <c r="BM198" i="31"/>
  <c r="AD243" i="31"/>
  <c r="BM243" i="31"/>
  <c r="BM43" i="31"/>
  <c r="AD43" i="31"/>
  <c r="AE165" i="31"/>
  <c r="BO165" i="31" s="1"/>
  <c r="BN165" i="31"/>
  <c r="BM292" i="31"/>
  <c r="AD292" i="31"/>
  <c r="BN296" i="31"/>
  <c r="AE296" i="31"/>
  <c r="BO296" i="31" s="1"/>
  <c r="BM184" i="31"/>
  <c r="AD184" i="31"/>
  <c r="BM280" i="31"/>
  <c r="AD280" i="31"/>
  <c r="BM138" i="31"/>
  <c r="AD138" i="31"/>
  <c r="AD126" i="31"/>
  <c r="BM126" i="31"/>
  <c r="AE241" i="31"/>
  <c r="BO241" i="31" s="1"/>
  <c r="BN241" i="31"/>
  <c r="BN289" i="31"/>
  <c r="AE289" i="31"/>
  <c r="BO289" i="31" s="1"/>
  <c r="BM90" i="31"/>
  <c r="AD90" i="31"/>
  <c r="BN247" i="31"/>
  <c r="AE247" i="31"/>
  <c r="BO247" i="31" s="1"/>
  <c r="BM135" i="31"/>
  <c r="AD135" i="31"/>
  <c r="BM111" i="31"/>
  <c r="AD111" i="31"/>
  <c r="AD145" i="31"/>
  <c r="BM145" i="31"/>
  <c r="AE48" i="31"/>
  <c r="BO48" i="31" s="1"/>
  <c r="BN48" i="31"/>
  <c r="AD271" i="31"/>
  <c r="BM271" i="31"/>
  <c r="AD36" i="31"/>
  <c r="BM36" i="31"/>
  <c r="AD155" i="31"/>
  <c r="BM155" i="31"/>
  <c r="AD82" i="31"/>
  <c r="BM82" i="31"/>
  <c r="BN180" i="31"/>
  <c r="AE180" i="31"/>
  <c r="BO180" i="31" s="1"/>
  <c r="AE152" i="31"/>
  <c r="BO152" i="31" s="1"/>
  <c r="BN152" i="31"/>
  <c r="BM96" i="31"/>
  <c r="AD96" i="31"/>
  <c r="BN188" i="31"/>
  <c r="AE188" i="31"/>
  <c r="BO188" i="31" s="1"/>
  <c r="AE273" i="31"/>
  <c r="BO273" i="31" s="1"/>
  <c r="BN273" i="31"/>
  <c r="BN5" i="31"/>
  <c r="AE5" i="31"/>
  <c r="BO5" i="31" s="1"/>
  <c r="BN74" i="31"/>
  <c r="AE74" i="31"/>
  <c r="BO74" i="31" s="1"/>
  <c r="BM49" i="31"/>
  <c r="AD49" i="31"/>
  <c r="BN16" i="31"/>
  <c r="AE16" i="31"/>
  <c r="BO16" i="31" s="1"/>
  <c r="BN44" i="31"/>
  <c r="AE44" i="31"/>
  <c r="BO44" i="31" s="1"/>
  <c r="BM102" i="31"/>
  <c r="AD102" i="31"/>
  <c r="AD245" i="31"/>
  <c r="BM245" i="31"/>
  <c r="BN171" i="31"/>
  <c r="AE171" i="31"/>
  <c r="BO171" i="31" s="1"/>
  <c r="AE214" i="31"/>
  <c r="BO214" i="31" s="1"/>
  <c r="BN214" i="31"/>
  <c r="AD73" i="31"/>
  <c r="BM73" i="31"/>
  <c r="BM39" i="31"/>
  <c r="AD39" i="31"/>
  <c r="BM291" i="31"/>
  <c r="AD291" i="31"/>
  <c r="BN288" i="31"/>
  <c r="AE288" i="31"/>
  <c r="BO288" i="31" s="1"/>
  <c r="AD205" i="31"/>
  <c r="BM205" i="31"/>
  <c r="BM85" i="31"/>
  <c r="AD85" i="31"/>
  <c r="BM220" i="31"/>
  <c r="AD220" i="31"/>
  <c r="AE176" i="31"/>
  <c r="BO176" i="31" s="1"/>
  <c r="BN176" i="31"/>
  <c r="BM129" i="31"/>
  <c r="AD129" i="31"/>
  <c r="BM119" i="31"/>
  <c r="AD119" i="31"/>
  <c r="BN249" i="31"/>
  <c r="AE249" i="31"/>
  <c r="BO249" i="31" s="1"/>
  <c r="BM309" i="31"/>
  <c r="AD309" i="31"/>
  <c r="BN99" i="31"/>
  <c r="AE99" i="31"/>
  <c r="BO99" i="31" s="1"/>
  <c r="AD123" i="31"/>
  <c r="BM123" i="31"/>
  <c r="AD185" i="31"/>
  <c r="BM185" i="31"/>
  <c r="BN251" i="31"/>
  <c r="AE251" i="31"/>
  <c r="BO251" i="31" s="1"/>
  <c r="AE307" i="31"/>
  <c r="BO307" i="31" s="1"/>
  <c r="BN307" i="31"/>
  <c r="BM38" i="31"/>
  <c r="AD38" i="31"/>
  <c r="AE272" i="31"/>
  <c r="BO272" i="31" s="1"/>
  <c r="BN272" i="31"/>
  <c r="BN26" i="31"/>
  <c r="AE26" i="31"/>
  <c r="BO26" i="31" s="1"/>
  <c r="AE182" i="31"/>
  <c r="BO182" i="31" s="1"/>
  <c r="BN182" i="31"/>
  <c r="BN285" i="31"/>
  <c r="AE285" i="31"/>
  <c r="BO285" i="31" s="1"/>
  <c r="AE130" i="31"/>
  <c r="BO130" i="31" s="1"/>
  <c r="BN130" i="31"/>
  <c r="BM53" i="31"/>
  <c r="AD53" i="31"/>
  <c r="BN12" i="31"/>
  <c r="AE12" i="31"/>
  <c r="BO12" i="31" s="1"/>
  <c r="BM232" i="31"/>
  <c r="AD232" i="31"/>
  <c r="AD235" i="31"/>
  <c r="BM235" i="31"/>
  <c r="BN308" i="31"/>
  <c r="AE308" i="31"/>
  <c r="BO308" i="31" s="1"/>
  <c r="BN46" i="31"/>
  <c r="AE46" i="31"/>
  <c r="BO46" i="31" s="1"/>
  <c r="AD22" i="31"/>
  <c r="BM22" i="31"/>
  <c r="AE127" i="31"/>
  <c r="BO127" i="31" s="1"/>
  <c r="BN127" i="31"/>
  <c r="BN169" i="31"/>
  <c r="AE169" i="31"/>
  <c r="BO169" i="31" s="1"/>
  <c r="BM282" i="31"/>
  <c r="AD282" i="31"/>
  <c r="BM313" i="31"/>
  <c r="AD313" i="31"/>
  <c r="BN104" i="31"/>
  <c r="AE104" i="31"/>
  <c r="BO104" i="31" s="1"/>
  <c r="BM242" i="31"/>
  <c r="AD242" i="31"/>
  <c r="BM200" i="31"/>
  <c r="AD200" i="31"/>
  <c r="AE75" i="31"/>
  <c r="BO75" i="31" s="1"/>
  <c r="BN75" i="31"/>
  <c r="BM204" i="31"/>
  <c r="AD204" i="31"/>
  <c r="AD168" i="31"/>
  <c r="BM168" i="31"/>
  <c r="BN31" i="31"/>
  <c r="AE31" i="31"/>
  <c r="BO31" i="31" s="1"/>
  <c r="BM278" i="31"/>
  <c r="AD278" i="31"/>
  <c r="BM19" i="31"/>
  <c r="AD19" i="31"/>
  <c r="BM303" i="31"/>
  <c r="AD303" i="31"/>
  <c r="BM312" i="31"/>
  <c r="AD312" i="31"/>
  <c r="BN239" i="31"/>
  <c r="AE239" i="31"/>
  <c r="BO239" i="31" s="1"/>
  <c r="AD315" i="31"/>
  <c r="BM315" i="31"/>
  <c r="BM148" i="31"/>
  <c r="AD148" i="31"/>
  <c r="BN270" i="31"/>
  <c r="AE270" i="31"/>
  <c r="BO270" i="31" s="1"/>
  <c r="BN263" i="31"/>
  <c r="AE263" i="31"/>
  <c r="BO263" i="31" s="1"/>
  <c r="BM279" i="31"/>
  <c r="AD279" i="31"/>
  <c r="AE234" i="31"/>
  <c r="BO234" i="31" s="1"/>
  <c r="BN234" i="31"/>
  <c r="AE177" i="31"/>
  <c r="BO177" i="31" s="1"/>
  <c r="BN177" i="31"/>
  <c r="BN274" i="31"/>
  <c r="AE274" i="31"/>
  <c r="BO274" i="31" s="1"/>
  <c r="BM68" i="31"/>
  <c r="AD68" i="31"/>
  <c r="BM100" i="31"/>
  <c r="AD100" i="31"/>
  <c r="AE10" i="31"/>
  <c r="BO10" i="31" s="1"/>
  <c r="BN10" i="31"/>
  <c r="AD37" i="31"/>
  <c r="BM37" i="31"/>
  <c r="BM67" i="31"/>
  <c r="AD67" i="31"/>
  <c r="BN300" i="31"/>
  <c r="AE300" i="31"/>
  <c r="BO300" i="31" s="1"/>
  <c r="AD81" i="31"/>
  <c r="BM81" i="31"/>
  <c r="BN302" i="31" l="1"/>
  <c r="AE302" i="31"/>
  <c r="BO302" i="31" s="1"/>
  <c r="BN284" i="31"/>
  <c r="AE284" i="31"/>
  <c r="BO284" i="31" s="1"/>
  <c r="AE15" i="31"/>
  <c r="BO15" i="31" s="1"/>
  <c r="BN15" i="31"/>
  <c r="BN153" i="31"/>
  <c r="AE153" i="31"/>
  <c r="BO153" i="31" s="1"/>
  <c r="AE173" i="31"/>
  <c r="BO173" i="31" s="1"/>
  <c r="BN173" i="31"/>
  <c r="BN211" i="31"/>
  <c r="AE211" i="31"/>
  <c r="BO211" i="31" s="1"/>
  <c r="BN17" i="31"/>
  <c r="AE17" i="31"/>
  <c r="BO17" i="31" s="1"/>
  <c r="BN51" i="31"/>
  <c r="AE51" i="31"/>
  <c r="BO51" i="31" s="1"/>
  <c r="BN114" i="31"/>
  <c r="AE114" i="31"/>
  <c r="BO114" i="31" s="1"/>
  <c r="BN107" i="31"/>
  <c r="AE107" i="31"/>
  <c r="BO107" i="31" s="1"/>
  <c r="BN30" i="31"/>
  <c r="AE30" i="31"/>
  <c r="BO30" i="31" s="1"/>
  <c r="BN140" i="31"/>
  <c r="AE140" i="31"/>
  <c r="BO140" i="31" s="1"/>
  <c r="BN125" i="31"/>
  <c r="AE125" i="31"/>
  <c r="BO125" i="31" s="1"/>
  <c r="AE120" i="31"/>
  <c r="BO120" i="31" s="1"/>
  <c r="BN120" i="31"/>
  <c r="AE199" i="31"/>
  <c r="BO199" i="31" s="1"/>
  <c r="BN199" i="31"/>
  <c r="AE174" i="31"/>
  <c r="BO174" i="31" s="1"/>
  <c r="BN174" i="31"/>
  <c r="BN230" i="31"/>
  <c r="AE230" i="31"/>
  <c r="BO230" i="31" s="1"/>
  <c r="AE224" i="31"/>
  <c r="BO224" i="31" s="1"/>
  <c r="BN224" i="31"/>
  <c r="BN163" i="31"/>
  <c r="AE163" i="31"/>
  <c r="BO163" i="31" s="1"/>
  <c r="BN72" i="31"/>
  <c r="AE72" i="31"/>
  <c r="BO72" i="31" s="1"/>
  <c r="BN118" i="31"/>
  <c r="AE118" i="31"/>
  <c r="BO118" i="31" s="1"/>
  <c r="AE167" i="31"/>
  <c r="BO167" i="31" s="1"/>
  <c r="BN167" i="31"/>
  <c r="AE225" i="31"/>
  <c r="BO225" i="31" s="1"/>
  <c r="BN225" i="31"/>
  <c r="BN88" i="31"/>
  <c r="AE88" i="31"/>
  <c r="BO88" i="31" s="1"/>
  <c r="AE63" i="31"/>
  <c r="BO63" i="31" s="1"/>
  <c r="BN63" i="31"/>
  <c r="BN193" i="31"/>
  <c r="AE193" i="31"/>
  <c r="BO193" i="31" s="1"/>
  <c r="BN267" i="31"/>
  <c r="AE267" i="31"/>
  <c r="BO267" i="31" s="1"/>
  <c r="BN226" i="31"/>
  <c r="AE226" i="31"/>
  <c r="BO226" i="31" s="1"/>
  <c r="AE201" i="31"/>
  <c r="BO201" i="31" s="1"/>
  <c r="BN201" i="31"/>
  <c r="BN281" i="31"/>
  <c r="AE281" i="31"/>
  <c r="BO281" i="31" s="1"/>
  <c r="AE197" i="31"/>
  <c r="BO197" i="31" s="1"/>
  <c r="BN197" i="31"/>
  <c r="AE253" i="31"/>
  <c r="BO253" i="31" s="1"/>
  <c r="BN253" i="31"/>
  <c r="BN128" i="31"/>
  <c r="AE128" i="31"/>
  <c r="BO128" i="31" s="1"/>
  <c r="AE192" i="31"/>
  <c r="BO192" i="31" s="1"/>
  <c r="BN192" i="31"/>
  <c r="BN60" i="31"/>
  <c r="AE60" i="31"/>
  <c r="BO60" i="31" s="1"/>
  <c r="BN269" i="31"/>
  <c r="AE269" i="31"/>
  <c r="BO269" i="31" s="1"/>
  <c r="AE105" i="31"/>
  <c r="BO105" i="31" s="1"/>
  <c r="BN105" i="31"/>
  <c r="AE195" i="31"/>
  <c r="BO195" i="31" s="1"/>
  <c r="BN195" i="31"/>
  <c r="BN81" i="31"/>
  <c r="AE81" i="31"/>
  <c r="BO81" i="31" s="1"/>
  <c r="BN67" i="31"/>
  <c r="AE67" i="31"/>
  <c r="BO67" i="31" s="1"/>
  <c r="AE100" i="31"/>
  <c r="BO100" i="31" s="1"/>
  <c r="BN100" i="31"/>
  <c r="AE312" i="31"/>
  <c r="BO312" i="31" s="1"/>
  <c r="BN312" i="31"/>
  <c r="BN204" i="31"/>
  <c r="AE204" i="31"/>
  <c r="BO204" i="31" s="1"/>
  <c r="BN242" i="31"/>
  <c r="AE242" i="31"/>
  <c r="BO242" i="31" s="1"/>
  <c r="AE313" i="31"/>
  <c r="BO313" i="31" s="1"/>
  <c r="BN313" i="31"/>
  <c r="BN129" i="31"/>
  <c r="AE129" i="31"/>
  <c r="BO129" i="31" s="1"/>
  <c r="BN220" i="31"/>
  <c r="AE220" i="31"/>
  <c r="BO220" i="31" s="1"/>
  <c r="AE39" i="31"/>
  <c r="BO39" i="31" s="1"/>
  <c r="BN39" i="31"/>
  <c r="BN102" i="31"/>
  <c r="AE102" i="31"/>
  <c r="BO102" i="31" s="1"/>
  <c r="BN90" i="31"/>
  <c r="AE90" i="31"/>
  <c r="BO90" i="31" s="1"/>
  <c r="BN138" i="31"/>
  <c r="AE138" i="31"/>
  <c r="BO138" i="31" s="1"/>
  <c r="BN213" i="31"/>
  <c r="AE213" i="31"/>
  <c r="BO213" i="31" s="1"/>
  <c r="AE206" i="31"/>
  <c r="BO206" i="31" s="1"/>
  <c r="BN206" i="31"/>
  <c r="BN109" i="31"/>
  <c r="AE109" i="31"/>
  <c r="BO109" i="31" s="1"/>
  <c r="AE186" i="31"/>
  <c r="BO186" i="31" s="1"/>
  <c r="BN186" i="31"/>
  <c r="BN115" i="31"/>
  <c r="AE115" i="31"/>
  <c r="BO115" i="31" s="1"/>
  <c r="BN73" i="31"/>
  <c r="AE73" i="31"/>
  <c r="BO73" i="31" s="1"/>
  <c r="BN155" i="31"/>
  <c r="AE155" i="31"/>
  <c r="BO155" i="31" s="1"/>
  <c r="BN243" i="31"/>
  <c r="AE243" i="31"/>
  <c r="BO243" i="31" s="1"/>
  <c r="AE286" i="31"/>
  <c r="BO286" i="31" s="1"/>
  <c r="BN286" i="31"/>
  <c r="BN116" i="31"/>
  <c r="AE116" i="31"/>
  <c r="BO116" i="31" s="1"/>
  <c r="AE164" i="31"/>
  <c r="BO164" i="31" s="1"/>
  <c r="BN164" i="31"/>
  <c r="AE8" i="31"/>
  <c r="BO8" i="31" s="1"/>
  <c r="BN8" i="31"/>
  <c r="BN293" i="31"/>
  <c r="AE293" i="31"/>
  <c r="BO293" i="31" s="1"/>
  <c r="AE111" i="31"/>
  <c r="BO111" i="31" s="1"/>
  <c r="BN111" i="31"/>
  <c r="BN280" i="31"/>
  <c r="AE280" i="31"/>
  <c r="BO280" i="31" s="1"/>
  <c r="AE216" i="31"/>
  <c r="BO216" i="31" s="1"/>
  <c r="BN216" i="31"/>
  <c r="AE219" i="31"/>
  <c r="BO219" i="31" s="1"/>
  <c r="BN219" i="31"/>
  <c r="AE275" i="31"/>
  <c r="BO275" i="31" s="1"/>
  <c r="BN275" i="31"/>
  <c r="BN146" i="31"/>
  <c r="AE146" i="31"/>
  <c r="BO146" i="31" s="1"/>
  <c r="AE303" i="31"/>
  <c r="BO303" i="31" s="1"/>
  <c r="BN303" i="31"/>
  <c r="BN37" i="31"/>
  <c r="AE37" i="31"/>
  <c r="BO37" i="31" s="1"/>
  <c r="BN315" i="31"/>
  <c r="AE315" i="31"/>
  <c r="BO315" i="31" s="1"/>
  <c r="AE168" i="31"/>
  <c r="BO168" i="31" s="1"/>
  <c r="BN168" i="31"/>
  <c r="AE123" i="31"/>
  <c r="BO123" i="31" s="1"/>
  <c r="BN123" i="31"/>
  <c r="AE144" i="31"/>
  <c r="BO144" i="31" s="1"/>
  <c r="BN144" i="31"/>
  <c r="AE279" i="31"/>
  <c r="BO279" i="31" s="1"/>
  <c r="BN279" i="31"/>
  <c r="BN53" i="31"/>
  <c r="AE53" i="31"/>
  <c r="BO53" i="31" s="1"/>
  <c r="BN85" i="31"/>
  <c r="AE85" i="31"/>
  <c r="BO85" i="31" s="1"/>
  <c r="BN282" i="31"/>
  <c r="AE282" i="31"/>
  <c r="BO282" i="31" s="1"/>
  <c r="BN38" i="31"/>
  <c r="AE38" i="31"/>
  <c r="BO38" i="31" s="1"/>
  <c r="BN291" i="31"/>
  <c r="AE291" i="31"/>
  <c r="BO291" i="31" s="1"/>
  <c r="BN49" i="31"/>
  <c r="AE49" i="31"/>
  <c r="BO49" i="31" s="1"/>
  <c r="BN207" i="31"/>
  <c r="AE207" i="31"/>
  <c r="BO207" i="31" s="1"/>
  <c r="BN259" i="31"/>
  <c r="AE259" i="31"/>
  <c r="BO259" i="31" s="1"/>
  <c r="AE264" i="31"/>
  <c r="BO264" i="31" s="1"/>
  <c r="BN264" i="31"/>
  <c r="AE24" i="31"/>
  <c r="BO24" i="31" s="1"/>
  <c r="BN24" i="31"/>
  <c r="AE304" i="31"/>
  <c r="BO304" i="31" s="1"/>
  <c r="BN304" i="31"/>
  <c r="BN235" i="31"/>
  <c r="AE235" i="31"/>
  <c r="BO235" i="31" s="1"/>
  <c r="AE36" i="31"/>
  <c r="BO36" i="31" s="1"/>
  <c r="BN36" i="31"/>
  <c r="BN126" i="31"/>
  <c r="AE126" i="31"/>
  <c r="BO126" i="31" s="1"/>
  <c r="AE310" i="31"/>
  <c r="BO310" i="31" s="1"/>
  <c r="BN310" i="31"/>
  <c r="AE189" i="31"/>
  <c r="BO189" i="31" s="1"/>
  <c r="BN189" i="31"/>
  <c r="AE66" i="31"/>
  <c r="BO66" i="31" s="1"/>
  <c r="BN66" i="31"/>
  <c r="AE142" i="31"/>
  <c r="BO142" i="31" s="1"/>
  <c r="BN142" i="31"/>
  <c r="AE96" i="31"/>
  <c r="BO96" i="31" s="1"/>
  <c r="BN96" i="31"/>
  <c r="BN135" i="31"/>
  <c r="AE135" i="31"/>
  <c r="BO135" i="31" s="1"/>
  <c r="BN184" i="31"/>
  <c r="AE184" i="31"/>
  <c r="BO184" i="31" s="1"/>
  <c r="BN87" i="31"/>
  <c r="AE87" i="31"/>
  <c r="BO87" i="31" s="1"/>
  <c r="AE42" i="31"/>
  <c r="BO42" i="31" s="1"/>
  <c r="BN42" i="31"/>
  <c r="AE143" i="31"/>
  <c r="BO143" i="31" s="1"/>
  <c r="BN143" i="31"/>
  <c r="AE209" i="31"/>
  <c r="BO209" i="31" s="1"/>
  <c r="BN209" i="31"/>
  <c r="AE148" i="31"/>
  <c r="BO148" i="31" s="1"/>
  <c r="BN148" i="31"/>
  <c r="BN200" i="31"/>
  <c r="AE200" i="31"/>
  <c r="BO200" i="31" s="1"/>
  <c r="AE22" i="31"/>
  <c r="BO22" i="31" s="1"/>
  <c r="BN22" i="31"/>
  <c r="BN205" i="31"/>
  <c r="AE205" i="31"/>
  <c r="BO205" i="31" s="1"/>
  <c r="AE271" i="31"/>
  <c r="BO271" i="31" s="1"/>
  <c r="BN271" i="31"/>
  <c r="AE145" i="31"/>
  <c r="BO145" i="31" s="1"/>
  <c r="BN145" i="31"/>
  <c r="BN268" i="31"/>
  <c r="AE268" i="31"/>
  <c r="BO268" i="31" s="1"/>
  <c r="AE11" i="31"/>
  <c r="BO11" i="31" s="1"/>
  <c r="BN11" i="31"/>
  <c r="BN244" i="31"/>
  <c r="AE244" i="31"/>
  <c r="BO244" i="31" s="1"/>
  <c r="AE68" i="31"/>
  <c r="BO68" i="31" s="1"/>
  <c r="BN68" i="31"/>
  <c r="AE19" i="31"/>
  <c r="BO19" i="31" s="1"/>
  <c r="BN19" i="31"/>
  <c r="BN278" i="31"/>
  <c r="AE278" i="31"/>
  <c r="BO278" i="31" s="1"/>
  <c r="BN309" i="31"/>
  <c r="AE309" i="31"/>
  <c r="BO309" i="31" s="1"/>
  <c r="AE292" i="31"/>
  <c r="BO292" i="31" s="1"/>
  <c r="BN292" i="31"/>
  <c r="BN43" i="31"/>
  <c r="AE43" i="31"/>
  <c r="BO43" i="31" s="1"/>
  <c r="BN45" i="31"/>
  <c r="AE45" i="31"/>
  <c r="BO45" i="31" s="1"/>
  <c r="AE14" i="31"/>
  <c r="BO14" i="31" s="1"/>
  <c r="BN14" i="31"/>
  <c r="BN52" i="31"/>
  <c r="AE52" i="31"/>
  <c r="BO52" i="31" s="1"/>
  <c r="AE215" i="31"/>
  <c r="BO215" i="31" s="1"/>
  <c r="BN215" i="31"/>
  <c r="BN41" i="31"/>
  <c r="AE41" i="31"/>
  <c r="BO41" i="31" s="1"/>
  <c r="AE93" i="31"/>
  <c r="BO93" i="31" s="1"/>
  <c r="BN93" i="31"/>
  <c r="AE232" i="31"/>
  <c r="BO232" i="31" s="1"/>
  <c r="BN232" i="31"/>
  <c r="BN119" i="31"/>
  <c r="AE119" i="31"/>
  <c r="BO119" i="31" s="1"/>
  <c r="AE185" i="31"/>
  <c r="BO185" i="31" s="1"/>
  <c r="BN185" i="31"/>
  <c r="AE245" i="31"/>
  <c r="BO245" i="31" s="1"/>
  <c r="BN245" i="31"/>
  <c r="BN82" i="31"/>
  <c r="AE82" i="31"/>
  <c r="BO82" i="31" s="1"/>
  <c r="AE198" i="31"/>
  <c r="BO198" i="31" s="1"/>
  <c r="BN198" i="31"/>
  <c r="BN178" i="31"/>
  <c r="AE178" i="31"/>
  <c r="BO178" i="31" s="1"/>
  <c r="BN13" i="31"/>
  <c r="AE13" i="31"/>
  <c r="BO13" i="31" s="1"/>
  <c r="BN158" i="31"/>
  <c r="AE158" i="31"/>
  <c r="BO158" i="31" s="1"/>
  <c r="Y1170" i="1" l="1"/>
  <c r="Z1170" i="1" s="1"/>
  <c r="AA1170" i="1" s="1"/>
  <c r="AB1170" i="1" s="1"/>
  <c r="AC1170" i="1" s="1"/>
  <c r="AD1170" i="1" s="1"/>
  <c r="AE1170" i="1" s="1"/>
  <c r="Y1169" i="1"/>
  <c r="Z1169" i="1" s="1"/>
  <c r="AA1169" i="1" s="1"/>
  <c r="AB1169" i="1" s="1"/>
  <c r="AC1169" i="1" s="1"/>
  <c r="AD1169" i="1" s="1"/>
  <c r="AE1169" i="1" s="1"/>
  <c r="Y1168" i="1"/>
  <c r="Z1168" i="1" s="1"/>
  <c r="AA1168" i="1" s="1"/>
  <c r="AB1168" i="1" s="1"/>
  <c r="AC1168" i="1" s="1"/>
  <c r="AD1168" i="1" s="1"/>
  <c r="AE1168" i="1" s="1"/>
  <c r="Y1167" i="1"/>
  <c r="Z1167" i="1" s="1"/>
  <c r="AA1167" i="1" s="1"/>
  <c r="AB1167" i="1" s="1"/>
  <c r="AC1167" i="1" s="1"/>
  <c r="AD1167" i="1" s="1"/>
  <c r="AE1167" i="1" s="1"/>
  <c r="Y1166" i="1"/>
  <c r="Z1166" i="1" s="1"/>
  <c r="AA1166" i="1" s="1"/>
  <c r="AB1166" i="1" s="1"/>
  <c r="AC1166" i="1" s="1"/>
  <c r="AD1166" i="1" s="1"/>
  <c r="AE1166" i="1" s="1"/>
  <c r="Y1165" i="1"/>
  <c r="Z1165" i="1" s="1"/>
  <c r="AA1165" i="1" s="1"/>
  <c r="AB1165" i="1" s="1"/>
  <c r="AC1165" i="1" s="1"/>
  <c r="AD1165" i="1" s="1"/>
  <c r="AE1165" i="1" s="1"/>
  <c r="BR1170" i="1"/>
  <c r="BQ1170" i="1"/>
  <c r="BG1170" i="1"/>
  <c r="BF1170" i="1"/>
  <c r="BE1170" i="1"/>
  <c r="BC1170" i="1"/>
  <c r="BB1170" i="1"/>
  <c r="AQ1170" i="1" s="1"/>
  <c r="AY1170" i="1"/>
  <c r="AR1170" i="1"/>
  <c r="AP1170" i="1"/>
  <c r="AO1170" i="1"/>
  <c r="AN1170" i="1"/>
  <c r="AK1170" i="1"/>
  <c r="AJ1170" i="1"/>
  <c r="AL1170" i="1" s="1"/>
  <c r="T1170" i="1"/>
  <c r="P1170" i="1"/>
  <c r="G1170" i="1"/>
  <c r="BR1169" i="1"/>
  <c r="BQ1169" i="1"/>
  <c r="BG1169" i="1"/>
  <c r="BF1169" i="1"/>
  <c r="BE1169" i="1"/>
  <c r="BC1169" i="1"/>
  <c r="BB1169" i="1"/>
  <c r="AQ1169" i="1" s="1"/>
  <c r="AY1169" i="1"/>
  <c r="AR1169" i="1"/>
  <c r="AP1169" i="1"/>
  <c r="AO1169" i="1"/>
  <c r="AN1169" i="1"/>
  <c r="AK1169" i="1"/>
  <c r="AJ1169" i="1"/>
  <c r="AL1169" i="1" s="1"/>
  <c r="T1169" i="1"/>
  <c r="P1169" i="1"/>
  <c r="G1169" i="1"/>
  <c r="BR1168" i="1"/>
  <c r="BQ1168" i="1"/>
  <c r="BG1168" i="1"/>
  <c r="BF1168" i="1"/>
  <c r="BE1168" i="1"/>
  <c r="BC1168" i="1"/>
  <c r="BB1168" i="1"/>
  <c r="AQ1168" i="1" s="1"/>
  <c r="AY1168" i="1"/>
  <c r="AR1168" i="1"/>
  <c r="AP1168" i="1"/>
  <c r="AO1168" i="1"/>
  <c r="AN1168" i="1"/>
  <c r="AK1168" i="1"/>
  <c r="AJ1168" i="1"/>
  <c r="AL1168" i="1" s="1"/>
  <c r="T1168" i="1"/>
  <c r="P1168" i="1"/>
  <c r="G1168" i="1"/>
  <c r="BR1167" i="1"/>
  <c r="BQ1167" i="1"/>
  <c r="BG1167" i="1"/>
  <c r="BF1167" i="1"/>
  <c r="BE1167" i="1"/>
  <c r="BC1167" i="1"/>
  <c r="BB1167" i="1"/>
  <c r="AQ1167" i="1" s="1"/>
  <c r="AY1167" i="1"/>
  <c r="AR1167" i="1"/>
  <c r="AP1167" i="1"/>
  <c r="AO1167" i="1"/>
  <c r="AN1167" i="1"/>
  <c r="AK1167" i="1"/>
  <c r="AJ1167" i="1"/>
  <c r="AL1167" i="1" s="1"/>
  <c r="T1167" i="1"/>
  <c r="P1167" i="1"/>
  <c r="G1167" i="1"/>
  <c r="BR1166" i="1"/>
  <c r="BQ1166" i="1"/>
  <c r="BG1166" i="1"/>
  <c r="BF1166" i="1"/>
  <c r="BE1166" i="1"/>
  <c r="BC1166" i="1"/>
  <c r="BB1166" i="1"/>
  <c r="AQ1166" i="1" s="1"/>
  <c r="AY1166" i="1"/>
  <c r="AR1166" i="1"/>
  <c r="AP1166" i="1"/>
  <c r="AO1166" i="1"/>
  <c r="AN1166" i="1"/>
  <c r="AK1166" i="1"/>
  <c r="AJ1166" i="1"/>
  <c r="AL1166" i="1" s="1"/>
  <c r="T1166" i="1"/>
  <c r="P1166" i="1"/>
  <c r="G1166" i="1"/>
  <c r="BR1165" i="1"/>
  <c r="BQ1165" i="1"/>
  <c r="BG1165" i="1"/>
  <c r="BF1165" i="1"/>
  <c r="BE1165" i="1"/>
  <c r="BC1165" i="1"/>
  <c r="BB1165" i="1"/>
  <c r="AQ1165" i="1" s="1"/>
  <c r="AY1165" i="1"/>
  <c r="AR1165" i="1"/>
  <c r="AP1165" i="1"/>
  <c r="AO1165" i="1"/>
  <c r="AN1165" i="1"/>
  <c r="AK1165" i="1"/>
  <c r="AJ1165" i="1"/>
  <c r="AL1165" i="1" s="1"/>
  <c r="T1165" i="1"/>
  <c r="P1165" i="1"/>
  <c r="G1165" i="1"/>
  <c r="AN3" i="19"/>
  <c r="BH2" i="19"/>
  <c r="BI2" i="19" s="1"/>
  <c r="BJ2" i="19" s="1"/>
  <c r="BK2" i="19" s="1"/>
  <c r="BL2" i="19" s="1"/>
  <c r="BM2" i="19" s="1"/>
  <c r="BN2" i="19" s="1"/>
  <c r="AK2" i="19"/>
  <c r="AJ2" i="19"/>
  <c r="AL2" i="19" s="1"/>
  <c r="Y2" i="19"/>
  <c r="Z2" i="19" s="1"/>
  <c r="AA2" i="19" s="1"/>
  <c r="AB2" i="19" s="1"/>
  <c r="AC2" i="19" s="1"/>
  <c r="AD2" i="19" s="1"/>
  <c r="AE2" i="19" s="1"/>
  <c r="T1" i="19"/>
  <c r="Q1" i="19"/>
  <c r="BA1169" i="1" l="1"/>
  <c r="BD1166" i="1"/>
  <c r="AZ1169" i="1"/>
  <c r="BD1169" i="1"/>
  <c r="BA1166" i="1"/>
  <c r="AZ1166" i="1"/>
  <c r="BA1165" i="1"/>
  <c r="A1165" i="1"/>
  <c r="AZ1168" i="1"/>
  <c r="A1168" i="1"/>
  <c r="BA1167" i="1"/>
  <c r="AZ1167" i="1"/>
  <c r="BA1170" i="1"/>
  <c r="AZ1165" i="1"/>
  <c r="BA1168" i="1"/>
  <c r="BD1167" i="1"/>
  <c r="AZ1170" i="1"/>
  <c r="BD1170" i="1"/>
  <c r="BI1165" i="1"/>
  <c r="BI1168" i="1"/>
  <c r="BI1169" i="1"/>
  <c r="BI1166" i="1"/>
  <c r="A1169" i="1"/>
  <c r="A1166" i="1"/>
  <c r="BI1170" i="1"/>
  <c r="BJ1166" i="1"/>
  <c r="BJ1170" i="1"/>
  <c r="BJ1167" i="1"/>
  <c r="BK1168" i="1"/>
  <c r="BI1167" i="1"/>
  <c r="BD1168" i="1"/>
  <c r="A1170" i="1"/>
  <c r="BD1165" i="1"/>
  <c r="A1167" i="1"/>
  <c r="BJ1168" i="1"/>
  <c r="BR44" i="28"/>
  <c r="BQ44" i="28"/>
  <c r="BG44" i="28"/>
  <c r="BF44" i="28"/>
  <c r="BE44" i="28"/>
  <c r="BC44" i="28"/>
  <c r="BB44" i="28"/>
  <c r="AQ44" i="28" s="1"/>
  <c r="BA44" i="28"/>
  <c r="AY44" i="28"/>
  <c r="AR44" i="28"/>
  <c r="AP44" i="28"/>
  <c r="AO44" i="28"/>
  <c r="AN44" i="28"/>
  <c r="AK44" i="28"/>
  <c r="AJ44" i="28"/>
  <c r="AL44" i="28" s="1"/>
  <c r="Y44" i="28"/>
  <c r="T44" i="28"/>
  <c r="P44" i="28"/>
  <c r="G44" i="28"/>
  <c r="BR43" i="28"/>
  <c r="BQ43" i="28"/>
  <c r="BG43" i="28"/>
  <c r="BF43" i="28"/>
  <c r="BE43" i="28"/>
  <c r="BC43" i="28"/>
  <c r="BB43" i="28"/>
  <c r="AQ43" i="28" s="1"/>
  <c r="BA43" i="28"/>
  <c r="AY43" i="28"/>
  <c r="AR43" i="28"/>
  <c r="AP43" i="28"/>
  <c r="AO43" i="28"/>
  <c r="AN43" i="28"/>
  <c r="AK43" i="28"/>
  <c r="AJ43" i="28"/>
  <c r="AL43" i="28" s="1"/>
  <c r="Y43" i="28"/>
  <c r="T43" i="28"/>
  <c r="P43" i="28"/>
  <c r="G43" i="28"/>
  <c r="BR42" i="28"/>
  <c r="BQ42" i="28"/>
  <c r="BG42" i="28"/>
  <c r="BF42" i="28"/>
  <c r="BE42" i="28"/>
  <c r="BC42" i="28"/>
  <c r="BB42" i="28"/>
  <c r="AQ42" i="28" s="1"/>
  <c r="BA42" i="28"/>
  <c r="AY42" i="28"/>
  <c r="AR42" i="28"/>
  <c r="AP42" i="28"/>
  <c r="AO42" i="28"/>
  <c r="AN42" i="28"/>
  <c r="AK42" i="28"/>
  <c r="AJ42" i="28"/>
  <c r="AL42" i="28" s="1"/>
  <c r="Y42" i="28"/>
  <c r="T42" i="28"/>
  <c r="P42" i="28"/>
  <c r="G42" i="28"/>
  <c r="BR41" i="28"/>
  <c r="BQ41" i="28"/>
  <c r="BG41" i="28"/>
  <c r="BF41" i="28"/>
  <c r="BE41" i="28"/>
  <c r="BC41" i="28"/>
  <c r="BB41" i="28"/>
  <c r="AQ41" i="28" s="1"/>
  <c r="BA41" i="28"/>
  <c r="AY41" i="28"/>
  <c r="AR41" i="28"/>
  <c r="AP41" i="28"/>
  <c r="AO41" i="28"/>
  <c r="AN41" i="28"/>
  <c r="AK41" i="28"/>
  <c r="AJ41" i="28"/>
  <c r="AL41" i="28" s="1"/>
  <c r="Y41" i="28"/>
  <c r="T41" i="28"/>
  <c r="P41" i="28"/>
  <c r="G41" i="28"/>
  <c r="BR40" i="28"/>
  <c r="BQ40" i="28"/>
  <c r="BG40" i="28"/>
  <c r="BF40" i="28"/>
  <c r="BE40" i="28"/>
  <c r="BC40" i="28"/>
  <c r="BB40" i="28"/>
  <c r="AQ40" i="28" s="1"/>
  <c r="BA40" i="28"/>
  <c r="AY40" i="28"/>
  <c r="AR40" i="28"/>
  <c r="AP40" i="28"/>
  <c r="AO40" i="28"/>
  <c r="AN40" i="28"/>
  <c r="AK40" i="28"/>
  <c r="AJ40" i="28"/>
  <c r="AL40" i="28" s="1"/>
  <c r="Y40" i="28"/>
  <c r="T40" i="28"/>
  <c r="P40" i="28"/>
  <c r="G40" i="28"/>
  <c r="BR39" i="28"/>
  <c r="BQ39" i="28"/>
  <c r="BG39" i="28"/>
  <c r="BF39" i="28"/>
  <c r="BE39" i="28"/>
  <c r="BC39" i="28"/>
  <c r="BB39" i="28"/>
  <c r="AQ39" i="28" s="1"/>
  <c r="BA39" i="28"/>
  <c r="AY39" i="28"/>
  <c r="AR39" i="28"/>
  <c r="AP39" i="28"/>
  <c r="AO39" i="28"/>
  <c r="AN39" i="28"/>
  <c r="AK39" i="28"/>
  <c r="AJ39" i="28"/>
  <c r="AL39" i="28" s="1"/>
  <c r="Y39" i="28"/>
  <c r="T39" i="28"/>
  <c r="P39" i="28"/>
  <c r="G39" i="28"/>
  <c r="BR38" i="28"/>
  <c r="BQ38" i="28"/>
  <c r="BG38" i="28"/>
  <c r="BF38" i="28"/>
  <c r="BE38" i="28"/>
  <c r="BC38" i="28"/>
  <c r="BB38" i="28"/>
  <c r="AQ38" i="28" s="1"/>
  <c r="BA38" i="28"/>
  <c r="AY38" i="28"/>
  <c r="AR38" i="28"/>
  <c r="AP38" i="28"/>
  <c r="AO38" i="28"/>
  <c r="AN38" i="28"/>
  <c r="AK38" i="28"/>
  <c r="AJ38" i="28"/>
  <c r="AL38" i="28" s="1"/>
  <c r="Y38" i="28"/>
  <c r="T38" i="28"/>
  <c r="P38" i="28"/>
  <c r="G38" i="28"/>
  <c r="BR37" i="28"/>
  <c r="BQ37" i="28"/>
  <c r="BG37" i="28"/>
  <c r="BF37" i="28"/>
  <c r="BE37" i="28"/>
  <c r="BC37" i="28"/>
  <c r="BB37" i="28"/>
  <c r="AQ37" i="28" s="1"/>
  <c r="BA37" i="28"/>
  <c r="AY37" i="28"/>
  <c r="AR37" i="28"/>
  <c r="AP37" i="28"/>
  <c r="AO37" i="28"/>
  <c r="AN37" i="28"/>
  <c r="AK37" i="28"/>
  <c r="AJ37" i="28"/>
  <c r="AL37" i="28" s="1"/>
  <c r="Y37" i="28"/>
  <c r="T37" i="28"/>
  <c r="P37" i="28"/>
  <c r="G37" i="28"/>
  <c r="BR36" i="28"/>
  <c r="BQ36" i="28"/>
  <c r="BG36" i="28"/>
  <c r="BF36" i="28"/>
  <c r="BE36" i="28"/>
  <c r="BC36" i="28"/>
  <c r="BB36" i="28"/>
  <c r="AQ36" i="28" s="1"/>
  <c r="BA36" i="28"/>
  <c r="AY36" i="28"/>
  <c r="AR36" i="28"/>
  <c r="AP36" i="28"/>
  <c r="AO36" i="28"/>
  <c r="AN36" i="28"/>
  <c r="AK36" i="28"/>
  <c r="AJ36" i="28"/>
  <c r="AL36" i="28" s="1"/>
  <c r="Y36" i="28"/>
  <c r="T36" i="28"/>
  <c r="P36" i="28"/>
  <c r="G36" i="28"/>
  <c r="BR35" i="28"/>
  <c r="BQ35" i="28"/>
  <c r="BG35" i="28"/>
  <c r="BF35" i="28"/>
  <c r="BE35" i="28"/>
  <c r="BC35" i="28"/>
  <c r="BB35" i="28"/>
  <c r="AQ35" i="28" s="1"/>
  <c r="BA35" i="28"/>
  <c r="AY35" i="28"/>
  <c r="AR35" i="28"/>
  <c r="AP35" i="28"/>
  <c r="AO35" i="28"/>
  <c r="AN35" i="28"/>
  <c r="AK35" i="28"/>
  <c r="AJ35" i="28"/>
  <c r="AL35" i="28" s="1"/>
  <c r="Y35" i="28"/>
  <c r="T35" i="28"/>
  <c r="P35" i="28"/>
  <c r="G35" i="28"/>
  <c r="BR34" i="28"/>
  <c r="BQ34" i="28"/>
  <c r="BG34" i="28"/>
  <c r="BF34" i="28"/>
  <c r="BE34" i="28"/>
  <c r="BC34" i="28"/>
  <c r="BB34" i="28"/>
  <c r="AQ34" i="28" s="1"/>
  <c r="BA34" i="28"/>
  <c r="AY34" i="28"/>
  <c r="AR34" i="28"/>
  <c r="AP34" i="28"/>
  <c r="AO34" i="28"/>
  <c r="AN34" i="28"/>
  <c r="AK34" i="28"/>
  <c r="AJ34" i="28"/>
  <c r="AL34" i="28" s="1"/>
  <c r="Y34" i="28"/>
  <c r="T34" i="28"/>
  <c r="P34" i="28"/>
  <c r="G34" i="28"/>
  <c r="BR33" i="28"/>
  <c r="BQ33" i="28"/>
  <c r="BG33" i="28"/>
  <c r="BF33" i="28"/>
  <c r="BE33" i="28"/>
  <c r="BC33" i="28"/>
  <c r="BB33" i="28"/>
  <c r="AQ33" i="28" s="1"/>
  <c r="BA33" i="28"/>
  <c r="AY33" i="28"/>
  <c r="AR33" i="28"/>
  <c r="AP33" i="28"/>
  <c r="AO33" i="28"/>
  <c r="AN33" i="28"/>
  <c r="AK33" i="28"/>
  <c r="AJ33" i="28"/>
  <c r="AL33" i="28" s="1"/>
  <c r="Y33" i="28"/>
  <c r="T33" i="28"/>
  <c r="P33" i="28"/>
  <c r="G33" i="28"/>
  <c r="BR32" i="28"/>
  <c r="BQ32" i="28"/>
  <c r="BG32" i="28"/>
  <c r="BF32" i="28"/>
  <c r="BE32" i="28"/>
  <c r="BC32" i="28"/>
  <c r="BB32" i="28"/>
  <c r="AQ32" i="28" s="1"/>
  <c r="BA32" i="28"/>
  <c r="AY32" i="28"/>
  <c r="AR32" i="28"/>
  <c r="AP32" i="28"/>
  <c r="AO32" i="28"/>
  <c r="AN32" i="28"/>
  <c r="AK32" i="28"/>
  <c r="AJ32" i="28"/>
  <c r="AL32" i="28" s="1"/>
  <c r="Y32" i="28"/>
  <c r="T32" i="28"/>
  <c r="P32" i="28"/>
  <c r="G32" i="28"/>
  <c r="BR31" i="28"/>
  <c r="BQ31" i="28"/>
  <c r="BG31" i="28"/>
  <c r="BF31" i="28"/>
  <c r="BE31" i="28"/>
  <c r="BC31" i="28"/>
  <c r="BB31" i="28"/>
  <c r="AQ31" i="28" s="1"/>
  <c r="BA31" i="28"/>
  <c r="AY31" i="28"/>
  <c r="AR31" i="28"/>
  <c r="AP31" i="28"/>
  <c r="AO31" i="28"/>
  <c r="AN31" i="28"/>
  <c r="AK31" i="28"/>
  <c r="AJ31" i="28"/>
  <c r="AL31" i="28" s="1"/>
  <c r="Y31" i="28"/>
  <c r="T31" i="28"/>
  <c r="P31" i="28"/>
  <c r="G31" i="28"/>
  <c r="BR30" i="28"/>
  <c r="BQ30" i="28"/>
  <c r="BG30" i="28"/>
  <c r="BF30" i="28"/>
  <c r="BE30" i="28"/>
  <c r="BC30" i="28"/>
  <c r="BB30" i="28"/>
  <c r="AQ30" i="28" s="1"/>
  <c r="BA30" i="28"/>
  <c r="AY30" i="28"/>
  <c r="AR30" i="28"/>
  <c r="AP30" i="28"/>
  <c r="AO30" i="28"/>
  <c r="AN30" i="28"/>
  <c r="AK30" i="28"/>
  <c r="AJ30" i="28"/>
  <c r="AL30" i="28" s="1"/>
  <c r="Y30" i="28"/>
  <c r="T30" i="28"/>
  <c r="P30" i="28"/>
  <c r="G30" i="28"/>
  <c r="BR29" i="28"/>
  <c r="BQ29" i="28"/>
  <c r="BG29" i="28"/>
  <c r="BF29" i="28"/>
  <c r="BE29" i="28"/>
  <c r="BC29" i="28"/>
  <c r="BB29" i="28"/>
  <c r="AQ29" i="28" s="1"/>
  <c r="BA29" i="28"/>
  <c r="AY29" i="28"/>
  <c r="AR29" i="28"/>
  <c r="AP29" i="28"/>
  <c r="AO29" i="28"/>
  <c r="AN29" i="28"/>
  <c r="AK29" i="28"/>
  <c r="AJ29" i="28"/>
  <c r="AL29" i="28" s="1"/>
  <c r="Y29" i="28"/>
  <c r="T29" i="28"/>
  <c r="P29" i="28"/>
  <c r="G29" i="28"/>
  <c r="BR28" i="28"/>
  <c r="BQ28" i="28"/>
  <c r="BG28" i="28"/>
  <c r="BF28" i="28"/>
  <c r="BE28" i="28"/>
  <c r="BC28" i="28"/>
  <c r="BB28" i="28"/>
  <c r="AQ28" i="28" s="1"/>
  <c r="BA28" i="28"/>
  <c r="AY28" i="28"/>
  <c r="AR28" i="28"/>
  <c r="AP28" i="28"/>
  <c r="AO28" i="28"/>
  <c r="AN28" i="28"/>
  <c r="AK28" i="28"/>
  <c r="AJ28" i="28"/>
  <c r="AL28" i="28" s="1"/>
  <c r="Y28" i="28"/>
  <c r="T28" i="28"/>
  <c r="P28" i="28"/>
  <c r="G28" i="28"/>
  <c r="BR27" i="28"/>
  <c r="BQ27" i="28"/>
  <c r="BG27" i="28"/>
  <c r="BF27" i="28"/>
  <c r="BE27" i="28"/>
  <c r="BC27" i="28"/>
  <c r="BB27" i="28"/>
  <c r="AQ27" i="28" s="1"/>
  <c r="BA27" i="28"/>
  <c r="AY27" i="28"/>
  <c r="AR27" i="28"/>
  <c r="AP27" i="28"/>
  <c r="AO27" i="28"/>
  <c r="AN27" i="28"/>
  <c r="AK27" i="28"/>
  <c r="AJ27" i="28"/>
  <c r="AL27" i="28" s="1"/>
  <c r="Y27" i="28"/>
  <c r="T27" i="28"/>
  <c r="P27" i="28"/>
  <c r="G27" i="28"/>
  <c r="BR26" i="28"/>
  <c r="BQ26" i="28"/>
  <c r="BG26" i="28"/>
  <c r="BF26" i="28"/>
  <c r="BE26" i="28"/>
  <c r="BC26" i="28"/>
  <c r="BB26" i="28"/>
  <c r="AQ26" i="28" s="1"/>
  <c r="BA26" i="28"/>
  <c r="AY26" i="28"/>
  <c r="AR26" i="28"/>
  <c r="AP26" i="28"/>
  <c r="AO26" i="28"/>
  <c r="AN26" i="28"/>
  <c r="AK26" i="28"/>
  <c r="AJ26" i="28"/>
  <c r="AL26" i="28" s="1"/>
  <c r="Y26" i="28"/>
  <c r="T26" i="28"/>
  <c r="P26" i="28"/>
  <c r="G26" i="28"/>
  <c r="BR25" i="28"/>
  <c r="BQ25" i="28"/>
  <c r="BG25" i="28"/>
  <c r="BF25" i="28"/>
  <c r="BE25" i="28"/>
  <c r="BC25" i="28"/>
  <c r="BB25" i="28"/>
  <c r="AQ25" i="28" s="1"/>
  <c r="BA25" i="28"/>
  <c r="AY25" i="28"/>
  <c r="AR25" i="28"/>
  <c r="AP25" i="28"/>
  <c r="AO25" i="28"/>
  <c r="AN25" i="28"/>
  <c r="AK25" i="28"/>
  <c r="AJ25" i="28"/>
  <c r="AL25" i="28" s="1"/>
  <c r="Y25" i="28"/>
  <c r="T25" i="28"/>
  <c r="P25" i="28"/>
  <c r="G25" i="28"/>
  <c r="BR24" i="28"/>
  <c r="BQ24" i="28"/>
  <c r="BG24" i="28"/>
  <c r="BF24" i="28"/>
  <c r="BE24" i="28"/>
  <c r="BC24" i="28"/>
  <c r="BB24" i="28"/>
  <c r="AQ24" i="28" s="1"/>
  <c r="BA24" i="28"/>
  <c r="AY24" i="28"/>
  <c r="AR24" i="28"/>
  <c r="AP24" i="28"/>
  <c r="AO24" i="28"/>
  <c r="AN24" i="28"/>
  <c r="AK24" i="28"/>
  <c r="AJ24" i="28"/>
  <c r="AL24" i="28" s="1"/>
  <c r="Y24" i="28"/>
  <c r="T24" i="28"/>
  <c r="P24" i="28"/>
  <c r="G24" i="28"/>
  <c r="BR23" i="28"/>
  <c r="BQ23" i="28"/>
  <c r="BG23" i="28"/>
  <c r="BF23" i="28"/>
  <c r="BE23" i="28"/>
  <c r="BC23" i="28"/>
  <c r="BB23" i="28"/>
  <c r="AQ23" i="28" s="1"/>
  <c r="BA23" i="28"/>
  <c r="AY23" i="28"/>
  <c r="AR23" i="28"/>
  <c r="AP23" i="28"/>
  <c r="AO23" i="28"/>
  <c r="AN23" i="28"/>
  <c r="AK23" i="28"/>
  <c r="AJ23" i="28"/>
  <c r="AL23" i="28" s="1"/>
  <c r="Y23" i="28"/>
  <c r="T23" i="28"/>
  <c r="P23" i="28"/>
  <c r="G23" i="28"/>
  <c r="BR22" i="28"/>
  <c r="BQ22" i="28"/>
  <c r="BG22" i="28"/>
  <c r="BF22" i="28"/>
  <c r="BE22" i="28"/>
  <c r="BC22" i="28"/>
  <c r="BB22" i="28"/>
  <c r="AQ22" i="28" s="1"/>
  <c r="BA22" i="28"/>
  <c r="AY22" i="28"/>
  <c r="AR22" i="28"/>
  <c r="AP22" i="28"/>
  <c r="AO22" i="28"/>
  <c r="AN22" i="28"/>
  <c r="AK22" i="28"/>
  <c r="AJ22" i="28"/>
  <c r="AL22" i="28" s="1"/>
  <c r="Y22" i="28"/>
  <c r="T22" i="28"/>
  <c r="P22" i="28"/>
  <c r="G22" i="28"/>
  <c r="BR21" i="28"/>
  <c r="BQ21" i="28"/>
  <c r="BG21" i="28"/>
  <c r="BF21" i="28"/>
  <c r="BE21" i="28"/>
  <c r="BC21" i="28"/>
  <c r="BB21" i="28"/>
  <c r="AQ21" i="28" s="1"/>
  <c r="BA21" i="28"/>
  <c r="AY21" i="28"/>
  <c r="AR21" i="28"/>
  <c r="AP21" i="28"/>
  <c r="AO21" i="28"/>
  <c r="AN21" i="28"/>
  <c r="AK21" i="28"/>
  <c r="AJ21" i="28"/>
  <c r="AL21" i="28" s="1"/>
  <c r="Y21" i="28"/>
  <c r="T21" i="28"/>
  <c r="P21" i="28"/>
  <c r="G21" i="28"/>
  <c r="BR20" i="28"/>
  <c r="BQ20" i="28"/>
  <c r="BG20" i="28"/>
  <c r="BF20" i="28"/>
  <c r="BE20" i="28"/>
  <c r="BC20" i="28"/>
  <c r="BB20" i="28"/>
  <c r="AQ20" i="28" s="1"/>
  <c r="BA20" i="28"/>
  <c r="AY20" i="28"/>
  <c r="AR20" i="28"/>
  <c r="AP20" i="28"/>
  <c r="AO20" i="28"/>
  <c r="AN20" i="28"/>
  <c r="AK20" i="28"/>
  <c r="AJ20" i="28"/>
  <c r="AL20" i="28" s="1"/>
  <c r="Y20" i="28"/>
  <c r="T20" i="28"/>
  <c r="P20" i="28"/>
  <c r="G20" i="28"/>
  <c r="BR19" i="28"/>
  <c r="BQ19" i="28"/>
  <c r="BG19" i="28"/>
  <c r="BF19" i="28"/>
  <c r="BE19" i="28"/>
  <c r="BC19" i="28"/>
  <c r="BB19" i="28"/>
  <c r="AQ19" i="28" s="1"/>
  <c r="BA19" i="28"/>
  <c r="AY19" i="28"/>
  <c r="AR19" i="28"/>
  <c r="AP19" i="28"/>
  <c r="AO19" i="28"/>
  <c r="AN19" i="28"/>
  <c r="AK19" i="28"/>
  <c r="AJ19" i="28"/>
  <c r="AL19" i="28" s="1"/>
  <c r="Y19" i="28"/>
  <c r="T19" i="28"/>
  <c r="P19" i="28"/>
  <c r="G19" i="28"/>
  <c r="BR18" i="28"/>
  <c r="BQ18" i="28"/>
  <c r="BG18" i="28"/>
  <c r="BF18" i="28"/>
  <c r="BE18" i="28"/>
  <c r="BC18" i="28"/>
  <c r="BB18" i="28"/>
  <c r="AQ18" i="28" s="1"/>
  <c r="BA18" i="28"/>
  <c r="AY18" i="28"/>
  <c r="AR18" i="28"/>
  <c r="AP18" i="28"/>
  <c r="AO18" i="28"/>
  <c r="AN18" i="28"/>
  <c r="AK18" i="28"/>
  <c r="AJ18" i="28"/>
  <c r="AL18" i="28" s="1"/>
  <c r="Y18" i="28"/>
  <c r="T18" i="28"/>
  <c r="P18" i="28"/>
  <c r="G18" i="28"/>
  <c r="BR17" i="28"/>
  <c r="BQ17" i="28"/>
  <c r="BG17" i="28"/>
  <c r="BF17" i="28"/>
  <c r="BE17" i="28"/>
  <c r="BC17" i="28"/>
  <c r="BB17" i="28"/>
  <c r="AQ17" i="28" s="1"/>
  <c r="BA17" i="28"/>
  <c r="AY17" i="28"/>
  <c r="AR17" i="28"/>
  <c r="AP17" i="28"/>
  <c r="AO17" i="28"/>
  <c r="AN17" i="28"/>
  <c r="AK17" i="28"/>
  <c r="AJ17" i="28"/>
  <c r="AL17" i="28" s="1"/>
  <c r="Y17" i="28"/>
  <c r="T17" i="28"/>
  <c r="P17" i="28"/>
  <c r="G17" i="28"/>
  <c r="BR16" i="28"/>
  <c r="BQ16" i="28"/>
  <c r="BG16" i="28"/>
  <c r="BF16" i="28"/>
  <c r="BE16" i="28"/>
  <c r="BC16" i="28"/>
  <c r="BB16" i="28"/>
  <c r="AQ16" i="28" s="1"/>
  <c r="BA16" i="28"/>
  <c r="AY16" i="28"/>
  <c r="AR16" i="28"/>
  <c r="AP16" i="28"/>
  <c r="AO16" i="28"/>
  <c r="AN16" i="28"/>
  <c r="AK16" i="28"/>
  <c r="AJ16" i="28"/>
  <c r="AL16" i="28" s="1"/>
  <c r="Y16" i="28"/>
  <c r="T16" i="28"/>
  <c r="P16" i="28"/>
  <c r="G16" i="28"/>
  <c r="BR15" i="28"/>
  <c r="BQ15" i="28"/>
  <c r="BG15" i="28"/>
  <c r="BF15" i="28"/>
  <c r="BE15" i="28"/>
  <c r="BC15" i="28"/>
  <c r="BB15" i="28"/>
  <c r="AQ15" i="28" s="1"/>
  <c r="BA15" i="28"/>
  <c r="AY15" i="28"/>
  <c r="AR15" i="28"/>
  <c r="AP15" i="28"/>
  <c r="AO15" i="28"/>
  <c r="AN15" i="28"/>
  <c r="AK15" i="28"/>
  <c r="AJ15" i="28"/>
  <c r="AL15" i="28" s="1"/>
  <c r="Y15" i="28"/>
  <c r="T15" i="28"/>
  <c r="P15" i="28"/>
  <c r="G15" i="28"/>
  <c r="BR14" i="28"/>
  <c r="BQ14" i="28"/>
  <c r="BG14" i="28"/>
  <c r="BF14" i="28"/>
  <c r="BE14" i="28"/>
  <c r="BC14" i="28"/>
  <c r="BB14" i="28"/>
  <c r="AQ14" i="28" s="1"/>
  <c r="BA14" i="28"/>
  <c r="AY14" i="28"/>
  <c r="AR14" i="28"/>
  <c r="AP14" i="28"/>
  <c r="AO14" i="28"/>
  <c r="AN14" i="28"/>
  <c r="AK14" i="28"/>
  <c r="AJ14" i="28"/>
  <c r="AL14" i="28" s="1"/>
  <c r="Y14" i="28"/>
  <c r="T14" i="28"/>
  <c r="P14" i="28"/>
  <c r="G14" i="28"/>
  <c r="BR13" i="28"/>
  <c r="BQ13" i="28"/>
  <c r="BG13" i="28"/>
  <c r="BF13" i="28"/>
  <c r="BE13" i="28"/>
  <c r="BC13" i="28"/>
  <c r="BB13" i="28"/>
  <c r="AQ13" i="28" s="1"/>
  <c r="BA13" i="28"/>
  <c r="AY13" i="28"/>
  <c r="AR13" i="28"/>
  <c r="AP13" i="28"/>
  <c r="AO13" i="28"/>
  <c r="AN13" i="28"/>
  <c r="AK13" i="28"/>
  <c r="AJ13" i="28"/>
  <c r="AL13" i="28" s="1"/>
  <c r="Y13" i="28"/>
  <c r="T13" i="28"/>
  <c r="P13" i="28"/>
  <c r="G13" i="28"/>
  <c r="BR12" i="28"/>
  <c r="BQ12" i="28"/>
  <c r="BG12" i="28"/>
  <c r="BF12" i="28"/>
  <c r="BE12" i="28"/>
  <c r="BC12" i="28"/>
  <c r="BB12" i="28"/>
  <c r="AQ12" i="28" s="1"/>
  <c r="BA12" i="28"/>
  <c r="AY12" i="28"/>
  <c r="AR12" i="28"/>
  <c r="AP12" i="28"/>
  <c r="AO12" i="28"/>
  <c r="AN12" i="28"/>
  <c r="AK12" i="28"/>
  <c r="AJ12" i="28"/>
  <c r="AL12" i="28" s="1"/>
  <c r="Y12" i="28"/>
  <c r="T12" i="28"/>
  <c r="P12" i="28"/>
  <c r="G12" i="28"/>
  <c r="BR11" i="28"/>
  <c r="BQ11" i="28"/>
  <c r="BG11" i="28"/>
  <c r="BF11" i="28"/>
  <c r="BE11" i="28"/>
  <c r="BC11" i="28"/>
  <c r="BB11" i="28"/>
  <c r="AQ11" i="28" s="1"/>
  <c r="BA11" i="28"/>
  <c r="AY11" i="28"/>
  <c r="AR11" i="28"/>
  <c r="AP11" i="28"/>
  <c r="AO11" i="28"/>
  <c r="AN11" i="28"/>
  <c r="AK11" i="28"/>
  <c r="AJ11" i="28"/>
  <c r="AL11" i="28" s="1"/>
  <c r="Y11" i="28"/>
  <c r="T11" i="28"/>
  <c r="P11" i="28"/>
  <c r="G11" i="28"/>
  <c r="BR10" i="28"/>
  <c r="BQ10" i="28"/>
  <c r="BG10" i="28"/>
  <c r="BF10" i="28"/>
  <c r="BE10" i="28"/>
  <c r="BC10" i="28"/>
  <c r="BB10" i="28"/>
  <c r="AQ10" i="28" s="1"/>
  <c r="BA10" i="28"/>
  <c r="AY10" i="28"/>
  <c r="AR10" i="28"/>
  <c r="AP10" i="28"/>
  <c r="AO10" i="28"/>
  <c r="AN10" i="28"/>
  <c r="AK10" i="28"/>
  <c r="AJ10" i="28"/>
  <c r="AL10" i="28" s="1"/>
  <c r="Y10" i="28"/>
  <c r="T10" i="28"/>
  <c r="P10" i="28"/>
  <c r="G10" i="28"/>
  <c r="BR9" i="28"/>
  <c r="BQ9" i="28"/>
  <c r="BG9" i="28"/>
  <c r="BF9" i="28"/>
  <c r="BE9" i="28"/>
  <c r="BC9" i="28"/>
  <c r="BB9" i="28"/>
  <c r="AQ9" i="28" s="1"/>
  <c r="BA9" i="28"/>
  <c r="AY9" i="28"/>
  <c r="AR9" i="28"/>
  <c r="AP9" i="28"/>
  <c r="AO9" i="28"/>
  <c r="AN9" i="28"/>
  <c r="AK9" i="28"/>
  <c r="AJ9" i="28"/>
  <c r="AL9" i="28" s="1"/>
  <c r="Y9" i="28"/>
  <c r="T9" i="28"/>
  <c r="P9" i="28"/>
  <c r="G9" i="28"/>
  <c r="BR8" i="28"/>
  <c r="BQ8" i="28"/>
  <c r="BG8" i="28"/>
  <c r="BF8" i="28"/>
  <c r="BE8" i="28"/>
  <c r="BC8" i="28"/>
  <c r="BB8" i="28"/>
  <c r="AQ8" i="28" s="1"/>
  <c r="BA8" i="28"/>
  <c r="AY8" i="28"/>
  <c r="AR8" i="28"/>
  <c r="AP8" i="28"/>
  <c r="AO8" i="28"/>
  <c r="AN8" i="28"/>
  <c r="AK8" i="28"/>
  <c r="AJ8" i="28"/>
  <c r="AL8" i="28" s="1"/>
  <c r="Y8" i="28"/>
  <c r="T8" i="28"/>
  <c r="P8" i="28"/>
  <c r="G8" i="28"/>
  <c r="BR7" i="28"/>
  <c r="BQ7" i="28"/>
  <c r="BG7" i="28"/>
  <c r="BF7" i="28"/>
  <c r="BE7" i="28"/>
  <c r="BC7" i="28"/>
  <c r="BB7" i="28"/>
  <c r="AQ7" i="28" s="1"/>
  <c r="BA7" i="28"/>
  <c r="AY7" i="28"/>
  <c r="AR7" i="28"/>
  <c r="AP7" i="28"/>
  <c r="AO7" i="28"/>
  <c r="AN7" i="28"/>
  <c r="AK7" i="28"/>
  <c r="AJ7" i="28"/>
  <c r="AL7" i="28" s="1"/>
  <c r="Y7" i="28"/>
  <c r="T7" i="28"/>
  <c r="P7" i="28"/>
  <c r="G7" i="28"/>
  <c r="BR6" i="28"/>
  <c r="BQ6" i="28"/>
  <c r="BG6" i="28"/>
  <c r="BF6" i="28"/>
  <c r="BE6" i="28"/>
  <c r="BC6" i="28"/>
  <c r="BB6" i="28"/>
  <c r="AQ6" i="28" s="1"/>
  <c r="BA6" i="28"/>
  <c r="AY6" i="28"/>
  <c r="AR6" i="28"/>
  <c r="AP6" i="28"/>
  <c r="AO6" i="28"/>
  <c r="AN6" i="28"/>
  <c r="AK6" i="28"/>
  <c r="AJ6" i="28"/>
  <c r="AL6" i="28" s="1"/>
  <c r="Y6" i="28"/>
  <c r="T6" i="28"/>
  <c r="P6" i="28"/>
  <c r="G6" i="28"/>
  <c r="BR5" i="28"/>
  <c r="BQ5" i="28"/>
  <c r="BG5" i="28"/>
  <c r="BF5" i="28"/>
  <c r="BE5" i="28"/>
  <c r="BC5" i="28"/>
  <c r="BB5" i="28"/>
  <c r="AQ5" i="28" s="1"/>
  <c r="BA5" i="28"/>
  <c r="AY5" i="28"/>
  <c r="AR5" i="28"/>
  <c r="AP5" i="28"/>
  <c r="AO5" i="28"/>
  <c r="AN5" i="28"/>
  <c r="AK5" i="28"/>
  <c r="AJ5" i="28"/>
  <c r="AL5" i="28" s="1"/>
  <c r="Y5" i="28"/>
  <c r="T5" i="28"/>
  <c r="P5" i="28"/>
  <c r="G5" i="28"/>
  <c r="AN4" i="28"/>
  <c r="AO3" i="28"/>
  <c r="BI2" i="28"/>
  <c r="BJ2" i="28" s="1"/>
  <c r="BK2" i="28" s="1"/>
  <c r="BL2" i="28" s="1"/>
  <c r="BM2" i="28" s="1"/>
  <c r="BN2" i="28" s="1"/>
  <c r="BO2" i="28" s="1"/>
  <c r="AK2" i="28"/>
  <c r="AJ2" i="28"/>
  <c r="AL2" i="28" s="1"/>
  <c r="Y2" i="28"/>
  <c r="Z2" i="28" s="1"/>
  <c r="AA2" i="28" s="1"/>
  <c r="AB2" i="28" s="1"/>
  <c r="AC2" i="28" s="1"/>
  <c r="AD2" i="28" s="1"/>
  <c r="AE2" i="28" s="1"/>
  <c r="T1" i="28"/>
  <c r="Q1" i="28"/>
  <c r="BR188" i="27"/>
  <c r="BQ188" i="27"/>
  <c r="BG188" i="27"/>
  <c r="BF188" i="27"/>
  <c r="BE188" i="27"/>
  <c r="BC188" i="27"/>
  <c r="BB188" i="27"/>
  <c r="AQ188" i="27" s="1"/>
  <c r="BA188" i="27"/>
  <c r="AY188" i="27"/>
  <c r="AR188" i="27"/>
  <c r="AP188" i="27"/>
  <c r="AO188" i="27"/>
  <c r="AN188" i="27"/>
  <c r="AK188" i="27"/>
  <c r="AJ188" i="27"/>
  <c r="AL188" i="27" s="1"/>
  <c r="Y188" i="27"/>
  <c r="T188" i="27"/>
  <c r="P188" i="27"/>
  <c r="G188" i="27"/>
  <c r="BR187" i="27"/>
  <c r="BQ187" i="27"/>
  <c r="BG187" i="27"/>
  <c r="BF187" i="27"/>
  <c r="BE187" i="27"/>
  <c r="BC187" i="27"/>
  <c r="BB187" i="27"/>
  <c r="AQ187" i="27" s="1"/>
  <c r="BA187" i="27"/>
  <c r="AZ187" i="27"/>
  <c r="AY187" i="27"/>
  <c r="AR187" i="27"/>
  <c r="AP187" i="27"/>
  <c r="AO187" i="27"/>
  <c r="AN187" i="27"/>
  <c r="AK187" i="27"/>
  <c r="AJ187" i="27"/>
  <c r="AL187" i="27" s="1"/>
  <c r="Y187" i="27"/>
  <c r="T187" i="27"/>
  <c r="G187" i="27"/>
  <c r="BR186" i="27"/>
  <c r="BQ186" i="27"/>
  <c r="BG186" i="27"/>
  <c r="BF186" i="27"/>
  <c r="BE186" i="27"/>
  <c r="BC186" i="27"/>
  <c r="BB186" i="27"/>
  <c r="AQ186" i="27" s="1"/>
  <c r="BA186" i="27"/>
  <c r="AY186" i="27"/>
  <c r="AR186" i="27"/>
  <c r="AP186" i="27"/>
  <c r="AO186" i="27"/>
  <c r="AN186" i="27"/>
  <c r="AK186" i="27"/>
  <c r="AJ186" i="27"/>
  <c r="AL186" i="27" s="1"/>
  <c r="Y186" i="27"/>
  <c r="T186" i="27"/>
  <c r="P186" i="27"/>
  <c r="G186" i="27"/>
  <c r="BR185" i="27"/>
  <c r="BQ185" i="27"/>
  <c r="BG185" i="27"/>
  <c r="BF185" i="27"/>
  <c r="BE185" i="27"/>
  <c r="BC185" i="27"/>
  <c r="BB185" i="27"/>
  <c r="AQ185" i="27" s="1"/>
  <c r="BA185" i="27"/>
  <c r="AY185" i="27"/>
  <c r="AR185" i="27"/>
  <c r="AP185" i="27"/>
  <c r="AO185" i="27"/>
  <c r="AN185" i="27"/>
  <c r="AK185" i="27"/>
  <c r="AJ185" i="27"/>
  <c r="AL185" i="27" s="1"/>
  <c r="Y185" i="27"/>
  <c r="T185" i="27"/>
  <c r="P185" i="27"/>
  <c r="G185" i="27"/>
  <c r="BR184" i="27"/>
  <c r="BQ184" i="27"/>
  <c r="BG184" i="27"/>
  <c r="BF184" i="27"/>
  <c r="BE184" i="27"/>
  <c r="BC184" i="27"/>
  <c r="BB184" i="27"/>
  <c r="AQ184" i="27" s="1"/>
  <c r="BA184" i="27"/>
  <c r="AY184" i="27"/>
  <c r="AR184" i="27"/>
  <c r="AP184" i="27"/>
  <c r="AO184" i="27"/>
  <c r="AN184" i="27"/>
  <c r="AK184" i="27"/>
  <c r="AJ184" i="27"/>
  <c r="AL184" i="27" s="1"/>
  <c r="Y184" i="27"/>
  <c r="T184" i="27"/>
  <c r="P184" i="27"/>
  <c r="G184" i="27"/>
  <c r="BR183" i="27"/>
  <c r="BQ183" i="27"/>
  <c r="BG183" i="27"/>
  <c r="BF183" i="27"/>
  <c r="BE183" i="27"/>
  <c r="BC183" i="27"/>
  <c r="BB183" i="27"/>
  <c r="AQ183" i="27" s="1"/>
  <c r="BA183" i="27"/>
  <c r="AY183" i="27"/>
  <c r="AR183" i="27"/>
  <c r="AP183" i="27"/>
  <c r="AO183" i="27"/>
  <c r="AN183" i="27"/>
  <c r="AK183" i="27"/>
  <c r="AJ183" i="27"/>
  <c r="AL183" i="27" s="1"/>
  <c r="Y183" i="27"/>
  <c r="T183" i="27"/>
  <c r="P183" i="27"/>
  <c r="G183" i="27"/>
  <c r="BR182" i="27"/>
  <c r="BQ182" i="27"/>
  <c r="BG182" i="27"/>
  <c r="BF182" i="27"/>
  <c r="BE182" i="27"/>
  <c r="BC182" i="27"/>
  <c r="BB182" i="27"/>
  <c r="AQ182" i="27" s="1"/>
  <c r="BA182" i="27"/>
  <c r="AY182" i="27"/>
  <c r="AR182" i="27"/>
  <c r="AP182" i="27"/>
  <c r="AO182" i="27"/>
  <c r="AN182" i="27"/>
  <c r="AK182" i="27"/>
  <c r="AJ182" i="27"/>
  <c r="AL182" i="27" s="1"/>
  <c r="Y182" i="27"/>
  <c r="T182" i="27"/>
  <c r="P182" i="27"/>
  <c r="G182" i="27"/>
  <c r="BR181" i="27"/>
  <c r="BQ181" i="27"/>
  <c r="BG181" i="27"/>
  <c r="BF181" i="27"/>
  <c r="BE181" i="27"/>
  <c r="BC181" i="27"/>
  <c r="BB181" i="27"/>
  <c r="AQ181" i="27" s="1"/>
  <c r="BA181" i="27"/>
  <c r="AY181" i="27"/>
  <c r="AR181" i="27"/>
  <c r="AP181" i="27"/>
  <c r="AO181" i="27"/>
  <c r="AN181" i="27"/>
  <c r="AK181" i="27"/>
  <c r="AJ181" i="27"/>
  <c r="AL181" i="27" s="1"/>
  <c r="Y181" i="27"/>
  <c r="T181" i="27"/>
  <c r="P181" i="27"/>
  <c r="G181" i="27"/>
  <c r="BR180" i="27"/>
  <c r="BQ180" i="27"/>
  <c r="BG180" i="27"/>
  <c r="BF180" i="27"/>
  <c r="BE180" i="27"/>
  <c r="BC180" i="27"/>
  <c r="BB180" i="27"/>
  <c r="AQ180" i="27" s="1"/>
  <c r="BA180" i="27"/>
  <c r="AY180" i="27"/>
  <c r="AR180" i="27"/>
  <c r="AP180" i="27"/>
  <c r="AO180" i="27"/>
  <c r="AN180" i="27"/>
  <c r="AK180" i="27"/>
  <c r="AJ180" i="27"/>
  <c r="AL180" i="27" s="1"/>
  <c r="Y180" i="27"/>
  <c r="T180" i="27"/>
  <c r="P180" i="27"/>
  <c r="G180" i="27"/>
  <c r="BR179" i="27"/>
  <c r="BQ179" i="27"/>
  <c r="BG179" i="27"/>
  <c r="BF179" i="27"/>
  <c r="BE179" i="27"/>
  <c r="BC179" i="27"/>
  <c r="BB179" i="27"/>
  <c r="AQ179" i="27" s="1"/>
  <c r="BA179" i="27"/>
  <c r="AY179" i="27"/>
  <c r="AR179" i="27"/>
  <c r="AP179" i="27"/>
  <c r="AO179" i="27"/>
  <c r="AN179" i="27"/>
  <c r="AK179" i="27"/>
  <c r="AJ179" i="27"/>
  <c r="AL179" i="27" s="1"/>
  <c r="Y179" i="27"/>
  <c r="T179" i="27"/>
  <c r="P179" i="27"/>
  <c r="G179" i="27"/>
  <c r="BR178" i="27"/>
  <c r="BQ178" i="27"/>
  <c r="BG178" i="27"/>
  <c r="BF178" i="27"/>
  <c r="BE178" i="27"/>
  <c r="BC178" i="27"/>
  <c r="BB178" i="27"/>
  <c r="AQ178" i="27" s="1"/>
  <c r="BA178" i="27"/>
  <c r="AY178" i="27"/>
  <c r="AR178" i="27"/>
  <c r="AP178" i="27"/>
  <c r="AO178" i="27"/>
  <c r="AN178" i="27"/>
  <c r="AK178" i="27"/>
  <c r="AJ178" i="27"/>
  <c r="AL178" i="27" s="1"/>
  <c r="Y178" i="27"/>
  <c r="T178" i="27"/>
  <c r="P178" i="27"/>
  <c r="G178" i="27"/>
  <c r="BR177" i="27"/>
  <c r="BQ177" i="27"/>
  <c r="BG177" i="27"/>
  <c r="BF177" i="27"/>
  <c r="BE177" i="27"/>
  <c r="BC177" i="27"/>
  <c r="BB177" i="27"/>
  <c r="AQ177" i="27" s="1"/>
  <c r="BA177" i="27"/>
  <c r="AY177" i="27"/>
  <c r="AR177" i="27"/>
  <c r="AP177" i="27"/>
  <c r="AO177" i="27"/>
  <c r="AN177" i="27"/>
  <c r="AK177" i="27"/>
  <c r="AJ177" i="27"/>
  <c r="AL177" i="27" s="1"/>
  <c r="Y177" i="27"/>
  <c r="T177" i="27"/>
  <c r="P177" i="27"/>
  <c r="G177" i="27"/>
  <c r="BR176" i="27"/>
  <c r="BQ176" i="27"/>
  <c r="BG176" i="27"/>
  <c r="BF176" i="27"/>
  <c r="BE176" i="27"/>
  <c r="BC176" i="27"/>
  <c r="BB176" i="27"/>
  <c r="AQ176" i="27" s="1"/>
  <c r="BA176" i="27"/>
  <c r="AY176" i="27"/>
  <c r="AR176" i="27"/>
  <c r="AP176" i="27"/>
  <c r="AO176" i="27"/>
  <c r="AN176" i="27"/>
  <c r="AK176" i="27"/>
  <c r="AJ176" i="27"/>
  <c r="AL176" i="27" s="1"/>
  <c r="Y176" i="27"/>
  <c r="T176" i="27"/>
  <c r="P176" i="27"/>
  <c r="G176" i="27"/>
  <c r="BR175" i="27"/>
  <c r="BQ175" i="27"/>
  <c r="BG175" i="27"/>
  <c r="BF175" i="27"/>
  <c r="BE175" i="27"/>
  <c r="BC175" i="27"/>
  <c r="BB175" i="27"/>
  <c r="AQ175" i="27" s="1"/>
  <c r="BA175" i="27"/>
  <c r="AY175" i="27"/>
  <c r="AR175" i="27"/>
  <c r="AP175" i="27"/>
  <c r="AO175" i="27"/>
  <c r="AN175" i="27"/>
  <c r="AK175" i="27"/>
  <c r="AJ175" i="27"/>
  <c r="AL175" i="27" s="1"/>
  <c r="Y175" i="27"/>
  <c r="T175" i="27"/>
  <c r="P175" i="27"/>
  <c r="G175" i="27"/>
  <c r="BR174" i="27"/>
  <c r="BQ174" i="27"/>
  <c r="BG174" i="27"/>
  <c r="BF174" i="27"/>
  <c r="BE174" i="27"/>
  <c r="BC174" i="27"/>
  <c r="BB174" i="27"/>
  <c r="AQ174" i="27" s="1"/>
  <c r="BA174" i="27"/>
  <c r="AY174" i="27"/>
  <c r="AR174" i="27"/>
  <c r="AP174" i="27"/>
  <c r="AO174" i="27"/>
  <c r="AN174" i="27"/>
  <c r="AK174" i="27"/>
  <c r="AJ174" i="27"/>
  <c r="AL174" i="27" s="1"/>
  <c r="Y174" i="27"/>
  <c r="T174" i="27"/>
  <c r="P174" i="27"/>
  <c r="G174" i="27"/>
  <c r="BR173" i="27"/>
  <c r="BQ173" i="27"/>
  <c r="BG173" i="27"/>
  <c r="BF173" i="27"/>
  <c r="BE173" i="27"/>
  <c r="BC173" i="27"/>
  <c r="BB173" i="27"/>
  <c r="AQ173" i="27" s="1"/>
  <c r="BA173" i="27"/>
  <c r="AY173" i="27"/>
  <c r="AR173" i="27"/>
  <c r="AP173" i="27"/>
  <c r="AO173" i="27"/>
  <c r="AN173" i="27"/>
  <c r="AK173" i="27"/>
  <c r="AJ173" i="27"/>
  <c r="AL173" i="27" s="1"/>
  <c r="Y173" i="27"/>
  <c r="T173" i="27"/>
  <c r="P173" i="27"/>
  <c r="G173" i="27"/>
  <c r="BR172" i="27"/>
  <c r="BQ172" i="27"/>
  <c r="BG172" i="27"/>
  <c r="BF172" i="27"/>
  <c r="BE172" i="27"/>
  <c r="BC172" i="27"/>
  <c r="BB172" i="27"/>
  <c r="AQ172" i="27" s="1"/>
  <c r="BA172" i="27"/>
  <c r="AY172" i="27"/>
  <c r="AR172" i="27"/>
  <c r="AP172" i="27"/>
  <c r="AO172" i="27"/>
  <c r="AN172" i="27"/>
  <c r="AK172" i="27"/>
  <c r="AJ172" i="27"/>
  <c r="AL172" i="27" s="1"/>
  <c r="Y172" i="27"/>
  <c r="T172" i="27"/>
  <c r="P172" i="27"/>
  <c r="G172" i="27"/>
  <c r="BR171" i="27"/>
  <c r="BQ171" i="27"/>
  <c r="BG171" i="27"/>
  <c r="BF171" i="27"/>
  <c r="BE171" i="27"/>
  <c r="BC171" i="27"/>
  <c r="BB171" i="27"/>
  <c r="AQ171" i="27" s="1"/>
  <c r="BA171" i="27"/>
  <c r="AY171" i="27"/>
  <c r="AR171" i="27"/>
  <c r="AP171" i="27"/>
  <c r="AO171" i="27"/>
  <c r="AN171" i="27"/>
  <c r="AK171" i="27"/>
  <c r="AJ171" i="27"/>
  <c r="AL171" i="27" s="1"/>
  <c r="Y171" i="27"/>
  <c r="T171" i="27"/>
  <c r="P171" i="27"/>
  <c r="G171" i="27"/>
  <c r="BR170" i="27"/>
  <c r="BQ170" i="27"/>
  <c r="BG170" i="27"/>
  <c r="BF170" i="27"/>
  <c r="BE170" i="27"/>
  <c r="BC170" i="27"/>
  <c r="BB170" i="27"/>
  <c r="AQ170" i="27" s="1"/>
  <c r="BA170" i="27"/>
  <c r="AY170" i="27"/>
  <c r="AR170" i="27"/>
  <c r="AP170" i="27"/>
  <c r="AO170" i="27"/>
  <c r="AN170" i="27"/>
  <c r="AK170" i="27"/>
  <c r="AJ170" i="27"/>
  <c r="AL170" i="27" s="1"/>
  <c r="Y170" i="27"/>
  <c r="T170" i="27"/>
  <c r="P170" i="27"/>
  <c r="G170" i="27"/>
  <c r="BR169" i="27"/>
  <c r="BQ169" i="27"/>
  <c r="BG169" i="27"/>
  <c r="BF169" i="27"/>
  <c r="BE169" i="27"/>
  <c r="BC169" i="27"/>
  <c r="BB169" i="27"/>
  <c r="AQ169" i="27" s="1"/>
  <c r="BA169" i="27"/>
  <c r="AY169" i="27"/>
  <c r="AR169" i="27"/>
  <c r="AP169" i="27"/>
  <c r="AO169" i="27"/>
  <c r="AN169" i="27"/>
  <c r="AK169" i="27"/>
  <c r="AJ169" i="27"/>
  <c r="AL169" i="27" s="1"/>
  <c r="Y169" i="27"/>
  <c r="T169" i="27"/>
  <c r="P169" i="27"/>
  <c r="G169" i="27"/>
  <c r="BR168" i="27"/>
  <c r="BQ168" i="27"/>
  <c r="BG168" i="27"/>
  <c r="BF168" i="27"/>
  <c r="BE168" i="27"/>
  <c r="BC168" i="27"/>
  <c r="BB168" i="27"/>
  <c r="AQ168" i="27" s="1"/>
  <c r="BA168" i="27"/>
  <c r="AY168" i="27"/>
  <c r="AR168" i="27"/>
  <c r="AP168" i="27"/>
  <c r="AO168" i="27"/>
  <c r="AN168" i="27"/>
  <c r="AK168" i="27"/>
  <c r="AJ168" i="27"/>
  <c r="AL168" i="27" s="1"/>
  <c r="Y168" i="27"/>
  <c r="T168" i="27"/>
  <c r="P168" i="27"/>
  <c r="G168" i="27"/>
  <c r="BR167" i="27"/>
  <c r="BQ167" i="27"/>
  <c r="BG167" i="27"/>
  <c r="BF167" i="27"/>
  <c r="BE167" i="27"/>
  <c r="BC167" i="27"/>
  <c r="BB167" i="27"/>
  <c r="AQ167" i="27" s="1"/>
  <c r="BA167" i="27"/>
  <c r="AY167" i="27"/>
  <c r="AR167" i="27"/>
  <c r="AP167" i="27"/>
  <c r="AO167" i="27"/>
  <c r="AN167" i="27"/>
  <c r="AK167" i="27"/>
  <c r="AJ167" i="27"/>
  <c r="AL167" i="27" s="1"/>
  <c r="Y167" i="27"/>
  <c r="T167" i="27"/>
  <c r="P167" i="27"/>
  <c r="G167" i="27"/>
  <c r="BR166" i="27"/>
  <c r="BQ166" i="27"/>
  <c r="BG166" i="27"/>
  <c r="BF166" i="27"/>
  <c r="BE166" i="27"/>
  <c r="BC166" i="27"/>
  <c r="BB166" i="27"/>
  <c r="AQ166" i="27" s="1"/>
  <c r="BA166" i="27"/>
  <c r="AY166" i="27"/>
  <c r="AR166" i="27"/>
  <c r="AP166" i="27"/>
  <c r="AO166" i="27"/>
  <c r="AN166" i="27"/>
  <c r="AK166" i="27"/>
  <c r="AJ166" i="27"/>
  <c r="AL166" i="27" s="1"/>
  <c r="Y166" i="27"/>
  <c r="T166" i="27"/>
  <c r="P166" i="27"/>
  <c r="G166" i="27"/>
  <c r="BR165" i="27"/>
  <c r="BQ165" i="27"/>
  <c r="BG165" i="27"/>
  <c r="BF165" i="27"/>
  <c r="BE165" i="27"/>
  <c r="BC165" i="27"/>
  <c r="BB165" i="27"/>
  <c r="AQ165" i="27" s="1"/>
  <c r="BA165" i="27"/>
  <c r="AY165" i="27"/>
  <c r="AR165" i="27"/>
  <c r="AP165" i="27"/>
  <c r="AO165" i="27"/>
  <c r="AN165" i="27"/>
  <c r="AK165" i="27"/>
  <c r="AJ165" i="27"/>
  <c r="AL165" i="27" s="1"/>
  <c r="Y165" i="27"/>
  <c r="T165" i="27"/>
  <c r="P165" i="27"/>
  <c r="G165" i="27"/>
  <c r="BR164" i="27"/>
  <c r="BQ164" i="27"/>
  <c r="BG164" i="27"/>
  <c r="BF164" i="27"/>
  <c r="BE164" i="27"/>
  <c r="BC164" i="27"/>
  <c r="BB164" i="27"/>
  <c r="AQ164" i="27" s="1"/>
  <c r="BA164" i="27"/>
  <c r="AZ164" i="27"/>
  <c r="AY164" i="27"/>
  <c r="AR164" i="27"/>
  <c r="AP164" i="27"/>
  <c r="AO164" i="27"/>
  <c r="AN164" i="27"/>
  <c r="AK164" i="27"/>
  <c r="AJ164" i="27"/>
  <c r="AL164" i="27" s="1"/>
  <c r="Y164" i="27"/>
  <c r="T164" i="27"/>
  <c r="G164" i="27"/>
  <c r="BR163" i="27"/>
  <c r="BQ163" i="27"/>
  <c r="BG163" i="27"/>
  <c r="BF163" i="27"/>
  <c r="BE163" i="27"/>
  <c r="BC163" i="27"/>
  <c r="BB163" i="27"/>
  <c r="AQ163" i="27" s="1"/>
  <c r="BA163" i="27"/>
  <c r="AY163" i="27"/>
  <c r="AR163" i="27"/>
  <c r="AP163" i="27"/>
  <c r="AO163" i="27"/>
  <c r="AN163" i="27"/>
  <c r="AK163" i="27"/>
  <c r="AJ163" i="27"/>
  <c r="AL163" i="27" s="1"/>
  <c r="Y163" i="27"/>
  <c r="T163" i="27"/>
  <c r="P163" i="27"/>
  <c r="G163" i="27"/>
  <c r="BR162" i="27"/>
  <c r="BQ162" i="27"/>
  <c r="BG162" i="27"/>
  <c r="BF162" i="27"/>
  <c r="BE162" i="27"/>
  <c r="BC162" i="27"/>
  <c r="BB162" i="27"/>
  <c r="AQ162" i="27" s="1"/>
  <c r="BA162" i="27"/>
  <c r="AY162" i="27"/>
  <c r="AR162" i="27"/>
  <c r="AP162" i="27"/>
  <c r="AO162" i="27"/>
  <c r="AN162" i="27"/>
  <c r="AK162" i="27"/>
  <c r="AJ162" i="27"/>
  <c r="AL162" i="27" s="1"/>
  <c r="Y162" i="27"/>
  <c r="T162" i="27"/>
  <c r="P162" i="27"/>
  <c r="G162" i="27"/>
  <c r="BR161" i="27"/>
  <c r="BQ161" i="27"/>
  <c r="BG161" i="27"/>
  <c r="BF161" i="27"/>
  <c r="BE161" i="27"/>
  <c r="BC161" i="27"/>
  <c r="BB161" i="27"/>
  <c r="AQ161" i="27" s="1"/>
  <c r="BA161" i="27"/>
  <c r="AY161" i="27"/>
  <c r="AR161" i="27"/>
  <c r="AP161" i="27"/>
  <c r="AO161" i="27"/>
  <c r="AN161" i="27"/>
  <c r="AK161" i="27"/>
  <c r="AJ161" i="27"/>
  <c r="AL161" i="27" s="1"/>
  <c r="Y161" i="27"/>
  <c r="T161" i="27"/>
  <c r="P161" i="27"/>
  <c r="G161" i="27"/>
  <c r="BR160" i="27"/>
  <c r="BQ160" i="27"/>
  <c r="BG160" i="27"/>
  <c r="BF160" i="27"/>
  <c r="BE160" i="27"/>
  <c r="BC160" i="27"/>
  <c r="BB160" i="27"/>
  <c r="AQ160" i="27" s="1"/>
  <c r="BA160" i="27"/>
  <c r="AY160" i="27"/>
  <c r="AR160" i="27"/>
  <c r="AP160" i="27"/>
  <c r="AO160" i="27"/>
  <c r="AN160" i="27"/>
  <c r="AK160" i="27"/>
  <c r="AJ160" i="27"/>
  <c r="AL160" i="27" s="1"/>
  <c r="Y160" i="27"/>
  <c r="T160" i="27"/>
  <c r="P160" i="27"/>
  <c r="G160" i="27"/>
  <c r="BR159" i="27"/>
  <c r="BQ159" i="27"/>
  <c r="BG159" i="27"/>
  <c r="BF159" i="27"/>
  <c r="BE159" i="27"/>
  <c r="BC159" i="27"/>
  <c r="BB159" i="27"/>
  <c r="AQ159" i="27" s="1"/>
  <c r="BA159" i="27"/>
  <c r="AY159" i="27"/>
  <c r="AR159" i="27"/>
  <c r="AP159" i="27"/>
  <c r="AO159" i="27"/>
  <c r="AN159" i="27"/>
  <c r="AK159" i="27"/>
  <c r="AJ159" i="27"/>
  <c r="AL159" i="27" s="1"/>
  <c r="Y159" i="27"/>
  <c r="T159" i="27"/>
  <c r="P159" i="27"/>
  <c r="G159" i="27"/>
  <c r="BR158" i="27"/>
  <c r="BQ158" i="27"/>
  <c r="BG158" i="27"/>
  <c r="BF158" i="27"/>
  <c r="BE158" i="27"/>
  <c r="BC158" i="27"/>
  <c r="BB158" i="27"/>
  <c r="AQ158" i="27" s="1"/>
  <c r="BA158" i="27"/>
  <c r="AY158" i="27"/>
  <c r="AR158" i="27"/>
  <c r="AP158" i="27"/>
  <c r="AO158" i="27"/>
  <c r="AN158" i="27"/>
  <c r="AK158" i="27"/>
  <c r="AJ158" i="27"/>
  <c r="AL158" i="27" s="1"/>
  <c r="Y158" i="27"/>
  <c r="T158" i="27"/>
  <c r="P158" i="27"/>
  <c r="G158" i="27"/>
  <c r="BR157" i="27"/>
  <c r="BQ157" i="27"/>
  <c r="BG157" i="27"/>
  <c r="BF157" i="27"/>
  <c r="BE157" i="27"/>
  <c r="BC157" i="27"/>
  <c r="BB157" i="27"/>
  <c r="AQ157" i="27" s="1"/>
  <c r="BA157" i="27"/>
  <c r="AY157" i="27"/>
  <c r="AR157" i="27"/>
  <c r="AP157" i="27"/>
  <c r="AO157" i="27"/>
  <c r="AN157" i="27"/>
  <c r="AK157" i="27"/>
  <c r="AJ157" i="27"/>
  <c r="AL157" i="27" s="1"/>
  <c r="Y157" i="27"/>
  <c r="T157" i="27"/>
  <c r="P157" i="27"/>
  <c r="G157" i="27"/>
  <c r="BR156" i="27"/>
  <c r="BQ156" i="27"/>
  <c r="BG156" i="27"/>
  <c r="BF156" i="27"/>
  <c r="BE156" i="27"/>
  <c r="BC156" i="27"/>
  <c r="BB156" i="27"/>
  <c r="AQ156" i="27" s="1"/>
  <c r="BA156" i="27"/>
  <c r="AY156" i="27"/>
  <c r="AR156" i="27"/>
  <c r="AP156" i="27"/>
  <c r="AO156" i="27"/>
  <c r="AN156" i="27"/>
  <c r="AK156" i="27"/>
  <c r="AJ156" i="27"/>
  <c r="AL156" i="27" s="1"/>
  <c r="Y156" i="27"/>
  <c r="T156" i="27"/>
  <c r="P156" i="27"/>
  <c r="G156" i="27"/>
  <c r="BR155" i="27"/>
  <c r="BQ155" i="27"/>
  <c r="BG155" i="27"/>
  <c r="BF155" i="27"/>
  <c r="BE155" i="27"/>
  <c r="BC155" i="27"/>
  <c r="BB155" i="27"/>
  <c r="AQ155" i="27" s="1"/>
  <c r="BA155" i="27"/>
  <c r="AY155" i="27"/>
  <c r="AR155" i="27"/>
  <c r="AP155" i="27"/>
  <c r="AO155" i="27"/>
  <c r="AN155" i="27"/>
  <c r="AK155" i="27"/>
  <c r="AJ155" i="27"/>
  <c r="AL155" i="27" s="1"/>
  <c r="Y155" i="27"/>
  <c r="T155" i="27"/>
  <c r="P155" i="27"/>
  <c r="G155" i="27"/>
  <c r="BR154" i="27"/>
  <c r="BQ154" i="27"/>
  <c r="BG154" i="27"/>
  <c r="BF154" i="27"/>
  <c r="BE154" i="27"/>
  <c r="BC154" i="27"/>
  <c r="BB154" i="27"/>
  <c r="AQ154" i="27" s="1"/>
  <c r="BA154" i="27"/>
  <c r="AY154" i="27"/>
  <c r="AR154" i="27"/>
  <c r="AP154" i="27"/>
  <c r="AO154" i="27"/>
  <c r="AN154" i="27"/>
  <c r="AK154" i="27"/>
  <c r="AJ154" i="27"/>
  <c r="AL154" i="27" s="1"/>
  <c r="Y154" i="27"/>
  <c r="T154" i="27"/>
  <c r="P154" i="27"/>
  <c r="G154" i="27"/>
  <c r="BR153" i="27"/>
  <c r="BQ153" i="27"/>
  <c r="BG153" i="27"/>
  <c r="BF153" i="27"/>
  <c r="BE153" i="27"/>
  <c r="BC153" i="27"/>
  <c r="BB153" i="27"/>
  <c r="AQ153" i="27" s="1"/>
  <c r="BA153" i="27"/>
  <c r="AY153" i="27"/>
  <c r="AR153" i="27"/>
  <c r="AP153" i="27"/>
  <c r="AO153" i="27"/>
  <c r="AN153" i="27"/>
  <c r="AK153" i="27"/>
  <c r="AJ153" i="27"/>
  <c r="AL153" i="27" s="1"/>
  <c r="Y153" i="27"/>
  <c r="T153" i="27"/>
  <c r="P153" i="27"/>
  <c r="G153" i="27"/>
  <c r="BR152" i="27"/>
  <c r="BQ152" i="27"/>
  <c r="BG152" i="27"/>
  <c r="BF152" i="27"/>
  <c r="BE152" i="27"/>
  <c r="BC152" i="27"/>
  <c r="BB152" i="27"/>
  <c r="AQ152" i="27" s="1"/>
  <c r="BA152" i="27"/>
  <c r="AY152" i="27"/>
  <c r="AR152" i="27"/>
  <c r="AP152" i="27"/>
  <c r="AO152" i="27"/>
  <c r="AN152" i="27"/>
  <c r="AK152" i="27"/>
  <c r="AJ152" i="27"/>
  <c r="AL152" i="27" s="1"/>
  <c r="Y152" i="27"/>
  <c r="T152" i="27"/>
  <c r="P152" i="27"/>
  <c r="G152" i="27"/>
  <c r="BR151" i="27"/>
  <c r="BQ151" i="27"/>
  <c r="BG151" i="27"/>
  <c r="BF151" i="27"/>
  <c r="BE151" i="27"/>
  <c r="BC151" i="27"/>
  <c r="BB151" i="27"/>
  <c r="AQ151" i="27" s="1"/>
  <c r="BA151" i="27"/>
  <c r="AY151" i="27"/>
  <c r="AR151" i="27"/>
  <c r="AP151" i="27"/>
  <c r="AO151" i="27"/>
  <c r="AN151" i="27"/>
  <c r="AK151" i="27"/>
  <c r="AJ151" i="27"/>
  <c r="AL151" i="27" s="1"/>
  <c r="Y151" i="27"/>
  <c r="T151" i="27"/>
  <c r="P151" i="27"/>
  <c r="G151" i="27"/>
  <c r="BR150" i="27"/>
  <c r="BQ150" i="27"/>
  <c r="BG150" i="27"/>
  <c r="BF150" i="27"/>
  <c r="BE150" i="27"/>
  <c r="BC150" i="27"/>
  <c r="BB150" i="27"/>
  <c r="AQ150" i="27" s="1"/>
  <c r="BA150" i="27"/>
  <c r="AY150" i="27"/>
  <c r="AR150" i="27"/>
  <c r="AP150" i="27"/>
  <c r="AO150" i="27"/>
  <c r="AN150" i="27"/>
  <c r="AK150" i="27"/>
  <c r="AJ150" i="27"/>
  <c r="AL150" i="27" s="1"/>
  <c r="Y150" i="27"/>
  <c r="T150" i="27"/>
  <c r="P150" i="27"/>
  <c r="G150" i="27"/>
  <c r="BR149" i="27"/>
  <c r="BQ149" i="27"/>
  <c r="BG149" i="27"/>
  <c r="BF149" i="27"/>
  <c r="BE149" i="27"/>
  <c r="BC149" i="27"/>
  <c r="BB149" i="27"/>
  <c r="AQ149" i="27" s="1"/>
  <c r="BA149" i="27"/>
  <c r="AY149" i="27"/>
  <c r="AR149" i="27"/>
  <c r="AP149" i="27"/>
  <c r="AO149" i="27"/>
  <c r="AN149" i="27"/>
  <c r="AK149" i="27"/>
  <c r="AJ149" i="27"/>
  <c r="AL149" i="27" s="1"/>
  <c r="Y149" i="27"/>
  <c r="T149" i="27"/>
  <c r="P149" i="27"/>
  <c r="G149" i="27"/>
  <c r="BR148" i="27"/>
  <c r="BQ148" i="27"/>
  <c r="BG148" i="27"/>
  <c r="BF148" i="27"/>
  <c r="BE148" i="27"/>
  <c r="BC148" i="27"/>
  <c r="BB148" i="27"/>
  <c r="AQ148" i="27" s="1"/>
  <c r="BA148" i="27"/>
  <c r="AY148" i="27"/>
  <c r="AR148" i="27"/>
  <c r="AP148" i="27"/>
  <c r="AO148" i="27"/>
  <c r="AN148" i="27"/>
  <c r="AK148" i="27"/>
  <c r="AJ148" i="27"/>
  <c r="AL148" i="27" s="1"/>
  <c r="Y148" i="27"/>
  <c r="T148" i="27"/>
  <c r="P148" i="27"/>
  <c r="G148" i="27"/>
  <c r="BR147" i="27"/>
  <c r="BQ147" i="27"/>
  <c r="BG147" i="27"/>
  <c r="BF147" i="27"/>
  <c r="BE147" i="27"/>
  <c r="BC147" i="27"/>
  <c r="BB147" i="27"/>
  <c r="AQ147" i="27" s="1"/>
  <c r="BA147" i="27"/>
  <c r="AY147" i="27"/>
  <c r="AR147" i="27"/>
  <c r="AP147" i="27"/>
  <c r="AO147" i="27"/>
  <c r="AN147" i="27"/>
  <c r="AK147" i="27"/>
  <c r="AJ147" i="27"/>
  <c r="AL147" i="27" s="1"/>
  <c r="Y147" i="27"/>
  <c r="T147" i="27"/>
  <c r="P147" i="27"/>
  <c r="G147" i="27"/>
  <c r="BR146" i="27"/>
  <c r="BQ146" i="27"/>
  <c r="BG146" i="27"/>
  <c r="BF146" i="27"/>
  <c r="BE146" i="27"/>
  <c r="BC146" i="27"/>
  <c r="BB146" i="27"/>
  <c r="AQ146" i="27" s="1"/>
  <c r="BA146" i="27"/>
  <c r="AY146" i="27"/>
  <c r="AR146" i="27"/>
  <c r="AP146" i="27"/>
  <c r="AO146" i="27"/>
  <c r="AN146" i="27"/>
  <c r="AK146" i="27"/>
  <c r="AJ146" i="27"/>
  <c r="AL146" i="27" s="1"/>
  <c r="Y146" i="27"/>
  <c r="T146" i="27"/>
  <c r="P146" i="27"/>
  <c r="G146" i="27"/>
  <c r="BR145" i="27"/>
  <c r="BQ145" i="27"/>
  <c r="BG145" i="27"/>
  <c r="BF145" i="27"/>
  <c r="BE145" i="27"/>
  <c r="BC145" i="27"/>
  <c r="BB145" i="27"/>
  <c r="AQ145" i="27" s="1"/>
  <c r="BA145" i="27"/>
  <c r="AY145" i="27"/>
  <c r="AR145" i="27"/>
  <c r="AP145" i="27"/>
  <c r="AO145" i="27"/>
  <c r="AN145" i="27"/>
  <c r="AK145" i="27"/>
  <c r="AJ145" i="27"/>
  <c r="AL145" i="27" s="1"/>
  <c r="Y145" i="27"/>
  <c r="T145" i="27"/>
  <c r="P145" i="27"/>
  <c r="G145" i="27"/>
  <c r="BR144" i="27"/>
  <c r="BQ144" i="27"/>
  <c r="BG144" i="27"/>
  <c r="BF144" i="27"/>
  <c r="BE144" i="27"/>
  <c r="BC144" i="27"/>
  <c r="BB144" i="27"/>
  <c r="AQ144" i="27" s="1"/>
  <c r="BA144" i="27"/>
  <c r="AY144" i="27"/>
  <c r="AR144" i="27"/>
  <c r="AP144" i="27"/>
  <c r="AO144" i="27"/>
  <c r="AN144" i="27"/>
  <c r="AK144" i="27"/>
  <c r="AJ144" i="27"/>
  <c r="AL144" i="27" s="1"/>
  <c r="Y144" i="27"/>
  <c r="T144" i="27"/>
  <c r="P144" i="27"/>
  <c r="G144" i="27"/>
  <c r="BR143" i="27"/>
  <c r="BQ143" i="27"/>
  <c r="BG143" i="27"/>
  <c r="BF143" i="27"/>
  <c r="BE143" i="27"/>
  <c r="BC143" i="27"/>
  <c r="BB143" i="27"/>
  <c r="AQ143" i="27" s="1"/>
  <c r="BA143" i="27"/>
  <c r="AY143" i="27"/>
  <c r="AR143" i="27"/>
  <c r="AP143" i="27"/>
  <c r="AO143" i="27"/>
  <c r="AN143" i="27"/>
  <c r="AK143" i="27"/>
  <c r="AJ143" i="27"/>
  <c r="AL143" i="27" s="1"/>
  <c r="Y143" i="27"/>
  <c r="T143" i="27"/>
  <c r="P143" i="27"/>
  <c r="G143" i="27"/>
  <c r="BR142" i="27"/>
  <c r="BQ142" i="27"/>
  <c r="BG142" i="27"/>
  <c r="BF142" i="27"/>
  <c r="BE142" i="27"/>
  <c r="BC142" i="27"/>
  <c r="BB142" i="27"/>
  <c r="AQ142" i="27" s="1"/>
  <c r="BA142" i="27"/>
  <c r="AY142" i="27"/>
  <c r="AR142" i="27"/>
  <c r="AP142" i="27"/>
  <c r="AO142" i="27"/>
  <c r="AN142" i="27"/>
  <c r="AK142" i="27"/>
  <c r="AJ142" i="27"/>
  <c r="AL142" i="27" s="1"/>
  <c r="Y142" i="27"/>
  <c r="T142" i="27"/>
  <c r="P142" i="27"/>
  <c r="G142" i="27"/>
  <c r="BR141" i="27"/>
  <c r="BQ141" i="27"/>
  <c r="BG141" i="27"/>
  <c r="BF141" i="27"/>
  <c r="BE141" i="27"/>
  <c r="BC141" i="27"/>
  <c r="BB141" i="27"/>
  <c r="AQ141" i="27" s="1"/>
  <c r="BA141" i="27"/>
  <c r="AY141" i="27"/>
  <c r="AR141" i="27"/>
  <c r="AP141" i="27"/>
  <c r="AO141" i="27"/>
  <c r="AN141" i="27"/>
  <c r="AK141" i="27"/>
  <c r="AJ141" i="27"/>
  <c r="AL141" i="27" s="1"/>
  <c r="Y141" i="27"/>
  <c r="T141" i="27"/>
  <c r="P141" i="27"/>
  <c r="G141" i="27"/>
  <c r="BR140" i="27"/>
  <c r="BQ140" i="27"/>
  <c r="BG140" i="27"/>
  <c r="BF140" i="27"/>
  <c r="BE140" i="27"/>
  <c r="BC140" i="27"/>
  <c r="BB140" i="27"/>
  <c r="AQ140" i="27" s="1"/>
  <c r="BA140" i="27"/>
  <c r="AY140" i="27"/>
  <c r="AR140" i="27"/>
  <c r="AP140" i="27"/>
  <c r="AO140" i="27"/>
  <c r="AN140" i="27"/>
  <c r="AK140" i="27"/>
  <c r="AJ140" i="27"/>
  <c r="AL140" i="27" s="1"/>
  <c r="Y140" i="27"/>
  <c r="T140" i="27"/>
  <c r="P140" i="27"/>
  <c r="G140" i="27"/>
  <c r="BR139" i="27"/>
  <c r="BQ139" i="27"/>
  <c r="BG139" i="27"/>
  <c r="BF139" i="27"/>
  <c r="BE139" i="27"/>
  <c r="BC139" i="27"/>
  <c r="BB139" i="27"/>
  <c r="AQ139" i="27" s="1"/>
  <c r="BA139" i="27"/>
  <c r="AY139" i="27"/>
  <c r="AR139" i="27"/>
  <c r="AP139" i="27"/>
  <c r="AO139" i="27"/>
  <c r="AN139" i="27"/>
  <c r="AK139" i="27"/>
  <c r="AJ139" i="27"/>
  <c r="AL139" i="27" s="1"/>
  <c r="Y139" i="27"/>
  <c r="T139" i="27"/>
  <c r="P139" i="27"/>
  <c r="G139" i="27"/>
  <c r="BR138" i="27"/>
  <c r="BQ138" i="27"/>
  <c r="BG138" i="27"/>
  <c r="BF138" i="27"/>
  <c r="BE138" i="27"/>
  <c r="BC138" i="27"/>
  <c r="BB138" i="27"/>
  <c r="AQ138" i="27" s="1"/>
  <c r="BA138" i="27"/>
  <c r="AY138" i="27"/>
  <c r="AR138" i="27"/>
  <c r="AP138" i="27"/>
  <c r="AO138" i="27"/>
  <c r="AN138" i="27"/>
  <c r="AK138" i="27"/>
  <c r="AJ138" i="27"/>
  <c r="AL138" i="27" s="1"/>
  <c r="Y138" i="27"/>
  <c r="T138" i="27"/>
  <c r="P138" i="27"/>
  <c r="G138" i="27"/>
  <c r="BR137" i="27"/>
  <c r="BQ137" i="27"/>
  <c r="BG137" i="27"/>
  <c r="BF137" i="27"/>
  <c r="BE137" i="27"/>
  <c r="BC137" i="27"/>
  <c r="BB137" i="27"/>
  <c r="AQ137" i="27" s="1"/>
  <c r="BA137" i="27"/>
  <c r="AY137" i="27"/>
  <c r="AR137" i="27"/>
  <c r="AP137" i="27"/>
  <c r="AO137" i="27"/>
  <c r="AN137" i="27"/>
  <c r="AK137" i="27"/>
  <c r="AJ137" i="27"/>
  <c r="AL137" i="27" s="1"/>
  <c r="Y137" i="27"/>
  <c r="T137" i="27"/>
  <c r="P137" i="27"/>
  <c r="G137" i="27"/>
  <c r="BR136" i="27"/>
  <c r="BQ136" i="27"/>
  <c r="BG136" i="27"/>
  <c r="BF136" i="27"/>
  <c r="BE136" i="27"/>
  <c r="BC136" i="27"/>
  <c r="BB136" i="27"/>
  <c r="AQ136" i="27" s="1"/>
  <c r="BA136" i="27"/>
  <c r="AY136" i="27"/>
  <c r="AR136" i="27"/>
  <c r="AP136" i="27"/>
  <c r="AO136" i="27"/>
  <c r="AN136" i="27"/>
  <c r="AK136" i="27"/>
  <c r="AJ136" i="27"/>
  <c r="AL136" i="27" s="1"/>
  <c r="Y136" i="27"/>
  <c r="T136" i="27"/>
  <c r="P136" i="27"/>
  <c r="G136" i="27"/>
  <c r="BR135" i="27"/>
  <c r="BQ135" i="27"/>
  <c r="BG135" i="27"/>
  <c r="BF135" i="27"/>
  <c r="BE135" i="27"/>
  <c r="BC135" i="27"/>
  <c r="BB135" i="27"/>
  <c r="AQ135" i="27" s="1"/>
  <c r="BA135" i="27"/>
  <c r="AY135" i="27"/>
  <c r="AR135" i="27"/>
  <c r="AP135" i="27"/>
  <c r="AO135" i="27"/>
  <c r="AN135" i="27"/>
  <c r="AK135" i="27"/>
  <c r="AJ135" i="27"/>
  <c r="AL135" i="27" s="1"/>
  <c r="Y135" i="27"/>
  <c r="T135" i="27"/>
  <c r="P135" i="27"/>
  <c r="G135" i="27"/>
  <c r="BR134" i="27"/>
  <c r="BQ134" i="27"/>
  <c r="BG134" i="27"/>
  <c r="BF134" i="27"/>
  <c r="BE134" i="27"/>
  <c r="BC134" i="27"/>
  <c r="BB134" i="27"/>
  <c r="AQ134" i="27" s="1"/>
  <c r="BA134" i="27"/>
  <c r="AY134" i="27"/>
  <c r="AR134" i="27"/>
  <c r="AP134" i="27"/>
  <c r="AO134" i="27"/>
  <c r="AN134" i="27"/>
  <c r="AK134" i="27"/>
  <c r="AJ134" i="27"/>
  <c r="AL134" i="27" s="1"/>
  <c r="Y134" i="27"/>
  <c r="T134" i="27"/>
  <c r="P134" i="27"/>
  <c r="G134" i="27"/>
  <c r="BR133" i="27"/>
  <c r="BQ133" i="27"/>
  <c r="BG133" i="27"/>
  <c r="BF133" i="27"/>
  <c r="BE133" i="27"/>
  <c r="BC133" i="27"/>
  <c r="BB133" i="27"/>
  <c r="AQ133" i="27" s="1"/>
  <c r="BA133" i="27"/>
  <c r="AY133" i="27"/>
  <c r="AR133" i="27"/>
  <c r="AP133" i="27"/>
  <c r="AO133" i="27"/>
  <c r="AN133" i="27"/>
  <c r="AK133" i="27"/>
  <c r="AJ133" i="27"/>
  <c r="AL133" i="27" s="1"/>
  <c r="Y133" i="27"/>
  <c r="T133" i="27"/>
  <c r="P133" i="27"/>
  <c r="G133" i="27"/>
  <c r="BR132" i="27"/>
  <c r="BQ132" i="27"/>
  <c r="BG132" i="27"/>
  <c r="BF132" i="27"/>
  <c r="BE132" i="27"/>
  <c r="BC132" i="27"/>
  <c r="BB132" i="27"/>
  <c r="AQ132" i="27" s="1"/>
  <c r="BA132" i="27"/>
  <c r="AY132" i="27"/>
  <c r="AR132" i="27"/>
  <c r="AP132" i="27"/>
  <c r="AO132" i="27"/>
  <c r="AN132" i="27"/>
  <c r="AK132" i="27"/>
  <c r="AJ132" i="27"/>
  <c r="AL132" i="27" s="1"/>
  <c r="Y132" i="27"/>
  <c r="T132" i="27"/>
  <c r="P132" i="27"/>
  <c r="G132" i="27"/>
  <c r="BR131" i="27"/>
  <c r="BQ131" i="27"/>
  <c r="BG131" i="27"/>
  <c r="BF131" i="27"/>
  <c r="BE131" i="27"/>
  <c r="BC131" i="27"/>
  <c r="BB131" i="27"/>
  <c r="AQ131" i="27" s="1"/>
  <c r="BA131" i="27"/>
  <c r="AY131" i="27"/>
  <c r="AR131" i="27"/>
  <c r="AP131" i="27"/>
  <c r="AO131" i="27"/>
  <c r="AN131" i="27"/>
  <c r="AK131" i="27"/>
  <c r="AJ131" i="27"/>
  <c r="AL131" i="27" s="1"/>
  <c r="Y131" i="27"/>
  <c r="T131" i="27"/>
  <c r="P131" i="27"/>
  <c r="G131" i="27"/>
  <c r="BR130" i="27"/>
  <c r="BQ130" i="27"/>
  <c r="BG130" i="27"/>
  <c r="BF130" i="27"/>
  <c r="BE130" i="27"/>
  <c r="BC130" i="27"/>
  <c r="BB130" i="27"/>
  <c r="AQ130" i="27" s="1"/>
  <c r="BA130" i="27"/>
  <c r="AY130" i="27"/>
  <c r="AR130" i="27"/>
  <c r="AP130" i="27"/>
  <c r="AO130" i="27"/>
  <c r="AN130" i="27"/>
  <c r="AK130" i="27"/>
  <c r="AJ130" i="27"/>
  <c r="AL130" i="27" s="1"/>
  <c r="Y130" i="27"/>
  <c r="T130" i="27"/>
  <c r="P130" i="27"/>
  <c r="G130" i="27"/>
  <c r="BR129" i="27"/>
  <c r="BQ129" i="27"/>
  <c r="BG129" i="27"/>
  <c r="BF129" i="27"/>
  <c r="BE129" i="27"/>
  <c r="BC129" i="27"/>
  <c r="BB129" i="27"/>
  <c r="AQ129" i="27" s="1"/>
  <c r="BA129" i="27"/>
  <c r="AY129" i="27"/>
  <c r="AR129" i="27"/>
  <c r="AP129" i="27"/>
  <c r="AO129" i="27"/>
  <c r="AN129" i="27"/>
  <c r="AK129" i="27"/>
  <c r="AJ129" i="27"/>
  <c r="AL129" i="27" s="1"/>
  <c r="Y129" i="27"/>
  <c r="T129" i="27"/>
  <c r="P129" i="27"/>
  <c r="G129" i="27"/>
  <c r="BR128" i="27"/>
  <c r="BQ128" i="27"/>
  <c r="BG128" i="27"/>
  <c r="BF128" i="27"/>
  <c r="BE128" i="27"/>
  <c r="BC128" i="27"/>
  <c r="BB128" i="27"/>
  <c r="AQ128" i="27" s="1"/>
  <c r="BA128" i="27"/>
  <c r="AY128" i="27"/>
  <c r="AR128" i="27"/>
  <c r="AP128" i="27"/>
  <c r="AO128" i="27"/>
  <c r="AN128" i="27"/>
  <c r="AK128" i="27"/>
  <c r="AJ128" i="27"/>
  <c r="AL128" i="27" s="1"/>
  <c r="Y128" i="27"/>
  <c r="T128" i="27"/>
  <c r="P128" i="27"/>
  <c r="G128" i="27"/>
  <c r="BR127" i="27"/>
  <c r="BQ127" i="27"/>
  <c r="BG127" i="27"/>
  <c r="BF127" i="27"/>
  <c r="BE127" i="27"/>
  <c r="BC127" i="27"/>
  <c r="BB127" i="27"/>
  <c r="AQ127" i="27" s="1"/>
  <c r="BA127" i="27"/>
  <c r="AY127" i="27"/>
  <c r="AR127" i="27"/>
  <c r="AP127" i="27"/>
  <c r="AO127" i="27"/>
  <c r="AN127" i="27"/>
  <c r="AK127" i="27"/>
  <c r="AJ127" i="27"/>
  <c r="AL127" i="27" s="1"/>
  <c r="Y127" i="27"/>
  <c r="T127" i="27"/>
  <c r="P127" i="27"/>
  <c r="G127" i="27"/>
  <c r="BR126" i="27"/>
  <c r="BQ126" i="27"/>
  <c r="BG126" i="27"/>
  <c r="BF126" i="27"/>
  <c r="BE126" i="27"/>
  <c r="BC126" i="27"/>
  <c r="BB126" i="27"/>
  <c r="AQ126" i="27" s="1"/>
  <c r="BA126" i="27"/>
  <c r="AY126" i="27"/>
  <c r="AR126" i="27"/>
  <c r="AP126" i="27"/>
  <c r="AO126" i="27"/>
  <c r="AN126" i="27"/>
  <c r="AK126" i="27"/>
  <c r="AJ126" i="27"/>
  <c r="AL126" i="27" s="1"/>
  <c r="Y126" i="27"/>
  <c r="T126" i="27"/>
  <c r="P126" i="27"/>
  <c r="G126" i="27"/>
  <c r="BR125" i="27"/>
  <c r="BQ125" i="27"/>
  <c r="BG125" i="27"/>
  <c r="BF125" i="27"/>
  <c r="BE125" i="27"/>
  <c r="BC125" i="27"/>
  <c r="BB125" i="27"/>
  <c r="AQ125" i="27" s="1"/>
  <c r="BA125" i="27"/>
  <c r="AY125" i="27"/>
  <c r="AR125" i="27"/>
  <c r="AP125" i="27"/>
  <c r="AO125" i="27"/>
  <c r="AN125" i="27"/>
  <c r="AK125" i="27"/>
  <c r="AJ125" i="27"/>
  <c r="AL125" i="27" s="1"/>
  <c r="Y125" i="27"/>
  <c r="T125" i="27"/>
  <c r="P125" i="27"/>
  <c r="G125" i="27"/>
  <c r="BR124" i="27"/>
  <c r="BQ124" i="27"/>
  <c r="BG124" i="27"/>
  <c r="BF124" i="27"/>
  <c r="BE124" i="27"/>
  <c r="BC124" i="27"/>
  <c r="BB124" i="27"/>
  <c r="AQ124" i="27" s="1"/>
  <c r="BA124" i="27"/>
  <c r="AY124" i="27"/>
  <c r="AR124" i="27"/>
  <c r="AP124" i="27"/>
  <c r="AO124" i="27"/>
  <c r="AN124" i="27"/>
  <c r="AK124" i="27"/>
  <c r="AJ124" i="27"/>
  <c r="AL124" i="27" s="1"/>
  <c r="Y124" i="27"/>
  <c r="T124" i="27"/>
  <c r="P124" i="27"/>
  <c r="G124" i="27"/>
  <c r="BR123" i="27"/>
  <c r="BQ123" i="27"/>
  <c r="BG123" i="27"/>
  <c r="BF123" i="27"/>
  <c r="BE123" i="27"/>
  <c r="BC123" i="27"/>
  <c r="BB123" i="27"/>
  <c r="AQ123" i="27" s="1"/>
  <c r="BA123" i="27"/>
  <c r="AY123" i="27"/>
  <c r="AR123" i="27"/>
  <c r="AP123" i="27"/>
  <c r="AO123" i="27"/>
  <c r="AN123" i="27"/>
  <c r="AK123" i="27"/>
  <c r="AJ123" i="27"/>
  <c r="AL123" i="27" s="1"/>
  <c r="Y123" i="27"/>
  <c r="T123" i="27"/>
  <c r="P123" i="27"/>
  <c r="G123" i="27"/>
  <c r="BR122" i="27"/>
  <c r="BQ122" i="27"/>
  <c r="BG122" i="27"/>
  <c r="BF122" i="27"/>
  <c r="BE122" i="27"/>
  <c r="BC122" i="27"/>
  <c r="BB122" i="27"/>
  <c r="AQ122" i="27" s="1"/>
  <c r="BA122" i="27"/>
  <c r="AY122" i="27"/>
  <c r="AR122" i="27"/>
  <c r="AP122" i="27"/>
  <c r="AO122" i="27"/>
  <c r="AN122" i="27"/>
  <c r="AK122" i="27"/>
  <c r="AJ122" i="27"/>
  <c r="AL122" i="27" s="1"/>
  <c r="Y122" i="27"/>
  <c r="T122" i="27"/>
  <c r="P122" i="27"/>
  <c r="G122" i="27"/>
  <c r="BR121" i="27"/>
  <c r="BQ121" i="27"/>
  <c r="BG121" i="27"/>
  <c r="BF121" i="27"/>
  <c r="BE121" i="27"/>
  <c r="BC121" i="27"/>
  <c r="BB121" i="27"/>
  <c r="AQ121" i="27" s="1"/>
  <c r="BA121" i="27"/>
  <c r="AY121" i="27"/>
  <c r="AR121" i="27"/>
  <c r="AP121" i="27"/>
  <c r="AO121" i="27"/>
  <c r="AN121" i="27"/>
  <c r="AK121" i="27"/>
  <c r="AJ121" i="27"/>
  <c r="AL121" i="27" s="1"/>
  <c r="Y121" i="27"/>
  <c r="T121" i="27"/>
  <c r="P121" i="27"/>
  <c r="G121" i="27"/>
  <c r="BR120" i="27"/>
  <c r="BQ120" i="27"/>
  <c r="BG120" i="27"/>
  <c r="BF120" i="27"/>
  <c r="BE120" i="27"/>
  <c r="BC120" i="27"/>
  <c r="BB120" i="27"/>
  <c r="AQ120" i="27" s="1"/>
  <c r="BA120" i="27"/>
  <c r="AY120" i="27"/>
  <c r="AR120" i="27"/>
  <c r="AP120" i="27"/>
  <c r="AO120" i="27"/>
  <c r="AN120" i="27"/>
  <c r="AK120" i="27"/>
  <c r="AJ120" i="27"/>
  <c r="AL120" i="27" s="1"/>
  <c r="Y120" i="27"/>
  <c r="T120" i="27"/>
  <c r="P120" i="27"/>
  <c r="G120" i="27"/>
  <c r="BR119" i="27"/>
  <c r="BQ119" i="27"/>
  <c r="BG119" i="27"/>
  <c r="BF119" i="27"/>
  <c r="BE119" i="27"/>
  <c r="BC119" i="27"/>
  <c r="BB119" i="27"/>
  <c r="AQ119" i="27" s="1"/>
  <c r="BA119" i="27"/>
  <c r="AY119" i="27"/>
  <c r="AR119" i="27"/>
  <c r="AP119" i="27"/>
  <c r="AO119" i="27"/>
  <c r="AN119" i="27"/>
  <c r="AK119" i="27"/>
  <c r="AJ119" i="27"/>
  <c r="AL119" i="27" s="1"/>
  <c r="Y119" i="27"/>
  <c r="T119" i="27"/>
  <c r="P119" i="27"/>
  <c r="G119" i="27"/>
  <c r="BR118" i="27"/>
  <c r="BQ118" i="27"/>
  <c r="BG118" i="27"/>
  <c r="BF118" i="27"/>
  <c r="BE118" i="27"/>
  <c r="BC118" i="27"/>
  <c r="BB118" i="27"/>
  <c r="AQ118" i="27" s="1"/>
  <c r="BA118" i="27"/>
  <c r="AY118" i="27"/>
  <c r="AR118" i="27"/>
  <c r="AP118" i="27"/>
  <c r="AO118" i="27"/>
  <c r="AN118" i="27"/>
  <c r="AK118" i="27"/>
  <c r="AJ118" i="27"/>
  <c r="AL118" i="27" s="1"/>
  <c r="Y118" i="27"/>
  <c r="T118" i="27"/>
  <c r="P118" i="27"/>
  <c r="G118" i="27"/>
  <c r="BR117" i="27"/>
  <c r="BQ117" i="27"/>
  <c r="BG117" i="27"/>
  <c r="BF117" i="27"/>
  <c r="BE117" i="27"/>
  <c r="BC117" i="27"/>
  <c r="BB117" i="27"/>
  <c r="AQ117" i="27" s="1"/>
  <c r="BA117" i="27"/>
  <c r="AZ117" i="27"/>
  <c r="AY117" i="27"/>
  <c r="AR117" i="27"/>
  <c r="AP117" i="27"/>
  <c r="AO117" i="27"/>
  <c r="AN117" i="27"/>
  <c r="AK117" i="27"/>
  <c r="AJ117" i="27"/>
  <c r="AL117" i="27" s="1"/>
  <c r="Y117" i="27"/>
  <c r="T117" i="27"/>
  <c r="G117" i="27"/>
  <c r="BR116" i="27"/>
  <c r="BQ116" i="27"/>
  <c r="BG116" i="27"/>
  <c r="BF116" i="27"/>
  <c r="BE116" i="27"/>
  <c r="BC116" i="27"/>
  <c r="BB116" i="27"/>
  <c r="AQ116" i="27" s="1"/>
  <c r="BA116" i="27"/>
  <c r="AY116" i="27"/>
  <c r="AR116" i="27"/>
  <c r="AP116" i="27"/>
  <c r="AO116" i="27"/>
  <c r="AN116" i="27"/>
  <c r="AK116" i="27"/>
  <c r="AJ116" i="27"/>
  <c r="AL116" i="27" s="1"/>
  <c r="Y116" i="27"/>
  <c r="T116" i="27"/>
  <c r="P116" i="27"/>
  <c r="G116" i="27"/>
  <c r="BR115" i="27"/>
  <c r="BQ115" i="27"/>
  <c r="BG115" i="27"/>
  <c r="BF115" i="27"/>
  <c r="BE115" i="27"/>
  <c r="BC115" i="27"/>
  <c r="BB115" i="27"/>
  <c r="AQ115" i="27" s="1"/>
  <c r="BA115" i="27"/>
  <c r="AY115" i="27"/>
  <c r="AR115" i="27"/>
  <c r="AP115" i="27"/>
  <c r="AO115" i="27"/>
  <c r="AN115" i="27"/>
  <c r="AK115" i="27"/>
  <c r="AJ115" i="27"/>
  <c r="AL115" i="27" s="1"/>
  <c r="Y115" i="27"/>
  <c r="T115" i="27"/>
  <c r="P115" i="27"/>
  <c r="G115" i="27"/>
  <c r="BR114" i="27"/>
  <c r="BQ114" i="27"/>
  <c r="BG114" i="27"/>
  <c r="BF114" i="27"/>
  <c r="BE114" i="27"/>
  <c r="BC114" i="27"/>
  <c r="BB114" i="27"/>
  <c r="AQ114" i="27" s="1"/>
  <c r="BA114" i="27"/>
  <c r="AY114" i="27"/>
  <c r="AR114" i="27"/>
  <c r="AP114" i="27"/>
  <c r="AO114" i="27"/>
  <c r="AN114" i="27"/>
  <c r="AK114" i="27"/>
  <c r="AJ114" i="27"/>
  <c r="AL114" i="27" s="1"/>
  <c r="Y114" i="27"/>
  <c r="T114" i="27"/>
  <c r="P114" i="27"/>
  <c r="G114" i="27"/>
  <c r="BR113" i="27"/>
  <c r="BQ113" i="27"/>
  <c r="BG113" i="27"/>
  <c r="BF113" i="27"/>
  <c r="BE113" i="27"/>
  <c r="BC113" i="27"/>
  <c r="BB113" i="27"/>
  <c r="AQ113" i="27" s="1"/>
  <c r="BA113" i="27"/>
  <c r="AY113" i="27"/>
  <c r="AR113" i="27"/>
  <c r="AP113" i="27"/>
  <c r="AO113" i="27"/>
  <c r="AN113" i="27"/>
  <c r="AK113" i="27"/>
  <c r="AJ113" i="27"/>
  <c r="AL113" i="27" s="1"/>
  <c r="Y113" i="27"/>
  <c r="T113" i="27"/>
  <c r="P113" i="27"/>
  <c r="G113" i="27"/>
  <c r="BR112" i="27"/>
  <c r="BQ112" i="27"/>
  <c r="BG112" i="27"/>
  <c r="BF112" i="27"/>
  <c r="BE112" i="27"/>
  <c r="BC112" i="27"/>
  <c r="BB112" i="27"/>
  <c r="AQ112" i="27" s="1"/>
  <c r="BA112" i="27"/>
  <c r="AY112" i="27"/>
  <c r="AR112" i="27"/>
  <c r="AP112" i="27"/>
  <c r="AO112" i="27"/>
  <c r="AN112" i="27"/>
  <c r="AK112" i="27"/>
  <c r="AJ112" i="27"/>
  <c r="AL112" i="27" s="1"/>
  <c r="Y112" i="27"/>
  <c r="T112" i="27"/>
  <c r="P112" i="27"/>
  <c r="G112" i="27"/>
  <c r="BR111" i="27"/>
  <c r="BQ111" i="27"/>
  <c r="BG111" i="27"/>
  <c r="BF111" i="27"/>
  <c r="BE111" i="27"/>
  <c r="BC111" i="27"/>
  <c r="BB111" i="27"/>
  <c r="AQ111" i="27" s="1"/>
  <c r="BA111" i="27"/>
  <c r="AZ111" i="27"/>
  <c r="AY111" i="27"/>
  <c r="AR111" i="27"/>
  <c r="AP111" i="27"/>
  <c r="AO111" i="27"/>
  <c r="AN111" i="27"/>
  <c r="AK111" i="27"/>
  <c r="AJ111" i="27"/>
  <c r="AL111" i="27" s="1"/>
  <c r="Y111" i="27"/>
  <c r="T111" i="27"/>
  <c r="G111" i="27"/>
  <c r="BR110" i="27"/>
  <c r="BQ110" i="27"/>
  <c r="BG110" i="27"/>
  <c r="BF110" i="27"/>
  <c r="BE110" i="27"/>
  <c r="BC110" i="27"/>
  <c r="BB110" i="27"/>
  <c r="AQ110" i="27" s="1"/>
  <c r="BA110" i="27"/>
  <c r="AY110" i="27"/>
  <c r="AR110" i="27"/>
  <c r="AP110" i="27"/>
  <c r="AO110" i="27"/>
  <c r="AN110" i="27"/>
  <c r="AK110" i="27"/>
  <c r="AJ110" i="27"/>
  <c r="AL110" i="27" s="1"/>
  <c r="Y110" i="27"/>
  <c r="T110" i="27"/>
  <c r="P110" i="27"/>
  <c r="G110" i="27"/>
  <c r="BR109" i="27"/>
  <c r="BQ109" i="27"/>
  <c r="BG109" i="27"/>
  <c r="BF109" i="27"/>
  <c r="BE109" i="27"/>
  <c r="BC109" i="27"/>
  <c r="BB109" i="27"/>
  <c r="AQ109" i="27" s="1"/>
  <c r="BA109" i="27"/>
  <c r="AY109" i="27"/>
  <c r="AR109" i="27"/>
  <c r="AP109" i="27"/>
  <c r="AO109" i="27"/>
  <c r="AN109" i="27"/>
  <c r="AK109" i="27"/>
  <c r="AJ109" i="27"/>
  <c r="AL109" i="27" s="1"/>
  <c r="Y109" i="27"/>
  <c r="T109" i="27"/>
  <c r="P109" i="27"/>
  <c r="G109" i="27"/>
  <c r="BR108" i="27"/>
  <c r="BQ108" i="27"/>
  <c r="BG108" i="27"/>
  <c r="BF108" i="27"/>
  <c r="BE108" i="27"/>
  <c r="BC108" i="27"/>
  <c r="BB108" i="27"/>
  <c r="AQ108" i="27" s="1"/>
  <c r="BA108" i="27"/>
  <c r="AY108" i="27"/>
  <c r="AR108" i="27"/>
  <c r="AP108" i="27"/>
  <c r="AO108" i="27"/>
  <c r="AN108" i="27"/>
  <c r="AK108" i="27"/>
  <c r="AJ108" i="27"/>
  <c r="AL108" i="27" s="1"/>
  <c r="Y108" i="27"/>
  <c r="T108" i="27"/>
  <c r="P108" i="27"/>
  <c r="G108" i="27"/>
  <c r="BR107" i="27"/>
  <c r="BQ107" i="27"/>
  <c r="BG107" i="27"/>
  <c r="BF107" i="27"/>
  <c r="BE107" i="27"/>
  <c r="BC107" i="27"/>
  <c r="BB107" i="27"/>
  <c r="AQ107" i="27" s="1"/>
  <c r="BA107" i="27"/>
  <c r="AY107" i="27"/>
  <c r="AR107" i="27"/>
  <c r="AP107" i="27"/>
  <c r="AO107" i="27"/>
  <c r="AN107" i="27"/>
  <c r="AK107" i="27"/>
  <c r="AJ107" i="27"/>
  <c r="AL107" i="27" s="1"/>
  <c r="Y107" i="27"/>
  <c r="T107" i="27"/>
  <c r="P107" i="27"/>
  <c r="G107" i="27"/>
  <c r="BR106" i="27"/>
  <c r="BQ106" i="27"/>
  <c r="BG106" i="27"/>
  <c r="BF106" i="27"/>
  <c r="BE106" i="27"/>
  <c r="BC106" i="27"/>
  <c r="BB106" i="27"/>
  <c r="AQ106" i="27" s="1"/>
  <c r="BA106" i="27"/>
  <c r="AY106" i="27"/>
  <c r="AR106" i="27"/>
  <c r="AP106" i="27"/>
  <c r="AO106" i="27"/>
  <c r="AN106" i="27"/>
  <c r="AK106" i="27"/>
  <c r="AJ106" i="27"/>
  <c r="AL106" i="27" s="1"/>
  <c r="Y106" i="27"/>
  <c r="T106" i="27"/>
  <c r="P106" i="27"/>
  <c r="G106" i="27"/>
  <c r="BR105" i="27"/>
  <c r="BQ105" i="27"/>
  <c r="BG105" i="27"/>
  <c r="BF105" i="27"/>
  <c r="BE105" i="27"/>
  <c r="BC105" i="27"/>
  <c r="BB105" i="27"/>
  <c r="AQ105" i="27" s="1"/>
  <c r="BA105" i="27"/>
  <c r="AY105" i="27"/>
  <c r="AR105" i="27"/>
  <c r="AP105" i="27"/>
  <c r="AO105" i="27"/>
  <c r="AN105" i="27"/>
  <c r="AK105" i="27"/>
  <c r="AJ105" i="27"/>
  <c r="AL105" i="27" s="1"/>
  <c r="Y105" i="27"/>
  <c r="T105" i="27"/>
  <c r="P105" i="27"/>
  <c r="G105" i="27"/>
  <c r="BR104" i="27"/>
  <c r="BQ104" i="27"/>
  <c r="BG104" i="27"/>
  <c r="BF104" i="27"/>
  <c r="BE104" i="27"/>
  <c r="BC104" i="27"/>
  <c r="BB104" i="27"/>
  <c r="AQ104" i="27" s="1"/>
  <c r="BA104" i="27"/>
  <c r="AY104" i="27"/>
  <c r="AR104" i="27"/>
  <c r="AP104" i="27"/>
  <c r="AO104" i="27"/>
  <c r="AN104" i="27"/>
  <c r="AK104" i="27"/>
  <c r="AJ104" i="27"/>
  <c r="AL104" i="27" s="1"/>
  <c r="Y104" i="27"/>
  <c r="T104" i="27"/>
  <c r="P104" i="27"/>
  <c r="G104" i="27"/>
  <c r="BR103" i="27"/>
  <c r="BQ103" i="27"/>
  <c r="BG103" i="27"/>
  <c r="BF103" i="27"/>
  <c r="BE103" i="27"/>
  <c r="BC103" i="27"/>
  <c r="BB103" i="27"/>
  <c r="AQ103" i="27" s="1"/>
  <c r="BA103" i="27"/>
  <c r="AY103" i="27"/>
  <c r="AR103" i="27"/>
  <c r="AP103" i="27"/>
  <c r="AO103" i="27"/>
  <c r="AN103" i="27"/>
  <c r="AK103" i="27"/>
  <c r="AJ103" i="27"/>
  <c r="AL103" i="27" s="1"/>
  <c r="Y103" i="27"/>
  <c r="T103" i="27"/>
  <c r="P103" i="27"/>
  <c r="G103" i="27"/>
  <c r="BR102" i="27"/>
  <c r="BQ102" i="27"/>
  <c r="BG102" i="27"/>
  <c r="BF102" i="27"/>
  <c r="BE102" i="27"/>
  <c r="BC102" i="27"/>
  <c r="BB102" i="27"/>
  <c r="AQ102" i="27" s="1"/>
  <c r="BA102" i="27"/>
  <c r="AY102" i="27"/>
  <c r="AR102" i="27"/>
  <c r="AP102" i="27"/>
  <c r="AO102" i="27"/>
  <c r="AN102" i="27"/>
  <c r="AK102" i="27"/>
  <c r="AJ102" i="27"/>
  <c r="AL102" i="27" s="1"/>
  <c r="Y102" i="27"/>
  <c r="T102" i="27"/>
  <c r="P102" i="27"/>
  <c r="G102" i="27"/>
  <c r="BR101" i="27"/>
  <c r="BQ101" i="27"/>
  <c r="BG101" i="27"/>
  <c r="BF101" i="27"/>
  <c r="BE101" i="27"/>
  <c r="BC101" i="27"/>
  <c r="BB101" i="27"/>
  <c r="AQ101" i="27" s="1"/>
  <c r="BA101" i="27"/>
  <c r="AY101" i="27"/>
  <c r="AR101" i="27"/>
  <c r="AP101" i="27"/>
  <c r="AO101" i="27"/>
  <c r="AN101" i="27"/>
  <c r="AK101" i="27"/>
  <c r="AJ101" i="27"/>
  <c r="AL101" i="27" s="1"/>
  <c r="Y101" i="27"/>
  <c r="T101" i="27"/>
  <c r="P101" i="27"/>
  <c r="G101" i="27"/>
  <c r="BR100" i="27"/>
  <c r="BQ100" i="27"/>
  <c r="BG100" i="27"/>
  <c r="BF100" i="27"/>
  <c r="BE100" i="27"/>
  <c r="BC100" i="27"/>
  <c r="BB100" i="27"/>
  <c r="AQ100" i="27" s="1"/>
  <c r="BA100" i="27"/>
  <c r="AY100" i="27"/>
  <c r="AR100" i="27"/>
  <c r="AP100" i="27"/>
  <c r="AO100" i="27"/>
  <c r="AN100" i="27"/>
  <c r="AK100" i="27"/>
  <c r="AJ100" i="27"/>
  <c r="AL100" i="27" s="1"/>
  <c r="Y100" i="27"/>
  <c r="T100" i="27"/>
  <c r="P100" i="27"/>
  <c r="G100" i="27"/>
  <c r="BR99" i="27"/>
  <c r="BQ99" i="27"/>
  <c r="BG99" i="27"/>
  <c r="BF99" i="27"/>
  <c r="BE99" i="27"/>
  <c r="BC99" i="27"/>
  <c r="BB99" i="27"/>
  <c r="AQ99" i="27" s="1"/>
  <c r="BA99" i="27"/>
  <c r="AY99" i="27"/>
  <c r="AR99" i="27"/>
  <c r="AP99" i="27"/>
  <c r="AO99" i="27"/>
  <c r="AN99" i="27"/>
  <c r="AK99" i="27"/>
  <c r="AJ99" i="27"/>
  <c r="AL99" i="27" s="1"/>
  <c r="Y99" i="27"/>
  <c r="T99" i="27"/>
  <c r="P99" i="27"/>
  <c r="G99" i="27"/>
  <c r="BR98" i="27"/>
  <c r="BQ98" i="27"/>
  <c r="BG98" i="27"/>
  <c r="BF98" i="27"/>
  <c r="BE98" i="27"/>
  <c r="BC98" i="27"/>
  <c r="BB98" i="27"/>
  <c r="AQ98" i="27" s="1"/>
  <c r="BA98" i="27"/>
  <c r="AY98" i="27"/>
  <c r="AR98" i="27"/>
  <c r="AP98" i="27"/>
  <c r="AO98" i="27"/>
  <c r="AN98" i="27"/>
  <c r="AK98" i="27"/>
  <c r="AJ98" i="27"/>
  <c r="AL98" i="27" s="1"/>
  <c r="Y98" i="27"/>
  <c r="T98" i="27"/>
  <c r="P98" i="27"/>
  <c r="G98" i="27"/>
  <c r="BR97" i="27"/>
  <c r="BQ97" i="27"/>
  <c r="BG97" i="27"/>
  <c r="BF97" i="27"/>
  <c r="BE97" i="27"/>
  <c r="BC97" i="27"/>
  <c r="BB97" i="27"/>
  <c r="AQ97" i="27" s="1"/>
  <c r="BA97" i="27"/>
  <c r="AY97" i="27"/>
  <c r="AR97" i="27"/>
  <c r="AP97" i="27"/>
  <c r="AO97" i="27"/>
  <c r="AN97" i="27"/>
  <c r="AK97" i="27"/>
  <c r="AJ97" i="27"/>
  <c r="AL97" i="27" s="1"/>
  <c r="Y97" i="27"/>
  <c r="T97" i="27"/>
  <c r="P97" i="27"/>
  <c r="G97" i="27"/>
  <c r="BR96" i="27"/>
  <c r="BQ96" i="27"/>
  <c r="BG96" i="27"/>
  <c r="BF96" i="27"/>
  <c r="BE96" i="27"/>
  <c r="BC96" i="27"/>
  <c r="BB96" i="27"/>
  <c r="AQ96" i="27" s="1"/>
  <c r="BA96" i="27"/>
  <c r="AY96" i="27"/>
  <c r="AR96" i="27"/>
  <c r="AP96" i="27"/>
  <c r="AO96" i="27"/>
  <c r="AN96" i="27"/>
  <c r="AK96" i="27"/>
  <c r="AJ96" i="27"/>
  <c r="AL96" i="27" s="1"/>
  <c r="Y96" i="27"/>
  <c r="T96" i="27"/>
  <c r="P96" i="27"/>
  <c r="G96" i="27"/>
  <c r="BR95" i="27"/>
  <c r="BQ95" i="27"/>
  <c r="BG95" i="27"/>
  <c r="BF95" i="27"/>
  <c r="BE95" i="27"/>
  <c r="BC95" i="27"/>
  <c r="BB95" i="27"/>
  <c r="AQ95" i="27" s="1"/>
  <c r="BA95" i="27"/>
  <c r="AY95" i="27"/>
  <c r="AR95" i="27"/>
  <c r="AP95" i="27"/>
  <c r="AO95" i="27"/>
  <c r="AN95" i="27"/>
  <c r="AK95" i="27"/>
  <c r="AJ95" i="27"/>
  <c r="AL95" i="27" s="1"/>
  <c r="Y95" i="27"/>
  <c r="T95" i="27"/>
  <c r="P95" i="27"/>
  <c r="G95" i="27"/>
  <c r="BR94" i="27"/>
  <c r="BQ94" i="27"/>
  <c r="BG94" i="27"/>
  <c r="BF94" i="27"/>
  <c r="BE94" i="27"/>
  <c r="BC94" i="27"/>
  <c r="BB94" i="27"/>
  <c r="AQ94" i="27" s="1"/>
  <c r="BA94" i="27"/>
  <c r="AY94" i="27"/>
  <c r="AR94" i="27"/>
  <c r="AP94" i="27"/>
  <c r="AO94" i="27"/>
  <c r="AN94" i="27"/>
  <c r="AK94" i="27"/>
  <c r="AJ94" i="27"/>
  <c r="AL94" i="27" s="1"/>
  <c r="Y94" i="27"/>
  <c r="T94" i="27"/>
  <c r="P94" i="27"/>
  <c r="G94" i="27"/>
  <c r="BR93" i="27"/>
  <c r="BQ93" i="27"/>
  <c r="BG93" i="27"/>
  <c r="BF93" i="27"/>
  <c r="BE93" i="27"/>
  <c r="BC93" i="27"/>
  <c r="BB93" i="27"/>
  <c r="AQ93" i="27" s="1"/>
  <c r="BA93" i="27"/>
  <c r="AY93" i="27"/>
  <c r="AR93" i="27"/>
  <c r="AP93" i="27"/>
  <c r="AO93" i="27"/>
  <c r="AN93" i="27"/>
  <c r="AK93" i="27"/>
  <c r="AJ93" i="27"/>
  <c r="AL93" i="27" s="1"/>
  <c r="Y93" i="27"/>
  <c r="T93" i="27"/>
  <c r="P93" i="27"/>
  <c r="G93" i="27"/>
  <c r="BR92" i="27"/>
  <c r="BQ92" i="27"/>
  <c r="BG92" i="27"/>
  <c r="BF92" i="27"/>
  <c r="BE92" i="27"/>
  <c r="BC92" i="27"/>
  <c r="BB92" i="27"/>
  <c r="AQ92" i="27" s="1"/>
  <c r="BA92" i="27"/>
  <c r="AY92" i="27"/>
  <c r="AR92" i="27"/>
  <c r="AP92" i="27"/>
  <c r="AO92" i="27"/>
  <c r="AN92" i="27"/>
  <c r="AK92" i="27"/>
  <c r="AJ92" i="27"/>
  <c r="AL92" i="27" s="1"/>
  <c r="Y92" i="27"/>
  <c r="T92" i="27"/>
  <c r="P92" i="27"/>
  <c r="G92" i="27"/>
  <c r="BR91" i="27"/>
  <c r="BQ91" i="27"/>
  <c r="BG91" i="27"/>
  <c r="BF91" i="27"/>
  <c r="BE91" i="27"/>
  <c r="BC91" i="27"/>
  <c r="BB91" i="27"/>
  <c r="AQ91" i="27" s="1"/>
  <c r="BA91" i="27"/>
  <c r="AY91" i="27"/>
  <c r="AR91" i="27"/>
  <c r="AP91" i="27"/>
  <c r="AO91" i="27"/>
  <c r="AN91" i="27"/>
  <c r="AK91" i="27"/>
  <c r="AJ91" i="27"/>
  <c r="AL91" i="27" s="1"/>
  <c r="Y91" i="27"/>
  <c r="T91" i="27"/>
  <c r="P91" i="27"/>
  <c r="G91" i="27"/>
  <c r="BR90" i="27"/>
  <c r="BQ90" i="27"/>
  <c r="BG90" i="27"/>
  <c r="BF90" i="27"/>
  <c r="BE90" i="27"/>
  <c r="BC90" i="27"/>
  <c r="BB90" i="27"/>
  <c r="AQ90" i="27" s="1"/>
  <c r="BA90" i="27"/>
  <c r="AY90" i="27"/>
  <c r="AR90" i="27"/>
  <c r="AP90" i="27"/>
  <c r="AO90" i="27"/>
  <c r="AN90" i="27"/>
  <c r="AK90" i="27"/>
  <c r="AJ90" i="27"/>
  <c r="AL90" i="27" s="1"/>
  <c r="Y90" i="27"/>
  <c r="T90" i="27"/>
  <c r="P90" i="27"/>
  <c r="G90" i="27"/>
  <c r="BR89" i="27"/>
  <c r="BQ89" i="27"/>
  <c r="BG89" i="27"/>
  <c r="BF89" i="27"/>
  <c r="BE89" i="27"/>
  <c r="BC89" i="27"/>
  <c r="BB89" i="27"/>
  <c r="AQ89" i="27" s="1"/>
  <c r="BA89" i="27"/>
  <c r="AY89" i="27"/>
  <c r="AR89" i="27"/>
  <c r="AP89" i="27"/>
  <c r="AO89" i="27"/>
  <c r="AN89" i="27"/>
  <c r="AK89" i="27"/>
  <c r="AJ89" i="27"/>
  <c r="AL89" i="27" s="1"/>
  <c r="Y89" i="27"/>
  <c r="T89" i="27"/>
  <c r="P89" i="27"/>
  <c r="G89" i="27"/>
  <c r="BR88" i="27"/>
  <c r="BQ88" i="27"/>
  <c r="BG88" i="27"/>
  <c r="BF88" i="27"/>
  <c r="BE88" i="27"/>
  <c r="BC88" i="27"/>
  <c r="BB88" i="27"/>
  <c r="AQ88" i="27" s="1"/>
  <c r="BA88" i="27"/>
  <c r="AY88" i="27"/>
  <c r="AR88" i="27"/>
  <c r="AP88" i="27"/>
  <c r="AO88" i="27"/>
  <c r="AN88" i="27"/>
  <c r="AK88" i="27"/>
  <c r="AJ88" i="27"/>
  <c r="AL88" i="27" s="1"/>
  <c r="Y88" i="27"/>
  <c r="T88" i="27"/>
  <c r="P88" i="27"/>
  <c r="G88" i="27"/>
  <c r="BR87" i="27"/>
  <c r="BQ87" i="27"/>
  <c r="BG87" i="27"/>
  <c r="BF87" i="27"/>
  <c r="BE87" i="27"/>
  <c r="BD87" i="27"/>
  <c r="BC87" i="27"/>
  <c r="BB87" i="27"/>
  <c r="AQ87" i="27" s="1"/>
  <c r="BA87" i="27"/>
  <c r="AZ87" i="27"/>
  <c r="AY87" i="27"/>
  <c r="AR87" i="27"/>
  <c r="AP87" i="27"/>
  <c r="AO87" i="27"/>
  <c r="AN87" i="27"/>
  <c r="AK87" i="27"/>
  <c r="AJ87" i="27"/>
  <c r="AL87" i="27" s="1"/>
  <c r="Y87" i="27"/>
  <c r="G87" i="27"/>
  <c r="A87" i="27"/>
  <c r="BR86" i="27"/>
  <c r="BQ86" i="27"/>
  <c r="BG86" i="27"/>
  <c r="BF86" i="27"/>
  <c r="BE86" i="27"/>
  <c r="BC86" i="27"/>
  <c r="BB86" i="27"/>
  <c r="AQ86" i="27" s="1"/>
  <c r="BA86" i="27"/>
  <c r="AY86" i="27"/>
  <c r="AR86" i="27"/>
  <c r="AP86" i="27"/>
  <c r="AO86" i="27"/>
  <c r="AN86" i="27"/>
  <c r="AK86" i="27"/>
  <c r="AJ86" i="27"/>
  <c r="AL86" i="27" s="1"/>
  <c r="Y86" i="27"/>
  <c r="T86" i="27"/>
  <c r="P86" i="27"/>
  <c r="G86" i="27"/>
  <c r="BR85" i="27"/>
  <c r="BQ85" i="27"/>
  <c r="BG85" i="27"/>
  <c r="BF85" i="27"/>
  <c r="BE85" i="27"/>
  <c r="BC85" i="27"/>
  <c r="BB85" i="27"/>
  <c r="AQ85" i="27" s="1"/>
  <c r="BA85" i="27"/>
  <c r="AY85" i="27"/>
  <c r="AR85" i="27"/>
  <c r="AP85" i="27"/>
  <c r="AO85" i="27"/>
  <c r="AN85" i="27"/>
  <c r="AK85" i="27"/>
  <c r="AJ85" i="27"/>
  <c r="AL85" i="27" s="1"/>
  <c r="Y85" i="27"/>
  <c r="T85" i="27"/>
  <c r="P85" i="27"/>
  <c r="G85" i="27"/>
  <c r="BR84" i="27"/>
  <c r="BQ84" i="27"/>
  <c r="BG84" i="27"/>
  <c r="BF84" i="27"/>
  <c r="BE84" i="27"/>
  <c r="BC84" i="27"/>
  <c r="BB84" i="27"/>
  <c r="AQ84" i="27" s="1"/>
  <c r="BA84" i="27"/>
  <c r="AY84" i="27"/>
  <c r="AR84" i="27"/>
  <c r="AP84" i="27"/>
  <c r="AO84" i="27"/>
  <c r="AN84" i="27"/>
  <c r="AK84" i="27"/>
  <c r="AJ84" i="27"/>
  <c r="AL84" i="27" s="1"/>
  <c r="Y84" i="27"/>
  <c r="T84" i="27"/>
  <c r="P84" i="27"/>
  <c r="G84" i="27"/>
  <c r="BR83" i="27"/>
  <c r="BQ83" i="27"/>
  <c r="BG83" i="27"/>
  <c r="BF83" i="27"/>
  <c r="BE83" i="27"/>
  <c r="BC83" i="27"/>
  <c r="BB83" i="27"/>
  <c r="AQ83" i="27" s="1"/>
  <c r="BA83" i="27"/>
  <c r="AY83" i="27"/>
  <c r="AR83" i="27"/>
  <c r="AP83" i="27"/>
  <c r="AO83" i="27"/>
  <c r="AN83" i="27"/>
  <c r="AK83" i="27"/>
  <c r="AJ83" i="27"/>
  <c r="AL83" i="27" s="1"/>
  <c r="Y83" i="27"/>
  <c r="T83" i="27"/>
  <c r="P83" i="27"/>
  <c r="G83" i="27"/>
  <c r="BR82" i="27"/>
  <c r="BQ82" i="27"/>
  <c r="BG82" i="27"/>
  <c r="BF82" i="27"/>
  <c r="BE82" i="27"/>
  <c r="BC82" i="27"/>
  <c r="BB82" i="27"/>
  <c r="AQ82" i="27" s="1"/>
  <c r="BA82" i="27"/>
  <c r="AY82" i="27"/>
  <c r="AR82" i="27"/>
  <c r="AP82" i="27"/>
  <c r="AO82" i="27"/>
  <c r="AN82" i="27"/>
  <c r="AK82" i="27"/>
  <c r="AJ82" i="27"/>
  <c r="AL82" i="27" s="1"/>
  <c r="Y82" i="27"/>
  <c r="T82" i="27"/>
  <c r="P82" i="27"/>
  <c r="G82" i="27"/>
  <c r="BR81" i="27"/>
  <c r="BQ81" i="27"/>
  <c r="BG81" i="27"/>
  <c r="BF81" i="27"/>
  <c r="BE81" i="27"/>
  <c r="BC81" i="27"/>
  <c r="BB81" i="27"/>
  <c r="AQ81" i="27" s="1"/>
  <c r="BA81" i="27"/>
  <c r="AY81" i="27"/>
  <c r="AR81" i="27"/>
  <c r="AP81" i="27"/>
  <c r="AO81" i="27"/>
  <c r="AN81" i="27"/>
  <c r="AK81" i="27"/>
  <c r="AJ81" i="27"/>
  <c r="AL81" i="27" s="1"/>
  <c r="Y81" i="27"/>
  <c r="T81" i="27"/>
  <c r="P81" i="27"/>
  <c r="G81" i="27"/>
  <c r="BR80" i="27"/>
  <c r="BQ80" i="27"/>
  <c r="BG80" i="27"/>
  <c r="BF80" i="27"/>
  <c r="BE80" i="27"/>
  <c r="BC80" i="27"/>
  <c r="BB80" i="27"/>
  <c r="AQ80" i="27" s="1"/>
  <c r="BA80" i="27"/>
  <c r="AY80" i="27"/>
  <c r="AR80" i="27"/>
  <c r="AP80" i="27"/>
  <c r="AO80" i="27"/>
  <c r="AN80" i="27"/>
  <c r="AK80" i="27"/>
  <c r="AJ80" i="27"/>
  <c r="AL80" i="27" s="1"/>
  <c r="Y80" i="27"/>
  <c r="T80" i="27"/>
  <c r="P80" i="27"/>
  <c r="G80" i="27"/>
  <c r="BR79" i="27"/>
  <c r="BQ79" i="27"/>
  <c r="BG79" i="27"/>
  <c r="BF79" i="27"/>
  <c r="BE79" i="27"/>
  <c r="BC79" i="27"/>
  <c r="BB79" i="27"/>
  <c r="AQ79" i="27" s="1"/>
  <c r="BA79" i="27"/>
  <c r="AY79" i="27"/>
  <c r="AR79" i="27"/>
  <c r="AP79" i="27"/>
  <c r="AO79" i="27"/>
  <c r="AN79" i="27"/>
  <c r="AK79" i="27"/>
  <c r="AJ79" i="27"/>
  <c r="AL79" i="27" s="1"/>
  <c r="Y79" i="27"/>
  <c r="T79" i="27"/>
  <c r="P79" i="27"/>
  <c r="G79" i="27"/>
  <c r="BR78" i="27"/>
  <c r="BQ78" i="27"/>
  <c r="BG78" i="27"/>
  <c r="BF78" i="27"/>
  <c r="BE78" i="27"/>
  <c r="BC78" i="27"/>
  <c r="BB78" i="27"/>
  <c r="AQ78" i="27" s="1"/>
  <c r="BA78" i="27"/>
  <c r="AY78" i="27"/>
  <c r="AR78" i="27"/>
  <c r="AP78" i="27"/>
  <c r="AO78" i="27"/>
  <c r="AN78" i="27"/>
  <c r="AK78" i="27"/>
  <c r="AJ78" i="27"/>
  <c r="AL78" i="27" s="1"/>
  <c r="Y78" i="27"/>
  <c r="T78" i="27"/>
  <c r="P78" i="27"/>
  <c r="G78" i="27"/>
  <c r="BR77" i="27"/>
  <c r="BQ77" i="27"/>
  <c r="BG77" i="27"/>
  <c r="BF77" i="27"/>
  <c r="BE77" i="27"/>
  <c r="BC77" i="27"/>
  <c r="BB77" i="27"/>
  <c r="AQ77" i="27" s="1"/>
  <c r="BA77" i="27"/>
  <c r="AY77" i="27"/>
  <c r="AR77" i="27"/>
  <c r="AP77" i="27"/>
  <c r="AO77" i="27"/>
  <c r="AN77" i="27"/>
  <c r="AK77" i="27"/>
  <c r="AJ77" i="27"/>
  <c r="AL77" i="27" s="1"/>
  <c r="Y77" i="27"/>
  <c r="T77" i="27"/>
  <c r="P77" i="27"/>
  <c r="G77" i="27"/>
  <c r="BR76" i="27"/>
  <c r="BQ76" i="27"/>
  <c r="BG76" i="27"/>
  <c r="BF76" i="27"/>
  <c r="BE76" i="27"/>
  <c r="BC76" i="27"/>
  <c r="BB76" i="27"/>
  <c r="AQ76" i="27" s="1"/>
  <c r="BA76" i="27"/>
  <c r="AY76" i="27"/>
  <c r="AR76" i="27"/>
  <c r="AP76" i="27"/>
  <c r="AO76" i="27"/>
  <c r="AN76" i="27"/>
  <c r="AK76" i="27"/>
  <c r="AJ76" i="27"/>
  <c r="AL76" i="27" s="1"/>
  <c r="Y76" i="27"/>
  <c r="T76" i="27"/>
  <c r="P76" i="27"/>
  <c r="G76" i="27"/>
  <c r="BR75" i="27"/>
  <c r="BQ75" i="27"/>
  <c r="BG75" i="27"/>
  <c r="BF75" i="27"/>
  <c r="BE75" i="27"/>
  <c r="BC75" i="27"/>
  <c r="BB75" i="27"/>
  <c r="AQ75" i="27" s="1"/>
  <c r="BA75" i="27"/>
  <c r="AY75" i="27"/>
  <c r="AR75" i="27"/>
  <c r="AP75" i="27"/>
  <c r="AO75" i="27"/>
  <c r="AN75" i="27"/>
  <c r="AK75" i="27"/>
  <c r="AJ75" i="27"/>
  <c r="AL75" i="27" s="1"/>
  <c r="Y75" i="27"/>
  <c r="T75" i="27"/>
  <c r="P75" i="27"/>
  <c r="G75" i="27"/>
  <c r="BR74" i="27"/>
  <c r="BQ74" i="27"/>
  <c r="BG74" i="27"/>
  <c r="BF74" i="27"/>
  <c r="BE74" i="27"/>
  <c r="BC74" i="27"/>
  <c r="BB74" i="27"/>
  <c r="AQ74" i="27" s="1"/>
  <c r="BA74" i="27"/>
  <c r="AY74" i="27"/>
  <c r="AR74" i="27"/>
  <c r="AP74" i="27"/>
  <c r="AO74" i="27"/>
  <c r="AN74" i="27"/>
  <c r="AK74" i="27"/>
  <c r="AJ74" i="27"/>
  <c r="AL74" i="27" s="1"/>
  <c r="Y74" i="27"/>
  <c r="T74" i="27"/>
  <c r="P74" i="27"/>
  <c r="G74" i="27"/>
  <c r="BR73" i="27"/>
  <c r="BQ73" i="27"/>
  <c r="BG73" i="27"/>
  <c r="BF73" i="27"/>
  <c r="BE73" i="27"/>
  <c r="BC73" i="27"/>
  <c r="BB73" i="27"/>
  <c r="AQ73" i="27" s="1"/>
  <c r="BA73" i="27"/>
  <c r="AY73" i="27"/>
  <c r="AR73" i="27"/>
  <c r="AP73" i="27"/>
  <c r="AO73" i="27"/>
  <c r="AN73" i="27"/>
  <c r="AK73" i="27"/>
  <c r="AJ73" i="27"/>
  <c r="AL73" i="27" s="1"/>
  <c r="Y73" i="27"/>
  <c r="T73" i="27"/>
  <c r="P73" i="27"/>
  <c r="G73" i="27"/>
  <c r="BR72" i="27"/>
  <c r="BQ72" i="27"/>
  <c r="BG72" i="27"/>
  <c r="BF72" i="27"/>
  <c r="BE72" i="27"/>
  <c r="BC72" i="27"/>
  <c r="BB72" i="27"/>
  <c r="AQ72" i="27" s="1"/>
  <c r="BA72" i="27"/>
  <c r="AY72" i="27"/>
  <c r="AR72" i="27"/>
  <c r="AP72" i="27"/>
  <c r="AO72" i="27"/>
  <c r="AN72" i="27"/>
  <c r="AK72" i="27"/>
  <c r="AJ72" i="27"/>
  <c r="AL72" i="27" s="1"/>
  <c r="Y72" i="27"/>
  <c r="T72" i="27"/>
  <c r="P72" i="27"/>
  <c r="G72" i="27"/>
  <c r="BR71" i="27"/>
  <c r="BQ71" i="27"/>
  <c r="BG71" i="27"/>
  <c r="BF71" i="27"/>
  <c r="BE71" i="27"/>
  <c r="BC71" i="27"/>
  <c r="BB71" i="27"/>
  <c r="AQ71" i="27" s="1"/>
  <c r="BA71" i="27"/>
  <c r="AY71" i="27"/>
  <c r="AR71" i="27"/>
  <c r="AP71" i="27"/>
  <c r="AO71" i="27"/>
  <c r="AN71" i="27"/>
  <c r="AK71" i="27"/>
  <c r="AJ71" i="27"/>
  <c r="AL71" i="27" s="1"/>
  <c r="Y71" i="27"/>
  <c r="T71" i="27"/>
  <c r="P71" i="27"/>
  <c r="G71" i="27"/>
  <c r="BR70" i="27"/>
  <c r="BQ70" i="27"/>
  <c r="BG70" i="27"/>
  <c r="BF70" i="27"/>
  <c r="BE70" i="27"/>
  <c r="BC70" i="27"/>
  <c r="BB70" i="27"/>
  <c r="AQ70" i="27" s="1"/>
  <c r="BA70" i="27"/>
  <c r="AY70" i="27"/>
  <c r="AR70" i="27"/>
  <c r="AP70" i="27"/>
  <c r="AO70" i="27"/>
  <c r="AN70" i="27"/>
  <c r="AK70" i="27"/>
  <c r="AJ70" i="27"/>
  <c r="AL70" i="27" s="1"/>
  <c r="Y70" i="27"/>
  <c r="T70" i="27"/>
  <c r="P70" i="27"/>
  <c r="G70" i="27"/>
  <c r="BR69" i="27"/>
  <c r="BQ69" i="27"/>
  <c r="BG69" i="27"/>
  <c r="BF69" i="27"/>
  <c r="BE69" i="27"/>
  <c r="BC69" i="27"/>
  <c r="BB69" i="27"/>
  <c r="AQ69" i="27" s="1"/>
  <c r="BA69" i="27"/>
  <c r="AY69" i="27"/>
  <c r="AR69" i="27"/>
  <c r="AP69" i="27"/>
  <c r="AO69" i="27"/>
  <c r="AN69" i="27"/>
  <c r="AK69" i="27"/>
  <c r="AJ69" i="27"/>
  <c r="AL69" i="27" s="1"/>
  <c r="Y69" i="27"/>
  <c r="T69" i="27"/>
  <c r="P69" i="27"/>
  <c r="G69" i="27"/>
  <c r="BR68" i="27"/>
  <c r="BQ68" i="27"/>
  <c r="BG68" i="27"/>
  <c r="BF68" i="27"/>
  <c r="BE68" i="27"/>
  <c r="BC68" i="27"/>
  <c r="BB68" i="27"/>
  <c r="AQ68" i="27" s="1"/>
  <c r="BA68" i="27"/>
  <c r="AY68" i="27"/>
  <c r="AR68" i="27"/>
  <c r="AP68" i="27"/>
  <c r="AO68" i="27"/>
  <c r="AN68" i="27"/>
  <c r="AK68" i="27"/>
  <c r="AJ68" i="27"/>
  <c r="AL68" i="27" s="1"/>
  <c r="Y68" i="27"/>
  <c r="T68" i="27"/>
  <c r="P68" i="27"/>
  <c r="G68" i="27"/>
  <c r="BR67" i="27"/>
  <c r="BQ67" i="27"/>
  <c r="BG67" i="27"/>
  <c r="BF67" i="27"/>
  <c r="BE67" i="27"/>
  <c r="BC67" i="27"/>
  <c r="BB67" i="27"/>
  <c r="AQ67" i="27" s="1"/>
  <c r="BA67" i="27"/>
  <c r="AY67" i="27"/>
  <c r="AR67" i="27"/>
  <c r="AP67" i="27"/>
  <c r="AO67" i="27"/>
  <c r="AN67" i="27"/>
  <c r="AK67" i="27"/>
  <c r="AJ67" i="27"/>
  <c r="AL67" i="27" s="1"/>
  <c r="Y67" i="27"/>
  <c r="T67" i="27"/>
  <c r="P67" i="27"/>
  <c r="G67" i="27"/>
  <c r="BR66" i="27"/>
  <c r="BQ66" i="27"/>
  <c r="BG66" i="27"/>
  <c r="BF66" i="27"/>
  <c r="BE66" i="27"/>
  <c r="BC66" i="27"/>
  <c r="BB66" i="27"/>
  <c r="AQ66" i="27" s="1"/>
  <c r="BA66" i="27"/>
  <c r="AY66" i="27"/>
  <c r="AR66" i="27"/>
  <c r="AP66" i="27"/>
  <c r="AO66" i="27"/>
  <c r="AN66" i="27"/>
  <c r="AK66" i="27"/>
  <c r="AJ66" i="27"/>
  <c r="AL66" i="27" s="1"/>
  <c r="Y66" i="27"/>
  <c r="T66" i="27"/>
  <c r="P66" i="27"/>
  <c r="G66" i="27"/>
  <c r="BR65" i="27"/>
  <c r="BQ65" i="27"/>
  <c r="BG65" i="27"/>
  <c r="BF65" i="27"/>
  <c r="BE65" i="27"/>
  <c r="BC65" i="27"/>
  <c r="BB65" i="27"/>
  <c r="AQ65" i="27" s="1"/>
  <c r="BA65" i="27"/>
  <c r="AY65" i="27"/>
  <c r="AR65" i="27"/>
  <c r="AP65" i="27"/>
  <c r="AO65" i="27"/>
  <c r="AN65" i="27"/>
  <c r="AK65" i="27"/>
  <c r="AJ65" i="27"/>
  <c r="AL65" i="27" s="1"/>
  <c r="Y65" i="27"/>
  <c r="T65" i="27"/>
  <c r="P65" i="27"/>
  <c r="G65" i="27"/>
  <c r="BR64" i="27"/>
  <c r="BQ64" i="27"/>
  <c r="BG64" i="27"/>
  <c r="BF64" i="27"/>
  <c r="BE64" i="27"/>
  <c r="BC64" i="27"/>
  <c r="BB64" i="27"/>
  <c r="AQ64" i="27" s="1"/>
  <c r="BA64" i="27"/>
  <c r="AY64" i="27"/>
  <c r="AR64" i="27"/>
  <c r="AP64" i="27"/>
  <c r="AO64" i="27"/>
  <c r="AN64" i="27"/>
  <c r="AK64" i="27"/>
  <c r="AJ64" i="27"/>
  <c r="AL64" i="27" s="1"/>
  <c r="Y64" i="27"/>
  <c r="T64" i="27"/>
  <c r="P64" i="27"/>
  <c r="G64" i="27"/>
  <c r="BR63" i="27"/>
  <c r="BQ63" i="27"/>
  <c r="BG63" i="27"/>
  <c r="BF63" i="27"/>
  <c r="BE63" i="27"/>
  <c r="BC63" i="27"/>
  <c r="BB63" i="27"/>
  <c r="AQ63" i="27" s="1"/>
  <c r="BA63" i="27"/>
  <c r="AY63" i="27"/>
  <c r="AR63" i="27"/>
  <c r="AP63" i="27"/>
  <c r="AO63" i="27"/>
  <c r="AN63" i="27"/>
  <c r="AK63" i="27"/>
  <c r="AJ63" i="27"/>
  <c r="AL63" i="27" s="1"/>
  <c r="Y63" i="27"/>
  <c r="T63" i="27"/>
  <c r="P63" i="27"/>
  <c r="G63" i="27"/>
  <c r="BR62" i="27"/>
  <c r="BQ62" i="27"/>
  <c r="BG62" i="27"/>
  <c r="BF62" i="27"/>
  <c r="BE62" i="27"/>
  <c r="BC62" i="27"/>
  <c r="BB62" i="27"/>
  <c r="AQ62" i="27" s="1"/>
  <c r="BA62" i="27"/>
  <c r="AY62" i="27"/>
  <c r="AR62" i="27"/>
  <c r="AP62" i="27"/>
  <c r="AO62" i="27"/>
  <c r="AN62" i="27"/>
  <c r="AK62" i="27"/>
  <c r="AJ62" i="27"/>
  <c r="AL62" i="27" s="1"/>
  <c r="Y62" i="27"/>
  <c r="T62" i="27"/>
  <c r="P62" i="27"/>
  <c r="G62" i="27"/>
  <c r="BR61" i="27"/>
  <c r="BQ61" i="27"/>
  <c r="BG61" i="27"/>
  <c r="BF61" i="27"/>
  <c r="BE61" i="27"/>
  <c r="BC61" i="27"/>
  <c r="BB61" i="27"/>
  <c r="AQ61" i="27" s="1"/>
  <c r="BA61" i="27"/>
  <c r="AY61" i="27"/>
  <c r="AR61" i="27"/>
  <c r="AP61" i="27"/>
  <c r="AO61" i="27"/>
  <c r="AN61" i="27"/>
  <c r="AK61" i="27"/>
  <c r="AJ61" i="27"/>
  <c r="AL61" i="27" s="1"/>
  <c r="Y61" i="27"/>
  <c r="T61" i="27"/>
  <c r="P61" i="27"/>
  <c r="G61" i="27"/>
  <c r="BR60" i="27"/>
  <c r="BQ60" i="27"/>
  <c r="BG60" i="27"/>
  <c r="BF60" i="27"/>
  <c r="BE60" i="27"/>
  <c r="BC60" i="27"/>
  <c r="BB60" i="27"/>
  <c r="AQ60" i="27" s="1"/>
  <c r="BA60" i="27"/>
  <c r="AY60" i="27"/>
  <c r="AR60" i="27"/>
  <c r="AP60" i="27"/>
  <c r="AO60" i="27"/>
  <c r="AN60" i="27"/>
  <c r="AK60" i="27"/>
  <c r="AJ60" i="27"/>
  <c r="AL60" i="27" s="1"/>
  <c r="Y60" i="27"/>
  <c r="T60" i="27"/>
  <c r="P60" i="27"/>
  <c r="G60" i="27"/>
  <c r="BR59" i="27"/>
  <c r="BQ59" i="27"/>
  <c r="BG59" i="27"/>
  <c r="BF59" i="27"/>
  <c r="BE59" i="27"/>
  <c r="BC59" i="27"/>
  <c r="BB59" i="27"/>
  <c r="AQ59" i="27" s="1"/>
  <c r="BA59" i="27"/>
  <c r="AY59" i="27"/>
  <c r="AR59" i="27"/>
  <c r="AP59" i="27"/>
  <c r="AO59" i="27"/>
  <c r="AN59" i="27"/>
  <c r="AK59" i="27"/>
  <c r="AJ59" i="27"/>
  <c r="AL59" i="27" s="1"/>
  <c r="Y59" i="27"/>
  <c r="T59" i="27"/>
  <c r="P59" i="27"/>
  <c r="G59" i="27"/>
  <c r="BR58" i="27"/>
  <c r="BQ58" i="27"/>
  <c r="BG58" i="27"/>
  <c r="BF58" i="27"/>
  <c r="BE58" i="27"/>
  <c r="BC58" i="27"/>
  <c r="BB58" i="27"/>
  <c r="AQ58" i="27" s="1"/>
  <c r="BA58" i="27"/>
  <c r="AY58" i="27"/>
  <c r="AR58" i="27"/>
  <c r="AP58" i="27"/>
  <c r="AO58" i="27"/>
  <c r="AN58" i="27"/>
  <c r="AK58" i="27"/>
  <c r="AJ58" i="27"/>
  <c r="AL58" i="27" s="1"/>
  <c r="Y58" i="27"/>
  <c r="T58" i="27"/>
  <c r="P58" i="27"/>
  <c r="G58" i="27"/>
  <c r="BR57" i="27"/>
  <c r="BQ57" i="27"/>
  <c r="BG57" i="27"/>
  <c r="BF57" i="27"/>
  <c r="BE57" i="27"/>
  <c r="BC57" i="27"/>
  <c r="BB57" i="27"/>
  <c r="AQ57" i="27" s="1"/>
  <c r="BA57" i="27"/>
  <c r="AY57" i="27"/>
  <c r="AR57" i="27"/>
  <c r="AP57" i="27"/>
  <c r="AO57" i="27"/>
  <c r="AN57" i="27"/>
  <c r="AK57" i="27"/>
  <c r="AJ57" i="27"/>
  <c r="AL57" i="27" s="1"/>
  <c r="Y57" i="27"/>
  <c r="T57" i="27"/>
  <c r="P57" i="27"/>
  <c r="G57" i="27"/>
  <c r="BR56" i="27"/>
  <c r="BQ56" i="27"/>
  <c r="BG56" i="27"/>
  <c r="BF56" i="27"/>
  <c r="BE56" i="27"/>
  <c r="BC56" i="27"/>
  <c r="BB56" i="27"/>
  <c r="AQ56" i="27" s="1"/>
  <c r="BA56" i="27"/>
  <c r="AY56" i="27"/>
  <c r="AR56" i="27"/>
  <c r="AP56" i="27"/>
  <c r="AO56" i="27"/>
  <c r="AN56" i="27"/>
  <c r="AK56" i="27"/>
  <c r="AJ56" i="27"/>
  <c r="AL56" i="27" s="1"/>
  <c r="Y56" i="27"/>
  <c r="T56" i="27"/>
  <c r="P56" i="27"/>
  <c r="G56" i="27"/>
  <c r="BR55" i="27"/>
  <c r="BQ55" i="27"/>
  <c r="BG55" i="27"/>
  <c r="BF55" i="27"/>
  <c r="BE55" i="27"/>
  <c r="BC55" i="27"/>
  <c r="BB55" i="27"/>
  <c r="AQ55" i="27" s="1"/>
  <c r="BA55" i="27"/>
  <c r="AY55" i="27"/>
  <c r="AR55" i="27"/>
  <c r="AP55" i="27"/>
  <c r="AO55" i="27"/>
  <c r="AN55" i="27"/>
  <c r="AK55" i="27"/>
  <c r="AJ55" i="27"/>
  <c r="AL55" i="27" s="1"/>
  <c r="Y55" i="27"/>
  <c r="T55" i="27"/>
  <c r="P55" i="27"/>
  <c r="G55" i="27"/>
  <c r="BR54" i="27"/>
  <c r="BQ54" i="27"/>
  <c r="BG54" i="27"/>
  <c r="BF54" i="27"/>
  <c r="BE54" i="27"/>
  <c r="BC54" i="27"/>
  <c r="BB54" i="27"/>
  <c r="AQ54" i="27" s="1"/>
  <c r="BA54" i="27"/>
  <c r="AY54" i="27"/>
  <c r="AR54" i="27"/>
  <c r="AP54" i="27"/>
  <c r="AO54" i="27"/>
  <c r="AN54" i="27"/>
  <c r="AK54" i="27"/>
  <c r="AJ54" i="27"/>
  <c r="AL54" i="27" s="1"/>
  <c r="Y54" i="27"/>
  <c r="T54" i="27"/>
  <c r="P54" i="27"/>
  <c r="G54" i="27"/>
  <c r="BR53" i="27"/>
  <c r="BQ53" i="27"/>
  <c r="BG53" i="27"/>
  <c r="BF53" i="27"/>
  <c r="BE53" i="27"/>
  <c r="BC53" i="27"/>
  <c r="BB53" i="27"/>
  <c r="AQ53" i="27" s="1"/>
  <c r="BA53" i="27"/>
  <c r="AY53" i="27"/>
  <c r="AR53" i="27"/>
  <c r="AP53" i="27"/>
  <c r="AO53" i="27"/>
  <c r="AN53" i="27"/>
  <c r="AK53" i="27"/>
  <c r="AJ53" i="27"/>
  <c r="AL53" i="27" s="1"/>
  <c r="Y53" i="27"/>
  <c r="T53" i="27"/>
  <c r="P53" i="27"/>
  <c r="G53" i="27"/>
  <c r="BR52" i="27"/>
  <c r="BQ52" i="27"/>
  <c r="BG52" i="27"/>
  <c r="BF52" i="27"/>
  <c r="BE52" i="27"/>
  <c r="BC52" i="27"/>
  <c r="BB52" i="27"/>
  <c r="AQ52" i="27" s="1"/>
  <c r="BA52" i="27"/>
  <c r="AY52" i="27"/>
  <c r="AR52" i="27"/>
  <c r="AP52" i="27"/>
  <c r="AO52" i="27"/>
  <c r="AN52" i="27"/>
  <c r="AK52" i="27"/>
  <c r="AJ52" i="27"/>
  <c r="AL52" i="27" s="1"/>
  <c r="Y52" i="27"/>
  <c r="T52" i="27"/>
  <c r="P52" i="27"/>
  <c r="G52" i="27"/>
  <c r="BR51" i="27"/>
  <c r="BQ51" i="27"/>
  <c r="BG51" i="27"/>
  <c r="BF51" i="27"/>
  <c r="BE51" i="27"/>
  <c r="BC51" i="27"/>
  <c r="BB51" i="27"/>
  <c r="AQ51" i="27" s="1"/>
  <c r="BA51" i="27"/>
  <c r="AY51" i="27"/>
  <c r="AR51" i="27"/>
  <c r="AP51" i="27"/>
  <c r="AO51" i="27"/>
  <c r="AN51" i="27"/>
  <c r="AK51" i="27"/>
  <c r="AJ51" i="27"/>
  <c r="AL51" i="27" s="1"/>
  <c r="Y51" i="27"/>
  <c r="T51" i="27"/>
  <c r="P51" i="27"/>
  <c r="G51" i="27"/>
  <c r="BR50" i="27"/>
  <c r="BQ50" i="27"/>
  <c r="BG50" i="27"/>
  <c r="BF50" i="27"/>
  <c r="BE50" i="27"/>
  <c r="BC50" i="27"/>
  <c r="BB50" i="27"/>
  <c r="AQ50" i="27" s="1"/>
  <c r="BA50" i="27"/>
  <c r="AY50" i="27"/>
  <c r="AR50" i="27"/>
  <c r="AP50" i="27"/>
  <c r="AO50" i="27"/>
  <c r="AN50" i="27"/>
  <c r="AK50" i="27"/>
  <c r="AJ50" i="27"/>
  <c r="AL50" i="27" s="1"/>
  <c r="Y50" i="27"/>
  <c r="T50" i="27"/>
  <c r="P50" i="27"/>
  <c r="G50" i="27"/>
  <c r="BR49" i="27"/>
  <c r="BQ49" i="27"/>
  <c r="BG49" i="27"/>
  <c r="BF49" i="27"/>
  <c r="BE49" i="27"/>
  <c r="BC49" i="27"/>
  <c r="BB49" i="27"/>
  <c r="AQ49" i="27" s="1"/>
  <c r="BA49" i="27"/>
  <c r="AY49" i="27"/>
  <c r="AR49" i="27"/>
  <c r="AP49" i="27"/>
  <c r="AO49" i="27"/>
  <c r="AN49" i="27"/>
  <c r="AK49" i="27"/>
  <c r="AJ49" i="27"/>
  <c r="AL49" i="27" s="1"/>
  <c r="Y49" i="27"/>
  <c r="T49" i="27"/>
  <c r="P49" i="27"/>
  <c r="G49" i="27"/>
  <c r="BR48" i="27"/>
  <c r="BQ48" i="27"/>
  <c r="BG48" i="27"/>
  <c r="BF48" i="27"/>
  <c r="BE48" i="27"/>
  <c r="BC48" i="27"/>
  <c r="BB48" i="27"/>
  <c r="AQ48" i="27" s="1"/>
  <c r="BA48" i="27"/>
  <c r="AY48" i="27"/>
  <c r="AR48" i="27"/>
  <c r="AP48" i="27"/>
  <c r="AO48" i="27"/>
  <c r="AN48" i="27"/>
  <c r="AK48" i="27"/>
  <c r="AJ48" i="27"/>
  <c r="AL48" i="27" s="1"/>
  <c r="Y48" i="27"/>
  <c r="T48" i="27"/>
  <c r="P48" i="27"/>
  <c r="G48" i="27"/>
  <c r="BR47" i="27"/>
  <c r="BQ47" i="27"/>
  <c r="BG47" i="27"/>
  <c r="BF47" i="27"/>
  <c r="BE47" i="27"/>
  <c r="BD47" i="27"/>
  <c r="BC47" i="27"/>
  <c r="BB47" i="27"/>
  <c r="AQ47" i="27" s="1"/>
  <c r="BA47" i="27"/>
  <c r="AZ47" i="27"/>
  <c r="AY47" i="27"/>
  <c r="AR47" i="27"/>
  <c r="AP47" i="27"/>
  <c r="AO47" i="27"/>
  <c r="AN47" i="27"/>
  <c r="AK47" i="27"/>
  <c r="AJ47" i="27"/>
  <c r="AL47" i="27" s="1"/>
  <c r="Y47" i="27"/>
  <c r="G47" i="27"/>
  <c r="A47" i="27"/>
  <c r="BR46" i="27"/>
  <c r="BQ46" i="27"/>
  <c r="BG46" i="27"/>
  <c r="BF46" i="27"/>
  <c r="BE46" i="27"/>
  <c r="BC46" i="27"/>
  <c r="BB46" i="27"/>
  <c r="AQ46" i="27" s="1"/>
  <c r="BA46" i="27"/>
  <c r="AY46" i="27"/>
  <c r="AR46" i="27"/>
  <c r="AP46" i="27"/>
  <c r="AO46" i="27"/>
  <c r="AN46" i="27"/>
  <c r="AK46" i="27"/>
  <c r="AJ46" i="27"/>
  <c r="AL46" i="27" s="1"/>
  <c r="Y46" i="27"/>
  <c r="T46" i="27"/>
  <c r="P46" i="27"/>
  <c r="G46" i="27"/>
  <c r="BR45" i="27"/>
  <c r="BQ45" i="27"/>
  <c r="BG45" i="27"/>
  <c r="BF45" i="27"/>
  <c r="BE45" i="27"/>
  <c r="BC45" i="27"/>
  <c r="BB45" i="27"/>
  <c r="AQ45" i="27" s="1"/>
  <c r="BA45" i="27"/>
  <c r="AY45" i="27"/>
  <c r="AR45" i="27"/>
  <c r="AP45" i="27"/>
  <c r="AO45" i="27"/>
  <c r="AN45" i="27"/>
  <c r="AK45" i="27"/>
  <c r="AJ45" i="27"/>
  <c r="AL45" i="27" s="1"/>
  <c r="Y45" i="27"/>
  <c r="T45" i="27"/>
  <c r="P45" i="27"/>
  <c r="G45" i="27"/>
  <c r="BR44" i="27"/>
  <c r="BQ44" i="27"/>
  <c r="BG44" i="27"/>
  <c r="BF44" i="27"/>
  <c r="BE44" i="27"/>
  <c r="BC44" i="27"/>
  <c r="BB44" i="27"/>
  <c r="AQ44" i="27" s="1"/>
  <c r="BA44" i="27"/>
  <c r="AY44" i="27"/>
  <c r="AR44" i="27"/>
  <c r="AP44" i="27"/>
  <c r="AO44" i="27"/>
  <c r="AN44" i="27"/>
  <c r="AK44" i="27"/>
  <c r="AJ44" i="27"/>
  <c r="AL44" i="27" s="1"/>
  <c r="Y44" i="27"/>
  <c r="T44" i="27"/>
  <c r="P44" i="27"/>
  <c r="G44" i="27"/>
  <c r="BR43" i="27"/>
  <c r="BQ43" i="27"/>
  <c r="BG43" i="27"/>
  <c r="BF43" i="27"/>
  <c r="BE43" i="27"/>
  <c r="BC43" i="27"/>
  <c r="BB43" i="27"/>
  <c r="AQ43" i="27" s="1"/>
  <c r="BA43" i="27"/>
  <c r="AY43" i="27"/>
  <c r="AR43" i="27"/>
  <c r="AP43" i="27"/>
  <c r="AO43" i="27"/>
  <c r="AN43" i="27"/>
  <c r="AK43" i="27"/>
  <c r="AJ43" i="27"/>
  <c r="AL43" i="27" s="1"/>
  <c r="Y43" i="27"/>
  <c r="T43" i="27"/>
  <c r="P43" i="27"/>
  <c r="G43" i="27"/>
  <c r="BR42" i="27"/>
  <c r="BQ42" i="27"/>
  <c r="BG42" i="27"/>
  <c r="BF42" i="27"/>
  <c r="BE42" i="27"/>
  <c r="BC42" i="27"/>
  <c r="BB42" i="27"/>
  <c r="AQ42" i="27" s="1"/>
  <c r="BA42" i="27"/>
  <c r="AY42" i="27"/>
  <c r="AR42" i="27"/>
  <c r="AP42" i="27"/>
  <c r="AO42" i="27"/>
  <c r="AN42" i="27"/>
  <c r="AK42" i="27"/>
  <c r="AJ42" i="27"/>
  <c r="AL42" i="27" s="1"/>
  <c r="Y42" i="27"/>
  <c r="T42" i="27"/>
  <c r="P42" i="27"/>
  <c r="G42" i="27"/>
  <c r="BR41" i="27"/>
  <c r="BQ41" i="27"/>
  <c r="BG41" i="27"/>
  <c r="BF41" i="27"/>
  <c r="BE41" i="27"/>
  <c r="BC41" i="27"/>
  <c r="BB41" i="27"/>
  <c r="AQ41" i="27" s="1"/>
  <c r="BA41" i="27"/>
  <c r="AY41" i="27"/>
  <c r="AR41" i="27"/>
  <c r="AP41" i="27"/>
  <c r="AO41" i="27"/>
  <c r="AN41" i="27"/>
  <c r="AK41" i="27"/>
  <c r="AJ41" i="27"/>
  <c r="AL41" i="27" s="1"/>
  <c r="Y41" i="27"/>
  <c r="T41" i="27"/>
  <c r="P41" i="27"/>
  <c r="G41" i="27"/>
  <c r="BR40" i="27"/>
  <c r="BQ40" i="27"/>
  <c r="BG40" i="27"/>
  <c r="BF40" i="27"/>
  <c r="BE40" i="27"/>
  <c r="BC40" i="27"/>
  <c r="BB40" i="27"/>
  <c r="AQ40" i="27" s="1"/>
  <c r="BA40" i="27"/>
  <c r="AY40" i="27"/>
  <c r="AR40" i="27"/>
  <c r="AP40" i="27"/>
  <c r="AO40" i="27"/>
  <c r="AN40" i="27"/>
  <c r="AK40" i="27"/>
  <c r="AJ40" i="27"/>
  <c r="AL40" i="27" s="1"/>
  <c r="Y40" i="27"/>
  <c r="T40" i="27"/>
  <c r="P40" i="27"/>
  <c r="G40" i="27"/>
  <c r="BR39" i="27"/>
  <c r="BQ39" i="27"/>
  <c r="BG39" i="27"/>
  <c r="BF39" i="27"/>
  <c r="BE39" i="27"/>
  <c r="BC39" i="27"/>
  <c r="BB39" i="27"/>
  <c r="AQ39" i="27" s="1"/>
  <c r="BA39" i="27"/>
  <c r="AY39" i="27"/>
  <c r="AR39" i="27"/>
  <c r="AP39" i="27"/>
  <c r="AO39" i="27"/>
  <c r="AN39" i="27"/>
  <c r="AK39" i="27"/>
  <c r="AJ39" i="27"/>
  <c r="AL39" i="27" s="1"/>
  <c r="Y39" i="27"/>
  <c r="T39" i="27"/>
  <c r="P39" i="27"/>
  <c r="G39" i="27"/>
  <c r="BR38" i="27"/>
  <c r="BQ38" i="27"/>
  <c r="BG38" i="27"/>
  <c r="BF38" i="27"/>
  <c r="BE38" i="27"/>
  <c r="BC38" i="27"/>
  <c r="BB38" i="27"/>
  <c r="AQ38" i="27" s="1"/>
  <c r="BA38" i="27"/>
  <c r="AY38" i="27"/>
  <c r="AR38" i="27"/>
  <c r="AP38" i="27"/>
  <c r="AO38" i="27"/>
  <c r="AN38" i="27"/>
  <c r="AK38" i="27"/>
  <c r="AJ38" i="27"/>
  <c r="AL38" i="27" s="1"/>
  <c r="Y38" i="27"/>
  <c r="T38" i="27"/>
  <c r="P38" i="27"/>
  <c r="G38" i="27"/>
  <c r="BR37" i="27"/>
  <c r="BQ37" i="27"/>
  <c r="BG37" i="27"/>
  <c r="BF37" i="27"/>
  <c r="BE37" i="27"/>
  <c r="BC37" i="27"/>
  <c r="BB37" i="27"/>
  <c r="AQ37" i="27" s="1"/>
  <c r="BA37" i="27"/>
  <c r="AY37" i="27"/>
  <c r="AR37" i="27"/>
  <c r="AP37" i="27"/>
  <c r="AO37" i="27"/>
  <c r="AN37" i="27"/>
  <c r="AK37" i="27"/>
  <c r="AJ37" i="27"/>
  <c r="AL37" i="27" s="1"/>
  <c r="Y37" i="27"/>
  <c r="T37" i="27"/>
  <c r="P37" i="27"/>
  <c r="G37" i="27"/>
  <c r="BR36" i="27"/>
  <c r="BQ36" i="27"/>
  <c r="BG36" i="27"/>
  <c r="BF36" i="27"/>
  <c r="BE36" i="27"/>
  <c r="BC36" i="27"/>
  <c r="BB36" i="27"/>
  <c r="AQ36" i="27" s="1"/>
  <c r="BA36" i="27"/>
  <c r="AY36" i="27"/>
  <c r="AR36" i="27"/>
  <c r="AP36" i="27"/>
  <c r="AO36" i="27"/>
  <c r="AN36" i="27"/>
  <c r="AK36" i="27"/>
  <c r="AJ36" i="27"/>
  <c r="AL36" i="27" s="1"/>
  <c r="Y36" i="27"/>
  <c r="T36" i="27"/>
  <c r="P36" i="27"/>
  <c r="G36" i="27"/>
  <c r="BR35" i="27"/>
  <c r="BQ35" i="27"/>
  <c r="BG35" i="27"/>
  <c r="BF35" i="27"/>
  <c r="BE35" i="27"/>
  <c r="BC35" i="27"/>
  <c r="BB35" i="27"/>
  <c r="AQ35" i="27" s="1"/>
  <c r="BA35" i="27"/>
  <c r="AY35" i="27"/>
  <c r="AR35" i="27"/>
  <c r="AP35" i="27"/>
  <c r="AO35" i="27"/>
  <c r="AN35" i="27"/>
  <c r="AK35" i="27"/>
  <c r="AJ35" i="27"/>
  <c r="AL35" i="27" s="1"/>
  <c r="Y35" i="27"/>
  <c r="T35" i="27"/>
  <c r="P35" i="27"/>
  <c r="G35" i="27"/>
  <c r="BR34" i="27"/>
  <c r="BQ34" i="27"/>
  <c r="BG34" i="27"/>
  <c r="BF34" i="27"/>
  <c r="BE34" i="27"/>
  <c r="BC34" i="27"/>
  <c r="BB34" i="27"/>
  <c r="AQ34" i="27" s="1"/>
  <c r="BA34" i="27"/>
  <c r="AY34" i="27"/>
  <c r="AR34" i="27"/>
  <c r="AP34" i="27"/>
  <c r="AO34" i="27"/>
  <c r="AN34" i="27"/>
  <c r="AK34" i="27"/>
  <c r="AJ34" i="27"/>
  <c r="AL34" i="27" s="1"/>
  <c r="Y34" i="27"/>
  <c r="T34" i="27"/>
  <c r="P34" i="27"/>
  <c r="G34" i="27"/>
  <c r="BR33" i="27"/>
  <c r="BQ33" i="27"/>
  <c r="BG33" i="27"/>
  <c r="BF33" i="27"/>
  <c r="BE33" i="27"/>
  <c r="BC33" i="27"/>
  <c r="BB33" i="27"/>
  <c r="AQ33" i="27" s="1"/>
  <c r="BA33" i="27"/>
  <c r="AY33" i="27"/>
  <c r="AR33" i="27"/>
  <c r="AP33" i="27"/>
  <c r="AO33" i="27"/>
  <c r="AN33" i="27"/>
  <c r="AK33" i="27"/>
  <c r="AJ33" i="27"/>
  <c r="AL33" i="27" s="1"/>
  <c r="Y33" i="27"/>
  <c r="T33" i="27"/>
  <c r="P33" i="27"/>
  <c r="G33" i="27"/>
  <c r="BR32" i="27"/>
  <c r="BQ32" i="27"/>
  <c r="BG32" i="27"/>
  <c r="BF32" i="27"/>
  <c r="BE32" i="27"/>
  <c r="BC32" i="27"/>
  <c r="BB32" i="27"/>
  <c r="AQ32" i="27" s="1"/>
  <c r="BA32" i="27"/>
  <c r="AY32" i="27"/>
  <c r="AR32" i="27"/>
  <c r="AP32" i="27"/>
  <c r="AO32" i="27"/>
  <c r="AN32" i="27"/>
  <c r="AK32" i="27"/>
  <c r="AJ32" i="27"/>
  <c r="AL32" i="27" s="1"/>
  <c r="Y32" i="27"/>
  <c r="T32" i="27"/>
  <c r="P32" i="27"/>
  <c r="G32" i="27"/>
  <c r="BR31" i="27"/>
  <c r="BQ31" i="27"/>
  <c r="BG31" i="27"/>
  <c r="BF31" i="27"/>
  <c r="BE31" i="27"/>
  <c r="BC31" i="27"/>
  <c r="BB31" i="27"/>
  <c r="AQ31" i="27" s="1"/>
  <c r="BA31" i="27"/>
  <c r="AY31" i="27"/>
  <c r="AR31" i="27"/>
  <c r="AP31" i="27"/>
  <c r="AO31" i="27"/>
  <c r="AN31" i="27"/>
  <c r="AK31" i="27"/>
  <c r="AJ31" i="27"/>
  <c r="AL31" i="27" s="1"/>
  <c r="Y31" i="27"/>
  <c r="T31" i="27"/>
  <c r="P31" i="27"/>
  <c r="G31" i="27"/>
  <c r="BR30" i="27"/>
  <c r="BQ30" i="27"/>
  <c r="BG30" i="27"/>
  <c r="BF30" i="27"/>
  <c r="BE30" i="27"/>
  <c r="BC30" i="27"/>
  <c r="BB30" i="27"/>
  <c r="AQ30" i="27" s="1"/>
  <c r="BA30" i="27"/>
  <c r="AY30" i="27"/>
  <c r="AR30" i="27"/>
  <c r="AP30" i="27"/>
  <c r="AO30" i="27"/>
  <c r="AN30" i="27"/>
  <c r="AK30" i="27"/>
  <c r="AJ30" i="27"/>
  <c r="AL30" i="27" s="1"/>
  <c r="Y30" i="27"/>
  <c r="T30" i="27"/>
  <c r="P30" i="27"/>
  <c r="G30" i="27"/>
  <c r="BR29" i="27"/>
  <c r="BQ29" i="27"/>
  <c r="BG29" i="27"/>
  <c r="BF29" i="27"/>
  <c r="BE29" i="27"/>
  <c r="BC29" i="27"/>
  <c r="BB29" i="27"/>
  <c r="AQ29" i="27" s="1"/>
  <c r="BA29" i="27"/>
  <c r="AY29" i="27"/>
  <c r="AR29" i="27"/>
  <c r="AP29" i="27"/>
  <c r="AO29" i="27"/>
  <c r="AN29" i="27"/>
  <c r="AK29" i="27"/>
  <c r="AJ29" i="27"/>
  <c r="AL29" i="27" s="1"/>
  <c r="Y29" i="27"/>
  <c r="T29" i="27"/>
  <c r="P29" i="27"/>
  <c r="G29" i="27"/>
  <c r="BR28" i="27"/>
  <c r="BQ28" i="27"/>
  <c r="BG28" i="27"/>
  <c r="BF28" i="27"/>
  <c r="BE28" i="27"/>
  <c r="BC28" i="27"/>
  <c r="BB28" i="27"/>
  <c r="AQ28" i="27" s="1"/>
  <c r="BA28" i="27"/>
  <c r="AY28" i="27"/>
  <c r="AR28" i="27"/>
  <c r="AP28" i="27"/>
  <c r="AO28" i="27"/>
  <c r="AN28" i="27"/>
  <c r="AK28" i="27"/>
  <c r="AJ28" i="27"/>
  <c r="AL28" i="27" s="1"/>
  <c r="Y28" i="27"/>
  <c r="T28" i="27"/>
  <c r="P28" i="27"/>
  <c r="G28" i="27"/>
  <c r="BR27" i="27"/>
  <c r="BQ27" i="27"/>
  <c r="BG27" i="27"/>
  <c r="BF27" i="27"/>
  <c r="BE27" i="27"/>
  <c r="BC27" i="27"/>
  <c r="BB27" i="27"/>
  <c r="AQ27" i="27" s="1"/>
  <c r="BA27" i="27"/>
  <c r="AY27" i="27"/>
  <c r="AR27" i="27"/>
  <c r="AP27" i="27"/>
  <c r="AO27" i="27"/>
  <c r="AN27" i="27"/>
  <c r="AK27" i="27"/>
  <c r="AJ27" i="27"/>
  <c r="AL27" i="27" s="1"/>
  <c r="Y27" i="27"/>
  <c r="T27" i="27"/>
  <c r="P27" i="27"/>
  <c r="G27" i="27"/>
  <c r="BR26" i="27"/>
  <c r="BQ26" i="27"/>
  <c r="BG26" i="27"/>
  <c r="BF26" i="27"/>
  <c r="BE26" i="27"/>
  <c r="BC26" i="27"/>
  <c r="BB26" i="27"/>
  <c r="AQ26" i="27" s="1"/>
  <c r="BA26" i="27"/>
  <c r="AY26" i="27"/>
  <c r="AR26" i="27"/>
  <c r="AP26" i="27"/>
  <c r="AO26" i="27"/>
  <c r="AN26" i="27"/>
  <c r="AK26" i="27"/>
  <c r="AJ26" i="27"/>
  <c r="AL26" i="27" s="1"/>
  <c r="Y26" i="27"/>
  <c r="T26" i="27"/>
  <c r="P26" i="27"/>
  <c r="G26" i="27"/>
  <c r="BR25" i="27"/>
  <c r="BQ25" i="27"/>
  <c r="BG25" i="27"/>
  <c r="BF25" i="27"/>
  <c r="BE25" i="27"/>
  <c r="BC25" i="27"/>
  <c r="BB25" i="27"/>
  <c r="AQ25" i="27" s="1"/>
  <c r="BA25" i="27"/>
  <c r="AY25" i="27"/>
  <c r="AR25" i="27"/>
  <c r="AP25" i="27"/>
  <c r="AO25" i="27"/>
  <c r="AN25" i="27"/>
  <c r="AK25" i="27"/>
  <c r="AJ25" i="27"/>
  <c r="AL25" i="27" s="1"/>
  <c r="Y25" i="27"/>
  <c r="T25" i="27"/>
  <c r="P25" i="27"/>
  <c r="G25" i="27"/>
  <c r="BR24" i="27"/>
  <c r="BQ24" i="27"/>
  <c r="BG24" i="27"/>
  <c r="BF24" i="27"/>
  <c r="BE24" i="27"/>
  <c r="BC24" i="27"/>
  <c r="BB24" i="27"/>
  <c r="AQ24" i="27" s="1"/>
  <c r="BA24" i="27"/>
  <c r="AY24" i="27"/>
  <c r="AR24" i="27"/>
  <c r="AP24" i="27"/>
  <c r="AO24" i="27"/>
  <c r="AN24" i="27"/>
  <c r="AK24" i="27"/>
  <c r="AJ24" i="27"/>
  <c r="AL24" i="27" s="1"/>
  <c r="Y24" i="27"/>
  <c r="T24" i="27"/>
  <c r="P24" i="27"/>
  <c r="G24" i="27"/>
  <c r="BR23" i="27"/>
  <c r="BQ23" i="27"/>
  <c r="BG23" i="27"/>
  <c r="BF23" i="27"/>
  <c r="BE23" i="27"/>
  <c r="BC23" i="27"/>
  <c r="BB23" i="27"/>
  <c r="AQ23" i="27" s="1"/>
  <c r="BA23" i="27"/>
  <c r="AY23" i="27"/>
  <c r="AR23" i="27"/>
  <c r="AP23" i="27"/>
  <c r="AO23" i="27"/>
  <c r="AN23" i="27"/>
  <c r="AK23" i="27"/>
  <c r="AJ23" i="27"/>
  <c r="AL23" i="27" s="1"/>
  <c r="Y23" i="27"/>
  <c r="T23" i="27"/>
  <c r="P23" i="27"/>
  <c r="G23" i="27"/>
  <c r="BR22" i="27"/>
  <c r="BQ22" i="27"/>
  <c r="BG22" i="27"/>
  <c r="BF22" i="27"/>
  <c r="BE22" i="27"/>
  <c r="BC22" i="27"/>
  <c r="BB22" i="27"/>
  <c r="AQ22" i="27" s="1"/>
  <c r="BA22" i="27"/>
  <c r="AY22" i="27"/>
  <c r="AR22" i="27"/>
  <c r="AP22" i="27"/>
  <c r="AO22" i="27"/>
  <c r="AN22" i="27"/>
  <c r="AK22" i="27"/>
  <c r="AJ22" i="27"/>
  <c r="AL22" i="27" s="1"/>
  <c r="Y22" i="27"/>
  <c r="T22" i="27"/>
  <c r="P22" i="27"/>
  <c r="G22" i="27"/>
  <c r="BR21" i="27"/>
  <c r="BQ21" i="27"/>
  <c r="BG21" i="27"/>
  <c r="BF21" i="27"/>
  <c r="BE21" i="27"/>
  <c r="BC21" i="27"/>
  <c r="BB21" i="27"/>
  <c r="AQ21" i="27" s="1"/>
  <c r="BA21" i="27"/>
  <c r="AY21" i="27"/>
  <c r="AR21" i="27"/>
  <c r="AP21" i="27"/>
  <c r="AO21" i="27"/>
  <c r="AN21" i="27"/>
  <c r="AK21" i="27"/>
  <c r="AJ21" i="27"/>
  <c r="AL21" i="27" s="1"/>
  <c r="Y21" i="27"/>
  <c r="T21" i="27"/>
  <c r="P21" i="27"/>
  <c r="G21" i="27"/>
  <c r="BR20" i="27"/>
  <c r="BQ20" i="27"/>
  <c r="BG20" i="27"/>
  <c r="BF20" i="27"/>
  <c r="BE20" i="27"/>
  <c r="BC20" i="27"/>
  <c r="BB20" i="27"/>
  <c r="AQ20" i="27" s="1"/>
  <c r="BA20" i="27"/>
  <c r="AY20" i="27"/>
  <c r="AR20" i="27"/>
  <c r="AP20" i="27"/>
  <c r="AO20" i="27"/>
  <c r="AN20" i="27"/>
  <c r="AK20" i="27"/>
  <c r="AJ20" i="27"/>
  <c r="AL20" i="27" s="1"/>
  <c r="Y20" i="27"/>
  <c r="T20" i="27"/>
  <c r="P20" i="27"/>
  <c r="G20" i="27"/>
  <c r="BR19" i="27"/>
  <c r="BQ19" i="27"/>
  <c r="BG19" i="27"/>
  <c r="BF19" i="27"/>
  <c r="BE19" i="27"/>
  <c r="BC19" i="27"/>
  <c r="BB19" i="27"/>
  <c r="AQ19" i="27" s="1"/>
  <c r="BA19" i="27"/>
  <c r="AY19" i="27"/>
  <c r="AR19" i="27"/>
  <c r="AP19" i="27"/>
  <c r="AO19" i="27"/>
  <c r="AN19" i="27"/>
  <c r="AK19" i="27"/>
  <c r="AJ19" i="27"/>
  <c r="AL19" i="27" s="1"/>
  <c r="Y19" i="27"/>
  <c r="T19" i="27"/>
  <c r="P19" i="27"/>
  <c r="G19" i="27"/>
  <c r="BR18" i="27"/>
  <c r="BQ18" i="27"/>
  <c r="BG18" i="27"/>
  <c r="BF18" i="27"/>
  <c r="BE18" i="27"/>
  <c r="BC18" i="27"/>
  <c r="BB18" i="27"/>
  <c r="AQ18" i="27" s="1"/>
  <c r="BA18" i="27"/>
  <c r="AY18" i="27"/>
  <c r="AR18" i="27"/>
  <c r="AP18" i="27"/>
  <c r="AO18" i="27"/>
  <c r="AN18" i="27"/>
  <c r="AK18" i="27"/>
  <c r="AJ18" i="27"/>
  <c r="AL18" i="27" s="1"/>
  <c r="Y18" i="27"/>
  <c r="T18" i="27"/>
  <c r="P18" i="27"/>
  <c r="G18" i="27"/>
  <c r="BR17" i="27"/>
  <c r="BQ17" i="27"/>
  <c r="BG17" i="27"/>
  <c r="BF17" i="27"/>
  <c r="BE17" i="27"/>
  <c r="BC17" i="27"/>
  <c r="BB17" i="27"/>
  <c r="AQ17" i="27" s="1"/>
  <c r="BA17" i="27"/>
  <c r="AZ17" i="27"/>
  <c r="AY17" i="27"/>
  <c r="AR17" i="27"/>
  <c r="AP17" i="27"/>
  <c r="AO17" i="27"/>
  <c r="AN17" i="27"/>
  <c r="AK17" i="27"/>
  <c r="AJ17" i="27"/>
  <c r="AL17" i="27" s="1"/>
  <c r="Y17" i="27"/>
  <c r="T17" i="27"/>
  <c r="G17" i="27"/>
  <c r="BR16" i="27"/>
  <c r="BQ16" i="27"/>
  <c r="BG16" i="27"/>
  <c r="BF16" i="27"/>
  <c r="BE16" i="27"/>
  <c r="BC16" i="27"/>
  <c r="BB16" i="27"/>
  <c r="AQ16" i="27" s="1"/>
  <c r="BA16" i="27"/>
  <c r="AY16" i="27"/>
  <c r="AR16" i="27"/>
  <c r="AP16" i="27"/>
  <c r="AO16" i="27"/>
  <c r="AN16" i="27"/>
  <c r="AK16" i="27"/>
  <c r="AJ16" i="27"/>
  <c r="AL16" i="27" s="1"/>
  <c r="Y16" i="27"/>
  <c r="T16" i="27"/>
  <c r="P16" i="27"/>
  <c r="G16" i="27"/>
  <c r="BR15" i="27"/>
  <c r="BQ15" i="27"/>
  <c r="BG15" i="27"/>
  <c r="BF15" i="27"/>
  <c r="BE15" i="27"/>
  <c r="BC15" i="27"/>
  <c r="BB15" i="27"/>
  <c r="AQ15" i="27" s="1"/>
  <c r="BA15" i="27"/>
  <c r="AY15" i="27"/>
  <c r="AR15" i="27"/>
  <c r="AP15" i="27"/>
  <c r="AO15" i="27"/>
  <c r="AN15" i="27"/>
  <c r="AK15" i="27"/>
  <c r="AJ15" i="27"/>
  <c r="AL15" i="27" s="1"/>
  <c r="Y15" i="27"/>
  <c r="T15" i="27"/>
  <c r="P15" i="27"/>
  <c r="G15" i="27"/>
  <c r="BR14" i="27"/>
  <c r="BQ14" i="27"/>
  <c r="BG14" i="27"/>
  <c r="BF14" i="27"/>
  <c r="BE14" i="27"/>
  <c r="BC14" i="27"/>
  <c r="BB14" i="27"/>
  <c r="AQ14" i="27" s="1"/>
  <c r="BA14" i="27"/>
  <c r="AY14" i="27"/>
  <c r="AR14" i="27"/>
  <c r="AP14" i="27"/>
  <c r="AO14" i="27"/>
  <c r="AN14" i="27"/>
  <c r="AK14" i="27"/>
  <c r="AJ14" i="27"/>
  <c r="AL14" i="27" s="1"/>
  <c r="Y14" i="27"/>
  <c r="T14" i="27"/>
  <c r="P14" i="27"/>
  <c r="G14" i="27"/>
  <c r="BR13" i="27"/>
  <c r="BQ13" i="27"/>
  <c r="BG13" i="27"/>
  <c r="BF13" i="27"/>
  <c r="BE13" i="27"/>
  <c r="BC13" i="27"/>
  <c r="BB13" i="27"/>
  <c r="AQ13" i="27" s="1"/>
  <c r="BA13" i="27"/>
  <c r="AY13" i="27"/>
  <c r="AR13" i="27"/>
  <c r="AP13" i="27"/>
  <c r="AO13" i="27"/>
  <c r="AN13" i="27"/>
  <c r="AK13" i="27"/>
  <c r="AJ13" i="27"/>
  <c r="AL13" i="27" s="1"/>
  <c r="Y13" i="27"/>
  <c r="T13" i="27"/>
  <c r="P13" i="27"/>
  <c r="G13" i="27"/>
  <c r="BR12" i="27"/>
  <c r="BQ12" i="27"/>
  <c r="BG12" i="27"/>
  <c r="BF12" i="27"/>
  <c r="BE12" i="27"/>
  <c r="BC12" i="27"/>
  <c r="BB12" i="27"/>
  <c r="AQ12" i="27" s="1"/>
  <c r="BA12" i="27"/>
  <c r="AY12" i="27"/>
  <c r="AR12" i="27"/>
  <c r="AP12" i="27"/>
  <c r="AO12" i="27"/>
  <c r="AN12" i="27"/>
  <c r="AK12" i="27"/>
  <c r="AJ12" i="27"/>
  <c r="AL12" i="27" s="1"/>
  <c r="Y12" i="27"/>
  <c r="T12" i="27"/>
  <c r="P12" i="27"/>
  <c r="G12" i="27"/>
  <c r="BR11" i="27"/>
  <c r="BQ11" i="27"/>
  <c r="BG11" i="27"/>
  <c r="BF11" i="27"/>
  <c r="BE11" i="27"/>
  <c r="BC11" i="27"/>
  <c r="BB11" i="27"/>
  <c r="AQ11" i="27" s="1"/>
  <c r="BA11" i="27"/>
  <c r="AY11" i="27"/>
  <c r="AR11" i="27"/>
  <c r="AP11" i="27"/>
  <c r="AO11" i="27"/>
  <c r="AN11" i="27"/>
  <c r="AK11" i="27"/>
  <c r="AJ11" i="27"/>
  <c r="AL11" i="27" s="1"/>
  <c r="Y11" i="27"/>
  <c r="T11" i="27"/>
  <c r="P11" i="27"/>
  <c r="G11" i="27"/>
  <c r="BR10" i="27"/>
  <c r="BQ10" i="27"/>
  <c r="BG10" i="27"/>
  <c r="BF10" i="27"/>
  <c r="BE10" i="27"/>
  <c r="BC10" i="27"/>
  <c r="BB10" i="27"/>
  <c r="AQ10" i="27" s="1"/>
  <c r="BA10" i="27"/>
  <c r="AY10" i="27"/>
  <c r="AR10" i="27"/>
  <c r="AP10" i="27"/>
  <c r="AO10" i="27"/>
  <c r="AN10" i="27"/>
  <c r="AK10" i="27"/>
  <c r="AJ10" i="27"/>
  <c r="AL10" i="27" s="1"/>
  <c r="Y10" i="27"/>
  <c r="T10" i="27"/>
  <c r="P10" i="27"/>
  <c r="G10" i="27"/>
  <c r="BR9" i="27"/>
  <c r="BQ9" i="27"/>
  <c r="BG9" i="27"/>
  <c r="BF9" i="27"/>
  <c r="BE9" i="27"/>
  <c r="BC9" i="27"/>
  <c r="BB9" i="27"/>
  <c r="AQ9" i="27" s="1"/>
  <c r="BA9" i="27"/>
  <c r="AY9" i="27"/>
  <c r="AR9" i="27"/>
  <c r="AP9" i="27"/>
  <c r="AO9" i="27"/>
  <c r="AN9" i="27"/>
  <c r="AK9" i="27"/>
  <c r="AJ9" i="27"/>
  <c r="AL9" i="27" s="1"/>
  <c r="Y9" i="27"/>
  <c r="T9" i="27"/>
  <c r="P9" i="27"/>
  <c r="G9" i="27"/>
  <c r="BR8" i="27"/>
  <c r="BQ8" i="27"/>
  <c r="BG8" i="27"/>
  <c r="BF8" i="27"/>
  <c r="BE8" i="27"/>
  <c r="BC8" i="27"/>
  <c r="BB8" i="27"/>
  <c r="AQ8" i="27" s="1"/>
  <c r="BA8" i="27"/>
  <c r="AY8" i="27"/>
  <c r="AR8" i="27"/>
  <c r="AP8" i="27"/>
  <c r="AO8" i="27"/>
  <c r="AN8" i="27"/>
  <c r="AK8" i="27"/>
  <c r="AJ8" i="27"/>
  <c r="AL8" i="27" s="1"/>
  <c r="Y8" i="27"/>
  <c r="T8" i="27"/>
  <c r="P8" i="27"/>
  <c r="G8" i="27"/>
  <c r="BR7" i="27"/>
  <c r="BQ7" i="27"/>
  <c r="BG7" i="27"/>
  <c r="BF7" i="27"/>
  <c r="BE7" i="27"/>
  <c r="BC7" i="27"/>
  <c r="BB7" i="27"/>
  <c r="AQ7" i="27" s="1"/>
  <c r="BA7" i="27"/>
  <c r="AY7" i="27"/>
  <c r="AR7" i="27"/>
  <c r="AP7" i="27"/>
  <c r="AO7" i="27"/>
  <c r="AN7" i="27"/>
  <c r="AK7" i="27"/>
  <c r="AJ7" i="27"/>
  <c r="AL7" i="27" s="1"/>
  <c r="Y7" i="27"/>
  <c r="T7" i="27"/>
  <c r="P7" i="27"/>
  <c r="G7" i="27"/>
  <c r="BR6" i="27"/>
  <c r="BQ6" i="27"/>
  <c r="BG6" i="27"/>
  <c r="BF6" i="27"/>
  <c r="BE6" i="27"/>
  <c r="BC6" i="27"/>
  <c r="BB6" i="27"/>
  <c r="AQ6" i="27" s="1"/>
  <c r="BA6" i="27"/>
  <c r="AY6" i="27"/>
  <c r="AR6" i="27"/>
  <c r="AP6" i="27"/>
  <c r="AO6" i="27"/>
  <c r="AN6" i="27"/>
  <c r="AK6" i="27"/>
  <c r="AJ6" i="27"/>
  <c r="AL6" i="27" s="1"/>
  <c r="Y6" i="27"/>
  <c r="T6" i="27"/>
  <c r="P6" i="27"/>
  <c r="G6" i="27"/>
  <c r="BR5" i="27"/>
  <c r="BQ5" i="27"/>
  <c r="BG5" i="27"/>
  <c r="BF5" i="27"/>
  <c r="BE5" i="27"/>
  <c r="BC5" i="27"/>
  <c r="BB5" i="27"/>
  <c r="AQ5" i="27" s="1"/>
  <c r="BA5" i="27"/>
  <c r="AY5" i="27"/>
  <c r="AR5" i="27"/>
  <c r="AP5" i="27"/>
  <c r="AO5" i="27"/>
  <c r="AN5" i="27"/>
  <c r="AK5" i="27"/>
  <c r="AJ5" i="27"/>
  <c r="AL5" i="27" s="1"/>
  <c r="Y5" i="27"/>
  <c r="T5" i="27"/>
  <c r="P5" i="27"/>
  <c r="G5" i="27"/>
  <c r="AN4" i="27"/>
  <c r="AO3" i="27"/>
  <c r="BI2" i="27"/>
  <c r="BJ2" i="27" s="1"/>
  <c r="BK2" i="27" s="1"/>
  <c r="BL2" i="27" s="1"/>
  <c r="BM2" i="27" s="1"/>
  <c r="BN2" i="27" s="1"/>
  <c r="BO2" i="27" s="1"/>
  <c r="AK2" i="27"/>
  <c r="AJ2" i="27"/>
  <c r="AL2" i="27" s="1"/>
  <c r="Y2" i="27"/>
  <c r="Z2" i="27" s="1"/>
  <c r="AA2" i="27" s="1"/>
  <c r="AB2" i="27" s="1"/>
  <c r="AC2" i="27" s="1"/>
  <c r="AD2" i="27" s="1"/>
  <c r="AE2" i="27" s="1"/>
  <c r="T1" i="27"/>
  <c r="Q1" i="27"/>
  <c r="BR239" i="26"/>
  <c r="BQ239" i="26"/>
  <c r="BG239" i="26"/>
  <c r="BF239" i="26"/>
  <c r="BE239" i="26"/>
  <c r="BC239" i="26"/>
  <c r="BB239" i="26"/>
  <c r="AQ239" i="26" s="1"/>
  <c r="BA239" i="26"/>
  <c r="AY239" i="26"/>
  <c r="AR239" i="26"/>
  <c r="AP239" i="26"/>
  <c r="AO239" i="26"/>
  <c r="AN239" i="26"/>
  <c r="AK239" i="26"/>
  <c r="AJ239" i="26"/>
  <c r="AL239" i="26" s="1"/>
  <c r="Y239" i="26"/>
  <c r="T239" i="26"/>
  <c r="P239" i="26"/>
  <c r="G239" i="26"/>
  <c r="BR238" i="26"/>
  <c r="BQ238" i="26"/>
  <c r="BG238" i="26"/>
  <c r="BF238" i="26"/>
  <c r="BE238" i="26"/>
  <c r="BC238" i="26"/>
  <c r="BB238" i="26"/>
  <c r="AQ238" i="26" s="1"/>
  <c r="BA238" i="26"/>
  <c r="AZ238" i="26"/>
  <c r="AY238" i="26"/>
  <c r="AR238" i="26"/>
  <c r="AP238" i="26"/>
  <c r="AO238" i="26"/>
  <c r="AN238" i="26"/>
  <c r="AK238" i="26"/>
  <c r="AJ238" i="26"/>
  <c r="AL238" i="26" s="1"/>
  <c r="Y238" i="26"/>
  <c r="T238" i="26"/>
  <c r="G238" i="26"/>
  <c r="BR237" i="26"/>
  <c r="BQ237" i="26"/>
  <c r="BG237" i="26"/>
  <c r="BF237" i="26"/>
  <c r="BE237" i="26"/>
  <c r="BC237" i="26"/>
  <c r="BB237" i="26"/>
  <c r="AQ237" i="26" s="1"/>
  <c r="BA237" i="26"/>
  <c r="AY237" i="26"/>
  <c r="AR237" i="26"/>
  <c r="AP237" i="26"/>
  <c r="AO237" i="26"/>
  <c r="AN237" i="26"/>
  <c r="AK237" i="26"/>
  <c r="AJ237" i="26"/>
  <c r="AL237" i="26" s="1"/>
  <c r="Y237" i="26"/>
  <c r="T237" i="26"/>
  <c r="P237" i="26"/>
  <c r="G237" i="26"/>
  <c r="BR236" i="26"/>
  <c r="BQ236" i="26"/>
  <c r="BG236" i="26"/>
  <c r="BF236" i="26"/>
  <c r="BE236" i="26"/>
  <c r="BC236" i="26"/>
  <c r="BB236" i="26"/>
  <c r="AQ236" i="26" s="1"/>
  <c r="BA236" i="26"/>
  <c r="AY236" i="26"/>
  <c r="AR236" i="26"/>
  <c r="AP236" i="26"/>
  <c r="AO236" i="26"/>
  <c r="AN236" i="26"/>
  <c r="AK236" i="26"/>
  <c r="AJ236" i="26"/>
  <c r="AL236" i="26" s="1"/>
  <c r="Y236" i="26"/>
  <c r="T236" i="26"/>
  <c r="P236" i="26"/>
  <c r="G236" i="26"/>
  <c r="BR235" i="26"/>
  <c r="BQ235" i="26"/>
  <c r="BG235" i="26"/>
  <c r="BF235" i="26"/>
  <c r="BE235" i="26"/>
  <c r="BC235" i="26"/>
  <c r="BB235" i="26"/>
  <c r="AQ235" i="26" s="1"/>
  <c r="BA235" i="26"/>
  <c r="AY235" i="26"/>
  <c r="AR235" i="26"/>
  <c r="AP235" i="26"/>
  <c r="AO235" i="26"/>
  <c r="AN235" i="26"/>
  <c r="AK235" i="26"/>
  <c r="AJ235" i="26"/>
  <c r="AL235" i="26" s="1"/>
  <c r="Y235" i="26"/>
  <c r="T235" i="26"/>
  <c r="P235" i="26"/>
  <c r="G235" i="26"/>
  <c r="BR234" i="26"/>
  <c r="BQ234" i="26"/>
  <c r="BG234" i="26"/>
  <c r="BF234" i="26"/>
  <c r="BE234" i="26"/>
  <c r="BC234" i="26"/>
  <c r="BB234" i="26"/>
  <c r="AQ234" i="26" s="1"/>
  <c r="BA234" i="26"/>
  <c r="AY234" i="26"/>
  <c r="AR234" i="26"/>
  <c r="AP234" i="26"/>
  <c r="AO234" i="26"/>
  <c r="AN234" i="26"/>
  <c r="AK234" i="26"/>
  <c r="AJ234" i="26"/>
  <c r="AL234" i="26" s="1"/>
  <c r="Y234" i="26"/>
  <c r="T234" i="26"/>
  <c r="P234" i="26"/>
  <c r="G234" i="26"/>
  <c r="BR233" i="26"/>
  <c r="BQ233" i="26"/>
  <c r="BG233" i="26"/>
  <c r="BF233" i="26"/>
  <c r="BE233" i="26"/>
  <c r="BC233" i="26"/>
  <c r="BB233" i="26"/>
  <c r="AQ233" i="26" s="1"/>
  <c r="BA233" i="26"/>
  <c r="AY233" i="26"/>
  <c r="AR233" i="26"/>
  <c r="AP233" i="26"/>
  <c r="AO233" i="26"/>
  <c r="AN233" i="26"/>
  <c r="AK233" i="26"/>
  <c r="AJ233" i="26"/>
  <c r="AL233" i="26" s="1"/>
  <c r="Y233" i="26"/>
  <c r="T233" i="26"/>
  <c r="P233" i="26"/>
  <c r="G233" i="26"/>
  <c r="BR232" i="26"/>
  <c r="BQ232" i="26"/>
  <c r="BG232" i="26"/>
  <c r="BF232" i="26"/>
  <c r="BE232" i="26"/>
  <c r="BC232" i="26"/>
  <c r="BB232" i="26"/>
  <c r="AQ232" i="26" s="1"/>
  <c r="BA232" i="26"/>
  <c r="AY232" i="26"/>
  <c r="AR232" i="26"/>
  <c r="AP232" i="26"/>
  <c r="AO232" i="26"/>
  <c r="AN232" i="26"/>
  <c r="AK232" i="26"/>
  <c r="AJ232" i="26"/>
  <c r="AL232" i="26" s="1"/>
  <c r="Y232" i="26"/>
  <c r="T232" i="26"/>
  <c r="P232" i="26"/>
  <c r="G232" i="26"/>
  <c r="BR231" i="26"/>
  <c r="BQ231" i="26"/>
  <c r="BG231" i="26"/>
  <c r="BF231" i="26"/>
  <c r="BE231" i="26"/>
  <c r="BC231" i="26"/>
  <c r="BB231" i="26"/>
  <c r="AQ231" i="26" s="1"/>
  <c r="BA231" i="26"/>
  <c r="AY231" i="26"/>
  <c r="AR231" i="26"/>
  <c r="AP231" i="26"/>
  <c r="AO231" i="26"/>
  <c r="AN231" i="26"/>
  <c r="AK231" i="26"/>
  <c r="AJ231" i="26"/>
  <c r="AL231" i="26" s="1"/>
  <c r="Y231" i="26"/>
  <c r="T231" i="26"/>
  <c r="P231" i="26"/>
  <c r="G231" i="26"/>
  <c r="BR230" i="26"/>
  <c r="BQ230" i="26"/>
  <c r="BG230" i="26"/>
  <c r="BF230" i="26"/>
  <c r="BE230" i="26"/>
  <c r="BC230" i="26"/>
  <c r="BB230" i="26"/>
  <c r="AQ230" i="26" s="1"/>
  <c r="BA230" i="26"/>
  <c r="AY230" i="26"/>
  <c r="AR230" i="26"/>
  <c r="AP230" i="26"/>
  <c r="AO230" i="26"/>
  <c r="AN230" i="26"/>
  <c r="AK230" i="26"/>
  <c r="AJ230" i="26"/>
  <c r="AL230" i="26" s="1"/>
  <c r="Y230" i="26"/>
  <c r="T230" i="26"/>
  <c r="P230" i="26"/>
  <c r="G230" i="26"/>
  <c r="BR229" i="26"/>
  <c r="BQ229" i="26"/>
  <c r="BG229" i="26"/>
  <c r="BF229" i="26"/>
  <c r="BE229" i="26"/>
  <c r="BC229" i="26"/>
  <c r="BB229" i="26"/>
  <c r="AQ229" i="26" s="1"/>
  <c r="BA229" i="26"/>
  <c r="AY229" i="26"/>
  <c r="AR229" i="26"/>
  <c r="AP229" i="26"/>
  <c r="AO229" i="26"/>
  <c r="AN229" i="26"/>
  <c r="AK229" i="26"/>
  <c r="AJ229" i="26"/>
  <c r="AL229" i="26" s="1"/>
  <c r="Y229" i="26"/>
  <c r="T229" i="26"/>
  <c r="P229" i="26"/>
  <c r="G229" i="26"/>
  <c r="BR228" i="26"/>
  <c r="BQ228" i="26"/>
  <c r="BG228" i="26"/>
  <c r="BF228" i="26"/>
  <c r="BE228" i="26"/>
  <c r="BC228" i="26"/>
  <c r="BB228" i="26"/>
  <c r="AQ228" i="26" s="1"/>
  <c r="BA228" i="26"/>
  <c r="AY228" i="26"/>
  <c r="AR228" i="26"/>
  <c r="AP228" i="26"/>
  <c r="AO228" i="26"/>
  <c r="AN228" i="26"/>
  <c r="AK228" i="26"/>
  <c r="AJ228" i="26"/>
  <c r="AL228" i="26" s="1"/>
  <c r="Y228" i="26"/>
  <c r="T228" i="26"/>
  <c r="P228" i="26"/>
  <c r="G228" i="26"/>
  <c r="BR227" i="26"/>
  <c r="BQ227" i="26"/>
  <c r="BG227" i="26"/>
  <c r="BF227" i="26"/>
  <c r="BE227" i="26"/>
  <c r="BC227" i="26"/>
  <c r="BB227" i="26"/>
  <c r="AQ227" i="26" s="1"/>
  <c r="BA227" i="26"/>
  <c r="AY227" i="26"/>
  <c r="AR227" i="26"/>
  <c r="AP227" i="26"/>
  <c r="AO227" i="26"/>
  <c r="AN227" i="26"/>
  <c r="AK227" i="26"/>
  <c r="AJ227" i="26"/>
  <c r="AL227" i="26" s="1"/>
  <c r="Y227" i="26"/>
  <c r="T227" i="26"/>
  <c r="P227" i="26"/>
  <c r="G227" i="26"/>
  <c r="BR226" i="26"/>
  <c r="BQ226" i="26"/>
  <c r="BG226" i="26"/>
  <c r="BF226" i="26"/>
  <c r="BE226" i="26"/>
  <c r="BC226" i="26"/>
  <c r="BB226" i="26"/>
  <c r="AQ226" i="26" s="1"/>
  <c r="BA226" i="26"/>
  <c r="AY226" i="26"/>
  <c r="AR226" i="26"/>
  <c r="AP226" i="26"/>
  <c r="AO226" i="26"/>
  <c r="AN226" i="26"/>
  <c r="AK226" i="26"/>
  <c r="AJ226" i="26"/>
  <c r="AL226" i="26" s="1"/>
  <c r="Y226" i="26"/>
  <c r="T226" i="26"/>
  <c r="P226" i="26"/>
  <c r="G226" i="26"/>
  <c r="BR225" i="26"/>
  <c r="BQ225" i="26"/>
  <c r="BG225" i="26"/>
  <c r="BF225" i="26"/>
  <c r="BE225" i="26"/>
  <c r="BC225" i="26"/>
  <c r="BB225" i="26"/>
  <c r="AQ225" i="26" s="1"/>
  <c r="BA225" i="26"/>
  <c r="AY225" i="26"/>
  <c r="AR225" i="26"/>
  <c r="AP225" i="26"/>
  <c r="AO225" i="26"/>
  <c r="AN225" i="26"/>
  <c r="AK225" i="26"/>
  <c r="AJ225" i="26"/>
  <c r="AL225" i="26" s="1"/>
  <c r="Y225" i="26"/>
  <c r="T225" i="26"/>
  <c r="P225" i="26"/>
  <c r="G225" i="26"/>
  <c r="BR224" i="26"/>
  <c r="BQ224" i="26"/>
  <c r="BG224" i="26"/>
  <c r="BF224" i="26"/>
  <c r="BE224" i="26"/>
  <c r="BC224" i="26"/>
  <c r="BB224" i="26"/>
  <c r="AQ224" i="26" s="1"/>
  <c r="BA224" i="26"/>
  <c r="AY224" i="26"/>
  <c r="AR224" i="26"/>
  <c r="AP224" i="26"/>
  <c r="AO224" i="26"/>
  <c r="AN224" i="26"/>
  <c r="AK224" i="26"/>
  <c r="AJ224" i="26"/>
  <c r="AL224" i="26" s="1"/>
  <c r="Y224" i="26"/>
  <c r="T224" i="26"/>
  <c r="P224" i="26"/>
  <c r="G224" i="26"/>
  <c r="BR223" i="26"/>
  <c r="BQ223" i="26"/>
  <c r="BG223" i="26"/>
  <c r="BF223" i="26"/>
  <c r="BE223" i="26"/>
  <c r="BC223" i="26"/>
  <c r="BB223" i="26"/>
  <c r="AQ223" i="26" s="1"/>
  <c r="BA223" i="26"/>
  <c r="AY223" i="26"/>
  <c r="AR223" i="26"/>
  <c r="AP223" i="26"/>
  <c r="AO223" i="26"/>
  <c r="AN223" i="26"/>
  <c r="AK223" i="26"/>
  <c r="AJ223" i="26"/>
  <c r="AL223" i="26" s="1"/>
  <c r="Y223" i="26"/>
  <c r="T223" i="26"/>
  <c r="P223" i="26"/>
  <c r="G223" i="26"/>
  <c r="BR222" i="26"/>
  <c r="BQ222" i="26"/>
  <c r="BG222" i="26"/>
  <c r="BF222" i="26"/>
  <c r="BE222" i="26"/>
  <c r="BC222" i="26"/>
  <c r="BB222" i="26"/>
  <c r="AQ222" i="26" s="1"/>
  <c r="BA222" i="26"/>
  <c r="AY222" i="26"/>
  <c r="AR222" i="26"/>
  <c r="AP222" i="26"/>
  <c r="AO222" i="26"/>
  <c r="AN222" i="26"/>
  <c r="AK222" i="26"/>
  <c r="AJ222" i="26"/>
  <c r="AL222" i="26" s="1"/>
  <c r="Y222" i="26"/>
  <c r="T222" i="26"/>
  <c r="P222" i="26"/>
  <c r="G222" i="26"/>
  <c r="BR221" i="26"/>
  <c r="BQ221" i="26"/>
  <c r="BG221" i="26"/>
  <c r="BF221" i="26"/>
  <c r="BE221" i="26"/>
  <c r="BC221" i="26"/>
  <c r="BB221" i="26"/>
  <c r="AQ221" i="26" s="1"/>
  <c r="BA221" i="26"/>
  <c r="AY221" i="26"/>
  <c r="AR221" i="26"/>
  <c r="AP221" i="26"/>
  <c r="AO221" i="26"/>
  <c r="AN221" i="26"/>
  <c r="AK221" i="26"/>
  <c r="AJ221" i="26"/>
  <c r="AL221" i="26" s="1"/>
  <c r="Y221" i="26"/>
  <c r="T221" i="26"/>
  <c r="P221" i="26"/>
  <c r="G221" i="26"/>
  <c r="BR220" i="26"/>
  <c r="BQ220" i="26"/>
  <c r="BG220" i="26"/>
  <c r="BF220" i="26"/>
  <c r="BE220" i="26"/>
  <c r="BC220" i="26"/>
  <c r="BB220" i="26"/>
  <c r="AQ220" i="26" s="1"/>
  <c r="BA220" i="26"/>
  <c r="AY220" i="26"/>
  <c r="AR220" i="26"/>
  <c r="AP220" i="26"/>
  <c r="AO220" i="26"/>
  <c r="AN220" i="26"/>
  <c r="AK220" i="26"/>
  <c r="AJ220" i="26"/>
  <c r="AL220" i="26" s="1"/>
  <c r="Y220" i="26"/>
  <c r="T220" i="26"/>
  <c r="P220" i="26"/>
  <c r="G220" i="26"/>
  <c r="BR219" i="26"/>
  <c r="BQ219" i="26"/>
  <c r="BG219" i="26"/>
  <c r="BF219" i="26"/>
  <c r="BE219" i="26"/>
  <c r="BC219" i="26"/>
  <c r="BB219" i="26"/>
  <c r="AQ219" i="26" s="1"/>
  <c r="BA219" i="26"/>
  <c r="AY219" i="26"/>
  <c r="AR219" i="26"/>
  <c r="AP219" i="26"/>
  <c r="AO219" i="26"/>
  <c r="AN219" i="26"/>
  <c r="AK219" i="26"/>
  <c r="AJ219" i="26"/>
  <c r="AL219" i="26" s="1"/>
  <c r="Y219" i="26"/>
  <c r="T219" i="26"/>
  <c r="P219" i="26"/>
  <c r="G219" i="26"/>
  <c r="BR218" i="26"/>
  <c r="BQ218" i="26"/>
  <c r="BG218" i="26"/>
  <c r="BF218" i="26"/>
  <c r="BE218" i="26"/>
  <c r="BC218" i="26"/>
  <c r="BB218" i="26"/>
  <c r="AQ218" i="26" s="1"/>
  <c r="BA218" i="26"/>
  <c r="AY218" i="26"/>
  <c r="AR218" i="26"/>
  <c r="AP218" i="26"/>
  <c r="AO218" i="26"/>
  <c r="AN218" i="26"/>
  <c r="AK218" i="26"/>
  <c r="AJ218" i="26"/>
  <c r="AL218" i="26" s="1"/>
  <c r="Y218" i="26"/>
  <c r="T218" i="26"/>
  <c r="P218" i="26"/>
  <c r="G218" i="26"/>
  <c r="BR217" i="26"/>
  <c r="BQ217" i="26"/>
  <c r="BG217" i="26"/>
  <c r="BF217" i="26"/>
  <c r="BE217" i="26"/>
  <c r="BC217" i="26"/>
  <c r="BB217" i="26"/>
  <c r="AQ217" i="26" s="1"/>
  <c r="BA217" i="26"/>
  <c r="AY217" i="26"/>
  <c r="AR217" i="26"/>
  <c r="AP217" i="26"/>
  <c r="AO217" i="26"/>
  <c r="AN217" i="26"/>
  <c r="AK217" i="26"/>
  <c r="AJ217" i="26"/>
  <c r="AL217" i="26" s="1"/>
  <c r="Y217" i="26"/>
  <c r="T217" i="26"/>
  <c r="P217" i="26"/>
  <c r="G217" i="26"/>
  <c r="BR216" i="26"/>
  <c r="BQ216" i="26"/>
  <c r="BG216" i="26"/>
  <c r="BF216" i="26"/>
  <c r="BE216" i="26"/>
  <c r="BC216" i="26"/>
  <c r="BB216" i="26"/>
  <c r="AQ216" i="26" s="1"/>
  <c r="BA216" i="26"/>
  <c r="AY216" i="26"/>
  <c r="AR216" i="26"/>
  <c r="AP216" i="26"/>
  <c r="AO216" i="26"/>
  <c r="AN216" i="26"/>
  <c r="AK216" i="26"/>
  <c r="AJ216" i="26"/>
  <c r="AL216" i="26" s="1"/>
  <c r="Y216" i="26"/>
  <c r="T216" i="26"/>
  <c r="P216" i="26"/>
  <c r="G216" i="26"/>
  <c r="BR215" i="26"/>
  <c r="BQ215" i="26"/>
  <c r="BG215" i="26"/>
  <c r="BF215" i="26"/>
  <c r="BE215" i="26"/>
  <c r="BC215" i="26"/>
  <c r="BB215" i="26"/>
  <c r="AQ215" i="26" s="1"/>
  <c r="BA215" i="26"/>
  <c r="AZ215" i="26"/>
  <c r="AY215" i="26"/>
  <c r="AR215" i="26"/>
  <c r="AP215" i="26"/>
  <c r="AO215" i="26"/>
  <c r="AN215" i="26"/>
  <c r="AK215" i="26"/>
  <c r="AJ215" i="26"/>
  <c r="AL215" i="26" s="1"/>
  <c r="Y215" i="26"/>
  <c r="T215" i="26"/>
  <c r="G215" i="26"/>
  <c r="BR214" i="26"/>
  <c r="BQ214" i="26"/>
  <c r="BG214" i="26"/>
  <c r="BF214" i="26"/>
  <c r="BE214" i="26"/>
  <c r="BC214" i="26"/>
  <c r="BB214" i="26"/>
  <c r="AQ214" i="26" s="1"/>
  <c r="BA214" i="26"/>
  <c r="AY214" i="26"/>
  <c r="AR214" i="26"/>
  <c r="AP214" i="26"/>
  <c r="AO214" i="26"/>
  <c r="AN214" i="26"/>
  <c r="AK214" i="26"/>
  <c r="AJ214" i="26"/>
  <c r="AL214" i="26" s="1"/>
  <c r="Y214" i="26"/>
  <c r="T214" i="26"/>
  <c r="P214" i="26"/>
  <c r="G214" i="26"/>
  <c r="BR213" i="26"/>
  <c r="BQ213" i="26"/>
  <c r="BG213" i="26"/>
  <c r="BF213" i="26"/>
  <c r="BE213" i="26"/>
  <c r="BC213" i="26"/>
  <c r="BB213" i="26"/>
  <c r="AQ213" i="26" s="1"/>
  <c r="BA213" i="26"/>
  <c r="AY213" i="26"/>
  <c r="AR213" i="26"/>
  <c r="AP213" i="26"/>
  <c r="AO213" i="26"/>
  <c r="AN213" i="26"/>
  <c r="AK213" i="26"/>
  <c r="AJ213" i="26"/>
  <c r="AL213" i="26" s="1"/>
  <c r="Y213" i="26"/>
  <c r="T213" i="26"/>
  <c r="P213" i="26"/>
  <c r="G213" i="26"/>
  <c r="BR212" i="26"/>
  <c r="BQ212" i="26"/>
  <c r="BG212" i="26"/>
  <c r="BF212" i="26"/>
  <c r="BE212" i="26"/>
  <c r="BC212" i="26"/>
  <c r="BB212" i="26"/>
  <c r="AQ212" i="26" s="1"/>
  <c r="BA212" i="26"/>
  <c r="AY212" i="26"/>
  <c r="AR212" i="26"/>
  <c r="AP212" i="26"/>
  <c r="AO212" i="26"/>
  <c r="AN212" i="26"/>
  <c r="AK212" i="26"/>
  <c r="AJ212" i="26"/>
  <c r="AL212" i="26" s="1"/>
  <c r="Y212" i="26"/>
  <c r="T212" i="26"/>
  <c r="P212" i="26"/>
  <c r="G212" i="26"/>
  <c r="BR211" i="26"/>
  <c r="BQ211" i="26"/>
  <c r="BG211" i="26"/>
  <c r="BF211" i="26"/>
  <c r="BE211" i="26"/>
  <c r="BC211" i="26"/>
  <c r="BB211" i="26"/>
  <c r="AQ211" i="26" s="1"/>
  <c r="BA211" i="26"/>
  <c r="AY211" i="26"/>
  <c r="AR211" i="26"/>
  <c r="AP211" i="26"/>
  <c r="AO211" i="26"/>
  <c r="AN211" i="26"/>
  <c r="AK211" i="26"/>
  <c r="AJ211" i="26"/>
  <c r="AL211" i="26" s="1"/>
  <c r="Y211" i="26"/>
  <c r="T211" i="26"/>
  <c r="P211" i="26"/>
  <c r="G211" i="26"/>
  <c r="BR210" i="26"/>
  <c r="BQ210" i="26"/>
  <c r="BG210" i="26"/>
  <c r="BF210" i="26"/>
  <c r="BE210" i="26"/>
  <c r="BC210" i="26"/>
  <c r="BB210" i="26"/>
  <c r="AQ210" i="26" s="1"/>
  <c r="BA210" i="26"/>
  <c r="AY210" i="26"/>
  <c r="AR210" i="26"/>
  <c r="AP210" i="26"/>
  <c r="AO210" i="26"/>
  <c r="AN210" i="26"/>
  <c r="AK210" i="26"/>
  <c r="AJ210" i="26"/>
  <c r="AL210" i="26" s="1"/>
  <c r="Y210" i="26"/>
  <c r="T210" i="26"/>
  <c r="P210" i="26"/>
  <c r="G210" i="26"/>
  <c r="BR209" i="26"/>
  <c r="BQ209" i="26"/>
  <c r="BG209" i="26"/>
  <c r="BF209" i="26"/>
  <c r="BE209" i="26"/>
  <c r="BC209" i="26"/>
  <c r="BB209" i="26"/>
  <c r="AQ209" i="26" s="1"/>
  <c r="BA209" i="26"/>
  <c r="AY209" i="26"/>
  <c r="AR209" i="26"/>
  <c r="AP209" i="26"/>
  <c r="AO209" i="26"/>
  <c r="AN209" i="26"/>
  <c r="AK209" i="26"/>
  <c r="AJ209" i="26"/>
  <c r="AL209" i="26" s="1"/>
  <c r="Y209" i="26"/>
  <c r="T209" i="26"/>
  <c r="P209" i="26"/>
  <c r="G209" i="26"/>
  <c r="BR208" i="26"/>
  <c r="BQ208" i="26"/>
  <c r="BG208" i="26"/>
  <c r="BF208" i="26"/>
  <c r="BE208" i="26"/>
  <c r="BC208" i="26"/>
  <c r="BB208" i="26"/>
  <c r="AQ208" i="26" s="1"/>
  <c r="BA208" i="26"/>
  <c r="AY208" i="26"/>
  <c r="AR208" i="26"/>
  <c r="AP208" i="26"/>
  <c r="AO208" i="26"/>
  <c r="AN208" i="26"/>
  <c r="AK208" i="26"/>
  <c r="AJ208" i="26"/>
  <c r="AL208" i="26" s="1"/>
  <c r="Y208" i="26"/>
  <c r="T208" i="26"/>
  <c r="P208" i="26"/>
  <c r="G208" i="26"/>
  <c r="BR207" i="26"/>
  <c r="BQ207" i="26"/>
  <c r="BG207" i="26"/>
  <c r="BF207" i="26"/>
  <c r="BE207" i="26"/>
  <c r="BC207" i="26"/>
  <c r="BB207" i="26"/>
  <c r="AQ207" i="26" s="1"/>
  <c r="BA207" i="26"/>
  <c r="AY207" i="26"/>
  <c r="AR207" i="26"/>
  <c r="AP207" i="26"/>
  <c r="AO207" i="26"/>
  <c r="AN207" i="26"/>
  <c r="AK207" i="26"/>
  <c r="AJ207" i="26"/>
  <c r="AL207" i="26" s="1"/>
  <c r="Y207" i="26"/>
  <c r="T207" i="26"/>
  <c r="P207" i="26"/>
  <c r="G207" i="26"/>
  <c r="BR206" i="26"/>
  <c r="BQ206" i="26"/>
  <c r="BG206" i="26"/>
  <c r="BF206" i="26"/>
  <c r="BE206" i="26"/>
  <c r="BC206" i="26"/>
  <c r="BB206" i="26"/>
  <c r="AQ206" i="26" s="1"/>
  <c r="BA206" i="26"/>
  <c r="AY206" i="26"/>
  <c r="AR206" i="26"/>
  <c r="AP206" i="26"/>
  <c r="AO206" i="26"/>
  <c r="AN206" i="26"/>
  <c r="AK206" i="26"/>
  <c r="AJ206" i="26"/>
  <c r="AL206" i="26" s="1"/>
  <c r="Y206" i="26"/>
  <c r="T206" i="26"/>
  <c r="P206" i="26"/>
  <c r="G206" i="26"/>
  <c r="BR205" i="26"/>
  <c r="BQ205" i="26"/>
  <c r="BG205" i="26"/>
  <c r="BF205" i="26"/>
  <c r="BE205" i="26"/>
  <c r="BC205" i="26"/>
  <c r="BB205" i="26"/>
  <c r="AQ205" i="26" s="1"/>
  <c r="BA205" i="26"/>
  <c r="AY205" i="26"/>
  <c r="AR205" i="26"/>
  <c r="AP205" i="26"/>
  <c r="AO205" i="26"/>
  <c r="AN205" i="26"/>
  <c r="AK205" i="26"/>
  <c r="AJ205" i="26"/>
  <c r="AL205" i="26" s="1"/>
  <c r="Y205" i="26"/>
  <c r="T205" i="26"/>
  <c r="P205" i="26"/>
  <c r="G205" i="26"/>
  <c r="BR204" i="26"/>
  <c r="BQ204" i="26"/>
  <c r="BG204" i="26"/>
  <c r="BF204" i="26"/>
  <c r="BE204" i="26"/>
  <c r="BC204" i="26"/>
  <c r="BB204" i="26"/>
  <c r="AQ204" i="26" s="1"/>
  <c r="BA204" i="26"/>
  <c r="AY204" i="26"/>
  <c r="AR204" i="26"/>
  <c r="AP204" i="26"/>
  <c r="AO204" i="26"/>
  <c r="AN204" i="26"/>
  <c r="AK204" i="26"/>
  <c r="AJ204" i="26"/>
  <c r="AL204" i="26" s="1"/>
  <c r="Y204" i="26"/>
  <c r="T204" i="26"/>
  <c r="P204" i="26"/>
  <c r="G204" i="26"/>
  <c r="BR203" i="26"/>
  <c r="BQ203" i="26"/>
  <c r="BG203" i="26"/>
  <c r="BF203" i="26"/>
  <c r="BE203" i="26"/>
  <c r="BC203" i="26"/>
  <c r="BB203" i="26"/>
  <c r="AQ203" i="26" s="1"/>
  <c r="BA203" i="26"/>
  <c r="AY203" i="26"/>
  <c r="AR203" i="26"/>
  <c r="AP203" i="26"/>
  <c r="AO203" i="26"/>
  <c r="AN203" i="26"/>
  <c r="AK203" i="26"/>
  <c r="AJ203" i="26"/>
  <c r="AL203" i="26" s="1"/>
  <c r="Y203" i="26"/>
  <c r="T203" i="26"/>
  <c r="P203" i="26"/>
  <c r="G203" i="26"/>
  <c r="BR202" i="26"/>
  <c r="BQ202" i="26"/>
  <c r="BG202" i="26"/>
  <c r="BF202" i="26"/>
  <c r="BE202" i="26"/>
  <c r="BC202" i="26"/>
  <c r="BB202" i="26"/>
  <c r="AQ202" i="26" s="1"/>
  <c r="BA202" i="26"/>
  <c r="AY202" i="26"/>
  <c r="AR202" i="26"/>
  <c r="AP202" i="26"/>
  <c r="AO202" i="26"/>
  <c r="AN202" i="26"/>
  <c r="AK202" i="26"/>
  <c r="AJ202" i="26"/>
  <c r="AL202" i="26" s="1"/>
  <c r="Y202" i="26"/>
  <c r="T202" i="26"/>
  <c r="P202" i="26"/>
  <c r="G202" i="26"/>
  <c r="BR201" i="26"/>
  <c r="BQ201" i="26"/>
  <c r="BG201" i="26"/>
  <c r="BF201" i="26"/>
  <c r="BE201" i="26"/>
  <c r="BC201" i="26"/>
  <c r="BB201" i="26"/>
  <c r="AQ201" i="26" s="1"/>
  <c r="BA201" i="26"/>
  <c r="AY201" i="26"/>
  <c r="AR201" i="26"/>
  <c r="AP201" i="26"/>
  <c r="AO201" i="26"/>
  <c r="AN201" i="26"/>
  <c r="AK201" i="26"/>
  <c r="AJ201" i="26"/>
  <c r="AL201" i="26" s="1"/>
  <c r="Y201" i="26"/>
  <c r="T201" i="26"/>
  <c r="P201" i="26"/>
  <c r="G201" i="26"/>
  <c r="BR200" i="26"/>
  <c r="BQ200" i="26"/>
  <c r="BG200" i="26"/>
  <c r="BF200" i="26"/>
  <c r="BE200" i="26"/>
  <c r="BC200" i="26"/>
  <c r="BB200" i="26"/>
  <c r="AQ200" i="26" s="1"/>
  <c r="BA200" i="26"/>
  <c r="AY200" i="26"/>
  <c r="AR200" i="26"/>
  <c r="AP200" i="26"/>
  <c r="AO200" i="26"/>
  <c r="AN200" i="26"/>
  <c r="AK200" i="26"/>
  <c r="AJ200" i="26"/>
  <c r="AL200" i="26" s="1"/>
  <c r="Y200" i="26"/>
  <c r="T200" i="26"/>
  <c r="P200" i="26"/>
  <c r="G200" i="26"/>
  <c r="BR199" i="26"/>
  <c r="BQ199" i="26"/>
  <c r="BG199" i="26"/>
  <c r="BF199" i="26"/>
  <c r="BE199" i="26"/>
  <c r="BC199" i="26"/>
  <c r="BB199" i="26"/>
  <c r="AQ199" i="26" s="1"/>
  <c r="BA199" i="26"/>
  <c r="AY199" i="26"/>
  <c r="AR199" i="26"/>
  <c r="AP199" i="26"/>
  <c r="AO199" i="26"/>
  <c r="AN199" i="26"/>
  <c r="AK199" i="26"/>
  <c r="AJ199" i="26"/>
  <c r="AL199" i="26" s="1"/>
  <c r="Y199" i="26"/>
  <c r="T199" i="26"/>
  <c r="P199" i="26"/>
  <c r="G199" i="26"/>
  <c r="BR198" i="26"/>
  <c r="BQ198" i="26"/>
  <c r="BG198" i="26"/>
  <c r="BF198" i="26"/>
  <c r="BE198" i="26"/>
  <c r="BC198" i="26"/>
  <c r="BB198" i="26"/>
  <c r="AQ198" i="26" s="1"/>
  <c r="BA198" i="26"/>
  <c r="AY198" i="26"/>
  <c r="AR198" i="26"/>
  <c r="AP198" i="26"/>
  <c r="AO198" i="26"/>
  <c r="AN198" i="26"/>
  <c r="AK198" i="26"/>
  <c r="AJ198" i="26"/>
  <c r="AL198" i="26" s="1"/>
  <c r="Y198" i="26"/>
  <c r="T198" i="26"/>
  <c r="P198" i="26"/>
  <c r="G198" i="26"/>
  <c r="BR197" i="26"/>
  <c r="BQ197" i="26"/>
  <c r="BG197" i="26"/>
  <c r="BF197" i="26"/>
  <c r="BE197" i="26"/>
  <c r="BC197" i="26"/>
  <c r="BB197" i="26"/>
  <c r="AQ197" i="26" s="1"/>
  <c r="BA197" i="26"/>
  <c r="AY197" i="26"/>
  <c r="AR197" i="26"/>
  <c r="AP197" i="26"/>
  <c r="AO197" i="26"/>
  <c r="AN197" i="26"/>
  <c r="AK197" i="26"/>
  <c r="AJ197" i="26"/>
  <c r="AL197" i="26" s="1"/>
  <c r="Y197" i="26"/>
  <c r="T197" i="26"/>
  <c r="P197" i="26"/>
  <c r="G197" i="26"/>
  <c r="BR196" i="26"/>
  <c r="BQ196" i="26"/>
  <c r="BG196" i="26"/>
  <c r="BF196" i="26"/>
  <c r="BE196" i="26"/>
  <c r="BC196" i="26"/>
  <c r="BB196" i="26"/>
  <c r="AQ196" i="26" s="1"/>
  <c r="BA196" i="26"/>
  <c r="AY196" i="26"/>
  <c r="AR196" i="26"/>
  <c r="AP196" i="26"/>
  <c r="AO196" i="26"/>
  <c r="AN196" i="26"/>
  <c r="AK196" i="26"/>
  <c r="AJ196" i="26"/>
  <c r="AL196" i="26" s="1"/>
  <c r="Y196" i="26"/>
  <c r="T196" i="26"/>
  <c r="P196" i="26"/>
  <c r="G196" i="26"/>
  <c r="BR195" i="26"/>
  <c r="BQ195" i="26"/>
  <c r="BG195" i="26"/>
  <c r="BF195" i="26"/>
  <c r="BE195" i="26"/>
  <c r="BC195" i="26"/>
  <c r="BB195" i="26"/>
  <c r="AQ195" i="26" s="1"/>
  <c r="BA195" i="26"/>
  <c r="AY195" i="26"/>
  <c r="AR195" i="26"/>
  <c r="AP195" i="26"/>
  <c r="AO195" i="26"/>
  <c r="AN195" i="26"/>
  <c r="AK195" i="26"/>
  <c r="AJ195" i="26"/>
  <c r="AL195" i="26" s="1"/>
  <c r="Y195" i="26"/>
  <c r="T195" i="26"/>
  <c r="P195" i="26"/>
  <c r="G195" i="26"/>
  <c r="BR194" i="26"/>
  <c r="BQ194" i="26"/>
  <c r="BG194" i="26"/>
  <c r="BF194" i="26"/>
  <c r="BE194" i="26"/>
  <c r="BC194" i="26"/>
  <c r="BB194" i="26"/>
  <c r="AQ194" i="26" s="1"/>
  <c r="BA194" i="26"/>
  <c r="AY194" i="26"/>
  <c r="AR194" i="26"/>
  <c r="AP194" i="26"/>
  <c r="AO194" i="26"/>
  <c r="AN194" i="26"/>
  <c r="AK194" i="26"/>
  <c r="AJ194" i="26"/>
  <c r="AL194" i="26" s="1"/>
  <c r="Y194" i="26"/>
  <c r="T194" i="26"/>
  <c r="P194" i="26"/>
  <c r="G194" i="26"/>
  <c r="BR193" i="26"/>
  <c r="BQ193" i="26"/>
  <c r="BG193" i="26"/>
  <c r="BF193" i="26"/>
  <c r="BE193" i="26"/>
  <c r="BC193" i="26"/>
  <c r="BB193" i="26"/>
  <c r="AQ193" i="26" s="1"/>
  <c r="BA193" i="26"/>
  <c r="AY193" i="26"/>
  <c r="AR193" i="26"/>
  <c r="AP193" i="26"/>
  <c r="AO193" i="26"/>
  <c r="AN193" i="26"/>
  <c r="AK193" i="26"/>
  <c r="AJ193" i="26"/>
  <c r="AL193" i="26" s="1"/>
  <c r="Y193" i="26"/>
  <c r="T193" i="26"/>
  <c r="P193" i="26"/>
  <c r="G193" i="26"/>
  <c r="BR192" i="26"/>
  <c r="BQ192" i="26"/>
  <c r="BG192" i="26"/>
  <c r="BF192" i="26"/>
  <c r="BE192" i="26"/>
  <c r="BC192" i="26"/>
  <c r="BB192" i="26"/>
  <c r="AQ192" i="26" s="1"/>
  <c r="BA192" i="26"/>
  <c r="AY192" i="26"/>
  <c r="AR192" i="26"/>
  <c r="AP192" i="26"/>
  <c r="AO192" i="26"/>
  <c r="AN192" i="26"/>
  <c r="AK192" i="26"/>
  <c r="AJ192" i="26"/>
  <c r="AL192" i="26" s="1"/>
  <c r="Y192" i="26"/>
  <c r="T192" i="26"/>
  <c r="P192" i="26"/>
  <c r="G192" i="26"/>
  <c r="BR191" i="26"/>
  <c r="BQ191" i="26"/>
  <c r="BG191" i="26"/>
  <c r="BF191" i="26"/>
  <c r="BE191" i="26"/>
  <c r="BC191" i="26"/>
  <c r="BB191" i="26"/>
  <c r="AQ191" i="26" s="1"/>
  <c r="BA191" i="26"/>
  <c r="AY191" i="26"/>
  <c r="AR191" i="26"/>
  <c r="AP191" i="26"/>
  <c r="AO191" i="26"/>
  <c r="AN191" i="26"/>
  <c r="AK191" i="26"/>
  <c r="AJ191" i="26"/>
  <c r="AL191" i="26" s="1"/>
  <c r="Y191" i="26"/>
  <c r="T191" i="26"/>
  <c r="P191" i="26"/>
  <c r="G191" i="26"/>
  <c r="BR190" i="26"/>
  <c r="BQ190" i="26"/>
  <c r="BG190" i="26"/>
  <c r="BF190" i="26"/>
  <c r="BE190" i="26"/>
  <c r="BC190" i="26"/>
  <c r="BB190" i="26"/>
  <c r="AQ190" i="26" s="1"/>
  <c r="BA190" i="26"/>
  <c r="AY190" i="26"/>
  <c r="AR190" i="26"/>
  <c r="AP190" i="26"/>
  <c r="AO190" i="26"/>
  <c r="AN190" i="26"/>
  <c r="AK190" i="26"/>
  <c r="AJ190" i="26"/>
  <c r="AL190" i="26" s="1"/>
  <c r="Y190" i="26"/>
  <c r="T190" i="26"/>
  <c r="P190" i="26"/>
  <c r="G190" i="26"/>
  <c r="BR189" i="26"/>
  <c r="BQ189" i="26"/>
  <c r="BG189" i="26"/>
  <c r="BF189" i="26"/>
  <c r="BE189" i="26"/>
  <c r="BC189" i="26"/>
  <c r="BB189" i="26"/>
  <c r="AQ189" i="26" s="1"/>
  <c r="BA189" i="26"/>
  <c r="AY189" i="26"/>
  <c r="AR189" i="26"/>
  <c r="AP189" i="26"/>
  <c r="AO189" i="26"/>
  <c r="AN189" i="26"/>
  <c r="AK189" i="26"/>
  <c r="AJ189" i="26"/>
  <c r="AL189" i="26" s="1"/>
  <c r="Y189" i="26"/>
  <c r="T189" i="26"/>
  <c r="P189" i="26"/>
  <c r="G189" i="26"/>
  <c r="BR188" i="26"/>
  <c r="BQ188" i="26"/>
  <c r="BG188" i="26"/>
  <c r="BF188" i="26"/>
  <c r="BE188" i="26"/>
  <c r="BC188" i="26"/>
  <c r="BB188" i="26"/>
  <c r="AQ188" i="26" s="1"/>
  <c r="BA188" i="26"/>
  <c r="AY188" i="26"/>
  <c r="AR188" i="26"/>
  <c r="AP188" i="26"/>
  <c r="AO188" i="26"/>
  <c r="AN188" i="26"/>
  <c r="AK188" i="26"/>
  <c r="AJ188" i="26"/>
  <c r="AL188" i="26" s="1"/>
  <c r="Y188" i="26"/>
  <c r="T188" i="26"/>
  <c r="P188" i="26"/>
  <c r="G188" i="26"/>
  <c r="BR187" i="26"/>
  <c r="BQ187" i="26"/>
  <c r="BG187" i="26"/>
  <c r="BF187" i="26"/>
  <c r="BE187" i="26"/>
  <c r="BC187" i="26"/>
  <c r="BB187" i="26"/>
  <c r="AQ187" i="26" s="1"/>
  <c r="BA187" i="26"/>
  <c r="AY187" i="26"/>
  <c r="AR187" i="26"/>
  <c r="AP187" i="26"/>
  <c r="AO187" i="26"/>
  <c r="AN187" i="26"/>
  <c r="AK187" i="26"/>
  <c r="AJ187" i="26"/>
  <c r="AL187" i="26" s="1"/>
  <c r="Y187" i="26"/>
  <c r="T187" i="26"/>
  <c r="P187" i="26"/>
  <c r="G187" i="26"/>
  <c r="BR186" i="26"/>
  <c r="BQ186" i="26"/>
  <c r="BG186" i="26"/>
  <c r="BF186" i="26"/>
  <c r="BE186" i="26"/>
  <c r="BC186" i="26"/>
  <c r="BB186" i="26"/>
  <c r="AQ186" i="26" s="1"/>
  <c r="BA186" i="26"/>
  <c r="AY186" i="26"/>
  <c r="AR186" i="26"/>
  <c r="AP186" i="26"/>
  <c r="AO186" i="26"/>
  <c r="AN186" i="26"/>
  <c r="AK186" i="26"/>
  <c r="AJ186" i="26"/>
  <c r="AL186" i="26" s="1"/>
  <c r="Y186" i="26"/>
  <c r="T186" i="26"/>
  <c r="P186" i="26"/>
  <c r="G186" i="26"/>
  <c r="BR185" i="26"/>
  <c r="BQ185" i="26"/>
  <c r="BG185" i="26"/>
  <c r="BF185" i="26"/>
  <c r="BE185" i="26"/>
  <c r="BC185" i="26"/>
  <c r="BB185" i="26"/>
  <c r="AQ185" i="26" s="1"/>
  <c r="BA185" i="26"/>
  <c r="AY185" i="26"/>
  <c r="AR185" i="26"/>
  <c r="AP185" i="26"/>
  <c r="AO185" i="26"/>
  <c r="AN185" i="26"/>
  <c r="AK185" i="26"/>
  <c r="AJ185" i="26"/>
  <c r="AL185" i="26" s="1"/>
  <c r="Y185" i="26"/>
  <c r="T185" i="26"/>
  <c r="P185" i="26"/>
  <c r="G185" i="26"/>
  <c r="BR184" i="26"/>
  <c r="BQ184" i="26"/>
  <c r="BG184" i="26"/>
  <c r="BF184" i="26"/>
  <c r="BE184" i="26"/>
  <c r="BC184" i="26"/>
  <c r="BB184" i="26"/>
  <c r="AQ184" i="26" s="1"/>
  <c r="BA184" i="26"/>
  <c r="AY184" i="26"/>
  <c r="AR184" i="26"/>
  <c r="AP184" i="26"/>
  <c r="AO184" i="26"/>
  <c r="AN184" i="26"/>
  <c r="AK184" i="26"/>
  <c r="AJ184" i="26"/>
  <c r="AL184" i="26" s="1"/>
  <c r="Y184" i="26"/>
  <c r="T184" i="26"/>
  <c r="P184" i="26"/>
  <c r="G184" i="26"/>
  <c r="BR183" i="26"/>
  <c r="BQ183" i="26"/>
  <c r="BG183" i="26"/>
  <c r="BF183" i="26"/>
  <c r="BE183" i="26"/>
  <c r="BC183" i="26"/>
  <c r="BB183" i="26"/>
  <c r="AQ183" i="26" s="1"/>
  <c r="BA183" i="26"/>
  <c r="AY183" i="26"/>
  <c r="AR183" i="26"/>
  <c r="AP183" i="26"/>
  <c r="AO183" i="26"/>
  <c r="AN183" i="26"/>
  <c r="AK183" i="26"/>
  <c r="AJ183" i="26"/>
  <c r="AL183" i="26" s="1"/>
  <c r="Y183" i="26"/>
  <c r="T183" i="26"/>
  <c r="P183" i="26"/>
  <c r="G183" i="26"/>
  <c r="BR182" i="26"/>
  <c r="BQ182" i="26"/>
  <c r="BG182" i="26"/>
  <c r="BF182" i="26"/>
  <c r="BE182" i="26"/>
  <c r="BC182" i="26"/>
  <c r="BB182" i="26"/>
  <c r="AQ182" i="26" s="1"/>
  <c r="BA182" i="26"/>
  <c r="AY182" i="26"/>
  <c r="AR182" i="26"/>
  <c r="AP182" i="26"/>
  <c r="AO182" i="26"/>
  <c r="AN182" i="26"/>
  <c r="AK182" i="26"/>
  <c r="AJ182" i="26"/>
  <c r="AL182" i="26" s="1"/>
  <c r="Y182" i="26"/>
  <c r="T182" i="26"/>
  <c r="P182" i="26"/>
  <c r="G182" i="26"/>
  <c r="BR181" i="26"/>
  <c r="BQ181" i="26"/>
  <c r="BG181" i="26"/>
  <c r="BF181" i="26"/>
  <c r="BE181" i="26"/>
  <c r="BC181" i="26"/>
  <c r="BB181" i="26"/>
  <c r="AQ181" i="26" s="1"/>
  <c r="BA181" i="26"/>
  <c r="AY181" i="26"/>
  <c r="AR181" i="26"/>
  <c r="AP181" i="26"/>
  <c r="AO181" i="26"/>
  <c r="AN181" i="26"/>
  <c r="AK181" i="26"/>
  <c r="AJ181" i="26"/>
  <c r="AL181" i="26" s="1"/>
  <c r="Y181" i="26"/>
  <c r="T181" i="26"/>
  <c r="P181" i="26"/>
  <c r="G181" i="26"/>
  <c r="BR180" i="26"/>
  <c r="BQ180" i="26"/>
  <c r="BG180" i="26"/>
  <c r="BF180" i="26"/>
  <c r="BE180" i="26"/>
  <c r="BC180" i="26"/>
  <c r="BB180" i="26"/>
  <c r="AQ180" i="26" s="1"/>
  <c r="BA180" i="26"/>
  <c r="AY180" i="26"/>
  <c r="AR180" i="26"/>
  <c r="AP180" i="26"/>
  <c r="AO180" i="26"/>
  <c r="AN180" i="26"/>
  <c r="AK180" i="26"/>
  <c r="AJ180" i="26"/>
  <c r="AL180" i="26" s="1"/>
  <c r="Y180" i="26"/>
  <c r="T180" i="26"/>
  <c r="P180" i="26"/>
  <c r="G180" i="26"/>
  <c r="BR179" i="26"/>
  <c r="BQ179" i="26"/>
  <c r="BG179" i="26"/>
  <c r="BF179" i="26"/>
  <c r="BE179" i="26"/>
  <c r="BC179" i="26"/>
  <c r="BB179" i="26"/>
  <c r="AQ179" i="26" s="1"/>
  <c r="BA179" i="26"/>
  <c r="AY179" i="26"/>
  <c r="AR179" i="26"/>
  <c r="AP179" i="26"/>
  <c r="AO179" i="26"/>
  <c r="AN179" i="26"/>
  <c r="AK179" i="26"/>
  <c r="AJ179" i="26"/>
  <c r="AL179" i="26" s="1"/>
  <c r="Y179" i="26"/>
  <c r="T179" i="26"/>
  <c r="P179" i="26"/>
  <c r="G179" i="26"/>
  <c r="BR178" i="26"/>
  <c r="BQ178" i="26"/>
  <c r="BG178" i="26"/>
  <c r="BF178" i="26"/>
  <c r="BE178" i="26"/>
  <c r="BC178" i="26"/>
  <c r="BB178" i="26"/>
  <c r="AQ178" i="26" s="1"/>
  <c r="BA178" i="26"/>
  <c r="AY178" i="26"/>
  <c r="AR178" i="26"/>
  <c r="AP178" i="26"/>
  <c r="AO178" i="26"/>
  <c r="AN178" i="26"/>
  <c r="AK178" i="26"/>
  <c r="AJ178" i="26"/>
  <c r="AL178" i="26" s="1"/>
  <c r="Y178" i="26"/>
  <c r="T178" i="26"/>
  <c r="P178" i="26"/>
  <c r="G178" i="26"/>
  <c r="BR177" i="26"/>
  <c r="BQ177" i="26"/>
  <c r="BG177" i="26"/>
  <c r="BF177" i="26"/>
  <c r="BE177" i="26"/>
  <c r="BC177" i="26"/>
  <c r="BB177" i="26"/>
  <c r="AQ177" i="26" s="1"/>
  <c r="BA177" i="26"/>
  <c r="AY177" i="26"/>
  <c r="AR177" i="26"/>
  <c r="AP177" i="26"/>
  <c r="AO177" i="26"/>
  <c r="AN177" i="26"/>
  <c r="AK177" i="26"/>
  <c r="AJ177" i="26"/>
  <c r="AL177" i="26" s="1"/>
  <c r="Y177" i="26"/>
  <c r="T177" i="26"/>
  <c r="P177" i="26"/>
  <c r="G177" i="26"/>
  <c r="BR176" i="26"/>
  <c r="BQ176" i="26"/>
  <c r="BG176" i="26"/>
  <c r="BF176" i="26"/>
  <c r="BE176" i="26"/>
  <c r="BC176" i="26"/>
  <c r="BB176" i="26"/>
  <c r="AQ176" i="26" s="1"/>
  <c r="BA176" i="26"/>
  <c r="AY176" i="26"/>
  <c r="AR176" i="26"/>
  <c r="AP176" i="26"/>
  <c r="AO176" i="26"/>
  <c r="AN176" i="26"/>
  <c r="AK176" i="26"/>
  <c r="AJ176" i="26"/>
  <c r="AL176" i="26" s="1"/>
  <c r="Y176" i="26"/>
  <c r="T176" i="26"/>
  <c r="P176" i="26"/>
  <c r="G176" i="26"/>
  <c r="BR175" i="26"/>
  <c r="BQ175" i="26"/>
  <c r="BG175" i="26"/>
  <c r="BF175" i="26"/>
  <c r="BE175" i="26"/>
  <c r="BC175" i="26"/>
  <c r="BB175" i="26"/>
  <c r="AQ175" i="26" s="1"/>
  <c r="BA175" i="26"/>
  <c r="AY175" i="26"/>
  <c r="AR175" i="26"/>
  <c r="AP175" i="26"/>
  <c r="AO175" i="26"/>
  <c r="AN175" i="26"/>
  <c r="AK175" i="26"/>
  <c r="AJ175" i="26"/>
  <c r="AL175" i="26" s="1"/>
  <c r="Y175" i="26"/>
  <c r="T175" i="26"/>
  <c r="P175" i="26"/>
  <c r="G175" i="26"/>
  <c r="BR174" i="26"/>
  <c r="BQ174" i="26"/>
  <c r="BG174" i="26"/>
  <c r="BF174" i="26"/>
  <c r="BE174" i="26"/>
  <c r="BC174" i="26"/>
  <c r="BB174" i="26"/>
  <c r="AQ174" i="26" s="1"/>
  <c r="BA174" i="26"/>
  <c r="AY174" i="26"/>
  <c r="AR174" i="26"/>
  <c r="AP174" i="26"/>
  <c r="AO174" i="26"/>
  <c r="AN174" i="26"/>
  <c r="AK174" i="26"/>
  <c r="AJ174" i="26"/>
  <c r="AL174" i="26" s="1"/>
  <c r="Y174" i="26"/>
  <c r="T174" i="26"/>
  <c r="P174" i="26"/>
  <c r="G174" i="26"/>
  <c r="BR173" i="26"/>
  <c r="BQ173" i="26"/>
  <c r="BG173" i="26"/>
  <c r="BF173" i="26"/>
  <c r="BE173" i="26"/>
  <c r="BC173" i="26"/>
  <c r="BB173" i="26"/>
  <c r="AQ173" i="26" s="1"/>
  <c r="BA173" i="26"/>
  <c r="AY173" i="26"/>
  <c r="AR173" i="26"/>
  <c r="AP173" i="26"/>
  <c r="AO173" i="26"/>
  <c r="AN173" i="26"/>
  <c r="AK173" i="26"/>
  <c r="AJ173" i="26"/>
  <c r="AL173" i="26" s="1"/>
  <c r="Y173" i="26"/>
  <c r="T173" i="26"/>
  <c r="P173" i="26"/>
  <c r="G173" i="26"/>
  <c r="BR172" i="26"/>
  <c r="BQ172" i="26"/>
  <c r="BG172" i="26"/>
  <c r="BF172" i="26"/>
  <c r="BE172" i="26"/>
  <c r="BC172" i="26"/>
  <c r="BB172" i="26"/>
  <c r="AQ172" i="26" s="1"/>
  <c r="BA172" i="26"/>
  <c r="AY172" i="26"/>
  <c r="AR172" i="26"/>
  <c r="AP172" i="26"/>
  <c r="AO172" i="26"/>
  <c r="AN172" i="26"/>
  <c r="AK172" i="26"/>
  <c r="AJ172" i="26"/>
  <c r="AL172" i="26" s="1"/>
  <c r="Y172" i="26"/>
  <c r="T172" i="26"/>
  <c r="P172" i="26"/>
  <c r="G172" i="26"/>
  <c r="BR171" i="26"/>
  <c r="BQ171" i="26"/>
  <c r="BG171" i="26"/>
  <c r="BF171" i="26"/>
  <c r="BE171" i="26"/>
  <c r="BC171" i="26"/>
  <c r="BB171" i="26"/>
  <c r="AQ171" i="26" s="1"/>
  <c r="BA171" i="26"/>
  <c r="AY171" i="26"/>
  <c r="AR171" i="26"/>
  <c r="AP171" i="26"/>
  <c r="AO171" i="26"/>
  <c r="AN171" i="26"/>
  <c r="AK171" i="26"/>
  <c r="AJ171" i="26"/>
  <c r="AL171" i="26" s="1"/>
  <c r="Y171" i="26"/>
  <c r="T171" i="26"/>
  <c r="P171" i="26"/>
  <c r="G171" i="26"/>
  <c r="BR170" i="26"/>
  <c r="BQ170" i="26"/>
  <c r="BG170" i="26"/>
  <c r="BF170" i="26"/>
  <c r="BE170" i="26"/>
  <c r="BC170" i="26"/>
  <c r="BB170" i="26"/>
  <c r="AQ170" i="26" s="1"/>
  <c r="BA170" i="26"/>
  <c r="AY170" i="26"/>
  <c r="AR170" i="26"/>
  <c r="AP170" i="26"/>
  <c r="AO170" i="26"/>
  <c r="AN170" i="26"/>
  <c r="AK170" i="26"/>
  <c r="AJ170" i="26"/>
  <c r="AL170" i="26" s="1"/>
  <c r="Y170" i="26"/>
  <c r="T170" i="26"/>
  <c r="P170" i="26"/>
  <c r="G170" i="26"/>
  <c r="BR169" i="26"/>
  <c r="BQ169" i="26"/>
  <c r="BG169" i="26"/>
  <c r="BF169" i="26"/>
  <c r="BE169" i="26"/>
  <c r="BC169" i="26"/>
  <c r="BB169" i="26"/>
  <c r="AQ169" i="26" s="1"/>
  <c r="BA169" i="26"/>
  <c r="AY169" i="26"/>
  <c r="AR169" i="26"/>
  <c r="AP169" i="26"/>
  <c r="AO169" i="26"/>
  <c r="AN169" i="26"/>
  <c r="AK169" i="26"/>
  <c r="AJ169" i="26"/>
  <c r="AL169" i="26" s="1"/>
  <c r="Y169" i="26"/>
  <c r="T169" i="26"/>
  <c r="P169" i="26"/>
  <c r="G169" i="26"/>
  <c r="BR168" i="26"/>
  <c r="BQ168" i="26"/>
  <c r="BG168" i="26"/>
  <c r="BF168" i="26"/>
  <c r="BE168" i="26"/>
  <c r="BC168" i="26"/>
  <c r="BB168" i="26"/>
  <c r="AQ168" i="26" s="1"/>
  <c r="BA168" i="26"/>
  <c r="AZ168" i="26"/>
  <c r="AY168" i="26"/>
  <c r="AR168" i="26"/>
  <c r="AP168" i="26"/>
  <c r="AO168" i="26"/>
  <c r="AN168" i="26"/>
  <c r="AK168" i="26"/>
  <c r="AJ168" i="26"/>
  <c r="AL168" i="26" s="1"/>
  <c r="Y168" i="26"/>
  <c r="T168" i="26"/>
  <c r="G168" i="26"/>
  <c r="BR167" i="26"/>
  <c r="BQ167" i="26"/>
  <c r="BG167" i="26"/>
  <c r="BF167" i="26"/>
  <c r="BE167" i="26"/>
  <c r="BC167" i="26"/>
  <c r="BB167" i="26"/>
  <c r="AQ167" i="26" s="1"/>
  <c r="BA167" i="26"/>
  <c r="AY167" i="26"/>
  <c r="AR167" i="26"/>
  <c r="AP167" i="26"/>
  <c r="AO167" i="26"/>
  <c r="AN167" i="26"/>
  <c r="AK167" i="26"/>
  <c r="AJ167" i="26"/>
  <c r="AL167" i="26" s="1"/>
  <c r="Y167" i="26"/>
  <c r="T167" i="26"/>
  <c r="P167" i="26"/>
  <c r="G167" i="26"/>
  <c r="BR166" i="26"/>
  <c r="BQ166" i="26"/>
  <c r="BG166" i="26"/>
  <c r="BF166" i="26"/>
  <c r="BE166" i="26"/>
  <c r="BC166" i="26"/>
  <c r="BB166" i="26"/>
  <c r="AQ166" i="26" s="1"/>
  <c r="BA166" i="26"/>
  <c r="AY166" i="26"/>
  <c r="AR166" i="26"/>
  <c r="AP166" i="26"/>
  <c r="AO166" i="26"/>
  <c r="AN166" i="26"/>
  <c r="AK166" i="26"/>
  <c r="AJ166" i="26"/>
  <c r="AL166" i="26" s="1"/>
  <c r="Y166" i="26"/>
  <c r="T166" i="26"/>
  <c r="P166" i="26"/>
  <c r="G166" i="26"/>
  <c r="BR165" i="26"/>
  <c r="BQ165" i="26"/>
  <c r="BG165" i="26"/>
  <c r="BF165" i="26"/>
  <c r="BE165" i="26"/>
  <c r="BC165" i="26"/>
  <c r="BB165" i="26"/>
  <c r="AQ165" i="26" s="1"/>
  <c r="BA165" i="26"/>
  <c r="AY165" i="26"/>
  <c r="AR165" i="26"/>
  <c r="AP165" i="26"/>
  <c r="AO165" i="26"/>
  <c r="AN165" i="26"/>
  <c r="AK165" i="26"/>
  <c r="AJ165" i="26"/>
  <c r="AL165" i="26" s="1"/>
  <c r="Y165" i="26"/>
  <c r="T165" i="26"/>
  <c r="P165" i="26"/>
  <c r="G165" i="26"/>
  <c r="BR164" i="26"/>
  <c r="BQ164" i="26"/>
  <c r="BG164" i="26"/>
  <c r="BF164" i="26"/>
  <c r="BE164" i="26"/>
  <c r="BC164" i="26"/>
  <c r="BB164" i="26"/>
  <c r="AQ164" i="26" s="1"/>
  <c r="BA164" i="26"/>
  <c r="AY164" i="26"/>
  <c r="AR164" i="26"/>
  <c r="AP164" i="26"/>
  <c r="AO164" i="26"/>
  <c r="AN164" i="26"/>
  <c r="AK164" i="26"/>
  <c r="AJ164" i="26"/>
  <c r="AL164" i="26" s="1"/>
  <c r="Y164" i="26"/>
  <c r="T164" i="26"/>
  <c r="P164" i="26"/>
  <c r="G164" i="26"/>
  <c r="BR163" i="26"/>
  <c r="BQ163" i="26"/>
  <c r="BG163" i="26"/>
  <c r="BF163" i="26"/>
  <c r="BE163" i="26"/>
  <c r="BC163" i="26"/>
  <c r="BB163" i="26"/>
  <c r="AQ163" i="26" s="1"/>
  <c r="BA163" i="26"/>
  <c r="AY163" i="26"/>
  <c r="AR163" i="26"/>
  <c r="AP163" i="26"/>
  <c r="AO163" i="26"/>
  <c r="AN163" i="26"/>
  <c r="AK163" i="26"/>
  <c r="AJ163" i="26"/>
  <c r="AL163" i="26" s="1"/>
  <c r="Y163" i="26"/>
  <c r="T163" i="26"/>
  <c r="P163" i="26"/>
  <c r="G163" i="26"/>
  <c r="BR162" i="26"/>
  <c r="BQ162" i="26"/>
  <c r="BG162" i="26"/>
  <c r="BF162" i="26"/>
  <c r="BE162" i="26"/>
  <c r="BC162" i="26"/>
  <c r="BB162" i="26"/>
  <c r="AQ162" i="26" s="1"/>
  <c r="BA162" i="26"/>
  <c r="AZ162" i="26"/>
  <c r="AY162" i="26"/>
  <c r="AR162" i="26"/>
  <c r="AP162" i="26"/>
  <c r="AO162" i="26"/>
  <c r="AN162" i="26"/>
  <c r="AK162" i="26"/>
  <c r="AJ162" i="26"/>
  <c r="AL162" i="26" s="1"/>
  <c r="Y162" i="26"/>
  <c r="T162" i="26"/>
  <c r="G162" i="26"/>
  <c r="BR161" i="26"/>
  <c r="BQ161" i="26"/>
  <c r="BG161" i="26"/>
  <c r="BF161" i="26"/>
  <c r="BE161" i="26"/>
  <c r="BC161" i="26"/>
  <c r="BB161" i="26"/>
  <c r="AQ161" i="26" s="1"/>
  <c r="BA161" i="26"/>
  <c r="AY161" i="26"/>
  <c r="AR161" i="26"/>
  <c r="AP161" i="26"/>
  <c r="AO161" i="26"/>
  <c r="AN161" i="26"/>
  <c r="AK161" i="26"/>
  <c r="AJ161" i="26"/>
  <c r="AL161" i="26" s="1"/>
  <c r="Y161" i="26"/>
  <c r="T161" i="26"/>
  <c r="P161" i="26"/>
  <c r="G161" i="26"/>
  <c r="BR160" i="26"/>
  <c r="BQ160" i="26"/>
  <c r="BG160" i="26"/>
  <c r="BF160" i="26"/>
  <c r="BE160" i="26"/>
  <c r="BC160" i="26"/>
  <c r="BB160" i="26"/>
  <c r="AQ160" i="26" s="1"/>
  <c r="BA160" i="26"/>
  <c r="AY160" i="26"/>
  <c r="AR160" i="26"/>
  <c r="AP160" i="26"/>
  <c r="AO160" i="26"/>
  <c r="AN160" i="26"/>
  <c r="AK160" i="26"/>
  <c r="AJ160" i="26"/>
  <c r="AL160" i="26" s="1"/>
  <c r="Y160" i="26"/>
  <c r="T160" i="26"/>
  <c r="P160" i="26"/>
  <c r="G160" i="26"/>
  <c r="BR159" i="26"/>
  <c r="BQ159" i="26"/>
  <c r="BG159" i="26"/>
  <c r="BF159" i="26"/>
  <c r="BE159" i="26"/>
  <c r="BC159" i="26"/>
  <c r="BB159" i="26"/>
  <c r="AQ159" i="26" s="1"/>
  <c r="BA159" i="26"/>
  <c r="AY159" i="26"/>
  <c r="AR159" i="26"/>
  <c r="AP159" i="26"/>
  <c r="AO159" i="26"/>
  <c r="AN159" i="26"/>
  <c r="AK159" i="26"/>
  <c r="AJ159" i="26"/>
  <c r="AL159" i="26" s="1"/>
  <c r="Y159" i="26"/>
  <c r="T159" i="26"/>
  <c r="P159" i="26"/>
  <c r="G159" i="26"/>
  <c r="BR158" i="26"/>
  <c r="BQ158" i="26"/>
  <c r="BG158" i="26"/>
  <c r="BF158" i="26"/>
  <c r="BE158" i="26"/>
  <c r="BC158" i="26"/>
  <c r="BB158" i="26"/>
  <c r="AQ158" i="26" s="1"/>
  <c r="BA158" i="26"/>
  <c r="AY158" i="26"/>
  <c r="AR158" i="26"/>
  <c r="AP158" i="26"/>
  <c r="AO158" i="26"/>
  <c r="AN158" i="26"/>
  <c r="AK158" i="26"/>
  <c r="AJ158" i="26"/>
  <c r="AL158" i="26" s="1"/>
  <c r="Y158" i="26"/>
  <c r="T158" i="26"/>
  <c r="P158" i="26"/>
  <c r="G158" i="26"/>
  <c r="BR157" i="26"/>
  <c r="BQ157" i="26"/>
  <c r="BG157" i="26"/>
  <c r="BF157" i="26"/>
  <c r="BE157" i="26"/>
  <c r="BC157" i="26"/>
  <c r="BB157" i="26"/>
  <c r="AQ157" i="26" s="1"/>
  <c r="BA157" i="26"/>
  <c r="AY157" i="26"/>
  <c r="AR157" i="26"/>
  <c r="AP157" i="26"/>
  <c r="AO157" i="26"/>
  <c r="AN157" i="26"/>
  <c r="AK157" i="26"/>
  <c r="AJ157" i="26"/>
  <c r="AL157" i="26" s="1"/>
  <c r="Y157" i="26"/>
  <c r="T157" i="26"/>
  <c r="P157" i="26"/>
  <c r="G157" i="26"/>
  <c r="BR156" i="26"/>
  <c r="BQ156" i="26"/>
  <c r="BG156" i="26"/>
  <c r="BF156" i="26"/>
  <c r="BE156" i="26"/>
  <c r="BC156" i="26"/>
  <c r="BB156" i="26"/>
  <c r="AQ156" i="26" s="1"/>
  <c r="BA156" i="26"/>
  <c r="AY156" i="26"/>
  <c r="AR156" i="26"/>
  <c r="AP156" i="26"/>
  <c r="AO156" i="26"/>
  <c r="AN156" i="26"/>
  <c r="AK156" i="26"/>
  <c r="AJ156" i="26"/>
  <c r="AL156" i="26" s="1"/>
  <c r="Y156" i="26"/>
  <c r="T156" i="26"/>
  <c r="P156" i="26"/>
  <c r="G156" i="26"/>
  <c r="BR155" i="26"/>
  <c r="BQ155" i="26"/>
  <c r="BG155" i="26"/>
  <c r="BF155" i="26"/>
  <c r="BE155" i="26"/>
  <c r="BC155" i="26"/>
  <c r="BB155" i="26"/>
  <c r="AQ155" i="26" s="1"/>
  <c r="BA155" i="26"/>
  <c r="AY155" i="26"/>
  <c r="AR155" i="26"/>
  <c r="AP155" i="26"/>
  <c r="AO155" i="26"/>
  <c r="AN155" i="26"/>
  <c r="AK155" i="26"/>
  <c r="AJ155" i="26"/>
  <c r="AL155" i="26" s="1"/>
  <c r="Y155" i="26"/>
  <c r="T155" i="26"/>
  <c r="P155" i="26"/>
  <c r="G155" i="26"/>
  <c r="BR154" i="26"/>
  <c r="BQ154" i="26"/>
  <c r="BG154" i="26"/>
  <c r="BF154" i="26"/>
  <c r="BE154" i="26"/>
  <c r="BC154" i="26"/>
  <c r="BB154" i="26"/>
  <c r="AQ154" i="26" s="1"/>
  <c r="BA154" i="26"/>
  <c r="AY154" i="26"/>
  <c r="AR154" i="26"/>
  <c r="AP154" i="26"/>
  <c r="AO154" i="26"/>
  <c r="AN154" i="26"/>
  <c r="AK154" i="26"/>
  <c r="AJ154" i="26"/>
  <c r="AL154" i="26" s="1"/>
  <c r="Y154" i="26"/>
  <c r="T154" i="26"/>
  <c r="P154" i="26"/>
  <c r="G154" i="26"/>
  <c r="BR153" i="26"/>
  <c r="BQ153" i="26"/>
  <c r="BG153" i="26"/>
  <c r="BF153" i="26"/>
  <c r="BE153" i="26"/>
  <c r="BC153" i="26"/>
  <c r="BB153" i="26"/>
  <c r="AQ153" i="26" s="1"/>
  <c r="BA153" i="26"/>
  <c r="AY153" i="26"/>
  <c r="AR153" i="26"/>
  <c r="AP153" i="26"/>
  <c r="AO153" i="26"/>
  <c r="AN153" i="26"/>
  <c r="AK153" i="26"/>
  <c r="AJ153" i="26"/>
  <c r="AL153" i="26" s="1"/>
  <c r="Y153" i="26"/>
  <c r="T153" i="26"/>
  <c r="P153" i="26"/>
  <c r="G153" i="26"/>
  <c r="BR152" i="26"/>
  <c r="BQ152" i="26"/>
  <c r="BG152" i="26"/>
  <c r="BF152" i="26"/>
  <c r="BE152" i="26"/>
  <c r="BC152" i="26"/>
  <c r="BB152" i="26"/>
  <c r="AQ152" i="26" s="1"/>
  <c r="BA152" i="26"/>
  <c r="AY152" i="26"/>
  <c r="AR152" i="26"/>
  <c r="AP152" i="26"/>
  <c r="AO152" i="26"/>
  <c r="AN152" i="26"/>
  <c r="AK152" i="26"/>
  <c r="AJ152" i="26"/>
  <c r="AL152" i="26" s="1"/>
  <c r="Y152" i="26"/>
  <c r="T152" i="26"/>
  <c r="P152" i="26"/>
  <c r="G152" i="26"/>
  <c r="BR151" i="26"/>
  <c r="BQ151" i="26"/>
  <c r="BG151" i="26"/>
  <c r="BF151" i="26"/>
  <c r="BE151" i="26"/>
  <c r="BC151" i="26"/>
  <c r="BB151" i="26"/>
  <c r="AQ151" i="26" s="1"/>
  <c r="BA151" i="26"/>
  <c r="AY151" i="26"/>
  <c r="AR151" i="26"/>
  <c r="AP151" i="26"/>
  <c r="AO151" i="26"/>
  <c r="AN151" i="26"/>
  <c r="AK151" i="26"/>
  <c r="AJ151" i="26"/>
  <c r="AL151" i="26" s="1"/>
  <c r="Y151" i="26"/>
  <c r="T151" i="26"/>
  <c r="P151" i="26"/>
  <c r="G151" i="26"/>
  <c r="BR150" i="26"/>
  <c r="BQ150" i="26"/>
  <c r="BG150" i="26"/>
  <c r="BF150" i="26"/>
  <c r="BE150" i="26"/>
  <c r="BC150" i="26"/>
  <c r="BB150" i="26"/>
  <c r="AQ150" i="26" s="1"/>
  <c r="BA150" i="26"/>
  <c r="AY150" i="26"/>
  <c r="AR150" i="26"/>
  <c r="AP150" i="26"/>
  <c r="AO150" i="26"/>
  <c r="AN150" i="26"/>
  <c r="AK150" i="26"/>
  <c r="AJ150" i="26"/>
  <c r="AL150" i="26" s="1"/>
  <c r="Y150" i="26"/>
  <c r="T150" i="26"/>
  <c r="P150" i="26"/>
  <c r="G150" i="26"/>
  <c r="BR149" i="26"/>
  <c r="BQ149" i="26"/>
  <c r="BG149" i="26"/>
  <c r="BF149" i="26"/>
  <c r="BE149" i="26"/>
  <c r="BC149" i="26"/>
  <c r="BB149" i="26"/>
  <c r="AQ149" i="26" s="1"/>
  <c r="BA149" i="26"/>
  <c r="AY149" i="26"/>
  <c r="AR149" i="26"/>
  <c r="AP149" i="26"/>
  <c r="AO149" i="26"/>
  <c r="AN149" i="26"/>
  <c r="AK149" i="26"/>
  <c r="AJ149" i="26"/>
  <c r="AL149" i="26" s="1"/>
  <c r="Y149" i="26"/>
  <c r="T149" i="26"/>
  <c r="P149" i="26"/>
  <c r="G149" i="26"/>
  <c r="BR148" i="26"/>
  <c r="BQ148" i="26"/>
  <c r="BG148" i="26"/>
  <c r="BF148" i="26"/>
  <c r="BE148" i="26"/>
  <c r="BC148" i="26"/>
  <c r="BB148" i="26"/>
  <c r="AQ148" i="26" s="1"/>
  <c r="BA148" i="26"/>
  <c r="AY148" i="26"/>
  <c r="AR148" i="26"/>
  <c r="AP148" i="26"/>
  <c r="AO148" i="26"/>
  <c r="AN148" i="26"/>
  <c r="AK148" i="26"/>
  <c r="AJ148" i="26"/>
  <c r="AL148" i="26" s="1"/>
  <c r="Y148" i="26"/>
  <c r="T148" i="26"/>
  <c r="P148" i="26"/>
  <c r="G148" i="26"/>
  <c r="BR147" i="26"/>
  <c r="BQ147" i="26"/>
  <c r="BG147" i="26"/>
  <c r="BF147" i="26"/>
  <c r="BE147" i="26"/>
  <c r="BC147" i="26"/>
  <c r="BB147" i="26"/>
  <c r="AQ147" i="26" s="1"/>
  <c r="BA147" i="26"/>
  <c r="AY147" i="26"/>
  <c r="AR147" i="26"/>
  <c r="AP147" i="26"/>
  <c r="AO147" i="26"/>
  <c r="AN147" i="26"/>
  <c r="AK147" i="26"/>
  <c r="AJ147" i="26"/>
  <c r="AL147" i="26" s="1"/>
  <c r="Y147" i="26"/>
  <c r="T147" i="26"/>
  <c r="P147" i="26"/>
  <c r="G147" i="26"/>
  <c r="BR146" i="26"/>
  <c r="BQ146" i="26"/>
  <c r="BG146" i="26"/>
  <c r="BF146" i="26"/>
  <c r="BE146" i="26"/>
  <c r="BC146" i="26"/>
  <c r="BB146" i="26"/>
  <c r="AQ146" i="26" s="1"/>
  <c r="BA146" i="26"/>
  <c r="AY146" i="26"/>
  <c r="AR146" i="26"/>
  <c r="AP146" i="26"/>
  <c r="AO146" i="26"/>
  <c r="AN146" i="26"/>
  <c r="AK146" i="26"/>
  <c r="AJ146" i="26"/>
  <c r="AL146" i="26" s="1"/>
  <c r="Y146" i="26"/>
  <c r="T146" i="26"/>
  <c r="P146" i="26"/>
  <c r="G146" i="26"/>
  <c r="BR145" i="26"/>
  <c r="BQ145" i="26"/>
  <c r="BG145" i="26"/>
  <c r="BF145" i="26"/>
  <c r="BE145" i="26"/>
  <c r="BC145" i="26"/>
  <c r="BB145" i="26"/>
  <c r="AQ145" i="26" s="1"/>
  <c r="BA145" i="26"/>
  <c r="AY145" i="26"/>
  <c r="AR145" i="26"/>
  <c r="AP145" i="26"/>
  <c r="AO145" i="26"/>
  <c r="AN145" i="26"/>
  <c r="AK145" i="26"/>
  <c r="AJ145" i="26"/>
  <c r="AL145" i="26" s="1"/>
  <c r="Y145" i="26"/>
  <c r="T145" i="26"/>
  <c r="P145" i="26"/>
  <c r="G145" i="26"/>
  <c r="BR144" i="26"/>
  <c r="BQ144" i="26"/>
  <c r="BG144" i="26"/>
  <c r="BF144" i="26"/>
  <c r="BE144" i="26"/>
  <c r="BC144" i="26"/>
  <c r="BB144" i="26"/>
  <c r="AQ144" i="26" s="1"/>
  <c r="BA144" i="26"/>
  <c r="AY144" i="26"/>
  <c r="AR144" i="26"/>
  <c r="AP144" i="26"/>
  <c r="AO144" i="26"/>
  <c r="AN144" i="26"/>
  <c r="AK144" i="26"/>
  <c r="AJ144" i="26"/>
  <c r="AL144" i="26" s="1"/>
  <c r="Y144" i="26"/>
  <c r="T144" i="26"/>
  <c r="P144" i="26"/>
  <c r="G144" i="26"/>
  <c r="BR143" i="26"/>
  <c r="BQ143" i="26"/>
  <c r="BG143" i="26"/>
  <c r="BF143" i="26"/>
  <c r="BE143" i="26"/>
  <c r="BC143" i="26"/>
  <c r="BB143" i="26"/>
  <c r="AQ143" i="26" s="1"/>
  <c r="BA143" i="26"/>
  <c r="AY143" i="26"/>
  <c r="AR143" i="26"/>
  <c r="AP143" i="26"/>
  <c r="AO143" i="26"/>
  <c r="AN143" i="26"/>
  <c r="AK143" i="26"/>
  <c r="AJ143" i="26"/>
  <c r="AL143" i="26" s="1"/>
  <c r="Y143" i="26"/>
  <c r="T143" i="26"/>
  <c r="P143" i="26"/>
  <c r="G143" i="26"/>
  <c r="BR142" i="26"/>
  <c r="BQ142" i="26"/>
  <c r="BG142" i="26"/>
  <c r="BF142" i="26"/>
  <c r="BE142" i="26"/>
  <c r="BC142" i="26"/>
  <c r="BB142" i="26"/>
  <c r="AQ142" i="26" s="1"/>
  <c r="BA142" i="26"/>
  <c r="AY142" i="26"/>
  <c r="AR142" i="26"/>
  <c r="AP142" i="26"/>
  <c r="AO142" i="26"/>
  <c r="AN142" i="26"/>
  <c r="AK142" i="26"/>
  <c r="AJ142" i="26"/>
  <c r="AL142" i="26" s="1"/>
  <c r="Y142" i="26"/>
  <c r="T142" i="26"/>
  <c r="P142" i="26"/>
  <c r="G142" i="26"/>
  <c r="BR141" i="26"/>
  <c r="BQ141" i="26"/>
  <c r="BG141" i="26"/>
  <c r="BF141" i="26"/>
  <c r="BE141" i="26"/>
  <c r="BC141" i="26"/>
  <c r="BB141" i="26"/>
  <c r="AQ141" i="26" s="1"/>
  <c r="BA141" i="26"/>
  <c r="AY141" i="26"/>
  <c r="AR141" i="26"/>
  <c r="AP141" i="26"/>
  <c r="AO141" i="26"/>
  <c r="AN141" i="26"/>
  <c r="AK141" i="26"/>
  <c r="AJ141" i="26"/>
  <c r="AL141" i="26" s="1"/>
  <c r="Y141" i="26"/>
  <c r="T141" i="26"/>
  <c r="P141" i="26"/>
  <c r="G141" i="26"/>
  <c r="BR140" i="26"/>
  <c r="BQ140" i="26"/>
  <c r="BG140" i="26"/>
  <c r="BF140" i="26"/>
  <c r="BE140" i="26"/>
  <c r="BC140" i="26"/>
  <c r="BB140" i="26"/>
  <c r="AQ140" i="26" s="1"/>
  <c r="BA140" i="26"/>
  <c r="AY140" i="26"/>
  <c r="AR140" i="26"/>
  <c r="AP140" i="26"/>
  <c r="AO140" i="26"/>
  <c r="AN140" i="26"/>
  <c r="AK140" i="26"/>
  <c r="AJ140" i="26"/>
  <c r="AL140" i="26" s="1"/>
  <c r="Y140" i="26"/>
  <c r="T140" i="26"/>
  <c r="P140" i="26"/>
  <c r="G140" i="26"/>
  <c r="BR139" i="26"/>
  <c r="BQ139" i="26"/>
  <c r="BG139" i="26"/>
  <c r="BF139" i="26"/>
  <c r="BE139" i="26"/>
  <c r="BC139" i="26"/>
  <c r="BB139" i="26"/>
  <c r="AQ139" i="26" s="1"/>
  <c r="BA139" i="26"/>
  <c r="AY139" i="26"/>
  <c r="AR139" i="26"/>
  <c r="AP139" i="26"/>
  <c r="AO139" i="26"/>
  <c r="AN139" i="26"/>
  <c r="AK139" i="26"/>
  <c r="AJ139" i="26"/>
  <c r="AL139" i="26" s="1"/>
  <c r="Y139" i="26"/>
  <c r="T139" i="26"/>
  <c r="P139" i="26"/>
  <c r="G139" i="26"/>
  <c r="BR138" i="26"/>
  <c r="BQ138" i="26"/>
  <c r="BG138" i="26"/>
  <c r="BF138" i="26"/>
  <c r="BE138" i="26"/>
  <c r="BD138" i="26"/>
  <c r="BC138" i="26"/>
  <c r="BB138" i="26"/>
  <c r="AQ138" i="26" s="1"/>
  <c r="BA138" i="26"/>
  <c r="AZ138" i="26"/>
  <c r="AY138" i="26"/>
  <c r="AR138" i="26"/>
  <c r="AP138" i="26"/>
  <c r="AO138" i="26"/>
  <c r="AN138" i="26"/>
  <c r="AK138" i="26"/>
  <c r="AJ138" i="26"/>
  <c r="AL138" i="26" s="1"/>
  <c r="Y138" i="26"/>
  <c r="G138" i="26"/>
  <c r="A138" i="26"/>
  <c r="BR137" i="26"/>
  <c r="BQ137" i="26"/>
  <c r="BG137" i="26"/>
  <c r="BF137" i="26"/>
  <c r="BE137" i="26"/>
  <c r="BC137" i="26"/>
  <c r="BB137" i="26"/>
  <c r="AQ137" i="26" s="1"/>
  <c r="BA137" i="26"/>
  <c r="AY137" i="26"/>
  <c r="AR137" i="26"/>
  <c r="AP137" i="26"/>
  <c r="AO137" i="26"/>
  <c r="AN137" i="26"/>
  <c r="AK137" i="26"/>
  <c r="AJ137" i="26"/>
  <c r="AL137" i="26" s="1"/>
  <c r="Y137" i="26"/>
  <c r="T137" i="26"/>
  <c r="P137" i="26"/>
  <c r="G137" i="26"/>
  <c r="BR136" i="26"/>
  <c r="BQ136" i="26"/>
  <c r="BG136" i="26"/>
  <c r="BF136" i="26"/>
  <c r="BE136" i="26"/>
  <c r="BC136" i="26"/>
  <c r="BB136" i="26"/>
  <c r="AQ136" i="26" s="1"/>
  <c r="BA136" i="26"/>
  <c r="AY136" i="26"/>
  <c r="AR136" i="26"/>
  <c r="AP136" i="26"/>
  <c r="AO136" i="26"/>
  <c r="AN136" i="26"/>
  <c r="AK136" i="26"/>
  <c r="AJ136" i="26"/>
  <c r="AL136" i="26" s="1"/>
  <c r="Y136" i="26"/>
  <c r="T136" i="26"/>
  <c r="P136" i="26"/>
  <c r="G136" i="26"/>
  <c r="BR135" i="26"/>
  <c r="BQ135" i="26"/>
  <c r="BG135" i="26"/>
  <c r="BF135" i="26"/>
  <c r="BE135" i="26"/>
  <c r="BC135" i="26"/>
  <c r="BB135" i="26"/>
  <c r="AQ135" i="26" s="1"/>
  <c r="BA135" i="26"/>
  <c r="AY135" i="26"/>
  <c r="AR135" i="26"/>
  <c r="AP135" i="26"/>
  <c r="AO135" i="26"/>
  <c r="AN135" i="26"/>
  <c r="AK135" i="26"/>
  <c r="AJ135" i="26"/>
  <c r="AL135" i="26" s="1"/>
  <c r="Y135" i="26"/>
  <c r="T135" i="26"/>
  <c r="P135" i="26"/>
  <c r="G135" i="26"/>
  <c r="BR134" i="26"/>
  <c r="BQ134" i="26"/>
  <c r="BG134" i="26"/>
  <c r="BF134" i="26"/>
  <c r="BE134" i="26"/>
  <c r="BC134" i="26"/>
  <c r="BB134" i="26"/>
  <c r="AQ134" i="26" s="1"/>
  <c r="BA134" i="26"/>
  <c r="AY134" i="26"/>
  <c r="AR134" i="26"/>
  <c r="AP134" i="26"/>
  <c r="AO134" i="26"/>
  <c r="AN134" i="26"/>
  <c r="AK134" i="26"/>
  <c r="AJ134" i="26"/>
  <c r="AL134" i="26" s="1"/>
  <c r="Y134" i="26"/>
  <c r="T134" i="26"/>
  <c r="P134" i="26"/>
  <c r="G134" i="26"/>
  <c r="BR133" i="26"/>
  <c r="BQ133" i="26"/>
  <c r="BG133" i="26"/>
  <c r="BF133" i="26"/>
  <c r="BE133" i="26"/>
  <c r="BC133" i="26"/>
  <c r="BB133" i="26"/>
  <c r="AQ133" i="26" s="1"/>
  <c r="BA133" i="26"/>
  <c r="AY133" i="26"/>
  <c r="AR133" i="26"/>
  <c r="AP133" i="26"/>
  <c r="AO133" i="26"/>
  <c r="AN133" i="26"/>
  <c r="AK133" i="26"/>
  <c r="AJ133" i="26"/>
  <c r="AL133" i="26" s="1"/>
  <c r="Y133" i="26"/>
  <c r="T133" i="26"/>
  <c r="P133" i="26"/>
  <c r="G133" i="26"/>
  <c r="BR132" i="26"/>
  <c r="BQ132" i="26"/>
  <c r="BG132" i="26"/>
  <c r="BF132" i="26"/>
  <c r="BE132" i="26"/>
  <c r="BC132" i="26"/>
  <c r="BB132" i="26"/>
  <c r="AQ132" i="26" s="1"/>
  <c r="BA132" i="26"/>
  <c r="AY132" i="26"/>
  <c r="AR132" i="26"/>
  <c r="AP132" i="26"/>
  <c r="AO132" i="26"/>
  <c r="AN132" i="26"/>
  <c r="AK132" i="26"/>
  <c r="AJ132" i="26"/>
  <c r="AL132" i="26" s="1"/>
  <c r="Y132" i="26"/>
  <c r="T132" i="26"/>
  <c r="P132" i="26"/>
  <c r="G132" i="26"/>
  <c r="BR131" i="26"/>
  <c r="BQ131" i="26"/>
  <c r="BG131" i="26"/>
  <c r="BF131" i="26"/>
  <c r="BE131" i="26"/>
  <c r="BC131" i="26"/>
  <c r="BB131" i="26"/>
  <c r="AQ131" i="26" s="1"/>
  <c r="BA131" i="26"/>
  <c r="AY131" i="26"/>
  <c r="AR131" i="26"/>
  <c r="AP131" i="26"/>
  <c r="AO131" i="26"/>
  <c r="AN131" i="26"/>
  <c r="AK131" i="26"/>
  <c r="AJ131" i="26"/>
  <c r="AL131" i="26" s="1"/>
  <c r="Y131" i="26"/>
  <c r="T131" i="26"/>
  <c r="P131" i="26"/>
  <c r="G131" i="26"/>
  <c r="BR130" i="26"/>
  <c r="BQ130" i="26"/>
  <c r="BG130" i="26"/>
  <c r="BF130" i="26"/>
  <c r="BE130" i="26"/>
  <c r="BC130" i="26"/>
  <c r="BB130" i="26"/>
  <c r="AQ130" i="26" s="1"/>
  <c r="BA130" i="26"/>
  <c r="AY130" i="26"/>
  <c r="AR130" i="26"/>
  <c r="AP130" i="26"/>
  <c r="AO130" i="26"/>
  <c r="AN130" i="26"/>
  <c r="AK130" i="26"/>
  <c r="AJ130" i="26"/>
  <c r="AL130" i="26" s="1"/>
  <c r="Y130" i="26"/>
  <c r="T130" i="26"/>
  <c r="P130" i="26"/>
  <c r="G130" i="26"/>
  <c r="BR129" i="26"/>
  <c r="BQ129" i="26"/>
  <c r="BG129" i="26"/>
  <c r="BF129" i="26"/>
  <c r="BE129" i="26"/>
  <c r="BC129" i="26"/>
  <c r="BB129" i="26"/>
  <c r="AQ129" i="26" s="1"/>
  <c r="BA129" i="26"/>
  <c r="AY129" i="26"/>
  <c r="AR129" i="26"/>
  <c r="AP129" i="26"/>
  <c r="AO129" i="26"/>
  <c r="AN129" i="26"/>
  <c r="AK129" i="26"/>
  <c r="AJ129" i="26"/>
  <c r="AL129" i="26" s="1"/>
  <c r="Y129" i="26"/>
  <c r="T129" i="26"/>
  <c r="P129" i="26"/>
  <c r="G129" i="26"/>
  <c r="BR128" i="26"/>
  <c r="BQ128" i="26"/>
  <c r="BG128" i="26"/>
  <c r="BF128" i="26"/>
  <c r="BE128" i="26"/>
  <c r="BC128" i="26"/>
  <c r="BB128" i="26"/>
  <c r="AQ128" i="26" s="1"/>
  <c r="BA128" i="26"/>
  <c r="AY128" i="26"/>
  <c r="AR128" i="26"/>
  <c r="AP128" i="26"/>
  <c r="AO128" i="26"/>
  <c r="AN128" i="26"/>
  <c r="AK128" i="26"/>
  <c r="AJ128" i="26"/>
  <c r="AL128" i="26" s="1"/>
  <c r="Y128" i="26"/>
  <c r="T128" i="26"/>
  <c r="P128" i="26"/>
  <c r="G128" i="26"/>
  <c r="BR127" i="26"/>
  <c r="BQ127" i="26"/>
  <c r="BG127" i="26"/>
  <c r="BF127" i="26"/>
  <c r="BE127" i="26"/>
  <c r="BC127" i="26"/>
  <c r="BB127" i="26"/>
  <c r="AQ127" i="26" s="1"/>
  <c r="BA127" i="26"/>
  <c r="AY127" i="26"/>
  <c r="AR127" i="26"/>
  <c r="AP127" i="26"/>
  <c r="AO127" i="26"/>
  <c r="AN127" i="26"/>
  <c r="AK127" i="26"/>
  <c r="AJ127" i="26"/>
  <c r="AL127" i="26" s="1"/>
  <c r="Y127" i="26"/>
  <c r="T127" i="26"/>
  <c r="P127" i="26"/>
  <c r="G127" i="26"/>
  <c r="BR126" i="26"/>
  <c r="BQ126" i="26"/>
  <c r="BG126" i="26"/>
  <c r="BF126" i="26"/>
  <c r="BE126" i="26"/>
  <c r="BC126" i="26"/>
  <c r="BB126" i="26"/>
  <c r="AQ126" i="26" s="1"/>
  <c r="BA126" i="26"/>
  <c r="AY126" i="26"/>
  <c r="AR126" i="26"/>
  <c r="AP126" i="26"/>
  <c r="AO126" i="26"/>
  <c r="AN126" i="26"/>
  <c r="AK126" i="26"/>
  <c r="AJ126" i="26"/>
  <c r="AL126" i="26" s="1"/>
  <c r="Y126" i="26"/>
  <c r="T126" i="26"/>
  <c r="P126" i="26"/>
  <c r="G126" i="26"/>
  <c r="BR125" i="26"/>
  <c r="BQ125" i="26"/>
  <c r="BG125" i="26"/>
  <c r="BF125" i="26"/>
  <c r="BE125" i="26"/>
  <c r="BC125" i="26"/>
  <c r="BB125" i="26"/>
  <c r="AQ125" i="26" s="1"/>
  <c r="BA125" i="26"/>
  <c r="AY125" i="26"/>
  <c r="AR125" i="26"/>
  <c r="AP125" i="26"/>
  <c r="AO125" i="26"/>
  <c r="AN125" i="26"/>
  <c r="AK125" i="26"/>
  <c r="AJ125" i="26"/>
  <c r="AL125" i="26" s="1"/>
  <c r="Y125" i="26"/>
  <c r="T125" i="26"/>
  <c r="P125" i="26"/>
  <c r="G125" i="26"/>
  <c r="BR124" i="26"/>
  <c r="BQ124" i="26"/>
  <c r="BG124" i="26"/>
  <c r="BF124" i="26"/>
  <c r="BE124" i="26"/>
  <c r="BC124" i="26"/>
  <c r="BB124" i="26"/>
  <c r="AQ124" i="26" s="1"/>
  <c r="BA124" i="26"/>
  <c r="AY124" i="26"/>
  <c r="AR124" i="26"/>
  <c r="AP124" i="26"/>
  <c r="AO124" i="26"/>
  <c r="AN124" i="26"/>
  <c r="AK124" i="26"/>
  <c r="AJ124" i="26"/>
  <c r="AL124" i="26" s="1"/>
  <c r="Y124" i="26"/>
  <c r="T124" i="26"/>
  <c r="P124" i="26"/>
  <c r="G124" i="26"/>
  <c r="BR123" i="26"/>
  <c r="BQ123" i="26"/>
  <c r="BG123" i="26"/>
  <c r="BF123" i="26"/>
  <c r="BE123" i="26"/>
  <c r="BC123" i="26"/>
  <c r="BB123" i="26"/>
  <c r="AQ123" i="26" s="1"/>
  <c r="BA123" i="26"/>
  <c r="AY123" i="26"/>
  <c r="AR123" i="26"/>
  <c r="AP123" i="26"/>
  <c r="AO123" i="26"/>
  <c r="AN123" i="26"/>
  <c r="AK123" i="26"/>
  <c r="AJ123" i="26"/>
  <c r="AL123" i="26" s="1"/>
  <c r="Y123" i="26"/>
  <c r="T123" i="26"/>
  <c r="P123" i="26"/>
  <c r="G123" i="26"/>
  <c r="BR122" i="26"/>
  <c r="BQ122" i="26"/>
  <c r="BG122" i="26"/>
  <c r="BF122" i="26"/>
  <c r="BE122" i="26"/>
  <c r="BC122" i="26"/>
  <c r="BB122" i="26"/>
  <c r="AQ122" i="26" s="1"/>
  <c r="BA122" i="26"/>
  <c r="AY122" i="26"/>
  <c r="AR122" i="26"/>
  <c r="AP122" i="26"/>
  <c r="AO122" i="26"/>
  <c r="AN122" i="26"/>
  <c r="AK122" i="26"/>
  <c r="AJ122" i="26"/>
  <c r="AL122" i="26" s="1"/>
  <c r="Y122" i="26"/>
  <c r="T122" i="26"/>
  <c r="P122" i="26"/>
  <c r="G122" i="26"/>
  <c r="BR121" i="26"/>
  <c r="BQ121" i="26"/>
  <c r="BG121" i="26"/>
  <c r="BF121" i="26"/>
  <c r="BE121" i="26"/>
  <c r="BC121" i="26"/>
  <c r="BB121" i="26"/>
  <c r="AQ121" i="26" s="1"/>
  <c r="BA121" i="26"/>
  <c r="AY121" i="26"/>
  <c r="AR121" i="26"/>
  <c r="AP121" i="26"/>
  <c r="AO121" i="26"/>
  <c r="AN121" i="26"/>
  <c r="AK121" i="26"/>
  <c r="AJ121" i="26"/>
  <c r="AL121" i="26" s="1"/>
  <c r="Y121" i="26"/>
  <c r="T121" i="26"/>
  <c r="P121" i="26"/>
  <c r="G121" i="26"/>
  <c r="BR120" i="26"/>
  <c r="BQ120" i="26"/>
  <c r="BG120" i="26"/>
  <c r="BF120" i="26"/>
  <c r="BE120" i="26"/>
  <c r="BC120" i="26"/>
  <c r="BB120" i="26"/>
  <c r="AQ120" i="26" s="1"/>
  <c r="BA120" i="26"/>
  <c r="AY120" i="26"/>
  <c r="AR120" i="26"/>
  <c r="AP120" i="26"/>
  <c r="AO120" i="26"/>
  <c r="AN120" i="26"/>
  <c r="AK120" i="26"/>
  <c r="AJ120" i="26"/>
  <c r="AL120" i="26" s="1"/>
  <c r="Y120" i="26"/>
  <c r="T120" i="26"/>
  <c r="P120" i="26"/>
  <c r="G120" i="26"/>
  <c r="BR119" i="26"/>
  <c r="BQ119" i="26"/>
  <c r="BG119" i="26"/>
  <c r="BF119" i="26"/>
  <c r="BE119" i="26"/>
  <c r="BC119" i="26"/>
  <c r="BB119" i="26"/>
  <c r="AQ119" i="26" s="1"/>
  <c r="BA119" i="26"/>
  <c r="AY119" i="26"/>
  <c r="AR119" i="26"/>
  <c r="AP119" i="26"/>
  <c r="AO119" i="26"/>
  <c r="AN119" i="26"/>
  <c r="AK119" i="26"/>
  <c r="AJ119" i="26"/>
  <c r="AL119" i="26" s="1"/>
  <c r="Y119" i="26"/>
  <c r="T119" i="26"/>
  <c r="P119" i="26"/>
  <c r="G119" i="26"/>
  <c r="BR118" i="26"/>
  <c r="BQ118" i="26"/>
  <c r="BG118" i="26"/>
  <c r="BF118" i="26"/>
  <c r="BE118" i="26"/>
  <c r="BC118" i="26"/>
  <c r="BB118" i="26"/>
  <c r="AQ118" i="26" s="1"/>
  <c r="BA118" i="26"/>
  <c r="AY118" i="26"/>
  <c r="AR118" i="26"/>
  <c r="AP118" i="26"/>
  <c r="AO118" i="26"/>
  <c r="AN118" i="26"/>
  <c r="AK118" i="26"/>
  <c r="AJ118" i="26"/>
  <c r="AL118" i="26" s="1"/>
  <c r="Y118" i="26"/>
  <c r="T118" i="26"/>
  <c r="P118" i="26"/>
  <c r="G118" i="26"/>
  <c r="BR117" i="26"/>
  <c r="BQ117" i="26"/>
  <c r="BG117" i="26"/>
  <c r="BF117" i="26"/>
  <c r="BE117" i="26"/>
  <c r="BC117" i="26"/>
  <c r="BB117" i="26"/>
  <c r="AQ117" i="26" s="1"/>
  <c r="BA117" i="26"/>
  <c r="AY117" i="26"/>
  <c r="AR117" i="26"/>
  <c r="AP117" i="26"/>
  <c r="AO117" i="26"/>
  <c r="AN117" i="26"/>
  <c r="AK117" i="26"/>
  <c r="AJ117" i="26"/>
  <c r="AL117" i="26" s="1"/>
  <c r="Y117" i="26"/>
  <c r="T117" i="26"/>
  <c r="P117" i="26"/>
  <c r="G117" i="26"/>
  <c r="BR116" i="26"/>
  <c r="BQ116" i="26"/>
  <c r="BG116" i="26"/>
  <c r="BF116" i="26"/>
  <c r="BE116" i="26"/>
  <c r="BC116" i="26"/>
  <c r="BB116" i="26"/>
  <c r="AQ116" i="26" s="1"/>
  <c r="BA116" i="26"/>
  <c r="AY116" i="26"/>
  <c r="AR116" i="26"/>
  <c r="AP116" i="26"/>
  <c r="AO116" i="26"/>
  <c r="AN116" i="26"/>
  <c r="AK116" i="26"/>
  <c r="AJ116" i="26"/>
  <c r="AL116" i="26" s="1"/>
  <c r="Y116" i="26"/>
  <c r="T116" i="26"/>
  <c r="P116" i="26"/>
  <c r="G116" i="26"/>
  <c r="BR115" i="26"/>
  <c r="BQ115" i="26"/>
  <c r="BG115" i="26"/>
  <c r="BF115" i="26"/>
  <c r="BE115" i="26"/>
  <c r="BC115" i="26"/>
  <c r="BB115" i="26"/>
  <c r="AQ115" i="26" s="1"/>
  <c r="BA115" i="26"/>
  <c r="AY115" i="26"/>
  <c r="AR115" i="26"/>
  <c r="AP115" i="26"/>
  <c r="AO115" i="26"/>
  <c r="AN115" i="26"/>
  <c r="AK115" i="26"/>
  <c r="AJ115" i="26"/>
  <c r="AL115" i="26" s="1"/>
  <c r="Y115" i="26"/>
  <c r="T115" i="26"/>
  <c r="P115" i="26"/>
  <c r="G115" i="26"/>
  <c r="BR114" i="26"/>
  <c r="BQ114" i="26"/>
  <c r="BG114" i="26"/>
  <c r="BF114" i="26"/>
  <c r="BE114" i="26"/>
  <c r="BC114" i="26"/>
  <c r="BB114" i="26"/>
  <c r="AQ114" i="26" s="1"/>
  <c r="BA114" i="26"/>
  <c r="AY114" i="26"/>
  <c r="AR114" i="26"/>
  <c r="AP114" i="26"/>
  <c r="AO114" i="26"/>
  <c r="AN114" i="26"/>
  <c r="AK114" i="26"/>
  <c r="AJ114" i="26"/>
  <c r="AL114" i="26" s="1"/>
  <c r="Y114" i="26"/>
  <c r="T114" i="26"/>
  <c r="P114" i="26"/>
  <c r="G114" i="26"/>
  <c r="BR113" i="26"/>
  <c r="BQ113" i="26"/>
  <c r="BG113" i="26"/>
  <c r="BF113" i="26"/>
  <c r="BE113" i="26"/>
  <c r="BC113" i="26"/>
  <c r="BB113" i="26"/>
  <c r="AQ113" i="26" s="1"/>
  <c r="BA113" i="26"/>
  <c r="AY113" i="26"/>
  <c r="AR113" i="26"/>
  <c r="AP113" i="26"/>
  <c r="AO113" i="26"/>
  <c r="AN113" i="26"/>
  <c r="AK113" i="26"/>
  <c r="AJ113" i="26"/>
  <c r="AL113" i="26" s="1"/>
  <c r="Y113" i="26"/>
  <c r="T113" i="26"/>
  <c r="P113" i="26"/>
  <c r="G113" i="26"/>
  <c r="BR112" i="26"/>
  <c r="BQ112" i="26"/>
  <c r="BG112" i="26"/>
  <c r="BF112" i="26"/>
  <c r="BE112" i="26"/>
  <c r="BC112" i="26"/>
  <c r="BB112" i="26"/>
  <c r="AQ112" i="26" s="1"/>
  <c r="BA112" i="26"/>
  <c r="AY112" i="26"/>
  <c r="AR112" i="26"/>
  <c r="AP112" i="26"/>
  <c r="AO112" i="26"/>
  <c r="AN112" i="26"/>
  <c r="AK112" i="26"/>
  <c r="AJ112" i="26"/>
  <c r="AL112" i="26" s="1"/>
  <c r="Y112" i="26"/>
  <c r="T112" i="26"/>
  <c r="P112" i="26"/>
  <c r="G112" i="26"/>
  <c r="BR111" i="26"/>
  <c r="BQ111" i="26"/>
  <c r="BG111" i="26"/>
  <c r="BF111" i="26"/>
  <c r="BE111" i="26"/>
  <c r="BC111" i="26"/>
  <c r="BB111" i="26"/>
  <c r="AQ111" i="26" s="1"/>
  <c r="BA111" i="26"/>
  <c r="AY111" i="26"/>
  <c r="AR111" i="26"/>
  <c r="AP111" i="26"/>
  <c r="AO111" i="26"/>
  <c r="AN111" i="26"/>
  <c r="AK111" i="26"/>
  <c r="AJ111" i="26"/>
  <c r="AL111" i="26" s="1"/>
  <c r="Y111" i="26"/>
  <c r="T111" i="26"/>
  <c r="P111" i="26"/>
  <c r="G111" i="26"/>
  <c r="BR110" i="26"/>
  <c r="BQ110" i="26"/>
  <c r="BG110" i="26"/>
  <c r="BF110" i="26"/>
  <c r="BE110" i="26"/>
  <c r="BC110" i="26"/>
  <c r="BB110" i="26"/>
  <c r="AQ110" i="26" s="1"/>
  <c r="BA110" i="26"/>
  <c r="AY110" i="26"/>
  <c r="AR110" i="26"/>
  <c r="AP110" i="26"/>
  <c r="AO110" i="26"/>
  <c r="AN110" i="26"/>
  <c r="AK110" i="26"/>
  <c r="AJ110" i="26"/>
  <c r="AL110" i="26" s="1"/>
  <c r="Y110" i="26"/>
  <c r="T110" i="26"/>
  <c r="P110" i="26"/>
  <c r="G110" i="26"/>
  <c r="BR109" i="26"/>
  <c r="BQ109" i="26"/>
  <c r="BG109" i="26"/>
  <c r="BF109" i="26"/>
  <c r="BE109" i="26"/>
  <c r="BC109" i="26"/>
  <c r="BB109" i="26"/>
  <c r="AQ109" i="26" s="1"/>
  <c r="BA109" i="26"/>
  <c r="AY109" i="26"/>
  <c r="AR109" i="26"/>
  <c r="AP109" i="26"/>
  <c r="AO109" i="26"/>
  <c r="AN109" i="26"/>
  <c r="AK109" i="26"/>
  <c r="AJ109" i="26"/>
  <c r="AL109" i="26" s="1"/>
  <c r="Y109" i="26"/>
  <c r="T109" i="26"/>
  <c r="P109" i="26"/>
  <c r="G109" i="26"/>
  <c r="BR108" i="26"/>
  <c r="BQ108" i="26"/>
  <c r="BG108" i="26"/>
  <c r="BF108" i="26"/>
  <c r="BE108" i="26"/>
  <c r="BC108" i="26"/>
  <c r="BB108" i="26"/>
  <c r="AQ108" i="26" s="1"/>
  <c r="BA108" i="26"/>
  <c r="AY108" i="26"/>
  <c r="AR108" i="26"/>
  <c r="AP108" i="26"/>
  <c r="AO108" i="26"/>
  <c r="AN108" i="26"/>
  <c r="AK108" i="26"/>
  <c r="AJ108" i="26"/>
  <c r="AL108" i="26" s="1"/>
  <c r="Y108" i="26"/>
  <c r="T108" i="26"/>
  <c r="P108" i="26"/>
  <c r="G108" i="26"/>
  <c r="BR107" i="26"/>
  <c r="BQ107" i="26"/>
  <c r="BG107" i="26"/>
  <c r="BF107" i="26"/>
  <c r="BE107" i="26"/>
  <c r="BC107" i="26"/>
  <c r="BB107" i="26"/>
  <c r="AQ107" i="26" s="1"/>
  <c r="BA107" i="26"/>
  <c r="AY107" i="26"/>
  <c r="AR107" i="26"/>
  <c r="AP107" i="26"/>
  <c r="AO107" i="26"/>
  <c r="AN107" i="26"/>
  <c r="AK107" i="26"/>
  <c r="AJ107" i="26"/>
  <c r="AL107" i="26" s="1"/>
  <c r="Y107" i="26"/>
  <c r="T107" i="26"/>
  <c r="P107" i="26"/>
  <c r="G107" i="26"/>
  <c r="BR106" i="26"/>
  <c r="BQ106" i="26"/>
  <c r="BG106" i="26"/>
  <c r="BF106" i="26"/>
  <c r="BE106" i="26"/>
  <c r="BC106" i="26"/>
  <c r="BB106" i="26"/>
  <c r="AQ106" i="26" s="1"/>
  <c r="BA106" i="26"/>
  <c r="AY106" i="26"/>
  <c r="AR106" i="26"/>
  <c r="AP106" i="26"/>
  <c r="AO106" i="26"/>
  <c r="AN106" i="26"/>
  <c r="AK106" i="26"/>
  <c r="AJ106" i="26"/>
  <c r="AL106" i="26" s="1"/>
  <c r="Y106" i="26"/>
  <c r="T106" i="26"/>
  <c r="P106" i="26"/>
  <c r="G106" i="26"/>
  <c r="BR105" i="26"/>
  <c r="BQ105" i="26"/>
  <c r="BG105" i="26"/>
  <c r="BF105" i="26"/>
  <c r="BE105" i="26"/>
  <c r="BC105" i="26"/>
  <c r="BB105" i="26"/>
  <c r="AQ105" i="26" s="1"/>
  <c r="BA105" i="26"/>
  <c r="AY105" i="26"/>
  <c r="AR105" i="26"/>
  <c r="AP105" i="26"/>
  <c r="AO105" i="26"/>
  <c r="AN105" i="26"/>
  <c r="AK105" i="26"/>
  <c r="AJ105" i="26"/>
  <c r="AL105" i="26" s="1"/>
  <c r="Y105" i="26"/>
  <c r="T105" i="26"/>
  <c r="P105" i="26"/>
  <c r="G105" i="26"/>
  <c r="BR104" i="26"/>
  <c r="BQ104" i="26"/>
  <c r="BG104" i="26"/>
  <c r="BF104" i="26"/>
  <c r="BE104" i="26"/>
  <c r="BC104" i="26"/>
  <c r="BB104" i="26"/>
  <c r="AQ104" i="26" s="1"/>
  <c r="BA104" i="26"/>
  <c r="AY104" i="26"/>
  <c r="AR104" i="26"/>
  <c r="AP104" i="26"/>
  <c r="AO104" i="26"/>
  <c r="AN104" i="26"/>
  <c r="AK104" i="26"/>
  <c r="AJ104" i="26"/>
  <c r="AL104" i="26" s="1"/>
  <c r="Y104" i="26"/>
  <c r="T104" i="26"/>
  <c r="P104" i="26"/>
  <c r="G104" i="26"/>
  <c r="BR103" i="26"/>
  <c r="BQ103" i="26"/>
  <c r="BG103" i="26"/>
  <c r="BF103" i="26"/>
  <c r="BE103" i="26"/>
  <c r="BC103" i="26"/>
  <c r="BB103" i="26"/>
  <c r="AQ103" i="26" s="1"/>
  <c r="BA103" i="26"/>
  <c r="AY103" i="26"/>
  <c r="AR103" i="26"/>
  <c r="AP103" i="26"/>
  <c r="AO103" i="26"/>
  <c r="AN103" i="26"/>
  <c r="AK103" i="26"/>
  <c r="AJ103" i="26"/>
  <c r="AL103" i="26" s="1"/>
  <c r="Y103" i="26"/>
  <c r="T103" i="26"/>
  <c r="P103" i="26"/>
  <c r="G103" i="26"/>
  <c r="BR102" i="26"/>
  <c r="BQ102" i="26"/>
  <c r="BG102" i="26"/>
  <c r="BF102" i="26"/>
  <c r="BE102" i="26"/>
  <c r="BC102" i="26"/>
  <c r="BB102" i="26"/>
  <c r="AQ102" i="26" s="1"/>
  <c r="BA102" i="26"/>
  <c r="AY102" i="26"/>
  <c r="AR102" i="26"/>
  <c r="AP102" i="26"/>
  <c r="AO102" i="26"/>
  <c r="AN102" i="26"/>
  <c r="AK102" i="26"/>
  <c r="AJ102" i="26"/>
  <c r="AL102" i="26" s="1"/>
  <c r="Y102" i="26"/>
  <c r="T102" i="26"/>
  <c r="P102" i="26"/>
  <c r="G102" i="26"/>
  <c r="BR101" i="26"/>
  <c r="BQ101" i="26"/>
  <c r="BG101" i="26"/>
  <c r="BF101" i="26"/>
  <c r="BE101" i="26"/>
  <c r="BC101" i="26"/>
  <c r="BB101" i="26"/>
  <c r="AQ101" i="26" s="1"/>
  <c r="BA101" i="26"/>
  <c r="AY101" i="26"/>
  <c r="AR101" i="26"/>
  <c r="AP101" i="26"/>
  <c r="AO101" i="26"/>
  <c r="AN101" i="26"/>
  <c r="AK101" i="26"/>
  <c r="AJ101" i="26"/>
  <c r="AL101" i="26" s="1"/>
  <c r="Y101" i="26"/>
  <c r="T101" i="26"/>
  <c r="P101" i="26"/>
  <c r="G101" i="26"/>
  <c r="BR100" i="26"/>
  <c r="BQ100" i="26"/>
  <c r="BG100" i="26"/>
  <c r="BF100" i="26"/>
  <c r="BE100" i="26"/>
  <c r="BC100" i="26"/>
  <c r="BB100" i="26"/>
  <c r="AQ100" i="26" s="1"/>
  <c r="BA100" i="26"/>
  <c r="AY100" i="26"/>
  <c r="AR100" i="26"/>
  <c r="AP100" i="26"/>
  <c r="AO100" i="26"/>
  <c r="AN100" i="26"/>
  <c r="AK100" i="26"/>
  <c r="AJ100" i="26"/>
  <c r="AL100" i="26" s="1"/>
  <c r="Y100" i="26"/>
  <c r="T100" i="26"/>
  <c r="P100" i="26"/>
  <c r="G100" i="26"/>
  <c r="BR99" i="26"/>
  <c r="BQ99" i="26"/>
  <c r="BG99" i="26"/>
  <c r="BF99" i="26"/>
  <c r="BE99" i="26"/>
  <c r="BC99" i="26"/>
  <c r="BB99" i="26"/>
  <c r="AQ99" i="26" s="1"/>
  <c r="BA99" i="26"/>
  <c r="AY99" i="26"/>
  <c r="AR99" i="26"/>
  <c r="AP99" i="26"/>
  <c r="AO99" i="26"/>
  <c r="AN99" i="26"/>
  <c r="AK99" i="26"/>
  <c r="AJ99" i="26"/>
  <c r="AL99" i="26" s="1"/>
  <c r="Y99" i="26"/>
  <c r="T99" i="26"/>
  <c r="P99" i="26"/>
  <c r="G99" i="26"/>
  <c r="BR98" i="26"/>
  <c r="BQ98" i="26"/>
  <c r="BG98" i="26"/>
  <c r="BF98" i="26"/>
  <c r="BE98" i="26"/>
  <c r="BD98" i="26"/>
  <c r="BC98" i="26"/>
  <c r="BB98" i="26"/>
  <c r="AQ98" i="26" s="1"/>
  <c r="BA98" i="26"/>
  <c r="AZ98" i="26"/>
  <c r="AY98" i="26"/>
  <c r="AR98" i="26"/>
  <c r="AP98" i="26"/>
  <c r="AO98" i="26"/>
  <c r="AN98" i="26"/>
  <c r="AK98" i="26"/>
  <c r="AJ98" i="26"/>
  <c r="AL98" i="26" s="1"/>
  <c r="Y98" i="26"/>
  <c r="G98" i="26"/>
  <c r="A98" i="26"/>
  <c r="BR97" i="26"/>
  <c r="BQ97" i="26"/>
  <c r="BG97" i="26"/>
  <c r="BF97" i="26"/>
  <c r="BE97" i="26"/>
  <c r="BC97" i="26"/>
  <c r="BB97" i="26"/>
  <c r="AQ97" i="26" s="1"/>
  <c r="BA97" i="26"/>
  <c r="AY97" i="26"/>
  <c r="AR97" i="26"/>
  <c r="AP97" i="26"/>
  <c r="AO97" i="26"/>
  <c r="AN97" i="26"/>
  <c r="AK97" i="26"/>
  <c r="AJ97" i="26"/>
  <c r="AL97" i="26" s="1"/>
  <c r="Y97" i="26"/>
  <c r="T97" i="26"/>
  <c r="P97" i="26"/>
  <c r="G97" i="26"/>
  <c r="BR96" i="26"/>
  <c r="BQ96" i="26"/>
  <c r="BG96" i="26"/>
  <c r="BF96" i="26"/>
  <c r="BE96" i="26"/>
  <c r="BC96" i="26"/>
  <c r="BB96" i="26"/>
  <c r="AQ96" i="26" s="1"/>
  <c r="BA96" i="26"/>
  <c r="AY96" i="26"/>
  <c r="AR96" i="26"/>
  <c r="AP96" i="26"/>
  <c r="AO96" i="26"/>
  <c r="AN96" i="26"/>
  <c r="AK96" i="26"/>
  <c r="AJ96" i="26"/>
  <c r="AL96" i="26" s="1"/>
  <c r="Y96" i="26"/>
  <c r="T96" i="26"/>
  <c r="P96" i="26"/>
  <c r="G96" i="26"/>
  <c r="BR95" i="26"/>
  <c r="BQ95" i="26"/>
  <c r="BG95" i="26"/>
  <c r="BF95" i="26"/>
  <c r="BE95" i="26"/>
  <c r="BC95" i="26"/>
  <c r="BB95" i="26"/>
  <c r="AQ95" i="26" s="1"/>
  <c r="BA95" i="26"/>
  <c r="AY95" i="26"/>
  <c r="AR95" i="26"/>
  <c r="AP95" i="26"/>
  <c r="AO95" i="26"/>
  <c r="AN95" i="26"/>
  <c r="AK95" i="26"/>
  <c r="AJ95" i="26"/>
  <c r="AL95" i="26" s="1"/>
  <c r="Y95" i="26"/>
  <c r="T95" i="26"/>
  <c r="P95" i="26"/>
  <c r="G95" i="26"/>
  <c r="BR94" i="26"/>
  <c r="BQ94" i="26"/>
  <c r="BG94" i="26"/>
  <c r="BF94" i="26"/>
  <c r="BE94" i="26"/>
  <c r="BC94" i="26"/>
  <c r="BB94" i="26"/>
  <c r="AQ94" i="26" s="1"/>
  <c r="BA94" i="26"/>
  <c r="AY94" i="26"/>
  <c r="AR94" i="26"/>
  <c r="AP94" i="26"/>
  <c r="AO94" i="26"/>
  <c r="AN94" i="26"/>
  <c r="AK94" i="26"/>
  <c r="AJ94" i="26"/>
  <c r="AL94" i="26" s="1"/>
  <c r="Y94" i="26"/>
  <c r="T94" i="26"/>
  <c r="P94" i="26"/>
  <c r="G94" i="26"/>
  <c r="BR93" i="26"/>
  <c r="BQ93" i="26"/>
  <c r="BG93" i="26"/>
  <c r="BF93" i="26"/>
  <c r="BE93" i="26"/>
  <c r="BC93" i="26"/>
  <c r="BB93" i="26"/>
  <c r="AQ93" i="26" s="1"/>
  <c r="BA93" i="26"/>
  <c r="AY93" i="26"/>
  <c r="AR93" i="26"/>
  <c r="AP93" i="26"/>
  <c r="AO93" i="26"/>
  <c r="AN93" i="26"/>
  <c r="AK93" i="26"/>
  <c r="AJ93" i="26"/>
  <c r="AL93" i="26" s="1"/>
  <c r="Y93" i="26"/>
  <c r="T93" i="26"/>
  <c r="P93" i="26"/>
  <c r="G93" i="26"/>
  <c r="BR92" i="26"/>
  <c r="BQ92" i="26"/>
  <c r="BG92" i="26"/>
  <c r="BF92" i="26"/>
  <c r="BE92" i="26"/>
  <c r="BC92" i="26"/>
  <c r="BB92" i="26"/>
  <c r="AQ92" i="26" s="1"/>
  <c r="BA92" i="26"/>
  <c r="AY92" i="26"/>
  <c r="AR92" i="26"/>
  <c r="AP92" i="26"/>
  <c r="AO92" i="26"/>
  <c r="AN92" i="26"/>
  <c r="AK92" i="26"/>
  <c r="AJ92" i="26"/>
  <c r="AL92" i="26" s="1"/>
  <c r="Y92" i="26"/>
  <c r="T92" i="26"/>
  <c r="P92" i="26"/>
  <c r="G92" i="26"/>
  <c r="BR91" i="26"/>
  <c r="BQ91" i="26"/>
  <c r="BG91" i="26"/>
  <c r="BF91" i="26"/>
  <c r="BE91" i="26"/>
  <c r="BC91" i="26"/>
  <c r="BB91" i="26"/>
  <c r="AQ91" i="26" s="1"/>
  <c r="BA91" i="26"/>
  <c r="AY91" i="26"/>
  <c r="AR91" i="26"/>
  <c r="AP91" i="26"/>
  <c r="AO91" i="26"/>
  <c r="AN91" i="26"/>
  <c r="AK91" i="26"/>
  <c r="AJ91" i="26"/>
  <c r="AL91" i="26" s="1"/>
  <c r="Y91" i="26"/>
  <c r="T91" i="26"/>
  <c r="P91" i="26"/>
  <c r="G91" i="26"/>
  <c r="BR90" i="26"/>
  <c r="BQ90" i="26"/>
  <c r="BG90" i="26"/>
  <c r="BF90" i="26"/>
  <c r="BE90" i="26"/>
  <c r="BC90" i="26"/>
  <c r="BB90" i="26"/>
  <c r="AQ90" i="26" s="1"/>
  <c r="BA90" i="26"/>
  <c r="AY90" i="26"/>
  <c r="AR90" i="26"/>
  <c r="AP90" i="26"/>
  <c r="AO90" i="26"/>
  <c r="AN90" i="26"/>
  <c r="AK90" i="26"/>
  <c r="AJ90" i="26"/>
  <c r="AL90" i="26" s="1"/>
  <c r="Y90" i="26"/>
  <c r="T90" i="26"/>
  <c r="P90" i="26"/>
  <c r="G90" i="26"/>
  <c r="BR89" i="26"/>
  <c r="BQ89" i="26"/>
  <c r="BG89" i="26"/>
  <c r="BF89" i="26"/>
  <c r="BE89" i="26"/>
  <c r="BC89" i="26"/>
  <c r="BB89" i="26"/>
  <c r="AQ89" i="26" s="1"/>
  <c r="BA89" i="26"/>
  <c r="AY89" i="26"/>
  <c r="AR89" i="26"/>
  <c r="AP89" i="26"/>
  <c r="AO89" i="26"/>
  <c r="AN89" i="26"/>
  <c r="AK89" i="26"/>
  <c r="AJ89" i="26"/>
  <c r="AL89" i="26" s="1"/>
  <c r="Y89" i="26"/>
  <c r="T89" i="26"/>
  <c r="P89" i="26"/>
  <c r="G89" i="26"/>
  <c r="BR88" i="26"/>
  <c r="BQ88" i="26"/>
  <c r="BG88" i="26"/>
  <c r="BF88" i="26"/>
  <c r="BE88" i="26"/>
  <c r="BC88" i="26"/>
  <c r="BB88" i="26"/>
  <c r="AQ88" i="26" s="1"/>
  <c r="BA88" i="26"/>
  <c r="AY88" i="26"/>
  <c r="AR88" i="26"/>
  <c r="AP88" i="26"/>
  <c r="AO88" i="26"/>
  <c r="AN88" i="26"/>
  <c r="AK88" i="26"/>
  <c r="AJ88" i="26"/>
  <c r="AL88" i="26" s="1"/>
  <c r="Y88" i="26"/>
  <c r="T88" i="26"/>
  <c r="P88" i="26"/>
  <c r="G88" i="26"/>
  <c r="BR87" i="26"/>
  <c r="BQ87" i="26"/>
  <c r="BG87" i="26"/>
  <c r="BF87" i="26"/>
  <c r="BE87" i="26"/>
  <c r="BC87" i="26"/>
  <c r="BB87" i="26"/>
  <c r="AQ87" i="26" s="1"/>
  <c r="BA87" i="26"/>
  <c r="AY87" i="26"/>
  <c r="AR87" i="26"/>
  <c r="AP87" i="26"/>
  <c r="AO87" i="26"/>
  <c r="AN87" i="26"/>
  <c r="AK87" i="26"/>
  <c r="AJ87" i="26"/>
  <c r="AL87" i="26" s="1"/>
  <c r="Y87" i="26"/>
  <c r="T87" i="26"/>
  <c r="P87" i="26"/>
  <c r="G87" i="26"/>
  <c r="BR86" i="26"/>
  <c r="BQ86" i="26"/>
  <c r="BG86" i="26"/>
  <c r="BF86" i="26"/>
  <c r="BE86" i="26"/>
  <c r="BC86" i="26"/>
  <c r="BB86" i="26"/>
  <c r="AQ86" i="26" s="1"/>
  <c r="BA86" i="26"/>
  <c r="AY86" i="26"/>
  <c r="AR86" i="26"/>
  <c r="AP86" i="26"/>
  <c r="AO86" i="26"/>
  <c r="AN86" i="26"/>
  <c r="AK86" i="26"/>
  <c r="AJ86" i="26"/>
  <c r="AL86" i="26" s="1"/>
  <c r="Y86" i="26"/>
  <c r="T86" i="26"/>
  <c r="P86" i="26"/>
  <c r="G86" i="26"/>
  <c r="BR85" i="26"/>
  <c r="BQ85" i="26"/>
  <c r="BG85" i="26"/>
  <c r="BF85" i="26"/>
  <c r="BE85" i="26"/>
  <c r="BC85" i="26"/>
  <c r="BB85" i="26"/>
  <c r="AQ85" i="26" s="1"/>
  <c r="BA85" i="26"/>
  <c r="AY85" i="26"/>
  <c r="AR85" i="26"/>
  <c r="AP85" i="26"/>
  <c r="AO85" i="26"/>
  <c r="AN85" i="26"/>
  <c r="AK85" i="26"/>
  <c r="AJ85" i="26"/>
  <c r="AL85" i="26" s="1"/>
  <c r="Y85" i="26"/>
  <c r="T85" i="26"/>
  <c r="P85" i="26"/>
  <c r="G85" i="26"/>
  <c r="BR84" i="26"/>
  <c r="BQ84" i="26"/>
  <c r="BG84" i="26"/>
  <c r="BF84" i="26"/>
  <c r="BE84" i="26"/>
  <c r="BC84" i="26"/>
  <c r="BB84" i="26"/>
  <c r="AQ84" i="26" s="1"/>
  <c r="BA84" i="26"/>
  <c r="AY84" i="26"/>
  <c r="AR84" i="26"/>
  <c r="AP84" i="26"/>
  <c r="AO84" i="26"/>
  <c r="AN84" i="26"/>
  <c r="AK84" i="26"/>
  <c r="AJ84" i="26"/>
  <c r="AL84" i="26" s="1"/>
  <c r="Y84" i="26"/>
  <c r="T84" i="26"/>
  <c r="P84" i="26"/>
  <c r="G84" i="26"/>
  <c r="BR83" i="26"/>
  <c r="BQ83" i="26"/>
  <c r="BG83" i="26"/>
  <c r="BF83" i="26"/>
  <c r="BE83" i="26"/>
  <c r="BC83" i="26"/>
  <c r="BB83" i="26"/>
  <c r="AQ83" i="26" s="1"/>
  <c r="BA83" i="26"/>
  <c r="AY83" i="26"/>
  <c r="AR83" i="26"/>
  <c r="AP83" i="26"/>
  <c r="AO83" i="26"/>
  <c r="AN83" i="26"/>
  <c r="AK83" i="26"/>
  <c r="AJ83" i="26"/>
  <c r="AL83" i="26" s="1"/>
  <c r="Y83" i="26"/>
  <c r="T83" i="26"/>
  <c r="P83" i="26"/>
  <c r="G83" i="26"/>
  <c r="BR82" i="26"/>
  <c r="BQ82" i="26"/>
  <c r="BG82" i="26"/>
  <c r="BF82" i="26"/>
  <c r="BE82" i="26"/>
  <c r="BC82" i="26"/>
  <c r="BB82" i="26"/>
  <c r="AQ82" i="26" s="1"/>
  <c r="BA82" i="26"/>
  <c r="AY82" i="26"/>
  <c r="AR82" i="26"/>
  <c r="AP82" i="26"/>
  <c r="AO82" i="26"/>
  <c r="AN82" i="26"/>
  <c r="AK82" i="26"/>
  <c r="AJ82" i="26"/>
  <c r="AL82" i="26" s="1"/>
  <c r="Y82" i="26"/>
  <c r="T82" i="26"/>
  <c r="P82" i="26"/>
  <c r="G82" i="26"/>
  <c r="BR81" i="26"/>
  <c r="BQ81" i="26"/>
  <c r="BG81" i="26"/>
  <c r="BF81" i="26"/>
  <c r="BE81" i="26"/>
  <c r="BC81" i="26"/>
  <c r="BB81" i="26"/>
  <c r="AQ81" i="26" s="1"/>
  <c r="BA81" i="26"/>
  <c r="AY81" i="26"/>
  <c r="AR81" i="26"/>
  <c r="AP81" i="26"/>
  <c r="AO81" i="26"/>
  <c r="AN81" i="26"/>
  <c r="AK81" i="26"/>
  <c r="AJ81" i="26"/>
  <c r="AL81" i="26" s="1"/>
  <c r="Y81" i="26"/>
  <c r="T81" i="26"/>
  <c r="P81" i="26"/>
  <c r="G81" i="26"/>
  <c r="BR80" i="26"/>
  <c r="BQ80" i="26"/>
  <c r="BG80" i="26"/>
  <c r="BF80" i="26"/>
  <c r="BE80" i="26"/>
  <c r="BC80" i="26"/>
  <c r="BB80" i="26"/>
  <c r="AQ80" i="26" s="1"/>
  <c r="BA80" i="26"/>
  <c r="AY80" i="26"/>
  <c r="AR80" i="26"/>
  <c r="AP80" i="26"/>
  <c r="AO80" i="26"/>
  <c r="AN80" i="26"/>
  <c r="AK80" i="26"/>
  <c r="AJ80" i="26"/>
  <c r="AL80" i="26" s="1"/>
  <c r="Y80" i="26"/>
  <c r="T80" i="26"/>
  <c r="P80" i="26"/>
  <c r="G80" i="26"/>
  <c r="BR79" i="26"/>
  <c r="BQ79" i="26"/>
  <c r="BG79" i="26"/>
  <c r="BF79" i="26"/>
  <c r="BE79" i="26"/>
  <c r="BC79" i="26"/>
  <c r="BB79" i="26"/>
  <c r="AQ79" i="26" s="1"/>
  <c r="BA79" i="26"/>
  <c r="AY79" i="26"/>
  <c r="AR79" i="26"/>
  <c r="AP79" i="26"/>
  <c r="AO79" i="26"/>
  <c r="AN79" i="26"/>
  <c r="AK79" i="26"/>
  <c r="AJ79" i="26"/>
  <c r="AL79" i="26" s="1"/>
  <c r="Y79" i="26"/>
  <c r="T79" i="26"/>
  <c r="P79" i="26"/>
  <c r="G79" i="26"/>
  <c r="BR78" i="26"/>
  <c r="BQ78" i="26"/>
  <c r="BG78" i="26"/>
  <c r="BF78" i="26"/>
  <c r="BE78" i="26"/>
  <c r="BC78" i="26"/>
  <c r="BB78" i="26"/>
  <c r="AQ78" i="26" s="1"/>
  <c r="BA78" i="26"/>
  <c r="AY78" i="26"/>
  <c r="AR78" i="26"/>
  <c r="AP78" i="26"/>
  <c r="AO78" i="26"/>
  <c r="AN78" i="26"/>
  <c r="AK78" i="26"/>
  <c r="AJ78" i="26"/>
  <c r="AL78" i="26" s="1"/>
  <c r="Y78" i="26"/>
  <c r="T78" i="26"/>
  <c r="P78" i="26"/>
  <c r="G78" i="26"/>
  <c r="BR77" i="26"/>
  <c r="BQ77" i="26"/>
  <c r="BG77" i="26"/>
  <c r="BF77" i="26"/>
  <c r="BE77" i="26"/>
  <c r="BC77" i="26"/>
  <c r="BB77" i="26"/>
  <c r="AQ77" i="26" s="1"/>
  <c r="BA77" i="26"/>
  <c r="AY77" i="26"/>
  <c r="AR77" i="26"/>
  <c r="AP77" i="26"/>
  <c r="AO77" i="26"/>
  <c r="AN77" i="26"/>
  <c r="AK77" i="26"/>
  <c r="AJ77" i="26"/>
  <c r="AL77" i="26" s="1"/>
  <c r="Y77" i="26"/>
  <c r="T77" i="26"/>
  <c r="P77" i="26"/>
  <c r="G77" i="26"/>
  <c r="BR76" i="26"/>
  <c r="BQ76" i="26"/>
  <c r="BG76" i="26"/>
  <c r="BF76" i="26"/>
  <c r="BE76" i="26"/>
  <c r="BC76" i="26"/>
  <c r="BB76" i="26"/>
  <c r="AQ76" i="26" s="1"/>
  <c r="BA76" i="26"/>
  <c r="AY76" i="26"/>
  <c r="AR76" i="26"/>
  <c r="AP76" i="26"/>
  <c r="AO76" i="26"/>
  <c r="AN76" i="26"/>
  <c r="AK76" i="26"/>
  <c r="AJ76" i="26"/>
  <c r="AL76" i="26" s="1"/>
  <c r="Y76" i="26"/>
  <c r="T76" i="26"/>
  <c r="P76" i="26"/>
  <c r="G76" i="26"/>
  <c r="BR75" i="26"/>
  <c r="BQ75" i="26"/>
  <c r="BG75" i="26"/>
  <c r="BF75" i="26"/>
  <c r="BE75" i="26"/>
  <c r="BC75" i="26"/>
  <c r="BB75" i="26"/>
  <c r="AQ75" i="26" s="1"/>
  <c r="BA75" i="26"/>
  <c r="AY75" i="26"/>
  <c r="AR75" i="26"/>
  <c r="AP75" i="26"/>
  <c r="AO75" i="26"/>
  <c r="AN75" i="26"/>
  <c r="AK75" i="26"/>
  <c r="AJ75" i="26"/>
  <c r="AL75" i="26" s="1"/>
  <c r="Y75" i="26"/>
  <c r="T75" i="26"/>
  <c r="P75" i="26"/>
  <c r="G75" i="26"/>
  <c r="BR74" i="26"/>
  <c r="BQ74" i="26"/>
  <c r="BG74" i="26"/>
  <c r="BF74" i="26"/>
  <c r="BE74" i="26"/>
  <c r="BC74" i="26"/>
  <c r="BB74" i="26"/>
  <c r="AQ74" i="26" s="1"/>
  <c r="BA74" i="26"/>
  <c r="AY74" i="26"/>
  <c r="AR74" i="26"/>
  <c r="AP74" i="26"/>
  <c r="AO74" i="26"/>
  <c r="AN74" i="26"/>
  <c r="AK74" i="26"/>
  <c r="AJ74" i="26"/>
  <c r="AL74" i="26" s="1"/>
  <c r="Y74" i="26"/>
  <c r="T74" i="26"/>
  <c r="P74" i="26"/>
  <c r="G74" i="26"/>
  <c r="BR73" i="26"/>
  <c r="BQ73" i="26"/>
  <c r="BG73" i="26"/>
  <c r="BF73" i="26"/>
  <c r="BE73" i="26"/>
  <c r="BC73" i="26"/>
  <c r="BB73" i="26"/>
  <c r="AQ73" i="26" s="1"/>
  <c r="BA73" i="26"/>
  <c r="AY73" i="26"/>
  <c r="AR73" i="26"/>
  <c r="AP73" i="26"/>
  <c r="AO73" i="26"/>
  <c r="AN73" i="26"/>
  <c r="AK73" i="26"/>
  <c r="AJ73" i="26"/>
  <c r="AL73" i="26" s="1"/>
  <c r="Y73" i="26"/>
  <c r="T73" i="26"/>
  <c r="P73" i="26"/>
  <c r="G73" i="26"/>
  <c r="BR72" i="26"/>
  <c r="BQ72" i="26"/>
  <c r="BG72" i="26"/>
  <c r="BF72" i="26"/>
  <c r="BE72" i="26"/>
  <c r="BC72" i="26"/>
  <c r="BB72" i="26"/>
  <c r="AQ72" i="26" s="1"/>
  <c r="BA72" i="26"/>
  <c r="AY72" i="26"/>
  <c r="AR72" i="26"/>
  <c r="AP72" i="26"/>
  <c r="AO72" i="26"/>
  <c r="AN72" i="26"/>
  <c r="AK72" i="26"/>
  <c r="AJ72" i="26"/>
  <c r="AL72" i="26" s="1"/>
  <c r="Y72" i="26"/>
  <c r="T72" i="26"/>
  <c r="P72" i="26"/>
  <c r="G72" i="26"/>
  <c r="BR71" i="26"/>
  <c r="BQ71" i="26"/>
  <c r="BG71" i="26"/>
  <c r="BF71" i="26"/>
  <c r="BE71" i="26"/>
  <c r="BC71" i="26"/>
  <c r="BB71" i="26"/>
  <c r="AQ71" i="26" s="1"/>
  <c r="BA71" i="26"/>
  <c r="AY71" i="26"/>
  <c r="AR71" i="26"/>
  <c r="AP71" i="26"/>
  <c r="AO71" i="26"/>
  <c r="AN71" i="26"/>
  <c r="AK71" i="26"/>
  <c r="AJ71" i="26"/>
  <c r="AL71" i="26" s="1"/>
  <c r="Y71" i="26"/>
  <c r="T71" i="26"/>
  <c r="P71" i="26"/>
  <c r="G71" i="26"/>
  <c r="BR70" i="26"/>
  <c r="BQ70" i="26"/>
  <c r="BG70" i="26"/>
  <c r="BF70" i="26"/>
  <c r="BE70" i="26"/>
  <c r="BC70" i="26"/>
  <c r="BB70" i="26"/>
  <c r="AQ70" i="26" s="1"/>
  <c r="BA70" i="26"/>
  <c r="AY70" i="26"/>
  <c r="AR70" i="26"/>
  <c r="AP70" i="26"/>
  <c r="AO70" i="26"/>
  <c r="AN70" i="26"/>
  <c r="AK70" i="26"/>
  <c r="AJ70" i="26"/>
  <c r="AL70" i="26" s="1"/>
  <c r="Y70" i="26"/>
  <c r="T70" i="26"/>
  <c r="P70" i="26"/>
  <c r="G70" i="26"/>
  <c r="BR69" i="26"/>
  <c r="BQ69" i="26"/>
  <c r="BG69" i="26"/>
  <c r="BF69" i="26"/>
  <c r="BE69" i="26"/>
  <c r="BC69" i="26"/>
  <c r="BB69" i="26"/>
  <c r="AQ69" i="26" s="1"/>
  <c r="BA69" i="26"/>
  <c r="AY69" i="26"/>
  <c r="AR69" i="26"/>
  <c r="AP69" i="26"/>
  <c r="AO69" i="26"/>
  <c r="AN69" i="26"/>
  <c r="AK69" i="26"/>
  <c r="AJ69" i="26"/>
  <c r="AL69" i="26" s="1"/>
  <c r="Y69" i="26"/>
  <c r="T69" i="26"/>
  <c r="P69" i="26"/>
  <c r="G69" i="26"/>
  <c r="BR68" i="26"/>
  <c r="BQ68" i="26"/>
  <c r="BG68" i="26"/>
  <c r="BF68" i="26"/>
  <c r="BE68" i="26"/>
  <c r="BC68" i="26"/>
  <c r="BB68" i="26"/>
  <c r="AQ68" i="26" s="1"/>
  <c r="BA68" i="26"/>
  <c r="AY68" i="26"/>
  <c r="AR68" i="26"/>
  <c r="AP68" i="26"/>
  <c r="AO68" i="26"/>
  <c r="AN68" i="26"/>
  <c r="AK68" i="26"/>
  <c r="AJ68" i="26"/>
  <c r="AL68" i="26" s="1"/>
  <c r="Y68" i="26"/>
  <c r="T68" i="26"/>
  <c r="P68" i="26"/>
  <c r="G68" i="26"/>
  <c r="BR67" i="26"/>
  <c r="BQ67" i="26"/>
  <c r="BG67" i="26"/>
  <c r="BF67" i="26"/>
  <c r="BE67" i="26"/>
  <c r="BC67" i="26"/>
  <c r="BB67" i="26"/>
  <c r="AQ67" i="26" s="1"/>
  <c r="BA67" i="26"/>
  <c r="AY67" i="26"/>
  <c r="AR67" i="26"/>
  <c r="AP67" i="26"/>
  <c r="AO67" i="26"/>
  <c r="AN67" i="26"/>
  <c r="AK67" i="26"/>
  <c r="AJ67" i="26"/>
  <c r="AL67" i="26" s="1"/>
  <c r="Y67" i="26"/>
  <c r="T67" i="26"/>
  <c r="P67" i="26"/>
  <c r="G67" i="26"/>
  <c r="BR66" i="26"/>
  <c r="BQ66" i="26"/>
  <c r="BG66" i="26"/>
  <c r="BF66" i="26"/>
  <c r="BE66" i="26"/>
  <c r="BC66" i="26"/>
  <c r="BB66" i="26"/>
  <c r="AQ66" i="26" s="1"/>
  <c r="BA66" i="26"/>
  <c r="AY66" i="26"/>
  <c r="AR66" i="26"/>
  <c r="AP66" i="26"/>
  <c r="AO66" i="26"/>
  <c r="AN66" i="26"/>
  <c r="AK66" i="26"/>
  <c r="AJ66" i="26"/>
  <c r="AL66" i="26" s="1"/>
  <c r="Y66" i="26"/>
  <c r="T66" i="26"/>
  <c r="P66" i="26"/>
  <c r="G66" i="26"/>
  <c r="BR65" i="26"/>
  <c r="BQ65" i="26"/>
  <c r="BG65" i="26"/>
  <c r="BF65" i="26"/>
  <c r="BE65" i="26"/>
  <c r="BC65" i="26"/>
  <c r="BB65" i="26"/>
  <c r="AQ65" i="26" s="1"/>
  <c r="BA65" i="26"/>
  <c r="AY65" i="26"/>
  <c r="AR65" i="26"/>
  <c r="AP65" i="26"/>
  <c r="AO65" i="26"/>
  <c r="AN65" i="26"/>
  <c r="AK65" i="26"/>
  <c r="AJ65" i="26"/>
  <c r="AL65" i="26" s="1"/>
  <c r="Y65" i="26"/>
  <c r="T65" i="26"/>
  <c r="P65" i="26"/>
  <c r="G65" i="26"/>
  <c r="BR64" i="26"/>
  <c r="BQ64" i="26"/>
  <c r="BG64" i="26"/>
  <c r="BF64" i="26"/>
  <c r="BE64" i="26"/>
  <c r="BC64" i="26"/>
  <c r="BB64" i="26"/>
  <c r="AQ64" i="26" s="1"/>
  <c r="BA64" i="26"/>
  <c r="AY64" i="26"/>
  <c r="AR64" i="26"/>
  <c r="AP64" i="26"/>
  <c r="AO64" i="26"/>
  <c r="AN64" i="26"/>
  <c r="AK64" i="26"/>
  <c r="AJ64" i="26"/>
  <c r="AL64" i="26" s="1"/>
  <c r="Y64" i="26"/>
  <c r="T64" i="26"/>
  <c r="P64" i="26"/>
  <c r="G64" i="26"/>
  <c r="BR63" i="26"/>
  <c r="BQ63" i="26"/>
  <c r="BG63" i="26"/>
  <c r="BF63" i="26"/>
  <c r="BE63" i="26"/>
  <c r="BC63" i="26"/>
  <c r="BB63" i="26"/>
  <c r="AQ63" i="26" s="1"/>
  <c r="BA63" i="26"/>
  <c r="AY63" i="26"/>
  <c r="AR63" i="26"/>
  <c r="AP63" i="26"/>
  <c r="AO63" i="26"/>
  <c r="AN63" i="26"/>
  <c r="AK63" i="26"/>
  <c r="AJ63" i="26"/>
  <c r="AL63" i="26" s="1"/>
  <c r="Y63" i="26"/>
  <c r="T63" i="26"/>
  <c r="P63" i="26"/>
  <c r="G63" i="26"/>
  <c r="BR62" i="26"/>
  <c r="BQ62" i="26"/>
  <c r="BG62" i="26"/>
  <c r="BF62" i="26"/>
  <c r="BE62" i="26"/>
  <c r="BC62" i="26"/>
  <c r="BB62" i="26"/>
  <c r="AQ62" i="26" s="1"/>
  <c r="BA62" i="26"/>
  <c r="AY62" i="26"/>
  <c r="AR62" i="26"/>
  <c r="AP62" i="26"/>
  <c r="AO62" i="26"/>
  <c r="AN62" i="26"/>
  <c r="AK62" i="26"/>
  <c r="AJ62" i="26"/>
  <c r="AL62" i="26" s="1"/>
  <c r="Y62" i="26"/>
  <c r="T62" i="26"/>
  <c r="P62" i="26"/>
  <c r="G62" i="26"/>
  <c r="BR61" i="26"/>
  <c r="BQ61" i="26"/>
  <c r="BG61" i="26"/>
  <c r="BF61" i="26"/>
  <c r="BE61" i="26"/>
  <c r="BC61" i="26"/>
  <c r="BB61" i="26"/>
  <c r="AQ61" i="26" s="1"/>
  <c r="BA61" i="26"/>
  <c r="AY61" i="26"/>
  <c r="AR61" i="26"/>
  <c r="AP61" i="26"/>
  <c r="AO61" i="26"/>
  <c r="AN61" i="26"/>
  <c r="AK61" i="26"/>
  <c r="AJ61" i="26"/>
  <c r="AL61" i="26" s="1"/>
  <c r="Y61" i="26"/>
  <c r="T61" i="26"/>
  <c r="P61" i="26"/>
  <c r="G61" i="26"/>
  <c r="BR60" i="26"/>
  <c r="BQ60" i="26"/>
  <c r="BG60" i="26"/>
  <c r="BF60" i="26"/>
  <c r="BE60" i="26"/>
  <c r="BC60" i="26"/>
  <c r="BB60" i="26"/>
  <c r="AQ60" i="26" s="1"/>
  <c r="BA60" i="26"/>
  <c r="AY60" i="26"/>
  <c r="AR60" i="26"/>
  <c r="AP60" i="26"/>
  <c r="AO60" i="26"/>
  <c r="AN60" i="26"/>
  <c r="AK60" i="26"/>
  <c r="AJ60" i="26"/>
  <c r="AL60" i="26" s="1"/>
  <c r="Y60" i="26"/>
  <c r="T60" i="26"/>
  <c r="P60" i="26"/>
  <c r="G60" i="26"/>
  <c r="BR59" i="26"/>
  <c r="BQ59" i="26"/>
  <c r="BG59" i="26"/>
  <c r="BF59" i="26"/>
  <c r="BE59" i="26"/>
  <c r="BC59" i="26"/>
  <c r="BB59" i="26"/>
  <c r="AQ59" i="26" s="1"/>
  <c r="BA59" i="26"/>
  <c r="AY59" i="26"/>
  <c r="AR59" i="26"/>
  <c r="AP59" i="26"/>
  <c r="AO59" i="26"/>
  <c r="AN59" i="26"/>
  <c r="AK59" i="26"/>
  <c r="AJ59" i="26"/>
  <c r="AL59" i="26" s="1"/>
  <c r="Y59" i="26"/>
  <c r="T59" i="26"/>
  <c r="P59" i="26"/>
  <c r="G59" i="26"/>
  <c r="BR58" i="26"/>
  <c r="BQ58" i="26"/>
  <c r="BG58" i="26"/>
  <c r="BF58" i="26"/>
  <c r="BE58" i="26"/>
  <c r="BC58" i="26"/>
  <c r="BB58" i="26"/>
  <c r="AQ58" i="26" s="1"/>
  <c r="BA58" i="26"/>
  <c r="AY58" i="26"/>
  <c r="AR58" i="26"/>
  <c r="AP58" i="26"/>
  <c r="AO58" i="26"/>
  <c r="AN58" i="26"/>
  <c r="AK58" i="26"/>
  <c r="AJ58" i="26"/>
  <c r="AL58" i="26" s="1"/>
  <c r="Y58" i="26"/>
  <c r="T58" i="26"/>
  <c r="P58" i="26"/>
  <c r="G58" i="26"/>
  <c r="BR57" i="26"/>
  <c r="BQ57" i="26"/>
  <c r="BG57" i="26"/>
  <c r="BF57" i="26"/>
  <c r="BE57" i="26"/>
  <c r="BC57" i="26"/>
  <c r="BB57" i="26"/>
  <c r="AQ57" i="26" s="1"/>
  <c r="BA57" i="26"/>
  <c r="AY57" i="26"/>
  <c r="AR57" i="26"/>
  <c r="AP57" i="26"/>
  <c r="AO57" i="26"/>
  <c r="AN57" i="26"/>
  <c r="AK57" i="26"/>
  <c r="AJ57" i="26"/>
  <c r="AL57" i="26" s="1"/>
  <c r="Y57" i="26"/>
  <c r="T57" i="26"/>
  <c r="P57" i="26"/>
  <c r="G57" i="26"/>
  <c r="BR56" i="26"/>
  <c r="BQ56" i="26"/>
  <c r="BG56" i="26"/>
  <c r="BF56" i="26"/>
  <c r="BE56" i="26"/>
  <c r="BC56" i="26"/>
  <c r="BB56" i="26"/>
  <c r="AQ56" i="26" s="1"/>
  <c r="BA56" i="26"/>
  <c r="AY56" i="26"/>
  <c r="AR56" i="26"/>
  <c r="AP56" i="26"/>
  <c r="AO56" i="26"/>
  <c r="AN56" i="26"/>
  <c r="AK56" i="26"/>
  <c r="AJ56" i="26"/>
  <c r="AL56" i="26" s="1"/>
  <c r="Y56" i="26"/>
  <c r="T56" i="26"/>
  <c r="P56" i="26"/>
  <c r="G56" i="26"/>
  <c r="BR55" i="26"/>
  <c r="BQ55" i="26"/>
  <c r="BG55" i="26"/>
  <c r="BF55" i="26"/>
  <c r="BE55" i="26"/>
  <c r="BC55" i="26"/>
  <c r="BB55" i="26"/>
  <c r="AQ55" i="26" s="1"/>
  <c r="BA55" i="26"/>
  <c r="AY55" i="26"/>
  <c r="AR55" i="26"/>
  <c r="AP55" i="26"/>
  <c r="AO55" i="26"/>
  <c r="AN55" i="26"/>
  <c r="AK55" i="26"/>
  <c r="AJ55" i="26"/>
  <c r="AL55" i="26" s="1"/>
  <c r="Y55" i="26"/>
  <c r="T55" i="26"/>
  <c r="P55" i="26"/>
  <c r="G55" i="26"/>
  <c r="BR54" i="26"/>
  <c r="BQ54" i="26"/>
  <c r="BG54" i="26"/>
  <c r="BF54" i="26"/>
  <c r="BE54" i="26"/>
  <c r="BC54" i="26"/>
  <c r="BB54" i="26"/>
  <c r="AQ54" i="26" s="1"/>
  <c r="BA54" i="26"/>
  <c r="AY54" i="26"/>
  <c r="AR54" i="26"/>
  <c r="AP54" i="26"/>
  <c r="AO54" i="26"/>
  <c r="AN54" i="26"/>
  <c r="AK54" i="26"/>
  <c r="AJ54" i="26"/>
  <c r="AL54" i="26" s="1"/>
  <c r="Y54" i="26"/>
  <c r="T54" i="26"/>
  <c r="P54" i="26"/>
  <c r="G54" i="26"/>
  <c r="BR53" i="26"/>
  <c r="BQ53" i="26"/>
  <c r="BG53" i="26"/>
  <c r="BF53" i="26"/>
  <c r="BE53" i="26"/>
  <c r="BC53" i="26"/>
  <c r="BB53" i="26"/>
  <c r="AQ53" i="26" s="1"/>
  <c r="BA53" i="26"/>
  <c r="AY53" i="26"/>
  <c r="AR53" i="26"/>
  <c r="AP53" i="26"/>
  <c r="AO53" i="26"/>
  <c r="AN53" i="26"/>
  <c r="AK53" i="26"/>
  <c r="AJ53" i="26"/>
  <c r="AL53" i="26" s="1"/>
  <c r="Y53" i="26"/>
  <c r="T53" i="26"/>
  <c r="P53" i="26"/>
  <c r="G53" i="26"/>
  <c r="BR52" i="26"/>
  <c r="BQ52" i="26"/>
  <c r="BG52" i="26"/>
  <c r="BF52" i="26"/>
  <c r="BE52" i="26"/>
  <c r="BC52" i="26"/>
  <c r="BB52" i="26"/>
  <c r="AQ52" i="26" s="1"/>
  <c r="BA52" i="26"/>
  <c r="AY52" i="26"/>
  <c r="AR52" i="26"/>
  <c r="AP52" i="26"/>
  <c r="AO52" i="26"/>
  <c r="AN52" i="26"/>
  <c r="AK52" i="26"/>
  <c r="AJ52" i="26"/>
  <c r="AL52" i="26" s="1"/>
  <c r="Y52" i="26"/>
  <c r="T52" i="26"/>
  <c r="P52" i="26"/>
  <c r="G52" i="26"/>
  <c r="BR51" i="26"/>
  <c r="BQ51" i="26"/>
  <c r="BG51" i="26"/>
  <c r="BF51" i="26"/>
  <c r="BE51" i="26"/>
  <c r="BC51" i="26"/>
  <c r="BB51" i="26"/>
  <c r="AQ51" i="26" s="1"/>
  <c r="BA51" i="26"/>
  <c r="AY51" i="26"/>
  <c r="AR51" i="26"/>
  <c r="AP51" i="26"/>
  <c r="AO51" i="26"/>
  <c r="AN51" i="26"/>
  <c r="AK51" i="26"/>
  <c r="AJ51" i="26"/>
  <c r="AL51" i="26" s="1"/>
  <c r="Y51" i="26"/>
  <c r="T51" i="26"/>
  <c r="P51" i="26"/>
  <c r="G51" i="26"/>
  <c r="BR50" i="26"/>
  <c r="BQ50" i="26"/>
  <c r="BG50" i="26"/>
  <c r="BF50" i="26"/>
  <c r="BE50" i="26"/>
  <c r="BC50" i="26"/>
  <c r="BB50" i="26"/>
  <c r="AQ50" i="26" s="1"/>
  <c r="BA50" i="26"/>
  <c r="AY50" i="26"/>
  <c r="AR50" i="26"/>
  <c r="AP50" i="26"/>
  <c r="AO50" i="26"/>
  <c r="AN50" i="26"/>
  <c r="AK50" i="26"/>
  <c r="AJ50" i="26"/>
  <c r="AL50" i="26" s="1"/>
  <c r="Y50" i="26"/>
  <c r="T50" i="26"/>
  <c r="P50" i="26"/>
  <c r="G50" i="26"/>
  <c r="BR49" i="26"/>
  <c r="BQ49" i="26"/>
  <c r="BG49" i="26"/>
  <c r="BF49" i="26"/>
  <c r="BE49" i="26"/>
  <c r="BC49" i="26"/>
  <c r="BB49" i="26"/>
  <c r="AQ49" i="26" s="1"/>
  <c r="BA49" i="26"/>
  <c r="AY49" i="26"/>
  <c r="AR49" i="26"/>
  <c r="AP49" i="26"/>
  <c r="AO49" i="26"/>
  <c r="AN49" i="26"/>
  <c r="AK49" i="26"/>
  <c r="AJ49" i="26"/>
  <c r="AL49" i="26" s="1"/>
  <c r="Y49" i="26"/>
  <c r="T49" i="26"/>
  <c r="P49" i="26"/>
  <c r="G49" i="26"/>
  <c r="BR48" i="26"/>
  <c r="BQ48" i="26"/>
  <c r="BG48" i="26"/>
  <c r="BF48" i="26"/>
  <c r="BE48" i="26"/>
  <c r="BC48" i="26"/>
  <c r="BB48" i="26"/>
  <c r="AQ48" i="26" s="1"/>
  <c r="BA48" i="26"/>
  <c r="AY48" i="26"/>
  <c r="AR48" i="26"/>
  <c r="AP48" i="26"/>
  <c r="AO48" i="26"/>
  <c r="AN48" i="26"/>
  <c r="AK48" i="26"/>
  <c r="AJ48" i="26"/>
  <c r="AL48" i="26" s="1"/>
  <c r="Y48" i="26"/>
  <c r="T48" i="26"/>
  <c r="P48" i="26"/>
  <c r="G48" i="26"/>
  <c r="BR47" i="26"/>
  <c r="BQ47" i="26"/>
  <c r="BG47" i="26"/>
  <c r="BF47" i="26"/>
  <c r="BE47" i="26"/>
  <c r="BC47" i="26"/>
  <c r="BB47" i="26"/>
  <c r="AQ47" i="26" s="1"/>
  <c r="BA47" i="26"/>
  <c r="AY47" i="26"/>
  <c r="AR47" i="26"/>
  <c r="AP47" i="26"/>
  <c r="AO47" i="26"/>
  <c r="AN47" i="26"/>
  <c r="AK47" i="26"/>
  <c r="AJ47" i="26"/>
  <c r="AL47" i="26" s="1"/>
  <c r="Y47" i="26"/>
  <c r="T47" i="26"/>
  <c r="P47" i="26"/>
  <c r="G47" i="26"/>
  <c r="BR46" i="26"/>
  <c r="BQ46" i="26"/>
  <c r="BG46" i="26"/>
  <c r="BF46" i="26"/>
  <c r="BE46" i="26"/>
  <c r="BC46" i="26"/>
  <c r="BB46" i="26"/>
  <c r="AQ46" i="26" s="1"/>
  <c r="BA46" i="26"/>
  <c r="AZ46" i="26"/>
  <c r="AY46" i="26"/>
  <c r="AR46" i="26"/>
  <c r="AP46" i="26"/>
  <c r="AO46" i="26"/>
  <c r="AN46" i="26"/>
  <c r="AK46" i="26"/>
  <c r="AJ46" i="26"/>
  <c r="AL46" i="26" s="1"/>
  <c r="Y46" i="26"/>
  <c r="T46" i="26"/>
  <c r="G46" i="26"/>
  <c r="BR45" i="26"/>
  <c r="BQ45" i="26"/>
  <c r="BG45" i="26"/>
  <c r="BF45" i="26"/>
  <c r="BE45" i="26"/>
  <c r="BC45" i="26"/>
  <c r="BB45" i="26"/>
  <c r="AQ45" i="26" s="1"/>
  <c r="BA45" i="26"/>
  <c r="AY45" i="26"/>
  <c r="AR45" i="26"/>
  <c r="AP45" i="26"/>
  <c r="AO45" i="26"/>
  <c r="AN45" i="26"/>
  <c r="AK45" i="26"/>
  <c r="AJ45" i="26"/>
  <c r="AL45" i="26" s="1"/>
  <c r="Y45" i="26"/>
  <c r="T45" i="26"/>
  <c r="P45" i="26"/>
  <c r="G45" i="26"/>
  <c r="BR44" i="26"/>
  <c r="BQ44" i="26"/>
  <c r="BG44" i="26"/>
  <c r="BF44" i="26"/>
  <c r="BE44" i="26"/>
  <c r="BC44" i="26"/>
  <c r="BB44" i="26"/>
  <c r="AQ44" i="26" s="1"/>
  <c r="BA44" i="26"/>
  <c r="AY44" i="26"/>
  <c r="AR44" i="26"/>
  <c r="AP44" i="26"/>
  <c r="AO44" i="26"/>
  <c r="AN44" i="26"/>
  <c r="AK44" i="26"/>
  <c r="AJ44" i="26"/>
  <c r="AL44" i="26" s="1"/>
  <c r="Y44" i="26"/>
  <c r="T44" i="26"/>
  <c r="P44" i="26"/>
  <c r="G44" i="26"/>
  <c r="BR43" i="26"/>
  <c r="BQ43" i="26"/>
  <c r="BG43" i="26"/>
  <c r="BF43" i="26"/>
  <c r="BE43" i="26"/>
  <c r="BC43" i="26"/>
  <c r="BB43" i="26"/>
  <c r="AQ43" i="26" s="1"/>
  <c r="BA43" i="26"/>
  <c r="AY43" i="26"/>
  <c r="AR43" i="26"/>
  <c r="AP43" i="26"/>
  <c r="AO43" i="26"/>
  <c r="AN43" i="26"/>
  <c r="AK43" i="26"/>
  <c r="AJ43" i="26"/>
  <c r="AL43" i="26" s="1"/>
  <c r="Y43" i="26"/>
  <c r="T43" i="26"/>
  <c r="P43" i="26"/>
  <c r="G43" i="26"/>
  <c r="BR42" i="26"/>
  <c r="BQ42" i="26"/>
  <c r="BG42" i="26"/>
  <c r="BF42" i="26"/>
  <c r="BE42" i="26"/>
  <c r="BC42" i="26"/>
  <c r="BB42" i="26"/>
  <c r="AQ42" i="26" s="1"/>
  <c r="BA42" i="26"/>
  <c r="AY42" i="26"/>
  <c r="AR42" i="26"/>
  <c r="AP42" i="26"/>
  <c r="AO42" i="26"/>
  <c r="AN42" i="26"/>
  <c r="AK42" i="26"/>
  <c r="AJ42" i="26"/>
  <c r="AL42" i="26" s="1"/>
  <c r="Y42" i="26"/>
  <c r="T42" i="26"/>
  <c r="P42" i="26"/>
  <c r="G42" i="26"/>
  <c r="BR41" i="26"/>
  <c r="BQ41" i="26"/>
  <c r="BG41" i="26"/>
  <c r="BF41" i="26"/>
  <c r="BE41" i="26"/>
  <c r="BC41" i="26"/>
  <c r="BB41" i="26"/>
  <c r="AQ41" i="26" s="1"/>
  <c r="BA41" i="26"/>
  <c r="AY41" i="26"/>
  <c r="AR41" i="26"/>
  <c r="AP41" i="26"/>
  <c r="AO41" i="26"/>
  <c r="AN41" i="26"/>
  <c r="AK41" i="26"/>
  <c r="AJ41" i="26"/>
  <c r="AL41" i="26" s="1"/>
  <c r="Y41" i="26"/>
  <c r="T41" i="26"/>
  <c r="P41" i="26"/>
  <c r="G41" i="26"/>
  <c r="BR40" i="26"/>
  <c r="BQ40" i="26"/>
  <c r="BG40" i="26"/>
  <c r="BF40" i="26"/>
  <c r="BE40" i="26"/>
  <c r="BC40" i="26"/>
  <c r="BB40" i="26"/>
  <c r="AQ40" i="26" s="1"/>
  <c r="BA40" i="26"/>
  <c r="AY40" i="26"/>
  <c r="AR40" i="26"/>
  <c r="AP40" i="26"/>
  <c r="AO40" i="26"/>
  <c r="AN40" i="26"/>
  <c r="AK40" i="26"/>
  <c r="AJ40" i="26"/>
  <c r="AL40" i="26" s="1"/>
  <c r="Y40" i="26"/>
  <c r="T40" i="26"/>
  <c r="P40" i="26"/>
  <c r="G40" i="26"/>
  <c r="BR39" i="26"/>
  <c r="BQ39" i="26"/>
  <c r="BG39" i="26"/>
  <c r="BF39" i="26"/>
  <c r="BE39" i="26"/>
  <c r="BC39" i="26"/>
  <c r="BB39" i="26"/>
  <c r="AQ39" i="26" s="1"/>
  <c r="BA39" i="26"/>
  <c r="AY39" i="26"/>
  <c r="AR39" i="26"/>
  <c r="AP39" i="26"/>
  <c r="AO39" i="26"/>
  <c r="AN39" i="26"/>
  <c r="AK39" i="26"/>
  <c r="AJ39" i="26"/>
  <c r="AL39" i="26" s="1"/>
  <c r="Y39" i="26"/>
  <c r="T39" i="26"/>
  <c r="P39" i="26"/>
  <c r="G39" i="26"/>
  <c r="BR38" i="26"/>
  <c r="BQ38" i="26"/>
  <c r="BG38" i="26"/>
  <c r="BF38" i="26"/>
  <c r="BE38" i="26"/>
  <c r="BC38" i="26"/>
  <c r="BB38" i="26"/>
  <c r="AQ38" i="26" s="1"/>
  <c r="BA38" i="26"/>
  <c r="AY38" i="26"/>
  <c r="AR38" i="26"/>
  <c r="AP38" i="26"/>
  <c r="AO38" i="26"/>
  <c r="AN38" i="26"/>
  <c r="AK38" i="26"/>
  <c r="AJ38" i="26"/>
  <c r="AL38" i="26" s="1"/>
  <c r="Y38" i="26"/>
  <c r="T38" i="26"/>
  <c r="P38" i="26"/>
  <c r="G38" i="26"/>
  <c r="BR37" i="26"/>
  <c r="BQ37" i="26"/>
  <c r="BG37" i="26"/>
  <c r="BF37" i="26"/>
  <c r="BE37" i="26"/>
  <c r="BC37" i="26"/>
  <c r="BB37" i="26"/>
  <c r="AQ37" i="26" s="1"/>
  <c r="BA37" i="26"/>
  <c r="AY37" i="26"/>
  <c r="AR37" i="26"/>
  <c r="AP37" i="26"/>
  <c r="AO37" i="26"/>
  <c r="AN37" i="26"/>
  <c r="AK37" i="26"/>
  <c r="AJ37" i="26"/>
  <c r="AL37" i="26" s="1"/>
  <c r="Y37" i="26"/>
  <c r="T37" i="26"/>
  <c r="P37" i="26"/>
  <c r="G37" i="26"/>
  <c r="BR36" i="26"/>
  <c r="BQ36" i="26"/>
  <c r="BG36" i="26"/>
  <c r="BF36" i="26"/>
  <c r="BE36" i="26"/>
  <c r="BC36" i="26"/>
  <c r="BB36" i="26"/>
  <c r="AQ36" i="26" s="1"/>
  <c r="BA36" i="26"/>
  <c r="AY36" i="26"/>
  <c r="AR36" i="26"/>
  <c r="AP36" i="26"/>
  <c r="AO36" i="26"/>
  <c r="AN36" i="26"/>
  <c r="AK36" i="26"/>
  <c r="AJ36" i="26"/>
  <c r="AL36" i="26" s="1"/>
  <c r="Y36" i="26"/>
  <c r="T36" i="26"/>
  <c r="P36" i="26"/>
  <c r="G36" i="26"/>
  <c r="BR35" i="26"/>
  <c r="BQ35" i="26"/>
  <c r="BG35" i="26"/>
  <c r="BF35" i="26"/>
  <c r="BE35" i="26"/>
  <c r="BC35" i="26"/>
  <c r="BB35" i="26"/>
  <c r="AQ35" i="26" s="1"/>
  <c r="BA35" i="26"/>
  <c r="AY35" i="26"/>
  <c r="AR35" i="26"/>
  <c r="AP35" i="26"/>
  <c r="AO35" i="26"/>
  <c r="AN35" i="26"/>
  <c r="AK35" i="26"/>
  <c r="AJ35" i="26"/>
  <c r="AL35" i="26" s="1"/>
  <c r="Y35" i="26"/>
  <c r="T35" i="26"/>
  <c r="P35" i="26"/>
  <c r="G35" i="26"/>
  <c r="BR34" i="26"/>
  <c r="BQ34" i="26"/>
  <c r="BG34" i="26"/>
  <c r="BF34" i="26"/>
  <c r="BE34" i="26"/>
  <c r="BC34" i="26"/>
  <c r="BB34" i="26"/>
  <c r="AQ34" i="26" s="1"/>
  <c r="BA34" i="26"/>
  <c r="AZ34" i="26"/>
  <c r="AY34" i="26"/>
  <c r="AR34" i="26"/>
  <c r="AP34" i="26"/>
  <c r="AO34" i="26"/>
  <c r="AN34" i="26"/>
  <c r="AK34" i="26"/>
  <c r="AJ34" i="26"/>
  <c r="AL34" i="26" s="1"/>
  <c r="Y34" i="26"/>
  <c r="T34" i="26"/>
  <c r="G34" i="26"/>
  <c r="BR33" i="26"/>
  <c r="BQ33" i="26"/>
  <c r="BG33" i="26"/>
  <c r="BF33" i="26"/>
  <c r="BE33" i="26"/>
  <c r="BC33" i="26"/>
  <c r="BB33" i="26"/>
  <c r="AQ33" i="26" s="1"/>
  <c r="BA33" i="26"/>
  <c r="AY33" i="26"/>
  <c r="AR33" i="26"/>
  <c r="AP33" i="26"/>
  <c r="AO33" i="26"/>
  <c r="AN33" i="26"/>
  <c r="AK33" i="26"/>
  <c r="AJ33" i="26"/>
  <c r="AL33" i="26" s="1"/>
  <c r="Y33" i="26"/>
  <c r="T33" i="26"/>
  <c r="P33" i="26"/>
  <c r="G33" i="26"/>
  <c r="BR32" i="26"/>
  <c r="BQ32" i="26"/>
  <c r="BG32" i="26"/>
  <c r="BF32" i="26"/>
  <c r="BE32" i="26"/>
  <c r="BD32" i="26"/>
  <c r="BC32" i="26"/>
  <c r="BB32" i="26"/>
  <c r="AQ32" i="26" s="1"/>
  <c r="BA32" i="26"/>
  <c r="AY32" i="26"/>
  <c r="AR32" i="26"/>
  <c r="AP32" i="26"/>
  <c r="AO32" i="26"/>
  <c r="AN32" i="26"/>
  <c r="AK32" i="26"/>
  <c r="AJ32" i="26"/>
  <c r="AL32" i="26" s="1"/>
  <c r="Y32" i="26"/>
  <c r="P32" i="26"/>
  <c r="G32" i="26"/>
  <c r="A32" i="26"/>
  <c r="BR31" i="26"/>
  <c r="BQ31" i="26"/>
  <c r="BG31" i="26"/>
  <c r="BF31" i="26"/>
  <c r="BE31" i="26"/>
  <c r="BC31" i="26"/>
  <c r="BB31" i="26"/>
  <c r="AQ31" i="26" s="1"/>
  <c r="BA31" i="26"/>
  <c r="AY31" i="26"/>
  <c r="AR31" i="26"/>
  <c r="AP31" i="26"/>
  <c r="AO31" i="26"/>
  <c r="AN31" i="26"/>
  <c r="AK31" i="26"/>
  <c r="AJ31" i="26"/>
  <c r="AL31" i="26" s="1"/>
  <c r="Y31" i="26"/>
  <c r="T31" i="26"/>
  <c r="P31" i="26"/>
  <c r="G31" i="26"/>
  <c r="BR30" i="26"/>
  <c r="BQ30" i="26"/>
  <c r="BG30" i="26"/>
  <c r="BF30" i="26"/>
  <c r="BE30" i="26"/>
  <c r="BC30" i="26"/>
  <c r="BB30" i="26"/>
  <c r="AQ30" i="26" s="1"/>
  <c r="BA30" i="26"/>
  <c r="AY30" i="26"/>
  <c r="AR30" i="26"/>
  <c r="AP30" i="26"/>
  <c r="AO30" i="26"/>
  <c r="AN30" i="26"/>
  <c r="AK30" i="26"/>
  <c r="AJ30" i="26"/>
  <c r="AL30" i="26" s="1"/>
  <c r="Y30" i="26"/>
  <c r="T30" i="26"/>
  <c r="P30" i="26"/>
  <c r="G30" i="26"/>
  <c r="BR29" i="26"/>
  <c r="BQ29" i="26"/>
  <c r="BG29" i="26"/>
  <c r="BF29" i="26"/>
  <c r="BE29" i="26"/>
  <c r="BC29" i="26"/>
  <c r="BB29" i="26"/>
  <c r="AQ29" i="26" s="1"/>
  <c r="BA29" i="26"/>
  <c r="AY29" i="26"/>
  <c r="AR29" i="26"/>
  <c r="AP29" i="26"/>
  <c r="AO29" i="26"/>
  <c r="AN29" i="26"/>
  <c r="AK29" i="26"/>
  <c r="AJ29" i="26"/>
  <c r="AL29" i="26" s="1"/>
  <c r="Y29" i="26"/>
  <c r="T29" i="26"/>
  <c r="P29" i="26"/>
  <c r="G29" i="26"/>
  <c r="BR28" i="26"/>
  <c r="BQ28" i="26"/>
  <c r="BG28" i="26"/>
  <c r="BF28" i="26"/>
  <c r="BE28" i="26"/>
  <c r="BC28" i="26"/>
  <c r="BB28" i="26"/>
  <c r="AQ28" i="26" s="1"/>
  <c r="BA28" i="26"/>
  <c r="AY28" i="26"/>
  <c r="AR28" i="26"/>
  <c r="AP28" i="26"/>
  <c r="AO28" i="26"/>
  <c r="AN28" i="26"/>
  <c r="AK28" i="26"/>
  <c r="AJ28" i="26"/>
  <c r="AL28" i="26" s="1"/>
  <c r="Y28" i="26"/>
  <c r="T28" i="26"/>
  <c r="P28" i="26"/>
  <c r="G28" i="26"/>
  <c r="BR27" i="26"/>
  <c r="BQ27" i="26"/>
  <c r="BG27" i="26"/>
  <c r="BF27" i="26"/>
  <c r="BE27" i="26"/>
  <c r="BC27" i="26"/>
  <c r="BB27" i="26"/>
  <c r="AQ27" i="26" s="1"/>
  <c r="BA27" i="26"/>
  <c r="AY27" i="26"/>
  <c r="AR27" i="26"/>
  <c r="AP27" i="26"/>
  <c r="AO27" i="26"/>
  <c r="AN27" i="26"/>
  <c r="AK27" i="26"/>
  <c r="AJ27" i="26"/>
  <c r="AL27" i="26" s="1"/>
  <c r="Y27" i="26"/>
  <c r="T27" i="26"/>
  <c r="P27" i="26"/>
  <c r="G27" i="26"/>
  <c r="BR26" i="26"/>
  <c r="BQ26" i="26"/>
  <c r="BG26" i="26"/>
  <c r="BF26" i="26"/>
  <c r="BE26" i="26"/>
  <c r="BC26" i="26"/>
  <c r="BB26" i="26"/>
  <c r="AQ26" i="26" s="1"/>
  <c r="BA26" i="26"/>
  <c r="AY26" i="26"/>
  <c r="AR26" i="26"/>
  <c r="AP26" i="26"/>
  <c r="AO26" i="26"/>
  <c r="AN26" i="26"/>
  <c r="AK26" i="26"/>
  <c r="AJ26" i="26"/>
  <c r="AL26" i="26" s="1"/>
  <c r="Y26" i="26"/>
  <c r="T26" i="26"/>
  <c r="P26" i="26"/>
  <c r="G26" i="26"/>
  <c r="BR25" i="26"/>
  <c r="BQ25" i="26"/>
  <c r="BG25" i="26"/>
  <c r="BF25" i="26"/>
  <c r="BE25" i="26"/>
  <c r="BC25" i="26"/>
  <c r="BB25" i="26"/>
  <c r="AQ25" i="26" s="1"/>
  <c r="BA25" i="26"/>
  <c r="AY25" i="26"/>
  <c r="AR25" i="26"/>
  <c r="AP25" i="26"/>
  <c r="AO25" i="26"/>
  <c r="AN25" i="26"/>
  <c r="AK25" i="26"/>
  <c r="AJ25" i="26"/>
  <c r="AL25" i="26" s="1"/>
  <c r="Y25" i="26"/>
  <c r="T25" i="26"/>
  <c r="P25" i="26"/>
  <c r="G25" i="26"/>
  <c r="BR24" i="26"/>
  <c r="BQ24" i="26"/>
  <c r="BG24" i="26"/>
  <c r="BF24" i="26"/>
  <c r="BE24" i="26"/>
  <c r="BC24" i="26"/>
  <c r="BB24" i="26"/>
  <c r="AQ24" i="26" s="1"/>
  <c r="BA24" i="26"/>
  <c r="AY24" i="26"/>
  <c r="AR24" i="26"/>
  <c r="AP24" i="26"/>
  <c r="AO24" i="26"/>
  <c r="AN24" i="26"/>
  <c r="AK24" i="26"/>
  <c r="AJ24" i="26"/>
  <c r="AL24" i="26" s="1"/>
  <c r="Y24" i="26"/>
  <c r="T24" i="26"/>
  <c r="G24" i="26"/>
  <c r="BR23" i="26"/>
  <c r="BQ23" i="26"/>
  <c r="BG23" i="26"/>
  <c r="BF23" i="26"/>
  <c r="BE23" i="26"/>
  <c r="BC23" i="26"/>
  <c r="BB23" i="26"/>
  <c r="AQ23" i="26" s="1"/>
  <c r="BA23" i="26"/>
  <c r="AZ23" i="26"/>
  <c r="AY23" i="26"/>
  <c r="AR23" i="26"/>
  <c r="AP23" i="26"/>
  <c r="AO23" i="26"/>
  <c r="AN23" i="26"/>
  <c r="AK23" i="26"/>
  <c r="AJ23" i="26"/>
  <c r="AL23" i="26" s="1"/>
  <c r="Y23" i="26"/>
  <c r="T23" i="26"/>
  <c r="G23" i="26"/>
  <c r="BR22" i="26"/>
  <c r="BQ22" i="26"/>
  <c r="BG22" i="26"/>
  <c r="BF22" i="26"/>
  <c r="BE22" i="26"/>
  <c r="BC22" i="26"/>
  <c r="BB22" i="26"/>
  <c r="AQ22" i="26" s="1"/>
  <c r="BA22" i="26"/>
  <c r="AY22" i="26"/>
  <c r="AR22" i="26"/>
  <c r="AP22" i="26"/>
  <c r="AO22" i="26"/>
  <c r="AN22" i="26"/>
  <c r="AK22" i="26"/>
  <c r="AJ22" i="26"/>
  <c r="AL22" i="26" s="1"/>
  <c r="Y22" i="26"/>
  <c r="T22" i="26"/>
  <c r="P22" i="26"/>
  <c r="G22" i="26"/>
  <c r="BR21" i="26"/>
  <c r="BQ21" i="26"/>
  <c r="BG21" i="26"/>
  <c r="BF21" i="26"/>
  <c r="BE21" i="26"/>
  <c r="BC21" i="26"/>
  <c r="BB21" i="26"/>
  <c r="AQ21" i="26" s="1"/>
  <c r="BA21" i="26"/>
  <c r="AY21" i="26"/>
  <c r="AR21" i="26"/>
  <c r="AP21" i="26"/>
  <c r="AO21" i="26"/>
  <c r="AN21" i="26"/>
  <c r="AK21" i="26"/>
  <c r="AJ21" i="26"/>
  <c r="AL21" i="26" s="1"/>
  <c r="Y21" i="26"/>
  <c r="T21" i="26"/>
  <c r="P21" i="26"/>
  <c r="G21" i="26"/>
  <c r="BR20" i="26"/>
  <c r="BQ20" i="26"/>
  <c r="BG20" i="26"/>
  <c r="BF20" i="26"/>
  <c r="BE20" i="26"/>
  <c r="BC20" i="26"/>
  <c r="BB20" i="26"/>
  <c r="AQ20" i="26" s="1"/>
  <c r="BA20" i="26"/>
  <c r="AY20" i="26"/>
  <c r="AR20" i="26"/>
  <c r="AP20" i="26"/>
  <c r="AO20" i="26"/>
  <c r="AN20" i="26"/>
  <c r="AK20" i="26"/>
  <c r="AJ20" i="26"/>
  <c r="AL20" i="26" s="1"/>
  <c r="Y20" i="26"/>
  <c r="T20" i="26"/>
  <c r="P20" i="26"/>
  <c r="G20" i="26"/>
  <c r="BR19" i="26"/>
  <c r="BQ19" i="26"/>
  <c r="BG19" i="26"/>
  <c r="BF19" i="26"/>
  <c r="BE19" i="26"/>
  <c r="BC19" i="26"/>
  <c r="BB19" i="26"/>
  <c r="AQ19" i="26" s="1"/>
  <c r="BA19" i="26"/>
  <c r="AY19" i="26"/>
  <c r="AR19" i="26"/>
  <c r="AP19" i="26"/>
  <c r="AO19" i="26"/>
  <c r="AN19" i="26"/>
  <c r="AK19" i="26"/>
  <c r="AJ19" i="26"/>
  <c r="AL19" i="26" s="1"/>
  <c r="Y19" i="26"/>
  <c r="T19" i="26"/>
  <c r="P19" i="26"/>
  <c r="G19" i="26"/>
  <c r="BR18" i="26"/>
  <c r="BQ18" i="26"/>
  <c r="BG18" i="26"/>
  <c r="BF18" i="26"/>
  <c r="BE18" i="26"/>
  <c r="BC18" i="26"/>
  <c r="BB18" i="26"/>
  <c r="AQ18" i="26" s="1"/>
  <c r="BA18" i="26"/>
  <c r="AY18" i="26"/>
  <c r="AR18" i="26"/>
  <c r="AP18" i="26"/>
  <c r="AO18" i="26"/>
  <c r="AN18" i="26"/>
  <c r="AK18" i="26"/>
  <c r="AJ18" i="26"/>
  <c r="AL18" i="26" s="1"/>
  <c r="Y18" i="26"/>
  <c r="T18" i="26"/>
  <c r="P18" i="26"/>
  <c r="G18" i="26"/>
  <c r="BR17" i="26"/>
  <c r="BQ17" i="26"/>
  <c r="BG17" i="26"/>
  <c r="BF17" i="26"/>
  <c r="BE17" i="26"/>
  <c r="BC17" i="26"/>
  <c r="BB17" i="26"/>
  <c r="AQ17" i="26" s="1"/>
  <c r="BA17" i="26"/>
  <c r="AZ17" i="26"/>
  <c r="AY17" i="26"/>
  <c r="AR17" i="26"/>
  <c r="AP17" i="26"/>
  <c r="AO17" i="26"/>
  <c r="AN17" i="26"/>
  <c r="AK17" i="26"/>
  <c r="AJ17" i="26"/>
  <c r="AL17" i="26" s="1"/>
  <c r="Y17" i="26"/>
  <c r="T17" i="26"/>
  <c r="G17" i="26"/>
  <c r="BR16" i="26"/>
  <c r="BQ16" i="26"/>
  <c r="BG16" i="26"/>
  <c r="BF16" i="26"/>
  <c r="BE16" i="26"/>
  <c r="BC16" i="26"/>
  <c r="BB16" i="26"/>
  <c r="AQ16" i="26" s="1"/>
  <c r="BA16" i="26"/>
  <c r="AY16" i="26"/>
  <c r="AR16" i="26"/>
  <c r="AP16" i="26"/>
  <c r="AO16" i="26"/>
  <c r="AN16" i="26"/>
  <c r="AK16" i="26"/>
  <c r="AJ16" i="26"/>
  <c r="AL16" i="26" s="1"/>
  <c r="Y16" i="26"/>
  <c r="T16" i="26"/>
  <c r="P16" i="26"/>
  <c r="G16" i="26"/>
  <c r="BR15" i="26"/>
  <c r="BQ15" i="26"/>
  <c r="BG15" i="26"/>
  <c r="BF15" i="26"/>
  <c r="BE15" i="26"/>
  <c r="BC15" i="26"/>
  <c r="BB15" i="26"/>
  <c r="AQ15" i="26" s="1"/>
  <c r="BA15" i="26"/>
  <c r="AY15" i="26"/>
  <c r="AR15" i="26"/>
  <c r="AP15" i="26"/>
  <c r="AO15" i="26"/>
  <c r="AN15" i="26"/>
  <c r="AK15" i="26"/>
  <c r="AJ15" i="26"/>
  <c r="AL15" i="26" s="1"/>
  <c r="Y15" i="26"/>
  <c r="T15" i="26"/>
  <c r="P15" i="26"/>
  <c r="G15" i="26"/>
  <c r="BR14" i="26"/>
  <c r="BQ14" i="26"/>
  <c r="BG14" i="26"/>
  <c r="BF14" i="26"/>
  <c r="BE14" i="26"/>
  <c r="BC14" i="26"/>
  <c r="BB14" i="26"/>
  <c r="AQ14" i="26" s="1"/>
  <c r="BA14" i="26"/>
  <c r="AY14" i="26"/>
  <c r="AR14" i="26"/>
  <c r="AP14" i="26"/>
  <c r="AO14" i="26"/>
  <c r="AN14" i="26"/>
  <c r="AK14" i="26"/>
  <c r="AJ14" i="26"/>
  <c r="AL14" i="26" s="1"/>
  <c r="Y14" i="26"/>
  <c r="T14" i="26"/>
  <c r="P14" i="26"/>
  <c r="G14" i="26"/>
  <c r="BR13" i="26"/>
  <c r="BQ13" i="26"/>
  <c r="BG13" i="26"/>
  <c r="BF13" i="26"/>
  <c r="BE13" i="26"/>
  <c r="BC13" i="26"/>
  <c r="BB13" i="26"/>
  <c r="AQ13" i="26" s="1"/>
  <c r="BA13" i="26"/>
  <c r="AY13" i="26"/>
  <c r="AR13" i="26"/>
  <c r="AP13" i="26"/>
  <c r="AO13" i="26"/>
  <c r="AN13" i="26"/>
  <c r="AK13" i="26"/>
  <c r="AJ13" i="26"/>
  <c r="AL13" i="26" s="1"/>
  <c r="Y13" i="26"/>
  <c r="T13" i="26"/>
  <c r="P13" i="26"/>
  <c r="G13" i="26"/>
  <c r="BR12" i="26"/>
  <c r="BQ12" i="26"/>
  <c r="BG12" i="26"/>
  <c r="BF12" i="26"/>
  <c r="BE12" i="26"/>
  <c r="BC12" i="26"/>
  <c r="BB12" i="26"/>
  <c r="AQ12" i="26" s="1"/>
  <c r="BA12" i="26"/>
  <c r="AY12" i="26"/>
  <c r="AR12" i="26"/>
  <c r="AP12" i="26"/>
  <c r="AO12" i="26"/>
  <c r="AN12" i="26"/>
  <c r="AK12" i="26"/>
  <c r="AJ12" i="26"/>
  <c r="AL12" i="26" s="1"/>
  <c r="Y12" i="26"/>
  <c r="T12" i="26"/>
  <c r="P12" i="26"/>
  <c r="G12" i="26"/>
  <c r="BR11" i="26"/>
  <c r="BQ11" i="26"/>
  <c r="BG11" i="26"/>
  <c r="BF11" i="26"/>
  <c r="BE11" i="26"/>
  <c r="BC11" i="26"/>
  <c r="BB11" i="26"/>
  <c r="AQ11" i="26" s="1"/>
  <c r="BA11" i="26"/>
  <c r="AY11" i="26"/>
  <c r="AR11" i="26"/>
  <c r="AP11" i="26"/>
  <c r="AO11" i="26"/>
  <c r="AN11" i="26"/>
  <c r="AK11" i="26"/>
  <c r="AJ11" i="26"/>
  <c r="AL11" i="26" s="1"/>
  <c r="Y11" i="26"/>
  <c r="T11" i="26"/>
  <c r="P11" i="26"/>
  <c r="G11" i="26"/>
  <c r="BR10" i="26"/>
  <c r="BQ10" i="26"/>
  <c r="BG10" i="26"/>
  <c r="BF10" i="26"/>
  <c r="BE10" i="26"/>
  <c r="BC10" i="26"/>
  <c r="BB10" i="26"/>
  <c r="AQ10" i="26" s="1"/>
  <c r="BA10" i="26"/>
  <c r="AY10" i="26"/>
  <c r="AR10" i="26"/>
  <c r="AP10" i="26"/>
  <c r="AO10" i="26"/>
  <c r="AN10" i="26"/>
  <c r="AK10" i="26"/>
  <c r="AJ10" i="26"/>
  <c r="AL10" i="26" s="1"/>
  <c r="Y10" i="26"/>
  <c r="T10" i="26"/>
  <c r="P10" i="26"/>
  <c r="G10" i="26"/>
  <c r="BR9" i="26"/>
  <c r="BQ9" i="26"/>
  <c r="BG9" i="26"/>
  <c r="BF9" i="26"/>
  <c r="BE9" i="26"/>
  <c r="BC9" i="26"/>
  <c r="BB9" i="26"/>
  <c r="AQ9" i="26" s="1"/>
  <c r="BA9" i="26"/>
  <c r="AY9" i="26"/>
  <c r="AR9" i="26"/>
  <c r="AP9" i="26"/>
  <c r="AO9" i="26"/>
  <c r="AN9" i="26"/>
  <c r="AK9" i="26"/>
  <c r="AJ9" i="26"/>
  <c r="AL9" i="26" s="1"/>
  <c r="Y9" i="26"/>
  <c r="T9" i="26"/>
  <c r="P9" i="26"/>
  <c r="G9" i="26"/>
  <c r="BR8" i="26"/>
  <c r="BQ8" i="26"/>
  <c r="BG8" i="26"/>
  <c r="BF8" i="26"/>
  <c r="BE8" i="26"/>
  <c r="BC8" i="26"/>
  <c r="BB8" i="26"/>
  <c r="AQ8" i="26" s="1"/>
  <c r="BA8" i="26"/>
  <c r="AY8" i="26"/>
  <c r="AR8" i="26"/>
  <c r="AP8" i="26"/>
  <c r="AO8" i="26"/>
  <c r="AN8" i="26"/>
  <c r="AK8" i="26"/>
  <c r="AJ8" i="26"/>
  <c r="AL8" i="26" s="1"/>
  <c r="Y8" i="26"/>
  <c r="T8" i="26"/>
  <c r="P8" i="26"/>
  <c r="G8" i="26"/>
  <c r="BR7" i="26"/>
  <c r="BQ7" i="26"/>
  <c r="BG7" i="26"/>
  <c r="BF7" i="26"/>
  <c r="BE7" i="26"/>
  <c r="BC7" i="26"/>
  <c r="BB7" i="26"/>
  <c r="AQ7" i="26" s="1"/>
  <c r="BA7" i="26"/>
  <c r="AY7" i="26"/>
  <c r="AR7" i="26"/>
  <c r="AP7" i="26"/>
  <c r="AO7" i="26"/>
  <c r="AN7" i="26"/>
  <c r="AK7" i="26"/>
  <c r="AJ7" i="26"/>
  <c r="AL7" i="26" s="1"/>
  <c r="Y7" i="26"/>
  <c r="T7" i="26"/>
  <c r="P7" i="26"/>
  <c r="G7" i="26"/>
  <c r="BR6" i="26"/>
  <c r="BQ6" i="26"/>
  <c r="BG6" i="26"/>
  <c r="BF6" i="26"/>
  <c r="BE6" i="26"/>
  <c r="BC6" i="26"/>
  <c r="BB6" i="26"/>
  <c r="AQ6" i="26" s="1"/>
  <c r="BA6" i="26"/>
  <c r="AY6" i="26"/>
  <c r="AR6" i="26"/>
  <c r="AP6" i="26"/>
  <c r="AO6" i="26"/>
  <c r="AN6" i="26"/>
  <c r="AK6" i="26"/>
  <c r="AJ6" i="26"/>
  <c r="AL6" i="26" s="1"/>
  <c r="Y6" i="26"/>
  <c r="T6" i="26"/>
  <c r="P6" i="26"/>
  <c r="G6" i="26"/>
  <c r="BR5" i="26"/>
  <c r="BQ5" i="26"/>
  <c r="BG5" i="26"/>
  <c r="BF5" i="26"/>
  <c r="BE5" i="26"/>
  <c r="BC5" i="26"/>
  <c r="BB5" i="26"/>
  <c r="AQ5" i="26" s="1"/>
  <c r="BA5" i="26"/>
  <c r="AY5" i="26"/>
  <c r="AR5" i="26"/>
  <c r="AP5" i="26"/>
  <c r="AO5" i="26"/>
  <c r="AN5" i="26"/>
  <c r="AK5" i="26"/>
  <c r="AJ5" i="26"/>
  <c r="AL5" i="26" s="1"/>
  <c r="Y5" i="26"/>
  <c r="T5" i="26"/>
  <c r="P5" i="26"/>
  <c r="G5" i="26"/>
  <c r="AN4" i="26"/>
  <c r="AO3" i="26"/>
  <c r="BI2" i="26"/>
  <c r="BJ2" i="26" s="1"/>
  <c r="BK2" i="26" s="1"/>
  <c r="BL2" i="26" s="1"/>
  <c r="BM2" i="26" s="1"/>
  <c r="BN2" i="26" s="1"/>
  <c r="BO2" i="26" s="1"/>
  <c r="AK2" i="26"/>
  <c r="AJ2" i="26"/>
  <c r="AL2" i="26" s="1"/>
  <c r="Y2" i="26"/>
  <c r="Z2" i="26" s="1"/>
  <c r="AA2" i="26" s="1"/>
  <c r="AB2" i="26" s="1"/>
  <c r="AC2" i="26" s="1"/>
  <c r="AD2" i="26" s="1"/>
  <c r="AE2" i="26" s="1"/>
  <c r="T1" i="26"/>
  <c r="Q1" i="26"/>
  <c r="AN4" i="1"/>
  <c r="AN1164" i="1"/>
  <c r="AN1163" i="1"/>
  <c r="AN1162" i="1"/>
  <c r="AN1161" i="1"/>
  <c r="AN1160" i="1"/>
  <c r="AN1159" i="1"/>
  <c r="AN1158" i="1"/>
  <c r="AN1157" i="1"/>
  <c r="AN1156" i="1"/>
  <c r="AN1155" i="1"/>
  <c r="AN1154" i="1"/>
  <c r="AN1153" i="1"/>
  <c r="AN1152" i="1"/>
  <c r="AN1151" i="1"/>
  <c r="AN1150" i="1"/>
  <c r="AN1149" i="1"/>
  <c r="AN1148" i="1"/>
  <c r="AN1147" i="1"/>
  <c r="AN1146" i="1"/>
  <c r="AN1145" i="1"/>
  <c r="AN1144" i="1"/>
  <c r="AN1143" i="1"/>
  <c r="AN1142" i="1"/>
  <c r="AN1141" i="1"/>
  <c r="AN1140" i="1"/>
  <c r="AN1139" i="1"/>
  <c r="AN1138" i="1"/>
  <c r="AN1137" i="1"/>
  <c r="AN1136" i="1"/>
  <c r="AN1135" i="1"/>
  <c r="AN1134" i="1"/>
  <c r="AN1133" i="1"/>
  <c r="AN1132" i="1"/>
  <c r="AN1131" i="1"/>
  <c r="AN1130" i="1"/>
  <c r="AN1129" i="1"/>
  <c r="AN1128" i="1"/>
  <c r="AN1127" i="1"/>
  <c r="AN1126" i="1"/>
  <c r="AN1125" i="1"/>
  <c r="AN1124" i="1"/>
  <c r="AN1123" i="1"/>
  <c r="AN1122" i="1"/>
  <c r="AN1121" i="1"/>
  <c r="AN1120" i="1"/>
  <c r="AN1119" i="1"/>
  <c r="AN1118" i="1"/>
  <c r="AN1117" i="1"/>
  <c r="AN1116" i="1"/>
  <c r="AN1115" i="1"/>
  <c r="AN1114" i="1"/>
  <c r="AN1113" i="1"/>
  <c r="AN1112" i="1"/>
  <c r="AN1111" i="1"/>
  <c r="AN1110" i="1"/>
  <c r="AN1109" i="1"/>
  <c r="AN1108" i="1"/>
  <c r="AN1107" i="1"/>
  <c r="AN1106" i="1"/>
  <c r="AN1105" i="1"/>
  <c r="AN1104" i="1"/>
  <c r="AN1103" i="1"/>
  <c r="AN1102" i="1"/>
  <c r="AN1101" i="1"/>
  <c r="AN1100" i="1"/>
  <c r="AN1099" i="1"/>
  <c r="AN1098" i="1"/>
  <c r="AN1097" i="1"/>
  <c r="AN1096" i="1"/>
  <c r="AN1095" i="1"/>
  <c r="AN1094" i="1"/>
  <c r="AN1093" i="1"/>
  <c r="AN1092" i="1"/>
  <c r="AN1091" i="1"/>
  <c r="AN1090" i="1"/>
  <c r="AN1089" i="1"/>
  <c r="AN1088" i="1"/>
  <c r="AN1087" i="1"/>
  <c r="AN1086" i="1"/>
  <c r="AN1085" i="1"/>
  <c r="AN1084" i="1"/>
  <c r="AN1083" i="1"/>
  <c r="AN1082" i="1"/>
  <c r="AN1081" i="1"/>
  <c r="AN1080" i="1"/>
  <c r="AN1079" i="1"/>
  <c r="AN1078" i="1"/>
  <c r="AN1077" i="1"/>
  <c r="AN1076" i="1"/>
  <c r="AN1075" i="1"/>
  <c r="AN1074" i="1"/>
  <c r="AN1073" i="1"/>
  <c r="AN1072" i="1"/>
  <c r="AN1071" i="1"/>
  <c r="AN1070" i="1"/>
  <c r="AN1069" i="1"/>
  <c r="AN1068" i="1"/>
  <c r="AN1067" i="1"/>
  <c r="AN1066" i="1"/>
  <c r="AN1065" i="1"/>
  <c r="AN1064" i="1"/>
  <c r="AN1063" i="1"/>
  <c r="AN1062" i="1"/>
  <c r="AN1061" i="1"/>
  <c r="AN1060" i="1"/>
  <c r="AN1059" i="1"/>
  <c r="AN1058" i="1"/>
  <c r="AN1057" i="1"/>
  <c r="AN1056" i="1"/>
  <c r="AN1055" i="1"/>
  <c r="AN1054" i="1"/>
  <c r="AN1053" i="1"/>
  <c r="AN1052" i="1"/>
  <c r="AN1051" i="1"/>
  <c r="AN1050" i="1"/>
  <c r="AN1049" i="1"/>
  <c r="AN1048" i="1"/>
  <c r="AN1047" i="1"/>
  <c r="AN1046" i="1"/>
  <c r="AN1045" i="1"/>
  <c r="AN1044" i="1"/>
  <c r="AN1043" i="1"/>
  <c r="AN1042" i="1"/>
  <c r="AN1041" i="1"/>
  <c r="AN1040" i="1"/>
  <c r="AN1039" i="1"/>
  <c r="AN1038" i="1"/>
  <c r="AN1037" i="1"/>
  <c r="AN1036" i="1"/>
  <c r="AN1035" i="1"/>
  <c r="AN1034" i="1"/>
  <c r="AN1033" i="1"/>
  <c r="AN1032" i="1"/>
  <c r="AN1031" i="1"/>
  <c r="AN1030" i="1"/>
  <c r="AN1029" i="1"/>
  <c r="AN1028" i="1"/>
  <c r="AN1027" i="1"/>
  <c r="AN1026" i="1"/>
  <c r="AN1025" i="1"/>
  <c r="AN1024" i="1"/>
  <c r="AN1023" i="1"/>
  <c r="AN1022" i="1"/>
  <c r="AN1021" i="1"/>
  <c r="AN1020" i="1"/>
  <c r="AN1019" i="1"/>
  <c r="AN1018" i="1"/>
  <c r="AN1017" i="1"/>
  <c r="AN1016" i="1"/>
  <c r="AN1015" i="1"/>
  <c r="AN1014" i="1"/>
  <c r="AN1013" i="1"/>
  <c r="AN1012" i="1"/>
  <c r="AN1011" i="1"/>
  <c r="AN1010" i="1"/>
  <c r="AN1009" i="1"/>
  <c r="AN1008" i="1"/>
  <c r="AN1007" i="1"/>
  <c r="AN1006" i="1"/>
  <c r="AN1005" i="1"/>
  <c r="AN1004" i="1"/>
  <c r="AN1003" i="1"/>
  <c r="AN1002" i="1"/>
  <c r="AN1001" i="1"/>
  <c r="AN1000" i="1"/>
  <c r="AN999" i="1"/>
  <c r="AN998" i="1"/>
  <c r="AN997" i="1"/>
  <c r="AN996" i="1"/>
  <c r="AN995" i="1"/>
  <c r="AN994" i="1"/>
  <c r="AN993" i="1"/>
  <c r="AN992" i="1"/>
  <c r="AN991" i="1"/>
  <c r="AN990" i="1"/>
  <c r="AN989" i="1"/>
  <c r="AN988" i="1"/>
  <c r="AN987" i="1"/>
  <c r="AN986" i="1"/>
  <c r="AN985" i="1"/>
  <c r="AN984" i="1"/>
  <c r="AN983" i="1"/>
  <c r="AN982" i="1"/>
  <c r="AN981" i="1"/>
  <c r="AN980" i="1"/>
  <c r="AN979" i="1"/>
  <c r="AN978" i="1"/>
  <c r="AN977" i="1"/>
  <c r="AN976" i="1"/>
  <c r="AN975" i="1"/>
  <c r="AN974" i="1"/>
  <c r="AN973" i="1"/>
  <c r="AN972" i="1"/>
  <c r="AN971" i="1"/>
  <c r="AN970" i="1"/>
  <c r="AN969" i="1"/>
  <c r="AN968" i="1"/>
  <c r="AN967" i="1"/>
  <c r="AN966" i="1"/>
  <c r="AN965" i="1"/>
  <c r="AN964" i="1"/>
  <c r="AN963" i="1"/>
  <c r="AN962" i="1"/>
  <c r="AN961" i="1"/>
  <c r="AN960" i="1"/>
  <c r="AN959" i="1"/>
  <c r="AN958" i="1"/>
  <c r="AN957" i="1"/>
  <c r="AN956" i="1"/>
  <c r="AN955" i="1"/>
  <c r="AN954" i="1"/>
  <c r="AN953" i="1"/>
  <c r="AN952" i="1"/>
  <c r="AN951" i="1"/>
  <c r="AN950" i="1"/>
  <c r="AN949" i="1"/>
  <c r="AN948" i="1"/>
  <c r="AN947" i="1"/>
  <c r="AN946" i="1"/>
  <c r="AN945" i="1"/>
  <c r="AN944" i="1"/>
  <c r="AN943" i="1"/>
  <c r="AN942" i="1"/>
  <c r="AN941" i="1"/>
  <c r="AN940" i="1"/>
  <c r="AN939" i="1"/>
  <c r="AN938" i="1"/>
  <c r="AN937" i="1"/>
  <c r="AN936" i="1"/>
  <c r="AN935" i="1"/>
  <c r="AN934" i="1"/>
  <c r="AN933" i="1"/>
  <c r="AN932" i="1"/>
  <c r="AN931" i="1"/>
  <c r="AN930" i="1"/>
  <c r="AN929" i="1"/>
  <c r="AN928" i="1"/>
  <c r="AN927" i="1"/>
  <c r="AN926" i="1"/>
  <c r="AN925" i="1"/>
  <c r="AN924" i="1"/>
  <c r="AN923" i="1"/>
  <c r="AN922" i="1"/>
  <c r="AN921" i="1"/>
  <c r="AN920" i="1"/>
  <c r="AN919" i="1"/>
  <c r="AN918" i="1"/>
  <c r="AN917" i="1"/>
  <c r="AN916" i="1"/>
  <c r="AN915" i="1"/>
  <c r="AN914" i="1"/>
  <c r="AN913" i="1"/>
  <c r="AN912" i="1"/>
  <c r="AN911" i="1"/>
  <c r="AN910" i="1"/>
  <c r="AN909" i="1"/>
  <c r="AN908" i="1"/>
  <c r="AN907" i="1"/>
  <c r="AN906" i="1"/>
  <c r="AN905" i="1"/>
  <c r="AN904" i="1"/>
  <c r="AN903" i="1"/>
  <c r="AN902" i="1"/>
  <c r="AN901" i="1"/>
  <c r="AN900" i="1"/>
  <c r="AN899" i="1"/>
  <c r="AN898" i="1"/>
  <c r="AN897" i="1"/>
  <c r="AN896" i="1"/>
  <c r="AN895" i="1"/>
  <c r="AN894" i="1"/>
  <c r="AN893" i="1"/>
  <c r="AN892" i="1"/>
  <c r="AN891" i="1"/>
  <c r="AN890" i="1"/>
  <c r="AN889" i="1"/>
  <c r="AN888" i="1"/>
  <c r="AN887" i="1"/>
  <c r="AN886" i="1"/>
  <c r="AN885" i="1"/>
  <c r="AN884" i="1"/>
  <c r="AN883" i="1"/>
  <c r="AN882" i="1"/>
  <c r="AN881" i="1"/>
  <c r="AN880" i="1"/>
  <c r="AN879" i="1"/>
  <c r="AN878" i="1"/>
  <c r="AN877" i="1"/>
  <c r="AN876" i="1"/>
  <c r="AN875" i="1"/>
  <c r="AN874" i="1"/>
  <c r="AN873" i="1"/>
  <c r="AN872" i="1"/>
  <c r="AN871" i="1"/>
  <c r="AN870" i="1"/>
  <c r="AN869" i="1"/>
  <c r="AN868" i="1"/>
  <c r="AN867" i="1"/>
  <c r="AN866" i="1"/>
  <c r="AN865" i="1"/>
  <c r="AN864" i="1"/>
  <c r="AN863" i="1"/>
  <c r="AN862" i="1"/>
  <c r="AN861" i="1"/>
  <c r="AN860" i="1"/>
  <c r="AN859" i="1"/>
  <c r="AN858" i="1"/>
  <c r="AN857" i="1"/>
  <c r="AN856" i="1"/>
  <c r="AN855" i="1"/>
  <c r="AN854" i="1"/>
  <c r="AN853" i="1"/>
  <c r="AN852" i="1"/>
  <c r="AN851" i="1"/>
  <c r="AN850" i="1"/>
  <c r="AN849" i="1"/>
  <c r="AN848" i="1"/>
  <c r="AN847" i="1"/>
  <c r="AN846" i="1"/>
  <c r="AN845" i="1"/>
  <c r="AN844" i="1"/>
  <c r="AN843" i="1"/>
  <c r="AN842" i="1"/>
  <c r="AN841" i="1"/>
  <c r="AN840" i="1"/>
  <c r="AN839" i="1"/>
  <c r="AN838" i="1"/>
  <c r="AN837" i="1"/>
  <c r="AN836" i="1"/>
  <c r="AN835" i="1"/>
  <c r="AN834" i="1"/>
  <c r="AN833" i="1"/>
  <c r="AN832" i="1"/>
  <c r="AN831" i="1"/>
  <c r="AN830" i="1"/>
  <c r="AN829" i="1"/>
  <c r="AN828" i="1"/>
  <c r="AN827" i="1"/>
  <c r="AN826" i="1"/>
  <c r="AN825" i="1"/>
  <c r="AN824" i="1"/>
  <c r="AN823" i="1"/>
  <c r="AN822" i="1"/>
  <c r="AN821" i="1"/>
  <c r="AN820" i="1"/>
  <c r="AN819" i="1"/>
  <c r="AN818" i="1"/>
  <c r="AN817" i="1"/>
  <c r="AN816" i="1"/>
  <c r="AN815" i="1"/>
  <c r="AN814" i="1"/>
  <c r="AN813" i="1"/>
  <c r="AN812" i="1"/>
  <c r="AN811" i="1"/>
  <c r="AN810" i="1"/>
  <c r="AN809" i="1"/>
  <c r="AN808" i="1"/>
  <c r="AN807" i="1"/>
  <c r="AN806" i="1"/>
  <c r="AN805" i="1"/>
  <c r="AN804" i="1"/>
  <c r="AN803" i="1"/>
  <c r="AN802" i="1"/>
  <c r="AN801" i="1"/>
  <c r="AN800" i="1"/>
  <c r="AN799" i="1"/>
  <c r="AN798" i="1"/>
  <c r="AN797" i="1"/>
  <c r="AN796" i="1"/>
  <c r="AN795" i="1"/>
  <c r="AN794" i="1"/>
  <c r="AN793" i="1"/>
  <c r="AN792" i="1"/>
  <c r="AN791" i="1"/>
  <c r="AN790" i="1"/>
  <c r="AN789" i="1"/>
  <c r="AN788" i="1"/>
  <c r="AN787" i="1"/>
  <c r="AN786" i="1"/>
  <c r="AN785" i="1"/>
  <c r="AN784" i="1"/>
  <c r="AN783" i="1"/>
  <c r="AN782" i="1"/>
  <c r="AN781" i="1"/>
  <c r="AN780" i="1"/>
  <c r="AN779" i="1"/>
  <c r="AN778" i="1"/>
  <c r="AN777" i="1"/>
  <c r="AN776" i="1"/>
  <c r="AN775" i="1"/>
  <c r="AN774" i="1"/>
  <c r="AN773" i="1"/>
  <c r="AN772" i="1"/>
  <c r="AN771" i="1"/>
  <c r="AN770" i="1"/>
  <c r="AN769" i="1"/>
  <c r="AN768" i="1"/>
  <c r="AN767" i="1"/>
  <c r="AN766" i="1"/>
  <c r="AN765" i="1"/>
  <c r="AN764" i="1"/>
  <c r="AN763" i="1"/>
  <c r="AN762" i="1"/>
  <c r="AN761" i="1"/>
  <c r="AN760" i="1"/>
  <c r="AN759" i="1"/>
  <c r="AN758" i="1"/>
  <c r="AN757" i="1"/>
  <c r="AN756" i="1"/>
  <c r="AN755" i="1"/>
  <c r="AN754" i="1"/>
  <c r="AN753" i="1"/>
  <c r="AN752" i="1"/>
  <c r="AN751" i="1"/>
  <c r="AN750" i="1"/>
  <c r="AN749" i="1"/>
  <c r="AN748" i="1"/>
  <c r="AN747" i="1"/>
  <c r="AN746" i="1"/>
  <c r="AN745" i="1"/>
  <c r="AN744" i="1"/>
  <c r="AN743" i="1"/>
  <c r="AN742" i="1"/>
  <c r="AN741" i="1"/>
  <c r="AN740" i="1"/>
  <c r="AN739" i="1"/>
  <c r="AN738" i="1"/>
  <c r="AN737" i="1"/>
  <c r="AN736" i="1"/>
  <c r="AN735" i="1"/>
  <c r="AN734" i="1"/>
  <c r="AN733" i="1"/>
  <c r="AN732" i="1"/>
  <c r="AN731" i="1"/>
  <c r="AN730" i="1"/>
  <c r="AN729" i="1"/>
  <c r="AN728" i="1"/>
  <c r="AN727" i="1"/>
  <c r="AN726" i="1"/>
  <c r="AN725" i="1"/>
  <c r="AN724" i="1"/>
  <c r="AN723" i="1"/>
  <c r="AN722" i="1"/>
  <c r="AN721" i="1"/>
  <c r="AN720" i="1"/>
  <c r="AN719" i="1"/>
  <c r="AN718" i="1"/>
  <c r="AN717" i="1"/>
  <c r="AN716" i="1"/>
  <c r="AN715" i="1"/>
  <c r="AN714" i="1"/>
  <c r="AN713" i="1"/>
  <c r="AN712" i="1"/>
  <c r="AN711" i="1"/>
  <c r="AN710" i="1"/>
  <c r="AN709" i="1"/>
  <c r="AN708" i="1"/>
  <c r="AN707" i="1"/>
  <c r="AN706" i="1"/>
  <c r="AN705" i="1"/>
  <c r="AN704" i="1"/>
  <c r="AN703" i="1"/>
  <c r="AN702" i="1"/>
  <c r="AN701" i="1"/>
  <c r="AN700" i="1"/>
  <c r="AN699" i="1"/>
  <c r="AN698" i="1"/>
  <c r="AN697" i="1"/>
  <c r="AN696" i="1"/>
  <c r="AN695" i="1"/>
  <c r="AN694" i="1"/>
  <c r="AN693" i="1"/>
  <c r="AN692" i="1"/>
  <c r="AN691" i="1"/>
  <c r="AN690" i="1"/>
  <c r="AN689" i="1"/>
  <c r="AN688" i="1"/>
  <c r="AN687" i="1"/>
  <c r="AN686" i="1"/>
  <c r="AN685" i="1"/>
  <c r="AN684" i="1"/>
  <c r="AN683" i="1"/>
  <c r="AN682" i="1"/>
  <c r="AN681" i="1"/>
  <c r="AN680" i="1"/>
  <c r="AN679" i="1"/>
  <c r="AN678" i="1"/>
  <c r="AN677" i="1"/>
  <c r="AN676" i="1"/>
  <c r="AN675" i="1"/>
  <c r="AN674" i="1"/>
  <c r="AN673" i="1"/>
  <c r="AN672" i="1"/>
  <c r="AN671" i="1"/>
  <c r="AN670" i="1"/>
  <c r="AN669" i="1"/>
  <c r="AN668" i="1"/>
  <c r="AN667" i="1"/>
  <c r="AN666" i="1"/>
  <c r="AN665" i="1"/>
  <c r="AN664" i="1"/>
  <c r="AN663" i="1"/>
  <c r="AN662" i="1"/>
  <c r="AN661" i="1"/>
  <c r="AN660" i="1"/>
  <c r="AN659" i="1"/>
  <c r="AN658" i="1"/>
  <c r="AN657" i="1"/>
  <c r="AN656" i="1"/>
  <c r="AN655" i="1"/>
  <c r="AN654" i="1"/>
  <c r="AN653" i="1"/>
  <c r="AN652" i="1"/>
  <c r="AN651" i="1"/>
  <c r="AN650" i="1"/>
  <c r="AN649" i="1"/>
  <c r="AN648" i="1"/>
  <c r="AN647" i="1"/>
  <c r="AN646" i="1"/>
  <c r="AN645" i="1"/>
  <c r="AN644" i="1"/>
  <c r="AN643" i="1"/>
  <c r="AN642" i="1"/>
  <c r="AN641" i="1"/>
  <c r="AN640" i="1"/>
  <c r="AN639" i="1"/>
  <c r="AN638" i="1"/>
  <c r="AN637" i="1"/>
  <c r="AN636" i="1"/>
  <c r="AN635" i="1"/>
  <c r="AN634" i="1"/>
  <c r="AN633" i="1"/>
  <c r="AN632" i="1"/>
  <c r="AN631" i="1"/>
  <c r="AN630" i="1"/>
  <c r="AN629" i="1"/>
  <c r="AN628" i="1"/>
  <c r="AN627" i="1"/>
  <c r="AN626" i="1"/>
  <c r="AN625" i="1"/>
  <c r="AN624" i="1"/>
  <c r="AN623" i="1"/>
  <c r="AN622" i="1"/>
  <c r="AN621" i="1"/>
  <c r="AN620" i="1"/>
  <c r="AN619" i="1"/>
  <c r="AN618" i="1"/>
  <c r="AN617" i="1"/>
  <c r="AN616" i="1"/>
  <c r="AN615" i="1"/>
  <c r="AN614" i="1"/>
  <c r="AN613" i="1"/>
  <c r="AN612" i="1"/>
  <c r="AN611" i="1"/>
  <c r="AN610" i="1"/>
  <c r="AN609" i="1"/>
  <c r="AN608" i="1"/>
  <c r="AN607" i="1"/>
  <c r="AN606" i="1"/>
  <c r="AN605" i="1"/>
  <c r="AN604" i="1"/>
  <c r="AN603" i="1"/>
  <c r="AN602" i="1"/>
  <c r="AN601" i="1"/>
  <c r="AN600" i="1"/>
  <c r="AN599" i="1"/>
  <c r="AN598" i="1"/>
  <c r="AN597" i="1"/>
  <c r="AN596" i="1"/>
  <c r="AN595" i="1"/>
  <c r="AN594" i="1"/>
  <c r="AN593" i="1"/>
  <c r="AN592" i="1"/>
  <c r="AN591" i="1"/>
  <c r="AN590" i="1"/>
  <c r="AN589" i="1"/>
  <c r="AN588" i="1"/>
  <c r="AN587" i="1"/>
  <c r="AN586" i="1"/>
  <c r="AN585" i="1"/>
  <c r="AN584" i="1"/>
  <c r="AN583" i="1"/>
  <c r="AN582" i="1"/>
  <c r="AN581" i="1"/>
  <c r="AN580" i="1"/>
  <c r="AN579" i="1"/>
  <c r="AN578" i="1"/>
  <c r="AN577" i="1"/>
  <c r="AN576" i="1"/>
  <c r="AN575" i="1"/>
  <c r="AN574" i="1"/>
  <c r="AN573" i="1"/>
  <c r="AN572" i="1"/>
  <c r="AN571" i="1"/>
  <c r="AN570" i="1"/>
  <c r="AN569" i="1"/>
  <c r="AN568" i="1"/>
  <c r="AN567" i="1"/>
  <c r="AN566" i="1"/>
  <c r="AN565" i="1"/>
  <c r="AN564" i="1"/>
  <c r="AN563" i="1"/>
  <c r="AN562" i="1"/>
  <c r="AN561" i="1"/>
  <c r="AN560" i="1"/>
  <c r="AN559" i="1"/>
  <c r="AN558" i="1"/>
  <c r="AN557" i="1"/>
  <c r="AN556" i="1"/>
  <c r="AN555" i="1"/>
  <c r="AN554" i="1"/>
  <c r="AN553" i="1"/>
  <c r="AN552" i="1"/>
  <c r="AN551" i="1"/>
  <c r="AN550" i="1"/>
  <c r="AN549" i="1"/>
  <c r="AN548" i="1"/>
  <c r="AN547" i="1"/>
  <c r="AN546" i="1"/>
  <c r="AN545" i="1"/>
  <c r="AN544" i="1"/>
  <c r="AN543" i="1"/>
  <c r="AN542" i="1"/>
  <c r="AN541" i="1"/>
  <c r="AN540" i="1"/>
  <c r="AN539" i="1"/>
  <c r="AN538" i="1"/>
  <c r="AN537" i="1"/>
  <c r="AN536" i="1"/>
  <c r="AN535" i="1"/>
  <c r="AN534" i="1"/>
  <c r="AN533" i="1"/>
  <c r="AN532" i="1"/>
  <c r="AN531" i="1"/>
  <c r="AN530" i="1"/>
  <c r="AN529" i="1"/>
  <c r="AN528" i="1"/>
  <c r="AN527" i="1"/>
  <c r="AN526" i="1"/>
  <c r="AN525" i="1"/>
  <c r="AN524" i="1"/>
  <c r="AN523" i="1"/>
  <c r="AN522" i="1"/>
  <c r="AN521" i="1"/>
  <c r="AN520" i="1"/>
  <c r="AN519" i="1"/>
  <c r="AN518" i="1"/>
  <c r="AN517" i="1"/>
  <c r="AN516" i="1"/>
  <c r="AN515" i="1"/>
  <c r="AN514" i="1"/>
  <c r="AN513" i="1"/>
  <c r="AN512" i="1"/>
  <c r="AN511" i="1"/>
  <c r="AN510" i="1"/>
  <c r="AN509" i="1"/>
  <c r="AN508" i="1"/>
  <c r="AN507" i="1"/>
  <c r="AN506" i="1"/>
  <c r="AN505" i="1"/>
  <c r="AN504" i="1"/>
  <c r="AN503" i="1"/>
  <c r="AN502" i="1"/>
  <c r="AN501" i="1"/>
  <c r="AN500" i="1"/>
  <c r="AN499" i="1"/>
  <c r="AN498" i="1"/>
  <c r="AN497" i="1"/>
  <c r="AN496" i="1"/>
  <c r="AN495" i="1"/>
  <c r="AN494" i="1"/>
  <c r="AN493" i="1"/>
  <c r="AN492" i="1"/>
  <c r="AN491" i="1"/>
  <c r="AN490" i="1"/>
  <c r="AN489" i="1"/>
  <c r="AN488" i="1"/>
  <c r="AN487" i="1"/>
  <c r="AN486" i="1"/>
  <c r="AN485" i="1"/>
  <c r="AN484" i="1"/>
  <c r="AN483" i="1"/>
  <c r="AN482" i="1"/>
  <c r="AN481" i="1"/>
  <c r="AN480" i="1"/>
  <c r="AN479" i="1"/>
  <c r="AN478" i="1"/>
  <c r="AN477" i="1"/>
  <c r="AN476" i="1"/>
  <c r="AN475" i="1"/>
  <c r="AN474" i="1"/>
  <c r="AN473" i="1"/>
  <c r="AN472" i="1"/>
  <c r="AN471" i="1"/>
  <c r="AN470" i="1"/>
  <c r="AN469" i="1"/>
  <c r="AN468" i="1"/>
  <c r="AN467" i="1"/>
  <c r="AN466" i="1"/>
  <c r="AN465" i="1"/>
  <c r="AN464" i="1"/>
  <c r="AN463" i="1"/>
  <c r="AN462" i="1"/>
  <c r="AN461" i="1"/>
  <c r="AN460" i="1"/>
  <c r="AN459" i="1"/>
  <c r="AN458" i="1"/>
  <c r="AN457" i="1"/>
  <c r="AN456" i="1"/>
  <c r="AN455" i="1"/>
  <c r="AN454" i="1"/>
  <c r="AN453" i="1"/>
  <c r="AN452" i="1"/>
  <c r="AN451" i="1"/>
  <c r="AN450" i="1"/>
  <c r="AN449" i="1"/>
  <c r="AN448" i="1"/>
  <c r="AN447" i="1"/>
  <c r="AN446" i="1"/>
  <c r="AN445" i="1"/>
  <c r="AN444" i="1"/>
  <c r="AN443" i="1"/>
  <c r="AN442" i="1"/>
  <c r="AN441" i="1"/>
  <c r="AN440" i="1"/>
  <c r="AN439" i="1"/>
  <c r="AN438" i="1"/>
  <c r="AN437" i="1"/>
  <c r="AN436" i="1"/>
  <c r="AN435" i="1"/>
  <c r="AN434" i="1"/>
  <c r="AN433" i="1"/>
  <c r="AN432" i="1"/>
  <c r="AN431" i="1"/>
  <c r="AN430" i="1"/>
  <c r="AN429" i="1"/>
  <c r="AN428" i="1"/>
  <c r="AN427" i="1"/>
  <c r="AN426" i="1"/>
  <c r="AN425" i="1"/>
  <c r="AN424" i="1"/>
  <c r="AN423" i="1"/>
  <c r="AN422" i="1"/>
  <c r="AN421" i="1"/>
  <c r="AN420" i="1"/>
  <c r="AN419" i="1"/>
  <c r="AN418" i="1"/>
  <c r="AN417" i="1"/>
  <c r="AN416" i="1"/>
  <c r="AN415" i="1"/>
  <c r="AN414" i="1"/>
  <c r="AN413" i="1"/>
  <c r="AN412" i="1"/>
  <c r="AN411" i="1"/>
  <c r="AN410" i="1"/>
  <c r="AN409" i="1"/>
  <c r="AN408" i="1"/>
  <c r="AN407" i="1"/>
  <c r="AN406" i="1"/>
  <c r="AN405" i="1"/>
  <c r="AN404" i="1"/>
  <c r="AN403" i="1"/>
  <c r="AN402" i="1"/>
  <c r="AN401" i="1"/>
  <c r="AN400" i="1"/>
  <c r="AN399" i="1"/>
  <c r="AN398" i="1"/>
  <c r="AN397" i="1"/>
  <c r="AN396" i="1"/>
  <c r="AN395" i="1"/>
  <c r="AN394" i="1"/>
  <c r="AN393" i="1"/>
  <c r="AN392" i="1"/>
  <c r="AN391" i="1"/>
  <c r="AN390" i="1"/>
  <c r="AN389" i="1"/>
  <c r="AN388" i="1"/>
  <c r="AN387" i="1"/>
  <c r="AN386" i="1"/>
  <c r="AN385" i="1"/>
  <c r="AN384" i="1"/>
  <c r="AN383" i="1"/>
  <c r="AN382" i="1"/>
  <c r="AN381" i="1"/>
  <c r="AN380" i="1"/>
  <c r="AN379" i="1"/>
  <c r="AN378" i="1"/>
  <c r="AN377" i="1"/>
  <c r="AN376" i="1"/>
  <c r="AN375" i="1"/>
  <c r="AN374" i="1"/>
  <c r="AN373" i="1"/>
  <c r="AN372" i="1"/>
  <c r="AN371" i="1"/>
  <c r="AN370" i="1"/>
  <c r="AN369" i="1"/>
  <c r="AN368" i="1"/>
  <c r="AN367" i="1"/>
  <c r="AN366" i="1"/>
  <c r="AN365" i="1"/>
  <c r="AN364" i="1"/>
  <c r="AN363" i="1"/>
  <c r="AN362" i="1"/>
  <c r="AN361" i="1"/>
  <c r="AN360" i="1"/>
  <c r="AN359" i="1"/>
  <c r="AN358" i="1"/>
  <c r="AN357" i="1"/>
  <c r="AN356" i="1"/>
  <c r="AN355" i="1"/>
  <c r="AN354" i="1"/>
  <c r="AN353" i="1"/>
  <c r="AN352" i="1"/>
  <c r="AN351" i="1"/>
  <c r="AN350" i="1"/>
  <c r="AN349" i="1"/>
  <c r="AN348" i="1"/>
  <c r="AN347" i="1"/>
  <c r="AN346" i="1"/>
  <c r="AN345" i="1"/>
  <c r="AN344" i="1"/>
  <c r="AN343" i="1"/>
  <c r="AN342" i="1"/>
  <c r="AN341" i="1"/>
  <c r="AN340" i="1"/>
  <c r="AN339" i="1"/>
  <c r="AN338" i="1"/>
  <c r="AN337" i="1"/>
  <c r="AN336" i="1"/>
  <c r="AN335" i="1"/>
  <c r="AN334" i="1"/>
  <c r="AN333" i="1"/>
  <c r="AN332" i="1"/>
  <c r="AN331" i="1"/>
  <c r="AN330" i="1"/>
  <c r="AN329" i="1"/>
  <c r="AN328" i="1"/>
  <c r="AN327" i="1"/>
  <c r="AN326" i="1"/>
  <c r="AN325" i="1"/>
  <c r="AN324" i="1"/>
  <c r="AN323" i="1"/>
  <c r="AN322" i="1"/>
  <c r="AN321" i="1"/>
  <c r="AN320" i="1"/>
  <c r="AN319" i="1"/>
  <c r="AN318" i="1"/>
  <c r="AN317" i="1"/>
  <c r="AN316" i="1"/>
  <c r="AN315" i="1"/>
  <c r="AN314" i="1"/>
  <c r="AN313" i="1"/>
  <c r="AN312" i="1"/>
  <c r="AN311" i="1"/>
  <c r="AN310" i="1"/>
  <c r="AN309" i="1"/>
  <c r="AN308" i="1"/>
  <c r="AN307" i="1"/>
  <c r="AN306" i="1"/>
  <c r="AN305" i="1"/>
  <c r="AN304" i="1"/>
  <c r="AN303" i="1"/>
  <c r="AN302" i="1"/>
  <c r="AN301" i="1"/>
  <c r="AN300" i="1"/>
  <c r="AN299" i="1"/>
  <c r="AN298" i="1"/>
  <c r="AN297" i="1"/>
  <c r="AN296" i="1"/>
  <c r="AN295" i="1"/>
  <c r="AN294" i="1"/>
  <c r="AN293" i="1"/>
  <c r="AN292" i="1"/>
  <c r="AN291" i="1"/>
  <c r="AN290" i="1"/>
  <c r="AN289" i="1"/>
  <c r="AN288" i="1"/>
  <c r="AN287" i="1"/>
  <c r="AN286" i="1"/>
  <c r="AN285" i="1"/>
  <c r="AN284" i="1"/>
  <c r="AN283" i="1"/>
  <c r="AN282" i="1"/>
  <c r="AN281" i="1"/>
  <c r="AN280" i="1"/>
  <c r="AN279" i="1"/>
  <c r="AN278" i="1"/>
  <c r="AN277" i="1"/>
  <c r="AN276" i="1"/>
  <c r="AN275" i="1"/>
  <c r="AN274" i="1"/>
  <c r="AN273" i="1"/>
  <c r="AN272" i="1"/>
  <c r="AN271" i="1"/>
  <c r="AN270" i="1"/>
  <c r="AN269" i="1"/>
  <c r="AN268" i="1"/>
  <c r="AN267" i="1"/>
  <c r="AN266" i="1"/>
  <c r="AN265" i="1"/>
  <c r="AN264" i="1"/>
  <c r="AN263" i="1"/>
  <c r="AN262" i="1"/>
  <c r="AN261" i="1"/>
  <c r="AN260" i="1"/>
  <c r="AN259" i="1"/>
  <c r="AN258" i="1"/>
  <c r="AN257" i="1"/>
  <c r="AN256" i="1"/>
  <c r="AN255" i="1"/>
  <c r="AN254" i="1"/>
  <c r="AN253" i="1"/>
  <c r="AN252" i="1"/>
  <c r="AN251" i="1"/>
  <c r="AN250" i="1"/>
  <c r="AN249" i="1"/>
  <c r="AN248" i="1"/>
  <c r="AN247" i="1"/>
  <c r="AN246" i="1"/>
  <c r="AN245" i="1"/>
  <c r="AN244" i="1"/>
  <c r="AN243" i="1"/>
  <c r="AN242" i="1"/>
  <c r="AN241" i="1"/>
  <c r="AN240" i="1"/>
  <c r="AN239" i="1"/>
  <c r="AN238" i="1"/>
  <c r="AN237" i="1"/>
  <c r="AN236" i="1"/>
  <c r="AN235" i="1"/>
  <c r="AN234" i="1"/>
  <c r="AN233" i="1"/>
  <c r="AN232" i="1"/>
  <c r="AN231" i="1"/>
  <c r="AN230" i="1"/>
  <c r="AN229" i="1"/>
  <c r="AN228" i="1"/>
  <c r="AN227" i="1"/>
  <c r="AN226" i="1"/>
  <c r="AN225" i="1"/>
  <c r="AN224" i="1"/>
  <c r="AN223" i="1"/>
  <c r="AN222" i="1"/>
  <c r="AN221" i="1"/>
  <c r="AN220" i="1"/>
  <c r="AN219" i="1"/>
  <c r="AN218" i="1"/>
  <c r="AN217" i="1"/>
  <c r="AN216" i="1"/>
  <c r="AN215" i="1"/>
  <c r="AN214" i="1"/>
  <c r="AN213" i="1"/>
  <c r="AN212" i="1"/>
  <c r="AN211" i="1"/>
  <c r="AN210" i="1"/>
  <c r="AN209" i="1"/>
  <c r="AN208" i="1"/>
  <c r="AN207" i="1"/>
  <c r="AN206" i="1"/>
  <c r="AN205" i="1"/>
  <c r="AN204" i="1"/>
  <c r="AN203" i="1"/>
  <c r="AN202" i="1"/>
  <c r="AN201" i="1"/>
  <c r="AN200" i="1"/>
  <c r="AN199" i="1"/>
  <c r="AN198" i="1"/>
  <c r="AN197" i="1"/>
  <c r="AN196" i="1"/>
  <c r="AN195" i="1"/>
  <c r="AN194" i="1"/>
  <c r="AN193" i="1"/>
  <c r="AN192" i="1"/>
  <c r="AN191" i="1"/>
  <c r="AN190" i="1"/>
  <c r="AN189" i="1"/>
  <c r="AN188" i="1"/>
  <c r="AN187" i="1"/>
  <c r="AN186" i="1"/>
  <c r="AN185" i="1"/>
  <c r="AN184" i="1"/>
  <c r="AN183" i="1"/>
  <c r="AN182" i="1"/>
  <c r="AN181" i="1"/>
  <c r="AN180" i="1"/>
  <c r="AN179" i="1"/>
  <c r="AN178" i="1"/>
  <c r="AN177" i="1"/>
  <c r="AN176" i="1"/>
  <c r="AN175" i="1"/>
  <c r="AN174" i="1"/>
  <c r="AN173" i="1"/>
  <c r="AN172" i="1"/>
  <c r="AN171" i="1"/>
  <c r="AN170" i="1"/>
  <c r="AN169" i="1"/>
  <c r="AN168" i="1"/>
  <c r="AN167" i="1"/>
  <c r="AN166" i="1"/>
  <c r="AN165" i="1"/>
  <c r="AN164" i="1"/>
  <c r="AN163" i="1"/>
  <c r="AN162" i="1"/>
  <c r="AN161" i="1"/>
  <c r="AN160" i="1"/>
  <c r="AN159" i="1"/>
  <c r="AN158" i="1"/>
  <c r="AN157" i="1"/>
  <c r="AN156" i="1"/>
  <c r="AN155" i="1"/>
  <c r="AN154" i="1"/>
  <c r="AN153" i="1"/>
  <c r="AN152" i="1"/>
  <c r="AN151" i="1"/>
  <c r="AN150" i="1"/>
  <c r="AN149" i="1"/>
  <c r="AN148" i="1"/>
  <c r="AN147" i="1"/>
  <c r="AN146" i="1"/>
  <c r="AN145" i="1"/>
  <c r="AN144" i="1"/>
  <c r="AN143" i="1"/>
  <c r="AN142" i="1"/>
  <c r="AN141" i="1"/>
  <c r="AN140" i="1"/>
  <c r="AN139" i="1"/>
  <c r="AN138" i="1"/>
  <c r="AN137" i="1"/>
  <c r="AN136" i="1"/>
  <c r="AN135" i="1"/>
  <c r="AN134" i="1"/>
  <c r="AN133" i="1"/>
  <c r="AN132" i="1"/>
  <c r="AN131" i="1"/>
  <c r="AN130" i="1"/>
  <c r="AN129" i="1"/>
  <c r="AN128" i="1"/>
  <c r="AN127" i="1"/>
  <c r="AN126" i="1"/>
  <c r="AN125" i="1"/>
  <c r="AN124" i="1"/>
  <c r="AN123" i="1"/>
  <c r="AN122" i="1"/>
  <c r="AN121" i="1"/>
  <c r="AN120" i="1"/>
  <c r="AN119" i="1"/>
  <c r="AN118" i="1"/>
  <c r="AN117" i="1"/>
  <c r="AN116" i="1"/>
  <c r="AN115" i="1"/>
  <c r="AN114" i="1"/>
  <c r="AN113" i="1"/>
  <c r="AN112" i="1"/>
  <c r="AN111" i="1"/>
  <c r="AN110" i="1"/>
  <c r="AN109" i="1"/>
  <c r="AN108" i="1"/>
  <c r="AN107" i="1"/>
  <c r="AN106" i="1"/>
  <c r="AN105" i="1"/>
  <c r="AN104" i="1"/>
  <c r="AN103" i="1"/>
  <c r="AN102" i="1"/>
  <c r="AN101" i="1"/>
  <c r="AN100" i="1"/>
  <c r="AN99" i="1"/>
  <c r="AN98" i="1"/>
  <c r="AN97" i="1"/>
  <c r="AN96" i="1"/>
  <c r="AN95" i="1"/>
  <c r="AN94" i="1"/>
  <c r="AN93" i="1"/>
  <c r="AN92" i="1"/>
  <c r="AN91" i="1"/>
  <c r="AN90" i="1"/>
  <c r="AN89" i="1"/>
  <c r="AN88" i="1"/>
  <c r="AN87" i="1"/>
  <c r="AN86" i="1"/>
  <c r="AN85" i="1"/>
  <c r="AN84" i="1"/>
  <c r="AN83" i="1"/>
  <c r="AN82" i="1"/>
  <c r="AN81" i="1"/>
  <c r="AN80" i="1"/>
  <c r="AN79" i="1"/>
  <c r="AN78" i="1"/>
  <c r="AN77" i="1"/>
  <c r="AN76" i="1"/>
  <c r="AN75" i="1"/>
  <c r="AN74" i="1"/>
  <c r="AN73" i="1"/>
  <c r="AN72" i="1"/>
  <c r="AN71" i="1"/>
  <c r="AN70" i="1"/>
  <c r="AN69" i="1"/>
  <c r="AN68" i="1"/>
  <c r="AN67" i="1"/>
  <c r="AN66" i="1"/>
  <c r="AN65" i="1"/>
  <c r="AN64" i="1"/>
  <c r="AN63" i="1"/>
  <c r="AN62" i="1"/>
  <c r="AN61" i="1"/>
  <c r="AN60" i="1"/>
  <c r="AN59" i="1"/>
  <c r="AN58" i="1"/>
  <c r="AN57" i="1"/>
  <c r="AN56" i="1"/>
  <c r="AN55" i="1"/>
  <c r="AN54" i="1"/>
  <c r="AN53" i="1"/>
  <c r="AN52" i="1"/>
  <c r="AN51" i="1"/>
  <c r="AN50" i="1"/>
  <c r="AN49" i="1"/>
  <c r="AN48" i="1"/>
  <c r="AN47" i="1"/>
  <c r="AN46" i="1"/>
  <c r="AN45" i="1"/>
  <c r="AN44" i="1"/>
  <c r="AN43" i="1"/>
  <c r="AN42" i="1"/>
  <c r="AN41" i="1"/>
  <c r="AN40" i="1"/>
  <c r="AN39" i="1"/>
  <c r="AN38" i="1"/>
  <c r="AN37" i="1"/>
  <c r="AN36" i="1"/>
  <c r="AN35" i="1"/>
  <c r="AN34" i="1"/>
  <c r="AN33" i="1"/>
  <c r="AN32" i="1"/>
  <c r="AN31" i="1"/>
  <c r="AN30" i="1"/>
  <c r="AN29" i="1"/>
  <c r="AN28" i="1"/>
  <c r="AN27" i="1"/>
  <c r="AN26" i="1"/>
  <c r="AN25" i="1"/>
  <c r="AN24" i="1"/>
  <c r="AN23" i="1"/>
  <c r="AN22" i="1"/>
  <c r="AN21" i="1"/>
  <c r="AN20" i="1"/>
  <c r="AN19" i="1"/>
  <c r="AN18" i="1"/>
  <c r="AN17" i="1"/>
  <c r="AN16" i="1"/>
  <c r="AN15" i="1"/>
  <c r="AN14" i="1"/>
  <c r="AN13" i="1"/>
  <c r="AN12" i="1"/>
  <c r="AN11" i="1"/>
  <c r="AN10" i="1"/>
  <c r="AN9" i="1"/>
  <c r="AN8" i="1"/>
  <c r="AN7" i="1"/>
  <c r="AN6" i="1"/>
  <c r="AN5" i="1"/>
  <c r="BJ1169" i="1" l="1"/>
  <c r="BJ1165" i="1"/>
  <c r="BL1168" i="1"/>
  <c r="BK1167" i="1"/>
  <c r="BK1170" i="1"/>
  <c r="BK1166" i="1"/>
  <c r="AZ11" i="28"/>
  <c r="BD12" i="28"/>
  <c r="BI13" i="28"/>
  <c r="AZ21" i="28"/>
  <c r="A22" i="28"/>
  <c r="Z23" i="28"/>
  <c r="BJ23" i="28" s="1"/>
  <c r="AZ31" i="28"/>
  <c r="A32" i="28"/>
  <c r="Z33" i="28"/>
  <c r="BJ33" i="28" s="1"/>
  <c r="AZ41" i="28"/>
  <c r="A42" i="28"/>
  <c r="Z43" i="28"/>
  <c r="BJ43" i="28" s="1"/>
  <c r="AZ10" i="28"/>
  <c r="Z12" i="28"/>
  <c r="BJ12" i="28" s="1"/>
  <c r="AZ20" i="28"/>
  <c r="BD21" i="28"/>
  <c r="BI22" i="28"/>
  <c r="AZ30" i="28"/>
  <c r="A31" i="28"/>
  <c r="AZ40" i="28"/>
  <c r="BD41" i="28"/>
  <c r="AZ9" i="28"/>
  <c r="A10" i="28"/>
  <c r="Z11" i="28"/>
  <c r="BJ11" i="28" s="1"/>
  <c r="AZ19" i="28"/>
  <c r="Z21" i="28"/>
  <c r="AA21" i="28" s="1"/>
  <c r="AZ29" i="28"/>
  <c r="BD30" i="28"/>
  <c r="AZ39" i="28"/>
  <c r="BD40" i="28"/>
  <c r="Z41" i="28"/>
  <c r="BJ41" i="28" s="1"/>
  <c r="AZ8" i="28"/>
  <c r="A9" i="28"/>
  <c r="BI10" i="28"/>
  <c r="AZ18" i="28"/>
  <c r="A19" i="28"/>
  <c r="Z20" i="28"/>
  <c r="BJ20" i="28" s="1"/>
  <c r="AZ28" i="28"/>
  <c r="A29" i="28"/>
  <c r="Z30" i="28"/>
  <c r="AA30" i="28" s="1"/>
  <c r="AZ38" i="28"/>
  <c r="A39" i="28"/>
  <c r="Z40" i="28"/>
  <c r="BJ40" i="28" s="1"/>
  <c r="AZ7" i="28"/>
  <c r="BD8" i="28"/>
  <c r="Z9" i="28"/>
  <c r="BJ9" i="28" s="1"/>
  <c r="AZ17" i="28"/>
  <c r="A18" i="28"/>
  <c r="AZ27" i="28"/>
  <c r="BD28" i="28"/>
  <c r="BI29" i="28"/>
  <c r="AZ37" i="28"/>
  <c r="BD38" i="28"/>
  <c r="Z39" i="28"/>
  <c r="BJ39" i="28" s="1"/>
  <c r="AZ6" i="28"/>
  <c r="A7" i="28"/>
  <c r="BI8" i="28"/>
  <c r="AZ16" i="28"/>
  <c r="BD17" i="28"/>
  <c r="Z18" i="28"/>
  <c r="BJ18" i="28" s="1"/>
  <c r="AZ26" i="28"/>
  <c r="BD27" i="28"/>
  <c r="BI28" i="28"/>
  <c r="AZ36" i="28"/>
  <c r="A37" i="28"/>
  <c r="BI38" i="28"/>
  <c r="AZ5" i="28"/>
  <c r="BD6" i="28"/>
  <c r="BI7" i="28"/>
  <c r="AZ15" i="28"/>
  <c r="A16" i="28"/>
  <c r="BI17" i="28"/>
  <c r="AZ25" i="28"/>
  <c r="A26" i="28"/>
  <c r="AZ35" i="28"/>
  <c r="A36" i="28"/>
  <c r="BI37" i="28"/>
  <c r="BD5" i="28"/>
  <c r="BI6" i="28"/>
  <c r="AZ14" i="28"/>
  <c r="BD15" i="28"/>
  <c r="AZ24" i="28"/>
  <c r="A25" i="28"/>
  <c r="AZ34" i="28"/>
  <c r="A35" i="28"/>
  <c r="BI36" i="28"/>
  <c r="AZ44" i="28"/>
  <c r="BI5" i="28"/>
  <c r="AZ13" i="28"/>
  <c r="A14" i="28"/>
  <c r="BI15" i="28"/>
  <c r="AZ23" i="28"/>
  <c r="Z25" i="28"/>
  <c r="AA25" i="28" s="1"/>
  <c r="AZ33" i="28"/>
  <c r="BD34" i="28"/>
  <c r="BI35" i="28"/>
  <c r="AZ43" i="28"/>
  <c r="A44" i="28"/>
  <c r="AZ12" i="28"/>
  <c r="BD13" i="28"/>
  <c r="BI14" i="28"/>
  <c r="AZ22" i="28"/>
  <c r="BD23" i="28"/>
  <c r="Z24" i="28"/>
  <c r="AZ32" i="28"/>
  <c r="BD33" i="28"/>
  <c r="AZ42" i="28"/>
  <c r="BI44" i="28"/>
  <c r="AZ5" i="27"/>
  <c r="A6" i="27"/>
  <c r="Z7" i="27"/>
  <c r="BJ7" i="27" s="1"/>
  <c r="AZ15" i="27"/>
  <c r="A16" i="27"/>
  <c r="AZ25" i="27"/>
  <c r="BD26" i="27"/>
  <c r="BI27" i="27"/>
  <c r="AZ35" i="27"/>
  <c r="A36" i="27"/>
  <c r="AZ45" i="27"/>
  <c r="Z48" i="27"/>
  <c r="AA48" i="27" s="1"/>
  <c r="AZ56" i="27"/>
  <c r="BD57" i="27"/>
  <c r="BI58" i="27"/>
  <c r="AZ66" i="27"/>
  <c r="BD67" i="27"/>
  <c r="BI68" i="27"/>
  <c r="AZ76" i="27"/>
  <c r="BI78" i="27"/>
  <c r="AZ86" i="27"/>
  <c r="BI87" i="27"/>
  <c r="BD88" i="27"/>
  <c r="AZ97" i="27"/>
  <c r="Z99" i="27"/>
  <c r="AA99" i="27" s="1"/>
  <c r="AZ107" i="27"/>
  <c r="BI109" i="27"/>
  <c r="BD117" i="27"/>
  <c r="A118" i="27"/>
  <c r="AZ127" i="27"/>
  <c r="A128" i="27"/>
  <c r="AZ137" i="27"/>
  <c r="A138" i="27"/>
  <c r="Z139" i="27"/>
  <c r="AA139" i="27" s="1"/>
  <c r="AZ147" i="27"/>
  <c r="A148" i="27"/>
  <c r="Z149" i="27"/>
  <c r="BJ149" i="27" s="1"/>
  <c r="AZ157" i="27"/>
  <c r="A158" i="27"/>
  <c r="Z159" i="27"/>
  <c r="BJ159" i="27" s="1"/>
  <c r="AZ167" i="27"/>
  <c r="A168" i="27"/>
  <c r="BI169" i="27"/>
  <c r="AZ177" i="27"/>
  <c r="A178" i="27"/>
  <c r="BI179" i="27"/>
  <c r="A187" i="27"/>
  <c r="BD188" i="27"/>
  <c r="A5" i="27"/>
  <c r="Z6" i="27"/>
  <c r="BJ6" i="27" s="1"/>
  <c r="AZ14" i="27"/>
  <c r="A15" i="27"/>
  <c r="BI16" i="27"/>
  <c r="AZ24" i="27"/>
  <c r="A25" i="27"/>
  <c r="AZ34" i="27"/>
  <c r="BD35" i="27"/>
  <c r="Z36" i="27"/>
  <c r="AA36" i="27" s="1"/>
  <c r="AZ44" i="27"/>
  <c r="BI46" i="27"/>
  <c r="AZ55" i="27"/>
  <c r="BD56" i="27"/>
  <c r="AZ65" i="27"/>
  <c r="BD66" i="27"/>
  <c r="Z67" i="27"/>
  <c r="BJ67" i="27" s="1"/>
  <c r="AZ75" i="27"/>
  <c r="BD76" i="27"/>
  <c r="Z77" i="27"/>
  <c r="BJ77" i="27" s="1"/>
  <c r="AZ85" i="27"/>
  <c r="AZ96" i="27"/>
  <c r="BD97" i="27"/>
  <c r="Z98" i="27"/>
  <c r="BJ98" i="27" s="1"/>
  <c r="AZ106" i="27"/>
  <c r="BD107" i="27"/>
  <c r="BI108" i="27"/>
  <c r="AZ116" i="27"/>
  <c r="Z117" i="27"/>
  <c r="AA117" i="27" s="1"/>
  <c r="AZ126" i="27"/>
  <c r="A127" i="27"/>
  <c r="Z128" i="27"/>
  <c r="BJ128" i="27" s="1"/>
  <c r="AZ136" i="27"/>
  <c r="BD137" i="27"/>
  <c r="Z138" i="27"/>
  <c r="AA138" i="27" s="1"/>
  <c r="AZ146" i="27"/>
  <c r="BD147" i="27"/>
  <c r="BI148" i="27"/>
  <c r="AZ156" i="27"/>
  <c r="Z158" i="27"/>
  <c r="AA158" i="27" s="1"/>
  <c r="AZ166" i="27"/>
  <c r="A167" i="27"/>
  <c r="BI168" i="27"/>
  <c r="AZ176" i="27"/>
  <c r="A177" i="27"/>
  <c r="Z178" i="27"/>
  <c r="BJ178" i="27" s="1"/>
  <c r="AZ186" i="27"/>
  <c r="Z187" i="27"/>
  <c r="AA187" i="27" s="1"/>
  <c r="Z188" i="27"/>
  <c r="AA188" i="27" s="1"/>
  <c r="BI5" i="27"/>
  <c r="AZ13" i="27"/>
  <c r="BD14" i="27"/>
  <c r="Z15" i="27"/>
  <c r="AA15" i="27" s="1"/>
  <c r="AZ23" i="27"/>
  <c r="A24" i="27"/>
  <c r="BI25" i="27"/>
  <c r="AZ33" i="27"/>
  <c r="BD34" i="27"/>
  <c r="Z35" i="27"/>
  <c r="BJ35" i="27" s="1"/>
  <c r="AZ43" i="27"/>
  <c r="A44" i="27"/>
  <c r="BI45" i="27"/>
  <c r="AZ54" i="27"/>
  <c r="A55" i="27"/>
  <c r="Z56" i="27"/>
  <c r="BJ56" i="27" s="1"/>
  <c r="AZ64" i="27"/>
  <c r="Z66" i="27"/>
  <c r="AA66" i="27" s="1"/>
  <c r="AZ74" i="27"/>
  <c r="BD75" i="27"/>
  <c r="AZ84" i="27"/>
  <c r="A85" i="27"/>
  <c r="Z86" i="27"/>
  <c r="BJ86" i="27" s="1"/>
  <c r="AZ95" i="27"/>
  <c r="A96" i="27"/>
  <c r="Z97" i="27"/>
  <c r="BJ97" i="27" s="1"/>
  <c r="AZ105" i="27"/>
  <c r="A106" i="27"/>
  <c r="AZ115" i="27"/>
  <c r="AZ125" i="27"/>
  <c r="A126" i="27"/>
  <c r="Z127" i="27"/>
  <c r="BJ127" i="27" s="1"/>
  <c r="AZ135" i="27"/>
  <c r="BD136" i="27"/>
  <c r="BI137" i="27"/>
  <c r="AZ145" i="27"/>
  <c r="A146" i="27"/>
  <c r="BI147" i="27"/>
  <c r="AZ155" i="27"/>
  <c r="BD156" i="27"/>
  <c r="BI157" i="27"/>
  <c r="AZ165" i="27"/>
  <c r="BD166" i="27"/>
  <c r="AZ175" i="27"/>
  <c r="BD176" i="27"/>
  <c r="AZ185" i="27"/>
  <c r="BD186" i="27"/>
  <c r="AZ12" i="27"/>
  <c r="BD13" i="27"/>
  <c r="BI14" i="27"/>
  <c r="AZ22" i="27"/>
  <c r="AZ32" i="27"/>
  <c r="A33" i="27"/>
  <c r="BI34" i="27"/>
  <c r="AZ42" i="27"/>
  <c r="Z44" i="27"/>
  <c r="BJ44" i="27" s="1"/>
  <c r="AZ53" i="27"/>
  <c r="BD54" i="27"/>
  <c r="Z55" i="27"/>
  <c r="AA55" i="27" s="1"/>
  <c r="AZ63" i="27"/>
  <c r="AZ73" i="27"/>
  <c r="BI75" i="27"/>
  <c r="AZ83" i="27"/>
  <c r="A84" i="27"/>
  <c r="AZ94" i="27"/>
  <c r="A95" i="27"/>
  <c r="AZ104" i="27"/>
  <c r="AZ114" i="27"/>
  <c r="BD115" i="27"/>
  <c r="Z116" i="27"/>
  <c r="AA116" i="27" s="1"/>
  <c r="AZ124" i="27"/>
  <c r="BD125" i="27"/>
  <c r="Z126" i="27"/>
  <c r="BJ126" i="27" s="1"/>
  <c r="AZ134" i="27"/>
  <c r="A135" i="27"/>
  <c r="BI136" i="27"/>
  <c r="AZ144" i="27"/>
  <c r="A145" i="27"/>
  <c r="BI146" i="27"/>
  <c r="AZ154" i="27"/>
  <c r="A155" i="27"/>
  <c r="BI156" i="27"/>
  <c r="A164" i="27"/>
  <c r="BD165" i="27"/>
  <c r="Z166" i="27"/>
  <c r="BJ166" i="27" s="1"/>
  <c r="AZ174" i="27"/>
  <c r="BD175" i="27"/>
  <c r="BI176" i="27"/>
  <c r="AZ184" i="27"/>
  <c r="BD185" i="27"/>
  <c r="BI186" i="27"/>
  <c r="AZ11" i="27"/>
  <c r="A12" i="27"/>
  <c r="Z13" i="27"/>
  <c r="AA13" i="27" s="1"/>
  <c r="AZ21" i="27"/>
  <c r="Z23" i="27"/>
  <c r="AA23" i="27" s="1"/>
  <c r="AZ31" i="27"/>
  <c r="A32" i="27"/>
  <c r="AZ41" i="27"/>
  <c r="BI43" i="27"/>
  <c r="AZ52" i="27"/>
  <c r="Z54" i="27"/>
  <c r="BJ54" i="27" s="1"/>
  <c r="AZ62" i="27"/>
  <c r="BD63" i="27"/>
  <c r="AZ72" i="27"/>
  <c r="A73" i="27"/>
  <c r="AZ82" i="27"/>
  <c r="A83" i="27"/>
  <c r="BI84" i="27"/>
  <c r="AZ93" i="27"/>
  <c r="A94" i="27"/>
  <c r="Z95" i="27"/>
  <c r="BJ95" i="27" s="1"/>
  <c r="AZ103" i="27"/>
  <c r="BD104" i="27"/>
  <c r="Z105" i="27"/>
  <c r="AA105" i="27" s="1"/>
  <c r="AZ113" i="27"/>
  <c r="BD114" i="27"/>
  <c r="BI115" i="27"/>
  <c r="AZ123" i="27"/>
  <c r="BD124" i="27"/>
  <c r="Z125" i="27"/>
  <c r="AA125" i="27" s="1"/>
  <c r="AZ133" i="27"/>
  <c r="BI135" i="27"/>
  <c r="AZ143" i="27"/>
  <c r="A144" i="27"/>
  <c r="Z145" i="27"/>
  <c r="AA145" i="27" s="1"/>
  <c r="AZ153" i="27"/>
  <c r="A154" i="27"/>
  <c r="BI155" i="27"/>
  <c r="AZ163" i="27"/>
  <c r="BI164" i="27"/>
  <c r="BI165" i="27"/>
  <c r="AZ173" i="27"/>
  <c r="BD174" i="27"/>
  <c r="Z175" i="27"/>
  <c r="BJ175" i="27" s="1"/>
  <c r="AZ183" i="27"/>
  <c r="BD184" i="27"/>
  <c r="Z185" i="27"/>
  <c r="AA185" i="27" s="1"/>
  <c r="AZ10" i="27"/>
  <c r="A11" i="27"/>
  <c r="Z12" i="27"/>
  <c r="AA12" i="27" s="1"/>
  <c r="AZ20" i="27"/>
  <c r="A21" i="27"/>
  <c r="AZ30" i="27"/>
  <c r="BD31" i="27"/>
  <c r="Z32" i="27"/>
  <c r="BJ32" i="27" s="1"/>
  <c r="AZ40" i="27"/>
  <c r="BI42" i="27"/>
  <c r="AZ51" i="27"/>
  <c r="BI53" i="27"/>
  <c r="AZ61" i="27"/>
  <c r="A62" i="27"/>
  <c r="BI63" i="27"/>
  <c r="AZ71" i="27"/>
  <c r="A72" i="27"/>
  <c r="Z73" i="27"/>
  <c r="AA73" i="27" s="1"/>
  <c r="AZ81" i="27"/>
  <c r="A82" i="27"/>
  <c r="BI83" i="27"/>
  <c r="AZ92" i="27"/>
  <c r="A93" i="27"/>
  <c r="Z94" i="27"/>
  <c r="BJ94" i="27" s="1"/>
  <c r="AZ102" i="27"/>
  <c r="BD103" i="27"/>
  <c r="BI104" i="27"/>
  <c r="AZ112" i="27"/>
  <c r="BD113" i="27"/>
  <c r="Z114" i="27"/>
  <c r="AA114" i="27" s="1"/>
  <c r="AZ122" i="27"/>
  <c r="A123" i="27"/>
  <c r="Z124" i="27"/>
  <c r="BJ124" i="27" s="1"/>
  <c r="AZ132" i="27"/>
  <c r="Z134" i="27"/>
  <c r="AA134" i="27" s="1"/>
  <c r="AZ142" i="27"/>
  <c r="BI144" i="27"/>
  <c r="AZ152" i="27"/>
  <c r="BD153" i="27"/>
  <c r="AZ162" i="27"/>
  <c r="BD163" i="27"/>
  <c r="AZ172" i="27"/>
  <c r="BD173" i="27"/>
  <c r="BI174" i="27"/>
  <c r="AZ182" i="27"/>
  <c r="A183" i="27"/>
  <c r="BI184" i="27"/>
  <c r="AZ9" i="27"/>
  <c r="BD10" i="27"/>
  <c r="BI11" i="27"/>
  <c r="AZ19" i="27"/>
  <c r="BD20" i="27"/>
  <c r="AZ29" i="27"/>
  <c r="A30" i="27"/>
  <c r="AZ39" i="27"/>
  <c r="BD40" i="27"/>
  <c r="BI41" i="27"/>
  <c r="AZ50" i="27"/>
  <c r="BD51" i="27"/>
  <c r="AZ60" i="27"/>
  <c r="Z62" i="27"/>
  <c r="BJ62" i="27" s="1"/>
  <c r="AZ70" i="27"/>
  <c r="A71" i="27"/>
  <c r="BI72" i="27"/>
  <c r="AZ80" i="27"/>
  <c r="AZ91" i="27"/>
  <c r="BD92" i="27"/>
  <c r="BI93" i="27"/>
  <c r="AZ101" i="27"/>
  <c r="A102" i="27"/>
  <c r="Z103" i="27"/>
  <c r="AA103" i="27" s="1"/>
  <c r="A111" i="27"/>
  <c r="BD112" i="27"/>
  <c r="Z113" i="27"/>
  <c r="AA113" i="27" s="1"/>
  <c r="AZ121" i="27"/>
  <c r="BD122" i="27"/>
  <c r="BI123" i="27"/>
  <c r="AZ131" i="27"/>
  <c r="BD132" i="27"/>
  <c r="BI133" i="27"/>
  <c r="AZ141" i="27"/>
  <c r="BD142" i="27"/>
  <c r="Z143" i="27"/>
  <c r="AA143" i="27" s="1"/>
  <c r="AZ151" i="27"/>
  <c r="BD152" i="27"/>
  <c r="Z153" i="27"/>
  <c r="AA153" i="27" s="1"/>
  <c r="AZ161" i="27"/>
  <c r="Z163" i="27"/>
  <c r="AA163" i="27" s="1"/>
  <c r="AZ171" i="27"/>
  <c r="A172" i="27"/>
  <c r="AZ181" i="27"/>
  <c r="A182" i="27"/>
  <c r="BI183" i="27"/>
  <c r="AZ8" i="27"/>
  <c r="A9" i="27"/>
  <c r="Z10" i="27"/>
  <c r="BJ10" i="27" s="1"/>
  <c r="AZ18" i="27"/>
  <c r="BD19" i="27"/>
  <c r="AZ28" i="27"/>
  <c r="A29" i="27"/>
  <c r="BI30" i="27"/>
  <c r="AZ38" i="27"/>
  <c r="Z40" i="27"/>
  <c r="AA40" i="27" s="1"/>
  <c r="AZ49" i="27"/>
  <c r="AZ59" i="27"/>
  <c r="AZ69" i="27"/>
  <c r="BI71" i="27"/>
  <c r="AZ79" i="27"/>
  <c r="Z81" i="27"/>
  <c r="BJ81" i="27" s="1"/>
  <c r="AZ90" i="27"/>
  <c r="Z92" i="27"/>
  <c r="AA92" i="27" s="1"/>
  <c r="AZ100" i="27"/>
  <c r="A101" i="27"/>
  <c r="AZ110" i="27"/>
  <c r="BI111" i="27"/>
  <c r="AZ120" i="27"/>
  <c r="A121" i="27"/>
  <c r="BI122" i="27"/>
  <c r="AZ130" i="27"/>
  <c r="A131" i="27"/>
  <c r="Z132" i="27"/>
  <c r="BJ132" i="27" s="1"/>
  <c r="AZ140" i="27"/>
  <c r="BD141" i="27"/>
  <c r="BI142" i="27"/>
  <c r="AZ150" i="27"/>
  <c r="BD151" i="27"/>
  <c r="Z152" i="27"/>
  <c r="AA152" i="27" s="1"/>
  <c r="AZ160" i="27"/>
  <c r="A161" i="27"/>
  <c r="Z162" i="27"/>
  <c r="BJ162" i="27" s="1"/>
  <c r="AZ170" i="27"/>
  <c r="A171" i="27"/>
  <c r="Z172" i="27"/>
  <c r="BJ172" i="27" s="1"/>
  <c r="AZ180" i="27"/>
  <c r="A181" i="27"/>
  <c r="AZ7" i="27"/>
  <c r="A8" i="27"/>
  <c r="Z9" i="27"/>
  <c r="BJ9" i="27" s="1"/>
  <c r="BD17" i="27"/>
  <c r="A18" i="27"/>
  <c r="Z19" i="27"/>
  <c r="AA19" i="27" s="1"/>
  <c r="AZ27" i="27"/>
  <c r="A28" i="27"/>
  <c r="AZ37" i="27"/>
  <c r="A38" i="27"/>
  <c r="BI39" i="27"/>
  <c r="AZ48" i="27"/>
  <c r="BI50" i="27"/>
  <c r="AZ58" i="27"/>
  <c r="A59" i="27"/>
  <c r="Z60" i="27"/>
  <c r="BJ60" i="27" s="1"/>
  <c r="AZ68" i="27"/>
  <c r="BI70" i="27"/>
  <c r="AZ78" i="27"/>
  <c r="A79" i="27"/>
  <c r="BI80" i="27"/>
  <c r="AZ89" i="27"/>
  <c r="A90" i="27"/>
  <c r="BI91" i="27"/>
  <c r="AZ99" i="27"/>
  <c r="A100" i="27"/>
  <c r="BI101" i="27"/>
  <c r="AZ109" i="27"/>
  <c r="BD110" i="27"/>
  <c r="AZ119" i="27"/>
  <c r="AZ129" i="27"/>
  <c r="BD130" i="27"/>
  <c r="BI131" i="27"/>
  <c r="AZ139" i="27"/>
  <c r="BD140" i="27"/>
  <c r="AZ149" i="27"/>
  <c r="A150" i="27"/>
  <c r="BI151" i="27"/>
  <c r="AZ159" i="27"/>
  <c r="BD160" i="27"/>
  <c r="BI161" i="27"/>
  <c r="AZ169" i="27"/>
  <c r="Z171" i="27"/>
  <c r="AA171" i="27" s="1"/>
  <c r="AZ179" i="27"/>
  <c r="A180" i="27"/>
  <c r="AZ6" i="27"/>
  <c r="BD7" i="27"/>
  <c r="BI8" i="27"/>
  <c r="AZ16" i="27"/>
  <c r="BI17" i="27"/>
  <c r="Z18" i="27"/>
  <c r="AA18" i="27" s="1"/>
  <c r="AZ26" i="27"/>
  <c r="BD27" i="27"/>
  <c r="BI28" i="27"/>
  <c r="AZ36" i="27"/>
  <c r="AZ46" i="27"/>
  <c r="A48" i="27"/>
  <c r="BI49" i="27"/>
  <c r="AZ57" i="27"/>
  <c r="BI59" i="27"/>
  <c r="AZ67" i="27"/>
  <c r="BD68" i="27"/>
  <c r="BI69" i="27"/>
  <c r="Z79" i="27"/>
  <c r="BJ79" i="27" s="1"/>
  <c r="AZ88" i="27"/>
  <c r="A89" i="27"/>
  <c r="BI90" i="27"/>
  <c r="AZ98" i="27"/>
  <c r="BD99" i="27"/>
  <c r="AZ108" i="27"/>
  <c r="BD109" i="27"/>
  <c r="BI110" i="27"/>
  <c r="AZ118" i="27"/>
  <c r="A119" i="27"/>
  <c r="BI120" i="27"/>
  <c r="AZ128" i="27"/>
  <c r="A129" i="27"/>
  <c r="Z130" i="27"/>
  <c r="AA130" i="27" s="1"/>
  <c r="AZ138" i="27"/>
  <c r="BD139" i="27"/>
  <c r="AZ148" i="27"/>
  <c r="BD149" i="27"/>
  <c r="AZ158" i="27"/>
  <c r="A159" i="27"/>
  <c r="AZ168" i="27"/>
  <c r="BD169" i="27"/>
  <c r="BI170" i="27"/>
  <c r="AZ178" i="27"/>
  <c r="BD179" i="27"/>
  <c r="BI180" i="27"/>
  <c r="AZ188" i="27"/>
  <c r="A38" i="26"/>
  <c r="Z100" i="26"/>
  <c r="BJ100" i="26" s="1"/>
  <c r="A140" i="26"/>
  <c r="Z18" i="26"/>
  <c r="BJ18" i="26" s="1"/>
  <c r="A31" i="26"/>
  <c r="BI32" i="26"/>
  <c r="BI33" i="26"/>
  <c r="AZ41" i="26"/>
  <c r="AZ10" i="26"/>
  <c r="A11" i="26"/>
  <c r="BI12" i="26"/>
  <c r="AZ20" i="26"/>
  <c r="BI22" i="26"/>
  <c r="AZ29" i="26"/>
  <c r="A30" i="26"/>
  <c r="AZ40" i="26"/>
  <c r="BD41" i="26"/>
  <c r="Z42" i="26"/>
  <c r="BJ42" i="26" s="1"/>
  <c r="AZ50" i="26"/>
  <c r="A51" i="26"/>
  <c r="BI52" i="26"/>
  <c r="AZ60" i="26"/>
  <c r="BD61" i="26"/>
  <c r="Z62" i="26"/>
  <c r="AA62" i="26" s="1"/>
  <c r="AZ70" i="26"/>
  <c r="A71" i="26"/>
  <c r="BI72" i="26"/>
  <c r="A81" i="26"/>
  <c r="BI82" i="26"/>
  <c r="A91" i="26"/>
  <c r="Z92" i="26"/>
  <c r="AA92" i="26" s="1"/>
  <c r="AZ101" i="26"/>
  <c r="BD102" i="26"/>
  <c r="BI103" i="26"/>
  <c r="BD112" i="26"/>
  <c r="AZ121" i="26"/>
  <c r="BD122" i="26"/>
  <c r="A132" i="26"/>
  <c r="Z133" i="26"/>
  <c r="AA133" i="26" s="1"/>
  <c r="AZ142" i="26"/>
  <c r="Z144" i="26"/>
  <c r="BJ144" i="26" s="1"/>
  <c r="AZ152" i="26"/>
  <c r="A153" i="26"/>
  <c r="Z154" i="26"/>
  <c r="BJ154" i="26" s="1"/>
  <c r="A162" i="26"/>
  <c r="AZ172" i="26"/>
  <c r="BD173" i="26"/>
  <c r="Z174" i="26"/>
  <c r="AA174" i="26" s="1"/>
  <c r="AZ182" i="26"/>
  <c r="A183" i="26"/>
  <c r="AZ192" i="26"/>
  <c r="Z194" i="26"/>
  <c r="BJ194" i="26" s="1"/>
  <c r="AZ202" i="26"/>
  <c r="AZ212" i="26"/>
  <c r="A213" i="26"/>
  <c r="AZ222" i="26"/>
  <c r="Z224" i="26"/>
  <c r="AA224" i="26" s="1"/>
  <c r="AZ232" i="26"/>
  <c r="A233" i="26"/>
  <c r="BI234" i="26"/>
  <c r="BD8" i="26"/>
  <c r="BI9" i="26"/>
  <c r="AZ57" i="26"/>
  <c r="Z59" i="26"/>
  <c r="BJ59" i="26" s="1"/>
  <c r="AZ108" i="26"/>
  <c r="A7" i="26"/>
  <c r="Z8" i="26"/>
  <c r="AA8" i="26" s="1"/>
  <c r="AZ16" i="26"/>
  <c r="Z17" i="26"/>
  <c r="AA17" i="26" s="1"/>
  <c r="AZ11" i="26"/>
  <c r="AZ9" i="26"/>
  <c r="A10" i="26"/>
  <c r="Z11" i="26"/>
  <c r="BJ11" i="26" s="1"/>
  <c r="AZ19" i="26"/>
  <c r="A29" i="26"/>
  <c r="Z30" i="26"/>
  <c r="BJ30" i="26" s="1"/>
  <c r="AZ39" i="26"/>
  <c r="A40" i="26"/>
  <c r="Z41" i="26"/>
  <c r="AA41" i="26" s="1"/>
  <c r="A50" i="26"/>
  <c r="BI51" i="26"/>
  <c r="A60" i="26"/>
  <c r="Z61" i="26"/>
  <c r="AA61" i="26" s="1"/>
  <c r="AZ69" i="26"/>
  <c r="A70" i="26"/>
  <c r="BI71" i="26"/>
  <c r="AZ79" i="26"/>
  <c r="A80" i="26"/>
  <c r="Z81" i="26"/>
  <c r="BJ81" i="26" s="1"/>
  <c r="AZ89" i="26"/>
  <c r="BD90" i="26"/>
  <c r="BI91" i="26"/>
  <c r="A101" i="26"/>
  <c r="AZ110" i="26"/>
  <c r="AZ120" i="26"/>
  <c r="BD121" i="26"/>
  <c r="Z122" i="26"/>
  <c r="AA122" i="26" s="1"/>
  <c r="AZ130" i="26"/>
  <c r="BD131" i="26"/>
  <c r="Z132" i="26"/>
  <c r="AA132" i="26" s="1"/>
  <c r="BD142" i="26"/>
  <c r="Z143" i="26"/>
  <c r="BJ143" i="26" s="1"/>
  <c r="AZ151" i="26"/>
  <c r="A152" i="26"/>
  <c r="Z153" i="26"/>
  <c r="AA153" i="26" s="1"/>
  <c r="Z162" i="26"/>
  <c r="BJ162" i="26" s="1"/>
  <c r="Z163" i="26"/>
  <c r="BJ163" i="26" s="1"/>
  <c r="AZ171" i="26"/>
  <c r="A172" i="26"/>
  <c r="A182" i="26"/>
  <c r="AZ191" i="26"/>
  <c r="A192" i="26"/>
  <c r="BI193" i="26"/>
  <c r="AZ201" i="26"/>
  <c r="BD202" i="26"/>
  <c r="Z203" i="26"/>
  <c r="BJ203" i="26" s="1"/>
  <c r="AZ211" i="26"/>
  <c r="A212" i="26"/>
  <c r="AZ221" i="26"/>
  <c r="A222" i="26"/>
  <c r="AZ231" i="26"/>
  <c r="Z233" i="26"/>
  <c r="AA233" i="26" s="1"/>
  <c r="A78" i="26"/>
  <c r="BI79" i="26"/>
  <c r="BD129" i="26"/>
  <c r="BI130" i="26"/>
  <c r="A12" i="26"/>
  <c r="BI13" i="26"/>
  <c r="AZ21" i="26"/>
  <c r="BD20" i="26"/>
  <c r="Z21" i="26"/>
  <c r="BJ21" i="26" s="1"/>
  <c r="AZ28" i="26"/>
  <c r="AZ8" i="26"/>
  <c r="BD9" i="26"/>
  <c r="Z10" i="26"/>
  <c r="BJ10" i="26" s="1"/>
  <c r="AZ18" i="26"/>
  <c r="A19" i="26"/>
  <c r="Z20" i="26"/>
  <c r="BJ20" i="26" s="1"/>
  <c r="AZ27" i="26"/>
  <c r="A28" i="26"/>
  <c r="BI29" i="26"/>
  <c r="AZ38" i="26"/>
  <c r="BD39" i="26"/>
  <c r="AZ48" i="26"/>
  <c r="A49" i="26"/>
  <c r="Z50" i="26"/>
  <c r="BJ50" i="26" s="1"/>
  <c r="AZ58" i="26"/>
  <c r="A59" i="26"/>
  <c r="BI60" i="26"/>
  <c r="Z70" i="26"/>
  <c r="AA70" i="26" s="1"/>
  <c r="AZ78" i="26"/>
  <c r="BD79" i="26"/>
  <c r="Z80" i="26"/>
  <c r="AA80" i="26" s="1"/>
  <c r="AZ88" i="26"/>
  <c r="A89" i="26"/>
  <c r="Z101" i="26"/>
  <c r="BJ101" i="26" s="1"/>
  <c r="AZ109" i="26"/>
  <c r="A110" i="26"/>
  <c r="BI111" i="26"/>
  <c r="AZ119" i="26"/>
  <c r="BD120" i="26"/>
  <c r="Z121" i="26"/>
  <c r="BJ121" i="26" s="1"/>
  <c r="AZ129" i="26"/>
  <c r="Z131" i="26"/>
  <c r="BJ131" i="26" s="1"/>
  <c r="AZ140" i="26"/>
  <c r="BI142" i="26"/>
  <c r="AZ150" i="26"/>
  <c r="AZ160" i="26"/>
  <c r="A161" i="26"/>
  <c r="AZ170" i="26"/>
  <c r="A171" i="26"/>
  <c r="Z172" i="26"/>
  <c r="AA172" i="26" s="1"/>
  <c r="AZ180" i="26"/>
  <c r="BD191" i="26"/>
  <c r="Z192" i="26"/>
  <c r="AA192" i="26" s="1"/>
  <c r="AZ200" i="26"/>
  <c r="BD201" i="26"/>
  <c r="Z202" i="26"/>
  <c r="BJ202" i="26" s="1"/>
  <c r="AZ210" i="26"/>
  <c r="A211" i="26"/>
  <c r="AZ220" i="26"/>
  <c r="A221" i="26"/>
  <c r="Z222" i="26"/>
  <c r="AA222" i="26" s="1"/>
  <c r="AZ230" i="26"/>
  <c r="A231" i="26"/>
  <c r="Z232" i="26"/>
  <c r="BJ232" i="26" s="1"/>
  <c r="A48" i="26"/>
  <c r="Z49" i="26"/>
  <c r="AA49" i="26" s="1"/>
  <c r="AZ97" i="26"/>
  <c r="BI98" i="26"/>
  <c r="A150" i="26"/>
  <c r="BI151" i="26"/>
  <c r="AZ159" i="26"/>
  <c r="BD160" i="26"/>
  <c r="Z161" i="26"/>
  <c r="AA161" i="26" s="1"/>
  <c r="AZ169" i="26"/>
  <c r="BD170" i="26"/>
  <c r="A180" i="26"/>
  <c r="BD190" i="26"/>
  <c r="BI191" i="26"/>
  <c r="AZ199" i="26"/>
  <c r="BD200" i="26"/>
  <c r="BI201" i="26"/>
  <c r="BD210" i="26"/>
  <c r="Z211" i="26"/>
  <c r="AA211" i="26" s="1"/>
  <c r="AZ219" i="26"/>
  <c r="A220" i="26"/>
  <c r="BI221" i="26"/>
  <c r="AZ229" i="26"/>
  <c r="BD230" i="26"/>
  <c r="Z231" i="26"/>
  <c r="AA231" i="26" s="1"/>
  <c r="AZ239" i="26"/>
  <c r="AZ37" i="26"/>
  <c r="A46" i="26"/>
  <c r="AZ76" i="26"/>
  <c r="Z99" i="26"/>
  <c r="AA99" i="26" s="1"/>
  <c r="AZ107" i="26"/>
  <c r="BD108" i="26"/>
  <c r="BI109" i="26"/>
  <c r="AZ117" i="26"/>
  <c r="A118" i="26"/>
  <c r="BI119" i="26"/>
  <c r="Z129" i="26"/>
  <c r="AA129" i="26" s="1"/>
  <c r="BI138" i="26"/>
  <c r="BD139" i="26"/>
  <c r="BI140" i="26"/>
  <c r="A149" i="26"/>
  <c r="Z150" i="26"/>
  <c r="BJ150" i="26" s="1"/>
  <c r="AZ158" i="26"/>
  <c r="BI160" i="26"/>
  <c r="A169" i="26"/>
  <c r="BI170" i="26"/>
  <c r="BI180" i="26"/>
  <c r="A189" i="26"/>
  <c r="A199" i="26"/>
  <c r="BI200" i="26"/>
  <c r="A209" i="26"/>
  <c r="BI210" i="26"/>
  <c r="AZ218" i="26"/>
  <c r="A219" i="26"/>
  <c r="Z220" i="26"/>
  <c r="AA220" i="26" s="1"/>
  <c r="AZ228" i="26"/>
  <c r="A229" i="26"/>
  <c r="BI230" i="26"/>
  <c r="A238" i="26"/>
  <c r="A239" i="26"/>
  <c r="Z28" i="26"/>
  <c r="AA28" i="26" s="1"/>
  <c r="AZ67" i="26"/>
  <c r="A109" i="26"/>
  <c r="BI110" i="26"/>
  <c r="BD47" i="26"/>
  <c r="Z48" i="26"/>
  <c r="BJ48" i="26" s="1"/>
  <c r="A87" i="26"/>
  <c r="BI88" i="26"/>
  <c r="A16" i="26"/>
  <c r="A56" i="26"/>
  <c r="BI57" i="26"/>
  <c r="Z87" i="26"/>
  <c r="BJ87" i="26" s="1"/>
  <c r="AZ116" i="26"/>
  <c r="AZ126" i="26"/>
  <c r="A127" i="26"/>
  <c r="Z128" i="26"/>
  <c r="BJ128" i="26" s="1"/>
  <c r="AZ136" i="26"/>
  <c r="BD137" i="26"/>
  <c r="BI139" i="26"/>
  <c r="AZ157" i="26"/>
  <c r="A158" i="26"/>
  <c r="AZ167" i="26"/>
  <c r="Z168" i="26"/>
  <c r="AA168" i="26" s="1"/>
  <c r="Z169" i="26"/>
  <c r="AA169" i="26" s="1"/>
  <c r="AZ177" i="26"/>
  <c r="BD178" i="26"/>
  <c r="A188" i="26"/>
  <c r="Z189" i="26"/>
  <c r="BJ189" i="26" s="1"/>
  <c r="A198" i="26"/>
  <c r="BI199" i="26"/>
  <c r="AZ207" i="26"/>
  <c r="BD208" i="26"/>
  <c r="Z209" i="26"/>
  <c r="AA209" i="26" s="1"/>
  <c r="AZ217" i="26"/>
  <c r="AZ227" i="26"/>
  <c r="A228" i="26"/>
  <c r="BI229" i="26"/>
  <c r="AZ237" i="26"/>
  <c r="BI238" i="26"/>
  <c r="Z239" i="26"/>
  <c r="BJ239" i="26" s="1"/>
  <c r="A17" i="26"/>
  <c r="AZ47" i="26"/>
  <c r="AZ139" i="26"/>
  <c r="Z141" i="26"/>
  <c r="AA141" i="26" s="1"/>
  <c r="AZ6" i="26"/>
  <c r="AZ25" i="26"/>
  <c r="BD67" i="26"/>
  <c r="BI68" i="26"/>
  <c r="A25" i="26"/>
  <c r="BI26" i="26"/>
  <c r="AZ35" i="26"/>
  <c r="BD66" i="26"/>
  <c r="BI67" i="26"/>
  <c r="A107" i="26"/>
  <c r="BI108" i="26"/>
  <c r="BD117" i="26"/>
  <c r="BI118" i="26"/>
  <c r="A5" i="26"/>
  <c r="Z6" i="26"/>
  <c r="BJ6" i="26" s="1"/>
  <c r="AZ14" i="26"/>
  <c r="A15" i="26"/>
  <c r="Z16" i="26"/>
  <c r="AA16" i="26" s="1"/>
  <c r="A24" i="26"/>
  <c r="Z25" i="26"/>
  <c r="AA25" i="26" s="1"/>
  <c r="A34" i="26"/>
  <c r="A35" i="26"/>
  <c r="BI36" i="26"/>
  <c r="BD45" i="26"/>
  <c r="A55" i="26"/>
  <c r="BI56" i="26"/>
  <c r="AZ64" i="26"/>
  <c r="A65" i="26"/>
  <c r="BI66" i="26"/>
  <c r="AZ74" i="26"/>
  <c r="A75" i="26"/>
  <c r="Z76" i="26"/>
  <c r="BJ76" i="26" s="1"/>
  <c r="AZ84" i="26"/>
  <c r="A85" i="26"/>
  <c r="AZ94" i="26"/>
  <c r="BD95" i="26"/>
  <c r="BI96" i="26"/>
  <c r="AZ105" i="26"/>
  <c r="Z107" i="26"/>
  <c r="BJ107" i="26" s="1"/>
  <c r="AZ115" i="26"/>
  <c r="BD116" i="26"/>
  <c r="AZ125" i="26"/>
  <c r="BD126" i="26"/>
  <c r="BI127" i="26"/>
  <c r="AZ135" i="26"/>
  <c r="A136" i="26"/>
  <c r="BI137" i="26"/>
  <c r="A147" i="26"/>
  <c r="BD157" i="26"/>
  <c r="Z158" i="26"/>
  <c r="AA158" i="26" s="1"/>
  <c r="BD167" i="26"/>
  <c r="BI178" i="26"/>
  <c r="Z188" i="26"/>
  <c r="BJ188" i="26" s="1"/>
  <c r="AZ196" i="26"/>
  <c r="A197" i="26"/>
  <c r="Z198" i="26"/>
  <c r="BJ198" i="26" s="1"/>
  <c r="AZ206" i="26"/>
  <c r="A207" i="26"/>
  <c r="Z208" i="26"/>
  <c r="AA208" i="26" s="1"/>
  <c r="A217" i="26"/>
  <c r="Z218" i="26"/>
  <c r="BJ218" i="26" s="1"/>
  <c r="AZ226" i="26"/>
  <c r="BI228" i="26"/>
  <c r="AZ236" i="26"/>
  <c r="A237" i="26"/>
  <c r="BD58" i="26"/>
  <c r="BD88" i="26"/>
  <c r="BD26" i="26"/>
  <c r="Z27" i="26"/>
  <c r="BJ27" i="26" s="1"/>
  <c r="A57" i="26"/>
  <c r="Z58" i="26"/>
  <c r="BJ58" i="26" s="1"/>
  <c r="BD77" i="26"/>
  <c r="AZ96" i="26"/>
  <c r="AZ5" i="26"/>
  <c r="A6" i="26"/>
  <c r="BI7" i="26"/>
  <c r="AZ15" i="26"/>
  <c r="A36" i="26"/>
  <c r="Z37" i="26"/>
  <c r="BJ37" i="26" s="1"/>
  <c r="AZ45" i="26"/>
  <c r="BI46" i="26"/>
  <c r="BI47" i="26"/>
  <c r="AZ55" i="26"/>
  <c r="AZ65" i="26"/>
  <c r="AZ75" i="26"/>
  <c r="A76" i="26"/>
  <c r="BI77" i="26"/>
  <c r="AZ85" i="26"/>
  <c r="AZ95" i="26"/>
  <c r="A96" i="26"/>
  <c r="AZ106" i="26"/>
  <c r="BI5" i="26"/>
  <c r="AZ13" i="26"/>
  <c r="A14" i="26"/>
  <c r="BI15" i="26"/>
  <c r="A23" i="26"/>
  <c r="AZ33" i="26"/>
  <c r="BI35" i="26"/>
  <c r="BD44" i="26"/>
  <c r="BI45" i="26"/>
  <c r="AZ53" i="26"/>
  <c r="A54" i="26"/>
  <c r="Z55" i="26"/>
  <c r="BJ55" i="26" s="1"/>
  <c r="AZ63" i="26"/>
  <c r="BD64" i="26"/>
  <c r="BI65" i="26"/>
  <c r="AZ73" i="26"/>
  <c r="A74" i="26"/>
  <c r="Z75" i="26"/>
  <c r="BJ75" i="26" s="1"/>
  <c r="AZ83" i="26"/>
  <c r="BI85" i="26"/>
  <c r="BD94" i="26"/>
  <c r="BI95" i="26"/>
  <c r="AZ104" i="26"/>
  <c r="A105" i="26"/>
  <c r="BI106" i="26"/>
  <c r="AZ114" i="26"/>
  <c r="A115" i="26"/>
  <c r="AZ124" i="26"/>
  <c r="BD125" i="26"/>
  <c r="BI126" i="26"/>
  <c r="AZ134" i="26"/>
  <c r="BI136" i="26"/>
  <c r="BD146" i="26"/>
  <c r="AZ155" i="26"/>
  <c r="BD156" i="26"/>
  <c r="BI157" i="26"/>
  <c r="AZ165" i="26"/>
  <c r="A166" i="26"/>
  <c r="BI167" i="26"/>
  <c r="AZ175" i="26"/>
  <c r="A176" i="26"/>
  <c r="Z177" i="26"/>
  <c r="BJ177" i="26" s="1"/>
  <c r="AZ185" i="26"/>
  <c r="BD186" i="26"/>
  <c r="AZ195" i="26"/>
  <c r="A196" i="26"/>
  <c r="BI197" i="26"/>
  <c r="BD206" i="26"/>
  <c r="BI207" i="26"/>
  <c r="BD216" i="26"/>
  <c r="AZ225" i="26"/>
  <c r="BD226" i="26"/>
  <c r="Z227" i="26"/>
  <c r="BJ227" i="26" s="1"/>
  <c r="AZ235" i="26"/>
  <c r="BD236" i="26"/>
  <c r="Z237" i="26"/>
  <c r="BJ237" i="26" s="1"/>
  <c r="A18" i="26"/>
  <c r="BI19" i="26"/>
  <c r="AZ26" i="26"/>
  <c r="A37" i="26"/>
  <c r="Z38" i="26"/>
  <c r="BJ38" i="26" s="1"/>
  <c r="AZ56" i="26"/>
  <c r="AZ12" i="26"/>
  <c r="BD13" i="26"/>
  <c r="BI14" i="26"/>
  <c r="Z23" i="26"/>
  <c r="AA23" i="26" s="1"/>
  <c r="AZ31" i="26"/>
  <c r="A33" i="26"/>
  <c r="AZ42" i="26"/>
  <c r="A43" i="26"/>
  <c r="AZ52" i="26"/>
  <c r="BD53" i="26"/>
  <c r="Z54" i="26"/>
  <c r="AA54" i="26" s="1"/>
  <c r="AZ62" i="26"/>
  <c r="BI64" i="26"/>
  <c r="AZ72" i="26"/>
  <c r="AZ82" i="26"/>
  <c r="BD83" i="26"/>
  <c r="Z84" i="26"/>
  <c r="AA84" i="26" s="1"/>
  <c r="AZ92" i="26"/>
  <c r="BI94" i="26"/>
  <c r="AZ103" i="26"/>
  <c r="BD104" i="26"/>
  <c r="Z105" i="26"/>
  <c r="AZ113" i="26"/>
  <c r="BI115" i="26"/>
  <c r="AZ123" i="26"/>
  <c r="A124" i="26"/>
  <c r="AZ133" i="26"/>
  <c r="BD134" i="26"/>
  <c r="Z135" i="26"/>
  <c r="AA135" i="26" s="1"/>
  <c r="AZ144" i="26"/>
  <c r="BD145" i="26"/>
  <c r="Z146" i="26"/>
  <c r="A155" i="26"/>
  <c r="BI156" i="26"/>
  <c r="A165" i="26"/>
  <c r="BI166" i="26"/>
  <c r="AZ174" i="26"/>
  <c r="BD185" i="26"/>
  <c r="BI186" i="26"/>
  <c r="AZ194" i="26"/>
  <c r="BD195" i="26"/>
  <c r="Z196" i="26"/>
  <c r="BJ196" i="26" s="1"/>
  <c r="Z206" i="26"/>
  <c r="AA206" i="26" s="1"/>
  <c r="AZ214" i="26"/>
  <c r="BI215" i="26"/>
  <c r="BI216" i="26"/>
  <c r="BI226" i="26"/>
  <c r="A235" i="26"/>
  <c r="Z236" i="26"/>
  <c r="BJ236" i="26" s="1"/>
  <c r="BD68" i="26"/>
  <c r="A119" i="26"/>
  <c r="A22" i="26"/>
  <c r="AZ30" i="26"/>
  <c r="Z43" i="26"/>
  <c r="AA43" i="26" s="1"/>
  <c r="BD52" i="26"/>
  <c r="Z53" i="26"/>
  <c r="BJ53" i="26" s="1"/>
  <c r="AZ61" i="26"/>
  <c r="A62" i="26"/>
  <c r="AZ71" i="26"/>
  <c r="A72" i="26"/>
  <c r="BI73" i="26"/>
  <c r="AZ81" i="26"/>
  <c r="A82" i="26"/>
  <c r="BI83" i="26"/>
  <c r="AZ91" i="26"/>
  <c r="A92" i="26"/>
  <c r="BI93" i="26"/>
  <c r="AZ102" i="26"/>
  <c r="BD103" i="26"/>
  <c r="Z104" i="26"/>
  <c r="BJ104" i="26" s="1"/>
  <c r="AZ112" i="26"/>
  <c r="BI114" i="26"/>
  <c r="AZ122" i="26"/>
  <c r="BD133" i="26"/>
  <c r="AZ143" i="26"/>
  <c r="Z145" i="26"/>
  <c r="BJ145" i="26" s="1"/>
  <c r="AZ153" i="26"/>
  <c r="BD154" i="26"/>
  <c r="Z155" i="26"/>
  <c r="AA155" i="26" s="1"/>
  <c r="AZ163" i="26"/>
  <c r="A164" i="26"/>
  <c r="Z165" i="26"/>
  <c r="AZ173" i="26"/>
  <c r="BD174" i="26"/>
  <c r="AZ183" i="26"/>
  <c r="AZ193" i="26"/>
  <c r="AZ203" i="26"/>
  <c r="A204" i="26"/>
  <c r="BI205" i="26"/>
  <c r="AZ213" i="26"/>
  <c r="BD214" i="26"/>
  <c r="AZ223" i="26"/>
  <c r="A224" i="26"/>
  <c r="Z225" i="26"/>
  <c r="BJ225" i="26" s="1"/>
  <c r="A234" i="26"/>
  <c r="Z160" i="26"/>
  <c r="AA160" i="26" s="1"/>
  <c r="BI50" i="26"/>
  <c r="Z36" i="28"/>
  <c r="Z184" i="27"/>
  <c r="BI189" i="26"/>
  <c r="BD35" i="28"/>
  <c r="BI133" i="26"/>
  <c r="BI20" i="28"/>
  <c r="BI202" i="26"/>
  <c r="Z38" i="28"/>
  <c r="Z156" i="27"/>
  <c r="Z157" i="27"/>
  <c r="BI124" i="27"/>
  <c r="BI125" i="27"/>
  <c r="BD182" i="27"/>
  <c r="Z179" i="27"/>
  <c r="BI132" i="27"/>
  <c r="Z170" i="27"/>
  <c r="BI66" i="27"/>
  <c r="A34" i="27"/>
  <c r="Z39" i="27"/>
  <c r="Z101" i="27"/>
  <c r="BD93" i="27"/>
  <c r="BI98" i="27"/>
  <c r="BI13" i="27"/>
  <c r="A97" i="27"/>
  <c r="BD36" i="27"/>
  <c r="A13" i="27"/>
  <c r="A26" i="27"/>
  <c r="Z63" i="27"/>
  <c r="Z83" i="27"/>
  <c r="BD101" i="27"/>
  <c r="Z78" i="27"/>
  <c r="Z80" i="27"/>
  <c r="BI36" i="27"/>
  <c r="BD72" i="27"/>
  <c r="A19" i="27"/>
  <c r="BD71" i="27"/>
  <c r="BI12" i="27"/>
  <c r="BI10" i="27"/>
  <c r="A10" i="27"/>
  <c r="A95" i="26"/>
  <c r="BI237" i="26"/>
  <c r="Z216" i="26"/>
  <c r="BD197" i="26"/>
  <c r="BD231" i="26"/>
  <c r="BD207" i="26"/>
  <c r="BI236" i="26"/>
  <c r="BD35" i="26"/>
  <c r="BD18" i="28"/>
  <c r="BI23" i="28"/>
  <c r="BD9" i="28"/>
  <c r="BD37" i="28"/>
  <c r="A33" i="28"/>
  <c r="BI40" i="28"/>
  <c r="A8" i="28"/>
  <c r="A21" i="28"/>
  <c r="BD26" i="28"/>
  <c r="Z35" i="28"/>
  <c r="BI11" i="28"/>
  <c r="BD19" i="28"/>
  <c r="BI24" i="28"/>
  <c r="A40" i="28"/>
  <c r="A15" i="28"/>
  <c r="BD44" i="28"/>
  <c r="BI12" i="28"/>
  <c r="A17" i="28"/>
  <c r="Z22" i="28"/>
  <c r="Z5" i="28"/>
  <c r="A11" i="28"/>
  <c r="BD11" i="28"/>
  <c r="BI31" i="28"/>
  <c r="Z31" i="28"/>
  <c r="Z15" i="28"/>
  <c r="A23" i="28"/>
  <c r="Z6" i="28"/>
  <c r="A27" i="28"/>
  <c r="A34" i="28"/>
  <c r="A5" i="28"/>
  <c r="BD16" i="28"/>
  <c r="BI21" i="28"/>
  <c r="BD32" i="28"/>
  <c r="A28" i="28"/>
  <c r="Z8" i="28"/>
  <c r="BI19" i="28"/>
  <c r="Z19" i="28"/>
  <c r="BD24" i="28"/>
  <c r="A24" i="28"/>
  <c r="BI33" i="28"/>
  <c r="A41" i="28"/>
  <c r="BI41" i="28"/>
  <c r="BI43" i="28"/>
  <c r="BD39" i="28"/>
  <c r="Z37" i="28"/>
  <c r="BD10" i="28"/>
  <c r="Z32" i="28"/>
  <c r="BI32" i="28"/>
  <c r="Z13" i="28"/>
  <c r="Z14" i="28"/>
  <c r="BI9" i="28"/>
  <c r="A6" i="28"/>
  <c r="A12" i="28"/>
  <c r="BI25" i="28"/>
  <c r="Z7" i="28"/>
  <c r="BD29" i="28"/>
  <c r="BD7" i="28"/>
  <c r="Z10" i="28"/>
  <c r="Z17" i="28"/>
  <c r="A13" i="28"/>
  <c r="BI16" i="28"/>
  <c r="Z16" i="28"/>
  <c r="Z27" i="28"/>
  <c r="BI27" i="28"/>
  <c r="BI30" i="28"/>
  <c r="BD20" i="28"/>
  <c r="A20" i="28"/>
  <c r="BD14" i="28"/>
  <c r="Z26" i="28"/>
  <c r="BI26" i="28"/>
  <c r="BD22" i="28"/>
  <c r="Z29" i="28"/>
  <c r="BD31" i="28"/>
  <c r="Z28" i="28"/>
  <c r="A30" i="28"/>
  <c r="BI18" i="28"/>
  <c r="BD25" i="28"/>
  <c r="BD36" i="28"/>
  <c r="BI34" i="28"/>
  <c r="Z34" i="28"/>
  <c r="A38" i="28"/>
  <c r="BI39" i="28"/>
  <c r="BI42" i="28"/>
  <c r="Z42" i="28"/>
  <c r="BD42" i="28"/>
  <c r="BD43" i="28"/>
  <c r="A43" i="28"/>
  <c r="Z44" i="28"/>
  <c r="BI54" i="27"/>
  <c r="BD126" i="27"/>
  <c r="BD144" i="27"/>
  <c r="BI185" i="27"/>
  <c r="BD82" i="27"/>
  <c r="Z28" i="27"/>
  <c r="Z30" i="27"/>
  <c r="Z68" i="27"/>
  <c r="Z69" i="27"/>
  <c r="Z70" i="27"/>
  <c r="BD96" i="27"/>
  <c r="A114" i="27"/>
  <c r="A115" i="27"/>
  <c r="BI116" i="27"/>
  <c r="Z168" i="27"/>
  <c r="Z176" i="27"/>
  <c r="Z131" i="27"/>
  <c r="BD135" i="27"/>
  <c r="Z148" i="27"/>
  <c r="BD55" i="27"/>
  <c r="BD44" i="27"/>
  <c r="BI153" i="27"/>
  <c r="Z25" i="27"/>
  <c r="BI86" i="27"/>
  <c r="A103" i="27"/>
  <c r="BD73" i="27"/>
  <c r="Z93" i="27"/>
  <c r="Z41" i="27"/>
  <c r="Z42" i="27"/>
  <c r="BD127" i="27"/>
  <c r="BD8" i="27"/>
  <c r="BD177" i="27"/>
  <c r="BD178" i="27"/>
  <c r="Z5" i="27"/>
  <c r="BD32" i="27"/>
  <c r="Z53" i="27"/>
  <c r="BI60" i="27"/>
  <c r="BI67" i="27"/>
  <c r="Z75" i="27"/>
  <c r="BI81" i="27"/>
  <c r="Z84" i="27"/>
  <c r="BD111" i="27"/>
  <c r="BD121" i="27"/>
  <c r="BD129" i="27"/>
  <c r="Z169" i="27"/>
  <c r="A17" i="27"/>
  <c r="BD33" i="27"/>
  <c r="BI40" i="27"/>
  <c r="A56" i="27"/>
  <c r="A92" i="27"/>
  <c r="BD95" i="27"/>
  <c r="BD102" i="27"/>
  <c r="BD118" i="27"/>
  <c r="BI126" i="27"/>
  <c r="A153" i="27"/>
  <c r="A156" i="27"/>
  <c r="A173" i="27"/>
  <c r="Z180" i="27"/>
  <c r="BI19" i="27"/>
  <c r="BD21" i="27"/>
  <c r="A20" i="27"/>
  <c r="A40" i="27"/>
  <c r="A99" i="27"/>
  <c r="A117" i="27"/>
  <c r="BI117" i="27"/>
  <c r="BI128" i="27"/>
  <c r="A136" i="27"/>
  <c r="A137" i="27"/>
  <c r="BI143" i="27"/>
  <c r="BD150" i="27"/>
  <c r="Z151" i="27"/>
  <c r="BI163" i="27"/>
  <c r="A174" i="27"/>
  <c r="Z45" i="27"/>
  <c r="Z46" i="27"/>
  <c r="Z49" i="27"/>
  <c r="Z50" i="27"/>
  <c r="BI6" i="27"/>
  <c r="Z27" i="27"/>
  <c r="Z91" i="27"/>
  <c r="BD131" i="27"/>
  <c r="A140" i="27"/>
  <c r="BI178" i="27"/>
  <c r="BI23" i="27"/>
  <c r="BI105" i="27"/>
  <c r="A160" i="27"/>
  <c r="A75" i="27"/>
  <c r="BI95" i="27"/>
  <c r="Z155" i="27"/>
  <c r="A169" i="27"/>
  <c r="BD181" i="27"/>
  <c r="BI187" i="27"/>
  <c r="A113" i="27"/>
  <c r="A122" i="27"/>
  <c r="A130" i="27"/>
  <c r="A149" i="27"/>
  <c r="A45" i="27"/>
  <c r="BD45" i="27"/>
  <c r="BD70" i="27"/>
  <c r="A70" i="27"/>
  <c r="BI106" i="27"/>
  <c r="Z106" i="27"/>
  <c r="BI51" i="27"/>
  <c r="Z51" i="27"/>
  <c r="A52" i="27"/>
  <c r="BD52" i="27"/>
  <c r="A77" i="27"/>
  <c r="BD77" i="27"/>
  <c r="BD78" i="27"/>
  <c r="A78" i="27"/>
  <c r="Z89" i="27"/>
  <c r="BI89" i="27"/>
  <c r="BD9" i="27"/>
  <c r="BD39" i="27"/>
  <c r="A39" i="27"/>
  <c r="BD46" i="27"/>
  <c r="A46" i="27"/>
  <c r="Z61" i="27"/>
  <c r="BI61" i="27"/>
  <c r="A65" i="27"/>
  <c r="BD65" i="27"/>
  <c r="Z16" i="27"/>
  <c r="BD16" i="27"/>
  <c r="BD25" i="27"/>
  <c r="BI26" i="27"/>
  <c r="Z26" i="27"/>
  <c r="Z47" i="27"/>
  <c r="BI47" i="27"/>
  <c r="A53" i="27"/>
  <c r="BD53" i="27"/>
  <c r="BD64" i="27"/>
  <c r="A64" i="27"/>
  <c r="Z31" i="27"/>
  <c r="BI31" i="27"/>
  <c r="BD49" i="27"/>
  <c r="A49" i="27"/>
  <c r="BI56" i="27"/>
  <c r="BD80" i="27"/>
  <c r="A80" i="27"/>
  <c r="BI33" i="27"/>
  <c r="Z33" i="27"/>
  <c r="A42" i="27"/>
  <c r="BD42" i="27"/>
  <c r="A43" i="27"/>
  <c r="BD43" i="27"/>
  <c r="BI97" i="27"/>
  <c r="BI21" i="27"/>
  <c r="Z21" i="27"/>
  <c r="BD6" i="27"/>
  <c r="BI9" i="27"/>
  <c r="Z11" i="27"/>
  <c r="BD18" i="27"/>
  <c r="A74" i="27"/>
  <c r="BD74" i="27"/>
  <c r="Z22" i="27"/>
  <c r="BI22" i="27"/>
  <c r="BD50" i="27"/>
  <c r="A50" i="27"/>
  <c r="A58" i="27"/>
  <c r="BD58" i="27"/>
  <c r="A63" i="27"/>
  <c r="A67" i="27"/>
  <c r="BD94" i="27"/>
  <c r="BI99" i="27"/>
  <c r="A107" i="27"/>
  <c r="Z122" i="27"/>
  <c r="BD123" i="27"/>
  <c r="Z135" i="27"/>
  <c r="Z142" i="27"/>
  <c r="Z144" i="27"/>
  <c r="A147" i="27"/>
  <c r="BD158" i="27"/>
  <c r="A165" i="27"/>
  <c r="A166" i="27"/>
  <c r="BD167" i="27"/>
  <c r="BD171" i="27"/>
  <c r="A27" i="27"/>
  <c r="Z43" i="27"/>
  <c r="Z58" i="27"/>
  <c r="BD155" i="27"/>
  <c r="A163" i="27"/>
  <c r="BI166" i="27"/>
  <c r="BI175" i="27"/>
  <c r="BD79" i="27"/>
  <c r="BD85" i="27"/>
  <c r="Z120" i="27"/>
  <c r="BD145" i="27"/>
  <c r="BD148" i="27"/>
  <c r="BI152" i="27"/>
  <c r="BD168" i="27"/>
  <c r="BD159" i="27"/>
  <c r="BD183" i="27"/>
  <c r="BD48" i="27"/>
  <c r="Z59" i="27"/>
  <c r="BD62" i="27"/>
  <c r="Z71" i="27"/>
  <c r="BI92" i="27"/>
  <c r="BI94" i="27"/>
  <c r="Z104" i="27"/>
  <c r="BI113" i="27"/>
  <c r="Z115" i="27"/>
  <c r="Z136" i="27"/>
  <c r="BD146" i="27"/>
  <c r="BD164" i="27"/>
  <c r="BD172" i="27"/>
  <c r="BI127" i="27"/>
  <c r="BD128" i="27"/>
  <c r="A142" i="27"/>
  <c r="Z147" i="27"/>
  <c r="Z161" i="27"/>
  <c r="Z165" i="27"/>
  <c r="BI79" i="27"/>
  <c r="Z87" i="27"/>
  <c r="Z108" i="27"/>
  <c r="A110" i="27"/>
  <c r="BI114" i="27"/>
  <c r="Z133" i="27"/>
  <c r="BI162" i="27"/>
  <c r="A176" i="27"/>
  <c r="BI188" i="27"/>
  <c r="BI139" i="27"/>
  <c r="BI77" i="27"/>
  <c r="Z109" i="27"/>
  <c r="A125" i="27"/>
  <c r="BI130" i="27"/>
  <c r="A152" i="27"/>
  <c r="Z174" i="27"/>
  <c r="BD17" i="26"/>
  <c r="A45" i="26"/>
  <c r="Z221" i="26"/>
  <c r="BI144" i="26"/>
  <c r="BI220" i="26"/>
  <c r="BI16" i="26"/>
  <c r="BI218" i="26"/>
  <c r="BD10" i="26"/>
  <c r="Z45" i="26"/>
  <c r="BI105" i="26"/>
  <c r="BI27" i="26"/>
  <c r="BI122" i="26"/>
  <c r="A142" i="26"/>
  <c r="A216" i="26"/>
  <c r="A137" i="26"/>
  <c r="Z110" i="26"/>
  <c r="Z201" i="26"/>
  <c r="BI23" i="26"/>
  <c r="A160" i="26"/>
  <c r="BI162" i="26"/>
  <c r="Z215" i="26"/>
  <c r="A230" i="26"/>
  <c r="BD89" i="26"/>
  <c r="A20" i="26"/>
  <c r="BI81" i="26"/>
  <c r="BD107" i="26"/>
  <c r="Z64" i="26"/>
  <c r="Z66" i="26"/>
  <c r="Z67" i="26"/>
  <c r="Z157" i="26"/>
  <c r="A94" i="26"/>
  <c r="BD155" i="26"/>
  <c r="BI177" i="26"/>
  <c r="BI192" i="26"/>
  <c r="Z56" i="26"/>
  <c r="BD5" i="26"/>
  <c r="A134" i="26"/>
  <c r="BI168" i="26"/>
  <c r="BI203" i="26"/>
  <c r="BI206" i="26"/>
  <c r="Z234" i="26"/>
  <c r="BD118" i="26"/>
  <c r="BI165" i="26"/>
  <c r="BD57" i="26"/>
  <c r="Z82" i="26"/>
  <c r="BI28" i="26"/>
  <c r="Z85" i="26"/>
  <c r="Z91" i="26"/>
  <c r="Z94" i="26"/>
  <c r="Z114" i="26"/>
  <c r="BD180" i="26"/>
  <c r="A206" i="26"/>
  <c r="BI233" i="26"/>
  <c r="Z46" i="26"/>
  <c r="Z68" i="26"/>
  <c r="BI75" i="26"/>
  <c r="BI87" i="26"/>
  <c r="BI92" i="26"/>
  <c r="Z95" i="26"/>
  <c r="BD149" i="26"/>
  <c r="BD147" i="26"/>
  <c r="BD12" i="26"/>
  <c r="BD14" i="26"/>
  <c r="Z15" i="26"/>
  <c r="BI17" i="26"/>
  <c r="Z83" i="26"/>
  <c r="Z126" i="26"/>
  <c r="BD153" i="26"/>
  <c r="BI155" i="26"/>
  <c r="A178" i="26"/>
  <c r="Z199" i="26"/>
  <c r="BI11" i="26"/>
  <c r="Z29" i="26"/>
  <c r="Z136" i="26"/>
  <c r="Z140" i="26"/>
  <c r="BD182" i="26"/>
  <c r="BI209" i="26"/>
  <c r="BI211" i="26"/>
  <c r="BI225" i="26"/>
  <c r="BD19" i="26"/>
  <c r="BD49" i="26"/>
  <c r="BD15" i="26"/>
  <c r="BD29" i="26"/>
  <c r="Z65" i="26"/>
  <c r="A67" i="26"/>
  <c r="BD72" i="26"/>
  <c r="Z73" i="26"/>
  <c r="A117" i="26"/>
  <c r="BI121" i="26"/>
  <c r="A131" i="26"/>
  <c r="BI131" i="26"/>
  <c r="BI172" i="26"/>
  <c r="BD189" i="26"/>
  <c r="Z191" i="26"/>
  <c r="BI198" i="26"/>
  <c r="A157" i="26"/>
  <c r="BI107" i="26"/>
  <c r="BD140" i="26"/>
  <c r="BD22" i="26"/>
  <c r="Z32" i="26"/>
  <c r="A64" i="26"/>
  <c r="Z115" i="26"/>
  <c r="BD127" i="26"/>
  <c r="BI132" i="26"/>
  <c r="Z138" i="26"/>
  <c r="BI231" i="26"/>
  <c r="A126" i="26"/>
  <c r="A139" i="26"/>
  <c r="BI158" i="26"/>
  <c r="A185" i="26"/>
  <c r="BD192" i="26"/>
  <c r="A13" i="26"/>
  <c r="BI84" i="26"/>
  <c r="A214" i="26"/>
  <c r="Z197" i="26"/>
  <c r="BD5" i="27"/>
  <c r="Z17" i="27"/>
  <c r="Z8" i="27"/>
  <c r="BD11" i="27"/>
  <c r="BD12" i="27"/>
  <c r="A7" i="27"/>
  <c r="A14" i="27"/>
  <c r="BD15" i="27"/>
  <c r="BI7" i="27"/>
  <c r="BI15" i="27"/>
  <c r="Z14" i="27"/>
  <c r="BI18" i="27"/>
  <c r="Z24" i="27"/>
  <c r="BI24" i="27"/>
  <c r="BD30" i="27"/>
  <c r="BD23" i="27"/>
  <c r="A23" i="27"/>
  <c r="BD28" i="27"/>
  <c r="Z20" i="27"/>
  <c r="BI20" i="27"/>
  <c r="BD22" i="27"/>
  <c r="A22" i="27"/>
  <c r="Z29" i="27"/>
  <c r="BI29" i="27"/>
  <c r="A31" i="27"/>
  <c r="Z34" i="27"/>
  <c r="A37" i="27"/>
  <c r="BD37" i="27"/>
  <c r="BI35" i="27"/>
  <c r="BI37" i="27"/>
  <c r="Z37" i="27"/>
  <c r="BI38" i="27"/>
  <c r="Z38" i="27"/>
  <c r="BD24" i="27"/>
  <c r="BI44" i="27"/>
  <c r="BD29" i="27"/>
  <c r="BI32" i="27"/>
  <c r="BD38" i="27"/>
  <c r="A35" i="27"/>
  <c r="A41" i="27"/>
  <c r="BD41" i="27"/>
  <c r="A57" i="27"/>
  <c r="BD59" i="27"/>
  <c r="A68" i="27"/>
  <c r="BI52" i="27"/>
  <c r="Z52" i="27"/>
  <c r="BI64" i="27"/>
  <c r="Z64" i="27"/>
  <c r="A61" i="27"/>
  <c r="BD61" i="27"/>
  <c r="Z65" i="27"/>
  <c r="BI65" i="27"/>
  <c r="BI55" i="27"/>
  <c r="BD69" i="27"/>
  <c r="A69" i="27"/>
  <c r="BI48" i="27"/>
  <c r="BD60" i="27"/>
  <c r="A60" i="27"/>
  <c r="BI62" i="27"/>
  <c r="Z82" i="27"/>
  <c r="BI82" i="27"/>
  <c r="BD91" i="27"/>
  <c r="A91" i="27"/>
  <c r="Z74" i="27"/>
  <c r="BI74" i="27"/>
  <c r="BD81" i="27"/>
  <c r="A81" i="27"/>
  <c r="A51" i="27"/>
  <c r="A54" i="27"/>
  <c r="Z72" i="27"/>
  <c r="Z76" i="27"/>
  <c r="BI76" i="27"/>
  <c r="BI73" i="27"/>
  <c r="A66" i="27"/>
  <c r="A76" i="27"/>
  <c r="Z85" i="27"/>
  <c r="BI85" i="27"/>
  <c r="BI88" i="27"/>
  <c r="Z88" i="27"/>
  <c r="Z90" i="27"/>
  <c r="BI96" i="27"/>
  <c r="Z96" i="27"/>
  <c r="BI112" i="27"/>
  <c r="Z112" i="27"/>
  <c r="A104" i="27"/>
  <c r="Z107" i="27"/>
  <c r="BI107" i="27"/>
  <c r="A88" i="27"/>
  <c r="A108" i="27"/>
  <c r="BD108" i="27"/>
  <c r="BD84" i="27"/>
  <c r="BD89" i="27"/>
  <c r="BD90" i="27"/>
  <c r="BD100" i="27"/>
  <c r="BI102" i="27"/>
  <c r="Z102" i="27"/>
  <c r="Z57" i="27"/>
  <c r="BI57" i="27"/>
  <c r="BD83" i="27"/>
  <c r="BD86" i="27"/>
  <c r="A86" i="27"/>
  <c r="BD98" i="27"/>
  <c r="A98" i="27"/>
  <c r="BI100" i="27"/>
  <c r="Z100" i="27"/>
  <c r="BI118" i="27"/>
  <c r="Z118" i="27"/>
  <c r="A105" i="27"/>
  <c r="BD105" i="27"/>
  <c r="Z110" i="27"/>
  <c r="BD133" i="27"/>
  <c r="A133" i="27"/>
  <c r="BD106" i="27"/>
  <c r="A109" i="27"/>
  <c r="BD119" i="27"/>
  <c r="BI121" i="27"/>
  <c r="Z121" i="27"/>
  <c r="Z123" i="27"/>
  <c r="A112" i="27"/>
  <c r="Z129" i="27"/>
  <c r="BI129" i="27"/>
  <c r="Z111" i="27"/>
  <c r="A116" i="27"/>
  <c r="BD116" i="27"/>
  <c r="BI103" i="27"/>
  <c r="A141" i="27"/>
  <c r="BI119" i="27"/>
  <c r="Z119" i="27"/>
  <c r="A120" i="27"/>
  <c r="BD120" i="27"/>
  <c r="A139" i="27"/>
  <c r="BI134" i="27"/>
  <c r="BD138" i="27"/>
  <c r="BI141" i="27"/>
  <c r="Z141" i="27"/>
  <c r="A124" i="27"/>
  <c r="A132" i="27"/>
  <c r="A134" i="27"/>
  <c r="BD134" i="27"/>
  <c r="Z140" i="27"/>
  <c r="BI140" i="27"/>
  <c r="BD143" i="27"/>
  <c r="A143" i="27"/>
  <c r="BI138" i="27"/>
  <c r="BI145" i="27"/>
  <c r="BD162" i="27"/>
  <c r="A162" i="27"/>
  <c r="Z146" i="27"/>
  <c r="BD161" i="27"/>
  <c r="Z137" i="27"/>
  <c r="BI149" i="27"/>
  <c r="Z150" i="27"/>
  <c r="BI150" i="27"/>
  <c r="Z160" i="27"/>
  <c r="BI160" i="27"/>
  <c r="A151" i="27"/>
  <c r="BD157" i="27"/>
  <c r="A157" i="27"/>
  <c r="BI159" i="27"/>
  <c r="BD154" i="27"/>
  <c r="BI158" i="27"/>
  <c r="Z164" i="27"/>
  <c r="BI177" i="27"/>
  <c r="Z177" i="27"/>
  <c r="Z182" i="27"/>
  <c r="BI182" i="27"/>
  <c r="BI167" i="27"/>
  <c r="Z167" i="27"/>
  <c r="BI172" i="27"/>
  <c r="Z173" i="27"/>
  <c r="BI173" i="27"/>
  <c r="BI171" i="27"/>
  <c r="BD170" i="27"/>
  <c r="A170" i="27"/>
  <c r="A175" i="27"/>
  <c r="BI181" i="27"/>
  <c r="Z181" i="27"/>
  <c r="A184" i="27"/>
  <c r="BI154" i="27"/>
  <c r="Z154" i="27"/>
  <c r="A186" i="27"/>
  <c r="BD187" i="27"/>
  <c r="A179" i="27"/>
  <c r="BD180" i="27"/>
  <c r="A185" i="27"/>
  <c r="A188" i="27"/>
  <c r="Z183" i="27"/>
  <c r="Z186" i="27"/>
  <c r="BD69" i="26"/>
  <c r="A69" i="26"/>
  <c r="BI20" i="26"/>
  <c r="BD24" i="26"/>
  <c r="A27" i="26"/>
  <c r="BD27" i="26"/>
  <c r="Z19" i="26"/>
  <c r="Z33" i="26"/>
  <c r="BI6" i="26"/>
  <c r="Z24" i="26"/>
  <c r="BI24" i="26"/>
  <c r="A8" i="26"/>
  <c r="BI18" i="26"/>
  <c r="BD34" i="26"/>
  <c r="A41" i="26"/>
  <c r="BI55" i="26"/>
  <c r="Z40" i="26"/>
  <c r="BI40" i="26"/>
  <c r="A9" i="26"/>
  <c r="A42" i="26"/>
  <c r="BD42" i="26"/>
  <c r="BD7" i="26"/>
  <c r="BD40" i="26"/>
  <c r="Z31" i="26"/>
  <c r="BI31" i="26"/>
  <c r="A63" i="26"/>
  <c r="BD63" i="26"/>
  <c r="A90" i="26"/>
  <c r="BI112" i="26"/>
  <c r="Z112" i="26"/>
  <c r="BI100" i="26"/>
  <c r="BD113" i="26"/>
  <c r="A113" i="26"/>
  <c r="BD36" i="26"/>
  <c r="Z51" i="26"/>
  <c r="Z60" i="26"/>
  <c r="Z72" i="26"/>
  <c r="BD74" i="26"/>
  <c r="BD80" i="26"/>
  <c r="A88" i="26"/>
  <c r="Z98" i="26"/>
  <c r="Z111" i="26"/>
  <c r="Z119" i="26"/>
  <c r="BI125" i="26"/>
  <c r="Z125" i="26"/>
  <c r="BD65" i="26"/>
  <c r="A79" i="26"/>
  <c r="A116" i="26"/>
  <c r="A122" i="26"/>
  <c r="Z149" i="26"/>
  <c r="BI149" i="26"/>
  <c r="A84" i="26"/>
  <c r="BD84" i="26"/>
  <c r="BI152" i="26"/>
  <c r="Z152" i="26"/>
  <c r="BI173" i="26"/>
  <c r="Z173" i="26"/>
  <c r="BD106" i="26"/>
  <c r="A106" i="26"/>
  <c r="A130" i="26"/>
  <c r="BD130" i="26"/>
  <c r="BI43" i="26"/>
  <c r="BD48" i="26"/>
  <c r="BD60" i="26"/>
  <c r="Z103" i="26"/>
  <c r="Z109" i="26"/>
  <c r="Z127" i="26"/>
  <c r="BI182" i="26"/>
  <c r="Z182" i="26"/>
  <c r="BI25" i="26"/>
  <c r="BI38" i="26"/>
  <c r="BD78" i="26"/>
  <c r="Z88" i="26"/>
  <c r="BD91" i="26"/>
  <c r="BI101" i="26"/>
  <c r="Z106" i="26"/>
  <c r="BI116" i="26"/>
  <c r="Z116" i="26"/>
  <c r="Z137" i="26"/>
  <c r="BI159" i="26"/>
  <c r="Z159" i="26"/>
  <c r="BI196" i="26"/>
  <c r="A125" i="26"/>
  <c r="Z71" i="26"/>
  <c r="Z77" i="26"/>
  <c r="BI99" i="26"/>
  <c r="BI117" i="26"/>
  <c r="Z117" i="26"/>
  <c r="BI86" i="26"/>
  <c r="Z86" i="26"/>
  <c r="A111" i="26"/>
  <c r="BD111" i="26"/>
  <c r="A121" i="26"/>
  <c r="BI124" i="26"/>
  <c r="Z124" i="26"/>
  <c r="BI204" i="26"/>
  <c r="Z204" i="26"/>
  <c r="A210" i="26"/>
  <c r="BI222" i="26"/>
  <c r="Z228" i="26"/>
  <c r="A236" i="26"/>
  <c r="BD152" i="26"/>
  <c r="BI161" i="26"/>
  <c r="BD166" i="26"/>
  <c r="Z167" i="26"/>
  <c r="Z170" i="26"/>
  <c r="A174" i="26"/>
  <c r="A186" i="26"/>
  <c r="Z193" i="26"/>
  <c r="BI194" i="26"/>
  <c r="A202" i="26"/>
  <c r="Z229" i="26"/>
  <c r="Z118" i="26"/>
  <c r="BI154" i="26"/>
  <c r="Z156" i="26"/>
  <c r="BD188" i="26"/>
  <c r="Z226" i="26"/>
  <c r="BD221" i="26"/>
  <c r="BD212" i="26"/>
  <c r="BD150" i="26"/>
  <c r="A173" i="26"/>
  <c r="A190" i="26"/>
  <c r="BD198" i="26"/>
  <c r="A200" i="26"/>
  <c r="Z210" i="26"/>
  <c r="BI239" i="26"/>
  <c r="BI141" i="26"/>
  <c r="Z151" i="26"/>
  <c r="Z186" i="26"/>
  <c r="BD213" i="26"/>
  <c r="BD222" i="26"/>
  <c r="BI145" i="26"/>
  <c r="A156" i="26"/>
  <c r="A191" i="26"/>
  <c r="A201" i="26"/>
  <c r="A226" i="26"/>
  <c r="BI153" i="26"/>
  <c r="Z180" i="26"/>
  <c r="BD224" i="26"/>
  <c r="AZ22" i="26"/>
  <c r="Z39" i="26"/>
  <c r="BI39" i="26"/>
  <c r="Z44" i="26"/>
  <c r="BI44" i="26"/>
  <c r="Z5" i="26"/>
  <c r="Z36" i="26"/>
  <c r="BI41" i="26"/>
  <c r="A58" i="26"/>
  <c r="BD59" i="26"/>
  <c r="BI21" i="26"/>
  <c r="BI37" i="26"/>
  <c r="BD56" i="26"/>
  <c r="Z22" i="26"/>
  <c r="BI49" i="26"/>
  <c r="BI8" i="26"/>
  <c r="Z13" i="26"/>
  <c r="A26" i="26"/>
  <c r="BI10" i="26"/>
  <c r="A21" i="26"/>
  <c r="Z35" i="26"/>
  <c r="AZ36" i="26"/>
  <c r="A39" i="26"/>
  <c r="AZ43" i="26"/>
  <c r="A52" i="26"/>
  <c r="BD62" i="26"/>
  <c r="Z26" i="26"/>
  <c r="BI54" i="26"/>
  <c r="BI42" i="26"/>
  <c r="Z7" i="26"/>
  <c r="BD11" i="26"/>
  <c r="AZ7" i="26"/>
  <c r="Z12" i="26"/>
  <c r="Z14" i="26"/>
  <c r="BD16" i="26"/>
  <c r="BD23" i="26"/>
  <c r="BD25" i="26"/>
  <c r="BD30" i="26"/>
  <c r="AZ32" i="26"/>
  <c r="A44" i="26"/>
  <c r="A47" i="26"/>
  <c r="AZ51" i="26"/>
  <c r="A53" i="26"/>
  <c r="AZ59" i="26"/>
  <c r="A61" i="26"/>
  <c r="BI63" i="26"/>
  <c r="Z63" i="26"/>
  <c r="AZ66" i="26"/>
  <c r="BD21" i="26"/>
  <c r="BD31" i="26"/>
  <c r="Z34" i="26"/>
  <c r="BI34" i="26"/>
  <c r="BD37" i="26"/>
  <c r="BD54" i="26"/>
  <c r="A66" i="26"/>
  <c r="BI74" i="26"/>
  <c r="Z74" i="26"/>
  <c r="BD38" i="26"/>
  <c r="BI59" i="26"/>
  <c r="AZ77" i="26"/>
  <c r="AZ54" i="26"/>
  <c r="Z57" i="26"/>
  <c r="BI58" i="26"/>
  <c r="BI62" i="26"/>
  <c r="BI30" i="26"/>
  <c r="AZ49" i="26"/>
  <c r="Z52" i="26"/>
  <c r="BI61" i="26"/>
  <c r="AZ68" i="26"/>
  <c r="BI69" i="26"/>
  <c r="Z69" i="26"/>
  <c r="BD6" i="26"/>
  <c r="BD28" i="26"/>
  <c r="BD43" i="26"/>
  <c r="BD51" i="26"/>
  <c r="BI53" i="26"/>
  <c r="AZ80" i="26"/>
  <c r="Z47" i="26"/>
  <c r="Z9" i="26"/>
  <c r="AZ44" i="26"/>
  <c r="BD46" i="26"/>
  <c r="BI48" i="26"/>
  <c r="BD73" i="26"/>
  <c r="A73" i="26"/>
  <c r="Z79" i="26"/>
  <c r="BD18" i="26"/>
  <c r="BD33" i="26"/>
  <c r="BD50" i="26"/>
  <c r="BD55" i="26"/>
  <c r="BI70" i="26"/>
  <c r="BI76" i="26"/>
  <c r="BD81" i="26"/>
  <c r="Z89" i="26"/>
  <c r="BI89" i="26"/>
  <c r="BD92" i="26"/>
  <c r="BD97" i="26"/>
  <c r="BI78" i="26"/>
  <c r="Z78" i="26"/>
  <c r="AZ86" i="26"/>
  <c r="A97" i="26"/>
  <c r="A68" i="26"/>
  <c r="BD71" i="26"/>
  <c r="A86" i="26"/>
  <c r="BD86" i="26"/>
  <c r="BD82" i="26"/>
  <c r="BD85" i="26"/>
  <c r="BD87" i="26"/>
  <c r="AZ93" i="26"/>
  <c r="AZ99" i="26"/>
  <c r="AZ100" i="26"/>
  <c r="BD93" i="26"/>
  <c r="A93" i="26"/>
  <c r="BD99" i="26"/>
  <c r="A99" i="26"/>
  <c r="A100" i="26"/>
  <c r="BD100" i="26"/>
  <c r="A102" i="26"/>
  <c r="A114" i="26"/>
  <c r="BD114" i="26"/>
  <c r="AZ118" i="26"/>
  <c r="BD75" i="26"/>
  <c r="A77" i="26"/>
  <c r="BI97" i="26"/>
  <c r="Z97" i="26"/>
  <c r="BI102" i="26"/>
  <c r="Z102" i="26"/>
  <c r="AZ111" i="26"/>
  <c r="BI80" i="26"/>
  <c r="A83" i="26"/>
  <c r="AZ87" i="26"/>
  <c r="Z93" i="26"/>
  <c r="BD96" i="26"/>
  <c r="BI104" i="26"/>
  <c r="BI113" i="26"/>
  <c r="Z113" i="26"/>
  <c r="BI90" i="26"/>
  <c r="Z90" i="26"/>
  <c r="A104" i="26"/>
  <c r="BD105" i="26"/>
  <c r="BI123" i="26"/>
  <c r="Z123" i="26"/>
  <c r="AZ127" i="26"/>
  <c r="Z96" i="26"/>
  <c r="Z108" i="26"/>
  <c r="AZ131" i="26"/>
  <c r="A103" i="26"/>
  <c r="BD70" i="26"/>
  <c r="AZ90" i="26"/>
  <c r="A108" i="26"/>
  <c r="BD110" i="26"/>
  <c r="BD119" i="26"/>
  <c r="A133" i="26"/>
  <c r="BI128" i="26"/>
  <c r="AZ132" i="26"/>
  <c r="A112" i="26"/>
  <c r="A120" i="26"/>
  <c r="A129" i="26"/>
  <c r="A128" i="26"/>
  <c r="BD128" i="26"/>
  <c r="BI129" i="26"/>
  <c r="BI134" i="26"/>
  <c r="Z134" i="26"/>
  <c r="Z130" i="26"/>
  <c r="BI120" i="26"/>
  <c r="Z120" i="26"/>
  <c r="A123" i="26"/>
  <c r="BD123" i="26"/>
  <c r="BD101" i="26"/>
  <c r="BD109" i="26"/>
  <c r="BD136" i="26"/>
  <c r="A145" i="26"/>
  <c r="BD76" i="26"/>
  <c r="BD124" i="26"/>
  <c r="BI147" i="26"/>
  <c r="Z147" i="26"/>
  <c r="AZ154" i="26"/>
  <c r="Z139" i="26"/>
  <c r="Z142" i="26"/>
  <c r="AZ145" i="26"/>
  <c r="BI143" i="26"/>
  <c r="A143" i="26"/>
  <c r="BD143" i="26"/>
  <c r="BD141" i="26"/>
  <c r="A141" i="26"/>
  <c r="BD132" i="26"/>
  <c r="BI135" i="26"/>
  <c r="AZ141" i="26"/>
  <c r="AZ148" i="26"/>
  <c r="BD115" i="26"/>
  <c r="AZ137" i="26"/>
  <c r="Z148" i="26"/>
  <c r="BI148" i="26"/>
  <c r="BI146" i="26"/>
  <c r="BD144" i="26"/>
  <c r="A144" i="26"/>
  <c r="AZ146" i="26"/>
  <c r="AZ149" i="26"/>
  <c r="BD151" i="26"/>
  <c r="A151" i="26"/>
  <c r="AZ166" i="26"/>
  <c r="A135" i="26"/>
  <c r="BD135" i="26"/>
  <c r="A146" i="26"/>
  <c r="AZ156" i="26"/>
  <c r="A148" i="26"/>
  <c r="BD148" i="26"/>
  <c r="A154" i="26"/>
  <c r="AZ147" i="26"/>
  <c r="BI150" i="26"/>
  <c r="AZ161" i="26"/>
  <c r="BD159" i="26"/>
  <c r="A159" i="26"/>
  <c r="AZ164" i="26"/>
  <c r="BD162" i="26"/>
  <c r="BI171" i="26"/>
  <c r="Z171" i="26"/>
  <c r="BD163" i="26"/>
  <c r="BD168" i="26"/>
  <c r="A168" i="26"/>
  <c r="BI163" i="26"/>
  <c r="A170" i="26"/>
  <c r="BD164" i="26"/>
  <c r="BD169" i="26"/>
  <c r="BI174" i="26"/>
  <c r="A177" i="26"/>
  <c r="BD177" i="26"/>
  <c r="AZ179" i="26"/>
  <c r="Z175" i="26"/>
  <c r="BI175" i="26"/>
  <c r="BD161" i="26"/>
  <c r="A163" i="26"/>
  <c r="BI164" i="26"/>
  <c r="Z164" i="26"/>
  <c r="BI169" i="26"/>
  <c r="BD158" i="26"/>
  <c r="Z166" i="26"/>
  <c r="A167" i="26"/>
  <c r="AZ176" i="26"/>
  <c r="AZ181" i="26"/>
  <c r="BD176" i="26"/>
  <c r="BD181" i="26"/>
  <c r="Z181" i="26"/>
  <c r="BI181" i="26"/>
  <c r="AZ184" i="26"/>
  <c r="A184" i="26"/>
  <c r="BD184" i="26"/>
  <c r="BD171" i="26"/>
  <c r="BD172" i="26"/>
  <c r="A175" i="26"/>
  <c r="BD175" i="26"/>
  <c r="Z183" i="26"/>
  <c r="BI183" i="26"/>
  <c r="BD179" i="26"/>
  <c r="A179" i="26"/>
  <c r="Z176" i="26"/>
  <c r="BI176" i="26"/>
  <c r="AZ178" i="26"/>
  <c r="A181" i="26"/>
  <c r="BI179" i="26"/>
  <c r="Z179" i="26"/>
  <c r="BI184" i="26"/>
  <c r="Z184" i="26"/>
  <c r="AZ186" i="26"/>
  <c r="AZ187" i="26"/>
  <c r="BD165" i="26"/>
  <c r="Z178" i="26"/>
  <c r="A187" i="26"/>
  <c r="BD187" i="26"/>
  <c r="BD183" i="26"/>
  <c r="BI185" i="26"/>
  <c r="Z185" i="26"/>
  <c r="BI187" i="26"/>
  <c r="Z187" i="26"/>
  <c r="AZ188" i="26"/>
  <c r="AZ197" i="26"/>
  <c r="A193" i="26"/>
  <c r="BD193" i="26"/>
  <c r="AZ190" i="26"/>
  <c r="BI188" i="26"/>
  <c r="AZ189" i="26"/>
  <c r="BI195" i="26"/>
  <c r="Z195" i="26"/>
  <c r="BD196" i="26"/>
  <c r="AZ205" i="26"/>
  <c r="A205" i="26"/>
  <c r="BD205" i="26"/>
  <c r="AZ204" i="26"/>
  <c r="BI190" i="26"/>
  <c r="Z190" i="26"/>
  <c r="AZ208" i="26"/>
  <c r="BD194" i="26"/>
  <c r="A194" i="26"/>
  <c r="A195" i="26"/>
  <c r="A203" i="26"/>
  <c r="BD203" i="26"/>
  <c r="BI219" i="26"/>
  <c r="Z219" i="26"/>
  <c r="BI217" i="26"/>
  <c r="Z217" i="26"/>
  <c r="Z207" i="26"/>
  <c r="BI212" i="26"/>
  <c r="Z212" i="26"/>
  <c r="BD199" i="26"/>
  <c r="Z200" i="26"/>
  <c r="BD211" i="26"/>
  <c r="BD209" i="26"/>
  <c r="BI214" i="26"/>
  <c r="Z214" i="26"/>
  <c r="AZ216" i="26"/>
  <c r="AZ198" i="26"/>
  <c r="BD204" i="26"/>
  <c r="Z205" i="26"/>
  <c r="BI208" i="26"/>
  <c r="BD215" i="26"/>
  <c r="BD218" i="26"/>
  <c r="A218" i="26"/>
  <c r="BI223" i="26"/>
  <c r="Z223" i="26"/>
  <c r="BD217" i="26"/>
  <c r="A227" i="26"/>
  <c r="BD220" i="26"/>
  <c r="A208" i="26"/>
  <c r="BI224" i="26"/>
  <c r="AZ224" i="26"/>
  <c r="AZ209" i="26"/>
  <c r="Z213" i="26"/>
  <c r="BI213" i="26"/>
  <c r="A215" i="26"/>
  <c r="BD223" i="26"/>
  <c r="A223" i="26"/>
  <c r="BD227" i="26"/>
  <c r="BI235" i="26"/>
  <c r="Z235" i="26"/>
  <c r="AZ234" i="26"/>
  <c r="BD228" i="26"/>
  <c r="BD225" i="26"/>
  <c r="A225" i="26"/>
  <c r="BI227" i="26"/>
  <c r="Z238" i="26"/>
  <c r="BD219" i="26"/>
  <c r="BD229" i="26"/>
  <c r="A232" i="26"/>
  <c r="BD232" i="26"/>
  <c r="BD233" i="26"/>
  <c r="BD237" i="26"/>
  <c r="AZ233" i="26"/>
  <c r="BD235" i="26"/>
  <c r="Z230" i="26"/>
  <c r="BI232" i="26"/>
  <c r="BD238" i="26"/>
  <c r="BD239" i="26"/>
  <c r="BD234" i="26"/>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O3" i="1"/>
  <c r="AA159" i="27" l="1"/>
  <c r="AA32" i="27"/>
  <c r="BK32" i="27" s="1"/>
  <c r="AA56" i="27"/>
  <c r="BK56" i="27" s="1"/>
  <c r="AA9" i="27"/>
  <c r="BK9" i="27" s="1"/>
  <c r="BJ188" i="27"/>
  <c r="AA203" i="26"/>
  <c r="AB203" i="26" s="1"/>
  <c r="AA101" i="26"/>
  <c r="BK101" i="26" s="1"/>
  <c r="AA35" i="27"/>
  <c r="BK35" i="27" s="1"/>
  <c r="BJ66" i="27"/>
  <c r="AA10" i="26"/>
  <c r="BK10" i="26" s="1"/>
  <c r="BJ206" i="26"/>
  <c r="BJ99" i="26"/>
  <c r="AA30" i="26"/>
  <c r="BK30" i="26" s="1"/>
  <c r="AA198" i="26"/>
  <c r="AB198" i="26" s="1"/>
  <c r="BJ224" i="26"/>
  <c r="AA60" i="27"/>
  <c r="BK60" i="27" s="1"/>
  <c r="BJ211" i="26"/>
  <c r="AA202" i="26"/>
  <c r="AB202" i="26" s="1"/>
  <c r="AA104" i="26"/>
  <c r="BK104" i="26" s="1"/>
  <c r="AA39" i="28"/>
  <c r="BK39" i="28" s="1"/>
  <c r="AA196" i="26"/>
  <c r="BK196" i="26" s="1"/>
  <c r="BJ161" i="26"/>
  <c r="BJ192" i="26"/>
  <c r="AA62" i="27"/>
  <c r="BK62" i="27" s="1"/>
  <c r="BJ187" i="27"/>
  <c r="AA131" i="26"/>
  <c r="AB131" i="26" s="1"/>
  <c r="AA59" i="26"/>
  <c r="AB59" i="26" s="1"/>
  <c r="AA18" i="26"/>
  <c r="AB18" i="26" s="1"/>
  <c r="AC18" i="26" s="1"/>
  <c r="BJ185" i="27"/>
  <c r="BJ25" i="28"/>
  <c r="AA163" i="26"/>
  <c r="BK163" i="26" s="1"/>
  <c r="BK1169" i="1"/>
  <c r="BL1170" i="1"/>
  <c r="BL1167" i="1"/>
  <c r="BM1168" i="1"/>
  <c r="BL1166" i="1"/>
  <c r="BK1165" i="1"/>
  <c r="AA194" i="26"/>
  <c r="AB194" i="26" s="1"/>
  <c r="AC194" i="26" s="1"/>
  <c r="AA236" i="26"/>
  <c r="BK236" i="26" s="1"/>
  <c r="AA143" i="26"/>
  <c r="AB143" i="26" s="1"/>
  <c r="AA20" i="28"/>
  <c r="AB20" i="28" s="1"/>
  <c r="AA20" i="26"/>
  <c r="AB20" i="26" s="1"/>
  <c r="BJ49" i="26"/>
  <c r="AA127" i="27"/>
  <c r="AB127" i="27" s="1"/>
  <c r="BJ174" i="26"/>
  <c r="AA42" i="26"/>
  <c r="AB42" i="26" s="1"/>
  <c r="AA37" i="26"/>
  <c r="AB37" i="26" s="1"/>
  <c r="BJ209" i="26"/>
  <c r="AA81" i="26"/>
  <c r="AB81" i="26" s="1"/>
  <c r="AC81" i="26" s="1"/>
  <c r="BJ141" i="26"/>
  <c r="BJ231" i="26"/>
  <c r="AA107" i="26"/>
  <c r="BK107" i="26" s="1"/>
  <c r="AA6" i="27"/>
  <c r="AB6" i="27" s="1"/>
  <c r="BL6" i="27" s="1"/>
  <c r="AA27" i="26"/>
  <c r="AB27" i="26" s="1"/>
  <c r="AC27" i="26" s="1"/>
  <c r="BJ168" i="26"/>
  <c r="AA145" i="26"/>
  <c r="BK145" i="26" s="1"/>
  <c r="BJ16" i="26"/>
  <c r="BJ41" i="26"/>
  <c r="AA98" i="27"/>
  <c r="AB98" i="27" s="1"/>
  <c r="BJ163" i="27"/>
  <c r="BJ125" i="27"/>
  <c r="BJ153" i="27"/>
  <c r="BJ12" i="27"/>
  <c r="AA121" i="26"/>
  <c r="AB121" i="26" s="1"/>
  <c r="BJ145" i="27"/>
  <c r="AA44" i="27"/>
  <c r="AB44" i="27" s="1"/>
  <c r="BJ172" i="26"/>
  <c r="BJ171" i="27"/>
  <c r="AA97" i="27"/>
  <c r="AB97" i="27" s="1"/>
  <c r="BJ135" i="26"/>
  <c r="BJ13" i="27"/>
  <c r="AA18" i="28"/>
  <c r="BK18" i="28" s="1"/>
  <c r="BJ143" i="27"/>
  <c r="BJ122" i="26"/>
  <c r="BJ152" i="27"/>
  <c r="BJ8" i="26"/>
  <c r="AA166" i="27"/>
  <c r="AB166" i="27" s="1"/>
  <c r="AC166" i="27" s="1"/>
  <c r="BJ21" i="28"/>
  <c r="AA175" i="27"/>
  <c r="BK175" i="27" s="1"/>
  <c r="AA189" i="26"/>
  <c r="AB189" i="26" s="1"/>
  <c r="BJ54" i="26"/>
  <c r="AA162" i="27"/>
  <c r="AB162" i="27" s="1"/>
  <c r="AA177" i="26"/>
  <c r="BK177" i="26" s="1"/>
  <c r="BJ61" i="26"/>
  <c r="BJ222" i="26"/>
  <c r="BJ80" i="26"/>
  <c r="AA11" i="28"/>
  <c r="AB11" i="28" s="1"/>
  <c r="BJ155" i="26"/>
  <c r="AA24" i="28"/>
  <c r="BK24" i="28" s="1"/>
  <c r="BJ24" i="28"/>
  <c r="BJ36" i="28"/>
  <c r="BJ30" i="28"/>
  <c r="AA6" i="28"/>
  <c r="BK6" i="28" s="1"/>
  <c r="AA38" i="28"/>
  <c r="AB38" i="28" s="1"/>
  <c r="AA12" i="28"/>
  <c r="AA33" i="28"/>
  <c r="AA40" i="28"/>
  <c r="BK30" i="28"/>
  <c r="BJ35" i="28"/>
  <c r="AA43" i="28"/>
  <c r="BJ19" i="28"/>
  <c r="AA37" i="28"/>
  <c r="AB37" i="28" s="1"/>
  <c r="AA9" i="28"/>
  <c r="AA41" i="28"/>
  <c r="AA23" i="28"/>
  <c r="BJ220" i="26"/>
  <c r="AA144" i="26"/>
  <c r="BK144" i="26" s="1"/>
  <c r="BJ109" i="27"/>
  <c r="AA108" i="27"/>
  <c r="BK108" i="27" s="1"/>
  <c r="BK12" i="27"/>
  <c r="BK105" i="27"/>
  <c r="AA68" i="27"/>
  <c r="AB68" i="27" s="1"/>
  <c r="AA80" i="27"/>
  <c r="BK80" i="27" s="1"/>
  <c r="AA87" i="27"/>
  <c r="AB87" i="27" s="1"/>
  <c r="AA59" i="27"/>
  <c r="BK59" i="27" s="1"/>
  <c r="BJ135" i="27"/>
  <c r="BK143" i="27"/>
  <c r="AA16" i="27"/>
  <c r="BK16" i="27" s="1"/>
  <c r="AA50" i="27"/>
  <c r="BK50" i="27" s="1"/>
  <c r="BJ180" i="27"/>
  <c r="AB117" i="27"/>
  <c r="AC117" i="27" s="1"/>
  <c r="BJ131" i="27"/>
  <c r="AA30" i="27"/>
  <c r="AB30" i="27" s="1"/>
  <c r="AA179" i="27"/>
  <c r="AB179" i="27" s="1"/>
  <c r="BJ134" i="27"/>
  <c r="BJ114" i="27"/>
  <c r="AA126" i="27"/>
  <c r="AA86" i="27"/>
  <c r="AA128" i="27"/>
  <c r="AA67" i="27"/>
  <c r="BJ99" i="27"/>
  <c r="AA136" i="27"/>
  <c r="AB136" i="27" s="1"/>
  <c r="BK116" i="27"/>
  <c r="AA49" i="27"/>
  <c r="AB49" i="27" s="1"/>
  <c r="BJ84" i="27"/>
  <c r="AA176" i="27"/>
  <c r="BK176" i="27" s="1"/>
  <c r="BJ28" i="27"/>
  <c r="BJ78" i="27"/>
  <c r="BJ174" i="27"/>
  <c r="AA46" i="27"/>
  <c r="AB46" i="27" s="1"/>
  <c r="AA168" i="27"/>
  <c r="AB168" i="27" s="1"/>
  <c r="BK92" i="27"/>
  <c r="AA79" i="27"/>
  <c r="AA81" i="27"/>
  <c r="BJ113" i="27"/>
  <c r="AA94" i="27"/>
  <c r="AA95" i="27"/>
  <c r="AA54" i="27"/>
  <c r="AA178" i="27"/>
  <c r="BJ139" i="27"/>
  <c r="AA161" i="27"/>
  <c r="BK161" i="27" s="1"/>
  <c r="AB163" i="27"/>
  <c r="AC163" i="27" s="1"/>
  <c r="BJ22" i="27"/>
  <c r="BJ45" i="27"/>
  <c r="AA75" i="27"/>
  <c r="BK75" i="27" s="1"/>
  <c r="AA25" i="27"/>
  <c r="BK25" i="27" s="1"/>
  <c r="BJ83" i="27"/>
  <c r="BJ101" i="27"/>
  <c r="BJ147" i="27"/>
  <c r="BJ51" i="27"/>
  <c r="AA42" i="27"/>
  <c r="BK42" i="27" s="1"/>
  <c r="AA63" i="27"/>
  <c r="BK63" i="27" s="1"/>
  <c r="BJ39" i="27"/>
  <c r="AA157" i="27"/>
  <c r="AB157" i="27" s="1"/>
  <c r="BJ184" i="27"/>
  <c r="BJ130" i="27"/>
  <c r="AA172" i="27"/>
  <c r="BJ40" i="27"/>
  <c r="AA124" i="27"/>
  <c r="BJ73" i="27"/>
  <c r="BJ23" i="27"/>
  <c r="BJ158" i="27"/>
  <c r="BJ138" i="27"/>
  <c r="AA77" i="27"/>
  <c r="BJ36" i="27"/>
  <c r="AA7" i="27"/>
  <c r="AB138" i="27"/>
  <c r="AC138" i="27" s="1"/>
  <c r="AB103" i="27"/>
  <c r="AC103" i="27" s="1"/>
  <c r="AA21" i="27"/>
  <c r="AB21" i="27" s="1"/>
  <c r="AB187" i="27"/>
  <c r="AC187" i="27" s="1"/>
  <c r="AA169" i="27"/>
  <c r="BK169" i="27" s="1"/>
  <c r="BJ41" i="27"/>
  <c r="AA156" i="27"/>
  <c r="BK156" i="27" s="1"/>
  <c r="AB40" i="27"/>
  <c r="AC40" i="27" s="1"/>
  <c r="BJ26" i="27"/>
  <c r="BJ151" i="27"/>
  <c r="BJ53" i="27"/>
  <c r="BJ105" i="27"/>
  <c r="BJ116" i="27"/>
  <c r="BJ117" i="27"/>
  <c r="AA149" i="27"/>
  <c r="BJ48" i="27"/>
  <c r="BK113" i="27"/>
  <c r="AA144" i="27"/>
  <c r="AA89" i="27"/>
  <c r="BK89" i="27" s="1"/>
  <c r="AA155" i="27"/>
  <c r="AB155" i="27" s="1"/>
  <c r="AB99" i="27"/>
  <c r="BJ70" i="27"/>
  <c r="AA71" i="27"/>
  <c r="BK71" i="27" s="1"/>
  <c r="BJ58" i="27"/>
  <c r="BJ11" i="27"/>
  <c r="BJ27" i="27"/>
  <c r="BJ5" i="27"/>
  <c r="BJ93" i="27"/>
  <c r="AA148" i="27"/>
  <c r="AB148" i="27" s="1"/>
  <c r="AA69" i="27"/>
  <c r="AB69" i="27" s="1"/>
  <c r="BK13" i="27"/>
  <c r="BJ170" i="27"/>
  <c r="BJ18" i="27"/>
  <c r="BJ19" i="27"/>
  <c r="AA132" i="27"/>
  <c r="BJ92" i="27"/>
  <c r="AA10" i="27"/>
  <c r="BJ103" i="27"/>
  <c r="BJ55" i="27"/>
  <c r="BJ15" i="27"/>
  <c r="AA167" i="26"/>
  <c r="BK167" i="26" s="1"/>
  <c r="AA159" i="26"/>
  <c r="BK159" i="26" s="1"/>
  <c r="AA197" i="26"/>
  <c r="BJ180" i="26"/>
  <c r="BK129" i="26"/>
  <c r="BJ86" i="26"/>
  <c r="AA31" i="26"/>
  <c r="AB31" i="26" s="1"/>
  <c r="AA199" i="26"/>
  <c r="BJ114" i="26"/>
  <c r="BJ157" i="26"/>
  <c r="AA105" i="26"/>
  <c r="BJ158" i="26"/>
  <c r="BJ25" i="26"/>
  <c r="AA6" i="26"/>
  <c r="BJ169" i="26"/>
  <c r="BJ70" i="26"/>
  <c r="BJ153" i="26"/>
  <c r="BJ132" i="26"/>
  <c r="AA118" i="26"/>
  <c r="AB118" i="26" s="1"/>
  <c r="AB25" i="26"/>
  <c r="BL25" i="26" s="1"/>
  <c r="AA146" i="26"/>
  <c r="BK146" i="26" s="1"/>
  <c r="AA94" i="26"/>
  <c r="BK94" i="26" s="1"/>
  <c r="AB153" i="26"/>
  <c r="BL153" i="26" s="1"/>
  <c r="AA215" i="26"/>
  <c r="AB215" i="26" s="1"/>
  <c r="BJ160" i="26"/>
  <c r="AB192" i="26"/>
  <c r="BL192" i="26" s="1"/>
  <c r="BJ117" i="26"/>
  <c r="AA125" i="26"/>
  <c r="BK125" i="26" s="1"/>
  <c r="BJ72" i="26"/>
  <c r="BJ146" i="26"/>
  <c r="BK155" i="26"/>
  <c r="AA91" i="26"/>
  <c r="AB91" i="26" s="1"/>
  <c r="AA67" i="26"/>
  <c r="AB67" i="26" s="1"/>
  <c r="BJ221" i="26"/>
  <c r="BJ216" i="26"/>
  <c r="AA53" i="26"/>
  <c r="AA227" i="26"/>
  <c r="AA75" i="26"/>
  <c r="BJ208" i="26"/>
  <c r="BJ17" i="26"/>
  <c r="AA154" i="26"/>
  <c r="BJ133" i="26"/>
  <c r="BJ62" i="26"/>
  <c r="AA186" i="26"/>
  <c r="AB186" i="26" s="1"/>
  <c r="BJ165" i="26"/>
  <c r="BJ60" i="26"/>
  <c r="BJ112" i="26"/>
  <c r="BJ24" i="26"/>
  <c r="AA115" i="26"/>
  <c r="BK115" i="26" s="1"/>
  <c r="BJ95" i="26"/>
  <c r="AA85" i="26"/>
  <c r="AB85" i="26" s="1"/>
  <c r="BJ66" i="26"/>
  <c r="BJ105" i="26"/>
  <c r="AA228" i="26"/>
  <c r="AB228" i="26" s="1"/>
  <c r="AA165" i="26"/>
  <c r="AB165" i="26" s="1"/>
  <c r="BJ116" i="26"/>
  <c r="BJ119" i="26"/>
  <c r="AB132" i="26"/>
  <c r="BL132" i="26" s="1"/>
  <c r="BJ64" i="26"/>
  <c r="AA55" i="26"/>
  <c r="AA188" i="26"/>
  <c r="AA87" i="26"/>
  <c r="AA150" i="26"/>
  <c r="BJ129" i="26"/>
  <c r="AA11" i="26"/>
  <c r="BJ151" i="26"/>
  <c r="AA193" i="26"/>
  <c r="AB193" i="26" s="1"/>
  <c r="BJ77" i="26"/>
  <c r="AA127" i="26"/>
  <c r="BK127" i="26" s="1"/>
  <c r="AA111" i="26"/>
  <c r="BK111" i="26" s="1"/>
  <c r="AA33" i="26"/>
  <c r="AB33" i="26" s="1"/>
  <c r="BJ32" i="26"/>
  <c r="BJ140" i="26"/>
  <c r="AA126" i="26"/>
  <c r="BK126" i="26" s="1"/>
  <c r="AA82" i="26"/>
  <c r="BK82" i="26" s="1"/>
  <c r="AA71" i="26"/>
  <c r="BK71" i="26" s="1"/>
  <c r="BJ149" i="26"/>
  <c r="AA40" i="26"/>
  <c r="AB40" i="26" s="1"/>
  <c r="AB23" i="26"/>
  <c r="AC23" i="26" s="1"/>
  <c r="AA83" i="26"/>
  <c r="BK83" i="26" s="1"/>
  <c r="BJ45" i="26"/>
  <c r="AA225" i="26"/>
  <c r="BJ43" i="26"/>
  <c r="BJ23" i="26"/>
  <c r="AA38" i="26"/>
  <c r="AA237" i="26"/>
  <c r="AA76" i="26"/>
  <c r="AA128" i="26"/>
  <c r="AA48" i="26"/>
  <c r="BJ28" i="26"/>
  <c r="BJ233" i="26"/>
  <c r="AA100" i="26"/>
  <c r="BJ204" i="26"/>
  <c r="BJ98" i="26"/>
  <c r="AB16" i="26"/>
  <c r="BL16" i="26" s="1"/>
  <c r="BJ29" i="26"/>
  <c r="AA68" i="26"/>
  <c r="AB68" i="26" s="1"/>
  <c r="BJ201" i="26"/>
  <c r="AA156" i="26"/>
  <c r="AA170" i="26"/>
  <c r="AB170" i="26" s="1"/>
  <c r="BJ84" i="26"/>
  <c r="BJ15" i="26"/>
  <c r="AA46" i="26"/>
  <c r="AB46" i="26" s="1"/>
  <c r="BJ110" i="26"/>
  <c r="AB208" i="26"/>
  <c r="AC208" i="26" s="1"/>
  <c r="AA58" i="26"/>
  <c r="AA218" i="26"/>
  <c r="AA239" i="26"/>
  <c r="AA232" i="26"/>
  <c r="AA50" i="26"/>
  <c r="AA21" i="26"/>
  <c r="AA162" i="26"/>
  <c r="BJ92" i="26"/>
  <c r="AA36" i="28"/>
  <c r="BJ156" i="27"/>
  <c r="BK208" i="26"/>
  <c r="BJ157" i="27"/>
  <c r="BJ63" i="27"/>
  <c r="AA101" i="27"/>
  <c r="BJ179" i="27"/>
  <c r="AA78" i="27"/>
  <c r="AB92" i="27"/>
  <c r="BL92" i="27" s="1"/>
  <c r="AA184" i="27"/>
  <c r="AA39" i="27"/>
  <c r="BJ38" i="28"/>
  <c r="BJ169" i="27"/>
  <c r="BJ68" i="26"/>
  <c r="AB105" i="27"/>
  <c r="BL105" i="27" s="1"/>
  <c r="AA216" i="26"/>
  <c r="AA66" i="26"/>
  <c r="BJ168" i="27"/>
  <c r="BJ115" i="26"/>
  <c r="BK138" i="27"/>
  <c r="AA110" i="26"/>
  <c r="AA221" i="26"/>
  <c r="AB221" i="26" s="1"/>
  <c r="AB155" i="26"/>
  <c r="BJ199" i="26"/>
  <c r="BJ159" i="26"/>
  <c r="AA53" i="27"/>
  <c r="BJ67" i="26"/>
  <c r="BJ108" i="27"/>
  <c r="BJ148" i="27"/>
  <c r="BJ136" i="27"/>
  <c r="AA180" i="27"/>
  <c r="AA170" i="27"/>
  <c r="BJ83" i="26"/>
  <c r="AA45" i="26"/>
  <c r="BJ197" i="26"/>
  <c r="BK153" i="26"/>
  <c r="BJ94" i="26"/>
  <c r="BJ80" i="27"/>
  <c r="BK163" i="27"/>
  <c r="AA149" i="26"/>
  <c r="AA147" i="27"/>
  <c r="AA157" i="26"/>
  <c r="AA201" i="26"/>
  <c r="AA32" i="26"/>
  <c r="AA151" i="27"/>
  <c r="BJ42" i="27"/>
  <c r="BJ49" i="27"/>
  <c r="AA151" i="26"/>
  <c r="BJ111" i="26"/>
  <c r="BK132" i="26"/>
  <c r="BJ91" i="26"/>
  <c r="BJ85" i="26"/>
  <c r="BJ228" i="26"/>
  <c r="AA72" i="26"/>
  <c r="AA26" i="27"/>
  <c r="BJ170" i="26"/>
  <c r="BJ125" i="26"/>
  <c r="AA86" i="26"/>
  <c r="AA41" i="27"/>
  <c r="AB30" i="28"/>
  <c r="BK25" i="26"/>
  <c r="BJ127" i="26"/>
  <c r="BJ69" i="27"/>
  <c r="AA135" i="27"/>
  <c r="AA22" i="27"/>
  <c r="AA180" i="26"/>
  <c r="BJ40" i="26"/>
  <c r="BJ82" i="26"/>
  <c r="AA77" i="26"/>
  <c r="BJ186" i="26"/>
  <c r="BJ156" i="26"/>
  <c r="AA140" i="26"/>
  <c r="AA98" i="26"/>
  <c r="AA95" i="26"/>
  <c r="AA28" i="27"/>
  <c r="AA35" i="28"/>
  <c r="BJ50" i="27"/>
  <c r="BJ126" i="26"/>
  <c r="AA112" i="26"/>
  <c r="BJ155" i="27"/>
  <c r="BJ25" i="27"/>
  <c r="BJ16" i="27"/>
  <c r="BJ75" i="27"/>
  <c r="AA93" i="27"/>
  <c r="AA83" i="27"/>
  <c r="AA70" i="27"/>
  <c r="BJ59" i="27"/>
  <c r="BJ89" i="27"/>
  <c r="BJ71" i="27"/>
  <c r="AA5" i="27"/>
  <c r="AA27" i="27"/>
  <c r="AB13" i="27"/>
  <c r="AA60" i="26"/>
  <c r="BJ37" i="28"/>
  <c r="BJ5" i="28"/>
  <c r="AA5" i="28"/>
  <c r="BJ22" i="28"/>
  <c r="AA22" i="28"/>
  <c r="AA15" i="28"/>
  <c r="BJ15" i="28"/>
  <c r="BJ6" i="28"/>
  <c r="AA31" i="28"/>
  <c r="BJ31" i="28"/>
  <c r="AA19" i="28"/>
  <c r="AA8" i="28"/>
  <c r="BJ8" i="28"/>
  <c r="AB21" i="28"/>
  <c r="BK21" i="28"/>
  <c r="AA29" i="28"/>
  <c r="BJ29" i="28"/>
  <c r="AA17" i="28"/>
  <c r="BJ17" i="28"/>
  <c r="AA44" i="28"/>
  <c r="BJ44" i="28"/>
  <c r="BJ42" i="28"/>
  <c r="AA42" i="28"/>
  <c r="AA16" i="28"/>
  <c r="BJ16" i="28"/>
  <c r="BJ10" i="28"/>
  <c r="AA10" i="28"/>
  <c r="BJ28" i="28"/>
  <c r="AA28" i="28"/>
  <c r="AA26" i="28"/>
  <c r="BJ26" i="28"/>
  <c r="BJ7" i="28"/>
  <c r="AA7" i="28"/>
  <c r="BJ14" i="28"/>
  <c r="AA14" i="28"/>
  <c r="AA34" i="28"/>
  <c r="BJ34" i="28"/>
  <c r="BJ13" i="28"/>
  <c r="AA13" i="28"/>
  <c r="BJ32" i="28"/>
  <c r="AA32" i="28"/>
  <c r="AB25" i="28"/>
  <c r="BK25" i="28"/>
  <c r="AA27" i="28"/>
  <c r="BJ27" i="28"/>
  <c r="BK117" i="27"/>
  <c r="BJ176" i="27"/>
  <c r="AB113" i="27"/>
  <c r="AB116" i="27"/>
  <c r="AA109" i="27"/>
  <c r="BJ46" i="27"/>
  <c r="BK103" i="27"/>
  <c r="AA84" i="27"/>
  <c r="AA131" i="27"/>
  <c r="BJ68" i="27"/>
  <c r="BJ30" i="27"/>
  <c r="BK40" i="27"/>
  <c r="BK187" i="27"/>
  <c r="BJ161" i="27"/>
  <c r="BJ87" i="27"/>
  <c r="BK99" i="27"/>
  <c r="AA45" i="27"/>
  <c r="AA174" i="27"/>
  <c r="AA58" i="27"/>
  <c r="AA91" i="27"/>
  <c r="BJ91" i="27"/>
  <c r="AA51" i="27"/>
  <c r="AB12" i="27"/>
  <c r="BK23" i="27"/>
  <c r="AB23" i="27"/>
  <c r="AB143" i="27"/>
  <c r="BJ21" i="27"/>
  <c r="AB153" i="27"/>
  <c r="BK153" i="27"/>
  <c r="AB152" i="27"/>
  <c r="BK152" i="27"/>
  <c r="AA61" i="27"/>
  <c r="BJ61" i="27"/>
  <c r="AA31" i="27"/>
  <c r="BJ31" i="27"/>
  <c r="AA122" i="27"/>
  <c r="BJ122" i="27"/>
  <c r="BJ106" i="27"/>
  <c r="AA106" i="27"/>
  <c r="AA133" i="27"/>
  <c r="BJ133" i="27"/>
  <c r="BJ115" i="27"/>
  <c r="AA115" i="27"/>
  <c r="AA104" i="27"/>
  <c r="BJ104" i="27"/>
  <c r="BK130" i="27"/>
  <c r="AB130" i="27"/>
  <c r="AA43" i="27"/>
  <c r="BJ43" i="27"/>
  <c r="AA33" i="27"/>
  <c r="BJ33" i="27"/>
  <c r="AA120" i="27"/>
  <c r="BJ120" i="27"/>
  <c r="BJ142" i="27"/>
  <c r="AA142" i="27"/>
  <c r="BJ165" i="27"/>
  <c r="AA165" i="27"/>
  <c r="AB139" i="27"/>
  <c r="BK139" i="27"/>
  <c r="BJ144" i="27"/>
  <c r="AA11" i="27"/>
  <c r="BJ47" i="27"/>
  <c r="AA47" i="27"/>
  <c r="AA114" i="26"/>
  <c r="AA15" i="26"/>
  <c r="BJ193" i="26"/>
  <c r="BK23" i="26"/>
  <c r="AA64" i="26"/>
  <c r="BJ234" i="26"/>
  <c r="AA234" i="26"/>
  <c r="AA56" i="26"/>
  <c r="BJ56" i="26"/>
  <c r="BJ215" i="26"/>
  <c r="BJ46" i="26"/>
  <c r="BJ138" i="26"/>
  <c r="AA138" i="26"/>
  <c r="BJ191" i="26"/>
  <c r="AA191" i="26"/>
  <c r="AA65" i="26"/>
  <c r="BJ65" i="26"/>
  <c r="BK92" i="26"/>
  <c r="AB92" i="26"/>
  <c r="BK16" i="26"/>
  <c r="AA119" i="26"/>
  <c r="AA24" i="26"/>
  <c r="BJ136" i="26"/>
  <c r="AA136" i="26"/>
  <c r="AA116" i="26"/>
  <c r="BJ73" i="26"/>
  <c r="AA73" i="26"/>
  <c r="AB220" i="26"/>
  <c r="BK220" i="26"/>
  <c r="AA204" i="26"/>
  <c r="BJ118" i="26"/>
  <c r="BJ167" i="26"/>
  <c r="AA29" i="26"/>
  <c r="AA154" i="27"/>
  <c r="BJ154" i="27"/>
  <c r="AA167" i="27"/>
  <c r="BJ167" i="27"/>
  <c r="BK158" i="27"/>
  <c r="AB158" i="27"/>
  <c r="AA146" i="27"/>
  <c r="BJ146" i="27"/>
  <c r="AA111" i="27"/>
  <c r="BJ111" i="27"/>
  <c r="AA96" i="27"/>
  <c r="BJ96" i="27"/>
  <c r="BJ65" i="27"/>
  <c r="AA65" i="27"/>
  <c r="AA20" i="27"/>
  <c r="BJ20" i="27"/>
  <c r="AA14" i="27"/>
  <c r="BJ14" i="27"/>
  <c r="AA17" i="27"/>
  <c r="BJ17" i="27"/>
  <c r="BK19" i="27"/>
  <c r="AB19" i="27"/>
  <c r="AA74" i="27"/>
  <c r="BJ74" i="27"/>
  <c r="AA38" i="27"/>
  <c r="BJ38" i="27"/>
  <c r="BJ34" i="27"/>
  <c r="AA34" i="27"/>
  <c r="AA29" i="27"/>
  <c r="BJ29" i="27"/>
  <c r="BK188" i="27"/>
  <c r="AB188" i="27"/>
  <c r="AA150" i="27"/>
  <c r="BJ150" i="27"/>
  <c r="BK145" i="27"/>
  <c r="AB145" i="27"/>
  <c r="AA129" i="27"/>
  <c r="BJ129" i="27"/>
  <c r="AA90" i="27"/>
  <c r="BJ90" i="27"/>
  <c r="AA88" i="27"/>
  <c r="BJ88" i="27"/>
  <c r="BK185" i="27"/>
  <c r="AB185" i="27"/>
  <c r="AA182" i="27"/>
  <c r="BJ182" i="27"/>
  <c r="AA160" i="27"/>
  <c r="BJ160" i="27"/>
  <c r="BJ140" i="27"/>
  <c r="AA140" i="27"/>
  <c r="BK125" i="27"/>
  <c r="AB125" i="27"/>
  <c r="AA119" i="27"/>
  <c r="BJ119" i="27"/>
  <c r="AA107" i="27"/>
  <c r="BJ107" i="27"/>
  <c r="BJ76" i="27"/>
  <c r="AA76" i="27"/>
  <c r="AA64" i="27"/>
  <c r="BJ64" i="27"/>
  <c r="AA37" i="27"/>
  <c r="BJ37" i="27"/>
  <c r="BJ186" i="27"/>
  <c r="AA186" i="27"/>
  <c r="BJ177" i="27"/>
  <c r="AA177" i="27"/>
  <c r="BJ112" i="27"/>
  <c r="AA112" i="27"/>
  <c r="BJ72" i="27"/>
  <c r="AA72" i="27"/>
  <c r="BJ183" i="27"/>
  <c r="AA183" i="27"/>
  <c r="BJ181" i="27"/>
  <c r="AA181" i="27"/>
  <c r="BK134" i="27"/>
  <c r="AB134" i="27"/>
  <c r="BJ110" i="27"/>
  <c r="AA110" i="27"/>
  <c r="AA118" i="27"/>
  <c r="BJ118" i="27"/>
  <c r="BJ102" i="27"/>
  <c r="AA102" i="27"/>
  <c r="AA85" i="27"/>
  <c r="BJ85" i="27"/>
  <c r="BK48" i="27"/>
  <c r="AB48" i="27"/>
  <c r="BJ24" i="27"/>
  <c r="AA24" i="27"/>
  <c r="BK171" i="27"/>
  <c r="AB171" i="27"/>
  <c r="AA137" i="27"/>
  <c r="BJ137" i="27"/>
  <c r="AB55" i="27"/>
  <c r="BK55" i="27"/>
  <c r="BJ8" i="27"/>
  <c r="AA8" i="27"/>
  <c r="AB9" i="27"/>
  <c r="AA173" i="27"/>
  <c r="BJ173" i="27"/>
  <c r="BJ141" i="27"/>
  <c r="AA141" i="27"/>
  <c r="BJ123" i="27"/>
  <c r="AA123" i="27"/>
  <c r="BJ57" i="27"/>
  <c r="AA57" i="27"/>
  <c r="BK73" i="27"/>
  <c r="AB73" i="27"/>
  <c r="AA82" i="27"/>
  <c r="BJ82" i="27"/>
  <c r="AA52" i="27"/>
  <c r="BJ52" i="27"/>
  <c r="AB66" i="27"/>
  <c r="BK66" i="27"/>
  <c r="BJ121" i="27"/>
  <c r="AA121" i="27"/>
  <c r="BJ164" i="27"/>
  <c r="AA164" i="27"/>
  <c r="BK159" i="27"/>
  <c r="AB159" i="27"/>
  <c r="BK114" i="27"/>
  <c r="AB114" i="27"/>
  <c r="AA100" i="27"/>
  <c r="BJ100" i="27"/>
  <c r="BK36" i="27"/>
  <c r="AB36" i="27"/>
  <c r="BK15" i="27"/>
  <c r="AB15" i="27"/>
  <c r="BK18" i="27"/>
  <c r="AB18" i="27"/>
  <c r="AA88" i="26"/>
  <c r="BJ88" i="26"/>
  <c r="BK192" i="26"/>
  <c r="AA173" i="26"/>
  <c r="BJ173" i="26"/>
  <c r="BJ33" i="26"/>
  <c r="BJ210" i="26"/>
  <c r="AA210" i="26"/>
  <c r="BK122" i="26"/>
  <c r="AB122" i="26"/>
  <c r="BJ109" i="26"/>
  <c r="AA109" i="26"/>
  <c r="BJ19" i="26"/>
  <c r="AA19" i="26"/>
  <c r="AB61" i="26"/>
  <c r="BK61" i="26"/>
  <c r="AA117" i="26"/>
  <c r="BJ31" i="26"/>
  <c r="AA124" i="26"/>
  <c r="BJ124" i="26"/>
  <c r="AB172" i="26"/>
  <c r="BK172" i="26"/>
  <c r="AB129" i="26"/>
  <c r="AA229" i="26"/>
  <c r="BJ229" i="26"/>
  <c r="BJ182" i="26"/>
  <c r="AA182" i="26"/>
  <c r="BJ103" i="26"/>
  <c r="AA103" i="26"/>
  <c r="AA152" i="26"/>
  <c r="BJ152" i="26"/>
  <c r="AA51" i="26"/>
  <c r="BJ51" i="26"/>
  <c r="AB84" i="26"/>
  <c r="BK84" i="26"/>
  <c r="BJ71" i="26"/>
  <c r="BJ226" i="26"/>
  <c r="AA226" i="26"/>
  <c r="AA106" i="26"/>
  <c r="BJ106" i="26"/>
  <c r="AA137" i="26"/>
  <c r="BJ137" i="26"/>
  <c r="AA230" i="26"/>
  <c r="BJ230" i="26"/>
  <c r="AA212" i="26"/>
  <c r="BJ212" i="26"/>
  <c r="BK209" i="26"/>
  <c r="AB209" i="26"/>
  <c r="AB174" i="26"/>
  <c r="BK174" i="26"/>
  <c r="AA147" i="26"/>
  <c r="BJ147" i="26"/>
  <c r="AA120" i="26"/>
  <c r="BJ120" i="26"/>
  <c r="BJ47" i="26"/>
  <c r="AA47" i="26"/>
  <c r="BJ52" i="26"/>
  <c r="AA52" i="26"/>
  <c r="BJ74" i="26"/>
  <c r="AA74" i="26"/>
  <c r="BJ39" i="26"/>
  <c r="AA39" i="26"/>
  <c r="BK224" i="26"/>
  <c r="AB224" i="26"/>
  <c r="BJ187" i="26"/>
  <c r="AA187" i="26"/>
  <c r="BJ171" i="26"/>
  <c r="AA171" i="26"/>
  <c r="AA142" i="26"/>
  <c r="BJ142" i="26"/>
  <c r="BK135" i="26"/>
  <c r="AB135" i="26"/>
  <c r="AB43" i="26"/>
  <c r="BK43" i="26"/>
  <c r="BJ69" i="26"/>
  <c r="AA69" i="26"/>
  <c r="BJ207" i="26"/>
  <c r="AA207" i="26"/>
  <c r="BJ148" i="26"/>
  <c r="AA148" i="26"/>
  <c r="AA139" i="26"/>
  <c r="BJ139" i="26"/>
  <c r="BJ96" i="26"/>
  <c r="AA96" i="26"/>
  <c r="BJ89" i="26"/>
  <c r="AA89" i="26"/>
  <c r="BJ63" i="26"/>
  <c r="AA63" i="26"/>
  <c r="BJ7" i="26"/>
  <c r="AA7" i="26"/>
  <c r="BJ35" i="26"/>
  <c r="AA35" i="26"/>
  <c r="BJ190" i="26"/>
  <c r="AA190" i="26"/>
  <c r="AA185" i="26"/>
  <c r="BJ185" i="26"/>
  <c r="BJ181" i="26"/>
  <c r="AA181" i="26"/>
  <c r="AA113" i="26"/>
  <c r="BJ113" i="26"/>
  <c r="BJ79" i="26"/>
  <c r="AA79" i="26"/>
  <c r="AA36" i="26"/>
  <c r="BJ36" i="26"/>
  <c r="BK54" i="26"/>
  <c r="AB54" i="26"/>
  <c r="AA217" i="26"/>
  <c r="BJ217" i="26"/>
  <c r="AB211" i="26"/>
  <c r="BK211" i="26"/>
  <c r="BJ166" i="26"/>
  <c r="AA166" i="26"/>
  <c r="BK169" i="26"/>
  <c r="AB169" i="26"/>
  <c r="AA14" i="26"/>
  <c r="BJ14" i="26"/>
  <c r="BK28" i="26"/>
  <c r="AB28" i="26"/>
  <c r="AA213" i="26"/>
  <c r="BJ213" i="26"/>
  <c r="BK222" i="26"/>
  <c r="AB222" i="26"/>
  <c r="AA200" i="26"/>
  <c r="BJ200" i="26"/>
  <c r="BJ184" i="26"/>
  <c r="AA184" i="26"/>
  <c r="BJ164" i="26"/>
  <c r="AA164" i="26"/>
  <c r="AA108" i="26"/>
  <c r="BJ108" i="26"/>
  <c r="BK80" i="26"/>
  <c r="AB80" i="26"/>
  <c r="BK70" i="26"/>
  <c r="AB70" i="26"/>
  <c r="BJ34" i="26"/>
  <c r="AA34" i="26"/>
  <c r="BJ12" i="26"/>
  <c r="AA12" i="26"/>
  <c r="BK49" i="26"/>
  <c r="AB49" i="26"/>
  <c r="AB41" i="26"/>
  <c r="BK41" i="26"/>
  <c r="BK233" i="26"/>
  <c r="AB233" i="26"/>
  <c r="AA235" i="26"/>
  <c r="BJ235" i="26"/>
  <c r="BJ183" i="26"/>
  <c r="AA183" i="26"/>
  <c r="BK160" i="26"/>
  <c r="AB160" i="26"/>
  <c r="BJ78" i="26"/>
  <c r="AA78" i="26"/>
  <c r="AB62" i="26"/>
  <c r="BK62" i="26"/>
  <c r="BJ26" i="26"/>
  <c r="AA26" i="26"/>
  <c r="AA5" i="26"/>
  <c r="BJ5" i="26"/>
  <c r="AB206" i="26"/>
  <c r="BK206" i="26"/>
  <c r="AB158" i="26"/>
  <c r="BK158" i="26"/>
  <c r="AB161" i="26"/>
  <c r="BK161" i="26"/>
  <c r="AB141" i="26"/>
  <c r="BK141" i="26"/>
  <c r="AA123" i="26"/>
  <c r="BJ123" i="26"/>
  <c r="AA102" i="26"/>
  <c r="BJ102" i="26"/>
  <c r="BK99" i="26"/>
  <c r="AB99" i="26"/>
  <c r="AA9" i="26"/>
  <c r="BJ9" i="26"/>
  <c r="AA57" i="26"/>
  <c r="BJ57" i="26"/>
  <c r="BJ238" i="26"/>
  <c r="AA238" i="26"/>
  <c r="AA223" i="26"/>
  <c r="BJ223" i="26"/>
  <c r="BJ214" i="26"/>
  <c r="AA214" i="26"/>
  <c r="AA219" i="26"/>
  <c r="BJ219" i="26"/>
  <c r="AA195" i="26"/>
  <c r="BJ195" i="26"/>
  <c r="BJ178" i="26"/>
  <c r="AA178" i="26"/>
  <c r="AA179" i="26"/>
  <c r="BJ179" i="26"/>
  <c r="AA176" i="26"/>
  <c r="BJ176" i="26"/>
  <c r="AA175" i="26"/>
  <c r="BJ175" i="26"/>
  <c r="AB168" i="26"/>
  <c r="BK168" i="26"/>
  <c r="BK133" i="26"/>
  <c r="AB133" i="26"/>
  <c r="AA90" i="26"/>
  <c r="BJ90" i="26"/>
  <c r="BJ13" i="26"/>
  <c r="AA13" i="26"/>
  <c r="BJ22" i="26"/>
  <c r="AA22" i="26"/>
  <c r="BJ44" i="26"/>
  <c r="AA44" i="26"/>
  <c r="AB231" i="26"/>
  <c r="BK231" i="26"/>
  <c r="BJ205" i="26"/>
  <c r="AA205" i="26"/>
  <c r="BJ130" i="26"/>
  <c r="AA130" i="26"/>
  <c r="BJ134" i="26"/>
  <c r="AA134" i="26"/>
  <c r="AA93" i="26"/>
  <c r="BJ93" i="26"/>
  <c r="AA97" i="26"/>
  <c r="BJ97" i="26"/>
  <c r="BK17" i="26"/>
  <c r="AB17" i="26"/>
  <c r="BK8" i="26"/>
  <c r="AB8" i="26"/>
  <c r="BG1164" i="1"/>
  <c r="BF1164" i="1"/>
  <c r="BE1164" i="1"/>
  <c r="BC1164" i="1"/>
  <c r="BG1163" i="1"/>
  <c r="BF1163" i="1"/>
  <c r="BE1163" i="1"/>
  <c r="BC1163" i="1"/>
  <c r="BG1162" i="1"/>
  <c r="BF1162" i="1"/>
  <c r="BE1162" i="1"/>
  <c r="BC1162" i="1"/>
  <c r="BG1161" i="1"/>
  <c r="BF1161" i="1"/>
  <c r="BE1161" i="1"/>
  <c r="BC1161" i="1"/>
  <c r="BG1160" i="1"/>
  <c r="BF1160" i="1"/>
  <c r="BE1160" i="1"/>
  <c r="BC1160" i="1"/>
  <c r="BG1159" i="1"/>
  <c r="BF1159" i="1"/>
  <c r="BE1159" i="1"/>
  <c r="BC1159" i="1"/>
  <c r="BG1158" i="1"/>
  <c r="BF1158" i="1"/>
  <c r="BE1158" i="1"/>
  <c r="BC1158" i="1"/>
  <c r="BG1157" i="1"/>
  <c r="BF1157" i="1"/>
  <c r="BE1157" i="1"/>
  <c r="BC1157" i="1"/>
  <c r="BG1156" i="1"/>
  <c r="BF1156" i="1"/>
  <c r="BE1156" i="1"/>
  <c r="BC1156" i="1"/>
  <c r="BG1155" i="1"/>
  <c r="BF1155" i="1"/>
  <c r="BE1155" i="1"/>
  <c r="BC1155" i="1"/>
  <c r="BG1154" i="1"/>
  <c r="BF1154" i="1"/>
  <c r="BE1154" i="1"/>
  <c r="BC1154" i="1"/>
  <c r="BG1153" i="1"/>
  <c r="BF1153" i="1"/>
  <c r="BE1153" i="1"/>
  <c r="BC1153" i="1"/>
  <c r="BG1152" i="1"/>
  <c r="BF1152" i="1"/>
  <c r="BE1152" i="1"/>
  <c r="BC1152" i="1"/>
  <c r="BG1151" i="1"/>
  <c r="BF1151" i="1"/>
  <c r="BE1151" i="1"/>
  <c r="BC1151" i="1"/>
  <c r="BG1150" i="1"/>
  <c r="BF1150" i="1"/>
  <c r="BE1150" i="1"/>
  <c r="BC1150" i="1"/>
  <c r="BG1149" i="1"/>
  <c r="BF1149" i="1"/>
  <c r="BE1149" i="1"/>
  <c r="BC1149" i="1"/>
  <c r="BG1148" i="1"/>
  <c r="BF1148" i="1"/>
  <c r="BE1148" i="1"/>
  <c r="BC1148" i="1"/>
  <c r="BG1147" i="1"/>
  <c r="BF1147" i="1"/>
  <c r="BE1147" i="1"/>
  <c r="BC1147" i="1"/>
  <c r="BG1146" i="1"/>
  <c r="BF1146" i="1"/>
  <c r="BE1146" i="1"/>
  <c r="BC1146" i="1"/>
  <c r="BG1145" i="1"/>
  <c r="BF1145" i="1"/>
  <c r="BE1145" i="1"/>
  <c r="BC1145" i="1"/>
  <c r="BG1144" i="1"/>
  <c r="BF1144" i="1"/>
  <c r="BE1144" i="1"/>
  <c r="BC1144" i="1"/>
  <c r="BG1143" i="1"/>
  <c r="BF1143" i="1"/>
  <c r="BE1143" i="1"/>
  <c r="BC1143" i="1"/>
  <c r="BG1142" i="1"/>
  <c r="BF1142" i="1"/>
  <c r="BE1142" i="1"/>
  <c r="BC1142" i="1"/>
  <c r="BG1141" i="1"/>
  <c r="BF1141" i="1"/>
  <c r="BE1141" i="1"/>
  <c r="BC1141" i="1"/>
  <c r="BG1140" i="1"/>
  <c r="BF1140" i="1"/>
  <c r="BE1140" i="1"/>
  <c r="BC1140" i="1"/>
  <c r="BG1139" i="1"/>
  <c r="BF1139" i="1"/>
  <c r="BE1139" i="1"/>
  <c r="BC1139" i="1"/>
  <c r="BG1138" i="1"/>
  <c r="BF1138" i="1"/>
  <c r="BE1138" i="1"/>
  <c r="BC1138" i="1"/>
  <c r="BG1137" i="1"/>
  <c r="BF1137" i="1"/>
  <c r="BE1137" i="1"/>
  <c r="BC1137" i="1"/>
  <c r="BG1136" i="1"/>
  <c r="BF1136" i="1"/>
  <c r="BE1136" i="1"/>
  <c r="BC1136" i="1"/>
  <c r="BG1135" i="1"/>
  <c r="BF1135" i="1"/>
  <c r="BE1135" i="1"/>
  <c r="BC1135" i="1"/>
  <c r="BG1134" i="1"/>
  <c r="BF1134" i="1"/>
  <c r="BE1134" i="1"/>
  <c r="BC1134" i="1"/>
  <c r="BG1133" i="1"/>
  <c r="BF1133" i="1"/>
  <c r="BE1133" i="1"/>
  <c r="BC1133" i="1"/>
  <c r="BG1132" i="1"/>
  <c r="BF1132" i="1"/>
  <c r="BE1132" i="1"/>
  <c r="BC1132" i="1"/>
  <c r="BG1131" i="1"/>
  <c r="BF1131" i="1"/>
  <c r="BE1131" i="1"/>
  <c r="BC1131" i="1"/>
  <c r="BG1130" i="1"/>
  <c r="BF1130" i="1"/>
  <c r="BE1130" i="1"/>
  <c r="BC1130" i="1"/>
  <c r="BG1129" i="1"/>
  <c r="BF1129" i="1"/>
  <c r="BE1129" i="1"/>
  <c r="BC1129" i="1"/>
  <c r="BG1128" i="1"/>
  <c r="BF1128" i="1"/>
  <c r="BE1128" i="1"/>
  <c r="BC1128" i="1"/>
  <c r="BG1127" i="1"/>
  <c r="BF1127" i="1"/>
  <c r="BE1127" i="1"/>
  <c r="BC1127" i="1"/>
  <c r="BG1126" i="1"/>
  <c r="BF1126" i="1"/>
  <c r="BE1126" i="1"/>
  <c r="BC1126" i="1"/>
  <c r="BG1125" i="1"/>
  <c r="BF1125" i="1"/>
  <c r="BE1125" i="1"/>
  <c r="BC1125" i="1"/>
  <c r="BG1124" i="1"/>
  <c r="BF1124" i="1"/>
  <c r="BE1124" i="1"/>
  <c r="BC1124" i="1"/>
  <c r="BG1123" i="1"/>
  <c r="BF1123" i="1"/>
  <c r="BE1123" i="1"/>
  <c r="BC1123" i="1"/>
  <c r="BG1122" i="1"/>
  <c r="BF1122" i="1"/>
  <c r="BE1122" i="1"/>
  <c r="BC1122" i="1"/>
  <c r="BG1121" i="1"/>
  <c r="BF1121" i="1"/>
  <c r="BE1121" i="1"/>
  <c r="BC1121" i="1"/>
  <c r="BG1120" i="1"/>
  <c r="BF1120" i="1"/>
  <c r="BE1120" i="1"/>
  <c r="BC1120" i="1"/>
  <c r="BG1119" i="1"/>
  <c r="BF1119" i="1"/>
  <c r="BE1119" i="1"/>
  <c r="BC1119" i="1"/>
  <c r="BG1118" i="1"/>
  <c r="BF1118" i="1"/>
  <c r="BE1118" i="1"/>
  <c r="BC1118" i="1"/>
  <c r="BG1117" i="1"/>
  <c r="BF1117" i="1"/>
  <c r="BE1117" i="1"/>
  <c r="BC1117" i="1"/>
  <c r="BG1116" i="1"/>
  <c r="BF1116" i="1"/>
  <c r="BE1116" i="1"/>
  <c r="BC1116" i="1"/>
  <c r="BG1115" i="1"/>
  <c r="BF1115" i="1"/>
  <c r="BE1115" i="1"/>
  <c r="BC1115" i="1"/>
  <c r="BG1114" i="1"/>
  <c r="BF1114" i="1"/>
  <c r="BE1114" i="1"/>
  <c r="BC1114" i="1"/>
  <c r="BG1113" i="1"/>
  <c r="BF1113" i="1"/>
  <c r="BE1113" i="1"/>
  <c r="BC1113" i="1"/>
  <c r="BG1112" i="1"/>
  <c r="BF1112" i="1"/>
  <c r="BE1112" i="1"/>
  <c r="BC1112" i="1"/>
  <c r="BG1111" i="1"/>
  <c r="BF1111" i="1"/>
  <c r="BE1111" i="1"/>
  <c r="BC1111" i="1"/>
  <c r="BG1110" i="1"/>
  <c r="BF1110" i="1"/>
  <c r="BE1110" i="1"/>
  <c r="BC1110" i="1"/>
  <c r="BG1109" i="1"/>
  <c r="BF1109" i="1"/>
  <c r="BE1109" i="1"/>
  <c r="BC1109" i="1"/>
  <c r="BG1108" i="1"/>
  <c r="BF1108" i="1"/>
  <c r="BE1108" i="1"/>
  <c r="BC1108" i="1"/>
  <c r="BG1107" i="1"/>
  <c r="BF1107" i="1"/>
  <c r="BE1107" i="1"/>
  <c r="BC1107" i="1"/>
  <c r="BG1106" i="1"/>
  <c r="BF1106" i="1"/>
  <c r="BE1106" i="1"/>
  <c r="BC1106" i="1"/>
  <c r="BG1105" i="1"/>
  <c r="BF1105" i="1"/>
  <c r="BE1105" i="1"/>
  <c r="BC1105" i="1"/>
  <c r="BG1104" i="1"/>
  <c r="BF1104" i="1"/>
  <c r="BE1104" i="1"/>
  <c r="BC1104" i="1"/>
  <c r="BG1103" i="1"/>
  <c r="BF1103" i="1"/>
  <c r="BE1103" i="1"/>
  <c r="BC1103" i="1"/>
  <c r="BG1102" i="1"/>
  <c r="BF1102" i="1"/>
  <c r="BE1102" i="1"/>
  <c r="BC1102" i="1"/>
  <c r="BG1101" i="1"/>
  <c r="BF1101" i="1"/>
  <c r="BE1101" i="1"/>
  <c r="BC1101" i="1"/>
  <c r="BG1100" i="1"/>
  <c r="BF1100" i="1"/>
  <c r="BE1100" i="1"/>
  <c r="BC1100" i="1"/>
  <c r="BG1099" i="1"/>
  <c r="BF1099" i="1"/>
  <c r="BE1099" i="1"/>
  <c r="BC1099" i="1"/>
  <c r="BG1098" i="1"/>
  <c r="BF1098" i="1"/>
  <c r="BE1098" i="1"/>
  <c r="BC1098" i="1"/>
  <c r="BG1097" i="1"/>
  <c r="BF1097" i="1"/>
  <c r="BE1097" i="1"/>
  <c r="BC1097" i="1"/>
  <c r="BG1096" i="1"/>
  <c r="BF1096" i="1"/>
  <c r="BE1096" i="1"/>
  <c r="BC1096" i="1"/>
  <c r="BG1095" i="1"/>
  <c r="BF1095" i="1"/>
  <c r="BE1095" i="1"/>
  <c r="BC1095" i="1"/>
  <c r="BG1094" i="1"/>
  <c r="BF1094" i="1"/>
  <c r="BE1094" i="1"/>
  <c r="BC1094" i="1"/>
  <c r="BG1093" i="1"/>
  <c r="BF1093" i="1"/>
  <c r="BE1093" i="1"/>
  <c r="BC1093" i="1"/>
  <c r="BG1092" i="1"/>
  <c r="BF1092" i="1"/>
  <c r="BE1092" i="1"/>
  <c r="BC1092" i="1"/>
  <c r="BG1091" i="1"/>
  <c r="BF1091" i="1"/>
  <c r="BE1091" i="1"/>
  <c r="BC1091" i="1"/>
  <c r="BG1090" i="1"/>
  <c r="BF1090" i="1"/>
  <c r="BE1090" i="1"/>
  <c r="BC1090" i="1"/>
  <c r="BG1089" i="1"/>
  <c r="BF1089" i="1"/>
  <c r="BE1089" i="1"/>
  <c r="BC1089" i="1"/>
  <c r="BG1088" i="1"/>
  <c r="BF1088" i="1"/>
  <c r="BE1088" i="1"/>
  <c r="BC1088" i="1"/>
  <c r="BG1087" i="1"/>
  <c r="BF1087" i="1"/>
  <c r="BE1087" i="1"/>
  <c r="BC1087" i="1"/>
  <c r="BG1086" i="1"/>
  <c r="BF1086" i="1"/>
  <c r="BE1086" i="1"/>
  <c r="BC1086" i="1"/>
  <c r="BG1085" i="1"/>
  <c r="BF1085" i="1"/>
  <c r="BE1085" i="1"/>
  <c r="BC1085" i="1"/>
  <c r="BG1084" i="1"/>
  <c r="BF1084" i="1"/>
  <c r="BE1084" i="1"/>
  <c r="BC1084" i="1"/>
  <c r="BG1083" i="1"/>
  <c r="BF1083" i="1"/>
  <c r="BE1083" i="1"/>
  <c r="BC1083" i="1"/>
  <c r="BG1082" i="1"/>
  <c r="BF1082" i="1"/>
  <c r="BE1082" i="1"/>
  <c r="BC1082" i="1"/>
  <c r="BG1081" i="1"/>
  <c r="BF1081" i="1"/>
  <c r="BE1081" i="1"/>
  <c r="BC1081" i="1"/>
  <c r="BG1080" i="1"/>
  <c r="BF1080" i="1"/>
  <c r="BE1080" i="1"/>
  <c r="BC1080" i="1"/>
  <c r="BG1079" i="1"/>
  <c r="BF1079" i="1"/>
  <c r="BE1079" i="1"/>
  <c r="BC1079" i="1"/>
  <c r="BG1078" i="1"/>
  <c r="BF1078" i="1"/>
  <c r="BE1078" i="1"/>
  <c r="BC1078" i="1"/>
  <c r="BG1077" i="1"/>
  <c r="BF1077" i="1"/>
  <c r="BE1077" i="1"/>
  <c r="BC1077" i="1"/>
  <c r="BG1076" i="1"/>
  <c r="BF1076" i="1"/>
  <c r="BE1076" i="1"/>
  <c r="BC1076" i="1"/>
  <c r="BG1075" i="1"/>
  <c r="BF1075" i="1"/>
  <c r="BE1075" i="1"/>
  <c r="BC1075" i="1"/>
  <c r="BG1074" i="1"/>
  <c r="BF1074" i="1"/>
  <c r="BE1074" i="1"/>
  <c r="BC1074" i="1"/>
  <c r="BG1073" i="1"/>
  <c r="BF1073" i="1"/>
  <c r="BE1073" i="1"/>
  <c r="BC1073" i="1"/>
  <c r="BG1072" i="1"/>
  <c r="BF1072" i="1"/>
  <c r="BE1072" i="1"/>
  <c r="BC1072" i="1"/>
  <c r="BG1071" i="1"/>
  <c r="BF1071" i="1"/>
  <c r="BE1071" i="1"/>
  <c r="BC1071" i="1"/>
  <c r="BG1070" i="1"/>
  <c r="BF1070" i="1"/>
  <c r="BE1070" i="1"/>
  <c r="BC1070" i="1"/>
  <c r="BG1069" i="1"/>
  <c r="BF1069" i="1"/>
  <c r="BE1069" i="1"/>
  <c r="BC1069" i="1"/>
  <c r="BG1068" i="1"/>
  <c r="BF1068" i="1"/>
  <c r="BE1068" i="1"/>
  <c r="BC1068" i="1"/>
  <c r="BG1067" i="1"/>
  <c r="BF1067" i="1"/>
  <c r="BE1067" i="1"/>
  <c r="BC1067" i="1"/>
  <c r="BG1066" i="1"/>
  <c r="BF1066" i="1"/>
  <c r="BE1066" i="1"/>
  <c r="BC1066" i="1"/>
  <c r="BG1065" i="1"/>
  <c r="BF1065" i="1"/>
  <c r="BE1065" i="1"/>
  <c r="BC1065" i="1"/>
  <c r="BG1064" i="1"/>
  <c r="BF1064" i="1"/>
  <c r="BE1064" i="1"/>
  <c r="BC1064" i="1"/>
  <c r="BG1063" i="1"/>
  <c r="BF1063" i="1"/>
  <c r="BE1063" i="1"/>
  <c r="BC1063" i="1"/>
  <c r="BG1062" i="1"/>
  <c r="BF1062" i="1"/>
  <c r="BE1062" i="1"/>
  <c r="BC1062" i="1"/>
  <c r="BG1061" i="1"/>
  <c r="BF1061" i="1"/>
  <c r="BE1061" i="1"/>
  <c r="BC1061" i="1"/>
  <c r="BG1060" i="1"/>
  <c r="BF1060" i="1"/>
  <c r="BE1060" i="1"/>
  <c r="BC1060" i="1"/>
  <c r="BG1059" i="1"/>
  <c r="BF1059" i="1"/>
  <c r="BE1059" i="1"/>
  <c r="BC1059" i="1"/>
  <c r="BG1058" i="1"/>
  <c r="BF1058" i="1"/>
  <c r="BE1058" i="1"/>
  <c r="BC1058" i="1"/>
  <c r="BG1057" i="1"/>
  <c r="BF1057" i="1"/>
  <c r="BE1057" i="1"/>
  <c r="BC1057" i="1"/>
  <c r="BG1056" i="1"/>
  <c r="BF1056" i="1"/>
  <c r="BE1056" i="1"/>
  <c r="BC1056" i="1"/>
  <c r="BG1055" i="1"/>
  <c r="BF1055" i="1"/>
  <c r="BE1055" i="1"/>
  <c r="BC1055" i="1"/>
  <c r="BG1054" i="1"/>
  <c r="BF1054" i="1"/>
  <c r="BE1054" i="1"/>
  <c r="BC1054" i="1"/>
  <c r="BG1053" i="1"/>
  <c r="BF1053" i="1"/>
  <c r="BE1053" i="1"/>
  <c r="BC1053" i="1"/>
  <c r="BG1052" i="1"/>
  <c r="BF1052" i="1"/>
  <c r="BE1052" i="1"/>
  <c r="BC1052" i="1"/>
  <c r="BG1051" i="1"/>
  <c r="BF1051" i="1"/>
  <c r="BE1051" i="1"/>
  <c r="BC1051" i="1"/>
  <c r="BG1050" i="1"/>
  <c r="BF1050" i="1"/>
  <c r="BE1050" i="1"/>
  <c r="BC1050" i="1"/>
  <c r="BG1049" i="1"/>
  <c r="BF1049" i="1"/>
  <c r="BE1049" i="1"/>
  <c r="BC1049" i="1"/>
  <c r="BG1048" i="1"/>
  <c r="BF1048" i="1"/>
  <c r="BE1048" i="1"/>
  <c r="BC1048" i="1"/>
  <c r="BG1047" i="1"/>
  <c r="BF1047" i="1"/>
  <c r="BE1047" i="1"/>
  <c r="BC1047" i="1"/>
  <c r="BG1046" i="1"/>
  <c r="BF1046" i="1"/>
  <c r="BE1046" i="1"/>
  <c r="BC1046" i="1"/>
  <c r="BG1045" i="1"/>
  <c r="BF1045" i="1"/>
  <c r="BE1045" i="1"/>
  <c r="BC1045" i="1"/>
  <c r="BG1044" i="1"/>
  <c r="BF1044" i="1"/>
  <c r="BE1044" i="1"/>
  <c r="BC1044" i="1"/>
  <c r="BG1043" i="1"/>
  <c r="BF1043" i="1"/>
  <c r="BE1043" i="1"/>
  <c r="BC1043" i="1"/>
  <c r="BG1042" i="1"/>
  <c r="BF1042" i="1"/>
  <c r="BE1042" i="1"/>
  <c r="BC1042" i="1"/>
  <c r="BG1041" i="1"/>
  <c r="BF1041" i="1"/>
  <c r="BE1041" i="1"/>
  <c r="BC1041" i="1"/>
  <c r="BG1040" i="1"/>
  <c r="BF1040" i="1"/>
  <c r="BE1040" i="1"/>
  <c r="BC1040" i="1"/>
  <c r="BG1039" i="1"/>
  <c r="BF1039" i="1"/>
  <c r="BE1039" i="1"/>
  <c r="BC1039" i="1"/>
  <c r="BG1038" i="1"/>
  <c r="BF1038" i="1"/>
  <c r="BE1038" i="1"/>
  <c r="BC1038" i="1"/>
  <c r="BG1037" i="1"/>
  <c r="BF1037" i="1"/>
  <c r="BE1037" i="1"/>
  <c r="BC1037" i="1"/>
  <c r="BG1036" i="1"/>
  <c r="BF1036" i="1"/>
  <c r="BE1036" i="1"/>
  <c r="BC1036" i="1"/>
  <c r="BG1035" i="1"/>
  <c r="BF1035" i="1"/>
  <c r="BE1035" i="1"/>
  <c r="BC1035" i="1"/>
  <c r="BG1034" i="1"/>
  <c r="BF1034" i="1"/>
  <c r="BE1034" i="1"/>
  <c r="BC1034" i="1"/>
  <c r="BG1033" i="1"/>
  <c r="BF1033" i="1"/>
  <c r="BE1033" i="1"/>
  <c r="BC1033" i="1"/>
  <c r="BG1032" i="1"/>
  <c r="BF1032" i="1"/>
  <c r="BE1032" i="1"/>
  <c r="BC1032" i="1"/>
  <c r="BG1031" i="1"/>
  <c r="BF1031" i="1"/>
  <c r="BE1031" i="1"/>
  <c r="BC1031" i="1"/>
  <c r="BG1030" i="1"/>
  <c r="BF1030" i="1"/>
  <c r="BE1030" i="1"/>
  <c r="BC1030" i="1"/>
  <c r="BG1029" i="1"/>
  <c r="BF1029" i="1"/>
  <c r="BE1029" i="1"/>
  <c r="BC1029" i="1"/>
  <c r="BG1028" i="1"/>
  <c r="BF1028" i="1"/>
  <c r="BE1028" i="1"/>
  <c r="BC1028" i="1"/>
  <c r="BG1027" i="1"/>
  <c r="BF1027" i="1"/>
  <c r="BE1027" i="1"/>
  <c r="BC1027" i="1"/>
  <c r="BG1026" i="1"/>
  <c r="BF1026" i="1"/>
  <c r="BE1026" i="1"/>
  <c r="BC1026" i="1"/>
  <c r="BG1025" i="1"/>
  <c r="BF1025" i="1"/>
  <c r="BE1025" i="1"/>
  <c r="BC1025" i="1"/>
  <c r="BG1024" i="1"/>
  <c r="BF1024" i="1"/>
  <c r="BE1024" i="1"/>
  <c r="BC1024" i="1"/>
  <c r="BG1023" i="1"/>
  <c r="BF1023" i="1"/>
  <c r="BE1023" i="1"/>
  <c r="BC1023" i="1"/>
  <c r="BG1022" i="1"/>
  <c r="BF1022" i="1"/>
  <c r="BE1022" i="1"/>
  <c r="BC1022" i="1"/>
  <c r="BG1021" i="1"/>
  <c r="BF1021" i="1"/>
  <c r="BE1021" i="1"/>
  <c r="BC1021" i="1"/>
  <c r="BG1020" i="1"/>
  <c r="BF1020" i="1"/>
  <c r="BE1020" i="1"/>
  <c r="BC1020" i="1"/>
  <c r="BG1019" i="1"/>
  <c r="BF1019" i="1"/>
  <c r="BE1019" i="1"/>
  <c r="BC1019" i="1"/>
  <c r="BG1018" i="1"/>
  <c r="BF1018" i="1"/>
  <c r="BE1018" i="1"/>
  <c r="BC1018" i="1"/>
  <c r="BG1017" i="1"/>
  <c r="BF1017" i="1"/>
  <c r="BE1017" i="1"/>
  <c r="BC1017" i="1"/>
  <c r="BG1016" i="1"/>
  <c r="BF1016" i="1"/>
  <c r="BE1016" i="1"/>
  <c r="BC1016" i="1"/>
  <c r="BG1015" i="1"/>
  <c r="BF1015" i="1"/>
  <c r="BE1015" i="1"/>
  <c r="BC1015" i="1"/>
  <c r="BG1014" i="1"/>
  <c r="BF1014" i="1"/>
  <c r="BE1014" i="1"/>
  <c r="BC1014" i="1"/>
  <c r="BG1013" i="1"/>
  <c r="BF1013" i="1"/>
  <c r="BE1013" i="1"/>
  <c r="BC1013" i="1"/>
  <c r="BG1012" i="1"/>
  <c r="BF1012" i="1"/>
  <c r="BE1012" i="1"/>
  <c r="BC1012" i="1"/>
  <c r="BG1011" i="1"/>
  <c r="BF1011" i="1"/>
  <c r="BE1011" i="1"/>
  <c r="BC1011" i="1"/>
  <c r="BG1010" i="1"/>
  <c r="BF1010" i="1"/>
  <c r="BE1010" i="1"/>
  <c r="BC1010" i="1"/>
  <c r="BG1009" i="1"/>
  <c r="BF1009" i="1"/>
  <c r="BE1009" i="1"/>
  <c r="BC1009" i="1"/>
  <c r="BG1008" i="1"/>
  <c r="BF1008" i="1"/>
  <c r="BE1008" i="1"/>
  <c r="BC1008" i="1"/>
  <c r="BG1007" i="1"/>
  <c r="BF1007" i="1"/>
  <c r="BE1007" i="1"/>
  <c r="BC1007" i="1"/>
  <c r="BG1006" i="1"/>
  <c r="BF1006" i="1"/>
  <c r="BE1006" i="1"/>
  <c r="BC1006" i="1"/>
  <c r="BG1005" i="1"/>
  <c r="BF1005" i="1"/>
  <c r="BE1005" i="1"/>
  <c r="BC1005" i="1"/>
  <c r="BG1004" i="1"/>
  <c r="BF1004" i="1"/>
  <c r="BE1004" i="1"/>
  <c r="BC1004" i="1"/>
  <c r="BG1003" i="1"/>
  <c r="BF1003" i="1"/>
  <c r="BE1003" i="1"/>
  <c r="BC1003" i="1"/>
  <c r="BG1002" i="1"/>
  <c r="BF1002" i="1"/>
  <c r="BE1002" i="1"/>
  <c r="BC1002" i="1"/>
  <c r="BG1001" i="1"/>
  <c r="BF1001" i="1"/>
  <c r="BE1001" i="1"/>
  <c r="BC1001" i="1"/>
  <c r="BG1000" i="1"/>
  <c r="BF1000" i="1"/>
  <c r="BE1000" i="1"/>
  <c r="BC1000" i="1"/>
  <c r="BG999" i="1"/>
  <c r="BF999" i="1"/>
  <c r="BE999" i="1"/>
  <c r="BC999" i="1"/>
  <c r="BG998" i="1"/>
  <c r="BF998" i="1"/>
  <c r="BE998" i="1"/>
  <c r="BC998" i="1"/>
  <c r="BG997" i="1"/>
  <c r="BF997" i="1"/>
  <c r="BE997" i="1"/>
  <c r="BC997" i="1"/>
  <c r="BG996" i="1"/>
  <c r="BF996" i="1"/>
  <c r="BE996" i="1"/>
  <c r="BC996" i="1"/>
  <c r="BG995" i="1"/>
  <c r="BF995" i="1"/>
  <c r="BE995" i="1"/>
  <c r="BC995" i="1"/>
  <c r="BG994" i="1"/>
  <c r="BF994" i="1"/>
  <c r="BE994" i="1"/>
  <c r="BC994" i="1"/>
  <c r="BG993" i="1"/>
  <c r="BF993" i="1"/>
  <c r="BE993" i="1"/>
  <c r="BC993" i="1"/>
  <c r="BG992" i="1"/>
  <c r="BF992" i="1"/>
  <c r="BE992" i="1"/>
  <c r="BC992" i="1"/>
  <c r="BG991" i="1"/>
  <c r="BF991" i="1"/>
  <c r="BE991" i="1"/>
  <c r="BC991" i="1"/>
  <c r="BG990" i="1"/>
  <c r="BF990" i="1"/>
  <c r="BE990" i="1"/>
  <c r="BC990" i="1"/>
  <c r="BG989" i="1"/>
  <c r="BF989" i="1"/>
  <c r="BE989" i="1"/>
  <c r="BC989" i="1"/>
  <c r="BG988" i="1"/>
  <c r="BF988" i="1"/>
  <c r="BE988" i="1"/>
  <c r="BC988" i="1"/>
  <c r="BG987" i="1"/>
  <c r="BF987" i="1"/>
  <c r="BE987" i="1"/>
  <c r="BC987" i="1"/>
  <c r="BG986" i="1"/>
  <c r="BF986" i="1"/>
  <c r="BE986" i="1"/>
  <c r="BC986" i="1"/>
  <c r="BG985" i="1"/>
  <c r="BF985" i="1"/>
  <c r="BE985" i="1"/>
  <c r="BC985" i="1"/>
  <c r="BG984" i="1"/>
  <c r="BF984" i="1"/>
  <c r="BE984" i="1"/>
  <c r="BC984" i="1"/>
  <c r="BG983" i="1"/>
  <c r="BF983" i="1"/>
  <c r="BE983" i="1"/>
  <c r="BC983" i="1"/>
  <c r="BG982" i="1"/>
  <c r="BF982" i="1"/>
  <c r="BE982" i="1"/>
  <c r="BC982" i="1"/>
  <c r="BG981" i="1"/>
  <c r="BF981" i="1"/>
  <c r="BE981" i="1"/>
  <c r="BC981" i="1"/>
  <c r="BG980" i="1"/>
  <c r="BF980" i="1"/>
  <c r="BE980" i="1"/>
  <c r="BC980" i="1"/>
  <c r="BG979" i="1"/>
  <c r="BF979" i="1"/>
  <c r="BE979" i="1"/>
  <c r="BC979" i="1"/>
  <c r="BG978" i="1"/>
  <c r="BF978" i="1"/>
  <c r="BE978" i="1"/>
  <c r="BC978" i="1"/>
  <c r="BG977" i="1"/>
  <c r="BF977" i="1"/>
  <c r="BE977" i="1"/>
  <c r="BC977" i="1"/>
  <c r="BG976" i="1"/>
  <c r="BF976" i="1"/>
  <c r="BE976" i="1"/>
  <c r="BC976" i="1"/>
  <c r="BG975" i="1"/>
  <c r="BF975" i="1"/>
  <c r="BE975" i="1"/>
  <c r="BC975" i="1"/>
  <c r="BG974" i="1"/>
  <c r="BF974" i="1"/>
  <c r="BE974" i="1"/>
  <c r="BC974" i="1"/>
  <c r="BG973" i="1"/>
  <c r="BF973" i="1"/>
  <c r="BE973" i="1"/>
  <c r="BC973" i="1"/>
  <c r="BG972" i="1"/>
  <c r="BF972" i="1"/>
  <c r="BE972" i="1"/>
  <c r="BC972" i="1"/>
  <c r="BG971" i="1"/>
  <c r="BF971" i="1"/>
  <c r="BE971" i="1"/>
  <c r="BC971" i="1"/>
  <c r="BG970" i="1"/>
  <c r="BF970" i="1"/>
  <c r="BE970" i="1"/>
  <c r="BC970" i="1"/>
  <c r="BG969" i="1"/>
  <c r="BF969" i="1"/>
  <c r="BE969" i="1"/>
  <c r="BC969" i="1"/>
  <c r="BG968" i="1"/>
  <c r="BF968" i="1"/>
  <c r="BE968" i="1"/>
  <c r="BC968" i="1"/>
  <c r="BG967" i="1"/>
  <c r="BF967" i="1"/>
  <c r="BE967" i="1"/>
  <c r="BC967" i="1"/>
  <c r="BG966" i="1"/>
  <c r="BF966" i="1"/>
  <c r="BE966" i="1"/>
  <c r="BC966" i="1"/>
  <c r="BG965" i="1"/>
  <c r="BF965" i="1"/>
  <c r="BE965" i="1"/>
  <c r="BC965" i="1"/>
  <c r="BG964" i="1"/>
  <c r="BF964" i="1"/>
  <c r="BE964" i="1"/>
  <c r="BC964" i="1"/>
  <c r="BG963" i="1"/>
  <c r="BF963" i="1"/>
  <c r="BE963" i="1"/>
  <c r="BC963" i="1"/>
  <c r="BG962" i="1"/>
  <c r="BF962" i="1"/>
  <c r="BE962" i="1"/>
  <c r="BC962" i="1"/>
  <c r="BG961" i="1"/>
  <c r="BF961" i="1"/>
  <c r="BE961" i="1"/>
  <c r="BC961" i="1"/>
  <c r="BG960" i="1"/>
  <c r="BF960" i="1"/>
  <c r="BE960" i="1"/>
  <c r="BC960" i="1"/>
  <c r="BG959" i="1"/>
  <c r="BF959" i="1"/>
  <c r="BE959" i="1"/>
  <c r="BC959" i="1"/>
  <c r="BG958" i="1"/>
  <c r="BF958" i="1"/>
  <c r="BE958" i="1"/>
  <c r="BC958" i="1"/>
  <c r="BG957" i="1"/>
  <c r="BF957" i="1"/>
  <c r="BE957" i="1"/>
  <c r="BC957" i="1"/>
  <c r="BG956" i="1"/>
  <c r="BF956" i="1"/>
  <c r="BE956" i="1"/>
  <c r="BC956" i="1"/>
  <c r="BG955" i="1"/>
  <c r="BF955" i="1"/>
  <c r="BE955" i="1"/>
  <c r="BC955" i="1"/>
  <c r="BG954" i="1"/>
  <c r="BF954" i="1"/>
  <c r="BE954" i="1"/>
  <c r="BC954" i="1"/>
  <c r="BG953" i="1"/>
  <c r="BF953" i="1"/>
  <c r="BE953" i="1"/>
  <c r="BC953" i="1"/>
  <c r="BG952" i="1"/>
  <c r="BF952" i="1"/>
  <c r="BE952" i="1"/>
  <c r="BC952" i="1"/>
  <c r="BG951" i="1"/>
  <c r="BF951" i="1"/>
  <c r="BE951" i="1"/>
  <c r="BC951" i="1"/>
  <c r="BG950" i="1"/>
  <c r="BF950" i="1"/>
  <c r="BE950" i="1"/>
  <c r="BC950" i="1"/>
  <c r="BG949" i="1"/>
  <c r="BF949" i="1"/>
  <c r="BE949" i="1"/>
  <c r="BC949" i="1"/>
  <c r="BG948" i="1"/>
  <c r="BF948" i="1"/>
  <c r="BE948" i="1"/>
  <c r="BC948" i="1"/>
  <c r="BG947" i="1"/>
  <c r="BF947" i="1"/>
  <c r="BE947" i="1"/>
  <c r="BC947" i="1"/>
  <c r="BG946" i="1"/>
  <c r="BF946" i="1"/>
  <c r="BE946" i="1"/>
  <c r="BC946" i="1"/>
  <c r="BG945" i="1"/>
  <c r="BF945" i="1"/>
  <c r="BE945" i="1"/>
  <c r="BC945" i="1"/>
  <c r="BG944" i="1"/>
  <c r="BF944" i="1"/>
  <c r="BE944" i="1"/>
  <c r="BC944" i="1"/>
  <c r="BG943" i="1"/>
  <c r="BF943" i="1"/>
  <c r="BE943" i="1"/>
  <c r="BC943" i="1"/>
  <c r="BG942" i="1"/>
  <c r="BF942" i="1"/>
  <c r="BE942" i="1"/>
  <c r="BC942" i="1"/>
  <c r="BG941" i="1"/>
  <c r="BF941" i="1"/>
  <c r="BE941" i="1"/>
  <c r="BC941" i="1"/>
  <c r="BG940" i="1"/>
  <c r="BF940" i="1"/>
  <c r="BE940" i="1"/>
  <c r="BC940" i="1"/>
  <c r="BG939" i="1"/>
  <c r="BF939" i="1"/>
  <c r="BE939" i="1"/>
  <c r="BC939" i="1"/>
  <c r="BG938" i="1"/>
  <c r="BF938" i="1"/>
  <c r="BE938" i="1"/>
  <c r="BC938" i="1"/>
  <c r="BG937" i="1"/>
  <c r="BF937" i="1"/>
  <c r="BE937" i="1"/>
  <c r="BC937" i="1"/>
  <c r="BG936" i="1"/>
  <c r="BF936" i="1"/>
  <c r="BE936" i="1"/>
  <c r="BC936" i="1"/>
  <c r="BG935" i="1"/>
  <c r="BF935" i="1"/>
  <c r="BE935" i="1"/>
  <c r="BC935" i="1"/>
  <c r="BG934" i="1"/>
  <c r="BF934" i="1"/>
  <c r="BE934" i="1"/>
  <c r="BC934" i="1"/>
  <c r="BG933" i="1"/>
  <c r="BF933" i="1"/>
  <c r="BE933" i="1"/>
  <c r="BC933" i="1"/>
  <c r="BG932" i="1"/>
  <c r="BF932" i="1"/>
  <c r="BE932" i="1"/>
  <c r="BC932" i="1"/>
  <c r="BG931" i="1"/>
  <c r="BF931" i="1"/>
  <c r="BE931" i="1"/>
  <c r="BC931" i="1"/>
  <c r="BG930" i="1"/>
  <c r="BF930" i="1"/>
  <c r="BE930" i="1"/>
  <c r="BC930" i="1"/>
  <c r="BG929" i="1"/>
  <c r="BF929" i="1"/>
  <c r="BE929" i="1"/>
  <c r="BC929" i="1"/>
  <c r="BG928" i="1"/>
  <c r="BF928" i="1"/>
  <c r="BE928" i="1"/>
  <c r="BC928" i="1"/>
  <c r="BG927" i="1"/>
  <c r="BF927" i="1"/>
  <c r="BE927" i="1"/>
  <c r="BC927" i="1"/>
  <c r="BG926" i="1"/>
  <c r="BF926" i="1"/>
  <c r="BE926" i="1"/>
  <c r="BC926" i="1"/>
  <c r="BG925" i="1"/>
  <c r="BF925" i="1"/>
  <c r="BE925" i="1"/>
  <c r="BC925" i="1"/>
  <c r="BG924" i="1"/>
  <c r="BF924" i="1"/>
  <c r="BE924" i="1"/>
  <c r="BC924" i="1"/>
  <c r="BG923" i="1"/>
  <c r="BF923" i="1"/>
  <c r="BE923" i="1"/>
  <c r="BC923" i="1"/>
  <c r="BG922" i="1"/>
  <c r="BF922" i="1"/>
  <c r="BE922" i="1"/>
  <c r="BC922" i="1"/>
  <c r="BG921" i="1"/>
  <c r="BF921" i="1"/>
  <c r="BE921" i="1"/>
  <c r="BC921" i="1"/>
  <c r="BG920" i="1"/>
  <c r="BF920" i="1"/>
  <c r="BE920" i="1"/>
  <c r="BC920" i="1"/>
  <c r="BG919" i="1"/>
  <c r="BF919" i="1"/>
  <c r="BE919" i="1"/>
  <c r="BC919" i="1"/>
  <c r="BG918" i="1"/>
  <c r="BF918" i="1"/>
  <c r="BE918" i="1"/>
  <c r="BC918" i="1"/>
  <c r="BG917" i="1"/>
  <c r="BF917" i="1"/>
  <c r="BE917" i="1"/>
  <c r="BC917" i="1"/>
  <c r="BG916" i="1"/>
  <c r="BF916" i="1"/>
  <c r="BE916" i="1"/>
  <c r="BC916" i="1"/>
  <c r="BG915" i="1"/>
  <c r="BF915" i="1"/>
  <c r="BE915" i="1"/>
  <c r="BC915" i="1"/>
  <c r="BG914" i="1"/>
  <c r="BF914" i="1"/>
  <c r="BE914" i="1"/>
  <c r="BC914" i="1"/>
  <c r="BG913" i="1"/>
  <c r="BF913" i="1"/>
  <c r="BE913" i="1"/>
  <c r="BC913" i="1"/>
  <c r="BG912" i="1"/>
  <c r="BF912" i="1"/>
  <c r="BE912" i="1"/>
  <c r="BC912" i="1"/>
  <c r="BG911" i="1"/>
  <c r="BF911" i="1"/>
  <c r="BE911" i="1"/>
  <c r="BC911" i="1"/>
  <c r="BG910" i="1"/>
  <c r="BF910" i="1"/>
  <c r="BE910" i="1"/>
  <c r="BC910" i="1"/>
  <c r="BG909" i="1"/>
  <c r="BF909" i="1"/>
  <c r="BE909" i="1"/>
  <c r="BC909" i="1"/>
  <c r="BG908" i="1"/>
  <c r="BF908" i="1"/>
  <c r="BE908" i="1"/>
  <c r="BC908" i="1"/>
  <c r="BG907" i="1"/>
  <c r="BF907" i="1"/>
  <c r="BE907" i="1"/>
  <c r="BC907" i="1"/>
  <c r="BG906" i="1"/>
  <c r="BF906" i="1"/>
  <c r="BE906" i="1"/>
  <c r="BC906" i="1"/>
  <c r="BG905" i="1"/>
  <c r="BF905" i="1"/>
  <c r="BE905" i="1"/>
  <c r="BC905" i="1"/>
  <c r="BG904" i="1"/>
  <c r="BF904" i="1"/>
  <c r="BE904" i="1"/>
  <c r="BC904" i="1"/>
  <c r="BG903" i="1"/>
  <c r="BF903" i="1"/>
  <c r="BE903" i="1"/>
  <c r="BC903" i="1"/>
  <c r="BG902" i="1"/>
  <c r="BF902" i="1"/>
  <c r="BE902" i="1"/>
  <c r="BC902" i="1"/>
  <c r="BG901" i="1"/>
  <c r="BF901" i="1"/>
  <c r="BE901" i="1"/>
  <c r="BC901" i="1"/>
  <c r="BG900" i="1"/>
  <c r="BF900" i="1"/>
  <c r="BE900" i="1"/>
  <c r="BC900" i="1"/>
  <c r="BG899" i="1"/>
  <c r="BF899" i="1"/>
  <c r="BE899" i="1"/>
  <c r="BC899" i="1"/>
  <c r="BG898" i="1"/>
  <c r="BF898" i="1"/>
  <c r="BE898" i="1"/>
  <c r="BC898" i="1"/>
  <c r="BG897" i="1"/>
  <c r="BF897" i="1"/>
  <c r="BE897" i="1"/>
  <c r="BC897" i="1"/>
  <c r="BG896" i="1"/>
  <c r="BF896" i="1"/>
  <c r="BE896" i="1"/>
  <c r="BC896" i="1"/>
  <c r="BG895" i="1"/>
  <c r="BF895" i="1"/>
  <c r="BE895" i="1"/>
  <c r="BC895" i="1"/>
  <c r="BG894" i="1"/>
  <c r="BF894" i="1"/>
  <c r="BE894" i="1"/>
  <c r="BC894" i="1"/>
  <c r="BG893" i="1"/>
  <c r="BF893" i="1"/>
  <c r="BE893" i="1"/>
  <c r="BC893" i="1"/>
  <c r="BG892" i="1"/>
  <c r="BF892" i="1"/>
  <c r="BE892" i="1"/>
  <c r="BC892" i="1"/>
  <c r="BG891" i="1"/>
  <c r="BF891" i="1"/>
  <c r="BE891" i="1"/>
  <c r="BC891" i="1"/>
  <c r="BG890" i="1"/>
  <c r="BF890" i="1"/>
  <c r="BE890" i="1"/>
  <c r="BC890" i="1"/>
  <c r="BG889" i="1"/>
  <c r="BF889" i="1"/>
  <c r="BE889" i="1"/>
  <c r="BC889" i="1"/>
  <c r="BG888" i="1"/>
  <c r="BF888" i="1"/>
  <c r="BE888" i="1"/>
  <c r="BC888" i="1"/>
  <c r="BG887" i="1"/>
  <c r="BF887" i="1"/>
  <c r="BE887" i="1"/>
  <c r="BC887" i="1"/>
  <c r="BG886" i="1"/>
  <c r="BF886" i="1"/>
  <c r="BE886" i="1"/>
  <c r="BC886" i="1"/>
  <c r="BG885" i="1"/>
  <c r="BF885" i="1"/>
  <c r="BE885" i="1"/>
  <c r="BC885" i="1"/>
  <c r="BG884" i="1"/>
  <c r="BF884" i="1"/>
  <c r="BE884" i="1"/>
  <c r="BC884" i="1"/>
  <c r="BG883" i="1"/>
  <c r="BF883" i="1"/>
  <c r="BE883" i="1"/>
  <c r="BC883" i="1"/>
  <c r="BG882" i="1"/>
  <c r="BF882" i="1"/>
  <c r="BE882" i="1"/>
  <c r="BC882" i="1"/>
  <c r="BG881" i="1"/>
  <c r="BF881" i="1"/>
  <c r="BE881" i="1"/>
  <c r="BC881" i="1"/>
  <c r="BG880" i="1"/>
  <c r="BF880" i="1"/>
  <c r="BE880" i="1"/>
  <c r="BC880" i="1"/>
  <c r="BG879" i="1"/>
  <c r="BF879" i="1"/>
  <c r="BE879" i="1"/>
  <c r="BC879" i="1"/>
  <c r="BG878" i="1"/>
  <c r="BF878" i="1"/>
  <c r="BE878" i="1"/>
  <c r="BC878" i="1"/>
  <c r="BG877" i="1"/>
  <c r="BF877" i="1"/>
  <c r="BE877" i="1"/>
  <c r="BC877" i="1"/>
  <c r="BG876" i="1"/>
  <c r="BF876" i="1"/>
  <c r="BE876" i="1"/>
  <c r="BC876" i="1"/>
  <c r="BG875" i="1"/>
  <c r="BF875" i="1"/>
  <c r="BE875" i="1"/>
  <c r="BC875" i="1"/>
  <c r="BG874" i="1"/>
  <c r="BF874" i="1"/>
  <c r="BE874" i="1"/>
  <c r="BC874" i="1"/>
  <c r="BG873" i="1"/>
  <c r="BF873" i="1"/>
  <c r="BE873" i="1"/>
  <c r="BC873" i="1"/>
  <c r="BG872" i="1"/>
  <c r="BF872" i="1"/>
  <c r="BE872" i="1"/>
  <c r="BC872" i="1"/>
  <c r="BG871" i="1"/>
  <c r="BF871" i="1"/>
  <c r="BE871" i="1"/>
  <c r="BC871" i="1"/>
  <c r="BG870" i="1"/>
  <c r="BF870" i="1"/>
  <c r="BE870" i="1"/>
  <c r="BC870" i="1"/>
  <c r="BG869" i="1"/>
  <c r="BF869" i="1"/>
  <c r="BE869" i="1"/>
  <c r="BC869" i="1"/>
  <c r="BG868" i="1"/>
  <c r="BF868" i="1"/>
  <c r="BE868" i="1"/>
  <c r="BC868" i="1"/>
  <c r="BG867" i="1"/>
  <c r="BF867" i="1"/>
  <c r="BE867" i="1"/>
  <c r="BC867" i="1"/>
  <c r="BG866" i="1"/>
  <c r="BF866" i="1"/>
  <c r="BE866" i="1"/>
  <c r="BC866" i="1"/>
  <c r="BG865" i="1"/>
  <c r="BF865" i="1"/>
  <c r="BE865" i="1"/>
  <c r="BC865" i="1"/>
  <c r="BG864" i="1"/>
  <c r="BF864" i="1"/>
  <c r="BE864" i="1"/>
  <c r="BC864" i="1"/>
  <c r="BG863" i="1"/>
  <c r="BF863" i="1"/>
  <c r="BE863" i="1"/>
  <c r="BC863" i="1"/>
  <c r="BG862" i="1"/>
  <c r="BF862" i="1"/>
  <c r="BE862" i="1"/>
  <c r="BC862" i="1"/>
  <c r="BG861" i="1"/>
  <c r="BF861" i="1"/>
  <c r="BE861" i="1"/>
  <c r="BC861" i="1"/>
  <c r="BG860" i="1"/>
  <c r="BF860" i="1"/>
  <c r="BE860" i="1"/>
  <c r="BC860" i="1"/>
  <c r="BG859" i="1"/>
  <c r="BF859" i="1"/>
  <c r="BE859" i="1"/>
  <c r="BC859" i="1"/>
  <c r="BG858" i="1"/>
  <c r="BF858" i="1"/>
  <c r="BE858" i="1"/>
  <c r="BC858" i="1"/>
  <c r="BG857" i="1"/>
  <c r="BF857" i="1"/>
  <c r="BE857" i="1"/>
  <c r="BC857" i="1"/>
  <c r="BG856" i="1"/>
  <c r="BF856" i="1"/>
  <c r="BE856" i="1"/>
  <c r="BC856" i="1"/>
  <c r="BG855" i="1"/>
  <c r="BF855" i="1"/>
  <c r="BE855" i="1"/>
  <c r="BC855" i="1"/>
  <c r="BG854" i="1"/>
  <c r="BF854" i="1"/>
  <c r="BE854" i="1"/>
  <c r="BC854" i="1"/>
  <c r="BG853" i="1"/>
  <c r="BF853" i="1"/>
  <c r="BE853" i="1"/>
  <c r="BC853" i="1"/>
  <c r="BG852" i="1"/>
  <c r="BF852" i="1"/>
  <c r="BE852" i="1"/>
  <c r="BC852" i="1"/>
  <c r="BG851" i="1"/>
  <c r="BF851" i="1"/>
  <c r="BE851" i="1"/>
  <c r="BC851" i="1"/>
  <c r="BG850" i="1"/>
  <c r="BF850" i="1"/>
  <c r="BE850" i="1"/>
  <c r="BC850" i="1"/>
  <c r="BG849" i="1"/>
  <c r="BF849" i="1"/>
  <c r="BE849" i="1"/>
  <c r="BC849" i="1"/>
  <c r="BG848" i="1"/>
  <c r="BF848" i="1"/>
  <c r="BE848" i="1"/>
  <c r="BC848" i="1"/>
  <c r="BG847" i="1"/>
  <c r="BF847" i="1"/>
  <c r="BE847" i="1"/>
  <c r="BC847" i="1"/>
  <c r="BG846" i="1"/>
  <c r="BF846" i="1"/>
  <c r="BE846" i="1"/>
  <c r="BC846" i="1"/>
  <c r="BG845" i="1"/>
  <c r="BF845" i="1"/>
  <c r="BE845" i="1"/>
  <c r="BC845" i="1"/>
  <c r="BG844" i="1"/>
  <c r="BF844" i="1"/>
  <c r="BE844" i="1"/>
  <c r="BC844" i="1"/>
  <c r="BG843" i="1"/>
  <c r="BF843" i="1"/>
  <c r="BE843" i="1"/>
  <c r="BC843" i="1"/>
  <c r="BG842" i="1"/>
  <c r="BF842" i="1"/>
  <c r="BE842" i="1"/>
  <c r="BC842" i="1"/>
  <c r="BG841" i="1"/>
  <c r="BF841" i="1"/>
  <c r="BE841" i="1"/>
  <c r="BC841" i="1"/>
  <c r="BG840" i="1"/>
  <c r="BF840" i="1"/>
  <c r="BE840" i="1"/>
  <c r="BC840" i="1"/>
  <c r="BG839" i="1"/>
  <c r="BF839" i="1"/>
  <c r="BE839" i="1"/>
  <c r="BC839" i="1"/>
  <c r="BG838" i="1"/>
  <c r="BF838" i="1"/>
  <c r="BE838" i="1"/>
  <c r="BC838" i="1"/>
  <c r="BG837" i="1"/>
  <c r="BF837" i="1"/>
  <c r="BE837" i="1"/>
  <c r="BC837" i="1"/>
  <c r="BG836" i="1"/>
  <c r="BF836" i="1"/>
  <c r="BE836" i="1"/>
  <c r="BC836" i="1"/>
  <c r="BG835" i="1"/>
  <c r="BF835" i="1"/>
  <c r="BE835" i="1"/>
  <c r="BC835" i="1"/>
  <c r="BG834" i="1"/>
  <c r="BF834" i="1"/>
  <c r="BE834" i="1"/>
  <c r="BC834" i="1"/>
  <c r="BG833" i="1"/>
  <c r="BF833" i="1"/>
  <c r="BE833" i="1"/>
  <c r="BC833" i="1"/>
  <c r="BG832" i="1"/>
  <c r="BF832" i="1"/>
  <c r="BE832" i="1"/>
  <c r="BC832" i="1"/>
  <c r="BG831" i="1"/>
  <c r="BF831" i="1"/>
  <c r="BE831" i="1"/>
  <c r="BC831" i="1"/>
  <c r="BG830" i="1"/>
  <c r="BF830" i="1"/>
  <c r="BE830" i="1"/>
  <c r="BC830" i="1"/>
  <c r="BG829" i="1"/>
  <c r="BF829" i="1"/>
  <c r="BE829" i="1"/>
  <c r="BC829" i="1"/>
  <c r="BG828" i="1"/>
  <c r="BF828" i="1"/>
  <c r="BE828" i="1"/>
  <c r="BC828" i="1"/>
  <c r="BG827" i="1"/>
  <c r="BF827" i="1"/>
  <c r="BE827" i="1"/>
  <c r="BC827" i="1"/>
  <c r="BG826" i="1"/>
  <c r="BF826" i="1"/>
  <c r="BE826" i="1"/>
  <c r="BC826" i="1"/>
  <c r="BG825" i="1"/>
  <c r="BF825" i="1"/>
  <c r="BE825" i="1"/>
  <c r="BC825" i="1"/>
  <c r="BG824" i="1"/>
  <c r="BF824" i="1"/>
  <c r="BE824" i="1"/>
  <c r="BC824" i="1"/>
  <c r="BG823" i="1"/>
  <c r="BF823" i="1"/>
  <c r="BE823" i="1"/>
  <c r="BC823" i="1"/>
  <c r="BG822" i="1"/>
  <c r="BF822" i="1"/>
  <c r="BE822" i="1"/>
  <c r="BC822" i="1"/>
  <c r="BG821" i="1"/>
  <c r="BF821" i="1"/>
  <c r="BE821" i="1"/>
  <c r="BC821" i="1"/>
  <c r="BG820" i="1"/>
  <c r="BF820" i="1"/>
  <c r="BE820" i="1"/>
  <c r="BC820" i="1"/>
  <c r="BG819" i="1"/>
  <c r="BF819" i="1"/>
  <c r="BE819" i="1"/>
  <c r="BC819" i="1"/>
  <c r="BG818" i="1"/>
  <c r="BF818" i="1"/>
  <c r="BE818" i="1"/>
  <c r="BC818" i="1"/>
  <c r="BG817" i="1"/>
  <c r="BF817" i="1"/>
  <c r="BE817" i="1"/>
  <c r="BC817" i="1"/>
  <c r="BG816" i="1"/>
  <c r="BF816" i="1"/>
  <c r="BE816" i="1"/>
  <c r="BC816" i="1"/>
  <c r="BG815" i="1"/>
  <c r="BF815" i="1"/>
  <c r="BE815" i="1"/>
  <c r="BC815" i="1"/>
  <c r="BG814" i="1"/>
  <c r="BF814" i="1"/>
  <c r="BE814" i="1"/>
  <c r="BC814" i="1"/>
  <c r="BG813" i="1"/>
  <c r="BF813" i="1"/>
  <c r="BE813" i="1"/>
  <c r="BC813" i="1"/>
  <c r="BG812" i="1"/>
  <c r="BF812" i="1"/>
  <c r="BE812" i="1"/>
  <c r="BC812" i="1"/>
  <c r="BG811" i="1"/>
  <c r="BF811" i="1"/>
  <c r="BE811" i="1"/>
  <c r="BC811" i="1"/>
  <c r="BG810" i="1"/>
  <c r="BF810" i="1"/>
  <c r="BE810" i="1"/>
  <c r="BC810" i="1"/>
  <c r="BG809" i="1"/>
  <c r="BF809" i="1"/>
  <c r="BE809" i="1"/>
  <c r="BC809" i="1"/>
  <c r="BG808" i="1"/>
  <c r="BF808" i="1"/>
  <c r="BE808" i="1"/>
  <c r="BC808" i="1"/>
  <c r="BG807" i="1"/>
  <c r="BF807" i="1"/>
  <c r="BE807" i="1"/>
  <c r="BC807" i="1"/>
  <c r="BG806" i="1"/>
  <c r="BF806" i="1"/>
  <c r="BE806" i="1"/>
  <c r="BC806" i="1"/>
  <c r="BG805" i="1"/>
  <c r="BF805" i="1"/>
  <c r="BE805" i="1"/>
  <c r="BC805" i="1"/>
  <c r="BG804" i="1"/>
  <c r="BF804" i="1"/>
  <c r="BE804" i="1"/>
  <c r="BC804" i="1"/>
  <c r="BG803" i="1"/>
  <c r="BF803" i="1"/>
  <c r="BE803" i="1"/>
  <c r="BC803" i="1"/>
  <c r="BG802" i="1"/>
  <c r="BF802" i="1"/>
  <c r="BE802" i="1"/>
  <c r="BC802" i="1"/>
  <c r="BG801" i="1"/>
  <c r="BF801" i="1"/>
  <c r="BE801" i="1"/>
  <c r="BC801" i="1"/>
  <c r="BG800" i="1"/>
  <c r="BF800" i="1"/>
  <c r="BE800" i="1"/>
  <c r="BC800" i="1"/>
  <c r="BG799" i="1"/>
  <c r="BF799" i="1"/>
  <c r="BE799" i="1"/>
  <c r="BC799" i="1"/>
  <c r="BG798" i="1"/>
  <c r="BF798" i="1"/>
  <c r="BE798" i="1"/>
  <c r="BC798" i="1"/>
  <c r="BG797" i="1"/>
  <c r="BF797" i="1"/>
  <c r="BE797" i="1"/>
  <c r="BC797" i="1"/>
  <c r="BG796" i="1"/>
  <c r="BF796" i="1"/>
  <c r="BE796" i="1"/>
  <c r="BC796" i="1"/>
  <c r="BG795" i="1"/>
  <c r="BF795" i="1"/>
  <c r="BE795" i="1"/>
  <c r="BC795" i="1"/>
  <c r="BG794" i="1"/>
  <c r="BF794" i="1"/>
  <c r="BE794" i="1"/>
  <c r="BC794" i="1"/>
  <c r="BG793" i="1"/>
  <c r="BF793" i="1"/>
  <c r="BE793" i="1"/>
  <c r="BC793" i="1"/>
  <c r="BG792" i="1"/>
  <c r="BF792" i="1"/>
  <c r="BE792" i="1"/>
  <c r="BC792" i="1"/>
  <c r="BG791" i="1"/>
  <c r="BF791" i="1"/>
  <c r="BE791" i="1"/>
  <c r="BC791" i="1"/>
  <c r="BG790" i="1"/>
  <c r="BF790" i="1"/>
  <c r="BE790" i="1"/>
  <c r="BC790" i="1"/>
  <c r="BG789" i="1"/>
  <c r="BF789" i="1"/>
  <c r="BE789" i="1"/>
  <c r="BC789" i="1"/>
  <c r="BG788" i="1"/>
  <c r="BF788" i="1"/>
  <c r="BE788" i="1"/>
  <c r="BC788" i="1"/>
  <c r="BG787" i="1"/>
  <c r="BF787" i="1"/>
  <c r="BE787" i="1"/>
  <c r="BC787" i="1"/>
  <c r="BG786" i="1"/>
  <c r="BF786" i="1"/>
  <c r="BE786" i="1"/>
  <c r="BC786" i="1"/>
  <c r="BG785" i="1"/>
  <c r="BF785" i="1"/>
  <c r="BE785" i="1"/>
  <c r="BC785" i="1"/>
  <c r="BG784" i="1"/>
  <c r="BF784" i="1"/>
  <c r="BE784" i="1"/>
  <c r="BC784" i="1"/>
  <c r="BG783" i="1"/>
  <c r="BF783" i="1"/>
  <c r="BE783" i="1"/>
  <c r="BC783" i="1"/>
  <c r="BG782" i="1"/>
  <c r="BF782" i="1"/>
  <c r="BE782" i="1"/>
  <c r="BC782" i="1"/>
  <c r="BG781" i="1"/>
  <c r="BF781" i="1"/>
  <c r="BE781" i="1"/>
  <c r="BC781" i="1"/>
  <c r="BG780" i="1"/>
  <c r="BF780" i="1"/>
  <c r="BE780" i="1"/>
  <c r="BC780" i="1"/>
  <c r="BG779" i="1"/>
  <c r="BF779" i="1"/>
  <c r="BE779" i="1"/>
  <c r="BC779" i="1"/>
  <c r="BG778" i="1"/>
  <c r="BF778" i="1"/>
  <c r="BE778" i="1"/>
  <c r="BC778" i="1"/>
  <c r="BG777" i="1"/>
  <c r="BF777" i="1"/>
  <c r="BE777" i="1"/>
  <c r="BC777" i="1"/>
  <c r="BG776" i="1"/>
  <c r="BF776" i="1"/>
  <c r="BE776" i="1"/>
  <c r="BC776" i="1"/>
  <c r="BG775" i="1"/>
  <c r="BF775" i="1"/>
  <c r="BE775" i="1"/>
  <c r="BC775" i="1"/>
  <c r="BG774" i="1"/>
  <c r="BF774" i="1"/>
  <c r="BE774" i="1"/>
  <c r="BC774" i="1"/>
  <c r="BG773" i="1"/>
  <c r="BF773" i="1"/>
  <c r="BE773" i="1"/>
  <c r="BC773" i="1"/>
  <c r="BG772" i="1"/>
  <c r="BF772" i="1"/>
  <c r="BE772" i="1"/>
  <c r="BC772" i="1"/>
  <c r="BG771" i="1"/>
  <c r="BF771" i="1"/>
  <c r="BE771" i="1"/>
  <c r="BC771" i="1"/>
  <c r="BG770" i="1"/>
  <c r="BF770" i="1"/>
  <c r="BE770" i="1"/>
  <c r="BC770" i="1"/>
  <c r="BG769" i="1"/>
  <c r="BF769" i="1"/>
  <c r="BE769" i="1"/>
  <c r="BC769" i="1"/>
  <c r="BG768" i="1"/>
  <c r="BF768" i="1"/>
  <c r="BE768" i="1"/>
  <c r="BC768" i="1"/>
  <c r="BG767" i="1"/>
  <c r="BF767" i="1"/>
  <c r="BE767" i="1"/>
  <c r="BC767" i="1"/>
  <c r="BG766" i="1"/>
  <c r="BF766" i="1"/>
  <c r="BE766" i="1"/>
  <c r="BC766" i="1"/>
  <c r="BG765" i="1"/>
  <c r="BF765" i="1"/>
  <c r="BE765" i="1"/>
  <c r="BC765" i="1"/>
  <c r="BG764" i="1"/>
  <c r="BF764" i="1"/>
  <c r="BE764" i="1"/>
  <c r="BC764" i="1"/>
  <c r="BG763" i="1"/>
  <c r="BF763" i="1"/>
  <c r="BE763" i="1"/>
  <c r="BC763" i="1"/>
  <c r="BG762" i="1"/>
  <c r="BF762" i="1"/>
  <c r="BE762" i="1"/>
  <c r="BC762" i="1"/>
  <c r="BG761" i="1"/>
  <c r="BF761" i="1"/>
  <c r="BE761" i="1"/>
  <c r="BC761" i="1"/>
  <c r="BG760" i="1"/>
  <c r="BF760" i="1"/>
  <c r="BE760" i="1"/>
  <c r="BC760" i="1"/>
  <c r="BG759" i="1"/>
  <c r="BF759" i="1"/>
  <c r="BE759" i="1"/>
  <c r="BC759" i="1"/>
  <c r="BG758" i="1"/>
  <c r="BF758" i="1"/>
  <c r="BE758" i="1"/>
  <c r="BC758" i="1"/>
  <c r="BG757" i="1"/>
  <c r="BF757" i="1"/>
  <c r="BE757" i="1"/>
  <c r="BC757" i="1"/>
  <c r="BG756" i="1"/>
  <c r="BF756" i="1"/>
  <c r="BE756" i="1"/>
  <c r="BC756" i="1"/>
  <c r="BG755" i="1"/>
  <c r="BF755" i="1"/>
  <c r="BE755" i="1"/>
  <c r="BC755" i="1"/>
  <c r="BG754" i="1"/>
  <c r="BF754" i="1"/>
  <c r="BE754" i="1"/>
  <c r="BC754" i="1"/>
  <c r="BG753" i="1"/>
  <c r="BF753" i="1"/>
  <c r="BE753" i="1"/>
  <c r="BC753" i="1"/>
  <c r="BG752" i="1"/>
  <c r="BF752" i="1"/>
  <c r="BE752" i="1"/>
  <c r="BC752" i="1"/>
  <c r="BG751" i="1"/>
  <c r="BF751" i="1"/>
  <c r="BE751" i="1"/>
  <c r="BC751" i="1"/>
  <c r="BG750" i="1"/>
  <c r="BF750" i="1"/>
  <c r="BE750" i="1"/>
  <c r="BC750" i="1"/>
  <c r="BG749" i="1"/>
  <c r="BF749" i="1"/>
  <c r="BE749" i="1"/>
  <c r="BC749" i="1"/>
  <c r="BG748" i="1"/>
  <c r="BF748" i="1"/>
  <c r="BE748" i="1"/>
  <c r="BC748" i="1"/>
  <c r="BG747" i="1"/>
  <c r="BF747" i="1"/>
  <c r="BE747" i="1"/>
  <c r="BC747" i="1"/>
  <c r="BG746" i="1"/>
  <c r="BF746" i="1"/>
  <c r="BE746" i="1"/>
  <c r="BC746" i="1"/>
  <c r="BG745" i="1"/>
  <c r="BF745" i="1"/>
  <c r="BE745" i="1"/>
  <c r="BC745" i="1"/>
  <c r="BG744" i="1"/>
  <c r="BF744" i="1"/>
  <c r="BE744" i="1"/>
  <c r="BC744" i="1"/>
  <c r="BG743" i="1"/>
  <c r="BF743" i="1"/>
  <c r="BE743" i="1"/>
  <c r="BC743" i="1"/>
  <c r="BG742" i="1"/>
  <c r="BF742" i="1"/>
  <c r="BE742" i="1"/>
  <c r="BC742" i="1"/>
  <c r="BG741" i="1"/>
  <c r="BF741" i="1"/>
  <c r="BE741" i="1"/>
  <c r="BC741" i="1"/>
  <c r="BG740" i="1"/>
  <c r="BF740" i="1"/>
  <c r="BE740" i="1"/>
  <c r="BC740" i="1"/>
  <c r="BG739" i="1"/>
  <c r="BF739" i="1"/>
  <c r="BE739" i="1"/>
  <c r="BC739" i="1"/>
  <c r="BG738" i="1"/>
  <c r="BF738" i="1"/>
  <c r="BE738" i="1"/>
  <c r="BC738" i="1"/>
  <c r="BG737" i="1"/>
  <c r="BF737" i="1"/>
  <c r="BE737" i="1"/>
  <c r="BC737" i="1"/>
  <c r="BG736" i="1"/>
  <c r="BF736" i="1"/>
  <c r="BE736" i="1"/>
  <c r="BC736" i="1"/>
  <c r="BG735" i="1"/>
  <c r="BF735" i="1"/>
  <c r="BE735" i="1"/>
  <c r="BC735" i="1"/>
  <c r="BG734" i="1"/>
  <c r="BF734" i="1"/>
  <c r="BE734" i="1"/>
  <c r="BC734" i="1"/>
  <c r="BG733" i="1"/>
  <c r="BF733" i="1"/>
  <c r="BE733" i="1"/>
  <c r="BC733" i="1"/>
  <c r="BG732" i="1"/>
  <c r="BF732" i="1"/>
  <c r="BE732" i="1"/>
  <c r="BC732" i="1"/>
  <c r="BG731" i="1"/>
  <c r="BF731" i="1"/>
  <c r="BE731" i="1"/>
  <c r="BC731" i="1"/>
  <c r="BG730" i="1"/>
  <c r="BF730" i="1"/>
  <c r="BE730" i="1"/>
  <c r="BC730" i="1"/>
  <c r="BG729" i="1"/>
  <c r="BF729" i="1"/>
  <c r="BE729" i="1"/>
  <c r="BC729" i="1"/>
  <c r="BG728" i="1"/>
  <c r="BF728" i="1"/>
  <c r="BE728" i="1"/>
  <c r="BC728" i="1"/>
  <c r="BG727" i="1"/>
  <c r="BF727" i="1"/>
  <c r="BE727" i="1"/>
  <c r="BC727" i="1"/>
  <c r="BG726" i="1"/>
  <c r="BF726" i="1"/>
  <c r="BE726" i="1"/>
  <c r="BC726" i="1"/>
  <c r="BG725" i="1"/>
  <c r="BF725" i="1"/>
  <c r="BE725" i="1"/>
  <c r="BC725" i="1"/>
  <c r="BG724" i="1"/>
  <c r="BF724" i="1"/>
  <c r="BE724" i="1"/>
  <c r="BC724" i="1"/>
  <c r="BG723" i="1"/>
  <c r="BF723" i="1"/>
  <c r="BE723" i="1"/>
  <c r="BC723" i="1"/>
  <c r="BG722" i="1"/>
  <c r="BF722" i="1"/>
  <c r="BE722" i="1"/>
  <c r="BC722" i="1"/>
  <c r="BG721" i="1"/>
  <c r="BF721" i="1"/>
  <c r="BE721" i="1"/>
  <c r="BC721" i="1"/>
  <c r="BG720" i="1"/>
  <c r="BF720" i="1"/>
  <c r="BE720" i="1"/>
  <c r="BC720" i="1"/>
  <c r="BG719" i="1"/>
  <c r="BF719" i="1"/>
  <c r="BE719" i="1"/>
  <c r="BC719" i="1"/>
  <c r="BG718" i="1"/>
  <c r="BF718" i="1"/>
  <c r="BE718" i="1"/>
  <c r="BC718" i="1"/>
  <c r="BG717" i="1"/>
  <c r="BF717" i="1"/>
  <c r="BE717" i="1"/>
  <c r="BC717" i="1"/>
  <c r="BG716" i="1"/>
  <c r="BF716" i="1"/>
  <c r="BE716" i="1"/>
  <c r="BC716" i="1"/>
  <c r="BG715" i="1"/>
  <c r="BF715" i="1"/>
  <c r="BE715" i="1"/>
  <c r="BC715" i="1"/>
  <c r="BG714" i="1"/>
  <c r="BF714" i="1"/>
  <c r="BE714" i="1"/>
  <c r="BC714" i="1"/>
  <c r="BG713" i="1"/>
  <c r="BF713" i="1"/>
  <c r="BE713" i="1"/>
  <c r="BC713" i="1"/>
  <c r="BG712" i="1"/>
  <c r="BF712" i="1"/>
  <c r="BE712" i="1"/>
  <c r="BC712" i="1"/>
  <c r="BG711" i="1"/>
  <c r="BF711" i="1"/>
  <c r="BE711" i="1"/>
  <c r="BC711" i="1"/>
  <c r="BG710" i="1"/>
  <c r="BF710" i="1"/>
  <c r="BE710" i="1"/>
  <c r="BC710" i="1"/>
  <c r="BG709" i="1"/>
  <c r="BF709" i="1"/>
  <c r="BE709" i="1"/>
  <c r="BC709" i="1"/>
  <c r="BG708" i="1"/>
  <c r="BF708" i="1"/>
  <c r="BE708" i="1"/>
  <c r="BC708" i="1"/>
  <c r="BG707" i="1"/>
  <c r="BF707" i="1"/>
  <c r="BE707" i="1"/>
  <c r="BC707" i="1"/>
  <c r="BG706" i="1"/>
  <c r="BF706" i="1"/>
  <c r="BE706" i="1"/>
  <c r="BC706" i="1"/>
  <c r="BG705" i="1"/>
  <c r="BF705" i="1"/>
  <c r="BE705" i="1"/>
  <c r="BC705" i="1"/>
  <c r="BG704" i="1"/>
  <c r="BF704" i="1"/>
  <c r="BE704" i="1"/>
  <c r="BC704" i="1"/>
  <c r="BG703" i="1"/>
  <c r="BF703" i="1"/>
  <c r="BE703" i="1"/>
  <c r="BC703" i="1"/>
  <c r="BG702" i="1"/>
  <c r="BF702" i="1"/>
  <c r="BE702" i="1"/>
  <c r="BC702" i="1"/>
  <c r="BG701" i="1"/>
  <c r="BF701" i="1"/>
  <c r="BE701" i="1"/>
  <c r="BC701" i="1"/>
  <c r="BG700" i="1"/>
  <c r="BF700" i="1"/>
  <c r="BE700" i="1"/>
  <c r="BC700" i="1"/>
  <c r="BG699" i="1"/>
  <c r="BF699" i="1"/>
  <c r="BE699" i="1"/>
  <c r="BC699" i="1"/>
  <c r="BG698" i="1"/>
  <c r="BF698" i="1"/>
  <c r="BE698" i="1"/>
  <c r="BC698" i="1"/>
  <c r="BG697" i="1"/>
  <c r="BF697" i="1"/>
  <c r="BE697" i="1"/>
  <c r="BC697" i="1"/>
  <c r="BG696" i="1"/>
  <c r="BF696" i="1"/>
  <c r="BE696" i="1"/>
  <c r="BC696" i="1"/>
  <c r="BG695" i="1"/>
  <c r="BF695" i="1"/>
  <c r="BE695" i="1"/>
  <c r="BC695" i="1"/>
  <c r="BG694" i="1"/>
  <c r="BF694" i="1"/>
  <c r="BE694" i="1"/>
  <c r="BC694" i="1"/>
  <c r="BG693" i="1"/>
  <c r="BF693" i="1"/>
  <c r="BE693" i="1"/>
  <c r="BC693" i="1"/>
  <c r="BG692" i="1"/>
  <c r="BF692" i="1"/>
  <c r="BE692" i="1"/>
  <c r="BC692" i="1"/>
  <c r="BG691" i="1"/>
  <c r="BF691" i="1"/>
  <c r="BE691" i="1"/>
  <c r="BC691" i="1"/>
  <c r="BG690" i="1"/>
  <c r="BF690" i="1"/>
  <c r="BE690" i="1"/>
  <c r="BC690" i="1"/>
  <c r="BG689" i="1"/>
  <c r="BF689" i="1"/>
  <c r="BE689" i="1"/>
  <c r="BC689" i="1"/>
  <c r="BG688" i="1"/>
  <c r="BF688" i="1"/>
  <c r="BE688" i="1"/>
  <c r="BC688" i="1"/>
  <c r="BG687" i="1"/>
  <c r="BF687" i="1"/>
  <c r="BE687" i="1"/>
  <c r="BC687" i="1"/>
  <c r="BG686" i="1"/>
  <c r="BF686" i="1"/>
  <c r="BE686" i="1"/>
  <c r="BC686" i="1"/>
  <c r="BG685" i="1"/>
  <c r="BF685" i="1"/>
  <c r="BE685" i="1"/>
  <c r="BC685" i="1"/>
  <c r="BG684" i="1"/>
  <c r="BF684" i="1"/>
  <c r="BE684" i="1"/>
  <c r="BC684" i="1"/>
  <c r="BG683" i="1"/>
  <c r="BF683" i="1"/>
  <c r="BE683" i="1"/>
  <c r="BC683" i="1"/>
  <c r="BG682" i="1"/>
  <c r="BF682" i="1"/>
  <c r="BE682" i="1"/>
  <c r="BC682" i="1"/>
  <c r="BG681" i="1"/>
  <c r="BF681" i="1"/>
  <c r="BE681" i="1"/>
  <c r="BC681" i="1"/>
  <c r="BG680" i="1"/>
  <c r="BF680" i="1"/>
  <c r="BE680" i="1"/>
  <c r="BC680" i="1"/>
  <c r="BG679" i="1"/>
  <c r="BF679" i="1"/>
  <c r="BE679" i="1"/>
  <c r="BC679" i="1"/>
  <c r="BG678" i="1"/>
  <c r="BF678" i="1"/>
  <c r="BE678" i="1"/>
  <c r="BC678" i="1"/>
  <c r="BG677" i="1"/>
  <c r="BF677" i="1"/>
  <c r="BE677" i="1"/>
  <c r="BC677" i="1"/>
  <c r="BG676" i="1"/>
  <c r="BF676" i="1"/>
  <c r="BE676" i="1"/>
  <c r="BC676" i="1"/>
  <c r="BG675" i="1"/>
  <c r="BF675" i="1"/>
  <c r="BE675" i="1"/>
  <c r="BC675" i="1"/>
  <c r="BG674" i="1"/>
  <c r="BF674" i="1"/>
  <c r="BE674" i="1"/>
  <c r="BC674" i="1"/>
  <c r="BG673" i="1"/>
  <c r="BF673" i="1"/>
  <c r="BE673" i="1"/>
  <c r="BC673" i="1"/>
  <c r="BG672" i="1"/>
  <c r="BF672" i="1"/>
  <c r="BE672" i="1"/>
  <c r="BC672" i="1"/>
  <c r="BG671" i="1"/>
  <c r="BF671" i="1"/>
  <c r="BE671" i="1"/>
  <c r="BC671" i="1"/>
  <c r="BG670" i="1"/>
  <c r="BF670" i="1"/>
  <c r="BE670" i="1"/>
  <c r="BC670" i="1"/>
  <c r="BG669" i="1"/>
  <c r="BF669" i="1"/>
  <c r="BE669" i="1"/>
  <c r="BC669" i="1"/>
  <c r="BG668" i="1"/>
  <c r="BF668" i="1"/>
  <c r="BE668" i="1"/>
  <c r="BC668" i="1"/>
  <c r="BG667" i="1"/>
  <c r="BF667" i="1"/>
  <c r="BE667" i="1"/>
  <c r="BD667" i="1"/>
  <c r="BC667" i="1"/>
  <c r="BG666" i="1"/>
  <c r="BF666" i="1"/>
  <c r="BE666" i="1"/>
  <c r="BC666" i="1"/>
  <c r="BG665" i="1"/>
  <c r="BF665" i="1"/>
  <c r="BE665" i="1"/>
  <c r="BC665" i="1"/>
  <c r="BG664" i="1"/>
  <c r="BF664" i="1"/>
  <c r="BE664" i="1"/>
  <c r="BC664" i="1"/>
  <c r="BG663" i="1"/>
  <c r="BF663" i="1"/>
  <c r="BE663" i="1"/>
  <c r="BC663" i="1"/>
  <c r="BG662" i="1"/>
  <c r="BF662" i="1"/>
  <c r="BE662" i="1"/>
  <c r="BC662" i="1"/>
  <c r="BG661" i="1"/>
  <c r="BF661" i="1"/>
  <c r="BE661" i="1"/>
  <c r="BC661" i="1"/>
  <c r="BG660" i="1"/>
  <c r="BF660" i="1"/>
  <c r="BE660" i="1"/>
  <c r="BC660" i="1"/>
  <c r="BG659" i="1"/>
  <c r="BF659" i="1"/>
  <c r="BE659" i="1"/>
  <c r="BC659" i="1"/>
  <c r="BG658" i="1"/>
  <c r="BF658" i="1"/>
  <c r="BE658" i="1"/>
  <c r="BC658" i="1"/>
  <c r="BG657" i="1"/>
  <c r="BF657" i="1"/>
  <c r="BE657" i="1"/>
  <c r="BC657" i="1"/>
  <c r="BG656" i="1"/>
  <c r="BF656" i="1"/>
  <c r="BE656" i="1"/>
  <c r="BC656" i="1"/>
  <c r="BG655" i="1"/>
  <c r="BF655" i="1"/>
  <c r="BE655" i="1"/>
  <c r="BC655" i="1"/>
  <c r="BG654" i="1"/>
  <c r="BF654" i="1"/>
  <c r="BE654" i="1"/>
  <c r="BC654" i="1"/>
  <c r="BG653" i="1"/>
  <c r="BF653" i="1"/>
  <c r="BE653" i="1"/>
  <c r="BC653" i="1"/>
  <c r="BG652" i="1"/>
  <c r="BF652" i="1"/>
  <c r="BE652" i="1"/>
  <c r="BC652" i="1"/>
  <c r="BG651" i="1"/>
  <c r="BF651" i="1"/>
  <c r="BE651" i="1"/>
  <c r="BC651" i="1"/>
  <c r="BG650" i="1"/>
  <c r="BF650" i="1"/>
  <c r="BE650" i="1"/>
  <c r="BC650" i="1"/>
  <c r="BG649" i="1"/>
  <c r="BF649" i="1"/>
  <c r="BE649" i="1"/>
  <c r="BC649" i="1"/>
  <c r="BG648" i="1"/>
  <c r="BF648" i="1"/>
  <c r="BE648" i="1"/>
  <c r="BC648" i="1"/>
  <c r="BG647" i="1"/>
  <c r="BF647" i="1"/>
  <c r="BE647" i="1"/>
  <c r="BC647" i="1"/>
  <c r="BG646" i="1"/>
  <c r="BF646" i="1"/>
  <c r="BE646" i="1"/>
  <c r="BC646" i="1"/>
  <c r="BG645" i="1"/>
  <c r="BF645" i="1"/>
  <c r="BE645" i="1"/>
  <c r="BC645" i="1"/>
  <c r="BG644" i="1"/>
  <c r="BF644" i="1"/>
  <c r="BE644" i="1"/>
  <c r="BC644" i="1"/>
  <c r="BG643" i="1"/>
  <c r="BF643" i="1"/>
  <c r="BE643" i="1"/>
  <c r="BC643" i="1"/>
  <c r="BG642" i="1"/>
  <c r="BF642" i="1"/>
  <c r="BE642" i="1"/>
  <c r="BC642" i="1"/>
  <c r="BG641" i="1"/>
  <c r="BF641" i="1"/>
  <c r="BE641" i="1"/>
  <c r="BC641" i="1"/>
  <c r="BG640" i="1"/>
  <c r="BF640" i="1"/>
  <c r="BE640" i="1"/>
  <c r="BC640" i="1"/>
  <c r="BG639" i="1"/>
  <c r="BF639" i="1"/>
  <c r="BE639" i="1"/>
  <c r="BC639" i="1"/>
  <c r="BG638" i="1"/>
  <c r="BF638" i="1"/>
  <c r="BE638" i="1"/>
  <c r="BC638" i="1"/>
  <c r="BG637" i="1"/>
  <c r="BF637" i="1"/>
  <c r="BE637" i="1"/>
  <c r="BC637" i="1"/>
  <c r="BG636" i="1"/>
  <c r="BF636" i="1"/>
  <c r="BE636" i="1"/>
  <c r="BC636" i="1"/>
  <c r="BG635" i="1"/>
  <c r="BF635" i="1"/>
  <c r="BE635" i="1"/>
  <c r="BC635" i="1"/>
  <c r="BG634" i="1"/>
  <c r="BF634" i="1"/>
  <c r="BE634" i="1"/>
  <c r="BC634" i="1"/>
  <c r="BG633" i="1"/>
  <c r="BF633" i="1"/>
  <c r="BE633" i="1"/>
  <c r="BC633" i="1"/>
  <c r="BG632" i="1"/>
  <c r="BF632" i="1"/>
  <c r="BE632" i="1"/>
  <c r="BC632" i="1"/>
  <c r="BG631" i="1"/>
  <c r="BF631" i="1"/>
  <c r="BE631" i="1"/>
  <c r="BC631" i="1"/>
  <c r="BG630" i="1"/>
  <c r="BF630" i="1"/>
  <c r="BE630" i="1"/>
  <c r="BC630" i="1"/>
  <c r="BG629" i="1"/>
  <c r="BF629" i="1"/>
  <c r="BE629" i="1"/>
  <c r="BC629" i="1"/>
  <c r="BG628" i="1"/>
  <c r="BF628" i="1"/>
  <c r="BE628" i="1"/>
  <c r="BC628" i="1"/>
  <c r="BG627" i="1"/>
  <c r="BF627" i="1"/>
  <c r="BE627" i="1"/>
  <c r="BC627" i="1"/>
  <c r="BG626" i="1"/>
  <c r="BF626" i="1"/>
  <c r="BE626" i="1"/>
  <c r="BC626" i="1"/>
  <c r="BG625" i="1"/>
  <c r="BF625" i="1"/>
  <c r="BE625" i="1"/>
  <c r="BC625" i="1"/>
  <c r="BG624" i="1"/>
  <c r="BF624" i="1"/>
  <c r="BE624" i="1"/>
  <c r="BC624" i="1"/>
  <c r="BG623" i="1"/>
  <c r="BF623" i="1"/>
  <c r="BE623" i="1"/>
  <c r="BC623" i="1"/>
  <c r="BG622" i="1"/>
  <c r="BF622" i="1"/>
  <c r="BE622" i="1"/>
  <c r="BC622" i="1"/>
  <c r="BG621" i="1"/>
  <c r="BF621" i="1"/>
  <c r="BE621" i="1"/>
  <c r="BC621" i="1"/>
  <c r="BG620" i="1"/>
  <c r="BF620" i="1"/>
  <c r="BE620" i="1"/>
  <c r="BC620" i="1"/>
  <c r="BG619" i="1"/>
  <c r="BF619" i="1"/>
  <c r="BE619" i="1"/>
  <c r="BC619" i="1"/>
  <c r="BG618" i="1"/>
  <c r="BF618" i="1"/>
  <c r="BE618" i="1"/>
  <c r="BC618" i="1"/>
  <c r="BG617" i="1"/>
  <c r="BF617" i="1"/>
  <c r="BE617" i="1"/>
  <c r="BC617" i="1"/>
  <c r="BG616" i="1"/>
  <c r="BF616" i="1"/>
  <c r="BE616" i="1"/>
  <c r="BC616" i="1"/>
  <c r="BG615" i="1"/>
  <c r="BF615" i="1"/>
  <c r="BE615" i="1"/>
  <c r="BC615" i="1"/>
  <c r="BG614" i="1"/>
  <c r="BF614" i="1"/>
  <c r="BE614" i="1"/>
  <c r="BC614" i="1"/>
  <c r="BG613" i="1"/>
  <c r="BF613" i="1"/>
  <c r="BE613" i="1"/>
  <c r="BC613" i="1"/>
  <c r="BG612" i="1"/>
  <c r="BF612" i="1"/>
  <c r="BE612" i="1"/>
  <c r="BC612" i="1"/>
  <c r="BG611" i="1"/>
  <c r="BF611" i="1"/>
  <c r="BE611" i="1"/>
  <c r="BC611" i="1"/>
  <c r="BG610" i="1"/>
  <c r="BF610" i="1"/>
  <c r="BE610" i="1"/>
  <c r="BC610" i="1"/>
  <c r="BG609" i="1"/>
  <c r="BF609" i="1"/>
  <c r="BE609" i="1"/>
  <c r="BC609" i="1"/>
  <c r="BG608" i="1"/>
  <c r="BF608" i="1"/>
  <c r="BE608" i="1"/>
  <c r="BC608" i="1"/>
  <c r="BG607" i="1"/>
  <c r="BF607" i="1"/>
  <c r="BE607" i="1"/>
  <c r="BD607" i="1"/>
  <c r="BC607" i="1"/>
  <c r="BG606" i="1"/>
  <c r="BF606" i="1"/>
  <c r="BE606" i="1"/>
  <c r="BC606" i="1"/>
  <c r="BG605" i="1"/>
  <c r="BF605" i="1"/>
  <c r="BE605" i="1"/>
  <c r="BC605" i="1"/>
  <c r="BG604" i="1"/>
  <c r="BF604" i="1"/>
  <c r="BE604" i="1"/>
  <c r="BC604" i="1"/>
  <c r="BG603" i="1"/>
  <c r="BF603" i="1"/>
  <c r="BE603" i="1"/>
  <c r="BC603" i="1"/>
  <c r="BG602" i="1"/>
  <c r="BF602" i="1"/>
  <c r="BE602" i="1"/>
  <c r="BC602" i="1"/>
  <c r="BG601" i="1"/>
  <c r="BF601" i="1"/>
  <c r="BE601" i="1"/>
  <c r="BC601" i="1"/>
  <c r="BG600" i="1"/>
  <c r="BF600" i="1"/>
  <c r="BE600" i="1"/>
  <c r="BC600" i="1"/>
  <c r="BG599" i="1"/>
  <c r="BF599" i="1"/>
  <c r="BE599" i="1"/>
  <c r="BC599" i="1"/>
  <c r="BG598" i="1"/>
  <c r="BF598" i="1"/>
  <c r="BE598" i="1"/>
  <c r="BC598" i="1"/>
  <c r="BG597" i="1"/>
  <c r="BF597" i="1"/>
  <c r="BE597" i="1"/>
  <c r="BC597" i="1"/>
  <c r="BG596" i="1"/>
  <c r="BF596" i="1"/>
  <c r="BE596" i="1"/>
  <c r="BC596" i="1"/>
  <c r="BG595" i="1"/>
  <c r="BF595" i="1"/>
  <c r="BE595" i="1"/>
  <c r="BC595" i="1"/>
  <c r="BG594" i="1"/>
  <c r="BF594" i="1"/>
  <c r="BE594" i="1"/>
  <c r="BC594" i="1"/>
  <c r="BG593" i="1"/>
  <c r="BF593" i="1"/>
  <c r="BE593" i="1"/>
  <c r="BC593" i="1"/>
  <c r="BG592" i="1"/>
  <c r="BF592" i="1"/>
  <c r="BE592" i="1"/>
  <c r="BC592" i="1"/>
  <c r="BG591" i="1"/>
  <c r="BF591" i="1"/>
  <c r="BE591" i="1"/>
  <c r="BC591" i="1"/>
  <c r="BG590" i="1"/>
  <c r="BF590" i="1"/>
  <c r="BE590" i="1"/>
  <c r="BC590" i="1"/>
  <c r="BG589" i="1"/>
  <c r="BF589" i="1"/>
  <c r="BE589" i="1"/>
  <c r="BC589" i="1"/>
  <c r="BG588" i="1"/>
  <c r="BF588" i="1"/>
  <c r="BE588" i="1"/>
  <c r="BC588" i="1"/>
  <c r="BG587" i="1"/>
  <c r="BF587" i="1"/>
  <c r="BE587" i="1"/>
  <c r="BC587" i="1"/>
  <c r="BG586" i="1"/>
  <c r="BF586" i="1"/>
  <c r="BE586" i="1"/>
  <c r="BC586" i="1"/>
  <c r="BG585" i="1"/>
  <c r="BF585" i="1"/>
  <c r="BE585" i="1"/>
  <c r="BC585" i="1"/>
  <c r="BG584" i="1"/>
  <c r="BF584" i="1"/>
  <c r="BE584" i="1"/>
  <c r="BC584" i="1"/>
  <c r="BG583" i="1"/>
  <c r="BF583" i="1"/>
  <c r="BE583" i="1"/>
  <c r="BC583" i="1"/>
  <c r="BG582" i="1"/>
  <c r="BF582" i="1"/>
  <c r="BE582" i="1"/>
  <c r="BC582" i="1"/>
  <c r="BG581" i="1"/>
  <c r="BF581" i="1"/>
  <c r="BE581" i="1"/>
  <c r="BC581" i="1"/>
  <c r="BG580" i="1"/>
  <c r="BF580" i="1"/>
  <c r="BE580" i="1"/>
  <c r="BC580" i="1"/>
  <c r="BG579" i="1"/>
  <c r="BF579" i="1"/>
  <c r="BE579" i="1"/>
  <c r="BC579" i="1"/>
  <c r="BG578" i="1"/>
  <c r="BF578" i="1"/>
  <c r="BE578" i="1"/>
  <c r="BC578" i="1"/>
  <c r="BG577" i="1"/>
  <c r="BF577" i="1"/>
  <c r="BE577" i="1"/>
  <c r="BC577" i="1"/>
  <c r="BG576" i="1"/>
  <c r="BF576" i="1"/>
  <c r="BE576" i="1"/>
  <c r="BC576" i="1"/>
  <c r="BG575" i="1"/>
  <c r="BF575" i="1"/>
  <c r="BE575" i="1"/>
  <c r="BC575" i="1"/>
  <c r="BG574" i="1"/>
  <c r="BF574" i="1"/>
  <c r="BE574" i="1"/>
  <c r="BC574" i="1"/>
  <c r="BG573" i="1"/>
  <c r="BF573" i="1"/>
  <c r="BE573" i="1"/>
  <c r="BC573" i="1"/>
  <c r="BG572" i="1"/>
  <c r="BF572" i="1"/>
  <c r="BE572" i="1"/>
  <c r="BC572" i="1"/>
  <c r="BG571" i="1"/>
  <c r="BF571" i="1"/>
  <c r="BE571" i="1"/>
  <c r="BC571" i="1"/>
  <c r="BG570" i="1"/>
  <c r="BF570" i="1"/>
  <c r="BE570" i="1"/>
  <c r="BC570" i="1"/>
  <c r="BG569" i="1"/>
  <c r="BF569" i="1"/>
  <c r="BE569" i="1"/>
  <c r="BC569" i="1"/>
  <c r="BG568" i="1"/>
  <c r="BF568" i="1"/>
  <c r="BE568" i="1"/>
  <c r="BC568" i="1"/>
  <c r="BG567" i="1"/>
  <c r="BF567" i="1"/>
  <c r="BE567" i="1"/>
  <c r="BC567" i="1"/>
  <c r="BG566" i="1"/>
  <c r="BF566" i="1"/>
  <c r="BE566" i="1"/>
  <c r="BC566" i="1"/>
  <c r="BG565" i="1"/>
  <c r="BF565" i="1"/>
  <c r="BE565" i="1"/>
  <c r="BC565" i="1"/>
  <c r="BG564" i="1"/>
  <c r="BF564" i="1"/>
  <c r="BE564" i="1"/>
  <c r="BC564" i="1"/>
  <c r="BG563" i="1"/>
  <c r="BF563" i="1"/>
  <c r="BE563" i="1"/>
  <c r="BC563" i="1"/>
  <c r="BG562" i="1"/>
  <c r="BF562" i="1"/>
  <c r="BE562" i="1"/>
  <c r="BC562" i="1"/>
  <c r="BG561" i="1"/>
  <c r="BF561" i="1"/>
  <c r="BE561" i="1"/>
  <c r="BC561" i="1"/>
  <c r="BG560" i="1"/>
  <c r="BF560" i="1"/>
  <c r="BE560" i="1"/>
  <c r="BC560" i="1"/>
  <c r="BG559" i="1"/>
  <c r="BF559" i="1"/>
  <c r="BE559" i="1"/>
  <c r="BC559" i="1"/>
  <c r="BG558" i="1"/>
  <c r="BF558" i="1"/>
  <c r="BE558" i="1"/>
  <c r="BC558" i="1"/>
  <c r="BG557" i="1"/>
  <c r="BF557" i="1"/>
  <c r="BE557" i="1"/>
  <c r="BC557" i="1"/>
  <c r="BG556" i="1"/>
  <c r="BF556" i="1"/>
  <c r="BE556" i="1"/>
  <c r="BC556" i="1"/>
  <c r="BG555" i="1"/>
  <c r="BF555" i="1"/>
  <c r="BE555" i="1"/>
  <c r="BC555" i="1"/>
  <c r="BG554" i="1"/>
  <c r="BF554" i="1"/>
  <c r="BE554" i="1"/>
  <c r="BC554" i="1"/>
  <c r="BG553" i="1"/>
  <c r="BF553" i="1"/>
  <c r="BE553" i="1"/>
  <c r="BC553" i="1"/>
  <c r="BG552" i="1"/>
  <c r="BF552" i="1"/>
  <c r="BE552" i="1"/>
  <c r="BC552" i="1"/>
  <c r="BG551" i="1"/>
  <c r="BF551" i="1"/>
  <c r="BE551" i="1"/>
  <c r="BC551" i="1"/>
  <c r="BG550" i="1"/>
  <c r="BF550" i="1"/>
  <c r="BE550" i="1"/>
  <c r="BC550" i="1"/>
  <c r="BG549" i="1"/>
  <c r="BF549" i="1"/>
  <c r="BE549" i="1"/>
  <c r="BC549" i="1"/>
  <c r="BG548" i="1"/>
  <c r="BF548" i="1"/>
  <c r="BE548" i="1"/>
  <c r="BC548" i="1"/>
  <c r="BG547" i="1"/>
  <c r="BF547" i="1"/>
  <c r="BE547" i="1"/>
  <c r="BC547" i="1"/>
  <c r="BG546" i="1"/>
  <c r="BF546" i="1"/>
  <c r="BE546" i="1"/>
  <c r="BC546" i="1"/>
  <c r="BG545" i="1"/>
  <c r="BF545" i="1"/>
  <c r="BE545" i="1"/>
  <c r="BC545" i="1"/>
  <c r="BG544" i="1"/>
  <c r="BF544" i="1"/>
  <c r="BE544" i="1"/>
  <c r="BC544" i="1"/>
  <c r="BG543" i="1"/>
  <c r="BF543" i="1"/>
  <c r="BE543" i="1"/>
  <c r="BC543" i="1"/>
  <c r="BG542" i="1"/>
  <c r="BF542" i="1"/>
  <c r="BE542" i="1"/>
  <c r="BC542" i="1"/>
  <c r="BG541" i="1"/>
  <c r="BF541" i="1"/>
  <c r="BE541" i="1"/>
  <c r="BC541" i="1"/>
  <c r="BG540" i="1"/>
  <c r="BF540" i="1"/>
  <c r="BE540" i="1"/>
  <c r="BC540" i="1"/>
  <c r="BG539" i="1"/>
  <c r="BF539" i="1"/>
  <c r="BE539" i="1"/>
  <c r="BC539" i="1"/>
  <c r="BG538" i="1"/>
  <c r="BF538" i="1"/>
  <c r="BE538" i="1"/>
  <c r="BC538" i="1"/>
  <c r="BG537" i="1"/>
  <c r="BF537" i="1"/>
  <c r="BE537" i="1"/>
  <c r="BC537" i="1"/>
  <c r="BG536" i="1"/>
  <c r="BF536" i="1"/>
  <c r="BE536" i="1"/>
  <c r="BC536" i="1"/>
  <c r="BG535" i="1"/>
  <c r="BF535" i="1"/>
  <c r="BE535" i="1"/>
  <c r="BC535" i="1"/>
  <c r="BG534" i="1"/>
  <c r="BF534" i="1"/>
  <c r="BE534" i="1"/>
  <c r="BC534" i="1"/>
  <c r="BG533" i="1"/>
  <c r="BF533" i="1"/>
  <c r="BE533" i="1"/>
  <c r="BC533" i="1"/>
  <c r="BG532" i="1"/>
  <c r="BF532" i="1"/>
  <c r="BE532" i="1"/>
  <c r="BC532" i="1"/>
  <c r="BG531" i="1"/>
  <c r="BF531" i="1"/>
  <c r="BE531" i="1"/>
  <c r="BC531" i="1"/>
  <c r="BG530" i="1"/>
  <c r="BF530" i="1"/>
  <c r="BE530" i="1"/>
  <c r="BC530" i="1"/>
  <c r="BG529" i="1"/>
  <c r="BF529" i="1"/>
  <c r="BE529" i="1"/>
  <c r="BC529" i="1"/>
  <c r="BG528" i="1"/>
  <c r="BF528" i="1"/>
  <c r="BE528" i="1"/>
  <c r="BC528" i="1"/>
  <c r="BG527" i="1"/>
  <c r="BF527" i="1"/>
  <c r="BE527" i="1"/>
  <c r="BC527" i="1"/>
  <c r="BG526" i="1"/>
  <c r="BF526" i="1"/>
  <c r="BE526" i="1"/>
  <c r="BC526" i="1"/>
  <c r="BG525" i="1"/>
  <c r="BF525" i="1"/>
  <c r="BE525" i="1"/>
  <c r="BC525" i="1"/>
  <c r="BG524" i="1"/>
  <c r="BF524" i="1"/>
  <c r="BE524" i="1"/>
  <c r="BC524" i="1"/>
  <c r="BG523" i="1"/>
  <c r="BF523" i="1"/>
  <c r="BE523" i="1"/>
  <c r="BC523" i="1"/>
  <c r="BG522" i="1"/>
  <c r="BF522" i="1"/>
  <c r="BE522" i="1"/>
  <c r="BC522" i="1"/>
  <c r="BG521" i="1"/>
  <c r="BF521" i="1"/>
  <c r="BE521" i="1"/>
  <c r="BC521" i="1"/>
  <c r="BG520" i="1"/>
  <c r="BF520" i="1"/>
  <c r="BE520" i="1"/>
  <c r="BC520" i="1"/>
  <c r="BG519" i="1"/>
  <c r="BF519" i="1"/>
  <c r="BE519" i="1"/>
  <c r="BC519" i="1"/>
  <c r="BG518" i="1"/>
  <c r="BF518" i="1"/>
  <c r="BE518" i="1"/>
  <c r="BC518" i="1"/>
  <c r="BG517" i="1"/>
  <c r="BF517" i="1"/>
  <c r="BE517" i="1"/>
  <c r="BC517" i="1"/>
  <c r="BG516" i="1"/>
  <c r="BF516" i="1"/>
  <c r="BE516" i="1"/>
  <c r="BC516" i="1"/>
  <c r="BG515" i="1"/>
  <c r="BF515" i="1"/>
  <c r="BE515" i="1"/>
  <c r="BC515" i="1"/>
  <c r="BG514" i="1"/>
  <c r="BF514" i="1"/>
  <c r="BE514" i="1"/>
  <c r="BC514" i="1"/>
  <c r="BG513" i="1"/>
  <c r="BF513" i="1"/>
  <c r="BE513" i="1"/>
  <c r="BC513" i="1"/>
  <c r="BG512" i="1"/>
  <c r="BF512" i="1"/>
  <c r="BE512" i="1"/>
  <c r="BC512" i="1"/>
  <c r="BG511" i="1"/>
  <c r="BF511" i="1"/>
  <c r="BE511" i="1"/>
  <c r="BC511" i="1"/>
  <c r="BG510" i="1"/>
  <c r="BF510" i="1"/>
  <c r="BE510" i="1"/>
  <c r="BC510" i="1"/>
  <c r="BG509" i="1"/>
  <c r="BF509" i="1"/>
  <c r="BE509" i="1"/>
  <c r="BC509" i="1"/>
  <c r="BG508" i="1"/>
  <c r="BF508" i="1"/>
  <c r="BE508" i="1"/>
  <c r="BC508" i="1"/>
  <c r="BG507" i="1"/>
  <c r="BF507" i="1"/>
  <c r="BE507" i="1"/>
  <c r="BC507" i="1"/>
  <c r="BG506" i="1"/>
  <c r="BF506" i="1"/>
  <c r="BE506" i="1"/>
  <c r="BC506" i="1"/>
  <c r="BG505" i="1"/>
  <c r="BF505" i="1"/>
  <c r="BE505" i="1"/>
  <c r="BC505" i="1"/>
  <c r="BG504" i="1"/>
  <c r="BF504" i="1"/>
  <c r="BE504" i="1"/>
  <c r="BC504" i="1"/>
  <c r="BG503" i="1"/>
  <c r="BF503" i="1"/>
  <c r="BE503" i="1"/>
  <c r="BC503" i="1"/>
  <c r="BG502" i="1"/>
  <c r="BF502" i="1"/>
  <c r="BE502" i="1"/>
  <c r="BC502" i="1"/>
  <c r="BG501" i="1"/>
  <c r="BF501" i="1"/>
  <c r="BE501" i="1"/>
  <c r="BC501" i="1"/>
  <c r="BG500" i="1"/>
  <c r="BF500" i="1"/>
  <c r="BE500" i="1"/>
  <c r="BC500" i="1"/>
  <c r="BG499" i="1"/>
  <c r="BF499" i="1"/>
  <c r="BE499" i="1"/>
  <c r="BC499" i="1"/>
  <c r="BG498" i="1"/>
  <c r="BF498" i="1"/>
  <c r="BE498" i="1"/>
  <c r="BC498" i="1"/>
  <c r="BG497" i="1"/>
  <c r="BF497" i="1"/>
  <c r="BE497" i="1"/>
  <c r="BC497" i="1"/>
  <c r="BG496" i="1"/>
  <c r="BF496" i="1"/>
  <c r="BE496" i="1"/>
  <c r="BC496" i="1"/>
  <c r="BG495" i="1"/>
  <c r="BF495" i="1"/>
  <c r="BE495" i="1"/>
  <c r="BC495" i="1"/>
  <c r="BG494" i="1"/>
  <c r="BF494" i="1"/>
  <c r="BE494" i="1"/>
  <c r="BC494" i="1"/>
  <c r="BG493" i="1"/>
  <c r="BF493" i="1"/>
  <c r="BE493" i="1"/>
  <c r="BC493" i="1"/>
  <c r="BG492" i="1"/>
  <c r="BF492" i="1"/>
  <c r="BE492" i="1"/>
  <c r="BC492" i="1"/>
  <c r="BG491" i="1"/>
  <c r="BF491" i="1"/>
  <c r="BE491" i="1"/>
  <c r="BC491" i="1"/>
  <c r="BG490" i="1"/>
  <c r="BF490" i="1"/>
  <c r="BE490" i="1"/>
  <c r="BC490" i="1"/>
  <c r="BG489" i="1"/>
  <c r="BF489" i="1"/>
  <c r="BE489" i="1"/>
  <c r="BC489" i="1"/>
  <c r="BG488" i="1"/>
  <c r="BF488" i="1"/>
  <c r="BE488" i="1"/>
  <c r="BC488" i="1"/>
  <c r="BG487" i="1"/>
  <c r="BF487" i="1"/>
  <c r="BE487" i="1"/>
  <c r="BC487" i="1"/>
  <c r="BG486" i="1"/>
  <c r="BF486" i="1"/>
  <c r="BE486" i="1"/>
  <c r="BC486" i="1"/>
  <c r="BG485" i="1"/>
  <c r="BF485" i="1"/>
  <c r="BE485" i="1"/>
  <c r="BC485" i="1"/>
  <c r="BG484" i="1"/>
  <c r="BF484" i="1"/>
  <c r="BE484" i="1"/>
  <c r="BC484" i="1"/>
  <c r="BG483" i="1"/>
  <c r="BF483" i="1"/>
  <c r="BE483" i="1"/>
  <c r="BC483" i="1"/>
  <c r="BG482" i="1"/>
  <c r="BF482" i="1"/>
  <c r="BE482" i="1"/>
  <c r="BC482" i="1"/>
  <c r="BG481" i="1"/>
  <c r="BF481" i="1"/>
  <c r="BE481" i="1"/>
  <c r="BC481" i="1"/>
  <c r="BG480" i="1"/>
  <c r="BF480" i="1"/>
  <c r="BE480" i="1"/>
  <c r="BC480" i="1"/>
  <c r="BG479" i="1"/>
  <c r="BF479" i="1"/>
  <c r="BE479" i="1"/>
  <c r="BC479" i="1"/>
  <c r="BG478" i="1"/>
  <c r="BF478" i="1"/>
  <c r="BE478" i="1"/>
  <c r="BC478" i="1"/>
  <c r="BG477" i="1"/>
  <c r="BF477" i="1"/>
  <c r="BE477" i="1"/>
  <c r="BC477" i="1"/>
  <c r="BG476" i="1"/>
  <c r="BF476" i="1"/>
  <c r="BE476" i="1"/>
  <c r="BC476" i="1"/>
  <c r="BG475" i="1"/>
  <c r="BF475" i="1"/>
  <c r="BE475" i="1"/>
  <c r="BC475" i="1"/>
  <c r="BG474" i="1"/>
  <c r="BF474" i="1"/>
  <c r="BE474" i="1"/>
  <c r="BC474" i="1"/>
  <c r="BG473" i="1"/>
  <c r="BF473" i="1"/>
  <c r="BE473" i="1"/>
  <c r="BC473" i="1"/>
  <c r="BG472" i="1"/>
  <c r="BF472" i="1"/>
  <c r="BE472" i="1"/>
  <c r="BC472" i="1"/>
  <c r="BG471" i="1"/>
  <c r="BF471" i="1"/>
  <c r="BE471" i="1"/>
  <c r="BC471" i="1"/>
  <c r="BG470" i="1"/>
  <c r="BF470" i="1"/>
  <c r="BE470" i="1"/>
  <c r="BC470" i="1"/>
  <c r="BG469" i="1"/>
  <c r="BF469" i="1"/>
  <c r="BE469" i="1"/>
  <c r="BC469" i="1"/>
  <c r="BG468" i="1"/>
  <c r="BF468" i="1"/>
  <c r="BE468" i="1"/>
  <c r="BC468" i="1"/>
  <c r="BG467" i="1"/>
  <c r="BF467" i="1"/>
  <c r="BE467" i="1"/>
  <c r="BC467" i="1"/>
  <c r="BG466" i="1"/>
  <c r="BF466" i="1"/>
  <c r="BE466" i="1"/>
  <c r="BC466" i="1"/>
  <c r="BG465" i="1"/>
  <c r="BF465" i="1"/>
  <c r="BE465" i="1"/>
  <c r="BC465" i="1"/>
  <c r="BG464" i="1"/>
  <c r="BF464" i="1"/>
  <c r="BE464" i="1"/>
  <c r="BC464" i="1"/>
  <c r="BG463" i="1"/>
  <c r="BF463" i="1"/>
  <c r="BE463" i="1"/>
  <c r="BC463" i="1"/>
  <c r="BG462" i="1"/>
  <c r="BF462" i="1"/>
  <c r="BE462" i="1"/>
  <c r="BC462" i="1"/>
  <c r="BG461" i="1"/>
  <c r="BF461" i="1"/>
  <c r="BE461" i="1"/>
  <c r="BC461" i="1"/>
  <c r="BG460" i="1"/>
  <c r="BF460" i="1"/>
  <c r="BE460" i="1"/>
  <c r="BC460" i="1"/>
  <c r="BG459" i="1"/>
  <c r="BF459" i="1"/>
  <c r="BE459" i="1"/>
  <c r="BC459" i="1"/>
  <c r="BG458" i="1"/>
  <c r="BF458" i="1"/>
  <c r="BE458" i="1"/>
  <c r="BC458" i="1"/>
  <c r="BG457" i="1"/>
  <c r="BF457" i="1"/>
  <c r="BE457" i="1"/>
  <c r="BC457" i="1"/>
  <c r="BG456" i="1"/>
  <c r="BF456" i="1"/>
  <c r="BE456" i="1"/>
  <c r="BC456" i="1"/>
  <c r="BG455" i="1"/>
  <c r="BF455" i="1"/>
  <c r="BE455" i="1"/>
  <c r="BC455" i="1"/>
  <c r="BG454" i="1"/>
  <c r="BF454" i="1"/>
  <c r="BE454" i="1"/>
  <c r="BC454" i="1"/>
  <c r="BG453" i="1"/>
  <c r="BF453" i="1"/>
  <c r="BE453" i="1"/>
  <c r="BC453" i="1"/>
  <c r="BG452" i="1"/>
  <c r="BF452" i="1"/>
  <c r="BE452" i="1"/>
  <c r="BC452" i="1"/>
  <c r="BG451" i="1"/>
  <c r="BF451" i="1"/>
  <c r="BE451" i="1"/>
  <c r="BC451" i="1"/>
  <c r="BG450" i="1"/>
  <c r="BF450" i="1"/>
  <c r="BE450" i="1"/>
  <c r="BC450" i="1"/>
  <c r="BG449" i="1"/>
  <c r="BF449" i="1"/>
  <c r="BE449" i="1"/>
  <c r="BC449" i="1"/>
  <c r="BG448" i="1"/>
  <c r="BF448" i="1"/>
  <c r="BE448" i="1"/>
  <c r="BC448" i="1"/>
  <c r="BG447" i="1"/>
  <c r="BF447" i="1"/>
  <c r="BE447" i="1"/>
  <c r="BC447" i="1"/>
  <c r="BG446" i="1"/>
  <c r="BF446" i="1"/>
  <c r="BE446" i="1"/>
  <c r="BC446" i="1"/>
  <c r="BG445" i="1"/>
  <c r="BF445" i="1"/>
  <c r="BE445" i="1"/>
  <c r="BC445" i="1"/>
  <c r="BG444" i="1"/>
  <c r="BF444" i="1"/>
  <c r="BE444" i="1"/>
  <c r="BC444" i="1"/>
  <c r="BG443" i="1"/>
  <c r="BF443" i="1"/>
  <c r="BE443" i="1"/>
  <c r="BC443" i="1"/>
  <c r="BG442" i="1"/>
  <c r="BF442" i="1"/>
  <c r="BE442" i="1"/>
  <c r="BC442" i="1"/>
  <c r="BG441" i="1"/>
  <c r="BF441" i="1"/>
  <c r="BE441" i="1"/>
  <c r="BC441" i="1"/>
  <c r="BG440" i="1"/>
  <c r="BF440" i="1"/>
  <c r="BE440" i="1"/>
  <c r="BC440" i="1"/>
  <c r="BG439" i="1"/>
  <c r="BF439" i="1"/>
  <c r="BE439" i="1"/>
  <c r="BC439" i="1"/>
  <c r="BG438" i="1"/>
  <c r="BF438" i="1"/>
  <c r="BE438" i="1"/>
  <c r="BC438" i="1"/>
  <c r="BG437" i="1"/>
  <c r="BF437" i="1"/>
  <c r="BE437" i="1"/>
  <c r="BC437" i="1"/>
  <c r="BG436" i="1"/>
  <c r="BF436" i="1"/>
  <c r="BE436" i="1"/>
  <c r="BC436" i="1"/>
  <c r="BG435" i="1"/>
  <c r="BF435" i="1"/>
  <c r="BE435" i="1"/>
  <c r="BC435" i="1"/>
  <c r="BG434" i="1"/>
  <c r="BF434" i="1"/>
  <c r="BE434" i="1"/>
  <c r="BC434" i="1"/>
  <c r="BG433" i="1"/>
  <c r="BF433" i="1"/>
  <c r="BE433" i="1"/>
  <c r="BC433" i="1"/>
  <c r="BG432" i="1"/>
  <c r="BF432" i="1"/>
  <c r="BE432" i="1"/>
  <c r="BC432" i="1"/>
  <c r="BG431" i="1"/>
  <c r="BF431" i="1"/>
  <c r="BE431" i="1"/>
  <c r="BC431" i="1"/>
  <c r="BG430" i="1"/>
  <c r="BF430" i="1"/>
  <c r="BE430" i="1"/>
  <c r="BC430" i="1"/>
  <c r="BG429" i="1"/>
  <c r="BF429" i="1"/>
  <c r="BE429" i="1"/>
  <c r="BC429" i="1"/>
  <c r="BG428" i="1"/>
  <c r="BF428" i="1"/>
  <c r="BE428" i="1"/>
  <c r="BC428" i="1"/>
  <c r="BG427" i="1"/>
  <c r="BF427" i="1"/>
  <c r="BE427" i="1"/>
  <c r="BC427" i="1"/>
  <c r="BG426" i="1"/>
  <c r="BF426" i="1"/>
  <c r="BE426" i="1"/>
  <c r="BC426" i="1"/>
  <c r="BG425" i="1"/>
  <c r="BF425" i="1"/>
  <c r="BE425" i="1"/>
  <c r="BC425" i="1"/>
  <c r="BG424" i="1"/>
  <c r="BF424" i="1"/>
  <c r="BE424" i="1"/>
  <c r="BC424" i="1"/>
  <c r="BG423" i="1"/>
  <c r="BF423" i="1"/>
  <c r="BE423" i="1"/>
  <c r="BC423" i="1"/>
  <c r="BG422" i="1"/>
  <c r="BF422" i="1"/>
  <c r="BE422" i="1"/>
  <c r="BC422" i="1"/>
  <c r="BG421" i="1"/>
  <c r="BF421" i="1"/>
  <c r="BE421" i="1"/>
  <c r="BC421" i="1"/>
  <c r="BG420" i="1"/>
  <c r="BF420" i="1"/>
  <c r="BE420" i="1"/>
  <c r="BC420" i="1"/>
  <c r="BG419" i="1"/>
  <c r="BF419" i="1"/>
  <c r="BE419" i="1"/>
  <c r="BC419" i="1"/>
  <c r="BG418" i="1"/>
  <c r="BF418" i="1"/>
  <c r="BE418" i="1"/>
  <c r="BC418" i="1"/>
  <c r="BG417" i="1"/>
  <c r="BF417" i="1"/>
  <c r="BE417" i="1"/>
  <c r="BC417" i="1"/>
  <c r="BG416" i="1"/>
  <c r="BF416" i="1"/>
  <c r="BE416" i="1"/>
  <c r="BC416" i="1"/>
  <c r="BG415" i="1"/>
  <c r="BF415" i="1"/>
  <c r="BE415" i="1"/>
  <c r="BC415" i="1"/>
  <c r="BG414" i="1"/>
  <c r="BF414" i="1"/>
  <c r="BE414" i="1"/>
  <c r="BC414" i="1"/>
  <c r="BG413" i="1"/>
  <c r="BF413" i="1"/>
  <c r="BE413" i="1"/>
  <c r="BC413" i="1"/>
  <c r="BG412" i="1"/>
  <c r="BF412" i="1"/>
  <c r="BE412" i="1"/>
  <c r="BC412" i="1"/>
  <c r="BG411" i="1"/>
  <c r="BF411" i="1"/>
  <c r="BE411" i="1"/>
  <c r="BC411" i="1"/>
  <c r="BG410" i="1"/>
  <c r="BF410" i="1"/>
  <c r="BE410" i="1"/>
  <c r="BC410" i="1"/>
  <c r="BG409" i="1"/>
  <c r="BF409" i="1"/>
  <c r="BE409" i="1"/>
  <c r="BC409" i="1"/>
  <c r="BG408" i="1"/>
  <c r="BF408" i="1"/>
  <c r="BE408" i="1"/>
  <c r="BC408" i="1"/>
  <c r="BG407" i="1"/>
  <c r="BF407" i="1"/>
  <c r="BE407" i="1"/>
  <c r="BC407" i="1"/>
  <c r="BG406" i="1"/>
  <c r="BF406" i="1"/>
  <c r="BE406" i="1"/>
  <c r="BC406" i="1"/>
  <c r="BG405" i="1"/>
  <c r="BF405" i="1"/>
  <c r="BE405" i="1"/>
  <c r="BC405" i="1"/>
  <c r="BG404" i="1"/>
  <c r="BF404" i="1"/>
  <c r="BE404" i="1"/>
  <c r="BC404" i="1"/>
  <c r="BG403" i="1"/>
  <c r="BF403" i="1"/>
  <c r="BE403" i="1"/>
  <c r="BC403" i="1"/>
  <c r="BG402" i="1"/>
  <c r="BF402" i="1"/>
  <c r="BE402" i="1"/>
  <c r="BC402" i="1"/>
  <c r="BG401" i="1"/>
  <c r="BF401" i="1"/>
  <c r="BE401" i="1"/>
  <c r="BC401" i="1"/>
  <c r="BG400" i="1"/>
  <c r="BF400" i="1"/>
  <c r="BE400" i="1"/>
  <c r="BC400" i="1"/>
  <c r="BG399" i="1"/>
  <c r="BF399" i="1"/>
  <c r="BE399" i="1"/>
  <c r="BC399" i="1"/>
  <c r="BG398" i="1"/>
  <c r="BF398" i="1"/>
  <c r="BE398" i="1"/>
  <c r="BC398" i="1"/>
  <c r="BG397" i="1"/>
  <c r="BF397" i="1"/>
  <c r="BE397" i="1"/>
  <c r="BC397" i="1"/>
  <c r="BG396" i="1"/>
  <c r="BF396" i="1"/>
  <c r="BE396" i="1"/>
  <c r="BC396" i="1"/>
  <c r="BG395" i="1"/>
  <c r="BF395" i="1"/>
  <c r="BE395" i="1"/>
  <c r="BC395" i="1"/>
  <c r="BG394" i="1"/>
  <c r="BF394" i="1"/>
  <c r="BE394" i="1"/>
  <c r="BC394" i="1"/>
  <c r="BG393" i="1"/>
  <c r="BF393" i="1"/>
  <c r="BE393" i="1"/>
  <c r="BC393" i="1"/>
  <c r="BG392" i="1"/>
  <c r="BF392" i="1"/>
  <c r="BE392" i="1"/>
  <c r="BC392" i="1"/>
  <c r="BG391" i="1"/>
  <c r="BF391" i="1"/>
  <c r="BE391" i="1"/>
  <c r="BC391" i="1"/>
  <c r="BG390" i="1"/>
  <c r="BF390" i="1"/>
  <c r="BE390" i="1"/>
  <c r="BC390" i="1"/>
  <c r="BG389" i="1"/>
  <c r="BF389" i="1"/>
  <c r="BE389" i="1"/>
  <c r="BC389" i="1"/>
  <c r="BG388" i="1"/>
  <c r="BF388" i="1"/>
  <c r="BE388" i="1"/>
  <c r="BC388" i="1"/>
  <c r="BG387" i="1"/>
  <c r="BF387" i="1"/>
  <c r="BE387" i="1"/>
  <c r="BC387" i="1"/>
  <c r="BG386" i="1"/>
  <c r="BF386" i="1"/>
  <c r="BE386" i="1"/>
  <c r="BC386" i="1"/>
  <c r="BG385" i="1"/>
  <c r="BF385" i="1"/>
  <c r="BE385" i="1"/>
  <c r="BC385" i="1"/>
  <c r="BG384" i="1"/>
  <c r="BF384" i="1"/>
  <c r="BE384" i="1"/>
  <c r="BC384" i="1"/>
  <c r="BG383" i="1"/>
  <c r="BF383" i="1"/>
  <c r="BE383" i="1"/>
  <c r="BC383" i="1"/>
  <c r="BG382" i="1"/>
  <c r="BF382" i="1"/>
  <c r="BE382" i="1"/>
  <c r="BC382" i="1"/>
  <c r="BG381" i="1"/>
  <c r="BF381" i="1"/>
  <c r="BE381" i="1"/>
  <c r="BC381" i="1"/>
  <c r="BG380" i="1"/>
  <c r="BF380" i="1"/>
  <c r="BE380" i="1"/>
  <c r="BC380" i="1"/>
  <c r="BG379" i="1"/>
  <c r="BF379" i="1"/>
  <c r="BE379" i="1"/>
  <c r="BC379" i="1"/>
  <c r="BG378" i="1"/>
  <c r="BF378" i="1"/>
  <c r="BE378" i="1"/>
  <c r="BC378" i="1"/>
  <c r="BG377" i="1"/>
  <c r="BF377" i="1"/>
  <c r="BE377" i="1"/>
  <c r="BC377" i="1"/>
  <c r="BG376" i="1"/>
  <c r="BF376" i="1"/>
  <c r="BE376" i="1"/>
  <c r="BC376" i="1"/>
  <c r="BG375" i="1"/>
  <c r="BF375" i="1"/>
  <c r="BE375" i="1"/>
  <c r="BC375" i="1"/>
  <c r="BG374" i="1"/>
  <c r="BF374" i="1"/>
  <c r="BE374" i="1"/>
  <c r="BD374" i="1"/>
  <c r="BC374" i="1"/>
  <c r="BG373" i="1"/>
  <c r="BF373" i="1"/>
  <c r="BE373" i="1"/>
  <c r="BC373" i="1"/>
  <c r="BG372" i="1"/>
  <c r="BF372" i="1"/>
  <c r="BE372" i="1"/>
  <c r="BC372" i="1"/>
  <c r="BG371" i="1"/>
  <c r="BF371" i="1"/>
  <c r="BE371" i="1"/>
  <c r="BC371" i="1"/>
  <c r="BG370" i="1"/>
  <c r="BF370" i="1"/>
  <c r="BE370" i="1"/>
  <c r="BC370" i="1"/>
  <c r="BG369" i="1"/>
  <c r="BF369" i="1"/>
  <c r="BE369" i="1"/>
  <c r="BC369" i="1"/>
  <c r="BG368" i="1"/>
  <c r="BF368" i="1"/>
  <c r="BE368" i="1"/>
  <c r="BC368" i="1"/>
  <c r="BG367" i="1"/>
  <c r="BF367" i="1"/>
  <c r="BE367" i="1"/>
  <c r="BC367" i="1"/>
  <c r="BG366" i="1"/>
  <c r="BF366" i="1"/>
  <c r="BE366" i="1"/>
  <c r="BC366" i="1"/>
  <c r="BG365" i="1"/>
  <c r="BF365" i="1"/>
  <c r="BE365" i="1"/>
  <c r="BC365" i="1"/>
  <c r="BG364" i="1"/>
  <c r="BF364" i="1"/>
  <c r="BE364" i="1"/>
  <c r="BC364" i="1"/>
  <c r="BG363" i="1"/>
  <c r="BF363" i="1"/>
  <c r="BE363" i="1"/>
  <c r="BC363" i="1"/>
  <c r="BG362" i="1"/>
  <c r="BF362" i="1"/>
  <c r="BE362" i="1"/>
  <c r="BC362" i="1"/>
  <c r="BG361" i="1"/>
  <c r="BF361" i="1"/>
  <c r="BE361" i="1"/>
  <c r="BC361" i="1"/>
  <c r="BG360" i="1"/>
  <c r="BF360" i="1"/>
  <c r="BE360" i="1"/>
  <c r="BC360" i="1"/>
  <c r="BG359" i="1"/>
  <c r="BF359" i="1"/>
  <c r="BE359" i="1"/>
  <c r="BC359" i="1"/>
  <c r="BG358" i="1"/>
  <c r="BF358" i="1"/>
  <c r="BE358" i="1"/>
  <c r="BC358" i="1"/>
  <c r="BG357" i="1"/>
  <c r="BF357" i="1"/>
  <c r="BE357" i="1"/>
  <c r="BC357" i="1"/>
  <c r="BG356" i="1"/>
  <c r="BF356" i="1"/>
  <c r="BE356" i="1"/>
  <c r="BC356" i="1"/>
  <c r="BG355" i="1"/>
  <c r="BF355" i="1"/>
  <c r="BE355" i="1"/>
  <c r="BD355" i="1"/>
  <c r="BC355" i="1"/>
  <c r="BG354" i="1"/>
  <c r="BF354" i="1"/>
  <c r="BE354" i="1"/>
  <c r="BC354" i="1"/>
  <c r="BG353" i="1"/>
  <c r="BF353" i="1"/>
  <c r="BE353" i="1"/>
  <c r="BC353" i="1"/>
  <c r="BG352" i="1"/>
  <c r="BF352" i="1"/>
  <c r="BE352" i="1"/>
  <c r="BC352" i="1"/>
  <c r="BG351" i="1"/>
  <c r="BF351" i="1"/>
  <c r="BE351" i="1"/>
  <c r="BC351" i="1"/>
  <c r="BG350" i="1"/>
  <c r="BF350" i="1"/>
  <c r="BE350" i="1"/>
  <c r="BC350" i="1"/>
  <c r="BG349" i="1"/>
  <c r="BF349" i="1"/>
  <c r="BE349" i="1"/>
  <c r="BC349" i="1"/>
  <c r="BG348" i="1"/>
  <c r="BF348" i="1"/>
  <c r="BE348" i="1"/>
  <c r="BC348" i="1"/>
  <c r="BG347" i="1"/>
  <c r="BF347" i="1"/>
  <c r="BE347" i="1"/>
  <c r="BC347" i="1"/>
  <c r="BG346" i="1"/>
  <c r="BF346" i="1"/>
  <c r="BE346" i="1"/>
  <c r="BC346" i="1"/>
  <c r="BG345" i="1"/>
  <c r="BF345" i="1"/>
  <c r="BE345" i="1"/>
  <c r="BC345" i="1"/>
  <c r="BG344" i="1"/>
  <c r="BF344" i="1"/>
  <c r="BE344" i="1"/>
  <c r="BC344" i="1"/>
  <c r="BG343" i="1"/>
  <c r="BF343" i="1"/>
  <c r="BE343" i="1"/>
  <c r="BC343" i="1"/>
  <c r="BG342" i="1"/>
  <c r="BF342" i="1"/>
  <c r="BE342" i="1"/>
  <c r="BC342" i="1"/>
  <c r="BG341" i="1"/>
  <c r="BF341" i="1"/>
  <c r="BE341" i="1"/>
  <c r="BC341" i="1"/>
  <c r="BG340" i="1"/>
  <c r="BF340" i="1"/>
  <c r="BE340" i="1"/>
  <c r="BC340" i="1"/>
  <c r="BG339" i="1"/>
  <c r="BF339" i="1"/>
  <c r="BE339" i="1"/>
  <c r="BC339" i="1"/>
  <c r="BG338" i="1"/>
  <c r="BF338" i="1"/>
  <c r="BE338" i="1"/>
  <c r="BC338" i="1"/>
  <c r="BG337" i="1"/>
  <c r="BF337" i="1"/>
  <c r="BE337" i="1"/>
  <c r="BC337" i="1"/>
  <c r="BG336" i="1"/>
  <c r="BF336" i="1"/>
  <c r="BE336" i="1"/>
  <c r="BC336" i="1"/>
  <c r="BG335" i="1"/>
  <c r="BF335" i="1"/>
  <c r="BE335" i="1"/>
  <c r="BC335" i="1"/>
  <c r="BG334" i="1"/>
  <c r="BF334" i="1"/>
  <c r="BE334" i="1"/>
  <c r="BC334" i="1"/>
  <c r="BG333" i="1"/>
  <c r="BF333" i="1"/>
  <c r="BE333" i="1"/>
  <c r="BC333" i="1"/>
  <c r="BG332" i="1"/>
  <c r="BF332" i="1"/>
  <c r="BE332" i="1"/>
  <c r="BC332" i="1"/>
  <c r="BG331" i="1"/>
  <c r="BF331" i="1"/>
  <c r="BE331" i="1"/>
  <c r="BC331" i="1"/>
  <c r="BG330" i="1"/>
  <c r="BF330" i="1"/>
  <c r="BE330" i="1"/>
  <c r="BC330" i="1"/>
  <c r="BG329" i="1"/>
  <c r="BF329" i="1"/>
  <c r="BE329" i="1"/>
  <c r="BC329" i="1"/>
  <c r="BG328" i="1"/>
  <c r="BF328" i="1"/>
  <c r="BE328" i="1"/>
  <c r="BD328" i="1"/>
  <c r="BC328" i="1"/>
  <c r="BG327" i="1"/>
  <c r="BF327" i="1"/>
  <c r="BE327" i="1"/>
  <c r="BC327" i="1"/>
  <c r="BG326" i="1"/>
  <c r="BF326" i="1"/>
  <c r="BE326" i="1"/>
  <c r="BC326" i="1"/>
  <c r="BG325" i="1"/>
  <c r="BF325" i="1"/>
  <c r="BE325" i="1"/>
  <c r="BC325" i="1"/>
  <c r="BG324" i="1"/>
  <c r="BF324" i="1"/>
  <c r="BE324" i="1"/>
  <c r="BC324" i="1"/>
  <c r="BG323" i="1"/>
  <c r="BF323" i="1"/>
  <c r="BE323" i="1"/>
  <c r="BC323" i="1"/>
  <c r="BG322" i="1"/>
  <c r="BF322" i="1"/>
  <c r="BE322" i="1"/>
  <c r="BC322" i="1"/>
  <c r="BG321" i="1"/>
  <c r="BF321" i="1"/>
  <c r="BE321" i="1"/>
  <c r="BC321" i="1"/>
  <c r="BG320" i="1"/>
  <c r="BF320" i="1"/>
  <c r="BE320" i="1"/>
  <c r="BC320" i="1"/>
  <c r="BG319" i="1"/>
  <c r="BF319" i="1"/>
  <c r="BE319" i="1"/>
  <c r="BC319" i="1"/>
  <c r="BG318" i="1"/>
  <c r="BF318" i="1"/>
  <c r="BE318" i="1"/>
  <c r="BC318" i="1"/>
  <c r="BG317" i="1"/>
  <c r="BF317" i="1"/>
  <c r="BE317" i="1"/>
  <c r="BC317" i="1"/>
  <c r="BG316" i="1"/>
  <c r="BF316" i="1"/>
  <c r="BE316" i="1"/>
  <c r="BC316" i="1"/>
  <c r="BG315" i="1"/>
  <c r="BF315" i="1"/>
  <c r="BE315" i="1"/>
  <c r="BC315" i="1"/>
  <c r="BG314" i="1"/>
  <c r="BF314" i="1"/>
  <c r="BE314" i="1"/>
  <c r="BC314" i="1"/>
  <c r="BG313" i="1"/>
  <c r="BF313" i="1"/>
  <c r="BE313" i="1"/>
  <c r="BC313" i="1"/>
  <c r="BG312" i="1"/>
  <c r="BF312" i="1"/>
  <c r="BE312" i="1"/>
  <c r="BC312" i="1"/>
  <c r="BG311" i="1"/>
  <c r="BF311" i="1"/>
  <c r="BE311" i="1"/>
  <c r="BC311" i="1"/>
  <c r="BG310" i="1"/>
  <c r="BF310" i="1"/>
  <c r="BE310" i="1"/>
  <c r="BC310" i="1"/>
  <c r="BG309" i="1"/>
  <c r="BF309" i="1"/>
  <c r="BE309" i="1"/>
  <c r="BC309" i="1"/>
  <c r="BG308" i="1"/>
  <c r="BF308" i="1"/>
  <c r="BE308" i="1"/>
  <c r="BC308" i="1"/>
  <c r="BG307" i="1"/>
  <c r="BF307" i="1"/>
  <c r="BE307" i="1"/>
  <c r="BC307" i="1"/>
  <c r="BG306" i="1"/>
  <c r="BF306" i="1"/>
  <c r="BE306" i="1"/>
  <c r="BC306" i="1"/>
  <c r="BG305" i="1"/>
  <c r="BF305" i="1"/>
  <c r="BE305" i="1"/>
  <c r="BC305" i="1"/>
  <c r="BG304" i="1"/>
  <c r="BF304" i="1"/>
  <c r="BE304" i="1"/>
  <c r="BC304" i="1"/>
  <c r="BG303" i="1"/>
  <c r="BF303" i="1"/>
  <c r="BE303" i="1"/>
  <c r="BC303" i="1"/>
  <c r="BG302" i="1"/>
  <c r="BF302" i="1"/>
  <c r="BE302" i="1"/>
  <c r="BC302" i="1"/>
  <c r="BG301" i="1"/>
  <c r="BF301" i="1"/>
  <c r="BE301" i="1"/>
  <c r="BD301" i="1"/>
  <c r="BC301" i="1"/>
  <c r="BG300" i="1"/>
  <c r="BF300" i="1"/>
  <c r="BE300" i="1"/>
  <c r="BC300" i="1"/>
  <c r="BG299" i="1"/>
  <c r="BF299" i="1"/>
  <c r="BE299" i="1"/>
  <c r="BC299" i="1"/>
  <c r="BG298" i="1"/>
  <c r="BF298" i="1"/>
  <c r="BE298" i="1"/>
  <c r="BC298" i="1"/>
  <c r="BG297" i="1"/>
  <c r="BF297" i="1"/>
  <c r="BE297" i="1"/>
  <c r="BC297" i="1"/>
  <c r="BG296" i="1"/>
  <c r="BF296" i="1"/>
  <c r="BE296" i="1"/>
  <c r="BC296" i="1"/>
  <c r="BG295" i="1"/>
  <c r="BF295" i="1"/>
  <c r="BE295" i="1"/>
  <c r="BC295" i="1"/>
  <c r="BG294" i="1"/>
  <c r="BF294" i="1"/>
  <c r="BE294" i="1"/>
  <c r="BC294" i="1"/>
  <c r="BG293" i="1"/>
  <c r="BF293" i="1"/>
  <c r="BE293" i="1"/>
  <c r="BC293" i="1"/>
  <c r="BG292" i="1"/>
  <c r="BF292" i="1"/>
  <c r="BE292" i="1"/>
  <c r="BC292" i="1"/>
  <c r="BG291" i="1"/>
  <c r="BF291" i="1"/>
  <c r="BE291" i="1"/>
  <c r="BC291" i="1"/>
  <c r="BG290" i="1"/>
  <c r="BF290" i="1"/>
  <c r="BE290" i="1"/>
  <c r="BC290" i="1"/>
  <c r="BG289" i="1"/>
  <c r="BF289" i="1"/>
  <c r="BE289" i="1"/>
  <c r="BC289" i="1"/>
  <c r="BG288" i="1"/>
  <c r="BF288" i="1"/>
  <c r="BE288" i="1"/>
  <c r="BC288" i="1"/>
  <c r="BG287" i="1"/>
  <c r="BF287" i="1"/>
  <c r="BE287" i="1"/>
  <c r="BC287" i="1"/>
  <c r="BG286" i="1"/>
  <c r="BF286" i="1"/>
  <c r="BE286" i="1"/>
  <c r="BC286" i="1"/>
  <c r="BG285" i="1"/>
  <c r="BF285" i="1"/>
  <c r="BE285" i="1"/>
  <c r="BC285" i="1"/>
  <c r="BG284" i="1"/>
  <c r="BF284" i="1"/>
  <c r="BE284" i="1"/>
  <c r="BC284" i="1"/>
  <c r="BG283" i="1"/>
  <c r="BF283" i="1"/>
  <c r="BE283" i="1"/>
  <c r="BC283" i="1"/>
  <c r="BG282" i="1"/>
  <c r="BF282" i="1"/>
  <c r="BE282" i="1"/>
  <c r="BC282" i="1"/>
  <c r="BG281" i="1"/>
  <c r="BF281" i="1"/>
  <c r="BE281" i="1"/>
  <c r="BC281" i="1"/>
  <c r="BG280" i="1"/>
  <c r="BF280" i="1"/>
  <c r="BE280" i="1"/>
  <c r="BC280" i="1"/>
  <c r="BG279" i="1"/>
  <c r="BF279" i="1"/>
  <c r="BE279" i="1"/>
  <c r="BC279" i="1"/>
  <c r="BG278" i="1"/>
  <c r="BF278" i="1"/>
  <c r="BE278" i="1"/>
  <c r="BC278" i="1"/>
  <c r="BG277" i="1"/>
  <c r="BF277" i="1"/>
  <c r="BE277" i="1"/>
  <c r="BC277" i="1"/>
  <c r="BG276" i="1"/>
  <c r="BF276" i="1"/>
  <c r="BE276" i="1"/>
  <c r="BC276" i="1"/>
  <c r="BG275" i="1"/>
  <c r="BF275" i="1"/>
  <c r="BE275" i="1"/>
  <c r="BC275" i="1"/>
  <c r="BG274" i="1"/>
  <c r="BF274" i="1"/>
  <c r="BE274" i="1"/>
  <c r="BC274" i="1"/>
  <c r="BG273" i="1"/>
  <c r="BF273" i="1"/>
  <c r="BE273" i="1"/>
  <c r="BC273" i="1"/>
  <c r="BG272" i="1"/>
  <c r="BF272" i="1"/>
  <c r="BE272" i="1"/>
  <c r="BC272" i="1"/>
  <c r="BG271" i="1"/>
  <c r="BF271" i="1"/>
  <c r="BE271" i="1"/>
  <c r="BC271" i="1"/>
  <c r="BG270" i="1"/>
  <c r="BF270" i="1"/>
  <c r="BE270" i="1"/>
  <c r="BC270" i="1"/>
  <c r="BG269" i="1"/>
  <c r="BF269" i="1"/>
  <c r="BE269" i="1"/>
  <c r="BC269" i="1"/>
  <c r="BG268" i="1"/>
  <c r="BF268" i="1"/>
  <c r="BE268" i="1"/>
  <c r="BC268" i="1"/>
  <c r="BG267" i="1"/>
  <c r="BF267" i="1"/>
  <c r="BE267" i="1"/>
  <c r="BC267" i="1"/>
  <c r="BG266" i="1"/>
  <c r="BF266" i="1"/>
  <c r="BE266" i="1"/>
  <c r="BC266" i="1"/>
  <c r="BG265" i="1"/>
  <c r="BF265" i="1"/>
  <c r="BE265" i="1"/>
  <c r="BC265" i="1"/>
  <c r="BG264" i="1"/>
  <c r="BF264" i="1"/>
  <c r="BE264" i="1"/>
  <c r="BC264" i="1"/>
  <c r="BG263" i="1"/>
  <c r="BF263" i="1"/>
  <c r="BE263" i="1"/>
  <c r="BC263" i="1"/>
  <c r="BG262" i="1"/>
  <c r="BF262" i="1"/>
  <c r="BE262" i="1"/>
  <c r="BC262" i="1"/>
  <c r="BG261" i="1"/>
  <c r="BF261" i="1"/>
  <c r="BE261" i="1"/>
  <c r="BC261" i="1"/>
  <c r="BG260" i="1"/>
  <c r="BF260" i="1"/>
  <c r="BE260" i="1"/>
  <c r="BC260" i="1"/>
  <c r="BG259" i="1"/>
  <c r="BF259" i="1"/>
  <c r="BE259" i="1"/>
  <c r="BC259" i="1"/>
  <c r="BG258" i="1"/>
  <c r="BF258" i="1"/>
  <c r="BE258" i="1"/>
  <c r="BC258" i="1"/>
  <c r="BG257" i="1"/>
  <c r="BF257" i="1"/>
  <c r="BE257" i="1"/>
  <c r="BC257" i="1"/>
  <c r="BG256" i="1"/>
  <c r="BF256" i="1"/>
  <c r="BE256" i="1"/>
  <c r="BC256" i="1"/>
  <c r="BG255" i="1"/>
  <c r="BF255" i="1"/>
  <c r="BE255" i="1"/>
  <c r="BC255" i="1"/>
  <c r="BG254" i="1"/>
  <c r="BF254" i="1"/>
  <c r="BE254" i="1"/>
  <c r="BC254" i="1"/>
  <c r="BG253" i="1"/>
  <c r="BF253" i="1"/>
  <c r="BE253" i="1"/>
  <c r="BC253" i="1"/>
  <c r="BG252" i="1"/>
  <c r="BF252" i="1"/>
  <c r="BE252" i="1"/>
  <c r="BC252" i="1"/>
  <c r="BG251" i="1"/>
  <c r="BF251" i="1"/>
  <c r="BE251" i="1"/>
  <c r="BC251" i="1"/>
  <c r="BG250" i="1"/>
  <c r="BF250" i="1"/>
  <c r="BE250" i="1"/>
  <c r="BC250" i="1"/>
  <c r="BG249" i="1"/>
  <c r="BF249" i="1"/>
  <c r="BE249" i="1"/>
  <c r="BC249" i="1"/>
  <c r="BG248" i="1"/>
  <c r="BF248" i="1"/>
  <c r="BE248" i="1"/>
  <c r="BC248" i="1"/>
  <c r="BG247" i="1"/>
  <c r="BF247" i="1"/>
  <c r="BE247" i="1"/>
  <c r="BC247" i="1"/>
  <c r="BG246" i="1"/>
  <c r="BF246" i="1"/>
  <c r="BE246" i="1"/>
  <c r="BC246" i="1"/>
  <c r="BG245" i="1"/>
  <c r="BF245" i="1"/>
  <c r="BE245" i="1"/>
  <c r="BC245" i="1"/>
  <c r="BG244" i="1"/>
  <c r="BF244" i="1"/>
  <c r="BE244" i="1"/>
  <c r="BC244" i="1"/>
  <c r="BG243" i="1"/>
  <c r="BF243" i="1"/>
  <c r="BE243" i="1"/>
  <c r="BC243" i="1"/>
  <c r="BG242" i="1"/>
  <c r="BF242" i="1"/>
  <c r="BE242" i="1"/>
  <c r="BC242" i="1"/>
  <c r="BG241" i="1"/>
  <c r="BF241" i="1"/>
  <c r="BE241" i="1"/>
  <c r="BC241" i="1"/>
  <c r="BG240" i="1"/>
  <c r="BF240" i="1"/>
  <c r="BE240" i="1"/>
  <c r="BC240" i="1"/>
  <c r="BG239" i="1"/>
  <c r="BF239" i="1"/>
  <c r="BE239" i="1"/>
  <c r="BC239" i="1"/>
  <c r="BG238" i="1"/>
  <c r="BF238" i="1"/>
  <c r="BE238" i="1"/>
  <c r="BC238" i="1"/>
  <c r="BG237" i="1"/>
  <c r="BF237" i="1"/>
  <c r="BE237" i="1"/>
  <c r="BC237" i="1"/>
  <c r="BG236" i="1"/>
  <c r="BF236" i="1"/>
  <c r="BE236" i="1"/>
  <c r="BC236" i="1"/>
  <c r="BG235" i="1"/>
  <c r="BF235" i="1"/>
  <c r="BE235" i="1"/>
  <c r="BC235" i="1"/>
  <c r="BG234" i="1"/>
  <c r="BF234" i="1"/>
  <c r="BE234" i="1"/>
  <c r="BC234" i="1"/>
  <c r="BG233" i="1"/>
  <c r="BF233" i="1"/>
  <c r="BE233" i="1"/>
  <c r="BC233" i="1"/>
  <c r="BG232" i="1"/>
  <c r="BF232" i="1"/>
  <c r="BE232" i="1"/>
  <c r="BC232" i="1"/>
  <c r="BG231" i="1"/>
  <c r="BF231" i="1"/>
  <c r="BE231" i="1"/>
  <c r="BC231" i="1"/>
  <c r="BG230" i="1"/>
  <c r="BF230" i="1"/>
  <c r="BE230" i="1"/>
  <c r="BC230" i="1"/>
  <c r="BG229" i="1"/>
  <c r="BF229" i="1"/>
  <c r="BE229" i="1"/>
  <c r="BC229" i="1"/>
  <c r="BG228" i="1"/>
  <c r="BF228" i="1"/>
  <c r="BE228" i="1"/>
  <c r="BC228" i="1"/>
  <c r="BG227" i="1"/>
  <c r="BF227" i="1"/>
  <c r="BE227" i="1"/>
  <c r="BC227" i="1"/>
  <c r="BG226" i="1"/>
  <c r="BF226" i="1"/>
  <c r="BE226" i="1"/>
  <c r="BC226" i="1"/>
  <c r="BG225" i="1"/>
  <c r="BF225" i="1"/>
  <c r="BE225" i="1"/>
  <c r="BC225" i="1"/>
  <c r="BG224" i="1"/>
  <c r="BF224" i="1"/>
  <c r="BE224" i="1"/>
  <c r="BC224" i="1"/>
  <c r="BG223" i="1"/>
  <c r="BF223" i="1"/>
  <c r="BE223" i="1"/>
  <c r="BC223" i="1"/>
  <c r="BG222" i="1"/>
  <c r="BF222" i="1"/>
  <c r="BE222" i="1"/>
  <c r="BC222" i="1"/>
  <c r="BG221" i="1"/>
  <c r="BF221" i="1"/>
  <c r="BE221" i="1"/>
  <c r="BC221" i="1"/>
  <c r="BG220" i="1"/>
  <c r="BF220" i="1"/>
  <c r="BE220" i="1"/>
  <c r="BC220" i="1"/>
  <c r="BG219" i="1"/>
  <c r="BF219" i="1"/>
  <c r="BE219" i="1"/>
  <c r="BC219" i="1"/>
  <c r="BG218" i="1"/>
  <c r="BF218" i="1"/>
  <c r="BE218" i="1"/>
  <c r="BC218" i="1"/>
  <c r="BG217" i="1"/>
  <c r="BF217" i="1"/>
  <c r="BE217" i="1"/>
  <c r="BC217" i="1"/>
  <c r="BG216" i="1"/>
  <c r="BF216" i="1"/>
  <c r="BE216" i="1"/>
  <c r="BC216" i="1"/>
  <c r="BG215" i="1"/>
  <c r="BF215" i="1"/>
  <c r="BE215" i="1"/>
  <c r="BC215" i="1"/>
  <c r="BG214" i="1"/>
  <c r="BF214" i="1"/>
  <c r="BE214" i="1"/>
  <c r="BC214" i="1"/>
  <c r="BG213" i="1"/>
  <c r="BF213" i="1"/>
  <c r="BE213" i="1"/>
  <c r="BC213" i="1"/>
  <c r="BG212" i="1"/>
  <c r="BF212" i="1"/>
  <c r="BE212" i="1"/>
  <c r="BC212" i="1"/>
  <c r="BG211" i="1"/>
  <c r="BF211" i="1"/>
  <c r="BE211" i="1"/>
  <c r="BC211" i="1"/>
  <c r="BG210" i="1"/>
  <c r="BF210" i="1"/>
  <c r="BE210" i="1"/>
  <c r="BC210" i="1"/>
  <c r="BG209" i="1"/>
  <c r="BF209" i="1"/>
  <c r="BE209" i="1"/>
  <c r="BD209" i="1"/>
  <c r="BC209" i="1"/>
  <c r="BG208" i="1"/>
  <c r="BF208" i="1"/>
  <c r="BE208" i="1"/>
  <c r="BC208" i="1"/>
  <c r="BG207" i="1"/>
  <c r="BF207" i="1"/>
  <c r="BE207" i="1"/>
  <c r="BC207" i="1"/>
  <c r="BG206" i="1"/>
  <c r="BF206" i="1"/>
  <c r="BE206" i="1"/>
  <c r="BC206" i="1"/>
  <c r="BG205" i="1"/>
  <c r="BF205" i="1"/>
  <c r="BE205" i="1"/>
  <c r="BC205" i="1"/>
  <c r="BG204" i="1"/>
  <c r="BF204" i="1"/>
  <c r="BE204" i="1"/>
  <c r="BC204" i="1"/>
  <c r="BG203" i="1"/>
  <c r="BF203" i="1"/>
  <c r="BE203" i="1"/>
  <c r="BC203" i="1"/>
  <c r="BG202" i="1"/>
  <c r="BF202" i="1"/>
  <c r="BE202" i="1"/>
  <c r="BC202" i="1"/>
  <c r="BG201" i="1"/>
  <c r="BF201" i="1"/>
  <c r="BE201" i="1"/>
  <c r="BC201" i="1"/>
  <c r="BG200" i="1"/>
  <c r="BF200" i="1"/>
  <c r="BE200" i="1"/>
  <c r="BC200" i="1"/>
  <c r="BG199" i="1"/>
  <c r="BF199" i="1"/>
  <c r="BE199" i="1"/>
  <c r="BC199" i="1"/>
  <c r="BG198" i="1"/>
  <c r="BF198" i="1"/>
  <c r="BE198" i="1"/>
  <c r="BC198" i="1"/>
  <c r="BG197" i="1"/>
  <c r="BF197" i="1"/>
  <c r="BE197" i="1"/>
  <c r="BC197" i="1"/>
  <c r="BG196" i="1"/>
  <c r="BF196" i="1"/>
  <c r="BE196" i="1"/>
  <c r="BC196" i="1"/>
  <c r="BG195" i="1"/>
  <c r="BF195" i="1"/>
  <c r="BE195" i="1"/>
  <c r="BC195" i="1"/>
  <c r="BG194" i="1"/>
  <c r="BF194" i="1"/>
  <c r="BE194" i="1"/>
  <c r="BC194" i="1"/>
  <c r="BG193" i="1"/>
  <c r="BF193" i="1"/>
  <c r="BE193" i="1"/>
  <c r="BC193" i="1"/>
  <c r="BG192" i="1"/>
  <c r="BF192" i="1"/>
  <c r="BE192" i="1"/>
  <c r="BC192" i="1"/>
  <c r="BG191" i="1"/>
  <c r="BF191" i="1"/>
  <c r="BE191" i="1"/>
  <c r="BC191" i="1"/>
  <c r="BG190" i="1"/>
  <c r="BF190" i="1"/>
  <c r="BE190" i="1"/>
  <c r="BC190" i="1"/>
  <c r="BG189" i="1"/>
  <c r="BF189" i="1"/>
  <c r="BE189" i="1"/>
  <c r="BC189" i="1"/>
  <c r="BG188" i="1"/>
  <c r="BF188" i="1"/>
  <c r="BE188" i="1"/>
  <c r="BC188" i="1"/>
  <c r="BG187" i="1"/>
  <c r="BF187" i="1"/>
  <c r="BE187" i="1"/>
  <c r="BC187" i="1"/>
  <c r="BG186" i="1"/>
  <c r="BF186" i="1"/>
  <c r="BE186" i="1"/>
  <c r="BC186" i="1"/>
  <c r="BG185" i="1"/>
  <c r="BF185" i="1"/>
  <c r="BE185" i="1"/>
  <c r="BC185" i="1"/>
  <c r="BG184" i="1"/>
  <c r="BF184" i="1"/>
  <c r="BE184" i="1"/>
  <c r="BC184" i="1"/>
  <c r="BG183" i="1"/>
  <c r="BF183" i="1"/>
  <c r="BE183" i="1"/>
  <c r="BC183" i="1"/>
  <c r="BG182" i="1"/>
  <c r="BF182" i="1"/>
  <c r="BE182" i="1"/>
  <c r="BC182" i="1"/>
  <c r="BG181" i="1"/>
  <c r="BF181" i="1"/>
  <c r="BE181" i="1"/>
  <c r="BC181" i="1"/>
  <c r="BG180" i="1"/>
  <c r="BF180" i="1"/>
  <c r="BE180" i="1"/>
  <c r="BC180" i="1"/>
  <c r="BG179" i="1"/>
  <c r="BF179" i="1"/>
  <c r="BE179" i="1"/>
  <c r="BC179" i="1"/>
  <c r="BG178" i="1"/>
  <c r="BF178" i="1"/>
  <c r="BE178" i="1"/>
  <c r="BC178" i="1"/>
  <c r="BG177" i="1"/>
  <c r="BF177" i="1"/>
  <c r="BE177" i="1"/>
  <c r="BC177" i="1"/>
  <c r="BG176" i="1"/>
  <c r="BF176" i="1"/>
  <c r="BE176" i="1"/>
  <c r="BC176" i="1"/>
  <c r="BG175" i="1"/>
  <c r="BF175" i="1"/>
  <c r="BE175" i="1"/>
  <c r="BD175" i="1"/>
  <c r="BC175" i="1"/>
  <c r="BG174" i="1"/>
  <c r="BF174" i="1"/>
  <c r="BE174" i="1"/>
  <c r="BC174" i="1"/>
  <c r="BG173" i="1"/>
  <c r="BF173" i="1"/>
  <c r="BE173" i="1"/>
  <c r="BC173" i="1"/>
  <c r="BG172" i="1"/>
  <c r="BF172" i="1"/>
  <c r="BE172" i="1"/>
  <c r="BC172" i="1"/>
  <c r="BG171" i="1"/>
  <c r="BF171" i="1"/>
  <c r="BE171" i="1"/>
  <c r="BC171" i="1"/>
  <c r="BG170" i="1"/>
  <c r="BF170" i="1"/>
  <c r="BE170" i="1"/>
  <c r="BC170" i="1"/>
  <c r="BG169" i="1"/>
  <c r="BF169" i="1"/>
  <c r="BE169" i="1"/>
  <c r="BC169" i="1"/>
  <c r="BG168" i="1"/>
  <c r="BF168" i="1"/>
  <c r="BE168" i="1"/>
  <c r="BC168" i="1"/>
  <c r="BG167" i="1"/>
  <c r="BF167" i="1"/>
  <c r="BE167" i="1"/>
  <c r="BC167" i="1"/>
  <c r="BG166" i="1"/>
  <c r="BF166" i="1"/>
  <c r="BE166" i="1"/>
  <c r="BC166" i="1"/>
  <c r="BG165" i="1"/>
  <c r="BF165" i="1"/>
  <c r="BE165" i="1"/>
  <c r="BC165" i="1"/>
  <c r="BG164" i="1"/>
  <c r="BF164" i="1"/>
  <c r="BE164" i="1"/>
  <c r="BC164" i="1"/>
  <c r="BG163" i="1"/>
  <c r="BF163" i="1"/>
  <c r="BE163" i="1"/>
  <c r="BC163" i="1"/>
  <c r="BG162" i="1"/>
  <c r="BF162" i="1"/>
  <c r="BE162" i="1"/>
  <c r="BC162" i="1"/>
  <c r="BG161" i="1"/>
  <c r="BF161" i="1"/>
  <c r="BE161" i="1"/>
  <c r="BC161" i="1"/>
  <c r="BG160" i="1"/>
  <c r="BF160" i="1"/>
  <c r="BE160" i="1"/>
  <c r="BC160" i="1"/>
  <c r="BG159" i="1"/>
  <c r="BF159" i="1"/>
  <c r="BE159" i="1"/>
  <c r="BC159" i="1"/>
  <c r="BG158" i="1"/>
  <c r="BF158" i="1"/>
  <c r="BE158" i="1"/>
  <c r="BC158" i="1"/>
  <c r="BG157" i="1"/>
  <c r="BF157" i="1"/>
  <c r="BE157" i="1"/>
  <c r="BC157" i="1"/>
  <c r="BG156" i="1"/>
  <c r="BF156" i="1"/>
  <c r="BE156" i="1"/>
  <c r="BC156" i="1"/>
  <c r="BG155" i="1"/>
  <c r="BF155" i="1"/>
  <c r="BE155" i="1"/>
  <c r="BC155" i="1"/>
  <c r="BG154" i="1"/>
  <c r="BF154" i="1"/>
  <c r="BE154" i="1"/>
  <c r="BC154" i="1"/>
  <c r="BG153" i="1"/>
  <c r="BF153" i="1"/>
  <c r="BE153" i="1"/>
  <c r="BC153" i="1"/>
  <c r="BG152" i="1"/>
  <c r="BF152" i="1"/>
  <c r="BE152" i="1"/>
  <c r="BC152" i="1"/>
  <c r="BG151" i="1"/>
  <c r="BF151" i="1"/>
  <c r="BE151" i="1"/>
  <c r="BC151" i="1"/>
  <c r="BG150" i="1"/>
  <c r="BF150" i="1"/>
  <c r="BE150" i="1"/>
  <c r="BC150" i="1"/>
  <c r="BG149" i="1"/>
  <c r="BF149" i="1"/>
  <c r="BE149" i="1"/>
  <c r="BC149" i="1"/>
  <c r="BG148" i="1"/>
  <c r="BF148" i="1"/>
  <c r="BE148" i="1"/>
  <c r="BC148" i="1"/>
  <c r="BG147" i="1"/>
  <c r="BF147" i="1"/>
  <c r="BE147" i="1"/>
  <c r="BC147" i="1"/>
  <c r="BG146" i="1"/>
  <c r="BF146" i="1"/>
  <c r="BE146" i="1"/>
  <c r="BC146" i="1"/>
  <c r="BG145" i="1"/>
  <c r="BF145" i="1"/>
  <c r="BE145" i="1"/>
  <c r="BC145" i="1"/>
  <c r="BG144" i="1"/>
  <c r="BF144" i="1"/>
  <c r="BE144" i="1"/>
  <c r="BC144" i="1"/>
  <c r="BG143" i="1"/>
  <c r="BF143" i="1"/>
  <c r="BE143" i="1"/>
  <c r="BC143" i="1"/>
  <c r="BG142" i="1"/>
  <c r="BF142" i="1"/>
  <c r="BE142" i="1"/>
  <c r="BC142" i="1"/>
  <c r="BG141" i="1"/>
  <c r="BF141" i="1"/>
  <c r="BE141" i="1"/>
  <c r="BC141" i="1"/>
  <c r="BG140" i="1"/>
  <c r="BF140" i="1"/>
  <c r="BE140" i="1"/>
  <c r="BC140" i="1"/>
  <c r="BG139" i="1"/>
  <c r="BF139" i="1"/>
  <c r="BE139" i="1"/>
  <c r="BC139" i="1"/>
  <c r="BG138" i="1"/>
  <c r="BF138" i="1"/>
  <c r="BE138" i="1"/>
  <c r="BC138" i="1"/>
  <c r="BG137" i="1"/>
  <c r="BF137" i="1"/>
  <c r="BE137" i="1"/>
  <c r="BC137" i="1"/>
  <c r="BG136" i="1"/>
  <c r="BF136" i="1"/>
  <c r="BE136" i="1"/>
  <c r="BC136" i="1"/>
  <c r="BG135" i="1"/>
  <c r="BF135" i="1"/>
  <c r="BE135" i="1"/>
  <c r="BC135" i="1"/>
  <c r="BG134" i="1"/>
  <c r="BF134" i="1"/>
  <c r="BE134" i="1"/>
  <c r="BC134" i="1"/>
  <c r="BG133" i="1"/>
  <c r="BF133" i="1"/>
  <c r="BE133" i="1"/>
  <c r="BC133" i="1"/>
  <c r="BG132" i="1"/>
  <c r="BF132" i="1"/>
  <c r="BE132" i="1"/>
  <c r="BC132" i="1"/>
  <c r="BG131" i="1"/>
  <c r="BF131" i="1"/>
  <c r="BE131" i="1"/>
  <c r="BC131" i="1"/>
  <c r="BG130" i="1"/>
  <c r="BF130" i="1"/>
  <c r="BE130" i="1"/>
  <c r="BC130" i="1"/>
  <c r="BG129" i="1"/>
  <c r="BF129" i="1"/>
  <c r="BE129" i="1"/>
  <c r="BC129" i="1"/>
  <c r="BG128" i="1"/>
  <c r="BF128" i="1"/>
  <c r="BE128" i="1"/>
  <c r="BC128" i="1"/>
  <c r="BG127" i="1"/>
  <c r="BF127" i="1"/>
  <c r="BE127" i="1"/>
  <c r="BC127" i="1"/>
  <c r="BG126" i="1"/>
  <c r="BF126" i="1"/>
  <c r="BE126" i="1"/>
  <c r="BC126" i="1"/>
  <c r="BG125" i="1"/>
  <c r="BF125" i="1"/>
  <c r="BE125" i="1"/>
  <c r="BC125" i="1"/>
  <c r="BG124" i="1"/>
  <c r="BF124" i="1"/>
  <c r="BE124" i="1"/>
  <c r="BC124" i="1"/>
  <c r="BG123" i="1"/>
  <c r="BF123" i="1"/>
  <c r="BE123" i="1"/>
  <c r="BC123" i="1"/>
  <c r="BG122" i="1"/>
  <c r="BF122" i="1"/>
  <c r="BE122" i="1"/>
  <c r="BC122" i="1"/>
  <c r="BG121" i="1"/>
  <c r="BF121" i="1"/>
  <c r="BE121" i="1"/>
  <c r="BD121" i="1"/>
  <c r="BC121" i="1"/>
  <c r="BG120" i="1"/>
  <c r="BF120" i="1"/>
  <c r="BE120" i="1"/>
  <c r="BC120" i="1"/>
  <c r="BG119" i="1"/>
  <c r="BF119" i="1"/>
  <c r="BE119" i="1"/>
  <c r="BC119" i="1"/>
  <c r="BG118" i="1"/>
  <c r="BF118" i="1"/>
  <c r="BE118" i="1"/>
  <c r="BC118" i="1"/>
  <c r="BG117" i="1"/>
  <c r="BF117" i="1"/>
  <c r="BE117" i="1"/>
  <c r="BC117" i="1"/>
  <c r="BG116" i="1"/>
  <c r="BF116" i="1"/>
  <c r="BE116" i="1"/>
  <c r="BC116" i="1"/>
  <c r="BG115" i="1"/>
  <c r="BF115" i="1"/>
  <c r="BE115" i="1"/>
  <c r="BC115" i="1"/>
  <c r="BG114" i="1"/>
  <c r="BF114" i="1"/>
  <c r="BE114" i="1"/>
  <c r="BC114" i="1"/>
  <c r="BG113" i="1"/>
  <c r="BF113" i="1"/>
  <c r="BE113" i="1"/>
  <c r="BC113" i="1"/>
  <c r="BG112" i="1"/>
  <c r="BF112" i="1"/>
  <c r="BE112" i="1"/>
  <c r="BC112" i="1"/>
  <c r="BG111" i="1"/>
  <c r="BF111" i="1"/>
  <c r="BE111" i="1"/>
  <c r="BC111" i="1"/>
  <c r="BG110" i="1"/>
  <c r="BF110" i="1"/>
  <c r="BE110" i="1"/>
  <c r="BC110" i="1"/>
  <c r="BG109" i="1"/>
  <c r="BF109" i="1"/>
  <c r="BE109" i="1"/>
  <c r="BC109" i="1"/>
  <c r="BG108" i="1"/>
  <c r="BF108" i="1"/>
  <c r="BE108" i="1"/>
  <c r="BC108" i="1"/>
  <c r="BG107" i="1"/>
  <c r="BF107" i="1"/>
  <c r="BE107" i="1"/>
  <c r="BC107" i="1"/>
  <c r="BG106" i="1"/>
  <c r="BF106" i="1"/>
  <c r="BE106" i="1"/>
  <c r="BC106" i="1"/>
  <c r="BG105" i="1"/>
  <c r="BF105" i="1"/>
  <c r="BE105" i="1"/>
  <c r="BC105" i="1"/>
  <c r="BG104" i="1"/>
  <c r="BF104" i="1"/>
  <c r="BE104" i="1"/>
  <c r="BC104" i="1"/>
  <c r="BG103" i="1"/>
  <c r="BF103" i="1"/>
  <c r="BE103" i="1"/>
  <c r="BC103" i="1"/>
  <c r="BG102" i="1"/>
  <c r="BF102" i="1"/>
  <c r="BE102" i="1"/>
  <c r="BC102" i="1"/>
  <c r="BG101" i="1"/>
  <c r="BF101" i="1"/>
  <c r="BE101" i="1"/>
  <c r="BC101" i="1"/>
  <c r="BG100" i="1"/>
  <c r="BF100" i="1"/>
  <c r="BE100" i="1"/>
  <c r="BC100" i="1"/>
  <c r="BG99" i="1"/>
  <c r="BF99" i="1"/>
  <c r="BE99" i="1"/>
  <c r="BC99" i="1"/>
  <c r="BG98" i="1"/>
  <c r="BF98" i="1"/>
  <c r="BE98" i="1"/>
  <c r="BC98" i="1"/>
  <c r="BG97" i="1"/>
  <c r="BF97" i="1"/>
  <c r="BE97" i="1"/>
  <c r="BC97" i="1"/>
  <c r="BG96" i="1"/>
  <c r="BF96" i="1"/>
  <c r="BE96" i="1"/>
  <c r="BC96" i="1"/>
  <c r="BG95" i="1"/>
  <c r="BF95" i="1"/>
  <c r="BE95" i="1"/>
  <c r="BC95" i="1"/>
  <c r="BG94" i="1"/>
  <c r="BF94" i="1"/>
  <c r="BE94" i="1"/>
  <c r="BC94" i="1"/>
  <c r="BG93" i="1"/>
  <c r="BF93" i="1"/>
  <c r="BE93" i="1"/>
  <c r="BC93" i="1"/>
  <c r="BG92" i="1"/>
  <c r="BF92" i="1"/>
  <c r="BE92" i="1"/>
  <c r="BC92" i="1"/>
  <c r="BG91" i="1"/>
  <c r="BF91" i="1"/>
  <c r="BE91" i="1"/>
  <c r="BC91" i="1"/>
  <c r="BG90" i="1"/>
  <c r="BF90" i="1"/>
  <c r="BE90" i="1"/>
  <c r="BC90" i="1"/>
  <c r="BG89" i="1"/>
  <c r="BF89" i="1"/>
  <c r="BE89" i="1"/>
  <c r="BC89" i="1"/>
  <c r="BG88" i="1"/>
  <c r="BF88" i="1"/>
  <c r="BE88" i="1"/>
  <c r="BC88" i="1"/>
  <c r="BG87" i="1"/>
  <c r="BF87" i="1"/>
  <c r="BE87" i="1"/>
  <c r="BC87" i="1"/>
  <c r="BG86" i="1"/>
  <c r="BF86" i="1"/>
  <c r="BE86" i="1"/>
  <c r="BC86" i="1"/>
  <c r="BG85" i="1"/>
  <c r="BF85" i="1"/>
  <c r="BE85" i="1"/>
  <c r="BC85" i="1"/>
  <c r="BG84" i="1"/>
  <c r="BF84" i="1"/>
  <c r="BE84" i="1"/>
  <c r="BC84" i="1"/>
  <c r="BG83" i="1"/>
  <c r="BF83" i="1"/>
  <c r="BE83" i="1"/>
  <c r="BC83" i="1"/>
  <c r="BG82" i="1"/>
  <c r="BF82" i="1"/>
  <c r="BE82" i="1"/>
  <c r="BC82" i="1"/>
  <c r="BG81" i="1"/>
  <c r="BF81" i="1"/>
  <c r="BE81" i="1"/>
  <c r="BC81" i="1"/>
  <c r="BG80" i="1"/>
  <c r="BF80" i="1"/>
  <c r="BE80" i="1"/>
  <c r="BC80" i="1"/>
  <c r="BG79" i="1"/>
  <c r="BF79" i="1"/>
  <c r="BE79" i="1"/>
  <c r="BC79" i="1"/>
  <c r="BG78" i="1"/>
  <c r="BF78" i="1"/>
  <c r="BE78" i="1"/>
  <c r="BC78" i="1"/>
  <c r="BG77" i="1"/>
  <c r="BF77" i="1"/>
  <c r="BE77" i="1"/>
  <c r="BC77" i="1"/>
  <c r="BG76" i="1"/>
  <c r="BF76" i="1"/>
  <c r="BE76" i="1"/>
  <c r="BC76" i="1"/>
  <c r="BG75" i="1"/>
  <c r="BF75" i="1"/>
  <c r="BE75" i="1"/>
  <c r="BC75" i="1"/>
  <c r="BG74" i="1"/>
  <c r="BF74" i="1"/>
  <c r="BE74" i="1"/>
  <c r="BC74" i="1"/>
  <c r="BG73" i="1"/>
  <c r="BF73" i="1"/>
  <c r="BE73" i="1"/>
  <c r="BC73" i="1"/>
  <c r="BG72" i="1"/>
  <c r="BF72" i="1"/>
  <c r="BE72" i="1"/>
  <c r="BC72" i="1"/>
  <c r="BG71" i="1"/>
  <c r="BF71" i="1"/>
  <c r="BE71" i="1"/>
  <c r="BC71" i="1"/>
  <c r="BG70" i="1"/>
  <c r="BF70" i="1"/>
  <c r="BE70" i="1"/>
  <c r="BC70" i="1"/>
  <c r="BG69" i="1"/>
  <c r="BF69" i="1"/>
  <c r="BE69" i="1"/>
  <c r="BC69" i="1"/>
  <c r="BG68" i="1"/>
  <c r="BF68" i="1"/>
  <c r="BE68" i="1"/>
  <c r="BC68" i="1"/>
  <c r="BG67" i="1"/>
  <c r="BF67" i="1"/>
  <c r="BE67" i="1"/>
  <c r="BC67" i="1"/>
  <c r="BG66" i="1"/>
  <c r="BF66" i="1"/>
  <c r="BE66" i="1"/>
  <c r="BC66" i="1"/>
  <c r="BG65" i="1"/>
  <c r="BF65" i="1"/>
  <c r="BE65" i="1"/>
  <c r="BC65" i="1"/>
  <c r="BG64" i="1"/>
  <c r="BF64" i="1"/>
  <c r="BE64" i="1"/>
  <c r="BC64" i="1"/>
  <c r="BG63" i="1"/>
  <c r="BF63" i="1"/>
  <c r="BE63" i="1"/>
  <c r="BC63" i="1"/>
  <c r="BG62" i="1"/>
  <c r="BF62" i="1"/>
  <c r="BE62" i="1"/>
  <c r="BC62" i="1"/>
  <c r="BG61" i="1"/>
  <c r="BF61" i="1"/>
  <c r="BE61" i="1"/>
  <c r="BC61" i="1"/>
  <c r="BG60" i="1"/>
  <c r="BF60" i="1"/>
  <c r="BE60" i="1"/>
  <c r="BC60" i="1"/>
  <c r="BG59" i="1"/>
  <c r="BF59" i="1"/>
  <c r="BE59" i="1"/>
  <c r="BC59" i="1"/>
  <c r="BG58" i="1"/>
  <c r="BF58" i="1"/>
  <c r="BE58" i="1"/>
  <c r="BC58" i="1"/>
  <c r="BG57" i="1"/>
  <c r="BF57" i="1"/>
  <c r="BE57" i="1"/>
  <c r="BC57" i="1"/>
  <c r="BG56" i="1"/>
  <c r="BF56" i="1"/>
  <c r="BE56" i="1"/>
  <c r="BC56" i="1"/>
  <c r="BG55" i="1"/>
  <c r="BF55" i="1"/>
  <c r="BE55" i="1"/>
  <c r="BC55" i="1"/>
  <c r="BG54" i="1"/>
  <c r="BF54" i="1"/>
  <c r="BE54" i="1"/>
  <c r="BC54" i="1"/>
  <c r="BG53" i="1"/>
  <c r="BF53" i="1"/>
  <c r="BE53" i="1"/>
  <c r="BC53" i="1"/>
  <c r="BG52" i="1"/>
  <c r="BF52" i="1"/>
  <c r="BE52" i="1"/>
  <c r="BC52" i="1"/>
  <c r="BG51" i="1"/>
  <c r="BF51" i="1"/>
  <c r="BE51" i="1"/>
  <c r="BC51" i="1"/>
  <c r="BG50" i="1"/>
  <c r="BF50" i="1"/>
  <c r="BE50" i="1"/>
  <c r="BC50" i="1"/>
  <c r="BG49" i="1"/>
  <c r="BF49" i="1"/>
  <c r="BE49" i="1"/>
  <c r="BC49" i="1"/>
  <c r="BG48" i="1"/>
  <c r="BF48" i="1"/>
  <c r="BE48" i="1"/>
  <c r="BC48" i="1"/>
  <c r="BG47" i="1"/>
  <c r="BF47" i="1"/>
  <c r="BE47" i="1"/>
  <c r="BC47" i="1"/>
  <c r="BG46" i="1"/>
  <c r="BF46" i="1"/>
  <c r="BE46" i="1"/>
  <c r="BC46" i="1"/>
  <c r="BG45" i="1"/>
  <c r="BF45" i="1"/>
  <c r="BE45" i="1"/>
  <c r="BC45" i="1"/>
  <c r="BG44" i="1"/>
  <c r="BF44" i="1"/>
  <c r="BE44" i="1"/>
  <c r="BC44" i="1"/>
  <c r="BG43" i="1"/>
  <c r="BF43" i="1"/>
  <c r="BE43" i="1"/>
  <c r="BC43" i="1"/>
  <c r="BG42" i="1"/>
  <c r="BF42" i="1"/>
  <c r="BE42" i="1"/>
  <c r="BC42" i="1"/>
  <c r="BG41" i="1"/>
  <c r="BF41" i="1"/>
  <c r="BE41" i="1"/>
  <c r="BC41" i="1"/>
  <c r="BG40" i="1"/>
  <c r="BF40" i="1"/>
  <c r="BE40" i="1"/>
  <c r="BC40" i="1"/>
  <c r="BG39" i="1"/>
  <c r="BF39" i="1"/>
  <c r="BE39" i="1"/>
  <c r="BC39" i="1"/>
  <c r="BG38" i="1"/>
  <c r="BF38" i="1"/>
  <c r="BE38" i="1"/>
  <c r="BC38" i="1"/>
  <c r="BG37" i="1"/>
  <c r="BF37" i="1"/>
  <c r="BE37" i="1"/>
  <c r="BC37" i="1"/>
  <c r="BG36" i="1"/>
  <c r="BF36" i="1"/>
  <c r="BE36" i="1"/>
  <c r="BC36" i="1"/>
  <c r="BG35" i="1"/>
  <c r="BF35" i="1"/>
  <c r="BE35" i="1"/>
  <c r="BC35" i="1"/>
  <c r="BG34" i="1"/>
  <c r="BF34" i="1"/>
  <c r="BE34" i="1"/>
  <c r="BC34" i="1"/>
  <c r="BG33" i="1"/>
  <c r="BF33" i="1"/>
  <c r="BE33" i="1"/>
  <c r="BC33" i="1"/>
  <c r="BG32" i="1"/>
  <c r="BF32" i="1"/>
  <c r="BE32" i="1"/>
  <c r="BC32" i="1"/>
  <c r="BG31" i="1"/>
  <c r="BF31" i="1"/>
  <c r="BE31" i="1"/>
  <c r="BC31" i="1"/>
  <c r="BG30" i="1"/>
  <c r="BF30" i="1"/>
  <c r="BE30" i="1"/>
  <c r="BC30" i="1"/>
  <c r="BG29" i="1"/>
  <c r="BF29" i="1"/>
  <c r="BE29" i="1"/>
  <c r="BC29" i="1"/>
  <c r="BG28" i="1"/>
  <c r="BF28" i="1"/>
  <c r="BE28" i="1"/>
  <c r="BC28" i="1"/>
  <c r="BG27" i="1"/>
  <c r="BF27" i="1"/>
  <c r="BE27" i="1"/>
  <c r="BC27" i="1"/>
  <c r="BG26" i="1"/>
  <c r="BF26" i="1"/>
  <c r="BE26" i="1"/>
  <c r="BC26" i="1"/>
  <c r="BG25" i="1"/>
  <c r="BF25" i="1"/>
  <c r="BE25" i="1"/>
  <c r="BC25" i="1"/>
  <c r="BG24" i="1"/>
  <c r="BF24" i="1"/>
  <c r="BE24" i="1"/>
  <c r="BC24" i="1"/>
  <c r="BG23" i="1"/>
  <c r="BF23" i="1"/>
  <c r="BE23" i="1"/>
  <c r="BC23" i="1"/>
  <c r="BG22" i="1"/>
  <c r="BF22" i="1"/>
  <c r="BE22" i="1"/>
  <c r="BC22" i="1"/>
  <c r="BG21" i="1"/>
  <c r="BF21" i="1"/>
  <c r="BE21" i="1"/>
  <c r="BC21" i="1"/>
  <c r="BG20" i="1"/>
  <c r="BF20" i="1"/>
  <c r="BE20" i="1"/>
  <c r="BC20" i="1"/>
  <c r="BG19" i="1"/>
  <c r="BF19" i="1"/>
  <c r="BE19" i="1"/>
  <c r="BC19" i="1"/>
  <c r="BG18" i="1"/>
  <c r="BF18" i="1"/>
  <c r="BE18" i="1"/>
  <c r="BC18" i="1"/>
  <c r="BG17" i="1"/>
  <c r="BF17" i="1"/>
  <c r="BE17" i="1"/>
  <c r="BC17" i="1"/>
  <c r="BG16" i="1"/>
  <c r="BF16" i="1"/>
  <c r="BE16" i="1"/>
  <c r="BC16" i="1"/>
  <c r="BG15" i="1"/>
  <c r="BF15" i="1"/>
  <c r="BE15" i="1"/>
  <c r="BC15" i="1"/>
  <c r="BG14" i="1"/>
  <c r="BF14" i="1"/>
  <c r="BE14" i="1"/>
  <c r="BC14" i="1"/>
  <c r="BG13" i="1"/>
  <c r="BF13" i="1"/>
  <c r="BE13" i="1"/>
  <c r="BC13" i="1"/>
  <c r="BG12" i="1"/>
  <c r="BF12" i="1"/>
  <c r="BE12" i="1"/>
  <c r="BC12" i="1"/>
  <c r="BG11" i="1"/>
  <c r="BF11" i="1"/>
  <c r="BE11" i="1"/>
  <c r="BC11" i="1"/>
  <c r="BG10" i="1"/>
  <c r="BF10" i="1"/>
  <c r="BE10" i="1"/>
  <c r="BC10" i="1"/>
  <c r="BG9" i="1"/>
  <c r="BF9" i="1"/>
  <c r="BE9" i="1"/>
  <c r="BC9" i="1"/>
  <c r="BG8" i="1"/>
  <c r="BF8" i="1"/>
  <c r="BE8" i="1"/>
  <c r="BC8" i="1"/>
  <c r="BG7" i="1"/>
  <c r="BF7" i="1"/>
  <c r="BE7" i="1"/>
  <c r="BC7" i="1"/>
  <c r="BG6" i="1"/>
  <c r="BF6" i="1"/>
  <c r="BE6" i="1"/>
  <c r="BC6" i="1"/>
  <c r="BG5" i="1"/>
  <c r="BF5" i="1"/>
  <c r="BE5" i="1"/>
  <c r="BC5" i="1"/>
  <c r="BK203" i="26" l="1"/>
  <c r="AB56" i="27"/>
  <c r="BL56" i="27" s="1"/>
  <c r="AB60" i="27"/>
  <c r="BL60" i="27" s="1"/>
  <c r="AB101" i="26"/>
  <c r="AC101" i="26" s="1"/>
  <c r="AB32" i="27"/>
  <c r="AB35" i="27"/>
  <c r="BL35" i="27" s="1"/>
  <c r="BK143" i="26"/>
  <c r="AB10" i="26"/>
  <c r="BL10" i="26" s="1"/>
  <c r="AB163" i="26"/>
  <c r="AC163" i="26" s="1"/>
  <c r="AB196" i="26"/>
  <c r="AC196" i="26" s="1"/>
  <c r="AB62" i="27"/>
  <c r="AC62" i="27" s="1"/>
  <c r="AB39" i="28"/>
  <c r="BL39" i="28" s="1"/>
  <c r="AB30" i="26"/>
  <c r="BL30" i="26" s="1"/>
  <c r="BK20" i="26"/>
  <c r="AB107" i="26"/>
  <c r="AC107" i="26" s="1"/>
  <c r="BK198" i="26"/>
  <c r="BK127" i="27"/>
  <c r="BK121" i="26"/>
  <c r="BK42" i="26"/>
  <c r="AB145" i="26"/>
  <c r="BL145" i="26" s="1"/>
  <c r="BK131" i="26"/>
  <c r="BK59" i="26"/>
  <c r="BK37" i="26"/>
  <c r="BK18" i="26"/>
  <c r="BK202" i="26"/>
  <c r="BK194" i="26"/>
  <c r="AB236" i="26"/>
  <c r="BL236" i="26" s="1"/>
  <c r="AB104" i="26"/>
  <c r="AC104" i="26" s="1"/>
  <c r="BK98" i="27"/>
  <c r="BK44" i="27"/>
  <c r="BK179" i="27"/>
  <c r="AB18" i="28"/>
  <c r="BL18" i="28" s="1"/>
  <c r="AC192" i="26"/>
  <c r="BM192" i="26" s="1"/>
  <c r="BK87" i="27"/>
  <c r="AB159" i="26"/>
  <c r="BL159" i="26" s="1"/>
  <c r="BK20" i="28"/>
  <c r="BL1169" i="1"/>
  <c r="BM1166" i="1"/>
  <c r="BO1168" i="1"/>
  <c r="BN1168" i="1"/>
  <c r="BM1167" i="1"/>
  <c r="BM1170" i="1"/>
  <c r="BL1165" i="1"/>
  <c r="AB177" i="26"/>
  <c r="AC177" i="26" s="1"/>
  <c r="AB63" i="27"/>
  <c r="AC63" i="27" s="1"/>
  <c r="AB59" i="27"/>
  <c r="AC59" i="27" s="1"/>
  <c r="BK189" i="26"/>
  <c r="BL194" i="26"/>
  <c r="BK166" i="27"/>
  <c r="BK37" i="28"/>
  <c r="BK46" i="27"/>
  <c r="BK40" i="26"/>
  <c r="BK81" i="26"/>
  <c r="BK97" i="27"/>
  <c r="BK27" i="26"/>
  <c r="BK228" i="26"/>
  <c r="AB111" i="26"/>
  <c r="AC111" i="26" s="1"/>
  <c r="BL117" i="27"/>
  <c r="BK162" i="27"/>
  <c r="BK6" i="27"/>
  <c r="BK68" i="26"/>
  <c r="AB167" i="26"/>
  <c r="AC167" i="26" s="1"/>
  <c r="AB175" i="27"/>
  <c r="AC175" i="27" s="1"/>
  <c r="BL187" i="27"/>
  <c r="BK148" i="27"/>
  <c r="AB144" i="26"/>
  <c r="AC144" i="26" s="1"/>
  <c r="AB108" i="27"/>
  <c r="BL108" i="27" s="1"/>
  <c r="BL103" i="27"/>
  <c r="AB42" i="27"/>
  <c r="BL42" i="27" s="1"/>
  <c r="BK186" i="26"/>
  <c r="BK118" i="26"/>
  <c r="AC153" i="26"/>
  <c r="BM153" i="26" s="1"/>
  <c r="BK11" i="28"/>
  <c r="BK157" i="27"/>
  <c r="AB127" i="26"/>
  <c r="BL127" i="26" s="1"/>
  <c r="BL163" i="27"/>
  <c r="BK21" i="27"/>
  <c r="BK193" i="26"/>
  <c r="AB161" i="27"/>
  <c r="BL161" i="27" s="1"/>
  <c r="BK85" i="26"/>
  <c r="BL138" i="27"/>
  <c r="AB25" i="27"/>
  <c r="BL25" i="27" s="1"/>
  <c r="AB24" i="28"/>
  <c r="AC24" i="28" s="1"/>
  <c r="BL81" i="26"/>
  <c r="BK19" i="28"/>
  <c r="AB23" i="28"/>
  <c r="BK23" i="28"/>
  <c r="AB43" i="28"/>
  <c r="BK43" i="28"/>
  <c r="BK12" i="28"/>
  <c r="AB12" i="28"/>
  <c r="AB41" i="28"/>
  <c r="BK41" i="28"/>
  <c r="BK38" i="28"/>
  <c r="AB9" i="28"/>
  <c r="BK9" i="28"/>
  <c r="AB6" i="28"/>
  <c r="AB35" i="28"/>
  <c r="AC35" i="28" s="1"/>
  <c r="BL38" i="28"/>
  <c r="AB40" i="28"/>
  <c r="BK40" i="28"/>
  <c r="BL30" i="28"/>
  <c r="AB36" i="28"/>
  <c r="BL36" i="28" s="1"/>
  <c r="AB33" i="28"/>
  <c r="BK33" i="28"/>
  <c r="AB71" i="27"/>
  <c r="AC71" i="27" s="1"/>
  <c r="AB93" i="27"/>
  <c r="BL93" i="27" s="1"/>
  <c r="BK180" i="27"/>
  <c r="AC105" i="27"/>
  <c r="AD105" i="27" s="1"/>
  <c r="BK58" i="27"/>
  <c r="BL116" i="27"/>
  <c r="AC30" i="27"/>
  <c r="BM30" i="27" s="1"/>
  <c r="BK101" i="27"/>
  <c r="AB144" i="27"/>
  <c r="AB75" i="27"/>
  <c r="AB94" i="27"/>
  <c r="BK94" i="27"/>
  <c r="BK168" i="27"/>
  <c r="AB176" i="27"/>
  <c r="BK136" i="27"/>
  <c r="AB126" i="27"/>
  <c r="BK126" i="27"/>
  <c r="BK68" i="27"/>
  <c r="AC113" i="27"/>
  <c r="AD113" i="27" s="1"/>
  <c r="BK28" i="27"/>
  <c r="BK26" i="27"/>
  <c r="BK131" i="27"/>
  <c r="AC49" i="27"/>
  <c r="AD49" i="27" s="1"/>
  <c r="BL136" i="27"/>
  <c r="BK10" i="27"/>
  <c r="AB10" i="27"/>
  <c r="BL40" i="27"/>
  <c r="BK77" i="27"/>
  <c r="AB77" i="27"/>
  <c r="BK124" i="27"/>
  <c r="AB124" i="27"/>
  <c r="BL143" i="27"/>
  <c r="AB174" i="27"/>
  <c r="AC174" i="27" s="1"/>
  <c r="AB84" i="27"/>
  <c r="AC84" i="27" s="1"/>
  <c r="AB41" i="27"/>
  <c r="AC41" i="27" s="1"/>
  <c r="AD166" i="27"/>
  <c r="AE166" i="27" s="1"/>
  <c r="AB11" i="27"/>
  <c r="AC11" i="27" s="1"/>
  <c r="AB45" i="27"/>
  <c r="AC45" i="27" s="1"/>
  <c r="AB151" i="27"/>
  <c r="AC151" i="27" s="1"/>
  <c r="AC99" i="27"/>
  <c r="AB156" i="27"/>
  <c r="BK178" i="27"/>
  <c r="AB178" i="27"/>
  <c r="BK81" i="27"/>
  <c r="AB81" i="27"/>
  <c r="BK49" i="27"/>
  <c r="AB67" i="27"/>
  <c r="BK67" i="27"/>
  <c r="BL13" i="27"/>
  <c r="BL99" i="27"/>
  <c r="AC168" i="27"/>
  <c r="AD168" i="27" s="1"/>
  <c r="BK39" i="27"/>
  <c r="BL12" i="27"/>
  <c r="BK27" i="27"/>
  <c r="BK22" i="27"/>
  <c r="BK170" i="27"/>
  <c r="AB184" i="27"/>
  <c r="AC184" i="27" s="1"/>
  <c r="AB132" i="27"/>
  <c r="BK132" i="27"/>
  <c r="BK69" i="27"/>
  <c r="BK155" i="27"/>
  <c r="BK149" i="27"/>
  <c r="AB149" i="27"/>
  <c r="BK172" i="27"/>
  <c r="AB172" i="27"/>
  <c r="BK54" i="27"/>
  <c r="AB54" i="27"/>
  <c r="BK79" i="27"/>
  <c r="AB79" i="27"/>
  <c r="BL166" i="27"/>
  <c r="BK128" i="27"/>
  <c r="AB128" i="27"/>
  <c r="AB50" i="27"/>
  <c r="BK51" i="27"/>
  <c r="AC68" i="27"/>
  <c r="BM68" i="27" s="1"/>
  <c r="AB5" i="27"/>
  <c r="AC5" i="27" s="1"/>
  <c r="BK83" i="27"/>
  <c r="AB135" i="27"/>
  <c r="AC135" i="27" s="1"/>
  <c r="AB53" i="27"/>
  <c r="BL53" i="27" s="1"/>
  <c r="AC92" i="27"/>
  <c r="BM92" i="27" s="1"/>
  <c r="BK109" i="27"/>
  <c r="BM40" i="27"/>
  <c r="AB147" i="27"/>
  <c r="BL147" i="27" s="1"/>
  <c r="BK144" i="27"/>
  <c r="BK78" i="27"/>
  <c r="AB89" i="27"/>
  <c r="AC6" i="27"/>
  <c r="AB169" i="27"/>
  <c r="AB7" i="27"/>
  <c r="BK7" i="27"/>
  <c r="BK95" i="27"/>
  <c r="AB95" i="27"/>
  <c r="BK86" i="27"/>
  <c r="AB86" i="27"/>
  <c r="BK30" i="27"/>
  <c r="AB16" i="27"/>
  <c r="AB80" i="27"/>
  <c r="BK165" i="26"/>
  <c r="AB29" i="26"/>
  <c r="AC29" i="26" s="1"/>
  <c r="BK36" i="28"/>
  <c r="AB72" i="26"/>
  <c r="AC72" i="26" s="1"/>
  <c r="BL67" i="26"/>
  <c r="BK216" i="26"/>
  <c r="AD208" i="26"/>
  <c r="AE208" i="26" s="1"/>
  <c r="AB156" i="26"/>
  <c r="AC16" i="26"/>
  <c r="BK38" i="26"/>
  <c r="AB38" i="26"/>
  <c r="AB83" i="26"/>
  <c r="AB82" i="26"/>
  <c r="AB11" i="26"/>
  <c r="BK11" i="26"/>
  <c r="BK55" i="26"/>
  <c r="AB55" i="26"/>
  <c r="AB115" i="26"/>
  <c r="BK215" i="26"/>
  <c r="BK110" i="26"/>
  <c r="AB232" i="26"/>
  <c r="BK232" i="26"/>
  <c r="AB199" i="26"/>
  <c r="AB197" i="26"/>
  <c r="AB64" i="26"/>
  <c r="AC64" i="26" s="1"/>
  <c r="BK60" i="26"/>
  <c r="BK32" i="26"/>
  <c r="BM23" i="26"/>
  <c r="AB48" i="26"/>
  <c r="BK48" i="26"/>
  <c r="BL23" i="26"/>
  <c r="AB126" i="26"/>
  <c r="AB125" i="26"/>
  <c r="BK116" i="26"/>
  <c r="BK156" i="26"/>
  <c r="BK95" i="26"/>
  <c r="BK201" i="26"/>
  <c r="BK197" i="26"/>
  <c r="AC46" i="26"/>
  <c r="BM46" i="26" s="1"/>
  <c r="BK239" i="26"/>
  <c r="AB239" i="26"/>
  <c r="BK46" i="26"/>
  <c r="BK75" i="26"/>
  <c r="AB75" i="26"/>
  <c r="BK67" i="26"/>
  <c r="BK31" i="26"/>
  <c r="BL27" i="26"/>
  <c r="BL33" i="26"/>
  <c r="AB98" i="26"/>
  <c r="BL98" i="26" s="1"/>
  <c r="BK157" i="26"/>
  <c r="BM27" i="26"/>
  <c r="BK128" i="26"/>
  <c r="AB128" i="26"/>
  <c r="BK150" i="26"/>
  <c r="AB150" i="26"/>
  <c r="AC132" i="26"/>
  <c r="AB94" i="26"/>
  <c r="BK140" i="26"/>
  <c r="BK199" i="26"/>
  <c r="BK45" i="26"/>
  <c r="AB162" i="26"/>
  <c r="BK162" i="26"/>
  <c r="AB218" i="26"/>
  <c r="BK218" i="26"/>
  <c r="AB227" i="26"/>
  <c r="BK227" i="26"/>
  <c r="BK91" i="26"/>
  <c r="AB146" i="26"/>
  <c r="AB105" i="26"/>
  <c r="BK105" i="26"/>
  <c r="BK117" i="26"/>
  <c r="AB204" i="26"/>
  <c r="AC204" i="26" s="1"/>
  <c r="BK24" i="26"/>
  <c r="BK15" i="26"/>
  <c r="BL170" i="26"/>
  <c r="BK100" i="26"/>
  <c r="AB100" i="26"/>
  <c r="AB76" i="26"/>
  <c r="BK76" i="26"/>
  <c r="AB225" i="26"/>
  <c r="BK225" i="26"/>
  <c r="AB87" i="26"/>
  <c r="BK87" i="26"/>
  <c r="AB119" i="26"/>
  <c r="AC119" i="26" s="1"/>
  <c r="AD18" i="26"/>
  <c r="BN18" i="26" s="1"/>
  <c r="AB112" i="26"/>
  <c r="BL112" i="26" s="1"/>
  <c r="AB151" i="26"/>
  <c r="BL151" i="26" s="1"/>
  <c r="AC91" i="26"/>
  <c r="AD91" i="26" s="1"/>
  <c r="BK21" i="26"/>
  <c r="AB21" i="26"/>
  <c r="AB58" i="26"/>
  <c r="BK58" i="26"/>
  <c r="AB154" i="26"/>
  <c r="BK154" i="26"/>
  <c r="BK53" i="26"/>
  <c r="AB53" i="26"/>
  <c r="AC25" i="26"/>
  <c r="BL31" i="26"/>
  <c r="BK77" i="26"/>
  <c r="BK180" i="26"/>
  <c r="AB149" i="26"/>
  <c r="AC149" i="26" s="1"/>
  <c r="BL155" i="26"/>
  <c r="AB66" i="26"/>
  <c r="BL66" i="26" s="1"/>
  <c r="BK170" i="26"/>
  <c r="BL18" i="26"/>
  <c r="AB237" i="26"/>
  <c r="BK237" i="26"/>
  <c r="AB71" i="26"/>
  <c r="BK33" i="26"/>
  <c r="BK188" i="26"/>
  <c r="AB188" i="26"/>
  <c r="AC129" i="26"/>
  <c r="AD129" i="26" s="1"/>
  <c r="BK86" i="26"/>
  <c r="BK221" i="26"/>
  <c r="BK50" i="26"/>
  <c r="AB50" i="26"/>
  <c r="BL208" i="26"/>
  <c r="BK6" i="26"/>
  <c r="AB6" i="26"/>
  <c r="AB216" i="26"/>
  <c r="BM208" i="26"/>
  <c r="AC38" i="28"/>
  <c r="BL46" i="26"/>
  <c r="AB101" i="27"/>
  <c r="AB78" i="27"/>
  <c r="AC155" i="26"/>
  <c r="BK72" i="26"/>
  <c r="AB39" i="27"/>
  <c r="AC67" i="26"/>
  <c r="AB157" i="26"/>
  <c r="AD27" i="26"/>
  <c r="BK66" i="26"/>
  <c r="BK184" i="27"/>
  <c r="BM166" i="27"/>
  <c r="BK98" i="26"/>
  <c r="BK151" i="26"/>
  <c r="BL91" i="26"/>
  <c r="BK53" i="27"/>
  <c r="AB95" i="26"/>
  <c r="BK151" i="27"/>
  <c r="AB170" i="27"/>
  <c r="AB22" i="27"/>
  <c r="AC136" i="27"/>
  <c r="AB32" i="26"/>
  <c r="AB60" i="26"/>
  <c r="AC170" i="26"/>
  <c r="AD23" i="26"/>
  <c r="AB86" i="26"/>
  <c r="BL168" i="27"/>
  <c r="BM18" i="26"/>
  <c r="AB45" i="26"/>
  <c r="BK135" i="27"/>
  <c r="BL49" i="27"/>
  <c r="AB110" i="26"/>
  <c r="AB180" i="26"/>
  <c r="AB77" i="26"/>
  <c r="BK147" i="27"/>
  <c r="AB180" i="27"/>
  <c r="BK41" i="27"/>
  <c r="BL30" i="27"/>
  <c r="AB201" i="26"/>
  <c r="AB140" i="26"/>
  <c r="BK29" i="26"/>
  <c r="BK149" i="26"/>
  <c r="BK112" i="26"/>
  <c r="AB26" i="27"/>
  <c r="AC30" i="28"/>
  <c r="BL113" i="27"/>
  <c r="AC33" i="26"/>
  <c r="BK35" i="28"/>
  <c r="AB131" i="27"/>
  <c r="BK5" i="27"/>
  <c r="BL129" i="26"/>
  <c r="AB19" i="28"/>
  <c r="AB58" i="27"/>
  <c r="AC31" i="26"/>
  <c r="AB51" i="27"/>
  <c r="AC143" i="27"/>
  <c r="BK119" i="26"/>
  <c r="AB28" i="27"/>
  <c r="AB83" i="27"/>
  <c r="AB109" i="27"/>
  <c r="BK93" i="27"/>
  <c r="AD40" i="27"/>
  <c r="AB27" i="27"/>
  <c r="BK84" i="27"/>
  <c r="AB15" i="26"/>
  <c r="AB70" i="27"/>
  <c r="BK70" i="27"/>
  <c r="AC13" i="27"/>
  <c r="BL69" i="27"/>
  <c r="AC69" i="27"/>
  <c r="BK22" i="28"/>
  <c r="AB22" i="28"/>
  <c r="AB5" i="28"/>
  <c r="BK5" i="28"/>
  <c r="BK8" i="28"/>
  <c r="AB8" i="28"/>
  <c r="AB15" i="28"/>
  <c r="BK15" i="28"/>
  <c r="AB31" i="28"/>
  <c r="BK31" i="28"/>
  <c r="AC21" i="28"/>
  <c r="BL21" i="28"/>
  <c r="AB32" i="28"/>
  <c r="BK32" i="28"/>
  <c r="BK7" i="28"/>
  <c r="AB7" i="28"/>
  <c r="AB28" i="28"/>
  <c r="BK28" i="28"/>
  <c r="AB13" i="28"/>
  <c r="BK13" i="28"/>
  <c r="BL37" i="28"/>
  <c r="AC37" i="28"/>
  <c r="BK17" i="28"/>
  <c r="AB17" i="28"/>
  <c r="BK29" i="28"/>
  <c r="AB29" i="28"/>
  <c r="AB34" i="28"/>
  <c r="BK34" i="28"/>
  <c r="BK44" i="28"/>
  <c r="AB44" i="28"/>
  <c r="BK10" i="28"/>
  <c r="AB10" i="28"/>
  <c r="BL20" i="28"/>
  <c r="AC20" i="28"/>
  <c r="BK27" i="28"/>
  <c r="AB27" i="28"/>
  <c r="BL25" i="28"/>
  <c r="AC25" i="28"/>
  <c r="BK14" i="28"/>
  <c r="AB14" i="28"/>
  <c r="BL11" i="28"/>
  <c r="AC11" i="28"/>
  <c r="AB42" i="28"/>
  <c r="BK42" i="28"/>
  <c r="AB26" i="28"/>
  <c r="BK26" i="28"/>
  <c r="AB16" i="28"/>
  <c r="BK16" i="28"/>
  <c r="AC155" i="27"/>
  <c r="BL155" i="27"/>
  <c r="BL68" i="27"/>
  <c r="AC116" i="27"/>
  <c r="BK45" i="27"/>
  <c r="BL23" i="27"/>
  <c r="AC23" i="27"/>
  <c r="BK174" i="27"/>
  <c r="AC12" i="27"/>
  <c r="AB91" i="27"/>
  <c r="BK91" i="27"/>
  <c r="BK11" i="27"/>
  <c r="BK165" i="27"/>
  <c r="AB165" i="27"/>
  <c r="BK142" i="27"/>
  <c r="AB142" i="27"/>
  <c r="BK106" i="27"/>
  <c r="AB106" i="27"/>
  <c r="AC21" i="27"/>
  <c r="BL21" i="27"/>
  <c r="AB104" i="27"/>
  <c r="BK104" i="27"/>
  <c r="BL97" i="27"/>
  <c r="AC97" i="27"/>
  <c r="BK122" i="27"/>
  <c r="AB122" i="27"/>
  <c r="BK120" i="27"/>
  <c r="AB120" i="27"/>
  <c r="AB61" i="27"/>
  <c r="BK61" i="27"/>
  <c r="AB115" i="27"/>
  <c r="BK115" i="27"/>
  <c r="AB47" i="27"/>
  <c r="BK47" i="27"/>
  <c r="BK43" i="27"/>
  <c r="AB43" i="27"/>
  <c r="BL152" i="27"/>
  <c r="AC152" i="27"/>
  <c r="AB133" i="27"/>
  <c r="BK133" i="27"/>
  <c r="AC60" i="27"/>
  <c r="AC153" i="27"/>
  <c r="BL153" i="27"/>
  <c r="BL130" i="27"/>
  <c r="AC130" i="27"/>
  <c r="AC139" i="27"/>
  <c r="BL139" i="27"/>
  <c r="BK33" i="27"/>
  <c r="AB33" i="27"/>
  <c r="BM163" i="27"/>
  <c r="AD163" i="27"/>
  <c r="BL162" i="27"/>
  <c r="AC162" i="27"/>
  <c r="BK31" i="27"/>
  <c r="AB31" i="27"/>
  <c r="BK64" i="26"/>
  <c r="BK114" i="26"/>
  <c r="AB114" i="26"/>
  <c r="BK204" i="26"/>
  <c r="AB56" i="26"/>
  <c r="BK56" i="26"/>
  <c r="BK234" i="26"/>
  <c r="AB234" i="26"/>
  <c r="AB24" i="26"/>
  <c r="BL215" i="26"/>
  <c r="AC215" i="26"/>
  <c r="BK73" i="26"/>
  <c r="AB73" i="26"/>
  <c r="AC92" i="26"/>
  <c r="BL92" i="26"/>
  <c r="AB116" i="26"/>
  <c r="BK136" i="26"/>
  <c r="AB136" i="26"/>
  <c r="AB65" i="26"/>
  <c r="BK65" i="26"/>
  <c r="AB191" i="26"/>
  <c r="BK191" i="26"/>
  <c r="BL220" i="26"/>
  <c r="AC220" i="26"/>
  <c r="AB138" i="26"/>
  <c r="BK138" i="26"/>
  <c r="BL159" i="27"/>
  <c r="AC159" i="27"/>
  <c r="BL73" i="27"/>
  <c r="AC73" i="27"/>
  <c r="AC171" i="27"/>
  <c r="BL171" i="27"/>
  <c r="BM117" i="27"/>
  <c r="AD117" i="27"/>
  <c r="AB186" i="27"/>
  <c r="BK186" i="27"/>
  <c r="AB140" i="27"/>
  <c r="BK140" i="27"/>
  <c r="BL185" i="27"/>
  <c r="AC185" i="27"/>
  <c r="BK34" i="27"/>
  <c r="AB34" i="27"/>
  <c r="AB100" i="27"/>
  <c r="BK100" i="27"/>
  <c r="BL179" i="27"/>
  <c r="AC179" i="27"/>
  <c r="BK90" i="27"/>
  <c r="AB90" i="27"/>
  <c r="BK129" i="27"/>
  <c r="AB129" i="27"/>
  <c r="BK20" i="27"/>
  <c r="AB20" i="27"/>
  <c r="BK146" i="27"/>
  <c r="AB146" i="27"/>
  <c r="BL18" i="27"/>
  <c r="AC18" i="27"/>
  <c r="AB164" i="27"/>
  <c r="BK164" i="27"/>
  <c r="AB123" i="27"/>
  <c r="BK123" i="27"/>
  <c r="BL9" i="27"/>
  <c r="AC9" i="27"/>
  <c r="BL145" i="27"/>
  <c r="AC145" i="27"/>
  <c r="AB65" i="27"/>
  <c r="BK65" i="27"/>
  <c r="BL158" i="27"/>
  <c r="AC158" i="27"/>
  <c r="BL66" i="27"/>
  <c r="AC66" i="27"/>
  <c r="BL55" i="27"/>
  <c r="AC55" i="27"/>
  <c r="AD103" i="27"/>
  <c r="BM103" i="27"/>
  <c r="BK160" i="27"/>
  <c r="AB160" i="27"/>
  <c r="BK38" i="27"/>
  <c r="AB38" i="27"/>
  <c r="AB14" i="27"/>
  <c r="BK14" i="27"/>
  <c r="AB102" i="27"/>
  <c r="BK102" i="27"/>
  <c r="AB177" i="27"/>
  <c r="BK177" i="27"/>
  <c r="BK76" i="27"/>
  <c r="AB76" i="27"/>
  <c r="AC19" i="27"/>
  <c r="BL19" i="27"/>
  <c r="AC127" i="27"/>
  <c r="BL127" i="27"/>
  <c r="AC44" i="27"/>
  <c r="BL44" i="27"/>
  <c r="BK52" i="27"/>
  <c r="AB52" i="27"/>
  <c r="AB37" i="27"/>
  <c r="BK37" i="27"/>
  <c r="AB119" i="27"/>
  <c r="BK119" i="27"/>
  <c r="AC157" i="27"/>
  <c r="BL157" i="27"/>
  <c r="AB150" i="27"/>
  <c r="BK150" i="27"/>
  <c r="BK96" i="27"/>
  <c r="AB96" i="27"/>
  <c r="BL36" i="27"/>
  <c r="AC36" i="27"/>
  <c r="AC114" i="27"/>
  <c r="BL114" i="27"/>
  <c r="AB121" i="27"/>
  <c r="BK121" i="27"/>
  <c r="BL48" i="27"/>
  <c r="AC48" i="27"/>
  <c r="BK181" i="27"/>
  <c r="AB181" i="27"/>
  <c r="AC125" i="27"/>
  <c r="BL125" i="27"/>
  <c r="BL188" i="27"/>
  <c r="AC188" i="27"/>
  <c r="AC46" i="27"/>
  <c r="BL46" i="27"/>
  <c r="AB173" i="27"/>
  <c r="BK173" i="27"/>
  <c r="AC87" i="27"/>
  <c r="BL87" i="27"/>
  <c r="AB85" i="27"/>
  <c r="BK85" i="27"/>
  <c r="AB118" i="27"/>
  <c r="BK118" i="27"/>
  <c r="BK107" i="27"/>
  <c r="AB107" i="27"/>
  <c r="BK182" i="27"/>
  <c r="AB182" i="27"/>
  <c r="AB17" i="27"/>
  <c r="BK17" i="27"/>
  <c r="AB111" i="27"/>
  <c r="BK111" i="27"/>
  <c r="AB167" i="27"/>
  <c r="BK167" i="27"/>
  <c r="BL15" i="27"/>
  <c r="AC15" i="27"/>
  <c r="BL98" i="27"/>
  <c r="AC98" i="27"/>
  <c r="AB57" i="27"/>
  <c r="BK57" i="27"/>
  <c r="BK141" i="27"/>
  <c r="AB141" i="27"/>
  <c r="BK8" i="27"/>
  <c r="AB8" i="27"/>
  <c r="AB24" i="27"/>
  <c r="BK24" i="27"/>
  <c r="AB110" i="27"/>
  <c r="BK110" i="27"/>
  <c r="BL134" i="27"/>
  <c r="AC134" i="27"/>
  <c r="AB183" i="27"/>
  <c r="BK183" i="27"/>
  <c r="BK72" i="27"/>
  <c r="AB72" i="27"/>
  <c r="BK112" i="27"/>
  <c r="AB112" i="27"/>
  <c r="BM187" i="27"/>
  <c r="AD187" i="27"/>
  <c r="AD138" i="27"/>
  <c r="BM138" i="27"/>
  <c r="AB82" i="27"/>
  <c r="BK82" i="27"/>
  <c r="BL32" i="27"/>
  <c r="AC32" i="27"/>
  <c r="AB137" i="27"/>
  <c r="BK137" i="27"/>
  <c r="BK64" i="27"/>
  <c r="AB64" i="27"/>
  <c r="BK88" i="27"/>
  <c r="AB88" i="27"/>
  <c r="AB29" i="27"/>
  <c r="BK29" i="27"/>
  <c r="AB74" i="27"/>
  <c r="BK74" i="27"/>
  <c r="AC148" i="27"/>
  <c r="BL148" i="27"/>
  <c r="AB154" i="27"/>
  <c r="BK154" i="27"/>
  <c r="AB51" i="26"/>
  <c r="BK51" i="26"/>
  <c r="BL61" i="26"/>
  <c r="AC61" i="26"/>
  <c r="AC85" i="26"/>
  <c r="BL85" i="26"/>
  <c r="AB19" i="26"/>
  <c r="BK19" i="26"/>
  <c r="BK229" i="26"/>
  <c r="AB229" i="26"/>
  <c r="BK124" i="26"/>
  <c r="AB124" i="26"/>
  <c r="BK210" i="26"/>
  <c r="AB210" i="26"/>
  <c r="AB106" i="26"/>
  <c r="BK106" i="26"/>
  <c r="BL84" i="26"/>
  <c r="AC84" i="26"/>
  <c r="BK152" i="26"/>
  <c r="AB152" i="26"/>
  <c r="AB117" i="26"/>
  <c r="AB103" i="26"/>
  <c r="BK103" i="26"/>
  <c r="BK137" i="26"/>
  <c r="AB137" i="26"/>
  <c r="AB173" i="26"/>
  <c r="BK173" i="26"/>
  <c r="AC193" i="26"/>
  <c r="BL193" i="26"/>
  <c r="AB226" i="26"/>
  <c r="BK226" i="26"/>
  <c r="AB182" i="26"/>
  <c r="BK182" i="26"/>
  <c r="BK109" i="26"/>
  <c r="AB109" i="26"/>
  <c r="BL172" i="26"/>
  <c r="AC172" i="26"/>
  <c r="BL122" i="26"/>
  <c r="AC122" i="26"/>
  <c r="AC165" i="26"/>
  <c r="BL165" i="26"/>
  <c r="AB88" i="26"/>
  <c r="BK88" i="26"/>
  <c r="BK22" i="26"/>
  <c r="AB22" i="26"/>
  <c r="BL49" i="26"/>
  <c r="AC49" i="26"/>
  <c r="BK44" i="26"/>
  <c r="AB44" i="26"/>
  <c r="BM81" i="26"/>
  <c r="AD81" i="26"/>
  <c r="BK238" i="26"/>
  <c r="AB238" i="26"/>
  <c r="BL222" i="26"/>
  <c r="AC222" i="26"/>
  <c r="BL54" i="26"/>
  <c r="AC54" i="26"/>
  <c r="AB181" i="26"/>
  <c r="BK181" i="26"/>
  <c r="BK35" i="26"/>
  <c r="AB35" i="26"/>
  <c r="BL224" i="26"/>
  <c r="AC224" i="26"/>
  <c r="BK39" i="26"/>
  <c r="AB39" i="26"/>
  <c r="BK52" i="26"/>
  <c r="AB52" i="26"/>
  <c r="AC118" i="26"/>
  <c r="BL118" i="26"/>
  <c r="BL189" i="26"/>
  <c r="AC189" i="26"/>
  <c r="BL231" i="26"/>
  <c r="AC231" i="26"/>
  <c r="AC168" i="26"/>
  <c r="BL168" i="26"/>
  <c r="BK195" i="26"/>
  <c r="AB195" i="26"/>
  <c r="BK5" i="26"/>
  <c r="AB5" i="26"/>
  <c r="BL37" i="26"/>
  <c r="AC37" i="26"/>
  <c r="BL20" i="26"/>
  <c r="AC20" i="26"/>
  <c r="BK147" i="26"/>
  <c r="AB147" i="26"/>
  <c r="BL174" i="26"/>
  <c r="AC174" i="26"/>
  <c r="BK212" i="26"/>
  <c r="AB212" i="26"/>
  <c r="AB97" i="26"/>
  <c r="BK97" i="26"/>
  <c r="AB90" i="26"/>
  <c r="BK90" i="26"/>
  <c r="BK175" i="26"/>
  <c r="AB175" i="26"/>
  <c r="BK176" i="26"/>
  <c r="AB176" i="26"/>
  <c r="BK219" i="26"/>
  <c r="AB219" i="26"/>
  <c r="AC141" i="26"/>
  <c r="BL141" i="26"/>
  <c r="BL206" i="26"/>
  <c r="AC206" i="26"/>
  <c r="AB108" i="26"/>
  <c r="BK108" i="26"/>
  <c r="BK213" i="26"/>
  <c r="AB213" i="26"/>
  <c r="AB14" i="26"/>
  <c r="BK14" i="26"/>
  <c r="BL211" i="26"/>
  <c r="AC211" i="26"/>
  <c r="BL8" i="26"/>
  <c r="AC8" i="26"/>
  <c r="AC221" i="26"/>
  <c r="BL221" i="26"/>
  <c r="BK13" i="26"/>
  <c r="AB13" i="26"/>
  <c r="AB214" i="26"/>
  <c r="BK214" i="26"/>
  <c r="BK34" i="26"/>
  <c r="AB34" i="26"/>
  <c r="BL169" i="26"/>
  <c r="AC169" i="26"/>
  <c r="BL40" i="26"/>
  <c r="AC40" i="26"/>
  <c r="AB7" i="26"/>
  <c r="BK7" i="26"/>
  <c r="AB89" i="26"/>
  <c r="BK89" i="26"/>
  <c r="BK69" i="26"/>
  <c r="AB69" i="26"/>
  <c r="BK93" i="26"/>
  <c r="AB93" i="26"/>
  <c r="AB179" i="26"/>
  <c r="BK179" i="26"/>
  <c r="AB9" i="26"/>
  <c r="BK9" i="26"/>
  <c r="BK102" i="26"/>
  <c r="AB102" i="26"/>
  <c r="BL62" i="26"/>
  <c r="AC62" i="26"/>
  <c r="AC186" i="26"/>
  <c r="BL186" i="26"/>
  <c r="AB235" i="26"/>
  <c r="BK235" i="26"/>
  <c r="BL42" i="26"/>
  <c r="AC42" i="26"/>
  <c r="AB217" i="26"/>
  <c r="BK217" i="26"/>
  <c r="AB185" i="26"/>
  <c r="BK185" i="26"/>
  <c r="BK139" i="26"/>
  <c r="AB139" i="26"/>
  <c r="BM194" i="26"/>
  <c r="AD194" i="26"/>
  <c r="AB134" i="26"/>
  <c r="BK134" i="26"/>
  <c r="BK205" i="26"/>
  <c r="AB205" i="26"/>
  <c r="AC133" i="26"/>
  <c r="BL133" i="26"/>
  <c r="BK178" i="26"/>
  <c r="AB178" i="26"/>
  <c r="BK26" i="26"/>
  <c r="AB26" i="26"/>
  <c r="BK78" i="26"/>
  <c r="AB78" i="26"/>
  <c r="BL233" i="26"/>
  <c r="AC233" i="26"/>
  <c r="BK184" i="26"/>
  <c r="AB184" i="26"/>
  <c r="AB166" i="26"/>
  <c r="BK166" i="26"/>
  <c r="AB79" i="26"/>
  <c r="BK79" i="26"/>
  <c r="AB63" i="26"/>
  <c r="BK63" i="26"/>
  <c r="AB148" i="26"/>
  <c r="BK148" i="26"/>
  <c r="AB207" i="26"/>
  <c r="BK207" i="26"/>
  <c r="BL135" i="26"/>
  <c r="AC135" i="26"/>
  <c r="BK171" i="26"/>
  <c r="AB171" i="26"/>
  <c r="AC198" i="26"/>
  <c r="BL198" i="26"/>
  <c r="BL17" i="26"/>
  <c r="AC17" i="26"/>
  <c r="AB183" i="26"/>
  <c r="BK183" i="26"/>
  <c r="AC70" i="26"/>
  <c r="BL70" i="26"/>
  <c r="BL59" i="26"/>
  <c r="AC59" i="26"/>
  <c r="AB47" i="26"/>
  <c r="BK47" i="26"/>
  <c r="BK223" i="26"/>
  <c r="AB223" i="26"/>
  <c r="BL68" i="26"/>
  <c r="AC68" i="26"/>
  <c r="BK123" i="26"/>
  <c r="AB123" i="26"/>
  <c r="AC161" i="26"/>
  <c r="BL161" i="26"/>
  <c r="AC202" i="26"/>
  <c r="BL202" i="26"/>
  <c r="BL131" i="26"/>
  <c r="AC131" i="26"/>
  <c r="AB36" i="26"/>
  <c r="BK36" i="26"/>
  <c r="AC121" i="26"/>
  <c r="BL121" i="26"/>
  <c r="BL43" i="26"/>
  <c r="AC43" i="26"/>
  <c r="BK130" i="26"/>
  <c r="AB130" i="26"/>
  <c r="AC99" i="26"/>
  <c r="BL99" i="26"/>
  <c r="AC160" i="26"/>
  <c r="BL160" i="26"/>
  <c r="BL80" i="26"/>
  <c r="AC80" i="26"/>
  <c r="AC28" i="26"/>
  <c r="BL28" i="26"/>
  <c r="BL203" i="26"/>
  <c r="AC203" i="26"/>
  <c r="AB190" i="26"/>
  <c r="BK190" i="26"/>
  <c r="BK96" i="26"/>
  <c r="AB96" i="26"/>
  <c r="BK74" i="26"/>
  <c r="AB74" i="26"/>
  <c r="BL209" i="26"/>
  <c r="AC209" i="26"/>
  <c r="AB12" i="26"/>
  <c r="BK12" i="26"/>
  <c r="BK164" i="26"/>
  <c r="AB164" i="26"/>
  <c r="BK187" i="26"/>
  <c r="AB187" i="26"/>
  <c r="BK57" i="26"/>
  <c r="AB57" i="26"/>
  <c r="AC158" i="26"/>
  <c r="BL158" i="26"/>
  <c r="BL41" i="26"/>
  <c r="AC41" i="26"/>
  <c r="AB200" i="26"/>
  <c r="BK200" i="26"/>
  <c r="BK113" i="26"/>
  <c r="AB113" i="26"/>
  <c r="AC143" i="26"/>
  <c r="BL143" i="26"/>
  <c r="BK142" i="26"/>
  <c r="AB142" i="26"/>
  <c r="BL228" i="26"/>
  <c r="AC228" i="26"/>
  <c r="AB120" i="26"/>
  <c r="BK120" i="26"/>
  <c r="AB230" i="26"/>
  <c r="BK230" i="26"/>
  <c r="BL101" i="26" l="1"/>
  <c r="AC56" i="27"/>
  <c r="AD56" i="27" s="1"/>
  <c r="AC10" i="26"/>
  <c r="AD10" i="26" s="1"/>
  <c r="BL196" i="26"/>
  <c r="AC35" i="27"/>
  <c r="AD35" i="27" s="1"/>
  <c r="AC39" i="28"/>
  <c r="AD39" i="28" s="1"/>
  <c r="AC30" i="26"/>
  <c r="AD30" i="26" s="1"/>
  <c r="BL62" i="27"/>
  <c r="BL107" i="26"/>
  <c r="BL163" i="26"/>
  <c r="AC145" i="26"/>
  <c r="AD145" i="26" s="1"/>
  <c r="AD153" i="26"/>
  <c r="BN153" i="26" s="1"/>
  <c r="BL167" i="26"/>
  <c r="BL177" i="26"/>
  <c r="AC18" i="28"/>
  <c r="AD18" i="28" s="1"/>
  <c r="BL111" i="26"/>
  <c r="AC159" i="26"/>
  <c r="AD159" i="26" s="1"/>
  <c r="BL63" i="27"/>
  <c r="BL104" i="26"/>
  <c r="AC236" i="26"/>
  <c r="BM236" i="26" s="1"/>
  <c r="BL144" i="26"/>
  <c r="BL59" i="27"/>
  <c r="AD192" i="26"/>
  <c r="BN192" i="26" s="1"/>
  <c r="AC127" i="26"/>
  <c r="AD127" i="26" s="1"/>
  <c r="AC25" i="27"/>
  <c r="BM25" i="27" s="1"/>
  <c r="BL35" i="28"/>
  <c r="AC108" i="27"/>
  <c r="AD108" i="27" s="1"/>
  <c r="BM1169" i="1"/>
  <c r="AD92" i="27"/>
  <c r="AE92" i="27" s="1"/>
  <c r="BM1165" i="1"/>
  <c r="BN1170" i="1"/>
  <c r="BO1170" i="1"/>
  <c r="BN1167" i="1"/>
  <c r="BO1167" i="1"/>
  <c r="BN1166" i="1"/>
  <c r="BO1166" i="1"/>
  <c r="BL29" i="26"/>
  <c r="BL175" i="27"/>
  <c r="AC66" i="26"/>
  <c r="AD66" i="26" s="1"/>
  <c r="BM129" i="26"/>
  <c r="AC98" i="26"/>
  <c r="AD98" i="26" s="1"/>
  <c r="AD30" i="27"/>
  <c r="BN30" i="27" s="1"/>
  <c r="BL184" i="27"/>
  <c r="BM168" i="27"/>
  <c r="BM49" i="27"/>
  <c r="AC161" i="27"/>
  <c r="AD161" i="27" s="1"/>
  <c r="BM91" i="26"/>
  <c r="AC42" i="27"/>
  <c r="AD42" i="27" s="1"/>
  <c r="AE42" i="27" s="1"/>
  <c r="BL174" i="27"/>
  <c r="BM105" i="27"/>
  <c r="AD46" i="26"/>
  <c r="BN46" i="26" s="1"/>
  <c r="BL11" i="27"/>
  <c r="BL84" i="27"/>
  <c r="AC112" i="26"/>
  <c r="BM112" i="26" s="1"/>
  <c r="BM113" i="27"/>
  <c r="BL135" i="27"/>
  <c r="BL149" i="26"/>
  <c r="AC147" i="27"/>
  <c r="AD147" i="27" s="1"/>
  <c r="AE18" i="26"/>
  <c r="BO18" i="26" s="1"/>
  <c r="BL119" i="26"/>
  <c r="BN208" i="26"/>
  <c r="BL204" i="26"/>
  <c r="BL71" i="27"/>
  <c r="BL45" i="27"/>
  <c r="BL5" i="27"/>
  <c r="BL24" i="28"/>
  <c r="BL41" i="27"/>
  <c r="BL151" i="27"/>
  <c r="AD68" i="27"/>
  <c r="AE68" i="27" s="1"/>
  <c r="BL72" i="26"/>
  <c r="AC53" i="27"/>
  <c r="AD53" i="27" s="1"/>
  <c r="AC6" i="28"/>
  <c r="BL6" i="28"/>
  <c r="AD38" i="28"/>
  <c r="AE38" i="28" s="1"/>
  <c r="BL40" i="28"/>
  <c r="AC40" i="28"/>
  <c r="BL9" i="28"/>
  <c r="AC9" i="28"/>
  <c r="AC43" i="28"/>
  <c r="BL43" i="28"/>
  <c r="BL33" i="28"/>
  <c r="AC33" i="28"/>
  <c r="BM30" i="28"/>
  <c r="AC23" i="28"/>
  <c r="BL23" i="28"/>
  <c r="AC41" i="28"/>
  <c r="BL41" i="28"/>
  <c r="BL19" i="28"/>
  <c r="AC36" i="28"/>
  <c r="AC12" i="28"/>
  <c r="BL12" i="28"/>
  <c r="BN166" i="27"/>
  <c r="BL28" i="27"/>
  <c r="BL26" i="27"/>
  <c r="BL180" i="27"/>
  <c r="BL172" i="27"/>
  <c r="AC172" i="27"/>
  <c r="AC94" i="27"/>
  <c r="BL94" i="27"/>
  <c r="BO166" i="27"/>
  <c r="AD116" i="27"/>
  <c r="BN116" i="27" s="1"/>
  <c r="BM56" i="27"/>
  <c r="BM6" i="27"/>
  <c r="AD6" i="27"/>
  <c r="AC10" i="27"/>
  <c r="BL10" i="27"/>
  <c r="BL126" i="27"/>
  <c r="AC126" i="27"/>
  <c r="BL27" i="27"/>
  <c r="BL39" i="27"/>
  <c r="BL95" i="27"/>
  <c r="AC95" i="27"/>
  <c r="AC132" i="27"/>
  <c r="BL132" i="27"/>
  <c r="BL67" i="27"/>
  <c r="AC67" i="27"/>
  <c r="BL156" i="27"/>
  <c r="AC156" i="27"/>
  <c r="BN40" i="27"/>
  <c r="BM143" i="27"/>
  <c r="BL131" i="27"/>
  <c r="BL89" i="27"/>
  <c r="AC89" i="27"/>
  <c r="BL149" i="27"/>
  <c r="AC149" i="27"/>
  <c r="BL124" i="27"/>
  <c r="AC124" i="27"/>
  <c r="AC75" i="27"/>
  <c r="BL75" i="27"/>
  <c r="BM13" i="27"/>
  <c r="AC51" i="27"/>
  <c r="BM51" i="27" s="1"/>
  <c r="BL80" i="27"/>
  <c r="AC80" i="27"/>
  <c r="BL79" i="27"/>
  <c r="AC79" i="27"/>
  <c r="BM99" i="27"/>
  <c r="AD99" i="27"/>
  <c r="AC78" i="27"/>
  <c r="AD78" i="27" s="1"/>
  <c r="BL81" i="27"/>
  <c r="AC81" i="27"/>
  <c r="BL144" i="27"/>
  <c r="AC144" i="27"/>
  <c r="BM12" i="27"/>
  <c r="AC58" i="27"/>
  <c r="BM58" i="27" s="1"/>
  <c r="AC101" i="27"/>
  <c r="AC16" i="27"/>
  <c r="BL16" i="27"/>
  <c r="BL77" i="27"/>
  <c r="AC77" i="27"/>
  <c r="AC176" i="27"/>
  <c r="BL176" i="27"/>
  <c r="BM136" i="27"/>
  <c r="BL7" i="27"/>
  <c r="AC7" i="27"/>
  <c r="BL54" i="27"/>
  <c r="AC54" i="27"/>
  <c r="BL109" i="27"/>
  <c r="BL22" i="27"/>
  <c r="BL50" i="27"/>
  <c r="AC50" i="27"/>
  <c r="BL178" i="27"/>
  <c r="AC178" i="27"/>
  <c r="BL83" i="27"/>
  <c r="BL170" i="27"/>
  <c r="BL86" i="27"/>
  <c r="AC86" i="27"/>
  <c r="BL169" i="27"/>
  <c r="AC169" i="27"/>
  <c r="BL128" i="27"/>
  <c r="AC128" i="27"/>
  <c r="AC93" i="27"/>
  <c r="AC151" i="26"/>
  <c r="BM151" i="26" s="1"/>
  <c r="AC117" i="26"/>
  <c r="AD117" i="26" s="1"/>
  <c r="AC180" i="26"/>
  <c r="AD180" i="26" s="1"/>
  <c r="BM170" i="26"/>
  <c r="AC105" i="26"/>
  <c r="BL105" i="26"/>
  <c r="BL48" i="26"/>
  <c r="AC48" i="26"/>
  <c r="BL197" i="26"/>
  <c r="AC197" i="26"/>
  <c r="BM31" i="26"/>
  <c r="AD33" i="26"/>
  <c r="AE33" i="26" s="1"/>
  <c r="AC60" i="26"/>
  <c r="BM60" i="26" s="1"/>
  <c r="BL225" i="26"/>
  <c r="AC225" i="26"/>
  <c r="BL218" i="26"/>
  <c r="AC218" i="26"/>
  <c r="AC94" i="26"/>
  <c r="BL94" i="26"/>
  <c r="AC115" i="26"/>
  <c r="BL115" i="26"/>
  <c r="AC83" i="26"/>
  <c r="BL83" i="26"/>
  <c r="BL24" i="26"/>
  <c r="AC140" i="26"/>
  <c r="AD140" i="26" s="1"/>
  <c r="AC32" i="26"/>
  <c r="AD32" i="26" s="1"/>
  <c r="AD155" i="26"/>
  <c r="AE155" i="26" s="1"/>
  <c r="BL199" i="26"/>
  <c r="AC199" i="26"/>
  <c r="AC55" i="26"/>
  <c r="BL55" i="26"/>
  <c r="BL38" i="26"/>
  <c r="AC38" i="26"/>
  <c r="BL116" i="26"/>
  <c r="BL201" i="26"/>
  <c r="BL6" i="26"/>
  <c r="AC6" i="26"/>
  <c r="BL71" i="26"/>
  <c r="AC71" i="26"/>
  <c r="BL58" i="26"/>
  <c r="AC58" i="26"/>
  <c r="AC146" i="26"/>
  <c r="BL146" i="26"/>
  <c r="BM132" i="26"/>
  <c r="AD132" i="26"/>
  <c r="AC125" i="26"/>
  <c r="BL125" i="26"/>
  <c r="BO208" i="26"/>
  <c r="BM64" i="26"/>
  <c r="BM25" i="26"/>
  <c r="AD25" i="26"/>
  <c r="BL21" i="26"/>
  <c r="AC21" i="26"/>
  <c r="BL162" i="26"/>
  <c r="AC162" i="26"/>
  <c r="BL150" i="26"/>
  <c r="AC150" i="26"/>
  <c r="BL75" i="26"/>
  <c r="AC75" i="26"/>
  <c r="AC15" i="26"/>
  <c r="AC53" i="26"/>
  <c r="BL53" i="26"/>
  <c r="AC76" i="26"/>
  <c r="BL76" i="26"/>
  <c r="BL126" i="26"/>
  <c r="AC126" i="26"/>
  <c r="BL232" i="26"/>
  <c r="AC232" i="26"/>
  <c r="BN27" i="26"/>
  <c r="BL237" i="26"/>
  <c r="AC237" i="26"/>
  <c r="BL100" i="26"/>
  <c r="AC100" i="26"/>
  <c r="BL11" i="26"/>
  <c r="AC11" i="26"/>
  <c r="BM16" i="26"/>
  <c r="AD16" i="26"/>
  <c r="BL157" i="26"/>
  <c r="AC188" i="26"/>
  <c r="BL188" i="26"/>
  <c r="BL227" i="26"/>
  <c r="AC227" i="26"/>
  <c r="BL128" i="26"/>
  <c r="AC128" i="26"/>
  <c r="AC86" i="26"/>
  <c r="BM86" i="26" s="1"/>
  <c r="BL95" i="26"/>
  <c r="BL50" i="26"/>
  <c r="AC50" i="26"/>
  <c r="BL87" i="26"/>
  <c r="AC87" i="26"/>
  <c r="BL64" i="26"/>
  <c r="AC156" i="26"/>
  <c r="BL156" i="26"/>
  <c r="BL77" i="26"/>
  <c r="BN23" i="26"/>
  <c r="BM67" i="26"/>
  <c r="AC216" i="26"/>
  <c r="BM216" i="26" s="1"/>
  <c r="BL154" i="26"/>
  <c r="AC154" i="26"/>
  <c r="BL239" i="26"/>
  <c r="AC239" i="26"/>
  <c r="AC82" i="26"/>
  <c r="BL82" i="26"/>
  <c r="AC157" i="26"/>
  <c r="BM157" i="26" s="1"/>
  <c r="AE27" i="26"/>
  <c r="BL216" i="26"/>
  <c r="BL86" i="26"/>
  <c r="BL180" i="26"/>
  <c r="BL78" i="27"/>
  <c r="BL101" i="27"/>
  <c r="BM38" i="28"/>
  <c r="AC39" i="27"/>
  <c r="BM155" i="26"/>
  <c r="AD67" i="26"/>
  <c r="AD170" i="26"/>
  <c r="AC95" i="26"/>
  <c r="BL60" i="26"/>
  <c r="AC170" i="27"/>
  <c r="BL32" i="26"/>
  <c r="BL140" i="26"/>
  <c r="AC180" i="27"/>
  <c r="AD136" i="27"/>
  <c r="AE23" i="26"/>
  <c r="AC77" i="26"/>
  <c r="AC22" i="27"/>
  <c r="AD31" i="26"/>
  <c r="AD30" i="28"/>
  <c r="BM33" i="26"/>
  <c r="AC131" i="27"/>
  <c r="AC201" i="26"/>
  <c r="AD143" i="27"/>
  <c r="BL45" i="26"/>
  <c r="AC45" i="26"/>
  <c r="AC110" i="26"/>
  <c r="BL110" i="26"/>
  <c r="AC26" i="27"/>
  <c r="AC109" i="27"/>
  <c r="BL51" i="27"/>
  <c r="AD64" i="26"/>
  <c r="BL58" i="27"/>
  <c r="AC116" i="26"/>
  <c r="AC83" i="27"/>
  <c r="AC19" i="28"/>
  <c r="AC27" i="27"/>
  <c r="AC28" i="27"/>
  <c r="AE40" i="27"/>
  <c r="BL15" i="26"/>
  <c r="AD13" i="27"/>
  <c r="BM116" i="27"/>
  <c r="AD12" i="27"/>
  <c r="AC70" i="27"/>
  <c r="BL70" i="27"/>
  <c r="BM69" i="27"/>
  <c r="AD69" i="27"/>
  <c r="AC5" i="28"/>
  <c r="BL5" i="28"/>
  <c r="BL22" i="28"/>
  <c r="AC22" i="28"/>
  <c r="AC15" i="28"/>
  <c r="BL15" i="28"/>
  <c r="BM21" i="28"/>
  <c r="AD21" i="28"/>
  <c r="BL8" i="28"/>
  <c r="AC8" i="28"/>
  <c r="AD24" i="28"/>
  <c r="BM24" i="28"/>
  <c r="AC31" i="28"/>
  <c r="BL31" i="28"/>
  <c r="BM25" i="28"/>
  <c r="AD25" i="28"/>
  <c r="BL44" i="28"/>
  <c r="AC44" i="28"/>
  <c r="BL29" i="28"/>
  <c r="AC29" i="28"/>
  <c r="BM37" i="28"/>
  <c r="AD37" i="28"/>
  <c r="AC42" i="28"/>
  <c r="BL42" i="28"/>
  <c r="AC13" i="28"/>
  <c r="BL13" i="28"/>
  <c r="AC16" i="28"/>
  <c r="BL16" i="28"/>
  <c r="AC34" i="28"/>
  <c r="BL34" i="28"/>
  <c r="AC28" i="28"/>
  <c r="BL28" i="28"/>
  <c r="AD35" i="28"/>
  <c r="BM35" i="28"/>
  <c r="BL27" i="28"/>
  <c r="AC27" i="28"/>
  <c r="BL32" i="28"/>
  <c r="AC32" i="28"/>
  <c r="BL17" i="28"/>
  <c r="AC17" i="28"/>
  <c r="BM11" i="28"/>
  <c r="AD11" i="28"/>
  <c r="BL14" i="28"/>
  <c r="AC14" i="28"/>
  <c r="AD20" i="28"/>
  <c r="BM20" i="28"/>
  <c r="BL7" i="28"/>
  <c r="AC7" i="28"/>
  <c r="AC10" i="28"/>
  <c r="BL10" i="28"/>
  <c r="AC26" i="28"/>
  <c r="BL26" i="28"/>
  <c r="BM155" i="27"/>
  <c r="AD155" i="27"/>
  <c r="BL91" i="27"/>
  <c r="AC91" i="27"/>
  <c r="AD23" i="27"/>
  <c r="BM23" i="27"/>
  <c r="BN49" i="27"/>
  <c r="AE49" i="27"/>
  <c r="AD97" i="27"/>
  <c r="BM97" i="27"/>
  <c r="AC106" i="27"/>
  <c r="BL106" i="27"/>
  <c r="BM162" i="27"/>
  <c r="AD162" i="27"/>
  <c r="AD45" i="27"/>
  <c r="BM45" i="27"/>
  <c r="AC115" i="27"/>
  <c r="BL115" i="27"/>
  <c r="BM139" i="27"/>
  <c r="AD139" i="27"/>
  <c r="BL142" i="27"/>
  <c r="AC142" i="27"/>
  <c r="BM153" i="27"/>
  <c r="AD153" i="27"/>
  <c r="BL104" i="27"/>
  <c r="AC104" i="27"/>
  <c r="BM60" i="27"/>
  <c r="AD60" i="27"/>
  <c r="BL120" i="27"/>
  <c r="AC120" i="27"/>
  <c r="BL165" i="27"/>
  <c r="AC165" i="27"/>
  <c r="AE163" i="27"/>
  <c r="BN163" i="27"/>
  <c r="BL47" i="27"/>
  <c r="AC47" i="27"/>
  <c r="BL61" i="27"/>
  <c r="AC61" i="27"/>
  <c r="AD21" i="27"/>
  <c r="BM21" i="27"/>
  <c r="BM175" i="27"/>
  <c r="AD175" i="27"/>
  <c r="BL43" i="27"/>
  <c r="AC43" i="27"/>
  <c r="BL122" i="27"/>
  <c r="AC122" i="27"/>
  <c r="AD71" i="27"/>
  <c r="BM71" i="27"/>
  <c r="AC33" i="27"/>
  <c r="BL33" i="27"/>
  <c r="BM130" i="27"/>
  <c r="AD130" i="27"/>
  <c r="BL133" i="27"/>
  <c r="AC133" i="27"/>
  <c r="BM152" i="27"/>
  <c r="AD152" i="27"/>
  <c r="AC31" i="27"/>
  <c r="BL31" i="27"/>
  <c r="AC114" i="26"/>
  <c r="BL114" i="26"/>
  <c r="BL234" i="26"/>
  <c r="AC234" i="26"/>
  <c r="AC24" i="26"/>
  <c r="AC56" i="26"/>
  <c r="BL56" i="26"/>
  <c r="BM215" i="26"/>
  <c r="AD215" i="26"/>
  <c r="BM220" i="26"/>
  <c r="AD220" i="26"/>
  <c r="BM92" i="26"/>
  <c r="AD92" i="26"/>
  <c r="BL191" i="26"/>
  <c r="AC191" i="26"/>
  <c r="AC73" i="26"/>
  <c r="BL73" i="26"/>
  <c r="AC65" i="26"/>
  <c r="BL65" i="26"/>
  <c r="BM144" i="26"/>
  <c r="AD144" i="26"/>
  <c r="AC138" i="26"/>
  <c r="BL138" i="26"/>
  <c r="BL136" i="26"/>
  <c r="AC136" i="26"/>
  <c r="BM62" i="27"/>
  <c r="AD62" i="27"/>
  <c r="BM32" i="27"/>
  <c r="AD32" i="27"/>
  <c r="AC72" i="27"/>
  <c r="BL72" i="27"/>
  <c r="BM184" i="27"/>
  <c r="AD184" i="27"/>
  <c r="BM188" i="27"/>
  <c r="AD188" i="27"/>
  <c r="BL52" i="27"/>
  <c r="AC52" i="27"/>
  <c r="BL38" i="27"/>
  <c r="AC38" i="27"/>
  <c r="AD145" i="27"/>
  <c r="BM145" i="27"/>
  <c r="AC146" i="27"/>
  <c r="BL146" i="27"/>
  <c r="AC90" i="27"/>
  <c r="BL90" i="27"/>
  <c r="BL34" i="27"/>
  <c r="AC34" i="27"/>
  <c r="AD114" i="27"/>
  <c r="BM114" i="27"/>
  <c r="BM84" i="27"/>
  <c r="AD84" i="27"/>
  <c r="BL65" i="27"/>
  <c r="AC65" i="27"/>
  <c r="AC140" i="27"/>
  <c r="BL140" i="27"/>
  <c r="BL74" i="27"/>
  <c r="AC74" i="27"/>
  <c r="BL29" i="27"/>
  <c r="AC29" i="27"/>
  <c r="BL82" i="27"/>
  <c r="AC82" i="27"/>
  <c r="AC118" i="27"/>
  <c r="BL118" i="27"/>
  <c r="AC173" i="27"/>
  <c r="BL173" i="27"/>
  <c r="BM135" i="27"/>
  <c r="AD135" i="27"/>
  <c r="AD157" i="27"/>
  <c r="BM157" i="27"/>
  <c r="AD44" i="27"/>
  <c r="BM44" i="27"/>
  <c r="BL123" i="27"/>
  <c r="AC123" i="27"/>
  <c r="AC164" i="27"/>
  <c r="BL164" i="27"/>
  <c r="BN187" i="27"/>
  <c r="AE187" i="27"/>
  <c r="BL182" i="27"/>
  <c r="AC182" i="27"/>
  <c r="AC181" i="27"/>
  <c r="BL181" i="27"/>
  <c r="AC160" i="27"/>
  <c r="BL160" i="27"/>
  <c r="AD73" i="27"/>
  <c r="BM73" i="27"/>
  <c r="AC183" i="27"/>
  <c r="BL183" i="27"/>
  <c r="AC24" i="27"/>
  <c r="BL24" i="27"/>
  <c r="AC57" i="27"/>
  <c r="BL57" i="27"/>
  <c r="AC167" i="27"/>
  <c r="BL167" i="27"/>
  <c r="BL85" i="27"/>
  <c r="AC85" i="27"/>
  <c r="AC119" i="27"/>
  <c r="BL119" i="27"/>
  <c r="BM127" i="27"/>
  <c r="AD127" i="27"/>
  <c r="AD41" i="27"/>
  <c r="BM41" i="27"/>
  <c r="BN103" i="27"/>
  <c r="AE103" i="27"/>
  <c r="AC186" i="27"/>
  <c r="BL186" i="27"/>
  <c r="AC76" i="27"/>
  <c r="BL76" i="27"/>
  <c r="AD48" i="27"/>
  <c r="BM48" i="27"/>
  <c r="BL96" i="27"/>
  <c r="AC96" i="27"/>
  <c r="BL20" i="27"/>
  <c r="AC20" i="27"/>
  <c r="BN105" i="27"/>
  <c r="AE105" i="27"/>
  <c r="BM179" i="27"/>
  <c r="AD179" i="27"/>
  <c r="AE168" i="27"/>
  <c r="BN168" i="27"/>
  <c r="AE117" i="27"/>
  <c r="BN117" i="27"/>
  <c r="BM159" i="27"/>
  <c r="AD159" i="27"/>
  <c r="AC154" i="27"/>
  <c r="BL154" i="27"/>
  <c r="AC17" i="27"/>
  <c r="BL17" i="27"/>
  <c r="BM55" i="27"/>
  <c r="AD55" i="27"/>
  <c r="BL137" i="27"/>
  <c r="AC137" i="27"/>
  <c r="BN138" i="27"/>
  <c r="AE138" i="27"/>
  <c r="BL111" i="27"/>
  <c r="AC111" i="27"/>
  <c r="BM46" i="27"/>
  <c r="AD46" i="27"/>
  <c r="AD125" i="27"/>
  <c r="BM125" i="27"/>
  <c r="AC37" i="27"/>
  <c r="BL37" i="27"/>
  <c r="BL102" i="27"/>
  <c r="AC102" i="27"/>
  <c r="AC14" i="27"/>
  <c r="BL14" i="27"/>
  <c r="BL100" i="27"/>
  <c r="AC100" i="27"/>
  <c r="AD171" i="27"/>
  <c r="BM171" i="27"/>
  <c r="BL64" i="27"/>
  <c r="AC64" i="27"/>
  <c r="AD15" i="27"/>
  <c r="BM15" i="27"/>
  <c r="BM36" i="27"/>
  <c r="AD36" i="27"/>
  <c r="AD11" i="27"/>
  <c r="BM11" i="27"/>
  <c r="AD59" i="27"/>
  <c r="BM59" i="27"/>
  <c r="AC112" i="27"/>
  <c r="BL112" i="27"/>
  <c r="AC8" i="27"/>
  <c r="BL8" i="27"/>
  <c r="BM98" i="27"/>
  <c r="AD98" i="27"/>
  <c r="BM66" i="27"/>
  <c r="AD66" i="27"/>
  <c r="AD158" i="27"/>
  <c r="BM158" i="27"/>
  <c r="AD5" i="27"/>
  <c r="BM5" i="27"/>
  <c r="BN113" i="27"/>
  <c r="AE113" i="27"/>
  <c r="BM9" i="27"/>
  <c r="AD9" i="27"/>
  <c r="AD18" i="27"/>
  <c r="BM18" i="27"/>
  <c r="BL129" i="27"/>
  <c r="AC129" i="27"/>
  <c r="BM185" i="27"/>
  <c r="AD185" i="27"/>
  <c r="AC141" i="27"/>
  <c r="BL141" i="27"/>
  <c r="BM63" i="27"/>
  <c r="AD63" i="27"/>
  <c r="BL88" i="27"/>
  <c r="AC88" i="27"/>
  <c r="AD134" i="27"/>
  <c r="BM134" i="27"/>
  <c r="BL107" i="27"/>
  <c r="AC107" i="27"/>
  <c r="AD148" i="27"/>
  <c r="BM148" i="27"/>
  <c r="BL110" i="27"/>
  <c r="AC110" i="27"/>
  <c r="AD174" i="27"/>
  <c r="BM174" i="27"/>
  <c r="AD87" i="27"/>
  <c r="BM87" i="27"/>
  <c r="AC121" i="27"/>
  <c r="BL121" i="27"/>
  <c r="AC150" i="27"/>
  <c r="BL150" i="27"/>
  <c r="BM19" i="27"/>
  <c r="AD19" i="27"/>
  <c r="AC177" i="27"/>
  <c r="BL177" i="27"/>
  <c r="AD151" i="27"/>
  <c r="BM151" i="27"/>
  <c r="AD165" i="26"/>
  <c r="BM165" i="26"/>
  <c r="BM61" i="26"/>
  <c r="AD61" i="26"/>
  <c r="BM122" i="26"/>
  <c r="AD122" i="26"/>
  <c r="BL109" i="26"/>
  <c r="AC109" i="26"/>
  <c r="AC137" i="26"/>
  <c r="BL137" i="26"/>
  <c r="AD172" i="26"/>
  <c r="BM172" i="26"/>
  <c r="BL182" i="26"/>
  <c r="AC182" i="26"/>
  <c r="BM193" i="26"/>
  <c r="AD193" i="26"/>
  <c r="AC103" i="26"/>
  <c r="BL103" i="26"/>
  <c r="BM84" i="26"/>
  <c r="AD84" i="26"/>
  <c r="AD101" i="26"/>
  <c r="BM101" i="26"/>
  <c r="BL229" i="26"/>
  <c r="AC229" i="26"/>
  <c r="BL210" i="26"/>
  <c r="AC210" i="26"/>
  <c r="AC19" i="26"/>
  <c r="BL19" i="26"/>
  <c r="AC173" i="26"/>
  <c r="BL173" i="26"/>
  <c r="AC124" i="26"/>
  <c r="BL124" i="26"/>
  <c r="AC152" i="26"/>
  <c r="BL152" i="26"/>
  <c r="BL117" i="26"/>
  <c r="AC106" i="26"/>
  <c r="BL106" i="26"/>
  <c r="BM196" i="26"/>
  <c r="AD196" i="26"/>
  <c r="BL51" i="26"/>
  <c r="AC51" i="26"/>
  <c r="BL88" i="26"/>
  <c r="AC88" i="26"/>
  <c r="AC226" i="26"/>
  <c r="BL226" i="26"/>
  <c r="AD85" i="26"/>
  <c r="BM85" i="26"/>
  <c r="BM104" i="26"/>
  <c r="AD104" i="26"/>
  <c r="AC223" i="26"/>
  <c r="BL223" i="26"/>
  <c r="AD17" i="26"/>
  <c r="BM17" i="26"/>
  <c r="BM135" i="26"/>
  <c r="AD135" i="26"/>
  <c r="AC184" i="26"/>
  <c r="BL184" i="26"/>
  <c r="AC102" i="26"/>
  <c r="BL102" i="26"/>
  <c r="AC93" i="26"/>
  <c r="BL93" i="26"/>
  <c r="BM174" i="26"/>
  <c r="AD174" i="26"/>
  <c r="AC195" i="26"/>
  <c r="BL195" i="26"/>
  <c r="BM107" i="26"/>
  <c r="AD107" i="26"/>
  <c r="AC63" i="26"/>
  <c r="BL63" i="26"/>
  <c r="BL185" i="26"/>
  <c r="AC185" i="26"/>
  <c r="BM186" i="26"/>
  <c r="AD186" i="26"/>
  <c r="BL14" i="26"/>
  <c r="AC14" i="26"/>
  <c r="AD141" i="26"/>
  <c r="BM141" i="26"/>
  <c r="AD118" i="26"/>
  <c r="BM118" i="26"/>
  <c r="BM158" i="26"/>
  <c r="AD158" i="26"/>
  <c r="AD177" i="26"/>
  <c r="BM177" i="26"/>
  <c r="AC178" i="26"/>
  <c r="BL178" i="26"/>
  <c r="AC205" i="26"/>
  <c r="BL205" i="26"/>
  <c r="AD42" i="26"/>
  <c r="BM42" i="26"/>
  <c r="BL69" i="26"/>
  <c r="AC69" i="26"/>
  <c r="BM149" i="26"/>
  <c r="AD149" i="26"/>
  <c r="AC213" i="26"/>
  <c r="BL213" i="26"/>
  <c r="BL219" i="26"/>
  <c r="AC219" i="26"/>
  <c r="AC147" i="26"/>
  <c r="BL147" i="26"/>
  <c r="BM37" i="26"/>
  <c r="AD37" i="26"/>
  <c r="AC52" i="26"/>
  <c r="BL52" i="26"/>
  <c r="BM222" i="26"/>
  <c r="AD222" i="26"/>
  <c r="AE81" i="26"/>
  <c r="BN81" i="26"/>
  <c r="AD49" i="26"/>
  <c r="BM49" i="26"/>
  <c r="AC120" i="26"/>
  <c r="BL120" i="26"/>
  <c r="AC200" i="26"/>
  <c r="BL200" i="26"/>
  <c r="BM28" i="26"/>
  <c r="AD28" i="26"/>
  <c r="BM160" i="26"/>
  <c r="AD160" i="26"/>
  <c r="AD99" i="26"/>
  <c r="BM99" i="26"/>
  <c r="BL36" i="26"/>
  <c r="AC36" i="26"/>
  <c r="AD202" i="26"/>
  <c r="BM202" i="26"/>
  <c r="AD70" i="26"/>
  <c r="BM70" i="26"/>
  <c r="BM198" i="26"/>
  <c r="AD198" i="26"/>
  <c r="BL79" i="26"/>
  <c r="AC79" i="26"/>
  <c r="BL9" i="26"/>
  <c r="AC9" i="26"/>
  <c r="AD221" i="26"/>
  <c r="BM221" i="26"/>
  <c r="BM168" i="26"/>
  <c r="AD168" i="26"/>
  <c r="BM204" i="26"/>
  <c r="AD204" i="26"/>
  <c r="AC57" i="26"/>
  <c r="BL57" i="26"/>
  <c r="BL164" i="26"/>
  <c r="AC164" i="26"/>
  <c r="BL96" i="26"/>
  <c r="AC96" i="26"/>
  <c r="AD80" i="26"/>
  <c r="BM80" i="26"/>
  <c r="BM43" i="26"/>
  <c r="AD43" i="26"/>
  <c r="AC34" i="26"/>
  <c r="BL34" i="26"/>
  <c r="BM8" i="26"/>
  <c r="AD8" i="26"/>
  <c r="BL176" i="26"/>
  <c r="AC176" i="26"/>
  <c r="BM167" i="26"/>
  <c r="AD167" i="26"/>
  <c r="AC39" i="26"/>
  <c r="BL39" i="26"/>
  <c r="AD54" i="26"/>
  <c r="BM54" i="26"/>
  <c r="AC44" i="26"/>
  <c r="BL44" i="26"/>
  <c r="AC190" i="26"/>
  <c r="BL190" i="26"/>
  <c r="BM121" i="26"/>
  <c r="AD121" i="26"/>
  <c r="AD228" i="26"/>
  <c r="BM228" i="26"/>
  <c r="AC74" i="26"/>
  <c r="BL74" i="26"/>
  <c r="AD131" i="26"/>
  <c r="BM131" i="26"/>
  <c r="AC78" i="26"/>
  <c r="BL78" i="26"/>
  <c r="AD143" i="26"/>
  <c r="BM143" i="26"/>
  <c r="BM161" i="26"/>
  <c r="AD161" i="26"/>
  <c r="AC47" i="26"/>
  <c r="BL47" i="26"/>
  <c r="BL183" i="26"/>
  <c r="AC183" i="26"/>
  <c r="BL207" i="26"/>
  <c r="AC207" i="26"/>
  <c r="AD133" i="26"/>
  <c r="BM133" i="26"/>
  <c r="BM119" i="26"/>
  <c r="AD119" i="26"/>
  <c r="BL179" i="26"/>
  <c r="AC179" i="26"/>
  <c r="BL89" i="26"/>
  <c r="AC89" i="26"/>
  <c r="AC214" i="26"/>
  <c r="BL214" i="26"/>
  <c r="AC108" i="26"/>
  <c r="BL108" i="26"/>
  <c r="BL113" i="26"/>
  <c r="AC113" i="26"/>
  <c r="BL187" i="26"/>
  <c r="AC187" i="26"/>
  <c r="BL123" i="26"/>
  <c r="AC123" i="26"/>
  <c r="AD59" i="26"/>
  <c r="BM59" i="26"/>
  <c r="AC26" i="26"/>
  <c r="BL26" i="26"/>
  <c r="AE194" i="26"/>
  <c r="BN194" i="26"/>
  <c r="BM62" i="26"/>
  <c r="AD62" i="26"/>
  <c r="AD169" i="26"/>
  <c r="BM169" i="26"/>
  <c r="BL175" i="26"/>
  <c r="AC175" i="26"/>
  <c r="BM20" i="26"/>
  <c r="AD20" i="26"/>
  <c r="BL5" i="26"/>
  <c r="AC5" i="26"/>
  <c r="BM231" i="26"/>
  <c r="AD231" i="26"/>
  <c r="BM224" i="26"/>
  <c r="AD224" i="26"/>
  <c r="BL35" i="26"/>
  <c r="AC35" i="26"/>
  <c r="AD209" i="26"/>
  <c r="BM209" i="26"/>
  <c r="AC12" i="26"/>
  <c r="BL12" i="26"/>
  <c r="BM72" i="26"/>
  <c r="AD72" i="26"/>
  <c r="AD29" i="26"/>
  <c r="BM29" i="26"/>
  <c r="AD111" i="26"/>
  <c r="BM111" i="26"/>
  <c r="AC148" i="26"/>
  <c r="BL148" i="26"/>
  <c r="AC166" i="26"/>
  <c r="BL166" i="26"/>
  <c r="AC134" i="26"/>
  <c r="BL134" i="26"/>
  <c r="BL217" i="26"/>
  <c r="AC217" i="26"/>
  <c r="AC7" i="26"/>
  <c r="BL7" i="26"/>
  <c r="AC97" i="26"/>
  <c r="BL97" i="26"/>
  <c r="BL142" i="26"/>
  <c r="AC142" i="26"/>
  <c r="BM41" i="26"/>
  <c r="AD41" i="26"/>
  <c r="AD203" i="26"/>
  <c r="BM203" i="26"/>
  <c r="AC130" i="26"/>
  <c r="BL130" i="26"/>
  <c r="AE91" i="26"/>
  <c r="BN91" i="26"/>
  <c r="BM68" i="26"/>
  <c r="AD68" i="26"/>
  <c r="BL171" i="26"/>
  <c r="AC171" i="26"/>
  <c r="AD233" i="26"/>
  <c r="BM233" i="26"/>
  <c r="AC139" i="26"/>
  <c r="BL139" i="26"/>
  <c r="AD40" i="26"/>
  <c r="BM40" i="26"/>
  <c r="AC13" i="26"/>
  <c r="BL13" i="26"/>
  <c r="BM211" i="26"/>
  <c r="AD211" i="26"/>
  <c r="AD206" i="26"/>
  <c r="BM206" i="26"/>
  <c r="BL212" i="26"/>
  <c r="AC212" i="26"/>
  <c r="AD189" i="26"/>
  <c r="BM189" i="26"/>
  <c r="AD163" i="26"/>
  <c r="BM163" i="26"/>
  <c r="BL238" i="26"/>
  <c r="AC238" i="26"/>
  <c r="BL22" i="26"/>
  <c r="AC22" i="26"/>
  <c r="AC230" i="26"/>
  <c r="BL230" i="26"/>
  <c r="BN129" i="26"/>
  <c r="AE129" i="26"/>
  <c r="AC235" i="26"/>
  <c r="BL235" i="26"/>
  <c r="AC90" i="26"/>
  <c r="BL90" i="26"/>
  <c r="AC181" i="26"/>
  <c r="BL181" i="26"/>
  <c r="P12" i="17"/>
  <c r="P11" i="17"/>
  <c r="P10" i="17"/>
  <c r="P8" i="17"/>
  <c r="H49" i="16"/>
  <c r="H45" i="16"/>
  <c r="G54" i="16" s="1"/>
  <c r="H54" i="16" s="1"/>
  <c r="H44" i="16"/>
  <c r="G53" i="16" s="1"/>
  <c r="H53" i="16" s="1"/>
  <c r="H43" i="16"/>
  <c r="H42" i="16"/>
  <c r="P12" i="15"/>
  <c r="P11" i="15"/>
  <c r="P10" i="15"/>
  <c r="P8" i="15"/>
  <c r="H49" i="14"/>
  <c r="H45" i="14"/>
  <c r="G54" i="14" s="1"/>
  <c r="H54" i="14" s="1"/>
  <c r="H44" i="14"/>
  <c r="G53" i="14" s="1"/>
  <c r="H53" i="14" s="1"/>
  <c r="H43" i="14"/>
  <c r="H42" i="14"/>
  <c r="BM10" i="26" l="1"/>
  <c r="BM30" i="26"/>
  <c r="BM35" i="27"/>
  <c r="BM145" i="26"/>
  <c r="AE153" i="26"/>
  <c r="BO153" i="26" s="1"/>
  <c r="BM39" i="28"/>
  <c r="BM18" i="28"/>
  <c r="BM159" i="26"/>
  <c r="AD236" i="26"/>
  <c r="BN236" i="26" s="1"/>
  <c r="AE192" i="26"/>
  <c r="BO192" i="26" s="1"/>
  <c r="BM127" i="26"/>
  <c r="AD25" i="27"/>
  <c r="BN25" i="27" s="1"/>
  <c r="AD112" i="26"/>
  <c r="BN112" i="26" s="1"/>
  <c r="BN92" i="27"/>
  <c r="AE30" i="27"/>
  <c r="BO30" i="27" s="1"/>
  <c r="BM98" i="26"/>
  <c r="BM108" i="27"/>
  <c r="AD151" i="26"/>
  <c r="BN151" i="26" s="1"/>
  <c r="AE46" i="26"/>
  <c r="BO46" i="26" s="1"/>
  <c r="BN1169" i="1"/>
  <c r="BO1169" i="1"/>
  <c r="BM66" i="26"/>
  <c r="BN68" i="27"/>
  <c r="BO1165" i="1"/>
  <c r="BN1165" i="1"/>
  <c r="BM161" i="27"/>
  <c r="AD58" i="27"/>
  <c r="BN58" i="27" s="1"/>
  <c r="AD51" i="27"/>
  <c r="BN51" i="27" s="1"/>
  <c r="BM140" i="26"/>
  <c r="BM147" i="27"/>
  <c r="BN155" i="26"/>
  <c r="BM42" i="27"/>
  <c r="BM53" i="27"/>
  <c r="BM117" i="26"/>
  <c r="BN33" i="26"/>
  <c r="AD216" i="26"/>
  <c r="BN216" i="26" s="1"/>
  <c r="AD86" i="26"/>
  <c r="AE86" i="26" s="1"/>
  <c r="BN38" i="28"/>
  <c r="BM32" i="26"/>
  <c r="BM180" i="26"/>
  <c r="BM78" i="27"/>
  <c r="AE116" i="27"/>
  <c r="BO116" i="27" s="1"/>
  <c r="BM12" i="28"/>
  <c r="AD12" i="28"/>
  <c r="BM23" i="28"/>
  <c r="AD23" i="28"/>
  <c r="BM19" i="28"/>
  <c r="AD36" i="28"/>
  <c r="BM36" i="28"/>
  <c r="BM40" i="28"/>
  <c r="AD40" i="28"/>
  <c r="AD33" i="28"/>
  <c r="BM33" i="28"/>
  <c r="BM41" i="28"/>
  <c r="AD41" i="28"/>
  <c r="BM43" i="28"/>
  <c r="AD43" i="28"/>
  <c r="BO38" i="28"/>
  <c r="AE30" i="28"/>
  <c r="AD9" i="28"/>
  <c r="BM9" i="28"/>
  <c r="AD6" i="28"/>
  <c r="BM6" i="28"/>
  <c r="AD60" i="26"/>
  <c r="AE60" i="26" s="1"/>
  <c r="BN42" i="27"/>
  <c r="BM101" i="27"/>
  <c r="AD101" i="27"/>
  <c r="AE101" i="27" s="1"/>
  <c r="BO117" i="27"/>
  <c r="BO68" i="27"/>
  <c r="AE12" i="27"/>
  <c r="AD83" i="27"/>
  <c r="BN83" i="27" s="1"/>
  <c r="AD128" i="27"/>
  <c r="BM128" i="27"/>
  <c r="BM16" i="27"/>
  <c r="AD16" i="27"/>
  <c r="BM67" i="27"/>
  <c r="AD67" i="27"/>
  <c r="BM94" i="27"/>
  <c r="AD94" i="27"/>
  <c r="BM22" i="27"/>
  <c r="AD81" i="27"/>
  <c r="BM81" i="27"/>
  <c r="AD75" i="27"/>
  <c r="BM75" i="27"/>
  <c r="BM172" i="27"/>
  <c r="AD172" i="27"/>
  <c r="BO168" i="27"/>
  <c r="BO49" i="27"/>
  <c r="AE13" i="27"/>
  <c r="AD80" i="27"/>
  <c r="BM80" i="27"/>
  <c r="AD124" i="27"/>
  <c r="BM124" i="27"/>
  <c r="BO138" i="27"/>
  <c r="BO103" i="27"/>
  <c r="BN143" i="27"/>
  <c r="BM169" i="27"/>
  <c r="AD169" i="27"/>
  <c r="BM178" i="27"/>
  <c r="AD178" i="27"/>
  <c r="BM126" i="27"/>
  <c r="AD126" i="27"/>
  <c r="BO105" i="27"/>
  <c r="BO42" i="27"/>
  <c r="BO40" i="27"/>
  <c r="AD131" i="27"/>
  <c r="AE131" i="27" s="1"/>
  <c r="AE136" i="27"/>
  <c r="BM39" i="27"/>
  <c r="BM54" i="27"/>
  <c r="AD54" i="27"/>
  <c r="AD176" i="27"/>
  <c r="BM176" i="27"/>
  <c r="AD149" i="27"/>
  <c r="BM149" i="27"/>
  <c r="BM132" i="27"/>
  <c r="AD132" i="27"/>
  <c r="AE56" i="27"/>
  <c r="AD180" i="27"/>
  <c r="BN180" i="27" s="1"/>
  <c r="AD86" i="27"/>
  <c r="BM86" i="27"/>
  <c r="AD50" i="27"/>
  <c r="BM50" i="27"/>
  <c r="BM77" i="27"/>
  <c r="AD77" i="27"/>
  <c r="AE99" i="27"/>
  <c r="BN99" i="27"/>
  <c r="AD95" i="27"/>
  <c r="BM95" i="27"/>
  <c r="BO113" i="27"/>
  <c r="BO187" i="27"/>
  <c r="BO163" i="27"/>
  <c r="AD28" i="27"/>
  <c r="BN28" i="27" s="1"/>
  <c r="AD109" i="27"/>
  <c r="BN109" i="27" s="1"/>
  <c r="AD156" i="27"/>
  <c r="BM156" i="27"/>
  <c r="BM10" i="27"/>
  <c r="AD10" i="27"/>
  <c r="BO92" i="27"/>
  <c r="AD27" i="27"/>
  <c r="AE27" i="27" s="1"/>
  <c r="BM26" i="27"/>
  <c r="BM7" i="27"/>
  <c r="AD7" i="27"/>
  <c r="AD144" i="27"/>
  <c r="BM144" i="27"/>
  <c r="BM89" i="27"/>
  <c r="AD89" i="27"/>
  <c r="BM170" i="27"/>
  <c r="BM93" i="27"/>
  <c r="AD93" i="27"/>
  <c r="BM79" i="27"/>
  <c r="AD79" i="27"/>
  <c r="BN6" i="27"/>
  <c r="AE6" i="27"/>
  <c r="BO81" i="26"/>
  <c r="AE170" i="26"/>
  <c r="AD232" i="26"/>
  <c r="BM232" i="26"/>
  <c r="BM162" i="26"/>
  <c r="AD162" i="26"/>
  <c r="BO155" i="26"/>
  <c r="BM201" i="26"/>
  <c r="BM77" i="26"/>
  <c r="AE67" i="26"/>
  <c r="BO27" i="26"/>
  <c r="AD156" i="26"/>
  <c r="BM156" i="26"/>
  <c r="BM53" i="26"/>
  <c r="AD53" i="26"/>
  <c r="AD146" i="26"/>
  <c r="BM146" i="26"/>
  <c r="AD199" i="26"/>
  <c r="BM199" i="26"/>
  <c r="BO194" i="26"/>
  <c r="BO23" i="26"/>
  <c r="BM100" i="26"/>
  <c r="AD100" i="26"/>
  <c r="AD58" i="26"/>
  <c r="BM58" i="26"/>
  <c r="AD94" i="26"/>
  <c r="BM94" i="26"/>
  <c r="BM105" i="26"/>
  <c r="AD105" i="26"/>
  <c r="AD188" i="26"/>
  <c r="BM188" i="26"/>
  <c r="BM126" i="26"/>
  <c r="AD126" i="26"/>
  <c r="BM15" i="26"/>
  <c r="AD21" i="26"/>
  <c r="BM21" i="26"/>
  <c r="BM218" i="26"/>
  <c r="AD218" i="26"/>
  <c r="BM75" i="26"/>
  <c r="AD75" i="26"/>
  <c r="AD82" i="26"/>
  <c r="BM82" i="26"/>
  <c r="BM87" i="26"/>
  <c r="AD87" i="26"/>
  <c r="AD128" i="26"/>
  <c r="BM128" i="26"/>
  <c r="BM237" i="26"/>
  <c r="AD237" i="26"/>
  <c r="BM125" i="26"/>
  <c r="AD125" i="26"/>
  <c r="BM71" i="26"/>
  <c r="AD71" i="26"/>
  <c r="AD38" i="26"/>
  <c r="BM38" i="26"/>
  <c r="AD83" i="26"/>
  <c r="BM83" i="26"/>
  <c r="AD197" i="26"/>
  <c r="BM197" i="26"/>
  <c r="BO33" i="26"/>
  <c r="BO91" i="26"/>
  <c r="BN31" i="26"/>
  <c r="AD239" i="26"/>
  <c r="BM239" i="26"/>
  <c r="BN16" i="26"/>
  <c r="AE16" i="26"/>
  <c r="BN25" i="26"/>
  <c r="AE25" i="26"/>
  <c r="BN132" i="26"/>
  <c r="AE132" i="26"/>
  <c r="BM225" i="26"/>
  <c r="AD225" i="26"/>
  <c r="BO129" i="26"/>
  <c r="AD116" i="26"/>
  <c r="BN116" i="26" s="1"/>
  <c r="AD150" i="26"/>
  <c r="BM150" i="26"/>
  <c r="BM24" i="26"/>
  <c r="BM50" i="26"/>
  <c r="AD50" i="26"/>
  <c r="BM227" i="26"/>
  <c r="AD227" i="26"/>
  <c r="AD76" i="26"/>
  <c r="BM76" i="26"/>
  <c r="BM6" i="26"/>
  <c r="AD6" i="26"/>
  <c r="AD48" i="26"/>
  <c r="BM48" i="26"/>
  <c r="AD157" i="26"/>
  <c r="AE157" i="26" s="1"/>
  <c r="AD15" i="26"/>
  <c r="BN15" i="26" s="1"/>
  <c r="BM95" i="26"/>
  <c r="AD154" i="26"/>
  <c r="BM154" i="26"/>
  <c r="BM11" i="26"/>
  <c r="AD11" i="26"/>
  <c r="AD55" i="26"/>
  <c r="BM55" i="26"/>
  <c r="AD115" i="26"/>
  <c r="BM115" i="26"/>
  <c r="BN170" i="26"/>
  <c r="AD39" i="27"/>
  <c r="AD170" i="27"/>
  <c r="BN30" i="28"/>
  <c r="BN67" i="26"/>
  <c r="AD95" i="26"/>
  <c r="BM180" i="27"/>
  <c r="AD77" i="26"/>
  <c r="BN136" i="27"/>
  <c r="BM116" i="26"/>
  <c r="AE31" i="26"/>
  <c r="AD26" i="27"/>
  <c r="AD22" i="27"/>
  <c r="BM28" i="27"/>
  <c r="BM131" i="27"/>
  <c r="AE143" i="27"/>
  <c r="AD201" i="26"/>
  <c r="AD24" i="26"/>
  <c r="BM109" i="27"/>
  <c r="BM45" i="26"/>
  <c r="AD45" i="26"/>
  <c r="AD110" i="26"/>
  <c r="BM110" i="26"/>
  <c r="BN13" i="27"/>
  <c r="BM83" i="27"/>
  <c r="BN56" i="27"/>
  <c r="AD19" i="28"/>
  <c r="BN64" i="26"/>
  <c r="AE64" i="26"/>
  <c r="BM27" i="27"/>
  <c r="BN12" i="27"/>
  <c r="BM70" i="27"/>
  <c r="AD70" i="27"/>
  <c r="BN69" i="27"/>
  <c r="AE69" i="27"/>
  <c r="BM22" i="28"/>
  <c r="AD22" i="28"/>
  <c r="AD5" i="28"/>
  <c r="BM5" i="28"/>
  <c r="BN24" i="28"/>
  <c r="AE24" i="28"/>
  <c r="BM31" i="28"/>
  <c r="AD31" i="28"/>
  <c r="BM8" i="28"/>
  <c r="AD8" i="28"/>
  <c r="BN21" i="28"/>
  <c r="AE21" i="28"/>
  <c r="BM15" i="28"/>
  <c r="AD15" i="28"/>
  <c r="BN37" i="28"/>
  <c r="AE37" i="28"/>
  <c r="AD10" i="28"/>
  <c r="BM10" i="28"/>
  <c r="AE20" i="28"/>
  <c r="BN20" i="28"/>
  <c r="BN35" i="28"/>
  <c r="AE35" i="28"/>
  <c r="BM27" i="28"/>
  <c r="AD27" i="28"/>
  <c r="BM29" i="28"/>
  <c r="AD29" i="28"/>
  <c r="AD28" i="28"/>
  <c r="BM28" i="28"/>
  <c r="AD16" i="28"/>
  <c r="BM16" i="28"/>
  <c r="BM14" i="28"/>
  <c r="AD14" i="28"/>
  <c r="BM44" i="28"/>
  <c r="AD44" i="28"/>
  <c r="BM26" i="28"/>
  <c r="AD26" i="28"/>
  <c r="AE39" i="28"/>
  <c r="BN39" i="28"/>
  <c r="AD13" i="28"/>
  <c r="BM13" i="28"/>
  <c r="AD7" i="28"/>
  <c r="BM7" i="28"/>
  <c r="BN11" i="28"/>
  <c r="AE11" i="28"/>
  <c r="BM32" i="28"/>
  <c r="AD32" i="28"/>
  <c r="BN18" i="28"/>
  <c r="AE18" i="28"/>
  <c r="AD42" i="28"/>
  <c r="BM42" i="28"/>
  <c r="BM17" i="28"/>
  <c r="AD17" i="28"/>
  <c r="AE25" i="28"/>
  <c r="BN25" i="28"/>
  <c r="AD34" i="28"/>
  <c r="BM34" i="28"/>
  <c r="AE155" i="27"/>
  <c r="BN155" i="27"/>
  <c r="AE23" i="27"/>
  <c r="BN23" i="27"/>
  <c r="BM91" i="27"/>
  <c r="AD91" i="27"/>
  <c r="BN152" i="27"/>
  <c r="AE152" i="27"/>
  <c r="BM47" i="27"/>
  <c r="AD47" i="27"/>
  <c r="AD120" i="27"/>
  <c r="BM120" i="27"/>
  <c r="AD104" i="27"/>
  <c r="BM104" i="27"/>
  <c r="BM33" i="27"/>
  <c r="AD33" i="27"/>
  <c r="AD115" i="27"/>
  <c r="BM115" i="27"/>
  <c r="AD106" i="27"/>
  <c r="BM106" i="27"/>
  <c r="BN71" i="27"/>
  <c r="AE71" i="27"/>
  <c r="BN97" i="27"/>
  <c r="AE97" i="27"/>
  <c r="BN175" i="27"/>
  <c r="AE175" i="27"/>
  <c r="BM31" i="27"/>
  <c r="AD31" i="27"/>
  <c r="AD133" i="27"/>
  <c r="BM133" i="27"/>
  <c r="AE60" i="27"/>
  <c r="BN60" i="27"/>
  <c r="BN153" i="27"/>
  <c r="AE153" i="27"/>
  <c r="AE21" i="27"/>
  <c r="BN21" i="27"/>
  <c r="BN45" i="27"/>
  <c r="AE45" i="27"/>
  <c r="AE130" i="27"/>
  <c r="BN130" i="27"/>
  <c r="BM122" i="27"/>
  <c r="AD122" i="27"/>
  <c r="AD61" i="27"/>
  <c r="BM61" i="27"/>
  <c r="BM165" i="27"/>
  <c r="AD165" i="27"/>
  <c r="AD142" i="27"/>
  <c r="BM142" i="27"/>
  <c r="AE139" i="27"/>
  <c r="BN139" i="27"/>
  <c r="AE162" i="27"/>
  <c r="BN162" i="27"/>
  <c r="BM43" i="27"/>
  <c r="AD43" i="27"/>
  <c r="BM114" i="26"/>
  <c r="AD114" i="26"/>
  <c r="BN215" i="26"/>
  <c r="AE215" i="26"/>
  <c r="AD56" i="26"/>
  <c r="BM56" i="26"/>
  <c r="AD234" i="26"/>
  <c r="BM234" i="26"/>
  <c r="BM73" i="26"/>
  <c r="AD73" i="26"/>
  <c r="BM136" i="26"/>
  <c r="AD136" i="26"/>
  <c r="BM191" i="26"/>
  <c r="AD191" i="26"/>
  <c r="AD138" i="26"/>
  <c r="BM138" i="26"/>
  <c r="AE144" i="26"/>
  <c r="BN144" i="26"/>
  <c r="BN92" i="26"/>
  <c r="AE92" i="26"/>
  <c r="BN220" i="26"/>
  <c r="AE220" i="26"/>
  <c r="AD65" i="26"/>
  <c r="BM65" i="26"/>
  <c r="BM88" i="27"/>
  <c r="AD88" i="27"/>
  <c r="AE66" i="27"/>
  <c r="BN66" i="27"/>
  <c r="BM111" i="27"/>
  <c r="AD111" i="27"/>
  <c r="AD137" i="27"/>
  <c r="BM137" i="27"/>
  <c r="BN55" i="27"/>
  <c r="AE55" i="27"/>
  <c r="BN159" i="27"/>
  <c r="AE159" i="27"/>
  <c r="AD20" i="27"/>
  <c r="BM20" i="27"/>
  <c r="AE127" i="27"/>
  <c r="BN127" i="27"/>
  <c r="BM182" i="27"/>
  <c r="AD182" i="27"/>
  <c r="BM82" i="27"/>
  <c r="AD82" i="27"/>
  <c r="AD65" i="27"/>
  <c r="BM65" i="27"/>
  <c r="BN32" i="27"/>
  <c r="AE32" i="27"/>
  <c r="AD121" i="27"/>
  <c r="BM121" i="27"/>
  <c r="BN174" i="27"/>
  <c r="AE174" i="27"/>
  <c r="AD112" i="27"/>
  <c r="BM112" i="27"/>
  <c r="BN147" i="27"/>
  <c r="AE147" i="27"/>
  <c r="AE15" i="27"/>
  <c r="BN15" i="27"/>
  <c r="AE48" i="27"/>
  <c r="BN48" i="27"/>
  <c r="AD183" i="27"/>
  <c r="BM183" i="27"/>
  <c r="AD160" i="27"/>
  <c r="BM160" i="27"/>
  <c r="AD164" i="27"/>
  <c r="BM164" i="27"/>
  <c r="AE157" i="27"/>
  <c r="BN157" i="27"/>
  <c r="AD173" i="27"/>
  <c r="BM173" i="27"/>
  <c r="BM90" i="27"/>
  <c r="AD90" i="27"/>
  <c r="BM110" i="27"/>
  <c r="AD110" i="27"/>
  <c r="BN9" i="27"/>
  <c r="AE9" i="27"/>
  <c r="AD64" i="27"/>
  <c r="BM64" i="27"/>
  <c r="BM100" i="27"/>
  <c r="AD100" i="27"/>
  <c r="BM85" i="27"/>
  <c r="AD85" i="27"/>
  <c r="BM123" i="27"/>
  <c r="AD123" i="27"/>
  <c r="BM29" i="27"/>
  <c r="AD29" i="27"/>
  <c r="AE35" i="27"/>
  <c r="BN35" i="27"/>
  <c r="BN84" i="27"/>
  <c r="AE84" i="27"/>
  <c r="BM38" i="27"/>
  <c r="AD38" i="27"/>
  <c r="BM177" i="27"/>
  <c r="AD177" i="27"/>
  <c r="BM141" i="27"/>
  <c r="AD141" i="27"/>
  <c r="BN59" i="27"/>
  <c r="AE59" i="27"/>
  <c r="BM14" i="27"/>
  <c r="AD14" i="27"/>
  <c r="BM76" i="27"/>
  <c r="AD76" i="27"/>
  <c r="BM118" i="27"/>
  <c r="AD118" i="27"/>
  <c r="BM146" i="27"/>
  <c r="AD146" i="27"/>
  <c r="BN19" i="27"/>
  <c r="AE19" i="27"/>
  <c r="BM102" i="27"/>
  <c r="AD102" i="27"/>
  <c r="BN188" i="27"/>
  <c r="AE188" i="27"/>
  <c r="AE62" i="27"/>
  <c r="BN62" i="27"/>
  <c r="BN151" i="27"/>
  <c r="AE151" i="27"/>
  <c r="BN148" i="27"/>
  <c r="AE148" i="27"/>
  <c r="AE125" i="27"/>
  <c r="BN125" i="27"/>
  <c r="BN53" i="27"/>
  <c r="AE53" i="27"/>
  <c r="AE41" i="27"/>
  <c r="BN41" i="27"/>
  <c r="BM119" i="27"/>
  <c r="AD119" i="27"/>
  <c r="BM167" i="27"/>
  <c r="AD167" i="27"/>
  <c r="BN73" i="27"/>
  <c r="AE73" i="27"/>
  <c r="BM140" i="27"/>
  <c r="AD140" i="27"/>
  <c r="BN114" i="27"/>
  <c r="AE114" i="27"/>
  <c r="BM107" i="27"/>
  <c r="AD107" i="27"/>
  <c r="AD129" i="27"/>
  <c r="BM129" i="27"/>
  <c r="AE98" i="27"/>
  <c r="BN98" i="27"/>
  <c r="BN36" i="27"/>
  <c r="AE36" i="27"/>
  <c r="BN179" i="27"/>
  <c r="AE179" i="27"/>
  <c r="BM96" i="27"/>
  <c r="AD96" i="27"/>
  <c r="BN135" i="27"/>
  <c r="AE135" i="27"/>
  <c r="AD34" i="27"/>
  <c r="BM34" i="27"/>
  <c r="BN184" i="27"/>
  <c r="AE184" i="27"/>
  <c r="AE5" i="27"/>
  <c r="BN5" i="27"/>
  <c r="BM17" i="27"/>
  <c r="AD17" i="27"/>
  <c r="AE161" i="27"/>
  <c r="BN161" i="27"/>
  <c r="BM57" i="27"/>
  <c r="AD57" i="27"/>
  <c r="AE145" i="27"/>
  <c r="BN145" i="27"/>
  <c r="BM72" i="27"/>
  <c r="AD72" i="27"/>
  <c r="BN63" i="27"/>
  <c r="AE63" i="27"/>
  <c r="BN185" i="27"/>
  <c r="AE185" i="27"/>
  <c r="BN46" i="27"/>
  <c r="AE46" i="27"/>
  <c r="AD74" i="27"/>
  <c r="BM74" i="27"/>
  <c r="BM52" i="27"/>
  <c r="AD52" i="27"/>
  <c r="AD150" i="27"/>
  <c r="BM150" i="27"/>
  <c r="BN87" i="27"/>
  <c r="AE87" i="27"/>
  <c r="AE134" i="27"/>
  <c r="BN134" i="27"/>
  <c r="AE18" i="27"/>
  <c r="BN18" i="27"/>
  <c r="AE158" i="27"/>
  <c r="BN158" i="27"/>
  <c r="AD8" i="27"/>
  <c r="BM8" i="27"/>
  <c r="BN11" i="27"/>
  <c r="AE11" i="27"/>
  <c r="AE171" i="27"/>
  <c r="BN171" i="27"/>
  <c r="BM37" i="27"/>
  <c r="AD37" i="27"/>
  <c r="AD154" i="27"/>
  <c r="BM154" i="27"/>
  <c r="BN108" i="27"/>
  <c r="AE108" i="27"/>
  <c r="AD186" i="27"/>
  <c r="BM186" i="27"/>
  <c r="BN78" i="27"/>
  <c r="AE78" i="27"/>
  <c r="BM24" i="27"/>
  <c r="AD24" i="27"/>
  <c r="BM181" i="27"/>
  <c r="AD181" i="27"/>
  <c r="BN44" i="27"/>
  <c r="AE44" i="27"/>
  <c r="AD210" i="26"/>
  <c r="BM210" i="26"/>
  <c r="AE193" i="26"/>
  <c r="BN193" i="26"/>
  <c r="AD51" i="26"/>
  <c r="BM51" i="26"/>
  <c r="BM152" i="26"/>
  <c r="AD152" i="26"/>
  <c r="AD229" i="26"/>
  <c r="BM229" i="26"/>
  <c r="BM182" i="26"/>
  <c r="AD182" i="26"/>
  <c r="BM109" i="26"/>
  <c r="AD109" i="26"/>
  <c r="BN196" i="26"/>
  <c r="AE196" i="26"/>
  <c r="BN85" i="26"/>
  <c r="AE85" i="26"/>
  <c r="BN122" i="26"/>
  <c r="AE122" i="26"/>
  <c r="AD124" i="26"/>
  <c r="BM124" i="26"/>
  <c r="BN101" i="26"/>
  <c r="AE101" i="26"/>
  <c r="BM106" i="26"/>
  <c r="AD106" i="26"/>
  <c r="BN84" i="26"/>
  <c r="AE84" i="26"/>
  <c r="AE61" i="26"/>
  <c r="BN61" i="26"/>
  <c r="BM173" i="26"/>
  <c r="AD173" i="26"/>
  <c r="AD19" i="26"/>
  <c r="BM19" i="26"/>
  <c r="AE172" i="26"/>
  <c r="BN172" i="26"/>
  <c r="AD226" i="26"/>
  <c r="BM226" i="26"/>
  <c r="BM88" i="26"/>
  <c r="AD88" i="26"/>
  <c r="BM103" i="26"/>
  <c r="AD103" i="26"/>
  <c r="BM137" i="26"/>
  <c r="AD137" i="26"/>
  <c r="BN165" i="26"/>
  <c r="AE165" i="26"/>
  <c r="BN41" i="26"/>
  <c r="AE41" i="26"/>
  <c r="AE72" i="26"/>
  <c r="BN72" i="26"/>
  <c r="BN231" i="26"/>
  <c r="AE231" i="26"/>
  <c r="BN119" i="26"/>
  <c r="AE119" i="26"/>
  <c r="AE161" i="26"/>
  <c r="BN161" i="26"/>
  <c r="AE198" i="26"/>
  <c r="BN198" i="26"/>
  <c r="BM69" i="26"/>
  <c r="AD69" i="26"/>
  <c r="BN117" i="26"/>
  <c r="AE117" i="26"/>
  <c r="AE135" i="26"/>
  <c r="BN135" i="26"/>
  <c r="AE32" i="26"/>
  <c r="BN32" i="26"/>
  <c r="BN206" i="26"/>
  <c r="AE206" i="26"/>
  <c r="AE233" i="26"/>
  <c r="BN233" i="26"/>
  <c r="AE59" i="26"/>
  <c r="BN59" i="26"/>
  <c r="AE99" i="26"/>
  <c r="BN99" i="26"/>
  <c r="BM213" i="26"/>
  <c r="AD213" i="26"/>
  <c r="AD178" i="26"/>
  <c r="BM178" i="26"/>
  <c r="AE141" i="26"/>
  <c r="BN141" i="26"/>
  <c r="AD195" i="26"/>
  <c r="BM195" i="26"/>
  <c r="AD93" i="26"/>
  <c r="BM93" i="26"/>
  <c r="AD22" i="26"/>
  <c r="BM22" i="26"/>
  <c r="AE211" i="26"/>
  <c r="BN211" i="26"/>
  <c r="AD142" i="26"/>
  <c r="BM142" i="26"/>
  <c r="BM217" i="26"/>
  <c r="AD217" i="26"/>
  <c r="AD5" i="26"/>
  <c r="BM5" i="26"/>
  <c r="BM123" i="26"/>
  <c r="AD123" i="26"/>
  <c r="AD187" i="26"/>
  <c r="BM187" i="26"/>
  <c r="AE167" i="26"/>
  <c r="BN167" i="26"/>
  <c r="BN160" i="26"/>
  <c r="AE160" i="26"/>
  <c r="BN149" i="26"/>
  <c r="AE149" i="26"/>
  <c r="BM14" i="26"/>
  <c r="AD14" i="26"/>
  <c r="BN174" i="26"/>
  <c r="AE174" i="26"/>
  <c r="AD181" i="26"/>
  <c r="BM181" i="26"/>
  <c r="AE189" i="26"/>
  <c r="BN189" i="26"/>
  <c r="AE169" i="26"/>
  <c r="BN169" i="26"/>
  <c r="AD108" i="26"/>
  <c r="BM108" i="26"/>
  <c r="BN133" i="26"/>
  <c r="AE133" i="26"/>
  <c r="AD78" i="26"/>
  <c r="BM78" i="26"/>
  <c r="BN228" i="26"/>
  <c r="AE228" i="26"/>
  <c r="AD44" i="26"/>
  <c r="BM44" i="26"/>
  <c r="BN80" i="26"/>
  <c r="AE80" i="26"/>
  <c r="AE221" i="26"/>
  <c r="BN221" i="26"/>
  <c r="BN70" i="26"/>
  <c r="AE70" i="26"/>
  <c r="AE49" i="26"/>
  <c r="BN49" i="26"/>
  <c r="BM52" i="26"/>
  <c r="AD52" i="26"/>
  <c r="AE127" i="26"/>
  <c r="BN127" i="26"/>
  <c r="AE118" i="26"/>
  <c r="BN118" i="26"/>
  <c r="AD63" i="26"/>
  <c r="BM63" i="26"/>
  <c r="BM102" i="26"/>
  <c r="AD102" i="26"/>
  <c r="AE17" i="26"/>
  <c r="BN17" i="26"/>
  <c r="BN98" i="26"/>
  <c r="AE98" i="26"/>
  <c r="AD171" i="26"/>
  <c r="BM171" i="26"/>
  <c r="BN20" i="26"/>
  <c r="AE20" i="26"/>
  <c r="AD207" i="26"/>
  <c r="BM207" i="26"/>
  <c r="AE121" i="26"/>
  <c r="BN121" i="26"/>
  <c r="BM176" i="26"/>
  <c r="AD176" i="26"/>
  <c r="BM96" i="26"/>
  <c r="AD96" i="26"/>
  <c r="BN204" i="26"/>
  <c r="AE204" i="26"/>
  <c r="BM9" i="26"/>
  <c r="AD9" i="26"/>
  <c r="BN28" i="26"/>
  <c r="AE28" i="26"/>
  <c r="AE37" i="26"/>
  <c r="BN37" i="26"/>
  <c r="BN107" i="26"/>
  <c r="AE107" i="26"/>
  <c r="AD90" i="26"/>
  <c r="BM90" i="26"/>
  <c r="AD235" i="26"/>
  <c r="BM235" i="26"/>
  <c r="BM13" i="26"/>
  <c r="AD13" i="26"/>
  <c r="AD139" i="26"/>
  <c r="BM139" i="26"/>
  <c r="AD130" i="26"/>
  <c r="BM130" i="26"/>
  <c r="BM97" i="26"/>
  <c r="AD97" i="26"/>
  <c r="BM134" i="26"/>
  <c r="AD134" i="26"/>
  <c r="AD12" i="26"/>
  <c r="BM12" i="26"/>
  <c r="AD26" i="26"/>
  <c r="BM26" i="26"/>
  <c r="AD214" i="26"/>
  <c r="BM214" i="26"/>
  <c r="BN131" i="26"/>
  <c r="AE131" i="26"/>
  <c r="BN202" i="26"/>
  <c r="AE202" i="26"/>
  <c r="AD200" i="26"/>
  <c r="BM200" i="26"/>
  <c r="BN66" i="26"/>
  <c r="AE66" i="26"/>
  <c r="AE42" i="26"/>
  <c r="BN42" i="26"/>
  <c r="BM223" i="26"/>
  <c r="AD223" i="26"/>
  <c r="AD238" i="26"/>
  <c r="BM238" i="26"/>
  <c r="AD35" i="26"/>
  <c r="BM35" i="26"/>
  <c r="AD175" i="26"/>
  <c r="BM175" i="26"/>
  <c r="AE62" i="26"/>
  <c r="BN62" i="26"/>
  <c r="BM89" i="26"/>
  <c r="AD89" i="26"/>
  <c r="AD183" i="26"/>
  <c r="BM183" i="26"/>
  <c r="BN8" i="26"/>
  <c r="AE8" i="26"/>
  <c r="AD164" i="26"/>
  <c r="BM164" i="26"/>
  <c r="AE168" i="26"/>
  <c r="BN168" i="26"/>
  <c r="BM36" i="26"/>
  <c r="AD36" i="26"/>
  <c r="AE186" i="26"/>
  <c r="BN186" i="26"/>
  <c r="AE104" i="26"/>
  <c r="BN104" i="26"/>
  <c r="AE30" i="26"/>
  <c r="BN30" i="26"/>
  <c r="AE203" i="26"/>
  <c r="BN203" i="26"/>
  <c r="BM166" i="26"/>
  <c r="AD166" i="26"/>
  <c r="AE111" i="26"/>
  <c r="BN111" i="26"/>
  <c r="AE143" i="26"/>
  <c r="BN143" i="26"/>
  <c r="BM190" i="26"/>
  <c r="AD190" i="26"/>
  <c r="AE54" i="26"/>
  <c r="BN54" i="26"/>
  <c r="BM120" i="26"/>
  <c r="AD120" i="26"/>
  <c r="AD147" i="26"/>
  <c r="BM147" i="26"/>
  <c r="BN177" i="26"/>
  <c r="AE177" i="26"/>
  <c r="AD212" i="26"/>
  <c r="BM212" i="26"/>
  <c r="AE10" i="26"/>
  <c r="BN10" i="26"/>
  <c r="BN68" i="26"/>
  <c r="AE68" i="26"/>
  <c r="AE224" i="26"/>
  <c r="BN224" i="26"/>
  <c r="BM113" i="26"/>
  <c r="AD113" i="26"/>
  <c r="BM179" i="26"/>
  <c r="AD179" i="26"/>
  <c r="BN140" i="26"/>
  <c r="AE140" i="26"/>
  <c r="BN43" i="26"/>
  <c r="AE43" i="26"/>
  <c r="BM79" i="26"/>
  <c r="AD79" i="26"/>
  <c r="BN222" i="26"/>
  <c r="AE222" i="26"/>
  <c r="AD219" i="26"/>
  <c r="BM219" i="26"/>
  <c r="AE158" i="26"/>
  <c r="BN158" i="26"/>
  <c r="AD185" i="26"/>
  <c r="BM185" i="26"/>
  <c r="AE159" i="26"/>
  <c r="BN159" i="26"/>
  <c r="AD230" i="26"/>
  <c r="BM230" i="26"/>
  <c r="AE163" i="26"/>
  <c r="BN163" i="26"/>
  <c r="BN40" i="26"/>
  <c r="AE40" i="26"/>
  <c r="AD7" i="26"/>
  <c r="BM7" i="26"/>
  <c r="BM148" i="26"/>
  <c r="AD148" i="26"/>
  <c r="BN29" i="26"/>
  <c r="AE29" i="26"/>
  <c r="AE209" i="26"/>
  <c r="BN209" i="26"/>
  <c r="BM47" i="26"/>
  <c r="AD47" i="26"/>
  <c r="BM74" i="26"/>
  <c r="AD74" i="26"/>
  <c r="AE145" i="26"/>
  <c r="BN145" i="26"/>
  <c r="AD39" i="26"/>
  <c r="BM39" i="26"/>
  <c r="AD34" i="26"/>
  <c r="BM34" i="26"/>
  <c r="BM57" i="26"/>
  <c r="AD57" i="26"/>
  <c r="AD205" i="26"/>
  <c r="BM205" i="26"/>
  <c r="AD184" i="26"/>
  <c r="BM184" i="26"/>
  <c r="BN180" i="26"/>
  <c r="AE180" i="26"/>
  <c r="P16" i="17"/>
  <c r="G48" i="16"/>
  <c r="H48" i="16" s="1"/>
  <c r="G52" i="16" s="1"/>
  <c r="H52" i="16" s="1"/>
  <c r="G57" i="16" s="1"/>
  <c r="P16" i="15"/>
  <c r="G48" i="14"/>
  <c r="H48" i="14" s="1"/>
  <c r="F57" i="14" s="1"/>
  <c r="AE236" i="26" l="1"/>
  <c r="AE112" i="26"/>
  <c r="BO112" i="26" s="1"/>
  <c r="AE216" i="26"/>
  <c r="BO216" i="26" s="1"/>
  <c r="AE25" i="27"/>
  <c r="BO25" i="27" s="1"/>
  <c r="AE51" i="27"/>
  <c r="BO51" i="27" s="1"/>
  <c r="BN86" i="26"/>
  <c r="AE151" i="26"/>
  <c r="BO151" i="26" s="1"/>
  <c r="AE180" i="27"/>
  <c r="BO180" i="27" s="1"/>
  <c r="BN60" i="26"/>
  <c r="BN131" i="27"/>
  <c r="AE58" i="27"/>
  <c r="BO58" i="27" s="1"/>
  <c r="AE109" i="27"/>
  <c r="BO109" i="27" s="1"/>
  <c r="BN101" i="27"/>
  <c r="AE116" i="26"/>
  <c r="BO116" i="26" s="1"/>
  <c r="AE83" i="27"/>
  <c r="BO83" i="27" s="1"/>
  <c r="BO25" i="28"/>
  <c r="BN41" i="28"/>
  <c r="AE41" i="28"/>
  <c r="AE36" i="28"/>
  <c r="BN36" i="28"/>
  <c r="BO35" i="28"/>
  <c r="BO21" i="28"/>
  <c r="AE19" i="28"/>
  <c r="BN9" i="28"/>
  <c r="AE9" i="28"/>
  <c r="BO20" i="28"/>
  <c r="BO30" i="28"/>
  <c r="BN33" i="28"/>
  <c r="AE33" i="28"/>
  <c r="BN23" i="28"/>
  <c r="AE23" i="28"/>
  <c r="BO18" i="28"/>
  <c r="BO39" i="28"/>
  <c r="BN40" i="28"/>
  <c r="AE40" i="28"/>
  <c r="BO37" i="28"/>
  <c r="BO24" i="28"/>
  <c r="AE43" i="28"/>
  <c r="BN43" i="28"/>
  <c r="AE12" i="28"/>
  <c r="BN12" i="28"/>
  <c r="BO11" i="28"/>
  <c r="AE6" i="28"/>
  <c r="BN6" i="28"/>
  <c r="AE28" i="27"/>
  <c r="BO28" i="27" s="1"/>
  <c r="BO151" i="27"/>
  <c r="BO19" i="27"/>
  <c r="BO55" i="27"/>
  <c r="BO97" i="27"/>
  <c r="BO69" i="27"/>
  <c r="BO143" i="27"/>
  <c r="BN144" i="27"/>
  <c r="AE144" i="27"/>
  <c r="BN126" i="27"/>
  <c r="AE126" i="27"/>
  <c r="BO158" i="27"/>
  <c r="BO131" i="27"/>
  <c r="BO60" i="27"/>
  <c r="BO23" i="27"/>
  <c r="BN10" i="27"/>
  <c r="AE10" i="27"/>
  <c r="AE86" i="27"/>
  <c r="BN86" i="27"/>
  <c r="BN149" i="27"/>
  <c r="AE149" i="27"/>
  <c r="BO136" i="27"/>
  <c r="BN75" i="27"/>
  <c r="AE75" i="27"/>
  <c r="BN67" i="27"/>
  <c r="AE67" i="27"/>
  <c r="BO179" i="27"/>
  <c r="BO114" i="27"/>
  <c r="BO59" i="27"/>
  <c r="BO84" i="27"/>
  <c r="BO174" i="27"/>
  <c r="BO45" i="27"/>
  <c r="BO71" i="27"/>
  <c r="BN7" i="27"/>
  <c r="AE7" i="27"/>
  <c r="BO99" i="27"/>
  <c r="BO13" i="27"/>
  <c r="BO18" i="27"/>
  <c r="BO145" i="27"/>
  <c r="BO5" i="27"/>
  <c r="BO41" i="27"/>
  <c r="BO62" i="27"/>
  <c r="BO155" i="27"/>
  <c r="BN22" i="27"/>
  <c r="BO6" i="27"/>
  <c r="BN77" i="27"/>
  <c r="AE77" i="27"/>
  <c r="AE178" i="27"/>
  <c r="BN178" i="27"/>
  <c r="BO12" i="27"/>
  <c r="BO78" i="27"/>
  <c r="BO46" i="27"/>
  <c r="BO184" i="27"/>
  <c r="BO36" i="27"/>
  <c r="BO53" i="27"/>
  <c r="BN26" i="27"/>
  <c r="BN170" i="27"/>
  <c r="BN176" i="27"/>
  <c r="AE176" i="27"/>
  <c r="AE81" i="27"/>
  <c r="BN81" i="27"/>
  <c r="AE16" i="27"/>
  <c r="BN16" i="27"/>
  <c r="BO188" i="27"/>
  <c r="BO171" i="27"/>
  <c r="BO134" i="27"/>
  <c r="BO35" i="27"/>
  <c r="BO157" i="27"/>
  <c r="BO48" i="27"/>
  <c r="BO127" i="27"/>
  <c r="BO21" i="27"/>
  <c r="BN39" i="27"/>
  <c r="BO56" i="27"/>
  <c r="AE54" i="27"/>
  <c r="BN54" i="27"/>
  <c r="BO11" i="27"/>
  <c r="BO87" i="27"/>
  <c r="BO185" i="27"/>
  <c r="BO73" i="27"/>
  <c r="BO9" i="27"/>
  <c r="BO32" i="27"/>
  <c r="BO152" i="27"/>
  <c r="BN79" i="27"/>
  <c r="AE79" i="27"/>
  <c r="BN89" i="27"/>
  <c r="AE89" i="27"/>
  <c r="BN156" i="27"/>
  <c r="AE156" i="27"/>
  <c r="BN132" i="27"/>
  <c r="AE132" i="27"/>
  <c r="BN169" i="27"/>
  <c r="AE169" i="27"/>
  <c r="AE124" i="27"/>
  <c r="BN124" i="27"/>
  <c r="BO98" i="27"/>
  <c r="BO125" i="27"/>
  <c r="BO15" i="27"/>
  <c r="BO66" i="27"/>
  <c r="BO162" i="27"/>
  <c r="BO101" i="27"/>
  <c r="BN50" i="27"/>
  <c r="AE50" i="27"/>
  <c r="BN172" i="27"/>
  <c r="AE172" i="27"/>
  <c r="BN157" i="26"/>
  <c r="BO44" i="27"/>
  <c r="BO108" i="27"/>
  <c r="BO63" i="27"/>
  <c r="BO135" i="27"/>
  <c r="BO148" i="27"/>
  <c r="BO147" i="27"/>
  <c r="BO159" i="27"/>
  <c r="BO153" i="27"/>
  <c r="BO175" i="27"/>
  <c r="BN27" i="27"/>
  <c r="AE94" i="27"/>
  <c r="BN94" i="27"/>
  <c r="BO161" i="27"/>
  <c r="BO139" i="27"/>
  <c r="BO130" i="27"/>
  <c r="BO27" i="27"/>
  <c r="AE93" i="27"/>
  <c r="BN93" i="27"/>
  <c r="AE95" i="27"/>
  <c r="BN95" i="27"/>
  <c r="BN80" i="27"/>
  <c r="AE80" i="27"/>
  <c r="BN128" i="27"/>
  <c r="AE128" i="27"/>
  <c r="BO107" i="26"/>
  <c r="BO20" i="26"/>
  <c r="BO70" i="26"/>
  <c r="BO160" i="26"/>
  <c r="BO119" i="26"/>
  <c r="BO101" i="26"/>
  <c r="BO220" i="26"/>
  <c r="BN48" i="26"/>
  <c r="AE48" i="26"/>
  <c r="BN82" i="26"/>
  <c r="AE82" i="26"/>
  <c r="AE105" i="26"/>
  <c r="BN105" i="26"/>
  <c r="BN146" i="26"/>
  <c r="AE146" i="26"/>
  <c r="BO86" i="26"/>
  <c r="BO224" i="26"/>
  <c r="BO111" i="26"/>
  <c r="BO104" i="26"/>
  <c r="BO62" i="26"/>
  <c r="BO42" i="26"/>
  <c r="BO59" i="26"/>
  <c r="BO135" i="26"/>
  <c r="BO193" i="26"/>
  <c r="AE154" i="26"/>
  <c r="BN154" i="26"/>
  <c r="AE50" i="26"/>
  <c r="BN50" i="26"/>
  <c r="BN38" i="26"/>
  <c r="AE38" i="26"/>
  <c r="AE75" i="26"/>
  <c r="BN75" i="26"/>
  <c r="BO67" i="26"/>
  <c r="BO40" i="26"/>
  <c r="BO60" i="26"/>
  <c r="BO43" i="26"/>
  <c r="BO68" i="26"/>
  <c r="BO8" i="26"/>
  <c r="BO66" i="26"/>
  <c r="BO133" i="26"/>
  <c r="BO174" i="26"/>
  <c r="BO117" i="26"/>
  <c r="BO231" i="26"/>
  <c r="BO92" i="26"/>
  <c r="BN6" i="26"/>
  <c r="AE6" i="26"/>
  <c r="BO16" i="26"/>
  <c r="AE126" i="26"/>
  <c r="BN126" i="26"/>
  <c r="BN53" i="26"/>
  <c r="AE53" i="26"/>
  <c r="BO209" i="26"/>
  <c r="BO186" i="26"/>
  <c r="BO37" i="26"/>
  <c r="BO118" i="26"/>
  <c r="BO221" i="26"/>
  <c r="BO167" i="26"/>
  <c r="BO141" i="26"/>
  <c r="BO31" i="26"/>
  <c r="BN115" i="26"/>
  <c r="AE115" i="26"/>
  <c r="AE225" i="26"/>
  <c r="BN225" i="26"/>
  <c r="BN71" i="26"/>
  <c r="AE71" i="26"/>
  <c r="AE128" i="26"/>
  <c r="BN128" i="26"/>
  <c r="AE232" i="26"/>
  <c r="BN232" i="26"/>
  <c r="BO180" i="26"/>
  <c r="BO29" i="26"/>
  <c r="BO140" i="26"/>
  <c r="BO28" i="26"/>
  <c r="BO98" i="26"/>
  <c r="BO80" i="26"/>
  <c r="BO122" i="26"/>
  <c r="BO64" i="26"/>
  <c r="BN218" i="26"/>
  <c r="AE218" i="26"/>
  <c r="BO163" i="26"/>
  <c r="BO158" i="26"/>
  <c r="BO10" i="26"/>
  <c r="BO54" i="26"/>
  <c r="BO121" i="26"/>
  <c r="BO127" i="26"/>
  <c r="BO211" i="26"/>
  <c r="BO233" i="26"/>
  <c r="BO72" i="26"/>
  <c r="BO61" i="26"/>
  <c r="BO144" i="26"/>
  <c r="AE55" i="26"/>
  <c r="BN55" i="26"/>
  <c r="AE15" i="26"/>
  <c r="AE87" i="26"/>
  <c r="BN87" i="26"/>
  <c r="BN94" i="26"/>
  <c r="AE94" i="26"/>
  <c r="BO170" i="26"/>
  <c r="BO202" i="26"/>
  <c r="BO206" i="26"/>
  <c r="BO41" i="26"/>
  <c r="BO84" i="26"/>
  <c r="BO85" i="26"/>
  <c r="AE24" i="26"/>
  <c r="AE77" i="26"/>
  <c r="BO132" i="26"/>
  <c r="BN239" i="26"/>
  <c r="AE239" i="26"/>
  <c r="AE197" i="26"/>
  <c r="BN197" i="26"/>
  <c r="AE125" i="26"/>
  <c r="BN125" i="26"/>
  <c r="AE156" i="26"/>
  <c r="BN156" i="26"/>
  <c r="BO145" i="26"/>
  <c r="BO203" i="26"/>
  <c r="BO17" i="26"/>
  <c r="BO169" i="26"/>
  <c r="BO157" i="26"/>
  <c r="BO198" i="26"/>
  <c r="BN201" i="26"/>
  <c r="BN11" i="26"/>
  <c r="AE11" i="26"/>
  <c r="BN76" i="26"/>
  <c r="AE76" i="26"/>
  <c r="BN150" i="26"/>
  <c r="AE150" i="26"/>
  <c r="BN188" i="26"/>
  <c r="AE188" i="26"/>
  <c r="BN58" i="26"/>
  <c r="AE58" i="26"/>
  <c r="BO222" i="26"/>
  <c r="BO177" i="26"/>
  <c r="BO131" i="26"/>
  <c r="BO204" i="26"/>
  <c r="BO228" i="26"/>
  <c r="BO149" i="26"/>
  <c r="BO165" i="26"/>
  <c r="BO196" i="26"/>
  <c r="BO215" i="26"/>
  <c r="AE227" i="26"/>
  <c r="BN227" i="26"/>
  <c r="BN83" i="26"/>
  <c r="AE83" i="26"/>
  <c r="BN21" i="26"/>
  <c r="AE21" i="26"/>
  <c r="AE199" i="26"/>
  <c r="BN199" i="26"/>
  <c r="BN162" i="26"/>
  <c r="AE162" i="26"/>
  <c r="BO159" i="26"/>
  <c r="BO143" i="26"/>
  <c r="BO30" i="26"/>
  <c r="BO168" i="26"/>
  <c r="BO236" i="26"/>
  <c r="BO49" i="26"/>
  <c r="BO189" i="26"/>
  <c r="BO99" i="26"/>
  <c r="BO32" i="26"/>
  <c r="BO161" i="26"/>
  <c r="BO172" i="26"/>
  <c r="BN95" i="26"/>
  <c r="BO25" i="26"/>
  <c r="BN237" i="26"/>
  <c r="AE237" i="26"/>
  <c r="AE100" i="26"/>
  <c r="BN100" i="26"/>
  <c r="AE39" i="27"/>
  <c r="AE170" i="27"/>
  <c r="BN77" i="26"/>
  <c r="AE95" i="26"/>
  <c r="AE26" i="27"/>
  <c r="AE22" i="27"/>
  <c r="BN24" i="26"/>
  <c r="AE201" i="26"/>
  <c r="AE45" i="26"/>
  <c r="BN45" i="26"/>
  <c r="AE110" i="26"/>
  <c r="BN110" i="26"/>
  <c r="BN19" i="28"/>
  <c r="BN70" i="27"/>
  <c r="AE70" i="27"/>
  <c r="BN5" i="28"/>
  <c r="AE5" i="28"/>
  <c r="AE22" i="28"/>
  <c r="BN22" i="28"/>
  <c r="BN31" i="28"/>
  <c r="AE31" i="28"/>
  <c r="BN15" i="28"/>
  <c r="AE15" i="28"/>
  <c r="BN8" i="28"/>
  <c r="AE8" i="28"/>
  <c r="BN17" i="28"/>
  <c r="AE17" i="28"/>
  <c r="BN32" i="28"/>
  <c r="AE32" i="28"/>
  <c r="BN29" i="28"/>
  <c r="AE29" i="28"/>
  <c r="AE26" i="28"/>
  <c r="BN26" i="28"/>
  <c r="BN13" i="28"/>
  <c r="AE13" i="28"/>
  <c r="BN28" i="28"/>
  <c r="AE28" i="28"/>
  <c r="AE10" i="28"/>
  <c r="BN10" i="28"/>
  <c r="BN44" i="28"/>
  <c r="AE44" i="28"/>
  <c r="AE14" i="28"/>
  <c r="BN14" i="28"/>
  <c r="AE27" i="28"/>
  <c r="BN27" i="28"/>
  <c r="BN34" i="28"/>
  <c r="AE34" i="28"/>
  <c r="AE7" i="28"/>
  <c r="BN7" i="28"/>
  <c r="BN42" i="28"/>
  <c r="AE42" i="28"/>
  <c r="BN16" i="28"/>
  <c r="AE16" i="28"/>
  <c r="BN91" i="27"/>
  <c r="AE91" i="27"/>
  <c r="BN61" i="27"/>
  <c r="AE61" i="27"/>
  <c r="AE133" i="27"/>
  <c r="BN133" i="27"/>
  <c r="BN115" i="27"/>
  <c r="AE115" i="27"/>
  <c r="BN104" i="27"/>
  <c r="AE104" i="27"/>
  <c r="AE120" i="27"/>
  <c r="BN120" i="27"/>
  <c r="AE47" i="27"/>
  <c r="BN47" i="27"/>
  <c r="AE142" i="27"/>
  <c r="BN142" i="27"/>
  <c r="BN31" i="27"/>
  <c r="AE31" i="27"/>
  <c r="AE33" i="27"/>
  <c r="BN33" i="27"/>
  <c r="BN122" i="27"/>
  <c r="AE122" i="27"/>
  <c r="AE43" i="27"/>
  <c r="BN43" i="27"/>
  <c r="BN165" i="27"/>
  <c r="AE165" i="27"/>
  <c r="AE106" i="27"/>
  <c r="BN106" i="27"/>
  <c r="AE114" i="26"/>
  <c r="BN114" i="26"/>
  <c r="BN234" i="26"/>
  <c r="AE234" i="26"/>
  <c r="BN56" i="26"/>
  <c r="AE56" i="26"/>
  <c r="AE138" i="26"/>
  <c r="BN138" i="26"/>
  <c r="BN65" i="26"/>
  <c r="AE65" i="26"/>
  <c r="AE191" i="26"/>
  <c r="BN191" i="26"/>
  <c r="AE136" i="26"/>
  <c r="BN136" i="26"/>
  <c r="BN73" i="26"/>
  <c r="AE73" i="26"/>
  <c r="BN181" i="27"/>
  <c r="AE181" i="27"/>
  <c r="BN52" i="27"/>
  <c r="AE52" i="27"/>
  <c r="AE72" i="27"/>
  <c r="BN72" i="27"/>
  <c r="BN57" i="27"/>
  <c r="AE57" i="27"/>
  <c r="AE119" i="27"/>
  <c r="BN119" i="27"/>
  <c r="AE118" i="27"/>
  <c r="BN118" i="27"/>
  <c r="BN111" i="27"/>
  <c r="AE111" i="27"/>
  <c r="BN34" i="27"/>
  <c r="AE34" i="27"/>
  <c r="BN160" i="27"/>
  <c r="AE160" i="27"/>
  <c r="BN14" i="27"/>
  <c r="AE14" i="27"/>
  <c r="AE141" i="27"/>
  <c r="BN141" i="27"/>
  <c r="BN173" i="27"/>
  <c r="AE173" i="27"/>
  <c r="BN20" i="27"/>
  <c r="AE20" i="27"/>
  <c r="BN24" i="27"/>
  <c r="AE24" i="27"/>
  <c r="BN17" i="27"/>
  <c r="AE17" i="27"/>
  <c r="BN102" i="27"/>
  <c r="AE102" i="27"/>
  <c r="BN177" i="27"/>
  <c r="AE177" i="27"/>
  <c r="BN29" i="27"/>
  <c r="AE29" i="27"/>
  <c r="BN100" i="27"/>
  <c r="AE100" i="27"/>
  <c r="BN110" i="27"/>
  <c r="AE110" i="27"/>
  <c r="AE154" i="27"/>
  <c r="BN154" i="27"/>
  <c r="AE129" i="27"/>
  <c r="BN129" i="27"/>
  <c r="BN183" i="27"/>
  <c r="AE183" i="27"/>
  <c r="BN65" i="27"/>
  <c r="AE65" i="27"/>
  <c r="AE37" i="27"/>
  <c r="BN37" i="27"/>
  <c r="BN96" i="27"/>
  <c r="AE96" i="27"/>
  <c r="BN107" i="27"/>
  <c r="AE107" i="27"/>
  <c r="BN85" i="27"/>
  <c r="AE85" i="27"/>
  <c r="AE82" i="27"/>
  <c r="BN82" i="27"/>
  <c r="BN88" i="27"/>
  <c r="AE88" i="27"/>
  <c r="AE8" i="27"/>
  <c r="BN8" i="27"/>
  <c r="BN150" i="27"/>
  <c r="AE150" i="27"/>
  <c r="BN74" i="27"/>
  <c r="AE74" i="27"/>
  <c r="BN64" i="27"/>
  <c r="AE64" i="27"/>
  <c r="AE164" i="27"/>
  <c r="BN164" i="27"/>
  <c r="AE167" i="27"/>
  <c r="BN167" i="27"/>
  <c r="BN146" i="27"/>
  <c r="AE146" i="27"/>
  <c r="AE76" i="27"/>
  <c r="BN76" i="27"/>
  <c r="AE38" i="27"/>
  <c r="BN38" i="27"/>
  <c r="BN123" i="27"/>
  <c r="AE123" i="27"/>
  <c r="AE90" i="27"/>
  <c r="BN90" i="27"/>
  <c r="BN182" i="27"/>
  <c r="AE182" i="27"/>
  <c r="BN140" i="27"/>
  <c r="AE140" i="27"/>
  <c r="BN186" i="27"/>
  <c r="AE186" i="27"/>
  <c r="BN112" i="27"/>
  <c r="AE112" i="27"/>
  <c r="BN121" i="27"/>
  <c r="AE121" i="27"/>
  <c r="AE137" i="27"/>
  <c r="BN137" i="27"/>
  <c r="AE88" i="26"/>
  <c r="BN88" i="26"/>
  <c r="AE106" i="26"/>
  <c r="BN106" i="26"/>
  <c r="BN152" i="26"/>
  <c r="AE152" i="26"/>
  <c r="AE19" i="26"/>
  <c r="BN19" i="26"/>
  <c r="BN229" i="26"/>
  <c r="AE229" i="26"/>
  <c r="AE173" i="26"/>
  <c r="BN173" i="26"/>
  <c r="BN51" i="26"/>
  <c r="AE51" i="26"/>
  <c r="BN137" i="26"/>
  <c r="AE137" i="26"/>
  <c r="AE226" i="26"/>
  <c r="BN226" i="26"/>
  <c r="AE103" i="26"/>
  <c r="BN103" i="26"/>
  <c r="AE109" i="26"/>
  <c r="BN109" i="26"/>
  <c r="AE124" i="26"/>
  <c r="BN124" i="26"/>
  <c r="BN182" i="26"/>
  <c r="AE182" i="26"/>
  <c r="BN210" i="26"/>
  <c r="AE210" i="26"/>
  <c r="BN190" i="26"/>
  <c r="AE190" i="26"/>
  <c r="BN57" i="26"/>
  <c r="AE57" i="26"/>
  <c r="BN47" i="26"/>
  <c r="AE47" i="26"/>
  <c r="BN179" i="26"/>
  <c r="AE179" i="26"/>
  <c r="AE166" i="26"/>
  <c r="BN166" i="26"/>
  <c r="AE9" i="26"/>
  <c r="BN9" i="26"/>
  <c r="BN52" i="26"/>
  <c r="AE52" i="26"/>
  <c r="BN7" i="26"/>
  <c r="AE7" i="26"/>
  <c r="AE219" i="26"/>
  <c r="BN219" i="26"/>
  <c r="BN212" i="26"/>
  <c r="AE212" i="26"/>
  <c r="AE175" i="26"/>
  <c r="BN175" i="26"/>
  <c r="BN26" i="26"/>
  <c r="AE26" i="26"/>
  <c r="AE139" i="26"/>
  <c r="BN139" i="26"/>
  <c r="BN207" i="26"/>
  <c r="AE207" i="26"/>
  <c r="BN108" i="26"/>
  <c r="AE108" i="26"/>
  <c r="AE187" i="26"/>
  <c r="BN187" i="26"/>
  <c r="AE22" i="26"/>
  <c r="BN22" i="26"/>
  <c r="BN34" i="26"/>
  <c r="AE34" i="26"/>
  <c r="BN183" i="26"/>
  <c r="AE183" i="26"/>
  <c r="BN35" i="26"/>
  <c r="AE35" i="26"/>
  <c r="BN12" i="26"/>
  <c r="AE12" i="26"/>
  <c r="AE44" i="26"/>
  <c r="BN44" i="26"/>
  <c r="BN181" i="26"/>
  <c r="AE181" i="26"/>
  <c r="BN178" i="26"/>
  <c r="AE178" i="26"/>
  <c r="BN79" i="26"/>
  <c r="AE79" i="26"/>
  <c r="BN36" i="26"/>
  <c r="AE36" i="26"/>
  <c r="BN89" i="26"/>
  <c r="AE89" i="26"/>
  <c r="BN134" i="26"/>
  <c r="AE134" i="26"/>
  <c r="BN96" i="26"/>
  <c r="AE96" i="26"/>
  <c r="BN213" i="26"/>
  <c r="AE213" i="26"/>
  <c r="BN39" i="26"/>
  <c r="AE39" i="26"/>
  <c r="BN185" i="26"/>
  <c r="AE185" i="26"/>
  <c r="BN235" i="26"/>
  <c r="AE235" i="26"/>
  <c r="AE63" i="26"/>
  <c r="BN63" i="26"/>
  <c r="BN142" i="26"/>
  <c r="AE142" i="26"/>
  <c r="AE93" i="26"/>
  <c r="BN93" i="26"/>
  <c r="BN217" i="26"/>
  <c r="AE217" i="26"/>
  <c r="BN97" i="26"/>
  <c r="AE97" i="26"/>
  <c r="AE176" i="26"/>
  <c r="BN176" i="26"/>
  <c r="AE14" i="26"/>
  <c r="BN14" i="26"/>
  <c r="BN13" i="26"/>
  <c r="AE13" i="26"/>
  <c r="BN102" i="26"/>
  <c r="AE102" i="26"/>
  <c r="AE184" i="26"/>
  <c r="BN184" i="26"/>
  <c r="BN147" i="26"/>
  <c r="AE147" i="26"/>
  <c r="AE238" i="26"/>
  <c r="BN238" i="26"/>
  <c r="AE90" i="26"/>
  <c r="BN90" i="26"/>
  <c r="AE171" i="26"/>
  <c r="BN171" i="26"/>
  <c r="BN78" i="26"/>
  <c r="AE78" i="26"/>
  <c r="AE5" i="26"/>
  <c r="BN5" i="26"/>
  <c r="AE195" i="26"/>
  <c r="BN195" i="26"/>
  <c r="BN113" i="26"/>
  <c r="AE113" i="26"/>
  <c r="AE123" i="26"/>
  <c r="BN123" i="26"/>
  <c r="AE74" i="26"/>
  <c r="BN74" i="26"/>
  <c r="BN148" i="26"/>
  <c r="AE148" i="26"/>
  <c r="BN120" i="26"/>
  <c r="AE120" i="26"/>
  <c r="BN223" i="26"/>
  <c r="AE223" i="26"/>
  <c r="AE69" i="26"/>
  <c r="BN69" i="26"/>
  <c r="AE205" i="26"/>
  <c r="BN205" i="26"/>
  <c r="BN230" i="26"/>
  <c r="AE230" i="26"/>
  <c r="AE164" i="26"/>
  <c r="BN164" i="26"/>
  <c r="BN200" i="26"/>
  <c r="AE200" i="26"/>
  <c r="BN214" i="26"/>
  <c r="AE214" i="26"/>
  <c r="BN130" i="26"/>
  <c r="AE130" i="26"/>
  <c r="F57" i="16"/>
  <c r="H57" i="16" s="1"/>
  <c r="H59" i="16" s="1"/>
  <c r="G52" i="14"/>
  <c r="H52" i="14" s="1"/>
  <c r="G57" i="14" s="1"/>
  <c r="H57" i="14" s="1"/>
  <c r="H59" i="14" s="1"/>
  <c r="A667" i="1"/>
  <c r="A607" i="1"/>
  <c r="A374" i="1"/>
  <c r="A355" i="1"/>
  <c r="A328" i="1"/>
  <c r="A301" i="1"/>
  <c r="A209" i="1"/>
  <c r="A175" i="1"/>
  <c r="A121" i="1"/>
  <c r="T1129" i="1"/>
  <c r="BD1129" i="1" l="1"/>
  <c r="BO34" i="28"/>
  <c r="BO28" i="28"/>
  <c r="BO17" i="28"/>
  <c r="BO5" i="28"/>
  <c r="BO43" i="28"/>
  <c r="BO13" i="28"/>
  <c r="BO8" i="28"/>
  <c r="BO27" i="28"/>
  <c r="BO6" i="28"/>
  <c r="BO23" i="28"/>
  <c r="BO9" i="28"/>
  <c r="BO36" i="28"/>
  <c r="BO16" i="28"/>
  <c r="BO15" i="28"/>
  <c r="BO14" i="28"/>
  <c r="BO26" i="28"/>
  <c r="BO41" i="28"/>
  <c r="BO42" i="28"/>
  <c r="BO44" i="28"/>
  <c r="BO29" i="28"/>
  <c r="BO31" i="28"/>
  <c r="BO40" i="28"/>
  <c r="BO33" i="28"/>
  <c r="BO19" i="28"/>
  <c r="BO32" i="28"/>
  <c r="BO12" i="28"/>
  <c r="BO7" i="28"/>
  <c r="BO10" i="28"/>
  <c r="BO22" i="28"/>
  <c r="BO137" i="27"/>
  <c r="BO129" i="27"/>
  <c r="BO106" i="27"/>
  <c r="BO39" i="27"/>
  <c r="BO94" i="27"/>
  <c r="BO182" i="27"/>
  <c r="BO146" i="27"/>
  <c r="BO150" i="27"/>
  <c r="BO107" i="27"/>
  <c r="BO121" i="27"/>
  <c r="BO96" i="27"/>
  <c r="BO102" i="27"/>
  <c r="BO181" i="27"/>
  <c r="BO165" i="27"/>
  <c r="BO80" i="27"/>
  <c r="BO79" i="27"/>
  <c r="BO54" i="27"/>
  <c r="BO81" i="27"/>
  <c r="BO111" i="27"/>
  <c r="BO90" i="27"/>
  <c r="BO167" i="27"/>
  <c r="BO8" i="27"/>
  <c r="BO154" i="27"/>
  <c r="BO141" i="27"/>
  <c r="BO118" i="27"/>
  <c r="BO142" i="27"/>
  <c r="BO133" i="27"/>
  <c r="BO132" i="27"/>
  <c r="BO126" i="27"/>
  <c r="BO52" i="27"/>
  <c r="BO112" i="27"/>
  <c r="BO123" i="27"/>
  <c r="BO88" i="27"/>
  <c r="BO110" i="27"/>
  <c r="BO17" i="27"/>
  <c r="BO14" i="27"/>
  <c r="BO61" i="27"/>
  <c r="BO176" i="27"/>
  <c r="BO178" i="27"/>
  <c r="BO149" i="27"/>
  <c r="BO177" i="27"/>
  <c r="BO164" i="27"/>
  <c r="BO37" i="27"/>
  <c r="BO119" i="27"/>
  <c r="BO43" i="27"/>
  <c r="BO47" i="27"/>
  <c r="BO172" i="27"/>
  <c r="BO186" i="27"/>
  <c r="BO64" i="27"/>
  <c r="BO65" i="27"/>
  <c r="BO100" i="27"/>
  <c r="BO24" i="27"/>
  <c r="BO160" i="27"/>
  <c r="BO91" i="27"/>
  <c r="BO70" i="27"/>
  <c r="BO22" i="27"/>
  <c r="BO95" i="27"/>
  <c r="BO156" i="27"/>
  <c r="BO77" i="27"/>
  <c r="BO67" i="27"/>
  <c r="BO144" i="27"/>
  <c r="BO57" i="27"/>
  <c r="BO38" i="27"/>
  <c r="BO82" i="27"/>
  <c r="BO120" i="27"/>
  <c r="BO26" i="27"/>
  <c r="BO122" i="27"/>
  <c r="BO140" i="27"/>
  <c r="BO74" i="27"/>
  <c r="BO85" i="27"/>
  <c r="BO183" i="27"/>
  <c r="BO29" i="27"/>
  <c r="BO20" i="27"/>
  <c r="BO34" i="27"/>
  <c r="BO104" i="27"/>
  <c r="BO50" i="27"/>
  <c r="BO124" i="27"/>
  <c r="BO86" i="27"/>
  <c r="BO76" i="27"/>
  <c r="BO72" i="27"/>
  <c r="BO33" i="27"/>
  <c r="BO128" i="27"/>
  <c r="BO93" i="27"/>
  <c r="BO89" i="27"/>
  <c r="BO16" i="27"/>
  <c r="BO7" i="27"/>
  <c r="BO75" i="27"/>
  <c r="BO173" i="27"/>
  <c r="BO31" i="27"/>
  <c r="BO115" i="27"/>
  <c r="BO170" i="27"/>
  <c r="BO169" i="27"/>
  <c r="BO10" i="27"/>
  <c r="BO164" i="26"/>
  <c r="BO147" i="26"/>
  <c r="BO183" i="26"/>
  <c r="BO56" i="26"/>
  <c r="BO5" i="26"/>
  <c r="BO176" i="26"/>
  <c r="BO63" i="26"/>
  <c r="BO219" i="26"/>
  <c r="BO199" i="26"/>
  <c r="BO227" i="26"/>
  <c r="BO76" i="26"/>
  <c r="BO94" i="26"/>
  <c r="BO128" i="26"/>
  <c r="BO82" i="26"/>
  <c r="BO130" i="26"/>
  <c r="BO78" i="26"/>
  <c r="BO97" i="26"/>
  <c r="BO235" i="26"/>
  <c r="BO134" i="26"/>
  <c r="BO181" i="26"/>
  <c r="BO34" i="26"/>
  <c r="BO7" i="26"/>
  <c r="BO47" i="26"/>
  <c r="BO51" i="26"/>
  <c r="BO234" i="26"/>
  <c r="BO58" i="26"/>
  <c r="BO156" i="26"/>
  <c r="BO126" i="26"/>
  <c r="BO50" i="26"/>
  <c r="BO230" i="26"/>
  <c r="BO96" i="26"/>
  <c r="BO207" i="26"/>
  <c r="BO179" i="26"/>
  <c r="BO182" i="26"/>
  <c r="BO137" i="26"/>
  <c r="BO205" i="26"/>
  <c r="BO74" i="26"/>
  <c r="BO184" i="26"/>
  <c r="BO139" i="26"/>
  <c r="BO124" i="26"/>
  <c r="BO106" i="26"/>
  <c r="BO136" i="26"/>
  <c r="BO21" i="26"/>
  <c r="BO71" i="26"/>
  <c r="BO214" i="26"/>
  <c r="BO102" i="26"/>
  <c r="BO217" i="26"/>
  <c r="BO185" i="26"/>
  <c r="BO89" i="26"/>
  <c r="BO26" i="26"/>
  <c r="BO52" i="26"/>
  <c r="BO57" i="26"/>
  <c r="BO95" i="26"/>
  <c r="BO11" i="26"/>
  <c r="BO48" i="26"/>
  <c r="BO171" i="26"/>
  <c r="BO173" i="26"/>
  <c r="BO191" i="26"/>
  <c r="BO188" i="26"/>
  <c r="BO125" i="26"/>
  <c r="BO154" i="26"/>
  <c r="BO146" i="26"/>
  <c r="BO69" i="26"/>
  <c r="BO123" i="26"/>
  <c r="BO44" i="26"/>
  <c r="BO22" i="26"/>
  <c r="BO109" i="26"/>
  <c r="BO88" i="26"/>
  <c r="BO114" i="26"/>
  <c r="BO200" i="26"/>
  <c r="BO223" i="26"/>
  <c r="BO113" i="26"/>
  <c r="BO13" i="26"/>
  <c r="BO39" i="26"/>
  <c r="BO36" i="26"/>
  <c r="BO12" i="26"/>
  <c r="BO190" i="26"/>
  <c r="BO229" i="26"/>
  <c r="BO65" i="26"/>
  <c r="BO110" i="26"/>
  <c r="BO83" i="26"/>
  <c r="BO77" i="26"/>
  <c r="BO87" i="26"/>
  <c r="BO218" i="26"/>
  <c r="BO6" i="26"/>
  <c r="BO75" i="26"/>
  <c r="BO90" i="26"/>
  <c r="BO187" i="26"/>
  <c r="BO9" i="26"/>
  <c r="BO103" i="26"/>
  <c r="BO100" i="26"/>
  <c r="BO162" i="26"/>
  <c r="BO225" i="26"/>
  <c r="BO93" i="26"/>
  <c r="BO175" i="26"/>
  <c r="BO120" i="26"/>
  <c r="BO142" i="26"/>
  <c r="BO213" i="26"/>
  <c r="BO79" i="26"/>
  <c r="BO35" i="26"/>
  <c r="BO108" i="26"/>
  <c r="BO212" i="26"/>
  <c r="BO210" i="26"/>
  <c r="BO45" i="26"/>
  <c r="BO237" i="26"/>
  <c r="BO150" i="26"/>
  <c r="BO197" i="26"/>
  <c r="BO24" i="26"/>
  <c r="BO15" i="26"/>
  <c r="BO232" i="26"/>
  <c r="BO53" i="26"/>
  <c r="BO38" i="26"/>
  <c r="BO238" i="26"/>
  <c r="BO14" i="26"/>
  <c r="BO166" i="26"/>
  <c r="BO226" i="26"/>
  <c r="BO19" i="26"/>
  <c r="BO138" i="26"/>
  <c r="BO201" i="26"/>
  <c r="BO115" i="26"/>
  <c r="BO105" i="26"/>
  <c r="BO195" i="26"/>
  <c r="BO148" i="26"/>
  <c r="BO178" i="26"/>
  <c r="BO152" i="26"/>
  <c r="BO73" i="26"/>
  <c r="BO239" i="26"/>
  <c r="BO55" i="26"/>
  <c r="A1129" i="1"/>
  <c r="Y1164" i="1" l="1"/>
  <c r="Z1164" i="1" s="1"/>
  <c r="AA1164" i="1" s="1"/>
  <c r="AB1164" i="1" s="1"/>
  <c r="AC1164" i="1" s="1"/>
  <c r="AD1164" i="1" s="1"/>
  <c r="AE1164" i="1" s="1"/>
  <c r="Y1163" i="1"/>
  <c r="Z1163" i="1" s="1"/>
  <c r="AA1163" i="1" s="1"/>
  <c r="AB1163" i="1" s="1"/>
  <c r="AC1163" i="1" s="1"/>
  <c r="AD1163" i="1" s="1"/>
  <c r="AE1163" i="1" s="1"/>
  <c r="Y1162" i="1"/>
  <c r="Z1162" i="1" s="1"/>
  <c r="AA1162" i="1" s="1"/>
  <c r="AB1162" i="1" s="1"/>
  <c r="AC1162" i="1" s="1"/>
  <c r="AD1162" i="1" s="1"/>
  <c r="AE1162" i="1" s="1"/>
  <c r="Y1161" i="1"/>
  <c r="Z1161" i="1" s="1"/>
  <c r="AA1161" i="1" s="1"/>
  <c r="AB1161" i="1" s="1"/>
  <c r="AC1161" i="1" s="1"/>
  <c r="AD1161" i="1" s="1"/>
  <c r="AE1161" i="1" s="1"/>
  <c r="Y1160" i="1"/>
  <c r="Z1160" i="1" s="1"/>
  <c r="AA1160" i="1" s="1"/>
  <c r="AB1160" i="1" s="1"/>
  <c r="AC1160" i="1" s="1"/>
  <c r="AD1160" i="1" s="1"/>
  <c r="AE1160" i="1" s="1"/>
  <c r="Y1159" i="1"/>
  <c r="Z1159" i="1" s="1"/>
  <c r="AA1159" i="1" s="1"/>
  <c r="AB1159" i="1" s="1"/>
  <c r="AC1159" i="1" s="1"/>
  <c r="AD1159" i="1" s="1"/>
  <c r="AE1159" i="1" s="1"/>
  <c r="Y1158" i="1"/>
  <c r="Z1158" i="1" s="1"/>
  <c r="AA1158" i="1" s="1"/>
  <c r="AB1158" i="1" s="1"/>
  <c r="AC1158" i="1" s="1"/>
  <c r="AD1158" i="1" s="1"/>
  <c r="AE1158" i="1" s="1"/>
  <c r="Y1157" i="1"/>
  <c r="Z1157" i="1" s="1"/>
  <c r="AA1157" i="1" s="1"/>
  <c r="AB1157" i="1" s="1"/>
  <c r="AC1157" i="1" s="1"/>
  <c r="AD1157" i="1" s="1"/>
  <c r="AE1157" i="1" s="1"/>
  <c r="Y1156" i="1"/>
  <c r="Z1156" i="1" s="1"/>
  <c r="AA1156" i="1" s="1"/>
  <c r="AB1156" i="1" s="1"/>
  <c r="AC1156" i="1" s="1"/>
  <c r="AD1156" i="1" s="1"/>
  <c r="AE1156" i="1" s="1"/>
  <c r="Y1155" i="1"/>
  <c r="Z1155" i="1" s="1"/>
  <c r="AA1155" i="1" s="1"/>
  <c r="AB1155" i="1" s="1"/>
  <c r="AC1155" i="1" s="1"/>
  <c r="AD1155" i="1" s="1"/>
  <c r="AE1155" i="1" s="1"/>
  <c r="Y1154" i="1"/>
  <c r="Z1154" i="1" s="1"/>
  <c r="AA1154" i="1" s="1"/>
  <c r="AB1154" i="1" s="1"/>
  <c r="AC1154" i="1" s="1"/>
  <c r="AD1154" i="1" s="1"/>
  <c r="AE1154" i="1" s="1"/>
  <c r="Y1153" i="1"/>
  <c r="Z1153" i="1" s="1"/>
  <c r="AA1153" i="1" s="1"/>
  <c r="AB1153" i="1" s="1"/>
  <c r="AC1153" i="1" s="1"/>
  <c r="AD1153" i="1" s="1"/>
  <c r="AE1153" i="1" s="1"/>
  <c r="Y1152" i="1"/>
  <c r="Z1152" i="1" s="1"/>
  <c r="AA1152" i="1" s="1"/>
  <c r="AB1152" i="1" s="1"/>
  <c r="AC1152" i="1" s="1"/>
  <c r="AD1152" i="1" s="1"/>
  <c r="AE1152" i="1" s="1"/>
  <c r="Y1151" i="1"/>
  <c r="Z1151" i="1" s="1"/>
  <c r="AA1151" i="1" s="1"/>
  <c r="AB1151" i="1" s="1"/>
  <c r="AC1151" i="1" s="1"/>
  <c r="AD1151" i="1" s="1"/>
  <c r="AE1151" i="1" s="1"/>
  <c r="Y1150" i="1"/>
  <c r="Z1150" i="1" s="1"/>
  <c r="AA1150" i="1" s="1"/>
  <c r="AB1150" i="1" s="1"/>
  <c r="AC1150" i="1" s="1"/>
  <c r="AD1150" i="1" s="1"/>
  <c r="AE1150" i="1" s="1"/>
  <c r="Y1149" i="1"/>
  <c r="Z1149" i="1" s="1"/>
  <c r="AA1149" i="1" s="1"/>
  <c r="AB1149" i="1" s="1"/>
  <c r="AC1149" i="1" s="1"/>
  <c r="AD1149" i="1" s="1"/>
  <c r="AE1149" i="1" s="1"/>
  <c r="Y1148" i="1"/>
  <c r="Z1148" i="1" s="1"/>
  <c r="AA1148" i="1" s="1"/>
  <c r="AB1148" i="1" s="1"/>
  <c r="AC1148" i="1" s="1"/>
  <c r="AD1148" i="1" s="1"/>
  <c r="AE1148" i="1" s="1"/>
  <c r="Y1147" i="1"/>
  <c r="Z1147" i="1" s="1"/>
  <c r="AA1147" i="1" s="1"/>
  <c r="AB1147" i="1" s="1"/>
  <c r="AC1147" i="1" s="1"/>
  <c r="AD1147" i="1" s="1"/>
  <c r="AE1147" i="1" s="1"/>
  <c r="Y1146" i="1"/>
  <c r="Z1146" i="1" s="1"/>
  <c r="AA1146" i="1" s="1"/>
  <c r="AB1146" i="1" s="1"/>
  <c r="AC1146" i="1" s="1"/>
  <c r="AD1146" i="1" s="1"/>
  <c r="AE1146" i="1" s="1"/>
  <c r="Y1145" i="1"/>
  <c r="Z1145" i="1" s="1"/>
  <c r="AA1145" i="1" s="1"/>
  <c r="AB1145" i="1" s="1"/>
  <c r="AC1145" i="1" s="1"/>
  <c r="AD1145" i="1" s="1"/>
  <c r="AE1145" i="1" s="1"/>
  <c r="Y1144" i="1"/>
  <c r="Z1144" i="1" s="1"/>
  <c r="AA1144" i="1" s="1"/>
  <c r="AB1144" i="1" s="1"/>
  <c r="AC1144" i="1" s="1"/>
  <c r="AD1144" i="1" s="1"/>
  <c r="AE1144" i="1" s="1"/>
  <c r="Y1143" i="1"/>
  <c r="Z1143" i="1" s="1"/>
  <c r="AA1143" i="1" s="1"/>
  <c r="AB1143" i="1" s="1"/>
  <c r="AC1143" i="1" s="1"/>
  <c r="AD1143" i="1" s="1"/>
  <c r="AE1143" i="1" s="1"/>
  <c r="Y1142" i="1"/>
  <c r="Z1142" i="1" s="1"/>
  <c r="AA1142" i="1" s="1"/>
  <c r="AB1142" i="1" s="1"/>
  <c r="AC1142" i="1" s="1"/>
  <c r="AD1142" i="1" s="1"/>
  <c r="AE1142" i="1" s="1"/>
  <c r="Y1141" i="1"/>
  <c r="Z1141" i="1" s="1"/>
  <c r="AA1141" i="1" s="1"/>
  <c r="AB1141" i="1" s="1"/>
  <c r="AC1141" i="1" s="1"/>
  <c r="AD1141" i="1" s="1"/>
  <c r="AE1141" i="1" s="1"/>
  <c r="Y1140" i="1"/>
  <c r="Z1140" i="1" s="1"/>
  <c r="AA1140" i="1" s="1"/>
  <c r="AB1140" i="1" s="1"/>
  <c r="AC1140" i="1" s="1"/>
  <c r="AD1140" i="1" s="1"/>
  <c r="AE1140" i="1" s="1"/>
  <c r="Y1139" i="1"/>
  <c r="Z1139" i="1" s="1"/>
  <c r="AA1139" i="1" s="1"/>
  <c r="AB1139" i="1" s="1"/>
  <c r="AC1139" i="1" s="1"/>
  <c r="AD1139" i="1" s="1"/>
  <c r="AE1139" i="1" s="1"/>
  <c r="Y1138" i="1"/>
  <c r="Z1138" i="1" s="1"/>
  <c r="AA1138" i="1" s="1"/>
  <c r="AB1138" i="1" s="1"/>
  <c r="AC1138" i="1" s="1"/>
  <c r="AD1138" i="1" s="1"/>
  <c r="AE1138" i="1" s="1"/>
  <c r="Y1137" i="1"/>
  <c r="Z1137" i="1" s="1"/>
  <c r="AA1137" i="1" s="1"/>
  <c r="AB1137" i="1" s="1"/>
  <c r="AC1137" i="1" s="1"/>
  <c r="AD1137" i="1" s="1"/>
  <c r="AE1137" i="1" s="1"/>
  <c r="Y1136" i="1"/>
  <c r="Z1136" i="1" s="1"/>
  <c r="AA1136" i="1" s="1"/>
  <c r="AB1136" i="1" s="1"/>
  <c r="AC1136" i="1" s="1"/>
  <c r="AD1136" i="1" s="1"/>
  <c r="AE1136" i="1" s="1"/>
  <c r="Y1135" i="1"/>
  <c r="Z1135" i="1" s="1"/>
  <c r="AA1135" i="1" s="1"/>
  <c r="AB1135" i="1" s="1"/>
  <c r="AC1135" i="1" s="1"/>
  <c r="AD1135" i="1" s="1"/>
  <c r="AE1135" i="1" s="1"/>
  <c r="Y1134" i="1"/>
  <c r="Z1134" i="1" s="1"/>
  <c r="AA1134" i="1" s="1"/>
  <c r="AB1134" i="1" s="1"/>
  <c r="AC1134" i="1" s="1"/>
  <c r="AD1134" i="1" s="1"/>
  <c r="AE1134" i="1" s="1"/>
  <c r="Y1133" i="1"/>
  <c r="Z1133" i="1" s="1"/>
  <c r="AA1133" i="1" s="1"/>
  <c r="AB1133" i="1" s="1"/>
  <c r="AC1133" i="1" s="1"/>
  <c r="AD1133" i="1" s="1"/>
  <c r="AE1133" i="1" s="1"/>
  <c r="Y1132" i="1"/>
  <c r="Z1132" i="1" s="1"/>
  <c r="AA1132" i="1" s="1"/>
  <c r="AB1132" i="1" s="1"/>
  <c r="AC1132" i="1" s="1"/>
  <c r="AD1132" i="1" s="1"/>
  <c r="AE1132" i="1" s="1"/>
  <c r="Y1131" i="1"/>
  <c r="Z1131" i="1" s="1"/>
  <c r="AA1131" i="1" s="1"/>
  <c r="AB1131" i="1" s="1"/>
  <c r="AC1131" i="1" s="1"/>
  <c r="AD1131" i="1" s="1"/>
  <c r="AE1131" i="1" s="1"/>
  <c r="Y1130" i="1"/>
  <c r="Z1130" i="1" s="1"/>
  <c r="AA1130" i="1" s="1"/>
  <c r="AB1130" i="1" s="1"/>
  <c r="AC1130" i="1" s="1"/>
  <c r="AD1130" i="1" s="1"/>
  <c r="AE1130" i="1" s="1"/>
  <c r="Y1129" i="1"/>
  <c r="Z1129" i="1" s="1"/>
  <c r="AA1129" i="1" s="1"/>
  <c r="AB1129" i="1" s="1"/>
  <c r="AC1129" i="1" s="1"/>
  <c r="AD1129" i="1" s="1"/>
  <c r="AE1129" i="1" s="1"/>
  <c r="Y1128" i="1"/>
  <c r="Z1128" i="1" s="1"/>
  <c r="AA1128" i="1" s="1"/>
  <c r="AB1128" i="1" s="1"/>
  <c r="AC1128" i="1" s="1"/>
  <c r="AD1128" i="1" s="1"/>
  <c r="AE1128" i="1" s="1"/>
  <c r="Y1127" i="1"/>
  <c r="Z1127" i="1" s="1"/>
  <c r="AA1127" i="1" s="1"/>
  <c r="AB1127" i="1" s="1"/>
  <c r="AC1127" i="1" s="1"/>
  <c r="AD1127" i="1" s="1"/>
  <c r="AE1127" i="1" s="1"/>
  <c r="Y1126" i="1"/>
  <c r="Z1126" i="1" s="1"/>
  <c r="AA1126" i="1" s="1"/>
  <c r="AB1126" i="1" s="1"/>
  <c r="AC1126" i="1" s="1"/>
  <c r="AD1126" i="1" s="1"/>
  <c r="AE1126" i="1" s="1"/>
  <c r="Y1125" i="1"/>
  <c r="Z1125" i="1" s="1"/>
  <c r="AA1125" i="1" s="1"/>
  <c r="AB1125" i="1" s="1"/>
  <c r="AC1125" i="1" s="1"/>
  <c r="AD1125" i="1" s="1"/>
  <c r="AE1125" i="1" s="1"/>
  <c r="Y1124" i="1"/>
  <c r="Z1124" i="1" s="1"/>
  <c r="AA1124" i="1" s="1"/>
  <c r="AB1124" i="1" s="1"/>
  <c r="AC1124" i="1" s="1"/>
  <c r="AD1124" i="1" s="1"/>
  <c r="AE1124" i="1" s="1"/>
  <c r="Y1123" i="1"/>
  <c r="Z1123" i="1" s="1"/>
  <c r="AA1123" i="1" s="1"/>
  <c r="AB1123" i="1" s="1"/>
  <c r="AC1123" i="1" s="1"/>
  <c r="AD1123" i="1" s="1"/>
  <c r="AE1123" i="1" s="1"/>
  <c r="Y1122" i="1"/>
  <c r="Z1122" i="1" s="1"/>
  <c r="AA1122" i="1" s="1"/>
  <c r="AB1122" i="1" s="1"/>
  <c r="AC1122" i="1" s="1"/>
  <c r="AD1122" i="1" s="1"/>
  <c r="AE1122" i="1" s="1"/>
  <c r="Y1121" i="1"/>
  <c r="Z1121" i="1" s="1"/>
  <c r="AA1121" i="1" s="1"/>
  <c r="AB1121" i="1" s="1"/>
  <c r="AC1121" i="1" s="1"/>
  <c r="AD1121" i="1" s="1"/>
  <c r="AE1121" i="1" s="1"/>
  <c r="Y1120" i="1"/>
  <c r="Z1120" i="1" s="1"/>
  <c r="AA1120" i="1" s="1"/>
  <c r="AB1120" i="1" s="1"/>
  <c r="AC1120" i="1" s="1"/>
  <c r="AD1120" i="1" s="1"/>
  <c r="AE1120" i="1" s="1"/>
  <c r="Y1119" i="1"/>
  <c r="Z1119" i="1" s="1"/>
  <c r="AA1119" i="1" s="1"/>
  <c r="AB1119" i="1" s="1"/>
  <c r="AC1119" i="1" s="1"/>
  <c r="AD1119" i="1" s="1"/>
  <c r="AE1119" i="1" s="1"/>
  <c r="Y1118" i="1"/>
  <c r="Z1118" i="1" s="1"/>
  <c r="AA1118" i="1" s="1"/>
  <c r="AB1118" i="1" s="1"/>
  <c r="AC1118" i="1" s="1"/>
  <c r="AD1118" i="1" s="1"/>
  <c r="AE1118" i="1" s="1"/>
  <c r="Y1117" i="1"/>
  <c r="Z1117" i="1" s="1"/>
  <c r="AA1117" i="1" s="1"/>
  <c r="AB1117" i="1" s="1"/>
  <c r="AC1117" i="1" s="1"/>
  <c r="AD1117" i="1" s="1"/>
  <c r="AE1117" i="1" s="1"/>
  <c r="Y1116" i="1"/>
  <c r="Z1116" i="1" s="1"/>
  <c r="AA1116" i="1" s="1"/>
  <c r="AB1116" i="1" s="1"/>
  <c r="AC1116" i="1" s="1"/>
  <c r="AD1116" i="1" s="1"/>
  <c r="AE1116" i="1" s="1"/>
  <c r="Y1115" i="1"/>
  <c r="Z1115" i="1" s="1"/>
  <c r="AA1115" i="1" s="1"/>
  <c r="AB1115" i="1" s="1"/>
  <c r="AC1115" i="1" s="1"/>
  <c r="AD1115" i="1" s="1"/>
  <c r="AE1115" i="1" s="1"/>
  <c r="Y1114" i="1"/>
  <c r="Z1114" i="1" s="1"/>
  <c r="AA1114" i="1" s="1"/>
  <c r="AB1114" i="1" s="1"/>
  <c r="AC1114" i="1" s="1"/>
  <c r="AD1114" i="1" s="1"/>
  <c r="AE1114" i="1" s="1"/>
  <c r="Y1113" i="1"/>
  <c r="Z1113" i="1" s="1"/>
  <c r="AA1113" i="1" s="1"/>
  <c r="AB1113" i="1" s="1"/>
  <c r="AC1113" i="1" s="1"/>
  <c r="AD1113" i="1" s="1"/>
  <c r="AE1113" i="1" s="1"/>
  <c r="Y1112" i="1"/>
  <c r="Z1112" i="1" s="1"/>
  <c r="AA1112" i="1" s="1"/>
  <c r="AB1112" i="1" s="1"/>
  <c r="AC1112" i="1" s="1"/>
  <c r="AD1112" i="1" s="1"/>
  <c r="AE1112" i="1" s="1"/>
  <c r="Y1111" i="1"/>
  <c r="Z1111" i="1" s="1"/>
  <c r="AA1111" i="1" s="1"/>
  <c r="AB1111" i="1" s="1"/>
  <c r="AC1111" i="1" s="1"/>
  <c r="AD1111" i="1" s="1"/>
  <c r="AE1111" i="1" s="1"/>
  <c r="Y1110" i="1"/>
  <c r="Z1110" i="1" s="1"/>
  <c r="AA1110" i="1" s="1"/>
  <c r="AB1110" i="1" s="1"/>
  <c r="AC1110" i="1" s="1"/>
  <c r="AD1110" i="1" s="1"/>
  <c r="AE1110" i="1" s="1"/>
  <c r="Y1109" i="1"/>
  <c r="Z1109" i="1" s="1"/>
  <c r="AA1109" i="1" s="1"/>
  <c r="AB1109" i="1" s="1"/>
  <c r="AC1109" i="1" s="1"/>
  <c r="AD1109" i="1" s="1"/>
  <c r="AE1109" i="1" s="1"/>
  <c r="Y1108" i="1"/>
  <c r="Z1108" i="1" s="1"/>
  <c r="AA1108" i="1" s="1"/>
  <c r="AB1108" i="1" s="1"/>
  <c r="AC1108" i="1" s="1"/>
  <c r="AD1108" i="1" s="1"/>
  <c r="AE1108" i="1" s="1"/>
  <c r="Y1107" i="1"/>
  <c r="Z1107" i="1" s="1"/>
  <c r="AA1107" i="1" s="1"/>
  <c r="AB1107" i="1" s="1"/>
  <c r="AC1107" i="1" s="1"/>
  <c r="AD1107" i="1" s="1"/>
  <c r="AE1107" i="1" s="1"/>
  <c r="Y1106" i="1"/>
  <c r="Z1106" i="1" s="1"/>
  <c r="AA1106" i="1" s="1"/>
  <c r="AB1106" i="1" s="1"/>
  <c r="AC1106" i="1" s="1"/>
  <c r="AD1106" i="1" s="1"/>
  <c r="AE1106" i="1" s="1"/>
  <c r="Y1105" i="1"/>
  <c r="Z1105" i="1" s="1"/>
  <c r="AA1105" i="1" s="1"/>
  <c r="AB1105" i="1" s="1"/>
  <c r="AC1105" i="1" s="1"/>
  <c r="AD1105" i="1" s="1"/>
  <c r="AE1105" i="1" s="1"/>
  <c r="Y1104" i="1"/>
  <c r="Z1104" i="1" s="1"/>
  <c r="AA1104" i="1" s="1"/>
  <c r="AB1104" i="1" s="1"/>
  <c r="AC1104" i="1" s="1"/>
  <c r="AD1104" i="1" s="1"/>
  <c r="AE1104" i="1" s="1"/>
  <c r="Y1103" i="1"/>
  <c r="Z1103" i="1" s="1"/>
  <c r="AA1103" i="1" s="1"/>
  <c r="AB1103" i="1" s="1"/>
  <c r="AC1103" i="1" s="1"/>
  <c r="AD1103" i="1" s="1"/>
  <c r="AE1103" i="1" s="1"/>
  <c r="Y1102" i="1"/>
  <c r="Z1102" i="1" s="1"/>
  <c r="AA1102" i="1" s="1"/>
  <c r="AB1102" i="1" s="1"/>
  <c r="AC1102" i="1" s="1"/>
  <c r="AD1102" i="1" s="1"/>
  <c r="AE1102" i="1" s="1"/>
  <c r="Y1101" i="1"/>
  <c r="Z1101" i="1" s="1"/>
  <c r="AA1101" i="1" s="1"/>
  <c r="AB1101" i="1" s="1"/>
  <c r="AC1101" i="1" s="1"/>
  <c r="AD1101" i="1" s="1"/>
  <c r="AE1101" i="1" s="1"/>
  <c r="Y1100" i="1"/>
  <c r="Z1100" i="1" s="1"/>
  <c r="AA1100" i="1" s="1"/>
  <c r="AB1100" i="1" s="1"/>
  <c r="AC1100" i="1" s="1"/>
  <c r="AD1100" i="1" s="1"/>
  <c r="AE1100" i="1" s="1"/>
  <c r="Y1099" i="1"/>
  <c r="Z1099" i="1" s="1"/>
  <c r="AA1099" i="1" s="1"/>
  <c r="AB1099" i="1" s="1"/>
  <c r="AC1099" i="1" s="1"/>
  <c r="AD1099" i="1" s="1"/>
  <c r="AE1099" i="1" s="1"/>
  <c r="Y1098" i="1"/>
  <c r="Z1098" i="1" s="1"/>
  <c r="AA1098" i="1" s="1"/>
  <c r="AB1098" i="1" s="1"/>
  <c r="AC1098" i="1" s="1"/>
  <c r="AD1098" i="1" s="1"/>
  <c r="AE1098" i="1" s="1"/>
  <c r="Y1097" i="1"/>
  <c r="Z1097" i="1" s="1"/>
  <c r="AA1097" i="1" s="1"/>
  <c r="AB1097" i="1" s="1"/>
  <c r="AC1097" i="1" s="1"/>
  <c r="AD1097" i="1" s="1"/>
  <c r="AE1097" i="1" s="1"/>
  <c r="Y1096" i="1"/>
  <c r="Z1096" i="1" s="1"/>
  <c r="AA1096" i="1" s="1"/>
  <c r="AB1096" i="1" s="1"/>
  <c r="AC1096" i="1" s="1"/>
  <c r="AD1096" i="1" s="1"/>
  <c r="AE1096" i="1" s="1"/>
  <c r="Y1095" i="1"/>
  <c r="Z1095" i="1" s="1"/>
  <c r="AA1095" i="1" s="1"/>
  <c r="AB1095" i="1" s="1"/>
  <c r="AC1095" i="1" s="1"/>
  <c r="AD1095" i="1" s="1"/>
  <c r="AE1095" i="1" s="1"/>
  <c r="Y1094" i="1"/>
  <c r="Z1094" i="1" s="1"/>
  <c r="AA1094" i="1" s="1"/>
  <c r="AB1094" i="1" s="1"/>
  <c r="AC1094" i="1" s="1"/>
  <c r="AD1094" i="1" s="1"/>
  <c r="AE1094" i="1" s="1"/>
  <c r="Y1093" i="1"/>
  <c r="Z1093" i="1" s="1"/>
  <c r="AA1093" i="1" s="1"/>
  <c r="AB1093" i="1" s="1"/>
  <c r="AC1093" i="1" s="1"/>
  <c r="AD1093" i="1" s="1"/>
  <c r="AE1093" i="1" s="1"/>
  <c r="Y1092" i="1"/>
  <c r="Z1092" i="1" s="1"/>
  <c r="AA1092" i="1" s="1"/>
  <c r="AB1092" i="1" s="1"/>
  <c r="AC1092" i="1" s="1"/>
  <c r="AD1092" i="1" s="1"/>
  <c r="AE1092" i="1" s="1"/>
  <c r="Y1091" i="1"/>
  <c r="Z1091" i="1" s="1"/>
  <c r="AA1091" i="1" s="1"/>
  <c r="AB1091" i="1" s="1"/>
  <c r="AC1091" i="1" s="1"/>
  <c r="AD1091" i="1" s="1"/>
  <c r="AE1091" i="1" s="1"/>
  <c r="Y1090" i="1"/>
  <c r="Z1090" i="1" s="1"/>
  <c r="AA1090" i="1" s="1"/>
  <c r="AB1090" i="1" s="1"/>
  <c r="AC1090" i="1" s="1"/>
  <c r="AD1090" i="1" s="1"/>
  <c r="AE1090" i="1" s="1"/>
  <c r="Y1089" i="1"/>
  <c r="Z1089" i="1" s="1"/>
  <c r="AA1089" i="1" s="1"/>
  <c r="AB1089" i="1" s="1"/>
  <c r="AC1089" i="1" s="1"/>
  <c r="AD1089" i="1" s="1"/>
  <c r="AE1089" i="1" s="1"/>
  <c r="Y1088" i="1"/>
  <c r="Z1088" i="1" s="1"/>
  <c r="AA1088" i="1" s="1"/>
  <c r="AB1088" i="1" s="1"/>
  <c r="AC1088" i="1" s="1"/>
  <c r="AD1088" i="1" s="1"/>
  <c r="AE1088" i="1" s="1"/>
  <c r="Y1087" i="1"/>
  <c r="Z1087" i="1" s="1"/>
  <c r="AA1087" i="1" s="1"/>
  <c r="AB1087" i="1" s="1"/>
  <c r="AC1087" i="1" s="1"/>
  <c r="AD1087" i="1" s="1"/>
  <c r="AE1087" i="1" s="1"/>
  <c r="Y1086" i="1"/>
  <c r="Z1086" i="1" s="1"/>
  <c r="AA1086" i="1" s="1"/>
  <c r="AB1086" i="1" s="1"/>
  <c r="AC1086" i="1" s="1"/>
  <c r="AD1086" i="1" s="1"/>
  <c r="AE1086" i="1" s="1"/>
  <c r="Y1085" i="1"/>
  <c r="Z1085" i="1" s="1"/>
  <c r="AA1085" i="1" s="1"/>
  <c r="AB1085" i="1" s="1"/>
  <c r="AC1085" i="1" s="1"/>
  <c r="AD1085" i="1" s="1"/>
  <c r="AE1085" i="1" s="1"/>
  <c r="Y1084" i="1"/>
  <c r="Z1084" i="1" s="1"/>
  <c r="AA1084" i="1" s="1"/>
  <c r="AB1084" i="1" s="1"/>
  <c r="AC1084" i="1" s="1"/>
  <c r="AD1084" i="1" s="1"/>
  <c r="AE1084" i="1" s="1"/>
  <c r="Y1083" i="1"/>
  <c r="Z1083" i="1" s="1"/>
  <c r="AA1083" i="1" s="1"/>
  <c r="AB1083" i="1" s="1"/>
  <c r="AC1083" i="1" s="1"/>
  <c r="AD1083" i="1" s="1"/>
  <c r="AE1083" i="1" s="1"/>
  <c r="Y1082" i="1"/>
  <c r="Z1082" i="1" s="1"/>
  <c r="AA1082" i="1" s="1"/>
  <c r="AB1082" i="1" s="1"/>
  <c r="AC1082" i="1" s="1"/>
  <c r="AD1082" i="1" s="1"/>
  <c r="AE1082" i="1" s="1"/>
  <c r="Y1081" i="1"/>
  <c r="Z1081" i="1" s="1"/>
  <c r="AA1081" i="1" s="1"/>
  <c r="AB1081" i="1" s="1"/>
  <c r="AC1081" i="1" s="1"/>
  <c r="AD1081" i="1" s="1"/>
  <c r="AE1081" i="1" s="1"/>
  <c r="Y1080" i="1"/>
  <c r="Z1080" i="1" s="1"/>
  <c r="AA1080" i="1" s="1"/>
  <c r="AB1080" i="1" s="1"/>
  <c r="AC1080" i="1" s="1"/>
  <c r="AD1080" i="1" s="1"/>
  <c r="AE1080" i="1" s="1"/>
  <c r="Y1079" i="1"/>
  <c r="Z1079" i="1" s="1"/>
  <c r="AA1079" i="1" s="1"/>
  <c r="AB1079" i="1" s="1"/>
  <c r="AC1079" i="1" s="1"/>
  <c r="AD1079" i="1" s="1"/>
  <c r="AE1079" i="1" s="1"/>
  <c r="Y1078" i="1"/>
  <c r="Z1078" i="1" s="1"/>
  <c r="AA1078" i="1" s="1"/>
  <c r="AB1078" i="1" s="1"/>
  <c r="AC1078" i="1" s="1"/>
  <c r="AD1078" i="1" s="1"/>
  <c r="AE1078" i="1" s="1"/>
  <c r="Y1077" i="1"/>
  <c r="Z1077" i="1" s="1"/>
  <c r="AA1077" i="1" s="1"/>
  <c r="AB1077" i="1" s="1"/>
  <c r="AC1077" i="1" s="1"/>
  <c r="AD1077" i="1" s="1"/>
  <c r="AE1077" i="1" s="1"/>
  <c r="Y1076" i="1"/>
  <c r="Z1076" i="1" s="1"/>
  <c r="AA1076" i="1" s="1"/>
  <c r="AB1076" i="1" s="1"/>
  <c r="AC1076" i="1" s="1"/>
  <c r="AD1076" i="1" s="1"/>
  <c r="AE1076" i="1" s="1"/>
  <c r="Y1075" i="1"/>
  <c r="Z1075" i="1" s="1"/>
  <c r="AA1075" i="1" s="1"/>
  <c r="AB1075" i="1" s="1"/>
  <c r="AC1075" i="1" s="1"/>
  <c r="AD1075" i="1" s="1"/>
  <c r="AE1075" i="1" s="1"/>
  <c r="Y1074" i="1"/>
  <c r="Z1074" i="1" s="1"/>
  <c r="AA1074" i="1" s="1"/>
  <c r="AB1074" i="1" s="1"/>
  <c r="AC1074" i="1" s="1"/>
  <c r="AD1074" i="1" s="1"/>
  <c r="AE1074" i="1" s="1"/>
  <c r="Y1073" i="1"/>
  <c r="Z1073" i="1" s="1"/>
  <c r="AA1073" i="1" s="1"/>
  <c r="AB1073" i="1" s="1"/>
  <c r="AC1073" i="1" s="1"/>
  <c r="AD1073" i="1" s="1"/>
  <c r="AE1073" i="1" s="1"/>
  <c r="Y1072" i="1"/>
  <c r="Z1072" i="1" s="1"/>
  <c r="AA1072" i="1" s="1"/>
  <c r="AB1072" i="1" s="1"/>
  <c r="AC1072" i="1" s="1"/>
  <c r="AD1072" i="1" s="1"/>
  <c r="AE1072" i="1" s="1"/>
  <c r="Y1071" i="1"/>
  <c r="Z1071" i="1" s="1"/>
  <c r="AA1071" i="1" s="1"/>
  <c r="AB1071" i="1" s="1"/>
  <c r="AC1071" i="1" s="1"/>
  <c r="AD1071" i="1" s="1"/>
  <c r="AE1071" i="1" s="1"/>
  <c r="Y1070" i="1"/>
  <c r="Z1070" i="1" s="1"/>
  <c r="AA1070" i="1" s="1"/>
  <c r="AB1070" i="1" s="1"/>
  <c r="AC1070" i="1" s="1"/>
  <c r="AD1070" i="1" s="1"/>
  <c r="AE1070" i="1" s="1"/>
  <c r="Y1069" i="1"/>
  <c r="Z1069" i="1" s="1"/>
  <c r="AA1069" i="1" s="1"/>
  <c r="AB1069" i="1" s="1"/>
  <c r="AC1069" i="1" s="1"/>
  <c r="AD1069" i="1" s="1"/>
  <c r="AE1069" i="1" s="1"/>
  <c r="Y1068" i="1"/>
  <c r="Z1068" i="1" s="1"/>
  <c r="AA1068" i="1" s="1"/>
  <c r="AB1068" i="1" s="1"/>
  <c r="AC1068" i="1" s="1"/>
  <c r="AD1068" i="1" s="1"/>
  <c r="AE1068" i="1" s="1"/>
  <c r="Y1067" i="1"/>
  <c r="Z1067" i="1" s="1"/>
  <c r="AA1067" i="1" s="1"/>
  <c r="AB1067" i="1" s="1"/>
  <c r="AC1067" i="1" s="1"/>
  <c r="AD1067" i="1" s="1"/>
  <c r="AE1067" i="1" s="1"/>
  <c r="Y1066" i="1"/>
  <c r="Z1066" i="1" s="1"/>
  <c r="AA1066" i="1" s="1"/>
  <c r="AB1066" i="1" s="1"/>
  <c r="AC1066" i="1" s="1"/>
  <c r="AD1066" i="1" s="1"/>
  <c r="AE1066" i="1" s="1"/>
  <c r="Y1065" i="1"/>
  <c r="Z1065" i="1" s="1"/>
  <c r="AA1065" i="1" s="1"/>
  <c r="AB1065" i="1" s="1"/>
  <c r="AC1065" i="1" s="1"/>
  <c r="AD1065" i="1" s="1"/>
  <c r="AE1065" i="1" s="1"/>
  <c r="Y1064" i="1"/>
  <c r="Z1064" i="1" s="1"/>
  <c r="AA1064" i="1" s="1"/>
  <c r="AB1064" i="1" s="1"/>
  <c r="AC1064" i="1" s="1"/>
  <c r="AD1064" i="1" s="1"/>
  <c r="AE1064" i="1" s="1"/>
  <c r="Y1063" i="1"/>
  <c r="Z1063" i="1" s="1"/>
  <c r="AA1063" i="1" s="1"/>
  <c r="AB1063" i="1" s="1"/>
  <c r="AC1063" i="1" s="1"/>
  <c r="AD1063" i="1" s="1"/>
  <c r="AE1063" i="1" s="1"/>
  <c r="Y1062" i="1"/>
  <c r="Z1062" i="1" s="1"/>
  <c r="AA1062" i="1" s="1"/>
  <c r="AB1062" i="1" s="1"/>
  <c r="AC1062" i="1" s="1"/>
  <c r="AD1062" i="1" s="1"/>
  <c r="AE1062" i="1" s="1"/>
  <c r="Y1061" i="1"/>
  <c r="Z1061" i="1" s="1"/>
  <c r="AA1061" i="1" s="1"/>
  <c r="AB1061" i="1" s="1"/>
  <c r="AC1061" i="1" s="1"/>
  <c r="AD1061" i="1" s="1"/>
  <c r="AE1061" i="1" s="1"/>
  <c r="Y1060" i="1"/>
  <c r="Z1060" i="1" s="1"/>
  <c r="AA1060" i="1" s="1"/>
  <c r="AB1060" i="1" s="1"/>
  <c r="AC1060" i="1" s="1"/>
  <c r="AD1060" i="1" s="1"/>
  <c r="AE1060" i="1" s="1"/>
  <c r="Y1059" i="1"/>
  <c r="Z1059" i="1" s="1"/>
  <c r="AA1059" i="1" s="1"/>
  <c r="AB1059" i="1" s="1"/>
  <c r="AC1059" i="1" s="1"/>
  <c r="AD1059" i="1" s="1"/>
  <c r="AE1059" i="1" s="1"/>
  <c r="Y1058" i="1"/>
  <c r="Z1058" i="1" s="1"/>
  <c r="AA1058" i="1" s="1"/>
  <c r="AB1058" i="1" s="1"/>
  <c r="AC1058" i="1" s="1"/>
  <c r="AD1058" i="1" s="1"/>
  <c r="AE1058" i="1" s="1"/>
  <c r="Y1057" i="1"/>
  <c r="Z1057" i="1" s="1"/>
  <c r="AA1057" i="1" s="1"/>
  <c r="AB1057" i="1" s="1"/>
  <c r="AC1057" i="1" s="1"/>
  <c r="AD1057" i="1" s="1"/>
  <c r="AE1057" i="1" s="1"/>
  <c r="Y1056" i="1"/>
  <c r="Z1056" i="1" s="1"/>
  <c r="AA1056" i="1" s="1"/>
  <c r="AB1056" i="1" s="1"/>
  <c r="AC1056" i="1" s="1"/>
  <c r="AD1056" i="1" s="1"/>
  <c r="AE1056" i="1" s="1"/>
  <c r="Y1055" i="1"/>
  <c r="Z1055" i="1" s="1"/>
  <c r="AA1055" i="1" s="1"/>
  <c r="AB1055" i="1" s="1"/>
  <c r="AC1055" i="1" s="1"/>
  <c r="AD1055" i="1" s="1"/>
  <c r="AE1055" i="1" s="1"/>
  <c r="Y1054" i="1"/>
  <c r="Z1054" i="1" s="1"/>
  <c r="AA1054" i="1" s="1"/>
  <c r="AB1054" i="1" s="1"/>
  <c r="AC1054" i="1" s="1"/>
  <c r="AD1054" i="1" s="1"/>
  <c r="AE1054" i="1" s="1"/>
  <c r="Y1053" i="1"/>
  <c r="Z1053" i="1" s="1"/>
  <c r="AA1053" i="1" s="1"/>
  <c r="AB1053" i="1" s="1"/>
  <c r="AC1053" i="1" s="1"/>
  <c r="AD1053" i="1" s="1"/>
  <c r="AE1053" i="1" s="1"/>
  <c r="Y1052" i="1"/>
  <c r="Z1052" i="1" s="1"/>
  <c r="AA1052" i="1" s="1"/>
  <c r="AB1052" i="1" s="1"/>
  <c r="AC1052" i="1" s="1"/>
  <c r="AD1052" i="1" s="1"/>
  <c r="AE1052" i="1" s="1"/>
  <c r="Y1051" i="1"/>
  <c r="Z1051" i="1" s="1"/>
  <c r="AA1051" i="1" s="1"/>
  <c r="AB1051" i="1" s="1"/>
  <c r="AC1051" i="1" s="1"/>
  <c r="AD1051" i="1" s="1"/>
  <c r="AE1051" i="1" s="1"/>
  <c r="Y1050" i="1"/>
  <c r="Z1050" i="1" s="1"/>
  <c r="AA1050" i="1" s="1"/>
  <c r="AB1050" i="1" s="1"/>
  <c r="AC1050" i="1" s="1"/>
  <c r="AD1050" i="1" s="1"/>
  <c r="AE1050" i="1" s="1"/>
  <c r="Y1049" i="1"/>
  <c r="Z1049" i="1" s="1"/>
  <c r="AA1049" i="1" s="1"/>
  <c r="AB1049" i="1" s="1"/>
  <c r="AC1049" i="1" s="1"/>
  <c r="AD1049" i="1" s="1"/>
  <c r="AE1049" i="1" s="1"/>
  <c r="Y1048" i="1"/>
  <c r="Z1048" i="1" s="1"/>
  <c r="AA1048" i="1" s="1"/>
  <c r="AB1048" i="1" s="1"/>
  <c r="AC1048" i="1" s="1"/>
  <c r="AD1048" i="1" s="1"/>
  <c r="AE1048" i="1" s="1"/>
  <c r="Y1047" i="1"/>
  <c r="Z1047" i="1" s="1"/>
  <c r="AA1047" i="1" s="1"/>
  <c r="AB1047" i="1" s="1"/>
  <c r="AC1047" i="1" s="1"/>
  <c r="AD1047" i="1" s="1"/>
  <c r="AE1047" i="1" s="1"/>
  <c r="Y1046" i="1"/>
  <c r="Z1046" i="1" s="1"/>
  <c r="AA1046" i="1" s="1"/>
  <c r="AB1046" i="1" s="1"/>
  <c r="AC1046" i="1" s="1"/>
  <c r="AD1046" i="1" s="1"/>
  <c r="AE1046" i="1" s="1"/>
  <c r="Y1045" i="1"/>
  <c r="Z1045" i="1" s="1"/>
  <c r="AA1045" i="1" s="1"/>
  <c r="AB1045" i="1" s="1"/>
  <c r="AC1045" i="1" s="1"/>
  <c r="AD1045" i="1" s="1"/>
  <c r="AE1045" i="1" s="1"/>
  <c r="Y1044" i="1"/>
  <c r="Z1044" i="1" s="1"/>
  <c r="AA1044" i="1" s="1"/>
  <c r="AB1044" i="1" s="1"/>
  <c r="AC1044" i="1" s="1"/>
  <c r="AD1044" i="1" s="1"/>
  <c r="AE1044" i="1" s="1"/>
  <c r="Y1043" i="1"/>
  <c r="Z1043" i="1" s="1"/>
  <c r="AA1043" i="1" s="1"/>
  <c r="AB1043" i="1" s="1"/>
  <c r="AC1043" i="1" s="1"/>
  <c r="AD1043" i="1" s="1"/>
  <c r="AE1043" i="1" s="1"/>
  <c r="Y1042" i="1"/>
  <c r="Z1042" i="1" s="1"/>
  <c r="AA1042" i="1" s="1"/>
  <c r="AB1042" i="1" s="1"/>
  <c r="AC1042" i="1" s="1"/>
  <c r="AD1042" i="1" s="1"/>
  <c r="AE1042" i="1" s="1"/>
  <c r="Y1041" i="1"/>
  <c r="Z1041" i="1" s="1"/>
  <c r="AA1041" i="1" s="1"/>
  <c r="AB1041" i="1" s="1"/>
  <c r="AC1041" i="1" s="1"/>
  <c r="AD1041" i="1" s="1"/>
  <c r="AE1041" i="1" s="1"/>
  <c r="Y1040" i="1"/>
  <c r="Z1040" i="1" s="1"/>
  <c r="AA1040" i="1" s="1"/>
  <c r="AB1040" i="1" s="1"/>
  <c r="AC1040" i="1" s="1"/>
  <c r="AD1040" i="1" s="1"/>
  <c r="AE1040" i="1" s="1"/>
  <c r="Y1039" i="1"/>
  <c r="Z1039" i="1" s="1"/>
  <c r="AA1039" i="1" s="1"/>
  <c r="AB1039" i="1" s="1"/>
  <c r="AC1039" i="1" s="1"/>
  <c r="AD1039" i="1" s="1"/>
  <c r="AE1039" i="1" s="1"/>
  <c r="Y1038" i="1"/>
  <c r="Z1038" i="1" s="1"/>
  <c r="AA1038" i="1" s="1"/>
  <c r="AB1038" i="1" s="1"/>
  <c r="AC1038" i="1" s="1"/>
  <c r="AD1038" i="1" s="1"/>
  <c r="AE1038" i="1" s="1"/>
  <c r="Y1037" i="1"/>
  <c r="Z1037" i="1" s="1"/>
  <c r="AA1037" i="1" s="1"/>
  <c r="AB1037" i="1" s="1"/>
  <c r="AC1037" i="1" s="1"/>
  <c r="AD1037" i="1" s="1"/>
  <c r="AE1037" i="1" s="1"/>
  <c r="Y1036" i="1"/>
  <c r="Z1036" i="1" s="1"/>
  <c r="AA1036" i="1" s="1"/>
  <c r="AB1036" i="1" s="1"/>
  <c r="AC1036" i="1" s="1"/>
  <c r="AD1036" i="1" s="1"/>
  <c r="AE1036" i="1" s="1"/>
  <c r="Y1035" i="1"/>
  <c r="Z1035" i="1" s="1"/>
  <c r="AA1035" i="1" s="1"/>
  <c r="AB1035" i="1" s="1"/>
  <c r="AC1035" i="1" s="1"/>
  <c r="AD1035" i="1" s="1"/>
  <c r="AE1035" i="1" s="1"/>
  <c r="Y1034" i="1"/>
  <c r="Z1034" i="1" s="1"/>
  <c r="AA1034" i="1" s="1"/>
  <c r="AB1034" i="1" s="1"/>
  <c r="AC1034" i="1" s="1"/>
  <c r="AD1034" i="1" s="1"/>
  <c r="AE1034" i="1" s="1"/>
  <c r="Y1033" i="1"/>
  <c r="Z1033" i="1" s="1"/>
  <c r="AA1033" i="1" s="1"/>
  <c r="AB1033" i="1" s="1"/>
  <c r="AC1033" i="1" s="1"/>
  <c r="AD1033" i="1" s="1"/>
  <c r="AE1033" i="1" s="1"/>
  <c r="Y1032" i="1"/>
  <c r="Z1032" i="1" s="1"/>
  <c r="AA1032" i="1" s="1"/>
  <c r="AB1032" i="1" s="1"/>
  <c r="AC1032" i="1" s="1"/>
  <c r="AD1032" i="1" s="1"/>
  <c r="AE1032" i="1" s="1"/>
  <c r="Y1031" i="1"/>
  <c r="Z1031" i="1" s="1"/>
  <c r="AA1031" i="1" s="1"/>
  <c r="AB1031" i="1" s="1"/>
  <c r="AC1031" i="1" s="1"/>
  <c r="AD1031" i="1" s="1"/>
  <c r="AE1031" i="1" s="1"/>
  <c r="Y1030" i="1"/>
  <c r="Z1030" i="1" s="1"/>
  <c r="AA1030" i="1" s="1"/>
  <c r="AB1030" i="1" s="1"/>
  <c r="AC1030" i="1" s="1"/>
  <c r="AD1030" i="1" s="1"/>
  <c r="AE1030" i="1" s="1"/>
  <c r="Y1029" i="1"/>
  <c r="Z1029" i="1" s="1"/>
  <c r="AA1029" i="1" s="1"/>
  <c r="AB1029" i="1" s="1"/>
  <c r="AC1029" i="1" s="1"/>
  <c r="AD1029" i="1" s="1"/>
  <c r="AE1029" i="1" s="1"/>
  <c r="Y1028" i="1"/>
  <c r="Z1028" i="1" s="1"/>
  <c r="AA1028" i="1" s="1"/>
  <c r="AB1028" i="1" s="1"/>
  <c r="AC1028" i="1" s="1"/>
  <c r="AD1028" i="1" s="1"/>
  <c r="AE1028" i="1" s="1"/>
  <c r="Y1027" i="1"/>
  <c r="Z1027" i="1" s="1"/>
  <c r="AA1027" i="1" s="1"/>
  <c r="AB1027" i="1" s="1"/>
  <c r="AC1027" i="1" s="1"/>
  <c r="AD1027" i="1" s="1"/>
  <c r="AE1027" i="1" s="1"/>
  <c r="Y1026" i="1"/>
  <c r="Z1026" i="1" s="1"/>
  <c r="AA1026" i="1" s="1"/>
  <c r="AB1026" i="1" s="1"/>
  <c r="AC1026" i="1" s="1"/>
  <c r="AD1026" i="1" s="1"/>
  <c r="AE1026" i="1" s="1"/>
  <c r="Y1025" i="1"/>
  <c r="Z1025" i="1" s="1"/>
  <c r="AA1025" i="1" s="1"/>
  <c r="AB1025" i="1" s="1"/>
  <c r="AC1025" i="1" s="1"/>
  <c r="AD1025" i="1" s="1"/>
  <c r="AE1025" i="1" s="1"/>
  <c r="Y1024" i="1"/>
  <c r="Z1024" i="1" s="1"/>
  <c r="AA1024" i="1" s="1"/>
  <c r="AB1024" i="1" s="1"/>
  <c r="AC1024" i="1" s="1"/>
  <c r="AD1024" i="1" s="1"/>
  <c r="AE1024" i="1" s="1"/>
  <c r="Y1023" i="1"/>
  <c r="Z1023" i="1" s="1"/>
  <c r="AA1023" i="1" s="1"/>
  <c r="AB1023" i="1" s="1"/>
  <c r="AC1023" i="1" s="1"/>
  <c r="AD1023" i="1" s="1"/>
  <c r="AE1023" i="1" s="1"/>
  <c r="Y1022" i="1"/>
  <c r="Z1022" i="1" s="1"/>
  <c r="AA1022" i="1" s="1"/>
  <c r="AB1022" i="1" s="1"/>
  <c r="AC1022" i="1" s="1"/>
  <c r="AD1022" i="1" s="1"/>
  <c r="AE1022" i="1" s="1"/>
  <c r="Y1021" i="1"/>
  <c r="Z1021" i="1" s="1"/>
  <c r="AA1021" i="1" s="1"/>
  <c r="AB1021" i="1" s="1"/>
  <c r="AC1021" i="1" s="1"/>
  <c r="AD1021" i="1" s="1"/>
  <c r="AE1021" i="1" s="1"/>
  <c r="Y1020" i="1"/>
  <c r="Z1020" i="1" s="1"/>
  <c r="AA1020" i="1" s="1"/>
  <c r="AB1020" i="1" s="1"/>
  <c r="AC1020" i="1" s="1"/>
  <c r="AD1020" i="1" s="1"/>
  <c r="AE1020" i="1" s="1"/>
  <c r="Y1019" i="1"/>
  <c r="Z1019" i="1" s="1"/>
  <c r="AA1019" i="1" s="1"/>
  <c r="AB1019" i="1" s="1"/>
  <c r="AC1019" i="1" s="1"/>
  <c r="AD1019" i="1" s="1"/>
  <c r="AE1019" i="1" s="1"/>
  <c r="Y1018" i="1"/>
  <c r="Z1018" i="1" s="1"/>
  <c r="AA1018" i="1" s="1"/>
  <c r="AB1018" i="1" s="1"/>
  <c r="AC1018" i="1" s="1"/>
  <c r="AD1018" i="1" s="1"/>
  <c r="AE1018" i="1" s="1"/>
  <c r="Y1017" i="1"/>
  <c r="Z1017" i="1" s="1"/>
  <c r="AA1017" i="1" s="1"/>
  <c r="AB1017" i="1" s="1"/>
  <c r="AC1017" i="1" s="1"/>
  <c r="AD1017" i="1" s="1"/>
  <c r="AE1017" i="1" s="1"/>
  <c r="Y1016" i="1"/>
  <c r="Z1016" i="1" s="1"/>
  <c r="AA1016" i="1" s="1"/>
  <c r="AB1016" i="1" s="1"/>
  <c r="AC1016" i="1" s="1"/>
  <c r="AD1016" i="1" s="1"/>
  <c r="AE1016" i="1" s="1"/>
  <c r="Y1015" i="1"/>
  <c r="Z1015" i="1" s="1"/>
  <c r="AA1015" i="1" s="1"/>
  <c r="AB1015" i="1" s="1"/>
  <c r="AC1015" i="1" s="1"/>
  <c r="AD1015" i="1" s="1"/>
  <c r="AE1015" i="1" s="1"/>
  <c r="Y1014" i="1"/>
  <c r="Z1014" i="1" s="1"/>
  <c r="AA1014" i="1" s="1"/>
  <c r="AB1014" i="1" s="1"/>
  <c r="AC1014" i="1" s="1"/>
  <c r="AD1014" i="1" s="1"/>
  <c r="AE1014" i="1" s="1"/>
  <c r="Y1013" i="1"/>
  <c r="Z1013" i="1" s="1"/>
  <c r="AA1013" i="1" s="1"/>
  <c r="AB1013" i="1" s="1"/>
  <c r="AC1013" i="1" s="1"/>
  <c r="AD1013" i="1" s="1"/>
  <c r="AE1013" i="1" s="1"/>
  <c r="Y1012" i="1"/>
  <c r="Z1012" i="1" s="1"/>
  <c r="AA1012" i="1" s="1"/>
  <c r="AB1012" i="1" s="1"/>
  <c r="AC1012" i="1" s="1"/>
  <c r="AD1012" i="1" s="1"/>
  <c r="AE1012" i="1" s="1"/>
  <c r="Y1011" i="1"/>
  <c r="Z1011" i="1" s="1"/>
  <c r="AA1011" i="1" s="1"/>
  <c r="AB1011" i="1" s="1"/>
  <c r="AC1011" i="1" s="1"/>
  <c r="AD1011" i="1" s="1"/>
  <c r="AE1011" i="1" s="1"/>
  <c r="Y1010" i="1"/>
  <c r="Z1010" i="1" s="1"/>
  <c r="AA1010" i="1" s="1"/>
  <c r="AB1010" i="1" s="1"/>
  <c r="AC1010" i="1" s="1"/>
  <c r="AD1010" i="1" s="1"/>
  <c r="AE1010" i="1" s="1"/>
  <c r="Y1009" i="1"/>
  <c r="Z1009" i="1" s="1"/>
  <c r="AA1009" i="1" s="1"/>
  <c r="AB1009" i="1" s="1"/>
  <c r="AC1009" i="1" s="1"/>
  <c r="AD1009" i="1" s="1"/>
  <c r="AE1009" i="1" s="1"/>
  <c r="Y1008" i="1"/>
  <c r="Z1008" i="1" s="1"/>
  <c r="AA1008" i="1" s="1"/>
  <c r="AB1008" i="1" s="1"/>
  <c r="AC1008" i="1" s="1"/>
  <c r="AD1008" i="1" s="1"/>
  <c r="AE1008" i="1" s="1"/>
  <c r="Y1007" i="1"/>
  <c r="Z1007" i="1" s="1"/>
  <c r="AA1007" i="1" s="1"/>
  <c r="AB1007" i="1" s="1"/>
  <c r="AC1007" i="1" s="1"/>
  <c r="AD1007" i="1" s="1"/>
  <c r="AE1007" i="1" s="1"/>
  <c r="Y1006" i="1"/>
  <c r="Z1006" i="1" s="1"/>
  <c r="AA1006" i="1" s="1"/>
  <c r="AB1006" i="1" s="1"/>
  <c r="AC1006" i="1" s="1"/>
  <c r="AD1006" i="1" s="1"/>
  <c r="AE1006" i="1" s="1"/>
  <c r="Y1005" i="1"/>
  <c r="Z1005" i="1" s="1"/>
  <c r="AA1005" i="1" s="1"/>
  <c r="AB1005" i="1" s="1"/>
  <c r="AC1005" i="1" s="1"/>
  <c r="AD1005" i="1" s="1"/>
  <c r="AE1005" i="1" s="1"/>
  <c r="Y1004" i="1"/>
  <c r="Z1004" i="1" s="1"/>
  <c r="AA1004" i="1" s="1"/>
  <c r="AB1004" i="1" s="1"/>
  <c r="AC1004" i="1" s="1"/>
  <c r="AD1004" i="1" s="1"/>
  <c r="AE1004" i="1" s="1"/>
  <c r="Y1003" i="1"/>
  <c r="Z1003" i="1" s="1"/>
  <c r="AA1003" i="1" s="1"/>
  <c r="AB1003" i="1" s="1"/>
  <c r="AC1003" i="1" s="1"/>
  <c r="AD1003" i="1" s="1"/>
  <c r="AE1003" i="1" s="1"/>
  <c r="Y1002" i="1"/>
  <c r="Z1002" i="1" s="1"/>
  <c r="AA1002" i="1" s="1"/>
  <c r="AB1002" i="1" s="1"/>
  <c r="AC1002" i="1" s="1"/>
  <c r="AD1002" i="1" s="1"/>
  <c r="AE1002" i="1" s="1"/>
  <c r="Y1001" i="1"/>
  <c r="Z1001" i="1" s="1"/>
  <c r="AA1001" i="1" s="1"/>
  <c r="AB1001" i="1" s="1"/>
  <c r="AC1001" i="1" s="1"/>
  <c r="AD1001" i="1" s="1"/>
  <c r="AE1001" i="1" s="1"/>
  <c r="Y1000" i="1"/>
  <c r="Z1000" i="1" s="1"/>
  <c r="AA1000" i="1" s="1"/>
  <c r="AB1000" i="1" s="1"/>
  <c r="AC1000" i="1" s="1"/>
  <c r="AD1000" i="1" s="1"/>
  <c r="AE1000" i="1" s="1"/>
  <c r="Y999" i="1"/>
  <c r="Z999" i="1" s="1"/>
  <c r="AA999" i="1" s="1"/>
  <c r="AB999" i="1" s="1"/>
  <c r="AC999" i="1" s="1"/>
  <c r="AD999" i="1" s="1"/>
  <c r="AE999" i="1" s="1"/>
  <c r="Y998" i="1"/>
  <c r="Z998" i="1" s="1"/>
  <c r="AA998" i="1" s="1"/>
  <c r="AB998" i="1" s="1"/>
  <c r="AC998" i="1" s="1"/>
  <c r="AD998" i="1" s="1"/>
  <c r="AE998" i="1" s="1"/>
  <c r="Y997" i="1"/>
  <c r="Z997" i="1" s="1"/>
  <c r="AA997" i="1" s="1"/>
  <c r="AB997" i="1" s="1"/>
  <c r="AC997" i="1" s="1"/>
  <c r="AD997" i="1" s="1"/>
  <c r="AE997" i="1" s="1"/>
  <c r="Y996" i="1"/>
  <c r="Z996" i="1" s="1"/>
  <c r="AA996" i="1" s="1"/>
  <c r="AB996" i="1" s="1"/>
  <c r="AC996" i="1" s="1"/>
  <c r="AD996" i="1" s="1"/>
  <c r="AE996" i="1" s="1"/>
  <c r="Y995" i="1"/>
  <c r="Z995" i="1" s="1"/>
  <c r="AA995" i="1" s="1"/>
  <c r="AB995" i="1" s="1"/>
  <c r="AC995" i="1" s="1"/>
  <c r="AD995" i="1" s="1"/>
  <c r="AE995" i="1" s="1"/>
  <c r="Y994" i="1"/>
  <c r="Z994" i="1" s="1"/>
  <c r="AA994" i="1" s="1"/>
  <c r="AB994" i="1" s="1"/>
  <c r="AC994" i="1" s="1"/>
  <c r="AD994" i="1" s="1"/>
  <c r="AE994" i="1" s="1"/>
  <c r="Y993" i="1"/>
  <c r="Z993" i="1" s="1"/>
  <c r="AA993" i="1" s="1"/>
  <c r="AB993" i="1" s="1"/>
  <c r="AC993" i="1" s="1"/>
  <c r="AD993" i="1" s="1"/>
  <c r="AE993" i="1" s="1"/>
  <c r="Y992" i="1"/>
  <c r="Z992" i="1" s="1"/>
  <c r="AA992" i="1" s="1"/>
  <c r="AB992" i="1" s="1"/>
  <c r="AC992" i="1" s="1"/>
  <c r="AD992" i="1" s="1"/>
  <c r="AE992" i="1" s="1"/>
  <c r="Y991" i="1"/>
  <c r="Z991" i="1" s="1"/>
  <c r="AA991" i="1" s="1"/>
  <c r="AB991" i="1" s="1"/>
  <c r="AC991" i="1" s="1"/>
  <c r="AD991" i="1" s="1"/>
  <c r="AE991" i="1" s="1"/>
  <c r="Y990" i="1"/>
  <c r="Z990" i="1" s="1"/>
  <c r="AA990" i="1" s="1"/>
  <c r="AB990" i="1" s="1"/>
  <c r="AC990" i="1" s="1"/>
  <c r="AD990" i="1" s="1"/>
  <c r="AE990" i="1" s="1"/>
  <c r="Y989" i="1"/>
  <c r="Z989" i="1" s="1"/>
  <c r="AA989" i="1" s="1"/>
  <c r="AB989" i="1" s="1"/>
  <c r="AC989" i="1" s="1"/>
  <c r="AD989" i="1" s="1"/>
  <c r="AE989" i="1" s="1"/>
  <c r="Y988" i="1"/>
  <c r="Z988" i="1" s="1"/>
  <c r="AA988" i="1" s="1"/>
  <c r="AB988" i="1" s="1"/>
  <c r="AC988" i="1" s="1"/>
  <c r="AD988" i="1" s="1"/>
  <c r="AE988" i="1" s="1"/>
  <c r="Y987" i="1"/>
  <c r="Z987" i="1" s="1"/>
  <c r="AA987" i="1" s="1"/>
  <c r="AB987" i="1" s="1"/>
  <c r="AC987" i="1" s="1"/>
  <c r="AD987" i="1" s="1"/>
  <c r="AE987" i="1" s="1"/>
  <c r="Y986" i="1"/>
  <c r="Z986" i="1" s="1"/>
  <c r="AA986" i="1" s="1"/>
  <c r="AB986" i="1" s="1"/>
  <c r="AC986" i="1" s="1"/>
  <c r="AD986" i="1" s="1"/>
  <c r="AE986" i="1" s="1"/>
  <c r="Y985" i="1"/>
  <c r="Z985" i="1" s="1"/>
  <c r="AA985" i="1" s="1"/>
  <c r="AB985" i="1" s="1"/>
  <c r="AC985" i="1" s="1"/>
  <c r="AD985" i="1" s="1"/>
  <c r="AE985" i="1" s="1"/>
  <c r="Y984" i="1"/>
  <c r="Z984" i="1" s="1"/>
  <c r="AA984" i="1" s="1"/>
  <c r="AB984" i="1" s="1"/>
  <c r="AC984" i="1" s="1"/>
  <c r="AD984" i="1" s="1"/>
  <c r="AE984" i="1" s="1"/>
  <c r="Y983" i="1"/>
  <c r="Z983" i="1" s="1"/>
  <c r="AA983" i="1" s="1"/>
  <c r="AB983" i="1" s="1"/>
  <c r="AC983" i="1" s="1"/>
  <c r="AD983" i="1" s="1"/>
  <c r="AE983" i="1" s="1"/>
  <c r="Y982" i="1"/>
  <c r="Z982" i="1" s="1"/>
  <c r="AA982" i="1" s="1"/>
  <c r="AB982" i="1" s="1"/>
  <c r="AC982" i="1" s="1"/>
  <c r="AD982" i="1" s="1"/>
  <c r="AE982" i="1" s="1"/>
  <c r="Y981" i="1"/>
  <c r="Z981" i="1" s="1"/>
  <c r="AA981" i="1" s="1"/>
  <c r="AB981" i="1" s="1"/>
  <c r="AC981" i="1" s="1"/>
  <c r="AD981" i="1" s="1"/>
  <c r="AE981" i="1" s="1"/>
  <c r="Y980" i="1"/>
  <c r="Z980" i="1" s="1"/>
  <c r="AA980" i="1" s="1"/>
  <c r="AB980" i="1" s="1"/>
  <c r="AC980" i="1" s="1"/>
  <c r="AD980" i="1" s="1"/>
  <c r="AE980" i="1" s="1"/>
  <c r="Y979" i="1"/>
  <c r="Z979" i="1" s="1"/>
  <c r="AA979" i="1" s="1"/>
  <c r="AB979" i="1" s="1"/>
  <c r="AC979" i="1" s="1"/>
  <c r="AD979" i="1" s="1"/>
  <c r="AE979" i="1" s="1"/>
  <c r="Y978" i="1"/>
  <c r="Z978" i="1" s="1"/>
  <c r="AA978" i="1" s="1"/>
  <c r="AB978" i="1" s="1"/>
  <c r="AC978" i="1" s="1"/>
  <c r="AD978" i="1" s="1"/>
  <c r="AE978" i="1" s="1"/>
  <c r="Y977" i="1"/>
  <c r="Z977" i="1" s="1"/>
  <c r="AA977" i="1" s="1"/>
  <c r="AB977" i="1" s="1"/>
  <c r="AC977" i="1" s="1"/>
  <c r="AD977" i="1" s="1"/>
  <c r="AE977" i="1" s="1"/>
  <c r="Y976" i="1"/>
  <c r="Z976" i="1" s="1"/>
  <c r="AA976" i="1" s="1"/>
  <c r="AB976" i="1" s="1"/>
  <c r="AC976" i="1" s="1"/>
  <c r="AD976" i="1" s="1"/>
  <c r="AE976" i="1" s="1"/>
  <c r="Y975" i="1"/>
  <c r="Z975" i="1" s="1"/>
  <c r="AA975" i="1" s="1"/>
  <c r="AB975" i="1" s="1"/>
  <c r="AC975" i="1" s="1"/>
  <c r="AD975" i="1" s="1"/>
  <c r="AE975" i="1" s="1"/>
  <c r="Y974" i="1"/>
  <c r="Z974" i="1" s="1"/>
  <c r="AA974" i="1" s="1"/>
  <c r="AB974" i="1" s="1"/>
  <c r="AC974" i="1" s="1"/>
  <c r="AD974" i="1" s="1"/>
  <c r="AE974" i="1" s="1"/>
  <c r="Y973" i="1"/>
  <c r="Z973" i="1" s="1"/>
  <c r="AA973" i="1" s="1"/>
  <c r="AB973" i="1" s="1"/>
  <c r="AC973" i="1" s="1"/>
  <c r="AD973" i="1" s="1"/>
  <c r="AE973" i="1" s="1"/>
  <c r="Y972" i="1"/>
  <c r="Z972" i="1" s="1"/>
  <c r="AA972" i="1" s="1"/>
  <c r="AB972" i="1" s="1"/>
  <c r="AC972" i="1" s="1"/>
  <c r="AD972" i="1" s="1"/>
  <c r="AE972" i="1" s="1"/>
  <c r="Y971" i="1"/>
  <c r="Z971" i="1" s="1"/>
  <c r="AA971" i="1" s="1"/>
  <c r="AB971" i="1" s="1"/>
  <c r="AC971" i="1" s="1"/>
  <c r="AD971" i="1" s="1"/>
  <c r="AE971" i="1" s="1"/>
  <c r="Y970" i="1"/>
  <c r="Z970" i="1" s="1"/>
  <c r="AA970" i="1" s="1"/>
  <c r="AB970" i="1" s="1"/>
  <c r="AC970" i="1" s="1"/>
  <c r="AD970" i="1" s="1"/>
  <c r="AE970" i="1" s="1"/>
  <c r="Y969" i="1"/>
  <c r="Z969" i="1" s="1"/>
  <c r="AA969" i="1" s="1"/>
  <c r="AB969" i="1" s="1"/>
  <c r="AC969" i="1" s="1"/>
  <c r="AD969" i="1" s="1"/>
  <c r="AE969" i="1" s="1"/>
  <c r="Y968" i="1"/>
  <c r="Z968" i="1" s="1"/>
  <c r="AA968" i="1" s="1"/>
  <c r="AB968" i="1" s="1"/>
  <c r="AC968" i="1" s="1"/>
  <c r="AD968" i="1" s="1"/>
  <c r="AE968" i="1" s="1"/>
  <c r="Y967" i="1"/>
  <c r="Z967" i="1" s="1"/>
  <c r="AA967" i="1" s="1"/>
  <c r="AB967" i="1" s="1"/>
  <c r="AC967" i="1" s="1"/>
  <c r="AD967" i="1" s="1"/>
  <c r="AE967" i="1" s="1"/>
  <c r="Y966" i="1"/>
  <c r="Z966" i="1" s="1"/>
  <c r="AA966" i="1" s="1"/>
  <c r="AB966" i="1" s="1"/>
  <c r="AC966" i="1" s="1"/>
  <c r="AD966" i="1" s="1"/>
  <c r="AE966" i="1" s="1"/>
  <c r="Y965" i="1"/>
  <c r="Z965" i="1" s="1"/>
  <c r="AA965" i="1" s="1"/>
  <c r="AB965" i="1" s="1"/>
  <c r="AC965" i="1" s="1"/>
  <c r="AD965" i="1" s="1"/>
  <c r="AE965" i="1" s="1"/>
  <c r="Y964" i="1"/>
  <c r="Z964" i="1" s="1"/>
  <c r="AA964" i="1" s="1"/>
  <c r="AB964" i="1" s="1"/>
  <c r="AC964" i="1" s="1"/>
  <c r="AD964" i="1" s="1"/>
  <c r="AE964" i="1" s="1"/>
  <c r="Y963" i="1"/>
  <c r="Z963" i="1" s="1"/>
  <c r="AA963" i="1" s="1"/>
  <c r="AB963" i="1" s="1"/>
  <c r="AC963" i="1" s="1"/>
  <c r="AD963" i="1" s="1"/>
  <c r="AE963" i="1" s="1"/>
  <c r="Y962" i="1"/>
  <c r="Z962" i="1" s="1"/>
  <c r="AA962" i="1" s="1"/>
  <c r="AB962" i="1" s="1"/>
  <c r="AC962" i="1" s="1"/>
  <c r="AD962" i="1" s="1"/>
  <c r="AE962" i="1" s="1"/>
  <c r="Y961" i="1"/>
  <c r="Z961" i="1" s="1"/>
  <c r="AA961" i="1" s="1"/>
  <c r="AB961" i="1" s="1"/>
  <c r="AC961" i="1" s="1"/>
  <c r="AD961" i="1" s="1"/>
  <c r="AE961" i="1" s="1"/>
  <c r="Y960" i="1"/>
  <c r="Z960" i="1" s="1"/>
  <c r="AA960" i="1" s="1"/>
  <c r="AB960" i="1" s="1"/>
  <c r="AC960" i="1" s="1"/>
  <c r="AD960" i="1" s="1"/>
  <c r="AE960" i="1" s="1"/>
  <c r="Y959" i="1"/>
  <c r="Z959" i="1" s="1"/>
  <c r="AA959" i="1" s="1"/>
  <c r="AB959" i="1" s="1"/>
  <c r="AC959" i="1" s="1"/>
  <c r="AD959" i="1" s="1"/>
  <c r="AE959" i="1" s="1"/>
  <c r="Y958" i="1"/>
  <c r="Z958" i="1" s="1"/>
  <c r="AA958" i="1" s="1"/>
  <c r="AB958" i="1" s="1"/>
  <c r="AC958" i="1" s="1"/>
  <c r="AD958" i="1" s="1"/>
  <c r="AE958" i="1" s="1"/>
  <c r="Y957" i="1"/>
  <c r="Z957" i="1" s="1"/>
  <c r="AA957" i="1" s="1"/>
  <c r="AB957" i="1" s="1"/>
  <c r="AC957" i="1" s="1"/>
  <c r="AD957" i="1" s="1"/>
  <c r="AE957" i="1" s="1"/>
  <c r="Y956" i="1"/>
  <c r="Z956" i="1" s="1"/>
  <c r="AA956" i="1" s="1"/>
  <c r="AB956" i="1" s="1"/>
  <c r="AC956" i="1" s="1"/>
  <c r="AD956" i="1" s="1"/>
  <c r="AE956" i="1" s="1"/>
  <c r="Y955" i="1"/>
  <c r="Z955" i="1" s="1"/>
  <c r="AA955" i="1" s="1"/>
  <c r="AB955" i="1" s="1"/>
  <c r="AC955" i="1" s="1"/>
  <c r="AD955" i="1" s="1"/>
  <c r="AE955" i="1" s="1"/>
  <c r="Y954" i="1"/>
  <c r="Z954" i="1" s="1"/>
  <c r="AA954" i="1" s="1"/>
  <c r="AB954" i="1" s="1"/>
  <c r="AC954" i="1" s="1"/>
  <c r="AD954" i="1" s="1"/>
  <c r="AE954" i="1" s="1"/>
  <c r="Y953" i="1"/>
  <c r="Z953" i="1" s="1"/>
  <c r="AA953" i="1" s="1"/>
  <c r="AB953" i="1" s="1"/>
  <c r="AC953" i="1" s="1"/>
  <c r="AD953" i="1" s="1"/>
  <c r="AE953" i="1" s="1"/>
  <c r="Y952" i="1"/>
  <c r="Z952" i="1" s="1"/>
  <c r="AA952" i="1" s="1"/>
  <c r="AB952" i="1" s="1"/>
  <c r="AC952" i="1" s="1"/>
  <c r="AD952" i="1" s="1"/>
  <c r="AE952" i="1" s="1"/>
  <c r="Y951" i="1"/>
  <c r="Z951" i="1" s="1"/>
  <c r="AA951" i="1" s="1"/>
  <c r="AB951" i="1" s="1"/>
  <c r="AC951" i="1" s="1"/>
  <c r="AD951" i="1" s="1"/>
  <c r="AE951" i="1" s="1"/>
  <c r="Y950" i="1"/>
  <c r="Z950" i="1" s="1"/>
  <c r="AA950" i="1" s="1"/>
  <c r="AB950" i="1" s="1"/>
  <c r="AC950" i="1" s="1"/>
  <c r="AD950" i="1" s="1"/>
  <c r="AE950" i="1" s="1"/>
  <c r="Y949" i="1"/>
  <c r="Z949" i="1" s="1"/>
  <c r="AA949" i="1" s="1"/>
  <c r="AB949" i="1" s="1"/>
  <c r="AC949" i="1" s="1"/>
  <c r="AD949" i="1" s="1"/>
  <c r="AE949" i="1" s="1"/>
  <c r="Y948" i="1"/>
  <c r="Z948" i="1" s="1"/>
  <c r="AA948" i="1" s="1"/>
  <c r="AB948" i="1" s="1"/>
  <c r="AC948" i="1" s="1"/>
  <c r="AD948" i="1" s="1"/>
  <c r="AE948" i="1" s="1"/>
  <c r="Y947" i="1"/>
  <c r="Z947" i="1" s="1"/>
  <c r="AA947" i="1" s="1"/>
  <c r="AB947" i="1" s="1"/>
  <c r="AC947" i="1" s="1"/>
  <c r="AD947" i="1" s="1"/>
  <c r="AE947" i="1" s="1"/>
  <c r="Y946" i="1"/>
  <c r="Z946" i="1" s="1"/>
  <c r="AA946" i="1" s="1"/>
  <c r="AB946" i="1" s="1"/>
  <c r="AC946" i="1" s="1"/>
  <c r="AD946" i="1" s="1"/>
  <c r="AE946" i="1" s="1"/>
  <c r="Y945" i="1"/>
  <c r="Z945" i="1" s="1"/>
  <c r="AA945" i="1" s="1"/>
  <c r="AB945" i="1" s="1"/>
  <c r="AC945" i="1" s="1"/>
  <c r="AD945" i="1" s="1"/>
  <c r="AE945" i="1" s="1"/>
  <c r="Y944" i="1"/>
  <c r="Z944" i="1" s="1"/>
  <c r="AA944" i="1" s="1"/>
  <c r="AB944" i="1" s="1"/>
  <c r="AC944" i="1" s="1"/>
  <c r="AD944" i="1" s="1"/>
  <c r="AE944" i="1" s="1"/>
  <c r="Y943" i="1"/>
  <c r="Z943" i="1" s="1"/>
  <c r="AA943" i="1" s="1"/>
  <c r="AB943" i="1" s="1"/>
  <c r="AC943" i="1" s="1"/>
  <c r="AD943" i="1" s="1"/>
  <c r="AE943" i="1" s="1"/>
  <c r="Y942" i="1"/>
  <c r="Z942" i="1" s="1"/>
  <c r="AA942" i="1" s="1"/>
  <c r="AB942" i="1" s="1"/>
  <c r="AC942" i="1" s="1"/>
  <c r="AD942" i="1" s="1"/>
  <c r="AE942" i="1" s="1"/>
  <c r="Y941" i="1"/>
  <c r="Z941" i="1" s="1"/>
  <c r="AA941" i="1" s="1"/>
  <c r="AB941" i="1" s="1"/>
  <c r="AC941" i="1" s="1"/>
  <c r="AD941" i="1" s="1"/>
  <c r="AE941" i="1" s="1"/>
  <c r="Y940" i="1"/>
  <c r="Z940" i="1" s="1"/>
  <c r="AA940" i="1" s="1"/>
  <c r="AB940" i="1" s="1"/>
  <c r="AC940" i="1" s="1"/>
  <c r="AD940" i="1" s="1"/>
  <c r="AE940" i="1" s="1"/>
  <c r="Y939" i="1"/>
  <c r="Z939" i="1" s="1"/>
  <c r="AA939" i="1" s="1"/>
  <c r="AB939" i="1" s="1"/>
  <c r="AC939" i="1" s="1"/>
  <c r="AD939" i="1" s="1"/>
  <c r="AE939" i="1" s="1"/>
  <c r="Y938" i="1"/>
  <c r="Z938" i="1" s="1"/>
  <c r="AA938" i="1" s="1"/>
  <c r="AB938" i="1" s="1"/>
  <c r="AC938" i="1" s="1"/>
  <c r="AD938" i="1" s="1"/>
  <c r="AE938" i="1" s="1"/>
  <c r="Y937" i="1"/>
  <c r="Z937" i="1" s="1"/>
  <c r="AA937" i="1" s="1"/>
  <c r="AB937" i="1" s="1"/>
  <c r="AC937" i="1" s="1"/>
  <c r="AD937" i="1" s="1"/>
  <c r="AE937" i="1" s="1"/>
  <c r="Y936" i="1"/>
  <c r="Z936" i="1" s="1"/>
  <c r="AA936" i="1" s="1"/>
  <c r="AB936" i="1" s="1"/>
  <c r="AC936" i="1" s="1"/>
  <c r="AD936" i="1" s="1"/>
  <c r="AE936" i="1" s="1"/>
  <c r="Y935" i="1"/>
  <c r="Z935" i="1" s="1"/>
  <c r="AA935" i="1" s="1"/>
  <c r="AB935" i="1" s="1"/>
  <c r="AC935" i="1" s="1"/>
  <c r="AD935" i="1" s="1"/>
  <c r="AE935" i="1" s="1"/>
  <c r="Y934" i="1"/>
  <c r="Z934" i="1" s="1"/>
  <c r="AA934" i="1" s="1"/>
  <c r="AB934" i="1" s="1"/>
  <c r="AC934" i="1" s="1"/>
  <c r="AD934" i="1" s="1"/>
  <c r="AE934" i="1" s="1"/>
  <c r="Y933" i="1"/>
  <c r="Z933" i="1" s="1"/>
  <c r="AA933" i="1" s="1"/>
  <c r="AB933" i="1" s="1"/>
  <c r="AC933" i="1" s="1"/>
  <c r="AD933" i="1" s="1"/>
  <c r="AE933" i="1" s="1"/>
  <c r="Y932" i="1"/>
  <c r="Z932" i="1" s="1"/>
  <c r="AA932" i="1" s="1"/>
  <c r="AB932" i="1" s="1"/>
  <c r="AC932" i="1" s="1"/>
  <c r="AD932" i="1" s="1"/>
  <c r="AE932" i="1" s="1"/>
  <c r="Y931" i="1"/>
  <c r="Z931" i="1" s="1"/>
  <c r="AA931" i="1" s="1"/>
  <c r="AB931" i="1" s="1"/>
  <c r="AC931" i="1" s="1"/>
  <c r="AD931" i="1" s="1"/>
  <c r="AE931" i="1" s="1"/>
  <c r="Y930" i="1"/>
  <c r="Z930" i="1" s="1"/>
  <c r="AA930" i="1" s="1"/>
  <c r="AB930" i="1" s="1"/>
  <c r="AC930" i="1" s="1"/>
  <c r="AD930" i="1" s="1"/>
  <c r="AE930" i="1" s="1"/>
  <c r="Y929" i="1"/>
  <c r="Z929" i="1" s="1"/>
  <c r="AA929" i="1" s="1"/>
  <c r="AB929" i="1" s="1"/>
  <c r="AC929" i="1" s="1"/>
  <c r="AD929" i="1" s="1"/>
  <c r="AE929" i="1" s="1"/>
  <c r="Y928" i="1"/>
  <c r="Z928" i="1" s="1"/>
  <c r="AA928" i="1" s="1"/>
  <c r="AB928" i="1" s="1"/>
  <c r="AC928" i="1" s="1"/>
  <c r="AD928" i="1" s="1"/>
  <c r="AE928" i="1" s="1"/>
  <c r="Y927" i="1"/>
  <c r="Z927" i="1" s="1"/>
  <c r="AA927" i="1" s="1"/>
  <c r="AB927" i="1" s="1"/>
  <c r="AC927" i="1" s="1"/>
  <c r="AD927" i="1" s="1"/>
  <c r="AE927" i="1" s="1"/>
  <c r="Y926" i="1"/>
  <c r="Z926" i="1" s="1"/>
  <c r="AA926" i="1" s="1"/>
  <c r="AB926" i="1" s="1"/>
  <c r="AC926" i="1" s="1"/>
  <c r="AD926" i="1" s="1"/>
  <c r="AE926" i="1" s="1"/>
  <c r="Y925" i="1"/>
  <c r="Z925" i="1" s="1"/>
  <c r="AA925" i="1" s="1"/>
  <c r="AB925" i="1" s="1"/>
  <c r="AC925" i="1" s="1"/>
  <c r="AD925" i="1" s="1"/>
  <c r="AE925" i="1" s="1"/>
  <c r="Y924" i="1"/>
  <c r="Z924" i="1" s="1"/>
  <c r="AA924" i="1" s="1"/>
  <c r="AB924" i="1" s="1"/>
  <c r="AC924" i="1" s="1"/>
  <c r="AD924" i="1" s="1"/>
  <c r="AE924" i="1" s="1"/>
  <c r="Y923" i="1"/>
  <c r="Z923" i="1" s="1"/>
  <c r="AA923" i="1" s="1"/>
  <c r="AB923" i="1" s="1"/>
  <c r="AC923" i="1" s="1"/>
  <c r="AD923" i="1" s="1"/>
  <c r="AE923" i="1" s="1"/>
  <c r="Y922" i="1"/>
  <c r="Z922" i="1" s="1"/>
  <c r="AA922" i="1" s="1"/>
  <c r="AB922" i="1" s="1"/>
  <c r="AC922" i="1" s="1"/>
  <c r="AD922" i="1" s="1"/>
  <c r="AE922" i="1" s="1"/>
  <c r="Y921" i="1"/>
  <c r="Z921" i="1" s="1"/>
  <c r="AA921" i="1" s="1"/>
  <c r="AB921" i="1" s="1"/>
  <c r="AC921" i="1" s="1"/>
  <c r="AD921" i="1" s="1"/>
  <c r="AE921" i="1" s="1"/>
  <c r="Y920" i="1"/>
  <c r="Z920" i="1" s="1"/>
  <c r="AA920" i="1" s="1"/>
  <c r="AB920" i="1" s="1"/>
  <c r="AC920" i="1" s="1"/>
  <c r="AD920" i="1" s="1"/>
  <c r="AE920" i="1" s="1"/>
  <c r="Y919" i="1"/>
  <c r="Z919" i="1" s="1"/>
  <c r="AA919" i="1" s="1"/>
  <c r="AB919" i="1" s="1"/>
  <c r="AC919" i="1" s="1"/>
  <c r="AD919" i="1" s="1"/>
  <c r="AE919" i="1" s="1"/>
  <c r="Y918" i="1"/>
  <c r="Z918" i="1" s="1"/>
  <c r="AA918" i="1" s="1"/>
  <c r="AB918" i="1" s="1"/>
  <c r="AC918" i="1" s="1"/>
  <c r="AD918" i="1" s="1"/>
  <c r="AE918" i="1" s="1"/>
  <c r="Y917" i="1"/>
  <c r="Z917" i="1" s="1"/>
  <c r="AA917" i="1" s="1"/>
  <c r="AB917" i="1" s="1"/>
  <c r="AC917" i="1" s="1"/>
  <c r="AD917" i="1" s="1"/>
  <c r="AE917" i="1" s="1"/>
  <c r="Y916" i="1"/>
  <c r="Z916" i="1" s="1"/>
  <c r="AA916" i="1" s="1"/>
  <c r="AB916" i="1" s="1"/>
  <c r="AC916" i="1" s="1"/>
  <c r="AD916" i="1" s="1"/>
  <c r="AE916" i="1" s="1"/>
  <c r="Y915" i="1"/>
  <c r="Z915" i="1" s="1"/>
  <c r="AA915" i="1" s="1"/>
  <c r="AB915" i="1" s="1"/>
  <c r="AC915" i="1" s="1"/>
  <c r="AD915" i="1" s="1"/>
  <c r="AE915" i="1" s="1"/>
  <c r="Y914" i="1"/>
  <c r="Z914" i="1" s="1"/>
  <c r="AA914" i="1" s="1"/>
  <c r="AB914" i="1" s="1"/>
  <c r="AC914" i="1" s="1"/>
  <c r="AD914" i="1" s="1"/>
  <c r="AE914" i="1" s="1"/>
  <c r="Y913" i="1"/>
  <c r="Z913" i="1" s="1"/>
  <c r="AA913" i="1" s="1"/>
  <c r="AB913" i="1" s="1"/>
  <c r="AC913" i="1" s="1"/>
  <c r="AD913" i="1" s="1"/>
  <c r="AE913" i="1" s="1"/>
  <c r="Y912" i="1"/>
  <c r="Z912" i="1" s="1"/>
  <c r="AA912" i="1" s="1"/>
  <c r="AB912" i="1" s="1"/>
  <c r="AC912" i="1" s="1"/>
  <c r="AD912" i="1" s="1"/>
  <c r="AE912" i="1" s="1"/>
  <c r="Y911" i="1"/>
  <c r="Z911" i="1" s="1"/>
  <c r="AA911" i="1" s="1"/>
  <c r="AB911" i="1" s="1"/>
  <c r="AC911" i="1" s="1"/>
  <c r="AD911" i="1" s="1"/>
  <c r="AE911" i="1" s="1"/>
  <c r="Y910" i="1"/>
  <c r="Z910" i="1" s="1"/>
  <c r="AA910" i="1" s="1"/>
  <c r="AB910" i="1" s="1"/>
  <c r="AC910" i="1" s="1"/>
  <c r="AD910" i="1" s="1"/>
  <c r="AE910" i="1" s="1"/>
  <c r="Y909" i="1"/>
  <c r="Z909" i="1" s="1"/>
  <c r="AA909" i="1" s="1"/>
  <c r="AB909" i="1" s="1"/>
  <c r="AC909" i="1" s="1"/>
  <c r="AD909" i="1" s="1"/>
  <c r="AE909" i="1" s="1"/>
  <c r="Y908" i="1"/>
  <c r="Z908" i="1" s="1"/>
  <c r="AA908" i="1" s="1"/>
  <c r="AB908" i="1" s="1"/>
  <c r="AC908" i="1" s="1"/>
  <c r="AD908" i="1" s="1"/>
  <c r="AE908" i="1" s="1"/>
  <c r="Y907" i="1"/>
  <c r="Z907" i="1" s="1"/>
  <c r="AA907" i="1" s="1"/>
  <c r="AB907" i="1" s="1"/>
  <c r="AC907" i="1" s="1"/>
  <c r="AD907" i="1" s="1"/>
  <c r="AE907" i="1" s="1"/>
  <c r="Y906" i="1"/>
  <c r="Z906" i="1" s="1"/>
  <c r="AA906" i="1" s="1"/>
  <c r="AB906" i="1" s="1"/>
  <c r="AC906" i="1" s="1"/>
  <c r="AD906" i="1" s="1"/>
  <c r="AE906" i="1" s="1"/>
  <c r="Y905" i="1"/>
  <c r="Z905" i="1" s="1"/>
  <c r="AA905" i="1" s="1"/>
  <c r="AB905" i="1" s="1"/>
  <c r="AC905" i="1" s="1"/>
  <c r="AD905" i="1" s="1"/>
  <c r="AE905" i="1" s="1"/>
  <c r="Y904" i="1"/>
  <c r="Z904" i="1" s="1"/>
  <c r="AA904" i="1" s="1"/>
  <c r="AB904" i="1" s="1"/>
  <c r="AC904" i="1" s="1"/>
  <c r="AD904" i="1" s="1"/>
  <c r="AE904" i="1" s="1"/>
  <c r="Y903" i="1"/>
  <c r="Z903" i="1" s="1"/>
  <c r="AA903" i="1" s="1"/>
  <c r="AB903" i="1" s="1"/>
  <c r="AC903" i="1" s="1"/>
  <c r="AD903" i="1" s="1"/>
  <c r="AE903" i="1" s="1"/>
  <c r="Y902" i="1"/>
  <c r="Z902" i="1" s="1"/>
  <c r="AA902" i="1" s="1"/>
  <c r="AB902" i="1" s="1"/>
  <c r="AC902" i="1" s="1"/>
  <c r="AD902" i="1" s="1"/>
  <c r="AE902" i="1" s="1"/>
  <c r="Y901" i="1"/>
  <c r="Z901" i="1" s="1"/>
  <c r="AA901" i="1" s="1"/>
  <c r="AB901" i="1" s="1"/>
  <c r="AC901" i="1" s="1"/>
  <c r="AD901" i="1" s="1"/>
  <c r="AE901" i="1" s="1"/>
  <c r="Y900" i="1"/>
  <c r="Z900" i="1" s="1"/>
  <c r="AA900" i="1" s="1"/>
  <c r="AB900" i="1" s="1"/>
  <c r="AC900" i="1" s="1"/>
  <c r="AD900" i="1" s="1"/>
  <c r="AE900" i="1" s="1"/>
  <c r="Y899" i="1"/>
  <c r="Z899" i="1" s="1"/>
  <c r="AA899" i="1" s="1"/>
  <c r="AB899" i="1" s="1"/>
  <c r="AC899" i="1" s="1"/>
  <c r="AD899" i="1" s="1"/>
  <c r="AE899" i="1" s="1"/>
  <c r="Y898" i="1"/>
  <c r="Z898" i="1" s="1"/>
  <c r="AA898" i="1" s="1"/>
  <c r="AB898" i="1" s="1"/>
  <c r="AC898" i="1" s="1"/>
  <c r="AD898" i="1" s="1"/>
  <c r="AE898" i="1" s="1"/>
  <c r="Y897" i="1"/>
  <c r="Z897" i="1" s="1"/>
  <c r="AA897" i="1" s="1"/>
  <c r="AB897" i="1" s="1"/>
  <c r="AC897" i="1" s="1"/>
  <c r="AD897" i="1" s="1"/>
  <c r="AE897" i="1" s="1"/>
  <c r="Y896" i="1"/>
  <c r="Z896" i="1" s="1"/>
  <c r="AA896" i="1" s="1"/>
  <c r="AB896" i="1" s="1"/>
  <c r="AC896" i="1" s="1"/>
  <c r="AD896" i="1" s="1"/>
  <c r="AE896" i="1" s="1"/>
  <c r="Y895" i="1"/>
  <c r="Z895" i="1" s="1"/>
  <c r="AA895" i="1" s="1"/>
  <c r="AB895" i="1" s="1"/>
  <c r="AC895" i="1" s="1"/>
  <c r="AD895" i="1" s="1"/>
  <c r="AE895" i="1" s="1"/>
  <c r="Y894" i="1"/>
  <c r="Z894" i="1" s="1"/>
  <c r="AA894" i="1" s="1"/>
  <c r="AB894" i="1" s="1"/>
  <c r="AC894" i="1" s="1"/>
  <c r="AD894" i="1" s="1"/>
  <c r="AE894" i="1" s="1"/>
  <c r="Y893" i="1"/>
  <c r="Z893" i="1" s="1"/>
  <c r="AA893" i="1" s="1"/>
  <c r="AB893" i="1" s="1"/>
  <c r="AC893" i="1" s="1"/>
  <c r="AD893" i="1" s="1"/>
  <c r="AE893" i="1" s="1"/>
  <c r="Y892" i="1"/>
  <c r="Z892" i="1" s="1"/>
  <c r="AA892" i="1" s="1"/>
  <c r="AB892" i="1" s="1"/>
  <c r="AC892" i="1" s="1"/>
  <c r="AD892" i="1" s="1"/>
  <c r="AE892" i="1" s="1"/>
  <c r="Y891" i="1"/>
  <c r="Z891" i="1" s="1"/>
  <c r="AA891" i="1" s="1"/>
  <c r="AB891" i="1" s="1"/>
  <c r="AC891" i="1" s="1"/>
  <c r="AD891" i="1" s="1"/>
  <c r="AE891" i="1" s="1"/>
  <c r="Y890" i="1"/>
  <c r="Z890" i="1" s="1"/>
  <c r="AA890" i="1" s="1"/>
  <c r="AB890" i="1" s="1"/>
  <c r="AC890" i="1" s="1"/>
  <c r="AD890" i="1" s="1"/>
  <c r="AE890" i="1" s="1"/>
  <c r="Y889" i="1"/>
  <c r="Z889" i="1" s="1"/>
  <c r="AA889" i="1" s="1"/>
  <c r="AB889" i="1" s="1"/>
  <c r="AC889" i="1" s="1"/>
  <c r="AD889" i="1" s="1"/>
  <c r="AE889" i="1" s="1"/>
  <c r="Y888" i="1"/>
  <c r="Z888" i="1" s="1"/>
  <c r="AA888" i="1" s="1"/>
  <c r="AB888" i="1" s="1"/>
  <c r="AC888" i="1" s="1"/>
  <c r="AD888" i="1" s="1"/>
  <c r="AE888" i="1" s="1"/>
  <c r="Y887" i="1"/>
  <c r="Z887" i="1" s="1"/>
  <c r="AA887" i="1" s="1"/>
  <c r="AB887" i="1" s="1"/>
  <c r="AC887" i="1" s="1"/>
  <c r="AD887" i="1" s="1"/>
  <c r="AE887" i="1" s="1"/>
  <c r="Y886" i="1"/>
  <c r="Z886" i="1" s="1"/>
  <c r="AA886" i="1" s="1"/>
  <c r="AB886" i="1" s="1"/>
  <c r="AC886" i="1" s="1"/>
  <c r="AD886" i="1" s="1"/>
  <c r="AE886" i="1" s="1"/>
  <c r="Y885" i="1"/>
  <c r="Z885" i="1" s="1"/>
  <c r="AA885" i="1" s="1"/>
  <c r="AB885" i="1" s="1"/>
  <c r="AC885" i="1" s="1"/>
  <c r="AD885" i="1" s="1"/>
  <c r="AE885" i="1" s="1"/>
  <c r="Y884" i="1"/>
  <c r="Z884" i="1" s="1"/>
  <c r="AA884" i="1" s="1"/>
  <c r="AB884" i="1" s="1"/>
  <c r="AC884" i="1" s="1"/>
  <c r="AD884" i="1" s="1"/>
  <c r="AE884" i="1" s="1"/>
  <c r="Y883" i="1"/>
  <c r="Z883" i="1" s="1"/>
  <c r="AA883" i="1" s="1"/>
  <c r="AB883" i="1" s="1"/>
  <c r="AC883" i="1" s="1"/>
  <c r="AD883" i="1" s="1"/>
  <c r="AE883" i="1" s="1"/>
  <c r="Y882" i="1"/>
  <c r="Z882" i="1" s="1"/>
  <c r="AA882" i="1" s="1"/>
  <c r="AB882" i="1" s="1"/>
  <c r="AC882" i="1" s="1"/>
  <c r="AD882" i="1" s="1"/>
  <c r="AE882" i="1" s="1"/>
  <c r="Y881" i="1"/>
  <c r="Z881" i="1" s="1"/>
  <c r="AA881" i="1" s="1"/>
  <c r="AB881" i="1" s="1"/>
  <c r="AC881" i="1" s="1"/>
  <c r="AD881" i="1" s="1"/>
  <c r="AE881" i="1" s="1"/>
  <c r="Y880" i="1"/>
  <c r="Z880" i="1" s="1"/>
  <c r="AA880" i="1" s="1"/>
  <c r="AB880" i="1" s="1"/>
  <c r="AC880" i="1" s="1"/>
  <c r="AD880" i="1" s="1"/>
  <c r="AE880" i="1" s="1"/>
  <c r="Y879" i="1"/>
  <c r="Z879" i="1" s="1"/>
  <c r="AA879" i="1" s="1"/>
  <c r="AB879" i="1" s="1"/>
  <c r="AC879" i="1" s="1"/>
  <c r="AD879" i="1" s="1"/>
  <c r="AE879" i="1" s="1"/>
  <c r="Y878" i="1"/>
  <c r="Z878" i="1" s="1"/>
  <c r="AA878" i="1" s="1"/>
  <c r="AB878" i="1" s="1"/>
  <c r="AC878" i="1" s="1"/>
  <c r="AD878" i="1" s="1"/>
  <c r="AE878" i="1" s="1"/>
  <c r="Y877" i="1"/>
  <c r="Z877" i="1" s="1"/>
  <c r="AA877" i="1" s="1"/>
  <c r="AB877" i="1" s="1"/>
  <c r="AC877" i="1" s="1"/>
  <c r="AD877" i="1" s="1"/>
  <c r="AE877" i="1" s="1"/>
  <c r="Y876" i="1"/>
  <c r="Z876" i="1" s="1"/>
  <c r="AA876" i="1" s="1"/>
  <c r="AB876" i="1" s="1"/>
  <c r="AC876" i="1" s="1"/>
  <c r="AD876" i="1" s="1"/>
  <c r="AE876" i="1" s="1"/>
  <c r="Y875" i="1"/>
  <c r="Z875" i="1" s="1"/>
  <c r="AA875" i="1" s="1"/>
  <c r="AB875" i="1" s="1"/>
  <c r="AC875" i="1" s="1"/>
  <c r="AD875" i="1" s="1"/>
  <c r="AE875" i="1" s="1"/>
  <c r="Y874" i="1"/>
  <c r="Z874" i="1" s="1"/>
  <c r="AA874" i="1" s="1"/>
  <c r="AB874" i="1" s="1"/>
  <c r="AC874" i="1" s="1"/>
  <c r="AD874" i="1" s="1"/>
  <c r="AE874" i="1" s="1"/>
  <c r="Y873" i="1"/>
  <c r="Z873" i="1" s="1"/>
  <c r="AA873" i="1" s="1"/>
  <c r="AB873" i="1" s="1"/>
  <c r="AC873" i="1" s="1"/>
  <c r="AD873" i="1" s="1"/>
  <c r="AE873" i="1" s="1"/>
  <c r="Y872" i="1"/>
  <c r="Z872" i="1" s="1"/>
  <c r="AA872" i="1" s="1"/>
  <c r="AB872" i="1" s="1"/>
  <c r="AC872" i="1" s="1"/>
  <c r="AD872" i="1" s="1"/>
  <c r="AE872" i="1" s="1"/>
  <c r="Y871" i="1"/>
  <c r="Z871" i="1" s="1"/>
  <c r="AA871" i="1" s="1"/>
  <c r="AB871" i="1" s="1"/>
  <c r="AC871" i="1" s="1"/>
  <c r="AD871" i="1" s="1"/>
  <c r="AE871" i="1" s="1"/>
  <c r="Y870" i="1"/>
  <c r="Z870" i="1" s="1"/>
  <c r="AA870" i="1" s="1"/>
  <c r="AB870" i="1" s="1"/>
  <c r="AC870" i="1" s="1"/>
  <c r="AD870" i="1" s="1"/>
  <c r="AE870" i="1" s="1"/>
  <c r="Y869" i="1"/>
  <c r="Z869" i="1" s="1"/>
  <c r="AA869" i="1" s="1"/>
  <c r="AB869" i="1" s="1"/>
  <c r="AC869" i="1" s="1"/>
  <c r="AD869" i="1" s="1"/>
  <c r="AE869" i="1" s="1"/>
  <c r="Y868" i="1"/>
  <c r="Z868" i="1" s="1"/>
  <c r="AA868" i="1" s="1"/>
  <c r="AB868" i="1" s="1"/>
  <c r="AC868" i="1" s="1"/>
  <c r="AD868" i="1" s="1"/>
  <c r="AE868" i="1" s="1"/>
  <c r="Y867" i="1"/>
  <c r="Z867" i="1" s="1"/>
  <c r="AA867" i="1" s="1"/>
  <c r="AB867" i="1" s="1"/>
  <c r="AC867" i="1" s="1"/>
  <c r="AD867" i="1" s="1"/>
  <c r="AE867" i="1" s="1"/>
  <c r="Y866" i="1"/>
  <c r="Z866" i="1" s="1"/>
  <c r="AA866" i="1" s="1"/>
  <c r="AB866" i="1" s="1"/>
  <c r="AC866" i="1" s="1"/>
  <c r="AD866" i="1" s="1"/>
  <c r="AE866" i="1" s="1"/>
  <c r="Y865" i="1"/>
  <c r="Z865" i="1" s="1"/>
  <c r="AA865" i="1" s="1"/>
  <c r="AB865" i="1" s="1"/>
  <c r="AC865" i="1" s="1"/>
  <c r="AD865" i="1" s="1"/>
  <c r="AE865" i="1" s="1"/>
  <c r="Y864" i="1"/>
  <c r="Z864" i="1" s="1"/>
  <c r="AA864" i="1" s="1"/>
  <c r="AB864" i="1" s="1"/>
  <c r="AC864" i="1" s="1"/>
  <c r="AD864" i="1" s="1"/>
  <c r="AE864" i="1" s="1"/>
  <c r="Y863" i="1"/>
  <c r="Z863" i="1" s="1"/>
  <c r="AA863" i="1" s="1"/>
  <c r="AB863" i="1" s="1"/>
  <c r="AC863" i="1" s="1"/>
  <c r="AD863" i="1" s="1"/>
  <c r="AE863" i="1" s="1"/>
  <c r="Y862" i="1"/>
  <c r="Z862" i="1" s="1"/>
  <c r="AA862" i="1" s="1"/>
  <c r="AB862" i="1" s="1"/>
  <c r="AC862" i="1" s="1"/>
  <c r="AD862" i="1" s="1"/>
  <c r="AE862" i="1" s="1"/>
  <c r="Y861" i="1"/>
  <c r="Z861" i="1" s="1"/>
  <c r="AA861" i="1" s="1"/>
  <c r="AB861" i="1" s="1"/>
  <c r="AC861" i="1" s="1"/>
  <c r="AD861" i="1" s="1"/>
  <c r="AE861" i="1" s="1"/>
  <c r="Y860" i="1"/>
  <c r="Z860" i="1" s="1"/>
  <c r="AA860" i="1" s="1"/>
  <c r="AB860" i="1" s="1"/>
  <c r="AC860" i="1" s="1"/>
  <c r="AD860" i="1" s="1"/>
  <c r="AE860" i="1" s="1"/>
  <c r="Y859" i="1"/>
  <c r="Z859" i="1" s="1"/>
  <c r="AA859" i="1" s="1"/>
  <c r="AB859" i="1" s="1"/>
  <c r="AC859" i="1" s="1"/>
  <c r="AD859" i="1" s="1"/>
  <c r="AE859" i="1" s="1"/>
  <c r="Y858" i="1"/>
  <c r="Z858" i="1" s="1"/>
  <c r="AA858" i="1" s="1"/>
  <c r="AB858" i="1" s="1"/>
  <c r="AC858" i="1" s="1"/>
  <c r="AD858" i="1" s="1"/>
  <c r="AE858" i="1" s="1"/>
  <c r="Y857" i="1"/>
  <c r="Z857" i="1" s="1"/>
  <c r="AA857" i="1" s="1"/>
  <c r="AB857" i="1" s="1"/>
  <c r="AC857" i="1" s="1"/>
  <c r="AD857" i="1" s="1"/>
  <c r="AE857" i="1" s="1"/>
  <c r="Y856" i="1"/>
  <c r="Z856" i="1" s="1"/>
  <c r="AA856" i="1" s="1"/>
  <c r="AB856" i="1" s="1"/>
  <c r="AC856" i="1" s="1"/>
  <c r="AD856" i="1" s="1"/>
  <c r="AE856" i="1" s="1"/>
  <c r="Y855" i="1"/>
  <c r="Z855" i="1" s="1"/>
  <c r="AA855" i="1" s="1"/>
  <c r="AB855" i="1" s="1"/>
  <c r="AC855" i="1" s="1"/>
  <c r="AD855" i="1" s="1"/>
  <c r="AE855" i="1" s="1"/>
  <c r="Y854" i="1"/>
  <c r="Z854" i="1" s="1"/>
  <c r="AA854" i="1" s="1"/>
  <c r="AB854" i="1" s="1"/>
  <c r="AC854" i="1" s="1"/>
  <c r="AD854" i="1" s="1"/>
  <c r="AE854" i="1" s="1"/>
  <c r="Y853" i="1"/>
  <c r="Z853" i="1" s="1"/>
  <c r="AA853" i="1" s="1"/>
  <c r="AB853" i="1" s="1"/>
  <c r="AC853" i="1" s="1"/>
  <c r="AD853" i="1" s="1"/>
  <c r="AE853" i="1" s="1"/>
  <c r="Y852" i="1"/>
  <c r="Z852" i="1" s="1"/>
  <c r="AA852" i="1" s="1"/>
  <c r="AB852" i="1" s="1"/>
  <c r="AC852" i="1" s="1"/>
  <c r="AD852" i="1" s="1"/>
  <c r="AE852" i="1" s="1"/>
  <c r="Y851" i="1"/>
  <c r="Z851" i="1" s="1"/>
  <c r="AA851" i="1" s="1"/>
  <c r="AB851" i="1" s="1"/>
  <c r="AC851" i="1" s="1"/>
  <c r="AD851" i="1" s="1"/>
  <c r="AE851" i="1" s="1"/>
  <c r="Y850" i="1"/>
  <c r="Z850" i="1" s="1"/>
  <c r="AA850" i="1" s="1"/>
  <c r="AB850" i="1" s="1"/>
  <c r="AC850" i="1" s="1"/>
  <c r="AD850" i="1" s="1"/>
  <c r="AE850" i="1" s="1"/>
  <c r="Y849" i="1"/>
  <c r="Z849" i="1" s="1"/>
  <c r="AA849" i="1" s="1"/>
  <c r="AB849" i="1" s="1"/>
  <c r="AC849" i="1" s="1"/>
  <c r="AD849" i="1" s="1"/>
  <c r="AE849" i="1" s="1"/>
  <c r="Y848" i="1"/>
  <c r="Z848" i="1" s="1"/>
  <c r="AA848" i="1" s="1"/>
  <c r="AB848" i="1" s="1"/>
  <c r="AC848" i="1" s="1"/>
  <c r="AD848" i="1" s="1"/>
  <c r="AE848" i="1" s="1"/>
  <c r="Y847" i="1"/>
  <c r="Z847" i="1" s="1"/>
  <c r="AA847" i="1" s="1"/>
  <c r="AB847" i="1" s="1"/>
  <c r="AC847" i="1" s="1"/>
  <c r="AD847" i="1" s="1"/>
  <c r="AE847" i="1" s="1"/>
  <c r="Y846" i="1"/>
  <c r="Z846" i="1" s="1"/>
  <c r="AA846" i="1" s="1"/>
  <c r="AB846" i="1" s="1"/>
  <c r="AC846" i="1" s="1"/>
  <c r="AD846" i="1" s="1"/>
  <c r="AE846" i="1" s="1"/>
  <c r="Y845" i="1"/>
  <c r="Z845" i="1" s="1"/>
  <c r="AA845" i="1" s="1"/>
  <c r="AB845" i="1" s="1"/>
  <c r="AC845" i="1" s="1"/>
  <c r="AD845" i="1" s="1"/>
  <c r="AE845" i="1" s="1"/>
  <c r="Y844" i="1"/>
  <c r="Z844" i="1" s="1"/>
  <c r="AA844" i="1" s="1"/>
  <c r="AB844" i="1" s="1"/>
  <c r="AC844" i="1" s="1"/>
  <c r="AD844" i="1" s="1"/>
  <c r="AE844" i="1" s="1"/>
  <c r="Y843" i="1"/>
  <c r="Z843" i="1" s="1"/>
  <c r="AA843" i="1" s="1"/>
  <c r="AB843" i="1" s="1"/>
  <c r="AC843" i="1" s="1"/>
  <c r="AD843" i="1" s="1"/>
  <c r="AE843" i="1" s="1"/>
  <c r="Y842" i="1"/>
  <c r="Z842" i="1" s="1"/>
  <c r="AA842" i="1" s="1"/>
  <c r="AB842" i="1" s="1"/>
  <c r="AC842" i="1" s="1"/>
  <c r="AD842" i="1" s="1"/>
  <c r="AE842" i="1" s="1"/>
  <c r="Y841" i="1"/>
  <c r="Z841" i="1" s="1"/>
  <c r="AA841" i="1" s="1"/>
  <c r="AB841" i="1" s="1"/>
  <c r="AC841" i="1" s="1"/>
  <c r="AD841" i="1" s="1"/>
  <c r="AE841" i="1" s="1"/>
  <c r="Y840" i="1"/>
  <c r="Z840" i="1" s="1"/>
  <c r="AA840" i="1" s="1"/>
  <c r="AB840" i="1" s="1"/>
  <c r="AC840" i="1" s="1"/>
  <c r="AD840" i="1" s="1"/>
  <c r="AE840" i="1" s="1"/>
  <c r="Y839" i="1"/>
  <c r="Z839" i="1" s="1"/>
  <c r="AA839" i="1" s="1"/>
  <c r="AB839" i="1" s="1"/>
  <c r="AC839" i="1" s="1"/>
  <c r="AD839" i="1" s="1"/>
  <c r="AE839" i="1" s="1"/>
  <c r="Y838" i="1"/>
  <c r="Z838" i="1" s="1"/>
  <c r="AA838" i="1" s="1"/>
  <c r="AB838" i="1" s="1"/>
  <c r="AC838" i="1" s="1"/>
  <c r="AD838" i="1" s="1"/>
  <c r="AE838" i="1" s="1"/>
  <c r="Y837" i="1"/>
  <c r="Z837" i="1" s="1"/>
  <c r="AA837" i="1" s="1"/>
  <c r="AB837" i="1" s="1"/>
  <c r="AC837" i="1" s="1"/>
  <c r="AD837" i="1" s="1"/>
  <c r="AE837" i="1" s="1"/>
  <c r="Y836" i="1"/>
  <c r="Z836" i="1" s="1"/>
  <c r="AA836" i="1" s="1"/>
  <c r="AB836" i="1" s="1"/>
  <c r="AC836" i="1" s="1"/>
  <c r="AD836" i="1" s="1"/>
  <c r="AE836" i="1" s="1"/>
  <c r="Y835" i="1"/>
  <c r="Z835" i="1" s="1"/>
  <c r="AA835" i="1" s="1"/>
  <c r="AB835" i="1" s="1"/>
  <c r="AC835" i="1" s="1"/>
  <c r="AD835" i="1" s="1"/>
  <c r="AE835" i="1" s="1"/>
  <c r="Y834" i="1"/>
  <c r="Z834" i="1" s="1"/>
  <c r="AA834" i="1" s="1"/>
  <c r="AB834" i="1" s="1"/>
  <c r="AC834" i="1" s="1"/>
  <c r="AD834" i="1" s="1"/>
  <c r="AE834" i="1" s="1"/>
  <c r="Y833" i="1"/>
  <c r="Z833" i="1" s="1"/>
  <c r="AA833" i="1" s="1"/>
  <c r="AB833" i="1" s="1"/>
  <c r="AC833" i="1" s="1"/>
  <c r="AD833" i="1" s="1"/>
  <c r="AE833" i="1" s="1"/>
  <c r="Y832" i="1"/>
  <c r="Z832" i="1" s="1"/>
  <c r="AA832" i="1" s="1"/>
  <c r="AB832" i="1" s="1"/>
  <c r="AC832" i="1" s="1"/>
  <c r="AD832" i="1" s="1"/>
  <c r="AE832" i="1" s="1"/>
  <c r="Y831" i="1"/>
  <c r="Z831" i="1" s="1"/>
  <c r="AA831" i="1" s="1"/>
  <c r="AB831" i="1" s="1"/>
  <c r="AC831" i="1" s="1"/>
  <c r="AD831" i="1" s="1"/>
  <c r="AE831" i="1" s="1"/>
  <c r="Y830" i="1"/>
  <c r="Z830" i="1" s="1"/>
  <c r="AA830" i="1" s="1"/>
  <c r="AB830" i="1" s="1"/>
  <c r="AC830" i="1" s="1"/>
  <c r="AD830" i="1" s="1"/>
  <c r="AE830" i="1" s="1"/>
  <c r="Y829" i="1"/>
  <c r="Z829" i="1" s="1"/>
  <c r="AA829" i="1" s="1"/>
  <c r="AB829" i="1" s="1"/>
  <c r="AC829" i="1" s="1"/>
  <c r="AD829" i="1" s="1"/>
  <c r="AE829" i="1" s="1"/>
  <c r="Y828" i="1"/>
  <c r="Z828" i="1" s="1"/>
  <c r="AA828" i="1" s="1"/>
  <c r="AB828" i="1" s="1"/>
  <c r="AC828" i="1" s="1"/>
  <c r="AD828" i="1" s="1"/>
  <c r="AE828" i="1" s="1"/>
  <c r="Y827" i="1"/>
  <c r="Z827" i="1" s="1"/>
  <c r="AA827" i="1" s="1"/>
  <c r="AB827" i="1" s="1"/>
  <c r="AC827" i="1" s="1"/>
  <c r="AD827" i="1" s="1"/>
  <c r="AE827" i="1" s="1"/>
  <c r="Y826" i="1"/>
  <c r="Z826" i="1" s="1"/>
  <c r="AA826" i="1" s="1"/>
  <c r="AB826" i="1" s="1"/>
  <c r="AC826" i="1" s="1"/>
  <c r="AD826" i="1" s="1"/>
  <c r="AE826" i="1" s="1"/>
  <c r="Y825" i="1"/>
  <c r="Z825" i="1" s="1"/>
  <c r="AA825" i="1" s="1"/>
  <c r="AB825" i="1" s="1"/>
  <c r="AC825" i="1" s="1"/>
  <c r="AD825" i="1" s="1"/>
  <c r="AE825" i="1" s="1"/>
  <c r="Y824" i="1"/>
  <c r="Z824" i="1" s="1"/>
  <c r="AA824" i="1" s="1"/>
  <c r="AB824" i="1" s="1"/>
  <c r="AC824" i="1" s="1"/>
  <c r="AD824" i="1" s="1"/>
  <c r="AE824" i="1" s="1"/>
  <c r="Y823" i="1"/>
  <c r="Z823" i="1" s="1"/>
  <c r="AA823" i="1" s="1"/>
  <c r="AB823" i="1" s="1"/>
  <c r="AC823" i="1" s="1"/>
  <c r="AD823" i="1" s="1"/>
  <c r="AE823" i="1" s="1"/>
  <c r="Y822" i="1"/>
  <c r="Z822" i="1" s="1"/>
  <c r="AA822" i="1" s="1"/>
  <c r="AB822" i="1" s="1"/>
  <c r="AC822" i="1" s="1"/>
  <c r="AD822" i="1" s="1"/>
  <c r="AE822" i="1" s="1"/>
  <c r="Y821" i="1"/>
  <c r="Z821" i="1" s="1"/>
  <c r="AA821" i="1" s="1"/>
  <c r="AB821" i="1" s="1"/>
  <c r="AC821" i="1" s="1"/>
  <c r="AD821" i="1" s="1"/>
  <c r="AE821" i="1" s="1"/>
  <c r="Y820" i="1"/>
  <c r="Z820" i="1" s="1"/>
  <c r="AA820" i="1" s="1"/>
  <c r="AB820" i="1" s="1"/>
  <c r="AC820" i="1" s="1"/>
  <c r="AD820" i="1" s="1"/>
  <c r="AE820" i="1" s="1"/>
  <c r="Y819" i="1"/>
  <c r="Z819" i="1" s="1"/>
  <c r="AA819" i="1" s="1"/>
  <c r="AB819" i="1" s="1"/>
  <c r="AC819" i="1" s="1"/>
  <c r="AD819" i="1" s="1"/>
  <c r="AE819" i="1" s="1"/>
  <c r="Y818" i="1"/>
  <c r="Z818" i="1" s="1"/>
  <c r="AA818" i="1" s="1"/>
  <c r="AB818" i="1" s="1"/>
  <c r="AC818" i="1" s="1"/>
  <c r="AD818" i="1" s="1"/>
  <c r="AE818" i="1" s="1"/>
  <c r="Y817" i="1"/>
  <c r="Z817" i="1" s="1"/>
  <c r="AA817" i="1" s="1"/>
  <c r="AB817" i="1" s="1"/>
  <c r="AC817" i="1" s="1"/>
  <c r="AD817" i="1" s="1"/>
  <c r="AE817" i="1" s="1"/>
  <c r="Y816" i="1"/>
  <c r="Z816" i="1" s="1"/>
  <c r="AA816" i="1" s="1"/>
  <c r="AB816" i="1" s="1"/>
  <c r="AC816" i="1" s="1"/>
  <c r="AD816" i="1" s="1"/>
  <c r="AE816" i="1" s="1"/>
  <c r="Y815" i="1"/>
  <c r="Z815" i="1" s="1"/>
  <c r="AA815" i="1" s="1"/>
  <c r="AB815" i="1" s="1"/>
  <c r="AC815" i="1" s="1"/>
  <c r="AD815" i="1" s="1"/>
  <c r="AE815" i="1" s="1"/>
  <c r="Y814" i="1"/>
  <c r="Z814" i="1" s="1"/>
  <c r="AA814" i="1" s="1"/>
  <c r="AB814" i="1" s="1"/>
  <c r="AC814" i="1" s="1"/>
  <c r="AD814" i="1" s="1"/>
  <c r="AE814" i="1" s="1"/>
  <c r="Y813" i="1"/>
  <c r="Z813" i="1" s="1"/>
  <c r="AA813" i="1" s="1"/>
  <c r="AB813" i="1" s="1"/>
  <c r="AC813" i="1" s="1"/>
  <c r="AD813" i="1" s="1"/>
  <c r="AE813" i="1" s="1"/>
  <c r="Y812" i="1"/>
  <c r="Z812" i="1" s="1"/>
  <c r="AA812" i="1" s="1"/>
  <c r="AB812" i="1" s="1"/>
  <c r="AC812" i="1" s="1"/>
  <c r="AD812" i="1" s="1"/>
  <c r="AE812" i="1" s="1"/>
  <c r="Y811" i="1"/>
  <c r="Z811" i="1" s="1"/>
  <c r="AA811" i="1" s="1"/>
  <c r="AB811" i="1" s="1"/>
  <c r="AC811" i="1" s="1"/>
  <c r="AD811" i="1" s="1"/>
  <c r="AE811" i="1" s="1"/>
  <c r="Y810" i="1"/>
  <c r="Z810" i="1" s="1"/>
  <c r="AA810" i="1" s="1"/>
  <c r="AB810" i="1" s="1"/>
  <c r="AC810" i="1" s="1"/>
  <c r="AD810" i="1" s="1"/>
  <c r="AE810" i="1" s="1"/>
  <c r="Y809" i="1"/>
  <c r="Z809" i="1" s="1"/>
  <c r="AA809" i="1" s="1"/>
  <c r="AB809" i="1" s="1"/>
  <c r="AC809" i="1" s="1"/>
  <c r="AD809" i="1" s="1"/>
  <c r="AE809" i="1" s="1"/>
  <c r="Y808" i="1"/>
  <c r="Z808" i="1" s="1"/>
  <c r="AA808" i="1" s="1"/>
  <c r="AB808" i="1" s="1"/>
  <c r="AC808" i="1" s="1"/>
  <c r="AD808" i="1" s="1"/>
  <c r="AE808" i="1" s="1"/>
  <c r="Y807" i="1"/>
  <c r="Z807" i="1" s="1"/>
  <c r="AA807" i="1" s="1"/>
  <c r="AB807" i="1" s="1"/>
  <c r="AC807" i="1" s="1"/>
  <c r="AD807" i="1" s="1"/>
  <c r="AE807" i="1" s="1"/>
  <c r="Y806" i="1"/>
  <c r="Z806" i="1" s="1"/>
  <c r="AA806" i="1" s="1"/>
  <c r="AB806" i="1" s="1"/>
  <c r="AC806" i="1" s="1"/>
  <c r="AD806" i="1" s="1"/>
  <c r="AE806" i="1" s="1"/>
  <c r="Y805" i="1"/>
  <c r="Z805" i="1" s="1"/>
  <c r="AA805" i="1" s="1"/>
  <c r="AB805" i="1" s="1"/>
  <c r="AC805" i="1" s="1"/>
  <c r="AD805" i="1" s="1"/>
  <c r="AE805" i="1" s="1"/>
  <c r="Y804" i="1"/>
  <c r="Z804" i="1" s="1"/>
  <c r="AA804" i="1" s="1"/>
  <c r="AB804" i="1" s="1"/>
  <c r="AC804" i="1" s="1"/>
  <c r="AD804" i="1" s="1"/>
  <c r="AE804" i="1" s="1"/>
  <c r="Y803" i="1"/>
  <c r="Z803" i="1" s="1"/>
  <c r="AA803" i="1" s="1"/>
  <c r="AB803" i="1" s="1"/>
  <c r="AC803" i="1" s="1"/>
  <c r="AD803" i="1" s="1"/>
  <c r="AE803" i="1" s="1"/>
  <c r="Y802" i="1"/>
  <c r="Z802" i="1" s="1"/>
  <c r="AA802" i="1" s="1"/>
  <c r="AB802" i="1" s="1"/>
  <c r="AC802" i="1" s="1"/>
  <c r="AD802" i="1" s="1"/>
  <c r="AE802" i="1" s="1"/>
  <c r="Y801" i="1"/>
  <c r="Z801" i="1" s="1"/>
  <c r="AA801" i="1" s="1"/>
  <c r="AB801" i="1" s="1"/>
  <c r="AC801" i="1" s="1"/>
  <c r="AD801" i="1" s="1"/>
  <c r="AE801" i="1" s="1"/>
  <c r="Y800" i="1"/>
  <c r="Z800" i="1" s="1"/>
  <c r="AA800" i="1" s="1"/>
  <c r="AB800" i="1" s="1"/>
  <c r="AC800" i="1" s="1"/>
  <c r="AD800" i="1" s="1"/>
  <c r="AE800" i="1" s="1"/>
  <c r="Y799" i="1"/>
  <c r="Z799" i="1" s="1"/>
  <c r="AA799" i="1" s="1"/>
  <c r="AB799" i="1" s="1"/>
  <c r="AC799" i="1" s="1"/>
  <c r="AD799" i="1" s="1"/>
  <c r="AE799" i="1" s="1"/>
  <c r="Y798" i="1"/>
  <c r="Z798" i="1" s="1"/>
  <c r="AA798" i="1" s="1"/>
  <c r="AB798" i="1" s="1"/>
  <c r="AC798" i="1" s="1"/>
  <c r="AD798" i="1" s="1"/>
  <c r="AE798" i="1" s="1"/>
  <c r="Y797" i="1"/>
  <c r="Z797" i="1" s="1"/>
  <c r="AA797" i="1" s="1"/>
  <c r="AB797" i="1" s="1"/>
  <c r="AC797" i="1" s="1"/>
  <c r="AD797" i="1" s="1"/>
  <c r="AE797" i="1" s="1"/>
  <c r="Y796" i="1"/>
  <c r="Z796" i="1" s="1"/>
  <c r="AA796" i="1" s="1"/>
  <c r="AB796" i="1" s="1"/>
  <c r="AC796" i="1" s="1"/>
  <c r="AD796" i="1" s="1"/>
  <c r="AE796" i="1" s="1"/>
  <c r="Y795" i="1"/>
  <c r="Z795" i="1" s="1"/>
  <c r="AA795" i="1" s="1"/>
  <c r="AB795" i="1" s="1"/>
  <c r="AC795" i="1" s="1"/>
  <c r="AD795" i="1" s="1"/>
  <c r="AE795" i="1" s="1"/>
  <c r="Y794" i="1"/>
  <c r="Z794" i="1" s="1"/>
  <c r="AA794" i="1" s="1"/>
  <c r="AB794" i="1" s="1"/>
  <c r="AC794" i="1" s="1"/>
  <c r="AD794" i="1" s="1"/>
  <c r="AE794" i="1" s="1"/>
  <c r="Y793" i="1"/>
  <c r="Z793" i="1" s="1"/>
  <c r="AA793" i="1" s="1"/>
  <c r="AB793" i="1" s="1"/>
  <c r="AC793" i="1" s="1"/>
  <c r="AD793" i="1" s="1"/>
  <c r="AE793" i="1" s="1"/>
  <c r="Y792" i="1"/>
  <c r="Z792" i="1" s="1"/>
  <c r="AA792" i="1" s="1"/>
  <c r="AB792" i="1" s="1"/>
  <c r="AC792" i="1" s="1"/>
  <c r="AD792" i="1" s="1"/>
  <c r="AE792" i="1" s="1"/>
  <c r="Y791" i="1"/>
  <c r="Z791" i="1" s="1"/>
  <c r="AA791" i="1" s="1"/>
  <c r="AB791" i="1" s="1"/>
  <c r="AC791" i="1" s="1"/>
  <c r="AD791" i="1" s="1"/>
  <c r="AE791" i="1" s="1"/>
  <c r="Y790" i="1"/>
  <c r="Z790" i="1" s="1"/>
  <c r="AA790" i="1" s="1"/>
  <c r="AB790" i="1" s="1"/>
  <c r="AC790" i="1" s="1"/>
  <c r="AD790" i="1" s="1"/>
  <c r="AE790" i="1" s="1"/>
  <c r="Y789" i="1"/>
  <c r="Z789" i="1" s="1"/>
  <c r="AA789" i="1" s="1"/>
  <c r="AB789" i="1" s="1"/>
  <c r="AC789" i="1" s="1"/>
  <c r="AD789" i="1" s="1"/>
  <c r="AE789" i="1" s="1"/>
  <c r="Y788" i="1"/>
  <c r="Z788" i="1" s="1"/>
  <c r="AA788" i="1" s="1"/>
  <c r="AB788" i="1" s="1"/>
  <c r="AC788" i="1" s="1"/>
  <c r="AD788" i="1" s="1"/>
  <c r="AE788" i="1" s="1"/>
  <c r="Y787" i="1"/>
  <c r="Z787" i="1" s="1"/>
  <c r="AA787" i="1" s="1"/>
  <c r="AB787" i="1" s="1"/>
  <c r="AC787" i="1" s="1"/>
  <c r="AD787" i="1" s="1"/>
  <c r="AE787" i="1" s="1"/>
  <c r="Y786" i="1"/>
  <c r="Z786" i="1" s="1"/>
  <c r="AA786" i="1" s="1"/>
  <c r="AB786" i="1" s="1"/>
  <c r="AC786" i="1" s="1"/>
  <c r="AD786" i="1" s="1"/>
  <c r="AE786" i="1" s="1"/>
  <c r="Y785" i="1"/>
  <c r="Z785" i="1" s="1"/>
  <c r="AA785" i="1" s="1"/>
  <c r="AB785" i="1" s="1"/>
  <c r="AC785" i="1" s="1"/>
  <c r="AD785" i="1" s="1"/>
  <c r="AE785" i="1" s="1"/>
  <c r="Y784" i="1"/>
  <c r="Z784" i="1" s="1"/>
  <c r="AA784" i="1" s="1"/>
  <c r="AB784" i="1" s="1"/>
  <c r="AC784" i="1" s="1"/>
  <c r="AD784" i="1" s="1"/>
  <c r="AE784" i="1" s="1"/>
  <c r="Y783" i="1"/>
  <c r="Z783" i="1" s="1"/>
  <c r="AA783" i="1" s="1"/>
  <c r="AB783" i="1" s="1"/>
  <c r="AC783" i="1" s="1"/>
  <c r="AD783" i="1" s="1"/>
  <c r="AE783" i="1" s="1"/>
  <c r="Y782" i="1"/>
  <c r="Z782" i="1" s="1"/>
  <c r="AA782" i="1" s="1"/>
  <c r="AB782" i="1" s="1"/>
  <c r="AC782" i="1" s="1"/>
  <c r="AD782" i="1" s="1"/>
  <c r="AE782" i="1" s="1"/>
  <c r="Y781" i="1"/>
  <c r="Z781" i="1" s="1"/>
  <c r="AA781" i="1" s="1"/>
  <c r="AB781" i="1" s="1"/>
  <c r="AC781" i="1" s="1"/>
  <c r="AD781" i="1" s="1"/>
  <c r="AE781" i="1" s="1"/>
  <c r="Y780" i="1"/>
  <c r="Z780" i="1" s="1"/>
  <c r="AA780" i="1" s="1"/>
  <c r="AB780" i="1" s="1"/>
  <c r="AC780" i="1" s="1"/>
  <c r="AD780" i="1" s="1"/>
  <c r="AE780" i="1" s="1"/>
  <c r="Y779" i="1"/>
  <c r="Z779" i="1" s="1"/>
  <c r="AA779" i="1" s="1"/>
  <c r="AB779" i="1" s="1"/>
  <c r="AC779" i="1" s="1"/>
  <c r="AD779" i="1" s="1"/>
  <c r="AE779" i="1" s="1"/>
  <c r="Y778" i="1"/>
  <c r="Z778" i="1" s="1"/>
  <c r="AA778" i="1" s="1"/>
  <c r="AB778" i="1" s="1"/>
  <c r="AC778" i="1" s="1"/>
  <c r="AD778" i="1" s="1"/>
  <c r="AE778" i="1" s="1"/>
  <c r="Y777" i="1"/>
  <c r="Z777" i="1" s="1"/>
  <c r="AA777" i="1" s="1"/>
  <c r="AB777" i="1" s="1"/>
  <c r="AC777" i="1" s="1"/>
  <c r="AD777" i="1" s="1"/>
  <c r="AE777" i="1" s="1"/>
  <c r="Y776" i="1"/>
  <c r="Z776" i="1" s="1"/>
  <c r="AA776" i="1" s="1"/>
  <c r="AB776" i="1" s="1"/>
  <c r="AC776" i="1" s="1"/>
  <c r="AD776" i="1" s="1"/>
  <c r="AE776" i="1" s="1"/>
  <c r="Y775" i="1"/>
  <c r="Z775" i="1" s="1"/>
  <c r="AA775" i="1" s="1"/>
  <c r="AB775" i="1" s="1"/>
  <c r="AC775" i="1" s="1"/>
  <c r="AD775" i="1" s="1"/>
  <c r="AE775" i="1" s="1"/>
  <c r="Y774" i="1"/>
  <c r="Z774" i="1" s="1"/>
  <c r="AA774" i="1" s="1"/>
  <c r="AB774" i="1" s="1"/>
  <c r="AC774" i="1" s="1"/>
  <c r="AD774" i="1" s="1"/>
  <c r="AE774" i="1" s="1"/>
  <c r="Y773" i="1"/>
  <c r="Z773" i="1" s="1"/>
  <c r="AA773" i="1" s="1"/>
  <c r="AB773" i="1" s="1"/>
  <c r="AC773" i="1" s="1"/>
  <c r="AD773" i="1" s="1"/>
  <c r="AE773" i="1" s="1"/>
  <c r="Y772" i="1"/>
  <c r="Z772" i="1" s="1"/>
  <c r="AA772" i="1" s="1"/>
  <c r="AB772" i="1" s="1"/>
  <c r="AC772" i="1" s="1"/>
  <c r="AD772" i="1" s="1"/>
  <c r="AE772" i="1" s="1"/>
  <c r="Y771" i="1"/>
  <c r="Z771" i="1" s="1"/>
  <c r="AA771" i="1" s="1"/>
  <c r="AB771" i="1" s="1"/>
  <c r="AC771" i="1" s="1"/>
  <c r="AD771" i="1" s="1"/>
  <c r="AE771" i="1" s="1"/>
  <c r="Y770" i="1"/>
  <c r="Z770" i="1" s="1"/>
  <c r="AA770" i="1" s="1"/>
  <c r="AB770" i="1" s="1"/>
  <c r="AC770" i="1" s="1"/>
  <c r="AD770" i="1" s="1"/>
  <c r="AE770" i="1" s="1"/>
  <c r="Y769" i="1"/>
  <c r="Z769" i="1" s="1"/>
  <c r="AA769" i="1" s="1"/>
  <c r="AB769" i="1" s="1"/>
  <c r="AC769" i="1" s="1"/>
  <c r="AD769" i="1" s="1"/>
  <c r="AE769" i="1" s="1"/>
  <c r="Y768" i="1"/>
  <c r="Z768" i="1" s="1"/>
  <c r="AA768" i="1" s="1"/>
  <c r="AB768" i="1" s="1"/>
  <c r="AC768" i="1" s="1"/>
  <c r="AD768" i="1" s="1"/>
  <c r="AE768" i="1" s="1"/>
  <c r="Y767" i="1"/>
  <c r="Z767" i="1" s="1"/>
  <c r="AA767" i="1" s="1"/>
  <c r="AB767" i="1" s="1"/>
  <c r="AC767" i="1" s="1"/>
  <c r="AD767" i="1" s="1"/>
  <c r="AE767" i="1" s="1"/>
  <c r="Y766" i="1"/>
  <c r="Z766" i="1" s="1"/>
  <c r="AA766" i="1" s="1"/>
  <c r="AB766" i="1" s="1"/>
  <c r="AC766" i="1" s="1"/>
  <c r="AD766" i="1" s="1"/>
  <c r="AE766" i="1" s="1"/>
  <c r="Y765" i="1"/>
  <c r="Z765" i="1" s="1"/>
  <c r="AA765" i="1" s="1"/>
  <c r="AB765" i="1" s="1"/>
  <c r="AC765" i="1" s="1"/>
  <c r="AD765" i="1" s="1"/>
  <c r="AE765" i="1" s="1"/>
  <c r="Y764" i="1"/>
  <c r="Z764" i="1" s="1"/>
  <c r="AA764" i="1" s="1"/>
  <c r="AB764" i="1" s="1"/>
  <c r="AC764" i="1" s="1"/>
  <c r="AD764" i="1" s="1"/>
  <c r="AE764" i="1" s="1"/>
  <c r="Y763" i="1"/>
  <c r="Z763" i="1" s="1"/>
  <c r="AA763" i="1" s="1"/>
  <c r="AB763" i="1" s="1"/>
  <c r="AC763" i="1" s="1"/>
  <c r="AD763" i="1" s="1"/>
  <c r="AE763" i="1" s="1"/>
  <c r="Y762" i="1"/>
  <c r="Z762" i="1" s="1"/>
  <c r="AA762" i="1" s="1"/>
  <c r="AB762" i="1" s="1"/>
  <c r="AC762" i="1" s="1"/>
  <c r="AD762" i="1" s="1"/>
  <c r="AE762" i="1" s="1"/>
  <c r="Y761" i="1"/>
  <c r="Z761" i="1" s="1"/>
  <c r="AA761" i="1" s="1"/>
  <c r="AB761" i="1" s="1"/>
  <c r="AC761" i="1" s="1"/>
  <c r="AD761" i="1" s="1"/>
  <c r="AE761" i="1" s="1"/>
  <c r="Y760" i="1"/>
  <c r="Z760" i="1" s="1"/>
  <c r="AA760" i="1" s="1"/>
  <c r="AB760" i="1" s="1"/>
  <c r="AC760" i="1" s="1"/>
  <c r="AD760" i="1" s="1"/>
  <c r="AE760" i="1" s="1"/>
  <c r="Y759" i="1"/>
  <c r="Z759" i="1" s="1"/>
  <c r="AA759" i="1" s="1"/>
  <c r="AB759" i="1" s="1"/>
  <c r="AC759" i="1" s="1"/>
  <c r="AD759" i="1" s="1"/>
  <c r="AE759" i="1" s="1"/>
  <c r="Y758" i="1"/>
  <c r="Z758" i="1" s="1"/>
  <c r="AA758" i="1" s="1"/>
  <c r="AB758" i="1" s="1"/>
  <c r="AC758" i="1" s="1"/>
  <c r="AD758" i="1" s="1"/>
  <c r="AE758" i="1" s="1"/>
  <c r="Y757" i="1"/>
  <c r="Z757" i="1" s="1"/>
  <c r="AA757" i="1" s="1"/>
  <c r="AB757" i="1" s="1"/>
  <c r="AC757" i="1" s="1"/>
  <c r="AD757" i="1" s="1"/>
  <c r="AE757" i="1" s="1"/>
  <c r="Y756" i="1"/>
  <c r="Z756" i="1" s="1"/>
  <c r="AA756" i="1" s="1"/>
  <c r="AB756" i="1" s="1"/>
  <c r="AC756" i="1" s="1"/>
  <c r="AD756" i="1" s="1"/>
  <c r="AE756" i="1" s="1"/>
  <c r="Y755" i="1"/>
  <c r="Z755" i="1" s="1"/>
  <c r="AA755" i="1" s="1"/>
  <c r="AB755" i="1" s="1"/>
  <c r="AC755" i="1" s="1"/>
  <c r="AD755" i="1" s="1"/>
  <c r="AE755" i="1" s="1"/>
  <c r="Y754" i="1"/>
  <c r="Z754" i="1" s="1"/>
  <c r="AA754" i="1" s="1"/>
  <c r="AB754" i="1" s="1"/>
  <c r="AC754" i="1" s="1"/>
  <c r="AD754" i="1" s="1"/>
  <c r="AE754" i="1" s="1"/>
  <c r="Y753" i="1"/>
  <c r="Z753" i="1" s="1"/>
  <c r="AA753" i="1" s="1"/>
  <c r="AB753" i="1" s="1"/>
  <c r="AC753" i="1" s="1"/>
  <c r="AD753" i="1" s="1"/>
  <c r="AE753" i="1" s="1"/>
  <c r="Y752" i="1"/>
  <c r="Z752" i="1" s="1"/>
  <c r="AA752" i="1" s="1"/>
  <c r="AB752" i="1" s="1"/>
  <c r="AC752" i="1" s="1"/>
  <c r="AD752" i="1" s="1"/>
  <c r="AE752" i="1" s="1"/>
  <c r="Y751" i="1"/>
  <c r="Z751" i="1" s="1"/>
  <c r="AA751" i="1" s="1"/>
  <c r="AB751" i="1" s="1"/>
  <c r="AC751" i="1" s="1"/>
  <c r="AD751" i="1" s="1"/>
  <c r="AE751" i="1" s="1"/>
  <c r="Y750" i="1"/>
  <c r="Z750" i="1" s="1"/>
  <c r="AA750" i="1" s="1"/>
  <c r="AB750" i="1" s="1"/>
  <c r="AC750" i="1" s="1"/>
  <c r="AD750" i="1" s="1"/>
  <c r="AE750" i="1" s="1"/>
  <c r="Y749" i="1"/>
  <c r="Z749" i="1" s="1"/>
  <c r="AA749" i="1" s="1"/>
  <c r="AB749" i="1" s="1"/>
  <c r="AC749" i="1" s="1"/>
  <c r="AD749" i="1" s="1"/>
  <c r="AE749" i="1" s="1"/>
  <c r="Y748" i="1"/>
  <c r="Z748" i="1" s="1"/>
  <c r="AA748" i="1" s="1"/>
  <c r="AB748" i="1" s="1"/>
  <c r="AC748" i="1" s="1"/>
  <c r="AD748" i="1" s="1"/>
  <c r="AE748" i="1" s="1"/>
  <c r="Y747" i="1"/>
  <c r="Z747" i="1" s="1"/>
  <c r="AA747" i="1" s="1"/>
  <c r="AB747" i="1" s="1"/>
  <c r="AC747" i="1" s="1"/>
  <c r="AD747" i="1" s="1"/>
  <c r="AE747" i="1" s="1"/>
  <c r="Y746" i="1"/>
  <c r="Z746" i="1" s="1"/>
  <c r="AA746" i="1" s="1"/>
  <c r="AB746" i="1" s="1"/>
  <c r="AC746" i="1" s="1"/>
  <c r="AD746" i="1" s="1"/>
  <c r="AE746" i="1" s="1"/>
  <c r="Y745" i="1"/>
  <c r="Z745" i="1" s="1"/>
  <c r="AA745" i="1" s="1"/>
  <c r="AB745" i="1" s="1"/>
  <c r="AC745" i="1" s="1"/>
  <c r="AD745" i="1" s="1"/>
  <c r="AE745" i="1" s="1"/>
  <c r="Y744" i="1"/>
  <c r="Z744" i="1" s="1"/>
  <c r="AA744" i="1" s="1"/>
  <c r="AB744" i="1" s="1"/>
  <c r="AC744" i="1" s="1"/>
  <c r="AD744" i="1" s="1"/>
  <c r="AE744" i="1" s="1"/>
  <c r="Y743" i="1"/>
  <c r="Z743" i="1" s="1"/>
  <c r="AA743" i="1" s="1"/>
  <c r="AB743" i="1" s="1"/>
  <c r="AC743" i="1" s="1"/>
  <c r="AD743" i="1" s="1"/>
  <c r="AE743" i="1" s="1"/>
  <c r="Y742" i="1"/>
  <c r="Z742" i="1" s="1"/>
  <c r="AA742" i="1" s="1"/>
  <c r="AB742" i="1" s="1"/>
  <c r="AC742" i="1" s="1"/>
  <c r="AD742" i="1" s="1"/>
  <c r="AE742" i="1" s="1"/>
  <c r="Y741" i="1"/>
  <c r="Z741" i="1" s="1"/>
  <c r="AA741" i="1" s="1"/>
  <c r="AB741" i="1" s="1"/>
  <c r="AC741" i="1" s="1"/>
  <c r="AD741" i="1" s="1"/>
  <c r="AE741" i="1" s="1"/>
  <c r="Y740" i="1"/>
  <c r="Z740" i="1" s="1"/>
  <c r="AA740" i="1" s="1"/>
  <c r="AB740" i="1" s="1"/>
  <c r="AC740" i="1" s="1"/>
  <c r="AD740" i="1" s="1"/>
  <c r="AE740" i="1" s="1"/>
  <c r="Y739" i="1"/>
  <c r="Z739" i="1" s="1"/>
  <c r="AA739" i="1" s="1"/>
  <c r="AB739" i="1" s="1"/>
  <c r="AC739" i="1" s="1"/>
  <c r="AD739" i="1" s="1"/>
  <c r="AE739" i="1" s="1"/>
  <c r="Y738" i="1"/>
  <c r="Z738" i="1" s="1"/>
  <c r="AA738" i="1" s="1"/>
  <c r="AB738" i="1" s="1"/>
  <c r="AC738" i="1" s="1"/>
  <c r="AD738" i="1" s="1"/>
  <c r="AE738" i="1" s="1"/>
  <c r="Y737" i="1"/>
  <c r="Z737" i="1" s="1"/>
  <c r="AA737" i="1" s="1"/>
  <c r="AB737" i="1" s="1"/>
  <c r="AC737" i="1" s="1"/>
  <c r="AD737" i="1" s="1"/>
  <c r="AE737" i="1" s="1"/>
  <c r="Y736" i="1"/>
  <c r="Z736" i="1" s="1"/>
  <c r="AA736" i="1" s="1"/>
  <c r="AB736" i="1" s="1"/>
  <c r="AC736" i="1" s="1"/>
  <c r="AD736" i="1" s="1"/>
  <c r="AE736" i="1" s="1"/>
  <c r="Y735" i="1"/>
  <c r="Z735" i="1" s="1"/>
  <c r="AA735" i="1" s="1"/>
  <c r="AB735" i="1" s="1"/>
  <c r="AC735" i="1" s="1"/>
  <c r="AD735" i="1" s="1"/>
  <c r="AE735" i="1" s="1"/>
  <c r="Y734" i="1"/>
  <c r="Z734" i="1" s="1"/>
  <c r="AA734" i="1" s="1"/>
  <c r="AB734" i="1" s="1"/>
  <c r="AC734" i="1" s="1"/>
  <c r="AD734" i="1" s="1"/>
  <c r="AE734" i="1" s="1"/>
  <c r="Y733" i="1"/>
  <c r="Z733" i="1" s="1"/>
  <c r="AA733" i="1" s="1"/>
  <c r="AB733" i="1" s="1"/>
  <c r="AC733" i="1" s="1"/>
  <c r="AD733" i="1" s="1"/>
  <c r="AE733" i="1" s="1"/>
  <c r="Y732" i="1"/>
  <c r="Z732" i="1" s="1"/>
  <c r="AA732" i="1" s="1"/>
  <c r="AB732" i="1" s="1"/>
  <c r="AC732" i="1" s="1"/>
  <c r="AD732" i="1" s="1"/>
  <c r="AE732" i="1" s="1"/>
  <c r="Y731" i="1"/>
  <c r="Z731" i="1" s="1"/>
  <c r="AA731" i="1" s="1"/>
  <c r="AB731" i="1" s="1"/>
  <c r="AC731" i="1" s="1"/>
  <c r="AD731" i="1" s="1"/>
  <c r="AE731" i="1" s="1"/>
  <c r="Y730" i="1"/>
  <c r="Z730" i="1" s="1"/>
  <c r="AA730" i="1" s="1"/>
  <c r="AB730" i="1" s="1"/>
  <c r="AC730" i="1" s="1"/>
  <c r="AD730" i="1" s="1"/>
  <c r="AE730" i="1" s="1"/>
  <c r="Y729" i="1"/>
  <c r="Z729" i="1" s="1"/>
  <c r="AA729" i="1" s="1"/>
  <c r="AB729" i="1" s="1"/>
  <c r="AC729" i="1" s="1"/>
  <c r="AD729" i="1" s="1"/>
  <c r="AE729" i="1" s="1"/>
  <c r="Y728" i="1"/>
  <c r="Z728" i="1" s="1"/>
  <c r="AA728" i="1" s="1"/>
  <c r="AB728" i="1" s="1"/>
  <c r="AC728" i="1" s="1"/>
  <c r="AD728" i="1" s="1"/>
  <c r="AE728" i="1" s="1"/>
  <c r="Y727" i="1"/>
  <c r="Z727" i="1" s="1"/>
  <c r="AA727" i="1" s="1"/>
  <c r="AB727" i="1" s="1"/>
  <c r="AC727" i="1" s="1"/>
  <c r="AD727" i="1" s="1"/>
  <c r="AE727" i="1" s="1"/>
  <c r="Y726" i="1"/>
  <c r="Z726" i="1" s="1"/>
  <c r="AA726" i="1" s="1"/>
  <c r="AB726" i="1" s="1"/>
  <c r="AC726" i="1" s="1"/>
  <c r="AD726" i="1" s="1"/>
  <c r="AE726" i="1" s="1"/>
  <c r="Y725" i="1"/>
  <c r="Z725" i="1" s="1"/>
  <c r="AA725" i="1" s="1"/>
  <c r="AB725" i="1" s="1"/>
  <c r="AC725" i="1" s="1"/>
  <c r="AD725" i="1" s="1"/>
  <c r="AE725" i="1" s="1"/>
  <c r="Y724" i="1"/>
  <c r="Z724" i="1" s="1"/>
  <c r="AA724" i="1" s="1"/>
  <c r="AB724" i="1" s="1"/>
  <c r="AC724" i="1" s="1"/>
  <c r="AD724" i="1" s="1"/>
  <c r="AE724" i="1" s="1"/>
  <c r="Y723" i="1"/>
  <c r="Z723" i="1" s="1"/>
  <c r="AA723" i="1" s="1"/>
  <c r="AB723" i="1" s="1"/>
  <c r="AC723" i="1" s="1"/>
  <c r="AD723" i="1" s="1"/>
  <c r="AE723" i="1" s="1"/>
  <c r="Y722" i="1"/>
  <c r="Z722" i="1" s="1"/>
  <c r="AA722" i="1" s="1"/>
  <c r="AB722" i="1" s="1"/>
  <c r="AC722" i="1" s="1"/>
  <c r="AD722" i="1" s="1"/>
  <c r="AE722" i="1" s="1"/>
  <c r="Y721" i="1"/>
  <c r="Z721" i="1" s="1"/>
  <c r="AA721" i="1" s="1"/>
  <c r="AB721" i="1" s="1"/>
  <c r="AC721" i="1" s="1"/>
  <c r="AD721" i="1" s="1"/>
  <c r="AE721" i="1" s="1"/>
  <c r="Y720" i="1"/>
  <c r="Z720" i="1" s="1"/>
  <c r="AA720" i="1" s="1"/>
  <c r="AB720" i="1" s="1"/>
  <c r="AC720" i="1" s="1"/>
  <c r="AD720" i="1" s="1"/>
  <c r="AE720" i="1" s="1"/>
  <c r="Y719" i="1"/>
  <c r="Z719" i="1" s="1"/>
  <c r="AA719" i="1" s="1"/>
  <c r="AB719" i="1" s="1"/>
  <c r="AC719" i="1" s="1"/>
  <c r="AD719" i="1" s="1"/>
  <c r="AE719" i="1" s="1"/>
  <c r="Y718" i="1"/>
  <c r="Z718" i="1" s="1"/>
  <c r="AA718" i="1" s="1"/>
  <c r="AB718" i="1" s="1"/>
  <c r="AC718" i="1" s="1"/>
  <c r="AD718" i="1" s="1"/>
  <c r="AE718" i="1" s="1"/>
  <c r="Y717" i="1"/>
  <c r="Z717" i="1" s="1"/>
  <c r="AA717" i="1" s="1"/>
  <c r="AB717" i="1" s="1"/>
  <c r="AC717" i="1" s="1"/>
  <c r="AD717" i="1" s="1"/>
  <c r="AE717" i="1" s="1"/>
  <c r="Y716" i="1"/>
  <c r="Z716" i="1" s="1"/>
  <c r="AA716" i="1" s="1"/>
  <c r="AB716" i="1" s="1"/>
  <c r="AC716" i="1" s="1"/>
  <c r="AD716" i="1" s="1"/>
  <c r="AE716" i="1" s="1"/>
  <c r="Y715" i="1"/>
  <c r="Z715" i="1" s="1"/>
  <c r="AA715" i="1" s="1"/>
  <c r="AB715" i="1" s="1"/>
  <c r="AC715" i="1" s="1"/>
  <c r="AD715" i="1" s="1"/>
  <c r="AE715" i="1" s="1"/>
  <c r="Y714" i="1"/>
  <c r="Z714" i="1" s="1"/>
  <c r="AA714" i="1" s="1"/>
  <c r="AB714" i="1" s="1"/>
  <c r="AC714" i="1" s="1"/>
  <c r="AD714" i="1" s="1"/>
  <c r="AE714" i="1" s="1"/>
  <c r="Y713" i="1"/>
  <c r="Z713" i="1" s="1"/>
  <c r="AA713" i="1" s="1"/>
  <c r="AB713" i="1" s="1"/>
  <c r="AC713" i="1" s="1"/>
  <c r="AD713" i="1" s="1"/>
  <c r="AE713" i="1" s="1"/>
  <c r="Y712" i="1"/>
  <c r="Z712" i="1" s="1"/>
  <c r="AA712" i="1" s="1"/>
  <c r="AB712" i="1" s="1"/>
  <c r="AC712" i="1" s="1"/>
  <c r="AD712" i="1" s="1"/>
  <c r="AE712" i="1" s="1"/>
  <c r="Y711" i="1"/>
  <c r="Z711" i="1" s="1"/>
  <c r="AA711" i="1" s="1"/>
  <c r="AB711" i="1" s="1"/>
  <c r="AC711" i="1" s="1"/>
  <c r="AD711" i="1" s="1"/>
  <c r="AE711" i="1" s="1"/>
  <c r="Y710" i="1"/>
  <c r="Z710" i="1" s="1"/>
  <c r="AA710" i="1" s="1"/>
  <c r="AB710" i="1" s="1"/>
  <c r="AC710" i="1" s="1"/>
  <c r="AD710" i="1" s="1"/>
  <c r="AE710" i="1" s="1"/>
  <c r="Y709" i="1"/>
  <c r="Z709" i="1" s="1"/>
  <c r="AA709" i="1" s="1"/>
  <c r="AB709" i="1" s="1"/>
  <c r="AC709" i="1" s="1"/>
  <c r="AD709" i="1" s="1"/>
  <c r="AE709" i="1" s="1"/>
  <c r="Y708" i="1"/>
  <c r="Z708" i="1" s="1"/>
  <c r="AA708" i="1" s="1"/>
  <c r="AB708" i="1" s="1"/>
  <c r="AC708" i="1" s="1"/>
  <c r="AD708" i="1" s="1"/>
  <c r="AE708" i="1" s="1"/>
  <c r="Y707" i="1"/>
  <c r="Z707" i="1" s="1"/>
  <c r="AA707" i="1" s="1"/>
  <c r="AB707" i="1" s="1"/>
  <c r="AC707" i="1" s="1"/>
  <c r="AD707" i="1" s="1"/>
  <c r="AE707" i="1" s="1"/>
  <c r="Y706" i="1"/>
  <c r="Z706" i="1" s="1"/>
  <c r="AA706" i="1" s="1"/>
  <c r="AB706" i="1" s="1"/>
  <c r="AC706" i="1" s="1"/>
  <c r="AD706" i="1" s="1"/>
  <c r="AE706" i="1" s="1"/>
  <c r="Y705" i="1"/>
  <c r="Z705" i="1" s="1"/>
  <c r="AA705" i="1" s="1"/>
  <c r="AB705" i="1" s="1"/>
  <c r="AC705" i="1" s="1"/>
  <c r="AD705" i="1" s="1"/>
  <c r="AE705" i="1" s="1"/>
  <c r="Y704" i="1"/>
  <c r="Z704" i="1" s="1"/>
  <c r="AA704" i="1" s="1"/>
  <c r="AB704" i="1" s="1"/>
  <c r="AC704" i="1" s="1"/>
  <c r="AD704" i="1" s="1"/>
  <c r="AE704" i="1" s="1"/>
  <c r="Y703" i="1"/>
  <c r="Z703" i="1" s="1"/>
  <c r="AA703" i="1" s="1"/>
  <c r="AB703" i="1" s="1"/>
  <c r="AC703" i="1" s="1"/>
  <c r="AD703" i="1" s="1"/>
  <c r="AE703" i="1" s="1"/>
  <c r="Y702" i="1"/>
  <c r="Z702" i="1" s="1"/>
  <c r="AA702" i="1" s="1"/>
  <c r="AB702" i="1" s="1"/>
  <c r="AC702" i="1" s="1"/>
  <c r="AD702" i="1" s="1"/>
  <c r="AE702" i="1" s="1"/>
  <c r="Y701" i="1"/>
  <c r="Z701" i="1" s="1"/>
  <c r="AA701" i="1" s="1"/>
  <c r="AB701" i="1" s="1"/>
  <c r="AC701" i="1" s="1"/>
  <c r="AD701" i="1" s="1"/>
  <c r="AE701" i="1" s="1"/>
  <c r="Y700" i="1"/>
  <c r="Z700" i="1" s="1"/>
  <c r="AA700" i="1" s="1"/>
  <c r="AB700" i="1" s="1"/>
  <c r="AC700" i="1" s="1"/>
  <c r="AD700" i="1" s="1"/>
  <c r="AE700" i="1" s="1"/>
  <c r="Y699" i="1"/>
  <c r="Z699" i="1" s="1"/>
  <c r="AA699" i="1" s="1"/>
  <c r="AB699" i="1" s="1"/>
  <c r="AC699" i="1" s="1"/>
  <c r="AD699" i="1" s="1"/>
  <c r="AE699" i="1" s="1"/>
  <c r="Y698" i="1"/>
  <c r="Z698" i="1" s="1"/>
  <c r="AA698" i="1" s="1"/>
  <c r="AB698" i="1" s="1"/>
  <c r="AC698" i="1" s="1"/>
  <c r="AD698" i="1" s="1"/>
  <c r="AE698" i="1" s="1"/>
  <c r="Y697" i="1"/>
  <c r="Z697" i="1" s="1"/>
  <c r="AA697" i="1" s="1"/>
  <c r="AB697" i="1" s="1"/>
  <c r="AC697" i="1" s="1"/>
  <c r="AD697" i="1" s="1"/>
  <c r="AE697" i="1" s="1"/>
  <c r="Y696" i="1"/>
  <c r="Z696" i="1" s="1"/>
  <c r="AA696" i="1" s="1"/>
  <c r="AB696" i="1" s="1"/>
  <c r="AC696" i="1" s="1"/>
  <c r="AD696" i="1" s="1"/>
  <c r="AE696" i="1" s="1"/>
  <c r="Y695" i="1"/>
  <c r="Z695" i="1" s="1"/>
  <c r="AA695" i="1" s="1"/>
  <c r="AB695" i="1" s="1"/>
  <c r="AC695" i="1" s="1"/>
  <c r="AD695" i="1" s="1"/>
  <c r="AE695" i="1" s="1"/>
  <c r="Y694" i="1"/>
  <c r="Z694" i="1" s="1"/>
  <c r="AA694" i="1" s="1"/>
  <c r="AB694" i="1" s="1"/>
  <c r="AC694" i="1" s="1"/>
  <c r="AD694" i="1" s="1"/>
  <c r="AE694" i="1" s="1"/>
  <c r="Y693" i="1"/>
  <c r="Z693" i="1" s="1"/>
  <c r="AA693" i="1" s="1"/>
  <c r="AB693" i="1" s="1"/>
  <c r="AC693" i="1" s="1"/>
  <c r="AD693" i="1" s="1"/>
  <c r="AE693" i="1" s="1"/>
  <c r="Y692" i="1"/>
  <c r="Z692" i="1" s="1"/>
  <c r="AA692" i="1" s="1"/>
  <c r="AB692" i="1" s="1"/>
  <c r="AC692" i="1" s="1"/>
  <c r="AD692" i="1" s="1"/>
  <c r="AE692" i="1" s="1"/>
  <c r="Y691" i="1"/>
  <c r="Z691" i="1" s="1"/>
  <c r="AA691" i="1" s="1"/>
  <c r="AB691" i="1" s="1"/>
  <c r="AC691" i="1" s="1"/>
  <c r="AD691" i="1" s="1"/>
  <c r="AE691" i="1" s="1"/>
  <c r="Y690" i="1"/>
  <c r="Z690" i="1" s="1"/>
  <c r="AA690" i="1" s="1"/>
  <c r="AB690" i="1" s="1"/>
  <c r="AC690" i="1" s="1"/>
  <c r="AD690" i="1" s="1"/>
  <c r="AE690" i="1" s="1"/>
  <c r="Y689" i="1"/>
  <c r="Z689" i="1" s="1"/>
  <c r="AA689" i="1" s="1"/>
  <c r="AB689" i="1" s="1"/>
  <c r="AC689" i="1" s="1"/>
  <c r="AD689" i="1" s="1"/>
  <c r="AE689" i="1" s="1"/>
  <c r="Y688" i="1"/>
  <c r="Z688" i="1" s="1"/>
  <c r="AA688" i="1" s="1"/>
  <c r="AB688" i="1" s="1"/>
  <c r="AC688" i="1" s="1"/>
  <c r="AD688" i="1" s="1"/>
  <c r="AE688" i="1" s="1"/>
  <c r="Y687" i="1"/>
  <c r="Z687" i="1" s="1"/>
  <c r="AA687" i="1" s="1"/>
  <c r="AB687" i="1" s="1"/>
  <c r="AC687" i="1" s="1"/>
  <c r="AD687" i="1" s="1"/>
  <c r="AE687" i="1" s="1"/>
  <c r="Y686" i="1"/>
  <c r="Z686" i="1" s="1"/>
  <c r="AA686" i="1" s="1"/>
  <c r="AB686" i="1" s="1"/>
  <c r="AC686" i="1" s="1"/>
  <c r="AD686" i="1" s="1"/>
  <c r="AE686" i="1" s="1"/>
  <c r="Y685" i="1"/>
  <c r="Z685" i="1" s="1"/>
  <c r="AA685" i="1" s="1"/>
  <c r="AB685" i="1" s="1"/>
  <c r="AC685" i="1" s="1"/>
  <c r="AD685" i="1" s="1"/>
  <c r="AE685" i="1" s="1"/>
  <c r="Y684" i="1"/>
  <c r="Z684" i="1" s="1"/>
  <c r="AA684" i="1" s="1"/>
  <c r="AB684" i="1" s="1"/>
  <c r="AC684" i="1" s="1"/>
  <c r="AD684" i="1" s="1"/>
  <c r="AE684" i="1" s="1"/>
  <c r="Y683" i="1"/>
  <c r="Z683" i="1" s="1"/>
  <c r="AA683" i="1" s="1"/>
  <c r="AB683" i="1" s="1"/>
  <c r="AC683" i="1" s="1"/>
  <c r="AD683" i="1" s="1"/>
  <c r="AE683" i="1" s="1"/>
  <c r="Y682" i="1"/>
  <c r="Z682" i="1" s="1"/>
  <c r="AA682" i="1" s="1"/>
  <c r="AB682" i="1" s="1"/>
  <c r="AC682" i="1" s="1"/>
  <c r="AD682" i="1" s="1"/>
  <c r="AE682" i="1" s="1"/>
  <c r="Y681" i="1"/>
  <c r="Z681" i="1" s="1"/>
  <c r="AA681" i="1" s="1"/>
  <c r="AB681" i="1" s="1"/>
  <c r="AC681" i="1" s="1"/>
  <c r="AD681" i="1" s="1"/>
  <c r="AE681" i="1" s="1"/>
  <c r="Y680" i="1"/>
  <c r="Z680" i="1" s="1"/>
  <c r="AA680" i="1" s="1"/>
  <c r="AB680" i="1" s="1"/>
  <c r="AC680" i="1" s="1"/>
  <c r="AD680" i="1" s="1"/>
  <c r="AE680" i="1" s="1"/>
  <c r="Y679" i="1"/>
  <c r="Z679" i="1" s="1"/>
  <c r="AA679" i="1" s="1"/>
  <c r="AB679" i="1" s="1"/>
  <c r="AC679" i="1" s="1"/>
  <c r="AD679" i="1" s="1"/>
  <c r="AE679" i="1" s="1"/>
  <c r="Y678" i="1"/>
  <c r="Z678" i="1" s="1"/>
  <c r="AA678" i="1" s="1"/>
  <c r="AB678" i="1" s="1"/>
  <c r="AC678" i="1" s="1"/>
  <c r="AD678" i="1" s="1"/>
  <c r="AE678" i="1" s="1"/>
  <c r="Y677" i="1"/>
  <c r="Z677" i="1" s="1"/>
  <c r="AA677" i="1" s="1"/>
  <c r="AB677" i="1" s="1"/>
  <c r="AC677" i="1" s="1"/>
  <c r="AD677" i="1" s="1"/>
  <c r="AE677" i="1" s="1"/>
  <c r="Y676" i="1"/>
  <c r="Z676" i="1" s="1"/>
  <c r="AA676" i="1" s="1"/>
  <c r="AB676" i="1" s="1"/>
  <c r="AC676" i="1" s="1"/>
  <c r="AD676" i="1" s="1"/>
  <c r="AE676" i="1" s="1"/>
  <c r="Y675" i="1"/>
  <c r="Z675" i="1" s="1"/>
  <c r="AA675" i="1" s="1"/>
  <c r="AB675" i="1" s="1"/>
  <c r="AC675" i="1" s="1"/>
  <c r="AD675" i="1" s="1"/>
  <c r="AE675" i="1" s="1"/>
  <c r="Y674" i="1"/>
  <c r="Z674" i="1" s="1"/>
  <c r="AA674" i="1" s="1"/>
  <c r="AB674" i="1" s="1"/>
  <c r="AC674" i="1" s="1"/>
  <c r="AD674" i="1" s="1"/>
  <c r="AE674" i="1" s="1"/>
  <c r="Y673" i="1"/>
  <c r="Z673" i="1" s="1"/>
  <c r="AA673" i="1" s="1"/>
  <c r="AB673" i="1" s="1"/>
  <c r="AC673" i="1" s="1"/>
  <c r="AD673" i="1" s="1"/>
  <c r="AE673" i="1" s="1"/>
  <c r="Y672" i="1"/>
  <c r="Z672" i="1" s="1"/>
  <c r="AA672" i="1" s="1"/>
  <c r="AB672" i="1" s="1"/>
  <c r="AC672" i="1" s="1"/>
  <c r="AD672" i="1" s="1"/>
  <c r="AE672" i="1" s="1"/>
  <c r="Y671" i="1"/>
  <c r="Z671" i="1" s="1"/>
  <c r="AA671" i="1" s="1"/>
  <c r="AB671" i="1" s="1"/>
  <c r="AC671" i="1" s="1"/>
  <c r="AD671" i="1" s="1"/>
  <c r="AE671" i="1" s="1"/>
  <c r="Y670" i="1"/>
  <c r="Z670" i="1" s="1"/>
  <c r="AA670" i="1" s="1"/>
  <c r="AB670" i="1" s="1"/>
  <c r="AC670" i="1" s="1"/>
  <c r="AD670" i="1" s="1"/>
  <c r="AE670" i="1" s="1"/>
  <c r="Y669" i="1"/>
  <c r="Z669" i="1" s="1"/>
  <c r="AA669" i="1" s="1"/>
  <c r="AB669" i="1" s="1"/>
  <c r="AC669" i="1" s="1"/>
  <c r="AD669" i="1" s="1"/>
  <c r="AE669" i="1" s="1"/>
  <c r="Y668" i="1"/>
  <c r="Z668" i="1" s="1"/>
  <c r="AA668" i="1" s="1"/>
  <c r="AB668" i="1" s="1"/>
  <c r="AC668" i="1" s="1"/>
  <c r="AD668" i="1" s="1"/>
  <c r="AE668" i="1" s="1"/>
  <c r="Y667" i="1"/>
  <c r="Z667" i="1" s="1"/>
  <c r="AA667" i="1" s="1"/>
  <c r="AB667" i="1" s="1"/>
  <c r="AC667" i="1" s="1"/>
  <c r="AD667" i="1" s="1"/>
  <c r="AE667" i="1" s="1"/>
  <c r="Y666" i="1"/>
  <c r="Z666" i="1" s="1"/>
  <c r="AA666" i="1" s="1"/>
  <c r="AB666" i="1" s="1"/>
  <c r="AC666" i="1" s="1"/>
  <c r="AD666" i="1" s="1"/>
  <c r="AE666" i="1" s="1"/>
  <c r="Y665" i="1"/>
  <c r="Z665" i="1" s="1"/>
  <c r="AA665" i="1" s="1"/>
  <c r="AB665" i="1" s="1"/>
  <c r="AC665" i="1" s="1"/>
  <c r="AD665" i="1" s="1"/>
  <c r="AE665" i="1" s="1"/>
  <c r="Y664" i="1"/>
  <c r="Z664" i="1" s="1"/>
  <c r="AA664" i="1" s="1"/>
  <c r="AB664" i="1" s="1"/>
  <c r="AC664" i="1" s="1"/>
  <c r="AD664" i="1" s="1"/>
  <c r="AE664" i="1" s="1"/>
  <c r="Y663" i="1"/>
  <c r="Z663" i="1" s="1"/>
  <c r="AA663" i="1" s="1"/>
  <c r="AB663" i="1" s="1"/>
  <c r="AC663" i="1" s="1"/>
  <c r="AD663" i="1" s="1"/>
  <c r="AE663" i="1" s="1"/>
  <c r="Y662" i="1"/>
  <c r="Z662" i="1" s="1"/>
  <c r="AA662" i="1" s="1"/>
  <c r="AB662" i="1" s="1"/>
  <c r="AC662" i="1" s="1"/>
  <c r="AD662" i="1" s="1"/>
  <c r="AE662" i="1" s="1"/>
  <c r="Y661" i="1"/>
  <c r="Z661" i="1" s="1"/>
  <c r="AA661" i="1" s="1"/>
  <c r="AB661" i="1" s="1"/>
  <c r="AC661" i="1" s="1"/>
  <c r="AD661" i="1" s="1"/>
  <c r="AE661" i="1" s="1"/>
  <c r="Y660" i="1"/>
  <c r="Z660" i="1" s="1"/>
  <c r="AA660" i="1" s="1"/>
  <c r="AB660" i="1" s="1"/>
  <c r="AC660" i="1" s="1"/>
  <c r="AD660" i="1" s="1"/>
  <c r="AE660" i="1" s="1"/>
  <c r="Y659" i="1"/>
  <c r="Z659" i="1" s="1"/>
  <c r="AA659" i="1" s="1"/>
  <c r="AB659" i="1" s="1"/>
  <c r="AC659" i="1" s="1"/>
  <c r="AD659" i="1" s="1"/>
  <c r="AE659" i="1" s="1"/>
  <c r="Y658" i="1"/>
  <c r="Z658" i="1" s="1"/>
  <c r="AA658" i="1" s="1"/>
  <c r="AB658" i="1" s="1"/>
  <c r="AC658" i="1" s="1"/>
  <c r="AD658" i="1" s="1"/>
  <c r="AE658" i="1" s="1"/>
  <c r="Y657" i="1"/>
  <c r="Z657" i="1" s="1"/>
  <c r="AA657" i="1" s="1"/>
  <c r="AB657" i="1" s="1"/>
  <c r="AC657" i="1" s="1"/>
  <c r="AD657" i="1" s="1"/>
  <c r="AE657" i="1" s="1"/>
  <c r="Y656" i="1"/>
  <c r="Z656" i="1" s="1"/>
  <c r="AA656" i="1" s="1"/>
  <c r="AB656" i="1" s="1"/>
  <c r="AC656" i="1" s="1"/>
  <c r="AD656" i="1" s="1"/>
  <c r="AE656" i="1" s="1"/>
  <c r="Y655" i="1"/>
  <c r="Z655" i="1" s="1"/>
  <c r="AA655" i="1" s="1"/>
  <c r="AB655" i="1" s="1"/>
  <c r="AC655" i="1" s="1"/>
  <c r="AD655" i="1" s="1"/>
  <c r="AE655" i="1" s="1"/>
  <c r="Y654" i="1"/>
  <c r="Z654" i="1" s="1"/>
  <c r="AA654" i="1" s="1"/>
  <c r="AB654" i="1" s="1"/>
  <c r="AC654" i="1" s="1"/>
  <c r="AD654" i="1" s="1"/>
  <c r="AE654" i="1" s="1"/>
  <c r="Y653" i="1"/>
  <c r="Z653" i="1" s="1"/>
  <c r="AA653" i="1" s="1"/>
  <c r="AB653" i="1" s="1"/>
  <c r="AC653" i="1" s="1"/>
  <c r="AD653" i="1" s="1"/>
  <c r="AE653" i="1" s="1"/>
  <c r="Y652" i="1"/>
  <c r="Z652" i="1" s="1"/>
  <c r="AA652" i="1" s="1"/>
  <c r="AB652" i="1" s="1"/>
  <c r="AC652" i="1" s="1"/>
  <c r="AD652" i="1" s="1"/>
  <c r="AE652" i="1" s="1"/>
  <c r="Y651" i="1"/>
  <c r="Z651" i="1" s="1"/>
  <c r="AA651" i="1" s="1"/>
  <c r="AB651" i="1" s="1"/>
  <c r="AC651" i="1" s="1"/>
  <c r="AD651" i="1" s="1"/>
  <c r="AE651" i="1" s="1"/>
  <c r="Y650" i="1"/>
  <c r="Z650" i="1" s="1"/>
  <c r="AA650" i="1" s="1"/>
  <c r="AB650" i="1" s="1"/>
  <c r="AC650" i="1" s="1"/>
  <c r="AD650" i="1" s="1"/>
  <c r="AE650" i="1" s="1"/>
  <c r="Y649" i="1"/>
  <c r="Z649" i="1" s="1"/>
  <c r="AA649" i="1" s="1"/>
  <c r="AB649" i="1" s="1"/>
  <c r="AC649" i="1" s="1"/>
  <c r="AD649" i="1" s="1"/>
  <c r="AE649" i="1" s="1"/>
  <c r="Y648" i="1"/>
  <c r="Z648" i="1" s="1"/>
  <c r="AA648" i="1" s="1"/>
  <c r="AB648" i="1" s="1"/>
  <c r="AC648" i="1" s="1"/>
  <c r="AD648" i="1" s="1"/>
  <c r="AE648" i="1" s="1"/>
  <c r="Y647" i="1"/>
  <c r="Z647" i="1" s="1"/>
  <c r="AA647" i="1" s="1"/>
  <c r="AB647" i="1" s="1"/>
  <c r="AC647" i="1" s="1"/>
  <c r="AD647" i="1" s="1"/>
  <c r="AE647" i="1" s="1"/>
  <c r="Y646" i="1"/>
  <c r="Z646" i="1" s="1"/>
  <c r="AA646" i="1" s="1"/>
  <c r="AB646" i="1" s="1"/>
  <c r="AC646" i="1" s="1"/>
  <c r="AD646" i="1" s="1"/>
  <c r="AE646" i="1" s="1"/>
  <c r="Y645" i="1"/>
  <c r="Z645" i="1" s="1"/>
  <c r="AA645" i="1" s="1"/>
  <c r="AB645" i="1" s="1"/>
  <c r="AC645" i="1" s="1"/>
  <c r="AD645" i="1" s="1"/>
  <c r="AE645" i="1" s="1"/>
  <c r="Y644" i="1"/>
  <c r="Z644" i="1" s="1"/>
  <c r="AA644" i="1" s="1"/>
  <c r="AB644" i="1" s="1"/>
  <c r="AC644" i="1" s="1"/>
  <c r="AD644" i="1" s="1"/>
  <c r="AE644" i="1" s="1"/>
  <c r="Y643" i="1"/>
  <c r="Z643" i="1" s="1"/>
  <c r="AA643" i="1" s="1"/>
  <c r="AB643" i="1" s="1"/>
  <c r="AC643" i="1" s="1"/>
  <c r="AD643" i="1" s="1"/>
  <c r="AE643" i="1" s="1"/>
  <c r="Y642" i="1"/>
  <c r="Z642" i="1" s="1"/>
  <c r="AA642" i="1" s="1"/>
  <c r="AB642" i="1" s="1"/>
  <c r="AC642" i="1" s="1"/>
  <c r="AD642" i="1" s="1"/>
  <c r="AE642" i="1" s="1"/>
  <c r="Y641" i="1"/>
  <c r="Z641" i="1" s="1"/>
  <c r="AA641" i="1" s="1"/>
  <c r="AB641" i="1" s="1"/>
  <c r="AC641" i="1" s="1"/>
  <c r="AD641" i="1" s="1"/>
  <c r="AE641" i="1" s="1"/>
  <c r="Y640" i="1"/>
  <c r="Z640" i="1" s="1"/>
  <c r="AA640" i="1" s="1"/>
  <c r="AB640" i="1" s="1"/>
  <c r="AC640" i="1" s="1"/>
  <c r="AD640" i="1" s="1"/>
  <c r="AE640" i="1" s="1"/>
  <c r="Y639" i="1"/>
  <c r="Z639" i="1" s="1"/>
  <c r="AA639" i="1" s="1"/>
  <c r="AB639" i="1" s="1"/>
  <c r="AC639" i="1" s="1"/>
  <c r="AD639" i="1" s="1"/>
  <c r="AE639" i="1" s="1"/>
  <c r="Y638" i="1"/>
  <c r="Z638" i="1" s="1"/>
  <c r="AA638" i="1" s="1"/>
  <c r="AB638" i="1" s="1"/>
  <c r="AC638" i="1" s="1"/>
  <c r="AD638" i="1" s="1"/>
  <c r="AE638" i="1" s="1"/>
  <c r="Y637" i="1"/>
  <c r="Z637" i="1" s="1"/>
  <c r="AA637" i="1" s="1"/>
  <c r="AB637" i="1" s="1"/>
  <c r="AC637" i="1" s="1"/>
  <c r="AD637" i="1" s="1"/>
  <c r="AE637" i="1" s="1"/>
  <c r="Y636" i="1"/>
  <c r="Z636" i="1" s="1"/>
  <c r="AA636" i="1" s="1"/>
  <c r="AB636" i="1" s="1"/>
  <c r="AC636" i="1" s="1"/>
  <c r="AD636" i="1" s="1"/>
  <c r="AE636" i="1" s="1"/>
  <c r="Y635" i="1"/>
  <c r="Z635" i="1" s="1"/>
  <c r="AA635" i="1" s="1"/>
  <c r="AB635" i="1" s="1"/>
  <c r="AC635" i="1" s="1"/>
  <c r="AD635" i="1" s="1"/>
  <c r="AE635" i="1" s="1"/>
  <c r="Y634" i="1"/>
  <c r="Z634" i="1" s="1"/>
  <c r="AA634" i="1" s="1"/>
  <c r="AB634" i="1" s="1"/>
  <c r="AC634" i="1" s="1"/>
  <c r="AD634" i="1" s="1"/>
  <c r="AE634" i="1" s="1"/>
  <c r="Y633" i="1"/>
  <c r="Z633" i="1" s="1"/>
  <c r="AA633" i="1" s="1"/>
  <c r="AB633" i="1" s="1"/>
  <c r="AC633" i="1" s="1"/>
  <c r="AD633" i="1" s="1"/>
  <c r="AE633" i="1" s="1"/>
  <c r="Y632" i="1"/>
  <c r="Z632" i="1" s="1"/>
  <c r="AA632" i="1" s="1"/>
  <c r="AB632" i="1" s="1"/>
  <c r="AC632" i="1" s="1"/>
  <c r="AD632" i="1" s="1"/>
  <c r="AE632" i="1" s="1"/>
  <c r="Y631" i="1"/>
  <c r="Z631" i="1" s="1"/>
  <c r="AA631" i="1" s="1"/>
  <c r="AB631" i="1" s="1"/>
  <c r="AC631" i="1" s="1"/>
  <c r="AD631" i="1" s="1"/>
  <c r="AE631" i="1" s="1"/>
  <c r="Y630" i="1"/>
  <c r="Z630" i="1" s="1"/>
  <c r="AA630" i="1" s="1"/>
  <c r="AB630" i="1" s="1"/>
  <c r="AC630" i="1" s="1"/>
  <c r="AD630" i="1" s="1"/>
  <c r="AE630" i="1" s="1"/>
  <c r="Y629" i="1"/>
  <c r="Z629" i="1" s="1"/>
  <c r="AA629" i="1" s="1"/>
  <c r="AB629" i="1" s="1"/>
  <c r="AC629" i="1" s="1"/>
  <c r="AD629" i="1" s="1"/>
  <c r="AE629" i="1" s="1"/>
  <c r="Y628" i="1"/>
  <c r="Z628" i="1" s="1"/>
  <c r="AA628" i="1" s="1"/>
  <c r="AB628" i="1" s="1"/>
  <c r="AC628" i="1" s="1"/>
  <c r="AD628" i="1" s="1"/>
  <c r="AE628" i="1" s="1"/>
  <c r="Y627" i="1"/>
  <c r="Z627" i="1" s="1"/>
  <c r="AA627" i="1" s="1"/>
  <c r="AB627" i="1" s="1"/>
  <c r="AC627" i="1" s="1"/>
  <c r="AD627" i="1" s="1"/>
  <c r="AE627" i="1" s="1"/>
  <c r="Y626" i="1"/>
  <c r="Z626" i="1" s="1"/>
  <c r="AA626" i="1" s="1"/>
  <c r="AB626" i="1" s="1"/>
  <c r="AC626" i="1" s="1"/>
  <c r="AD626" i="1" s="1"/>
  <c r="AE626" i="1" s="1"/>
  <c r="Y625" i="1"/>
  <c r="Z625" i="1" s="1"/>
  <c r="AA625" i="1" s="1"/>
  <c r="AB625" i="1" s="1"/>
  <c r="AC625" i="1" s="1"/>
  <c r="AD625" i="1" s="1"/>
  <c r="AE625" i="1" s="1"/>
  <c r="Y624" i="1"/>
  <c r="Z624" i="1" s="1"/>
  <c r="AA624" i="1" s="1"/>
  <c r="AB624" i="1" s="1"/>
  <c r="AC624" i="1" s="1"/>
  <c r="AD624" i="1" s="1"/>
  <c r="AE624" i="1" s="1"/>
  <c r="Y623" i="1"/>
  <c r="Z623" i="1" s="1"/>
  <c r="AA623" i="1" s="1"/>
  <c r="AB623" i="1" s="1"/>
  <c r="AC623" i="1" s="1"/>
  <c r="AD623" i="1" s="1"/>
  <c r="AE623" i="1" s="1"/>
  <c r="Y622" i="1"/>
  <c r="Z622" i="1" s="1"/>
  <c r="AA622" i="1" s="1"/>
  <c r="AB622" i="1" s="1"/>
  <c r="AC622" i="1" s="1"/>
  <c r="AD622" i="1" s="1"/>
  <c r="AE622" i="1" s="1"/>
  <c r="Y621" i="1"/>
  <c r="Z621" i="1" s="1"/>
  <c r="AA621" i="1" s="1"/>
  <c r="AB621" i="1" s="1"/>
  <c r="AC621" i="1" s="1"/>
  <c r="AD621" i="1" s="1"/>
  <c r="AE621" i="1" s="1"/>
  <c r="Y620" i="1"/>
  <c r="Z620" i="1" s="1"/>
  <c r="AA620" i="1" s="1"/>
  <c r="AB620" i="1" s="1"/>
  <c r="AC620" i="1" s="1"/>
  <c r="AD620" i="1" s="1"/>
  <c r="AE620" i="1" s="1"/>
  <c r="Y619" i="1"/>
  <c r="Z619" i="1" s="1"/>
  <c r="AA619" i="1" s="1"/>
  <c r="AB619" i="1" s="1"/>
  <c r="AC619" i="1" s="1"/>
  <c r="AD619" i="1" s="1"/>
  <c r="AE619" i="1" s="1"/>
  <c r="Y618" i="1"/>
  <c r="Z618" i="1" s="1"/>
  <c r="AA618" i="1" s="1"/>
  <c r="AB618" i="1" s="1"/>
  <c r="AC618" i="1" s="1"/>
  <c r="AD618" i="1" s="1"/>
  <c r="AE618" i="1" s="1"/>
  <c r="Y617" i="1"/>
  <c r="Z617" i="1" s="1"/>
  <c r="AA617" i="1" s="1"/>
  <c r="AB617" i="1" s="1"/>
  <c r="AC617" i="1" s="1"/>
  <c r="AD617" i="1" s="1"/>
  <c r="AE617" i="1" s="1"/>
  <c r="Y616" i="1"/>
  <c r="Z616" i="1" s="1"/>
  <c r="AA616" i="1" s="1"/>
  <c r="AB616" i="1" s="1"/>
  <c r="AC616" i="1" s="1"/>
  <c r="AD616" i="1" s="1"/>
  <c r="AE616" i="1" s="1"/>
  <c r="Y615" i="1"/>
  <c r="Z615" i="1" s="1"/>
  <c r="AA615" i="1" s="1"/>
  <c r="AB615" i="1" s="1"/>
  <c r="AC615" i="1" s="1"/>
  <c r="AD615" i="1" s="1"/>
  <c r="AE615" i="1" s="1"/>
  <c r="Y614" i="1"/>
  <c r="Z614" i="1" s="1"/>
  <c r="AA614" i="1" s="1"/>
  <c r="AB614" i="1" s="1"/>
  <c r="AC614" i="1" s="1"/>
  <c r="AD614" i="1" s="1"/>
  <c r="AE614" i="1" s="1"/>
  <c r="Y613" i="1"/>
  <c r="Z613" i="1" s="1"/>
  <c r="AA613" i="1" s="1"/>
  <c r="AB613" i="1" s="1"/>
  <c r="AC613" i="1" s="1"/>
  <c r="AD613" i="1" s="1"/>
  <c r="AE613" i="1" s="1"/>
  <c r="Y612" i="1"/>
  <c r="Z612" i="1" s="1"/>
  <c r="AA612" i="1" s="1"/>
  <c r="AB612" i="1" s="1"/>
  <c r="AC612" i="1" s="1"/>
  <c r="AD612" i="1" s="1"/>
  <c r="AE612" i="1" s="1"/>
  <c r="Y611" i="1"/>
  <c r="Z611" i="1" s="1"/>
  <c r="AA611" i="1" s="1"/>
  <c r="AB611" i="1" s="1"/>
  <c r="AC611" i="1" s="1"/>
  <c r="AD611" i="1" s="1"/>
  <c r="AE611" i="1" s="1"/>
  <c r="Y610" i="1"/>
  <c r="Z610" i="1" s="1"/>
  <c r="AA610" i="1" s="1"/>
  <c r="AB610" i="1" s="1"/>
  <c r="AC610" i="1" s="1"/>
  <c r="AD610" i="1" s="1"/>
  <c r="AE610" i="1" s="1"/>
  <c r="Y609" i="1"/>
  <c r="Z609" i="1" s="1"/>
  <c r="AA609" i="1" s="1"/>
  <c r="AB609" i="1" s="1"/>
  <c r="AC609" i="1" s="1"/>
  <c r="AD609" i="1" s="1"/>
  <c r="AE609" i="1" s="1"/>
  <c r="Y608" i="1"/>
  <c r="Z608" i="1" s="1"/>
  <c r="AA608" i="1" s="1"/>
  <c r="AB608" i="1" s="1"/>
  <c r="AC608" i="1" s="1"/>
  <c r="AD608" i="1" s="1"/>
  <c r="AE608" i="1" s="1"/>
  <c r="Y607" i="1"/>
  <c r="Z607" i="1" s="1"/>
  <c r="AA607" i="1" s="1"/>
  <c r="AB607" i="1" s="1"/>
  <c r="AC607" i="1" s="1"/>
  <c r="AD607" i="1" s="1"/>
  <c r="AE607" i="1" s="1"/>
  <c r="Y606" i="1"/>
  <c r="Z606" i="1" s="1"/>
  <c r="AA606" i="1" s="1"/>
  <c r="AB606" i="1" s="1"/>
  <c r="AC606" i="1" s="1"/>
  <c r="AD606" i="1" s="1"/>
  <c r="AE606" i="1" s="1"/>
  <c r="Y605" i="1"/>
  <c r="Z605" i="1" s="1"/>
  <c r="AA605" i="1" s="1"/>
  <c r="AB605" i="1" s="1"/>
  <c r="AC605" i="1" s="1"/>
  <c r="AD605" i="1" s="1"/>
  <c r="AE605" i="1" s="1"/>
  <c r="Y604" i="1"/>
  <c r="Z604" i="1" s="1"/>
  <c r="AA604" i="1" s="1"/>
  <c r="AB604" i="1" s="1"/>
  <c r="AC604" i="1" s="1"/>
  <c r="AD604" i="1" s="1"/>
  <c r="AE604" i="1" s="1"/>
  <c r="Y603" i="1"/>
  <c r="Z603" i="1" s="1"/>
  <c r="AA603" i="1" s="1"/>
  <c r="AB603" i="1" s="1"/>
  <c r="AC603" i="1" s="1"/>
  <c r="AD603" i="1" s="1"/>
  <c r="AE603" i="1" s="1"/>
  <c r="Y602" i="1"/>
  <c r="Z602" i="1" s="1"/>
  <c r="AA602" i="1" s="1"/>
  <c r="AB602" i="1" s="1"/>
  <c r="AC602" i="1" s="1"/>
  <c r="AD602" i="1" s="1"/>
  <c r="AE602" i="1" s="1"/>
  <c r="Y601" i="1"/>
  <c r="Z601" i="1" s="1"/>
  <c r="AA601" i="1" s="1"/>
  <c r="AB601" i="1" s="1"/>
  <c r="AC601" i="1" s="1"/>
  <c r="AD601" i="1" s="1"/>
  <c r="AE601" i="1" s="1"/>
  <c r="Y600" i="1"/>
  <c r="Z600" i="1" s="1"/>
  <c r="AA600" i="1" s="1"/>
  <c r="AB600" i="1" s="1"/>
  <c r="AC600" i="1" s="1"/>
  <c r="AD600" i="1" s="1"/>
  <c r="AE600" i="1" s="1"/>
  <c r="Y599" i="1"/>
  <c r="Z599" i="1" s="1"/>
  <c r="AA599" i="1" s="1"/>
  <c r="AB599" i="1" s="1"/>
  <c r="AC599" i="1" s="1"/>
  <c r="AD599" i="1" s="1"/>
  <c r="AE599" i="1" s="1"/>
  <c r="Y598" i="1"/>
  <c r="Z598" i="1" s="1"/>
  <c r="AA598" i="1" s="1"/>
  <c r="AB598" i="1" s="1"/>
  <c r="AC598" i="1" s="1"/>
  <c r="AD598" i="1" s="1"/>
  <c r="AE598" i="1" s="1"/>
  <c r="Y597" i="1"/>
  <c r="Z597" i="1" s="1"/>
  <c r="AA597" i="1" s="1"/>
  <c r="AB597" i="1" s="1"/>
  <c r="AC597" i="1" s="1"/>
  <c r="AD597" i="1" s="1"/>
  <c r="AE597" i="1" s="1"/>
  <c r="Y596" i="1"/>
  <c r="Z596" i="1" s="1"/>
  <c r="AA596" i="1" s="1"/>
  <c r="AB596" i="1" s="1"/>
  <c r="AC596" i="1" s="1"/>
  <c r="AD596" i="1" s="1"/>
  <c r="AE596" i="1" s="1"/>
  <c r="Y595" i="1"/>
  <c r="Z595" i="1" s="1"/>
  <c r="AA595" i="1" s="1"/>
  <c r="AB595" i="1" s="1"/>
  <c r="AC595" i="1" s="1"/>
  <c r="AD595" i="1" s="1"/>
  <c r="AE595" i="1" s="1"/>
  <c r="Y594" i="1"/>
  <c r="Z594" i="1" s="1"/>
  <c r="AA594" i="1" s="1"/>
  <c r="AB594" i="1" s="1"/>
  <c r="AC594" i="1" s="1"/>
  <c r="AD594" i="1" s="1"/>
  <c r="AE594" i="1" s="1"/>
  <c r="Y593" i="1"/>
  <c r="Z593" i="1" s="1"/>
  <c r="AA593" i="1" s="1"/>
  <c r="AB593" i="1" s="1"/>
  <c r="AC593" i="1" s="1"/>
  <c r="AD593" i="1" s="1"/>
  <c r="AE593" i="1" s="1"/>
  <c r="Y592" i="1"/>
  <c r="Z592" i="1" s="1"/>
  <c r="AA592" i="1" s="1"/>
  <c r="AB592" i="1" s="1"/>
  <c r="AC592" i="1" s="1"/>
  <c r="AD592" i="1" s="1"/>
  <c r="AE592" i="1" s="1"/>
  <c r="Y591" i="1"/>
  <c r="Z591" i="1" s="1"/>
  <c r="AA591" i="1" s="1"/>
  <c r="AB591" i="1" s="1"/>
  <c r="AC591" i="1" s="1"/>
  <c r="AD591" i="1" s="1"/>
  <c r="AE591" i="1" s="1"/>
  <c r="Y590" i="1"/>
  <c r="Z590" i="1" s="1"/>
  <c r="AA590" i="1" s="1"/>
  <c r="AB590" i="1" s="1"/>
  <c r="AC590" i="1" s="1"/>
  <c r="AD590" i="1" s="1"/>
  <c r="AE590" i="1" s="1"/>
  <c r="Y589" i="1"/>
  <c r="Z589" i="1" s="1"/>
  <c r="AA589" i="1" s="1"/>
  <c r="AB589" i="1" s="1"/>
  <c r="AC589" i="1" s="1"/>
  <c r="AD589" i="1" s="1"/>
  <c r="AE589" i="1" s="1"/>
  <c r="Y588" i="1"/>
  <c r="Z588" i="1" s="1"/>
  <c r="AA588" i="1" s="1"/>
  <c r="AB588" i="1" s="1"/>
  <c r="AC588" i="1" s="1"/>
  <c r="AD588" i="1" s="1"/>
  <c r="AE588" i="1" s="1"/>
  <c r="Y587" i="1"/>
  <c r="Z587" i="1" s="1"/>
  <c r="AA587" i="1" s="1"/>
  <c r="AB587" i="1" s="1"/>
  <c r="AC587" i="1" s="1"/>
  <c r="AD587" i="1" s="1"/>
  <c r="AE587" i="1" s="1"/>
  <c r="Y586" i="1"/>
  <c r="Z586" i="1" s="1"/>
  <c r="AA586" i="1" s="1"/>
  <c r="AB586" i="1" s="1"/>
  <c r="AC586" i="1" s="1"/>
  <c r="AD586" i="1" s="1"/>
  <c r="AE586" i="1" s="1"/>
  <c r="Y585" i="1"/>
  <c r="Z585" i="1" s="1"/>
  <c r="AA585" i="1" s="1"/>
  <c r="AB585" i="1" s="1"/>
  <c r="AC585" i="1" s="1"/>
  <c r="AD585" i="1" s="1"/>
  <c r="AE585" i="1" s="1"/>
  <c r="Y584" i="1"/>
  <c r="Z584" i="1" s="1"/>
  <c r="AA584" i="1" s="1"/>
  <c r="AB584" i="1" s="1"/>
  <c r="AC584" i="1" s="1"/>
  <c r="AD584" i="1" s="1"/>
  <c r="AE584" i="1" s="1"/>
  <c r="Y583" i="1"/>
  <c r="Z583" i="1" s="1"/>
  <c r="AA583" i="1" s="1"/>
  <c r="AB583" i="1" s="1"/>
  <c r="AC583" i="1" s="1"/>
  <c r="AD583" i="1" s="1"/>
  <c r="AE583" i="1" s="1"/>
  <c r="Y582" i="1"/>
  <c r="Z582" i="1" s="1"/>
  <c r="AA582" i="1" s="1"/>
  <c r="AB582" i="1" s="1"/>
  <c r="AC582" i="1" s="1"/>
  <c r="AD582" i="1" s="1"/>
  <c r="AE582" i="1" s="1"/>
  <c r="Y581" i="1"/>
  <c r="Z581" i="1" s="1"/>
  <c r="AA581" i="1" s="1"/>
  <c r="AB581" i="1" s="1"/>
  <c r="AC581" i="1" s="1"/>
  <c r="AD581" i="1" s="1"/>
  <c r="AE581" i="1" s="1"/>
  <c r="Y580" i="1"/>
  <c r="Z580" i="1" s="1"/>
  <c r="AA580" i="1" s="1"/>
  <c r="AB580" i="1" s="1"/>
  <c r="AC580" i="1" s="1"/>
  <c r="AD580" i="1" s="1"/>
  <c r="AE580" i="1" s="1"/>
  <c r="Y579" i="1"/>
  <c r="Z579" i="1" s="1"/>
  <c r="AA579" i="1" s="1"/>
  <c r="AB579" i="1" s="1"/>
  <c r="AC579" i="1" s="1"/>
  <c r="AD579" i="1" s="1"/>
  <c r="AE579" i="1" s="1"/>
  <c r="Y578" i="1"/>
  <c r="Z578" i="1" s="1"/>
  <c r="AA578" i="1" s="1"/>
  <c r="AB578" i="1" s="1"/>
  <c r="AC578" i="1" s="1"/>
  <c r="AD578" i="1" s="1"/>
  <c r="AE578" i="1" s="1"/>
  <c r="Y577" i="1"/>
  <c r="Z577" i="1" s="1"/>
  <c r="AA577" i="1" s="1"/>
  <c r="AB577" i="1" s="1"/>
  <c r="AC577" i="1" s="1"/>
  <c r="AD577" i="1" s="1"/>
  <c r="AE577" i="1" s="1"/>
  <c r="Y576" i="1"/>
  <c r="Z576" i="1" s="1"/>
  <c r="AA576" i="1" s="1"/>
  <c r="AB576" i="1" s="1"/>
  <c r="AC576" i="1" s="1"/>
  <c r="AD576" i="1" s="1"/>
  <c r="AE576" i="1" s="1"/>
  <c r="Y575" i="1"/>
  <c r="Z575" i="1" s="1"/>
  <c r="AA575" i="1" s="1"/>
  <c r="AB575" i="1" s="1"/>
  <c r="AC575" i="1" s="1"/>
  <c r="AD575" i="1" s="1"/>
  <c r="AE575" i="1" s="1"/>
  <c r="Y574" i="1"/>
  <c r="Z574" i="1" s="1"/>
  <c r="AA574" i="1" s="1"/>
  <c r="AB574" i="1" s="1"/>
  <c r="AC574" i="1" s="1"/>
  <c r="AD574" i="1" s="1"/>
  <c r="AE574" i="1" s="1"/>
  <c r="Y573" i="1"/>
  <c r="Z573" i="1" s="1"/>
  <c r="AA573" i="1" s="1"/>
  <c r="AB573" i="1" s="1"/>
  <c r="AC573" i="1" s="1"/>
  <c r="AD573" i="1" s="1"/>
  <c r="AE573" i="1" s="1"/>
  <c r="Y572" i="1"/>
  <c r="Z572" i="1" s="1"/>
  <c r="AA572" i="1" s="1"/>
  <c r="AB572" i="1" s="1"/>
  <c r="AC572" i="1" s="1"/>
  <c r="AD572" i="1" s="1"/>
  <c r="AE572" i="1" s="1"/>
  <c r="Y571" i="1"/>
  <c r="Z571" i="1" s="1"/>
  <c r="AA571" i="1" s="1"/>
  <c r="AB571" i="1" s="1"/>
  <c r="AC571" i="1" s="1"/>
  <c r="AD571" i="1" s="1"/>
  <c r="AE571" i="1" s="1"/>
  <c r="Y570" i="1"/>
  <c r="Z570" i="1" s="1"/>
  <c r="AA570" i="1" s="1"/>
  <c r="AB570" i="1" s="1"/>
  <c r="AC570" i="1" s="1"/>
  <c r="AD570" i="1" s="1"/>
  <c r="AE570" i="1" s="1"/>
  <c r="Y569" i="1"/>
  <c r="Z569" i="1" s="1"/>
  <c r="AA569" i="1" s="1"/>
  <c r="AB569" i="1" s="1"/>
  <c r="AC569" i="1" s="1"/>
  <c r="AD569" i="1" s="1"/>
  <c r="AE569" i="1" s="1"/>
  <c r="Y568" i="1"/>
  <c r="Z568" i="1" s="1"/>
  <c r="AA568" i="1" s="1"/>
  <c r="AB568" i="1" s="1"/>
  <c r="AC568" i="1" s="1"/>
  <c r="AD568" i="1" s="1"/>
  <c r="AE568" i="1" s="1"/>
  <c r="Y567" i="1"/>
  <c r="Z567" i="1" s="1"/>
  <c r="AA567" i="1" s="1"/>
  <c r="AB567" i="1" s="1"/>
  <c r="AC567" i="1" s="1"/>
  <c r="AD567" i="1" s="1"/>
  <c r="AE567" i="1" s="1"/>
  <c r="Y566" i="1"/>
  <c r="Z566" i="1" s="1"/>
  <c r="AA566" i="1" s="1"/>
  <c r="AB566" i="1" s="1"/>
  <c r="AC566" i="1" s="1"/>
  <c r="AD566" i="1" s="1"/>
  <c r="AE566" i="1" s="1"/>
  <c r="Y565" i="1"/>
  <c r="Z565" i="1" s="1"/>
  <c r="AA565" i="1" s="1"/>
  <c r="AB565" i="1" s="1"/>
  <c r="AC565" i="1" s="1"/>
  <c r="AD565" i="1" s="1"/>
  <c r="AE565" i="1" s="1"/>
  <c r="Y564" i="1"/>
  <c r="Z564" i="1" s="1"/>
  <c r="AA564" i="1" s="1"/>
  <c r="AB564" i="1" s="1"/>
  <c r="AC564" i="1" s="1"/>
  <c r="AD564" i="1" s="1"/>
  <c r="AE564" i="1" s="1"/>
  <c r="Y563" i="1"/>
  <c r="Z563" i="1" s="1"/>
  <c r="AA563" i="1" s="1"/>
  <c r="AB563" i="1" s="1"/>
  <c r="AC563" i="1" s="1"/>
  <c r="AD563" i="1" s="1"/>
  <c r="AE563" i="1" s="1"/>
  <c r="Y562" i="1"/>
  <c r="Z562" i="1" s="1"/>
  <c r="AA562" i="1" s="1"/>
  <c r="AB562" i="1" s="1"/>
  <c r="AC562" i="1" s="1"/>
  <c r="AD562" i="1" s="1"/>
  <c r="AE562" i="1" s="1"/>
  <c r="Y561" i="1"/>
  <c r="Z561" i="1" s="1"/>
  <c r="AA561" i="1" s="1"/>
  <c r="AB561" i="1" s="1"/>
  <c r="AC561" i="1" s="1"/>
  <c r="AD561" i="1" s="1"/>
  <c r="AE561" i="1" s="1"/>
  <c r="Y560" i="1"/>
  <c r="Z560" i="1" s="1"/>
  <c r="AA560" i="1" s="1"/>
  <c r="AB560" i="1" s="1"/>
  <c r="AC560" i="1" s="1"/>
  <c r="AD560" i="1" s="1"/>
  <c r="AE560" i="1" s="1"/>
  <c r="Y559" i="1"/>
  <c r="Z559" i="1" s="1"/>
  <c r="AA559" i="1" s="1"/>
  <c r="AB559" i="1" s="1"/>
  <c r="AC559" i="1" s="1"/>
  <c r="AD559" i="1" s="1"/>
  <c r="AE559" i="1" s="1"/>
  <c r="Y558" i="1"/>
  <c r="Z558" i="1" s="1"/>
  <c r="AA558" i="1" s="1"/>
  <c r="AB558" i="1" s="1"/>
  <c r="AC558" i="1" s="1"/>
  <c r="AD558" i="1" s="1"/>
  <c r="AE558" i="1" s="1"/>
  <c r="Y557" i="1"/>
  <c r="Z557" i="1" s="1"/>
  <c r="AA557" i="1" s="1"/>
  <c r="AB557" i="1" s="1"/>
  <c r="AC557" i="1" s="1"/>
  <c r="AD557" i="1" s="1"/>
  <c r="AE557" i="1" s="1"/>
  <c r="Y556" i="1"/>
  <c r="Z556" i="1" s="1"/>
  <c r="AA556" i="1" s="1"/>
  <c r="AB556" i="1" s="1"/>
  <c r="AC556" i="1" s="1"/>
  <c r="AD556" i="1" s="1"/>
  <c r="AE556" i="1" s="1"/>
  <c r="Y555" i="1"/>
  <c r="Z555" i="1" s="1"/>
  <c r="AA555" i="1" s="1"/>
  <c r="AB555" i="1" s="1"/>
  <c r="AC555" i="1" s="1"/>
  <c r="AD555" i="1" s="1"/>
  <c r="AE555" i="1" s="1"/>
  <c r="Y554" i="1"/>
  <c r="Z554" i="1" s="1"/>
  <c r="AA554" i="1" s="1"/>
  <c r="AB554" i="1" s="1"/>
  <c r="AC554" i="1" s="1"/>
  <c r="AD554" i="1" s="1"/>
  <c r="AE554" i="1" s="1"/>
  <c r="Y553" i="1"/>
  <c r="Z553" i="1" s="1"/>
  <c r="AA553" i="1" s="1"/>
  <c r="AB553" i="1" s="1"/>
  <c r="AC553" i="1" s="1"/>
  <c r="AD553" i="1" s="1"/>
  <c r="AE553" i="1" s="1"/>
  <c r="Y552" i="1"/>
  <c r="Z552" i="1" s="1"/>
  <c r="AA552" i="1" s="1"/>
  <c r="AB552" i="1" s="1"/>
  <c r="AC552" i="1" s="1"/>
  <c r="AD552" i="1" s="1"/>
  <c r="AE552" i="1" s="1"/>
  <c r="Y551" i="1"/>
  <c r="Z551" i="1" s="1"/>
  <c r="AA551" i="1" s="1"/>
  <c r="AB551" i="1" s="1"/>
  <c r="AC551" i="1" s="1"/>
  <c r="AD551" i="1" s="1"/>
  <c r="AE551" i="1" s="1"/>
  <c r="Y550" i="1"/>
  <c r="Z550" i="1" s="1"/>
  <c r="AA550" i="1" s="1"/>
  <c r="AB550" i="1" s="1"/>
  <c r="AC550" i="1" s="1"/>
  <c r="AD550" i="1" s="1"/>
  <c r="AE550" i="1" s="1"/>
  <c r="Y549" i="1"/>
  <c r="Z549" i="1" s="1"/>
  <c r="AA549" i="1" s="1"/>
  <c r="AB549" i="1" s="1"/>
  <c r="AC549" i="1" s="1"/>
  <c r="AD549" i="1" s="1"/>
  <c r="AE549" i="1" s="1"/>
  <c r="Y548" i="1"/>
  <c r="Z548" i="1" s="1"/>
  <c r="AA548" i="1" s="1"/>
  <c r="AB548" i="1" s="1"/>
  <c r="AC548" i="1" s="1"/>
  <c r="AD548" i="1" s="1"/>
  <c r="AE548" i="1" s="1"/>
  <c r="Y547" i="1"/>
  <c r="Z547" i="1" s="1"/>
  <c r="AA547" i="1" s="1"/>
  <c r="AB547" i="1" s="1"/>
  <c r="AC547" i="1" s="1"/>
  <c r="AD547" i="1" s="1"/>
  <c r="AE547" i="1" s="1"/>
  <c r="Y546" i="1"/>
  <c r="Z546" i="1" s="1"/>
  <c r="AA546" i="1" s="1"/>
  <c r="AB546" i="1" s="1"/>
  <c r="AC546" i="1" s="1"/>
  <c r="AD546" i="1" s="1"/>
  <c r="AE546" i="1" s="1"/>
  <c r="Y545" i="1"/>
  <c r="Z545" i="1" s="1"/>
  <c r="AA545" i="1" s="1"/>
  <c r="AB545" i="1" s="1"/>
  <c r="AC545" i="1" s="1"/>
  <c r="AD545" i="1" s="1"/>
  <c r="AE545" i="1" s="1"/>
  <c r="Y544" i="1"/>
  <c r="Z544" i="1" s="1"/>
  <c r="AA544" i="1" s="1"/>
  <c r="AB544" i="1" s="1"/>
  <c r="AC544" i="1" s="1"/>
  <c r="AD544" i="1" s="1"/>
  <c r="AE544" i="1" s="1"/>
  <c r="Y543" i="1"/>
  <c r="Z543" i="1" s="1"/>
  <c r="AA543" i="1" s="1"/>
  <c r="AB543" i="1" s="1"/>
  <c r="AC543" i="1" s="1"/>
  <c r="AD543" i="1" s="1"/>
  <c r="AE543" i="1" s="1"/>
  <c r="Y542" i="1"/>
  <c r="Z542" i="1" s="1"/>
  <c r="AA542" i="1" s="1"/>
  <c r="AB542" i="1" s="1"/>
  <c r="AC542" i="1" s="1"/>
  <c r="AD542" i="1" s="1"/>
  <c r="AE542" i="1" s="1"/>
  <c r="Y541" i="1"/>
  <c r="Z541" i="1" s="1"/>
  <c r="AA541" i="1" s="1"/>
  <c r="AB541" i="1" s="1"/>
  <c r="AC541" i="1" s="1"/>
  <c r="AD541" i="1" s="1"/>
  <c r="AE541" i="1" s="1"/>
  <c r="Y540" i="1"/>
  <c r="Z540" i="1" s="1"/>
  <c r="AA540" i="1" s="1"/>
  <c r="AB540" i="1" s="1"/>
  <c r="AC540" i="1" s="1"/>
  <c r="AD540" i="1" s="1"/>
  <c r="AE540" i="1" s="1"/>
  <c r="Y539" i="1"/>
  <c r="Z539" i="1" s="1"/>
  <c r="AA539" i="1" s="1"/>
  <c r="AB539" i="1" s="1"/>
  <c r="AC539" i="1" s="1"/>
  <c r="AD539" i="1" s="1"/>
  <c r="AE539" i="1" s="1"/>
  <c r="Y538" i="1"/>
  <c r="Z538" i="1" s="1"/>
  <c r="AA538" i="1" s="1"/>
  <c r="AB538" i="1" s="1"/>
  <c r="AC538" i="1" s="1"/>
  <c r="AD538" i="1" s="1"/>
  <c r="AE538" i="1" s="1"/>
  <c r="Y537" i="1"/>
  <c r="Z537" i="1" s="1"/>
  <c r="AA537" i="1" s="1"/>
  <c r="AB537" i="1" s="1"/>
  <c r="AC537" i="1" s="1"/>
  <c r="AD537" i="1" s="1"/>
  <c r="AE537" i="1" s="1"/>
  <c r="Y536" i="1"/>
  <c r="Z536" i="1" s="1"/>
  <c r="AA536" i="1" s="1"/>
  <c r="AB536" i="1" s="1"/>
  <c r="AC536" i="1" s="1"/>
  <c r="AD536" i="1" s="1"/>
  <c r="AE536" i="1" s="1"/>
  <c r="Y535" i="1"/>
  <c r="Z535" i="1" s="1"/>
  <c r="AA535" i="1" s="1"/>
  <c r="AB535" i="1" s="1"/>
  <c r="AC535" i="1" s="1"/>
  <c r="AD535" i="1" s="1"/>
  <c r="AE535" i="1" s="1"/>
  <c r="Y534" i="1"/>
  <c r="Z534" i="1" s="1"/>
  <c r="AA534" i="1" s="1"/>
  <c r="AB534" i="1" s="1"/>
  <c r="AC534" i="1" s="1"/>
  <c r="AD534" i="1" s="1"/>
  <c r="AE534" i="1" s="1"/>
  <c r="Y533" i="1"/>
  <c r="Z533" i="1" s="1"/>
  <c r="AA533" i="1" s="1"/>
  <c r="AB533" i="1" s="1"/>
  <c r="AC533" i="1" s="1"/>
  <c r="AD533" i="1" s="1"/>
  <c r="AE533" i="1" s="1"/>
  <c r="Y532" i="1"/>
  <c r="Z532" i="1" s="1"/>
  <c r="AA532" i="1" s="1"/>
  <c r="AB532" i="1" s="1"/>
  <c r="AC532" i="1" s="1"/>
  <c r="AD532" i="1" s="1"/>
  <c r="AE532" i="1" s="1"/>
  <c r="Y531" i="1"/>
  <c r="Z531" i="1" s="1"/>
  <c r="AA531" i="1" s="1"/>
  <c r="AB531" i="1" s="1"/>
  <c r="AC531" i="1" s="1"/>
  <c r="AD531" i="1" s="1"/>
  <c r="AE531" i="1" s="1"/>
  <c r="Y530" i="1"/>
  <c r="Z530" i="1" s="1"/>
  <c r="AA530" i="1" s="1"/>
  <c r="AB530" i="1" s="1"/>
  <c r="AC530" i="1" s="1"/>
  <c r="AD530" i="1" s="1"/>
  <c r="AE530" i="1" s="1"/>
  <c r="Y529" i="1"/>
  <c r="Z529" i="1" s="1"/>
  <c r="AA529" i="1" s="1"/>
  <c r="AB529" i="1" s="1"/>
  <c r="AC529" i="1" s="1"/>
  <c r="AD529" i="1" s="1"/>
  <c r="AE529" i="1" s="1"/>
  <c r="Y528" i="1"/>
  <c r="Z528" i="1" s="1"/>
  <c r="AA528" i="1" s="1"/>
  <c r="AB528" i="1" s="1"/>
  <c r="AC528" i="1" s="1"/>
  <c r="AD528" i="1" s="1"/>
  <c r="AE528" i="1" s="1"/>
  <c r="Y527" i="1"/>
  <c r="Z527" i="1" s="1"/>
  <c r="AA527" i="1" s="1"/>
  <c r="AB527" i="1" s="1"/>
  <c r="AC527" i="1" s="1"/>
  <c r="AD527" i="1" s="1"/>
  <c r="AE527" i="1" s="1"/>
  <c r="Y526" i="1"/>
  <c r="Z526" i="1" s="1"/>
  <c r="AA526" i="1" s="1"/>
  <c r="AB526" i="1" s="1"/>
  <c r="AC526" i="1" s="1"/>
  <c r="AD526" i="1" s="1"/>
  <c r="AE526" i="1" s="1"/>
  <c r="Y525" i="1"/>
  <c r="Z525" i="1" s="1"/>
  <c r="AA525" i="1" s="1"/>
  <c r="AB525" i="1" s="1"/>
  <c r="AC525" i="1" s="1"/>
  <c r="AD525" i="1" s="1"/>
  <c r="AE525" i="1" s="1"/>
  <c r="Y524" i="1"/>
  <c r="Z524" i="1" s="1"/>
  <c r="AA524" i="1" s="1"/>
  <c r="AB524" i="1" s="1"/>
  <c r="AC524" i="1" s="1"/>
  <c r="AD524" i="1" s="1"/>
  <c r="AE524" i="1" s="1"/>
  <c r="Y523" i="1"/>
  <c r="Z523" i="1" s="1"/>
  <c r="AA523" i="1" s="1"/>
  <c r="AB523" i="1" s="1"/>
  <c r="AC523" i="1" s="1"/>
  <c r="AD523" i="1" s="1"/>
  <c r="AE523" i="1" s="1"/>
  <c r="Y522" i="1"/>
  <c r="Z522" i="1" s="1"/>
  <c r="AA522" i="1" s="1"/>
  <c r="AB522" i="1" s="1"/>
  <c r="AC522" i="1" s="1"/>
  <c r="AD522" i="1" s="1"/>
  <c r="AE522" i="1" s="1"/>
  <c r="Y521" i="1"/>
  <c r="Z521" i="1" s="1"/>
  <c r="AA521" i="1" s="1"/>
  <c r="AB521" i="1" s="1"/>
  <c r="AC521" i="1" s="1"/>
  <c r="AD521" i="1" s="1"/>
  <c r="AE521" i="1" s="1"/>
  <c r="Y520" i="1"/>
  <c r="Z520" i="1" s="1"/>
  <c r="AA520" i="1" s="1"/>
  <c r="AB520" i="1" s="1"/>
  <c r="AC520" i="1" s="1"/>
  <c r="AD520" i="1" s="1"/>
  <c r="AE520" i="1" s="1"/>
  <c r="Y519" i="1"/>
  <c r="Z519" i="1" s="1"/>
  <c r="AA519" i="1" s="1"/>
  <c r="AB519" i="1" s="1"/>
  <c r="AC519" i="1" s="1"/>
  <c r="AD519" i="1" s="1"/>
  <c r="AE519" i="1" s="1"/>
  <c r="Y518" i="1"/>
  <c r="Z518" i="1" s="1"/>
  <c r="AA518" i="1" s="1"/>
  <c r="AB518" i="1" s="1"/>
  <c r="AC518" i="1" s="1"/>
  <c r="AD518" i="1" s="1"/>
  <c r="AE518" i="1" s="1"/>
  <c r="Y517" i="1"/>
  <c r="Z517" i="1" s="1"/>
  <c r="AA517" i="1" s="1"/>
  <c r="AB517" i="1" s="1"/>
  <c r="AC517" i="1" s="1"/>
  <c r="AD517" i="1" s="1"/>
  <c r="AE517" i="1" s="1"/>
  <c r="Y516" i="1"/>
  <c r="Z516" i="1" s="1"/>
  <c r="AA516" i="1" s="1"/>
  <c r="AB516" i="1" s="1"/>
  <c r="AC516" i="1" s="1"/>
  <c r="AD516" i="1" s="1"/>
  <c r="AE516" i="1" s="1"/>
  <c r="Y515" i="1"/>
  <c r="Z515" i="1" s="1"/>
  <c r="AA515" i="1" s="1"/>
  <c r="AB515" i="1" s="1"/>
  <c r="AC515" i="1" s="1"/>
  <c r="AD515" i="1" s="1"/>
  <c r="AE515" i="1" s="1"/>
  <c r="Y514" i="1"/>
  <c r="Z514" i="1" s="1"/>
  <c r="AA514" i="1" s="1"/>
  <c r="AB514" i="1" s="1"/>
  <c r="AC514" i="1" s="1"/>
  <c r="AD514" i="1" s="1"/>
  <c r="AE514" i="1" s="1"/>
  <c r="Y513" i="1"/>
  <c r="Z513" i="1" s="1"/>
  <c r="AA513" i="1" s="1"/>
  <c r="AB513" i="1" s="1"/>
  <c r="AC513" i="1" s="1"/>
  <c r="AD513" i="1" s="1"/>
  <c r="AE513" i="1" s="1"/>
  <c r="Y512" i="1"/>
  <c r="Z512" i="1" s="1"/>
  <c r="AA512" i="1" s="1"/>
  <c r="AB512" i="1" s="1"/>
  <c r="AC512" i="1" s="1"/>
  <c r="AD512" i="1" s="1"/>
  <c r="AE512" i="1" s="1"/>
  <c r="Y511" i="1"/>
  <c r="Z511" i="1" s="1"/>
  <c r="AA511" i="1" s="1"/>
  <c r="AB511" i="1" s="1"/>
  <c r="AC511" i="1" s="1"/>
  <c r="AD511" i="1" s="1"/>
  <c r="AE511" i="1" s="1"/>
  <c r="Y510" i="1"/>
  <c r="Z510" i="1" s="1"/>
  <c r="AA510" i="1" s="1"/>
  <c r="AB510" i="1" s="1"/>
  <c r="AC510" i="1" s="1"/>
  <c r="AD510" i="1" s="1"/>
  <c r="AE510" i="1" s="1"/>
  <c r="Y509" i="1"/>
  <c r="Z509" i="1" s="1"/>
  <c r="AA509" i="1" s="1"/>
  <c r="AB509" i="1" s="1"/>
  <c r="AC509" i="1" s="1"/>
  <c r="AD509" i="1" s="1"/>
  <c r="AE509" i="1" s="1"/>
  <c r="Y508" i="1"/>
  <c r="Z508" i="1" s="1"/>
  <c r="AA508" i="1" s="1"/>
  <c r="AB508" i="1" s="1"/>
  <c r="AC508" i="1" s="1"/>
  <c r="AD508" i="1" s="1"/>
  <c r="AE508" i="1" s="1"/>
  <c r="Y507" i="1"/>
  <c r="Z507" i="1" s="1"/>
  <c r="AA507" i="1" s="1"/>
  <c r="AB507" i="1" s="1"/>
  <c r="AC507" i="1" s="1"/>
  <c r="AD507" i="1" s="1"/>
  <c r="AE507" i="1" s="1"/>
  <c r="Y506" i="1"/>
  <c r="Z506" i="1" s="1"/>
  <c r="AA506" i="1" s="1"/>
  <c r="AB506" i="1" s="1"/>
  <c r="AC506" i="1" s="1"/>
  <c r="AD506" i="1" s="1"/>
  <c r="AE506" i="1" s="1"/>
  <c r="Y505" i="1"/>
  <c r="Z505" i="1" s="1"/>
  <c r="AA505" i="1" s="1"/>
  <c r="AB505" i="1" s="1"/>
  <c r="AC505" i="1" s="1"/>
  <c r="AD505" i="1" s="1"/>
  <c r="AE505" i="1" s="1"/>
  <c r="Y504" i="1"/>
  <c r="Z504" i="1" s="1"/>
  <c r="AA504" i="1" s="1"/>
  <c r="AB504" i="1" s="1"/>
  <c r="AC504" i="1" s="1"/>
  <c r="AD504" i="1" s="1"/>
  <c r="AE504" i="1" s="1"/>
  <c r="Y503" i="1"/>
  <c r="Z503" i="1" s="1"/>
  <c r="AA503" i="1" s="1"/>
  <c r="AB503" i="1" s="1"/>
  <c r="AC503" i="1" s="1"/>
  <c r="AD503" i="1" s="1"/>
  <c r="AE503" i="1" s="1"/>
  <c r="Y502" i="1"/>
  <c r="Z502" i="1" s="1"/>
  <c r="AA502" i="1" s="1"/>
  <c r="AB502" i="1" s="1"/>
  <c r="AC502" i="1" s="1"/>
  <c r="AD502" i="1" s="1"/>
  <c r="AE502" i="1" s="1"/>
  <c r="Y501" i="1"/>
  <c r="Z501" i="1" s="1"/>
  <c r="AA501" i="1" s="1"/>
  <c r="AB501" i="1" s="1"/>
  <c r="AC501" i="1" s="1"/>
  <c r="AD501" i="1" s="1"/>
  <c r="AE501" i="1" s="1"/>
  <c r="Y500" i="1"/>
  <c r="Z500" i="1" s="1"/>
  <c r="AA500" i="1" s="1"/>
  <c r="AB500" i="1" s="1"/>
  <c r="AC500" i="1" s="1"/>
  <c r="AD500" i="1" s="1"/>
  <c r="AE500" i="1" s="1"/>
  <c r="Y499" i="1"/>
  <c r="Z499" i="1" s="1"/>
  <c r="AA499" i="1" s="1"/>
  <c r="AB499" i="1" s="1"/>
  <c r="AC499" i="1" s="1"/>
  <c r="AD499" i="1" s="1"/>
  <c r="AE499" i="1" s="1"/>
  <c r="Y498" i="1"/>
  <c r="Z498" i="1" s="1"/>
  <c r="AA498" i="1" s="1"/>
  <c r="AB498" i="1" s="1"/>
  <c r="AC498" i="1" s="1"/>
  <c r="AD498" i="1" s="1"/>
  <c r="AE498" i="1" s="1"/>
  <c r="Y497" i="1"/>
  <c r="Z497" i="1" s="1"/>
  <c r="AA497" i="1" s="1"/>
  <c r="AB497" i="1" s="1"/>
  <c r="AC497" i="1" s="1"/>
  <c r="AD497" i="1" s="1"/>
  <c r="AE497" i="1" s="1"/>
  <c r="Y496" i="1"/>
  <c r="Z496" i="1" s="1"/>
  <c r="AA496" i="1" s="1"/>
  <c r="AB496" i="1" s="1"/>
  <c r="AC496" i="1" s="1"/>
  <c r="AD496" i="1" s="1"/>
  <c r="AE496" i="1" s="1"/>
  <c r="Y495" i="1"/>
  <c r="Z495" i="1" s="1"/>
  <c r="AA495" i="1" s="1"/>
  <c r="AB495" i="1" s="1"/>
  <c r="AC495" i="1" s="1"/>
  <c r="AD495" i="1" s="1"/>
  <c r="AE495" i="1" s="1"/>
  <c r="Y494" i="1"/>
  <c r="Z494" i="1" s="1"/>
  <c r="AA494" i="1" s="1"/>
  <c r="AB494" i="1" s="1"/>
  <c r="AC494" i="1" s="1"/>
  <c r="AD494" i="1" s="1"/>
  <c r="AE494" i="1" s="1"/>
  <c r="Y493" i="1"/>
  <c r="Z493" i="1" s="1"/>
  <c r="AA493" i="1" s="1"/>
  <c r="AB493" i="1" s="1"/>
  <c r="AC493" i="1" s="1"/>
  <c r="AD493" i="1" s="1"/>
  <c r="AE493" i="1" s="1"/>
  <c r="Y492" i="1"/>
  <c r="Z492" i="1" s="1"/>
  <c r="AA492" i="1" s="1"/>
  <c r="AB492" i="1" s="1"/>
  <c r="AC492" i="1" s="1"/>
  <c r="AD492" i="1" s="1"/>
  <c r="AE492" i="1" s="1"/>
  <c r="Y491" i="1"/>
  <c r="Z491" i="1" s="1"/>
  <c r="AA491" i="1" s="1"/>
  <c r="AB491" i="1" s="1"/>
  <c r="AC491" i="1" s="1"/>
  <c r="AD491" i="1" s="1"/>
  <c r="AE491" i="1" s="1"/>
  <c r="Y490" i="1"/>
  <c r="Z490" i="1" s="1"/>
  <c r="AA490" i="1" s="1"/>
  <c r="AB490" i="1" s="1"/>
  <c r="AC490" i="1" s="1"/>
  <c r="AD490" i="1" s="1"/>
  <c r="AE490" i="1" s="1"/>
  <c r="Y489" i="1"/>
  <c r="Z489" i="1" s="1"/>
  <c r="AA489" i="1" s="1"/>
  <c r="AB489" i="1" s="1"/>
  <c r="AC489" i="1" s="1"/>
  <c r="AD489" i="1" s="1"/>
  <c r="AE489" i="1" s="1"/>
  <c r="Y488" i="1"/>
  <c r="Z488" i="1" s="1"/>
  <c r="AA488" i="1" s="1"/>
  <c r="AB488" i="1" s="1"/>
  <c r="AC488" i="1" s="1"/>
  <c r="AD488" i="1" s="1"/>
  <c r="AE488" i="1" s="1"/>
  <c r="Y487" i="1"/>
  <c r="Z487" i="1" s="1"/>
  <c r="AA487" i="1" s="1"/>
  <c r="AB487" i="1" s="1"/>
  <c r="AC487" i="1" s="1"/>
  <c r="AD487" i="1" s="1"/>
  <c r="AE487" i="1" s="1"/>
  <c r="Y486" i="1"/>
  <c r="Z486" i="1" s="1"/>
  <c r="AA486" i="1" s="1"/>
  <c r="AB486" i="1" s="1"/>
  <c r="AC486" i="1" s="1"/>
  <c r="AD486" i="1" s="1"/>
  <c r="AE486" i="1" s="1"/>
  <c r="Y485" i="1"/>
  <c r="Z485" i="1" s="1"/>
  <c r="AA485" i="1" s="1"/>
  <c r="AB485" i="1" s="1"/>
  <c r="AC485" i="1" s="1"/>
  <c r="AD485" i="1" s="1"/>
  <c r="AE485" i="1" s="1"/>
  <c r="Y484" i="1"/>
  <c r="Z484" i="1" s="1"/>
  <c r="AA484" i="1" s="1"/>
  <c r="AB484" i="1" s="1"/>
  <c r="AC484" i="1" s="1"/>
  <c r="AD484" i="1" s="1"/>
  <c r="AE484" i="1" s="1"/>
  <c r="Y483" i="1"/>
  <c r="Z483" i="1" s="1"/>
  <c r="AA483" i="1" s="1"/>
  <c r="AB483" i="1" s="1"/>
  <c r="AC483" i="1" s="1"/>
  <c r="AD483" i="1" s="1"/>
  <c r="AE483" i="1" s="1"/>
  <c r="Y482" i="1"/>
  <c r="Z482" i="1" s="1"/>
  <c r="AA482" i="1" s="1"/>
  <c r="AB482" i="1" s="1"/>
  <c r="AC482" i="1" s="1"/>
  <c r="AD482" i="1" s="1"/>
  <c r="AE482" i="1" s="1"/>
  <c r="Y481" i="1"/>
  <c r="Z481" i="1" s="1"/>
  <c r="AA481" i="1" s="1"/>
  <c r="AB481" i="1" s="1"/>
  <c r="AC481" i="1" s="1"/>
  <c r="AD481" i="1" s="1"/>
  <c r="AE481" i="1" s="1"/>
  <c r="Y480" i="1"/>
  <c r="Z480" i="1" s="1"/>
  <c r="AA480" i="1" s="1"/>
  <c r="AB480" i="1" s="1"/>
  <c r="AC480" i="1" s="1"/>
  <c r="AD480" i="1" s="1"/>
  <c r="AE480" i="1" s="1"/>
  <c r="Y479" i="1"/>
  <c r="Z479" i="1" s="1"/>
  <c r="AA479" i="1" s="1"/>
  <c r="AB479" i="1" s="1"/>
  <c r="AC479" i="1" s="1"/>
  <c r="AD479" i="1" s="1"/>
  <c r="AE479" i="1" s="1"/>
  <c r="Y478" i="1"/>
  <c r="Z478" i="1" s="1"/>
  <c r="AA478" i="1" s="1"/>
  <c r="AB478" i="1" s="1"/>
  <c r="AC478" i="1" s="1"/>
  <c r="AD478" i="1" s="1"/>
  <c r="AE478" i="1" s="1"/>
  <c r="Y477" i="1"/>
  <c r="Z477" i="1" s="1"/>
  <c r="AA477" i="1" s="1"/>
  <c r="AB477" i="1" s="1"/>
  <c r="AC477" i="1" s="1"/>
  <c r="AD477" i="1" s="1"/>
  <c r="AE477" i="1" s="1"/>
  <c r="Y476" i="1"/>
  <c r="Z476" i="1" s="1"/>
  <c r="AA476" i="1" s="1"/>
  <c r="AB476" i="1" s="1"/>
  <c r="AC476" i="1" s="1"/>
  <c r="AD476" i="1" s="1"/>
  <c r="AE476" i="1" s="1"/>
  <c r="Y475" i="1"/>
  <c r="Z475" i="1" s="1"/>
  <c r="AA475" i="1" s="1"/>
  <c r="AB475" i="1" s="1"/>
  <c r="AC475" i="1" s="1"/>
  <c r="AD475" i="1" s="1"/>
  <c r="AE475" i="1" s="1"/>
  <c r="Y474" i="1"/>
  <c r="Z474" i="1" s="1"/>
  <c r="AA474" i="1" s="1"/>
  <c r="AB474" i="1" s="1"/>
  <c r="AC474" i="1" s="1"/>
  <c r="AD474" i="1" s="1"/>
  <c r="AE474" i="1" s="1"/>
  <c r="Y473" i="1"/>
  <c r="Z473" i="1" s="1"/>
  <c r="AA473" i="1" s="1"/>
  <c r="AB473" i="1" s="1"/>
  <c r="AC473" i="1" s="1"/>
  <c r="AD473" i="1" s="1"/>
  <c r="AE473" i="1" s="1"/>
  <c r="Y472" i="1"/>
  <c r="Z472" i="1" s="1"/>
  <c r="AA472" i="1" s="1"/>
  <c r="AB472" i="1" s="1"/>
  <c r="AC472" i="1" s="1"/>
  <c r="AD472" i="1" s="1"/>
  <c r="AE472" i="1" s="1"/>
  <c r="Y471" i="1"/>
  <c r="Z471" i="1" s="1"/>
  <c r="AA471" i="1" s="1"/>
  <c r="AB471" i="1" s="1"/>
  <c r="AC471" i="1" s="1"/>
  <c r="AD471" i="1" s="1"/>
  <c r="AE471" i="1" s="1"/>
  <c r="Y470" i="1"/>
  <c r="Z470" i="1" s="1"/>
  <c r="AA470" i="1" s="1"/>
  <c r="AB470" i="1" s="1"/>
  <c r="AC470" i="1" s="1"/>
  <c r="AD470" i="1" s="1"/>
  <c r="AE470" i="1" s="1"/>
  <c r="Y469" i="1"/>
  <c r="Z469" i="1" s="1"/>
  <c r="AA469" i="1" s="1"/>
  <c r="AB469" i="1" s="1"/>
  <c r="AC469" i="1" s="1"/>
  <c r="AD469" i="1" s="1"/>
  <c r="AE469" i="1" s="1"/>
  <c r="Y468" i="1"/>
  <c r="Z468" i="1" s="1"/>
  <c r="AA468" i="1" s="1"/>
  <c r="AB468" i="1" s="1"/>
  <c r="AC468" i="1" s="1"/>
  <c r="AD468" i="1" s="1"/>
  <c r="AE468" i="1" s="1"/>
  <c r="Y467" i="1"/>
  <c r="Z467" i="1" s="1"/>
  <c r="AA467" i="1" s="1"/>
  <c r="AB467" i="1" s="1"/>
  <c r="AC467" i="1" s="1"/>
  <c r="AD467" i="1" s="1"/>
  <c r="AE467" i="1" s="1"/>
  <c r="Y466" i="1"/>
  <c r="Z466" i="1" s="1"/>
  <c r="AA466" i="1" s="1"/>
  <c r="AB466" i="1" s="1"/>
  <c r="AC466" i="1" s="1"/>
  <c r="AD466" i="1" s="1"/>
  <c r="AE466" i="1" s="1"/>
  <c r="Y465" i="1"/>
  <c r="Z465" i="1" s="1"/>
  <c r="AA465" i="1" s="1"/>
  <c r="AB465" i="1" s="1"/>
  <c r="AC465" i="1" s="1"/>
  <c r="AD465" i="1" s="1"/>
  <c r="AE465" i="1" s="1"/>
  <c r="Y464" i="1"/>
  <c r="Z464" i="1" s="1"/>
  <c r="AA464" i="1" s="1"/>
  <c r="AB464" i="1" s="1"/>
  <c r="AC464" i="1" s="1"/>
  <c r="AD464" i="1" s="1"/>
  <c r="AE464" i="1" s="1"/>
  <c r="Y463" i="1"/>
  <c r="Z463" i="1" s="1"/>
  <c r="AA463" i="1" s="1"/>
  <c r="AB463" i="1" s="1"/>
  <c r="AC463" i="1" s="1"/>
  <c r="AD463" i="1" s="1"/>
  <c r="AE463" i="1" s="1"/>
  <c r="Y462" i="1"/>
  <c r="Z462" i="1" s="1"/>
  <c r="AA462" i="1" s="1"/>
  <c r="AB462" i="1" s="1"/>
  <c r="AC462" i="1" s="1"/>
  <c r="AD462" i="1" s="1"/>
  <c r="AE462" i="1" s="1"/>
  <c r="Y461" i="1"/>
  <c r="Z461" i="1" s="1"/>
  <c r="AA461" i="1" s="1"/>
  <c r="AB461" i="1" s="1"/>
  <c r="AC461" i="1" s="1"/>
  <c r="AD461" i="1" s="1"/>
  <c r="AE461" i="1" s="1"/>
  <c r="Y460" i="1"/>
  <c r="Z460" i="1" s="1"/>
  <c r="AA460" i="1" s="1"/>
  <c r="AB460" i="1" s="1"/>
  <c r="AC460" i="1" s="1"/>
  <c r="AD460" i="1" s="1"/>
  <c r="AE460" i="1" s="1"/>
  <c r="Y459" i="1"/>
  <c r="Z459" i="1" s="1"/>
  <c r="AA459" i="1" s="1"/>
  <c r="AB459" i="1" s="1"/>
  <c r="AC459" i="1" s="1"/>
  <c r="AD459" i="1" s="1"/>
  <c r="AE459" i="1" s="1"/>
  <c r="Y458" i="1"/>
  <c r="Z458" i="1" s="1"/>
  <c r="AA458" i="1" s="1"/>
  <c r="AB458" i="1" s="1"/>
  <c r="AC458" i="1" s="1"/>
  <c r="AD458" i="1" s="1"/>
  <c r="AE458" i="1" s="1"/>
  <c r="Y457" i="1"/>
  <c r="Z457" i="1" s="1"/>
  <c r="AA457" i="1" s="1"/>
  <c r="AB457" i="1" s="1"/>
  <c r="AC457" i="1" s="1"/>
  <c r="AD457" i="1" s="1"/>
  <c r="AE457" i="1" s="1"/>
  <c r="Y456" i="1"/>
  <c r="Z456" i="1" s="1"/>
  <c r="AA456" i="1" s="1"/>
  <c r="AB456" i="1" s="1"/>
  <c r="AC456" i="1" s="1"/>
  <c r="AD456" i="1" s="1"/>
  <c r="AE456" i="1" s="1"/>
  <c r="Y455" i="1"/>
  <c r="Z455" i="1" s="1"/>
  <c r="AA455" i="1" s="1"/>
  <c r="AB455" i="1" s="1"/>
  <c r="AC455" i="1" s="1"/>
  <c r="AD455" i="1" s="1"/>
  <c r="AE455" i="1" s="1"/>
  <c r="Y454" i="1"/>
  <c r="Z454" i="1" s="1"/>
  <c r="AA454" i="1" s="1"/>
  <c r="AB454" i="1" s="1"/>
  <c r="AC454" i="1" s="1"/>
  <c r="AD454" i="1" s="1"/>
  <c r="AE454" i="1" s="1"/>
  <c r="Y453" i="1"/>
  <c r="Z453" i="1" s="1"/>
  <c r="AA453" i="1" s="1"/>
  <c r="AB453" i="1" s="1"/>
  <c r="AC453" i="1" s="1"/>
  <c r="AD453" i="1" s="1"/>
  <c r="AE453" i="1" s="1"/>
  <c r="Y452" i="1"/>
  <c r="Z452" i="1" s="1"/>
  <c r="AA452" i="1" s="1"/>
  <c r="AB452" i="1" s="1"/>
  <c r="AC452" i="1" s="1"/>
  <c r="AD452" i="1" s="1"/>
  <c r="AE452" i="1" s="1"/>
  <c r="Y451" i="1"/>
  <c r="Z451" i="1" s="1"/>
  <c r="AA451" i="1" s="1"/>
  <c r="AB451" i="1" s="1"/>
  <c r="AC451" i="1" s="1"/>
  <c r="AD451" i="1" s="1"/>
  <c r="AE451" i="1" s="1"/>
  <c r="Y450" i="1"/>
  <c r="Z450" i="1" s="1"/>
  <c r="AA450" i="1" s="1"/>
  <c r="AB450" i="1" s="1"/>
  <c r="AC450" i="1" s="1"/>
  <c r="AD450" i="1" s="1"/>
  <c r="AE450" i="1" s="1"/>
  <c r="Y449" i="1"/>
  <c r="Z449" i="1" s="1"/>
  <c r="AA449" i="1" s="1"/>
  <c r="AB449" i="1" s="1"/>
  <c r="AC449" i="1" s="1"/>
  <c r="AD449" i="1" s="1"/>
  <c r="AE449" i="1" s="1"/>
  <c r="Y448" i="1"/>
  <c r="Z448" i="1" s="1"/>
  <c r="AA448" i="1" s="1"/>
  <c r="AB448" i="1" s="1"/>
  <c r="AC448" i="1" s="1"/>
  <c r="AD448" i="1" s="1"/>
  <c r="AE448" i="1" s="1"/>
  <c r="Y447" i="1"/>
  <c r="Z447" i="1" s="1"/>
  <c r="AA447" i="1" s="1"/>
  <c r="AB447" i="1" s="1"/>
  <c r="AC447" i="1" s="1"/>
  <c r="AD447" i="1" s="1"/>
  <c r="AE447" i="1" s="1"/>
  <c r="Y446" i="1"/>
  <c r="Z446" i="1" s="1"/>
  <c r="AA446" i="1" s="1"/>
  <c r="AB446" i="1" s="1"/>
  <c r="AC446" i="1" s="1"/>
  <c r="AD446" i="1" s="1"/>
  <c r="AE446" i="1" s="1"/>
  <c r="Y445" i="1"/>
  <c r="Z445" i="1" s="1"/>
  <c r="AA445" i="1" s="1"/>
  <c r="AB445" i="1" s="1"/>
  <c r="AC445" i="1" s="1"/>
  <c r="AD445" i="1" s="1"/>
  <c r="AE445" i="1" s="1"/>
  <c r="Y444" i="1"/>
  <c r="Z444" i="1" s="1"/>
  <c r="AA444" i="1" s="1"/>
  <c r="AB444" i="1" s="1"/>
  <c r="AC444" i="1" s="1"/>
  <c r="AD444" i="1" s="1"/>
  <c r="AE444" i="1" s="1"/>
  <c r="Y443" i="1"/>
  <c r="Z443" i="1" s="1"/>
  <c r="AA443" i="1" s="1"/>
  <c r="AB443" i="1" s="1"/>
  <c r="AC443" i="1" s="1"/>
  <c r="AD443" i="1" s="1"/>
  <c r="AE443" i="1" s="1"/>
  <c r="Y442" i="1"/>
  <c r="Z442" i="1" s="1"/>
  <c r="AA442" i="1" s="1"/>
  <c r="AB442" i="1" s="1"/>
  <c r="AC442" i="1" s="1"/>
  <c r="AD442" i="1" s="1"/>
  <c r="AE442" i="1" s="1"/>
  <c r="Y441" i="1"/>
  <c r="Z441" i="1" s="1"/>
  <c r="AA441" i="1" s="1"/>
  <c r="AB441" i="1" s="1"/>
  <c r="AC441" i="1" s="1"/>
  <c r="AD441" i="1" s="1"/>
  <c r="AE441" i="1" s="1"/>
  <c r="Y440" i="1"/>
  <c r="Z440" i="1" s="1"/>
  <c r="AA440" i="1" s="1"/>
  <c r="AB440" i="1" s="1"/>
  <c r="AC440" i="1" s="1"/>
  <c r="AD440" i="1" s="1"/>
  <c r="AE440" i="1" s="1"/>
  <c r="Y439" i="1"/>
  <c r="Z439" i="1" s="1"/>
  <c r="AA439" i="1" s="1"/>
  <c r="AB439" i="1" s="1"/>
  <c r="AC439" i="1" s="1"/>
  <c r="AD439" i="1" s="1"/>
  <c r="AE439" i="1" s="1"/>
  <c r="Y438" i="1"/>
  <c r="Z438" i="1" s="1"/>
  <c r="AA438" i="1" s="1"/>
  <c r="AB438" i="1" s="1"/>
  <c r="AC438" i="1" s="1"/>
  <c r="AD438" i="1" s="1"/>
  <c r="AE438" i="1" s="1"/>
  <c r="Y437" i="1"/>
  <c r="Z437" i="1" s="1"/>
  <c r="AA437" i="1" s="1"/>
  <c r="AB437" i="1" s="1"/>
  <c r="AC437" i="1" s="1"/>
  <c r="AD437" i="1" s="1"/>
  <c r="AE437" i="1" s="1"/>
  <c r="Y436" i="1"/>
  <c r="Z436" i="1" s="1"/>
  <c r="AA436" i="1" s="1"/>
  <c r="AB436" i="1" s="1"/>
  <c r="AC436" i="1" s="1"/>
  <c r="AD436" i="1" s="1"/>
  <c r="AE436" i="1" s="1"/>
  <c r="Y435" i="1"/>
  <c r="Z435" i="1" s="1"/>
  <c r="AA435" i="1" s="1"/>
  <c r="AB435" i="1" s="1"/>
  <c r="AC435" i="1" s="1"/>
  <c r="AD435" i="1" s="1"/>
  <c r="AE435" i="1" s="1"/>
  <c r="Y434" i="1"/>
  <c r="Z434" i="1" s="1"/>
  <c r="AA434" i="1" s="1"/>
  <c r="AB434" i="1" s="1"/>
  <c r="AC434" i="1" s="1"/>
  <c r="AD434" i="1" s="1"/>
  <c r="AE434" i="1" s="1"/>
  <c r="Y433" i="1"/>
  <c r="Z433" i="1" s="1"/>
  <c r="AA433" i="1" s="1"/>
  <c r="AB433" i="1" s="1"/>
  <c r="AC433" i="1" s="1"/>
  <c r="AD433" i="1" s="1"/>
  <c r="AE433" i="1" s="1"/>
  <c r="Y432" i="1"/>
  <c r="Z432" i="1" s="1"/>
  <c r="AA432" i="1" s="1"/>
  <c r="AB432" i="1" s="1"/>
  <c r="AC432" i="1" s="1"/>
  <c r="AD432" i="1" s="1"/>
  <c r="AE432" i="1" s="1"/>
  <c r="Y431" i="1"/>
  <c r="Z431" i="1" s="1"/>
  <c r="AA431" i="1" s="1"/>
  <c r="AB431" i="1" s="1"/>
  <c r="AC431" i="1" s="1"/>
  <c r="AD431" i="1" s="1"/>
  <c r="AE431" i="1" s="1"/>
  <c r="Y430" i="1"/>
  <c r="Z430" i="1" s="1"/>
  <c r="AA430" i="1" s="1"/>
  <c r="AB430" i="1" s="1"/>
  <c r="AC430" i="1" s="1"/>
  <c r="AD430" i="1" s="1"/>
  <c r="AE430" i="1" s="1"/>
  <c r="Y429" i="1"/>
  <c r="Z429" i="1" s="1"/>
  <c r="AA429" i="1" s="1"/>
  <c r="AB429" i="1" s="1"/>
  <c r="AC429" i="1" s="1"/>
  <c r="AD429" i="1" s="1"/>
  <c r="AE429" i="1" s="1"/>
  <c r="Y428" i="1"/>
  <c r="Z428" i="1" s="1"/>
  <c r="AA428" i="1" s="1"/>
  <c r="AB428" i="1" s="1"/>
  <c r="AC428" i="1" s="1"/>
  <c r="AD428" i="1" s="1"/>
  <c r="AE428" i="1" s="1"/>
  <c r="Y427" i="1"/>
  <c r="Z427" i="1" s="1"/>
  <c r="AA427" i="1" s="1"/>
  <c r="AB427" i="1" s="1"/>
  <c r="AC427" i="1" s="1"/>
  <c r="AD427" i="1" s="1"/>
  <c r="AE427" i="1" s="1"/>
  <c r="Y426" i="1"/>
  <c r="Z426" i="1" s="1"/>
  <c r="AA426" i="1" s="1"/>
  <c r="AB426" i="1" s="1"/>
  <c r="AC426" i="1" s="1"/>
  <c r="AD426" i="1" s="1"/>
  <c r="AE426" i="1" s="1"/>
  <c r="Y425" i="1"/>
  <c r="Z425" i="1" s="1"/>
  <c r="AA425" i="1" s="1"/>
  <c r="AB425" i="1" s="1"/>
  <c r="AC425" i="1" s="1"/>
  <c r="AD425" i="1" s="1"/>
  <c r="AE425" i="1" s="1"/>
  <c r="Y424" i="1"/>
  <c r="Z424" i="1" s="1"/>
  <c r="AA424" i="1" s="1"/>
  <c r="AB424" i="1" s="1"/>
  <c r="AC424" i="1" s="1"/>
  <c r="AD424" i="1" s="1"/>
  <c r="AE424" i="1" s="1"/>
  <c r="Y423" i="1"/>
  <c r="Z423" i="1" s="1"/>
  <c r="AA423" i="1" s="1"/>
  <c r="AB423" i="1" s="1"/>
  <c r="AC423" i="1" s="1"/>
  <c r="AD423" i="1" s="1"/>
  <c r="AE423" i="1" s="1"/>
  <c r="Y422" i="1"/>
  <c r="Z422" i="1" s="1"/>
  <c r="AA422" i="1" s="1"/>
  <c r="AB422" i="1" s="1"/>
  <c r="AC422" i="1" s="1"/>
  <c r="AD422" i="1" s="1"/>
  <c r="AE422" i="1" s="1"/>
  <c r="Y421" i="1"/>
  <c r="Z421" i="1" s="1"/>
  <c r="AA421" i="1" s="1"/>
  <c r="AB421" i="1" s="1"/>
  <c r="AC421" i="1" s="1"/>
  <c r="AD421" i="1" s="1"/>
  <c r="AE421" i="1" s="1"/>
  <c r="Y420" i="1"/>
  <c r="Z420" i="1" s="1"/>
  <c r="AA420" i="1" s="1"/>
  <c r="AB420" i="1" s="1"/>
  <c r="AC420" i="1" s="1"/>
  <c r="AD420" i="1" s="1"/>
  <c r="AE420" i="1" s="1"/>
  <c r="Y419" i="1"/>
  <c r="Z419" i="1" s="1"/>
  <c r="AA419" i="1" s="1"/>
  <c r="AB419" i="1" s="1"/>
  <c r="AC419" i="1" s="1"/>
  <c r="AD419" i="1" s="1"/>
  <c r="AE419" i="1" s="1"/>
  <c r="Y418" i="1"/>
  <c r="Z418" i="1" s="1"/>
  <c r="AA418" i="1" s="1"/>
  <c r="AB418" i="1" s="1"/>
  <c r="AC418" i="1" s="1"/>
  <c r="AD418" i="1" s="1"/>
  <c r="AE418" i="1" s="1"/>
  <c r="Y417" i="1"/>
  <c r="Z417" i="1" s="1"/>
  <c r="AA417" i="1" s="1"/>
  <c r="AB417" i="1" s="1"/>
  <c r="AC417" i="1" s="1"/>
  <c r="AD417" i="1" s="1"/>
  <c r="AE417" i="1" s="1"/>
  <c r="Y416" i="1"/>
  <c r="Z416" i="1" s="1"/>
  <c r="AA416" i="1" s="1"/>
  <c r="AB416" i="1" s="1"/>
  <c r="AC416" i="1" s="1"/>
  <c r="AD416" i="1" s="1"/>
  <c r="AE416" i="1" s="1"/>
  <c r="Y415" i="1"/>
  <c r="Z415" i="1" s="1"/>
  <c r="AA415" i="1" s="1"/>
  <c r="AB415" i="1" s="1"/>
  <c r="AC415" i="1" s="1"/>
  <c r="AD415" i="1" s="1"/>
  <c r="AE415" i="1" s="1"/>
  <c r="Y414" i="1"/>
  <c r="Z414" i="1" s="1"/>
  <c r="AA414" i="1" s="1"/>
  <c r="AB414" i="1" s="1"/>
  <c r="AC414" i="1" s="1"/>
  <c r="AD414" i="1" s="1"/>
  <c r="AE414" i="1" s="1"/>
  <c r="Y413" i="1"/>
  <c r="Z413" i="1" s="1"/>
  <c r="AA413" i="1" s="1"/>
  <c r="AB413" i="1" s="1"/>
  <c r="AC413" i="1" s="1"/>
  <c r="AD413" i="1" s="1"/>
  <c r="AE413" i="1" s="1"/>
  <c r="Y412" i="1"/>
  <c r="Z412" i="1" s="1"/>
  <c r="AA412" i="1" s="1"/>
  <c r="AB412" i="1" s="1"/>
  <c r="AC412" i="1" s="1"/>
  <c r="AD412" i="1" s="1"/>
  <c r="AE412" i="1" s="1"/>
  <c r="Y411" i="1"/>
  <c r="Z411" i="1" s="1"/>
  <c r="AA411" i="1" s="1"/>
  <c r="AB411" i="1" s="1"/>
  <c r="AC411" i="1" s="1"/>
  <c r="AD411" i="1" s="1"/>
  <c r="AE411" i="1" s="1"/>
  <c r="Y410" i="1"/>
  <c r="Z410" i="1" s="1"/>
  <c r="AA410" i="1" s="1"/>
  <c r="AB410" i="1" s="1"/>
  <c r="AC410" i="1" s="1"/>
  <c r="AD410" i="1" s="1"/>
  <c r="AE410" i="1" s="1"/>
  <c r="Y409" i="1"/>
  <c r="Z409" i="1" s="1"/>
  <c r="AA409" i="1" s="1"/>
  <c r="AB409" i="1" s="1"/>
  <c r="AC409" i="1" s="1"/>
  <c r="AD409" i="1" s="1"/>
  <c r="AE409" i="1" s="1"/>
  <c r="Y408" i="1"/>
  <c r="Z408" i="1" s="1"/>
  <c r="AA408" i="1" s="1"/>
  <c r="AB408" i="1" s="1"/>
  <c r="AC408" i="1" s="1"/>
  <c r="AD408" i="1" s="1"/>
  <c r="AE408" i="1" s="1"/>
  <c r="Y407" i="1"/>
  <c r="Z407" i="1" s="1"/>
  <c r="AA407" i="1" s="1"/>
  <c r="AB407" i="1" s="1"/>
  <c r="AC407" i="1" s="1"/>
  <c r="AD407" i="1" s="1"/>
  <c r="AE407" i="1" s="1"/>
  <c r="Y406" i="1"/>
  <c r="Z406" i="1" s="1"/>
  <c r="AA406" i="1" s="1"/>
  <c r="AB406" i="1" s="1"/>
  <c r="AC406" i="1" s="1"/>
  <c r="AD406" i="1" s="1"/>
  <c r="AE406" i="1" s="1"/>
  <c r="Y405" i="1"/>
  <c r="Z405" i="1" s="1"/>
  <c r="AA405" i="1" s="1"/>
  <c r="AB405" i="1" s="1"/>
  <c r="AC405" i="1" s="1"/>
  <c r="AD405" i="1" s="1"/>
  <c r="AE405" i="1" s="1"/>
  <c r="Y404" i="1"/>
  <c r="Z404" i="1" s="1"/>
  <c r="AA404" i="1" s="1"/>
  <c r="AB404" i="1" s="1"/>
  <c r="AC404" i="1" s="1"/>
  <c r="AD404" i="1" s="1"/>
  <c r="AE404" i="1" s="1"/>
  <c r="Y403" i="1"/>
  <c r="Z403" i="1" s="1"/>
  <c r="AA403" i="1" s="1"/>
  <c r="AB403" i="1" s="1"/>
  <c r="AC403" i="1" s="1"/>
  <c r="AD403" i="1" s="1"/>
  <c r="AE403" i="1" s="1"/>
  <c r="Y402" i="1"/>
  <c r="Z402" i="1" s="1"/>
  <c r="AA402" i="1" s="1"/>
  <c r="AB402" i="1" s="1"/>
  <c r="AC402" i="1" s="1"/>
  <c r="AD402" i="1" s="1"/>
  <c r="AE402" i="1" s="1"/>
  <c r="Y401" i="1"/>
  <c r="Z401" i="1" s="1"/>
  <c r="AA401" i="1" s="1"/>
  <c r="AB401" i="1" s="1"/>
  <c r="AC401" i="1" s="1"/>
  <c r="AD401" i="1" s="1"/>
  <c r="AE401" i="1" s="1"/>
  <c r="Y400" i="1"/>
  <c r="Z400" i="1" s="1"/>
  <c r="AA400" i="1" s="1"/>
  <c r="AB400" i="1" s="1"/>
  <c r="AC400" i="1" s="1"/>
  <c r="AD400" i="1" s="1"/>
  <c r="AE400" i="1" s="1"/>
  <c r="Y399" i="1"/>
  <c r="Z399" i="1" s="1"/>
  <c r="AA399" i="1" s="1"/>
  <c r="AB399" i="1" s="1"/>
  <c r="AC399" i="1" s="1"/>
  <c r="AD399" i="1" s="1"/>
  <c r="AE399" i="1" s="1"/>
  <c r="Y398" i="1"/>
  <c r="Z398" i="1" s="1"/>
  <c r="AA398" i="1" s="1"/>
  <c r="AB398" i="1" s="1"/>
  <c r="AC398" i="1" s="1"/>
  <c r="AD398" i="1" s="1"/>
  <c r="AE398" i="1" s="1"/>
  <c r="Y397" i="1"/>
  <c r="Z397" i="1" s="1"/>
  <c r="AA397" i="1" s="1"/>
  <c r="AB397" i="1" s="1"/>
  <c r="AC397" i="1" s="1"/>
  <c r="AD397" i="1" s="1"/>
  <c r="AE397" i="1" s="1"/>
  <c r="Y396" i="1"/>
  <c r="Z396" i="1" s="1"/>
  <c r="AA396" i="1" s="1"/>
  <c r="AB396" i="1" s="1"/>
  <c r="AC396" i="1" s="1"/>
  <c r="AD396" i="1" s="1"/>
  <c r="AE396" i="1" s="1"/>
  <c r="Y395" i="1"/>
  <c r="Z395" i="1" s="1"/>
  <c r="AA395" i="1" s="1"/>
  <c r="AB395" i="1" s="1"/>
  <c r="AC395" i="1" s="1"/>
  <c r="AD395" i="1" s="1"/>
  <c r="AE395" i="1" s="1"/>
  <c r="Y394" i="1"/>
  <c r="Z394" i="1" s="1"/>
  <c r="AA394" i="1" s="1"/>
  <c r="AB394" i="1" s="1"/>
  <c r="AC394" i="1" s="1"/>
  <c r="AD394" i="1" s="1"/>
  <c r="AE394" i="1" s="1"/>
  <c r="Y393" i="1"/>
  <c r="Z393" i="1" s="1"/>
  <c r="AA393" i="1" s="1"/>
  <c r="AB393" i="1" s="1"/>
  <c r="AC393" i="1" s="1"/>
  <c r="AD393" i="1" s="1"/>
  <c r="AE393" i="1" s="1"/>
  <c r="Y392" i="1"/>
  <c r="Z392" i="1" s="1"/>
  <c r="AA392" i="1" s="1"/>
  <c r="AB392" i="1" s="1"/>
  <c r="AC392" i="1" s="1"/>
  <c r="AD392" i="1" s="1"/>
  <c r="AE392" i="1" s="1"/>
  <c r="Y391" i="1"/>
  <c r="Z391" i="1" s="1"/>
  <c r="AA391" i="1" s="1"/>
  <c r="AB391" i="1" s="1"/>
  <c r="AC391" i="1" s="1"/>
  <c r="AD391" i="1" s="1"/>
  <c r="AE391" i="1" s="1"/>
  <c r="Y390" i="1"/>
  <c r="Z390" i="1" s="1"/>
  <c r="AA390" i="1" s="1"/>
  <c r="AB390" i="1" s="1"/>
  <c r="AC390" i="1" s="1"/>
  <c r="AD390" i="1" s="1"/>
  <c r="AE390" i="1" s="1"/>
  <c r="Y389" i="1"/>
  <c r="Z389" i="1" s="1"/>
  <c r="AA389" i="1" s="1"/>
  <c r="AB389" i="1" s="1"/>
  <c r="AC389" i="1" s="1"/>
  <c r="AD389" i="1" s="1"/>
  <c r="AE389" i="1" s="1"/>
  <c r="Y388" i="1"/>
  <c r="Z388" i="1" s="1"/>
  <c r="AA388" i="1" s="1"/>
  <c r="AB388" i="1" s="1"/>
  <c r="AC388" i="1" s="1"/>
  <c r="AD388" i="1" s="1"/>
  <c r="AE388" i="1" s="1"/>
  <c r="Y387" i="1"/>
  <c r="Z387" i="1" s="1"/>
  <c r="AA387" i="1" s="1"/>
  <c r="AB387" i="1" s="1"/>
  <c r="AC387" i="1" s="1"/>
  <c r="AD387" i="1" s="1"/>
  <c r="AE387" i="1" s="1"/>
  <c r="Y386" i="1"/>
  <c r="Z386" i="1" s="1"/>
  <c r="AA386" i="1" s="1"/>
  <c r="AB386" i="1" s="1"/>
  <c r="AC386" i="1" s="1"/>
  <c r="AD386" i="1" s="1"/>
  <c r="AE386" i="1" s="1"/>
  <c r="Y385" i="1"/>
  <c r="Z385" i="1" s="1"/>
  <c r="AA385" i="1" s="1"/>
  <c r="AB385" i="1" s="1"/>
  <c r="AC385" i="1" s="1"/>
  <c r="AD385" i="1" s="1"/>
  <c r="AE385" i="1" s="1"/>
  <c r="Y384" i="1"/>
  <c r="Z384" i="1" s="1"/>
  <c r="AA384" i="1" s="1"/>
  <c r="AB384" i="1" s="1"/>
  <c r="AC384" i="1" s="1"/>
  <c r="AD384" i="1" s="1"/>
  <c r="AE384" i="1" s="1"/>
  <c r="Y383" i="1"/>
  <c r="Z383" i="1" s="1"/>
  <c r="AA383" i="1" s="1"/>
  <c r="AB383" i="1" s="1"/>
  <c r="AC383" i="1" s="1"/>
  <c r="AD383" i="1" s="1"/>
  <c r="AE383" i="1" s="1"/>
  <c r="Y382" i="1"/>
  <c r="Z382" i="1" s="1"/>
  <c r="AA382" i="1" s="1"/>
  <c r="AB382" i="1" s="1"/>
  <c r="AC382" i="1" s="1"/>
  <c r="AD382" i="1" s="1"/>
  <c r="AE382" i="1" s="1"/>
  <c r="Y381" i="1"/>
  <c r="Z381" i="1" s="1"/>
  <c r="AA381" i="1" s="1"/>
  <c r="AB381" i="1" s="1"/>
  <c r="AC381" i="1" s="1"/>
  <c r="AD381" i="1" s="1"/>
  <c r="AE381" i="1" s="1"/>
  <c r="Y380" i="1"/>
  <c r="Z380" i="1" s="1"/>
  <c r="AA380" i="1" s="1"/>
  <c r="AB380" i="1" s="1"/>
  <c r="AC380" i="1" s="1"/>
  <c r="AD380" i="1" s="1"/>
  <c r="AE380" i="1" s="1"/>
  <c r="Y379" i="1"/>
  <c r="Z379" i="1" s="1"/>
  <c r="AA379" i="1" s="1"/>
  <c r="AB379" i="1" s="1"/>
  <c r="AC379" i="1" s="1"/>
  <c r="AD379" i="1" s="1"/>
  <c r="AE379" i="1" s="1"/>
  <c r="Y378" i="1"/>
  <c r="Z378" i="1" s="1"/>
  <c r="AA378" i="1" s="1"/>
  <c r="AB378" i="1" s="1"/>
  <c r="AC378" i="1" s="1"/>
  <c r="AD378" i="1" s="1"/>
  <c r="AE378" i="1" s="1"/>
  <c r="Y377" i="1"/>
  <c r="Z377" i="1" s="1"/>
  <c r="AA377" i="1" s="1"/>
  <c r="AB377" i="1" s="1"/>
  <c r="AC377" i="1" s="1"/>
  <c r="AD377" i="1" s="1"/>
  <c r="AE377" i="1" s="1"/>
  <c r="Y376" i="1"/>
  <c r="Z376" i="1" s="1"/>
  <c r="AA376" i="1" s="1"/>
  <c r="AB376" i="1" s="1"/>
  <c r="AC376" i="1" s="1"/>
  <c r="AD376" i="1" s="1"/>
  <c r="AE376" i="1" s="1"/>
  <c r="Y375" i="1"/>
  <c r="Z375" i="1" s="1"/>
  <c r="AA375" i="1" s="1"/>
  <c r="AB375" i="1" s="1"/>
  <c r="AC375" i="1" s="1"/>
  <c r="AD375" i="1" s="1"/>
  <c r="AE375" i="1" s="1"/>
  <c r="Y374" i="1"/>
  <c r="Z374" i="1" s="1"/>
  <c r="AA374" i="1" s="1"/>
  <c r="AB374" i="1" s="1"/>
  <c r="AC374" i="1" s="1"/>
  <c r="AD374" i="1" s="1"/>
  <c r="AE374" i="1" s="1"/>
  <c r="Y373" i="1"/>
  <c r="Z373" i="1" s="1"/>
  <c r="AA373" i="1" s="1"/>
  <c r="AB373" i="1" s="1"/>
  <c r="AC373" i="1" s="1"/>
  <c r="AD373" i="1" s="1"/>
  <c r="AE373" i="1" s="1"/>
  <c r="Y372" i="1"/>
  <c r="Z372" i="1" s="1"/>
  <c r="AA372" i="1" s="1"/>
  <c r="AB372" i="1" s="1"/>
  <c r="AC372" i="1" s="1"/>
  <c r="AD372" i="1" s="1"/>
  <c r="AE372" i="1" s="1"/>
  <c r="Y371" i="1"/>
  <c r="Z371" i="1" s="1"/>
  <c r="AA371" i="1" s="1"/>
  <c r="AB371" i="1" s="1"/>
  <c r="AC371" i="1" s="1"/>
  <c r="AD371" i="1" s="1"/>
  <c r="AE371" i="1" s="1"/>
  <c r="Y370" i="1"/>
  <c r="Z370" i="1" s="1"/>
  <c r="AA370" i="1" s="1"/>
  <c r="AB370" i="1" s="1"/>
  <c r="AC370" i="1" s="1"/>
  <c r="AD370" i="1" s="1"/>
  <c r="AE370" i="1" s="1"/>
  <c r="Y369" i="1"/>
  <c r="Z369" i="1" s="1"/>
  <c r="AA369" i="1" s="1"/>
  <c r="AB369" i="1" s="1"/>
  <c r="AC369" i="1" s="1"/>
  <c r="AD369" i="1" s="1"/>
  <c r="AE369" i="1" s="1"/>
  <c r="Y368" i="1"/>
  <c r="Z368" i="1" s="1"/>
  <c r="AA368" i="1" s="1"/>
  <c r="AB368" i="1" s="1"/>
  <c r="AC368" i="1" s="1"/>
  <c r="AD368" i="1" s="1"/>
  <c r="AE368" i="1" s="1"/>
  <c r="Y367" i="1"/>
  <c r="Z367" i="1" s="1"/>
  <c r="AA367" i="1" s="1"/>
  <c r="AB367" i="1" s="1"/>
  <c r="AC367" i="1" s="1"/>
  <c r="AD367" i="1" s="1"/>
  <c r="AE367" i="1" s="1"/>
  <c r="Y366" i="1"/>
  <c r="Z366" i="1" s="1"/>
  <c r="AA366" i="1" s="1"/>
  <c r="AB366" i="1" s="1"/>
  <c r="AC366" i="1" s="1"/>
  <c r="AD366" i="1" s="1"/>
  <c r="AE366" i="1" s="1"/>
  <c r="Y365" i="1"/>
  <c r="Z365" i="1" s="1"/>
  <c r="AA365" i="1" s="1"/>
  <c r="AB365" i="1" s="1"/>
  <c r="AC365" i="1" s="1"/>
  <c r="AD365" i="1" s="1"/>
  <c r="AE365" i="1" s="1"/>
  <c r="Y364" i="1"/>
  <c r="Z364" i="1" s="1"/>
  <c r="AA364" i="1" s="1"/>
  <c r="AB364" i="1" s="1"/>
  <c r="AC364" i="1" s="1"/>
  <c r="AD364" i="1" s="1"/>
  <c r="AE364" i="1" s="1"/>
  <c r="Y363" i="1"/>
  <c r="Z363" i="1" s="1"/>
  <c r="AA363" i="1" s="1"/>
  <c r="AB363" i="1" s="1"/>
  <c r="AC363" i="1" s="1"/>
  <c r="AD363" i="1" s="1"/>
  <c r="AE363" i="1" s="1"/>
  <c r="Y362" i="1"/>
  <c r="Z362" i="1" s="1"/>
  <c r="AA362" i="1" s="1"/>
  <c r="AB362" i="1" s="1"/>
  <c r="AC362" i="1" s="1"/>
  <c r="AD362" i="1" s="1"/>
  <c r="AE362" i="1" s="1"/>
  <c r="Y361" i="1"/>
  <c r="Z361" i="1" s="1"/>
  <c r="AA361" i="1" s="1"/>
  <c r="AB361" i="1" s="1"/>
  <c r="AC361" i="1" s="1"/>
  <c r="AD361" i="1" s="1"/>
  <c r="AE361" i="1" s="1"/>
  <c r="Y360" i="1"/>
  <c r="Z360" i="1" s="1"/>
  <c r="AA360" i="1" s="1"/>
  <c r="AB360" i="1" s="1"/>
  <c r="AC360" i="1" s="1"/>
  <c r="AD360" i="1" s="1"/>
  <c r="AE360" i="1" s="1"/>
  <c r="Y359" i="1"/>
  <c r="Z359" i="1" s="1"/>
  <c r="AA359" i="1" s="1"/>
  <c r="AB359" i="1" s="1"/>
  <c r="AC359" i="1" s="1"/>
  <c r="AD359" i="1" s="1"/>
  <c r="AE359" i="1" s="1"/>
  <c r="Y358" i="1"/>
  <c r="Z358" i="1" s="1"/>
  <c r="AA358" i="1" s="1"/>
  <c r="AB358" i="1" s="1"/>
  <c r="AC358" i="1" s="1"/>
  <c r="AD358" i="1" s="1"/>
  <c r="AE358" i="1" s="1"/>
  <c r="Y357" i="1"/>
  <c r="Z357" i="1" s="1"/>
  <c r="AA357" i="1" s="1"/>
  <c r="AB357" i="1" s="1"/>
  <c r="AC357" i="1" s="1"/>
  <c r="AD357" i="1" s="1"/>
  <c r="AE357" i="1" s="1"/>
  <c r="Y356" i="1"/>
  <c r="Z356" i="1" s="1"/>
  <c r="AA356" i="1" s="1"/>
  <c r="AB356" i="1" s="1"/>
  <c r="AC356" i="1" s="1"/>
  <c r="AD356" i="1" s="1"/>
  <c r="AE356" i="1" s="1"/>
  <c r="Y355" i="1"/>
  <c r="Z355" i="1" s="1"/>
  <c r="AA355" i="1" s="1"/>
  <c r="AB355" i="1" s="1"/>
  <c r="AC355" i="1" s="1"/>
  <c r="AD355" i="1" s="1"/>
  <c r="AE355" i="1" s="1"/>
  <c r="Y354" i="1"/>
  <c r="Z354" i="1" s="1"/>
  <c r="AA354" i="1" s="1"/>
  <c r="AB354" i="1" s="1"/>
  <c r="AC354" i="1" s="1"/>
  <c r="AD354" i="1" s="1"/>
  <c r="AE354" i="1" s="1"/>
  <c r="Y353" i="1"/>
  <c r="Z353" i="1" s="1"/>
  <c r="AA353" i="1" s="1"/>
  <c r="AB353" i="1" s="1"/>
  <c r="AC353" i="1" s="1"/>
  <c r="AD353" i="1" s="1"/>
  <c r="AE353" i="1" s="1"/>
  <c r="Y352" i="1"/>
  <c r="Z352" i="1" s="1"/>
  <c r="AA352" i="1" s="1"/>
  <c r="AB352" i="1" s="1"/>
  <c r="AC352" i="1" s="1"/>
  <c r="AD352" i="1" s="1"/>
  <c r="AE352" i="1" s="1"/>
  <c r="Y351" i="1"/>
  <c r="Z351" i="1" s="1"/>
  <c r="AA351" i="1" s="1"/>
  <c r="AB351" i="1" s="1"/>
  <c r="AC351" i="1" s="1"/>
  <c r="AD351" i="1" s="1"/>
  <c r="AE351" i="1" s="1"/>
  <c r="Y350" i="1"/>
  <c r="Z350" i="1" s="1"/>
  <c r="AA350" i="1" s="1"/>
  <c r="AB350" i="1" s="1"/>
  <c r="AC350" i="1" s="1"/>
  <c r="AD350" i="1" s="1"/>
  <c r="AE350" i="1" s="1"/>
  <c r="Y349" i="1"/>
  <c r="Z349" i="1" s="1"/>
  <c r="AA349" i="1" s="1"/>
  <c r="AB349" i="1" s="1"/>
  <c r="AC349" i="1" s="1"/>
  <c r="AD349" i="1" s="1"/>
  <c r="AE349" i="1" s="1"/>
  <c r="Y348" i="1"/>
  <c r="Z348" i="1" s="1"/>
  <c r="AA348" i="1" s="1"/>
  <c r="AB348" i="1" s="1"/>
  <c r="AC348" i="1" s="1"/>
  <c r="AD348" i="1" s="1"/>
  <c r="AE348" i="1" s="1"/>
  <c r="Y347" i="1"/>
  <c r="Z347" i="1" s="1"/>
  <c r="AA347" i="1" s="1"/>
  <c r="AB347" i="1" s="1"/>
  <c r="AC347" i="1" s="1"/>
  <c r="AD347" i="1" s="1"/>
  <c r="AE347" i="1" s="1"/>
  <c r="Y346" i="1"/>
  <c r="Z346" i="1" s="1"/>
  <c r="AA346" i="1" s="1"/>
  <c r="AB346" i="1" s="1"/>
  <c r="AC346" i="1" s="1"/>
  <c r="AD346" i="1" s="1"/>
  <c r="AE346" i="1" s="1"/>
  <c r="Y345" i="1"/>
  <c r="Z345" i="1" s="1"/>
  <c r="AA345" i="1" s="1"/>
  <c r="AB345" i="1" s="1"/>
  <c r="AC345" i="1" s="1"/>
  <c r="AD345" i="1" s="1"/>
  <c r="AE345" i="1" s="1"/>
  <c r="Y344" i="1"/>
  <c r="Z344" i="1" s="1"/>
  <c r="AA344" i="1" s="1"/>
  <c r="AB344" i="1" s="1"/>
  <c r="AC344" i="1" s="1"/>
  <c r="AD344" i="1" s="1"/>
  <c r="AE344" i="1" s="1"/>
  <c r="Y343" i="1"/>
  <c r="Z343" i="1" s="1"/>
  <c r="AA343" i="1" s="1"/>
  <c r="AB343" i="1" s="1"/>
  <c r="AC343" i="1" s="1"/>
  <c r="AD343" i="1" s="1"/>
  <c r="AE343" i="1" s="1"/>
  <c r="Y342" i="1"/>
  <c r="Z342" i="1" s="1"/>
  <c r="AA342" i="1" s="1"/>
  <c r="AB342" i="1" s="1"/>
  <c r="AC342" i="1" s="1"/>
  <c r="AD342" i="1" s="1"/>
  <c r="AE342" i="1" s="1"/>
  <c r="Y341" i="1"/>
  <c r="Z341" i="1" s="1"/>
  <c r="AA341" i="1" s="1"/>
  <c r="AB341" i="1" s="1"/>
  <c r="AC341" i="1" s="1"/>
  <c r="AD341" i="1" s="1"/>
  <c r="AE341" i="1" s="1"/>
  <c r="Y340" i="1"/>
  <c r="Z340" i="1" s="1"/>
  <c r="AA340" i="1" s="1"/>
  <c r="AB340" i="1" s="1"/>
  <c r="AC340" i="1" s="1"/>
  <c r="AD340" i="1" s="1"/>
  <c r="AE340" i="1" s="1"/>
  <c r="Y339" i="1"/>
  <c r="Z339" i="1" s="1"/>
  <c r="AA339" i="1" s="1"/>
  <c r="AB339" i="1" s="1"/>
  <c r="AC339" i="1" s="1"/>
  <c r="AD339" i="1" s="1"/>
  <c r="AE339" i="1" s="1"/>
  <c r="Y338" i="1"/>
  <c r="Z338" i="1" s="1"/>
  <c r="AA338" i="1" s="1"/>
  <c r="AB338" i="1" s="1"/>
  <c r="AC338" i="1" s="1"/>
  <c r="AD338" i="1" s="1"/>
  <c r="AE338" i="1" s="1"/>
  <c r="Y337" i="1"/>
  <c r="Z337" i="1" s="1"/>
  <c r="AA337" i="1" s="1"/>
  <c r="AB337" i="1" s="1"/>
  <c r="AC337" i="1" s="1"/>
  <c r="AD337" i="1" s="1"/>
  <c r="AE337" i="1" s="1"/>
  <c r="Y336" i="1"/>
  <c r="Z336" i="1" s="1"/>
  <c r="AA336" i="1" s="1"/>
  <c r="AB336" i="1" s="1"/>
  <c r="AC336" i="1" s="1"/>
  <c r="AD336" i="1" s="1"/>
  <c r="AE336" i="1" s="1"/>
  <c r="Y335" i="1"/>
  <c r="Z335" i="1" s="1"/>
  <c r="AA335" i="1" s="1"/>
  <c r="AB335" i="1" s="1"/>
  <c r="AC335" i="1" s="1"/>
  <c r="AD335" i="1" s="1"/>
  <c r="AE335" i="1" s="1"/>
  <c r="Y334" i="1"/>
  <c r="Z334" i="1" s="1"/>
  <c r="AA334" i="1" s="1"/>
  <c r="AB334" i="1" s="1"/>
  <c r="AC334" i="1" s="1"/>
  <c r="AD334" i="1" s="1"/>
  <c r="AE334" i="1" s="1"/>
  <c r="Y333" i="1"/>
  <c r="Z333" i="1" s="1"/>
  <c r="AA333" i="1" s="1"/>
  <c r="AB333" i="1" s="1"/>
  <c r="AC333" i="1" s="1"/>
  <c r="AD333" i="1" s="1"/>
  <c r="AE333" i="1" s="1"/>
  <c r="Y332" i="1"/>
  <c r="Z332" i="1" s="1"/>
  <c r="AA332" i="1" s="1"/>
  <c r="AB332" i="1" s="1"/>
  <c r="AC332" i="1" s="1"/>
  <c r="AD332" i="1" s="1"/>
  <c r="AE332" i="1" s="1"/>
  <c r="Y331" i="1"/>
  <c r="Z331" i="1" s="1"/>
  <c r="AA331" i="1" s="1"/>
  <c r="AB331" i="1" s="1"/>
  <c r="AC331" i="1" s="1"/>
  <c r="AD331" i="1" s="1"/>
  <c r="AE331" i="1" s="1"/>
  <c r="Y330" i="1"/>
  <c r="Z330" i="1" s="1"/>
  <c r="AA330" i="1" s="1"/>
  <c r="AB330" i="1" s="1"/>
  <c r="AC330" i="1" s="1"/>
  <c r="AD330" i="1" s="1"/>
  <c r="AE330" i="1" s="1"/>
  <c r="Y329" i="1"/>
  <c r="Z329" i="1" s="1"/>
  <c r="AA329" i="1" s="1"/>
  <c r="AB329" i="1" s="1"/>
  <c r="AC329" i="1" s="1"/>
  <c r="AD329" i="1" s="1"/>
  <c r="AE329" i="1" s="1"/>
  <c r="Y328" i="1"/>
  <c r="Z328" i="1" s="1"/>
  <c r="AA328" i="1" s="1"/>
  <c r="AB328" i="1" s="1"/>
  <c r="AC328" i="1" s="1"/>
  <c r="AD328" i="1" s="1"/>
  <c r="AE328" i="1" s="1"/>
  <c r="Y327" i="1"/>
  <c r="Z327" i="1" s="1"/>
  <c r="AA327" i="1" s="1"/>
  <c r="AB327" i="1" s="1"/>
  <c r="AC327" i="1" s="1"/>
  <c r="AD327" i="1" s="1"/>
  <c r="AE327" i="1" s="1"/>
  <c r="Y326" i="1"/>
  <c r="Z326" i="1" s="1"/>
  <c r="AA326" i="1" s="1"/>
  <c r="AB326" i="1" s="1"/>
  <c r="AC326" i="1" s="1"/>
  <c r="AD326" i="1" s="1"/>
  <c r="AE326" i="1" s="1"/>
  <c r="Y325" i="1"/>
  <c r="Z325" i="1" s="1"/>
  <c r="AA325" i="1" s="1"/>
  <c r="AB325" i="1" s="1"/>
  <c r="AC325" i="1" s="1"/>
  <c r="AD325" i="1" s="1"/>
  <c r="AE325" i="1" s="1"/>
  <c r="Y324" i="1"/>
  <c r="Z324" i="1" s="1"/>
  <c r="AA324" i="1" s="1"/>
  <c r="AB324" i="1" s="1"/>
  <c r="AC324" i="1" s="1"/>
  <c r="AD324" i="1" s="1"/>
  <c r="AE324" i="1" s="1"/>
  <c r="Y323" i="1"/>
  <c r="Z323" i="1" s="1"/>
  <c r="AA323" i="1" s="1"/>
  <c r="AB323" i="1" s="1"/>
  <c r="AC323" i="1" s="1"/>
  <c r="AD323" i="1" s="1"/>
  <c r="AE323" i="1" s="1"/>
  <c r="Y322" i="1"/>
  <c r="Z322" i="1" s="1"/>
  <c r="AA322" i="1" s="1"/>
  <c r="AB322" i="1" s="1"/>
  <c r="AC322" i="1" s="1"/>
  <c r="AD322" i="1" s="1"/>
  <c r="AE322" i="1" s="1"/>
  <c r="Y321" i="1"/>
  <c r="Z321" i="1" s="1"/>
  <c r="AA321" i="1" s="1"/>
  <c r="AB321" i="1" s="1"/>
  <c r="AC321" i="1" s="1"/>
  <c r="AD321" i="1" s="1"/>
  <c r="AE321" i="1" s="1"/>
  <c r="Y320" i="1"/>
  <c r="Z320" i="1" s="1"/>
  <c r="AA320" i="1" s="1"/>
  <c r="AB320" i="1" s="1"/>
  <c r="AC320" i="1" s="1"/>
  <c r="AD320" i="1" s="1"/>
  <c r="AE320" i="1" s="1"/>
  <c r="Y319" i="1"/>
  <c r="Z319" i="1" s="1"/>
  <c r="AA319" i="1" s="1"/>
  <c r="AB319" i="1" s="1"/>
  <c r="AC319" i="1" s="1"/>
  <c r="AD319" i="1" s="1"/>
  <c r="AE319" i="1" s="1"/>
  <c r="Y318" i="1"/>
  <c r="Z318" i="1" s="1"/>
  <c r="AA318" i="1" s="1"/>
  <c r="AB318" i="1" s="1"/>
  <c r="AC318" i="1" s="1"/>
  <c r="AD318" i="1" s="1"/>
  <c r="AE318" i="1" s="1"/>
  <c r="Y317" i="1"/>
  <c r="Z317" i="1" s="1"/>
  <c r="AA317" i="1" s="1"/>
  <c r="AB317" i="1" s="1"/>
  <c r="AC317" i="1" s="1"/>
  <c r="AD317" i="1" s="1"/>
  <c r="AE317" i="1" s="1"/>
  <c r="Y316" i="1"/>
  <c r="Z316" i="1" s="1"/>
  <c r="AA316" i="1" s="1"/>
  <c r="AB316" i="1" s="1"/>
  <c r="AC316" i="1" s="1"/>
  <c r="AD316" i="1" s="1"/>
  <c r="AE316" i="1" s="1"/>
  <c r="Y315" i="1"/>
  <c r="Z315" i="1" s="1"/>
  <c r="AA315" i="1" s="1"/>
  <c r="AB315" i="1" s="1"/>
  <c r="AC315" i="1" s="1"/>
  <c r="AD315" i="1" s="1"/>
  <c r="AE315" i="1" s="1"/>
  <c r="Y314" i="1"/>
  <c r="Z314" i="1" s="1"/>
  <c r="AA314" i="1" s="1"/>
  <c r="AB314" i="1" s="1"/>
  <c r="AC314" i="1" s="1"/>
  <c r="AD314" i="1" s="1"/>
  <c r="AE314" i="1" s="1"/>
  <c r="Y313" i="1"/>
  <c r="Z313" i="1" s="1"/>
  <c r="AA313" i="1" s="1"/>
  <c r="AB313" i="1" s="1"/>
  <c r="AC313" i="1" s="1"/>
  <c r="AD313" i="1" s="1"/>
  <c r="AE313" i="1" s="1"/>
  <c r="Y312" i="1"/>
  <c r="Z312" i="1" s="1"/>
  <c r="AA312" i="1" s="1"/>
  <c r="AB312" i="1" s="1"/>
  <c r="AC312" i="1" s="1"/>
  <c r="AD312" i="1" s="1"/>
  <c r="AE312" i="1" s="1"/>
  <c r="Y311" i="1"/>
  <c r="Z311" i="1" s="1"/>
  <c r="AA311" i="1" s="1"/>
  <c r="AB311" i="1" s="1"/>
  <c r="AC311" i="1" s="1"/>
  <c r="AD311" i="1" s="1"/>
  <c r="AE311" i="1" s="1"/>
  <c r="Y310" i="1"/>
  <c r="Z310" i="1" s="1"/>
  <c r="AA310" i="1" s="1"/>
  <c r="AB310" i="1" s="1"/>
  <c r="AC310" i="1" s="1"/>
  <c r="AD310" i="1" s="1"/>
  <c r="AE310" i="1" s="1"/>
  <c r="Y309" i="1"/>
  <c r="Z309" i="1" s="1"/>
  <c r="AA309" i="1" s="1"/>
  <c r="AB309" i="1" s="1"/>
  <c r="AC309" i="1" s="1"/>
  <c r="AD309" i="1" s="1"/>
  <c r="AE309" i="1" s="1"/>
  <c r="Y308" i="1"/>
  <c r="Z308" i="1" s="1"/>
  <c r="AA308" i="1" s="1"/>
  <c r="AB308" i="1" s="1"/>
  <c r="AC308" i="1" s="1"/>
  <c r="AD308" i="1" s="1"/>
  <c r="AE308" i="1" s="1"/>
  <c r="Y307" i="1"/>
  <c r="Z307" i="1" s="1"/>
  <c r="AA307" i="1" s="1"/>
  <c r="AB307" i="1" s="1"/>
  <c r="AC307" i="1" s="1"/>
  <c r="AD307" i="1" s="1"/>
  <c r="AE307" i="1" s="1"/>
  <c r="Y306" i="1"/>
  <c r="Z306" i="1" s="1"/>
  <c r="AA306" i="1" s="1"/>
  <c r="AB306" i="1" s="1"/>
  <c r="AC306" i="1" s="1"/>
  <c r="AD306" i="1" s="1"/>
  <c r="AE306" i="1" s="1"/>
  <c r="Y305" i="1"/>
  <c r="Z305" i="1" s="1"/>
  <c r="AA305" i="1" s="1"/>
  <c r="AB305" i="1" s="1"/>
  <c r="AC305" i="1" s="1"/>
  <c r="AD305" i="1" s="1"/>
  <c r="AE305" i="1" s="1"/>
  <c r="Y304" i="1"/>
  <c r="Z304" i="1" s="1"/>
  <c r="AA304" i="1" s="1"/>
  <c r="AB304" i="1" s="1"/>
  <c r="AC304" i="1" s="1"/>
  <c r="AD304" i="1" s="1"/>
  <c r="AE304" i="1" s="1"/>
  <c r="Y303" i="1"/>
  <c r="Z303" i="1" s="1"/>
  <c r="AA303" i="1" s="1"/>
  <c r="AB303" i="1" s="1"/>
  <c r="AC303" i="1" s="1"/>
  <c r="AD303" i="1" s="1"/>
  <c r="AE303" i="1" s="1"/>
  <c r="Y302" i="1"/>
  <c r="Z302" i="1" s="1"/>
  <c r="AA302" i="1" s="1"/>
  <c r="AB302" i="1" s="1"/>
  <c r="AC302" i="1" s="1"/>
  <c r="AD302" i="1" s="1"/>
  <c r="AE302" i="1" s="1"/>
  <c r="Y301" i="1"/>
  <c r="Z301" i="1" s="1"/>
  <c r="AA301" i="1" s="1"/>
  <c r="AB301" i="1" s="1"/>
  <c r="AC301" i="1" s="1"/>
  <c r="AD301" i="1" s="1"/>
  <c r="AE301" i="1" s="1"/>
  <c r="Y300" i="1"/>
  <c r="Z300" i="1" s="1"/>
  <c r="AA300" i="1" s="1"/>
  <c r="AB300" i="1" s="1"/>
  <c r="AC300" i="1" s="1"/>
  <c r="AD300" i="1" s="1"/>
  <c r="AE300" i="1" s="1"/>
  <c r="Y299" i="1"/>
  <c r="Z299" i="1" s="1"/>
  <c r="AA299" i="1" s="1"/>
  <c r="AB299" i="1" s="1"/>
  <c r="AC299" i="1" s="1"/>
  <c r="AD299" i="1" s="1"/>
  <c r="AE299" i="1" s="1"/>
  <c r="Y298" i="1"/>
  <c r="Z298" i="1" s="1"/>
  <c r="AA298" i="1" s="1"/>
  <c r="AB298" i="1" s="1"/>
  <c r="AC298" i="1" s="1"/>
  <c r="AD298" i="1" s="1"/>
  <c r="AE298" i="1" s="1"/>
  <c r="Y297" i="1"/>
  <c r="Z297" i="1" s="1"/>
  <c r="AA297" i="1" s="1"/>
  <c r="AB297" i="1" s="1"/>
  <c r="AC297" i="1" s="1"/>
  <c r="AD297" i="1" s="1"/>
  <c r="AE297" i="1" s="1"/>
  <c r="Y296" i="1"/>
  <c r="Z296" i="1" s="1"/>
  <c r="AA296" i="1" s="1"/>
  <c r="AB296" i="1" s="1"/>
  <c r="AC296" i="1" s="1"/>
  <c r="AD296" i="1" s="1"/>
  <c r="AE296" i="1" s="1"/>
  <c r="Y295" i="1"/>
  <c r="Z295" i="1" s="1"/>
  <c r="AA295" i="1" s="1"/>
  <c r="AB295" i="1" s="1"/>
  <c r="AC295" i="1" s="1"/>
  <c r="AD295" i="1" s="1"/>
  <c r="AE295" i="1" s="1"/>
  <c r="Y294" i="1"/>
  <c r="Z294" i="1" s="1"/>
  <c r="AA294" i="1" s="1"/>
  <c r="AB294" i="1" s="1"/>
  <c r="AC294" i="1" s="1"/>
  <c r="AD294" i="1" s="1"/>
  <c r="AE294" i="1" s="1"/>
  <c r="Y293" i="1"/>
  <c r="Z293" i="1" s="1"/>
  <c r="AA293" i="1" s="1"/>
  <c r="AB293" i="1" s="1"/>
  <c r="AC293" i="1" s="1"/>
  <c r="AD293" i="1" s="1"/>
  <c r="AE293" i="1" s="1"/>
  <c r="Y292" i="1"/>
  <c r="Z292" i="1" s="1"/>
  <c r="AA292" i="1" s="1"/>
  <c r="AB292" i="1" s="1"/>
  <c r="AC292" i="1" s="1"/>
  <c r="AD292" i="1" s="1"/>
  <c r="AE292" i="1" s="1"/>
  <c r="Y291" i="1"/>
  <c r="Z291" i="1" s="1"/>
  <c r="AA291" i="1" s="1"/>
  <c r="AB291" i="1" s="1"/>
  <c r="AC291" i="1" s="1"/>
  <c r="AD291" i="1" s="1"/>
  <c r="AE291" i="1" s="1"/>
  <c r="Y290" i="1"/>
  <c r="Z290" i="1" s="1"/>
  <c r="AA290" i="1" s="1"/>
  <c r="AB290" i="1" s="1"/>
  <c r="AC290" i="1" s="1"/>
  <c r="AD290" i="1" s="1"/>
  <c r="AE290" i="1" s="1"/>
  <c r="Y289" i="1"/>
  <c r="Z289" i="1" s="1"/>
  <c r="AA289" i="1" s="1"/>
  <c r="AB289" i="1" s="1"/>
  <c r="AC289" i="1" s="1"/>
  <c r="AD289" i="1" s="1"/>
  <c r="AE289" i="1" s="1"/>
  <c r="Y288" i="1"/>
  <c r="Z288" i="1" s="1"/>
  <c r="AA288" i="1" s="1"/>
  <c r="AB288" i="1" s="1"/>
  <c r="AC288" i="1" s="1"/>
  <c r="AD288" i="1" s="1"/>
  <c r="AE288" i="1" s="1"/>
  <c r="Y287" i="1"/>
  <c r="Z287" i="1" s="1"/>
  <c r="AA287" i="1" s="1"/>
  <c r="AB287" i="1" s="1"/>
  <c r="AC287" i="1" s="1"/>
  <c r="AD287" i="1" s="1"/>
  <c r="AE287" i="1" s="1"/>
  <c r="Y286" i="1"/>
  <c r="Z286" i="1" s="1"/>
  <c r="AA286" i="1" s="1"/>
  <c r="AB286" i="1" s="1"/>
  <c r="AC286" i="1" s="1"/>
  <c r="AD286" i="1" s="1"/>
  <c r="AE286" i="1" s="1"/>
  <c r="Y285" i="1"/>
  <c r="Z285" i="1" s="1"/>
  <c r="AA285" i="1" s="1"/>
  <c r="AB285" i="1" s="1"/>
  <c r="AC285" i="1" s="1"/>
  <c r="AD285" i="1" s="1"/>
  <c r="AE285" i="1" s="1"/>
  <c r="Y284" i="1"/>
  <c r="Z284" i="1" s="1"/>
  <c r="AA284" i="1" s="1"/>
  <c r="AB284" i="1" s="1"/>
  <c r="AC284" i="1" s="1"/>
  <c r="AD284" i="1" s="1"/>
  <c r="AE284" i="1" s="1"/>
  <c r="Y283" i="1"/>
  <c r="Z283" i="1" s="1"/>
  <c r="AA283" i="1" s="1"/>
  <c r="AB283" i="1" s="1"/>
  <c r="AC283" i="1" s="1"/>
  <c r="AD283" i="1" s="1"/>
  <c r="AE283" i="1" s="1"/>
  <c r="Y282" i="1"/>
  <c r="Z282" i="1" s="1"/>
  <c r="AA282" i="1" s="1"/>
  <c r="AB282" i="1" s="1"/>
  <c r="AC282" i="1" s="1"/>
  <c r="AD282" i="1" s="1"/>
  <c r="AE282" i="1" s="1"/>
  <c r="Y281" i="1"/>
  <c r="Z281" i="1" s="1"/>
  <c r="AA281" i="1" s="1"/>
  <c r="AB281" i="1" s="1"/>
  <c r="AC281" i="1" s="1"/>
  <c r="AD281" i="1" s="1"/>
  <c r="AE281" i="1" s="1"/>
  <c r="Y280" i="1"/>
  <c r="Z280" i="1" s="1"/>
  <c r="AA280" i="1" s="1"/>
  <c r="AB280" i="1" s="1"/>
  <c r="AC280" i="1" s="1"/>
  <c r="AD280" i="1" s="1"/>
  <c r="AE280" i="1" s="1"/>
  <c r="Y279" i="1"/>
  <c r="Z279" i="1" s="1"/>
  <c r="AA279" i="1" s="1"/>
  <c r="AB279" i="1" s="1"/>
  <c r="AC279" i="1" s="1"/>
  <c r="AD279" i="1" s="1"/>
  <c r="AE279" i="1" s="1"/>
  <c r="Y278" i="1"/>
  <c r="Z278" i="1" s="1"/>
  <c r="AA278" i="1" s="1"/>
  <c r="AB278" i="1" s="1"/>
  <c r="AC278" i="1" s="1"/>
  <c r="AD278" i="1" s="1"/>
  <c r="AE278" i="1" s="1"/>
  <c r="Y277" i="1"/>
  <c r="Z277" i="1" s="1"/>
  <c r="AA277" i="1" s="1"/>
  <c r="AB277" i="1" s="1"/>
  <c r="AC277" i="1" s="1"/>
  <c r="AD277" i="1" s="1"/>
  <c r="AE277" i="1" s="1"/>
  <c r="Y276" i="1"/>
  <c r="Z276" i="1" s="1"/>
  <c r="AA276" i="1" s="1"/>
  <c r="AB276" i="1" s="1"/>
  <c r="AC276" i="1" s="1"/>
  <c r="AD276" i="1" s="1"/>
  <c r="AE276" i="1" s="1"/>
  <c r="Y275" i="1"/>
  <c r="Z275" i="1" s="1"/>
  <c r="AA275" i="1" s="1"/>
  <c r="AB275" i="1" s="1"/>
  <c r="AC275" i="1" s="1"/>
  <c r="AD275" i="1" s="1"/>
  <c r="AE275" i="1" s="1"/>
  <c r="Y274" i="1"/>
  <c r="Z274" i="1" s="1"/>
  <c r="AA274" i="1" s="1"/>
  <c r="AB274" i="1" s="1"/>
  <c r="AC274" i="1" s="1"/>
  <c r="AD274" i="1" s="1"/>
  <c r="AE274" i="1" s="1"/>
  <c r="Y273" i="1"/>
  <c r="Z273" i="1" s="1"/>
  <c r="AA273" i="1" s="1"/>
  <c r="AB273" i="1" s="1"/>
  <c r="AC273" i="1" s="1"/>
  <c r="AD273" i="1" s="1"/>
  <c r="AE273" i="1" s="1"/>
  <c r="Y272" i="1"/>
  <c r="Z272" i="1" s="1"/>
  <c r="AA272" i="1" s="1"/>
  <c r="AB272" i="1" s="1"/>
  <c r="AC272" i="1" s="1"/>
  <c r="AD272" i="1" s="1"/>
  <c r="AE272" i="1" s="1"/>
  <c r="Y271" i="1"/>
  <c r="Z271" i="1" s="1"/>
  <c r="AA271" i="1" s="1"/>
  <c r="AB271" i="1" s="1"/>
  <c r="AC271" i="1" s="1"/>
  <c r="AD271" i="1" s="1"/>
  <c r="AE271" i="1" s="1"/>
  <c r="Y270" i="1"/>
  <c r="Z270" i="1" s="1"/>
  <c r="AA270" i="1" s="1"/>
  <c r="AB270" i="1" s="1"/>
  <c r="AC270" i="1" s="1"/>
  <c r="AD270" i="1" s="1"/>
  <c r="AE270" i="1" s="1"/>
  <c r="Y269" i="1"/>
  <c r="Z269" i="1" s="1"/>
  <c r="AA269" i="1" s="1"/>
  <c r="AB269" i="1" s="1"/>
  <c r="AC269" i="1" s="1"/>
  <c r="AD269" i="1" s="1"/>
  <c r="AE269" i="1" s="1"/>
  <c r="Y268" i="1"/>
  <c r="Z268" i="1" s="1"/>
  <c r="AA268" i="1" s="1"/>
  <c r="AB268" i="1" s="1"/>
  <c r="AC268" i="1" s="1"/>
  <c r="AD268" i="1" s="1"/>
  <c r="AE268" i="1" s="1"/>
  <c r="Y267" i="1"/>
  <c r="Z267" i="1" s="1"/>
  <c r="AA267" i="1" s="1"/>
  <c r="AB267" i="1" s="1"/>
  <c r="AC267" i="1" s="1"/>
  <c r="AD267" i="1" s="1"/>
  <c r="AE267" i="1" s="1"/>
  <c r="Y266" i="1"/>
  <c r="Z266" i="1" s="1"/>
  <c r="AA266" i="1" s="1"/>
  <c r="AB266" i="1" s="1"/>
  <c r="AC266" i="1" s="1"/>
  <c r="AD266" i="1" s="1"/>
  <c r="AE266" i="1" s="1"/>
  <c r="Y265" i="1"/>
  <c r="Z265" i="1" s="1"/>
  <c r="AA265" i="1" s="1"/>
  <c r="AB265" i="1" s="1"/>
  <c r="AC265" i="1" s="1"/>
  <c r="AD265" i="1" s="1"/>
  <c r="AE265" i="1" s="1"/>
  <c r="Y264" i="1"/>
  <c r="Z264" i="1" s="1"/>
  <c r="AA264" i="1" s="1"/>
  <c r="AB264" i="1" s="1"/>
  <c r="AC264" i="1" s="1"/>
  <c r="AD264" i="1" s="1"/>
  <c r="AE264" i="1" s="1"/>
  <c r="Y263" i="1"/>
  <c r="Z263" i="1" s="1"/>
  <c r="AA263" i="1" s="1"/>
  <c r="AB263" i="1" s="1"/>
  <c r="AC263" i="1" s="1"/>
  <c r="AD263" i="1" s="1"/>
  <c r="AE263" i="1" s="1"/>
  <c r="Y262" i="1"/>
  <c r="Z262" i="1" s="1"/>
  <c r="AA262" i="1" s="1"/>
  <c r="AB262" i="1" s="1"/>
  <c r="AC262" i="1" s="1"/>
  <c r="AD262" i="1" s="1"/>
  <c r="AE262" i="1" s="1"/>
  <c r="Y261" i="1"/>
  <c r="Z261" i="1" s="1"/>
  <c r="AA261" i="1" s="1"/>
  <c r="AB261" i="1" s="1"/>
  <c r="AC261" i="1" s="1"/>
  <c r="AD261" i="1" s="1"/>
  <c r="AE261" i="1" s="1"/>
  <c r="Y260" i="1"/>
  <c r="Z260" i="1" s="1"/>
  <c r="AA260" i="1" s="1"/>
  <c r="AB260" i="1" s="1"/>
  <c r="AC260" i="1" s="1"/>
  <c r="AD260" i="1" s="1"/>
  <c r="AE260" i="1" s="1"/>
  <c r="Y259" i="1"/>
  <c r="Z259" i="1" s="1"/>
  <c r="AA259" i="1" s="1"/>
  <c r="AB259" i="1" s="1"/>
  <c r="AC259" i="1" s="1"/>
  <c r="AD259" i="1" s="1"/>
  <c r="AE259" i="1" s="1"/>
  <c r="Y258" i="1"/>
  <c r="Z258" i="1" s="1"/>
  <c r="AA258" i="1" s="1"/>
  <c r="AB258" i="1" s="1"/>
  <c r="AC258" i="1" s="1"/>
  <c r="AD258" i="1" s="1"/>
  <c r="AE258" i="1" s="1"/>
  <c r="Y257" i="1"/>
  <c r="Z257" i="1" s="1"/>
  <c r="AA257" i="1" s="1"/>
  <c r="AB257" i="1" s="1"/>
  <c r="AC257" i="1" s="1"/>
  <c r="AD257" i="1" s="1"/>
  <c r="AE257" i="1" s="1"/>
  <c r="Y256" i="1"/>
  <c r="Z256" i="1" s="1"/>
  <c r="AA256" i="1" s="1"/>
  <c r="AB256" i="1" s="1"/>
  <c r="AC256" i="1" s="1"/>
  <c r="AD256" i="1" s="1"/>
  <c r="AE256" i="1" s="1"/>
  <c r="Y255" i="1"/>
  <c r="Z255" i="1" s="1"/>
  <c r="AA255" i="1" s="1"/>
  <c r="AB255" i="1" s="1"/>
  <c r="AC255" i="1" s="1"/>
  <c r="AD255" i="1" s="1"/>
  <c r="AE255" i="1" s="1"/>
  <c r="Y254" i="1"/>
  <c r="Z254" i="1" s="1"/>
  <c r="AA254" i="1" s="1"/>
  <c r="AB254" i="1" s="1"/>
  <c r="AC254" i="1" s="1"/>
  <c r="AD254" i="1" s="1"/>
  <c r="AE254" i="1" s="1"/>
  <c r="Y253" i="1"/>
  <c r="Z253" i="1" s="1"/>
  <c r="AA253" i="1" s="1"/>
  <c r="AB253" i="1" s="1"/>
  <c r="AC253" i="1" s="1"/>
  <c r="AD253" i="1" s="1"/>
  <c r="AE253" i="1" s="1"/>
  <c r="Y252" i="1"/>
  <c r="Z252" i="1" s="1"/>
  <c r="AA252" i="1" s="1"/>
  <c r="AB252" i="1" s="1"/>
  <c r="AC252" i="1" s="1"/>
  <c r="AD252" i="1" s="1"/>
  <c r="AE252" i="1" s="1"/>
  <c r="Y251" i="1"/>
  <c r="Z251" i="1" s="1"/>
  <c r="AA251" i="1" s="1"/>
  <c r="AB251" i="1" s="1"/>
  <c r="AC251" i="1" s="1"/>
  <c r="AD251" i="1" s="1"/>
  <c r="AE251" i="1" s="1"/>
  <c r="Y250" i="1"/>
  <c r="Z250" i="1" s="1"/>
  <c r="AA250" i="1" s="1"/>
  <c r="AB250" i="1" s="1"/>
  <c r="AC250" i="1" s="1"/>
  <c r="AD250" i="1" s="1"/>
  <c r="AE250" i="1" s="1"/>
  <c r="Y249" i="1"/>
  <c r="Z249" i="1" s="1"/>
  <c r="AA249" i="1" s="1"/>
  <c r="AB249" i="1" s="1"/>
  <c r="AC249" i="1" s="1"/>
  <c r="AD249" i="1" s="1"/>
  <c r="AE249" i="1" s="1"/>
  <c r="Y248" i="1"/>
  <c r="Z248" i="1" s="1"/>
  <c r="AA248" i="1" s="1"/>
  <c r="AB248" i="1" s="1"/>
  <c r="AC248" i="1" s="1"/>
  <c r="AD248" i="1" s="1"/>
  <c r="AE248" i="1" s="1"/>
  <c r="Y247" i="1"/>
  <c r="Z247" i="1" s="1"/>
  <c r="AA247" i="1" s="1"/>
  <c r="AB247" i="1" s="1"/>
  <c r="AC247" i="1" s="1"/>
  <c r="AD247" i="1" s="1"/>
  <c r="AE247" i="1" s="1"/>
  <c r="Y246" i="1"/>
  <c r="Z246" i="1" s="1"/>
  <c r="AA246" i="1" s="1"/>
  <c r="AB246" i="1" s="1"/>
  <c r="AC246" i="1" s="1"/>
  <c r="AD246" i="1" s="1"/>
  <c r="AE246" i="1" s="1"/>
  <c r="Y245" i="1"/>
  <c r="Z245" i="1" s="1"/>
  <c r="AA245" i="1" s="1"/>
  <c r="AB245" i="1" s="1"/>
  <c r="AC245" i="1" s="1"/>
  <c r="AD245" i="1" s="1"/>
  <c r="AE245" i="1" s="1"/>
  <c r="Y244" i="1"/>
  <c r="Z244" i="1" s="1"/>
  <c r="AA244" i="1" s="1"/>
  <c r="AB244" i="1" s="1"/>
  <c r="AC244" i="1" s="1"/>
  <c r="AD244" i="1" s="1"/>
  <c r="AE244" i="1" s="1"/>
  <c r="Y243" i="1"/>
  <c r="Z243" i="1" s="1"/>
  <c r="AA243" i="1" s="1"/>
  <c r="AB243" i="1" s="1"/>
  <c r="AC243" i="1" s="1"/>
  <c r="AD243" i="1" s="1"/>
  <c r="AE243" i="1" s="1"/>
  <c r="Y242" i="1"/>
  <c r="Z242" i="1" s="1"/>
  <c r="AA242" i="1" s="1"/>
  <c r="AB242" i="1" s="1"/>
  <c r="AC242" i="1" s="1"/>
  <c r="AD242" i="1" s="1"/>
  <c r="AE242" i="1" s="1"/>
  <c r="Y241" i="1"/>
  <c r="Z241" i="1" s="1"/>
  <c r="AA241" i="1" s="1"/>
  <c r="AB241" i="1" s="1"/>
  <c r="AC241" i="1" s="1"/>
  <c r="AD241" i="1" s="1"/>
  <c r="AE241" i="1" s="1"/>
  <c r="Y240" i="1"/>
  <c r="Z240" i="1" s="1"/>
  <c r="AA240" i="1" s="1"/>
  <c r="AB240" i="1" s="1"/>
  <c r="AC240" i="1" s="1"/>
  <c r="AD240" i="1" s="1"/>
  <c r="AE240" i="1" s="1"/>
  <c r="Y239" i="1"/>
  <c r="Z239" i="1" s="1"/>
  <c r="AA239" i="1" s="1"/>
  <c r="AB239" i="1" s="1"/>
  <c r="AC239" i="1" s="1"/>
  <c r="AD239" i="1" s="1"/>
  <c r="AE239" i="1" s="1"/>
  <c r="Y238" i="1"/>
  <c r="Z238" i="1" s="1"/>
  <c r="AA238" i="1" s="1"/>
  <c r="AB238" i="1" s="1"/>
  <c r="AC238" i="1" s="1"/>
  <c r="AD238" i="1" s="1"/>
  <c r="AE238" i="1" s="1"/>
  <c r="Y237" i="1"/>
  <c r="Z237" i="1" s="1"/>
  <c r="AA237" i="1" s="1"/>
  <c r="AB237" i="1" s="1"/>
  <c r="AC237" i="1" s="1"/>
  <c r="AD237" i="1" s="1"/>
  <c r="AE237" i="1" s="1"/>
  <c r="Y236" i="1"/>
  <c r="Z236" i="1" s="1"/>
  <c r="AA236" i="1" s="1"/>
  <c r="AB236" i="1" s="1"/>
  <c r="AC236" i="1" s="1"/>
  <c r="AD236" i="1" s="1"/>
  <c r="AE236" i="1" s="1"/>
  <c r="Y235" i="1"/>
  <c r="Z235" i="1" s="1"/>
  <c r="AA235" i="1" s="1"/>
  <c r="AB235" i="1" s="1"/>
  <c r="AC235" i="1" s="1"/>
  <c r="AD235" i="1" s="1"/>
  <c r="AE235" i="1" s="1"/>
  <c r="Y234" i="1"/>
  <c r="Z234" i="1" s="1"/>
  <c r="AA234" i="1" s="1"/>
  <c r="AB234" i="1" s="1"/>
  <c r="AC234" i="1" s="1"/>
  <c r="AD234" i="1" s="1"/>
  <c r="AE234" i="1" s="1"/>
  <c r="Y233" i="1"/>
  <c r="Z233" i="1" s="1"/>
  <c r="AA233" i="1" s="1"/>
  <c r="AB233" i="1" s="1"/>
  <c r="AC233" i="1" s="1"/>
  <c r="AD233" i="1" s="1"/>
  <c r="AE233" i="1" s="1"/>
  <c r="Y232" i="1"/>
  <c r="Z232" i="1" s="1"/>
  <c r="AA232" i="1" s="1"/>
  <c r="AB232" i="1" s="1"/>
  <c r="AC232" i="1" s="1"/>
  <c r="AD232" i="1" s="1"/>
  <c r="AE232" i="1" s="1"/>
  <c r="Y231" i="1"/>
  <c r="Z231" i="1" s="1"/>
  <c r="AA231" i="1" s="1"/>
  <c r="AB231" i="1" s="1"/>
  <c r="AC231" i="1" s="1"/>
  <c r="AD231" i="1" s="1"/>
  <c r="AE231" i="1" s="1"/>
  <c r="Y230" i="1"/>
  <c r="Z230" i="1" s="1"/>
  <c r="AA230" i="1" s="1"/>
  <c r="AB230" i="1" s="1"/>
  <c r="AC230" i="1" s="1"/>
  <c r="AD230" i="1" s="1"/>
  <c r="AE230" i="1" s="1"/>
  <c r="Y229" i="1"/>
  <c r="Z229" i="1" s="1"/>
  <c r="AA229" i="1" s="1"/>
  <c r="AB229" i="1" s="1"/>
  <c r="AC229" i="1" s="1"/>
  <c r="AD229" i="1" s="1"/>
  <c r="AE229" i="1" s="1"/>
  <c r="Y228" i="1"/>
  <c r="Z228" i="1" s="1"/>
  <c r="AA228" i="1" s="1"/>
  <c r="AB228" i="1" s="1"/>
  <c r="AC228" i="1" s="1"/>
  <c r="AD228" i="1" s="1"/>
  <c r="AE228" i="1" s="1"/>
  <c r="Y227" i="1"/>
  <c r="Z227" i="1" s="1"/>
  <c r="AA227" i="1" s="1"/>
  <c r="AB227" i="1" s="1"/>
  <c r="AC227" i="1" s="1"/>
  <c r="AD227" i="1" s="1"/>
  <c r="AE227" i="1" s="1"/>
  <c r="Y226" i="1"/>
  <c r="Z226" i="1" s="1"/>
  <c r="AA226" i="1" s="1"/>
  <c r="AB226" i="1" s="1"/>
  <c r="AC226" i="1" s="1"/>
  <c r="AD226" i="1" s="1"/>
  <c r="AE226" i="1" s="1"/>
  <c r="Y225" i="1"/>
  <c r="Z225" i="1" s="1"/>
  <c r="AA225" i="1" s="1"/>
  <c r="AB225" i="1" s="1"/>
  <c r="AC225" i="1" s="1"/>
  <c r="AD225" i="1" s="1"/>
  <c r="AE225" i="1" s="1"/>
  <c r="Y224" i="1"/>
  <c r="Z224" i="1" s="1"/>
  <c r="AA224" i="1" s="1"/>
  <c r="AB224" i="1" s="1"/>
  <c r="AC224" i="1" s="1"/>
  <c r="AD224" i="1" s="1"/>
  <c r="AE224" i="1" s="1"/>
  <c r="Y223" i="1"/>
  <c r="Z223" i="1" s="1"/>
  <c r="AA223" i="1" s="1"/>
  <c r="AB223" i="1" s="1"/>
  <c r="AC223" i="1" s="1"/>
  <c r="AD223" i="1" s="1"/>
  <c r="AE223" i="1" s="1"/>
  <c r="Y222" i="1"/>
  <c r="Z222" i="1" s="1"/>
  <c r="AA222" i="1" s="1"/>
  <c r="AB222" i="1" s="1"/>
  <c r="AC222" i="1" s="1"/>
  <c r="AD222" i="1" s="1"/>
  <c r="AE222" i="1" s="1"/>
  <c r="Y221" i="1"/>
  <c r="Z221" i="1" s="1"/>
  <c r="AA221" i="1" s="1"/>
  <c r="AB221" i="1" s="1"/>
  <c r="AC221" i="1" s="1"/>
  <c r="AD221" i="1" s="1"/>
  <c r="AE221" i="1" s="1"/>
  <c r="Y220" i="1"/>
  <c r="Z220" i="1" s="1"/>
  <c r="AA220" i="1" s="1"/>
  <c r="AB220" i="1" s="1"/>
  <c r="AC220" i="1" s="1"/>
  <c r="AD220" i="1" s="1"/>
  <c r="AE220" i="1" s="1"/>
  <c r="Y219" i="1"/>
  <c r="Z219" i="1" s="1"/>
  <c r="AA219" i="1" s="1"/>
  <c r="AB219" i="1" s="1"/>
  <c r="AC219" i="1" s="1"/>
  <c r="AD219" i="1" s="1"/>
  <c r="AE219" i="1" s="1"/>
  <c r="Y218" i="1"/>
  <c r="Z218" i="1" s="1"/>
  <c r="AA218" i="1" s="1"/>
  <c r="AB218" i="1" s="1"/>
  <c r="AC218" i="1" s="1"/>
  <c r="AD218" i="1" s="1"/>
  <c r="AE218" i="1" s="1"/>
  <c r="Y217" i="1"/>
  <c r="Z217" i="1" s="1"/>
  <c r="AA217" i="1" s="1"/>
  <c r="AB217" i="1" s="1"/>
  <c r="AC217" i="1" s="1"/>
  <c r="AD217" i="1" s="1"/>
  <c r="AE217" i="1" s="1"/>
  <c r="Y216" i="1"/>
  <c r="Z216" i="1" s="1"/>
  <c r="AA216" i="1" s="1"/>
  <c r="AB216" i="1" s="1"/>
  <c r="AC216" i="1" s="1"/>
  <c r="AD216" i="1" s="1"/>
  <c r="AE216" i="1" s="1"/>
  <c r="Y215" i="1"/>
  <c r="Z215" i="1" s="1"/>
  <c r="AA215" i="1" s="1"/>
  <c r="AB215" i="1" s="1"/>
  <c r="AC215" i="1" s="1"/>
  <c r="AD215" i="1" s="1"/>
  <c r="AE215" i="1" s="1"/>
  <c r="Y214" i="1"/>
  <c r="Z214" i="1" s="1"/>
  <c r="AA214" i="1" s="1"/>
  <c r="AB214" i="1" s="1"/>
  <c r="AC214" i="1" s="1"/>
  <c r="AD214" i="1" s="1"/>
  <c r="AE214" i="1" s="1"/>
  <c r="Y213" i="1"/>
  <c r="Z213" i="1" s="1"/>
  <c r="AA213" i="1" s="1"/>
  <c r="AB213" i="1" s="1"/>
  <c r="AC213" i="1" s="1"/>
  <c r="AD213" i="1" s="1"/>
  <c r="AE213" i="1" s="1"/>
  <c r="Y212" i="1"/>
  <c r="Z212" i="1" s="1"/>
  <c r="AA212" i="1" s="1"/>
  <c r="AB212" i="1" s="1"/>
  <c r="AC212" i="1" s="1"/>
  <c r="AD212" i="1" s="1"/>
  <c r="AE212" i="1" s="1"/>
  <c r="Y211" i="1"/>
  <c r="Z211" i="1" s="1"/>
  <c r="AA211" i="1" s="1"/>
  <c r="AB211" i="1" s="1"/>
  <c r="AC211" i="1" s="1"/>
  <c r="AD211" i="1" s="1"/>
  <c r="AE211" i="1" s="1"/>
  <c r="Y210" i="1"/>
  <c r="Z210" i="1" s="1"/>
  <c r="AA210" i="1" s="1"/>
  <c r="AB210" i="1" s="1"/>
  <c r="AC210" i="1" s="1"/>
  <c r="AD210" i="1" s="1"/>
  <c r="AE210" i="1" s="1"/>
  <c r="Y209" i="1"/>
  <c r="Z209" i="1" s="1"/>
  <c r="AA209" i="1" s="1"/>
  <c r="AB209" i="1" s="1"/>
  <c r="AC209" i="1" s="1"/>
  <c r="AD209" i="1" s="1"/>
  <c r="AE209" i="1" s="1"/>
  <c r="Y208" i="1"/>
  <c r="Z208" i="1" s="1"/>
  <c r="AA208" i="1" s="1"/>
  <c r="AB208" i="1" s="1"/>
  <c r="AC208" i="1" s="1"/>
  <c r="AD208" i="1" s="1"/>
  <c r="AE208" i="1" s="1"/>
  <c r="Y207" i="1"/>
  <c r="Z207" i="1" s="1"/>
  <c r="AA207" i="1" s="1"/>
  <c r="AB207" i="1" s="1"/>
  <c r="AC207" i="1" s="1"/>
  <c r="AD207" i="1" s="1"/>
  <c r="AE207" i="1" s="1"/>
  <c r="Y206" i="1"/>
  <c r="Z206" i="1" s="1"/>
  <c r="AA206" i="1" s="1"/>
  <c r="AB206" i="1" s="1"/>
  <c r="AC206" i="1" s="1"/>
  <c r="AD206" i="1" s="1"/>
  <c r="AE206" i="1" s="1"/>
  <c r="Y205" i="1"/>
  <c r="Z205" i="1" s="1"/>
  <c r="AA205" i="1" s="1"/>
  <c r="AB205" i="1" s="1"/>
  <c r="AC205" i="1" s="1"/>
  <c r="AD205" i="1" s="1"/>
  <c r="AE205" i="1" s="1"/>
  <c r="Y204" i="1"/>
  <c r="Z204" i="1" s="1"/>
  <c r="AA204" i="1" s="1"/>
  <c r="AB204" i="1" s="1"/>
  <c r="AC204" i="1" s="1"/>
  <c r="AD204" i="1" s="1"/>
  <c r="AE204" i="1" s="1"/>
  <c r="Y203" i="1"/>
  <c r="Z203" i="1" s="1"/>
  <c r="AA203" i="1" s="1"/>
  <c r="AB203" i="1" s="1"/>
  <c r="AC203" i="1" s="1"/>
  <c r="AD203" i="1" s="1"/>
  <c r="AE203" i="1" s="1"/>
  <c r="Y202" i="1"/>
  <c r="Z202" i="1" s="1"/>
  <c r="AA202" i="1" s="1"/>
  <c r="AB202" i="1" s="1"/>
  <c r="AC202" i="1" s="1"/>
  <c r="AD202" i="1" s="1"/>
  <c r="AE202" i="1" s="1"/>
  <c r="Y201" i="1"/>
  <c r="Z201" i="1" s="1"/>
  <c r="AA201" i="1" s="1"/>
  <c r="AB201" i="1" s="1"/>
  <c r="AC201" i="1" s="1"/>
  <c r="AD201" i="1" s="1"/>
  <c r="AE201" i="1" s="1"/>
  <c r="Y200" i="1"/>
  <c r="Z200" i="1" s="1"/>
  <c r="AA200" i="1" s="1"/>
  <c r="AB200" i="1" s="1"/>
  <c r="AC200" i="1" s="1"/>
  <c r="AD200" i="1" s="1"/>
  <c r="AE200" i="1" s="1"/>
  <c r="Y199" i="1"/>
  <c r="Z199" i="1" s="1"/>
  <c r="AA199" i="1" s="1"/>
  <c r="AB199" i="1" s="1"/>
  <c r="AC199" i="1" s="1"/>
  <c r="AD199" i="1" s="1"/>
  <c r="AE199" i="1" s="1"/>
  <c r="Y198" i="1"/>
  <c r="Z198" i="1" s="1"/>
  <c r="AA198" i="1" s="1"/>
  <c r="AB198" i="1" s="1"/>
  <c r="AC198" i="1" s="1"/>
  <c r="AD198" i="1" s="1"/>
  <c r="AE198" i="1" s="1"/>
  <c r="Y197" i="1"/>
  <c r="Z197" i="1" s="1"/>
  <c r="AA197" i="1" s="1"/>
  <c r="AB197" i="1" s="1"/>
  <c r="AC197" i="1" s="1"/>
  <c r="AD197" i="1" s="1"/>
  <c r="AE197" i="1" s="1"/>
  <c r="Y196" i="1"/>
  <c r="Z196" i="1" s="1"/>
  <c r="AA196" i="1" s="1"/>
  <c r="AB196" i="1" s="1"/>
  <c r="AC196" i="1" s="1"/>
  <c r="AD196" i="1" s="1"/>
  <c r="AE196" i="1" s="1"/>
  <c r="Y195" i="1"/>
  <c r="Z195" i="1" s="1"/>
  <c r="AA195" i="1" s="1"/>
  <c r="AB195" i="1" s="1"/>
  <c r="AC195" i="1" s="1"/>
  <c r="AD195" i="1" s="1"/>
  <c r="AE195" i="1" s="1"/>
  <c r="Y194" i="1"/>
  <c r="Z194" i="1" s="1"/>
  <c r="AA194" i="1" s="1"/>
  <c r="AB194" i="1" s="1"/>
  <c r="AC194" i="1" s="1"/>
  <c r="AD194" i="1" s="1"/>
  <c r="AE194" i="1" s="1"/>
  <c r="Y193" i="1"/>
  <c r="Z193" i="1" s="1"/>
  <c r="AA193" i="1" s="1"/>
  <c r="AB193" i="1" s="1"/>
  <c r="AC193" i="1" s="1"/>
  <c r="AD193" i="1" s="1"/>
  <c r="AE193" i="1" s="1"/>
  <c r="Y192" i="1"/>
  <c r="Z192" i="1" s="1"/>
  <c r="AA192" i="1" s="1"/>
  <c r="AB192" i="1" s="1"/>
  <c r="AC192" i="1" s="1"/>
  <c r="AD192" i="1" s="1"/>
  <c r="AE192" i="1" s="1"/>
  <c r="Y191" i="1"/>
  <c r="Z191" i="1" s="1"/>
  <c r="AA191" i="1" s="1"/>
  <c r="AB191" i="1" s="1"/>
  <c r="AC191" i="1" s="1"/>
  <c r="AD191" i="1" s="1"/>
  <c r="AE191" i="1" s="1"/>
  <c r="Y190" i="1"/>
  <c r="Z190" i="1" s="1"/>
  <c r="AA190" i="1" s="1"/>
  <c r="AB190" i="1" s="1"/>
  <c r="AC190" i="1" s="1"/>
  <c r="AD190" i="1" s="1"/>
  <c r="AE190" i="1" s="1"/>
  <c r="Y189" i="1"/>
  <c r="Z189" i="1" s="1"/>
  <c r="AA189" i="1" s="1"/>
  <c r="AB189" i="1" s="1"/>
  <c r="AC189" i="1" s="1"/>
  <c r="AD189" i="1" s="1"/>
  <c r="AE189" i="1" s="1"/>
  <c r="Y188" i="1"/>
  <c r="Z188" i="1" s="1"/>
  <c r="AA188" i="1" s="1"/>
  <c r="AB188" i="1" s="1"/>
  <c r="AC188" i="1" s="1"/>
  <c r="AD188" i="1" s="1"/>
  <c r="AE188" i="1" s="1"/>
  <c r="Y187" i="1"/>
  <c r="Z187" i="1" s="1"/>
  <c r="AA187" i="1" s="1"/>
  <c r="AB187" i="1" s="1"/>
  <c r="AC187" i="1" s="1"/>
  <c r="AD187" i="1" s="1"/>
  <c r="AE187" i="1" s="1"/>
  <c r="Y186" i="1"/>
  <c r="Z186" i="1" s="1"/>
  <c r="AA186" i="1" s="1"/>
  <c r="AB186" i="1" s="1"/>
  <c r="AC186" i="1" s="1"/>
  <c r="AD186" i="1" s="1"/>
  <c r="AE186" i="1" s="1"/>
  <c r="Y185" i="1"/>
  <c r="Z185" i="1" s="1"/>
  <c r="AA185" i="1" s="1"/>
  <c r="AB185" i="1" s="1"/>
  <c r="AC185" i="1" s="1"/>
  <c r="AD185" i="1" s="1"/>
  <c r="AE185" i="1" s="1"/>
  <c r="Y184" i="1"/>
  <c r="Z184" i="1" s="1"/>
  <c r="AA184" i="1" s="1"/>
  <c r="AB184" i="1" s="1"/>
  <c r="AC184" i="1" s="1"/>
  <c r="AD184" i="1" s="1"/>
  <c r="AE184" i="1" s="1"/>
  <c r="Y183" i="1"/>
  <c r="Z183" i="1" s="1"/>
  <c r="AA183" i="1" s="1"/>
  <c r="AB183" i="1" s="1"/>
  <c r="AC183" i="1" s="1"/>
  <c r="AD183" i="1" s="1"/>
  <c r="AE183" i="1" s="1"/>
  <c r="Y182" i="1"/>
  <c r="Z182" i="1" s="1"/>
  <c r="AA182" i="1" s="1"/>
  <c r="AB182" i="1" s="1"/>
  <c r="AC182" i="1" s="1"/>
  <c r="AD182" i="1" s="1"/>
  <c r="AE182" i="1" s="1"/>
  <c r="Y181" i="1"/>
  <c r="Z181" i="1" s="1"/>
  <c r="AA181" i="1" s="1"/>
  <c r="AB181" i="1" s="1"/>
  <c r="AC181" i="1" s="1"/>
  <c r="AD181" i="1" s="1"/>
  <c r="AE181" i="1" s="1"/>
  <c r="Y180" i="1"/>
  <c r="Z180" i="1" s="1"/>
  <c r="AA180" i="1" s="1"/>
  <c r="AB180" i="1" s="1"/>
  <c r="AC180" i="1" s="1"/>
  <c r="AD180" i="1" s="1"/>
  <c r="AE180" i="1" s="1"/>
  <c r="Y179" i="1"/>
  <c r="Z179" i="1" s="1"/>
  <c r="AA179" i="1" s="1"/>
  <c r="AB179" i="1" s="1"/>
  <c r="AC179" i="1" s="1"/>
  <c r="AD179" i="1" s="1"/>
  <c r="AE179" i="1" s="1"/>
  <c r="Y178" i="1"/>
  <c r="Z178" i="1" s="1"/>
  <c r="AA178" i="1" s="1"/>
  <c r="AB178" i="1" s="1"/>
  <c r="AC178" i="1" s="1"/>
  <c r="AD178" i="1" s="1"/>
  <c r="AE178" i="1" s="1"/>
  <c r="Y177" i="1"/>
  <c r="Z177" i="1" s="1"/>
  <c r="AA177" i="1" s="1"/>
  <c r="AB177" i="1" s="1"/>
  <c r="AC177" i="1" s="1"/>
  <c r="AD177" i="1" s="1"/>
  <c r="AE177" i="1" s="1"/>
  <c r="Y176" i="1"/>
  <c r="Z176" i="1" s="1"/>
  <c r="AA176" i="1" s="1"/>
  <c r="AB176" i="1" s="1"/>
  <c r="AC176" i="1" s="1"/>
  <c r="AD176" i="1" s="1"/>
  <c r="AE176" i="1" s="1"/>
  <c r="Y175" i="1"/>
  <c r="Z175" i="1" s="1"/>
  <c r="AA175" i="1" s="1"/>
  <c r="AB175" i="1" s="1"/>
  <c r="AC175" i="1" s="1"/>
  <c r="AD175" i="1" s="1"/>
  <c r="AE175" i="1" s="1"/>
  <c r="Y174" i="1"/>
  <c r="Z174" i="1" s="1"/>
  <c r="AA174" i="1" s="1"/>
  <c r="AB174" i="1" s="1"/>
  <c r="AC174" i="1" s="1"/>
  <c r="AD174" i="1" s="1"/>
  <c r="AE174" i="1" s="1"/>
  <c r="Y173" i="1"/>
  <c r="Z173" i="1" s="1"/>
  <c r="AA173" i="1" s="1"/>
  <c r="AB173" i="1" s="1"/>
  <c r="AC173" i="1" s="1"/>
  <c r="AD173" i="1" s="1"/>
  <c r="AE173" i="1" s="1"/>
  <c r="Y172" i="1"/>
  <c r="Z172" i="1" s="1"/>
  <c r="AA172" i="1" s="1"/>
  <c r="AB172" i="1" s="1"/>
  <c r="AC172" i="1" s="1"/>
  <c r="AD172" i="1" s="1"/>
  <c r="AE172" i="1" s="1"/>
  <c r="Y171" i="1"/>
  <c r="Z171" i="1" s="1"/>
  <c r="AA171" i="1" s="1"/>
  <c r="AB171" i="1" s="1"/>
  <c r="AC171" i="1" s="1"/>
  <c r="AD171" i="1" s="1"/>
  <c r="AE171" i="1" s="1"/>
  <c r="Y170" i="1"/>
  <c r="Z170" i="1" s="1"/>
  <c r="AA170" i="1" s="1"/>
  <c r="AB170" i="1" s="1"/>
  <c r="AC170" i="1" s="1"/>
  <c r="AD170" i="1" s="1"/>
  <c r="AE170" i="1" s="1"/>
  <c r="Y169" i="1"/>
  <c r="Z169" i="1" s="1"/>
  <c r="AA169" i="1" s="1"/>
  <c r="AB169" i="1" s="1"/>
  <c r="AC169" i="1" s="1"/>
  <c r="AD169" i="1" s="1"/>
  <c r="AE169" i="1" s="1"/>
  <c r="Y168" i="1"/>
  <c r="Z168" i="1" s="1"/>
  <c r="AA168" i="1" s="1"/>
  <c r="AB168" i="1" s="1"/>
  <c r="AC168" i="1" s="1"/>
  <c r="AD168" i="1" s="1"/>
  <c r="AE168" i="1" s="1"/>
  <c r="Y167" i="1"/>
  <c r="Z167" i="1" s="1"/>
  <c r="AA167" i="1" s="1"/>
  <c r="AB167" i="1" s="1"/>
  <c r="AC167" i="1" s="1"/>
  <c r="AD167" i="1" s="1"/>
  <c r="AE167" i="1" s="1"/>
  <c r="Y166" i="1"/>
  <c r="Z166" i="1" s="1"/>
  <c r="AA166" i="1" s="1"/>
  <c r="AB166" i="1" s="1"/>
  <c r="AC166" i="1" s="1"/>
  <c r="AD166" i="1" s="1"/>
  <c r="AE166" i="1" s="1"/>
  <c r="Y165" i="1"/>
  <c r="Z165" i="1" s="1"/>
  <c r="AA165" i="1" s="1"/>
  <c r="AB165" i="1" s="1"/>
  <c r="AC165" i="1" s="1"/>
  <c r="AD165" i="1" s="1"/>
  <c r="AE165" i="1" s="1"/>
  <c r="Y164" i="1"/>
  <c r="Z164" i="1" s="1"/>
  <c r="AA164" i="1" s="1"/>
  <c r="AB164" i="1" s="1"/>
  <c r="AC164" i="1" s="1"/>
  <c r="AD164" i="1" s="1"/>
  <c r="AE164" i="1" s="1"/>
  <c r="Y163" i="1"/>
  <c r="Z163" i="1" s="1"/>
  <c r="AA163" i="1" s="1"/>
  <c r="AB163" i="1" s="1"/>
  <c r="AC163" i="1" s="1"/>
  <c r="AD163" i="1" s="1"/>
  <c r="AE163" i="1" s="1"/>
  <c r="Y162" i="1"/>
  <c r="Z162" i="1" s="1"/>
  <c r="AA162" i="1" s="1"/>
  <c r="AB162" i="1" s="1"/>
  <c r="AC162" i="1" s="1"/>
  <c r="AD162" i="1" s="1"/>
  <c r="AE162" i="1" s="1"/>
  <c r="Y161" i="1"/>
  <c r="Z161" i="1" s="1"/>
  <c r="AA161" i="1" s="1"/>
  <c r="AB161" i="1" s="1"/>
  <c r="AC161" i="1" s="1"/>
  <c r="AD161" i="1" s="1"/>
  <c r="AE161" i="1" s="1"/>
  <c r="Y160" i="1"/>
  <c r="Z160" i="1" s="1"/>
  <c r="AA160" i="1" s="1"/>
  <c r="AB160" i="1" s="1"/>
  <c r="AC160" i="1" s="1"/>
  <c r="AD160" i="1" s="1"/>
  <c r="AE160" i="1" s="1"/>
  <c r="Y159" i="1"/>
  <c r="Z159" i="1" s="1"/>
  <c r="AA159" i="1" s="1"/>
  <c r="AB159" i="1" s="1"/>
  <c r="AC159" i="1" s="1"/>
  <c r="AD159" i="1" s="1"/>
  <c r="AE159" i="1" s="1"/>
  <c r="Y158" i="1"/>
  <c r="Z158" i="1" s="1"/>
  <c r="AA158" i="1" s="1"/>
  <c r="AB158" i="1" s="1"/>
  <c r="AC158" i="1" s="1"/>
  <c r="AD158" i="1" s="1"/>
  <c r="AE158" i="1" s="1"/>
  <c r="Y157" i="1"/>
  <c r="Z157" i="1" s="1"/>
  <c r="AA157" i="1" s="1"/>
  <c r="AB157" i="1" s="1"/>
  <c r="AC157" i="1" s="1"/>
  <c r="AD157" i="1" s="1"/>
  <c r="AE157" i="1" s="1"/>
  <c r="Y156" i="1"/>
  <c r="Z156" i="1" s="1"/>
  <c r="AA156" i="1" s="1"/>
  <c r="AB156" i="1" s="1"/>
  <c r="AC156" i="1" s="1"/>
  <c r="AD156" i="1" s="1"/>
  <c r="AE156" i="1" s="1"/>
  <c r="Y155" i="1"/>
  <c r="Z155" i="1" s="1"/>
  <c r="AA155" i="1" s="1"/>
  <c r="AB155" i="1" s="1"/>
  <c r="AC155" i="1" s="1"/>
  <c r="AD155" i="1" s="1"/>
  <c r="AE155" i="1" s="1"/>
  <c r="Y154" i="1"/>
  <c r="Z154" i="1" s="1"/>
  <c r="AA154" i="1" s="1"/>
  <c r="AB154" i="1" s="1"/>
  <c r="AC154" i="1" s="1"/>
  <c r="AD154" i="1" s="1"/>
  <c r="AE154" i="1" s="1"/>
  <c r="Y153" i="1"/>
  <c r="Z153" i="1" s="1"/>
  <c r="AA153" i="1" s="1"/>
  <c r="AB153" i="1" s="1"/>
  <c r="AC153" i="1" s="1"/>
  <c r="AD153" i="1" s="1"/>
  <c r="AE153" i="1" s="1"/>
  <c r="Y152" i="1"/>
  <c r="Z152" i="1" s="1"/>
  <c r="AA152" i="1" s="1"/>
  <c r="AB152" i="1" s="1"/>
  <c r="AC152" i="1" s="1"/>
  <c r="AD152" i="1" s="1"/>
  <c r="AE152" i="1" s="1"/>
  <c r="Y151" i="1"/>
  <c r="Z151" i="1" s="1"/>
  <c r="AA151" i="1" s="1"/>
  <c r="AB151" i="1" s="1"/>
  <c r="AC151" i="1" s="1"/>
  <c r="AD151" i="1" s="1"/>
  <c r="AE151" i="1" s="1"/>
  <c r="Y150" i="1"/>
  <c r="Z150" i="1" s="1"/>
  <c r="AA150" i="1" s="1"/>
  <c r="AB150" i="1" s="1"/>
  <c r="AC150" i="1" s="1"/>
  <c r="AD150" i="1" s="1"/>
  <c r="AE150" i="1" s="1"/>
  <c r="Y149" i="1"/>
  <c r="Z149" i="1" s="1"/>
  <c r="AA149" i="1" s="1"/>
  <c r="AB149" i="1" s="1"/>
  <c r="AC149" i="1" s="1"/>
  <c r="AD149" i="1" s="1"/>
  <c r="AE149" i="1" s="1"/>
  <c r="Y148" i="1"/>
  <c r="Z148" i="1" s="1"/>
  <c r="AA148" i="1" s="1"/>
  <c r="AB148" i="1" s="1"/>
  <c r="AC148" i="1" s="1"/>
  <c r="AD148" i="1" s="1"/>
  <c r="AE148" i="1" s="1"/>
  <c r="Y147" i="1"/>
  <c r="Z147" i="1" s="1"/>
  <c r="AA147" i="1" s="1"/>
  <c r="AB147" i="1" s="1"/>
  <c r="AC147" i="1" s="1"/>
  <c r="AD147" i="1" s="1"/>
  <c r="AE147" i="1" s="1"/>
  <c r="Y146" i="1"/>
  <c r="Z146" i="1" s="1"/>
  <c r="AA146" i="1" s="1"/>
  <c r="AB146" i="1" s="1"/>
  <c r="AC146" i="1" s="1"/>
  <c r="AD146" i="1" s="1"/>
  <c r="AE146" i="1" s="1"/>
  <c r="Y145" i="1"/>
  <c r="Z145" i="1" s="1"/>
  <c r="AA145" i="1" s="1"/>
  <c r="AB145" i="1" s="1"/>
  <c r="AC145" i="1" s="1"/>
  <c r="AD145" i="1" s="1"/>
  <c r="AE145" i="1" s="1"/>
  <c r="Y144" i="1"/>
  <c r="Z144" i="1" s="1"/>
  <c r="AA144" i="1" s="1"/>
  <c r="AB144" i="1" s="1"/>
  <c r="AC144" i="1" s="1"/>
  <c r="AD144" i="1" s="1"/>
  <c r="AE144" i="1" s="1"/>
  <c r="Y143" i="1"/>
  <c r="Z143" i="1" s="1"/>
  <c r="AA143" i="1" s="1"/>
  <c r="AB143" i="1" s="1"/>
  <c r="AC143" i="1" s="1"/>
  <c r="AD143" i="1" s="1"/>
  <c r="AE143" i="1" s="1"/>
  <c r="Y142" i="1"/>
  <c r="Z142" i="1" s="1"/>
  <c r="AA142" i="1" s="1"/>
  <c r="AB142" i="1" s="1"/>
  <c r="AC142" i="1" s="1"/>
  <c r="AD142" i="1" s="1"/>
  <c r="AE142" i="1" s="1"/>
  <c r="Y141" i="1"/>
  <c r="Z141" i="1" s="1"/>
  <c r="AA141" i="1" s="1"/>
  <c r="AB141" i="1" s="1"/>
  <c r="AC141" i="1" s="1"/>
  <c r="AD141" i="1" s="1"/>
  <c r="AE141" i="1" s="1"/>
  <c r="Y140" i="1"/>
  <c r="Z140" i="1" s="1"/>
  <c r="AA140" i="1" s="1"/>
  <c r="AB140" i="1" s="1"/>
  <c r="AC140" i="1" s="1"/>
  <c r="AD140" i="1" s="1"/>
  <c r="AE140" i="1" s="1"/>
  <c r="Y139" i="1"/>
  <c r="Z139" i="1" s="1"/>
  <c r="AA139" i="1" s="1"/>
  <c r="AB139" i="1" s="1"/>
  <c r="AC139" i="1" s="1"/>
  <c r="AD139" i="1" s="1"/>
  <c r="AE139" i="1" s="1"/>
  <c r="Y138" i="1"/>
  <c r="Z138" i="1" s="1"/>
  <c r="AA138" i="1" s="1"/>
  <c r="AB138" i="1" s="1"/>
  <c r="AC138" i="1" s="1"/>
  <c r="AD138" i="1" s="1"/>
  <c r="AE138" i="1" s="1"/>
  <c r="Y137" i="1"/>
  <c r="Z137" i="1" s="1"/>
  <c r="AA137" i="1" s="1"/>
  <c r="AB137" i="1" s="1"/>
  <c r="AC137" i="1" s="1"/>
  <c r="AD137" i="1" s="1"/>
  <c r="AE137" i="1" s="1"/>
  <c r="Y136" i="1"/>
  <c r="Z136" i="1" s="1"/>
  <c r="AA136" i="1" s="1"/>
  <c r="AB136" i="1" s="1"/>
  <c r="AC136" i="1" s="1"/>
  <c r="AD136" i="1" s="1"/>
  <c r="AE136" i="1" s="1"/>
  <c r="Y135" i="1"/>
  <c r="Z135" i="1" s="1"/>
  <c r="AA135" i="1" s="1"/>
  <c r="AB135" i="1" s="1"/>
  <c r="AC135" i="1" s="1"/>
  <c r="AD135" i="1" s="1"/>
  <c r="AE135" i="1" s="1"/>
  <c r="Y134" i="1"/>
  <c r="Z134" i="1" s="1"/>
  <c r="AA134" i="1" s="1"/>
  <c r="AB134" i="1" s="1"/>
  <c r="AC134" i="1" s="1"/>
  <c r="AD134" i="1" s="1"/>
  <c r="AE134" i="1" s="1"/>
  <c r="Y133" i="1"/>
  <c r="Z133" i="1" s="1"/>
  <c r="AA133" i="1" s="1"/>
  <c r="AB133" i="1" s="1"/>
  <c r="AC133" i="1" s="1"/>
  <c r="AD133" i="1" s="1"/>
  <c r="AE133" i="1" s="1"/>
  <c r="Y132" i="1"/>
  <c r="Z132" i="1" s="1"/>
  <c r="AA132" i="1" s="1"/>
  <c r="AB132" i="1" s="1"/>
  <c r="AC132" i="1" s="1"/>
  <c r="AD132" i="1" s="1"/>
  <c r="AE132" i="1" s="1"/>
  <c r="Y131" i="1"/>
  <c r="Z131" i="1" s="1"/>
  <c r="AA131" i="1" s="1"/>
  <c r="AB131" i="1" s="1"/>
  <c r="AC131" i="1" s="1"/>
  <c r="AD131" i="1" s="1"/>
  <c r="AE131" i="1" s="1"/>
  <c r="Y130" i="1"/>
  <c r="Z130" i="1" s="1"/>
  <c r="AA130" i="1" s="1"/>
  <c r="AB130" i="1" s="1"/>
  <c r="AC130" i="1" s="1"/>
  <c r="AD130" i="1" s="1"/>
  <c r="AE130" i="1" s="1"/>
  <c r="Y129" i="1"/>
  <c r="Z129" i="1" s="1"/>
  <c r="AA129" i="1" s="1"/>
  <c r="AB129" i="1" s="1"/>
  <c r="AC129" i="1" s="1"/>
  <c r="AD129" i="1" s="1"/>
  <c r="AE129" i="1" s="1"/>
  <c r="Y128" i="1"/>
  <c r="Z128" i="1" s="1"/>
  <c r="AA128" i="1" s="1"/>
  <c r="AB128" i="1" s="1"/>
  <c r="AC128" i="1" s="1"/>
  <c r="AD128" i="1" s="1"/>
  <c r="AE128" i="1" s="1"/>
  <c r="Y127" i="1"/>
  <c r="Z127" i="1" s="1"/>
  <c r="AA127" i="1" s="1"/>
  <c r="AB127" i="1" s="1"/>
  <c r="AC127" i="1" s="1"/>
  <c r="AD127" i="1" s="1"/>
  <c r="AE127" i="1" s="1"/>
  <c r="Y126" i="1"/>
  <c r="Z126" i="1" s="1"/>
  <c r="AA126" i="1" s="1"/>
  <c r="AB126" i="1" s="1"/>
  <c r="AC126" i="1" s="1"/>
  <c r="AD126" i="1" s="1"/>
  <c r="AE126" i="1" s="1"/>
  <c r="Y125" i="1"/>
  <c r="Z125" i="1" s="1"/>
  <c r="AA125" i="1" s="1"/>
  <c r="AB125" i="1" s="1"/>
  <c r="AC125" i="1" s="1"/>
  <c r="AD125" i="1" s="1"/>
  <c r="AE125" i="1" s="1"/>
  <c r="Y124" i="1"/>
  <c r="Z124" i="1" s="1"/>
  <c r="AA124" i="1" s="1"/>
  <c r="AB124" i="1" s="1"/>
  <c r="AC124" i="1" s="1"/>
  <c r="AD124" i="1" s="1"/>
  <c r="AE124" i="1" s="1"/>
  <c r="Y123" i="1"/>
  <c r="Z123" i="1" s="1"/>
  <c r="AA123" i="1" s="1"/>
  <c r="AB123" i="1" s="1"/>
  <c r="AC123" i="1" s="1"/>
  <c r="AD123" i="1" s="1"/>
  <c r="AE123" i="1" s="1"/>
  <c r="Y122" i="1"/>
  <c r="Z122" i="1" s="1"/>
  <c r="AA122" i="1" s="1"/>
  <c r="AB122" i="1" s="1"/>
  <c r="AC122" i="1" s="1"/>
  <c r="AD122" i="1" s="1"/>
  <c r="AE122" i="1" s="1"/>
  <c r="Y121" i="1"/>
  <c r="Z121" i="1" s="1"/>
  <c r="AA121" i="1" s="1"/>
  <c r="AB121" i="1" s="1"/>
  <c r="AC121" i="1" s="1"/>
  <c r="AD121" i="1" s="1"/>
  <c r="AE121" i="1" s="1"/>
  <c r="Y120" i="1"/>
  <c r="Z120" i="1" s="1"/>
  <c r="AA120" i="1" s="1"/>
  <c r="AB120" i="1" s="1"/>
  <c r="AC120" i="1" s="1"/>
  <c r="AD120" i="1" s="1"/>
  <c r="AE120" i="1" s="1"/>
  <c r="Y119" i="1"/>
  <c r="Z119" i="1" s="1"/>
  <c r="AA119" i="1" s="1"/>
  <c r="AB119" i="1" s="1"/>
  <c r="AC119" i="1" s="1"/>
  <c r="AD119" i="1" s="1"/>
  <c r="AE119" i="1" s="1"/>
  <c r="Y118" i="1"/>
  <c r="Z118" i="1" s="1"/>
  <c r="AA118" i="1" s="1"/>
  <c r="AB118" i="1" s="1"/>
  <c r="AC118" i="1" s="1"/>
  <c r="AD118" i="1" s="1"/>
  <c r="AE118" i="1" s="1"/>
  <c r="Y117" i="1"/>
  <c r="Z117" i="1" s="1"/>
  <c r="AA117" i="1" s="1"/>
  <c r="AB117" i="1" s="1"/>
  <c r="AC117" i="1" s="1"/>
  <c r="AD117" i="1" s="1"/>
  <c r="AE117" i="1" s="1"/>
  <c r="Y116" i="1"/>
  <c r="Z116" i="1" s="1"/>
  <c r="AA116" i="1" s="1"/>
  <c r="AB116" i="1" s="1"/>
  <c r="AC116" i="1" s="1"/>
  <c r="AD116" i="1" s="1"/>
  <c r="AE116" i="1" s="1"/>
  <c r="Y115" i="1"/>
  <c r="Z115" i="1" s="1"/>
  <c r="AA115" i="1" s="1"/>
  <c r="AB115" i="1" s="1"/>
  <c r="AC115" i="1" s="1"/>
  <c r="AD115" i="1" s="1"/>
  <c r="AE115" i="1" s="1"/>
  <c r="Y114" i="1"/>
  <c r="Z114" i="1" s="1"/>
  <c r="AA114" i="1" s="1"/>
  <c r="AB114" i="1" s="1"/>
  <c r="AC114" i="1" s="1"/>
  <c r="AD114" i="1" s="1"/>
  <c r="AE114" i="1" s="1"/>
  <c r="Y113" i="1"/>
  <c r="Z113" i="1" s="1"/>
  <c r="AA113" i="1" s="1"/>
  <c r="AB113" i="1" s="1"/>
  <c r="AC113" i="1" s="1"/>
  <c r="AD113" i="1" s="1"/>
  <c r="AE113" i="1" s="1"/>
  <c r="Y112" i="1"/>
  <c r="Z112" i="1" s="1"/>
  <c r="AA112" i="1" s="1"/>
  <c r="AB112" i="1" s="1"/>
  <c r="AC112" i="1" s="1"/>
  <c r="AD112" i="1" s="1"/>
  <c r="AE112" i="1" s="1"/>
  <c r="Y111" i="1"/>
  <c r="Z111" i="1" s="1"/>
  <c r="AA111" i="1" s="1"/>
  <c r="AB111" i="1" s="1"/>
  <c r="AC111" i="1" s="1"/>
  <c r="AD111" i="1" s="1"/>
  <c r="AE111" i="1" s="1"/>
  <c r="Y110" i="1"/>
  <c r="Z110" i="1" s="1"/>
  <c r="AA110" i="1" s="1"/>
  <c r="AB110" i="1" s="1"/>
  <c r="AC110" i="1" s="1"/>
  <c r="AD110" i="1" s="1"/>
  <c r="AE110" i="1" s="1"/>
  <c r="Y109" i="1"/>
  <c r="Z109" i="1" s="1"/>
  <c r="AA109" i="1" s="1"/>
  <c r="AB109" i="1" s="1"/>
  <c r="AC109" i="1" s="1"/>
  <c r="AD109" i="1" s="1"/>
  <c r="AE109" i="1" s="1"/>
  <c r="Y108" i="1"/>
  <c r="Z108" i="1" s="1"/>
  <c r="AA108" i="1" s="1"/>
  <c r="AB108" i="1" s="1"/>
  <c r="AC108" i="1" s="1"/>
  <c r="AD108" i="1" s="1"/>
  <c r="AE108" i="1" s="1"/>
  <c r="Y107" i="1"/>
  <c r="Z107" i="1" s="1"/>
  <c r="AA107" i="1" s="1"/>
  <c r="AB107" i="1" s="1"/>
  <c r="AC107" i="1" s="1"/>
  <c r="AD107" i="1" s="1"/>
  <c r="AE107" i="1" s="1"/>
  <c r="Y106" i="1"/>
  <c r="Z106" i="1" s="1"/>
  <c r="AA106" i="1" s="1"/>
  <c r="AB106" i="1" s="1"/>
  <c r="AC106" i="1" s="1"/>
  <c r="AD106" i="1" s="1"/>
  <c r="AE106" i="1" s="1"/>
  <c r="Y105" i="1"/>
  <c r="Z105" i="1" s="1"/>
  <c r="AA105" i="1" s="1"/>
  <c r="AB105" i="1" s="1"/>
  <c r="AC105" i="1" s="1"/>
  <c r="AD105" i="1" s="1"/>
  <c r="AE105" i="1" s="1"/>
  <c r="Y104" i="1"/>
  <c r="Z104" i="1" s="1"/>
  <c r="AA104" i="1" s="1"/>
  <c r="AB104" i="1" s="1"/>
  <c r="AC104" i="1" s="1"/>
  <c r="AD104" i="1" s="1"/>
  <c r="AE104" i="1" s="1"/>
  <c r="Y103" i="1"/>
  <c r="Z103" i="1" s="1"/>
  <c r="AA103" i="1" s="1"/>
  <c r="AB103" i="1" s="1"/>
  <c r="AC103" i="1" s="1"/>
  <c r="AD103" i="1" s="1"/>
  <c r="AE103" i="1" s="1"/>
  <c r="Y102" i="1"/>
  <c r="Z102" i="1" s="1"/>
  <c r="AA102" i="1" s="1"/>
  <c r="AB102" i="1" s="1"/>
  <c r="AC102" i="1" s="1"/>
  <c r="AD102" i="1" s="1"/>
  <c r="AE102" i="1" s="1"/>
  <c r="Y101" i="1"/>
  <c r="Z101" i="1" s="1"/>
  <c r="AA101" i="1" s="1"/>
  <c r="AB101" i="1" s="1"/>
  <c r="AC101" i="1" s="1"/>
  <c r="AD101" i="1" s="1"/>
  <c r="AE101" i="1" s="1"/>
  <c r="Y100" i="1"/>
  <c r="Z100" i="1" s="1"/>
  <c r="AA100" i="1" s="1"/>
  <c r="AB100" i="1" s="1"/>
  <c r="AC100" i="1" s="1"/>
  <c r="AD100" i="1" s="1"/>
  <c r="AE100" i="1" s="1"/>
  <c r="Y99" i="1"/>
  <c r="Z99" i="1" s="1"/>
  <c r="AA99" i="1" s="1"/>
  <c r="AB99" i="1" s="1"/>
  <c r="AC99" i="1" s="1"/>
  <c r="AD99" i="1" s="1"/>
  <c r="AE99" i="1" s="1"/>
  <c r="Y98" i="1"/>
  <c r="Z98" i="1" s="1"/>
  <c r="AA98" i="1" s="1"/>
  <c r="AB98" i="1" s="1"/>
  <c r="AC98" i="1" s="1"/>
  <c r="AD98" i="1" s="1"/>
  <c r="AE98" i="1" s="1"/>
  <c r="Y97" i="1"/>
  <c r="Z97" i="1" s="1"/>
  <c r="AA97" i="1" s="1"/>
  <c r="AB97" i="1" s="1"/>
  <c r="AC97" i="1" s="1"/>
  <c r="AD97" i="1" s="1"/>
  <c r="AE97" i="1" s="1"/>
  <c r="Y96" i="1"/>
  <c r="Z96" i="1" s="1"/>
  <c r="AA96" i="1" s="1"/>
  <c r="AB96" i="1" s="1"/>
  <c r="AC96" i="1" s="1"/>
  <c r="AD96" i="1" s="1"/>
  <c r="AE96" i="1" s="1"/>
  <c r="Y95" i="1"/>
  <c r="Z95" i="1" s="1"/>
  <c r="AA95" i="1" s="1"/>
  <c r="AB95" i="1" s="1"/>
  <c r="AC95" i="1" s="1"/>
  <c r="AD95" i="1" s="1"/>
  <c r="AE95" i="1" s="1"/>
  <c r="Y94" i="1"/>
  <c r="Z94" i="1" s="1"/>
  <c r="AA94" i="1" s="1"/>
  <c r="AB94" i="1" s="1"/>
  <c r="AC94" i="1" s="1"/>
  <c r="AD94" i="1" s="1"/>
  <c r="AE94" i="1" s="1"/>
  <c r="Y93" i="1"/>
  <c r="Z93" i="1" s="1"/>
  <c r="AA93" i="1" s="1"/>
  <c r="AB93" i="1" s="1"/>
  <c r="AC93" i="1" s="1"/>
  <c r="AD93" i="1" s="1"/>
  <c r="AE93" i="1" s="1"/>
  <c r="Y92" i="1"/>
  <c r="Z92" i="1" s="1"/>
  <c r="AA92" i="1" s="1"/>
  <c r="AB92" i="1" s="1"/>
  <c r="AC92" i="1" s="1"/>
  <c r="AD92" i="1" s="1"/>
  <c r="AE92" i="1" s="1"/>
  <c r="Y91" i="1"/>
  <c r="Z91" i="1" s="1"/>
  <c r="AA91" i="1" s="1"/>
  <c r="AB91" i="1" s="1"/>
  <c r="AC91" i="1" s="1"/>
  <c r="AD91" i="1" s="1"/>
  <c r="AE91" i="1" s="1"/>
  <c r="Y90" i="1"/>
  <c r="Z90" i="1" s="1"/>
  <c r="AA90" i="1" s="1"/>
  <c r="AB90" i="1" s="1"/>
  <c r="AC90" i="1" s="1"/>
  <c r="AD90" i="1" s="1"/>
  <c r="AE90" i="1" s="1"/>
  <c r="Y89" i="1"/>
  <c r="Z89" i="1" s="1"/>
  <c r="AA89" i="1" s="1"/>
  <c r="AB89" i="1" s="1"/>
  <c r="AC89" i="1" s="1"/>
  <c r="AD89" i="1" s="1"/>
  <c r="AE89" i="1" s="1"/>
  <c r="Y88" i="1"/>
  <c r="Z88" i="1" s="1"/>
  <c r="AA88" i="1" s="1"/>
  <c r="AB88" i="1" s="1"/>
  <c r="AC88" i="1" s="1"/>
  <c r="AD88" i="1" s="1"/>
  <c r="AE88" i="1" s="1"/>
  <c r="Y87" i="1"/>
  <c r="Z87" i="1" s="1"/>
  <c r="AA87" i="1" s="1"/>
  <c r="AB87" i="1" s="1"/>
  <c r="AC87" i="1" s="1"/>
  <c r="AD87" i="1" s="1"/>
  <c r="AE87" i="1" s="1"/>
  <c r="Y86" i="1"/>
  <c r="Z86" i="1" s="1"/>
  <c r="AA86" i="1" s="1"/>
  <c r="AB86" i="1" s="1"/>
  <c r="AC86" i="1" s="1"/>
  <c r="AD86" i="1" s="1"/>
  <c r="AE86" i="1" s="1"/>
  <c r="Y85" i="1"/>
  <c r="Z85" i="1" s="1"/>
  <c r="AA85" i="1" s="1"/>
  <c r="AB85" i="1" s="1"/>
  <c r="AC85" i="1" s="1"/>
  <c r="AD85" i="1" s="1"/>
  <c r="AE85" i="1" s="1"/>
  <c r="Y84" i="1"/>
  <c r="Z84" i="1" s="1"/>
  <c r="AA84" i="1" s="1"/>
  <c r="AB84" i="1" s="1"/>
  <c r="AC84" i="1" s="1"/>
  <c r="AD84" i="1" s="1"/>
  <c r="AE84" i="1" s="1"/>
  <c r="Y83" i="1"/>
  <c r="Z83" i="1" s="1"/>
  <c r="AA83" i="1" s="1"/>
  <c r="AB83" i="1" s="1"/>
  <c r="AC83" i="1" s="1"/>
  <c r="AD83" i="1" s="1"/>
  <c r="AE83" i="1" s="1"/>
  <c r="Y82" i="1"/>
  <c r="Z82" i="1" s="1"/>
  <c r="AA82" i="1" s="1"/>
  <c r="AB82" i="1" s="1"/>
  <c r="AC82" i="1" s="1"/>
  <c r="AD82" i="1" s="1"/>
  <c r="AE82" i="1" s="1"/>
  <c r="Y81" i="1"/>
  <c r="Z81" i="1" s="1"/>
  <c r="AA81" i="1" s="1"/>
  <c r="AB81" i="1" s="1"/>
  <c r="AC81" i="1" s="1"/>
  <c r="AD81" i="1" s="1"/>
  <c r="AE81" i="1" s="1"/>
  <c r="Y80" i="1"/>
  <c r="Z80" i="1" s="1"/>
  <c r="AA80" i="1" s="1"/>
  <c r="AB80" i="1" s="1"/>
  <c r="AC80" i="1" s="1"/>
  <c r="AD80" i="1" s="1"/>
  <c r="AE80" i="1" s="1"/>
  <c r="Y79" i="1"/>
  <c r="Z79" i="1" s="1"/>
  <c r="AA79" i="1" s="1"/>
  <c r="AB79" i="1" s="1"/>
  <c r="AC79" i="1" s="1"/>
  <c r="AD79" i="1" s="1"/>
  <c r="AE79" i="1" s="1"/>
  <c r="Y78" i="1"/>
  <c r="Z78" i="1" s="1"/>
  <c r="AA78" i="1" s="1"/>
  <c r="AB78" i="1" s="1"/>
  <c r="AC78" i="1" s="1"/>
  <c r="AD78" i="1" s="1"/>
  <c r="AE78" i="1" s="1"/>
  <c r="Y77" i="1"/>
  <c r="Z77" i="1" s="1"/>
  <c r="AA77" i="1" s="1"/>
  <c r="AB77" i="1" s="1"/>
  <c r="AC77" i="1" s="1"/>
  <c r="AD77" i="1" s="1"/>
  <c r="AE77" i="1" s="1"/>
  <c r="Y76" i="1"/>
  <c r="Z76" i="1" s="1"/>
  <c r="AA76" i="1" s="1"/>
  <c r="AB76" i="1" s="1"/>
  <c r="AC76" i="1" s="1"/>
  <c r="AD76" i="1" s="1"/>
  <c r="AE76" i="1" s="1"/>
  <c r="Y75" i="1"/>
  <c r="Z75" i="1" s="1"/>
  <c r="AA75" i="1" s="1"/>
  <c r="AB75" i="1" s="1"/>
  <c r="AC75" i="1" s="1"/>
  <c r="AD75" i="1" s="1"/>
  <c r="AE75" i="1" s="1"/>
  <c r="Y74" i="1"/>
  <c r="Z74" i="1" s="1"/>
  <c r="AA74" i="1" s="1"/>
  <c r="AB74" i="1" s="1"/>
  <c r="AC74" i="1" s="1"/>
  <c r="AD74" i="1" s="1"/>
  <c r="AE74" i="1" s="1"/>
  <c r="Y73" i="1"/>
  <c r="Z73" i="1" s="1"/>
  <c r="AA73" i="1" s="1"/>
  <c r="AB73" i="1" s="1"/>
  <c r="AC73" i="1" s="1"/>
  <c r="AD73" i="1" s="1"/>
  <c r="AE73" i="1" s="1"/>
  <c r="Y72" i="1"/>
  <c r="Z72" i="1" s="1"/>
  <c r="AA72" i="1" s="1"/>
  <c r="AB72" i="1" s="1"/>
  <c r="AC72" i="1" s="1"/>
  <c r="AD72" i="1" s="1"/>
  <c r="AE72" i="1" s="1"/>
  <c r="Y71" i="1"/>
  <c r="Z71" i="1" s="1"/>
  <c r="AA71" i="1" s="1"/>
  <c r="AB71" i="1" s="1"/>
  <c r="AC71" i="1" s="1"/>
  <c r="AD71" i="1" s="1"/>
  <c r="AE71" i="1" s="1"/>
  <c r="Y70" i="1"/>
  <c r="Z70" i="1" s="1"/>
  <c r="AA70" i="1" s="1"/>
  <c r="AB70" i="1" s="1"/>
  <c r="AC70" i="1" s="1"/>
  <c r="AD70" i="1" s="1"/>
  <c r="AE70" i="1" s="1"/>
  <c r="Y69" i="1"/>
  <c r="Z69" i="1" s="1"/>
  <c r="AA69" i="1" s="1"/>
  <c r="AB69" i="1" s="1"/>
  <c r="AC69" i="1" s="1"/>
  <c r="AD69" i="1" s="1"/>
  <c r="AE69" i="1" s="1"/>
  <c r="Y68" i="1"/>
  <c r="Z68" i="1" s="1"/>
  <c r="AA68" i="1" s="1"/>
  <c r="AB68" i="1" s="1"/>
  <c r="AC68" i="1" s="1"/>
  <c r="AD68" i="1" s="1"/>
  <c r="AE68" i="1" s="1"/>
  <c r="Y67" i="1"/>
  <c r="Z67" i="1" s="1"/>
  <c r="AA67" i="1" s="1"/>
  <c r="AB67" i="1" s="1"/>
  <c r="AC67" i="1" s="1"/>
  <c r="AD67" i="1" s="1"/>
  <c r="AE67" i="1" s="1"/>
  <c r="Y66" i="1"/>
  <c r="Z66" i="1" s="1"/>
  <c r="AA66" i="1" s="1"/>
  <c r="AB66" i="1" s="1"/>
  <c r="AC66" i="1" s="1"/>
  <c r="AD66" i="1" s="1"/>
  <c r="AE66" i="1" s="1"/>
  <c r="Y65" i="1"/>
  <c r="Z65" i="1" s="1"/>
  <c r="AA65" i="1" s="1"/>
  <c r="AB65" i="1" s="1"/>
  <c r="AC65" i="1" s="1"/>
  <c r="AD65" i="1" s="1"/>
  <c r="AE65" i="1" s="1"/>
  <c r="Y64" i="1"/>
  <c r="Z64" i="1" s="1"/>
  <c r="AA64" i="1" s="1"/>
  <c r="AB64" i="1" s="1"/>
  <c r="AC64" i="1" s="1"/>
  <c r="AD64" i="1" s="1"/>
  <c r="AE64" i="1" s="1"/>
  <c r="Y63" i="1"/>
  <c r="Z63" i="1" s="1"/>
  <c r="AA63" i="1" s="1"/>
  <c r="AB63" i="1" s="1"/>
  <c r="AC63" i="1" s="1"/>
  <c r="AD63" i="1" s="1"/>
  <c r="AE63" i="1" s="1"/>
  <c r="Y62" i="1"/>
  <c r="Z62" i="1" s="1"/>
  <c r="AA62" i="1" s="1"/>
  <c r="AB62" i="1" s="1"/>
  <c r="AC62" i="1" s="1"/>
  <c r="AD62" i="1" s="1"/>
  <c r="AE62" i="1" s="1"/>
  <c r="Y61" i="1"/>
  <c r="Z61" i="1" s="1"/>
  <c r="AA61" i="1" s="1"/>
  <c r="AB61" i="1" s="1"/>
  <c r="AC61" i="1" s="1"/>
  <c r="AD61" i="1" s="1"/>
  <c r="AE61" i="1" s="1"/>
  <c r="Y60" i="1"/>
  <c r="Z60" i="1" s="1"/>
  <c r="AA60" i="1" s="1"/>
  <c r="AB60" i="1" s="1"/>
  <c r="AC60" i="1" s="1"/>
  <c r="AD60" i="1" s="1"/>
  <c r="AE60" i="1" s="1"/>
  <c r="Y59" i="1"/>
  <c r="Z59" i="1" s="1"/>
  <c r="AA59" i="1" s="1"/>
  <c r="AB59" i="1" s="1"/>
  <c r="AC59" i="1" s="1"/>
  <c r="AD59" i="1" s="1"/>
  <c r="AE59" i="1" s="1"/>
  <c r="Y58" i="1"/>
  <c r="Z58" i="1" s="1"/>
  <c r="AA58" i="1" s="1"/>
  <c r="AB58" i="1" s="1"/>
  <c r="AC58" i="1" s="1"/>
  <c r="AD58" i="1" s="1"/>
  <c r="AE58" i="1" s="1"/>
  <c r="Y57" i="1"/>
  <c r="Z57" i="1" s="1"/>
  <c r="AA57" i="1" s="1"/>
  <c r="AB57" i="1" s="1"/>
  <c r="AC57" i="1" s="1"/>
  <c r="AD57" i="1" s="1"/>
  <c r="AE57" i="1" s="1"/>
  <c r="Y56" i="1"/>
  <c r="Z56" i="1" s="1"/>
  <c r="AA56" i="1" s="1"/>
  <c r="AB56" i="1" s="1"/>
  <c r="AC56" i="1" s="1"/>
  <c r="AD56" i="1" s="1"/>
  <c r="AE56" i="1" s="1"/>
  <c r="Y55" i="1"/>
  <c r="Z55" i="1" s="1"/>
  <c r="AA55" i="1" s="1"/>
  <c r="AB55" i="1" s="1"/>
  <c r="AC55" i="1" s="1"/>
  <c r="AD55" i="1" s="1"/>
  <c r="AE55" i="1" s="1"/>
  <c r="Y54" i="1"/>
  <c r="Z54" i="1" s="1"/>
  <c r="AA54" i="1" s="1"/>
  <c r="AB54" i="1" s="1"/>
  <c r="AC54" i="1" s="1"/>
  <c r="AD54" i="1" s="1"/>
  <c r="AE54" i="1" s="1"/>
  <c r="Y53" i="1"/>
  <c r="Z53" i="1" s="1"/>
  <c r="AA53" i="1" s="1"/>
  <c r="AB53" i="1" s="1"/>
  <c r="AC53" i="1" s="1"/>
  <c r="AD53" i="1" s="1"/>
  <c r="AE53" i="1" s="1"/>
  <c r="Y52" i="1"/>
  <c r="Z52" i="1" s="1"/>
  <c r="AA52" i="1" s="1"/>
  <c r="AB52" i="1" s="1"/>
  <c r="AC52" i="1" s="1"/>
  <c r="AD52" i="1" s="1"/>
  <c r="AE52" i="1" s="1"/>
  <c r="Y51" i="1"/>
  <c r="Z51" i="1" s="1"/>
  <c r="AA51" i="1" s="1"/>
  <c r="AB51" i="1" s="1"/>
  <c r="AC51" i="1" s="1"/>
  <c r="AD51" i="1" s="1"/>
  <c r="AE51" i="1" s="1"/>
  <c r="Y50" i="1"/>
  <c r="Z50" i="1" s="1"/>
  <c r="AA50" i="1" s="1"/>
  <c r="AB50" i="1" s="1"/>
  <c r="AC50" i="1" s="1"/>
  <c r="AD50" i="1" s="1"/>
  <c r="AE50" i="1" s="1"/>
  <c r="Y49" i="1"/>
  <c r="Z49" i="1" s="1"/>
  <c r="AA49" i="1" s="1"/>
  <c r="AB49" i="1" s="1"/>
  <c r="AC49" i="1" s="1"/>
  <c r="AD49" i="1" s="1"/>
  <c r="AE49" i="1" s="1"/>
  <c r="Y48" i="1"/>
  <c r="Z48" i="1" s="1"/>
  <c r="AA48" i="1" s="1"/>
  <c r="AB48" i="1" s="1"/>
  <c r="AC48" i="1" s="1"/>
  <c r="AD48" i="1" s="1"/>
  <c r="AE48" i="1" s="1"/>
  <c r="Y47" i="1"/>
  <c r="Z47" i="1" s="1"/>
  <c r="AA47" i="1" s="1"/>
  <c r="AB47" i="1" s="1"/>
  <c r="AC47" i="1" s="1"/>
  <c r="AD47" i="1" s="1"/>
  <c r="AE47" i="1" s="1"/>
  <c r="Y46" i="1"/>
  <c r="Z46" i="1" s="1"/>
  <c r="AA46" i="1" s="1"/>
  <c r="AB46" i="1" s="1"/>
  <c r="AC46" i="1" s="1"/>
  <c r="AD46" i="1" s="1"/>
  <c r="AE46" i="1" s="1"/>
  <c r="Y45" i="1"/>
  <c r="Z45" i="1" s="1"/>
  <c r="AA45" i="1" s="1"/>
  <c r="AB45" i="1" s="1"/>
  <c r="AC45" i="1" s="1"/>
  <c r="AD45" i="1" s="1"/>
  <c r="AE45" i="1" s="1"/>
  <c r="Y44" i="1"/>
  <c r="Z44" i="1" s="1"/>
  <c r="AA44" i="1" s="1"/>
  <c r="AB44" i="1" s="1"/>
  <c r="AC44" i="1" s="1"/>
  <c r="AD44" i="1" s="1"/>
  <c r="AE44" i="1" s="1"/>
  <c r="Y43" i="1"/>
  <c r="Z43" i="1" s="1"/>
  <c r="AA43" i="1" s="1"/>
  <c r="AB43" i="1" s="1"/>
  <c r="AC43" i="1" s="1"/>
  <c r="AD43" i="1" s="1"/>
  <c r="AE43" i="1" s="1"/>
  <c r="Y42" i="1"/>
  <c r="Z42" i="1" s="1"/>
  <c r="AA42" i="1" s="1"/>
  <c r="AB42" i="1" s="1"/>
  <c r="AC42" i="1" s="1"/>
  <c r="AD42" i="1" s="1"/>
  <c r="AE42" i="1" s="1"/>
  <c r="Y41" i="1"/>
  <c r="Z41" i="1" s="1"/>
  <c r="AA41" i="1" s="1"/>
  <c r="AB41" i="1" s="1"/>
  <c r="AC41" i="1" s="1"/>
  <c r="AD41" i="1" s="1"/>
  <c r="AE41" i="1" s="1"/>
  <c r="Y40" i="1"/>
  <c r="Z40" i="1" s="1"/>
  <c r="AA40" i="1" s="1"/>
  <c r="AB40" i="1" s="1"/>
  <c r="AC40" i="1" s="1"/>
  <c r="AD40" i="1" s="1"/>
  <c r="AE40" i="1" s="1"/>
  <c r="Y39" i="1"/>
  <c r="Z39" i="1" s="1"/>
  <c r="AA39" i="1" s="1"/>
  <c r="AB39" i="1" s="1"/>
  <c r="AC39" i="1" s="1"/>
  <c r="AD39" i="1" s="1"/>
  <c r="AE39" i="1" s="1"/>
  <c r="Y38" i="1"/>
  <c r="Z38" i="1" s="1"/>
  <c r="AA38" i="1" s="1"/>
  <c r="AB38" i="1" s="1"/>
  <c r="AC38" i="1" s="1"/>
  <c r="AD38" i="1" s="1"/>
  <c r="AE38" i="1" s="1"/>
  <c r="Y37" i="1"/>
  <c r="Z37" i="1" s="1"/>
  <c r="AA37" i="1" s="1"/>
  <c r="AB37" i="1" s="1"/>
  <c r="AC37" i="1" s="1"/>
  <c r="AD37" i="1" s="1"/>
  <c r="AE37" i="1" s="1"/>
  <c r="Y36" i="1"/>
  <c r="Z36" i="1" s="1"/>
  <c r="AA36" i="1" s="1"/>
  <c r="AB36" i="1" s="1"/>
  <c r="AC36" i="1" s="1"/>
  <c r="AD36" i="1" s="1"/>
  <c r="AE36" i="1" s="1"/>
  <c r="Y35" i="1"/>
  <c r="Z35" i="1" s="1"/>
  <c r="AA35" i="1" s="1"/>
  <c r="AB35" i="1" s="1"/>
  <c r="AC35" i="1" s="1"/>
  <c r="AD35" i="1" s="1"/>
  <c r="AE35" i="1" s="1"/>
  <c r="Y34" i="1"/>
  <c r="Z34" i="1" s="1"/>
  <c r="AA34" i="1" s="1"/>
  <c r="AB34" i="1" s="1"/>
  <c r="AC34" i="1" s="1"/>
  <c r="AD34" i="1" s="1"/>
  <c r="AE34" i="1" s="1"/>
  <c r="Y33" i="1"/>
  <c r="Z33" i="1" s="1"/>
  <c r="AA33" i="1" s="1"/>
  <c r="AB33" i="1" s="1"/>
  <c r="AC33" i="1" s="1"/>
  <c r="AD33" i="1" s="1"/>
  <c r="AE33" i="1" s="1"/>
  <c r="Y32" i="1"/>
  <c r="Z32" i="1" s="1"/>
  <c r="AA32" i="1" s="1"/>
  <c r="AB32" i="1" s="1"/>
  <c r="AC32" i="1" s="1"/>
  <c r="AD32" i="1" s="1"/>
  <c r="AE32" i="1" s="1"/>
  <c r="Y31" i="1"/>
  <c r="Z31" i="1" s="1"/>
  <c r="AA31" i="1" s="1"/>
  <c r="AB31" i="1" s="1"/>
  <c r="AC31" i="1" s="1"/>
  <c r="AD31" i="1" s="1"/>
  <c r="AE31" i="1" s="1"/>
  <c r="Y30" i="1"/>
  <c r="Z30" i="1" s="1"/>
  <c r="AA30" i="1" s="1"/>
  <c r="AB30" i="1" s="1"/>
  <c r="AC30" i="1" s="1"/>
  <c r="AD30" i="1" s="1"/>
  <c r="AE30" i="1" s="1"/>
  <c r="Y29" i="1"/>
  <c r="Z29" i="1" s="1"/>
  <c r="AA29" i="1" s="1"/>
  <c r="AB29" i="1" s="1"/>
  <c r="AC29" i="1" s="1"/>
  <c r="AD29" i="1" s="1"/>
  <c r="AE29" i="1" s="1"/>
  <c r="Y28" i="1"/>
  <c r="Z28" i="1" s="1"/>
  <c r="AA28" i="1" s="1"/>
  <c r="AB28" i="1" s="1"/>
  <c r="AC28" i="1" s="1"/>
  <c r="AD28" i="1" s="1"/>
  <c r="AE28" i="1" s="1"/>
  <c r="Y27" i="1"/>
  <c r="Z27" i="1" s="1"/>
  <c r="AA27" i="1" s="1"/>
  <c r="AB27" i="1" s="1"/>
  <c r="AC27" i="1" s="1"/>
  <c r="AD27" i="1" s="1"/>
  <c r="AE27" i="1" s="1"/>
  <c r="Y26" i="1"/>
  <c r="Z26" i="1" s="1"/>
  <c r="AA26" i="1" s="1"/>
  <c r="AB26" i="1" s="1"/>
  <c r="AC26" i="1" s="1"/>
  <c r="AD26" i="1" s="1"/>
  <c r="AE26" i="1" s="1"/>
  <c r="Y25" i="1"/>
  <c r="Z25" i="1" s="1"/>
  <c r="AA25" i="1" s="1"/>
  <c r="AB25" i="1" s="1"/>
  <c r="AC25" i="1" s="1"/>
  <c r="AD25" i="1" s="1"/>
  <c r="AE25" i="1" s="1"/>
  <c r="Y24" i="1"/>
  <c r="Z24" i="1" s="1"/>
  <c r="AA24" i="1" s="1"/>
  <c r="AB24" i="1" s="1"/>
  <c r="AC24" i="1" s="1"/>
  <c r="AD24" i="1" s="1"/>
  <c r="AE24" i="1" s="1"/>
  <c r="Y23" i="1"/>
  <c r="Z23" i="1" s="1"/>
  <c r="AA23" i="1" s="1"/>
  <c r="AB23" i="1" s="1"/>
  <c r="AC23" i="1" s="1"/>
  <c r="AD23" i="1" s="1"/>
  <c r="AE23" i="1" s="1"/>
  <c r="Y22" i="1"/>
  <c r="Z22" i="1" s="1"/>
  <c r="AA22" i="1" s="1"/>
  <c r="AB22" i="1" s="1"/>
  <c r="AC22" i="1" s="1"/>
  <c r="AD22" i="1" s="1"/>
  <c r="AE22" i="1" s="1"/>
  <c r="Y21" i="1"/>
  <c r="Z21" i="1" s="1"/>
  <c r="AA21" i="1" s="1"/>
  <c r="AB21" i="1" s="1"/>
  <c r="AC21" i="1" s="1"/>
  <c r="AD21" i="1" s="1"/>
  <c r="AE21" i="1" s="1"/>
  <c r="Y20" i="1"/>
  <c r="Z20" i="1" s="1"/>
  <c r="AA20" i="1" s="1"/>
  <c r="AB20" i="1" s="1"/>
  <c r="AC20" i="1" s="1"/>
  <c r="AD20" i="1" s="1"/>
  <c r="AE20" i="1" s="1"/>
  <c r="Y19" i="1"/>
  <c r="Z19" i="1" s="1"/>
  <c r="AA19" i="1" s="1"/>
  <c r="AB19" i="1" s="1"/>
  <c r="AC19" i="1" s="1"/>
  <c r="AD19" i="1" s="1"/>
  <c r="AE19" i="1" s="1"/>
  <c r="Y18" i="1"/>
  <c r="Z18" i="1" s="1"/>
  <c r="AA18" i="1" s="1"/>
  <c r="AB18" i="1" s="1"/>
  <c r="AC18" i="1" s="1"/>
  <c r="AD18" i="1" s="1"/>
  <c r="AE18" i="1" s="1"/>
  <c r="Y17" i="1"/>
  <c r="Z17" i="1" s="1"/>
  <c r="AA17" i="1" s="1"/>
  <c r="AB17" i="1" s="1"/>
  <c r="AC17" i="1" s="1"/>
  <c r="AD17" i="1" s="1"/>
  <c r="AE17" i="1" s="1"/>
  <c r="Y16" i="1"/>
  <c r="Z16" i="1" s="1"/>
  <c r="AA16" i="1" s="1"/>
  <c r="AB16" i="1" s="1"/>
  <c r="AC16" i="1" s="1"/>
  <c r="AD16" i="1" s="1"/>
  <c r="AE16" i="1" s="1"/>
  <c r="Y15" i="1"/>
  <c r="Z15" i="1" s="1"/>
  <c r="AA15" i="1" s="1"/>
  <c r="AB15" i="1" s="1"/>
  <c r="AC15" i="1" s="1"/>
  <c r="AD15" i="1" s="1"/>
  <c r="AE15" i="1" s="1"/>
  <c r="Y14" i="1"/>
  <c r="Z14" i="1" s="1"/>
  <c r="AA14" i="1" s="1"/>
  <c r="AB14" i="1" s="1"/>
  <c r="AC14" i="1" s="1"/>
  <c r="AD14" i="1" s="1"/>
  <c r="AE14" i="1" s="1"/>
  <c r="Y13" i="1"/>
  <c r="Z13" i="1" s="1"/>
  <c r="AA13" i="1" s="1"/>
  <c r="AB13" i="1" s="1"/>
  <c r="AC13" i="1" s="1"/>
  <c r="AD13" i="1" s="1"/>
  <c r="AE13" i="1" s="1"/>
  <c r="Y12" i="1"/>
  <c r="Z12" i="1" s="1"/>
  <c r="AA12" i="1" s="1"/>
  <c r="AB12" i="1" s="1"/>
  <c r="AC12" i="1" s="1"/>
  <c r="AD12" i="1" s="1"/>
  <c r="AE12" i="1" s="1"/>
  <c r="Y11" i="1"/>
  <c r="Z11" i="1" s="1"/>
  <c r="AA11" i="1" s="1"/>
  <c r="AB11" i="1" s="1"/>
  <c r="AC11" i="1" s="1"/>
  <c r="AD11" i="1" s="1"/>
  <c r="AE11" i="1" s="1"/>
  <c r="Y10" i="1"/>
  <c r="Z10" i="1" s="1"/>
  <c r="AA10" i="1" s="1"/>
  <c r="AB10" i="1" s="1"/>
  <c r="AC10" i="1" s="1"/>
  <c r="AD10" i="1" s="1"/>
  <c r="AE10" i="1" s="1"/>
  <c r="Y9" i="1"/>
  <c r="Z9" i="1" s="1"/>
  <c r="AA9" i="1" s="1"/>
  <c r="AB9" i="1" s="1"/>
  <c r="AC9" i="1" s="1"/>
  <c r="AD9" i="1" s="1"/>
  <c r="AE9" i="1" s="1"/>
  <c r="Y8" i="1"/>
  <c r="Z8" i="1" s="1"/>
  <c r="AA8" i="1" s="1"/>
  <c r="AB8" i="1" s="1"/>
  <c r="AC8" i="1" s="1"/>
  <c r="AD8" i="1" s="1"/>
  <c r="AE8" i="1" s="1"/>
  <c r="Y7" i="1"/>
  <c r="Z7" i="1" s="1"/>
  <c r="AA7" i="1" s="1"/>
  <c r="AB7" i="1" s="1"/>
  <c r="AC7" i="1" s="1"/>
  <c r="AD7" i="1" s="1"/>
  <c r="AE7" i="1" s="1"/>
  <c r="Y6" i="1"/>
  <c r="Z6" i="1" s="1"/>
  <c r="AA6" i="1" s="1"/>
  <c r="AB6" i="1" s="1"/>
  <c r="AC6" i="1" s="1"/>
  <c r="AD6" i="1" s="1"/>
  <c r="AE6" i="1" s="1"/>
  <c r="Y5" i="1"/>
  <c r="Z5" i="1" s="1"/>
  <c r="AA5" i="1" s="1"/>
  <c r="AB5" i="1" s="1"/>
  <c r="AC5" i="1" s="1"/>
  <c r="AD5" i="1" s="1"/>
  <c r="AE5" i="1" s="1"/>
  <c r="BO5" i="1" s="1"/>
  <c r="BR1164" i="1"/>
  <c r="BQ1164" i="1"/>
  <c r="BR1163" i="1"/>
  <c r="BQ1163" i="1"/>
  <c r="BR1162" i="1"/>
  <c r="BQ1162" i="1"/>
  <c r="BR1161" i="1"/>
  <c r="BQ1161" i="1"/>
  <c r="BR1160" i="1"/>
  <c r="BQ1160" i="1"/>
  <c r="BR1159" i="1"/>
  <c r="BQ1159" i="1"/>
  <c r="BR1158" i="1"/>
  <c r="BQ1158" i="1"/>
  <c r="BR1157" i="1"/>
  <c r="BQ1157" i="1"/>
  <c r="BR1156" i="1"/>
  <c r="BQ1156" i="1"/>
  <c r="BR1155" i="1"/>
  <c r="BQ1155" i="1"/>
  <c r="BR1154" i="1"/>
  <c r="BQ1154" i="1"/>
  <c r="BR1153" i="1"/>
  <c r="BQ1153" i="1"/>
  <c r="BR1152" i="1"/>
  <c r="BQ1152" i="1"/>
  <c r="BR1151" i="1"/>
  <c r="BQ1151" i="1"/>
  <c r="BR1150" i="1"/>
  <c r="BQ1150" i="1"/>
  <c r="BR1149" i="1"/>
  <c r="BQ1149" i="1"/>
  <c r="BR1148" i="1"/>
  <c r="BQ1148" i="1"/>
  <c r="BR1147" i="1"/>
  <c r="BQ1147" i="1"/>
  <c r="BR1146" i="1"/>
  <c r="BQ1146" i="1"/>
  <c r="BR1145" i="1"/>
  <c r="BQ1145" i="1"/>
  <c r="BR1144" i="1"/>
  <c r="BQ1144" i="1"/>
  <c r="BR1143" i="1"/>
  <c r="BQ1143" i="1"/>
  <c r="BR1142" i="1"/>
  <c r="BQ1142" i="1"/>
  <c r="BR1141" i="1"/>
  <c r="BQ1141" i="1"/>
  <c r="BR1140" i="1"/>
  <c r="BQ1140" i="1"/>
  <c r="BR1139" i="1"/>
  <c r="BQ1139" i="1"/>
  <c r="BR1138" i="1"/>
  <c r="BQ1138" i="1"/>
  <c r="BR1137" i="1"/>
  <c r="BQ1137" i="1"/>
  <c r="BR1136" i="1"/>
  <c r="BQ1136" i="1"/>
  <c r="BR1135" i="1"/>
  <c r="BQ1135" i="1"/>
  <c r="BR1134" i="1"/>
  <c r="BQ1134" i="1"/>
  <c r="BR1133" i="1"/>
  <c r="BQ1133" i="1"/>
  <c r="BR1132" i="1"/>
  <c r="BQ1132" i="1"/>
  <c r="BR1131" i="1"/>
  <c r="BQ1131" i="1"/>
  <c r="BR1130" i="1"/>
  <c r="BQ1130" i="1"/>
  <c r="BR1129" i="1"/>
  <c r="BQ1129" i="1"/>
  <c r="BR1128" i="1"/>
  <c r="BQ1128" i="1"/>
  <c r="BR1127" i="1"/>
  <c r="BQ1127" i="1"/>
  <c r="BR1126" i="1"/>
  <c r="BQ1126" i="1"/>
  <c r="BR1125" i="1"/>
  <c r="BQ1125" i="1"/>
  <c r="BR1124" i="1"/>
  <c r="BQ1124" i="1"/>
  <c r="BR1123" i="1"/>
  <c r="BQ1123" i="1"/>
  <c r="BR1122" i="1"/>
  <c r="BQ1122" i="1"/>
  <c r="BR1121" i="1"/>
  <c r="BQ1121" i="1"/>
  <c r="BR1120" i="1"/>
  <c r="BQ1120" i="1"/>
  <c r="BR1119" i="1"/>
  <c r="BQ1119" i="1"/>
  <c r="BR1118" i="1"/>
  <c r="BQ1118" i="1"/>
  <c r="BR1117" i="1"/>
  <c r="BQ1117" i="1"/>
  <c r="BR1116" i="1"/>
  <c r="BQ1116" i="1"/>
  <c r="BR1115" i="1"/>
  <c r="BQ1115" i="1"/>
  <c r="BR1114" i="1"/>
  <c r="BQ1114" i="1"/>
  <c r="BR1113" i="1"/>
  <c r="BQ1113" i="1"/>
  <c r="BR1112" i="1"/>
  <c r="BQ1112" i="1"/>
  <c r="BR1111" i="1"/>
  <c r="BQ1111" i="1"/>
  <c r="BR1110" i="1"/>
  <c r="BQ1110" i="1"/>
  <c r="BR1109" i="1"/>
  <c r="BQ1109" i="1"/>
  <c r="BR1108" i="1"/>
  <c r="BQ1108" i="1"/>
  <c r="BR1107" i="1"/>
  <c r="BQ1107" i="1"/>
  <c r="BR1106" i="1"/>
  <c r="BQ1106" i="1"/>
  <c r="BR1105" i="1"/>
  <c r="BQ1105" i="1"/>
  <c r="BR1104" i="1"/>
  <c r="BQ1104" i="1"/>
  <c r="BR1103" i="1"/>
  <c r="BQ1103" i="1"/>
  <c r="BR1102" i="1"/>
  <c r="BQ1102" i="1"/>
  <c r="BR1101" i="1"/>
  <c r="BQ1101" i="1"/>
  <c r="BR1100" i="1"/>
  <c r="BQ1100" i="1"/>
  <c r="BR1099" i="1"/>
  <c r="BQ1099" i="1"/>
  <c r="BR1098" i="1"/>
  <c r="BQ1098" i="1"/>
  <c r="BR1097" i="1"/>
  <c r="BQ1097" i="1"/>
  <c r="BR1096" i="1"/>
  <c r="BQ1096" i="1"/>
  <c r="BR1095" i="1"/>
  <c r="BQ1095" i="1"/>
  <c r="BR1094" i="1"/>
  <c r="BQ1094" i="1"/>
  <c r="BR1093" i="1"/>
  <c r="BQ1093" i="1"/>
  <c r="BR1092" i="1"/>
  <c r="BQ1092" i="1"/>
  <c r="BR1091" i="1"/>
  <c r="BQ1091" i="1"/>
  <c r="BR1090" i="1"/>
  <c r="BQ1090" i="1"/>
  <c r="BR1089" i="1"/>
  <c r="BQ1089" i="1"/>
  <c r="BR1088" i="1"/>
  <c r="BQ1088" i="1"/>
  <c r="BR1087" i="1"/>
  <c r="BQ1087" i="1"/>
  <c r="BR1086" i="1"/>
  <c r="BQ1086" i="1"/>
  <c r="BR1085" i="1"/>
  <c r="BQ1085" i="1"/>
  <c r="BR1084" i="1"/>
  <c r="BQ1084" i="1"/>
  <c r="BR1083" i="1"/>
  <c r="BQ1083" i="1"/>
  <c r="BR1082" i="1"/>
  <c r="BQ1082" i="1"/>
  <c r="BR1081" i="1"/>
  <c r="BQ1081" i="1"/>
  <c r="BR1080" i="1"/>
  <c r="BQ1080" i="1"/>
  <c r="BR1079" i="1"/>
  <c r="BQ1079" i="1"/>
  <c r="BR1078" i="1"/>
  <c r="BQ1078" i="1"/>
  <c r="BR1077" i="1"/>
  <c r="BQ1077" i="1"/>
  <c r="BR1076" i="1"/>
  <c r="BQ1076" i="1"/>
  <c r="BR1075" i="1"/>
  <c r="BQ1075" i="1"/>
  <c r="BR1074" i="1"/>
  <c r="BQ1074" i="1"/>
  <c r="BR1073" i="1"/>
  <c r="BQ1073" i="1"/>
  <c r="BR1072" i="1"/>
  <c r="BQ1072" i="1"/>
  <c r="BR1071" i="1"/>
  <c r="BQ1071" i="1"/>
  <c r="BR1070" i="1"/>
  <c r="BQ1070" i="1"/>
  <c r="BR1069" i="1"/>
  <c r="BQ1069" i="1"/>
  <c r="BR1068" i="1"/>
  <c r="BQ1068" i="1"/>
  <c r="BR1067" i="1"/>
  <c r="BQ1067" i="1"/>
  <c r="BR1066" i="1"/>
  <c r="BQ1066" i="1"/>
  <c r="BR1065" i="1"/>
  <c r="BQ1065" i="1"/>
  <c r="BR1064" i="1"/>
  <c r="BQ1064" i="1"/>
  <c r="BR1063" i="1"/>
  <c r="BQ1063" i="1"/>
  <c r="BR1062" i="1"/>
  <c r="BQ1062" i="1"/>
  <c r="BR1061" i="1"/>
  <c r="BQ1061" i="1"/>
  <c r="BR1060" i="1"/>
  <c r="BQ1060" i="1"/>
  <c r="BR1059" i="1"/>
  <c r="BQ1059" i="1"/>
  <c r="BR1058" i="1"/>
  <c r="BQ1058" i="1"/>
  <c r="BR1057" i="1"/>
  <c r="BQ1057" i="1"/>
  <c r="BR1056" i="1"/>
  <c r="BQ1056" i="1"/>
  <c r="BR1055" i="1"/>
  <c r="BQ1055" i="1"/>
  <c r="BR1054" i="1"/>
  <c r="BQ1054" i="1"/>
  <c r="BR1053" i="1"/>
  <c r="BQ1053" i="1"/>
  <c r="BR1052" i="1"/>
  <c r="BQ1052" i="1"/>
  <c r="BR1051" i="1"/>
  <c r="BQ1051" i="1"/>
  <c r="BR1050" i="1"/>
  <c r="BQ1050" i="1"/>
  <c r="BR1049" i="1"/>
  <c r="BQ1049" i="1"/>
  <c r="BR1048" i="1"/>
  <c r="BQ1048" i="1"/>
  <c r="BR1047" i="1"/>
  <c r="BQ1047" i="1"/>
  <c r="BR1046" i="1"/>
  <c r="BQ1046" i="1"/>
  <c r="BR1045" i="1"/>
  <c r="BQ1045" i="1"/>
  <c r="BR1044" i="1"/>
  <c r="BQ1044" i="1"/>
  <c r="BR1043" i="1"/>
  <c r="BQ1043" i="1"/>
  <c r="BR1042" i="1"/>
  <c r="BQ1042" i="1"/>
  <c r="BR1041" i="1"/>
  <c r="BQ1041" i="1"/>
  <c r="BR1040" i="1"/>
  <c r="BQ1040" i="1"/>
  <c r="BR1039" i="1"/>
  <c r="BQ1039" i="1"/>
  <c r="BR1038" i="1"/>
  <c r="BQ1038" i="1"/>
  <c r="BR1037" i="1"/>
  <c r="BQ1037" i="1"/>
  <c r="BR1036" i="1"/>
  <c r="BQ1036" i="1"/>
  <c r="BR1035" i="1"/>
  <c r="BQ1035" i="1"/>
  <c r="BR1034" i="1"/>
  <c r="BQ1034" i="1"/>
  <c r="BR1033" i="1"/>
  <c r="BQ1033" i="1"/>
  <c r="BR1032" i="1"/>
  <c r="BQ1032" i="1"/>
  <c r="BR1031" i="1"/>
  <c r="BQ1031" i="1"/>
  <c r="BR1030" i="1"/>
  <c r="BQ1030" i="1"/>
  <c r="BR1029" i="1"/>
  <c r="BQ1029" i="1"/>
  <c r="BR1028" i="1"/>
  <c r="BQ1028" i="1"/>
  <c r="BR1027" i="1"/>
  <c r="BQ1027" i="1"/>
  <c r="BR1026" i="1"/>
  <c r="BQ1026" i="1"/>
  <c r="BR1025" i="1"/>
  <c r="BQ1025" i="1"/>
  <c r="BR1024" i="1"/>
  <c r="BQ1024" i="1"/>
  <c r="BR1023" i="1"/>
  <c r="BQ1023" i="1"/>
  <c r="BR1022" i="1"/>
  <c r="BQ1022" i="1"/>
  <c r="BR1021" i="1"/>
  <c r="BQ1021" i="1"/>
  <c r="BR1020" i="1"/>
  <c r="BQ1020" i="1"/>
  <c r="BR1019" i="1"/>
  <c r="BQ1019" i="1"/>
  <c r="BR1018" i="1"/>
  <c r="BQ1018" i="1"/>
  <c r="BR1017" i="1"/>
  <c r="BQ1017" i="1"/>
  <c r="BR1016" i="1"/>
  <c r="BQ1016" i="1"/>
  <c r="BR1015" i="1"/>
  <c r="BQ1015" i="1"/>
  <c r="BR1014" i="1"/>
  <c r="BQ1014" i="1"/>
  <c r="BR1013" i="1"/>
  <c r="BQ1013" i="1"/>
  <c r="BR1012" i="1"/>
  <c r="BQ1012" i="1"/>
  <c r="BR1011" i="1"/>
  <c r="BQ1011" i="1"/>
  <c r="BR1010" i="1"/>
  <c r="BQ1010" i="1"/>
  <c r="BR1009" i="1"/>
  <c r="BQ1009" i="1"/>
  <c r="BR1008" i="1"/>
  <c r="BQ1008" i="1"/>
  <c r="BR1007" i="1"/>
  <c r="BQ1007" i="1"/>
  <c r="BR1006" i="1"/>
  <c r="BQ1006" i="1"/>
  <c r="BR1005" i="1"/>
  <c r="BQ1005" i="1"/>
  <c r="BR1004" i="1"/>
  <c r="BQ1004" i="1"/>
  <c r="BR1003" i="1"/>
  <c r="BQ1003" i="1"/>
  <c r="BR1002" i="1"/>
  <c r="BQ1002" i="1"/>
  <c r="BR1001" i="1"/>
  <c r="BQ1001" i="1"/>
  <c r="BR1000" i="1"/>
  <c r="BQ1000" i="1"/>
  <c r="BR999" i="1"/>
  <c r="BQ999" i="1"/>
  <c r="BR998" i="1"/>
  <c r="BQ998" i="1"/>
  <c r="BR997" i="1"/>
  <c r="BQ997" i="1"/>
  <c r="BR996" i="1"/>
  <c r="BQ996" i="1"/>
  <c r="BR995" i="1"/>
  <c r="BQ995" i="1"/>
  <c r="BR994" i="1"/>
  <c r="BQ994" i="1"/>
  <c r="BR993" i="1"/>
  <c r="BQ993" i="1"/>
  <c r="BR992" i="1"/>
  <c r="BQ992" i="1"/>
  <c r="BR991" i="1"/>
  <c r="BQ991" i="1"/>
  <c r="BR990" i="1"/>
  <c r="BQ990" i="1"/>
  <c r="BR989" i="1"/>
  <c r="BQ989" i="1"/>
  <c r="BR988" i="1"/>
  <c r="BQ988" i="1"/>
  <c r="BR987" i="1"/>
  <c r="BQ987" i="1"/>
  <c r="BR986" i="1"/>
  <c r="BQ986" i="1"/>
  <c r="BR985" i="1"/>
  <c r="BQ985" i="1"/>
  <c r="BR984" i="1"/>
  <c r="BQ984" i="1"/>
  <c r="BR983" i="1"/>
  <c r="BQ983" i="1"/>
  <c r="BR982" i="1"/>
  <c r="BQ982" i="1"/>
  <c r="BR981" i="1"/>
  <c r="BQ981" i="1"/>
  <c r="BR980" i="1"/>
  <c r="BQ980" i="1"/>
  <c r="BR979" i="1"/>
  <c r="BQ979" i="1"/>
  <c r="BR978" i="1"/>
  <c r="BQ978" i="1"/>
  <c r="BR977" i="1"/>
  <c r="BQ977" i="1"/>
  <c r="BR976" i="1"/>
  <c r="BQ976" i="1"/>
  <c r="BR975" i="1"/>
  <c r="BQ975" i="1"/>
  <c r="BR974" i="1"/>
  <c r="BQ974" i="1"/>
  <c r="BR973" i="1"/>
  <c r="BQ973" i="1"/>
  <c r="BR972" i="1"/>
  <c r="BQ972" i="1"/>
  <c r="BR971" i="1"/>
  <c r="BQ971" i="1"/>
  <c r="BR970" i="1"/>
  <c r="BQ970" i="1"/>
  <c r="BR969" i="1"/>
  <c r="BQ969" i="1"/>
  <c r="BR968" i="1"/>
  <c r="BQ968" i="1"/>
  <c r="BR967" i="1"/>
  <c r="BQ967" i="1"/>
  <c r="BR966" i="1"/>
  <c r="BQ966" i="1"/>
  <c r="BR965" i="1"/>
  <c r="BQ965" i="1"/>
  <c r="BR964" i="1"/>
  <c r="BQ964" i="1"/>
  <c r="BR963" i="1"/>
  <c r="BQ963" i="1"/>
  <c r="BR962" i="1"/>
  <c r="BQ962" i="1"/>
  <c r="BR961" i="1"/>
  <c r="BQ961" i="1"/>
  <c r="BR960" i="1"/>
  <c r="BQ960" i="1"/>
  <c r="BR959" i="1"/>
  <c r="BQ959" i="1"/>
  <c r="BR958" i="1"/>
  <c r="BQ958" i="1"/>
  <c r="BR957" i="1"/>
  <c r="BQ957" i="1"/>
  <c r="BR956" i="1"/>
  <c r="BQ956" i="1"/>
  <c r="BR955" i="1"/>
  <c r="BQ955" i="1"/>
  <c r="BR954" i="1"/>
  <c r="BQ954" i="1"/>
  <c r="BR953" i="1"/>
  <c r="BQ953" i="1"/>
  <c r="BR952" i="1"/>
  <c r="BQ952" i="1"/>
  <c r="BR951" i="1"/>
  <c r="BQ951" i="1"/>
  <c r="BR950" i="1"/>
  <c r="BQ950" i="1"/>
  <c r="BR949" i="1"/>
  <c r="BQ949" i="1"/>
  <c r="BR948" i="1"/>
  <c r="BQ948" i="1"/>
  <c r="BR947" i="1"/>
  <c r="BQ947" i="1"/>
  <c r="BR946" i="1"/>
  <c r="BQ946" i="1"/>
  <c r="BR945" i="1"/>
  <c r="BQ945" i="1"/>
  <c r="BR944" i="1"/>
  <c r="BQ944" i="1"/>
  <c r="BR943" i="1"/>
  <c r="BQ943" i="1"/>
  <c r="BR942" i="1"/>
  <c r="BQ942" i="1"/>
  <c r="BR941" i="1"/>
  <c r="BQ941" i="1"/>
  <c r="BR940" i="1"/>
  <c r="BQ940" i="1"/>
  <c r="BR939" i="1"/>
  <c r="BQ939" i="1"/>
  <c r="BR938" i="1"/>
  <c r="BQ938" i="1"/>
  <c r="BR937" i="1"/>
  <c r="BQ937" i="1"/>
  <c r="BR936" i="1"/>
  <c r="BQ936" i="1"/>
  <c r="BR935" i="1"/>
  <c r="BQ935" i="1"/>
  <c r="BR934" i="1"/>
  <c r="BQ934" i="1"/>
  <c r="BR933" i="1"/>
  <c r="BQ933" i="1"/>
  <c r="BR932" i="1"/>
  <c r="BQ932" i="1"/>
  <c r="BR931" i="1"/>
  <c r="BQ931" i="1"/>
  <c r="BR930" i="1"/>
  <c r="BQ930" i="1"/>
  <c r="BR929" i="1"/>
  <c r="BQ929" i="1"/>
  <c r="BR928" i="1"/>
  <c r="BQ928" i="1"/>
  <c r="BR927" i="1"/>
  <c r="BQ927" i="1"/>
  <c r="BR926" i="1"/>
  <c r="BQ926" i="1"/>
  <c r="BR925" i="1"/>
  <c r="BQ925" i="1"/>
  <c r="BR924" i="1"/>
  <c r="BQ924" i="1"/>
  <c r="BR923" i="1"/>
  <c r="BQ923" i="1"/>
  <c r="BR922" i="1"/>
  <c r="BQ922" i="1"/>
  <c r="BR921" i="1"/>
  <c r="BQ921" i="1"/>
  <c r="BR920" i="1"/>
  <c r="BQ920" i="1"/>
  <c r="BR919" i="1"/>
  <c r="BQ919" i="1"/>
  <c r="BR918" i="1"/>
  <c r="BQ918" i="1"/>
  <c r="BR917" i="1"/>
  <c r="BQ917" i="1"/>
  <c r="BR916" i="1"/>
  <c r="BQ916" i="1"/>
  <c r="BR915" i="1"/>
  <c r="BQ915" i="1"/>
  <c r="BR914" i="1"/>
  <c r="BQ914" i="1"/>
  <c r="BR913" i="1"/>
  <c r="BQ913" i="1"/>
  <c r="BR912" i="1"/>
  <c r="BQ912" i="1"/>
  <c r="BR911" i="1"/>
  <c r="BQ911" i="1"/>
  <c r="BR910" i="1"/>
  <c r="BQ910" i="1"/>
  <c r="BR909" i="1"/>
  <c r="BQ909" i="1"/>
  <c r="BR908" i="1"/>
  <c r="BQ908" i="1"/>
  <c r="BR907" i="1"/>
  <c r="BQ907" i="1"/>
  <c r="BR906" i="1"/>
  <c r="BQ906" i="1"/>
  <c r="BR905" i="1"/>
  <c r="BQ905" i="1"/>
  <c r="BR904" i="1"/>
  <c r="BQ904" i="1"/>
  <c r="BR903" i="1"/>
  <c r="BQ903" i="1"/>
  <c r="BR902" i="1"/>
  <c r="BQ902" i="1"/>
  <c r="BR901" i="1"/>
  <c r="BQ901" i="1"/>
  <c r="BR900" i="1"/>
  <c r="BQ900" i="1"/>
  <c r="BR899" i="1"/>
  <c r="BQ899" i="1"/>
  <c r="BR898" i="1"/>
  <c r="BQ898" i="1"/>
  <c r="BR897" i="1"/>
  <c r="BQ897" i="1"/>
  <c r="BR896" i="1"/>
  <c r="BQ896" i="1"/>
  <c r="BR895" i="1"/>
  <c r="BQ895" i="1"/>
  <c r="BR894" i="1"/>
  <c r="BQ894" i="1"/>
  <c r="BR893" i="1"/>
  <c r="BQ893" i="1"/>
  <c r="BR892" i="1"/>
  <c r="BQ892" i="1"/>
  <c r="BR891" i="1"/>
  <c r="BQ891" i="1"/>
  <c r="BR890" i="1"/>
  <c r="BQ890" i="1"/>
  <c r="BR889" i="1"/>
  <c r="BQ889" i="1"/>
  <c r="BR888" i="1"/>
  <c r="BQ888" i="1"/>
  <c r="BR887" i="1"/>
  <c r="BQ887" i="1"/>
  <c r="BR886" i="1"/>
  <c r="BQ886" i="1"/>
  <c r="BR885" i="1"/>
  <c r="BQ885" i="1"/>
  <c r="BR884" i="1"/>
  <c r="BQ884" i="1"/>
  <c r="BR883" i="1"/>
  <c r="BQ883" i="1"/>
  <c r="BR882" i="1"/>
  <c r="BQ882" i="1"/>
  <c r="BR881" i="1"/>
  <c r="BQ881" i="1"/>
  <c r="BR880" i="1"/>
  <c r="BQ880" i="1"/>
  <c r="BR879" i="1"/>
  <c r="BQ879" i="1"/>
  <c r="BR878" i="1"/>
  <c r="BQ878" i="1"/>
  <c r="BR877" i="1"/>
  <c r="BQ877" i="1"/>
  <c r="BR876" i="1"/>
  <c r="BQ876" i="1"/>
  <c r="BR875" i="1"/>
  <c r="BQ875" i="1"/>
  <c r="BR874" i="1"/>
  <c r="BQ874" i="1"/>
  <c r="BR873" i="1"/>
  <c r="BQ873" i="1"/>
  <c r="BR872" i="1"/>
  <c r="BQ872" i="1"/>
  <c r="BR871" i="1"/>
  <c r="BQ871" i="1"/>
  <c r="BR870" i="1"/>
  <c r="BQ870" i="1"/>
  <c r="BR869" i="1"/>
  <c r="BQ869" i="1"/>
  <c r="BR868" i="1"/>
  <c r="BQ868" i="1"/>
  <c r="BR867" i="1"/>
  <c r="BQ867" i="1"/>
  <c r="BR866" i="1"/>
  <c r="BQ866" i="1"/>
  <c r="BR865" i="1"/>
  <c r="BQ865" i="1"/>
  <c r="BR864" i="1"/>
  <c r="BQ864" i="1"/>
  <c r="BR863" i="1"/>
  <c r="BQ863" i="1"/>
  <c r="BR862" i="1"/>
  <c r="BQ862" i="1"/>
  <c r="BR861" i="1"/>
  <c r="BQ861" i="1"/>
  <c r="BR860" i="1"/>
  <c r="BQ860" i="1"/>
  <c r="BR859" i="1"/>
  <c r="BQ859" i="1"/>
  <c r="BR858" i="1"/>
  <c r="BQ858" i="1"/>
  <c r="BR857" i="1"/>
  <c r="BQ857" i="1"/>
  <c r="BR856" i="1"/>
  <c r="BQ856" i="1"/>
  <c r="BR855" i="1"/>
  <c r="BQ855" i="1"/>
  <c r="BR854" i="1"/>
  <c r="BQ854" i="1"/>
  <c r="BR853" i="1"/>
  <c r="BQ853" i="1"/>
  <c r="BR852" i="1"/>
  <c r="BQ852" i="1"/>
  <c r="BR851" i="1"/>
  <c r="BQ851" i="1"/>
  <c r="BR850" i="1"/>
  <c r="BQ850" i="1"/>
  <c r="BR849" i="1"/>
  <c r="BQ849" i="1"/>
  <c r="BR848" i="1"/>
  <c r="BQ848" i="1"/>
  <c r="BR847" i="1"/>
  <c r="BQ847" i="1"/>
  <c r="BR846" i="1"/>
  <c r="BQ846" i="1"/>
  <c r="BR845" i="1"/>
  <c r="BQ845" i="1"/>
  <c r="BR844" i="1"/>
  <c r="BQ844" i="1"/>
  <c r="BR843" i="1"/>
  <c r="BQ843" i="1"/>
  <c r="BR842" i="1"/>
  <c r="BQ842" i="1"/>
  <c r="BR841" i="1"/>
  <c r="BQ841" i="1"/>
  <c r="BR840" i="1"/>
  <c r="BQ840" i="1"/>
  <c r="BR839" i="1"/>
  <c r="BQ839" i="1"/>
  <c r="BR838" i="1"/>
  <c r="BQ838" i="1"/>
  <c r="BR837" i="1"/>
  <c r="BQ837" i="1"/>
  <c r="BR836" i="1"/>
  <c r="BQ836" i="1"/>
  <c r="BR835" i="1"/>
  <c r="BQ835" i="1"/>
  <c r="BR834" i="1"/>
  <c r="BQ834" i="1"/>
  <c r="BR833" i="1"/>
  <c r="BQ833" i="1"/>
  <c r="BR832" i="1"/>
  <c r="BQ832" i="1"/>
  <c r="BR831" i="1"/>
  <c r="BQ831" i="1"/>
  <c r="BR830" i="1"/>
  <c r="BQ830" i="1"/>
  <c r="BR829" i="1"/>
  <c r="BQ829" i="1"/>
  <c r="BR828" i="1"/>
  <c r="BQ828" i="1"/>
  <c r="BR827" i="1"/>
  <c r="BQ827" i="1"/>
  <c r="BR826" i="1"/>
  <c r="BQ826" i="1"/>
  <c r="BR825" i="1"/>
  <c r="BQ825" i="1"/>
  <c r="BR824" i="1"/>
  <c r="BQ824" i="1"/>
  <c r="BR823" i="1"/>
  <c r="BQ823" i="1"/>
  <c r="BR822" i="1"/>
  <c r="BQ822" i="1"/>
  <c r="BR821" i="1"/>
  <c r="BQ821" i="1"/>
  <c r="BR820" i="1"/>
  <c r="BQ820" i="1"/>
  <c r="BR819" i="1"/>
  <c r="BQ819" i="1"/>
  <c r="BR818" i="1"/>
  <c r="BQ818" i="1"/>
  <c r="BR817" i="1"/>
  <c r="BQ817" i="1"/>
  <c r="BR816" i="1"/>
  <c r="BQ816" i="1"/>
  <c r="BR815" i="1"/>
  <c r="BQ815" i="1"/>
  <c r="BR814" i="1"/>
  <c r="BQ814" i="1"/>
  <c r="BR813" i="1"/>
  <c r="BQ813" i="1"/>
  <c r="BR812" i="1"/>
  <c r="BQ812" i="1"/>
  <c r="BR811" i="1"/>
  <c r="BQ811" i="1"/>
  <c r="BR810" i="1"/>
  <c r="BQ810" i="1"/>
  <c r="BR809" i="1"/>
  <c r="BQ809" i="1"/>
  <c r="BR808" i="1"/>
  <c r="BQ808" i="1"/>
  <c r="BR807" i="1"/>
  <c r="BQ807" i="1"/>
  <c r="BR806" i="1"/>
  <c r="BQ806" i="1"/>
  <c r="BR805" i="1"/>
  <c r="BQ805" i="1"/>
  <c r="BR804" i="1"/>
  <c r="BQ804" i="1"/>
  <c r="BR803" i="1"/>
  <c r="BQ803" i="1"/>
  <c r="BR802" i="1"/>
  <c r="BQ802" i="1"/>
  <c r="BR801" i="1"/>
  <c r="BQ801" i="1"/>
  <c r="BR800" i="1"/>
  <c r="BQ800" i="1"/>
  <c r="BR799" i="1"/>
  <c r="BQ799" i="1"/>
  <c r="BR798" i="1"/>
  <c r="BQ798" i="1"/>
  <c r="BR797" i="1"/>
  <c r="BQ797" i="1"/>
  <c r="BR796" i="1"/>
  <c r="BQ796" i="1"/>
  <c r="BR795" i="1"/>
  <c r="BQ795" i="1"/>
  <c r="BR794" i="1"/>
  <c r="BQ794" i="1"/>
  <c r="BR793" i="1"/>
  <c r="BQ793" i="1"/>
  <c r="BR792" i="1"/>
  <c r="BQ792" i="1"/>
  <c r="BR791" i="1"/>
  <c r="BQ791" i="1"/>
  <c r="BR790" i="1"/>
  <c r="BQ790" i="1"/>
  <c r="BR789" i="1"/>
  <c r="BQ789" i="1"/>
  <c r="BR788" i="1"/>
  <c r="BQ788" i="1"/>
  <c r="BR787" i="1"/>
  <c r="BQ787" i="1"/>
  <c r="BR786" i="1"/>
  <c r="BQ786" i="1"/>
  <c r="BR785" i="1"/>
  <c r="BQ785" i="1"/>
  <c r="BR784" i="1"/>
  <c r="BQ784" i="1"/>
  <c r="BR783" i="1"/>
  <c r="BQ783" i="1"/>
  <c r="BR782" i="1"/>
  <c r="BQ782" i="1"/>
  <c r="BR781" i="1"/>
  <c r="BQ781" i="1"/>
  <c r="BR780" i="1"/>
  <c r="BQ780" i="1"/>
  <c r="BR779" i="1"/>
  <c r="BQ779" i="1"/>
  <c r="BR778" i="1"/>
  <c r="BQ778" i="1"/>
  <c r="BR777" i="1"/>
  <c r="BQ777" i="1"/>
  <c r="BR776" i="1"/>
  <c r="BQ776" i="1"/>
  <c r="BR775" i="1"/>
  <c r="BQ775" i="1"/>
  <c r="BR774" i="1"/>
  <c r="BQ774" i="1"/>
  <c r="BR773" i="1"/>
  <c r="BQ773" i="1"/>
  <c r="BR772" i="1"/>
  <c r="BQ772" i="1"/>
  <c r="BR771" i="1"/>
  <c r="BQ771" i="1"/>
  <c r="BR770" i="1"/>
  <c r="BQ770" i="1"/>
  <c r="BR769" i="1"/>
  <c r="BQ769" i="1"/>
  <c r="BR768" i="1"/>
  <c r="BQ768" i="1"/>
  <c r="BR767" i="1"/>
  <c r="BQ767" i="1"/>
  <c r="BR766" i="1"/>
  <c r="BQ766" i="1"/>
  <c r="BR765" i="1"/>
  <c r="BQ765" i="1"/>
  <c r="BR764" i="1"/>
  <c r="BQ764" i="1"/>
  <c r="BR763" i="1"/>
  <c r="BQ763" i="1"/>
  <c r="BR762" i="1"/>
  <c r="BQ762" i="1"/>
  <c r="BR761" i="1"/>
  <c r="BQ761" i="1"/>
  <c r="BR760" i="1"/>
  <c r="BQ760" i="1"/>
  <c r="BR759" i="1"/>
  <c r="BQ759" i="1"/>
  <c r="BR758" i="1"/>
  <c r="BQ758" i="1"/>
  <c r="BR757" i="1"/>
  <c r="BQ757" i="1"/>
  <c r="BR756" i="1"/>
  <c r="BQ756" i="1"/>
  <c r="BR755" i="1"/>
  <c r="BQ755" i="1"/>
  <c r="BR754" i="1"/>
  <c r="BQ754" i="1"/>
  <c r="BR753" i="1"/>
  <c r="BQ753" i="1"/>
  <c r="BR752" i="1"/>
  <c r="BQ752" i="1"/>
  <c r="BR751" i="1"/>
  <c r="BQ751" i="1"/>
  <c r="BR750" i="1"/>
  <c r="BQ750" i="1"/>
  <c r="BR749" i="1"/>
  <c r="BQ749" i="1"/>
  <c r="BR748" i="1"/>
  <c r="BQ748" i="1"/>
  <c r="BR747" i="1"/>
  <c r="BQ747" i="1"/>
  <c r="BR746" i="1"/>
  <c r="BQ746" i="1"/>
  <c r="BR745" i="1"/>
  <c r="BQ745" i="1"/>
  <c r="BR744" i="1"/>
  <c r="BQ744" i="1"/>
  <c r="BR743" i="1"/>
  <c r="BQ743" i="1"/>
  <c r="BR742" i="1"/>
  <c r="BQ742" i="1"/>
  <c r="BR741" i="1"/>
  <c r="BQ741" i="1"/>
  <c r="BR740" i="1"/>
  <c r="BQ740" i="1"/>
  <c r="BR739" i="1"/>
  <c r="BQ739" i="1"/>
  <c r="BR738" i="1"/>
  <c r="BQ738" i="1"/>
  <c r="BR737" i="1"/>
  <c r="BQ737" i="1"/>
  <c r="BR736" i="1"/>
  <c r="BQ736" i="1"/>
  <c r="BR735" i="1"/>
  <c r="BQ735" i="1"/>
  <c r="BR734" i="1"/>
  <c r="BQ734" i="1"/>
  <c r="BR733" i="1"/>
  <c r="BQ733" i="1"/>
  <c r="BR732" i="1"/>
  <c r="BQ732" i="1"/>
  <c r="BR731" i="1"/>
  <c r="BQ731" i="1"/>
  <c r="BR730" i="1"/>
  <c r="BQ730" i="1"/>
  <c r="BR729" i="1"/>
  <c r="BQ729" i="1"/>
  <c r="BR728" i="1"/>
  <c r="BQ728" i="1"/>
  <c r="BR727" i="1"/>
  <c r="BQ727" i="1"/>
  <c r="BR726" i="1"/>
  <c r="BQ726" i="1"/>
  <c r="BR725" i="1"/>
  <c r="BQ725" i="1"/>
  <c r="BR724" i="1"/>
  <c r="BQ724" i="1"/>
  <c r="BR723" i="1"/>
  <c r="BQ723" i="1"/>
  <c r="BR722" i="1"/>
  <c r="BQ722" i="1"/>
  <c r="BR721" i="1"/>
  <c r="BQ721" i="1"/>
  <c r="BR720" i="1"/>
  <c r="BQ720" i="1"/>
  <c r="BR719" i="1"/>
  <c r="BQ719" i="1"/>
  <c r="BR718" i="1"/>
  <c r="BQ718" i="1"/>
  <c r="BR717" i="1"/>
  <c r="BQ717" i="1"/>
  <c r="BR716" i="1"/>
  <c r="BQ716" i="1"/>
  <c r="BR715" i="1"/>
  <c r="BQ715" i="1"/>
  <c r="BR714" i="1"/>
  <c r="BQ714" i="1"/>
  <c r="BR713" i="1"/>
  <c r="BQ713" i="1"/>
  <c r="BR712" i="1"/>
  <c r="BQ712" i="1"/>
  <c r="BR711" i="1"/>
  <c r="BQ711" i="1"/>
  <c r="BR710" i="1"/>
  <c r="BQ710" i="1"/>
  <c r="BR709" i="1"/>
  <c r="BQ709" i="1"/>
  <c r="BR708" i="1"/>
  <c r="BQ708" i="1"/>
  <c r="BR707" i="1"/>
  <c r="BQ707" i="1"/>
  <c r="BR706" i="1"/>
  <c r="BQ706" i="1"/>
  <c r="BR705" i="1"/>
  <c r="BQ705" i="1"/>
  <c r="BR704" i="1"/>
  <c r="BQ704" i="1"/>
  <c r="BR703" i="1"/>
  <c r="BQ703" i="1"/>
  <c r="BR702" i="1"/>
  <c r="BQ702" i="1"/>
  <c r="BR701" i="1"/>
  <c r="BQ701" i="1"/>
  <c r="BR700" i="1"/>
  <c r="BQ700" i="1"/>
  <c r="BR699" i="1"/>
  <c r="BQ699" i="1"/>
  <c r="BR698" i="1"/>
  <c r="BQ698" i="1"/>
  <c r="BR697" i="1"/>
  <c r="BQ697" i="1"/>
  <c r="BR696" i="1"/>
  <c r="BQ696" i="1"/>
  <c r="BR695" i="1"/>
  <c r="BQ695" i="1"/>
  <c r="BR694" i="1"/>
  <c r="BQ694" i="1"/>
  <c r="BR693" i="1"/>
  <c r="BQ693" i="1"/>
  <c r="BR692" i="1"/>
  <c r="BQ692" i="1"/>
  <c r="BR691" i="1"/>
  <c r="BQ691" i="1"/>
  <c r="BR690" i="1"/>
  <c r="BQ690" i="1"/>
  <c r="BR689" i="1"/>
  <c r="BQ689" i="1"/>
  <c r="BR688" i="1"/>
  <c r="BQ688" i="1"/>
  <c r="BR687" i="1"/>
  <c r="BQ687" i="1"/>
  <c r="BR686" i="1"/>
  <c r="BQ686" i="1"/>
  <c r="BR685" i="1"/>
  <c r="BQ685" i="1"/>
  <c r="BR684" i="1"/>
  <c r="BQ684" i="1"/>
  <c r="BR683" i="1"/>
  <c r="BQ683" i="1"/>
  <c r="BR682" i="1"/>
  <c r="BQ682" i="1"/>
  <c r="BR681" i="1"/>
  <c r="BQ681" i="1"/>
  <c r="BR680" i="1"/>
  <c r="BQ680" i="1"/>
  <c r="BR679" i="1"/>
  <c r="BQ679" i="1"/>
  <c r="BR678" i="1"/>
  <c r="BQ678" i="1"/>
  <c r="BR677" i="1"/>
  <c r="BQ677" i="1"/>
  <c r="BR676" i="1"/>
  <c r="BQ676" i="1"/>
  <c r="BR675" i="1"/>
  <c r="BQ675" i="1"/>
  <c r="BR674" i="1"/>
  <c r="BQ674" i="1"/>
  <c r="BR673" i="1"/>
  <c r="BQ673" i="1"/>
  <c r="BR672" i="1"/>
  <c r="BQ672" i="1"/>
  <c r="BR671" i="1"/>
  <c r="BQ671" i="1"/>
  <c r="BR670" i="1"/>
  <c r="BQ670" i="1"/>
  <c r="BR669" i="1"/>
  <c r="BQ669" i="1"/>
  <c r="BR668" i="1"/>
  <c r="BQ668" i="1"/>
  <c r="BR667" i="1"/>
  <c r="BQ667" i="1"/>
  <c r="BR666" i="1"/>
  <c r="BQ666" i="1"/>
  <c r="BR665" i="1"/>
  <c r="BQ665" i="1"/>
  <c r="BR664" i="1"/>
  <c r="BQ664" i="1"/>
  <c r="BR663" i="1"/>
  <c r="BQ663" i="1"/>
  <c r="BR662" i="1"/>
  <c r="BQ662" i="1"/>
  <c r="BR661" i="1"/>
  <c r="BQ661" i="1"/>
  <c r="BR660" i="1"/>
  <c r="BQ660" i="1"/>
  <c r="BR659" i="1"/>
  <c r="BQ659" i="1"/>
  <c r="BR658" i="1"/>
  <c r="BQ658" i="1"/>
  <c r="BR657" i="1"/>
  <c r="BQ657" i="1"/>
  <c r="BR656" i="1"/>
  <c r="BQ656" i="1"/>
  <c r="BR655" i="1"/>
  <c r="BQ655" i="1"/>
  <c r="BR654" i="1"/>
  <c r="BQ654" i="1"/>
  <c r="BR653" i="1"/>
  <c r="BQ653" i="1"/>
  <c r="BR652" i="1"/>
  <c r="BQ652" i="1"/>
  <c r="BR651" i="1"/>
  <c r="BQ651" i="1"/>
  <c r="BR650" i="1"/>
  <c r="BQ650" i="1"/>
  <c r="BR649" i="1"/>
  <c r="BQ649" i="1"/>
  <c r="BR648" i="1"/>
  <c r="BQ648" i="1"/>
  <c r="BR647" i="1"/>
  <c r="BQ647" i="1"/>
  <c r="BR646" i="1"/>
  <c r="BQ646" i="1"/>
  <c r="BR645" i="1"/>
  <c r="BQ645" i="1"/>
  <c r="BR644" i="1"/>
  <c r="BQ644" i="1"/>
  <c r="BR643" i="1"/>
  <c r="BQ643" i="1"/>
  <c r="BR642" i="1"/>
  <c r="BQ642" i="1"/>
  <c r="BR641" i="1"/>
  <c r="BQ641" i="1"/>
  <c r="BR640" i="1"/>
  <c r="BQ640" i="1"/>
  <c r="BR639" i="1"/>
  <c r="BQ639" i="1"/>
  <c r="BR638" i="1"/>
  <c r="BQ638" i="1"/>
  <c r="BR637" i="1"/>
  <c r="BQ637" i="1"/>
  <c r="BR636" i="1"/>
  <c r="BQ636" i="1"/>
  <c r="BR635" i="1"/>
  <c r="BQ635" i="1"/>
  <c r="BR634" i="1"/>
  <c r="BQ634" i="1"/>
  <c r="BR633" i="1"/>
  <c r="BQ633" i="1"/>
  <c r="BR632" i="1"/>
  <c r="BQ632" i="1"/>
  <c r="BR631" i="1"/>
  <c r="BQ631" i="1"/>
  <c r="BR630" i="1"/>
  <c r="BQ630" i="1"/>
  <c r="BR629" i="1"/>
  <c r="BQ629" i="1"/>
  <c r="BR628" i="1"/>
  <c r="BQ628" i="1"/>
  <c r="BR627" i="1"/>
  <c r="BQ627" i="1"/>
  <c r="BR626" i="1"/>
  <c r="BQ626" i="1"/>
  <c r="BR625" i="1"/>
  <c r="BQ625" i="1"/>
  <c r="BR624" i="1"/>
  <c r="BQ624" i="1"/>
  <c r="BR623" i="1"/>
  <c r="BQ623" i="1"/>
  <c r="BR622" i="1"/>
  <c r="BQ622" i="1"/>
  <c r="BR621" i="1"/>
  <c r="BQ621" i="1"/>
  <c r="BR620" i="1"/>
  <c r="BQ620" i="1"/>
  <c r="BR619" i="1"/>
  <c r="BQ619" i="1"/>
  <c r="BR618" i="1"/>
  <c r="BQ618" i="1"/>
  <c r="BR617" i="1"/>
  <c r="BQ617" i="1"/>
  <c r="BR616" i="1"/>
  <c r="BQ616" i="1"/>
  <c r="BR615" i="1"/>
  <c r="BQ615" i="1"/>
  <c r="BR614" i="1"/>
  <c r="BQ614" i="1"/>
  <c r="BR613" i="1"/>
  <c r="BQ613" i="1"/>
  <c r="BR612" i="1"/>
  <c r="BQ612" i="1"/>
  <c r="BR611" i="1"/>
  <c r="BQ611" i="1"/>
  <c r="BR610" i="1"/>
  <c r="BQ610" i="1"/>
  <c r="BR609" i="1"/>
  <c r="BQ609" i="1"/>
  <c r="BR608" i="1"/>
  <c r="BQ608" i="1"/>
  <c r="BR607" i="1"/>
  <c r="BQ607" i="1"/>
  <c r="BR606" i="1"/>
  <c r="BQ606" i="1"/>
  <c r="BR605" i="1"/>
  <c r="BQ605" i="1"/>
  <c r="BR604" i="1"/>
  <c r="BQ604" i="1"/>
  <c r="BR603" i="1"/>
  <c r="BQ603" i="1"/>
  <c r="BR602" i="1"/>
  <c r="BQ602" i="1"/>
  <c r="BR601" i="1"/>
  <c r="BQ601" i="1"/>
  <c r="BR600" i="1"/>
  <c r="BQ600" i="1"/>
  <c r="BR599" i="1"/>
  <c r="BQ599" i="1"/>
  <c r="BR598" i="1"/>
  <c r="BQ598" i="1"/>
  <c r="BR597" i="1"/>
  <c r="BQ597" i="1"/>
  <c r="BR596" i="1"/>
  <c r="BQ596" i="1"/>
  <c r="BR595" i="1"/>
  <c r="BQ595" i="1"/>
  <c r="BR594" i="1"/>
  <c r="BQ594" i="1"/>
  <c r="BR593" i="1"/>
  <c r="BQ593" i="1"/>
  <c r="BR592" i="1"/>
  <c r="BQ592" i="1"/>
  <c r="BR591" i="1"/>
  <c r="BQ591" i="1"/>
  <c r="BR590" i="1"/>
  <c r="BQ590" i="1"/>
  <c r="BR589" i="1"/>
  <c r="BQ589" i="1"/>
  <c r="BR588" i="1"/>
  <c r="BQ588" i="1"/>
  <c r="BR587" i="1"/>
  <c r="BQ587" i="1"/>
  <c r="BR586" i="1"/>
  <c r="BQ586" i="1"/>
  <c r="BR585" i="1"/>
  <c r="BQ585" i="1"/>
  <c r="BR584" i="1"/>
  <c r="BQ584" i="1"/>
  <c r="BR583" i="1"/>
  <c r="BQ583" i="1"/>
  <c r="BR582" i="1"/>
  <c r="BQ582" i="1"/>
  <c r="BR581" i="1"/>
  <c r="BQ581" i="1"/>
  <c r="BR580" i="1"/>
  <c r="BQ580" i="1"/>
  <c r="BR579" i="1"/>
  <c r="BQ579" i="1"/>
  <c r="BR578" i="1"/>
  <c r="BQ578" i="1"/>
  <c r="BR577" i="1"/>
  <c r="BQ577" i="1"/>
  <c r="BR576" i="1"/>
  <c r="BQ576" i="1"/>
  <c r="BR575" i="1"/>
  <c r="BQ575" i="1"/>
  <c r="BR574" i="1"/>
  <c r="BQ574" i="1"/>
  <c r="BR573" i="1"/>
  <c r="BQ573" i="1"/>
  <c r="BR572" i="1"/>
  <c r="BQ572" i="1"/>
  <c r="BR571" i="1"/>
  <c r="BQ571" i="1"/>
  <c r="BR570" i="1"/>
  <c r="BQ570" i="1"/>
  <c r="BR569" i="1"/>
  <c r="BQ569" i="1"/>
  <c r="BR568" i="1"/>
  <c r="BQ568" i="1"/>
  <c r="BR567" i="1"/>
  <c r="BQ567" i="1"/>
  <c r="BR566" i="1"/>
  <c r="BQ566" i="1"/>
  <c r="BR565" i="1"/>
  <c r="BQ565" i="1"/>
  <c r="BR564" i="1"/>
  <c r="BQ564" i="1"/>
  <c r="BR563" i="1"/>
  <c r="BQ563" i="1"/>
  <c r="BR562" i="1"/>
  <c r="BQ562" i="1"/>
  <c r="BR561" i="1"/>
  <c r="BQ561" i="1"/>
  <c r="BR560" i="1"/>
  <c r="BQ560" i="1"/>
  <c r="BR559" i="1"/>
  <c r="BQ559" i="1"/>
  <c r="BR558" i="1"/>
  <c r="BQ558" i="1"/>
  <c r="BR557" i="1"/>
  <c r="BQ557" i="1"/>
  <c r="BR556" i="1"/>
  <c r="BQ556" i="1"/>
  <c r="BR555" i="1"/>
  <c r="BQ555" i="1"/>
  <c r="BR554" i="1"/>
  <c r="BQ554" i="1"/>
  <c r="BR553" i="1"/>
  <c r="BQ553" i="1"/>
  <c r="BR552" i="1"/>
  <c r="BQ552" i="1"/>
  <c r="BR551" i="1"/>
  <c r="BQ551" i="1"/>
  <c r="BR550" i="1"/>
  <c r="BQ550" i="1"/>
  <c r="BR549" i="1"/>
  <c r="BQ549" i="1"/>
  <c r="BR548" i="1"/>
  <c r="BQ548" i="1"/>
  <c r="BR547" i="1"/>
  <c r="BQ547" i="1"/>
  <c r="BR546" i="1"/>
  <c r="BQ546" i="1"/>
  <c r="BR545" i="1"/>
  <c r="BQ545" i="1"/>
  <c r="BR544" i="1"/>
  <c r="BQ544" i="1"/>
  <c r="BR543" i="1"/>
  <c r="BQ543" i="1"/>
  <c r="BR542" i="1"/>
  <c r="BQ542" i="1"/>
  <c r="BR541" i="1"/>
  <c r="BQ541" i="1"/>
  <c r="BR540" i="1"/>
  <c r="BQ540" i="1"/>
  <c r="BR539" i="1"/>
  <c r="BQ539" i="1"/>
  <c r="BR538" i="1"/>
  <c r="BQ538" i="1"/>
  <c r="BR537" i="1"/>
  <c r="BQ537" i="1"/>
  <c r="BR536" i="1"/>
  <c r="BQ536" i="1"/>
  <c r="BR535" i="1"/>
  <c r="BQ535" i="1"/>
  <c r="BR534" i="1"/>
  <c r="BQ534" i="1"/>
  <c r="BR533" i="1"/>
  <c r="BQ533" i="1"/>
  <c r="BR532" i="1"/>
  <c r="BQ532" i="1"/>
  <c r="BR531" i="1"/>
  <c r="BQ531" i="1"/>
  <c r="BR530" i="1"/>
  <c r="BQ530" i="1"/>
  <c r="BR529" i="1"/>
  <c r="BQ529" i="1"/>
  <c r="BR528" i="1"/>
  <c r="BQ528" i="1"/>
  <c r="BR527" i="1"/>
  <c r="BQ527" i="1"/>
  <c r="BR526" i="1"/>
  <c r="BQ526" i="1"/>
  <c r="BR525" i="1"/>
  <c r="BQ525" i="1"/>
  <c r="BR524" i="1"/>
  <c r="BQ524" i="1"/>
  <c r="BR523" i="1"/>
  <c r="BQ523" i="1"/>
  <c r="BR522" i="1"/>
  <c r="BQ522" i="1"/>
  <c r="BR521" i="1"/>
  <c r="BQ521" i="1"/>
  <c r="BR520" i="1"/>
  <c r="BQ520" i="1"/>
  <c r="BR519" i="1"/>
  <c r="BQ519" i="1"/>
  <c r="BR518" i="1"/>
  <c r="BQ518" i="1"/>
  <c r="BR517" i="1"/>
  <c r="BQ517" i="1"/>
  <c r="BR516" i="1"/>
  <c r="BQ516" i="1"/>
  <c r="BR515" i="1"/>
  <c r="BQ515" i="1"/>
  <c r="BR514" i="1"/>
  <c r="BQ514" i="1"/>
  <c r="BR513" i="1"/>
  <c r="BQ513" i="1"/>
  <c r="BR512" i="1"/>
  <c r="BQ512" i="1"/>
  <c r="BR511" i="1"/>
  <c r="BQ511" i="1"/>
  <c r="BR510" i="1"/>
  <c r="BQ510" i="1"/>
  <c r="BR509" i="1"/>
  <c r="BQ509" i="1"/>
  <c r="BR508" i="1"/>
  <c r="BQ508" i="1"/>
  <c r="BR507" i="1"/>
  <c r="BQ507" i="1"/>
  <c r="BR506" i="1"/>
  <c r="BQ506" i="1"/>
  <c r="BR505" i="1"/>
  <c r="BQ505" i="1"/>
  <c r="BR504" i="1"/>
  <c r="BQ504" i="1"/>
  <c r="BR503" i="1"/>
  <c r="BQ503" i="1"/>
  <c r="BR502" i="1"/>
  <c r="BQ502" i="1"/>
  <c r="BR501" i="1"/>
  <c r="BQ501" i="1"/>
  <c r="BR500" i="1"/>
  <c r="BQ500" i="1"/>
  <c r="BR499" i="1"/>
  <c r="BQ499" i="1"/>
  <c r="BR498" i="1"/>
  <c r="BQ498" i="1"/>
  <c r="BR497" i="1"/>
  <c r="BQ497" i="1"/>
  <c r="BR496" i="1"/>
  <c r="BQ496" i="1"/>
  <c r="BR495" i="1"/>
  <c r="BQ495" i="1"/>
  <c r="BR494" i="1"/>
  <c r="BQ494" i="1"/>
  <c r="BR493" i="1"/>
  <c r="BQ493" i="1"/>
  <c r="BR492" i="1"/>
  <c r="BQ492" i="1"/>
  <c r="BR491" i="1"/>
  <c r="BQ491" i="1"/>
  <c r="BR490" i="1"/>
  <c r="BQ490" i="1"/>
  <c r="BR489" i="1"/>
  <c r="BQ489" i="1"/>
  <c r="BR488" i="1"/>
  <c r="BQ488" i="1"/>
  <c r="BR487" i="1"/>
  <c r="BQ487" i="1"/>
  <c r="BR486" i="1"/>
  <c r="BQ486" i="1"/>
  <c r="BR485" i="1"/>
  <c r="BQ485" i="1"/>
  <c r="BR484" i="1"/>
  <c r="BQ484" i="1"/>
  <c r="BR483" i="1"/>
  <c r="BQ483" i="1"/>
  <c r="BR482" i="1"/>
  <c r="BQ482" i="1"/>
  <c r="BR481" i="1"/>
  <c r="BQ481" i="1"/>
  <c r="BR480" i="1"/>
  <c r="BQ480" i="1"/>
  <c r="BR479" i="1"/>
  <c r="BQ479" i="1"/>
  <c r="BR478" i="1"/>
  <c r="BQ478" i="1"/>
  <c r="BR477" i="1"/>
  <c r="BQ477" i="1"/>
  <c r="BR476" i="1"/>
  <c r="BQ476" i="1"/>
  <c r="BR475" i="1"/>
  <c r="BQ475" i="1"/>
  <c r="BR474" i="1"/>
  <c r="BQ474" i="1"/>
  <c r="BR473" i="1"/>
  <c r="BQ473" i="1"/>
  <c r="BR472" i="1"/>
  <c r="BQ472" i="1"/>
  <c r="BR471" i="1"/>
  <c r="BQ471" i="1"/>
  <c r="BR470" i="1"/>
  <c r="BQ470" i="1"/>
  <c r="BR469" i="1"/>
  <c r="BQ469" i="1"/>
  <c r="BR468" i="1"/>
  <c r="BQ468" i="1"/>
  <c r="BR467" i="1"/>
  <c r="BQ467" i="1"/>
  <c r="BR466" i="1"/>
  <c r="BQ466" i="1"/>
  <c r="BR465" i="1"/>
  <c r="BQ465" i="1"/>
  <c r="BR464" i="1"/>
  <c r="BQ464" i="1"/>
  <c r="BR463" i="1"/>
  <c r="BQ463" i="1"/>
  <c r="BR462" i="1"/>
  <c r="BQ462" i="1"/>
  <c r="BR461" i="1"/>
  <c r="BQ461" i="1"/>
  <c r="BR460" i="1"/>
  <c r="BQ460" i="1"/>
  <c r="BR459" i="1"/>
  <c r="BQ459" i="1"/>
  <c r="BR458" i="1"/>
  <c r="BQ458" i="1"/>
  <c r="BR457" i="1"/>
  <c r="BQ457" i="1"/>
  <c r="BR456" i="1"/>
  <c r="BQ456" i="1"/>
  <c r="BR455" i="1"/>
  <c r="BQ455" i="1"/>
  <c r="BR454" i="1"/>
  <c r="BQ454" i="1"/>
  <c r="BR453" i="1"/>
  <c r="BQ453" i="1"/>
  <c r="BR452" i="1"/>
  <c r="BQ452" i="1"/>
  <c r="BR451" i="1"/>
  <c r="BQ451" i="1"/>
  <c r="BR450" i="1"/>
  <c r="BQ450" i="1"/>
  <c r="BR449" i="1"/>
  <c r="BQ449" i="1"/>
  <c r="BR448" i="1"/>
  <c r="BQ448" i="1"/>
  <c r="BR447" i="1"/>
  <c r="BQ447" i="1"/>
  <c r="BR446" i="1"/>
  <c r="BQ446" i="1"/>
  <c r="BR445" i="1"/>
  <c r="BQ445" i="1"/>
  <c r="BR444" i="1"/>
  <c r="BQ444" i="1"/>
  <c r="BR443" i="1"/>
  <c r="BQ443" i="1"/>
  <c r="BR442" i="1"/>
  <c r="BQ442" i="1"/>
  <c r="BR441" i="1"/>
  <c r="BQ441" i="1"/>
  <c r="BR440" i="1"/>
  <c r="BQ440" i="1"/>
  <c r="BR439" i="1"/>
  <c r="BQ439" i="1"/>
  <c r="BR438" i="1"/>
  <c r="BQ438" i="1"/>
  <c r="BR437" i="1"/>
  <c r="BQ437" i="1"/>
  <c r="BR436" i="1"/>
  <c r="BQ436" i="1"/>
  <c r="BR435" i="1"/>
  <c r="BQ435" i="1"/>
  <c r="BR434" i="1"/>
  <c r="BQ434" i="1"/>
  <c r="BR433" i="1"/>
  <c r="BQ433" i="1"/>
  <c r="BR432" i="1"/>
  <c r="BQ432" i="1"/>
  <c r="BR431" i="1"/>
  <c r="BQ431" i="1"/>
  <c r="BR430" i="1"/>
  <c r="BQ430" i="1"/>
  <c r="BR429" i="1"/>
  <c r="BQ429" i="1"/>
  <c r="BR428" i="1"/>
  <c r="BQ428" i="1"/>
  <c r="BR427" i="1"/>
  <c r="BQ427" i="1"/>
  <c r="BR426" i="1"/>
  <c r="BQ426" i="1"/>
  <c r="BR425" i="1"/>
  <c r="BQ425" i="1"/>
  <c r="BR424" i="1"/>
  <c r="BQ424" i="1"/>
  <c r="BR423" i="1"/>
  <c r="BQ423" i="1"/>
  <c r="BR422" i="1"/>
  <c r="BQ422" i="1"/>
  <c r="BR421" i="1"/>
  <c r="BQ421" i="1"/>
  <c r="BR420" i="1"/>
  <c r="BQ420" i="1"/>
  <c r="BR419" i="1"/>
  <c r="BQ419" i="1"/>
  <c r="BR418" i="1"/>
  <c r="BQ418" i="1"/>
  <c r="BR417" i="1"/>
  <c r="BQ417" i="1"/>
  <c r="BR416" i="1"/>
  <c r="BQ416" i="1"/>
  <c r="BR415" i="1"/>
  <c r="BQ415" i="1"/>
  <c r="BR414" i="1"/>
  <c r="BQ414" i="1"/>
  <c r="BR413" i="1"/>
  <c r="BQ413" i="1"/>
  <c r="BR412" i="1"/>
  <c r="BQ412" i="1"/>
  <c r="BR411" i="1"/>
  <c r="BQ411" i="1"/>
  <c r="BR410" i="1"/>
  <c r="BQ410" i="1"/>
  <c r="BR409" i="1"/>
  <c r="BQ409" i="1"/>
  <c r="BR408" i="1"/>
  <c r="BQ408" i="1"/>
  <c r="BR407" i="1"/>
  <c r="BQ407" i="1"/>
  <c r="BR406" i="1"/>
  <c r="BQ406" i="1"/>
  <c r="BR405" i="1"/>
  <c r="BQ405" i="1"/>
  <c r="BR404" i="1"/>
  <c r="BQ404" i="1"/>
  <c r="BR403" i="1"/>
  <c r="BQ403" i="1"/>
  <c r="BR402" i="1"/>
  <c r="BQ402" i="1"/>
  <c r="BR401" i="1"/>
  <c r="BQ401" i="1"/>
  <c r="BR400" i="1"/>
  <c r="BQ400" i="1"/>
  <c r="BR399" i="1"/>
  <c r="BQ399" i="1"/>
  <c r="BR398" i="1"/>
  <c r="BQ398" i="1"/>
  <c r="BR397" i="1"/>
  <c r="BQ397" i="1"/>
  <c r="BR396" i="1"/>
  <c r="BQ396" i="1"/>
  <c r="BR395" i="1"/>
  <c r="BQ395" i="1"/>
  <c r="BR394" i="1"/>
  <c r="BQ394" i="1"/>
  <c r="BR393" i="1"/>
  <c r="BQ393" i="1"/>
  <c r="BR392" i="1"/>
  <c r="BQ392" i="1"/>
  <c r="BR391" i="1"/>
  <c r="BQ391" i="1"/>
  <c r="BR390" i="1"/>
  <c r="BQ390" i="1"/>
  <c r="BR389" i="1"/>
  <c r="BQ389" i="1"/>
  <c r="BR388" i="1"/>
  <c r="BQ388" i="1"/>
  <c r="BR387" i="1"/>
  <c r="BQ387" i="1"/>
  <c r="BR386" i="1"/>
  <c r="BQ386" i="1"/>
  <c r="BR385" i="1"/>
  <c r="BQ385" i="1"/>
  <c r="BR384" i="1"/>
  <c r="BQ384" i="1"/>
  <c r="BR383" i="1"/>
  <c r="BQ383" i="1"/>
  <c r="BR382" i="1"/>
  <c r="BQ382" i="1"/>
  <c r="BR381" i="1"/>
  <c r="BQ381" i="1"/>
  <c r="BR380" i="1"/>
  <c r="BQ380" i="1"/>
  <c r="BR379" i="1"/>
  <c r="BQ379" i="1"/>
  <c r="BR378" i="1"/>
  <c r="BQ378" i="1"/>
  <c r="BR377" i="1"/>
  <c r="BQ377" i="1"/>
  <c r="BR376" i="1"/>
  <c r="BQ376" i="1"/>
  <c r="BR375" i="1"/>
  <c r="BQ375" i="1"/>
  <c r="BR374" i="1"/>
  <c r="BQ374" i="1"/>
  <c r="BR373" i="1"/>
  <c r="BQ373" i="1"/>
  <c r="BR372" i="1"/>
  <c r="BQ372" i="1"/>
  <c r="BR371" i="1"/>
  <c r="BQ371" i="1"/>
  <c r="BR370" i="1"/>
  <c r="BQ370" i="1"/>
  <c r="BR369" i="1"/>
  <c r="BQ369" i="1"/>
  <c r="BR368" i="1"/>
  <c r="BQ368" i="1"/>
  <c r="BR367" i="1"/>
  <c r="BQ367" i="1"/>
  <c r="BR366" i="1"/>
  <c r="BQ366" i="1"/>
  <c r="BR365" i="1"/>
  <c r="BQ365" i="1"/>
  <c r="BR364" i="1"/>
  <c r="BQ364" i="1"/>
  <c r="BR363" i="1"/>
  <c r="BQ363" i="1"/>
  <c r="BR362" i="1"/>
  <c r="BQ362" i="1"/>
  <c r="BR361" i="1"/>
  <c r="BQ361" i="1"/>
  <c r="BR360" i="1"/>
  <c r="BQ360" i="1"/>
  <c r="BR359" i="1"/>
  <c r="BQ359" i="1"/>
  <c r="BR358" i="1"/>
  <c r="BQ358" i="1"/>
  <c r="BR357" i="1"/>
  <c r="BQ357" i="1"/>
  <c r="BR356" i="1"/>
  <c r="BQ356" i="1"/>
  <c r="BR355" i="1"/>
  <c r="BQ355" i="1"/>
  <c r="BR354" i="1"/>
  <c r="BQ354" i="1"/>
  <c r="BR353" i="1"/>
  <c r="BQ353" i="1"/>
  <c r="BR352" i="1"/>
  <c r="BQ352" i="1"/>
  <c r="BR351" i="1"/>
  <c r="BQ351" i="1"/>
  <c r="BR350" i="1"/>
  <c r="BQ350" i="1"/>
  <c r="BR349" i="1"/>
  <c r="BQ349" i="1"/>
  <c r="BR348" i="1"/>
  <c r="BQ348" i="1"/>
  <c r="BR347" i="1"/>
  <c r="BQ347" i="1"/>
  <c r="BR346" i="1"/>
  <c r="BQ346" i="1"/>
  <c r="BR345" i="1"/>
  <c r="BQ345" i="1"/>
  <c r="BR344" i="1"/>
  <c r="BQ344" i="1"/>
  <c r="BR343" i="1"/>
  <c r="BQ343" i="1"/>
  <c r="BR342" i="1"/>
  <c r="BQ342" i="1"/>
  <c r="BR341" i="1"/>
  <c r="BQ341" i="1"/>
  <c r="BR340" i="1"/>
  <c r="BQ340" i="1"/>
  <c r="BR339" i="1"/>
  <c r="BQ339" i="1"/>
  <c r="BR338" i="1"/>
  <c r="BQ338" i="1"/>
  <c r="BR337" i="1"/>
  <c r="BQ337" i="1"/>
  <c r="BR336" i="1"/>
  <c r="BQ336" i="1"/>
  <c r="BR335" i="1"/>
  <c r="BQ335" i="1"/>
  <c r="BR334" i="1"/>
  <c r="BQ334" i="1"/>
  <c r="BR333" i="1"/>
  <c r="BQ333" i="1"/>
  <c r="BR332" i="1"/>
  <c r="BQ332" i="1"/>
  <c r="BR331" i="1"/>
  <c r="BQ331" i="1"/>
  <c r="BR330" i="1"/>
  <c r="BQ330" i="1"/>
  <c r="BR329" i="1"/>
  <c r="BQ329" i="1"/>
  <c r="BR328" i="1"/>
  <c r="BQ328" i="1"/>
  <c r="BR327" i="1"/>
  <c r="BQ327" i="1"/>
  <c r="BR326" i="1"/>
  <c r="BQ326" i="1"/>
  <c r="BR325" i="1"/>
  <c r="BQ325" i="1"/>
  <c r="BR324" i="1"/>
  <c r="BQ324" i="1"/>
  <c r="BR323" i="1"/>
  <c r="BQ323" i="1"/>
  <c r="BR322" i="1"/>
  <c r="BQ322" i="1"/>
  <c r="BR321" i="1"/>
  <c r="BQ321" i="1"/>
  <c r="BR320" i="1"/>
  <c r="BQ320" i="1"/>
  <c r="BR319" i="1"/>
  <c r="BQ319" i="1"/>
  <c r="BR318" i="1"/>
  <c r="BQ318" i="1"/>
  <c r="BR317" i="1"/>
  <c r="BQ317" i="1"/>
  <c r="BR316" i="1"/>
  <c r="BQ316" i="1"/>
  <c r="BR315" i="1"/>
  <c r="BQ315" i="1"/>
  <c r="BR314" i="1"/>
  <c r="BQ314" i="1"/>
  <c r="BR313" i="1"/>
  <c r="BQ313" i="1"/>
  <c r="BR312" i="1"/>
  <c r="BQ312" i="1"/>
  <c r="BR311" i="1"/>
  <c r="BQ311" i="1"/>
  <c r="BR310" i="1"/>
  <c r="BQ310" i="1"/>
  <c r="BR309" i="1"/>
  <c r="BQ309" i="1"/>
  <c r="BR308" i="1"/>
  <c r="BQ308" i="1"/>
  <c r="BR307" i="1"/>
  <c r="BQ307" i="1"/>
  <c r="BR306" i="1"/>
  <c r="BQ306" i="1"/>
  <c r="BR305" i="1"/>
  <c r="BQ305" i="1"/>
  <c r="BR304" i="1"/>
  <c r="BQ304" i="1"/>
  <c r="BR303" i="1"/>
  <c r="BQ303" i="1"/>
  <c r="BR302" i="1"/>
  <c r="BQ302" i="1"/>
  <c r="BR301" i="1"/>
  <c r="BQ301" i="1"/>
  <c r="BR300" i="1"/>
  <c r="BQ300" i="1"/>
  <c r="BR299" i="1"/>
  <c r="BQ299" i="1"/>
  <c r="BR298" i="1"/>
  <c r="BQ298" i="1"/>
  <c r="BR297" i="1"/>
  <c r="BQ297" i="1"/>
  <c r="BR296" i="1"/>
  <c r="BQ296" i="1"/>
  <c r="BR295" i="1"/>
  <c r="BQ295" i="1"/>
  <c r="BR294" i="1"/>
  <c r="BQ294" i="1"/>
  <c r="BR293" i="1"/>
  <c r="BQ293" i="1"/>
  <c r="BR292" i="1"/>
  <c r="BQ292" i="1"/>
  <c r="BR291" i="1"/>
  <c r="BQ291" i="1"/>
  <c r="BR290" i="1"/>
  <c r="BQ290" i="1"/>
  <c r="BR289" i="1"/>
  <c r="BQ289" i="1"/>
  <c r="BR288" i="1"/>
  <c r="BQ288" i="1"/>
  <c r="BR287" i="1"/>
  <c r="BQ287" i="1"/>
  <c r="BR286" i="1"/>
  <c r="BQ286" i="1"/>
  <c r="BR285" i="1"/>
  <c r="BQ285" i="1"/>
  <c r="BR284" i="1"/>
  <c r="BQ284" i="1"/>
  <c r="BR283" i="1"/>
  <c r="BQ283" i="1"/>
  <c r="BR282" i="1"/>
  <c r="BQ282" i="1"/>
  <c r="BR281" i="1"/>
  <c r="BQ281" i="1"/>
  <c r="BR280" i="1"/>
  <c r="BQ280" i="1"/>
  <c r="BR279" i="1"/>
  <c r="BQ279" i="1"/>
  <c r="BR278" i="1"/>
  <c r="BQ278" i="1"/>
  <c r="BR277" i="1"/>
  <c r="BQ277" i="1"/>
  <c r="BR276" i="1"/>
  <c r="BQ276" i="1"/>
  <c r="BR275" i="1"/>
  <c r="BQ275" i="1"/>
  <c r="BR274" i="1"/>
  <c r="BQ274" i="1"/>
  <c r="BR273" i="1"/>
  <c r="BQ273" i="1"/>
  <c r="BR272" i="1"/>
  <c r="BQ272" i="1"/>
  <c r="BR271" i="1"/>
  <c r="BQ271" i="1"/>
  <c r="BR270" i="1"/>
  <c r="BQ270" i="1"/>
  <c r="BR269" i="1"/>
  <c r="BQ269" i="1"/>
  <c r="BR268" i="1"/>
  <c r="BQ268" i="1"/>
  <c r="BR267" i="1"/>
  <c r="BQ267" i="1"/>
  <c r="BR266" i="1"/>
  <c r="BQ266" i="1"/>
  <c r="BR265" i="1"/>
  <c r="BQ265" i="1"/>
  <c r="BR264" i="1"/>
  <c r="BQ264" i="1"/>
  <c r="BR263" i="1"/>
  <c r="BQ263" i="1"/>
  <c r="BR262" i="1"/>
  <c r="BQ262" i="1"/>
  <c r="BR261" i="1"/>
  <c r="BQ261" i="1"/>
  <c r="BR260" i="1"/>
  <c r="BQ260" i="1"/>
  <c r="BR259" i="1"/>
  <c r="BQ259" i="1"/>
  <c r="BR258" i="1"/>
  <c r="BQ258" i="1"/>
  <c r="BR257" i="1"/>
  <c r="BQ257" i="1"/>
  <c r="BR256" i="1"/>
  <c r="BQ256" i="1"/>
  <c r="BR255" i="1"/>
  <c r="BQ255" i="1"/>
  <c r="BR254" i="1"/>
  <c r="BQ254" i="1"/>
  <c r="BR253" i="1"/>
  <c r="BQ253" i="1"/>
  <c r="BR252" i="1"/>
  <c r="BQ252" i="1"/>
  <c r="BR251" i="1"/>
  <c r="BQ251" i="1"/>
  <c r="BR250" i="1"/>
  <c r="BQ250" i="1"/>
  <c r="BR249" i="1"/>
  <c r="BQ249" i="1"/>
  <c r="BR248" i="1"/>
  <c r="BQ248" i="1"/>
  <c r="BR247" i="1"/>
  <c r="BQ247" i="1"/>
  <c r="BR246" i="1"/>
  <c r="BQ246" i="1"/>
  <c r="BR245" i="1"/>
  <c r="BQ245" i="1"/>
  <c r="BR244" i="1"/>
  <c r="BQ244" i="1"/>
  <c r="BR243" i="1"/>
  <c r="BQ243" i="1"/>
  <c r="BR242" i="1"/>
  <c r="BQ242" i="1"/>
  <c r="BR241" i="1"/>
  <c r="BQ241" i="1"/>
  <c r="BR240" i="1"/>
  <c r="BQ240" i="1"/>
  <c r="BR239" i="1"/>
  <c r="BQ239" i="1"/>
  <c r="BR238" i="1"/>
  <c r="BQ238" i="1"/>
  <c r="BR237" i="1"/>
  <c r="BQ237" i="1"/>
  <c r="BR236" i="1"/>
  <c r="BQ236" i="1"/>
  <c r="BR235" i="1"/>
  <c r="BQ235" i="1"/>
  <c r="BR234" i="1"/>
  <c r="BQ234" i="1"/>
  <c r="BR233" i="1"/>
  <c r="BQ233" i="1"/>
  <c r="BR232" i="1"/>
  <c r="BQ232" i="1"/>
  <c r="BR231" i="1"/>
  <c r="BQ231" i="1"/>
  <c r="BR230" i="1"/>
  <c r="BQ230" i="1"/>
  <c r="BR229" i="1"/>
  <c r="BQ229" i="1"/>
  <c r="BR228" i="1"/>
  <c r="BQ228" i="1"/>
  <c r="BR227" i="1"/>
  <c r="BQ227" i="1"/>
  <c r="BR226" i="1"/>
  <c r="BQ226" i="1"/>
  <c r="BR225" i="1"/>
  <c r="BQ225" i="1"/>
  <c r="BR224" i="1"/>
  <c r="BQ224" i="1"/>
  <c r="BR223" i="1"/>
  <c r="BQ223" i="1"/>
  <c r="BR222" i="1"/>
  <c r="BQ222" i="1"/>
  <c r="BR221" i="1"/>
  <c r="BQ221" i="1"/>
  <c r="BR220" i="1"/>
  <c r="BQ220" i="1"/>
  <c r="BR219" i="1"/>
  <c r="BQ219" i="1"/>
  <c r="BR218" i="1"/>
  <c r="BQ218" i="1"/>
  <c r="BR217" i="1"/>
  <c r="BQ217" i="1"/>
  <c r="BR216" i="1"/>
  <c r="BQ216" i="1"/>
  <c r="BR215" i="1"/>
  <c r="BQ215" i="1"/>
  <c r="BR214" i="1"/>
  <c r="BQ214" i="1"/>
  <c r="BR213" i="1"/>
  <c r="BQ213" i="1"/>
  <c r="BR212" i="1"/>
  <c r="BQ212" i="1"/>
  <c r="BR211" i="1"/>
  <c r="BQ211" i="1"/>
  <c r="BR210" i="1"/>
  <c r="BQ210" i="1"/>
  <c r="BR209" i="1"/>
  <c r="BQ209" i="1"/>
  <c r="BR208" i="1"/>
  <c r="BQ208" i="1"/>
  <c r="BR207" i="1"/>
  <c r="BQ207" i="1"/>
  <c r="BR206" i="1"/>
  <c r="BQ206" i="1"/>
  <c r="BR205" i="1"/>
  <c r="BQ205" i="1"/>
  <c r="BR204" i="1"/>
  <c r="BQ204" i="1"/>
  <c r="BR203" i="1"/>
  <c r="BQ203" i="1"/>
  <c r="BR202" i="1"/>
  <c r="BQ202" i="1"/>
  <c r="BR201" i="1"/>
  <c r="BQ201" i="1"/>
  <c r="BR200" i="1"/>
  <c r="BQ200" i="1"/>
  <c r="BR199" i="1"/>
  <c r="BQ199" i="1"/>
  <c r="BR198" i="1"/>
  <c r="BQ198" i="1"/>
  <c r="BR197" i="1"/>
  <c r="BQ197" i="1"/>
  <c r="BR196" i="1"/>
  <c r="BQ196" i="1"/>
  <c r="BR195" i="1"/>
  <c r="BQ195" i="1"/>
  <c r="BR194" i="1"/>
  <c r="BQ194" i="1"/>
  <c r="BR193" i="1"/>
  <c r="BQ193" i="1"/>
  <c r="BR192" i="1"/>
  <c r="BQ192" i="1"/>
  <c r="BR191" i="1"/>
  <c r="BQ191" i="1"/>
  <c r="BR190" i="1"/>
  <c r="BQ190" i="1"/>
  <c r="BR189" i="1"/>
  <c r="BQ189" i="1"/>
  <c r="BR188" i="1"/>
  <c r="BQ188" i="1"/>
  <c r="BR187" i="1"/>
  <c r="BQ187" i="1"/>
  <c r="BR186" i="1"/>
  <c r="BQ186" i="1"/>
  <c r="BR185" i="1"/>
  <c r="BQ185" i="1"/>
  <c r="BR184" i="1"/>
  <c r="BQ184" i="1"/>
  <c r="BR183" i="1"/>
  <c r="BQ183" i="1"/>
  <c r="BR182" i="1"/>
  <c r="BQ182" i="1"/>
  <c r="BR181" i="1"/>
  <c r="BQ181" i="1"/>
  <c r="BR180" i="1"/>
  <c r="BQ180" i="1"/>
  <c r="BR179" i="1"/>
  <c r="BQ179" i="1"/>
  <c r="BR178" i="1"/>
  <c r="BQ178" i="1"/>
  <c r="BR177" i="1"/>
  <c r="BQ177" i="1"/>
  <c r="BR176" i="1"/>
  <c r="BQ176" i="1"/>
  <c r="BR175" i="1"/>
  <c r="BQ175" i="1"/>
  <c r="BR174" i="1"/>
  <c r="BQ174" i="1"/>
  <c r="BR173" i="1"/>
  <c r="BQ173" i="1"/>
  <c r="BR172" i="1"/>
  <c r="BQ172" i="1"/>
  <c r="BR171" i="1"/>
  <c r="BQ171" i="1"/>
  <c r="BR170" i="1"/>
  <c r="BQ170" i="1"/>
  <c r="BR169" i="1"/>
  <c r="BQ169" i="1"/>
  <c r="BR168" i="1"/>
  <c r="BQ168" i="1"/>
  <c r="BR167" i="1"/>
  <c r="BQ167" i="1"/>
  <c r="BR166" i="1"/>
  <c r="BQ166" i="1"/>
  <c r="BR165" i="1"/>
  <c r="BQ165" i="1"/>
  <c r="BR164" i="1"/>
  <c r="BQ164" i="1"/>
  <c r="BR163" i="1"/>
  <c r="BQ163" i="1"/>
  <c r="BR162" i="1"/>
  <c r="BQ162" i="1"/>
  <c r="BR161" i="1"/>
  <c r="BQ161" i="1"/>
  <c r="BR160" i="1"/>
  <c r="BQ160" i="1"/>
  <c r="BR159" i="1"/>
  <c r="BQ159" i="1"/>
  <c r="BR158" i="1"/>
  <c r="BQ158" i="1"/>
  <c r="BR157" i="1"/>
  <c r="BQ157" i="1"/>
  <c r="BR156" i="1"/>
  <c r="BQ156" i="1"/>
  <c r="BR155" i="1"/>
  <c r="BQ155" i="1"/>
  <c r="BR154" i="1"/>
  <c r="BQ154" i="1"/>
  <c r="BR153" i="1"/>
  <c r="BQ153" i="1"/>
  <c r="BR152" i="1"/>
  <c r="BQ152" i="1"/>
  <c r="BR151" i="1"/>
  <c r="BQ151" i="1"/>
  <c r="BR150" i="1"/>
  <c r="BQ150" i="1"/>
  <c r="BR149" i="1"/>
  <c r="BQ149" i="1"/>
  <c r="BR148" i="1"/>
  <c r="BQ148" i="1"/>
  <c r="BR147" i="1"/>
  <c r="BQ147" i="1"/>
  <c r="BR146" i="1"/>
  <c r="BQ146" i="1"/>
  <c r="BR145" i="1"/>
  <c r="BQ145" i="1"/>
  <c r="BR144" i="1"/>
  <c r="BQ144" i="1"/>
  <c r="BR143" i="1"/>
  <c r="BQ143" i="1"/>
  <c r="BR142" i="1"/>
  <c r="BQ142" i="1"/>
  <c r="BR141" i="1"/>
  <c r="BQ141" i="1"/>
  <c r="BR140" i="1"/>
  <c r="BQ140" i="1"/>
  <c r="BR139" i="1"/>
  <c r="BQ139" i="1"/>
  <c r="BR138" i="1"/>
  <c r="BQ138" i="1"/>
  <c r="BR137" i="1"/>
  <c r="BQ137" i="1"/>
  <c r="BR136" i="1"/>
  <c r="BQ136" i="1"/>
  <c r="BR135" i="1"/>
  <c r="BQ135" i="1"/>
  <c r="BR134" i="1"/>
  <c r="BQ134" i="1"/>
  <c r="BR133" i="1"/>
  <c r="BQ133" i="1"/>
  <c r="BR132" i="1"/>
  <c r="BQ132" i="1"/>
  <c r="BR131" i="1"/>
  <c r="BQ131" i="1"/>
  <c r="BR130" i="1"/>
  <c r="BQ130" i="1"/>
  <c r="BR129" i="1"/>
  <c r="BQ129" i="1"/>
  <c r="BR128" i="1"/>
  <c r="BQ128" i="1"/>
  <c r="BR127" i="1"/>
  <c r="BQ127" i="1"/>
  <c r="BR126" i="1"/>
  <c r="BQ126" i="1"/>
  <c r="BR125" i="1"/>
  <c r="BQ125" i="1"/>
  <c r="BR124" i="1"/>
  <c r="BQ124" i="1"/>
  <c r="BR123" i="1"/>
  <c r="BQ123" i="1"/>
  <c r="BR122" i="1"/>
  <c r="BQ122" i="1"/>
  <c r="BR121" i="1"/>
  <c r="BQ121" i="1"/>
  <c r="BR120" i="1"/>
  <c r="BQ120" i="1"/>
  <c r="BR119" i="1"/>
  <c r="BQ119" i="1"/>
  <c r="BR118" i="1"/>
  <c r="BQ118" i="1"/>
  <c r="BR117" i="1"/>
  <c r="BQ117" i="1"/>
  <c r="BR116" i="1"/>
  <c r="BQ116" i="1"/>
  <c r="BR115" i="1"/>
  <c r="BQ115" i="1"/>
  <c r="BR114" i="1"/>
  <c r="BQ114" i="1"/>
  <c r="BR113" i="1"/>
  <c r="BQ113" i="1"/>
  <c r="BR112" i="1"/>
  <c r="BQ112" i="1"/>
  <c r="BR111" i="1"/>
  <c r="BQ111" i="1"/>
  <c r="BR110" i="1"/>
  <c r="BQ110" i="1"/>
  <c r="BR109" i="1"/>
  <c r="BQ109" i="1"/>
  <c r="BR108" i="1"/>
  <c r="BQ108" i="1"/>
  <c r="BR107" i="1"/>
  <c r="BQ107" i="1"/>
  <c r="BR106" i="1"/>
  <c r="BQ106" i="1"/>
  <c r="BR105" i="1"/>
  <c r="BQ105" i="1"/>
  <c r="BR104" i="1"/>
  <c r="BQ104" i="1"/>
  <c r="BR103" i="1"/>
  <c r="BQ103" i="1"/>
  <c r="BR102" i="1"/>
  <c r="BQ102" i="1"/>
  <c r="BR101" i="1"/>
  <c r="BQ101" i="1"/>
  <c r="BR100" i="1"/>
  <c r="BQ100" i="1"/>
  <c r="BR99" i="1"/>
  <c r="BQ99" i="1"/>
  <c r="BR98" i="1"/>
  <c r="BQ98" i="1"/>
  <c r="BR97" i="1"/>
  <c r="BQ97" i="1"/>
  <c r="BR96" i="1"/>
  <c r="BQ96" i="1"/>
  <c r="BR95" i="1"/>
  <c r="BQ95" i="1"/>
  <c r="BR94" i="1"/>
  <c r="BQ94" i="1"/>
  <c r="BR93" i="1"/>
  <c r="BQ93" i="1"/>
  <c r="BR92" i="1"/>
  <c r="BQ92" i="1"/>
  <c r="BR91" i="1"/>
  <c r="BQ91" i="1"/>
  <c r="BR90" i="1"/>
  <c r="BQ90" i="1"/>
  <c r="BR89" i="1"/>
  <c r="BQ89" i="1"/>
  <c r="BR88" i="1"/>
  <c r="BQ88" i="1"/>
  <c r="BR87" i="1"/>
  <c r="BQ87" i="1"/>
  <c r="BR86" i="1"/>
  <c r="BQ86" i="1"/>
  <c r="BR85" i="1"/>
  <c r="BQ85" i="1"/>
  <c r="BR84" i="1"/>
  <c r="BQ84" i="1"/>
  <c r="BR83" i="1"/>
  <c r="BQ83" i="1"/>
  <c r="BR82" i="1"/>
  <c r="BQ82" i="1"/>
  <c r="BR81" i="1"/>
  <c r="BQ81" i="1"/>
  <c r="BR80" i="1"/>
  <c r="BQ80" i="1"/>
  <c r="BR79" i="1"/>
  <c r="BQ79" i="1"/>
  <c r="BR78" i="1"/>
  <c r="BQ78" i="1"/>
  <c r="BR77" i="1"/>
  <c r="BQ77" i="1"/>
  <c r="BR76" i="1"/>
  <c r="BQ76" i="1"/>
  <c r="BR75" i="1"/>
  <c r="BQ75" i="1"/>
  <c r="BR74" i="1"/>
  <c r="BQ74" i="1"/>
  <c r="BR73" i="1"/>
  <c r="BQ73" i="1"/>
  <c r="BR72" i="1"/>
  <c r="BQ72" i="1"/>
  <c r="BR71" i="1"/>
  <c r="BQ71" i="1"/>
  <c r="BR70" i="1"/>
  <c r="BQ70" i="1"/>
  <c r="BR69" i="1"/>
  <c r="BQ69" i="1"/>
  <c r="BR68" i="1"/>
  <c r="BQ68" i="1"/>
  <c r="BR67" i="1"/>
  <c r="BQ67" i="1"/>
  <c r="BR66" i="1"/>
  <c r="BQ66" i="1"/>
  <c r="BR65" i="1"/>
  <c r="BQ65" i="1"/>
  <c r="BR64" i="1"/>
  <c r="BQ64" i="1"/>
  <c r="BR63" i="1"/>
  <c r="BQ63" i="1"/>
  <c r="BR62" i="1"/>
  <c r="BQ62" i="1"/>
  <c r="BR61" i="1"/>
  <c r="BQ61" i="1"/>
  <c r="BR60" i="1"/>
  <c r="BQ60" i="1"/>
  <c r="BR59" i="1"/>
  <c r="BQ59" i="1"/>
  <c r="BR58" i="1"/>
  <c r="BQ58" i="1"/>
  <c r="BR57" i="1"/>
  <c r="BQ57" i="1"/>
  <c r="BR56" i="1"/>
  <c r="BQ56" i="1"/>
  <c r="BR55" i="1"/>
  <c r="BQ55" i="1"/>
  <c r="BR54" i="1"/>
  <c r="BQ54" i="1"/>
  <c r="BR53" i="1"/>
  <c r="BQ53" i="1"/>
  <c r="BR52" i="1"/>
  <c r="BQ52" i="1"/>
  <c r="BR51" i="1"/>
  <c r="BQ51" i="1"/>
  <c r="BR50" i="1"/>
  <c r="BQ50" i="1"/>
  <c r="BR49" i="1"/>
  <c r="BQ49" i="1"/>
  <c r="BR48" i="1"/>
  <c r="BQ48" i="1"/>
  <c r="BR47" i="1"/>
  <c r="BQ47" i="1"/>
  <c r="BR46" i="1"/>
  <c r="BQ46" i="1"/>
  <c r="BR45" i="1"/>
  <c r="BQ45" i="1"/>
  <c r="BR44" i="1"/>
  <c r="BQ44" i="1"/>
  <c r="BR43" i="1"/>
  <c r="BQ43" i="1"/>
  <c r="BR42" i="1"/>
  <c r="BQ42" i="1"/>
  <c r="BR41" i="1"/>
  <c r="BQ41" i="1"/>
  <c r="BR40" i="1"/>
  <c r="BQ40" i="1"/>
  <c r="BR39" i="1"/>
  <c r="BQ39" i="1"/>
  <c r="BR38" i="1"/>
  <c r="BQ38" i="1"/>
  <c r="BR37" i="1"/>
  <c r="BQ37" i="1"/>
  <c r="BR36" i="1"/>
  <c r="BQ36" i="1"/>
  <c r="BR35" i="1"/>
  <c r="BQ35" i="1"/>
  <c r="BR34" i="1"/>
  <c r="BQ34" i="1"/>
  <c r="BR33" i="1"/>
  <c r="BQ33" i="1"/>
  <c r="BR32" i="1"/>
  <c r="BQ32" i="1"/>
  <c r="BR31" i="1"/>
  <c r="BQ31" i="1"/>
  <c r="BR30" i="1"/>
  <c r="BQ30" i="1"/>
  <c r="BR29" i="1"/>
  <c r="BQ29" i="1"/>
  <c r="BR28" i="1"/>
  <c r="BQ28" i="1"/>
  <c r="BR27" i="1"/>
  <c r="BQ27" i="1"/>
  <c r="BR26" i="1"/>
  <c r="BQ26" i="1"/>
  <c r="BR25" i="1"/>
  <c r="BQ25" i="1"/>
  <c r="BR24" i="1"/>
  <c r="BQ24" i="1"/>
  <c r="BR23" i="1"/>
  <c r="BQ23" i="1"/>
  <c r="BR22" i="1"/>
  <c r="BQ22" i="1"/>
  <c r="BR21" i="1"/>
  <c r="BQ21" i="1"/>
  <c r="BR20" i="1"/>
  <c r="BQ20" i="1"/>
  <c r="BR19" i="1"/>
  <c r="BQ19" i="1"/>
  <c r="BR18" i="1"/>
  <c r="BQ18" i="1"/>
  <c r="BR17" i="1"/>
  <c r="BQ17" i="1"/>
  <c r="BR16" i="1"/>
  <c r="BQ16" i="1"/>
  <c r="BR15" i="1"/>
  <c r="BQ15" i="1"/>
  <c r="BR14" i="1"/>
  <c r="BQ14" i="1"/>
  <c r="BR13" i="1"/>
  <c r="BQ13" i="1"/>
  <c r="BR12" i="1"/>
  <c r="BQ12" i="1"/>
  <c r="BR11" i="1"/>
  <c r="BQ11" i="1"/>
  <c r="BR10" i="1"/>
  <c r="BQ10" i="1"/>
  <c r="BR9" i="1"/>
  <c r="BQ9" i="1"/>
  <c r="BR8" i="1"/>
  <c r="BQ8" i="1"/>
  <c r="BR7" i="1"/>
  <c r="BQ7" i="1"/>
  <c r="BR6" i="1"/>
  <c r="BQ6" i="1"/>
  <c r="BR5" i="1"/>
  <c r="BQ5" i="1"/>
  <c r="BI2" i="1"/>
  <c r="BJ2" i="1" s="1"/>
  <c r="BK2" i="1" s="1"/>
  <c r="BL2" i="1" s="1"/>
  <c r="BM2" i="1" s="1"/>
  <c r="BN2" i="1" s="1"/>
  <c r="BO2" i="1" s="1"/>
  <c r="Y2" i="1"/>
  <c r="Z2" i="1" s="1"/>
  <c r="AA2" i="1" s="1"/>
  <c r="AB2" i="1" s="1"/>
  <c r="AC2" i="1" s="1"/>
  <c r="AD2" i="1" s="1"/>
  <c r="AE2" i="1" s="1"/>
  <c r="T1007" i="1"/>
  <c r="T1039" i="1"/>
  <c r="T1054" i="1"/>
  <c r="T1061" i="1"/>
  <c r="BD1061" i="1" l="1"/>
  <c r="BD1039" i="1"/>
  <c r="BD1007" i="1"/>
  <c r="BD1054" i="1"/>
  <c r="A1054" i="1"/>
  <c r="A1061" i="1"/>
  <c r="A1039" i="1"/>
  <c r="A1007" i="1"/>
  <c r="BJ17" i="1"/>
  <c r="BI188" i="1"/>
  <c r="BI174" i="1"/>
  <c r="BI251" i="1"/>
  <c r="BI7" i="1"/>
  <c r="BI57" i="1"/>
  <c r="BJ174" i="1"/>
  <c r="BJ188" i="1"/>
  <c r="BJ12" i="1"/>
  <c r="BI43" i="1"/>
  <c r="BI127" i="1"/>
  <c r="BI171" i="1"/>
  <c r="BI377" i="1"/>
  <c r="BI17" i="1"/>
  <c r="BJ127" i="1"/>
  <c r="BJ171" i="1"/>
  <c r="BI21" i="1"/>
  <c r="BI18" i="1"/>
  <c r="BI27" i="1"/>
  <c r="BI36" i="1"/>
  <c r="BJ27" i="1"/>
  <c r="BI191" i="1"/>
  <c r="BL8" i="1"/>
  <c r="BL18" i="1"/>
  <c r="BI28" i="1"/>
  <c r="BJ38" i="1"/>
  <c r="BI48" i="1"/>
  <c r="BI58" i="1"/>
  <c r="BI68" i="1"/>
  <c r="BI78" i="1"/>
  <c r="BI88" i="1"/>
  <c r="BI98" i="1"/>
  <c r="BI108" i="1"/>
  <c r="BJ118" i="1"/>
  <c r="BI128" i="1"/>
  <c r="BI138" i="1"/>
  <c r="BI148" i="1"/>
  <c r="BI158" i="1"/>
  <c r="BI168" i="1"/>
  <c r="BI178" i="1"/>
  <c r="BK188" i="1"/>
  <c r="BI198" i="1"/>
  <c r="BI208" i="1"/>
  <c r="BI218" i="1"/>
  <c r="BI228" i="1"/>
  <c r="BI238" i="1"/>
  <c r="BI248" i="1"/>
  <c r="BI258" i="1"/>
  <c r="BI268" i="1"/>
  <c r="BI278" i="1"/>
  <c r="BI288" i="1"/>
  <c r="BI298" i="1"/>
  <c r="BI308" i="1"/>
  <c r="BI318" i="1"/>
  <c r="BI328" i="1"/>
  <c r="BI338" i="1"/>
  <c r="BI348" i="1"/>
  <c r="BI358" i="1"/>
  <c r="BI368" i="1"/>
  <c r="BI378" i="1"/>
  <c r="BI388" i="1"/>
  <c r="BI398" i="1"/>
  <c r="BI408" i="1"/>
  <c r="BI418" i="1"/>
  <c r="BI428" i="1"/>
  <c r="BI438" i="1"/>
  <c r="BI448" i="1"/>
  <c r="BI458" i="1"/>
  <c r="BI468" i="1"/>
  <c r="BI478" i="1"/>
  <c r="BI489" i="1"/>
  <c r="BI499" i="1"/>
  <c r="BI509" i="1"/>
  <c r="BI519" i="1"/>
  <c r="BI529" i="1"/>
  <c r="BI539" i="1"/>
  <c r="BI549" i="1"/>
  <c r="BI559" i="1"/>
  <c r="BI569" i="1"/>
  <c r="BI579" i="1"/>
  <c r="BI589" i="1"/>
  <c r="BI599" i="1"/>
  <c r="BI609" i="1"/>
  <c r="BI619" i="1"/>
  <c r="BI629" i="1"/>
  <c r="BI639" i="1"/>
  <c r="BI649" i="1"/>
  <c r="BI659" i="1"/>
  <c r="BI669" i="1"/>
  <c r="BI679" i="1"/>
  <c r="BI689" i="1"/>
  <c r="BI699" i="1"/>
  <c r="BI709" i="1"/>
  <c r="BI720" i="1"/>
  <c r="BI730" i="1"/>
  <c r="BI740" i="1"/>
  <c r="BI750" i="1"/>
  <c r="BI760" i="1"/>
  <c r="BI770" i="1"/>
  <c r="BI780" i="1"/>
  <c r="BI790" i="1"/>
  <c r="BI800" i="1"/>
  <c r="BI810" i="1"/>
  <c r="BI820" i="1"/>
  <c r="BI831" i="1"/>
  <c r="BI841" i="1"/>
  <c r="BI851" i="1"/>
  <c r="BI861" i="1"/>
  <c r="BI872" i="1"/>
  <c r="BI882" i="1"/>
  <c r="BI892" i="1"/>
  <c r="BI902" i="1"/>
  <c r="BI912" i="1"/>
  <c r="BI922" i="1"/>
  <c r="BI932" i="1"/>
  <c r="BI942" i="1"/>
  <c r="BI952" i="1"/>
  <c r="BI962" i="1"/>
  <c r="BI972" i="1"/>
  <c r="BI982" i="1"/>
  <c r="BI992" i="1"/>
  <c r="BI1002" i="1"/>
  <c r="BI1012" i="1"/>
  <c r="BI1022" i="1"/>
  <c r="BI1032" i="1"/>
  <c r="BI1042" i="1"/>
  <c r="BI1052" i="1"/>
  <c r="BI1062" i="1"/>
  <c r="BI1072" i="1"/>
  <c r="BI1082" i="1"/>
  <c r="BI1092" i="1"/>
  <c r="BI1102" i="1"/>
  <c r="BI1112" i="1"/>
  <c r="BI1122" i="1"/>
  <c r="BI1132" i="1"/>
  <c r="BI1142" i="1"/>
  <c r="BI1152" i="1"/>
  <c r="BI1162" i="1"/>
  <c r="BI6" i="1"/>
  <c r="BI9" i="1"/>
  <c r="BI12" i="1"/>
  <c r="BK13" i="1"/>
  <c r="BJ19" i="1"/>
  <c r="BJ22" i="1"/>
  <c r="BI60" i="1"/>
  <c r="BM9" i="1"/>
  <c r="BM19" i="1"/>
  <c r="BK29" i="1"/>
  <c r="BK39" i="1"/>
  <c r="BI49" i="1"/>
  <c r="BI59" i="1"/>
  <c r="BI69" i="1"/>
  <c r="BI79" i="1"/>
  <c r="BI89" i="1"/>
  <c r="BI99" i="1"/>
  <c r="BI109" i="1"/>
  <c r="BI119" i="1"/>
  <c r="BI129" i="1"/>
  <c r="BI139" i="1"/>
  <c r="BI149" i="1"/>
  <c r="BI159" i="1"/>
  <c r="BI169" i="1"/>
  <c r="BI179" i="1"/>
  <c r="BI189" i="1"/>
  <c r="BI199" i="1"/>
  <c r="BI209" i="1"/>
  <c r="BI219" i="1"/>
  <c r="BI229" i="1"/>
  <c r="BI239" i="1"/>
  <c r="BI249" i="1"/>
  <c r="BI259" i="1"/>
  <c r="BI269" i="1"/>
  <c r="BI279" i="1"/>
  <c r="BI289" i="1"/>
  <c r="BI299" i="1"/>
  <c r="BI309" i="1"/>
  <c r="BI319" i="1"/>
  <c r="BI329" i="1"/>
  <c r="BI339" i="1"/>
  <c r="BI349" i="1"/>
  <c r="BI359" i="1"/>
  <c r="BI369" i="1"/>
  <c r="BI379" i="1"/>
  <c r="BI389" i="1"/>
  <c r="BI399" i="1"/>
  <c r="BI409" i="1"/>
  <c r="BI419" i="1"/>
  <c r="BI429" i="1"/>
  <c r="BI439" i="1"/>
  <c r="BI449" i="1"/>
  <c r="BI459" i="1"/>
  <c r="BI469" i="1"/>
  <c r="BI479" i="1"/>
  <c r="BI490" i="1"/>
  <c r="BI500" i="1"/>
  <c r="BI510" i="1"/>
  <c r="BI520" i="1"/>
  <c r="BI530" i="1"/>
  <c r="BI540" i="1"/>
  <c r="BI550" i="1"/>
  <c r="BI560" i="1"/>
  <c r="BI570" i="1"/>
  <c r="BI580" i="1"/>
  <c r="BI590" i="1"/>
  <c r="BI600" i="1"/>
  <c r="BI610" i="1"/>
  <c r="BI620" i="1"/>
  <c r="BI630" i="1"/>
  <c r="BI640" i="1"/>
  <c r="BI650" i="1"/>
  <c r="BI660" i="1"/>
  <c r="BI670" i="1"/>
  <c r="BI680" i="1"/>
  <c r="BI690" i="1"/>
  <c r="BI700" i="1"/>
  <c r="BI710" i="1"/>
  <c r="BI721" i="1"/>
  <c r="BI731" i="1"/>
  <c r="BI741" i="1"/>
  <c r="BI751" i="1"/>
  <c r="BI761" i="1"/>
  <c r="BI771" i="1"/>
  <c r="BI781" i="1"/>
  <c r="BI791" i="1"/>
  <c r="BI801" i="1"/>
  <c r="BI811" i="1"/>
  <c r="BI822" i="1"/>
  <c r="BI832" i="1"/>
  <c r="BI842" i="1"/>
  <c r="BI852" i="1"/>
  <c r="BI862" i="1"/>
  <c r="BI873" i="1"/>
  <c r="BI883" i="1"/>
  <c r="BI893" i="1"/>
  <c r="BI903" i="1"/>
  <c r="BI913" i="1"/>
  <c r="BI923" i="1"/>
  <c r="BI933" i="1"/>
  <c r="BI943" i="1"/>
  <c r="BI953" i="1"/>
  <c r="BI963" i="1"/>
  <c r="BI973" i="1"/>
  <c r="BI983" i="1"/>
  <c r="BI993" i="1"/>
  <c r="BI1003" i="1"/>
  <c r="BI1013" i="1"/>
  <c r="BI1023" i="1"/>
  <c r="BI1033" i="1"/>
  <c r="BI1043" i="1"/>
  <c r="BI1053" i="1"/>
  <c r="BI1063" i="1"/>
  <c r="BI1073" i="1"/>
  <c r="BI1083" i="1"/>
  <c r="BI1093" i="1"/>
  <c r="BI1103" i="1"/>
  <c r="BI1113" i="1"/>
  <c r="BI1123" i="1"/>
  <c r="BI1133" i="1"/>
  <c r="BI1143" i="1"/>
  <c r="BI1153" i="1"/>
  <c r="BI1163" i="1"/>
  <c r="BJ9" i="1"/>
  <c r="BK19" i="1"/>
  <c r="BI10" i="1"/>
  <c r="BI20" i="1"/>
  <c r="BI30" i="1"/>
  <c r="BI40" i="1"/>
  <c r="BI50" i="1"/>
  <c r="BJ60" i="1"/>
  <c r="BI70" i="1"/>
  <c r="BJ80" i="1"/>
  <c r="BI90" i="1"/>
  <c r="BI100" i="1"/>
  <c r="BI110" i="1"/>
  <c r="BI120" i="1"/>
  <c r="BI130" i="1"/>
  <c r="BI140" i="1"/>
  <c r="BI150" i="1"/>
  <c r="BJ160" i="1"/>
  <c r="BI170" i="1"/>
  <c r="BI180" i="1"/>
  <c r="BI190" i="1"/>
  <c r="BI200" i="1"/>
  <c r="BI210" i="1"/>
  <c r="BI220" i="1"/>
  <c r="BI230" i="1"/>
  <c r="BI240" i="1"/>
  <c r="BI250" i="1"/>
  <c r="BI260" i="1"/>
  <c r="BI270" i="1"/>
  <c r="BI280" i="1"/>
  <c r="BI290" i="1"/>
  <c r="BI300" i="1"/>
  <c r="BI310" i="1"/>
  <c r="BI320" i="1"/>
  <c r="BI330" i="1"/>
  <c r="BI340" i="1"/>
  <c r="BI350" i="1"/>
  <c r="BI360" i="1"/>
  <c r="BI370" i="1"/>
  <c r="BI380" i="1"/>
  <c r="BI390" i="1"/>
  <c r="BI400" i="1"/>
  <c r="BI410" i="1"/>
  <c r="BI420" i="1"/>
  <c r="BI430" i="1"/>
  <c r="BI440" i="1"/>
  <c r="BI450" i="1"/>
  <c r="BI460" i="1"/>
  <c r="BI470" i="1"/>
  <c r="BI480" i="1"/>
  <c r="BI491" i="1"/>
  <c r="BI501" i="1"/>
  <c r="BI511" i="1"/>
  <c r="BI521" i="1"/>
  <c r="BI531" i="1"/>
  <c r="BI541" i="1"/>
  <c r="BI551" i="1"/>
  <c r="BI561" i="1"/>
  <c r="BI571" i="1"/>
  <c r="BI581" i="1"/>
  <c r="BI591" i="1"/>
  <c r="BI601" i="1"/>
  <c r="BI611" i="1"/>
  <c r="BI621" i="1"/>
  <c r="BI631" i="1"/>
  <c r="BI641" i="1"/>
  <c r="BI651" i="1"/>
  <c r="BI661" i="1"/>
  <c r="BI671" i="1"/>
  <c r="BI681" i="1"/>
  <c r="BI691" i="1"/>
  <c r="BI701" i="1"/>
  <c r="BI711" i="1"/>
  <c r="BI722" i="1"/>
  <c r="BI732" i="1"/>
  <c r="BI742" i="1"/>
  <c r="BI752" i="1"/>
  <c r="BI762" i="1"/>
  <c r="BI772" i="1"/>
  <c r="BI782" i="1"/>
  <c r="BI792" i="1"/>
  <c r="BI802" i="1"/>
  <c r="BI812" i="1"/>
  <c r="BI823" i="1"/>
  <c r="BI833" i="1"/>
  <c r="BI843" i="1"/>
  <c r="BI853" i="1"/>
  <c r="BI864" i="1"/>
  <c r="BI874" i="1"/>
  <c r="BI884" i="1"/>
  <c r="BI894" i="1"/>
  <c r="BI904" i="1"/>
  <c r="BI914" i="1"/>
  <c r="BI924" i="1"/>
  <c r="BI934" i="1"/>
  <c r="BI944" i="1"/>
  <c r="BI954" i="1"/>
  <c r="BI964" i="1"/>
  <c r="BI974" i="1"/>
  <c r="BI984" i="1"/>
  <c r="BI994" i="1"/>
  <c r="BI1004" i="1"/>
  <c r="BI1014" i="1"/>
  <c r="BI1024" i="1"/>
  <c r="BI1034" i="1"/>
  <c r="BI1044" i="1"/>
  <c r="BI1054" i="1"/>
  <c r="BI1064" i="1"/>
  <c r="BI1074" i="1"/>
  <c r="BI1084" i="1"/>
  <c r="BI1094" i="1"/>
  <c r="BI1104" i="1"/>
  <c r="BI1114" i="1"/>
  <c r="BI1124" i="1"/>
  <c r="BI1134" i="1"/>
  <c r="BI1144" i="1"/>
  <c r="BI1154" i="1"/>
  <c r="BI1164" i="1"/>
  <c r="BK9" i="1"/>
  <c r="BL19" i="1"/>
  <c r="BI80" i="1"/>
  <c r="BJ11" i="1"/>
  <c r="BJ21" i="1"/>
  <c r="BI31" i="1"/>
  <c r="BI41" i="1"/>
  <c r="BI51" i="1"/>
  <c r="BI61" i="1"/>
  <c r="BI71" i="1"/>
  <c r="BI81" i="1"/>
  <c r="BI91" i="1"/>
  <c r="BI101" i="1"/>
  <c r="BI111" i="1"/>
  <c r="BI121" i="1"/>
  <c r="BI131" i="1"/>
  <c r="BI141" i="1"/>
  <c r="BI151" i="1"/>
  <c r="BI161" i="1"/>
  <c r="BK171" i="1"/>
  <c r="BI181" i="1"/>
  <c r="BJ191" i="1"/>
  <c r="BI201" i="1"/>
  <c r="BI211" i="1"/>
  <c r="BI221" i="1"/>
  <c r="BI231" i="1"/>
  <c r="BI241" i="1"/>
  <c r="BJ251" i="1"/>
  <c r="BI261" i="1"/>
  <c r="BI271" i="1"/>
  <c r="BI281" i="1"/>
  <c r="BI291" i="1"/>
  <c r="BI301" i="1"/>
  <c r="BI311" i="1"/>
  <c r="BI321" i="1"/>
  <c r="BI331" i="1"/>
  <c r="BI341" i="1"/>
  <c r="BI351" i="1"/>
  <c r="BI361" i="1"/>
  <c r="BI371" i="1"/>
  <c r="BI381" i="1"/>
  <c r="BI391" i="1"/>
  <c r="BI401" i="1"/>
  <c r="BI411" i="1"/>
  <c r="BI421" i="1"/>
  <c r="BI431" i="1"/>
  <c r="BI441" i="1"/>
  <c r="BI451" i="1"/>
  <c r="BI461" i="1"/>
  <c r="BI471" i="1"/>
  <c r="BI481" i="1"/>
  <c r="BI492" i="1"/>
  <c r="BI502" i="1"/>
  <c r="BI512" i="1"/>
  <c r="BI522" i="1"/>
  <c r="BI532" i="1"/>
  <c r="BI542" i="1"/>
  <c r="BI552" i="1"/>
  <c r="BI562" i="1"/>
  <c r="BI572" i="1"/>
  <c r="BI582" i="1"/>
  <c r="BI592" i="1"/>
  <c r="BI602" i="1"/>
  <c r="BI612" i="1"/>
  <c r="BI622" i="1"/>
  <c r="BI632" i="1"/>
  <c r="BI642" i="1"/>
  <c r="BI652" i="1"/>
  <c r="BI662" i="1"/>
  <c r="BI672" i="1"/>
  <c r="BI682" i="1"/>
  <c r="BI692" i="1"/>
  <c r="BI702" i="1"/>
  <c r="BI713" i="1"/>
  <c r="BI723" i="1"/>
  <c r="BI733" i="1"/>
  <c r="BI743" i="1"/>
  <c r="BI753" i="1"/>
  <c r="BI763" i="1"/>
  <c r="BI773" i="1"/>
  <c r="BI783" i="1"/>
  <c r="BI793" i="1"/>
  <c r="BI803" i="1"/>
  <c r="BI813" i="1"/>
  <c r="BI824" i="1"/>
  <c r="BI834" i="1"/>
  <c r="BI844" i="1"/>
  <c r="BI854" i="1"/>
  <c r="BI865" i="1"/>
  <c r="BI875" i="1"/>
  <c r="BI885" i="1"/>
  <c r="BI895" i="1"/>
  <c r="BI905" i="1"/>
  <c r="BI915" i="1"/>
  <c r="BI925" i="1"/>
  <c r="BI935" i="1"/>
  <c r="BI945" i="1"/>
  <c r="BI955" i="1"/>
  <c r="BI965" i="1"/>
  <c r="BI975" i="1"/>
  <c r="BI985" i="1"/>
  <c r="BI995" i="1"/>
  <c r="BI1005" i="1"/>
  <c r="BI1015" i="1"/>
  <c r="BI1025" i="1"/>
  <c r="BI1035" i="1"/>
  <c r="BI1045" i="1"/>
  <c r="BI1055" i="1"/>
  <c r="BI1065" i="1"/>
  <c r="BI1075" i="1"/>
  <c r="BI1085" i="1"/>
  <c r="BI1095" i="1"/>
  <c r="BI1105" i="1"/>
  <c r="BI1115" i="1"/>
  <c r="BI1125" i="1"/>
  <c r="BI1135" i="1"/>
  <c r="BI1145" i="1"/>
  <c r="BI1155" i="1"/>
  <c r="BI8" i="1"/>
  <c r="BL9" i="1"/>
  <c r="BI11" i="1"/>
  <c r="BJ18" i="1"/>
  <c r="BI29" i="1"/>
  <c r="BI124" i="1"/>
  <c r="BI324" i="1"/>
  <c r="BK12" i="1"/>
  <c r="BK22" i="1"/>
  <c r="BI32" i="1"/>
  <c r="BI42" i="1"/>
  <c r="BI52" i="1"/>
  <c r="BI62" i="1"/>
  <c r="BI72" i="1"/>
  <c r="BJ82" i="1"/>
  <c r="BI92" i="1"/>
  <c r="BI102" i="1"/>
  <c r="BI112" i="1"/>
  <c r="BI122" i="1"/>
  <c r="BI132" i="1"/>
  <c r="BI142" i="1"/>
  <c r="BK152" i="1"/>
  <c r="BI162" i="1"/>
  <c r="BI172" i="1"/>
  <c r="BI182" i="1"/>
  <c r="BI192" i="1"/>
  <c r="BI202" i="1"/>
  <c r="BI212" i="1"/>
  <c r="BI222" i="1"/>
  <c r="BI232" i="1"/>
  <c r="BI242" i="1"/>
  <c r="BI252" i="1"/>
  <c r="BI262" i="1"/>
  <c r="BI272" i="1"/>
  <c r="BI282" i="1"/>
  <c r="BI292" i="1"/>
  <c r="BI302" i="1"/>
  <c r="BI312" i="1"/>
  <c r="BI322" i="1"/>
  <c r="BI332" i="1"/>
  <c r="BI342" i="1"/>
  <c r="BI352" i="1"/>
  <c r="BI362" i="1"/>
  <c r="BI372" i="1"/>
  <c r="BI382" i="1"/>
  <c r="BI392" i="1"/>
  <c r="BI402" i="1"/>
  <c r="BI412" i="1"/>
  <c r="BI422" i="1"/>
  <c r="BI432" i="1"/>
  <c r="BI442" i="1"/>
  <c r="BI452" i="1"/>
  <c r="BI462" i="1"/>
  <c r="BI472" i="1"/>
  <c r="BI482" i="1"/>
  <c r="BI493" i="1"/>
  <c r="BI503" i="1"/>
  <c r="BI513" i="1"/>
  <c r="BI523" i="1"/>
  <c r="BI533" i="1"/>
  <c r="BI543" i="1"/>
  <c r="BI553" i="1"/>
  <c r="BI563" i="1"/>
  <c r="BI573" i="1"/>
  <c r="BI583" i="1"/>
  <c r="BI593" i="1"/>
  <c r="BI603" i="1"/>
  <c r="BI613" i="1"/>
  <c r="BI623" i="1"/>
  <c r="BI633" i="1"/>
  <c r="BI643" i="1"/>
  <c r="BI653" i="1"/>
  <c r="BI663" i="1"/>
  <c r="BI673" i="1"/>
  <c r="BI683" i="1"/>
  <c r="BI693" i="1"/>
  <c r="BI703" i="1"/>
  <c r="BI714" i="1"/>
  <c r="BI724" i="1"/>
  <c r="BI734" i="1"/>
  <c r="BI744" i="1"/>
  <c r="BI754" i="1"/>
  <c r="BI764" i="1"/>
  <c r="BI774" i="1"/>
  <c r="BI784" i="1"/>
  <c r="BI794" i="1"/>
  <c r="BI804" i="1"/>
  <c r="BI814" i="1"/>
  <c r="BI825" i="1"/>
  <c r="BI835" i="1"/>
  <c r="BI845" i="1"/>
  <c r="BI855" i="1"/>
  <c r="BI866" i="1"/>
  <c r="BI876" i="1"/>
  <c r="BI886" i="1"/>
  <c r="BI896" i="1"/>
  <c r="BI906" i="1"/>
  <c r="BI916" i="1"/>
  <c r="BI926" i="1"/>
  <c r="BI936" i="1"/>
  <c r="BI946" i="1"/>
  <c r="BI956" i="1"/>
  <c r="BI966" i="1"/>
  <c r="BI976" i="1"/>
  <c r="BI986" i="1"/>
  <c r="BI996" i="1"/>
  <c r="BI1006" i="1"/>
  <c r="BI1016" i="1"/>
  <c r="BI1026" i="1"/>
  <c r="BI1036" i="1"/>
  <c r="BI1046" i="1"/>
  <c r="BI1056" i="1"/>
  <c r="BI1066" i="1"/>
  <c r="BI1076" i="1"/>
  <c r="BI1086" i="1"/>
  <c r="BI1096" i="1"/>
  <c r="BI1106" i="1"/>
  <c r="BI1116" i="1"/>
  <c r="BI1126" i="1"/>
  <c r="BI1136" i="1"/>
  <c r="BI1146" i="1"/>
  <c r="BI1156" i="1"/>
  <c r="BI485" i="1"/>
  <c r="BJ8" i="1"/>
  <c r="BK18" i="1"/>
  <c r="BJ29" i="1"/>
  <c r="BJ124" i="1"/>
  <c r="BI203" i="1"/>
  <c r="BL13" i="1"/>
  <c r="BL23" i="1"/>
  <c r="BJ33" i="1"/>
  <c r="BJ43" i="1"/>
  <c r="BI53" i="1"/>
  <c r="BI63" i="1"/>
  <c r="BI73" i="1"/>
  <c r="BI83" i="1"/>
  <c r="BJ93" i="1"/>
  <c r="BI103" i="1"/>
  <c r="BI113" i="1"/>
  <c r="BI123" i="1"/>
  <c r="BI133" i="1"/>
  <c r="BI143" i="1"/>
  <c r="BI153" i="1"/>
  <c r="BK163" i="1"/>
  <c r="BI173" i="1"/>
  <c r="BI183" i="1"/>
  <c r="BJ193" i="1"/>
  <c r="BJ203" i="1"/>
  <c r="BJ213" i="1"/>
  <c r="BI223" i="1"/>
  <c r="BI233" i="1"/>
  <c r="BI243" i="1"/>
  <c r="BI253" i="1"/>
  <c r="BI263" i="1"/>
  <c r="BI273" i="1"/>
  <c r="BI283" i="1"/>
  <c r="BI293" i="1"/>
  <c r="BI303" i="1"/>
  <c r="BI313" i="1"/>
  <c r="BI323" i="1"/>
  <c r="BI333" i="1"/>
  <c r="BI343" i="1"/>
  <c r="BI353" i="1"/>
  <c r="BI363" i="1"/>
  <c r="BI373" i="1"/>
  <c r="BI383" i="1"/>
  <c r="BI393" i="1"/>
  <c r="BI403" i="1"/>
  <c r="BI413" i="1"/>
  <c r="BI423" i="1"/>
  <c r="BI433" i="1"/>
  <c r="BI443" i="1"/>
  <c r="BI453" i="1"/>
  <c r="BI463" i="1"/>
  <c r="BI473" i="1"/>
  <c r="BI483" i="1"/>
  <c r="BI494" i="1"/>
  <c r="BI504" i="1"/>
  <c r="BI514" i="1"/>
  <c r="BI524" i="1"/>
  <c r="BI534" i="1"/>
  <c r="BI544" i="1"/>
  <c r="BI554" i="1"/>
  <c r="BI564" i="1"/>
  <c r="BI574" i="1"/>
  <c r="BI584" i="1"/>
  <c r="BI594" i="1"/>
  <c r="BI604" i="1"/>
  <c r="BI614" i="1"/>
  <c r="BI624" i="1"/>
  <c r="BI634" i="1"/>
  <c r="BI644" i="1"/>
  <c r="BI654" i="1"/>
  <c r="BI664" i="1"/>
  <c r="BI674" i="1"/>
  <c r="BI684" i="1"/>
  <c r="BI694" i="1"/>
  <c r="BI704" i="1"/>
  <c r="BI715" i="1"/>
  <c r="BI725" i="1"/>
  <c r="BI735" i="1"/>
  <c r="BI745" i="1"/>
  <c r="BI755" i="1"/>
  <c r="BI765" i="1"/>
  <c r="BI775" i="1"/>
  <c r="BI785" i="1"/>
  <c r="BI795" i="1"/>
  <c r="BI805" i="1"/>
  <c r="BI815" i="1"/>
  <c r="BI826" i="1"/>
  <c r="BI836" i="1"/>
  <c r="BI846" i="1"/>
  <c r="BI856" i="1"/>
  <c r="BI867" i="1"/>
  <c r="BI877" i="1"/>
  <c r="BI887" i="1"/>
  <c r="BI897" i="1"/>
  <c r="BI907" i="1"/>
  <c r="BI917" i="1"/>
  <c r="BI927" i="1"/>
  <c r="BI937" i="1"/>
  <c r="BI947" i="1"/>
  <c r="BI957" i="1"/>
  <c r="BI967" i="1"/>
  <c r="BI977" i="1"/>
  <c r="BI987" i="1"/>
  <c r="BI997" i="1"/>
  <c r="BI1007" i="1"/>
  <c r="BI1017" i="1"/>
  <c r="BI1027" i="1"/>
  <c r="BI1037" i="1"/>
  <c r="BI1047" i="1"/>
  <c r="BI1057" i="1"/>
  <c r="BI1067" i="1"/>
  <c r="BI1077" i="1"/>
  <c r="BI1087" i="1"/>
  <c r="BI1097" i="1"/>
  <c r="BI1107" i="1"/>
  <c r="BI1117" i="1"/>
  <c r="BI1127" i="1"/>
  <c r="BI1137" i="1"/>
  <c r="BI1147" i="1"/>
  <c r="BI1157" i="1"/>
  <c r="BI712" i="1"/>
  <c r="BK8" i="1"/>
  <c r="BI38" i="1"/>
  <c r="BI14" i="1"/>
  <c r="BI24" i="1"/>
  <c r="BI34" i="1"/>
  <c r="BI44" i="1"/>
  <c r="BI54" i="1"/>
  <c r="BI64" i="1"/>
  <c r="BI74" i="1"/>
  <c r="BI84" i="1"/>
  <c r="BI94" i="1"/>
  <c r="BJ104" i="1"/>
  <c r="BI114" i="1"/>
  <c r="BK124" i="1"/>
  <c r="BI134" i="1"/>
  <c r="BI144" i="1"/>
  <c r="BI154" i="1"/>
  <c r="BI164" i="1"/>
  <c r="BK174" i="1"/>
  <c r="BI184" i="1"/>
  <c r="BI194" i="1"/>
  <c r="BI204" i="1"/>
  <c r="BI214" i="1"/>
  <c r="BI224" i="1"/>
  <c r="BI234" i="1"/>
  <c r="BI244" i="1"/>
  <c r="BI254" i="1"/>
  <c r="BI264" i="1"/>
  <c r="BI274" i="1"/>
  <c r="BI284" i="1"/>
  <c r="BI294" i="1"/>
  <c r="BI304" i="1"/>
  <c r="BI314" i="1"/>
  <c r="BJ324" i="1"/>
  <c r="BI334" i="1"/>
  <c r="BI344" i="1"/>
  <c r="BI354" i="1"/>
  <c r="BI364" i="1"/>
  <c r="BI374" i="1"/>
  <c r="BI384" i="1"/>
  <c r="BI394" i="1"/>
  <c r="BI404" i="1"/>
  <c r="BI414" i="1"/>
  <c r="BI424" i="1"/>
  <c r="BI434" i="1"/>
  <c r="BI444" i="1"/>
  <c r="BI454" i="1"/>
  <c r="BI464" i="1"/>
  <c r="BI474" i="1"/>
  <c r="BI484" i="1"/>
  <c r="BI495" i="1"/>
  <c r="BI505" i="1"/>
  <c r="BI515" i="1"/>
  <c r="BI525" i="1"/>
  <c r="BI535" i="1"/>
  <c r="BI545" i="1"/>
  <c r="BI555" i="1"/>
  <c r="BI565" i="1"/>
  <c r="BI575" i="1"/>
  <c r="BI585" i="1"/>
  <c r="BI595" i="1"/>
  <c r="BI605" i="1"/>
  <c r="BI615" i="1"/>
  <c r="BI625" i="1"/>
  <c r="BI635" i="1"/>
  <c r="BI645" i="1"/>
  <c r="BI655" i="1"/>
  <c r="BI665" i="1"/>
  <c r="BI675" i="1"/>
  <c r="BI685" i="1"/>
  <c r="BI695" i="1"/>
  <c r="BI705" i="1"/>
  <c r="BI716" i="1"/>
  <c r="BI726" i="1"/>
  <c r="BI736" i="1"/>
  <c r="BI746" i="1"/>
  <c r="BI756" i="1"/>
  <c r="BI766" i="1"/>
  <c r="BI776" i="1"/>
  <c r="BI786" i="1"/>
  <c r="BI796" i="1"/>
  <c r="BI806" i="1"/>
  <c r="BI816" i="1"/>
  <c r="BI827" i="1"/>
  <c r="BI837" i="1"/>
  <c r="BI847" i="1"/>
  <c r="BI857" i="1"/>
  <c r="BI868" i="1"/>
  <c r="BI878" i="1"/>
  <c r="BI888" i="1"/>
  <c r="BI898" i="1"/>
  <c r="BI908" i="1"/>
  <c r="BI918" i="1"/>
  <c r="BI928" i="1"/>
  <c r="BI938" i="1"/>
  <c r="BI948" i="1"/>
  <c r="BI958" i="1"/>
  <c r="BI968" i="1"/>
  <c r="BI978" i="1"/>
  <c r="BI988" i="1"/>
  <c r="BI998" i="1"/>
  <c r="BI1008" i="1"/>
  <c r="BI1018" i="1"/>
  <c r="BI1028" i="1"/>
  <c r="BI1038" i="1"/>
  <c r="BI1048" i="1"/>
  <c r="BI1058" i="1"/>
  <c r="BI1068" i="1"/>
  <c r="BI1078" i="1"/>
  <c r="BI1088" i="1"/>
  <c r="BI1098" i="1"/>
  <c r="BI1108" i="1"/>
  <c r="BI1118" i="1"/>
  <c r="BI1128" i="1"/>
  <c r="BI1138" i="1"/>
  <c r="BI1148" i="1"/>
  <c r="BI1158" i="1"/>
  <c r="BI821" i="1"/>
  <c r="BI33" i="1"/>
  <c r="BI65" i="1"/>
  <c r="BI118" i="1"/>
  <c r="BI152" i="1"/>
  <c r="BI193" i="1"/>
  <c r="BI15" i="1"/>
  <c r="BI25" i="1"/>
  <c r="BI35" i="1"/>
  <c r="BI45" i="1"/>
  <c r="BI55" i="1"/>
  <c r="BJ65" i="1"/>
  <c r="BI75" i="1"/>
  <c r="BI85" i="1"/>
  <c r="BI95" i="1"/>
  <c r="BI105" i="1"/>
  <c r="BI115" i="1"/>
  <c r="BI125" i="1"/>
  <c r="BI135" i="1"/>
  <c r="BI145" i="1"/>
  <c r="BI155" i="1"/>
  <c r="BI165" i="1"/>
  <c r="BI175" i="1"/>
  <c r="BI185" i="1"/>
  <c r="BI195" i="1"/>
  <c r="BI205" i="1"/>
  <c r="BI215" i="1"/>
  <c r="BI225" i="1"/>
  <c r="BI235" i="1"/>
  <c r="BI245" i="1"/>
  <c r="BI255" i="1"/>
  <c r="BI265" i="1"/>
  <c r="BI275" i="1"/>
  <c r="BI285" i="1"/>
  <c r="BI295" i="1"/>
  <c r="BI305" i="1"/>
  <c r="BI315" i="1"/>
  <c r="BI325" i="1"/>
  <c r="BI335" i="1"/>
  <c r="BI345" i="1"/>
  <c r="BI355" i="1"/>
  <c r="BI365" i="1"/>
  <c r="BI375" i="1"/>
  <c r="BI385" i="1"/>
  <c r="BI395" i="1"/>
  <c r="BI405" i="1"/>
  <c r="BI415" i="1"/>
  <c r="BI425" i="1"/>
  <c r="BI435" i="1"/>
  <c r="BI445" i="1"/>
  <c r="BI455" i="1"/>
  <c r="BI465" i="1"/>
  <c r="BI475" i="1"/>
  <c r="BI486" i="1"/>
  <c r="BI496" i="1"/>
  <c r="BI506" i="1"/>
  <c r="BI516" i="1"/>
  <c r="BI526" i="1"/>
  <c r="BI536" i="1"/>
  <c r="BI546" i="1"/>
  <c r="BI556" i="1"/>
  <c r="BI566" i="1"/>
  <c r="BI576" i="1"/>
  <c r="BI586" i="1"/>
  <c r="BI596" i="1"/>
  <c r="BI606" i="1"/>
  <c r="BI616" i="1"/>
  <c r="BI626" i="1"/>
  <c r="BI636" i="1"/>
  <c r="BI646" i="1"/>
  <c r="BI656" i="1"/>
  <c r="BI666" i="1"/>
  <c r="BI676" i="1"/>
  <c r="BI686" i="1"/>
  <c r="BI696" i="1"/>
  <c r="BI706" i="1"/>
  <c r="BI717" i="1"/>
  <c r="BI727" i="1"/>
  <c r="BI737" i="1"/>
  <c r="BI747" i="1"/>
  <c r="BI757" i="1"/>
  <c r="BI767" i="1"/>
  <c r="BI777" i="1"/>
  <c r="BI787" i="1"/>
  <c r="BI797" i="1"/>
  <c r="BI807" i="1"/>
  <c r="BI817" i="1"/>
  <c r="BI828" i="1"/>
  <c r="BI838" i="1"/>
  <c r="BI848" i="1"/>
  <c r="BI858" i="1"/>
  <c r="BI869" i="1"/>
  <c r="BI879" i="1"/>
  <c r="BI889" i="1"/>
  <c r="BI899" i="1"/>
  <c r="BI909" i="1"/>
  <c r="BI919" i="1"/>
  <c r="BI929" i="1"/>
  <c r="BI939" i="1"/>
  <c r="BI949" i="1"/>
  <c r="BI959" i="1"/>
  <c r="BI969" i="1"/>
  <c r="BI979" i="1"/>
  <c r="BI989" i="1"/>
  <c r="BI999" i="1"/>
  <c r="BI1009" i="1"/>
  <c r="BI1019" i="1"/>
  <c r="BI1029" i="1"/>
  <c r="BI1039" i="1"/>
  <c r="BI1049" i="1"/>
  <c r="BI1059" i="1"/>
  <c r="BI1069" i="1"/>
  <c r="BI1079" i="1"/>
  <c r="BI1089" i="1"/>
  <c r="BI1099" i="1"/>
  <c r="BI1109" i="1"/>
  <c r="BI1119" i="1"/>
  <c r="BI1129" i="1"/>
  <c r="BI1139" i="1"/>
  <c r="BI1149" i="1"/>
  <c r="BI1159" i="1"/>
  <c r="BI863" i="1"/>
  <c r="BJ7" i="1"/>
  <c r="BI23" i="1"/>
  <c r="BI26" i="1"/>
  <c r="BJ36" i="1"/>
  <c r="BI82" i="1"/>
  <c r="BJ152" i="1"/>
  <c r="BI176" i="1"/>
  <c r="BJ6" i="1"/>
  <c r="BJ16" i="1"/>
  <c r="BL26" i="1"/>
  <c r="BM36" i="1"/>
  <c r="BI46" i="1"/>
  <c r="BI56" i="1"/>
  <c r="BI66" i="1"/>
  <c r="BK76" i="1"/>
  <c r="BI86" i="1"/>
  <c r="BI96" i="1"/>
  <c r="BI106" i="1"/>
  <c r="BI116" i="1"/>
  <c r="BI126" i="1"/>
  <c r="BI136" i="1"/>
  <c r="BI146" i="1"/>
  <c r="BI156" i="1"/>
  <c r="BI166" i="1"/>
  <c r="BJ176" i="1"/>
  <c r="BI186" i="1"/>
  <c r="BI196" i="1"/>
  <c r="BI206" i="1"/>
  <c r="BI216" i="1"/>
  <c r="BI226" i="1"/>
  <c r="BI236" i="1"/>
  <c r="BI246" i="1"/>
  <c r="BI256" i="1"/>
  <c r="BI266" i="1"/>
  <c r="BI276" i="1"/>
  <c r="BI286" i="1"/>
  <c r="BI296" i="1"/>
  <c r="BI306" i="1"/>
  <c r="BI316" i="1"/>
  <c r="BI326" i="1"/>
  <c r="BI336" i="1"/>
  <c r="BI346" i="1"/>
  <c r="BI356" i="1"/>
  <c r="BI366" i="1"/>
  <c r="BI376" i="1"/>
  <c r="BI386" i="1"/>
  <c r="BI396" i="1"/>
  <c r="BI406" i="1"/>
  <c r="BI416" i="1"/>
  <c r="BI426" i="1"/>
  <c r="BI436" i="1"/>
  <c r="BI446" i="1"/>
  <c r="BI456" i="1"/>
  <c r="BI466" i="1"/>
  <c r="BI476" i="1"/>
  <c r="BI487" i="1"/>
  <c r="BI497" i="1"/>
  <c r="BI507" i="1"/>
  <c r="BI517" i="1"/>
  <c r="BI527" i="1"/>
  <c r="BI537" i="1"/>
  <c r="BI547" i="1"/>
  <c r="BI557" i="1"/>
  <c r="BI567" i="1"/>
  <c r="BI577" i="1"/>
  <c r="BI587" i="1"/>
  <c r="BI597" i="1"/>
  <c r="BI607" i="1"/>
  <c r="BI617" i="1"/>
  <c r="BI627" i="1"/>
  <c r="BI637" i="1"/>
  <c r="BI647" i="1"/>
  <c r="BI657" i="1"/>
  <c r="BI667" i="1"/>
  <c r="BI677" i="1"/>
  <c r="BI687" i="1"/>
  <c r="BI697" i="1"/>
  <c r="BI707" i="1"/>
  <c r="BI718" i="1"/>
  <c r="BI728" i="1"/>
  <c r="BI738" i="1"/>
  <c r="BI748" i="1"/>
  <c r="BI758" i="1"/>
  <c r="BI768" i="1"/>
  <c r="BI778" i="1"/>
  <c r="BI788" i="1"/>
  <c r="BI798" i="1"/>
  <c r="BI808" i="1"/>
  <c r="BI818" i="1"/>
  <c r="BI829" i="1"/>
  <c r="BI839" i="1"/>
  <c r="BI849" i="1"/>
  <c r="BI859" i="1"/>
  <c r="BI870" i="1"/>
  <c r="BI880" i="1"/>
  <c r="BI890" i="1"/>
  <c r="BI900" i="1"/>
  <c r="BI910" i="1"/>
  <c r="BI920" i="1"/>
  <c r="BI930" i="1"/>
  <c r="BI940" i="1"/>
  <c r="BI950" i="1"/>
  <c r="BI960" i="1"/>
  <c r="BI970" i="1"/>
  <c r="BI980" i="1"/>
  <c r="BI990" i="1"/>
  <c r="BI1000" i="1"/>
  <c r="BI1010" i="1"/>
  <c r="BI1020" i="1"/>
  <c r="BI1030" i="1"/>
  <c r="BI1040" i="1"/>
  <c r="BI1050" i="1"/>
  <c r="BI1060" i="1"/>
  <c r="BI1070" i="1"/>
  <c r="BI1080" i="1"/>
  <c r="BI1090" i="1"/>
  <c r="BI1100" i="1"/>
  <c r="BI1110" i="1"/>
  <c r="BI1120" i="1"/>
  <c r="BI1130" i="1"/>
  <c r="BI1140" i="1"/>
  <c r="BI1150" i="1"/>
  <c r="BI1160" i="1"/>
  <c r="BI13" i="1"/>
  <c r="BJ23" i="1"/>
  <c r="BJ26" i="1"/>
  <c r="BK36" i="1"/>
  <c r="BI39" i="1"/>
  <c r="BI76" i="1"/>
  <c r="BI93" i="1"/>
  <c r="BI163" i="1"/>
  <c r="BI213" i="1"/>
  <c r="BK7" i="1"/>
  <c r="BK17" i="1"/>
  <c r="BK27" i="1"/>
  <c r="BI37" i="1"/>
  <c r="BI47" i="1"/>
  <c r="BJ57" i="1"/>
  <c r="BI67" i="1"/>
  <c r="BI77" i="1"/>
  <c r="BI87" i="1"/>
  <c r="BI97" i="1"/>
  <c r="BI107" i="1"/>
  <c r="BI117" i="1"/>
  <c r="BK127" i="1"/>
  <c r="BI137" i="1"/>
  <c r="BI147" i="1"/>
  <c r="BI157" i="1"/>
  <c r="BI167" i="1"/>
  <c r="BI177" i="1"/>
  <c r="BI187" i="1"/>
  <c r="BI197" i="1"/>
  <c r="BI207" i="1"/>
  <c r="BI217" i="1"/>
  <c r="BI227" i="1"/>
  <c r="BI237" i="1"/>
  <c r="BI247" i="1"/>
  <c r="BI257" i="1"/>
  <c r="BI267" i="1"/>
  <c r="BI277" i="1"/>
  <c r="BI287" i="1"/>
  <c r="BI297" i="1"/>
  <c r="BI307" i="1"/>
  <c r="BI317" i="1"/>
  <c r="BI327" i="1"/>
  <c r="BI337" i="1"/>
  <c r="BI347" i="1"/>
  <c r="BI357" i="1"/>
  <c r="BI367" i="1"/>
  <c r="BJ377" i="1"/>
  <c r="BI387" i="1"/>
  <c r="BI397" i="1"/>
  <c r="BI407" i="1"/>
  <c r="BI417" i="1"/>
  <c r="BI427" i="1"/>
  <c r="BI437" i="1"/>
  <c r="BI447" i="1"/>
  <c r="BI457" i="1"/>
  <c r="BI467" i="1"/>
  <c r="BI477" i="1"/>
  <c r="BI488" i="1"/>
  <c r="BI498" i="1"/>
  <c r="BI508" i="1"/>
  <c r="BI518" i="1"/>
  <c r="BI528" i="1"/>
  <c r="BI538" i="1"/>
  <c r="BI548" i="1"/>
  <c r="BI558" i="1"/>
  <c r="BI568" i="1"/>
  <c r="BI578" i="1"/>
  <c r="BI588" i="1"/>
  <c r="BI598" i="1"/>
  <c r="BI608" i="1"/>
  <c r="BI618" i="1"/>
  <c r="BI628" i="1"/>
  <c r="BI638" i="1"/>
  <c r="BI648" i="1"/>
  <c r="BI658" i="1"/>
  <c r="BI668" i="1"/>
  <c r="BI678" i="1"/>
  <c r="BI688" i="1"/>
  <c r="BI698" i="1"/>
  <c r="BI708" i="1"/>
  <c r="BI719" i="1"/>
  <c r="BI729" i="1"/>
  <c r="BI739" i="1"/>
  <c r="BI749" i="1"/>
  <c r="BI759" i="1"/>
  <c r="BI769" i="1"/>
  <c r="BI779" i="1"/>
  <c r="BI789" i="1"/>
  <c r="BI799" i="1"/>
  <c r="BI809" i="1"/>
  <c r="BI819" i="1"/>
  <c r="BI830" i="1"/>
  <c r="BI840" i="1"/>
  <c r="BI850" i="1"/>
  <c r="BI860" i="1"/>
  <c r="BI871" i="1"/>
  <c r="BI881" i="1"/>
  <c r="BI891" i="1"/>
  <c r="BI901" i="1"/>
  <c r="BI911" i="1"/>
  <c r="BI921" i="1"/>
  <c r="BI931" i="1"/>
  <c r="BI941" i="1"/>
  <c r="BI951" i="1"/>
  <c r="BI961" i="1"/>
  <c r="BI971" i="1"/>
  <c r="BI981" i="1"/>
  <c r="BI991" i="1"/>
  <c r="BI1001" i="1"/>
  <c r="BI1011" i="1"/>
  <c r="BI1021" i="1"/>
  <c r="BI1031" i="1"/>
  <c r="BI1041" i="1"/>
  <c r="BI1051" i="1"/>
  <c r="BI1061" i="1"/>
  <c r="BI1071" i="1"/>
  <c r="BI1081" i="1"/>
  <c r="BI1091" i="1"/>
  <c r="BI1101" i="1"/>
  <c r="BI1111" i="1"/>
  <c r="BI1121" i="1"/>
  <c r="BI1131" i="1"/>
  <c r="BI1141" i="1"/>
  <c r="BI1151" i="1"/>
  <c r="BI1161" i="1"/>
  <c r="BJ13" i="1"/>
  <c r="BI16" i="1"/>
  <c r="BI19" i="1"/>
  <c r="BI22" i="1"/>
  <c r="BK23" i="1"/>
  <c r="BK26" i="1"/>
  <c r="BL36" i="1"/>
  <c r="BJ39" i="1"/>
  <c r="BJ76" i="1"/>
  <c r="BI104" i="1"/>
  <c r="BI160" i="1"/>
  <c r="BJ163" i="1"/>
  <c r="BI5" i="1"/>
  <c r="BJ5" i="1"/>
  <c r="BK5" i="1"/>
  <c r="BL5" i="1"/>
  <c r="BM5" i="1"/>
  <c r="BN5" i="1"/>
  <c r="BJ1141" i="1" l="1"/>
  <c r="BJ1091" i="1"/>
  <c r="BJ1041" i="1"/>
  <c r="BJ991" i="1"/>
  <c r="BJ941" i="1"/>
  <c r="BJ891" i="1"/>
  <c r="BJ840" i="1"/>
  <c r="BJ789" i="1"/>
  <c r="BJ739" i="1"/>
  <c r="BJ688" i="1"/>
  <c r="BJ638" i="1"/>
  <c r="BJ588" i="1"/>
  <c r="BJ538" i="1"/>
  <c r="BJ488" i="1"/>
  <c r="BJ437" i="1"/>
  <c r="BJ387" i="1"/>
  <c r="BJ337" i="1"/>
  <c r="BJ287" i="1"/>
  <c r="BJ237" i="1"/>
  <c r="BJ187" i="1"/>
  <c r="BJ137" i="1"/>
  <c r="BJ87" i="1"/>
  <c r="BJ37" i="1"/>
  <c r="BJ1149" i="1"/>
  <c r="BJ1099" i="1"/>
  <c r="BJ1049" i="1"/>
  <c r="BJ999" i="1"/>
  <c r="BJ949" i="1"/>
  <c r="BJ899" i="1"/>
  <c r="BJ848" i="1"/>
  <c r="BJ797" i="1"/>
  <c r="BJ747" i="1"/>
  <c r="BJ696" i="1"/>
  <c r="BJ646" i="1"/>
  <c r="BJ596" i="1"/>
  <c r="BJ546" i="1"/>
  <c r="BJ496" i="1"/>
  <c r="BJ445" i="1"/>
  <c r="BJ395" i="1"/>
  <c r="BJ345" i="1"/>
  <c r="BJ295" i="1"/>
  <c r="BJ245" i="1"/>
  <c r="BJ195" i="1"/>
  <c r="BJ145" i="1"/>
  <c r="BJ95" i="1"/>
  <c r="BJ45" i="1"/>
  <c r="BJ1136" i="1"/>
  <c r="BJ1086" i="1"/>
  <c r="BJ1036" i="1"/>
  <c r="BJ986" i="1"/>
  <c r="BJ936" i="1"/>
  <c r="BJ886" i="1"/>
  <c r="BJ835" i="1"/>
  <c r="BJ784" i="1"/>
  <c r="BJ734" i="1"/>
  <c r="BJ683" i="1"/>
  <c r="BJ633" i="1"/>
  <c r="BJ583" i="1"/>
  <c r="BJ533" i="1"/>
  <c r="BJ482" i="1"/>
  <c r="BJ432" i="1"/>
  <c r="BJ382" i="1"/>
  <c r="BJ332" i="1"/>
  <c r="BJ282" i="1"/>
  <c r="BJ232" i="1"/>
  <c r="BJ182" i="1"/>
  <c r="BJ132" i="1"/>
  <c r="BK82" i="1"/>
  <c r="BJ32" i="1"/>
  <c r="BJ1144" i="1"/>
  <c r="BJ1094" i="1"/>
  <c r="BJ1044" i="1"/>
  <c r="BJ994" i="1"/>
  <c r="BJ944" i="1"/>
  <c r="BJ894" i="1"/>
  <c r="BJ843" i="1"/>
  <c r="BJ792" i="1"/>
  <c r="BJ742" i="1"/>
  <c r="BJ691" i="1"/>
  <c r="BJ641" i="1"/>
  <c r="BJ591" i="1"/>
  <c r="BJ541" i="1"/>
  <c r="BJ491" i="1"/>
  <c r="BJ440" i="1"/>
  <c r="BJ390" i="1"/>
  <c r="BJ340" i="1"/>
  <c r="BJ290" i="1"/>
  <c r="BJ240" i="1"/>
  <c r="BJ190" i="1"/>
  <c r="BJ140" i="1"/>
  <c r="BJ90" i="1"/>
  <c r="BJ40" i="1"/>
  <c r="BJ1163" i="1"/>
  <c r="BJ1113" i="1"/>
  <c r="BJ1063" i="1"/>
  <c r="BJ1013" i="1"/>
  <c r="BJ963" i="1"/>
  <c r="BJ913" i="1"/>
  <c r="BJ862" i="1"/>
  <c r="BJ811" i="1"/>
  <c r="BJ761" i="1"/>
  <c r="BJ710" i="1"/>
  <c r="BJ660" i="1"/>
  <c r="BJ610" i="1"/>
  <c r="BJ560" i="1"/>
  <c r="BJ510" i="1"/>
  <c r="BJ459" i="1"/>
  <c r="BJ409" i="1"/>
  <c r="BJ359" i="1"/>
  <c r="BJ309" i="1"/>
  <c r="BJ259" i="1"/>
  <c r="BJ209" i="1"/>
  <c r="BJ159" i="1"/>
  <c r="BJ109" i="1"/>
  <c r="BJ59" i="1"/>
  <c r="BO9" i="1"/>
  <c r="BN9" i="1"/>
  <c r="BJ1140" i="1"/>
  <c r="BJ1090" i="1"/>
  <c r="BJ1040" i="1"/>
  <c r="BJ990" i="1"/>
  <c r="BJ940" i="1"/>
  <c r="BJ890" i="1"/>
  <c r="BJ839" i="1"/>
  <c r="BJ788" i="1"/>
  <c r="BJ738" i="1"/>
  <c r="BJ687" i="1"/>
  <c r="BJ637" i="1"/>
  <c r="BJ587" i="1"/>
  <c r="BJ537" i="1"/>
  <c r="BJ487" i="1"/>
  <c r="BJ436" i="1"/>
  <c r="BJ386" i="1"/>
  <c r="BJ336" i="1"/>
  <c r="BJ286" i="1"/>
  <c r="BJ236" i="1"/>
  <c r="BJ186" i="1"/>
  <c r="BJ136" i="1"/>
  <c r="BJ86" i="1"/>
  <c r="BO36" i="1"/>
  <c r="BN36" i="1"/>
  <c r="BJ1128" i="1"/>
  <c r="BJ1078" i="1"/>
  <c r="BJ1028" i="1"/>
  <c r="BJ978" i="1"/>
  <c r="BJ928" i="1"/>
  <c r="BJ878" i="1"/>
  <c r="BJ827" i="1"/>
  <c r="BJ776" i="1"/>
  <c r="BJ726" i="1"/>
  <c r="BJ675" i="1"/>
  <c r="BJ625" i="1"/>
  <c r="BJ575" i="1"/>
  <c r="BJ525" i="1"/>
  <c r="BJ474" i="1"/>
  <c r="BJ424" i="1"/>
  <c r="BJ374" i="1"/>
  <c r="BK324" i="1"/>
  <c r="BJ274" i="1"/>
  <c r="BJ224" i="1"/>
  <c r="BL174" i="1"/>
  <c r="BL124" i="1"/>
  <c r="BJ74" i="1"/>
  <c r="BJ24" i="1"/>
  <c r="BJ1147" i="1"/>
  <c r="BJ1097" i="1"/>
  <c r="BJ1047" i="1"/>
  <c r="BJ997" i="1"/>
  <c r="BJ947" i="1"/>
  <c r="BJ897" i="1"/>
  <c r="BJ846" i="1"/>
  <c r="BJ795" i="1"/>
  <c r="BJ745" i="1"/>
  <c r="BJ694" i="1"/>
  <c r="BJ644" i="1"/>
  <c r="BJ594" i="1"/>
  <c r="BJ544" i="1"/>
  <c r="BJ494" i="1"/>
  <c r="BJ443" i="1"/>
  <c r="BJ393" i="1"/>
  <c r="BJ343" i="1"/>
  <c r="BJ293" i="1"/>
  <c r="BJ243" i="1"/>
  <c r="BK193" i="1"/>
  <c r="BJ143" i="1"/>
  <c r="BK93" i="1"/>
  <c r="BK43" i="1"/>
  <c r="BJ1115" i="1"/>
  <c r="BJ1065" i="1"/>
  <c r="BJ1015" i="1"/>
  <c r="BJ965" i="1"/>
  <c r="BJ915" i="1"/>
  <c r="BJ865" i="1"/>
  <c r="BJ813" i="1"/>
  <c r="BJ763" i="1"/>
  <c r="BJ713" i="1"/>
  <c r="BJ662" i="1"/>
  <c r="BJ612" i="1"/>
  <c r="BJ562" i="1"/>
  <c r="BJ512" i="1"/>
  <c r="BJ461" i="1"/>
  <c r="BJ411" i="1"/>
  <c r="BJ361" i="1"/>
  <c r="BJ311" i="1"/>
  <c r="BJ261" i="1"/>
  <c r="BJ211" i="1"/>
  <c r="BJ161" i="1"/>
  <c r="BJ111" i="1"/>
  <c r="BJ61" i="1"/>
  <c r="BK11" i="1"/>
  <c r="BJ1152" i="1"/>
  <c r="BJ1102" i="1"/>
  <c r="BJ1052" i="1"/>
  <c r="BJ1002" i="1"/>
  <c r="BJ952" i="1"/>
  <c r="BJ902" i="1"/>
  <c r="BJ851" i="1"/>
  <c r="BJ800" i="1"/>
  <c r="BJ750" i="1"/>
  <c r="BJ699" i="1"/>
  <c r="BJ649" i="1"/>
  <c r="BJ599" i="1"/>
  <c r="BJ549" i="1"/>
  <c r="BJ499" i="1"/>
  <c r="BJ448" i="1"/>
  <c r="BJ398" i="1"/>
  <c r="BJ348" i="1"/>
  <c r="BJ298" i="1"/>
  <c r="BJ248" i="1"/>
  <c r="BJ198" i="1"/>
  <c r="BJ148" i="1"/>
  <c r="BJ98" i="1"/>
  <c r="BJ48" i="1"/>
  <c r="BJ1131" i="1"/>
  <c r="BJ1081" i="1"/>
  <c r="BJ1031" i="1"/>
  <c r="BJ981" i="1"/>
  <c r="BJ931" i="1"/>
  <c r="BJ881" i="1"/>
  <c r="BJ830" i="1"/>
  <c r="BJ779" i="1"/>
  <c r="BJ729" i="1"/>
  <c r="BJ678" i="1"/>
  <c r="BJ628" i="1"/>
  <c r="BJ578" i="1"/>
  <c r="BJ528" i="1"/>
  <c r="BJ477" i="1"/>
  <c r="BJ427" i="1"/>
  <c r="BK377" i="1"/>
  <c r="BJ327" i="1"/>
  <c r="BJ277" i="1"/>
  <c r="BJ227" i="1"/>
  <c r="BJ177" i="1"/>
  <c r="BL127" i="1"/>
  <c r="BJ77" i="1"/>
  <c r="BL27" i="1"/>
  <c r="BJ1139" i="1"/>
  <c r="BJ1089" i="1"/>
  <c r="BJ1039" i="1"/>
  <c r="BJ989" i="1"/>
  <c r="BJ939" i="1"/>
  <c r="BJ889" i="1"/>
  <c r="BJ838" i="1"/>
  <c r="BJ787" i="1"/>
  <c r="BJ737" i="1"/>
  <c r="BJ686" i="1"/>
  <c r="BJ636" i="1"/>
  <c r="BJ586" i="1"/>
  <c r="BJ536" i="1"/>
  <c r="BJ486" i="1"/>
  <c r="BJ435" i="1"/>
  <c r="BJ385" i="1"/>
  <c r="BJ335" i="1"/>
  <c r="BJ285" i="1"/>
  <c r="BJ235" i="1"/>
  <c r="BJ185" i="1"/>
  <c r="BJ135" i="1"/>
  <c r="BJ85" i="1"/>
  <c r="BJ35" i="1"/>
  <c r="BJ1126" i="1"/>
  <c r="BJ1076" i="1"/>
  <c r="BJ1026" i="1"/>
  <c r="BJ976" i="1"/>
  <c r="BJ926" i="1"/>
  <c r="BJ876" i="1"/>
  <c r="BJ825" i="1"/>
  <c r="BJ774" i="1"/>
  <c r="BJ724" i="1"/>
  <c r="BJ673" i="1"/>
  <c r="BJ623" i="1"/>
  <c r="BJ573" i="1"/>
  <c r="BJ523" i="1"/>
  <c r="BJ472" i="1"/>
  <c r="BJ422" i="1"/>
  <c r="BJ372" i="1"/>
  <c r="BJ322" i="1"/>
  <c r="BJ272" i="1"/>
  <c r="BJ222" i="1"/>
  <c r="BJ172" i="1"/>
  <c r="BJ122" i="1"/>
  <c r="BJ72" i="1"/>
  <c r="BL22" i="1"/>
  <c r="BJ1134" i="1"/>
  <c r="BJ1084" i="1"/>
  <c r="BJ1034" i="1"/>
  <c r="BJ984" i="1"/>
  <c r="BJ934" i="1"/>
  <c r="BJ884" i="1"/>
  <c r="BJ833" i="1"/>
  <c r="BJ782" i="1"/>
  <c r="BJ732" i="1"/>
  <c r="BJ681" i="1"/>
  <c r="BJ631" i="1"/>
  <c r="BJ581" i="1"/>
  <c r="BJ531" i="1"/>
  <c r="BJ480" i="1"/>
  <c r="BJ430" i="1"/>
  <c r="BJ380" i="1"/>
  <c r="BJ330" i="1"/>
  <c r="BJ280" i="1"/>
  <c r="BJ230" i="1"/>
  <c r="BJ180" i="1"/>
  <c r="BJ130" i="1"/>
  <c r="BK80" i="1"/>
  <c r="BJ30" i="1"/>
  <c r="BJ1153" i="1"/>
  <c r="BJ1103" i="1"/>
  <c r="BJ1053" i="1"/>
  <c r="BJ1003" i="1"/>
  <c r="BJ953" i="1"/>
  <c r="BJ903" i="1"/>
  <c r="BJ852" i="1"/>
  <c r="BJ801" i="1"/>
  <c r="BJ751" i="1"/>
  <c r="BJ700" i="1"/>
  <c r="BJ650" i="1"/>
  <c r="BJ600" i="1"/>
  <c r="BJ550" i="1"/>
  <c r="BJ500" i="1"/>
  <c r="BJ449" i="1"/>
  <c r="BJ399" i="1"/>
  <c r="BJ349" i="1"/>
  <c r="BJ299" i="1"/>
  <c r="BJ249" i="1"/>
  <c r="BJ199" i="1"/>
  <c r="BJ149" i="1"/>
  <c r="BJ99" i="1"/>
  <c r="BJ49" i="1"/>
  <c r="BJ1130" i="1"/>
  <c r="BJ1080" i="1"/>
  <c r="BJ1030" i="1"/>
  <c r="BJ980" i="1"/>
  <c r="BJ930" i="1"/>
  <c r="BJ880" i="1"/>
  <c r="BJ829" i="1"/>
  <c r="BJ778" i="1"/>
  <c r="BJ728" i="1"/>
  <c r="BJ677" i="1"/>
  <c r="BJ627" i="1"/>
  <c r="BJ577" i="1"/>
  <c r="BJ527" i="1"/>
  <c r="BJ476" i="1"/>
  <c r="BJ426" i="1"/>
  <c r="BJ376" i="1"/>
  <c r="BJ326" i="1"/>
  <c r="BJ276" i="1"/>
  <c r="BJ226" i="1"/>
  <c r="BK176" i="1"/>
  <c r="BJ126" i="1"/>
  <c r="BL76" i="1"/>
  <c r="BM26" i="1"/>
  <c r="BJ821" i="1"/>
  <c r="BJ1118" i="1"/>
  <c r="BJ1068" i="1"/>
  <c r="BJ1018" i="1"/>
  <c r="BJ968" i="1"/>
  <c r="BJ918" i="1"/>
  <c r="BJ868" i="1"/>
  <c r="BJ816" i="1"/>
  <c r="BJ766" i="1"/>
  <c r="BJ716" i="1"/>
  <c r="BJ665" i="1"/>
  <c r="BJ615" i="1"/>
  <c r="BJ565" i="1"/>
  <c r="BJ515" i="1"/>
  <c r="BJ464" i="1"/>
  <c r="BJ414" i="1"/>
  <c r="BJ364" i="1"/>
  <c r="BJ314" i="1"/>
  <c r="BJ264" i="1"/>
  <c r="BJ214" i="1"/>
  <c r="BJ164" i="1"/>
  <c r="BJ114" i="1"/>
  <c r="BJ64" i="1"/>
  <c r="BJ14" i="1"/>
  <c r="BJ1137" i="1"/>
  <c r="BJ1087" i="1"/>
  <c r="BJ1037" i="1"/>
  <c r="BJ987" i="1"/>
  <c r="BJ937" i="1"/>
  <c r="BJ887" i="1"/>
  <c r="BJ836" i="1"/>
  <c r="BJ785" i="1"/>
  <c r="BJ735" i="1"/>
  <c r="BJ684" i="1"/>
  <c r="BJ634" i="1"/>
  <c r="BJ584" i="1"/>
  <c r="BJ534" i="1"/>
  <c r="BJ483" i="1"/>
  <c r="BJ433" i="1"/>
  <c r="BJ383" i="1"/>
  <c r="BJ333" i="1"/>
  <c r="BJ283" i="1"/>
  <c r="BJ233" i="1"/>
  <c r="BJ183" i="1"/>
  <c r="BJ133" i="1"/>
  <c r="BJ83" i="1"/>
  <c r="BK33" i="1"/>
  <c r="BJ1155" i="1"/>
  <c r="BJ1105" i="1"/>
  <c r="BJ1055" i="1"/>
  <c r="BJ1005" i="1"/>
  <c r="BJ955" i="1"/>
  <c r="BJ905" i="1"/>
  <c r="BJ854" i="1"/>
  <c r="BJ803" i="1"/>
  <c r="BJ753" i="1"/>
  <c r="BJ702" i="1"/>
  <c r="BJ652" i="1"/>
  <c r="BJ602" i="1"/>
  <c r="BJ552" i="1"/>
  <c r="BJ502" i="1"/>
  <c r="BJ451" i="1"/>
  <c r="BJ401" i="1"/>
  <c r="BJ351" i="1"/>
  <c r="BJ301" i="1"/>
  <c r="BK251" i="1"/>
  <c r="BJ201" i="1"/>
  <c r="BJ151" i="1"/>
  <c r="BJ101" i="1"/>
  <c r="BJ51" i="1"/>
  <c r="BJ1142" i="1"/>
  <c r="BJ1092" i="1"/>
  <c r="BJ1042" i="1"/>
  <c r="BJ992" i="1"/>
  <c r="BJ942" i="1"/>
  <c r="BJ892" i="1"/>
  <c r="BJ841" i="1"/>
  <c r="BJ790" i="1"/>
  <c r="BJ740" i="1"/>
  <c r="BJ689" i="1"/>
  <c r="BJ639" i="1"/>
  <c r="BJ589" i="1"/>
  <c r="BJ539" i="1"/>
  <c r="BJ489" i="1"/>
  <c r="BJ438" i="1"/>
  <c r="BJ388" i="1"/>
  <c r="BJ338" i="1"/>
  <c r="BJ288" i="1"/>
  <c r="BJ238" i="1"/>
  <c r="BL188" i="1"/>
  <c r="BJ138" i="1"/>
  <c r="BJ88" i="1"/>
  <c r="BK38" i="1"/>
  <c r="BJ1121" i="1"/>
  <c r="BJ1071" i="1"/>
  <c r="BJ1021" i="1"/>
  <c r="BJ971" i="1"/>
  <c r="BJ921" i="1"/>
  <c r="BJ871" i="1"/>
  <c r="BJ819" i="1"/>
  <c r="BJ769" i="1"/>
  <c r="BJ719" i="1"/>
  <c r="BJ668" i="1"/>
  <c r="BJ618" i="1"/>
  <c r="BJ568" i="1"/>
  <c r="BJ518" i="1"/>
  <c r="BJ467" i="1"/>
  <c r="BJ417" i="1"/>
  <c r="BJ367" i="1"/>
  <c r="BJ317" i="1"/>
  <c r="BJ267" i="1"/>
  <c r="BJ217" i="1"/>
  <c r="BJ167" i="1"/>
  <c r="BJ117" i="1"/>
  <c r="BJ67" i="1"/>
  <c r="BL17" i="1"/>
  <c r="BJ1129" i="1"/>
  <c r="BJ1079" i="1"/>
  <c r="BJ1029" i="1"/>
  <c r="BJ979" i="1"/>
  <c r="BJ929" i="1"/>
  <c r="BJ879" i="1"/>
  <c r="BJ828" i="1"/>
  <c r="BJ777" i="1"/>
  <c r="BJ727" i="1"/>
  <c r="BJ676" i="1"/>
  <c r="BJ626" i="1"/>
  <c r="BJ576" i="1"/>
  <c r="BJ526" i="1"/>
  <c r="BJ475" i="1"/>
  <c r="BJ425" i="1"/>
  <c r="BJ375" i="1"/>
  <c r="BJ325" i="1"/>
  <c r="BJ275" i="1"/>
  <c r="BJ225" i="1"/>
  <c r="BJ175" i="1"/>
  <c r="BJ125" i="1"/>
  <c r="BJ75" i="1"/>
  <c r="BJ25" i="1"/>
  <c r="BJ485" i="1"/>
  <c r="BJ1116" i="1"/>
  <c r="BJ1066" i="1"/>
  <c r="BJ1016" i="1"/>
  <c r="BJ966" i="1"/>
  <c r="BJ916" i="1"/>
  <c r="BJ866" i="1"/>
  <c r="BJ814" i="1"/>
  <c r="BJ764" i="1"/>
  <c r="BJ714" i="1"/>
  <c r="BJ663" i="1"/>
  <c r="BJ613" i="1"/>
  <c r="BJ563" i="1"/>
  <c r="BJ513" i="1"/>
  <c r="BJ462" i="1"/>
  <c r="BJ412" i="1"/>
  <c r="BJ362" i="1"/>
  <c r="BJ312" i="1"/>
  <c r="BJ262" i="1"/>
  <c r="BJ212" i="1"/>
  <c r="BJ162" i="1"/>
  <c r="BJ112" i="1"/>
  <c r="BJ62" i="1"/>
  <c r="BL12" i="1"/>
  <c r="BJ1124" i="1"/>
  <c r="BJ1074" i="1"/>
  <c r="BJ1024" i="1"/>
  <c r="BJ974" i="1"/>
  <c r="BJ924" i="1"/>
  <c r="BJ874" i="1"/>
  <c r="BJ823" i="1"/>
  <c r="BJ772" i="1"/>
  <c r="BJ722" i="1"/>
  <c r="BJ671" i="1"/>
  <c r="BJ621" i="1"/>
  <c r="BJ571" i="1"/>
  <c r="BJ521" i="1"/>
  <c r="BJ470" i="1"/>
  <c r="BJ420" i="1"/>
  <c r="BJ370" i="1"/>
  <c r="BJ320" i="1"/>
  <c r="BJ270" i="1"/>
  <c r="BJ220" i="1"/>
  <c r="BJ170" i="1"/>
  <c r="BJ120" i="1"/>
  <c r="BJ70" i="1"/>
  <c r="BJ20" i="1"/>
  <c r="BJ1143" i="1"/>
  <c r="BJ1093" i="1"/>
  <c r="BJ1043" i="1"/>
  <c r="BJ993" i="1"/>
  <c r="BJ943" i="1"/>
  <c r="BJ893" i="1"/>
  <c r="BJ842" i="1"/>
  <c r="BJ791" i="1"/>
  <c r="BJ741" i="1"/>
  <c r="BJ690" i="1"/>
  <c r="BJ640" i="1"/>
  <c r="BJ590" i="1"/>
  <c r="BJ540" i="1"/>
  <c r="BJ490" i="1"/>
  <c r="BJ439" i="1"/>
  <c r="BJ389" i="1"/>
  <c r="BJ339" i="1"/>
  <c r="BJ289" i="1"/>
  <c r="BJ239" i="1"/>
  <c r="BJ189" i="1"/>
  <c r="BJ139" i="1"/>
  <c r="BJ89" i="1"/>
  <c r="BL39" i="1"/>
  <c r="BJ1120" i="1"/>
  <c r="BJ1070" i="1"/>
  <c r="BJ1020" i="1"/>
  <c r="BJ970" i="1"/>
  <c r="BJ920" i="1"/>
  <c r="BJ870" i="1"/>
  <c r="BJ818" i="1"/>
  <c r="BJ768" i="1"/>
  <c r="BJ718" i="1"/>
  <c r="BJ667" i="1"/>
  <c r="BJ617" i="1"/>
  <c r="BJ567" i="1"/>
  <c r="BJ517" i="1"/>
  <c r="BJ466" i="1"/>
  <c r="BJ416" i="1"/>
  <c r="BJ366" i="1"/>
  <c r="BJ316" i="1"/>
  <c r="BJ266" i="1"/>
  <c r="BJ216" i="1"/>
  <c r="BJ166" i="1"/>
  <c r="BJ116" i="1"/>
  <c r="BJ66" i="1"/>
  <c r="BK16" i="1"/>
  <c r="BJ1158" i="1"/>
  <c r="BJ1108" i="1"/>
  <c r="BJ1058" i="1"/>
  <c r="BJ1008" i="1"/>
  <c r="BJ958" i="1"/>
  <c r="BJ908" i="1"/>
  <c r="BJ857" i="1"/>
  <c r="BJ806" i="1"/>
  <c r="BJ756" i="1"/>
  <c r="BJ705" i="1"/>
  <c r="BJ655" i="1"/>
  <c r="BJ605" i="1"/>
  <c r="BJ555" i="1"/>
  <c r="BJ505" i="1"/>
  <c r="BJ454" i="1"/>
  <c r="BJ404" i="1"/>
  <c r="BJ354" i="1"/>
  <c r="BJ304" i="1"/>
  <c r="BJ254" i="1"/>
  <c r="BJ204" i="1"/>
  <c r="BJ154" i="1"/>
  <c r="BK104" i="1"/>
  <c r="BJ54" i="1"/>
  <c r="BJ1127" i="1"/>
  <c r="BJ1077" i="1"/>
  <c r="BJ1027" i="1"/>
  <c r="BJ977" i="1"/>
  <c r="BJ927" i="1"/>
  <c r="BJ877" i="1"/>
  <c r="BJ826" i="1"/>
  <c r="BJ775" i="1"/>
  <c r="BJ725" i="1"/>
  <c r="BJ674" i="1"/>
  <c r="BJ624" i="1"/>
  <c r="BJ574" i="1"/>
  <c r="BJ524" i="1"/>
  <c r="BJ473" i="1"/>
  <c r="BJ423" i="1"/>
  <c r="BJ373" i="1"/>
  <c r="BJ323" i="1"/>
  <c r="BJ273" i="1"/>
  <c r="BJ223" i="1"/>
  <c r="BJ173" i="1"/>
  <c r="BJ123" i="1"/>
  <c r="BJ73" i="1"/>
  <c r="BM23" i="1"/>
  <c r="BJ1145" i="1"/>
  <c r="BJ1095" i="1"/>
  <c r="BJ1045" i="1"/>
  <c r="BJ995" i="1"/>
  <c r="BJ945" i="1"/>
  <c r="BJ895" i="1"/>
  <c r="BJ844" i="1"/>
  <c r="BJ793" i="1"/>
  <c r="BJ743" i="1"/>
  <c r="BJ692" i="1"/>
  <c r="BJ642" i="1"/>
  <c r="BJ592" i="1"/>
  <c r="BJ542" i="1"/>
  <c r="BJ492" i="1"/>
  <c r="BJ441" i="1"/>
  <c r="BJ391" i="1"/>
  <c r="BJ341" i="1"/>
  <c r="BJ291" i="1"/>
  <c r="BJ241" i="1"/>
  <c r="BK191" i="1"/>
  <c r="BJ141" i="1"/>
  <c r="BJ91" i="1"/>
  <c r="BJ41" i="1"/>
  <c r="BJ1132" i="1"/>
  <c r="BJ1082" i="1"/>
  <c r="BJ1032" i="1"/>
  <c r="BJ982" i="1"/>
  <c r="BJ932" i="1"/>
  <c r="BJ882" i="1"/>
  <c r="BJ831" i="1"/>
  <c r="BJ780" i="1"/>
  <c r="BJ730" i="1"/>
  <c r="BJ679" i="1"/>
  <c r="BJ629" i="1"/>
  <c r="BJ579" i="1"/>
  <c r="BJ529" i="1"/>
  <c r="BJ478" i="1"/>
  <c r="BJ428" i="1"/>
  <c r="BJ378" i="1"/>
  <c r="BJ328" i="1"/>
  <c r="BJ278" i="1"/>
  <c r="BJ228" i="1"/>
  <c r="BJ178" i="1"/>
  <c r="BJ128" i="1"/>
  <c r="BJ78" i="1"/>
  <c r="BJ28" i="1"/>
  <c r="BJ1161" i="1"/>
  <c r="BJ1111" i="1"/>
  <c r="BJ1061" i="1"/>
  <c r="BJ1011" i="1"/>
  <c r="BJ961" i="1"/>
  <c r="BJ911" i="1"/>
  <c r="BJ860" i="1"/>
  <c r="BJ809" i="1"/>
  <c r="BJ759" i="1"/>
  <c r="BJ708" i="1"/>
  <c r="BJ658" i="1"/>
  <c r="BJ608" i="1"/>
  <c r="BJ558" i="1"/>
  <c r="BJ508" i="1"/>
  <c r="BJ457" i="1"/>
  <c r="BJ407" i="1"/>
  <c r="BJ357" i="1"/>
  <c r="BJ307" i="1"/>
  <c r="BJ257" i="1"/>
  <c r="BJ207" i="1"/>
  <c r="BJ157" i="1"/>
  <c r="BJ107" i="1"/>
  <c r="BK57" i="1"/>
  <c r="BL7" i="1"/>
  <c r="BJ863" i="1"/>
  <c r="BJ1119" i="1"/>
  <c r="BJ1069" i="1"/>
  <c r="BJ1019" i="1"/>
  <c r="BJ969" i="1"/>
  <c r="BJ919" i="1"/>
  <c r="BJ869" i="1"/>
  <c r="BJ817" i="1"/>
  <c r="BJ767" i="1"/>
  <c r="BJ717" i="1"/>
  <c r="BJ666" i="1"/>
  <c r="BJ616" i="1"/>
  <c r="BJ566" i="1"/>
  <c r="BJ516" i="1"/>
  <c r="BJ465" i="1"/>
  <c r="BJ415" i="1"/>
  <c r="BJ365" i="1"/>
  <c r="BJ315" i="1"/>
  <c r="BJ265" i="1"/>
  <c r="BJ215" i="1"/>
  <c r="BJ165" i="1"/>
  <c r="BJ115" i="1"/>
  <c r="BK65" i="1"/>
  <c r="BJ15" i="1"/>
  <c r="BJ1156" i="1"/>
  <c r="BJ1106" i="1"/>
  <c r="BJ1056" i="1"/>
  <c r="BJ1006" i="1"/>
  <c r="BJ956" i="1"/>
  <c r="BJ906" i="1"/>
  <c r="BJ855" i="1"/>
  <c r="BJ804" i="1"/>
  <c r="BJ754" i="1"/>
  <c r="BJ703" i="1"/>
  <c r="BJ653" i="1"/>
  <c r="BJ603" i="1"/>
  <c r="BJ553" i="1"/>
  <c r="BJ503" i="1"/>
  <c r="BJ452" i="1"/>
  <c r="BJ402" i="1"/>
  <c r="BJ352" i="1"/>
  <c r="BJ302" i="1"/>
  <c r="BJ252" i="1"/>
  <c r="BJ202" i="1"/>
  <c r="BL152" i="1"/>
  <c r="BJ102" i="1"/>
  <c r="BJ52" i="1"/>
  <c r="BJ1164" i="1"/>
  <c r="BJ1114" i="1"/>
  <c r="BJ1064" i="1"/>
  <c r="BJ1014" i="1"/>
  <c r="BJ964" i="1"/>
  <c r="BJ914" i="1"/>
  <c r="BJ864" i="1"/>
  <c r="BJ812" i="1"/>
  <c r="BJ762" i="1"/>
  <c r="BJ711" i="1"/>
  <c r="BJ661" i="1"/>
  <c r="BJ611" i="1"/>
  <c r="BJ561" i="1"/>
  <c r="BJ511" i="1"/>
  <c r="BJ460" i="1"/>
  <c r="BJ410" i="1"/>
  <c r="BJ360" i="1"/>
  <c r="BJ310" i="1"/>
  <c r="BJ260" i="1"/>
  <c r="BJ210" i="1"/>
  <c r="BK160" i="1"/>
  <c r="BJ110" i="1"/>
  <c r="BK60" i="1"/>
  <c r="BJ10" i="1"/>
  <c r="BJ1133" i="1"/>
  <c r="BJ1083" i="1"/>
  <c r="BJ1033" i="1"/>
  <c r="BJ983" i="1"/>
  <c r="BJ933" i="1"/>
  <c r="BJ883" i="1"/>
  <c r="BJ832" i="1"/>
  <c r="BJ781" i="1"/>
  <c r="BJ731" i="1"/>
  <c r="BJ680" i="1"/>
  <c r="BJ630" i="1"/>
  <c r="BJ580" i="1"/>
  <c r="BJ530" i="1"/>
  <c r="BJ479" i="1"/>
  <c r="BJ429" i="1"/>
  <c r="BJ379" i="1"/>
  <c r="BJ329" i="1"/>
  <c r="BJ279" i="1"/>
  <c r="BJ229" i="1"/>
  <c r="BJ179" i="1"/>
  <c r="BJ129" i="1"/>
  <c r="BJ79" i="1"/>
  <c r="BL29" i="1"/>
  <c r="BJ1160" i="1"/>
  <c r="BJ1110" i="1"/>
  <c r="BJ1060" i="1"/>
  <c r="BJ1010" i="1"/>
  <c r="BJ960" i="1"/>
  <c r="BJ910" i="1"/>
  <c r="BJ859" i="1"/>
  <c r="BJ808" i="1"/>
  <c r="BJ758" i="1"/>
  <c r="BJ707" i="1"/>
  <c r="BJ657" i="1"/>
  <c r="BJ607" i="1"/>
  <c r="BJ557" i="1"/>
  <c r="BJ507" i="1"/>
  <c r="BJ456" i="1"/>
  <c r="BJ406" i="1"/>
  <c r="BJ356" i="1"/>
  <c r="BJ306" i="1"/>
  <c r="BJ256" i="1"/>
  <c r="BJ206" i="1"/>
  <c r="BJ156" i="1"/>
  <c r="BJ106" i="1"/>
  <c r="BJ56" i="1"/>
  <c r="BK6" i="1"/>
  <c r="BJ1148" i="1"/>
  <c r="BJ1098" i="1"/>
  <c r="BJ1048" i="1"/>
  <c r="BJ998" i="1"/>
  <c r="BJ948" i="1"/>
  <c r="BJ898" i="1"/>
  <c r="BJ847" i="1"/>
  <c r="BJ796" i="1"/>
  <c r="BJ746" i="1"/>
  <c r="BJ695" i="1"/>
  <c r="BJ645" i="1"/>
  <c r="BJ595" i="1"/>
  <c r="BJ545" i="1"/>
  <c r="BJ495" i="1"/>
  <c r="BJ444" i="1"/>
  <c r="BJ394" i="1"/>
  <c r="BJ344" i="1"/>
  <c r="BJ294" i="1"/>
  <c r="BJ244" i="1"/>
  <c r="BJ194" i="1"/>
  <c r="BJ144" i="1"/>
  <c r="BJ94" i="1"/>
  <c r="BJ44" i="1"/>
  <c r="BJ712" i="1"/>
  <c r="BJ1117" i="1"/>
  <c r="BJ1067" i="1"/>
  <c r="BJ1017" i="1"/>
  <c r="BJ967" i="1"/>
  <c r="BJ917" i="1"/>
  <c r="BJ867" i="1"/>
  <c r="BJ815" i="1"/>
  <c r="BJ765" i="1"/>
  <c r="BJ715" i="1"/>
  <c r="BJ664" i="1"/>
  <c r="BJ614" i="1"/>
  <c r="BJ564" i="1"/>
  <c r="BJ514" i="1"/>
  <c r="BJ463" i="1"/>
  <c r="BJ413" i="1"/>
  <c r="BJ363" i="1"/>
  <c r="BJ313" i="1"/>
  <c r="BJ263" i="1"/>
  <c r="BK213" i="1"/>
  <c r="BL163" i="1"/>
  <c r="BJ113" i="1"/>
  <c r="BJ63" i="1"/>
  <c r="BM13" i="1"/>
  <c r="BJ1135" i="1"/>
  <c r="BJ1085" i="1"/>
  <c r="BJ1035" i="1"/>
  <c r="BJ985" i="1"/>
  <c r="BJ935" i="1"/>
  <c r="BJ885" i="1"/>
  <c r="BJ834" i="1"/>
  <c r="BJ783" i="1"/>
  <c r="BJ733" i="1"/>
  <c r="BJ682" i="1"/>
  <c r="BJ632" i="1"/>
  <c r="BJ582" i="1"/>
  <c r="BJ532" i="1"/>
  <c r="BJ481" i="1"/>
  <c r="BJ431" i="1"/>
  <c r="BJ381" i="1"/>
  <c r="BJ331" i="1"/>
  <c r="BJ281" i="1"/>
  <c r="BJ231" i="1"/>
  <c r="BJ181" i="1"/>
  <c r="BJ131" i="1"/>
  <c r="BJ81" i="1"/>
  <c r="BJ31" i="1"/>
  <c r="BJ1122" i="1"/>
  <c r="BJ1072" i="1"/>
  <c r="BJ1022" i="1"/>
  <c r="BJ972" i="1"/>
  <c r="BJ922" i="1"/>
  <c r="BJ872" i="1"/>
  <c r="BJ820" i="1"/>
  <c r="BJ770" i="1"/>
  <c r="BJ720" i="1"/>
  <c r="BJ669" i="1"/>
  <c r="BJ619" i="1"/>
  <c r="BJ569" i="1"/>
  <c r="BJ519" i="1"/>
  <c r="BJ468" i="1"/>
  <c r="BJ418" i="1"/>
  <c r="BJ368" i="1"/>
  <c r="BJ318" i="1"/>
  <c r="BJ268" i="1"/>
  <c r="BJ218" i="1"/>
  <c r="BJ168" i="1"/>
  <c r="BK118" i="1"/>
  <c r="BJ68" i="1"/>
  <c r="BM18" i="1"/>
  <c r="BJ1151" i="1"/>
  <c r="BJ1101" i="1"/>
  <c r="BJ1051" i="1"/>
  <c r="BJ1001" i="1"/>
  <c r="BJ951" i="1"/>
  <c r="BJ901" i="1"/>
  <c r="BJ850" i="1"/>
  <c r="BJ799" i="1"/>
  <c r="BJ749" i="1"/>
  <c r="BJ698" i="1"/>
  <c r="BJ648" i="1"/>
  <c r="BJ598" i="1"/>
  <c r="BJ548" i="1"/>
  <c r="BJ498" i="1"/>
  <c r="BJ447" i="1"/>
  <c r="BJ397" i="1"/>
  <c r="BJ347" i="1"/>
  <c r="BJ297" i="1"/>
  <c r="BJ247" i="1"/>
  <c r="BJ197" i="1"/>
  <c r="BJ147" i="1"/>
  <c r="BJ97" i="1"/>
  <c r="BJ47" i="1"/>
  <c r="BJ1159" i="1"/>
  <c r="BJ1109" i="1"/>
  <c r="BJ1059" i="1"/>
  <c r="BJ1009" i="1"/>
  <c r="BJ959" i="1"/>
  <c r="BJ909" i="1"/>
  <c r="BJ858" i="1"/>
  <c r="BJ807" i="1"/>
  <c r="BJ757" i="1"/>
  <c r="BJ706" i="1"/>
  <c r="BJ656" i="1"/>
  <c r="BJ606" i="1"/>
  <c r="BJ556" i="1"/>
  <c r="BJ506" i="1"/>
  <c r="BJ455" i="1"/>
  <c r="BJ405" i="1"/>
  <c r="BJ355" i="1"/>
  <c r="BJ305" i="1"/>
  <c r="BJ255" i="1"/>
  <c r="BJ205" i="1"/>
  <c r="BJ155" i="1"/>
  <c r="BJ105" i="1"/>
  <c r="BJ55" i="1"/>
  <c r="BJ1146" i="1"/>
  <c r="BJ1096" i="1"/>
  <c r="BJ1046" i="1"/>
  <c r="BJ996" i="1"/>
  <c r="BJ946" i="1"/>
  <c r="BJ896" i="1"/>
  <c r="BJ845" i="1"/>
  <c r="BJ794" i="1"/>
  <c r="BJ744" i="1"/>
  <c r="BJ693" i="1"/>
  <c r="BJ643" i="1"/>
  <c r="BJ593" i="1"/>
  <c r="BJ543" i="1"/>
  <c r="BJ493" i="1"/>
  <c r="BJ442" i="1"/>
  <c r="BJ392" i="1"/>
  <c r="BJ342" i="1"/>
  <c r="BJ292" i="1"/>
  <c r="BJ242" i="1"/>
  <c r="BJ192" i="1"/>
  <c r="BJ142" i="1"/>
  <c r="BJ92" i="1"/>
  <c r="BJ42" i="1"/>
  <c r="BJ1154" i="1"/>
  <c r="BJ1104" i="1"/>
  <c r="BJ1054" i="1"/>
  <c r="BJ1004" i="1"/>
  <c r="BJ954" i="1"/>
  <c r="BJ904" i="1"/>
  <c r="BJ853" i="1"/>
  <c r="BJ802" i="1"/>
  <c r="BJ752" i="1"/>
  <c r="BJ701" i="1"/>
  <c r="BJ651" i="1"/>
  <c r="BJ601" i="1"/>
  <c r="BJ551" i="1"/>
  <c r="BJ501" i="1"/>
  <c r="BJ450" i="1"/>
  <c r="BJ400" i="1"/>
  <c r="BJ350" i="1"/>
  <c r="BJ300" i="1"/>
  <c r="BJ250" i="1"/>
  <c r="BJ200" i="1"/>
  <c r="BJ150" i="1"/>
  <c r="BJ100" i="1"/>
  <c r="BJ50" i="1"/>
  <c r="BJ1123" i="1"/>
  <c r="BJ1073" i="1"/>
  <c r="BJ1023" i="1"/>
  <c r="BJ973" i="1"/>
  <c r="BJ923" i="1"/>
  <c r="BJ873" i="1"/>
  <c r="BJ822" i="1"/>
  <c r="BJ771" i="1"/>
  <c r="BJ721" i="1"/>
  <c r="BJ670" i="1"/>
  <c r="BJ620" i="1"/>
  <c r="BJ570" i="1"/>
  <c r="BJ520" i="1"/>
  <c r="BJ469" i="1"/>
  <c r="BJ419" i="1"/>
  <c r="BJ369" i="1"/>
  <c r="BJ319" i="1"/>
  <c r="BJ269" i="1"/>
  <c r="BJ219" i="1"/>
  <c r="BJ169" i="1"/>
  <c r="BJ119" i="1"/>
  <c r="BJ69" i="1"/>
  <c r="BO19" i="1"/>
  <c r="BN19" i="1"/>
  <c r="BJ1150" i="1"/>
  <c r="BJ1100" i="1"/>
  <c r="BJ1050" i="1"/>
  <c r="BJ1000" i="1"/>
  <c r="BJ950" i="1"/>
  <c r="BJ900" i="1"/>
  <c r="BJ849" i="1"/>
  <c r="BJ798" i="1"/>
  <c r="BJ748" i="1"/>
  <c r="BJ697" i="1"/>
  <c r="BJ647" i="1"/>
  <c r="BJ597" i="1"/>
  <c r="BJ547" i="1"/>
  <c r="BJ497" i="1"/>
  <c r="BJ446" i="1"/>
  <c r="BJ396" i="1"/>
  <c r="BJ346" i="1"/>
  <c r="BJ296" i="1"/>
  <c r="BJ246" i="1"/>
  <c r="BJ196" i="1"/>
  <c r="BJ146" i="1"/>
  <c r="BJ96" i="1"/>
  <c r="BJ46" i="1"/>
  <c r="BJ1138" i="1"/>
  <c r="BJ1088" i="1"/>
  <c r="BJ1038" i="1"/>
  <c r="BJ988" i="1"/>
  <c r="BJ938" i="1"/>
  <c r="BJ888" i="1"/>
  <c r="BJ837" i="1"/>
  <c r="BJ786" i="1"/>
  <c r="BJ736" i="1"/>
  <c r="BJ685" i="1"/>
  <c r="BJ635" i="1"/>
  <c r="BJ585" i="1"/>
  <c r="BJ535" i="1"/>
  <c r="BJ484" i="1"/>
  <c r="BJ434" i="1"/>
  <c r="BJ384" i="1"/>
  <c r="BJ334" i="1"/>
  <c r="BJ284" i="1"/>
  <c r="BJ234" i="1"/>
  <c r="BJ184" i="1"/>
  <c r="BJ134" i="1"/>
  <c r="BJ84" i="1"/>
  <c r="BJ34" i="1"/>
  <c r="BJ1157" i="1"/>
  <c r="BJ1107" i="1"/>
  <c r="BJ1057" i="1"/>
  <c r="BJ1007" i="1"/>
  <c r="BJ957" i="1"/>
  <c r="BJ907" i="1"/>
  <c r="BJ856" i="1"/>
  <c r="BJ805" i="1"/>
  <c r="BJ755" i="1"/>
  <c r="BJ704" i="1"/>
  <c r="BJ654" i="1"/>
  <c r="BJ604" i="1"/>
  <c r="BJ554" i="1"/>
  <c r="BJ504" i="1"/>
  <c r="BJ453" i="1"/>
  <c r="BJ403" i="1"/>
  <c r="BJ353" i="1"/>
  <c r="BJ303" i="1"/>
  <c r="BJ253" i="1"/>
  <c r="BK203" i="1"/>
  <c r="BJ153" i="1"/>
  <c r="BJ103" i="1"/>
  <c r="BJ53" i="1"/>
  <c r="BJ1125" i="1"/>
  <c r="BJ1075" i="1"/>
  <c r="BJ1025" i="1"/>
  <c r="BJ975" i="1"/>
  <c r="BJ925" i="1"/>
  <c r="BJ875" i="1"/>
  <c r="BJ824" i="1"/>
  <c r="BJ773" i="1"/>
  <c r="BJ723" i="1"/>
  <c r="BJ672" i="1"/>
  <c r="BJ622" i="1"/>
  <c r="BJ572" i="1"/>
  <c r="BJ522" i="1"/>
  <c r="BJ471" i="1"/>
  <c r="BJ421" i="1"/>
  <c r="BJ371" i="1"/>
  <c r="BJ321" i="1"/>
  <c r="BJ271" i="1"/>
  <c r="BJ221" i="1"/>
  <c r="BL171" i="1"/>
  <c r="BJ121" i="1"/>
  <c r="BJ71" i="1"/>
  <c r="BK21" i="1"/>
  <c r="BJ1162" i="1"/>
  <c r="BJ1112" i="1"/>
  <c r="BJ1062" i="1"/>
  <c r="BJ1012" i="1"/>
  <c r="BJ962" i="1"/>
  <c r="BJ912" i="1"/>
  <c r="BJ861" i="1"/>
  <c r="BJ810" i="1"/>
  <c r="BJ760" i="1"/>
  <c r="BJ709" i="1"/>
  <c r="BJ659" i="1"/>
  <c r="BJ609" i="1"/>
  <c r="BJ559" i="1"/>
  <c r="BJ509" i="1"/>
  <c r="BJ458" i="1"/>
  <c r="BJ408" i="1"/>
  <c r="BJ358" i="1"/>
  <c r="BJ308" i="1"/>
  <c r="BJ258" i="1"/>
  <c r="BJ208" i="1"/>
  <c r="BJ158" i="1"/>
  <c r="BJ108" i="1"/>
  <c r="BJ58" i="1"/>
  <c r="BM8" i="1"/>
  <c r="P393" i="1"/>
  <c r="P228" i="1"/>
  <c r="P194" i="1"/>
  <c r="BK208" i="1" l="1"/>
  <c r="BK458" i="1"/>
  <c r="BK709" i="1"/>
  <c r="BK962" i="1"/>
  <c r="BL21" i="1"/>
  <c r="BK271" i="1"/>
  <c r="BK522" i="1"/>
  <c r="BK773" i="1"/>
  <c r="BK1025" i="1"/>
  <c r="BK153" i="1"/>
  <c r="BK403" i="1"/>
  <c r="BK654" i="1"/>
  <c r="BK907" i="1"/>
  <c r="BK1157" i="1"/>
  <c r="BK234" i="1"/>
  <c r="BK484" i="1"/>
  <c r="BK736" i="1"/>
  <c r="BK988" i="1"/>
  <c r="BK96" i="1"/>
  <c r="BK346" i="1"/>
  <c r="BK597" i="1"/>
  <c r="BK849" i="1"/>
  <c r="BK1100" i="1"/>
  <c r="BK169" i="1"/>
  <c r="BK419" i="1"/>
  <c r="BK670" i="1"/>
  <c r="BK923" i="1"/>
  <c r="BK50" i="1"/>
  <c r="BK300" i="1"/>
  <c r="BK551" i="1"/>
  <c r="BK802" i="1"/>
  <c r="BK1054" i="1"/>
  <c r="BK142" i="1"/>
  <c r="BK392" i="1"/>
  <c r="BK643" i="1"/>
  <c r="BK896" i="1"/>
  <c r="BK1146" i="1"/>
  <c r="BK255" i="1"/>
  <c r="BK506" i="1"/>
  <c r="BK757" i="1"/>
  <c r="BK1009" i="1"/>
  <c r="BK97" i="1"/>
  <c r="BK347" i="1"/>
  <c r="BK598" i="1"/>
  <c r="BK850" i="1"/>
  <c r="BK1101" i="1"/>
  <c r="BK168" i="1"/>
  <c r="BK418" i="1"/>
  <c r="BK669" i="1"/>
  <c r="BK922" i="1"/>
  <c r="BK31" i="1"/>
  <c r="BK281" i="1"/>
  <c r="BK532" i="1"/>
  <c r="BK783" i="1"/>
  <c r="BK1035" i="1"/>
  <c r="BK113" i="1"/>
  <c r="BK363" i="1"/>
  <c r="BK614" i="1"/>
  <c r="BK867" i="1"/>
  <c r="BK1117" i="1"/>
  <c r="BK194" i="1"/>
  <c r="BK444" i="1"/>
  <c r="BK695" i="1"/>
  <c r="BK948" i="1"/>
  <c r="BL6" i="1"/>
  <c r="BK256" i="1"/>
  <c r="BK507" i="1"/>
  <c r="BK758" i="1"/>
  <c r="BK1010" i="1"/>
  <c r="BK79" i="1"/>
  <c r="BK329" i="1"/>
  <c r="BK580" i="1"/>
  <c r="BK832" i="1"/>
  <c r="BK1083" i="1"/>
  <c r="BL160" i="1"/>
  <c r="BK410" i="1"/>
  <c r="BK661" i="1"/>
  <c r="BK914" i="1"/>
  <c r="BK1164" i="1"/>
  <c r="BK252" i="1"/>
  <c r="BK503" i="1"/>
  <c r="BK754" i="1"/>
  <c r="BK1006" i="1"/>
  <c r="BL65" i="1"/>
  <c r="BK315" i="1"/>
  <c r="BK566" i="1"/>
  <c r="BK817" i="1"/>
  <c r="BK1069" i="1"/>
  <c r="BK107" i="1"/>
  <c r="BK357" i="1"/>
  <c r="BK608" i="1"/>
  <c r="BK860" i="1"/>
  <c r="BK1111" i="1"/>
  <c r="BK178" i="1"/>
  <c r="BK428" i="1"/>
  <c r="BK679" i="1"/>
  <c r="BK932" i="1"/>
  <c r="BK41" i="1"/>
  <c r="BK291" i="1"/>
  <c r="BK542" i="1"/>
  <c r="BK793" i="1"/>
  <c r="BK1045" i="1"/>
  <c r="BK123" i="1"/>
  <c r="BK373" i="1"/>
  <c r="BK624" i="1"/>
  <c r="BK877" i="1"/>
  <c r="BK1127" i="1"/>
  <c r="BK254" i="1"/>
  <c r="BK505" i="1"/>
  <c r="BK756" i="1"/>
  <c r="BK1008" i="1"/>
  <c r="BK66" i="1"/>
  <c r="BK316" i="1"/>
  <c r="BK567" i="1"/>
  <c r="BK818" i="1"/>
  <c r="BK1070" i="1"/>
  <c r="BK189" i="1"/>
  <c r="BK439" i="1"/>
  <c r="BK690" i="1"/>
  <c r="BK943" i="1"/>
  <c r="BK20" i="1"/>
  <c r="BK270" i="1"/>
  <c r="BK521" i="1"/>
  <c r="BK772" i="1"/>
  <c r="BK1024" i="1"/>
  <c r="BK112" i="1"/>
  <c r="BK362" i="1"/>
  <c r="BK613" i="1"/>
  <c r="BK866" i="1"/>
  <c r="BK1116" i="1"/>
  <c r="BK175" i="1"/>
  <c r="BK425" i="1"/>
  <c r="BK676" i="1"/>
  <c r="BK929" i="1"/>
  <c r="BM17" i="1"/>
  <c r="BK267" i="1"/>
  <c r="BK518" i="1"/>
  <c r="BK769" i="1"/>
  <c r="BK1021" i="1"/>
  <c r="BK138" i="1"/>
  <c r="BK388" i="1"/>
  <c r="BK639" i="1"/>
  <c r="BK892" i="1"/>
  <c r="BK1142" i="1"/>
  <c r="BL251" i="1"/>
  <c r="BK502" i="1"/>
  <c r="BK753" i="1"/>
  <c r="BK1005" i="1"/>
  <c r="BK83" i="1"/>
  <c r="BK333" i="1"/>
  <c r="BK584" i="1"/>
  <c r="BK836" i="1"/>
  <c r="BK1087" i="1"/>
  <c r="BK164" i="1"/>
  <c r="BK414" i="1"/>
  <c r="BK665" i="1"/>
  <c r="BK918" i="1"/>
  <c r="BK821" i="1"/>
  <c r="BK226" i="1"/>
  <c r="BK476" i="1"/>
  <c r="BK728" i="1"/>
  <c r="BK980" i="1"/>
  <c r="BK99" i="1"/>
  <c r="BK349" i="1"/>
  <c r="BK600" i="1"/>
  <c r="BK852" i="1"/>
  <c r="BK1103" i="1"/>
  <c r="BK180" i="1"/>
  <c r="BK430" i="1"/>
  <c r="BK681" i="1"/>
  <c r="BK934" i="1"/>
  <c r="BM22" i="1"/>
  <c r="BK272" i="1"/>
  <c r="BK523" i="1"/>
  <c r="BK774" i="1"/>
  <c r="BK1026" i="1"/>
  <c r="BK135" i="1"/>
  <c r="BK385" i="1"/>
  <c r="BK636" i="1"/>
  <c r="BK889" i="1"/>
  <c r="BK1139" i="1"/>
  <c r="BK227" i="1"/>
  <c r="BK477" i="1"/>
  <c r="BK729" i="1"/>
  <c r="BK981" i="1"/>
  <c r="BK98" i="1"/>
  <c r="BK348" i="1"/>
  <c r="BK599" i="1"/>
  <c r="BK851" i="1"/>
  <c r="BK1102" i="1"/>
  <c r="BK161" i="1"/>
  <c r="BK411" i="1"/>
  <c r="BK662" i="1"/>
  <c r="BK915" i="1"/>
  <c r="BL43" i="1"/>
  <c r="BK293" i="1"/>
  <c r="BK544" i="1"/>
  <c r="BK795" i="1"/>
  <c r="BK1047" i="1"/>
  <c r="BM124" i="1"/>
  <c r="BK374" i="1"/>
  <c r="BK625" i="1"/>
  <c r="BK878" i="1"/>
  <c r="BK1128" i="1"/>
  <c r="BK236" i="1"/>
  <c r="BK487" i="1"/>
  <c r="BK738" i="1"/>
  <c r="BK990" i="1"/>
  <c r="BK59" i="1"/>
  <c r="BK309" i="1"/>
  <c r="BK560" i="1"/>
  <c r="BK811" i="1"/>
  <c r="BK1063" i="1"/>
  <c r="BK140" i="1"/>
  <c r="BK390" i="1"/>
  <c r="BK641" i="1"/>
  <c r="BK894" i="1"/>
  <c r="BK1144" i="1"/>
  <c r="BK232" i="1"/>
  <c r="BK482" i="1"/>
  <c r="BK734" i="1"/>
  <c r="BK986" i="1"/>
  <c r="BK95" i="1"/>
  <c r="BK345" i="1"/>
  <c r="BK596" i="1"/>
  <c r="BK848" i="1"/>
  <c r="BK1099" i="1"/>
  <c r="BK187" i="1"/>
  <c r="BK437" i="1"/>
  <c r="BK688" i="1"/>
  <c r="BK941" i="1"/>
  <c r="BO8" i="1"/>
  <c r="BN8" i="1"/>
  <c r="BK258" i="1"/>
  <c r="BK509" i="1"/>
  <c r="BK760" i="1"/>
  <c r="BK1012" i="1"/>
  <c r="BK71" i="1"/>
  <c r="BK321" i="1"/>
  <c r="BK572" i="1"/>
  <c r="BK824" i="1"/>
  <c r="BK1075" i="1"/>
  <c r="BL203" i="1"/>
  <c r="BK453" i="1"/>
  <c r="BK704" i="1"/>
  <c r="BK957" i="1"/>
  <c r="BK34" i="1"/>
  <c r="BK284" i="1"/>
  <c r="BK535" i="1"/>
  <c r="BK786" i="1"/>
  <c r="BK1038" i="1"/>
  <c r="BK146" i="1"/>
  <c r="BK396" i="1"/>
  <c r="BK647" i="1"/>
  <c r="BK900" i="1"/>
  <c r="BK1150" i="1"/>
  <c r="BK219" i="1"/>
  <c r="BK469" i="1"/>
  <c r="BK721" i="1"/>
  <c r="BK973" i="1"/>
  <c r="BK100" i="1"/>
  <c r="BK350" i="1"/>
  <c r="BK601" i="1"/>
  <c r="BK853" i="1"/>
  <c r="BK1104" i="1"/>
  <c r="BK192" i="1"/>
  <c r="BK442" i="1"/>
  <c r="BK693" i="1"/>
  <c r="BK946" i="1"/>
  <c r="BK55" i="1"/>
  <c r="BK305" i="1"/>
  <c r="BK556" i="1"/>
  <c r="BK807" i="1"/>
  <c r="BK1059" i="1"/>
  <c r="BK147" i="1"/>
  <c r="BK397" i="1"/>
  <c r="BK648" i="1"/>
  <c r="BK901" i="1"/>
  <c r="BK1151" i="1"/>
  <c r="BK218" i="1"/>
  <c r="BK468" i="1"/>
  <c r="BK720" i="1"/>
  <c r="BK972" i="1"/>
  <c r="BK81" i="1"/>
  <c r="BK331" i="1"/>
  <c r="BK582" i="1"/>
  <c r="BK834" i="1"/>
  <c r="BK1085" i="1"/>
  <c r="BM163" i="1"/>
  <c r="BK413" i="1"/>
  <c r="BK664" i="1"/>
  <c r="BK917" i="1"/>
  <c r="BK712" i="1"/>
  <c r="BK244" i="1"/>
  <c r="BK495" i="1"/>
  <c r="BK746" i="1"/>
  <c r="BK998" i="1"/>
  <c r="BK56" i="1"/>
  <c r="BK306" i="1"/>
  <c r="BK557" i="1"/>
  <c r="BK808" i="1"/>
  <c r="BK1060" i="1"/>
  <c r="BK129" i="1"/>
  <c r="BK379" i="1"/>
  <c r="BK630" i="1"/>
  <c r="BK883" i="1"/>
  <c r="BK1133" i="1"/>
  <c r="BK210" i="1"/>
  <c r="BK460" i="1"/>
  <c r="BK711" i="1"/>
  <c r="BK964" i="1"/>
  <c r="BK52" i="1"/>
  <c r="BK302" i="1"/>
  <c r="BK553" i="1"/>
  <c r="BK804" i="1"/>
  <c r="BK1056" i="1"/>
  <c r="BK115" i="1"/>
  <c r="BK365" i="1"/>
  <c r="BK616" i="1"/>
  <c r="BK869" i="1"/>
  <c r="BK1119" i="1"/>
  <c r="BK157" i="1"/>
  <c r="BK407" i="1"/>
  <c r="BK658" i="1"/>
  <c r="BK911" i="1"/>
  <c r="BK1161" i="1"/>
  <c r="BK228" i="1"/>
  <c r="BK478" i="1"/>
  <c r="BK730" i="1"/>
  <c r="BK982" i="1"/>
  <c r="BK91" i="1"/>
  <c r="BK341" i="1"/>
  <c r="BK592" i="1"/>
  <c r="BK844" i="1"/>
  <c r="BK1095" i="1"/>
  <c r="BK173" i="1"/>
  <c r="BK423" i="1"/>
  <c r="BK674" i="1"/>
  <c r="BK927" i="1"/>
  <c r="BK54" i="1"/>
  <c r="BK304" i="1"/>
  <c r="BK555" i="1"/>
  <c r="BK806" i="1"/>
  <c r="BK1058" i="1"/>
  <c r="BK116" i="1"/>
  <c r="BK366" i="1"/>
  <c r="BK617" i="1"/>
  <c r="BK870" i="1"/>
  <c r="BK1120" i="1"/>
  <c r="BK239" i="1"/>
  <c r="BK490" i="1"/>
  <c r="BK741" i="1"/>
  <c r="BK993" i="1"/>
  <c r="BK70" i="1"/>
  <c r="BK320" i="1"/>
  <c r="BK571" i="1"/>
  <c r="BK823" i="1"/>
  <c r="BK1074" i="1"/>
  <c r="BK162" i="1"/>
  <c r="BK412" i="1"/>
  <c r="BK663" i="1"/>
  <c r="BK916" i="1"/>
  <c r="BK485" i="1"/>
  <c r="BK225" i="1"/>
  <c r="BK475" i="1"/>
  <c r="BK727" i="1"/>
  <c r="BK979" i="1"/>
  <c r="BK67" i="1"/>
  <c r="BK317" i="1"/>
  <c r="BK568" i="1"/>
  <c r="BK819" i="1"/>
  <c r="BK1071" i="1"/>
  <c r="BM188" i="1"/>
  <c r="BK438" i="1"/>
  <c r="BK689" i="1"/>
  <c r="BK942" i="1"/>
  <c r="BK51" i="1"/>
  <c r="BK301" i="1"/>
  <c r="BK552" i="1"/>
  <c r="BK803" i="1"/>
  <c r="BK1055" i="1"/>
  <c r="BK133" i="1"/>
  <c r="BK383" i="1"/>
  <c r="BK634" i="1"/>
  <c r="BK887" i="1"/>
  <c r="BK1137" i="1"/>
  <c r="BK214" i="1"/>
  <c r="BK464" i="1"/>
  <c r="BK716" i="1"/>
  <c r="BK968" i="1"/>
  <c r="BO26" i="1"/>
  <c r="BN26" i="1"/>
  <c r="BK276" i="1"/>
  <c r="BK527" i="1"/>
  <c r="BK778" i="1"/>
  <c r="BK1030" i="1"/>
  <c r="BK149" i="1"/>
  <c r="BK399" i="1"/>
  <c r="BK650" i="1"/>
  <c r="BK903" i="1"/>
  <c r="BK1153" i="1"/>
  <c r="BK230" i="1"/>
  <c r="BK480" i="1"/>
  <c r="BK732" i="1"/>
  <c r="BK984" i="1"/>
  <c r="BK72" i="1"/>
  <c r="BK322" i="1"/>
  <c r="BK573" i="1"/>
  <c r="BK825" i="1"/>
  <c r="BK1076" i="1"/>
  <c r="BK185" i="1"/>
  <c r="BK435" i="1"/>
  <c r="BK686" i="1"/>
  <c r="BK939" i="1"/>
  <c r="BM27" i="1"/>
  <c r="BK277" i="1"/>
  <c r="BK528" i="1"/>
  <c r="BK779" i="1"/>
  <c r="BK1031" i="1"/>
  <c r="BK148" i="1"/>
  <c r="BK398" i="1"/>
  <c r="BK649" i="1"/>
  <c r="BK902" i="1"/>
  <c r="BK1152" i="1"/>
  <c r="BK211" i="1"/>
  <c r="BK461" i="1"/>
  <c r="BK713" i="1"/>
  <c r="BK965" i="1"/>
  <c r="BL93" i="1"/>
  <c r="BK343" i="1"/>
  <c r="BK594" i="1"/>
  <c r="BK846" i="1"/>
  <c r="BK1097" i="1"/>
  <c r="BM174" i="1"/>
  <c r="BK424" i="1"/>
  <c r="BK675" i="1"/>
  <c r="BK928" i="1"/>
  <c r="BK286" i="1"/>
  <c r="BK537" i="1"/>
  <c r="BK788" i="1"/>
  <c r="BK1040" i="1"/>
  <c r="BK109" i="1"/>
  <c r="BK359" i="1"/>
  <c r="BK610" i="1"/>
  <c r="BK862" i="1"/>
  <c r="BK1113" i="1"/>
  <c r="BK190" i="1"/>
  <c r="BK440" i="1"/>
  <c r="BK691" i="1"/>
  <c r="BK944" i="1"/>
  <c r="BK32" i="1"/>
  <c r="BK282" i="1"/>
  <c r="BK533" i="1"/>
  <c r="BK784" i="1"/>
  <c r="BK1036" i="1"/>
  <c r="BK145" i="1"/>
  <c r="BK395" i="1"/>
  <c r="BK646" i="1"/>
  <c r="BK899" i="1"/>
  <c r="BK1149" i="1"/>
  <c r="BK237" i="1"/>
  <c r="BK488" i="1"/>
  <c r="BK739" i="1"/>
  <c r="BK991" i="1"/>
  <c r="BK58" i="1"/>
  <c r="BK308" i="1"/>
  <c r="BK559" i="1"/>
  <c r="BK810" i="1"/>
  <c r="BK1062" i="1"/>
  <c r="BK121" i="1"/>
  <c r="BK371" i="1"/>
  <c r="BK622" i="1"/>
  <c r="BK875" i="1"/>
  <c r="BK1125" i="1"/>
  <c r="BK253" i="1"/>
  <c r="BK504" i="1"/>
  <c r="BK755" i="1"/>
  <c r="BK1007" i="1"/>
  <c r="BK84" i="1"/>
  <c r="BK334" i="1"/>
  <c r="BK585" i="1"/>
  <c r="BK837" i="1"/>
  <c r="BK1088" i="1"/>
  <c r="BK196" i="1"/>
  <c r="BK446" i="1"/>
  <c r="BK697" i="1"/>
  <c r="BK950" i="1"/>
  <c r="BK269" i="1"/>
  <c r="BK520" i="1"/>
  <c r="BK771" i="1"/>
  <c r="BK1023" i="1"/>
  <c r="BK150" i="1"/>
  <c r="BK400" i="1"/>
  <c r="BK651" i="1"/>
  <c r="BK904" i="1"/>
  <c r="BK1154" i="1"/>
  <c r="BK242" i="1"/>
  <c r="BK493" i="1"/>
  <c r="BK744" i="1"/>
  <c r="BK996" i="1"/>
  <c r="BK105" i="1"/>
  <c r="BK355" i="1"/>
  <c r="BK606" i="1"/>
  <c r="BK858" i="1"/>
  <c r="BK1109" i="1"/>
  <c r="BK197" i="1"/>
  <c r="BK447" i="1"/>
  <c r="BK698" i="1"/>
  <c r="BK951" i="1"/>
  <c r="BO18" i="1"/>
  <c r="BN18" i="1"/>
  <c r="BK268" i="1"/>
  <c r="BK519" i="1"/>
  <c r="BK770" i="1"/>
  <c r="BK1022" i="1"/>
  <c r="BK131" i="1"/>
  <c r="BK381" i="1"/>
  <c r="BK632" i="1"/>
  <c r="BK885" i="1"/>
  <c r="BK1135" i="1"/>
  <c r="BL213" i="1"/>
  <c r="BK463" i="1"/>
  <c r="BK715" i="1"/>
  <c r="BK967" i="1"/>
  <c r="BK44" i="1"/>
  <c r="BK294" i="1"/>
  <c r="BK545" i="1"/>
  <c r="BK796" i="1"/>
  <c r="BK1048" i="1"/>
  <c r="BK106" i="1"/>
  <c r="BK356" i="1"/>
  <c r="BK607" i="1"/>
  <c r="BK859" i="1"/>
  <c r="BK1110" i="1"/>
  <c r="BK179" i="1"/>
  <c r="BK429" i="1"/>
  <c r="BK680" i="1"/>
  <c r="BK933" i="1"/>
  <c r="BK10" i="1"/>
  <c r="BK260" i="1"/>
  <c r="BK511" i="1"/>
  <c r="BK762" i="1"/>
  <c r="BK1014" i="1"/>
  <c r="BK102" i="1"/>
  <c r="BK352" i="1"/>
  <c r="BK603" i="1"/>
  <c r="BK855" i="1"/>
  <c r="BK1106" i="1"/>
  <c r="BK165" i="1"/>
  <c r="BK415" i="1"/>
  <c r="BK666" i="1"/>
  <c r="BK919" i="1"/>
  <c r="BK863" i="1"/>
  <c r="BK207" i="1"/>
  <c r="BK457" i="1"/>
  <c r="BK708" i="1"/>
  <c r="BK961" i="1"/>
  <c r="BK28" i="1"/>
  <c r="BK278" i="1"/>
  <c r="BK529" i="1"/>
  <c r="BK780" i="1"/>
  <c r="BK1032" i="1"/>
  <c r="BK141" i="1"/>
  <c r="BK391" i="1"/>
  <c r="BK642" i="1"/>
  <c r="BK895" i="1"/>
  <c r="BK1145" i="1"/>
  <c r="BK223" i="1"/>
  <c r="BK473" i="1"/>
  <c r="BK725" i="1"/>
  <c r="BK977" i="1"/>
  <c r="BL104" i="1"/>
  <c r="BK354" i="1"/>
  <c r="BK605" i="1"/>
  <c r="BK857" i="1"/>
  <c r="BK1108" i="1"/>
  <c r="BK166" i="1"/>
  <c r="BK416" i="1"/>
  <c r="BK667" i="1"/>
  <c r="BK920" i="1"/>
  <c r="BM39" i="1"/>
  <c r="BK289" i="1"/>
  <c r="BK540" i="1"/>
  <c r="BK791" i="1"/>
  <c r="BK1043" i="1"/>
  <c r="BK120" i="1"/>
  <c r="BK370" i="1"/>
  <c r="BK621" i="1"/>
  <c r="BK874" i="1"/>
  <c r="BK1124" i="1"/>
  <c r="BK212" i="1"/>
  <c r="BK462" i="1"/>
  <c r="BK714" i="1"/>
  <c r="BK966" i="1"/>
  <c r="BK25" i="1"/>
  <c r="BK275" i="1"/>
  <c r="BK526" i="1"/>
  <c r="BK777" i="1"/>
  <c r="BK1029" i="1"/>
  <c r="BK117" i="1"/>
  <c r="BK367" i="1"/>
  <c r="BK618" i="1"/>
  <c r="BK871" i="1"/>
  <c r="BK1121" i="1"/>
  <c r="BK238" i="1"/>
  <c r="BK489" i="1"/>
  <c r="BK740" i="1"/>
  <c r="BK992" i="1"/>
  <c r="BK101" i="1"/>
  <c r="BK351" i="1"/>
  <c r="BK602" i="1"/>
  <c r="BK854" i="1"/>
  <c r="BK1105" i="1"/>
  <c r="BK183" i="1"/>
  <c r="BK433" i="1"/>
  <c r="BK684" i="1"/>
  <c r="BK937" i="1"/>
  <c r="BK14" i="1"/>
  <c r="BK264" i="1"/>
  <c r="BK515" i="1"/>
  <c r="BK766" i="1"/>
  <c r="BK1018" i="1"/>
  <c r="BM76" i="1"/>
  <c r="BK326" i="1"/>
  <c r="BK577" i="1"/>
  <c r="BK829" i="1"/>
  <c r="BK1080" i="1"/>
  <c r="BK199" i="1"/>
  <c r="BK449" i="1"/>
  <c r="BK700" i="1"/>
  <c r="BK953" i="1"/>
  <c r="BK30" i="1"/>
  <c r="BK280" i="1"/>
  <c r="BK531" i="1"/>
  <c r="BK782" i="1"/>
  <c r="BK1034" i="1"/>
  <c r="BK122" i="1"/>
  <c r="BK372" i="1"/>
  <c r="BK623" i="1"/>
  <c r="BK876" i="1"/>
  <c r="BK1126" i="1"/>
  <c r="BK235" i="1"/>
  <c r="BK486" i="1"/>
  <c r="BK737" i="1"/>
  <c r="BK989" i="1"/>
  <c r="BK77" i="1"/>
  <c r="BK327" i="1"/>
  <c r="BK578" i="1"/>
  <c r="BK830" i="1"/>
  <c r="BK1081" i="1"/>
  <c r="BK198" i="1"/>
  <c r="BK448" i="1"/>
  <c r="BK699" i="1"/>
  <c r="BK952" i="1"/>
  <c r="BL11" i="1"/>
  <c r="BK261" i="1"/>
  <c r="BK512" i="1"/>
  <c r="BK763" i="1"/>
  <c r="BK1015" i="1"/>
  <c r="BK143" i="1"/>
  <c r="BK393" i="1"/>
  <c r="BK644" i="1"/>
  <c r="BK897" i="1"/>
  <c r="BK1147" i="1"/>
  <c r="BK224" i="1"/>
  <c r="BK474" i="1"/>
  <c r="BK726" i="1"/>
  <c r="BK978" i="1"/>
  <c r="BK86" i="1"/>
  <c r="BK336" i="1"/>
  <c r="BK587" i="1"/>
  <c r="BK839" i="1"/>
  <c r="BK1090" i="1"/>
  <c r="BK159" i="1"/>
  <c r="BK409" i="1"/>
  <c r="BK660" i="1"/>
  <c r="BK913" i="1"/>
  <c r="BK1163" i="1"/>
  <c r="BK240" i="1"/>
  <c r="BK491" i="1"/>
  <c r="BK742" i="1"/>
  <c r="BK994" i="1"/>
  <c r="BL82" i="1"/>
  <c r="BK332" i="1"/>
  <c r="BK583" i="1"/>
  <c r="BK835" i="1"/>
  <c r="BK1086" i="1"/>
  <c r="BK195" i="1"/>
  <c r="BK445" i="1"/>
  <c r="BK696" i="1"/>
  <c r="BK949" i="1"/>
  <c r="BK37" i="1"/>
  <c r="BK287" i="1"/>
  <c r="BK538" i="1"/>
  <c r="BK789" i="1"/>
  <c r="BK1041" i="1"/>
  <c r="BK108" i="1"/>
  <c r="BK358" i="1"/>
  <c r="BK609" i="1"/>
  <c r="BK861" i="1"/>
  <c r="BK1112" i="1"/>
  <c r="BM171" i="1"/>
  <c r="BK421" i="1"/>
  <c r="BK672" i="1"/>
  <c r="BK925" i="1"/>
  <c r="BK53" i="1"/>
  <c r="BK303" i="1"/>
  <c r="BK554" i="1"/>
  <c r="BK805" i="1"/>
  <c r="BK1057" i="1"/>
  <c r="BK134" i="1"/>
  <c r="BK384" i="1"/>
  <c r="BK635" i="1"/>
  <c r="BK888" i="1"/>
  <c r="BK1138" i="1"/>
  <c r="BK246" i="1"/>
  <c r="BK497" i="1"/>
  <c r="BK748" i="1"/>
  <c r="BK1000" i="1"/>
  <c r="BK319" i="1"/>
  <c r="BK570" i="1"/>
  <c r="BK822" i="1"/>
  <c r="BK1073" i="1"/>
  <c r="BK200" i="1"/>
  <c r="BK450" i="1"/>
  <c r="BK701" i="1"/>
  <c r="BK954" i="1"/>
  <c r="BK42" i="1"/>
  <c r="BK292" i="1"/>
  <c r="BK543" i="1"/>
  <c r="BK794" i="1"/>
  <c r="BK1046" i="1"/>
  <c r="BK155" i="1"/>
  <c r="BK405" i="1"/>
  <c r="BK656" i="1"/>
  <c r="BK909" i="1"/>
  <c r="BK1159" i="1"/>
  <c r="BK247" i="1"/>
  <c r="BK498" i="1"/>
  <c r="BK749" i="1"/>
  <c r="BK1001" i="1"/>
  <c r="BK68" i="1"/>
  <c r="BK318" i="1"/>
  <c r="BK569" i="1"/>
  <c r="BK820" i="1"/>
  <c r="BK1072" i="1"/>
  <c r="BK181" i="1"/>
  <c r="BK431" i="1"/>
  <c r="BK682" i="1"/>
  <c r="BK935" i="1"/>
  <c r="BO13" i="1"/>
  <c r="BN13" i="1"/>
  <c r="BK263" i="1"/>
  <c r="BK514" i="1"/>
  <c r="BK765" i="1"/>
  <c r="BK1017" i="1"/>
  <c r="BK94" i="1"/>
  <c r="BK344" i="1"/>
  <c r="BK595" i="1"/>
  <c r="BK847" i="1"/>
  <c r="BK1098" i="1"/>
  <c r="BK156" i="1"/>
  <c r="BK406" i="1"/>
  <c r="BK657" i="1"/>
  <c r="BK910" i="1"/>
  <c r="BK1160" i="1"/>
  <c r="BK229" i="1"/>
  <c r="BK479" i="1"/>
  <c r="BK731" i="1"/>
  <c r="BK983" i="1"/>
  <c r="BL60" i="1"/>
  <c r="BK310" i="1"/>
  <c r="BK561" i="1"/>
  <c r="BK812" i="1"/>
  <c r="BK1064" i="1"/>
  <c r="BM152" i="1"/>
  <c r="BK402" i="1"/>
  <c r="BK653" i="1"/>
  <c r="BK906" i="1"/>
  <c r="BK1156" i="1"/>
  <c r="BK215" i="1"/>
  <c r="BK465" i="1"/>
  <c r="BK717" i="1"/>
  <c r="BK969" i="1"/>
  <c r="BM7" i="1"/>
  <c r="BK257" i="1"/>
  <c r="BK508" i="1"/>
  <c r="BK759" i="1"/>
  <c r="BK1011" i="1"/>
  <c r="BK78" i="1"/>
  <c r="BK328" i="1"/>
  <c r="BK579" i="1"/>
  <c r="BK831" i="1"/>
  <c r="BK1082" i="1"/>
  <c r="BL191" i="1"/>
  <c r="BK441" i="1"/>
  <c r="BK692" i="1"/>
  <c r="BK945" i="1"/>
  <c r="BO23" i="1"/>
  <c r="BN23" i="1"/>
  <c r="BK273" i="1"/>
  <c r="BK524" i="1"/>
  <c r="BK775" i="1"/>
  <c r="BK1027" i="1"/>
  <c r="BK154" i="1"/>
  <c r="BK404" i="1"/>
  <c r="BK655" i="1"/>
  <c r="BK908" i="1"/>
  <c r="BK1158" i="1"/>
  <c r="BK216" i="1"/>
  <c r="BK466" i="1"/>
  <c r="BK718" i="1"/>
  <c r="BK970" i="1"/>
  <c r="BK89" i="1"/>
  <c r="BK339" i="1"/>
  <c r="BK590" i="1"/>
  <c r="BK842" i="1"/>
  <c r="BK1093" i="1"/>
  <c r="BK170" i="1"/>
  <c r="BK420" i="1"/>
  <c r="BK671" i="1"/>
  <c r="BK924" i="1"/>
  <c r="BM12" i="1"/>
  <c r="BK262" i="1"/>
  <c r="BK513" i="1"/>
  <c r="BK764" i="1"/>
  <c r="BK1016" i="1"/>
  <c r="BK75" i="1"/>
  <c r="BK325" i="1"/>
  <c r="BK576" i="1"/>
  <c r="BK828" i="1"/>
  <c r="BK1079" i="1"/>
  <c r="BK167" i="1"/>
  <c r="BK417" i="1"/>
  <c r="BK668" i="1"/>
  <c r="BK921" i="1"/>
  <c r="BL38" i="1"/>
  <c r="BK288" i="1"/>
  <c r="BK539" i="1"/>
  <c r="BK790" i="1"/>
  <c r="BK1042" i="1"/>
  <c r="BK151" i="1"/>
  <c r="BK401" i="1"/>
  <c r="BK652" i="1"/>
  <c r="BK905" i="1"/>
  <c r="BK1155" i="1"/>
  <c r="BK233" i="1"/>
  <c r="BK483" i="1"/>
  <c r="BK735" i="1"/>
  <c r="BK987" i="1"/>
  <c r="BK64" i="1"/>
  <c r="BK314" i="1"/>
  <c r="BK565" i="1"/>
  <c r="BK816" i="1"/>
  <c r="BK1068" i="1"/>
  <c r="BK126" i="1"/>
  <c r="BK376" i="1"/>
  <c r="BK627" i="1"/>
  <c r="BK880" i="1"/>
  <c r="BK1130" i="1"/>
  <c r="BK249" i="1"/>
  <c r="BK500" i="1"/>
  <c r="BK751" i="1"/>
  <c r="BK1003" i="1"/>
  <c r="BL80" i="1"/>
  <c r="BK330" i="1"/>
  <c r="BK581" i="1"/>
  <c r="BK833" i="1"/>
  <c r="BK1084" i="1"/>
  <c r="BK172" i="1"/>
  <c r="BK422" i="1"/>
  <c r="BK673" i="1"/>
  <c r="BK926" i="1"/>
  <c r="BK35" i="1"/>
  <c r="BK285" i="1"/>
  <c r="BK536" i="1"/>
  <c r="BK787" i="1"/>
  <c r="BK1039" i="1"/>
  <c r="BM127" i="1"/>
  <c r="BL377" i="1"/>
  <c r="BK628" i="1"/>
  <c r="BK881" i="1"/>
  <c r="BK1131" i="1"/>
  <c r="BK248" i="1"/>
  <c r="BK499" i="1"/>
  <c r="BK750" i="1"/>
  <c r="BK1002" i="1"/>
  <c r="BK61" i="1"/>
  <c r="BK311" i="1"/>
  <c r="BK562" i="1"/>
  <c r="BK813" i="1"/>
  <c r="BK1065" i="1"/>
  <c r="BL193" i="1"/>
  <c r="BK443" i="1"/>
  <c r="BK694" i="1"/>
  <c r="BK947" i="1"/>
  <c r="BK24" i="1"/>
  <c r="BK274" i="1"/>
  <c r="BK525" i="1"/>
  <c r="BK776" i="1"/>
  <c r="BK1028" i="1"/>
  <c r="BK136" i="1"/>
  <c r="BK386" i="1"/>
  <c r="BK637" i="1"/>
  <c r="BK890" i="1"/>
  <c r="BK1140" i="1"/>
  <c r="BK209" i="1"/>
  <c r="BK459" i="1"/>
  <c r="BK710" i="1"/>
  <c r="BK963" i="1"/>
  <c r="BK40" i="1"/>
  <c r="BK290" i="1"/>
  <c r="BK541" i="1"/>
  <c r="BK792" i="1"/>
  <c r="BK1044" i="1"/>
  <c r="BK132" i="1"/>
  <c r="BK382" i="1"/>
  <c r="BK633" i="1"/>
  <c r="BK886" i="1"/>
  <c r="BK1136" i="1"/>
  <c r="BK245" i="1"/>
  <c r="BK496" i="1"/>
  <c r="BK747" i="1"/>
  <c r="BK999" i="1"/>
  <c r="BK87" i="1"/>
  <c r="BK337" i="1"/>
  <c r="BK588" i="1"/>
  <c r="BK840" i="1"/>
  <c r="BK1091" i="1"/>
  <c r="BK69" i="1"/>
  <c r="BK158" i="1"/>
  <c r="BK408" i="1"/>
  <c r="BK659" i="1"/>
  <c r="BK912" i="1"/>
  <c r="BK1162" i="1"/>
  <c r="BK221" i="1"/>
  <c r="BK471" i="1"/>
  <c r="BK723" i="1"/>
  <c r="BK975" i="1"/>
  <c r="BK103" i="1"/>
  <c r="BK353" i="1"/>
  <c r="BK604" i="1"/>
  <c r="BK856" i="1"/>
  <c r="BK1107" i="1"/>
  <c r="BK184" i="1"/>
  <c r="BK434" i="1"/>
  <c r="BK685" i="1"/>
  <c r="BK938" i="1"/>
  <c r="BK46" i="1"/>
  <c r="BK296" i="1"/>
  <c r="BK547" i="1"/>
  <c r="BK798" i="1"/>
  <c r="BK1050" i="1"/>
  <c r="BK119" i="1"/>
  <c r="BK369" i="1"/>
  <c r="BK620" i="1"/>
  <c r="BK873" i="1"/>
  <c r="BK1123" i="1"/>
  <c r="BK250" i="1"/>
  <c r="BK501" i="1"/>
  <c r="BK752" i="1"/>
  <c r="BK1004" i="1"/>
  <c r="BK92" i="1"/>
  <c r="BK342" i="1"/>
  <c r="BK593" i="1"/>
  <c r="BK845" i="1"/>
  <c r="BK1096" i="1"/>
  <c r="BK205" i="1"/>
  <c r="BK455" i="1"/>
  <c r="BK706" i="1"/>
  <c r="BK959" i="1"/>
  <c r="BK47" i="1"/>
  <c r="BK297" i="1"/>
  <c r="BK548" i="1"/>
  <c r="BK799" i="1"/>
  <c r="BK1051" i="1"/>
  <c r="BL118" i="1"/>
  <c r="BK368" i="1"/>
  <c r="BK619" i="1"/>
  <c r="BK872" i="1"/>
  <c r="BK1122" i="1"/>
  <c r="BK231" i="1"/>
  <c r="BK481" i="1"/>
  <c r="BK733" i="1"/>
  <c r="BK985" i="1"/>
  <c r="BK63" i="1"/>
  <c r="BK313" i="1"/>
  <c r="BK564" i="1"/>
  <c r="BK815" i="1"/>
  <c r="BK1067" i="1"/>
  <c r="BK144" i="1"/>
  <c r="BK394" i="1"/>
  <c r="BK645" i="1"/>
  <c r="BK898" i="1"/>
  <c r="BK1148" i="1"/>
  <c r="BK206" i="1"/>
  <c r="BK456" i="1"/>
  <c r="BK707" i="1"/>
  <c r="BK960" i="1"/>
  <c r="BM29" i="1"/>
  <c r="BK279" i="1"/>
  <c r="BK530" i="1"/>
  <c r="BK781" i="1"/>
  <c r="BK1033" i="1"/>
  <c r="BK110" i="1"/>
  <c r="BK360" i="1"/>
  <c r="BK611" i="1"/>
  <c r="BK864" i="1"/>
  <c r="BK1114" i="1"/>
  <c r="BK202" i="1"/>
  <c r="BK452" i="1"/>
  <c r="BK703" i="1"/>
  <c r="BK956" i="1"/>
  <c r="BK15" i="1"/>
  <c r="BK265" i="1"/>
  <c r="BK516" i="1"/>
  <c r="BK767" i="1"/>
  <c r="BK1019" i="1"/>
  <c r="BL57" i="1"/>
  <c r="BK307" i="1"/>
  <c r="BK558" i="1"/>
  <c r="BK809" i="1"/>
  <c r="BK1061" i="1"/>
  <c r="BK128" i="1"/>
  <c r="BK378" i="1"/>
  <c r="BK629" i="1"/>
  <c r="BK882" i="1"/>
  <c r="BK1132" i="1"/>
  <c r="BK241" i="1"/>
  <c r="BK492" i="1"/>
  <c r="BK743" i="1"/>
  <c r="BK995" i="1"/>
  <c r="BK73" i="1"/>
  <c r="BK323" i="1"/>
  <c r="BK574" i="1"/>
  <c r="BK826" i="1"/>
  <c r="BK1077" i="1"/>
  <c r="BK204" i="1"/>
  <c r="BK454" i="1"/>
  <c r="BK705" i="1"/>
  <c r="BK958" i="1"/>
  <c r="BL16" i="1"/>
  <c r="BK266" i="1"/>
  <c r="BK517" i="1"/>
  <c r="BK768" i="1"/>
  <c r="BK1020" i="1"/>
  <c r="BK139" i="1"/>
  <c r="BK389" i="1"/>
  <c r="BK640" i="1"/>
  <c r="BK893" i="1"/>
  <c r="BK1143" i="1"/>
  <c r="BK220" i="1"/>
  <c r="BK470" i="1"/>
  <c r="BK722" i="1"/>
  <c r="BK974" i="1"/>
  <c r="BK62" i="1"/>
  <c r="BK312" i="1"/>
  <c r="BK563" i="1"/>
  <c r="BK814" i="1"/>
  <c r="BK1066" i="1"/>
  <c r="BK125" i="1"/>
  <c r="BK375" i="1"/>
  <c r="BK626" i="1"/>
  <c r="BK879" i="1"/>
  <c r="BK1129" i="1"/>
  <c r="BK217" i="1"/>
  <c r="BK467" i="1"/>
  <c r="BK719" i="1"/>
  <c r="BK971" i="1"/>
  <c r="BK88" i="1"/>
  <c r="BK338" i="1"/>
  <c r="BK589" i="1"/>
  <c r="BK841" i="1"/>
  <c r="BK1092" i="1"/>
  <c r="BK201" i="1"/>
  <c r="BK451" i="1"/>
  <c r="BK702" i="1"/>
  <c r="BK955" i="1"/>
  <c r="BL33" i="1"/>
  <c r="BK283" i="1"/>
  <c r="BK534" i="1"/>
  <c r="BK785" i="1"/>
  <c r="BK1037" i="1"/>
  <c r="BK114" i="1"/>
  <c r="BK364" i="1"/>
  <c r="BK615" i="1"/>
  <c r="BK868" i="1"/>
  <c r="BK1118" i="1"/>
  <c r="BL176" i="1"/>
  <c r="BK426" i="1"/>
  <c r="BK677" i="1"/>
  <c r="BK930" i="1"/>
  <c r="BK49" i="1"/>
  <c r="BK299" i="1"/>
  <c r="BK550" i="1"/>
  <c r="BK801" i="1"/>
  <c r="BK1053" i="1"/>
  <c r="BK130" i="1"/>
  <c r="BK380" i="1"/>
  <c r="BK631" i="1"/>
  <c r="BK884" i="1"/>
  <c r="BK1134" i="1"/>
  <c r="BK222" i="1"/>
  <c r="BK472" i="1"/>
  <c r="BK724" i="1"/>
  <c r="BK976" i="1"/>
  <c r="BK85" i="1"/>
  <c r="BK335" i="1"/>
  <c r="BK586" i="1"/>
  <c r="BK838" i="1"/>
  <c r="BK1089" i="1"/>
  <c r="BK177" i="1"/>
  <c r="BK427" i="1"/>
  <c r="BK678" i="1"/>
  <c r="BK931" i="1"/>
  <c r="BK48" i="1"/>
  <c r="BK298" i="1"/>
  <c r="BK549" i="1"/>
  <c r="BK800" i="1"/>
  <c r="BK1052" i="1"/>
  <c r="BK111" i="1"/>
  <c r="BK361" i="1"/>
  <c r="BK612" i="1"/>
  <c r="BK865" i="1"/>
  <c r="BK1115" i="1"/>
  <c r="BK243" i="1"/>
  <c r="BK494" i="1"/>
  <c r="BK745" i="1"/>
  <c r="BK997" i="1"/>
  <c r="BK74" i="1"/>
  <c r="BL324" i="1"/>
  <c r="BK575" i="1"/>
  <c r="BK827" i="1"/>
  <c r="BK1078" i="1"/>
  <c r="BK186" i="1"/>
  <c r="BK436" i="1"/>
  <c r="BK687" i="1"/>
  <c r="BK940" i="1"/>
  <c r="BK259" i="1"/>
  <c r="BK510" i="1"/>
  <c r="BK761" i="1"/>
  <c r="BK1013" i="1"/>
  <c r="BK90" i="1"/>
  <c r="BK340" i="1"/>
  <c r="BK591" i="1"/>
  <c r="BK843" i="1"/>
  <c r="BK1094" i="1"/>
  <c r="BK182" i="1"/>
  <c r="BK432" i="1"/>
  <c r="BK683" i="1"/>
  <c r="BK936" i="1"/>
  <c r="BK45" i="1"/>
  <c r="BK295" i="1"/>
  <c r="BK546" i="1"/>
  <c r="BK797" i="1"/>
  <c r="BK1049" i="1"/>
  <c r="BK137" i="1"/>
  <c r="BK387" i="1"/>
  <c r="BK638" i="1"/>
  <c r="BK891" i="1"/>
  <c r="BK1141" i="1"/>
  <c r="BL724" i="1" l="1"/>
  <c r="BL893" i="1"/>
  <c r="BL593" i="1"/>
  <c r="BL890" i="1"/>
  <c r="BL1011" i="1"/>
  <c r="BL638" i="1"/>
  <c r="BL295" i="1"/>
  <c r="BL1094" i="1"/>
  <c r="BL1013" i="1"/>
  <c r="BL494" i="1"/>
  <c r="BL177" i="1"/>
  <c r="BL1134" i="1"/>
  <c r="BL1053" i="1"/>
  <c r="BL785" i="1"/>
  <c r="BL1141" i="1"/>
  <c r="BL936" i="1"/>
  <c r="BL436" i="1"/>
  <c r="BL243" i="1"/>
  <c r="BL111" i="1"/>
  <c r="BL1089" i="1"/>
  <c r="BL976" i="1"/>
  <c r="BL801" i="1"/>
  <c r="BL615" i="1"/>
  <c r="BL451" i="1"/>
  <c r="BL338" i="1"/>
  <c r="BL125" i="1"/>
  <c r="BL1020" i="1"/>
  <c r="BL826" i="1"/>
  <c r="BL743" i="1"/>
  <c r="BL558" i="1"/>
  <c r="BL452" i="1"/>
  <c r="BL360" i="1"/>
  <c r="BL206" i="1"/>
  <c r="BL63" i="1"/>
  <c r="BL845" i="1"/>
  <c r="BL620" i="1"/>
  <c r="BL434" i="1"/>
  <c r="BL221" i="1"/>
  <c r="BL245" i="1"/>
  <c r="BL40" i="1"/>
  <c r="BL1028" i="1"/>
  <c r="BL750" i="1"/>
  <c r="BL536" i="1"/>
  <c r="BL249" i="1"/>
  <c r="BL126" i="1"/>
  <c r="BL64" i="1"/>
  <c r="BL1042" i="1"/>
  <c r="BL828" i="1"/>
  <c r="BL764" i="1"/>
  <c r="BL466" i="1"/>
  <c r="BL273" i="1"/>
  <c r="BL78" i="1"/>
  <c r="BL983" i="1"/>
  <c r="BL847" i="1"/>
  <c r="BL569" i="1"/>
  <c r="BL292" i="1"/>
  <c r="BL1000" i="1"/>
  <c r="BL888" i="1"/>
  <c r="BL672" i="1"/>
  <c r="BL538" i="1"/>
  <c r="BL445" i="1"/>
  <c r="BL240" i="1"/>
  <c r="BL159" i="1"/>
  <c r="BL1147" i="1"/>
  <c r="BL830" i="1"/>
  <c r="BL623" i="1"/>
  <c r="BL449" i="1"/>
  <c r="BL183" i="1"/>
  <c r="BL101" i="1"/>
  <c r="BL966" i="1"/>
  <c r="BL791" i="1"/>
  <c r="BL667" i="1"/>
  <c r="BL278" i="1"/>
  <c r="BL683" i="1"/>
  <c r="BL550" i="1"/>
  <c r="BL705" i="1"/>
  <c r="BL110" i="1"/>
  <c r="BL1148" i="1"/>
  <c r="BL369" i="1"/>
  <c r="BL776" i="1"/>
  <c r="BM80" i="1"/>
  <c r="BL1068" i="1"/>
  <c r="BL987" i="1"/>
  <c r="BL790" i="1"/>
  <c r="BL668" i="1"/>
  <c r="BL576" i="1"/>
  <c r="BL969" i="1"/>
  <c r="BL906" i="1"/>
  <c r="BL812" i="1"/>
  <c r="BL731" i="1"/>
  <c r="BL657" i="1"/>
  <c r="BL595" i="1"/>
  <c r="BL514" i="1"/>
  <c r="BL431" i="1"/>
  <c r="BL318" i="1"/>
  <c r="BL247" i="1"/>
  <c r="BL155" i="1"/>
  <c r="BL42" i="1"/>
  <c r="BL1073" i="1"/>
  <c r="BL748" i="1"/>
  <c r="BL635" i="1"/>
  <c r="BL554" i="1"/>
  <c r="BL421" i="1"/>
  <c r="BL358" i="1"/>
  <c r="BL287" i="1"/>
  <c r="BL195" i="1"/>
  <c r="BM82" i="1"/>
  <c r="BL1163" i="1"/>
  <c r="BL1090" i="1"/>
  <c r="BL978" i="1"/>
  <c r="BL897" i="1"/>
  <c r="BL763" i="1"/>
  <c r="BL699" i="1"/>
  <c r="BL578" i="1"/>
  <c r="BL486" i="1"/>
  <c r="BL372" i="1"/>
  <c r="BL280" i="1"/>
  <c r="BL199" i="1"/>
  <c r="BO76" i="1"/>
  <c r="BN76" i="1"/>
  <c r="BL14" i="1"/>
  <c r="BL1105" i="1"/>
  <c r="BL992" i="1"/>
  <c r="BL871" i="1"/>
  <c r="BL777" i="1"/>
  <c r="BL714" i="1"/>
  <c r="BL621" i="1"/>
  <c r="BL540" i="1"/>
  <c r="BL416" i="1"/>
  <c r="BL354" i="1"/>
  <c r="BL223" i="1"/>
  <c r="BL141" i="1"/>
  <c r="BL28" i="1"/>
  <c r="BL863" i="1"/>
  <c r="BL1106" i="1"/>
  <c r="BL1014" i="1"/>
  <c r="BL933" i="1"/>
  <c r="BL859" i="1"/>
  <c r="BL796" i="1"/>
  <c r="BL715" i="1"/>
  <c r="BL632" i="1"/>
  <c r="BL519" i="1"/>
  <c r="BL447" i="1"/>
  <c r="BL355" i="1"/>
  <c r="BL242" i="1"/>
  <c r="BL150" i="1"/>
  <c r="BL950" i="1"/>
  <c r="BL837" i="1"/>
  <c r="BL755" i="1"/>
  <c r="BL622" i="1"/>
  <c r="BL559" i="1"/>
  <c r="BL488" i="1"/>
  <c r="BL395" i="1"/>
  <c r="BL282" i="1"/>
  <c r="BL190" i="1"/>
  <c r="BL109" i="1"/>
  <c r="BL928" i="1"/>
  <c r="BL846" i="1"/>
  <c r="BL713" i="1"/>
  <c r="BL649" i="1"/>
  <c r="BL528" i="1"/>
  <c r="BL435" i="1"/>
  <c r="BL322" i="1"/>
  <c r="BL230" i="1"/>
  <c r="BL149" i="1"/>
  <c r="BL1137" i="1"/>
  <c r="BL1055" i="1"/>
  <c r="BL942" i="1"/>
  <c r="BL819" i="1"/>
  <c r="BL727" i="1"/>
  <c r="BL663" i="1"/>
  <c r="BL571" i="1"/>
  <c r="BL490" i="1"/>
  <c r="BL366" i="1"/>
  <c r="BL304" i="1"/>
  <c r="BL173" i="1"/>
  <c r="BL91" i="1"/>
  <c r="BL1161" i="1"/>
  <c r="BL1119" i="1"/>
  <c r="BL1056" i="1"/>
  <c r="BL964" i="1"/>
  <c r="BL883" i="1"/>
  <c r="BL808" i="1"/>
  <c r="BL746" i="1"/>
  <c r="BL664" i="1"/>
  <c r="BL582" i="1"/>
  <c r="BL468" i="1"/>
  <c r="BL397" i="1"/>
  <c r="BL305" i="1"/>
  <c r="BL192" i="1"/>
  <c r="BL100" i="1"/>
  <c r="BL1150" i="1"/>
  <c r="BL1038" i="1"/>
  <c r="BL957" i="1"/>
  <c r="BL824" i="1"/>
  <c r="BL760" i="1"/>
  <c r="BL688" i="1"/>
  <c r="BL596" i="1"/>
  <c r="BL482" i="1"/>
  <c r="BL390" i="1"/>
  <c r="BL309" i="1"/>
  <c r="BL236" i="1"/>
  <c r="BO124" i="1"/>
  <c r="BN124" i="1"/>
  <c r="BM43" i="1"/>
  <c r="BL1102" i="1"/>
  <c r="BL981" i="1"/>
  <c r="BL889" i="1"/>
  <c r="BL774" i="1"/>
  <c r="BL681" i="1"/>
  <c r="BL600" i="1"/>
  <c r="BL476" i="1"/>
  <c r="BL414" i="1"/>
  <c r="BL333" i="1"/>
  <c r="BM251" i="1"/>
  <c r="BL138" i="1"/>
  <c r="BO17" i="1"/>
  <c r="BN17" i="1"/>
  <c r="BL1116" i="1"/>
  <c r="BL1024" i="1"/>
  <c r="BL943" i="1"/>
  <c r="BL818" i="1"/>
  <c r="BL756" i="1"/>
  <c r="BL624" i="1"/>
  <c r="BL542" i="1"/>
  <c r="BL428" i="1"/>
  <c r="BL357" i="1"/>
  <c r="BL315" i="1"/>
  <c r="BL252" i="1"/>
  <c r="BM160" i="1"/>
  <c r="BL79" i="1"/>
  <c r="BM6" i="1"/>
  <c r="BL1117" i="1"/>
  <c r="BL1035" i="1"/>
  <c r="BL922" i="1"/>
  <c r="BL850" i="1"/>
  <c r="BL757" i="1"/>
  <c r="BL643" i="1"/>
  <c r="BL551" i="1"/>
  <c r="BL419" i="1"/>
  <c r="BL346" i="1"/>
  <c r="BL234" i="1"/>
  <c r="BL153" i="1"/>
  <c r="BM21" i="1"/>
  <c r="BL797" i="1"/>
  <c r="BL631" i="1"/>
  <c r="BL1066" i="1"/>
  <c r="BL202" i="1"/>
  <c r="BL872" i="1"/>
  <c r="BL1162" i="1"/>
  <c r="BL694" i="1"/>
  <c r="BL905" i="1"/>
  <c r="BL591" i="1"/>
  <c r="BL1052" i="1"/>
  <c r="BL768" i="1"/>
  <c r="BL307" i="1"/>
  <c r="BL1067" i="1"/>
  <c r="BL184" i="1"/>
  <c r="BL963" i="1"/>
  <c r="BL154" i="1"/>
  <c r="BL1078" i="1"/>
  <c r="BL997" i="1"/>
  <c r="BL800" i="1"/>
  <c r="BL586" i="1"/>
  <c r="BL472" i="1"/>
  <c r="BL114" i="1"/>
  <c r="BL1092" i="1"/>
  <c r="BL971" i="1"/>
  <c r="BL722" i="1"/>
  <c r="BL640" i="1"/>
  <c r="BL454" i="1"/>
  <c r="BL241" i="1"/>
  <c r="BL128" i="1"/>
  <c r="BL15" i="1"/>
  <c r="BL1033" i="1"/>
  <c r="BL815" i="1"/>
  <c r="BL733" i="1"/>
  <c r="BL548" i="1"/>
  <c r="BL342" i="1"/>
  <c r="BL119" i="1"/>
  <c r="BL1107" i="1"/>
  <c r="BL912" i="1"/>
  <c r="BL999" i="1"/>
  <c r="BL637" i="1"/>
  <c r="BL525" i="1"/>
  <c r="BL248" i="1"/>
  <c r="BO127" i="1"/>
  <c r="BN127" i="1"/>
  <c r="BL1084" i="1"/>
  <c r="BL880" i="1"/>
  <c r="BL539" i="1"/>
  <c r="BL417" i="1"/>
  <c r="BL170" i="1"/>
  <c r="BL89" i="1"/>
  <c r="BL831" i="1"/>
  <c r="BL717" i="1"/>
  <c r="BL561" i="1"/>
  <c r="BL406" i="1"/>
  <c r="BL263" i="1"/>
  <c r="BL68" i="1"/>
  <c r="BL954" i="1"/>
  <c r="BL822" i="1"/>
  <c r="BL384" i="1"/>
  <c r="BO171" i="1"/>
  <c r="BN171" i="1"/>
  <c r="BL37" i="1"/>
  <c r="BL994" i="1"/>
  <c r="BL913" i="1"/>
  <c r="BL726" i="1"/>
  <c r="BL512" i="1"/>
  <c r="BL235" i="1"/>
  <c r="BL1080" i="1"/>
  <c r="BL1018" i="1"/>
  <c r="BL740" i="1"/>
  <c r="BL526" i="1"/>
  <c r="BL462" i="1"/>
  <c r="BL370" i="1"/>
  <c r="BL166" i="1"/>
  <c r="BL1145" i="1"/>
  <c r="BL919" i="1"/>
  <c r="BL762" i="1"/>
  <c r="BL607" i="1"/>
  <c r="BL545" i="1"/>
  <c r="BL381" i="1"/>
  <c r="BL268" i="1"/>
  <c r="BL105" i="1"/>
  <c r="BL1023" i="1"/>
  <c r="BL697" i="1"/>
  <c r="BL371" i="1"/>
  <c r="BL145" i="1"/>
  <c r="BL1113" i="1"/>
  <c r="BL675" i="1"/>
  <c r="BL594" i="1"/>
  <c r="BL398" i="1"/>
  <c r="BL185" i="1"/>
  <c r="BL1153" i="1"/>
  <c r="BL968" i="1"/>
  <c r="BL887" i="1"/>
  <c r="BL689" i="1"/>
  <c r="BL475" i="1"/>
  <c r="BL320" i="1"/>
  <c r="BL239" i="1"/>
  <c r="BL54" i="1"/>
  <c r="BL1095" i="1"/>
  <c r="BL982" i="1"/>
  <c r="BL911" i="1"/>
  <c r="BL869" i="1"/>
  <c r="BL804" i="1"/>
  <c r="BL711" i="1"/>
  <c r="BL557" i="1"/>
  <c r="BL495" i="1"/>
  <c r="BL413" i="1"/>
  <c r="BL331" i="1"/>
  <c r="BL218" i="1"/>
  <c r="BL147" i="1"/>
  <c r="BL55" i="1"/>
  <c r="BL1104" i="1"/>
  <c r="BL973" i="1"/>
  <c r="BL900" i="1"/>
  <c r="BL786" i="1"/>
  <c r="BL704" i="1"/>
  <c r="BL572" i="1"/>
  <c r="BL509" i="1"/>
  <c r="BL437" i="1"/>
  <c r="BL345" i="1"/>
  <c r="BL232" i="1"/>
  <c r="BL140" i="1"/>
  <c r="BL59" i="1"/>
  <c r="BL1128" i="1"/>
  <c r="BL1047" i="1"/>
  <c r="BL915" i="1"/>
  <c r="BL851" i="1"/>
  <c r="BL729" i="1"/>
  <c r="BL636" i="1"/>
  <c r="BL523" i="1"/>
  <c r="BL430" i="1"/>
  <c r="BL349" i="1"/>
  <c r="BL226" i="1"/>
  <c r="BL164" i="1"/>
  <c r="BL83" i="1"/>
  <c r="BL1142" i="1"/>
  <c r="BL1021" i="1"/>
  <c r="BL929" i="1"/>
  <c r="BL866" i="1"/>
  <c r="BL772" i="1"/>
  <c r="BL690" i="1"/>
  <c r="BL567" i="1"/>
  <c r="BL505" i="1"/>
  <c r="BL373" i="1"/>
  <c r="BL291" i="1"/>
  <c r="BL178" i="1"/>
  <c r="BL107" i="1"/>
  <c r="BM65" i="1"/>
  <c r="BL1164" i="1"/>
  <c r="BL1083" i="1"/>
  <c r="BL1010" i="1"/>
  <c r="BL948" i="1"/>
  <c r="BL867" i="1"/>
  <c r="BL783" i="1"/>
  <c r="BL669" i="1"/>
  <c r="BL598" i="1"/>
  <c r="BL506" i="1"/>
  <c r="BL392" i="1"/>
  <c r="BL300" i="1"/>
  <c r="BL169" i="1"/>
  <c r="BL96" i="1"/>
  <c r="BL1157" i="1"/>
  <c r="BL1025" i="1"/>
  <c r="BL962" i="1"/>
  <c r="BL1115" i="1"/>
  <c r="BL364" i="1"/>
  <c r="BL574" i="1"/>
  <c r="BL103" i="1"/>
  <c r="BL172" i="1"/>
  <c r="BL420" i="1"/>
  <c r="BL432" i="1"/>
  <c r="BL259" i="1"/>
  <c r="BL865" i="1"/>
  <c r="BL678" i="1"/>
  <c r="BL380" i="1"/>
  <c r="BL299" i="1"/>
  <c r="BM176" i="1"/>
  <c r="BM33" i="1"/>
  <c r="BL879" i="1"/>
  <c r="BL814" i="1"/>
  <c r="BL517" i="1"/>
  <c r="BL323" i="1"/>
  <c r="BM57" i="1"/>
  <c r="BL1114" i="1"/>
  <c r="BL960" i="1"/>
  <c r="BL898" i="1"/>
  <c r="BL619" i="1"/>
  <c r="BL455" i="1"/>
  <c r="BL250" i="1"/>
  <c r="BL46" i="1"/>
  <c r="BL975" i="1"/>
  <c r="BL1091" i="1"/>
  <c r="BL886" i="1"/>
  <c r="BL792" i="1"/>
  <c r="BL710" i="1"/>
  <c r="BL443" i="1"/>
  <c r="BL311" i="1"/>
  <c r="BL35" i="1"/>
  <c r="BL1003" i="1"/>
  <c r="BL816" i="1"/>
  <c r="BL735" i="1"/>
  <c r="BL652" i="1"/>
  <c r="BL325" i="1"/>
  <c r="BL262" i="1"/>
  <c r="BL1158" i="1"/>
  <c r="BL1027" i="1"/>
  <c r="BL945" i="1"/>
  <c r="BL759" i="1"/>
  <c r="BL653" i="1"/>
  <c r="BL479" i="1"/>
  <c r="BL344" i="1"/>
  <c r="BL181" i="1"/>
  <c r="BL1159" i="1"/>
  <c r="BL1046" i="1"/>
  <c r="BL497" i="1"/>
  <c r="BL303" i="1"/>
  <c r="BL108" i="1"/>
  <c r="BL1086" i="1"/>
  <c r="BL839" i="1"/>
  <c r="BL644" i="1"/>
  <c r="BL448" i="1"/>
  <c r="BL327" i="1"/>
  <c r="BL122" i="1"/>
  <c r="BL30" i="1"/>
  <c r="BL937" i="1"/>
  <c r="BL854" i="1"/>
  <c r="BL618" i="1"/>
  <c r="BL289" i="1"/>
  <c r="BM104" i="1"/>
  <c r="BL1032" i="1"/>
  <c r="BL961" i="1"/>
  <c r="BL855" i="1"/>
  <c r="BL680" i="1"/>
  <c r="BL463" i="1"/>
  <c r="BL197" i="1"/>
  <c r="BL1154" i="1"/>
  <c r="BL585" i="1"/>
  <c r="BL504" i="1"/>
  <c r="BL308" i="1"/>
  <c r="BL237" i="1"/>
  <c r="BL32" i="1"/>
  <c r="BL1040" i="1"/>
  <c r="BL461" i="1"/>
  <c r="BL277" i="1"/>
  <c r="BL72" i="1"/>
  <c r="BL1030" i="1"/>
  <c r="BL803" i="1"/>
  <c r="BL568" i="1"/>
  <c r="BL412" i="1"/>
  <c r="BL116" i="1"/>
  <c r="BL630" i="1"/>
  <c r="BL186" i="1"/>
  <c r="BL88" i="1"/>
  <c r="BL378" i="1"/>
  <c r="BL985" i="1"/>
  <c r="BL296" i="1"/>
  <c r="BL1044" i="1"/>
  <c r="BL90" i="1"/>
  <c r="BL827" i="1"/>
  <c r="BL612" i="1"/>
  <c r="BL549" i="1"/>
  <c r="BL335" i="1"/>
  <c r="BL222" i="1"/>
  <c r="BL49" i="1"/>
  <c r="BL1118" i="1"/>
  <c r="BL955" i="1"/>
  <c r="BL719" i="1"/>
  <c r="BL470" i="1"/>
  <c r="BL266" i="1"/>
  <c r="BL73" i="1"/>
  <c r="BL1061" i="1"/>
  <c r="BL956" i="1"/>
  <c r="BL781" i="1"/>
  <c r="BL564" i="1"/>
  <c r="BL205" i="1"/>
  <c r="BL92" i="1"/>
  <c r="BL1050" i="1"/>
  <c r="BL856" i="1"/>
  <c r="BL659" i="1"/>
  <c r="BL747" i="1"/>
  <c r="BL541" i="1"/>
  <c r="BM193" i="1"/>
  <c r="BL61" i="1"/>
  <c r="BL1039" i="1"/>
  <c r="BL833" i="1"/>
  <c r="BL751" i="1"/>
  <c r="BL565" i="1"/>
  <c r="BL401" i="1"/>
  <c r="BL75" i="1"/>
  <c r="BL970" i="1"/>
  <c r="BL908" i="1"/>
  <c r="BL579" i="1"/>
  <c r="BL508" i="1"/>
  <c r="BL229" i="1"/>
  <c r="BL1072" i="1"/>
  <c r="BL909" i="1"/>
  <c r="BL794" i="1"/>
  <c r="BL570" i="1"/>
  <c r="BL134" i="1"/>
  <c r="BL1112" i="1"/>
  <c r="BL1041" i="1"/>
  <c r="BL835" i="1"/>
  <c r="BL474" i="1"/>
  <c r="BL393" i="1"/>
  <c r="BL198" i="1"/>
  <c r="BL1126" i="1"/>
  <c r="BL953" i="1"/>
  <c r="BL766" i="1"/>
  <c r="BL684" i="1"/>
  <c r="BL489" i="1"/>
  <c r="BL212" i="1"/>
  <c r="BL120" i="1"/>
  <c r="BO39" i="1"/>
  <c r="BN39" i="1"/>
  <c r="BL977" i="1"/>
  <c r="BL780" i="1"/>
  <c r="BL429" i="1"/>
  <c r="BL356" i="1"/>
  <c r="BM213" i="1"/>
  <c r="BL1109" i="1"/>
  <c r="BL904" i="1"/>
  <c r="BL446" i="1"/>
  <c r="BL253" i="1"/>
  <c r="BL121" i="1"/>
  <c r="BL862" i="1"/>
  <c r="BL424" i="1"/>
  <c r="BL343" i="1"/>
  <c r="BO27" i="1"/>
  <c r="BN27" i="1"/>
  <c r="BL1076" i="1"/>
  <c r="BL903" i="1"/>
  <c r="BL716" i="1"/>
  <c r="BL552" i="1"/>
  <c r="BL317" i="1"/>
  <c r="BL70" i="1"/>
  <c r="BL1120" i="1"/>
  <c r="BL1058" i="1"/>
  <c r="BL927" i="1"/>
  <c r="BL844" i="1"/>
  <c r="BL730" i="1"/>
  <c r="BL658" i="1"/>
  <c r="BL616" i="1"/>
  <c r="BL553" i="1"/>
  <c r="BL460" i="1"/>
  <c r="BL379" i="1"/>
  <c r="BL306" i="1"/>
  <c r="BO163" i="1"/>
  <c r="BN163" i="1"/>
  <c r="BL81" i="1"/>
  <c r="BL1151" i="1"/>
  <c r="BL1059" i="1"/>
  <c r="BL946" i="1"/>
  <c r="BL853" i="1"/>
  <c r="BL721" i="1"/>
  <c r="BL647" i="1"/>
  <c r="BL535" i="1"/>
  <c r="BL453" i="1"/>
  <c r="BL321" i="1"/>
  <c r="BL258" i="1"/>
  <c r="BL187" i="1"/>
  <c r="BL95" i="1"/>
  <c r="BL1144" i="1"/>
  <c r="BL1063" i="1"/>
  <c r="BL990" i="1"/>
  <c r="BL878" i="1"/>
  <c r="BL795" i="1"/>
  <c r="BL662" i="1"/>
  <c r="BL599" i="1"/>
  <c r="BL477" i="1"/>
  <c r="BL385" i="1"/>
  <c r="BL272" i="1"/>
  <c r="BL180" i="1"/>
  <c r="BL99" i="1"/>
  <c r="BL821" i="1"/>
  <c r="BL1087" i="1"/>
  <c r="BL1005" i="1"/>
  <c r="BL892" i="1"/>
  <c r="BL769" i="1"/>
  <c r="BL676" i="1"/>
  <c r="BL613" i="1"/>
  <c r="BL521" i="1"/>
  <c r="BL439" i="1"/>
  <c r="BL316" i="1"/>
  <c r="BL254" i="1"/>
  <c r="BL123" i="1"/>
  <c r="BL41" i="1"/>
  <c r="BL1111" i="1"/>
  <c r="BL1069" i="1"/>
  <c r="BL1006" i="1"/>
  <c r="BL914" i="1"/>
  <c r="BL832" i="1"/>
  <c r="BL758" i="1"/>
  <c r="BL695" i="1"/>
  <c r="BL614" i="1"/>
  <c r="BL532" i="1"/>
  <c r="BL418" i="1"/>
  <c r="BL347" i="1"/>
  <c r="BL255" i="1"/>
  <c r="BL142" i="1"/>
  <c r="BL50" i="1"/>
  <c r="BL1100" i="1"/>
  <c r="BL988" i="1"/>
  <c r="BL907" i="1"/>
  <c r="BL773" i="1"/>
  <c r="BL709" i="1"/>
  <c r="BL74" i="1"/>
  <c r="BL974" i="1"/>
  <c r="BL265" i="1"/>
  <c r="BL501" i="1"/>
  <c r="BL499" i="1"/>
  <c r="BL1130" i="1"/>
  <c r="BL513" i="1"/>
  <c r="BL182" i="1"/>
  <c r="BL940" i="1"/>
  <c r="BL745" i="1"/>
  <c r="BL427" i="1"/>
  <c r="BL130" i="1"/>
  <c r="BL1037" i="1"/>
  <c r="BL841" i="1"/>
  <c r="BL626" i="1"/>
  <c r="BL563" i="1"/>
  <c r="BL389" i="1"/>
  <c r="BL204" i="1"/>
  <c r="BL1132" i="1"/>
  <c r="BL1019" i="1"/>
  <c r="BL864" i="1"/>
  <c r="BL707" i="1"/>
  <c r="BL645" i="1"/>
  <c r="BL481" i="1"/>
  <c r="BL368" i="1"/>
  <c r="BL297" i="1"/>
  <c r="BL1123" i="1"/>
  <c r="BL938" i="1"/>
  <c r="BL723" i="1"/>
  <c r="BL840" i="1"/>
  <c r="BL633" i="1"/>
  <c r="BL459" i="1"/>
  <c r="BL386" i="1"/>
  <c r="BL274" i="1"/>
  <c r="BL1131" i="1"/>
  <c r="BL926" i="1"/>
  <c r="BL627" i="1"/>
  <c r="BL483" i="1"/>
  <c r="BL288" i="1"/>
  <c r="BL167" i="1"/>
  <c r="BO12" i="1"/>
  <c r="BN12" i="1"/>
  <c r="BL1093" i="1"/>
  <c r="BL775" i="1"/>
  <c r="BL692" i="1"/>
  <c r="BL465" i="1"/>
  <c r="BL402" i="1"/>
  <c r="BL310" i="1"/>
  <c r="BL156" i="1"/>
  <c r="BL94" i="1"/>
  <c r="BL1001" i="1"/>
  <c r="BL701" i="1"/>
  <c r="BL246" i="1"/>
  <c r="BL53" i="1"/>
  <c r="BL949" i="1"/>
  <c r="BL742" i="1"/>
  <c r="BL660" i="1"/>
  <c r="BL587" i="1"/>
  <c r="BL261" i="1"/>
  <c r="BL77" i="1"/>
  <c r="BL1034" i="1"/>
  <c r="BL829" i="1"/>
  <c r="BL602" i="1"/>
  <c r="BL367" i="1"/>
  <c r="BL275" i="1"/>
  <c r="BL1108" i="1"/>
  <c r="BL895" i="1"/>
  <c r="BL708" i="1"/>
  <c r="BL666" i="1"/>
  <c r="BL603" i="1"/>
  <c r="BL511" i="1"/>
  <c r="BL294" i="1"/>
  <c r="BL131" i="1"/>
  <c r="BL996" i="1"/>
  <c r="BL771" i="1"/>
  <c r="BL334" i="1"/>
  <c r="BL58" i="1"/>
  <c r="BL1149" i="1"/>
  <c r="BL1036" i="1"/>
  <c r="BL944" i="1"/>
  <c r="BL788" i="1"/>
  <c r="BL211" i="1"/>
  <c r="BL148" i="1"/>
  <c r="BL984" i="1"/>
  <c r="BL778" i="1"/>
  <c r="BL634" i="1"/>
  <c r="BL438" i="1"/>
  <c r="BL225" i="1"/>
  <c r="BL162" i="1"/>
  <c r="BL244" i="1"/>
  <c r="BL931" i="1"/>
  <c r="BL283" i="1"/>
  <c r="BL492" i="1"/>
  <c r="BL69" i="1"/>
  <c r="BM377" i="1"/>
  <c r="BL1082" i="1"/>
  <c r="BL546" i="1"/>
  <c r="BL340" i="1"/>
  <c r="BL45" i="1"/>
  <c r="BL687" i="1"/>
  <c r="BL361" i="1"/>
  <c r="BL85" i="1"/>
  <c r="BL702" i="1"/>
  <c r="BL589" i="1"/>
  <c r="BL375" i="1"/>
  <c r="BL312" i="1"/>
  <c r="BM16" i="1"/>
  <c r="BL1077" i="1"/>
  <c r="BL882" i="1"/>
  <c r="BL767" i="1"/>
  <c r="BL703" i="1"/>
  <c r="BL456" i="1"/>
  <c r="BL313" i="1"/>
  <c r="BL47" i="1"/>
  <c r="BL1004" i="1"/>
  <c r="BL873" i="1"/>
  <c r="BL685" i="1"/>
  <c r="BL408" i="1"/>
  <c r="BL588" i="1"/>
  <c r="BL290" i="1"/>
  <c r="BL881" i="1"/>
  <c r="BL673" i="1"/>
  <c r="BL500" i="1"/>
  <c r="BL314" i="1"/>
  <c r="BL151" i="1"/>
  <c r="BM38" i="1"/>
  <c r="BL1016" i="1"/>
  <c r="BL842" i="1"/>
  <c r="BL441" i="1"/>
  <c r="BL257" i="1"/>
  <c r="BO152" i="1"/>
  <c r="BN152" i="1"/>
  <c r="BL1098" i="1"/>
  <c r="BL935" i="1"/>
  <c r="BL749" i="1"/>
  <c r="BL543" i="1"/>
  <c r="BL319" i="1"/>
  <c r="BL1057" i="1"/>
  <c r="BL861" i="1"/>
  <c r="BL696" i="1"/>
  <c r="BL583" i="1"/>
  <c r="BL491" i="1"/>
  <c r="BL224" i="1"/>
  <c r="BL1081" i="1"/>
  <c r="BL876" i="1"/>
  <c r="BL577" i="1"/>
  <c r="BL433" i="1"/>
  <c r="BL238" i="1"/>
  <c r="BL25" i="1"/>
  <c r="BL920" i="1"/>
  <c r="BL642" i="1"/>
  <c r="BL415" i="1"/>
  <c r="BL260" i="1"/>
  <c r="BL179" i="1"/>
  <c r="BL44" i="1"/>
  <c r="BL1135" i="1"/>
  <c r="BL951" i="1"/>
  <c r="BL744" i="1"/>
  <c r="BL651" i="1"/>
  <c r="BL196" i="1"/>
  <c r="BL84" i="1"/>
  <c r="BL1125" i="1"/>
  <c r="BL1062" i="1"/>
  <c r="BL991" i="1"/>
  <c r="BL899" i="1"/>
  <c r="BL784" i="1"/>
  <c r="BL691" i="1"/>
  <c r="BL610" i="1"/>
  <c r="BL537" i="1"/>
  <c r="BO174" i="1"/>
  <c r="BN174" i="1"/>
  <c r="BM93" i="1"/>
  <c r="BL1152" i="1"/>
  <c r="BL1031" i="1"/>
  <c r="BL939" i="1"/>
  <c r="BL825" i="1"/>
  <c r="BL732" i="1"/>
  <c r="BL650" i="1"/>
  <c r="BL527" i="1"/>
  <c r="BL464" i="1"/>
  <c r="BL383" i="1"/>
  <c r="BL301" i="1"/>
  <c r="BO188" i="1"/>
  <c r="BN188" i="1"/>
  <c r="BL67" i="1"/>
  <c r="BL485" i="1"/>
  <c r="BL1074" i="1"/>
  <c r="BL993" i="1"/>
  <c r="BL870" i="1"/>
  <c r="BL806" i="1"/>
  <c r="BL674" i="1"/>
  <c r="BL592" i="1"/>
  <c r="BL478" i="1"/>
  <c r="BL407" i="1"/>
  <c r="BL365" i="1"/>
  <c r="BL302" i="1"/>
  <c r="BL210" i="1"/>
  <c r="BL129" i="1"/>
  <c r="BL56" i="1"/>
  <c r="BL712" i="1"/>
  <c r="BL1085" i="1"/>
  <c r="BL972" i="1"/>
  <c r="BL901" i="1"/>
  <c r="BL807" i="1"/>
  <c r="BL693" i="1"/>
  <c r="BL601" i="1"/>
  <c r="BL469" i="1"/>
  <c r="BL396" i="1"/>
  <c r="BL284" i="1"/>
  <c r="BM203" i="1"/>
  <c r="BL71" i="1"/>
  <c r="BL1099" i="1"/>
  <c r="BL986" i="1"/>
  <c r="BL894" i="1"/>
  <c r="BL811" i="1"/>
  <c r="BL738" i="1"/>
  <c r="BL625" i="1"/>
  <c r="BL544" i="1"/>
  <c r="BL411" i="1"/>
  <c r="BL348" i="1"/>
  <c r="BL227" i="1"/>
  <c r="BL135" i="1"/>
  <c r="BO22" i="1"/>
  <c r="BN22" i="1"/>
  <c r="BL1103" i="1"/>
  <c r="BL980" i="1"/>
  <c r="BL918" i="1"/>
  <c r="BL836" i="1"/>
  <c r="BL753" i="1"/>
  <c r="BL639" i="1"/>
  <c r="BL518" i="1"/>
  <c r="BL425" i="1"/>
  <c r="BL362" i="1"/>
  <c r="BL270" i="1"/>
  <c r="BL189" i="1"/>
  <c r="BL66" i="1"/>
  <c r="BL1127" i="1"/>
  <c r="BL1045" i="1"/>
  <c r="BL932" i="1"/>
  <c r="BL860" i="1"/>
  <c r="BL817" i="1"/>
  <c r="BL754" i="1"/>
  <c r="BL661" i="1"/>
  <c r="BL580" i="1"/>
  <c r="BL507" i="1"/>
  <c r="BL444" i="1"/>
  <c r="BL363" i="1"/>
  <c r="BL281" i="1"/>
  <c r="BL168" i="1"/>
  <c r="BL97" i="1"/>
  <c r="BL1146" i="1"/>
  <c r="BL1054" i="1"/>
  <c r="BL923" i="1"/>
  <c r="BL849" i="1"/>
  <c r="BL736" i="1"/>
  <c r="BL654" i="1"/>
  <c r="BL522" i="1"/>
  <c r="BL458" i="1"/>
  <c r="BL510" i="1"/>
  <c r="BL426" i="1"/>
  <c r="BL1129" i="1"/>
  <c r="BL706" i="1"/>
  <c r="BL1136" i="1"/>
  <c r="BL285" i="1"/>
  <c r="BL339" i="1"/>
  <c r="BL137" i="1"/>
  <c r="BL575" i="1"/>
  <c r="BL868" i="1"/>
  <c r="BL467" i="1"/>
  <c r="BL220" i="1"/>
  <c r="BL139" i="1"/>
  <c r="BL995" i="1"/>
  <c r="BL809" i="1"/>
  <c r="BL611" i="1"/>
  <c r="BL530" i="1"/>
  <c r="BL394" i="1"/>
  <c r="BL231" i="1"/>
  <c r="BM118" i="1"/>
  <c r="BL1096" i="1"/>
  <c r="BL798" i="1"/>
  <c r="BL604" i="1"/>
  <c r="BL471" i="1"/>
  <c r="BL496" i="1"/>
  <c r="BL382" i="1"/>
  <c r="BL209" i="1"/>
  <c r="BL136" i="1"/>
  <c r="BL24" i="1"/>
  <c r="BL1065" i="1"/>
  <c r="BL1002" i="1"/>
  <c r="BL787" i="1"/>
  <c r="BL581" i="1"/>
  <c r="BL376" i="1"/>
  <c r="BL233" i="1"/>
  <c r="BL1079" i="1"/>
  <c r="BL924" i="1"/>
  <c r="BL718" i="1"/>
  <c r="BL655" i="1"/>
  <c r="BL524" i="1"/>
  <c r="BL328" i="1"/>
  <c r="BL215" i="1"/>
  <c r="BM60" i="1"/>
  <c r="BL1160" i="1"/>
  <c r="BL1017" i="1"/>
  <c r="BL820" i="1"/>
  <c r="BL656" i="1"/>
  <c r="BL450" i="1"/>
  <c r="BL1138" i="1"/>
  <c r="BL925" i="1"/>
  <c r="BL789" i="1"/>
  <c r="BL409" i="1"/>
  <c r="BL336" i="1"/>
  <c r="BL143" i="1"/>
  <c r="BM11" i="1"/>
  <c r="BL989" i="1"/>
  <c r="BL782" i="1"/>
  <c r="BL700" i="1"/>
  <c r="BL515" i="1"/>
  <c r="BL351" i="1"/>
  <c r="BL117" i="1"/>
  <c r="BL1124" i="1"/>
  <c r="BL1043" i="1"/>
  <c r="BL857" i="1"/>
  <c r="BL725" i="1"/>
  <c r="BL529" i="1"/>
  <c r="BL457" i="1"/>
  <c r="BL352" i="1"/>
  <c r="BL106" i="1"/>
  <c r="BL1022" i="1"/>
  <c r="BL858" i="1"/>
  <c r="BL520" i="1"/>
  <c r="BL891" i="1"/>
  <c r="BL838" i="1"/>
  <c r="BL201" i="1"/>
  <c r="BO29" i="1"/>
  <c r="BN29" i="1"/>
  <c r="BL799" i="1"/>
  <c r="BL87" i="1"/>
  <c r="BL562" i="1"/>
  <c r="BL216" i="1"/>
  <c r="BL387" i="1"/>
  <c r="BL298" i="1"/>
  <c r="BL930" i="1"/>
  <c r="BL1049" i="1"/>
  <c r="BL843" i="1"/>
  <c r="BL761" i="1"/>
  <c r="BM324" i="1"/>
  <c r="BL48" i="1"/>
  <c r="BL884" i="1"/>
  <c r="BL677" i="1"/>
  <c r="BL534" i="1"/>
  <c r="BL217" i="1"/>
  <c r="BL62" i="1"/>
  <c r="BL1143" i="1"/>
  <c r="BL958" i="1"/>
  <c r="BL629" i="1"/>
  <c r="BL516" i="1"/>
  <c r="BL279" i="1"/>
  <c r="BL144" i="1"/>
  <c r="BL1122" i="1"/>
  <c r="BL1051" i="1"/>
  <c r="BL959" i="1"/>
  <c r="BL752" i="1"/>
  <c r="BL547" i="1"/>
  <c r="BL353" i="1"/>
  <c r="BL158" i="1"/>
  <c r="BL337" i="1"/>
  <c r="BL132" i="1"/>
  <c r="BL1140" i="1"/>
  <c r="BL947" i="1"/>
  <c r="BL813" i="1"/>
  <c r="BL628" i="1"/>
  <c r="BL422" i="1"/>
  <c r="BL330" i="1"/>
  <c r="BL1155" i="1"/>
  <c r="BL921" i="1"/>
  <c r="BL671" i="1"/>
  <c r="BL590" i="1"/>
  <c r="BL404" i="1"/>
  <c r="BM191" i="1"/>
  <c r="BO7" i="1"/>
  <c r="BN7" i="1"/>
  <c r="BL1156" i="1"/>
  <c r="BL1064" i="1"/>
  <c r="BL910" i="1"/>
  <c r="BL765" i="1"/>
  <c r="BL682" i="1"/>
  <c r="BL498" i="1"/>
  <c r="BL405" i="1"/>
  <c r="BL200" i="1"/>
  <c r="BL805" i="1"/>
  <c r="BL609" i="1"/>
  <c r="BL332" i="1"/>
  <c r="BL86" i="1"/>
  <c r="BL1015" i="1"/>
  <c r="BL952" i="1"/>
  <c r="BL737" i="1"/>
  <c r="BL531" i="1"/>
  <c r="BL326" i="1"/>
  <c r="BL264" i="1"/>
  <c r="BL1121" i="1"/>
  <c r="BL1029" i="1"/>
  <c r="BL874" i="1"/>
  <c r="BL605" i="1"/>
  <c r="BL473" i="1"/>
  <c r="BL391" i="1"/>
  <c r="BL207" i="1"/>
  <c r="BL165" i="1"/>
  <c r="BL102" i="1"/>
  <c r="BL10" i="1"/>
  <c r="BL1110" i="1"/>
  <c r="BL1048" i="1"/>
  <c r="BL967" i="1"/>
  <c r="BL885" i="1"/>
  <c r="BL770" i="1"/>
  <c r="BL698" i="1"/>
  <c r="BL606" i="1"/>
  <c r="BL493" i="1"/>
  <c r="BL400" i="1"/>
  <c r="BL269" i="1"/>
  <c r="BL1088" i="1"/>
  <c r="BL1007" i="1"/>
  <c r="BL875" i="1"/>
  <c r="BL810" i="1"/>
  <c r="BL739" i="1"/>
  <c r="BL646" i="1"/>
  <c r="BL533" i="1"/>
  <c r="BL440" i="1"/>
  <c r="BL359" i="1"/>
  <c r="BL286" i="1"/>
  <c r="BL1097" i="1"/>
  <c r="BL965" i="1"/>
  <c r="BL902" i="1"/>
  <c r="BL779" i="1"/>
  <c r="BL686" i="1"/>
  <c r="BL573" i="1"/>
  <c r="BL480" i="1"/>
  <c r="BL399" i="1"/>
  <c r="BL276" i="1"/>
  <c r="BL214" i="1"/>
  <c r="BL133" i="1"/>
  <c r="BL51" i="1"/>
  <c r="BL1071" i="1"/>
  <c r="BL979" i="1"/>
  <c r="BL916" i="1"/>
  <c r="BL823" i="1"/>
  <c r="BL741" i="1"/>
  <c r="BL617" i="1"/>
  <c r="BL555" i="1"/>
  <c r="BL423" i="1"/>
  <c r="BL341" i="1"/>
  <c r="BL228" i="1"/>
  <c r="BL157" i="1"/>
  <c r="BL115" i="1"/>
  <c r="BL52" i="1"/>
  <c r="BL1133" i="1"/>
  <c r="BL1060" i="1"/>
  <c r="BL998" i="1"/>
  <c r="BL917" i="1"/>
  <c r="BL834" i="1"/>
  <c r="BL720" i="1"/>
  <c r="BL648" i="1"/>
  <c r="BL556" i="1"/>
  <c r="BL442" i="1"/>
  <c r="BL350" i="1"/>
  <c r="BL219" i="1"/>
  <c r="BL146" i="1"/>
  <c r="BL34" i="1"/>
  <c r="BL1075" i="1"/>
  <c r="BL1012" i="1"/>
  <c r="BL941" i="1"/>
  <c r="BL848" i="1"/>
  <c r="BL734" i="1"/>
  <c r="BL641" i="1"/>
  <c r="BL560" i="1"/>
  <c r="BL487" i="1"/>
  <c r="BL374" i="1"/>
  <c r="BL293" i="1"/>
  <c r="BL161" i="1"/>
  <c r="BL98" i="1"/>
  <c r="BL1139" i="1"/>
  <c r="BL1026" i="1"/>
  <c r="BL934" i="1"/>
  <c r="BL852" i="1"/>
  <c r="BL728" i="1"/>
  <c r="BL665" i="1"/>
  <c r="BL584" i="1"/>
  <c r="BL502" i="1"/>
  <c r="BL388" i="1"/>
  <c r="BL267" i="1"/>
  <c r="BL175" i="1"/>
  <c r="BL112" i="1"/>
  <c r="BL20" i="1"/>
  <c r="BL1070" i="1"/>
  <c r="BL1008" i="1"/>
  <c r="BL877" i="1"/>
  <c r="BL793" i="1"/>
  <c r="BL679" i="1"/>
  <c r="BL608" i="1"/>
  <c r="BL566" i="1"/>
  <c r="BL503" i="1"/>
  <c r="BL410" i="1"/>
  <c r="BL329" i="1"/>
  <c r="BL256" i="1"/>
  <c r="BL194" i="1"/>
  <c r="BL113" i="1"/>
  <c r="BL31" i="1"/>
  <c r="BL1101" i="1"/>
  <c r="BL1009" i="1"/>
  <c r="BL896" i="1"/>
  <c r="BL802" i="1"/>
  <c r="BL670" i="1"/>
  <c r="BL597" i="1"/>
  <c r="BL484" i="1"/>
  <c r="BL403" i="1"/>
  <c r="BL271" i="1"/>
  <c r="BL208" i="1"/>
  <c r="BO118" i="1" l="1"/>
  <c r="BN118" i="1"/>
  <c r="BM679" i="1"/>
  <c r="BM157" i="1"/>
  <c r="BM670" i="1"/>
  <c r="BM31" i="1"/>
  <c r="BM793" i="1"/>
  <c r="BM584" i="1"/>
  <c r="BM374" i="1"/>
  <c r="BM848" i="1"/>
  <c r="BM1060" i="1"/>
  <c r="BM741" i="1"/>
  <c r="BM965" i="1"/>
  <c r="BM606" i="1"/>
  <c r="BM207" i="1"/>
  <c r="BM1029" i="1"/>
  <c r="BM609" i="1"/>
  <c r="BM682" i="1"/>
  <c r="BM813" i="1"/>
  <c r="BM1051" i="1"/>
  <c r="BM629" i="1"/>
  <c r="BM761" i="1"/>
  <c r="BM387" i="1"/>
  <c r="BM858" i="1"/>
  <c r="BM989" i="1"/>
  <c r="BM544" i="1"/>
  <c r="BM271" i="1"/>
  <c r="BM1155" i="1"/>
  <c r="BM201" i="1"/>
  <c r="BM1022" i="1"/>
  <c r="BM725" i="1"/>
  <c r="BM351" i="1"/>
  <c r="BM809" i="1"/>
  <c r="BM868" i="1"/>
  <c r="BM1136" i="1"/>
  <c r="BM458" i="1"/>
  <c r="BM923" i="1"/>
  <c r="BM281" i="1"/>
  <c r="BM661" i="1"/>
  <c r="BM1045" i="1"/>
  <c r="BM362" i="1"/>
  <c r="BM836" i="1"/>
  <c r="BM135" i="1"/>
  <c r="BM625" i="1"/>
  <c r="BM1099" i="1"/>
  <c r="BM469" i="1"/>
  <c r="BM972" i="1"/>
  <c r="BM210" i="1"/>
  <c r="BM592" i="1"/>
  <c r="BM1074" i="1"/>
  <c r="BM383" i="1"/>
  <c r="BM825" i="1"/>
  <c r="BM899" i="1"/>
  <c r="BM196" i="1"/>
  <c r="BM44" i="1"/>
  <c r="BM920" i="1"/>
  <c r="BM876" i="1"/>
  <c r="BM696" i="1"/>
  <c r="BM749" i="1"/>
  <c r="BM441" i="1"/>
  <c r="BM314" i="1"/>
  <c r="BM588" i="1"/>
  <c r="BM47" i="1"/>
  <c r="BM882" i="1"/>
  <c r="BM589" i="1"/>
  <c r="BM45" i="1"/>
  <c r="BM69" i="1"/>
  <c r="BM162" i="1"/>
  <c r="BM984" i="1"/>
  <c r="BM1036" i="1"/>
  <c r="BM996" i="1"/>
  <c r="BM666" i="1"/>
  <c r="BM367" i="1"/>
  <c r="BM261" i="1"/>
  <c r="BM53" i="1"/>
  <c r="BM156" i="1"/>
  <c r="BM775" i="1"/>
  <c r="BM483" i="1"/>
  <c r="BM386" i="1"/>
  <c r="BM938" i="1"/>
  <c r="BM645" i="1"/>
  <c r="BM204" i="1"/>
  <c r="BM1037" i="1"/>
  <c r="BM182" i="1"/>
  <c r="BM265" i="1"/>
  <c r="BM907" i="1"/>
  <c r="BM255" i="1"/>
  <c r="BM695" i="1"/>
  <c r="BM1069" i="1"/>
  <c r="BM316" i="1"/>
  <c r="BM769" i="1"/>
  <c r="BM99" i="1"/>
  <c r="BM599" i="1"/>
  <c r="BM1063" i="1"/>
  <c r="BM321" i="1"/>
  <c r="BM853" i="1"/>
  <c r="BM616" i="1"/>
  <c r="BM1058" i="1"/>
  <c r="BM716" i="1"/>
  <c r="BM424" i="1"/>
  <c r="BM904" i="1"/>
  <c r="BM780" i="1"/>
  <c r="BM489" i="1"/>
  <c r="BM198" i="1"/>
  <c r="BM1112" i="1"/>
  <c r="BM1072" i="1"/>
  <c r="BM970" i="1"/>
  <c r="BM833" i="1"/>
  <c r="BM747" i="1"/>
  <c r="BM205" i="1"/>
  <c r="BM73" i="1"/>
  <c r="BM1118" i="1"/>
  <c r="BM612" i="1"/>
  <c r="BM985" i="1"/>
  <c r="BM116" i="1"/>
  <c r="BM72" i="1"/>
  <c r="BM237" i="1"/>
  <c r="BM197" i="1"/>
  <c r="BM1032" i="1"/>
  <c r="BM937" i="1"/>
  <c r="BM644" i="1"/>
  <c r="BM497" i="1"/>
  <c r="BM479" i="1"/>
  <c r="BM1158" i="1"/>
  <c r="BM816" i="1"/>
  <c r="BM710" i="1"/>
  <c r="BM46" i="1"/>
  <c r="BM960" i="1"/>
  <c r="BM814" i="1"/>
  <c r="BM380" i="1"/>
  <c r="BM420" i="1"/>
  <c r="BM1115" i="1"/>
  <c r="BM169" i="1"/>
  <c r="BM669" i="1"/>
  <c r="BM1083" i="1"/>
  <c r="BM291" i="1"/>
  <c r="BM772" i="1"/>
  <c r="BM83" i="1"/>
  <c r="BM523" i="1"/>
  <c r="BM1047" i="1"/>
  <c r="BM345" i="1"/>
  <c r="BM786" i="1"/>
  <c r="BM147" i="1"/>
  <c r="BM557" i="1"/>
  <c r="BM982" i="1"/>
  <c r="BM475" i="1"/>
  <c r="BM185" i="1"/>
  <c r="BM145" i="1"/>
  <c r="BM268" i="1"/>
  <c r="BM919" i="1"/>
  <c r="BM526" i="1"/>
  <c r="BM512" i="1"/>
  <c r="BM263" i="1"/>
  <c r="BM89" i="1"/>
  <c r="BM1084" i="1"/>
  <c r="BM999" i="1"/>
  <c r="BM548" i="1"/>
  <c r="BM128" i="1"/>
  <c r="BM971" i="1"/>
  <c r="BM800" i="1"/>
  <c r="BM184" i="1"/>
  <c r="BM591" i="1"/>
  <c r="BM202" i="1"/>
  <c r="BM153" i="1"/>
  <c r="BM643" i="1"/>
  <c r="BM1117" i="1"/>
  <c r="BM315" i="1"/>
  <c r="BM756" i="1"/>
  <c r="BM476" i="1"/>
  <c r="BM981" i="1"/>
  <c r="BM309" i="1"/>
  <c r="BM760" i="1"/>
  <c r="BM100" i="1"/>
  <c r="BM582" i="1"/>
  <c r="BM964" i="1"/>
  <c r="BM173" i="1"/>
  <c r="BM663" i="1"/>
  <c r="BM1137" i="1"/>
  <c r="BM528" i="1"/>
  <c r="BM109" i="1"/>
  <c r="BM559" i="1"/>
  <c r="BM150" i="1"/>
  <c r="BM632" i="1"/>
  <c r="BM1014" i="1"/>
  <c r="BM223" i="1"/>
  <c r="BM714" i="1"/>
  <c r="BM14" i="1"/>
  <c r="BM486" i="1"/>
  <c r="BM978" i="1"/>
  <c r="BM287" i="1"/>
  <c r="BM748" i="1"/>
  <c r="BM318" i="1"/>
  <c r="BM731" i="1"/>
  <c r="BM668" i="1"/>
  <c r="BM776" i="1"/>
  <c r="BM550" i="1"/>
  <c r="BM966" i="1"/>
  <c r="BM830" i="1"/>
  <c r="BM538" i="1"/>
  <c r="BM569" i="1"/>
  <c r="BM466" i="1"/>
  <c r="BM126" i="1"/>
  <c r="BM40" i="1"/>
  <c r="BM845" i="1"/>
  <c r="BM558" i="1"/>
  <c r="BM338" i="1"/>
  <c r="BM1089" i="1"/>
  <c r="BM1141" i="1"/>
  <c r="BM494" i="1"/>
  <c r="BM1011" i="1"/>
  <c r="BM877" i="1"/>
  <c r="BM219" i="1"/>
  <c r="BM341" i="1"/>
  <c r="BM1097" i="1"/>
  <c r="BM698" i="1"/>
  <c r="BM1121" i="1"/>
  <c r="BM765" i="1"/>
  <c r="BM958" i="1"/>
  <c r="BM233" i="1"/>
  <c r="BM403" i="1"/>
  <c r="BM194" i="1"/>
  <c r="BM566" i="1"/>
  <c r="BM1008" i="1"/>
  <c r="BM267" i="1"/>
  <c r="BM560" i="1"/>
  <c r="BM834" i="1"/>
  <c r="BM423" i="1"/>
  <c r="BM916" i="1"/>
  <c r="BM686" i="1"/>
  <c r="BM739" i="1"/>
  <c r="BM269" i="1"/>
  <c r="BM473" i="1"/>
  <c r="BM264" i="1"/>
  <c r="BM200" i="1"/>
  <c r="BM910" i="1"/>
  <c r="BM330" i="1"/>
  <c r="BM547" i="1"/>
  <c r="BM1049" i="1"/>
  <c r="BM838" i="1"/>
  <c r="BM106" i="1"/>
  <c r="BM857" i="1"/>
  <c r="BM515" i="1"/>
  <c r="BM143" i="1"/>
  <c r="BM1138" i="1"/>
  <c r="BM1160" i="1"/>
  <c r="BM376" i="1"/>
  <c r="BM24" i="1"/>
  <c r="BM471" i="1"/>
  <c r="BM231" i="1"/>
  <c r="BM995" i="1"/>
  <c r="BM575" i="1"/>
  <c r="BM706" i="1"/>
  <c r="BM522" i="1"/>
  <c r="BM1054" i="1"/>
  <c r="BM363" i="1"/>
  <c r="BM754" i="1"/>
  <c r="BM1127" i="1"/>
  <c r="BM425" i="1"/>
  <c r="BM918" i="1"/>
  <c r="BM227" i="1"/>
  <c r="BM738" i="1"/>
  <c r="BM71" i="1"/>
  <c r="BM601" i="1"/>
  <c r="BM1085" i="1"/>
  <c r="BM302" i="1"/>
  <c r="BM674" i="1"/>
  <c r="BM485" i="1"/>
  <c r="BM464" i="1"/>
  <c r="BM939" i="1"/>
  <c r="BM537" i="1"/>
  <c r="BM991" i="1"/>
  <c r="BM651" i="1"/>
  <c r="BM179" i="1"/>
  <c r="BM25" i="1"/>
  <c r="BM1081" i="1"/>
  <c r="BM861" i="1"/>
  <c r="BM935" i="1"/>
  <c r="BM842" i="1"/>
  <c r="BM500" i="1"/>
  <c r="BM408" i="1"/>
  <c r="BM313" i="1"/>
  <c r="BM1077" i="1"/>
  <c r="BM702" i="1"/>
  <c r="BM340" i="1"/>
  <c r="BM492" i="1"/>
  <c r="BM225" i="1"/>
  <c r="BM148" i="1"/>
  <c r="BM1149" i="1"/>
  <c r="BM131" i="1"/>
  <c r="BM708" i="1"/>
  <c r="BM602" i="1"/>
  <c r="BM587" i="1"/>
  <c r="BM246" i="1"/>
  <c r="BM310" i="1"/>
  <c r="BM1093" i="1"/>
  <c r="BM627" i="1"/>
  <c r="BM459" i="1"/>
  <c r="BM1123" i="1"/>
  <c r="BM707" i="1"/>
  <c r="BM389" i="1"/>
  <c r="BM130" i="1"/>
  <c r="BM513" i="1"/>
  <c r="BM974" i="1"/>
  <c r="BM988" i="1"/>
  <c r="BM347" i="1"/>
  <c r="BM758" i="1"/>
  <c r="BM1111" i="1"/>
  <c r="BM439" i="1"/>
  <c r="BM892" i="1"/>
  <c r="BM180" i="1"/>
  <c r="BM662" i="1"/>
  <c r="BM1144" i="1"/>
  <c r="BM453" i="1"/>
  <c r="BM946" i="1"/>
  <c r="BM306" i="1"/>
  <c r="BM658" i="1"/>
  <c r="BM1120" i="1"/>
  <c r="BM903" i="1"/>
  <c r="BM862" i="1"/>
  <c r="BM1109" i="1"/>
  <c r="BM977" i="1"/>
  <c r="BM684" i="1"/>
  <c r="BM393" i="1"/>
  <c r="BM134" i="1"/>
  <c r="BM229" i="1"/>
  <c r="BM75" i="1"/>
  <c r="BM1039" i="1"/>
  <c r="BM659" i="1"/>
  <c r="BM564" i="1"/>
  <c r="BM266" i="1"/>
  <c r="BM49" i="1"/>
  <c r="BM827" i="1"/>
  <c r="BM378" i="1"/>
  <c r="BM412" i="1"/>
  <c r="BM277" i="1"/>
  <c r="BM308" i="1"/>
  <c r="BM463" i="1"/>
  <c r="BO104" i="1"/>
  <c r="BN104" i="1"/>
  <c r="BM30" i="1"/>
  <c r="BM839" i="1"/>
  <c r="BM1046" i="1"/>
  <c r="BM653" i="1"/>
  <c r="BM262" i="1"/>
  <c r="BM1003" i="1"/>
  <c r="BM792" i="1"/>
  <c r="BM250" i="1"/>
  <c r="BM1114" i="1"/>
  <c r="BM879" i="1"/>
  <c r="BM678" i="1"/>
  <c r="BM172" i="1"/>
  <c r="BM962" i="1"/>
  <c r="BM300" i="1"/>
  <c r="BM783" i="1"/>
  <c r="BM1164" i="1"/>
  <c r="BM373" i="1"/>
  <c r="BM866" i="1"/>
  <c r="BM164" i="1"/>
  <c r="BM636" i="1"/>
  <c r="BM1128" i="1"/>
  <c r="BM437" i="1"/>
  <c r="BM900" i="1"/>
  <c r="BM218" i="1"/>
  <c r="BM711" i="1"/>
  <c r="BM1095" i="1"/>
  <c r="BM689" i="1"/>
  <c r="BM398" i="1"/>
  <c r="BM371" i="1"/>
  <c r="BM381" i="1"/>
  <c r="BM1145" i="1"/>
  <c r="BM740" i="1"/>
  <c r="BM726" i="1"/>
  <c r="BM384" i="1"/>
  <c r="BM406" i="1"/>
  <c r="BM170" i="1"/>
  <c r="BM912" i="1"/>
  <c r="BM733" i="1"/>
  <c r="BM241" i="1"/>
  <c r="BM1092" i="1"/>
  <c r="BM997" i="1"/>
  <c r="BM1067" i="1"/>
  <c r="BM905" i="1"/>
  <c r="BM1066" i="1"/>
  <c r="BM234" i="1"/>
  <c r="BM757" i="1"/>
  <c r="BO6" i="1"/>
  <c r="BN6" i="1"/>
  <c r="BM357" i="1"/>
  <c r="BM818" i="1"/>
  <c r="BM138" i="1"/>
  <c r="BM600" i="1"/>
  <c r="BM1102" i="1"/>
  <c r="BM390" i="1"/>
  <c r="BM824" i="1"/>
  <c r="BM192" i="1"/>
  <c r="BM664" i="1"/>
  <c r="BM1056" i="1"/>
  <c r="BM304" i="1"/>
  <c r="BM727" i="1"/>
  <c r="BM149" i="1"/>
  <c r="BM649" i="1"/>
  <c r="BM190" i="1"/>
  <c r="BM622" i="1"/>
  <c r="BM242" i="1"/>
  <c r="BM715" i="1"/>
  <c r="BM1106" i="1"/>
  <c r="BM354" i="1"/>
  <c r="BM777" i="1"/>
  <c r="BM578" i="1"/>
  <c r="BM1090" i="1"/>
  <c r="BM358" i="1"/>
  <c r="BM1073" i="1"/>
  <c r="BM431" i="1"/>
  <c r="BM812" i="1"/>
  <c r="BM790" i="1"/>
  <c r="BM369" i="1"/>
  <c r="BM683" i="1"/>
  <c r="BM101" i="1"/>
  <c r="BM1147" i="1"/>
  <c r="BM672" i="1"/>
  <c r="BM847" i="1"/>
  <c r="BM764" i="1"/>
  <c r="BM249" i="1"/>
  <c r="BM245" i="1"/>
  <c r="BM63" i="1"/>
  <c r="BM743" i="1"/>
  <c r="BM451" i="1"/>
  <c r="BM111" i="1"/>
  <c r="BM785" i="1"/>
  <c r="BM1013" i="1"/>
  <c r="BM890" i="1"/>
  <c r="BM113" i="1"/>
  <c r="BM665" i="1"/>
  <c r="BM720" i="1"/>
  <c r="BM1133" i="1"/>
  <c r="BM573" i="1"/>
  <c r="BM1110" i="1"/>
  <c r="BM805" i="1"/>
  <c r="BM1122" i="1"/>
  <c r="BM216" i="1"/>
  <c r="BM1017" i="1"/>
  <c r="BM896" i="1"/>
  <c r="BM728" i="1"/>
  <c r="BM98" i="1"/>
  <c r="BM1012" i="1"/>
  <c r="BM350" i="1"/>
  <c r="BM52" i="1"/>
  <c r="BM214" i="1"/>
  <c r="BM286" i="1"/>
  <c r="BM770" i="1"/>
  <c r="BM10" i="1"/>
  <c r="BM1015" i="1"/>
  <c r="BM404" i="1"/>
  <c r="BM1140" i="1"/>
  <c r="BM144" i="1"/>
  <c r="BM1143" i="1"/>
  <c r="BM884" i="1"/>
  <c r="BM562" i="1"/>
  <c r="BM655" i="1"/>
  <c r="BM503" i="1"/>
  <c r="BM487" i="1"/>
  <c r="BM823" i="1"/>
  <c r="BM646" i="1"/>
  <c r="BM391" i="1"/>
  <c r="BO191" i="1"/>
  <c r="BN191" i="1"/>
  <c r="BM353" i="1"/>
  <c r="BM843" i="1"/>
  <c r="BM925" i="1"/>
  <c r="BM484" i="1"/>
  <c r="BM256" i="1"/>
  <c r="BM1070" i="1"/>
  <c r="BM161" i="1"/>
  <c r="BM641" i="1"/>
  <c r="BM442" i="1"/>
  <c r="BM917" i="1"/>
  <c r="BM555" i="1"/>
  <c r="BM979" i="1"/>
  <c r="BM276" i="1"/>
  <c r="BM400" i="1"/>
  <c r="BM102" i="1"/>
  <c r="BM605" i="1"/>
  <c r="BM86" i="1"/>
  <c r="BM1064" i="1"/>
  <c r="BM422" i="1"/>
  <c r="BM752" i="1"/>
  <c r="BM62" i="1"/>
  <c r="BM930" i="1"/>
  <c r="BM891" i="1"/>
  <c r="BM352" i="1"/>
  <c r="BM1043" i="1"/>
  <c r="BM700" i="1"/>
  <c r="BM336" i="1"/>
  <c r="BM450" i="1"/>
  <c r="BM718" i="1"/>
  <c r="BM581" i="1"/>
  <c r="BM136" i="1"/>
  <c r="BM604" i="1"/>
  <c r="BM394" i="1"/>
  <c r="BM139" i="1"/>
  <c r="BM137" i="1"/>
  <c r="BM1129" i="1"/>
  <c r="BM654" i="1"/>
  <c r="BM1146" i="1"/>
  <c r="BM444" i="1"/>
  <c r="BM817" i="1"/>
  <c r="BM66" i="1"/>
  <c r="BM518" i="1"/>
  <c r="BM980" i="1"/>
  <c r="BM348" i="1"/>
  <c r="BM811" i="1"/>
  <c r="BO203" i="1"/>
  <c r="BN203" i="1"/>
  <c r="BM693" i="1"/>
  <c r="BM712" i="1"/>
  <c r="BM365" i="1"/>
  <c r="BM806" i="1"/>
  <c r="BM67" i="1"/>
  <c r="BM527" i="1"/>
  <c r="BM1031" i="1"/>
  <c r="BM610" i="1"/>
  <c r="BM1062" i="1"/>
  <c r="BM744" i="1"/>
  <c r="BM260" i="1"/>
  <c r="BM238" i="1"/>
  <c r="BM224" i="1"/>
  <c r="BM1057" i="1"/>
  <c r="BM1098" i="1"/>
  <c r="BM1016" i="1"/>
  <c r="BM673" i="1"/>
  <c r="BM685" i="1"/>
  <c r="BM456" i="1"/>
  <c r="BO16" i="1"/>
  <c r="BN16" i="1"/>
  <c r="BM85" i="1"/>
  <c r="BM546" i="1"/>
  <c r="BM283" i="1"/>
  <c r="BM438" i="1"/>
  <c r="BM211" i="1"/>
  <c r="BM58" i="1"/>
  <c r="BM294" i="1"/>
  <c r="BM895" i="1"/>
  <c r="BM829" i="1"/>
  <c r="BM660" i="1"/>
  <c r="BM701" i="1"/>
  <c r="BM402" i="1"/>
  <c r="BM926" i="1"/>
  <c r="BM633" i="1"/>
  <c r="BM297" i="1"/>
  <c r="BM864" i="1"/>
  <c r="BM563" i="1"/>
  <c r="BM427" i="1"/>
  <c r="BM1130" i="1"/>
  <c r="BM74" i="1"/>
  <c r="BM1100" i="1"/>
  <c r="BM418" i="1"/>
  <c r="BM832" i="1"/>
  <c r="BM41" i="1"/>
  <c r="BM521" i="1"/>
  <c r="BM1005" i="1"/>
  <c r="BM272" i="1"/>
  <c r="BM795" i="1"/>
  <c r="BM95" i="1"/>
  <c r="BM535" i="1"/>
  <c r="BM1059" i="1"/>
  <c r="BM379" i="1"/>
  <c r="BM730" i="1"/>
  <c r="BM70" i="1"/>
  <c r="BM1076" i="1"/>
  <c r="BM121" i="1"/>
  <c r="BO213" i="1"/>
  <c r="BN213" i="1"/>
  <c r="BM766" i="1"/>
  <c r="BM474" i="1"/>
  <c r="BM570" i="1"/>
  <c r="BM508" i="1"/>
  <c r="BM401" i="1"/>
  <c r="BM61" i="1"/>
  <c r="BM856" i="1"/>
  <c r="BM781" i="1"/>
  <c r="BM470" i="1"/>
  <c r="BM222" i="1"/>
  <c r="BM90" i="1"/>
  <c r="BM88" i="1"/>
  <c r="BM568" i="1"/>
  <c r="BM461" i="1"/>
  <c r="BM504" i="1"/>
  <c r="BM680" i="1"/>
  <c r="BM289" i="1"/>
  <c r="BM122" i="1"/>
  <c r="BM1086" i="1"/>
  <c r="BM1159" i="1"/>
  <c r="BM759" i="1"/>
  <c r="BM325" i="1"/>
  <c r="BM35" i="1"/>
  <c r="BM886" i="1"/>
  <c r="BM455" i="1"/>
  <c r="BO57" i="1"/>
  <c r="BN57" i="1"/>
  <c r="BO33" i="1"/>
  <c r="BN33" i="1"/>
  <c r="BM865" i="1"/>
  <c r="BM103" i="1"/>
  <c r="BM1025" i="1"/>
  <c r="BM392" i="1"/>
  <c r="BM867" i="1"/>
  <c r="BO65" i="1"/>
  <c r="BN65" i="1"/>
  <c r="BM505" i="1"/>
  <c r="BM929" i="1"/>
  <c r="BM226" i="1"/>
  <c r="BM729" i="1"/>
  <c r="BM59" i="1"/>
  <c r="BM509" i="1"/>
  <c r="BM973" i="1"/>
  <c r="BM331" i="1"/>
  <c r="BM804" i="1"/>
  <c r="BM54" i="1"/>
  <c r="BM887" i="1"/>
  <c r="BM594" i="1"/>
  <c r="BM697" i="1"/>
  <c r="BM545" i="1"/>
  <c r="BM166" i="1"/>
  <c r="BM1018" i="1"/>
  <c r="BM913" i="1"/>
  <c r="BM822" i="1"/>
  <c r="BM561" i="1"/>
  <c r="BM417" i="1"/>
  <c r="BM248" i="1"/>
  <c r="BM1107" i="1"/>
  <c r="BM815" i="1"/>
  <c r="BM454" i="1"/>
  <c r="BM114" i="1"/>
  <c r="BM1078" i="1"/>
  <c r="BM307" i="1"/>
  <c r="BM694" i="1"/>
  <c r="BM631" i="1"/>
  <c r="BM346" i="1"/>
  <c r="BM850" i="1"/>
  <c r="BM79" i="1"/>
  <c r="BM428" i="1"/>
  <c r="BM943" i="1"/>
  <c r="BO251" i="1"/>
  <c r="BN251" i="1"/>
  <c r="BM681" i="1"/>
  <c r="BO43" i="1"/>
  <c r="BN43" i="1"/>
  <c r="BM482" i="1"/>
  <c r="BM957" i="1"/>
  <c r="BM305" i="1"/>
  <c r="BM746" i="1"/>
  <c r="BM1119" i="1"/>
  <c r="BM366" i="1"/>
  <c r="BM819" i="1"/>
  <c r="BM230" i="1"/>
  <c r="BM713" i="1"/>
  <c r="BM282" i="1"/>
  <c r="BM755" i="1"/>
  <c r="BM355" i="1"/>
  <c r="BM796" i="1"/>
  <c r="BM863" i="1"/>
  <c r="BM416" i="1"/>
  <c r="BM871" i="1"/>
  <c r="BM199" i="1"/>
  <c r="BM699" i="1"/>
  <c r="BM1163" i="1"/>
  <c r="BM421" i="1"/>
  <c r="BM42" i="1"/>
  <c r="BM514" i="1"/>
  <c r="BM906" i="1"/>
  <c r="BM987" i="1"/>
  <c r="BM1148" i="1"/>
  <c r="BM278" i="1"/>
  <c r="BM183" i="1"/>
  <c r="BM159" i="1"/>
  <c r="BM888" i="1"/>
  <c r="BM983" i="1"/>
  <c r="BM828" i="1"/>
  <c r="BM536" i="1"/>
  <c r="BM221" i="1"/>
  <c r="BM206" i="1"/>
  <c r="BM826" i="1"/>
  <c r="BM615" i="1"/>
  <c r="BM243" i="1"/>
  <c r="BM1053" i="1"/>
  <c r="BM1094" i="1"/>
  <c r="BM593" i="1"/>
  <c r="BM175" i="1"/>
  <c r="BM941" i="1"/>
  <c r="BM133" i="1"/>
  <c r="BM1088" i="1"/>
  <c r="BM952" i="1"/>
  <c r="BM947" i="1"/>
  <c r="BM677" i="1"/>
  <c r="BM524" i="1"/>
  <c r="BM1009" i="1"/>
  <c r="BM608" i="1"/>
  <c r="BM388" i="1"/>
  <c r="BM852" i="1"/>
  <c r="BM1075" i="1"/>
  <c r="BM115" i="1"/>
  <c r="BM779" i="1"/>
  <c r="BM359" i="1"/>
  <c r="BM810" i="1"/>
  <c r="BM885" i="1"/>
  <c r="BM326" i="1"/>
  <c r="BM405" i="1"/>
  <c r="BM590" i="1"/>
  <c r="BM132" i="1"/>
  <c r="BM279" i="1"/>
  <c r="BM48" i="1"/>
  <c r="BM87" i="1"/>
  <c r="BO60" i="1"/>
  <c r="BN60" i="1"/>
  <c r="BM802" i="1"/>
  <c r="BM1065" i="1"/>
  <c r="BM597" i="1"/>
  <c r="BM934" i="1"/>
  <c r="BM734" i="1"/>
  <c r="BM556" i="1"/>
  <c r="BM399" i="1"/>
  <c r="BM440" i="1"/>
  <c r="BM493" i="1"/>
  <c r="BM967" i="1"/>
  <c r="BM874" i="1"/>
  <c r="BM498" i="1"/>
  <c r="BM671" i="1"/>
  <c r="BM337" i="1"/>
  <c r="BM516" i="1"/>
  <c r="BO324" i="1"/>
  <c r="BN324" i="1"/>
  <c r="BM799" i="1"/>
  <c r="BM520" i="1"/>
  <c r="BM1124" i="1"/>
  <c r="BM409" i="1"/>
  <c r="BM924" i="1"/>
  <c r="BM787" i="1"/>
  <c r="BM798" i="1"/>
  <c r="BM530" i="1"/>
  <c r="BM339" i="1"/>
  <c r="BM426" i="1"/>
  <c r="BM97" i="1"/>
  <c r="BM860" i="1"/>
  <c r="BM1103" i="1"/>
  <c r="BM894" i="1"/>
  <c r="BM807" i="1"/>
  <c r="BM870" i="1"/>
  <c r="BM650" i="1"/>
  <c r="BM691" i="1"/>
  <c r="BM415" i="1"/>
  <c r="BM319" i="1"/>
  <c r="BO38" i="1"/>
  <c r="BN38" i="1"/>
  <c r="BM703" i="1"/>
  <c r="BM361" i="1"/>
  <c r="BM1082" i="1"/>
  <c r="BM634" i="1"/>
  <c r="BM334" i="1"/>
  <c r="BM1108" i="1"/>
  <c r="BM1034" i="1"/>
  <c r="BM1001" i="1"/>
  <c r="BM167" i="1"/>
  <c r="BM840" i="1"/>
  <c r="BM368" i="1"/>
  <c r="BM1019" i="1"/>
  <c r="BM626" i="1"/>
  <c r="BM745" i="1"/>
  <c r="BM499" i="1"/>
  <c r="BM709" i="1"/>
  <c r="BM50" i="1"/>
  <c r="BM532" i="1"/>
  <c r="BM914" i="1"/>
  <c r="BM123" i="1"/>
  <c r="BM613" i="1"/>
  <c r="BM1087" i="1"/>
  <c r="BM385" i="1"/>
  <c r="BM878" i="1"/>
  <c r="BM187" i="1"/>
  <c r="BM647" i="1"/>
  <c r="BM1151" i="1"/>
  <c r="BM844" i="1"/>
  <c r="BM317" i="1"/>
  <c r="BM253" i="1"/>
  <c r="BM356" i="1"/>
  <c r="BM120" i="1"/>
  <c r="BM953" i="1"/>
  <c r="BM835" i="1"/>
  <c r="BM794" i="1"/>
  <c r="BM579" i="1"/>
  <c r="BM565" i="1"/>
  <c r="BO193" i="1"/>
  <c r="BN193" i="1"/>
  <c r="BM1050" i="1"/>
  <c r="BM956" i="1"/>
  <c r="BM719" i="1"/>
  <c r="BM335" i="1"/>
  <c r="BM1044" i="1"/>
  <c r="BM186" i="1"/>
  <c r="BM803" i="1"/>
  <c r="BM1040" i="1"/>
  <c r="BM585" i="1"/>
  <c r="BM855" i="1"/>
  <c r="BM618" i="1"/>
  <c r="BM327" i="1"/>
  <c r="BM108" i="1"/>
  <c r="BM181" i="1"/>
  <c r="BM945" i="1"/>
  <c r="BM652" i="1"/>
  <c r="BM311" i="1"/>
  <c r="BM1091" i="1"/>
  <c r="BM619" i="1"/>
  <c r="BM323" i="1"/>
  <c r="BO176" i="1"/>
  <c r="BN176" i="1"/>
  <c r="BM259" i="1"/>
  <c r="BM574" i="1"/>
  <c r="BM1157" i="1"/>
  <c r="BM506" i="1"/>
  <c r="BM948" i="1"/>
  <c r="BM107" i="1"/>
  <c r="BM567" i="1"/>
  <c r="BM1021" i="1"/>
  <c r="BM349" i="1"/>
  <c r="BM851" i="1"/>
  <c r="BM140" i="1"/>
  <c r="BM572" i="1"/>
  <c r="BM1104" i="1"/>
  <c r="BM413" i="1"/>
  <c r="BM869" i="1"/>
  <c r="BM239" i="1"/>
  <c r="BM968" i="1"/>
  <c r="BM675" i="1"/>
  <c r="BM1023" i="1"/>
  <c r="BM607" i="1"/>
  <c r="BM370" i="1"/>
  <c r="BM1080" i="1"/>
  <c r="BM994" i="1"/>
  <c r="BM954" i="1"/>
  <c r="BM717" i="1"/>
  <c r="BM539" i="1"/>
  <c r="BM525" i="1"/>
  <c r="BM119" i="1"/>
  <c r="BM1033" i="1"/>
  <c r="BM640" i="1"/>
  <c r="BM472" i="1"/>
  <c r="BM154" i="1"/>
  <c r="BM768" i="1"/>
  <c r="BM1162" i="1"/>
  <c r="BM797" i="1"/>
  <c r="BM419" i="1"/>
  <c r="BM922" i="1"/>
  <c r="BO160" i="1"/>
  <c r="BN160" i="1"/>
  <c r="BM542" i="1"/>
  <c r="BM1024" i="1"/>
  <c r="BM333" i="1"/>
  <c r="BM774" i="1"/>
  <c r="BM596" i="1"/>
  <c r="BM1038" i="1"/>
  <c r="BM397" i="1"/>
  <c r="BM808" i="1"/>
  <c r="BM1161" i="1"/>
  <c r="BM490" i="1"/>
  <c r="BM942" i="1"/>
  <c r="BM322" i="1"/>
  <c r="BM846" i="1"/>
  <c r="BM395" i="1"/>
  <c r="BM837" i="1"/>
  <c r="BM447" i="1"/>
  <c r="BM859" i="1"/>
  <c r="BM28" i="1"/>
  <c r="BM540" i="1"/>
  <c r="BM992" i="1"/>
  <c r="BM280" i="1"/>
  <c r="BM763" i="1"/>
  <c r="BO82" i="1"/>
  <c r="BN82" i="1"/>
  <c r="BM554" i="1"/>
  <c r="BM155" i="1"/>
  <c r="BM595" i="1"/>
  <c r="BM969" i="1"/>
  <c r="BM1068" i="1"/>
  <c r="BM110" i="1"/>
  <c r="BM667" i="1"/>
  <c r="BM449" i="1"/>
  <c r="BM240" i="1"/>
  <c r="BM1000" i="1"/>
  <c r="BM78" i="1"/>
  <c r="BM1042" i="1"/>
  <c r="BM750" i="1"/>
  <c r="BM434" i="1"/>
  <c r="BM360" i="1"/>
  <c r="BM1020" i="1"/>
  <c r="BM801" i="1"/>
  <c r="BM436" i="1"/>
  <c r="BM1134" i="1"/>
  <c r="BM295" i="1"/>
  <c r="BM893" i="1"/>
  <c r="BM1139" i="1"/>
  <c r="BO11" i="1"/>
  <c r="BN11" i="1"/>
  <c r="BM329" i="1"/>
  <c r="BM502" i="1"/>
  <c r="BM293" i="1"/>
  <c r="BM34" i="1"/>
  <c r="BM998" i="1"/>
  <c r="BM1071" i="1"/>
  <c r="BM902" i="1"/>
  <c r="BM875" i="1"/>
  <c r="BM165" i="1"/>
  <c r="BM531" i="1"/>
  <c r="BM332" i="1"/>
  <c r="BM1156" i="1"/>
  <c r="BM628" i="1"/>
  <c r="BM959" i="1"/>
  <c r="BM217" i="1"/>
  <c r="BM298" i="1"/>
  <c r="BM457" i="1"/>
  <c r="BM782" i="1"/>
  <c r="BM656" i="1"/>
  <c r="BM215" i="1"/>
  <c r="BM209" i="1"/>
  <c r="BM220" i="1"/>
  <c r="BM736" i="1"/>
  <c r="BM507" i="1"/>
  <c r="BM189" i="1"/>
  <c r="BM639" i="1"/>
  <c r="BM411" i="1"/>
  <c r="BM284" i="1"/>
  <c r="BM56" i="1"/>
  <c r="BM407" i="1"/>
  <c r="BM1152" i="1"/>
  <c r="BM1125" i="1"/>
  <c r="BM951" i="1"/>
  <c r="BM433" i="1"/>
  <c r="BM491" i="1"/>
  <c r="BM881" i="1"/>
  <c r="BM873" i="1"/>
  <c r="BM312" i="1"/>
  <c r="BM931" i="1"/>
  <c r="BM788" i="1"/>
  <c r="BM511" i="1"/>
  <c r="BM742" i="1"/>
  <c r="BM465" i="1"/>
  <c r="BM1131" i="1"/>
  <c r="BM460" i="1"/>
  <c r="BM496" i="1"/>
  <c r="BM1101" i="1"/>
  <c r="BM20" i="1"/>
  <c r="BM617" i="1"/>
  <c r="BM208" i="1"/>
  <c r="BM410" i="1"/>
  <c r="BM112" i="1"/>
  <c r="BM1026" i="1"/>
  <c r="BM146" i="1"/>
  <c r="BM648" i="1"/>
  <c r="BM228" i="1"/>
  <c r="BM51" i="1"/>
  <c r="BM480" i="1"/>
  <c r="BM533" i="1"/>
  <c r="BM1007" i="1"/>
  <c r="BM1048" i="1"/>
  <c r="BM737" i="1"/>
  <c r="BM921" i="1"/>
  <c r="BM158" i="1"/>
  <c r="BM534" i="1"/>
  <c r="BM529" i="1"/>
  <c r="BM117" i="1"/>
  <c r="BM789" i="1"/>
  <c r="BM820" i="1"/>
  <c r="BM328" i="1"/>
  <c r="BM1079" i="1"/>
  <c r="BM1002" i="1"/>
  <c r="BM382" i="1"/>
  <c r="BM1096" i="1"/>
  <c r="BM611" i="1"/>
  <c r="BM467" i="1"/>
  <c r="BM285" i="1"/>
  <c r="BM510" i="1"/>
  <c r="BM849" i="1"/>
  <c r="BM168" i="1"/>
  <c r="BM580" i="1"/>
  <c r="BM932" i="1"/>
  <c r="BM270" i="1"/>
  <c r="BM753" i="1"/>
  <c r="BM986" i="1"/>
  <c r="BM396" i="1"/>
  <c r="BM901" i="1"/>
  <c r="BM129" i="1"/>
  <c r="BM478" i="1"/>
  <c r="BM993" i="1"/>
  <c r="BM301" i="1"/>
  <c r="BM732" i="1"/>
  <c r="BO93" i="1"/>
  <c r="BN93" i="1"/>
  <c r="BM784" i="1"/>
  <c r="BM84" i="1"/>
  <c r="BM1135" i="1"/>
  <c r="BM642" i="1"/>
  <c r="BM577" i="1"/>
  <c r="BM583" i="1"/>
  <c r="BM543" i="1"/>
  <c r="BM257" i="1"/>
  <c r="BM151" i="1"/>
  <c r="BM290" i="1"/>
  <c r="BM1004" i="1"/>
  <c r="BM767" i="1"/>
  <c r="BM375" i="1"/>
  <c r="BM687" i="1"/>
  <c r="BO377" i="1"/>
  <c r="BN377" i="1"/>
  <c r="BM244" i="1"/>
  <c r="BM778" i="1"/>
  <c r="BM944" i="1"/>
  <c r="BM771" i="1"/>
  <c r="BM603" i="1"/>
  <c r="BM275" i="1"/>
  <c r="BM77" i="1"/>
  <c r="BM949" i="1"/>
  <c r="BM94" i="1"/>
  <c r="BM692" i="1"/>
  <c r="BM288" i="1"/>
  <c r="BM274" i="1"/>
  <c r="BM723" i="1"/>
  <c r="BM481" i="1"/>
  <c r="BM1132" i="1"/>
  <c r="BM841" i="1"/>
  <c r="BM940" i="1"/>
  <c r="BM501" i="1"/>
  <c r="BM773" i="1"/>
  <c r="BM142" i="1"/>
  <c r="BM614" i="1"/>
  <c r="BM1006" i="1"/>
  <c r="BM254" i="1"/>
  <c r="BM676" i="1"/>
  <c r="BM821" i="1"/>
  <c r="BM477" i="1"/>
  <c r="BM990" i="1"/>
  <c r="BM258" i="1"/>
  <c r="BM721" i="1"/>
  <c r="BM81" i="1"/>
  <c r="BM553" i="1"/>
  <c r="BM927" i="1"/>
  <c r="BM552" i="1"/>
  <c r="BM343" i="1"/>
  <c r="BM446" i="1"/>
  <c r="BM429" i="1"/>
  <c r="BM212" i="1"/>
  <c r="BM1126" i="1"/>
  <c r="BM1041" i="1"/>
  <c r="BM909" i="1"/>
  <c r="BM908" i="1"/>
  <c r="BM751" i="1"/>
  <c r="BM541" i="1"/>
  <c r="BM92" i="1"/>
  <c r="BM1061" i="1"/>
  <c r="BM955" i="1"/>
  <c r="BM549" i="1"/>
  <c r="BM296" i="1"/>
  <c r="BM630" i="1"/>
  <c r="BM1030" i="1"/>
  <c r="BM32" i="1"/>
  <c r="BM1154" i="1"/>
  <c r="BM961" i="1"/>
  <c r="BM854" i="1"/>
  <c r="BM448" i="1"/>
  <c r="BM303" i="1"/>
  <c r="BM344" i="1"/>
  <c r="BM1027" i="1"/>
  <c r="BM735" i="1"/>
  <c r="BM443" i="1"/>
  <c r="BM975" i="1"/>
  <c r="BM898" i="1"/>
  <c r="BM517" i="1"/>
  <c r="BM299" i="1"/>
  <c r="BM432" i="1"/>
  <c r="BM364" i="1"/>
  <c r="BM96" i="1"/>
  <c r="BM598" i="1"/>
  <c r="BM1010" i="1"/>
  <c r="BM178" i="1"/>
  <c r="BM690" i="1"/>
  <c r="BM1142" i="1"/>
  <c r="BM430" i="1"/>
  <c r="BM915" i="1"/>
  <c r="BM232" i="1"/>
  <c r="BM704" i="1"/>
  <c r="BM55" i="1"/>
  <c r="BM495" i="1"/>
  <c r="BM911" i="1"/>
  <c r="BM320" i="1"/>
  <c r="BM1153" i="1"/>
  <c r="BM1113" i="1"/>
  <c r="BM105" i="1"/>
  <c r="BM762" i="1"/>
  <c r="BM462" i="1"/>
  <c r="BM235" i="1"/>
  <c r="BM37" i="1"/>
  <c r="BM68" i="1"/>
  <c r="BM831" i="1"/>
  <c r="BM880" i="1"/>
  <c r="BM637" i="1"/>
  <c r="BM342" i="1"/>
  <c r="BM15" i="1"/>
  <c r="BM722" i="1"/>
  <c r="BM586" i="1"/>
  <c r="BM963" i="1"/>
  <c r="BM1052" i="1"/>
  <c r="BM872" i="1"/>
  <c r="BO21" i="1"/>
  <c r="BN21" i="1"/>
  <c r="BM551" i="1"/>
  <c r="BM1035" i="1"/>
  <c r="BM252" i="1"/>
  <c r="BM624" i="1"/>
  <c r="BM1116" i="1"/>
  <c r="BM414" i="1"/>
  <c r="BM889" i="1"/>
  <c r="BM236" i="1"/>
  <c r="BM688" i="1"/>
  <c r="BM1150" i="1"/>
  <c r="BM468" i="1"/>
  <c r="BM883" i="1"/>
  <c r="BM91" i="1"/>
  <c r="BM571" i="1"/>
  <c r="BM1055" i="1"/>
  <c r="BM435" i="1"/>
  <c r="BM928" i="1"/>
  <c r="BM488" i="1"/>
  <c r="BM950" i="1"/>
  <c r="BM519" i="1"/>
  <c r="BM933" i="1"/>
  <c r="BM141" i="1"/>
  <c r="BM621" i="1"/>
  <c r="BM1105" i="1"/>
  <c r="BM372" i="1"/>
  <c r="BM897" i="1"/>
  <c r="BM195" i="1"/>
  <c r="BM635" i="1"/>
  <c r="BM247" i="1"/>
  <c r="BM657" i="1"/>
  <c r="BM576" i="1"/>
  <c r="BO80" i="1"/>
  <c r="BN80" i="1"/>
  <c r="BM705" i="1"/>
  <c r="BM791" i="1"/>
  <c r="BM623" i="1"/>
  <c r="BM445" i="1"/>
  <c r="BM292" i="1"/>
  <c r="BM273" i="1"/>
  <c r="BM64" i="1"/>
  <c r="BM1028" i="1"/>
  <c r="BM620" i="1"/>
  <c r="BM452" i="1"/>
  <c r="BM125" i="1"/>
  <c r="BM976" i="1"/>
  <c r="BM936" i="1"/>
  <c r="BM177" i="1"/>
  <c r="BM638" i="1"/>
  <c r="BM724" i="1"/>
  <c r="BB5" i="1"/>
  <c r="BO177" i="1" l="1"/>
  <c r="BN177" i="1"/>
  <c r="BO320" i="1"/>
  <c r="BN320" i="1"/>
  <c r="BO446" i="1"/>
  <c r="BN446" i="1"/>
  <c r="BO577" i="1"/>
  <c r="BN577" i="1"/>
  <c r="BO623" i="1"/>
  <c r="BN623" i="1"/>
  <c r="BO831" i="1"/>
  <c r="BN831" i="1"/>
  <c r="BO854" i="1"/>
  <c r="BN854" i="1"/>
  <c r="BO676" i="1"/>
  <c r="BN676" i="1"/>
  <c r="BO247" i="1"/>
  <c r="BN247" i="1"/>
  <c r="BO950" i="1"/>
  <c r="BN950" i="1"/>
  <c r="BO571" i="1"/>
  <c r="BN571" i="1"/>
  <c r="BO105" i="1"/>
  <c r="BN105" i="1"/>
  <c r="BO430" i="1"/>
  <c r="BN430" i="1"/>
  <c r="BO1027" i="1"/>
  <c r="BN1027" i="1"/>
  <c r="BO541" i="1"/>
  <c r="BN541" i="1"/>
  <c r="BO254" i="1"/>
  <c r="BN254" i="1"/>
  <c r="BO944" i="1"/>
  <c r="BN944" i="1"/>
  <c r="BO301" i="1"/>
  <c r="BN301" i="1"/>
  <c r="BO580" i="1"/>
  <c r="BN580" i="1"/>
  <c r="BO1048" i="1"/>
  <c r="BN1048" i="1"/>
  <c r="BO639" i="1"/>
  <c r="BN639" i="1"/>
  <c r="BO329" i="1"/>
  <c r="BN329" i="1"/>
  <c r="BO969" i="1"/>
  <c r="BN969" i="1"/>
  <c r="BO125" i="1"/>
  <c r="BN125" i="1"/>
  <c r="BO273" i="1"/>
  <c r="BN273" i="1"/>
  <c r="BO621" i="1"/>
  <c r="BN621" i="1"/>
  <c r="BO91" i="1"/>
  <c r="BN91" i="1"/>
  <c r="BO236" i="1"/>
  <c r="BN236" i="1"/>
  <c r="BO252" i="1"/>
  <c r="BN252" i="1"/>
  <c r="BO342" i="1"/>
  <c r="BN342" i="1"/>
  <c r="BO1113" i="1"/>
  <c r="BN1113" i="1"/>
  <c r="BO1142" i="1"/>
  <c r="BN1142" i="1"/>
  <c r="BO344" i="1"/>
  <c r="BN344" i="1"/>
  <c r="BO1154" i="1"/>
  <c r="BN1154" i="1"/>
  <c r="BO549" i="1"/>
  <c r="BN549" i="1"/>
  <c r="BO990" i="1"/>
  <c r="BN990" i="1"/>
  <c r="BO1006" i="1"/>
  <c r="BN1006" i="1"/>
  <c r="BO274" i="1"/>
  <c r="BN274" i="1"/>
  <c r="BO77" i="1"/>
  <c r="BN77" i="1"/>
  <c r="BO767" i="1"/>
  <c r="BN767" i="1"/>
  <c r="BO993" i="1"/>
  <c r="BN993" i="1"/>
  <c r="BO168" i="1"/>
  <c r="BN168" i="1"/>
  <c r="BO611" i="1"/>
  <c r="BN611" i="1"/>
  <c r="BO534" i="1"/>
  <c r="BN534" i="1"/>
  <c r="BO648" i="1"/>
  <c r="BN648" i="1"/>
  <c r="BO208" i="1"/>
  <c r="BN208" i="1"/>
  <c r="BO491" i="1"/>
  <c r="BN491" i="1"/>
  <c r="BO217" i="1"/>
  <c r="BN217" i="1"/>
  <c r="BO998" i="1"/>
  <c r="BN998" i="1"/>
  <c r="BO750" i="1"/>
  <c r="BN750" i="1"/>
  <c r="BO595" i="1"/>
  <c r="BN595" i="1"/>
  <c r="BO447" i="1"/>
  <c r="BN447" i="1"/>
  <c r="BO1038" i="1"/>
  <c r="BN1038" i="1"/>
  <c r="BO1162" i="1"/>
  <c r="BN1162" i="1"/>
  <c r="BO1033" i="1"/>
  <c r="BN1033" i="1"/>
  <c r="BO413" i="1"/>
  <c r="BN413" i="1"/>
  <c r="BO506" i="1"/>
  <c r="BN506" i="1"/>
  <c r="BO855" i="1"/>
  <c r="BN855" i="1"/>
  <c r="BO1044" i="1"/>
  <c r="BN1044" i="1"/>
  <c r="BO532" i="1"/>
  <c r="BN532" i="1"/>
  <c r="BO626" i="1"/>
  <c r="BN626" i="1"/>
  <c r="BO1082" i="1"/>
  <c r="BN1082" i="1"/>
  <c r="BO894" i="1"/>
  <c r="BN894" i="1"/>
  <c r="BO409" i="1"/>
  <c r="BN409" i="1"/>
  <c r="BO516" i="1"/>
  <c r="BN516" i="1"/>
  <c r="BO359" i="1"/>
  <c r="BN359" i="1"/>
  <c r="BO175" i="1"/>
  <c r="BN175" i="1"/>
  <c r="BO828" i="1"/>
  <c r="BN828" i="1"/>
  <c r="BO42" i="1"/>
  <c r="BN42" i="1"/>
  <c r="BO871" i="1"/>
  <c r="BN871" i="1"/>
  <c r="BO366" i="1"/>
  <c r="BN366" i="1"/>
  <c r="BO428" i="1"/>
  <c r="BN428" i="1"/>
  <c r="BO694" i="1"/>
  <c r="BN694" i="1"/>
  <c r="BO822" i="1"/>
  <c r="BN822" i="1"/>
  <c r="BO331" i="1"/>
  <c r="BN331" i="1"/>
  <c r="BO392" i="1"/>
  <c r="BN392" i="1"/>
  <c r="BO759" i="1"/>
  <c r="BN759" i="1"/>
  <c r="BO90" i="1"/>
  <c r="BN90" i="1"/>
  <c r="BO61" i="1"/>
  <c r="BN61" i="1"/>
  <c r="BO730" i="1"/>
  <c r="BN730" i="1"/>
  <c r="BO832" i="1"/>
  <c r="BN832" i="1"/>
  <c r="BO926" i="1"/>
  <c r="BN926" i="1"/>
  <c r="BO895" i="1"/>
  <c r="BN895" i="1"/>
  <c r="BO283" i="1"/>
  <c r="BN283" i="1"/>
  <c r="BO610" i="1"/>
  <c r="BN610" i="1"/>
  <c r="BO444" i="1"/>
  <c r="BN444" i="1"/>
  <c r="BO638" i="1"/>
  <c r="BN638" i="1"/>
  <c r="BO141" i="1"/>
  <c r="BN141" i="1"/>
  <c r="BO928" i="1"/>
  <c r="BN928" i="1"/>
  <c r="BO889" i="1"/>
  <c r="BN889" i="1"/>
  <c r="BO963" i="1"/>
  <c r="BN963" i="1"/>
  <c r="BO1153" i="1"/>
  <c r="BN1153" i="1"/>
  <c r="BO690" i="1"/>
  <c r="BN690" i="1"/>
  <c r="BO303" i="1"/>
  <c r="BN303" i="1"/>
  <c r="BO32" i="1"/>
  <c r="BN32" i="1"/>
  <c r="BO908" i="1"/>
  <c r="BN908" i="1"/>
  <c r="BO553" i="1"/>
  <c r="BN553" i="1"/>
  <c r="BO614" i="1"/>
  <c r="BN614" i="1"/>
  <c r="BO288" i="1"/>
  <c r="BN288" i="1"/>
  <c r="BO244" i="1"/>
  <c r="BN244" i="1"/>
  <c r="BO784" i="1"/>
  <c r="BN784" i="1"/>
  <c r="BO753" i="1"/>
  <c r="BN753" i="1"/>
  <c r="BO1096" i="1"/>
  <c r="BN1096" i="1"/>
  <c r="BO158" i="1"/>
  <c r="BN158" i="1"/>
  <c r="BO533" i="1"/>
  <c r="BN533" i="1"/>
  <c r="BO617" i="1"/>
  <c r="BN617" i="1"/>
  <c r="BO1131" i="1"/>
  <c r="BN1131" i="1"/>
  <c r="BO433" i="1"/>
  <c r="BN433" i="1"/>
  <c r="BO507" i="1"/>
  <c r="BN507" i="1"/>
  <c r="BO959" i="1"/>
  <c r="BN959" i="1"/>
  <c r="BO165" i="1"/>
  <c r="BN165" i="1"/>
  <c r="BO1139" i="1"/>
  <c r="BN1139" i="1"/>
  <c r="BO1042" i="1"/>
  <c r="BN1042" i="1"/>
  <c r="BO667" i="1"/>
  <c r="BN667" i="1"/>
  <c r="BO837" i="1"/>
  <c r="BN837" i="1"/>
  <c r="BO490" i="1"/>
  <c r="BN490" i="1"/>
  <c r="BO994" i="1"/>
  <c r="BN994" i="1"/>
  <c r="BO1104" i="1"/>
  <c r="BN1104" i="1"/>
  <c r="BO1021" i="1"/>
  <c r="BN1021" i="1"/>
  <c r="BO619" i="1"/>
  <c r="BN619" i="1"/>
  <c r="BO585" i="1"/>
  <c r="BN585" i="1"/>
  <c r="BO565" i="1"/>
  <c r="BN565" i="1"/>
  <c r="BO120" i="1"/>
  <c r="BN120" i="1"/>
  <c r="BO1087" i="1"/>
  <c r="BN1087" i="1"/>
  <c r="BO1019" i="1"/>
  <c r="BN1019" i="1"/>
  <c r="BO361" i="1"/>
  <c r="BN361" i="1"/>
  <c r="BO1103" i="1"/>
  <c r="BN1103" i="1"/>
  <c r="BO530" i="1"/>
  <c r="BN530" i="1"/>
  <c r="BO493" i="1"/>
  <c r="BN493" i="1"/>
  <c r="BO934" i="1"/>
  <c r="BN934" i="1"/>
  <c r="BO779" i="1"/>
  <c r="BN779" i="1"/>
  <c r="BO608" i="1"/>
  <c r="BN608" i="1"/>
  <c r="BO593" i="1"/>
  <c r="BN593" i="1"/>
  <c r="BO983" i="1"/>
  <c r="BN983" i="1"/>
  <c r="BO1148" i="1"/>
  <c r="BN1148" i="1"/>
  <c r="BO416" i="1"/>
  <c r="BN416" i="1"/>
  <c r="BO1119" i="1"/>
  <c r="BN1119" i="1"/>
  <c r="BO307" i="1"/>
  <c r="BN307" i="1"/>
  <c r="BO1107" i="1"/>
  <c r="BN1107" i="1"/>
  <c r="BO913" i="1"/>
  <c r="BN913" i="1"/>
  <c r="BO594" i="1"/>
  <c r="BN594" i="1"/>
  <c r="BO973" i="1"/>
  <c r="BN973" i="1"/>
  <c r="BO929" i="1"/>
  <c r="BN929" i="1"/>
  <c r="BO455" i="1"/>
  <c r="BN455" i="1"/>
  <c r="BO1159" i="1"/>
  <c r="BN1159" i="1"/>
  <c r="BO504" i="1"/>
  <c r="BN504" i="1"/>
  <c r="BO222" i="1"/>
  <c r="BN222" i="1"/>
  <c r="BO401" i="1"/>
  <c r="BN401" i="1"/>
  <c r="BO379" i="1"/>
  <c r="BN379" i="1"/>
  <c r="BO272" i="1"/>
  <c r="BN272" i="1"/>
  <c r="BO418" i="1"/>
  <c r="BN418" i="1"/>
  <c r="BO563" i="1"/>
  <c r="BN563" i="1"/>
  <c r="BO402" i="1"/>
  <c r="BN402" i="1"/>
  <c r="BO294" i="1"/>
  <c r="BN294" i="1"/>
  <c r="BO546" i="1"/>
  <c r="BN546" i="1"/>
  <c r="BO673" i="1"/>
  <c r="BN673" i="1"/>
  <c r="BO238" i="1"/>
  <c r="BN238" i="1"/>
  <c r="BO1031" i="1"/>
  <c r="BN1031" i="1"/>
  <c r="BO712" i="1"/>
  <c r="BN712" i="1"/>
  <c r="BO980" i="1"/>
  <c r="BN980" i="1"/>
  <c r="BO1146" i="1"/>
  <c r="BN1146" i="1"/>
  <c r="BO394" i="1"/>
  <c r="BN394" i="1"/>
  <c r="BO450" i="1"/>
  <c r="BN450" i="1"/>
  <c r="BO891" i="1"/>
  <c r="BN891" i="1"/>
  <c r="BO1064" i="1"/>
  <c r="BN1064" i="1"/>
  <c r="BO276" i="1"/>
  <c r="BN276" i="1"/>
  <c r="BO641" i="1"/>
  <c r="BN641" i="1"/>
  <c r="BO925" i="1"/>
  <c r="BN925" i="1"/>
  <c r="BO646" i="1"/>
  <c r="BN646" i="1"/>
  <c r="BO562" i="1"/>
  <c r="BN562" i="1"/>
  <c r="BO404" i="1"/>
  <c r="BN404" i="1"/>
  <c r="BO214" i="1"/>
  <c r="BN214" i="1"/>
  <c r="BO728" i="1"/>
  <c r="BN728" i="1"/>
  <c r="BO805" i="1"/>
  <c r="BN805" i="1"/>
  <c r="BO665" i="1"/>
  <c r="BN665" i="1"/>
  <c r="BO111" i="1"/>
  <c r="BN111" i="1"/>
  <c r="BO249" i="1"/>
  <c r="BN249" i="1"/>
  <c r="BO101" i="1"/>
  <c r="BN101" i="1"/>
  <c r="BO431" i="1"/>
  <c r="BN431" i="1"/>
  <c r="BO777" i="1"/>
  <c r="BN777" i="1"/>
  <c r="BO622" i="1"/>
  <c r="BN622" i="1"/>
  <c r="BO304" i="1"/>
  <c r="BN304" i="1"/>
  <c r="BO390" i="1"/>
  <c r="BN390" i="1"/>
  <c r="BO357" i="1"/>
  <c r="BN357" i="1"/>
  <c r="BO905" i="1"/>
  <c r="BN905" i="1"/>
  <c r="BO733" i="1"/>
  <c r="BN733" i="1"/>
  <c r="BO726" i="1"/>
  <c r="BN726" i="1"/>
  <c r="BO398" i="1"/>
  <c r="BN398" i="1"/>
  <c r="BO900" i="1"/>
  <c r="BN900" i="1"/>
  <c r="BO866" i="1"/>
  <c r="BN866" i="1"/>
  <c r="BO962" i="1"/>
  <c r="BN962" i="1"/>
  <c r="BO250" i="1"/>
  <c r="BN250" i="1"/>
  <c r="BO1046" i="1"/>
  <c r="BN1046" i="1"/>
  <c r="BO308" i="1"/>
  <c r="BN308" i="1"/>
  <c r="BO49" i="1"/>
  <c r="BN49" i="1"/>
  <c r="BO75" i="1"/>
  <c r="BN75" i="1"/>
  <c r="BO977" i="1"/>
  <c r="BN977" i="1"/>
  <c r="BO658" i="1"/>
  <c r="BN658" i="1"/>
  <c r="BO662" i="1"/>
  <c r="BN662" i="1"/>
  <c r="BO758" i="1"/>
  <c r="BN758" i="1"/>
  <c r="BO130" i="1"/>
  <c r="BN130" i="1"/>
  <c r="BO627" i="1"/>
  <c r="BN627" i="1"/>
  <c r="BO602" i="1"/>
  <c r="BN602" i="1"/>
  <c r="BO225" i="1"/>
  <c r="BN225" i="1"/>
  <c r="BO313" i="1"/>
  <c r="BN313" i="1"/>
  <c r="BO861" i="1"/>
  <c r="BN861" i="1"/>
  <c r="BO991" i="1"/>
  <c r="BN991" i="1"/>
  <c r="BO674" i="1"/>
  <c r="BN674" i="1"/>
  <c r="BO738" i="1"/>
  <c r="BN738" i="1"/>
  <c r="BO754" i="1"/>
  <c r="BN754" i="1"/>
  <c r="BO575" i="1"/>
  <c r="BN575" i="1"/>
  <c r="BO376" i="1"/>
  <c r="BN376" i="1"/>
  <c r="BO857" i="1"/>
  <c r="BN857" i="1"/>
  <c r="BO330" i="1"/>
  <c r="BN330" i="1"/>
  <c r="BO269" i="1"/>
  <c r="BN269" i="1"/>
  <c r="BO834" i="1"/>
  <c r="BN834" i="1"/>
  <c r="BO194" i="1"/>
  <c r="BN194" i="1"/>
  <c r="BO1121" i="1"/>
  <c r="BN1121" i="1"/>
  <c r="BO877" i="1"/>
  <c r="BN877" i="1"/>
  <c r="BO338" i="1"/>
  <c r="BN338" i="1"/>
  <c r="BO466" i="1"/>
  <c r="BN466" i="1"/>
  <c r="BO550" i="1"/>
  <c r="BN550" i="1"/>
  <c r="BO748" i="1"/>
  <c r="BN748" i="1"/>
  <c r="BO714" i="1"/>
  <c r="BN714" i="1"/>
  <c r="BO559" i="1"/>
  <c r="BN559" i="1"/>
  <c r="BO173" i="1"/>
  <c r="BN173" i="1"/>
  <c r="BO309" i="1"/>
  <c r="BN309" i="1"/>
  <c r="BO1117" i="1"/>
  <c r="BN1117" i="1"/>
  <c r="BO184" i="1"/>
  <c r="BN184" i="1"/>
  <c r="BO999" i="1"/>
  <c r="BN999" i="1"/>
  <c r="BO526" i="1"/>
  <c r="BN526" i="1"/>
  <c r="BO475" i="1"/>
  <c r="BN475" i="1"/>
  <c r="BO345" i="1"/>
  <c r="BN345" i="1"/>
  <c r="BO291" i="1"/>
  <c r="BN291" i="1"/>
  <c r="BO420" i="1"/>
  <c r="BN420" i="1"/>
  <c r="BO710" i="1"/>
  <c r="BN710" i="1"/>
  <c r="BO644" i="1"/>
  <c r="BN644" i="1"/>
  <c r="BO72" i="1"/>
  <c r="BN72" i="1"/>
  <c r="BO73" i="1"/>
  <c r="BN73" i="1"/>
  <c r="BO1072" i="1"/>
  <c r="BN1072" i="1"/>
  <c r="BO904" i="1"/>
  <c r="BN904" i="1"/>
  <c r="BO853" i="1"/>
  <c r="BN853" i="1"/>
  <c r="BO769" i="1"/>
  <c r="BN769" i="1"/>
  <c r="BO907" i="1"/>
  <c r="BN907" i="1"/>
  <c r="BO645" i="1"/>
  <c r="BN645" i="1"/>
  <c r="BO156" i="1"/>
  <c r="BN156" i="1"/>
  <c r="BO996" i="1"/>
  <c r="BN996" i="1"/>
  <c r="BO45" i="1"/>
  <c r="BN45" i="1"/>
  <c r="BO314" i="1"/>
  <c r="BN314" i="1"/>
  <c r="BO920" i="1"/>
  <c r="BN920" i="1"/>
  <c r="BO383" i="1"/>
  <c r="BN383" i="1"/>
  <c r="BO469" i="1"/>
  <c r="BN469" i="1"/>
  <c r="BO362" i="1"/>
  <c r="BN362" i="1"/>
  <c r="BO458" i="1"/>
  <c r="BN458" i="1"/>
  <c r="BO725" i="1"/>
  <c r="BN725" i="1"/>
  <c r="BO544" i="1"/>
  <c r="BN544" i="1"/>
  <c r="BO629" i="1"/>
  <c r="BN629" i="1"/>
  <c r="BO1029" i="1"/>
  <c r="BN1029" i="1"/>
  <c r="BO1060" i="1"/>
  <c r="BN1060" i="1"/>
  <c r="BO31" i="1"/>
  <c r="BN31" i="1"/>
  <c r="BO452" i="1"/>
  <c r="BN452" i="1"/>
  <c r="BO292" i="1"/>
  <c r="BN292" i="1"/>
  <c r="BO195" i="1"/>
  <c r="BN195" i="1"/>
  <c r="BO883" i="1"/>
  <c r="BN883" i="1"/>
  <c r="BO1035" i="1"/>
  <c r="BN1035" i="1"/>
  <c r="BO637" i="1"/>
  <c r="BN637" i="1"/>
  <c r="BO235" i="1"/>
  <c r="BN235" i="1"/>
  <c r="BO704" i="1"/>
  <c r="BN704" i="1"/>
  <c r="BO364" i="1"/>
  <c r="BN364" i="1"/>
  <c r="BO975" i="1"/>
  <c r="BN975" i="1"/>
  <c r="BO955" i="1"/>
  <c r="BN955" i="1"/>
  <c r="BO429" i="1"/>
  <c r="BN429" i="1"/>
  <c r="BO477" i="1"/>
  <c r="BN477" i="1"/>
  <c r="BO841" i="1"/>
  <c r="BN841" i="1"/>
  <c r="BO275" i="1"/>
  <c r="BN275" i="1"/>
  <c r="BO1004" i="1"/>
  <c r="BN1004" i="1"/>
  <c r="BO583" i="1"/>
  <c r="BN583" i="1"/>
  <c r="BO478" i="1"/>
  <c r="BN478" i="1"/>
  <c r="BO849" i="1"/>
  <c r="BN849" i="1"/>
  <c r="BO820" i="1"/>
  <c r="BN820" i="1"/>
  <c r="BO146" i="1"/>
  <c r="BN146" i="1"/>
  <c r="BO931" i="1"/>
  <c r="BN931" i="1"/>
  <c r="BO56" i="1"/>
  <c r="BN56" i="1"/>
  <c r="BO656" i="1"/>
  <c r="BN656" i="1"/>
  <c r="BO34" i="1"/>
  <c r="BN34" i="1"/>
  <c r="BO801" i="1"/>
  <c r="BN801" i="1"/>
  <c r="BO155" i="1"/>
  <c r="BN155" i="1"/>
  <c r="BO992" i="1"/>
  <c r="BN992" i="1"/>
  <c r="BO596" i="1"/>
  <c r="BN596" i="1"/>
  <c r="BO768" i="1"/>
  <c r="BN768" i="1"/>
  <c r="BO119" i="1"/>
  <c r="BN119" i="1"/>
  <c r="BO675" i="1"/>
  <c r="BN675" i="1"/>
  <c r="BO1157" i="1"/>
  <c r="BN1157" i="1"/>
  <c r="BO181" i="1"/>
  <c r="BN181" i="1"/>
  <c r="BO335" i="1"/>
  <c r="BN335" i="1"/>
  <c r="BO1151" i="1"/>
  <c r="BN1151" i="1"/>
  <c r="BO50" i="1"/>
  <c r="BN50" i="1"/>
  <c r="BO1034" i="1"/>
  <c r="BN1034" i="1"/>
  <c r="BO691" i="1"/>
  <c r="BN691" i="1"/>
  <c r="BO1124" i="1"/>
  <c r="BN1124" i="1"/>
  <c r="BO337" i="1"/>
  <c r="BN337" i="1"/>
  <c r="BO87" i="1"/>
  <c r="BN87" i="1"/>
  <c r="BO405" i="1"/>
  <c r="BN405" i="1"/>
  <c r="BO952" i="1"/>
  <c r="BN952" i="1"/>
  <c r="BO826" i="1"/>
  <c r="BN826" i="1"/>
  <c r="BO421" i="1"/>
  <c r="BN421" i="1"/>
  <c r="BO282" i="1"/>
  <c r="BN282" i="1"/>
  <c r="BO79" i="1"/>
  <c r="BN79" i="1"/>
  <c r="BO1025" i="1"/>
  <c r="BN1025" i="1"/>
  <c r="BO445" i="1"/>
  <c r="BN445" i="1"/>
  <c r="BO178" i="1"/>
  <c r="BN178" i="1"/>
  <c r="BO1061" i="1"/>
  <c r="BN1061" i="1"/>
  <c r="BO142" i="1"/>
  <c r="BN142" i="1"/>
  <c r="BO290" i="1"/>
  <c r="BN290" i="1"/>
  <c r="BO382" i="1"/>
  <c r="BN382" i="1"/>
  <c r="BO921" i="1"/>
  <c r="BN921" i="1"/>
  <c r="BO1026" i="1"/>
  <c r="BN1026" i="1"/>
  <c r="BO465" i="1"/>
  <c r="BN465" i="1"/>
  <c r="BO736" i="1"/>
  <c r="BN736" i="1"/>
  <c r="BO628" i="1"/>
  <c r="BN628" i="1"/>
  <c r="BO293" i="1"/>
  <c r="BN293" i="1"/>
  <c r="BO1020" i="1"/>
  <c r="BN1020" i="1"/>
  <c r="BO110" i="1"/>
  <c r="BN110" i="1"/>
  <c r="BO554" i="1"/>
  <c r="BN554" i="1"/>
  <c r="BO395" i="1"/>
  <c r="BN395" i="1"/>
  <c r="BO1161" i="1"/>
  <c r="BN1161" i="1"/>
  <c r="BO154" i="1"/>
  <c r="BN154" i="1"/>
  <c r="BO1080" i="1"/>
  <c r="BN1080" i="1"/>
  <c r="BO572" i="1"/>
  <c r="BN572" i="1"/>
  <c r="BO567" i="1"/>
  <c r="BN567" i="1"/>
  <c r="BO1091" i="1"/>
  <c r="BN1091" i="1"/>
  <c r="BO1040" i="1"/>
  <c r="BN1040" i="1"/>
  <c r="BO579" i="1"/>
  <c r="BN579" i="1"/>
  <c r="BO356" i="1"/>
  <c r="BN356" i="1"/>
  <c r="BO613" i="1"/>
  <c r="BN613" i="1"/>
  <c r="BO709" i="1"/>
  <c r="BN709" i="1"/>
  <c r="BO703" i="1"/>
  <c r="BN703" i="1"/>
  <c r="BO650" i="1"/>
  <c r="BN650" i="1"/>
  <c r="BO860" i="1"/>
  <c r="BN860" i="1"/>
  <c r="BO671" i="1"/>
  <c r="BN671" i="1"/>
  <c r="BO597" i="1"/>
  <c r="BN597" i="1"/>
  <c r="BO326" i="1"/>
  <c r="BN326" i="1"/>
  <c r="BO1088" i="1"/>
  <c r="BN1088" i="1"/>
  <c r="BO206" i="1"/>
  <c r="BN206" i="1"/>
  <c r="BO888" i="1"/>
  <c r="BN888" i="1"/>
  <c r="BO1163" i="1"/>
  <c r="BN1163" i="1"/>
  <c r="BO863" i="1"/>
  <c r="BN863" i="1"/>
  <c r="BO746" i="1"/>
  <c r="BN746" i="1"/>
  <c r="BO248" i="1"/>
  <c r="BN248" i="1"/>
  <c r="BO509" i="1"/>
  <c r="BN509" i="1"/>
  <c r="BO505" i="1"/>
  <c r="BN505" i="1"/>
  <c r="BO886" i="1"/>
  <c r="BN886" i="1"/>
  <c r="BO461" i="1"/>
  <c r="BN461" i="1"/>
  <c r="BO1059" i="1"/>
  <c r="BN1059" i="1"/>
  <c r="BO1100" i="1"/>
  <c r="BN1100" i="1"/>
  <c r="BO864" i="1"/>
  <c r="BN864" i="1"/>
  <c r="BO701" i="1"/>
  <c r="BN701" i="1"/>
  <c r="BO58" i="1"/>
  <c r="BN58" i="1"/>
  <c r="BO85" i="1"/>
  <c r="BN85" i="1"/>
  <c r="BO1016" i="1"/>
  <c r="BN1016" i="1"/>
  <c r="BO260" i="1"/>
  <c r="BN260" i="1"/>
  <c r="BO527" i="1"/>
  <c r="BN527" i="1"/>
  <c r="BO693" i="1"/>
  <c r="BN693" i="1"/>
  <c r="BO518" i="1"/>
  <c r="BN518" i="1"/>
  <c r="BO654" i="1"/>
  <c r="BN654" i="1"/>
  <c r="BO336" i="1"/>
  <c r="BN336" i="1"/>
  <c r="BO930" i="1"/>
  <c r="BN930" i="1"/>
  <c r="BO86" i="1"/>
  <c r="BN86" i="1"/>
  <c r="BO979" i="1"/>
  <c r="BN979" i="1"/>
  <c r="BO161" i="1"/>
  <c r="BN161" i="1"/>
  <c r="BO843" i="1"/>
  <c r="BN843" i="1"/>
  <c r="BO823" i="1"/>
  <c r="BN823" i="1"/>
  <c r="BO884" i="1"/>
  <c r="BN884" i="1"/>
  <c r="BO1015" i="1"/>
  <c r="BN1015" i="1"/>
  <c r="BO52" i="1"/>
  <c r="BN52" i="1"/>
  <c r="BO896" i="1"/>
  <c r="BN896" i="1"/>
  <c r="BO1110" i="1"/>
  <c r="BN1110" i="1"/>
  <c r="BO113" i="1"/>
  <c r="BN113" i="1"/>
  <c r="BO451" i="1"/>
  <c r="BN451" i="1"/>
  <c r="BO764" i="1"/>
  <c r="BN764" i="1"/>
  <c r="BO683" i="1"/>
  <c r="BN683" i="1"/>
  <c r="BO1073" i="1"/>
  <c r="BN1073" i="1"/>
  <c r="BO354" i="1"/>
  <c r="BN354" i="1"/>
  <c r="BO190" i="1"/>
  <c r="BN190" i="1"/>
  <c r="BO1056" i="1"/>
  <c r="BN1056" i="1"/>
  <c r="BO1102" i="1"/>
  <c r="BN1102" i="1"/>
  <c r="BO1067" i="1"/>
  <c r="BN1067" i="1"/>
  <c r="BO912" i="1"/>
  <c r="BN912" i="1"/>
  <c r="BO740" i="1"/>
  <c r="BN740" i="1"/>
  <c r="BO689" i="1"/>
  <c r="BN689" i="1"/>
  <c r="BO437" i="1"/>
  <c r="BN437" i="1"/>
  <c r="BO373" i="1"/>
  <c r="BN373" i="1"/>
  <c r="BO172" i="1"/>
  <c r="BN172" i="1"/>
  <c r="BO792" i="1"/>
  <c r="BN792" i="1"/>
  <c r="BO839" i="1"/>
  <c r="BN839" i="1"/>
  <c r="BO277" i="1"/>
  <c r="BN277" i="1"/>
  <c r="BO266" i="1"/>
  <c r="BN266" i="1"/>
  <c r="BO229" i="1"/>
  <c r="BN229" i="1"/>
  <c r="BO1109" i="1"/>
  <c r="BN1109" i="1"/>
  <c r="BO306" i="1"/>
  <c r="BN306" i="1"/>
  <c r="BO180" i="1"/>
  <c r="BN180" i="1"/>
  <c r="BO347" i="1"/>
  <c r="BN347" i="1"/>
  <c r="BO389" i="1"/>
  <c r="BN389" i="1"/>
  <c r="BO1093" i="1"/>
  <c r="BN1093" i="1"/>
  <c r="BO708" i="1"/>
  <c r="BN708" i="1"/>
  <c r="BO492" i="1"/>
  <c r="BN492" i="1"/>
  <c r="BO408" i="1"/>
  <c r="BN408" i="1"/>
  <c r="BO1081" i="1"/>
  <c r="BN1081" i="1"/>
  <c r="BO537" i="1"/>
  <c r="BN537" i="1"/>
  <c r="BO302" i="1"/>
  <c r="BN302" i="1"/>
  <c r="BO227" i="1"/>
  <c r="BN227" i="1"/>
  <c r="BO363" i="1"/>
  <c r="BN363" i="1"/>
  <c r="BO995" i="1"/>
  <c r="BN995" i="1"/>
  <c r="BO1160" i="1"/>
  <c r="BN1160" i="1"/>
  <c r="BO106" i="1"/>
  <c r="BN106" i="1"/>
  <c r="BO910" i="1"/>
  <c r="BN910" i="1"/>
  <c r="BO739" i="1"/>
  <c r="BN739" i="1"/>
  <c r="BO560" i="1"/>
  <c r="BN560" i="1"/>
  <c r="BO403" i="1"/>
  <c r="BN403" i="1"/>
  <c r="BO698" i="1"/>
  <c r="BN698" i="1"/>
  <c r="BO1011" i="1"/>
  <c r="BN1011" i="1"/>
  <c r="BO558" i="1"/>
  <c r="BN558" i="1"/>
  <c r="BO569" i="1"/>
  <c r="BN569" i="1"/>
  <c r="BO776" i="1"/>
  <c r="BN776" i="1"/>
  <c r="BO287" i="1"/>
  <c r="BN287" i="1"/>
  <c r="BO223" i="1"/>
  <c r="BN223" i="1"/>
  <c r="BO109" i="1"/>
  <c r="BN109" i="1"/>
  <c r="BO964" i="1"/>
  <c r="BN964" i="1"/>
  <c r="BO981" i="1"/>
  <c r="BN981" i="1"/>
  <c r="BO643" i="1"/>
  <c r="BN643" i="1"/>
  <c r="BO800" i="1"/>
  <c r="BN800" i="1"/>
  <c r="BO1084" i="1"/>
  <c r="BN1084" i="1"/>
  <c r="BO919" i="1"/>
  <c r="BN919" i="1"/>
  <c r="BO982" i="1"/>
  <c r="BN982" i="1"/>
  <c r="BO1047" i="1"/>
  <c r="BN1047" i="1"/>
  <c r="BO1083" i="1"/>
  <c r="BN1083" i="1"/>
  <c r="BO380" i="1"/>
  <c r="BN380" i="1"/>
  <c r="BO816" i="1"/>
  <c r="BN816" i="1"/>
  <c r="BO937" i="1"/>
  <c r="BN937" i="1"/>
  <c r="BO116" i="1"/>
  <c r="BN116" i="1"/>
  <c r="BO205" i="1"/>
  <c r="BN205" i="1"/>
  <c r="BO1112" i="1"/>
  <c r="BN1112" i="1"/>
  <c r="BO424" i="1"/>
  <c r="BN424" i="1"/>
  <c r="BO321" i="1"/>
  <c r="BN321" i="1"/>
  <c r="BO316" i="1"/>
  <c r="BN316" i="1"/>
  <c r="BO265" i="1"/>
  <c r="BN265" i="1"/>
  <c r="BO938" i="1"/>
  <c r="BN938" i="1"/>
  <c r="BO53" i="1"/>
  <c r="BN53" i="1"/>
  <c r="BO1036" i="1"/>
  <c r="BN1036" i="1"/>
  <c r="BO589" i="1"/>
  <c r="BN589" i="1"/>
  <c r="BO441" i="1"/>
  <c r="BN441" i="1"/>
  <c r="BO44" i="1"/>
  <c r="BN44" i="1"/>
  <c r="BO1074" i="1"/>
  <c r="BN1074" i="1"/>
  <c r="BO1099" i="1"/>
  <c r="BN1099" i="1"/>
  <c r="BO1045" i="1"/>
  <c r="BN1045" i="1"/>
  <c r="BO1136" i="1"/>
  <c r="BN1136" i="1"/>
  <c r="BO1022" i="1"/>
  <c r="BN1022" i="1"/>
  <c r="BO989" i="1"/>
  <c r="BN989" i="1"/>
  <c r="BO1051" i="1"/>
  <c r="BN1051" i="1"/>
  <c r="BO207" i="1"/>
  <c r="BN207" i="1"/>
  <c r="BO848" i="1"/>
  <c r="BN848" i="1"/>
  <c r="BO670" i="1"/>
  <c r="BN670" i="1"/>
  <c r="BO551" i="1"/>
  <c r="BN551" i="1"/>
  <c r="BO443" i="1"/>
  <c r="BN443" i="1"/>
  <c r="BO821" i="1"/>
  <c r="BN821" i="1"/>
  <c r="BO603" i="1"/>
  <c r="BN603" i="1"/>
  <c r="BO129" i="1"/>
  <c r="BN129" i="1"/>
  <c r="BO510" i="1"/>
  <c r="BN510" i="1"/>
  <c r="BO789" i="1"/>
  <c r="BN789" i="1"/>
  <c r="BO480" i="1"/>
  <c r="BN480" i="1"/>
  <c r="BO20" i="1"/>
  <c r="BN20" i="1"/>
  <c r="BO312" i="1"/>
  <c r="BN312" i="1"/>
  <c r="BO951" i="1"/>
  <c r="BN951" i="1"/>
  <c r="BO284" i="1"/>
  <c r="BN284" i="1"/>
  <c r="BO782" i="1"/>
  <c r="BN782" i="1"/>
  <c r="BO875" i="1"/>
  <c r="BN875" i="1"/>
  <c r="BO893" i="1"/>
  <c r="BN893" i="1"/>
  <c r="BO78" i="1"/>
  <c r="BN78" i="1"/>
  <c r="BO540" i="1"/>
  <c r="BN540" i="1"/>
  <c r="BO774" i="1"/>
  <c r="BN774" i="1"/>
  <c r="BO922" i="1"/>
  <c r="BN922" i="1"/>
  <c r="BO525" i="1"/>
  <c r="BN525" i="1"/>
  <c r="BO968" i="1"/>
  <c r="BN968" i="1"/>
  <c r="BO574" i="1"/>
  <c r="BN574" i="1"/>
  <c r="BO108" i="1"/>
  <c r="BN108" i="1"/>
  <c r="BO719" i="1"/>
  <c r="BN719" i="1"/>
  <c r="BO647" i="1"/>
  <c r="BN647" i="1"/>
  <c r="BO368" i="1"/>
  <c r="BN368" i="1"/>
  <c r="BO1108" i="1"/>
  <c r="BN1108" i="1"/>
  <c r="BO798" i="1"/>
  <c r="BN798" i="1"/>
  <c r="BO520" i="1"/>
  <c r="BN520" i="1"/>
  <c r="BO440" i="1"/>
  <c r="BN440" i="1"/>
  <c r="BO48" i="1"/>
  <c r="BN48" i="1"/>
  <c r="BO115" i="1"/>
  <c r="BN115" i="1"/>
  <c r="BO1009" i="1"/>
  <c r="BN1009" i="1"/>
  <c r="BO1094" i="1"/>
  <c r="BN1094" i="1"/>
  <c r="BO987" i="1"/>
  <c r="BN987" i="1"/>
  <c r="BO713" i="1"/>
  <c r="BN713" i="1"/>
  <c r="BO681" i="1"/>
  <c r="BN681" i="1"/>
  <c r="BO850" i="1"/>
  <c r="BN850" i="1"/>
  <c r="BO1078" i="1"/>
  <c r="BN1078" i="1"/>
  <c r="BO1018" i="1"/>
  <c r="BN1018" i="1"/>
  <c r="BO887" i="1"/>
  <c r="BN887" i="1"/>
  <c r="BO103" i="1"/>
  <c r="BN103" i="1"/>
  <c r="BO1086" i="1"/>
  <c r="BN1086" i="1"/>
  <c r="BO470" i="1"/>
  <c r="BN470" i="1"/>
  <c r="BO508" i="1"/>
  <c r="BN508" i="1"/>
  <c r="BO121" i="1"/>
  <c r="BN121" i="1"/>
  <c r="BO1005" i="1"/>
  <c r="BN1005" i="1"/>
  <c r="BO604" i="1"/>
  <c r="BN604" i="1"/>
  <c r="BO620" i="1"/>
  <c r="BN620" i="1"/>
  <c r="BO897" i="1"/>
  <c r="BN897" i="1"/>
  <c r="BO414" i="1"/>
  <c r="BN414" i="1"/>
  <c r="BO462" i="1"/>
  <c r="BN462" i="1"/>
  <c r="BO432" i="1"/>
  <c r="BN432" i="1"/>
  <c r="BO81" i="1"/>
  <c r="BN81" i="1"/>
  <c r="BO1132" i="1"/>
  <c r="BN1132" i="1"/>
  <c r="BO936" i="1"/>
  <c r="BN936" i="1"/>
  <c r="BO1055" i="1"/>
  <c r="BN1055" i="1"/>
  <c r="BO915" i="1"/>
  <c r="BN915" i="1"/>
  <c r="BO1041" i="1"/>
  <c r="BN1041" i="1"/>
  <c r="BO481" i="1"/>
  <c r="BN481" i="1"/>
  <c r="BO687" i="1"/>
  <c r="BN687" i="1"/>
  <c r="BO642" i="1"/>
  <c r="BN642" i="1"/>
  <c r="BO732" i="1"/>
  <c r="BN732" i="1"/>
  <c r="BO901" i="1"/>
  <c r="BN901" i="1"/>
  <c r="BO737" i="1"/>
  <c r="BN737" i="1"/>
  <c r="BO112" i="1"/>
  <c r="BN112" i="1"/>
  <c r="BO873" i="1"/>
  <c r="BN873" i="1"/>
  <c r="BO411" i="1"/>
  <c r="BN411" i="1"/>
  <c r="BO1156" i="1"/>
  <c r="BN1156" i="1"/>
  <c r="BO502" i="1"/>
  <c r="BN502" i="1"/>
  <c r="BO295" i="1"/>
  <c r="BN295" i="1"/>
  <c r="BO1000" i="1"/>
  <c r="BN1000" i="1"/>
  <c r="BO28" i="1"/>
  <c r="BN28" i="1"/>
  <c r="BO808" i="1"/>
  <c r="BN808" i="1"/>
  <c r="BO419" i="1"/>
  <c r="BN419" i="1"/>
  <c r="BO370" i="1"/>
  <c r="BN370" i="1"/>
  <c r="BO239" i="1"/>
  <c r="BN239" i="1"/>
  <c r="BO140" i="1"/>
  <c r="BN140" i="1"/>
  <c r="BO259" i="1"/>
  <c r="BN259" i="1"/>
  <c r="BO327" i="1"/>
  <c r="BN327" i="1"/>
  <c r="BO803" i="1"/>
  <c r="BN803" i="1"/>
  <c r="BO187" i="1"/>
  <c r="BN187" i="1"/>
  <c r="BO123" i="1"/>
  <c r="BN123" i="1"/>
  <c r="BO840" i="1"/>
  <c r="BN840" i="1"/>
  <c r="BO97" i="1"/>
  <c r="BN97" i="1"/>
  <c r="BO787" i="1"/>
  <c r="BN787" i="1"/>
  <c r="BO498" i="1"/>
  <c r="BN498" i="1"/>
  <c r="BO1065" i="1"/>
  <c r="BN1065" i="1"/>
  <c r="BO885" i="1"/>
  <c r="BN885" i="1"/>
  <c r="BO133" i="1"/>
  <c r="BN133" i="1"/>
  <c r="BO159" i="1"/>
  <c r="BN159" i="1"/>
  <c r="BO699" i="1"/>
  <c r="BN699" i="1"/>
  <c r="BO230" i="1"/>
  <c r="BN230" i="1"/>
  <c r="BO305" i="1"/>
  <c r="BN305" i="1"/>
  <c r="BO346" i="1"/>
  <c r="BN346" i="1"/>
  <c r="BO114" i="1"/>
  <c r="BN114" i="1"/>
  <c r="BO417" i="1"/>
  <c r="BN417" i="1"/>
  <c r="BO166" i="1"/>
  <c r="BN166" i="1"/>
  <c r="BO54" i="1"/>
  <c r="BN54" i="1"/>
  <c r="BO59" i="1"/>
  <c r="BN59" i="1"/>
  <c r="BO865" i="1"/>
  <c r="BN865" i="1"/>
  <c r="BO35" i="1"/>
  <c r="BN35" i="1"/>
  <c r="BO568" i="1"/>
  <c r="BN568" i="1"/>
  <c r="BO781" i="1"/>
  <c r="BN781" i="1"/>
  <c r="BO570" i="1"/>
  <c r="BN570" i="1"/>
  <c r="BO1076" i="1"/>
  <c r="BN1076" i="1"/>
  <c r="BO535" i="1"/>
  <c r="BN535" i="1"/>
  <c r="BO521" i="1"/>
  <c r="BN521" i="1"/>
  <c r="BO74" i="1"/>
  <c r="BN74" i="1"/>
  <c r="BO297" i="1"/>
  <c r="BN297" i="1"/>
  <c r="BO660" i="1"/>
  <c r="BN660" i="1"/>
  <c r="BO211" i="1"/>
  <c r="BN211" i="1"/>
  <c r="BO1098" i="1"/>
  <c r="BN1098" i="1"/>
  <c r="BO744" i="1"/>
  <c r="BN744" i="1"/>
  <c r="BO67" i="1"/>
  <c r="BN67" i="1"/>
  <c r="BO66" i="1"/>
  <c r="BN66" i="1"/>
  <c r="BO1129" i="1"/>
  <c r="BN1129" i="1"/>
  <c r="BO136" i="1"/>
  <c r="BN136" i="1"/>
  <c r="BO700" i="1"/>
  <c r="BN700" i="1"/>
  <c r="BO62" i="1"/>
  <c r="BN62" i="1"/>
  <c r="BO605" i="1"/>
  <c r="BN605" i="1"/>
  <c r="BO555" i="1"/>
  <c r="BN555" i="1"/>
  <c r="BO1070" i="1"/>
  <c r="BN1070" i="1"/>
  <c r="BO353" i="1"/>
  <c r="BN353" i="1"/>
  <c r="BO487" i="1"/>
  <c r="BN487" i="1"/>
  <c r="BO1143" i="1"/>
  <c r="BN1143" i="1"/>
  <c r="BO10" i="1"/>
  <c r="BN10" i="1"/>
  <c r="BO350" i="1"/>
  <c r="BN350" i="1"/>
  <c r="BO1017" i="1"/>
  <c r="BN1017" i="1"/>
  <c r="BO573" i="1"/>
  <c r="BN573" i="1"/>
  <c r="BO890" i="1"/>
  <c r="BN890" i="1"/>
  <c r="BO743" i="1"/>
  <c r="BN743" i="1"/>
  <c r="BO847" i="1"/>
  <c r="BN847" i="1"/>
  <c r="BO369" i="1"/>
  <c r="BN369" i="1"/>
  <c r="BO358" i="1"/>
  <c r="BN358" i="1"/>
  <c r="BO1106" i="1"/>
  <c r="BN1106" i="1"/>
  <c r="BO649" i="1"/>
  <c r="BN649" i="1"/>
  <c r="BO664" i="1"/>
  <c r="BN664" i="1"/>
  <c r="BO600" i="1"/>
  <c r="BN600" i="1"/>
  <c r="BO757" i="1"/>
  <c r="BN757" i="1"/>
  <c r="BO997" i="1"/>
  <c r="BN997" i="1"/>
  <c r="BO170" i="1"/>
  <c r="BN170" i="1"/>
  <c r="BO1145" i="1"/>
  <c r="BN1145" i="1"/>
  <c r="BO1095" i="1"/>
  <c r="BN1095" i="1"/>
  <c r="BO1128" i="1"/>
  <c r="BN1128" i="1"/>
  <c r="BO1164" i="1"/>
  <c r="BN1164" i="1"/>
  <c r="BO678" i="1"/>
  <c r="BN678" i="1"/>
  <c r="BO1003" i="1"/>
  <c r="BN1003" i="1"/>
  <c r="BO30" i="1"/>
  <c r="BN30" i="1"/>
  <c r="BO412" i="1"/>
  <c r="BN412" i="1"/>
  <c r="BO564" i="1"/>
  <c r="BN564" i="1"/>
  <c r="BO134" i="1"/>
  <c r="BN134" i="1"/>
  <c r="BO862" i="1"/>
  <c r="BN862" i="1"/>
  <c r="BO946" i="1"/>
  <c r="BN946" i="1"/>
  <c r="BO892" i="1"/>
  <c r="BN892" i="1"/>
  <c r="BO988" i="1"/>
  <c r="BN988" i="1"/>
  <c r="BO707" i="1"/>
  <c r="BN707" i="1"/>
  <c r="BO310" i="1"/>
  <c r="BN310" i="1"/>
  <c r="BO131" i="1"/>
  <c r="BN131" i="1"/>
  <c r="BO340" i="1"/>
  <c r="BN340" i="1"/>
  <c r="BO500" i="1"/>
  <c r="BN500" i="1"/>
  <c r="BO25" i="1"/>
  <c r="BN25" i="1"/>
  <c r="BO939" i="1"/>
  <c r="BN939" i="1"/>
  <c r="BO1085" i="1"/>
  <c r="BN1085" i="1"/>
  <c r="BO918" i="1"/>
  <c r="BN918" i="1"/>
  <c r="BO1054" i="1"/>
  <c r="BN1054" i="1"/>
  <c r="BO231" i="1"/>
  <c r="BN231" i="1"/>
  <c r="BO1138" i="1"/>
  <c r="BN1138" i="1"/>
  <c r="BO838" i="1"/>
  <c r="BN838" i="1"/>
  <c r="BO200" i="1"/>
  <c r="BN200" i="1"/>
  <c r="BO686" i="1"/>
  <c r="BN686" i="1"/>
  <c r="BO267" i="1"/>
  <c r="BN267" i="1"/>
  <c r="BO233" i="1"/>
  <c r="BN233" i="1"/>
  <c r="BO1097" i="1"/>
  <c r="BN1097" i="1"/>
  <c r="BO494" i="1"/>
  <c r="BN494" i="1"/>
  <c r="BO845" i="1"/>
  <c r="BN845" i="1"/>
  <c r="BO538" i="1"/>
  <c r="BN538" i="1"/>
  <c r="BO668" i="1"/>
  <c r="BN668" i="1"/>
  <c r="BO978" i="1"/>
  <c r="BN978" i="1"/>
  <c r="BO1014" i="1"/>
  <c r="BN1014" i="1"/>
  <c r="BO528" i="1"/>
  <c r="BN528" i="1"/>
  <c r="BO582" i="1"/>
  <c r="BN582" i="1"/>
  <c r="BO476" i="1"/>
  <c r="BN476" i="1"/>
  <c r="BO153" i="1"/>
  <c r="BN153" i="1"/>
  <c r="BO971" i="1"/>
  <c r="BN971" i="1"/>
  <c r="BO89" i="1"/>
  <c r="BN89" i="1"/>
  <c r="BO268" i="1"/>
  <c r="BN268" i="1"/>
  <c r="BO557" i="1"/>
  <c r="BN557" i="1"/>
  <c r="BO523" i="1"/>
  <c r="BN523" i="1"/>
  <c r="BO669" i="1"/>
  <c r="BN669" i="1"/>
  <c r="BO814" i="1"/>
  <c r="BN814" i="1"/>
  <c r="BO1158" i="1"/>
  <c r="BN1158" i="1"/>
  <c r="BO1032" i="1"/>
  <c r="BN1032" i="1"/>
  <c r="BO985" i="1"/>
  <c r="BN985" i="1"/>
  <c r="BO747" i="1"/>
  <c r="BN747" i="1"/>
  <c r="BO198" i="1"/>
  <c r="BN198" i="1"/>
  <c r="BO716" i="1"/>
  <c r="BN716" i="1"/>
  <c r="BO1063" i="1"/>
  <c r="BN1063" i="1"/>
  <c r="BO1069" i="1"/>
  <c r="BN1069" i="1"/>
  <c r="BO182" i="1"/>
  <c r="BN182" i="1"/>
  <c r="BO386" i="1"/>
  <c r="BN386" i="1"/>
  <c r="BO261" i="1"/>
  <c r="BN261" i="1"/>
  <c r="BO984" i="1"/>
  <c r="BN984" i="1"/>
  <c r="BO882" i="1"/>
  <c r="BN882" i="1"/>
  <c r="BO749" i="1"/>
  <c r="BN749" i="1"/>
  <c r="BO196" i="1"/>
  <c r="BN196" i="1"/>
  <c r="BO592" i="1"/>
  <c r="BN592" i="1"/>
  <c r="BO625" i="1"/>
  <c r="BN625" i="1"/>
  <c r="BO661" i="1"/>
  <c r="BN661" i="1"/>
  <c r="BO868" i="1"/>
  <c r="BN868" i="1"/>
  <c r="BO201" i="1"/>
  <c r="BN201" i="1"/>
  <c r="BO858" i="1"/>
  <c r="BN858" i="1"/>
  <c r="BO813" i="1"/>
  <c r="BN813" i="1"/>
  <c r="BO606" i="1"/>
  <c r="BN606" i="1"/>
  <c r="BO374" i="1"/>
  <c r="BN374" i="1"/>
  <c r="BO157" i="1"/>
  <c r="BN157" i="1"/>
  <c r="BO576" i="1"/>
  <c r="BN576" i="1"/>
  <c r="BO933" i="1"/>
  <c r="BN933" i="1"/>
  <c r="BO586" i="1"/>
  <c r="BN586" i="1"/>
  <c r="BO909" i="1"/>
  <c r="BN909" i="1"/>
  <c r="BO692" i="1"/>
  <c r="BN692" i="1"/>
  <c r="BO1150" i="1"/>
  <c r="BN1150" i="1"/>
  <c r="BO722" i="1"/>
  <c r="BN722" i="1"/>
  <c r="BO299" i="1"/>
  <c r="BN299" i="1"/>
  <c r="BO630" i="1"/>
  <c r="BN630" i="1"/>
  <c r="BO94" i="1"/>
  <c r="BN94" i="1"/>
  <c r="BO151" i="1"/>
  <c r="BN151" i="1"/>
  <c r="BO932" i="1"/>
  <c r="BN932" i="1"/>
  <c r="BO285" i="1"/>
  <c r="BN285" i="1"/>
  <c r="BO1002" i="1"/>
  <c r="BN1002" i="1"/>
  <c r="BO117" i="1"/>
  <c r="BN117" i="1"/>
  <c r="BO51" i="1"/>
  <c r="BN51" i="1"/>
  <c r="BO1101" i="1"/>
  <c r="BN1101" i="1"/>
  <c r="BO742" i="1"/>
  <c r="BN742" i="1"/>
  <c r="BO1125" i="1"/>
  <c r="BN1125" i="1"/>
  <c r="BO220" i="1"/>
  <c r="BN220" i="1"/>
  <c r="BO457" i="1"/>
  <c r="BN457" i="1"/>
  <c r="BO902" i="1"/>
  <c r="BN902" i="1"/>
  <c r="BO360" i="1"/>
  <c r="BN360" i="1"/>
  <c r="BO1068" i="1"/>
  <c r="BN1068" i="1"/>
  <c r="BO846" i="1"/>
  <c r="BN846" i="1"/>
  <c r="BO333" i="1"/>
  <c r="BN333" i="1"/>
  <c r="BO472" i="1"/>
  <c r="BN472" i="1"/>
  <c r="BO539" i="1"/>
  <c r="BN539" i="1"/>
  <c r="BO107" i="1"/>
  <c r="BN107" i="1"/>
  <c r="BO311" i="1"/>
  <c r="BN311" i="1"/>
  <c r="BO956" i="1"/>
  <c r="BN956" i="1"/>
  <c r="BO794" i="1"/>
  <c r="BN794" i="1"/>
  <c r="BO253" i="1"/>
  <c r="BN253" i="1"/>
  <c r="BO499" i="1"/>
  <c r="BN499" i="1"/>
  <c r="BO334" i="1"/>
  <c r="BN334" i="1"/>
  <c r="BO870" i="1"/>
  <c r="BN870" i="1"/>
  <c r="BO799" i="1"/>
  <c r="BN799" i="1"/>
  <c r="BO399" i="1"/>
  <c r="BN399" i="1"/>
  <c r="BO279" i="1"/>
  <c r="BN279" i="1"/>
  <c r="BO1075" i="1"/>
  <c r="BN1075" i="1"/>
  <c r="BO524" i="1"/>
  <c r="BN524" i="1"/>
  <c r="BO1053" i="1"/>
  <c r="BN1053" i="1"/>
  <c r="BO221" i="1"/>
  <c r="BN221" i="1"/>
  <c r="BO906" i="1"/>
  <c r="BN906" i="1"/>
  <c r="BO796" i="1"/>
  <c r="BN796" i="1"/>
  <c r="BO122" i="1"/>
  <c r="BN122" i="1"/>
  <c r="BO468" i="1"/>
  <c r="BN468" i="1"/>
  <c r="BO657" i="1"/>
  <c r="BN657" i="1"/>
  <c r="BO911" i="1"/>
  <c r="BN911" i="1"/>
  <c r="BO735" i="1"/>
  <c r="BN735" i="1"/>
  <c r="BO721" i="1"/>
  <c r="BN721" i="1"/>
  <c r="BO64" i="1"/>
  <c r="BN64" i="1"/>
  <c r="BO872" i="1"/>
  <c r="BN872" i="1"/>
  <c r="BO517" i="1"/>
  <c r="BN517" i="1"/>
  <c r="BO552" i="1"/>
  <c r="BN552" i="1"/>
  <c r="BO723" i="1"/>
  <c r="BN723" i="1"/>
  <c r="BO257" i="1"/>
  <c r="BN257" i="1"/>
  <c r="BO1079" i="1"/>
  <c r="BN1079" i="1"/>
  <c r="BO496" i="1"/>
  <c r="BN496" i="1"/>
  <c r="BO209" i="1"/>
  <c r="BN209" i="1"/>
  <c r="BO332" i="1"/>
  <c r="BN332" i="1"/>
  <c r="BO1134" i="1"/>
  <c r="BN1134" i="1"/>
  <c r="BO322" i="1"/>
  <c r="BN322" i="1"/>
  <c r="BO797" i="1"/>
  <c r="BN797" i="1"/>
  <c r="BO717" i="1"/>
  <c r="BN717" i="1"/>
  <c r="BO869" i="1"/>
  <c r="BN869" i="1"/>
  <c r="BO851" i="1"/>
  <c r="BN851" i="1"/>
  <c r="BO652" i="1"/>
  <c r="BN652" i="1"/>
  <c r="BO186" i="1"/>
  <c r="BN186" i="1"/>
  <c r="BO317" i="1"/>
  <c r="BN317" i="1"/>
  <c r="BO878" i="1"/>
  <c r="BN878" i="1"/>
  <c r="BO745" i="1"/>
  <c r="BN745" i="1"/>
  <c r="BO319" i="1"/>
  <c r="BN319" i="1"/>
  <c r="BO924" i="1"/>
  <c r="BN924" i="1"/>
  <c r="BO874" i="1"/>
  <c r="BN874" i="1"/>
  <c r="BO802" i="1"/>
  <c r="BN802" i="1"/>
  <c r="BO132" i="1"/>
  <c r="BN132" i="1"/>
  <c r="BO810" i="1"/>
  <c r="BN810" i="1"/>
  <c r="BO852" i="1"/>
  <c r="BN852" i="1"/>
  <c r="BO536" i="1"/>
  <c r="BN536" i="1"/>
  <c r="BO199" i="1"/>
  <c r="BN199" i="1"/>
  <c r="BO819" i="1"/>
  <c r="BN819" i="1"/>
  <c r="BO943" i="1"/>
  <c r="BN943" i="1"/>
  <c r="BO561" i="1"/>
  <c r="BN561" i="1"/>
  <c r="BO804" i="1"/>
  <c r="BN804" i="1"/>
  <c r="BO867" i="1"/>
  <c r="BN867" i="1"/>
  <c r="BO289" i="1"/>
  <c r="BN289" i="1"/>
  <c r="BO856" i="1"/>
  <c r="BN856" i="1"/>
  <c r="BO95" i="1"/>
  <c r="BN95" i="1"/>
  <c r="BO41" i="1"/>
  <c r="BN41" i="1"/>
  <c r="BO633" i="1"/>
  <c r="BN633" i="1"/>
  <c r="BO438" i="1"/>
  <c r="BN438" i="1"/>
  <c r="BO1057" i="1"/>
  <c r="BN1057" i="1"/>
  <c r="BO806" i="1"/>
  <c r="BN806" i="1"/>
  <c r="BO817" i="1"/>
  <c r="BN817" i="1"/>
  <c r="BO581" i="1"/>
  <c r="BN581" i="1"/>
  <c r="BO752" i="1"/>
  <c r="BN752" i="1"/>
  <c r="BO917" i="1"/>
  <c r="BN917" i="1"/>
  <c r="BO503" i="1"/>
  <c r="BN503" i="1"/>
  <c r="BO144" i="1"/>
  <c r="BN144" i="1"/>
  <c r="BO1012" i="1"/>
  <c r="BN1012" i="1"/>
  <c r="BO63" i="1"/>
  <c r="BN63" i="1"/>
  <c r="BO672" i="1"/>
  <c r="BN672" i="1"/>
  <c r="BO1090" i="1"/>
  <c r="BN1090" i="1"/>
  <c r="BO149" i="1"/>
  <c r="BN149" i="1"/>
  <c r="BO138" i="1"/>
  <c r="BN138" i="1"/>
  <c r="BO1092" i="1"/>
  <c r="BN1092" i="1"/>
  <c r="BO381" i="1"/>
  <c r="BN381" i="1"/>
  <c r="BO636" i="1"/>
  <c r="BN636" i="1"/>
  <c r="BO879" i="1"/>
  <c r="BN879" i="1"/>
  <c r="BO659" i="1"/>
  <c r="BN659" i="1"/>
  <c r="BO903" i="1"/>
  <c r="BN903" i="1"/>
  <c r="BO439" i="1"/>
  <c r="BN439" i="1"/>
  <c r="BO246" i="1"/>
  <c r="BN246" i="1"/>
  <c r="BO1149" i="1"/>
  <c r="BN1149" i="1"/>
  <c r="BO842" i="1"/>
  <c r="BN842" i="1"/>
  <c r="BO464" i="1"/>
  <c r="BN464" i="1"/>
  <c r="BO425" i="1"/>
  <c r="BN425" i="1"/>
  <c r="BO471" i="1"/>
  <c r="BN471" i="1"/>
  <c r="BO1049" i="1"/>
  <c r="BN1049" i="1"/>
  <c r="BO264" i="1"/>
  <c r="BN264" i="1"/>
  <c r="BO1008" i="1"/>
  <c r="BN1008" i="1"/>
  <c r="BO341" i="1"/>
  <c r="BN341" i="1"/>
  <c r="BO1141" i="1"/>
  <c r="BN1141" i="1"/>
  <c r="BO830" i="1"/>
  <c r="BN830" i="1"/>
  <c r="BO486" i="1"/>
  <c r="BN486" i="1"/>
  <c r="BO632" i="1"/>
  <c r="BN632" i="1"/>
  <c r="BO1137" i="1"/>
  <c r="BN1137" i="1"/>
  <c r="BO100" i="1"/>
  <c r="BN100" i="1"/>
  <c r="BO756" i="1"/>
  <c r="BN756" i="1"/>
  <c r="BO202" i="1"/>
  <c r="BN202" i="1"/>
  <c r="BO128" i="1"/>
  <c r="BN128" i="1"/>
  <c r="BO263" i="1"/>
  <c r="BN263" i="1"/>
  <c r="BO145" i="1"/>
  <c r="BN145" i="1"/>
  <c r="BO147" i="1"/>
  <c r="BN147" i="1"/>
  <c r="BO83" i="1"/>
  <c r="BN83" i="1"/>
  <c r="BO169" i="1"/>
  <c r="BN169" i="1"/>
  <c r="BO960" i="1"/>
  <c r="BN960" i="1"/>
  <c r="BO479" i="1"/>
  <c r="BN479" i="1"/>
  <c r="BO197" i="1"/>
  <c r="BN197" i="1"/>
  <c r="BO833" i="1"/>
  <c r="BN833" i="1"/>
  <c r="BO489" i="1"/>
  <c r="BN489" i="1"/>
  <c r="BO1058" i="1"/>
  <c r="BN1058" i="1"/>
  <c r="BO599" i="1"/>
  <c r="BN599" i="1"/>
  <c r="BO695" i="1"/>
  <c r="BN695" i="1"/>
  <c r="BO1037" i="1"/>
  <c r="BN1037" i="1"/>
  <c r="BO483" i="1"/>
  <c r="BN483" i="1"/>
  <c r="BO367" i="1"/>
  <c r="BN367" i="1"/>
  <c r="BO162" i="1"/>
  <c r="BN162" i="1"/>
  <c r="BO47" i="1"/>
  <c r="BN47" i="1"/>
  <c r="BO696" i="1"/>
  <c r="BN696" i="1"/>
  <c r="BO899" i="1"/>
  <c r="BN899" i="1"/>
  <c r="BO210" i="1"/>
  <c r="BN210" i="1"/>
  <c r="BO135" i="1"/>
  <c r="BN135" i="1"/>
  <c r="BO281" i="1"/>
  <c r="BN281" i="1"/>
  <c r="BO809" i="1"/>
  <c r="BN809" i="1"/>
  <c r="BO1155" i="1"/>
  <c r="BN1155" i="1"/>
  <c r="BO387" i="1"/>
  <c r="BN387" i="1"/>
  <c r="BO682" i="1"/>
  <c r="BN682" i="1"/>
  <c r="BO965" i="1"/>
  <c r="BN965" i="1"/>
  <c r="BO584" i="1"/>
  <c r="BN584" i="1"/>
  <c r="BO679" i="1"/>
  <c r="BN679" i="1"/>
  <c r="BO880" i="1"/>
  <c r="BN880" i="1"/>
  <c r="BO232" i="1"/>
  <c r="BN232" i="1"/>
  <c r="BO1030" i="1"/>
  <c r="BN1030" i="1"/>
  <c r="BO270" i="1"/>
  <c r="BN270" i="1"/>
  <c r="BO372" i="1"/>
  <c r="BN372" i="1"/>
  <c r="BO519" i="1"/>
  <c r="BN519" i="1"/>
  <c r="BO1116" i="1"/>
  <c r="BN1116" i="1"/>
  <c r="BO762" i="1"/>
  <c r="BN762" i="1"/>
  <c r="BO1010" i="1"/>
  <c r="BN1010" i="1"/>
  <c r="BO343" i="1"/>
  <c r="BN343" i="1"/>
  <c r="BO773" i="1"/>
  <c r="BN773" i="1"/>
  <c r="BO976" i="1"/>
  <c r="BN976" i="1"/>
  <c r="BO791" i="1"/>
  <c r="BN791" i="1"/>
  <c r="BO688" i="1"/>
  <c r="BN688" i="1"/>
  <c r="BO68" i="1"/>
  <c r="BN68" i="1"/>
  <c r="BO598" i="1"/>
  <c r="BN598" i="1"/>
  <c r="BO1126" i="1"/>
  <c r="BN1126" i="1"/>
  <c r="BO501" i="1"/>
  <c r="BN501" i="1"/>
  <c r="BO375" i="1"/>
  <c r="BN375" i="1"/>
  <c r="BO1135" i="1"/>
  <c r="BN1135" i="1"/>
  <c r="BO467" i="1"/>
  <c r="BN467" i="1"/>
  <c r="BO529" i="1"/>
  <c r="BN529" i="1"/>
  <c r="BO410" i="1"/>
  <c r="BN410" i="1"/>
  <c r="BO1152" i="1"/>
  <c r="BN1152" i="1"/>
  <c r="BO1071" i="1"/>
  <c r="BN1071" i="1"/>
  <c r="BO434" i="1"/>
  <c r="BN434" i="1"/>
  <c r="BO763" i="1"/>
  <c r="BN763" i="1"/>
  <c r="BO859" i="1"/>
  <c r="BN859" i="1"/>
  <c r="BO397" i="1"/>
  <c r="BN397" i="1"/>
  <c r="BO1024" i="1"/>
  <c r="BN1024" i="1"/>
  <c r="BO640" i="1"/>
  <c r="BN640" i="1"/>
  <c r="BO607" i="1"/>
  <c r="BN607" i="1"/>
  <c r="BO948" i="1"/>
  <c r="BN948" i="1"/>
  <c r="BO618" i="1"/>
  <c r="BN618" i="1"/>
  <c r="BO1050" i="1"/>
  <c r="BN1050" i="1"/>
  <c r="BO835" i="1"/>
  <c r="BN835" i="1"/>
  <c r="BO914" i="1"/>
  <c r="BN914" i="1"/>
  <c r="BO167" i="1"/>
  <c r="BN167" i="1"/>
  <c r="BO634" i="1"/>
  <c r="BN634" i="1"/>
  <c r="BO807" i="1"/>
  <c r="BN807" i="1"/>
  <c r="BO426" i="1"/>
  <c r="BN426" i="1"/>
  <c r="BO556" i="1"/>
  <c r="BN556" i="1"/>
  <c r="BO677" i="1"/>
  <c r="BN677" i="1"/>
  <c r="BO941" i="1"/>
  <c r="BN941" i="1"/>
  <c r="BO243" i="1"/>
  <c r="BN243" i="1"/>
  <c r="BO183" i="1"/>
  <c r="BN183" i="1"/>
  <c r="BO514" i="1"/>
  <c r="BN514" i="1"/>
  <c r="BO355" i="1"/>
  <c r="BN355" i="1"/>
  <c r="BO957" i="1"/>
  <c r="BN957" i="1"/>
  <c r="BO631" i="1"/>
  <c r="BN631" i="1"/>
  <c r="BO454" i="1"/>
  <c r="BN454" i="1"/>
  <c r="BO545" i="1"/>
  <c r="BN545" i="1"/>
  <c r="BO729" i="1"/>
  <c r="BN729" i="1"/>
  <c r="BO325" i="1"/>
  <c r="BN325" i="1"/>
  <c r="BO88" i="1"/>
  <c r="BN88" i="1"/>
  <c r="BO474" i="1"/>
  <c r="BN474" i="1"/>
  <c r="BO70" i="1"/>
  <c r="BN70" i="1"/>
  <c r="BO1130" i="1"/>
  <c r="BN1130" i="1"/>
  <c r="BO829" i="1"/>
  <c r="BN829" i="1"/>
  <c r="BO456" i="1"/>
  <c r="BN456" i="1"/>
  <c r="BO1062" i="1"/>
  <c r="BN1062" i="1"/>
  <c r="BO811" i="1"/>
  <c r="BN811" i="1"/>
  <c r="BO137" i="1"/>
  <c r="BN137" i="1"/>
  <c r="BO1043" i="1"/>
  <c r="BN1043" i="1"/>
  <c r="BO102" i="1"/>
  <c r="BN102" i="1"/>
  <c r="BO256" i="1"/>
  <c r="BN256" i="1"/>
  <c r="BO770" i="1"/>
  <c r="BN770" i="1"/>
  <c r="BO216" i="1"/>
  <c r="BN216" i="1"/>
  <c r="BO1133" i="1"/>
  <c r="BN1133" i="1"/>
  <c r="BO1013" i="1"/>
  <c r="BN1013" i="1"/>
  <c r="BO790" i="1"/>
  <c r="BN790" i="1"/>
  <c r="BO715" i="1"/>
  <c r="BN715" i="1"/>
  <c r="BO192" i="1"/>
  <c r="BN192" i="1"/>
  <c r="BO234" i="1"/>
  <c r="BN234" i="1"/>
  <c r="BO406" i="1"/>
  <c r="BN406" i="1"/>
  <c r="BO711" i="1"/>
  <c r="BN711" i="1"/>
  <c r="BO783" i="1"/>
  <c r="BN783" i="1"/>
  <c r="BO262" i="1"/>
  <c r="BN262" i="1"/>
  <c r="BO378" i="1"/>
  <c r="BN378" i="1"/>
  <c r="BO393" i="1"/>
  <c r="BN393" i="1"/>
  <c r="BO453" i="1"/>
  <c r="BN453" i="1"/>
  <c r="BO974" i="1"/>
  <c r="BN974" i="1"/>
  <c r="BO1123" i="1"/>
  <c r="BN1123" i="1"/>
  <c r="BO702" i="1"/>
  <c r="BN702" i="1"/>
  <c r="BO179" i="1"/>
  <c r="BN179" i="1"/>
  <c r="BO601" i="1"/>
  <c r="BN601" i="1"/>
  <c r="BO522" i="1"/>
  <c r="BN522" i="1"/>
  <c r="BO143" i="1"/>
  <c r="BN143" i="1"/>
  <c r="BO916" i="1"/>
  <c r="BN916" i="1"/>
  <c r="BO958" i="1"/>
  <c r="BN958" i="1"/>
  <c r="BO40" i="1"/>
  <c r="BN40" i="1"/>
  <c r="BO731" i="1"/>
  <c r="BN731" i="1"/>
  <c r="BO612" i="1"/>
  <c r="BN612" i="1"/>
  <c r="BO435" i="1"/>
  <c r="BN435" i="1"/>
  <c r="BO448" i="1"/>
  <c r="BN448" i="1"/>
  <c r="BO1028" i="1"/>
  <c r="BN1028" i="1"/>
  <c r="BO92" i="1"/>
  <c r="BN92" i="1"/>
  <c r="BO771" i="1"/>
  <c r="BN771" i="1"/>
  <c r="BO1105" i="1"/>
  <c r="BN1105" i="1"/>
  <c r="BO624" i="1"/>
  <c r="BN624" i="1"/>
  <c r="BO15" i="1"/>
  <c r="BN15" i="1"/>
  <c r="BO495" i="1"/>
  <c r="BN495" i="1"/>
  <c r="BO961" i="1"/>
  <c r="BN961" i="1"/>
  <c r="BO296" i="1"/>
  <c r="BN296" i="1"/>
  <c r="BO258" i="1"/>
  <c r="BN258" i="1"/>
  <c r="BO949" i="1"/>
  <c r="BN949" i="1"/>
  <c r="BO396" i="1"/>
  <c r="BN396" i="1"/>
  <c r="BO228" i="1"/>
  <c r="BN228" i="1"/>
  <c r="BO511" i="1"/>
  <c r="BN511" i="1"/>
  <c r="BO881" i="1"/>
  <c r="BN881" i="1"/>
  <c r="BO298" i="1"/>
  <c r="BN298" i="1"/>
  <c r="BO240" i="1"/>
  <c r="BN240" i="1"/>
  <c r="BO724" i="1"/>
  <c r="BN724" i="1"/>
  <c r="BO705" i="1"/>
  <c r="BN705" i="1"/>
  <c r="BO635" i="1"/>
  <c r="BN635" i="1"/>
  <c r="BO488" i="1"/>
  <c r="BN488" i="1"/>
  <c r="BO1052" i="1"/>
  <c r="BN1052" i="1"/>
  <c r="BO37" i="1"/>
  <c r="BN37" i="1"/>
  <c r="BO55" i="1"/>
  <c r="BN55" i="1"/>
  <c r="BO96" i="1"/>
  <c r="BN96" i="1"/>
  <c r="BO898" i="1"/>
  <c r="BN898" i="1"/>
  <c r="BO751" i="1"/>
  <c r="BN751" i="1"/>
  <c r="BO212" i="1"/>
  <c r="BN212" i="1"/>
  <c r="BO927" i="1"/>
  <c r="BN927" i="1"/>
  <c r="BO940" i="1"/>
  <c r="BN940" i="1"/>
  <c r="BO778" i="1"/>
  <c r="BN778" i="1"/>
  <c r="BO543" i="1"/>
  <c r="BN543" i="1"/>
  <c r="BO84" i="1"/>
  <c r="BN84" i="1"/>
  <c r="BO986" i="1"/>
  <c r="BN986" i="1"/>
  <c r="BO328" i="1"/>
  <c r="BN328" i="1"/>
  <c r="BO1007" i="1"/>
  <c r="BN1007" i="1"/>
  <c r="BO460" i="1"/>
  <c r="BN460" i="1"/>
  <c r="BO788" i="1"/>
  <c r="BN788" i="1"/>
  <c r="BO407" i="1"/>
  <c r="BN407" i="1"/>
  <c r="BO189" i="1"/>
  <c r="BN189" i="1"/>
  <c r="BO215" i="1"/>
  <c r="BN215" i="1"/>
  <c r="BO531" i="1"/>
  <c r="BN531" i="1"/>
  <c r="BO436" i="1"/>
  <c r="BN436" i="1"/>
  <c r="BO449" i="1"/>
  <c r="BN449" i="1"/>
  <c r="BO280" i="1"/>
  <c r="BN280" i="1"/>
  <c r="BO942" i="1"/>
  <c r="BN942" i="1"/>
  <c r="BO542" i="1"/>
  <c r="BN542" i="1"/>
  <c r="BO954" i="1"/>
  <c r="BN954" i="1"/>
  <c r="BO1023" i="1"/>
  <c r="BN1023" i="1"/>
  <c r="BO349" i="1"/>
  <c r="BN349" i="1"/>
  <c r="BO323" i="1"/>
  <c r="BN323" i="1"/>
  <c r="BO945" i="1"/>
  <c r="BN945" i="1"/>
  <c r="BO953" i="1"/>
  <c r="BN953" i="1"/>
  <c r="BO844" i="1"/>
  <c r="BN844" i="1"/>
  <c r="BO385" i="1"/>
  <c r="BN385" i="1"/>
  <c r="BO1001" i="1"/>
  <c r="BN1001" i="1"/>
  <c r="BO415" i="1"/>
  <c r="BN415" i="1"/>
  <c r="BO339" i="1"/>
  <c r="BN339" i="1"/>
  <c r="BO967" i="1"/>
  <c r="BN967" i="1"/>
  <c r="BO734" i="1"/>
  <c r="BN734" i="1"/>
  <c r="BO590" i="1"/>
  <c r="BN590" i="1"/>
  <c r="BO388" i="1"/>
  <c r="BN388" i="1"/>
  <c r="BO947" i="1"/>
  <c r="BN947" i="1"/>
  <c r="BO615" i="1"/>
  <c r="BN615" i="1"/>
  <c r="BO278" i="1"/>
  <c r="BN278" i="1"/>
  <c r="BO755" i="1"/>
  <c r="BN755" i="1"/>
  <c r="BO482" i="1"/>
  <c r="BN482" i="1"/>
  <c r="BO815" i="1"/>
  <c r="BN815" i="1"/>
  <c r="BO697" i="1"/>
  <c r="BN697" i="1"/>
  <c r="BO226" i="1"/>
  <c r="BN226" i="1"/>
  <c r="BO680" i="1"/>
  <c r="BN680" i="1"/>
  <c r="BO766" i="1"/>
  <c r="BN766" i="1"/>
  <c r="BO795" i="1"/>
  <c r="BN795" i="1"/>
  <c r="BO427" i="1"/>
  <c r="BN427" i="1"/>
  <c r="BO685" i="1"/>
  <c r="BN685" i="1"/>
  <c r="BO224" i="1"/>
  <c r="BN224" i="1"/>
  <c r="BO365" i="1"/>
  <c r="BN365" i="1"/>
  <c r="BO348" i="1"/>
  <c r="BN348" i="1"/>
  <c r="BO139" i="1"/>
  <c r="BN139" i="1"/>
  <c r="BO718" i="1"/>
  <c r="BN718" i="1"/>
  <c r="BO352" i="1"/>
  <c r="BN352" i="1"/>
  <c r="BO422" i="1"/>
  <c r="BN422" i="1"/>
  <c r="BO400" i="1"/>
  <c r="BN400" i="1"/>
  <c r="BO442" i="1"/>
  <c r="BN442" i="1"/>
  <c r="BO484" i="1"/>
  <c r="BN484" i="1"/>
  <c r="BO391" i="1"/>
  <c r="BN391" i="1"/>
  <c r="BO655" i="1"/>
  <c r="BN655" i="1"/>
  <c r="BO1140" i="1"/>
  <c r="BN1140" i="1"/>
  <c r="BO286" i="1"/>
  <c r="BN286" i="1"/>
  <c r="BO98" i="1"/>
  <c r="BN98" i="1"/>
  <c r="BO1122" i="1"/>
  <c r="BN1122" i="1"/>
  <c r="BO720" i="1"/>
  <c r="BN720" i="1"/>
  <c r="BO785" i="1"/>
  <c r="BN785" i="1"/>
  <c r="BO245" i="1"/>
  <c r="BN245" i="1"/>
  <c r="BO1147" i="1"/>
  <c r="BN1147" i="1"/>
  <c r="BO812" i="1"/>
  <c r="BN812" i="1"/>
  <c r="BO578" i="1"/>
  <c r="BN578" i="1"/>
  <c r="BO242" i="1"/>
  <c r="BN242" i="1"/>
  <c r="BO727" i="1"/>
  <c r="BN727" i="1"/>
  <c r="BO824" i="1"/>
  <c r="BN824" i="1"/>
  <c r="BO818" i="1"/>
  <c r="BN818" i="1"/>
  <c r="BO1066" i="1"/>
  <c r="BN1066" i="1"/>
  <c r="BO241" i="1"/>
  <c r="BN241" i="1"/>
  <c r="BO384" i="1"/>
  <c r="BN384" i="1"/>
  <c r="BO371" i="1"/>
  <c r="BN371" i="1"/>
  <c r="BO218" i="1"/>
  <c r="BN218" i="1"/>
  <c r="BO164" i="1"/>
  <c r="BN164" i="1"/>
  <c r="BO300" i="1"/>
  <c r="BN300" i="1"/>
  <c r="BO1114" i="1"/>
  <c r="BN1114" i="1"/>
  <c r="BO653" i="1"/>
  <c r="BN653" i="1"/>
  <c r="BO463" i="1"/>
  <c r="BN463" i="1"/>
  <c r="BO827" i="1"/>
  <c r="BN827" i="1"/>
  <c r="BO1039" i="1"/>
  <c r="BN1039" i="1"/>
  <c r="BO684" i="1"/>
  <c r="BN684" i="1"/>
  <c r="BO1120" i="1"/>
  <c r="BN1120" i="1"/>
  <c r="BO1144" i="1"/>
  <c r="BN1144" i="1"/>
  <c r="BO1111" i="1"/>
  <c r="BN1111" i="1"/>
  <c r="BO513" i="1"/>
  <c r="BN513" i="1"/>
  <c r="BO459" i="1"/>
  <c r="BN459" i="1"/>
  <c r="BO587" i="1"/>
  <c r="BN587" i="1"/>
  <c r="BO148" i="1"/>
  <c r="BN148" i="1"/>
  <c r="BO1077" i="1"/>
  <c r="BN1077" i="1"/>
  <c r="BO935" i="1"/>
  <c r="BN935" i="1"/>
  <c r="BO651" i="1"/>
  <c r="BN651" i="1"/>
  <c r="BO485" i="1"/>
  <c r="BN485" i="1"/>
  <c r="BO71" i="1"/>
  <c r="BN71" i="1"/>
  <c r="BO1127" i="1"/>
  <c r="BN1127" i="1"/>
  <c r="BO706" i="1"/>
  <c r="BN706" i="1"/>
  <c r="BO24" i="1"/>
  <c r="BN24" i="1"/>
  <c r="BO515" i="1"/>
  <c r="BN515" i="1"/>
  <c r="BO547" i="1"/>
  <c r="BN547" i="1"/>
  <c r="BO473" i="1"/>
  <c r="BN473" i="1"/>
  <c r="BO423" i="1"/>
  <c r="BN423" i="1"/>
  <c r="BO566" i="1"/>
  <c r="BN566" i="1"/>
  <c r="BO765" i="1"/>
  <c r="BN765" i="1"/>
  <c r="BO219" i="1"/>
  <c r="BN219" i="1"/>
  <c r="BO1089" i="1"/>
  <c r="BN1089" i="1"/>
  <c r="BO126" i="1"/>
  <c r="BN126" i="1"/>
  <c r="BO966" i="1"/>
  <c r="BN966" i="1"/>
  <c r="BO318" i="1"/>
  <c r="BN318" i="1"/>
  <c r="BO14" i="1"/>
  <c r="BN14" i="1"/>
  <c r="BO150" i="1"/>
  <c r="BN150" i="1"/>
  <c r="BO663" i="1"/>
  <c r="BN663" i="1"/>
  <c r="BO760" i="1"/>
  <c r="BN760" i="1"/>
  <c r="BO315" i="1"/>
  <c r="BN315" i="1"/>
  <c r="BO591" i="1"/>
  <c r="BN591" i="1"/>
  <c r="BO548" i="1"/>
  <c r="BN548" i="1"/>
  <c r="BO512" i="1"/>
  <c r="BN512" i="1"/>
  <c r="BO185" i="1"/>
  <c r="BN185" i="1"/>
  <c r="BO786" i="1"/>
  <c r="BN786" i="1"/>
  <c r="BO772" i="1"/>
  <c r="BN772" i="1"/>
  <c r="BO1115" i="1"/>
  <c r="BN1115" i="1"/>
  <c r="BO46" i="1"/>
  <c r="BN46" i="1"/>
  <c r="BO497" i="1"/>
  <c r="BN497" i="1"/>
  <c r="BO237" i="1"/>
  <c r="BN237" i="1"/>
  <c r="BO1118" i="1"/>
  <c r="BN1118" i="1"/>
  <c r="BO970" i="1"/>
  <c r="BN970" i="1"/>
  <c r="BO780" i="1"/>
  <c r="BN780" i="1"/>
  <c r="BO616" i="1"/>
  <c r="BN616" i="1"/>
  <c r="BO99" i="1"/>
  <c r="BN99" i="1"/>
  <c r="BO255" i="1"/>
  <c r="BN255" i="1"/>
  <c r="BO204" i="1"/>
  <c r="BN204" i="1"/>
  <c r="BO775" i="1"/>
  <c r="BN775" i="1"/>
  <c r="BO666" i="1"/>
  <c r="BN666" i="1"/>
  <c r="BO69" i="1"/>
  <c r="BN69" i="1"/>
  <c r="BO588" i="1"/>
  <c r="BN588" i="1"/>
  <c r="BO876" i="1"/>
  <c r="BN876" i="1"/>
  <c r="BO825" i="1"/>
  <c r="BN825" i="1"/>
  <c r="BO972" i="1"/>
  <c r="BN972" i="1"/>
  <c r="BO836" i="1"/>
  <c r="BN836" i="1"/>
  <c r="BO923" i="1"/>
  <c r="BN923" i="1"/>
  <c r="BO351" i="1"/>
  <c r="BN351" i="1"/>
  <c r="BO271" i="1"/>
  <c r="BN271" i="1"/>
  <c r="BO761" i="1"/>
  <c r="BN761" i="1"/>
  <c r="BO609" i="1"/>
  <c r="BN609" i="1"/>
  <c r="BO741" i="1"/>
  <c r="BN741" i="1"/>
  <c r="BO793" i="1"/>
  <c r="BN793" i="1"/>
  <c r="P1135" i="1" l="1"/>
  <c r="P1144" i="1" l="1"/>
  <c r="P756" i="1" l="1"/>
  <c r="T300" i="1" l="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0" i="1"/>
  <c r="T1059" i="1"/>
  <c r="T1058" i="1"/>
  <c r="T1057" i="1"/>
  <c r="T1056" i="1"/>
  <c r="T1055" i="1"/>
  <c r="T1053" i="1"/>
  <c r="T1052" i="1"/>
  <c r="T1051" i="1"/>
  <c r="T1050" i="1"/>
  <c r="T1049" i="1"/>
  <c r="T1048" i="1"/>
  <c r="T1047" i="1"/>
  <c r="T1046" i="1"/>
  <c r="T1045" i="1"/>
  <c r="T1044" i="1"/>
  <c r="T1043" i="1"/>
  <c r="T1042" i="1"/>
  <c r="T1041" i="1"/>
  <c r="T1040"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69" i="1"/>
  <c r="T668"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5" i="1"/>
  <c r="T614" i="1"/>
  <c r="T613" i="1"/>
  <c r="T612" i="1"/>
  <c r="T611" i="1"/>
  <c r="T610" i="1"/>
  <c r="T609" i="1"/>
  <c r="T608"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3" i="1"/>
  <c r="T372" i="1"/>
  <c r="T371" i="1"/>
  <c r="T370" i="1"/>
  <c r="T369" i="1"/>
  <c r="T368" i="1"/>
  <c r="T367" i="1"/>
  <c r="T366" i="1"/>
  <c r="T365" i="1"/>
  <c r="T364" i="1"/>
  <c r="T363" i="1"/>
  <c r="T362" i="1"/>
  <c r="T361" i="1"/>
  <c r="T360" i="1"/>
  <c r="T359" i="1"/>
  <c r="T357" i="1"/>
  <c r="T356"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7" i="1"/>
  <c r="T326" i="1"/>
  <c r="T325" i="1"/>
  <c r="T324" i="1"/>
  <c r="T323" i="1"/>
  <c r="T322" i="1"/>
  <c r="T321" i="1"/>
  <c r="T320" i="1"/>
  <c r="T319" i="1"/>
  <c r="T318" i="1"/>
  <c r="T317" i="1"/>
  <c r="T316" i="1"/>
  <c r="T315" i="1"/>
  <c r="T314" i="1"/>
  <c r="T313" i="1"/>
  <c r="T311" i="1"/>
  <c r="T310" i="1"/>
  <c r="T309" i="1"/>
  <c r="T308" i="1"/>
  <c r="T307" i="1"/>
  <c r="T306" i="1"/>
  <c r="T305" i="1"/>
  <c r="T304" i="1"/>
  <c r="T303" i="1"/>
  <c r="T302" i="1"/>
  <c r="T299" i="1"/>
  <c r="T298" i="1"/>
  <c r="T297" i="1"/>
  <c r="T296" i="1"/>
  <c r="T295" i="1"/>
  <c r="T294"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6" i="1"/>
  <c r="T245" i="1"/>
  <c r="T244" i="1"/>
  <c r="T243" i="1"/>
  <c r="T242"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8" i="1"/>
  <c r="T207" i="1"/>
  <c r="T206" i="1"/>
  <c r="T205" i="1"/>
  <c r="T204" i="1"/>
  <c r="T203"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4" i="1"/>
  <c r="T173" i="1"/>
  <c r="T172" i="1"/>
  <c r="T171" i="1"/>
  <c r="T170" i="1"/>
  <c r="T169"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BD105" i="1" l="1"/>
  <c r="BD136" i="1"/>
  <c r="BD146" i="1"/>
  <c r="BD156" i="1"/>
  <c r="BD166" i="1"/>
  <c r="BD178" i="1"/>
  <c r="BD188" i="1"/>
  <c r="BD198" i="1"/>
  <c r="BD210" i="1"/>
  <c r="BD220" i="1"/>
  <c r="BD230" i="1"/>
  <c r="BD240" i="1"/>
  <c r="BD252" i="1"/>
  <c r="BD262" i="1"/>
  <c r="BD272" i="1"/>
  <c r="BD282" i="1"/>
  <c r="BD292" i="1"/>
  <c r="BD305" i="1"/>
  <c r="BD316" i="1"/>
  <c r="BD326" i="1"/>
  <c r="BD337" i="1"/>
  <c r="BD347" i="1"/>
  <c r="BD359" i="1"/>
  <c r="BD369" i="1"/>
  <c r="BD380" i="1"/>
  <c r="BD390" i="1"/>
  <c r="BD400" i="1"/>
  <c r="BD411" i="1"/>
  <c r="BD421" i="1"/>
  <c r="BD431" i="1"/>
  <c r="BD441" i="1"/>
  <c r="BD452" i="1"/>
  <c r="BD462" i="1"/>
  <c r="BD472" i="1"/>
  <c r="BD482" i="1"/>
  <c r="BD493" i="1"/>
  <c r="BD503" i="1"/>
  <c r="BD513" i="1"/>
  <c r="BD523" i="1"/>
  <c r="BD534" i="1"/>
  <c r="BD544" i="1"/>
  <c r="BD554" i="1"/>
  <c r="BD564" i="1"/>
  <c r="BD574" i="1"/>
  <c r="BD584" i="1"/>
  <c r="BD594" i="1"/>
  <c r="BD604" i="1"/>
  <c r="BD615" i="1"/>
  <c r="BD626" i="1"/>
  <c r="BD636" i="1"/>
  <c r="BD646" i="1"/>
  <c r="BD656" i="1"/>
  <c r="BD666" i="1"/>
  <c r="BD678" i="1"/>
  <c r="BD688" i="1"/>
  <c r="BD698" i="1"/>
  <c r="BD708" i="1"/>
  <c r="BD719" i="1"/>
  <c r="BD729" i="1"/>
  <c r="BD739" i="1"/>
  <c r="BD749" i="1"/>
  <c r="BD760" i="1"/>
  <c r="BD770" i="1"/>
  <c r="BD780" i="1"/>
  <c r="BD790" i="1"/>
  <c r="BD800" i="1"/>
  <c r="BD810" i="1"/>
  <c r="BD820" i="1"/>
  <c r="BD831" i="1"/>
  <c r="BD841" i="1"/>
  <c r="BD851" i="1"/>
  <c r="BD861" i="1"/>
  <c r="BD872" i="1"/>
  <c r="BD882" i="1"/>
  <c r="BD892" i="1"/>
  <c r="BD902" i="1"/>
  <c r="BD912" i="1"/>
  <c r="BD922" i="1"/>
  <c r="BD932" i="1"/>
  <c r="BD942" i="1"/>
  <c r="BD952" i="1"/>
  <c r="BD962" i="1"/>
  <c r="BD972" i="1"/>
  <c r="BD982" i="1"/>
  <c r="BD992" i="1"/>
  <c r="BD1002" i="1"/>
  <c r="BD1013" i="1"/>
  <c r="BD1023" i="1"/>
  <c r="BD1033" i="1"/>
  <c r="BD1044" i="1"/>
  <c r="BD1055" i="1"/>
  <c r="BD1066" i="1"/>
  <c r="BD1076" i="1"/>
  <c r="BD1086" i="1"/>
  <c r="BD1096" i="1"/>
  <c r="BD1106" i="1"/>
  <c r="BD1116" i="1"/>
  <c r="BD1126" i="1"/>
  <c r="BD1137" i="1"/>
  <c r="BD1147" i="1"/>
  <c r="BD1157" i="1"/>
  <c r="BD75" i="1"/>
  <c r="BD96" i="1"/>
  <c r="BD116" i="1"/>
  <c r="BD127" i="1"/>
  <c r="BD137" i="1"/>
  <c r="BD147" i="1"/>
  <c r="BD157" i="1"/>
  <c r="BD167" i="1"/>
  <c r="BD179" i="1"/>
  <c r="BD189" i="1"/>
  <c r="BD199" i="1"/>
  <c r="BD211" i="1"/>
  <c r="BD221" i="1"/>
  <c r="BD231" i="1"/>
  <c r="BD242" i="1"/>
  <c r="BD253" i="1"/>
  <c r="BD263" i="1"/>
  <c r="BD273" i="1"/>
  <c r="BD283" i="1"/>
  <c r="BD294" i="1"/>
  <c r="BD306" i="1"/>
  <c r="BD317" i="1"/>
  <c r="BD327" i="1"/>
  <c r="BD338" i="1"/>
  <c r="BD348" i="1"/>
  <c r="BD360" i="1"/>
  <c r="BD370" i="1"/>
  <c r="BD381" i="1"/>
  <c r="BD391" i="1"/>
  <c r="BD402" i="1"/>
  <c r="BD412" i="1"/>
  <c r="BD422" i="1"/>
  <c r="BD432" i="1"/>
  <c r="BD442" i="1"/>
  <c r="BD453" i="1"/>
  <c r="BD463" i="1"/>
  <c r="BD473" i="1"/>
  <c r="BD483" i="1"/>
  <c r="BD494" i="1"/>
  <c r="BD504" i="1"/>
  <c r="BD514" i="1"/>
  <c r="BD524" i="1"/>
  <c r="BD535" i="1"/>
  <c r="BD545" i="1"/>
  <c r="BD555" i="1"/>
  <c r="BD565" i="1"/>
  <c r="BD575" i="1"/>
  <c r="BD585" i="1"/>
  <c r="BD595" i="1"/>
  <c r="BD605" i="1"/>
  <c r="BD617" i="1"/>
  <c r="BD627" i="1"/>
  <c r="BD637" i="1"/>
  <c r="BD647" i="1"/>
  <c r="BD657" i="1"/>
  <c r="BD668" i="1"/>
  <c r="BD679" i="1"/>
  <c r="BD689" i="1"/>
  <c r="BD699" i="1"/>
  <c r="BD709" i="1"/>
  <c r="BD720" i="1"/>
  <c r="BD730" i="1"/>
  <c r="BD740" i="1"/>
  <c r="BD750" i="1"/>
  <c r="BD761" i="1"/>
  <c r="BD771" i="1"/>
  <c r="BD781" i="1"/>
  <c r="BD791" i="1"/>
  <c r="BD801" i="1"/>
  <c r="BD811" i="1"/>
  <c r="BD822" i="1"/>
  <c r="BD832" i="1"/>
  <c r="BD842" i="1"/>
  <c r="BD852" i="1"/>
  <c r="BD862" i="1"/>
  <c r="BD873" i="1"/>
  <c r="BD883" i="1"/>
  <c r="BD893" i="1"/>
  <c r="BD903" i="1"/>
  <c r="BD913" i="1"/>
  <c r="BD923" i="1"/>
  <c r="BD933" i="1"/>
  <c r="BD943" i="1"/>
  <c r="BD953" i="1"/>
  <c r="BD963" i="1"/>
  <c r="BD973" i="1"/>
  <c r="BD983" i="1"/>
  <c r="BD993" i="1"/>
  <c r="BD1003" i="1"/>
  <c r="BD1014" i="1"/>
  <c r="BD1024" i="1"/>
  <c r="BD1034" i="1"/>
  <c r="BD1045" i="1"/>
  <c r="BD1056" i="1"/>
  <c r="BD1067" i="1"/>
  <c r="BD1077" i="1"/>
  <c r="BD1087" i="1"/>
  <c r="BD1097" i="1"/>
  <c r="BD1107" i="1"/>
  <c r="BD1117" i="1"/>
  <c r="BD1127" i="1"/>
  <c r="BD1138" i="1"/>
  <c r="BD1148" i="1"/>
  <c r="BD1158" i="1"/>
  <c r="BD25" i="1"/>
  <c r="BD76" i="1"/>
  <c r="BD77" i="1"/>
  <c r="BD138" i="1"/>
  <c r="BD148" i="1"/>
  <c r="BD158" i="1"/>
  <c r="BD169" i="1"/>
  <c r="BD180" i="1"/>
  <c r="BD190" i="1"/>
  <c r="BD200" i="1"/>
  <c r="BD212" i="1"/>
  <c r="BD222" i="1"/>
  <c r="BD232" i="1"/>
  <c r="BD243" i="1"/>
  <c r="BD254" i="1"/>
  <c r="BD264" i="1"/>
  <c r="BD274" i="1"/>
  <c r="BD284" i="1"/>
  <c r="BD295" i="1"/>
  <c r="BD307" i="1"/>
  <c r="BD318" i="1"/>
  <c r="BD329" i="1"/>
  <c r="BD339" i="1"/>
  <c r="BD349" i="1"/>
  <c r="BD361" i="1"/>
  <c r="BD371" i="1"/>
  <c r="BD382" i="1"/>
  <c r="BD392" i="1"/>
  <c r="BD403" i="1"/>
  <c r="BD413" i="1"/>
  <c r="BD423" i="1"/>
  <c r="BD433" i="1"/>
  <c r="BD444" i="1"/>
  <c r="BD454" i="1"/>
  <c r="BD464" i="1"/>
  <c r="BD474" i="1"/>
  <c r="BD484" i="1"/>
  <c r="BD495" i="1"/>
  <c r="BD505" i="1"/>
  <c r="BD515" i="1"/>
  <c r="BD525" i="1"/>
  <c r="BD536" i="1"/>
  <c r="BD546" i="1"/>
  <c r="BD556" i="1"/>
  <c r="BD566" i="1"/>
  <c r="BD576" i="1"/>
  <c r="BD586" i="1"/>
  <c r="BD596" i="1"/>
  <c r="BD606" i="1"/>
  <c r="BD618" i="1"/>
  <c r="BD628" i="1"/>
  <c r="BD638" i="1"/>
  <c r="BD648" i="1"/>
  <c r="BD658" i="1"/>
  <c r="BD669" i="1"/>
  <c r="BD680" i="1"/>
  <c r="BD690" i="1"/>
  <c r="BD700" i="1"/>
  <c r="BD710" i="1"/>
  <c r="BD721" i="1"/>
  <c r="BD731" i="1"/>
  <c r="BD741" i="1"/>
  <c r="BD751" i="1"/>
  <c r="BD762" i="1"/>
  <c r="BD772" i="1"/>
  <c r="BD782" i="1"/>
  <c r="BD792" i="1"/>
  <c r="BD802" i="1"/>
  <c r="BD812" i="1"/>
  <c r="BD823" i="1"/>
  <c r="BD833" i="1"/>
  <c r="BD843" i="1"/>
  <c r="BD853" i="1"/>
  <c r="BD864" i="1"/>
  <c r="BD874" i="1"/>
  <c r="BD884" i="1"/>
  <c r="BD894" i="1"/>
  <c r="BD904" i="1"/>
  <c r="BD914" i="1"/>
  <c r="BD924" i="1"/>
  <c r="BD934" i="1"/>
  <c r="BD944" i="1"/>
  <c r="BD954" i="1"/>
  <c r="BD964" i="1"/>
  <c r="BD974" i="1"/>
  <c r="BD984" i="1"/>
  <c r="BD994" i="1"/>
  <c r="BD1004" i="1"/>
  <c r="BD1015" i="1"/>
  <c r="BD1025" i="1"/>
  <c r="BD1035" i="1"/>
  <c r="BD1046" i="1"/>
  <c r="BD1057" i="1"/>
  <c r="BD1068" i="1"/>
  <c r="BD1078" i="1"/>
  <c r="BD1088" i="1"/>
  <c r="BD1098" i="1"/>
  <c r="BD1108" i="1"/>
  <c r="BD1118" i="1"/>
  <c r="BD1128" i="1"/>
  <c r="BD1139" i="1"/>
  <c r="BD1149" i="1"/>
  <c r="BD1159" i="1"/>
  <c r="BD55" i="1"/>
  <c r="BD46" i="1"/>
  <c r="BD17" i="1"/>
  <c r="BD37" i="1"/>
  <c r="BD107" i="1"/>
  <c r="BD8" i="1"/>
  <c r="BD18" i="1"/>
  <c r="BD78" i="1"/>
  <c r="BD88" i="1"/>
  <c r="BD98" i="1"/>
  <c r="BD118" i="1"/>
  <c r="BD129" i="1"/>
  <c r="BD149" i="1"/>
  <c r="BD181" i="1"/>
  <c r="BD191" i="1"/>
  <c r="BD201" i="1"/>
  <c r="BD213" i="1"/>
  <c r="BD223" i="1"/>
  <c r="BD233" i="1"/>
  <c r="BD244" i="1"/>
  <c r="BD255" i="1"/>
  <c r="BD265" i="1"/>
  <c r="BD275" i="1"/>
  <c r="BD285" i="1"/>
  <c r="BD296" i="1"/>
  <c r="BD308" i="1"/>
  <c r="BD319" i="1"/>
  <c r="BD330" i="1"/>
  <c r="BD340" i="1"/>
  <c r="BD350" i="1"/>
  <c r="BD362" i="1"/>
  <c r="BD372" i="1"/>
  <c r="BD383" i="1"/>
  <c r="BD393" i="1"/>
  <c r="BD404" i="1"/>
  <c r="BD414" i="1"/>
  <c r="BD424" i="1"/>
  <c r="BD434" i="1"/>
  <c r="BD445" i="1"/>
  <c r="BD455" i="1"/>
  <c r="BD465" i="1"/>
  <c r="BD475" i="1"/>
  <c r="BD486" i="1"/>
  <c r="BD496" i="1"/>
  <c r="BD506" i="1"/>
  <c r="BD516" i="1"/>
  <c r="BD526" i="1"/>
  <c r="BD537" i="1"/>
  <c r="BD547" i="1"/>
  <c r="BD557" i="1"/>
  <c r="BD567" i="1"/>
  <c r="BD577" i="1"/>
  <c r="BD587" i="1"/>
  <c r="BD597" i="1"/>
  <c r="BD608" i="1"/>
  <c r="BD619" i="1"/>
  <c r="BD629" i="1"/>
  <c r="BD639" i="1"/>
  <c r="BD649" i="1"/>
  <c r="BD659" i="1"/>
  <c r="BD671" i="1"/>
  <c r="BD681" i="1"/>
  <c r="BD691" i="1"/>
  <c r="BD701" i="1"/>
  <c r="BD711" i="1"/>
  <c r="BD722" i="1"/>
  <c r="BD732" i="1"/>
  <c r="BD742" i="1"/>
  <c r="BD752" i="1"/>
  <c r="BD763" i="1"/>
  <c r="BD773" i="1"/>
  <c r="BD783" i="1"/>
  <c r="BD793" i="1"/>
  <c r="BD803" i="1"/>
  <c r="BD813" i="1"/>
  <c r="BD824" i="1"/>
  <c r="BD834" i="1"/>
  <c r="BD844" i="1"/>
  <c r="BD854" i="1"/>
  <c r="BD865" i="1"/>
  <c r="BD875" i="1"/>
  <c r="BD885" i="1"/>
  <c r="BD895" i="1"/>
  <c r="BD905" i="1"/>
  <c r="BD915" i="1"/>
  <c r="BD925" i="1"/>
  <c r="BD935" i="1"/>
  <c r="BD945" i="1"/>
  <c r="BD955" i="1"/>
  <c r="BD965" i="1"/>
  <c r="BD975" i="1"/>
  <c r="BD985" i="1"/>
  <c r="BD995" i="1"/>
  <c r="BD1005" i="1"/>
  <c r="BD1016" i="1"/>
  <c r="BD1026" i="1"/>
  <c r="BD1036" i="1"/>
  <c r="BD1047" i="1"/>
  <c r="BD1058" i="1"/>
  <c r="BD1069" i="1"/>
  <c r="BD1079" i="1"/>
  <c r="BD1089" i="1"/>
  <c r="BD1099" i="1"/>
  <c r="BD1109" i="1"/>
  <c r="BD1119" i="1"/>
  <c r="BD1130" i="1"/>
  <c r="BD1140" i="1"/>
  <c r="BD1150" i="1"/>
  <c r="BD1160" i="1"/>
  <c r="BD35" i="1"/>
  <c r="BD66" i="1"/>
  <c r="BD97" i="1"/>
  <c r="BD68" i="1"/>
  <c r="BD108" i="1"/>
  <c r="BD139" i="1"/>
  <c r="BD159" i="1"/>
  <c r="BD170" i="1"/>
  <c r="BD9" i="1"/>
  <c r="BD19" i="1"/>
  <c r="BD29" i="1"/>
  <c r="BD39" i="1"/>
  <c r="BD49" i="1"/>
  <c r="BD59" i="1"/>
  <c r="BD69" i="1"/>
  <c r="BD79" i="1"/>
  <c r="BD89" i="1"/>
  <c r="BD99" i="1"/>
  <c r="BD109" i="1"/>
  <c r="BD119" i="1"/>
  <c r="BD130" i="1"/>
  <c r="BD140" i="1"/>
  <c r="BD150" i="1"/>
  <c r="BD160" i="1"/>
  <c r="BD171" i="1"/>
  <c r="BD182" i="1"/>
  <c r="BD192" i="1"/>
  <c r="BD203" i="1"/>
  <c r="BD214" i="1"/>
  <c r="BD224" i="1"/>
  <c r="BD234" i="1"/>
  <c r="BD245" i="1"/>
  <c r="BD256" i="1"/>
  <c r="BD266" i="1"/>
  <c r="BD276" i="1"/>
  <c r="BD286" i="1"/>
  <c r="BD297" i="1"/>
  <c r="BD309" i="1"/>
  <c r="BD320" i="1"/>
  <c r="BD331" i="1"/>
  <c r="BD341" i="1"/>
  <c r="BD351" i="1"/>
  <c r="BD363" i="1"/>
  <c r="BD373" i="1"/>
  <c r="BD384" i="1"/>
  <c r="BD394" i="1"/>
  <c r="BD405" i="1"/>
  <c r="BD415" i="1"/>
  <c r="BD425" i="1"/>
  <c r="BD435" i="1"/>
  <c r="BD446" i="1"/>
  <c r="BD456" i="1"/>
  <c r="BD466" i="1"/>
  <c r="BD476" i="1"/>
  <c r="BD487" i="1"/>
  <c r="BD497" i="1"/>
  <c r="BD507" i="1"/>
  <c r="BD517" i="1"/>
  <c r="BD528" i="1"/>
  <c r="BD538" i="1"/>
  <c r="BD548" i="1"/>
  <c r="BD558" i="1"/>
  <c r="BD568" i="1"/>
  <c r="BD578" i="1"/>
  <c r="BD588" i="1"/>
  <c r="BD598" i="1"/>
  <c r="BD609" i="1"/>
  <c r="BD620" i="1"/>
  <c r="BD630" i="1"/>
  <c r="BD640" i="1"/>
  <c r="BD650" i="1"/>
  <c r="BD660" i="1"/>
  <c r="BD672" i="1"/>
  <c r="BD682" i="1"/>
  <c r="BD692" i="1"/>
  <c r="BD702" i="1"/>
  <c r="BD713" i="1"/>
  <c r="BD723" i="1"/>
  <c r="BD733" i="1"/>
  <c r="BD743" i="1"/>
  <c r="BD753" i="1"/>
  <c r="BD764" i="1"/>
  <c r="BD774" i="1"/>
  <c r="BD784" i="1"/>
  <c r="BD794" i="1"/>
  <c r="BD804" i="1"/>
  <c r="BD814" i="1"/>
  <c r="BD825" i="1"/>
  <c r="BD835" i="1"/>
  <c r="BD845" i="1"/>
  <c r="BD855" i="1"/>
  <c r="BD866" i="1"/>
  <c r="BD876" i="1"/>
  <c r="BD886" i="1"/>
  <c r="BD896" i="1"/>
  <c r="BD906" i="1"/>
  <c r="BD916" i="1"/>
  <c r="BD926" i="1"/>
  <c r="BD936" i="1"/>
  <c r="BD946" i="1"/>
  <c r="BD956" i="1"/>
  <c r="BD966" i="1"/>
  <c r="BD976" i="1"/>
  <c r="BD986" i="1"/>
  <c r="BD996" i="1"/>
  <c r="BD1006" i="1"/>
  <c r="BD1017" i="1"/>
  <c r="BD1027" i="1"/>
  <c r="BD1037" i="1"/>
  <c r="BD1048" i="1"/>
  <c r="BD1059" i="1"/>
  <c r="BD1070" i="1"/>
  <c r="BD1080" i="1"/>
  <c r="BD1090" i="1"/>
  <c r="BD1100" i="1"/>
  <c r="BD1110" i="1"/>
  <c r="BD1120" i="1"/>
  <c r="BD1131" i="1"/>
  <c r="BD1141" i="1"/>
  <c r="BD1151" i="1"/>
  <c r="BD1161" i="1"/>
  <c r="BD85" i="1"/>
  <c r="BD16" i="1"/>
  <c r="BD57" i="1"/>
  <c r="BD38" i="1"/>
  <c r="BD50" i="1"/>
  <c r="BD110" i="1"/>
  <c r="BD151" i="1"/>
  <c r="BD161" i="1"/>
  <c r="BD172" i="1"/>
  <c r="BD183" i="1"/>
  <c r="BD193" i="1"/>
  <c r="BD204" i="1"/>
  <c r="BD215" i="1"/>
  <c r="BD225" i="1"/>
  <c r="BD235" i="1"/>
  <c r="BD246" i="1"/>
  <c r="BD257" i="1"/>
  <c r="BD267" i="1"/>
  <c r="BD277" i="1"/>
  <c r="BD287" i="1"/>
  <c r="BD298" i="1"/>
  <c r="BD310" i="1"/>
  <c r="BD321" i="1"/>
  <c r="BD332" i="1"/>
  <c r="BD342" i="1"/>
  <c r="BD352" i="1"/>
  <c r="BD364" i="1"/>
  <c r="BD375" i="1"/>
  <c r="BD385" i="1"/>
  <c r="BD395" i="1"/>
  <c r="BD406" i="1"/>
  <c r="BD416" i="1"/>
  <c r="BD426" i="1"/>
  <c r="BD436" i="1"/>
  <c r="BD447" i="1"/>
  <c r="BD457" i="1"/>
  <c r="BD467" i="1"/>
  <c r="BD477" i="1"/>
  <c r="BD488" i="1"/>
  <c r="BD498" i="1"/>
  <c r="BD508" i="1"/>
  <c r="BD518" i="1"/>
  <c r="BD529" i="1"/>
  <c r="BD539" i="1"/>
  <c r="BD549" i="1"/>
  <c r="BD559" i="1"/>
  <c r="BD569" i="1"/>
  <c r="BD579" i="1"/>
  <c r="BD589" i="1"/>
  <c r="BD599" i="1"/>
  <c r="BD610" i="1"/>
  <c r="BD621" i="1"/>
  <c r="BD631" i="1"/>
  <c r="BD641" i="1"/>
  <c r="BD651" i="1"/>
  <c r="BD661" i="1"/>
  <c r="BD673" i="1"/>
  <c r="BD683" i="1"/>
  <c r="BD693" i="1"/>
  <c r="BD703" i="1"/>
  <c r="BD714" i="1"/>
  <c r="BD724" i="1"/>
  <c r="BD734" i="1"/>
  <c r="BD744" i="1"/>
  <c r="BD755" i="1"/>
  <c r="BD765" i="1"/>
  <c r="BD775" i="1"/>
  <c r="BD785" i="1"/>
  <c r="BD795" i="1"/>
  <c r="BD805" i="1"/>
  <c r="BD815" i="1"/>
  <c r="BD826" i="1"/>
  <c r="BD836" i="1"/>
  <c r="BD846" i="1"/>
  <c r="BD856" i="1"/>
  <c r="BD867" i="1"/>
  <c r="BD877" i="1"/>
  <c r="BD887" i="1"/>
  <c r="BD897" i="1"/>
  <c r="BD907" i="1"/>
  <c r="BD917" i="1"/>
  <c r="BD927" i="1"/>
  <c r="BD937" i="1"/>
  <c r="BD947" i="1"/>
  <c r="BD957" i="1"/>
  <c r="BD967" i="1"/>
  <c r="BD977" i="1"/>
  <c r="BD987" i="1"/>
  <c r="BD997" i="1"/>
  <c r="BD1008" i="1"/>
  <c r="BD1018" i="1"/>
  <c r="BD1028" i="1"/>
  <c r="BD1038" i="1"/>
  <c r="BD1049" i="1"/>
  <c r="BD1060" i="1"/>
  <c r="BD1071" i="1"/>
  <c r="BD1081" i="1"/>
  <c r="BD1091" i="1"/>
  <c r="BD1101" i="1"/>
  <c r="BD1111" i="1"/>
  <c r="BD1121" i="1"/>
  <c r="BD1132" i="1"/>
  <c r="BD1142" i="1"/>
  <c r="BD1152" i="1"/>
  <c r="BD1162" i="1"/>
  <c r="BD65" i="1"/>
  <c r="BD115" i="1"/>
  <c r="BD6" i="1"/>
  <c r="BD86" i="1"/>
  <c r="BD7" i="1"/>
  <c r="BD117" i="1"/>
  <c r="BD40" i="1"/>
  <c r="BD100" i="1"/>
  <c r="BD131" i="1"/>
  <c r="BD31" i="1"/>
  <c r="BD71" i="1"/>
  <c r="BD101" i="1"/>
  <c r="BD122" i="1"/>
  <c r="BD132" i="1"/>
  <c r="BD142" i="1"/>
  <c r="BD152" i="1"/>
  <c r="BD162" i="1"/>
  <c r="BD173" i="1"/>
  <c r="BD184" i="1"/>
  <c r="BD194" i="1"/>
  <c r="BD205" i="1"/>
  <c r="BD216" i="1"/>
  <c r="BD226" i="1"/>
  <c r="BD236" i="1"/>
  <c r="BD248" i="1"/>
  <c r="BD258" i="1"/>
  <c r="BD268" i="1"/>
  <c r="BD278" i="1"/>
  <c r="BD288" i="1"/>
  <c r="BD299" i="1"/>
  <c r="BD311" i="1"/>
  <c r="BD322" i="1"/>
  <c r="BD333" i="1"/>
  <c r="BD343" i="1"/>
  <c r="BD353" i="1"/>
  <c r="BD365" i="1"/>
  <c r="BD376" i="1"/>
  <c r="BD386" i="1"/>
  <c r="BD396" i="1"/>
  <c r="BD407" i="1"/>
  <c r="BD417" i="1"/>
  <c r="BD427" i="1"/>
  <c r="BD437" i="1"/>
  <c r="BD448" i="1"/>
  <c r="BD458" i="1"/>
  <c r="BD468" i="1"/>
  <c r="BD478" i="1"/>
  <c r="BD489" i="1"/>
  <c r="BD499" i="1"/>
  <c r="BD509" i="1"/>
  <c r="BD519" i="1"/>
  <c r="BD530" i="1"/>
  <c r="BD540" i="1"/>
  <c r="BD550" i="1"/>
  <c r="BD560" i="1"/>
  <c r="BD570" i="1"/>
  <c r="BD580" i="1"/>
  <c r="BD590" i="1"/>
  <c r="BD600" i="1"/>
  <c r="BD611" i="1"/>
  <c r="BD622" i="1"/>
  <c r="BD632" i="1"/>
  <c r="BD642" i="1"/>
  <c r="BD652" i="1"/>
  <c r="BD662" i="1"/>
  <c r="BD674" i="1"/>
  <c r="BD684" i="1"/>
  <c r="BD694" i="1"/>
  <c r="BD704" i="1"/>
  <c r="BD715" i="1"/>
  <c r="BD725" i="1"/>
  <c r="BD735" i="1"/>
  <c r="BD745" i="1"/>
  <c r="BD756" i="1"/>
  <c r="BD766" i="1"/>
  <c r="BD776" i="1"/>
  <c r="BD786" i="1"/>
  <c r="BD796" i="1"/>
  <c r="BD806" i="1"/>
  <c r="BD816" i="1"/>
  <c r="BD827" i="1"/>
  <c r="BD837" i="1"/>
  <c r="BD847" i="1"/>
  <c r="BD857" i="1"/>
  <c r="BD868" i="1"/>
  <c r="BD878" i="1"/>
  <c r="BD888" i="1"/>
  <c r="BD898" i="1"/>
  <c r="BD908" i="1"/>
  <c r="BD918" i="1"/>
  <c r="BD928" i="1"/>
  <c r="BD938" i="1"/>
  <c r="BD948" i="1"/>
  <c r="BD958" i="1"/>
  <c r="BD968" i="1"/>
  <c r="BD978" i="1"/>
  <c r="BD988" i="1"/>
  <c r="BD998" i="1"/>
  <c r="BD1009" i="1"/>
  <c r="BD1019" i="1"/>
  <c r="BD1029" i="1"/>
  <c r="BD1040" i="1"/>
  <c r="BD1050" i="1"/>
  <c r="BD1062" i="1"/>
  <c r="BD1072" i="1"/>
  <c r="BD1082" i="1"/>
  <c r="BD1092" i="1"/>
  <c r="BD1102" i="1"/>
  <c r="BD1112" i="1"/>
  <c r="BD1122" i="1"/>
  <c r="BD1133" i="1"/>
  <c r="BD1143" i="1"/>
  <c r="BD1153" i="1"/>
  <c r="BD1163" i="1"/>
  <c r="BD95" i="1"/>
  <c r="BD26" i="1"/>
  <c r="BD87" i="1"/>
  <c r="BD48" i="1"/>
  <c r="BD80" i="1"/>
  <c r="BD120" i="1"/>
  <c r="BD141" i="1"/>
  <c r="BD11" i="1"/>
  <c r="BD21" i="1"/>
  <c r="BD41" i="1"/>
  <c r="BD51" i="1"/>
  <c r="BD61" i="1"/>
  <c r="BD81" i="1"/>
  <c r="BD91" i="1"/>
  <c r="BD111" i="1"/>
  <c r="BD12" i="1"/>
  <c r="BD22" i="1"/>
  <c r="BD32" i="1"/>
  <c r="BD42" i="1"/>
  <c r="BD52" i="1"/>
  <c r="BD62" i="1"/>
  <c r="BD72" i="1"/>
  <c r="BD82" i="1"/>
  <c r="BD92" i="1"/>
  <c r="BD102" i="1"/>
  <c r="BD112" i="1"/>
  <c r="BD123" i="1"/>
  <c r="BD133" i="1"/>
  <c r="BD143" i="1"/>
  <c r="BD153" i="1"/>
  <c r="BD163" i="1"/>
  <c r="BD174" i="1"/>
  <c r="BD185" i="1"/>
  <c r="BD195" i="1"/>
  <c r="BD206" i="1"/>
  <c r="BD217" i="1"/>
  <c r="BD227" i="1"/>
  <c r="BD237" i="1"/>
  <c r="BD249" i="1"/>
  <c r="BD259" i="1"/>
  <c r="BD269" i="1"/>
  <c r="BD279" i="1"/>
  <c r="BD289" i="1"/>
  <c r="BD302" i="1"/>
  <c r="BD313" i="1"/>
  <c r="BD323" i="1"/>
  <c r="BD334" i="1"/>
  <c r="BD344" i="1"/>
  <c r="BD354" i="1"/>
  <c r="BD366" i="1"/>
  <c r="BD377" i="1"/>
  <c r="BD387" i="1"/>
  <c r="BD397" i="1"/>
  <c r="BD408" i="1"/>
  <c r="BD418" i="1"/>
  <c r="BD428" i="1"/>
  <c r="BD438" i="1"/>
  <c r="BD449" i="1"/>
  <c r="BD459" i="1"/>
  <c r="BD469" i="1"/>
  <c r="BD479" i="1"/>
  <c r="BD490" i="1"/>
  <c r="BD500" i="1"/>
  <c r="BD510" i="1"/>
  <c r="BD520" i="1"/>
  <c r="BD531" i="1"/>
  <c r="BD541" i="1"/>
  <c r="BD551" i="1"/>
  <c r="BD561" i="1"/>
  <c r="BD571" i="1"/>
  <c r="BD581" i="1"/>
  <c r="BD591" i="1"/>
  <c r="BD601" i="1"/>
  <c r="BD612" i="1"/>
  <c r="BD623" i="1"/>
  <c r="BD633" i="1"/>
  <c r="BD643" i="1"/>
  <c r="BD653" i="1"/>
  <c r="BD663" i="1"/>
  <c r="BD675" i="1"/>
  <c r="BD685" i="1"/>
  <c r="BD695" i="1"/>
  <c r="BD705" i="1"/>
  <c r="BD716" i="1"/>
  <c r="BD726" i="1"/>
  <c r="BD736" i="1"/>
  <c r="BD746" i="1"/>
  <c r="BD757" i="1"/>
  <c r="BD767" i="1"/>
  <c r="BD777" i="1"/>
  <c r="BD787" i="1"/>
  <c r="BD797" i="1"/>
  <c r="BD807" i="1"/>
  <c r="BD817" i="1"/>
  <c r="BD828" i="1"/>
  <c r="BD838" i="1"/>
  <c r="BD848" i="1"/>
  <c r="BD858" i="1"/>
  <c r="BD869" i="1"/>
  <c r="BD879" i="1"/>
  <c r="BD889" i="1"/>
  <c r="BD899" i="1"/>
  <c r="BD909" i="1"/>
  <c r="BD919" i="1"/>
  <c r="BD929" i="1"/>
  <c r="BD939" i="1"/>
  <c r="BD949" i="1"/>
  <c r="BD959" i="1"/>
  <c r="BD969" i="1"/>
  <c r="BD979" i="1"/>
  <c r="BD989" i="1"/>
  <c r="BD999" i="1"/>
  <c r="BD1010" i="1"/>
  <c r="BD1020" i="1"/>
  <c r="BD1030" i="1"/>
  <c r="BD1041" i="1"/>
  <c r="BD1051" i="1"/>
  <c r="BD1063" i="1"/>
  <c r="BD1073" i="1"/>
  <c r="BD1083" i="1"/>
  <c r="BD1093" i="1"/>
  <c r="BD1103" i="1"/>
  <c r="BD1113" i="1"/>
  <c r="BD1123" i="1"/>
  <c r="BD1134" i="1"/>
  <c r="BD1144" i="1"/>
  <c r="BD1154" i="1"/>
  <c r="BD1164" i="1"/>
  <c r="BD45" i="1"/>
  <c r="BD126" i="1"/>
  <c r="BD56" i="1"/>
  <c r="BD106" i="1"/>
  <c r="BD27" i="1"/>
  <c r="BD67" i="1"/>
  <c r="BD128" i="1"/>
  <c r="BD28" i="1"/>
  <c r="BD10" i="1"/>
  <c r="BD20" i="1"/>
  <c r="BD30" i="1"/>
  <c r="BD60" i="1"/>
  <c r="BD90" i="1"/>
  <c r="BD13" i="1"/>
  <c r="BD33" i="1"/>
  <c r="BD43" i="1"/>
  <c r="BD53" i="1"/>
  <c r="BD73" i="1"/>
  <c r="BD93" i="1"/>
  <c r="BD103" i="1"/>
  <c r="BD124" i="1"/>
  <c r="BD144" i="1"/>
  <c r="BD164" i="1"/>
  <c r="BD186" i="1"/>
  <c r="BD207" i="1"/>
  <c r="BD228" i="1"/>
  <c r="BD250" i="1"/>
  <c r="BD260" i="1"/>
  <c r="BD270" i="1"/>
  <c r="BD280" i="1"/>
  <c r="BD290" i="1"/>
  <c r="BD303" i="1"/>
  <c r="BD314" i="1"/>
  <c r="BD324" i="1"/>
  <c r="BD335" i="1"/>
  <c r="BD345" i="1"/>
  <c r="BD356" i="1"/>
  <c r="BD367" i="1"/>
  <c r="BD378" i="1"/>
  <c r="BD388" i="1"/>
  <c r="BD398" i="1"/>
  <c r="BD409" i="1"/>
  <c r="BD419" i="1"/>
  <c r="BD429" i="1"/>
  <c r="BD439" i="1"/>
  <c r="BD450" i="1"/>
  <c r="BD460" i="1"/>
  <c r="BD470" i="1"/>
  <c r="BD480" i="1"/>
  <c r="BD491" i="1"/>
  <c r="BD501" i="1"/>
  <c r="BD511" i="1"/>
  <c r="BD521" i="1"/>
  <c r="BD532" i="1"/>
  <c r="BD542" i="1"/>
  <c r="BD552" i="1"/>
  <c r="BD562" i="1"/>
  <c r="BD572" i="1"/>
  <c r="BD582" i="1"/>
  <c r="BD592" i="1"/>
  <c r="BD602" i="1"/>
  <c r="BD613" i="1"/>
  <c r="BD624" i="1"/>
  <c r="BD634" i="1"/>
  <c r="BD644" i="1"/>
  <c r="BD654" i="1"/>
  <c r="BD664" i="1"/>
  <c r="BD676" i="1"/>
  <c r="BD686" i="1"/>
  <c r="BD696" i="1"/>
  <c r="BD706" i="1"/>
  <c r="BD717" i="1"/>
  <c r="BD727" i="1"/>
  <c r="BD737" i="1"/>
  <c r="BD747" i="1"/>
  <c r="BD758" i="1"/>
  <c r="BD768" i="1"/>
  <c r="BD778" i="1"/>
  <c r="BD788" i="1"/>
  <c r="BD798" i="1"/>
  <c r="BD808" i="1"/>
  <c r="BD818" i="1"/>
  <c r="BD829" i="1"/>
  <c r="BD839" i="1"/>
  <c r="BD849" i="1"/>
  <c r="BD859" i="1"/>
  <c r="BD870" i="1"/>
  <c r="BD880" i="1"/>
  <c r="BD890" i="1"/>
  <c r="BD900" i="1"/>
  <c r="BD910" i="1"/>
  <c r="BD920" i="1"/>
  <c r="BD930" i="1"/>
  <c r="BD940" i="1"/>
  <c r="BD950" i="1"/>
  <c r="BD960" i="1"/>
  <c r="BD970" i="1"/>
  <c r="BD980" i="1"/>
  <c r="BD990" i="1"/>
  <c r="BD1000" i="1"/>
  <c r="BD1011" i="1"/>
  <c r="BD1021" i="1"/>
  <c r="BD1031" i="1"/>
  <c r="BD1042" i="1"/>
  <c r="BD1052" i="1"/>
  <c r="BD1064" i="1"/>
  <c r="BD1074" i="1"/>
  <c r="BD1084" i="1"/>
  <c r="BD1094" i="1"/>
  <c r="BD1104" i="1"/>
  <c r="BD1114" i="1"/>
  <c r="BD1124" i="1"/>
  <c r="BD1135" i="1"/>
  <c r="BD1145" i="1"/>
  <c r="BD1155" i="1"/>
  <c r="BD15" i="1"/>
  <c r="BD36" i="1"/>
  <c r="BD47" i="1"/>
  <c r="BD58" i="1"/>
  <c r="BD70" i="1"/>
  <c r="BD23" i="1"/>
  <c r="BD63" i="1"/>
  <c r="BD83" i="1"/>
  <c r="BD113" i="1"/>
  <c r="BD134" i="1"/>
  <c r="BD154" i="1"/>
  <c r="BD176" i="1"/>
  <c r="BD196" i="1"/>
  <c r="BD218" i="1"/>
  <c r="BD238" i="1"/>
  <c r="BD14" i="1"/>
  <c r="BD24" i="1"/>
  <c r="BD34" i="1"/>
  <c r="BD44" i="1"/>
  <c r="BD54" i="1"/>
  <c r="BD64" i="1"/>
  <c r="BD74" i="1"/>
  <c r="BD84" i="1"/>
  <c r="BD94" i="1"/>
  <c r="BD104" i="1"/>
  <c r="BD114" i="1"/>
  <c r="BD125" i="1"/>
  <c r="BD135" i="1"/>
  <c r="BD145" i="1"/>
  <c r="BD155" i="1"/>
  <c r="BD165" i="1"/>
  <c r="BD177" i="1"/>
  <c r="BD187" i="1"/>
  <c r="BD197" i="1"/>
  <c r="BD208" i="1"/>
  <c r="BD219" i="1"/>
  <c r="BD229" i="1"/>
  <c r="BD239" i="1"/>
  <c r="BD251" i="1"/>
  <c r="BD261" i="1"/>
  <c r="BD271" i="1"/>
  <c r="BD281" i="1"/>
  <c r="BD291" i="1"/>
  <c r="BD304" i="1"/>
  <c r="BD315" i="1"/>
  <c r="BD325" i="1"/>
  <c r="BD336" i="1"/>
  <c r="BD346" i="1"/>
  <c r="BD357" i="1"/>
  <c r="BD368" i="1"/>
  <c r="BD379" i="1"/>
  <c r="BD389" i="1"/>
  <c r="BD399" i="1"/>
  <c r="BD410" i="1"/>
  <c r="BD420" i="1"/>
  <c r="BD430" i="1"/>
  <c r="BD440" i="1"/>
  <c r="BD451" i="1"/>
  <c r="BD461" i="1"/>
  <c r="BD471" i="1"/>
  <c r="BD481" i="1"/>
  <c r="BD492" i="1"/>
  <c r="BD502" i="1"/>
  <c r="BD512" i="1"/>
  <c r="BD522" i="1"/>
  <c r="BD533" i="1"/>
  <c r="BD543" i="1"/>
  <c r="BD553" i="1"/>
  <c r="BD563" i="1"/>
  <c r="BD573" i="1"/>
  <c r="BD583" i="1"/>
  <c r="BD593" i="1"/>
  <c r="BD603" i="1"/>
  <c r="BD614" i="1"/>
  <c r="BD625" i="1"/>
  <c r="BD635" i="1"/>
  <c r="BD645" i="1"/>
  <c r="BD655" i="1"/>
  <c r="BD665" i="1"/>
  <c r="BD677" i="1"/>
  <c r="BD687" i="1"/>
  <c r="BD697" i="1"/>
  <c r="BD707" i="1"/>
  <c r="BD718" i="1"/>
  <c r="BD728" i="1"/>
  <c r="BD738" i="1"/>
  <c r="BD748" i="1"/>
  <c r="BD759" i="1"/>
  <c r="BD769" i="1"/>
  <c r="BD779" i="1"/>
  <c r="BD789" i="1"/>
  <c r="BD799" i="1"/>
  <c r="BD809" i="1"/>
  <c r="BD819" i="1"/>
  <c r="BD830" i="1"/>
  <c r="BD840" i="1"/>
  <c r="BD850" i="1"/>
  <c r="BD860" i="1"/>
  <c r="BD871" i="1"/>
  <c r="BD881" i="1"/>
  <c r="BD891" i="1"/>
  <c r="BD901" i="1"/>
  <c r="BD911" i="1"/>
  <c r="BD921" i="1"/>
  <c r="BD931" i="1"/>
  <c r="BD941" i="1"/>
  <c r="BD951" i="1"/>
  <c r="BD961" i="1"/>
  <c r="BD971" i="1"/>
  <c r="BD981" i="1"/>
  <c r="BD991" i="1"/>
  <c r="BD1001" i="1"/>
  <c r="BD1012" i="1"/>
  <c r="BD1022" i="1"/>
  <c r="BD1032" i="1"/>
  <c r="BD1043" i="1"/>
  <c r="BD1053" i="1"/>
  <c r="BD1065" i="1"/>
  <c r="BD1075" i="1"/>
  <c r="BD1085" i="1"/>
  <c r="BD1095" i="1"/>
  <c r="BD1105" i="1"/>
  <c r="BD1115" i="1"/>
  <c r="BD1125" i="1"/>
  <c r="BD1136" i="1"/>
  <c r="BD1146" i="1"/>
  <c r="BD1156" i="1"/>
  <c r="BD300" i="1"/>
  <c r="BD5" i="1"/>
  <c r="A34" i="1"/>
  <c r="A125" i="1"/>
  <c r="A219" i="1"/>
  <c r="A45" i="1"/>
  <c r="A85" i="1"/>
  <c r="A136" i="1"/>
  <c r="A146" i="1"/>
  <c r="A156" i="1"/>
  <c r="A166" i="1"/>
  <c r="A178" i="1"/>
  <c r="A188" i="1"/>
  <c r="A198" i="1"/>
  <c r="A210" i="1"/>
  <c r="A220" i="1"/>
  <c r="A230" i="1"/>
  <c r="A240" i="1"/>
  <c r="A252" i="1"/>
  <c r="A262" i="1"/>
  <c r="A272" i="1"/>
  <c r="A282" i="1"/>
  <c r="A292" i="1"/>
  <c r="A305" i="1"/>
  <c r="A316" i="1"/>
  <c r="A326" i="1"/>
  <c r="A337" i="1"/>
  <c r="A347" i="1"/>
  <c r="A359" i="1"/>
  <c r="A369" i="1"/>
  <c r="A380" i="1"/>
  <c r="A390" i="1"/>
  <c r="A400" i="1"/>
  <c r="A411" i="1"/>
  <c r="A421" i="1"/>
  <c r="A431" i="1"/>
  <c r="A441" i="1"/>
  <c r="A452" i="1"/>
  <c r="A462" i="1"/>
  <c r="A472" i="1"/>
  <c r="A482" i="1"/>
  <c r="A493" i="1"/>
  <c r="A503" i="1"/>
  <c r="A513" i="1"/>
  <c r="A523" i="1"/>
  <c r="A534" i="1"/>
  <c r="A544" i="1"/>
  <c r="A554" i="1"/>
  <c r="A564" i="1"/>
  <c r="A574" i="1"/>
  <c r="A584" i="1"/>
  <c r="A594" i="1"/>
  <c r="A604" i="1"/>
  <c r="A615" i="1"/>
  <c r="A626" i="1"/>
  <c r="A636" i="1"/>
  <c r="A646" i="1"/>
  <c r="A656" i="1"/>
  <c r="A666" i="1"/>
  <c r="A678" i="1"/>
  <c r="A688" i="1"/>
  <c r="A698" i="1"/>
  <c r="A708" i="1"/>
  <c r="A719" i="1"/>
  <c r="A729" i="1"/>
  <c r="A739" i="1"/>
  <c r="A749" i="1"/>
  <c r="A760" i="1"/>
  <c r="A770" i="1"/>
  <c r="A780" i="1"/>
  <c r="A790" i="1"/>
  <c r="A800" i="1"/>
  <c r="A810" i="1"/>
  <c r="A820" i="1"/>
  <c r="A831" i="1"/>
  <c r="A841" i="1"/>
  <c r="A851" i="1"/>
  <c r="A861" i="1"/>
  <c r="A872" i="1"/>
  <c r="A882" i="1"/>
  <c r="A892" i="1"/>
  <c r="A902" i="1"/>
  <c r="A912" i="1"/>
  <c r="A922" i="1"/>
  <c r="A932" i="1"/>
  <c r="A942" i="1"/>
  <c r="A952" i="1"/>
  <c r="A962" i="1"/>
  <c r="A972" i="1"/>
  <c r="A982" i="1"/>
  <c r="A992" i="1"/>
  <c r="A1002" i="1"/>
  <c r="A1013" i="1"/>
  <c r="A1023" i="1"/>
  <c r="A1033" i="1"/>
  <c r="A1044" i="1"/>
  <c r="A1055" i="1"/>
  <c r="A1066" i="1"/>
  <c r="A1076" i="1"/>
  <c r="A1086" i="1"/>
  <c r="A1096" i="1"/>
  <c r="A1106" i="1"/>
  <c r="A1116" i="1"/>
  <c r="A1126" i="1"/>
  <c r="A1137" i="1"/>
  <c r="A1147" i="1"/>
  <c r="A1157" i="1"/>
  <c r="A10" i="1"/>
  <c r="A14" i="1"/>
  <c r="A94" i="1"/>
  <c r="A177" i="1"/>
  <c r="A35" i="1"/>
  <c r="A75" i="1"/>
  <c r="A126" i="1"/>
  <c r="A26" i="1"/>
  <c r="A56" i="1"/>
  <c r="A76" i="1"/>
  <c r="A116" i="1"/>
  <c r="A137" i="1"/>
  <c r="A147" i="1"/>
  <c r="A157" i="1"/>
  <c r="A167" i="1"/>
  <c r="A179" i="1"/>
  <c r="A189" i="1"/>
  <c r="A199" i="1"/>
  <c r="A211" i="1"/>
  <c r="A221" i="1"/>
  <c r="A231" i="1"/>
  <c r="A242" i="1"/>
  <c r="A253" i="1"/>
  <c r="A263" i="1"/>
  <c r="A273" i="1"/>
  <c r="A283" i="1"/>
  <c r="A294" i="1"/>
  <c r="A306" i="1"/>
  <c r="A317" i="1"/>
  <c r="A327" i="1"/>
  <c r="A338" i="1"/>
  <c r="A348" i="1"/>
  <c r="A360" i="1"/>
  <c r="A370" i="1"/>
  <c r="A381" i="1"/>
  <c r="A391" i="1"/>
  <c r="A402" i="1"/>
  <c r="A412" i="1"/>
  <c r="A422" i="1"/>
  <c r="A432" i="1"/>
  <c r="A442" i="1"/>
  <c r="A453" i="1"/>
  <c r="A463" i="1"/>
  <c r="A473" i="1"/>
  <c r="A483" i="1"/>
  <c r="A494" i="1"/>
  <c r="A504" i="1"/>
  <c r="A514" i="1"/>
  <c r="A524" i="1"/>
  <c r="A535" i="1"/>
  <c r="A545" i="1"/>
  <c r="A555" i="1"/>
  <c r="A565" i="1"/>
  <c r="A575" i="1"/>
  <c r="A585" i="1"/>
  <c r="A595" i="1"/>
  <c r="A605" i="1"/>
  <c r="A617" i="1"/>
  <c r="A627" i="1"/>
  <c r="A637" i="1"/>
  <c r="A647" i="1"/>
  <c r="A657" i="1"/>
  <c r="A668" i="1"/>
  <c r="A679" i="1"/>
  <c r="A689" i="1"/>
  <c r="A699" i="1"/>
  <c r="A709" i="1"/>
  <c r="A720" i="1"/>
  <c r="A730" i="1"/>
  <c r="A740" i="1"/>
  <c r="A750" i="1"/>
  <c r="A761" i="1"/>
  <c r="A771" i="1"/>
  <c r="A781" i="1"/>
  <c r="A791" i="1"/>
  <c r="A801" i="1"/>
  <c r="A811" i="1"/>
  <c r="A822" i="1"/>
  <c r="A832" i="1"/>
  <c r="A842" i="1"/>
  <c r="A852" i="1"/>
  <c r="A862" i="1"/>
  <c r="A873" i="1"/>
  <c r="A883" i="1"/>
  <c r="A893" i="1"/>
  <c r="A903" i="1"/>
  <c r="A913" i="1"/>
  <c r="A923" i="1"/>
  <c r="A933" i="1"/>
  <c r="A943" i="1"/>
  <c r="A953" i="1"/>
  <c r="A963" i="1"/>
  <c r="A973" i="1"/>
  <c r="A983" i="1"/>
  <c r="A993" i="1"/>
  <c r="A1003" i="1"/>
  <c r="A1014" i="1"/>
  <c r="A1024" i="1"/>
  <c r="A1034" i="1"/>
  <c r="A1045" i="1"/>
  <c r="A1056" i="1"/>
  <c r="A1067" i="1"/>
  <c r="A1077" i="1"/>
  <c r="A1087" i="1"/>
  <c r="A1097" i="1"/>
  <c r="A1107" i="1"/>
  <c r="A1117" i="1"/>
  <c r="A1127" i="1"/>
  <c r="A1138" i="1"/>
  <c r="A1148" i="1"/>
  <c r="A1158" i="1"/>
  <c r="A9" i="1"/>
  <c r="A64" i="1"/>
  <c r="A145" i="1"/>
  <c r="A197" i="1"/>
  <c r="A15" i="1"/>
  <c r="A25" i="1"/>
  <c r="A65" i="1"/>
  <c r="A105" i="1"/>
  <c r="A6" i="1"/>
  <c r="A16" i="1"/>
  <c r="A46" i="1"/>
  <c r="A86" i="1"/>
  <c r="A106" i="1"/>
  <c r="A17" i="1"/>
  <c r="A67" i="1"/>
  <c r="A77" i="1"/>
  <c r="A87" i="1"/>
  <c r="A97" i="1"/>
  <c r="A107" i="1"/>
  <c r="A117" i="1"/>
  <c r="A128" i="1"/>
  <c r="A138" i="1"/>
  <c r="A148" i="1"/>
  <c r="A158" i="1"/>
  <c r="A169" i="1"/>
  <c r="A180" i="1"/>
  <c r="A190" i="1"/>
  <c r="A200" i="1"/>
  <c r="A212" i="1"/>
  <c r="A222" i="1"/>
  <c r="A232" i="1"/>
  <c r="A243" i="1"/>
  <c r="A254" i="1"/>
  <c r="A264" i="1"/>
  <c r="A274" i="1"/>
  <c r="A284" i="1"/>
  <c r="A295" i="1"/>
  <c r="A307" i="1"/>
  <c r="A318" i="1"/>
  <c r="A329" i="1"/>
  <c r="A339" i="1"/>
  <c r="A349" i="1"/>
  <c r="A361" i="1"/>
  <c r="A371" i="1"/>
  <c r="A382" i="1"/>
  <c r="A392" i="1"/>
  <c r="A403" i="1"/>
  <c r="A413" i="1"/>
  <c r="A423" i="1"/>
  <c r="A433" i="1"/>
  <c r="A444" i="1"/>
  <c r="A454" i="1"/>
  <c r="A464" i="1"/>
  <c r="A474" i="1"/>
  <c r="A484" i="1"/>
  <c r="A495" i="1"/>
  <c r="A505" i="1"/>
  <c r="A515" i="1"/>
  <c r="A525" i="1"/>
  <c r="A536" i="1"/>
  <c r="A546" i="1"/>
  <c r="A556" i="1"/>
  <c r="A566" i="1"/>
  <c r="A576" i="1"/>
  <c r="A586" i="1"/>
  <c r="A596" i="1"/>
  <c r="A606" i="1"/>
  <c r="A618" i="1"/>
  <c r="A628" i="1"/>
  <c r="A638" i="1"/>
  <c r="A648" i="1"/>
  <c r="A658" i="1"/>
  <c r="A669" i="1"/>
  <c r="A680" i="1"/>
  <c r="A690" i="1"/>
  <c r="A700" i="1"/>
  <c r="A710" i="1"/>
  <c r="A721" i="1"/>
  <c r="A731" i="1"/>
  <c r="A741" i="1"/>
  <c r="A751" i="1"/>
  <c r="A762" i="1"/>
  <c r="A772" i="1"/>
  <c r="A782" i="1"/>
  <c r="A792" i="1"/>
  <c r="A802" i="1"/>
  <c r="A812" i="1"/>
  <c r="A823" i="1"/>
  <c r="A833" i="1"/>
  <c r="A843" i="1"/>
  <c r="A853" i="1"/>
  <c r="A864" i="1"/>
  <c r="A874" i="1"/>
  <c r="A884" i="1"/>
  <c r="A894" i="1"/>
  <c r="A904" i="1"/>
  <c r="A914" i="1"/>
  <c r="A924" i="1"/>
  <c r="A934" i="1"/>
  <c r="A944" i="1"/>
  <c r="A954" i="1"/>
  <c r="A964" i="1"/>
  <c r="A974" i="1"/>
  <c r="A984" i="1"/>
  <c r="A994" i="1"/>
  <c r="A1004" i="1"/>
  <c r="A1015" i="1"/>
  <c r="A1025" i="1"/>
  <c r="A1035" i="1"/>
  <c r="A1046" i="1"/>
  <c r="A1057" i="1"/>
  <c r="A1068" i="1"/>
  <c r="A1078" i="1"/>
  <c r="A1088" i="1"/>
  <c r="A1098" i="1"/>
  <c r="A1108" i="1"/>
  <c r="A1118" i="1"/>
  <c r="A1128" i="1"/>
  <c r="A1139" i="1"/>
  <c r="A1149" i="1"/>
  <c r="A1159" i="1"/>
  <c r="A54" i="1"/>
  <c r="A114" i="1"/>
  <c r="A208" i="1"/>
  <c r="A55" i="1"/>
  <c r="A95" i="1"/>
  <c r="A115" i="1"/>
  <c r="A36" i="1"/>
  <c r="A66" i="1"/>
  <c r="A96" i="1"/>
  <c r="A127" i="1"/>
  <c r="A7" i="1"/>
  <c r="A27" i="1"/>
  <c r="A37" i="1"/>
  <c r="A47" i="1"/>
  <c r="A57" i="1"/>
  <c r="A8" i="1"/>
  <c r="A18" i="1"/>
  <c r="A28" i="1"/>
  <c r="A38" i="1"/>
  <c r="A48" i="1"/>
  <c r="A58" i="1"/>
  <c r="A68" i="1"/>
  <c r="A78" i="1"/>
  <c r="A88" i="1"/>
  <c r="A98" i="1"/>
  <c r="A108" i="1"/>
  <c r="A118" i="1"/>
  <c r="A129" i="1"/>
  <c r="A139" i="1"/>
  <c r="A149" i="1"/>
  <c r="A159" i="1"/>
  <c r="A170" i="1"/>
  <c r="A181" i="1"/>
  <c r="A191" i="1"/>
  <c r="A201" i="1"/>
  <c r="A213" i="1"/>
  <c r="A223" i="1"/>
  <c r="A233" i="1"/>
  <c r="A244" i="1"/>
  <c r="A255" i="1"/>
  <c r="A265" i="1"/>
  <c r="A275" i="1"/>
  <c r="A285" i="1"/>
  <c r="A296" i="1"/>
  <c r="A308" i="1"/>
  <c r="A319" i="1"/>
  <c r="A330" i="1"/>
  <c r="A340" i="1"/>
  <c r="A350" i="1"/>
  <c r="A362" i="1"/>
  <c r="A372" i="1"/>
  <c r="A383" i="1"/>
  <c r="A393" i="1"/>
  <c r="A404" i="1"/>
  <c r="A414" i="1"/>
  <c r="A424" i="1"/>
  <c r="A434" i="1"/>
  <c r="A445" i="1"/>
  <c r="A455" i="1"/>
  <c r="A465" i="1"/>
  <c r="A475" i="1"/>
  <c r="A486" i="1"/>
  <c r="A496" i="1"/>
  <c r="A506" i="1"/>
  <c r="A516" i="1"/>
  <c r="A526" i="1"/>
  <c r="A537" i="1"/>
  <c r="A547" i="1"/>
  <c r="A557" i="1"/>
  <c r="A567" i="1"/>
  <c r="A577" i="1"/>
  <c r="A587" i="1"/>
  <c r="A597" i="1"/>
  <c r="A608" i="1"/>
  <c r="A619" i="1"/>
  <c r="A629" i="1"/>
  <c r="A639" i="1"/>
  <c r="A649" i="1"/>
  <c r="A659" i="1"/>
  <c r="A671" i="1"/>
  <c r="A681" i="1"/>
  <c r="A691" i="1"/>
  <c r="A701" i="1"/>
  <c r="A711" i="1"/>
  <c r="A722" i="1"/>
  <c r="A732" i="1"/>
  <c r="A742" i="1"/>
  <c r="A752" i="1"/>
  <c r="A763" i="1"/>
  <c r="A773" i="1"/>
  <c r="A783" i="1"/>
  <c r="A793" i="1"/>
  <c r="A803" i="1"/>
  <c r="A813" i="1"/>
  <c r="A824" i="1"/>
  <c r="A834" i="1"/>
  <c r="A844" i="1"/>
  <c r="A854" i="1"/>
  <c r="A865" i="1"/>
  <c r="A875" i="1"/>
  <c r="A885" i="1"/>
  <c r="A895" i="1"/>
  <c r="A905" i="1"/>
  <c r="A915" i="1"/>
  <c r="A925" i="1"/>
  <c r="A935" i="1"/>
  <c r="A945" i="1"/>
  <c r="A955" i="1"/>
  <c r="A965" i="1"/>
  <c r="A975" i="1"/>
  <c r="A985" i="1"/>
  <c r="A995" i="1"/>
  <c r="A1005" i="1"/>
  <c r="A1016" i="1"/>
  <c r="A1026" i="1"/>
  <c r="A1036" i="1"/>
  <c r="A1047" i="1"/>
  <c r="A1058" i="1"/>
  <c r="A1069" i="1"/>
  <c r="A1079" i="1"/>
  <c r="A1089" i="1"/>
  <c r="A1099" i="1"/>
  <c r="A1109" i="1"/>
  <c r="A1119" i="1"/>
  <c r="A1130" i="1"/>
  <c r="A1140" i="1"/>
  <c r="A1150" i="1"/>
  <c r="A1160" i="1"/>
  <c r="A29" i="1"/>
  <c r="A79" i="1"/>
  <c r="A89" i="1"/>
  <c r="A99" i="1"/>
  <c r="A109" i="1"/>
  <c r="A119" i="1"/>
  <c r="A130" i="1"/>
  <c r="A140" i="1"/>
  <c r="A150" i="1"/>
  <c r="A160" i="1"/>
  <c r="A171" i="1"/>
  <c r="A182" i="1"/>
  <c r="A192" i="1"/>
  <c r="A203" i="1"/>
  <c r="A214" i="1"/>
  <c r="A224" i="1"/>
  <c r="A234" i="1"/>
  <c r="A245" i="1"/>
  <c r="A256" i="1"/>
  <c r="A266" i="1"/>
  <c r="A276" i="1"/>
  <c r="A286" i="1"/>
  <c r="A297" i="1"/>
  <c r="A309" i="1"/>
  <c r="A320" i="1"/>
  <c r="A331" i="1"/>
  <c r="A341" i="1"/>
  <c r="A351" i="1"/>
  <c r="A363" i="1"/>
  <c r="A373" i="1"/>
  <c r="A384" i="1"/>
  <c r="A394" i="1"/>
  <c r="A405" i="1"/>
  <c r="A415" i="1"/>
  <c r="A425" i="1"/>
  <c r="A435" i="1"/>
  <c r="A446" i="1"/>
  <c r="A456" i="1"/>
  <c r="A466" i="1"/>
  <c r="A476" i="1"/>
  <c r="A487" i="1"/>
  <c r="A497" i="1"/>
  <c r="A507" i="1"/>
  <c r="A517" i="1"/>
  <c r="A528" i="1"/>
  <c r="A538" i="1"/>
  <c r="A548" i="1"/>
  <c r="A558" i="1"/>
  <c r="A568" i="1"/>
  <c r="A578" i="1"/>
  <c r="A588" i="1"/>
  <c r="A598" i="1"/>
  <c r="A609" i="1"/>
  <c r="A620" i="1"/>
  <c r="A630" i="1"/>
  <c r="A640" i="1"/>
  <c r="A650" i="1"/>
  <c r="A660" i="1"/>
  <c r="A672" i="1"/>
  <c r="A682" i="1"/>
  <c r="A692" i="1"/>
  <c r="A702" i="1"/>
  <c r="A713" i="1"/>
  <c r="A723" i="1"/>
  <c r="A733" i="1"/>
  <c r="A743" i="1"/>
  <c r="A753" i="1"/>
  <c r="A764" i="1"/>
  <c r="A774" i="1"/>
  <c r="A784" i="1"/>
  <c r="A794" i="1"/>
  <c r="A804" i="1"/>
  <c r="A814" i="1"/>
  <c r="A825" i="1"/>
  <c r="A835" i="1"/>
  <c r="A845" i="1"/>
  <c r="A855" i="1"/>
  <c r="A866" i="1"/>
  <c r="A876" i="1"/>
  <c r="A886" i="1"/>
  <c r="A896" i="1"/>
  <c r="A906" i="1"/>
  <c r="A916" i="1"/>
  <c r="A926" i="1"/>
  <c r="A936" i="1"/>
  <c r="A946" i="1"/>
  <c r="A956" i="1"/>
  <c r="A966" i="1"/>
  <c r="A976" i="1"/>
  <c r="A986" i="1"/>
  <c r="A996" i="1"/>
  <c r="A1006" i="1"/>
  <c r="A1017" i="1"/>
  <c r="A1027" i="1"/>
  <c r="A1037" i="1"/>
  <c r="A1048" i="1"/>
  <c r="A1059" i="1"/>
  <c r="A1070" i="1"/>
  <c r="A1080" i="1"/>
  <c r="A1090" i="1"/>
  <c r="A1100" i="1"/>
  <c r="A1110" i="1"/>
  <c r="A1120" i="1"/>
  <c r="A1131" i="1"/>
  <c r="A1141" i="1"/>
  <c r="A1151" i="1"/>
  <c r="A1161" i="1"/>
  <c r="A69" i="1"/>
  <c r="A30" i="1"/>
  <c r="A40" i="1"/>
  <c r="A50" i="1"/>
  <c r="A60" i="1"/>
  <c r="A70" i="1"/>
  <c r="A80" i="1"/>
  <c r="A90" i="1"/>
  <c r="A100" i="1"/>
  <c r="A110" i="1"/>
  <c r="A120" i="1"/>
  <c r="A131" i="1"/>
  <c r="A141" i="1"/>
  <c r="A151" i="1"/>
  <c r="A161" i="1"/>
  <c r="A172" i="1"/>
  <c r="A183" i="1"/>
  <c r="A193" i="1"/>
  <c r="A204" i="1"/>
  <c r="A215" i="1"/>
  <c r="A225" i="1"/>
  <c r="A235" i="1"/>
  <c r="A246" i="1"/>
  <c r="A257" i="1"/>
  <c r="A267" i="1"/>
  <c r="A277" i="1"/>
  <c r="A287" i="1"/>
  <c r="A298" i="1"/>
  <c r="A310" i="1"/>
  <c r="A321" i="1"/>
  <c r="A332" i="1"/>
  <c r="A342" i="1"/>
  <c r="A352" i="1"/>
  <c r="A364" i="1"/>
  <c r="A375" i="1"/>
  <c r="A385" i="1"/>
  <c r="A395" i="1"/>
  <c r="A406" i="1"/>
  <c r="A416" i="1"/>
  <c r="A426" i="1"/>
  <c r="A436" i="1"/>
  <c r="A447" i="1"/>
  <c r="A457" i="1"/>
  <c r="A467" i="1"/>
  <c r="A477" i="1"/>
  <c r="A488" i="1"/>
  <c r="A498" i="1"/>
  <c r="A508" i="1"/>
  <c r="A518" i="1"/>
  <c r="A529" i="1"/>
  <c r="A539" i="1"/>
  <c r="A549" i="1"/>
  <c r="A559" i="1"/>
  <c r="A569" i="1"/>
  <c r="A579" i="1"/>
  <c r="A589" i="1"/>
  <c r="A599" i="1"/>
  <c r="A610" i="1"/>
  <c r="A621" i="1"/>
  <c r="A631" i="1"/>
  <c r="A641" i="1"/>
  <c r="A651" i="1"/>
  <c r="A661" i="1"/>
  <c r="A673" i="1"/>
  <c r="A683" i="1"/>
  <c r="A693" i="1"/>
  <c r="A703" i="1"/>
  <c r="A714" i="1"/>
  <c r="A724" i="1"/>
  <c r="A734" i="1"/>
  <c r="A744" i="1"/>
  <c r="A755" i="1"/>
  <c r="A765" i="1"/>
  <c r="A775" i="1"/>
  <c r="A785" i="1"/>
  <c r="A795" i="1"/>
  <c r="A805" i="1"/>
  <c r="A815" i="1"/>
  <c r="A826" i="1"/>
  <c r="A836" i="1"/>
  <c r="A846" i="1"/>
  <c r="A856" i="1"/>
  <c r="A867" i="1"/>
  <c r="A877" i="1"/>
  <c r="A887" i="1"/>
  <c r="A897" i="1"/>
  <c r="A907" i="1"/>
  <c r="A917" i="1"/>
  <c r="A927" i="1"/>
  <c r="A937" i="1"/>
  <c r="A947" i="1"/>
  <c r="A957" i="1"/>
  <c r="A967" i="1"/>
  <c r="A977" i="1"/>
  <c r="A987" i="1"/>
  <c r="A997" i="1"/>
  <c r="A1008" i="1"/>
  <c r="A1018" i="1"/>
  <c r="A1028" i="1"/>
  <c r="A1038" i="1"/>
  <c r="A1049" i="1"/>
  <c r="A1060" i="1"/>
  <c r="A1071" i="1"/>
  <c r="A1081" i="1"/>
  <c r="A1091" i="1"/>
  <c r="A1101" i="1"/>
  <c r="A1111" i="1"/>
  <c r="A1121" i="1"/>
  <c r="A1132" i="1"/>
  <c r="A1142" i="1"/>
  <c r="A1152" i="1"/>
  <c r="A1162" i="1"/>
  <c r="A59" i="1"/>
  <c r="A11" i="1"/>
  <c r="A41" i="1"/>
  <c r="A51" i="1"/>
  <c r="A71" i="1"/>
  <c r="A81" i="1"/>
  <c r="A101" i="1"/>
  <c r="A111" i="1"/>
  <c r="A132" i="1"/>
  <c r="A152" i="1"/>
  <c r="A173" i="1"/>
  <c r="A184" i="1"/>
  <c r="A194" i="1"/>
  <c r="A216" i="1"/>
  <c r="A226" i="1"/>
  <c r="A248" i="1"/>
  <c r="A258" i="1"/>
  <c r="A278" i="1"/>
  <c r="A288" i="1"/>
  <c r="A322" i="1"/>
  <c r="A333" i="1"/>
  <c r="A343" i="1"/>
  <c r="A353" i="1"/>
  <c r="A386" i="1"/>
  <c r="A396" i="1"/>
  <c r="A407" i="1"/>
  <c r="A417" i="1"/>
  <c r="A427" i="1"/>
  <c r="A437" i="1"/>
  <c r="A448" i="1"/>
  <c r="A458" i="1"/>
  <c r="A468" i="1"/>
  <c r="A478" i="1"/>
  <c r="A489" i="1"/>
  <c r="A499" i="1"/>
  <c r="A509" i="1"/>
  <c r="A519" i="1"/>
  <c r="A530" i="1"/>
  <c r="A540" i="1"/>
  <c r="A550" i="1"/>
  <c r="A560" i="1"/>
  <c r="A570" i="1"/>
  <c r="A580" i="1"/>
  <c r="A590" i="1"/>
  <c r="A600" i="1"/>
  <c r="A611" i="1"/>
  <c r="A622" i="1"/>
  <c r="A632" i="1"/>
  <c r="A642" i="1"/>
  <c r="A652" i="1"/>
  <c r="A662" i="1"/>
  <c r="A674" i="1"/>
  <c r="A684" i="1"/>
  <c r="A694" i="1"/>
  <c r="A704" i="1"/>
  <c r="A715" i="1"/>
  <c r="A725" i="1"/>
  <c r="A735" i="1"/>
  <c r="A745" i="1"/>
  <c r="A756" i="1"/>
  <c r="A766" i="1"/>
  <c r="A776" i="1"/>
  <c r="A786" i="1"/>
  <c r="A796" i="1"/>
  <c r="A806" i="1"/>
  <c r="A816" i="1"/>
  <c r="A827" i="1"/>
  <c r="A837" i="1"/>
  <c r="A847" i="1"/>
  <c r="A857" i="1"/>
  <c r="A868" i="1"/>
  <c r="A878" i="1"/>
  <c r="A888" i="1"/>
  <c r="A898" i="1"/>
  <c r="A908" i="1"/>
  <c r="A918" i="1"/>
  <c r="A928" i="1"/>
  <c r="A938" i="1"/>
  <c r="A948" i="1"/>
  <c r="A958" i="1"/>
  <c r="A968" i="1"/>
  <c r="A978" i="1"/>
  <c r="A988" i="1"/>
  <c r="A998" i="1"/>
  <c r="A1009" i="1"/>
  <c r="A1019" i="1"/>
  <c r="A1029" i="1"/>
  <c r="A1040" i="1"/>
  <c r="A1050" i="1"/>
  <c r="A1062" i="1"/>
  <c r="A1072" i="1"/>
  <c r="A1082" i="1"/>
  <c r="A1092" i="1"/>
  <c r="A1102" i="1"/>
  <c r="A1112" i="1"/>
  <c r="A1122" i="1"/>
  <c r="A1133" i="1"/>
  <c r="A1143" i="1"/>
  <c r="A1153" i="1"/>
  <c r="A1163" i="1"/>
  <c r="A39" i="1"/>
  <c r="A91" i="1"/>
  <c r="A142" i="1"/>
  <c r="A205" i="1"/>
  <c r="A268" i="1"/>
  <c r="A311" i="1"/>
  <c r="A376" i="1"/>
  <c r="A22" i="1"/>
  <c r="A42" i="1"/>
  <c r="A62" i="1"/>
  <c r="A92" i="1"/>
  <c r="A102" i="1"/>
  <c r="A112" i="1"/>
  <c r="A123" i="1"/>
  <c r="A143" i="1"/>
  <c r="A163" i="1"/>
  <c r="A185" i="1"/>
  <c r="A206" i="1"/>
  <c r="A227" i="1"/>
  <c r="A237" i="1"/>
  <c r="A249" i="1"/>
  <c r="A259" i="1"/>
  <c r="A269" i="1"/>
  <c r="A279" i="1"/>
  <c r="A289" i="1"/>
  <c r="A302" i="1"/>
  <c r="A313" i="1"/>
  <c r="A323" i="1"/>
  <c r="A334" i="1"/>
  <c r="A344" i="1"/>
  <c r="A354" i="1"/>
  <c r="A366" i="1"/>
  <c r="A377" i="1"/>
  <c r="A387" i="1"/>
  <c r="A397" i="1"/>
  <c r="A408" i="1"/>
  <c r="A418" i="1"/>
  <c r="A428" i="1"/>
  <c r="A438" i="1"/>
  <c r="A449" i="1"/>
  <c r="A459" i="1"/>
  <c r="A469" i="1"/>
  <c r="A479" i="1"/>
  <c r="A490" i="1"/>
  <c r="A500" i="1"/>
  <c r="A510" i="1"/>
  <c r="A520" i="1"/>
  <c r="A531" i="1"/>
  <c r="A541" i="1"/>
  <c r="A551" i="1"/>
  <c r="A561" i="1"/>
  <c r="A571" i="1"/>
  <c r="A581" i="1"/>
  <c r="A591" i="1"/>
  <c r="A601" i="1"/>
  <c r="A612" i="1"/>
  <c r="A623" i="1"/>
  <c r="A633" i="1"/>
  <c r="A643" i="1"/>
  <c r="A653" i="1"/>
  <c r="A663" i="1"/>
  <c r="A675" i="1"/>
  <c r="A685" i="1"/>
  <c r="A695" i="1"/>
  <c r="A705" i="1"/>
  <c r="A716" i="1"/>
  <c r="A726" i="1"/>
  <c r="A736" i="1"/>
  <c r="A746" i="1"/>
  <c r="A757" i="1"/>
  <c r="A767" i="1"/>
  <c r="A777" i="1"/>
  <c r="A787" i="1"/>
  <c r="A797" i="1"/>
  <c r="A807" i="1"/>
  <c r="A817" i="1"/>
  <c r="A828" i="1"/>
  <c r="A838" i="1"/>
  <c r="A848" i="1"/>
  <c r="A858" i="1"/>
  <c r="A869" i="1"/>
  <c r="A879" i="1"/>
  <c r="A889" i="1"/>
  <c r="A899" i="1"/>
  <c r="A909" i="1"/>
  <c r="A919" i="1"/>
  <c r="A929" i="1"/>
  <c r="A939" i="1"/>
  <c r="A949" i="1"/>
  <c r="A959" i="1"/>
  <c r="A969" i="1"/>
  <c r="A979" i="1"/>
  <c r="A989" i="1"/>
  <c r="A999" i="1"/>
  <c r="A1010" i="1"/>
  <c r="A1020" i="1"/>
  <c r="A1030" i="1"/>
  <c r="A1041" i="1"/>
  <c r="A1051" i="1"/>
  <c r="A1063" i="1"/>
  <c r="A1073" i="1"/>
  <c r="A1083" i="1"/>
  <c r="A1093" i="1"/>
  <c r="A1103" i="1"/>
  <c r="A1113" i="1"/>
  <c r="A1123" i="1"/>
  <c r="A1134" i="1"/>
  <c r="A1144" i="1"/>
  <c r="A1154" i="1"/>
  <c r="A1164" i="1"/>
  <c r="A61" i="1"/>
  <c r="A122" i="1"/>
  <c r="A162" i="1"/>
  <c r="A236" i="1"/>
  <c r="A299" i="1"/>
  <c r="A365" i="1"/>
  <c r="A12" i="1"/>
  <c r="A32" i="1"/>
  <c r="A52" i="1"/>
  <c r="A72" i="1"/>
  <c r="A82" i="1"/>
  <c r="A133" i="1"/>
  <c r="A153" i="1"/>
  <c r="A174" i="1"/>
  <c r="A195" i="1"/>
  <c r="A217" i="1"/>
  <c r="A13" i="1"/>
  <c r="A23" i="1"/>
  <c r="A33" i="1"/>
  <c r="A43" i="1"/>
  <c r="A53" i="1"/>
  <c r="A63" i="1"/>
  <c r="A73" i="1"/>
  <c r="A83" i="1"/>
  <c r="A93" i="1"/>
  <c r="A103" i="1"/>
  <c r="A113" i="1"/>
  <c r="A124" i="1"/>
  <c r="A134" i="1"/>
  <c r="A144" i="1"/>
  <c r="A154" i="1"/>
  <c r="A164" i="1"/>
  <c r="A176" i="1"/>
  <c r="A186" i="1"/>
  <c r="A196" i="1"/>
  <c r="A207" i="1"/>
  <c r="A218" i="1"/>
  <c r="A228" i="1"/>
  <c r="A238" i="1"/>
  <c r="A250" i="1"/>
  <c r="A260" i="1"/>
  <c r="A270" i="1"/>
  <c r="A280" i="1"/>
  <c r="A290" i="1"/>
  <c r="A303" i="1"/>
  <c r="A314" i="1"/>
  <c r="A324" i="1"/>
  <c r="A335" i="1"/>
  <c r="A345" i="1"/>
  <c r="A356" i="1"/>
  <c r="A367" i="1"/>
  <c r="A378" i="1"/>
  <c r="A388" i="1"/>
  <c r="A398" i="1"/>
  <c r="A409" i="1"/>
  <c r="A419" i="1"/>
  <c r="A429" i="1"/>
  <c r="A439" i="1"/>
  <c r="A450" i="1"/>
  <c r="A460" i="1"/>
  <c r="A470" i="1"/>
  <c r="A480" i="1"/>
  <c r="A491" i="1"/>
  <c r="A501" i="1"/>
  <c r="A511" i="1"/>
  <c r="A521" i="1"/>
  <c r="A532" i="1"/>
  <c r="A542" i="1"/>
  <c r="A552" i="1"/>
  <c r="A562" i="1"/>
  <c r="A572" i="1"/>
  <c r="A582" i="1"/>
  <c r="A592" i="1"/>
  <c r="A602" i="1"/>
  <c r="A613" i="1"/>
  <c r="A624" i="1"/>
  <c r="A634" i="1"/>
  <c r="A644" i="1"/>
  <c r="A654" i="1"/>
  <c r="A664" i="1"/>
  <c r="A676" i="1"/>
  <c r="A686" i="1"/>
  <c r="A696" i="1"/>
  <c r="A706" i="1"/>
  <c r="A717" i="1"/>
  <c r="A727" i="1"/>
  <c r="A737" i="1"/>
  <c r="A747" i="1"/>
  <c r="A758" i="1"/>
  <c r="A768" i="1"/>
  <c r="A778" i="1"/>
  <c r="A788" i="1"/>
  <c r="A798" i="1"/>
  <c r="A808" i="1"/>
  <c r="A818" i="1"/>
  <c r="A829" i="1"/>
  <c r="A839" i="1"/>
  <c r="A849" i="1"/>
  <c r="A859" i="1"/>
  <c r="A870" i="1"/>
  <c r="A880" i="1"/>
  <c r="A890" i="1"/>
  <c r="A900" i="1"/>
  <c r="A910" i="1"/>
  <c r="A920" i="1"/>
  <c r="A930" i="1"/>
  <c r="A940" i="1"/>
  <c r="A950" i="1"/>
  <c r="A960" i="1"/>
  <c r="A970" i="1"/>
  <c r="A980" i="1"/>
  <c r="A990" i="1"/>
  <c r="A1000" i="1"/>
  <c r="A1011" i="1"/>
  <c r="A1021" i="1"/>
  <c r="A1031" i="1"/>
  <c r="A1042" i="1"/>
  <c r="A1052" i="1"/>
  <c r="A1064" i="1"/>
  <c r="A1074" i="1"/>
  <c r="A1084" i="1"/>
  <c r="A1094" i="1"/>
  <c r="A1104" i="1"/>
  <c r="A1114" i="1"/>
  <c r="A1124" i="1"/>
  <c r="A1135" i="1"/>
  <c r="A1145" i="1"/>
  <c r="A1155" i="1"/>
  <c r="A19" i="1"/>
  <c r="A49" i="1"/>
  <c r="A20" i="1"/>
  <c r="A21" i="1"/>
  <c r="A31" i="1"/>
  <c r="A24" i="1"/>
  <c r="A44" i="1"/>
  <c r="A74" i="1"/>
  <c r="A84" i="1"/>
  <c r="A104" i="1"/>
  <c r="A135" i="1"/>
  <c r="A155" i="1"/>
  <c r="A165" i="1"/>
  <c r="A187" i="1"/>
  <c r="A229" i="1"/>
  <c r="A239" i="1"/>
  <c r="A251" i="1"/>
  <c r="A261" i="1"/>
  <c r="A271" i="1"/>
  <c r="A281" i="1"/>
  <c r="A291" i="1"/>
  <c r="A304" i="1"/>
  <c r="A315" i="1"/>
  <c r="A325" i="1"/>
  <c r="A336" i="1"/>
  <c r="A346" i="1"/>
  <c r="A357" i="1"/>
  <c r="A368" i="1"/>
  <c r="A379" i="1"/>
  <c r="A389" i="1"/>
  <c r="A399" i="1"/>
  <c r="A410" i="1"/>
  <c r="A420" i="1"/>
  <c r="A430" i="1"/>
  <c r="A440" i="1"/>
  <c r="A451" i="1"/>
  <c r="A461" i="1"/>
  <c r="A471" i="1"/>
  <c r="A481" i="1"/>
  <c r="A492" i="1"/>
  <c r="A502" i="1"/>
  <c r="A512" i="1"/>
  <c r="A522" i="1"/>
  <c r="A533" i="1"/>
  <c r="A543" i="1"/>
  <c r="A553" i="1"/>
  <c r="A563" i="1"/>
  <c r="A573" i="1"/>
  <c r="A583" i="1"/>
  <c r="A593" i="1"/>
  <c r="A603" i="1"/>
  <c r="A614" i="1"/>
  <c r="A625" i="1"/>
  <c r="A635" i="1"/>
  <c r="A645" i="1"/>
  <c r="A655" i="1"/>
  <c r="A665" i="1"/>
  <c r="A677" i="1"/>
  <c r="A687" i="1"/>
  <c r="A697" i="1"/>
  <c r="A707" i="1"/>
  <c r="A718" i="1"/>
  <c r="A728" i="1"/>
  <c r="A738" i="1"/>
  <c r="A748" i="1"/>
  <c r="A759" i="1"/>
  <c r="A769" i="1"/>
  <c r="A779" i="1"/>
  <c r="A789" i="1"/>
  <c r="A799" i="1"/>
  <c r="A809" i="1"/>
  <c r="A819" i="1"/>
  <c r="A830" i="1"/>
  <c r="A840" i="1"/>
  <c r="A850" i="1"/>
  <c r="A860" i="1"/>
  <c r="A871" i="1"/>
  <c r="A881" i="1"/>
  <c r="A891" i="1"/>
  <c r="A901" i="1"/>
  <c r="A911" i="1"/>
  <c r="A921" i="1"/>
  <c r="A931" i="1"/>
  <c r="A941" i="1"/>
  <c r="A951" i="1"/>
  <c r="A961" i="1"/>
  <c r="A971" i="1"/>
  <c r="A981" i="1"/>
  <c r="A991" i="1"/>
  <c r="A1001" i="1"/>
  <c r="A1012" i="1"/>
  <c r="A1022" i="1"/>
  <c r="A1032" i="1"/>
  <c r="A1043" i="1"/>
  <c r="A1053" i="1"/>
  <c r="A1065" i="1"/>
  <c r="A1075" i="1"/>
  <c r="A1085" i="1"/>
  <c r="A1095" i="1"/>
  <c r="A1105" i="1"/>
  <c r="A1115" i="1"/>
  <c r="A1125" i="1"/>
  <c r="A1136" i="1"/>
  <c r="A1146" i="1"/>
  <c r="A1156" i="1"/>
  <c r="A300" i="1"/>
  <c r="A5" i="1"/>
  <c r="AY949" i="1" l="1"/>
  <c r="AY897" i="1" l="1"/>
  <c r="P855" i="1"/>
  <c r="P788" i="1"/>
  <c r="P746" i="1"/>
  <c r="P704" i="1"/>
  <c r="P565" i="1" l="1"/>
  <c r="P561" i="1"/>
  <c r="AY69" i="1"/>
  <c r="P477" i="1" l="1"/>
  <c r="AY202" i="1"/>
  <c r="BA202" i="1"/>
  <c r="AR202" i="1"/>
  <c r="P202" i="1"/>
  <c r="AJ202" i="1"/>
  <c r="AK202" i="1"/>
  <c r="BB202" i="1"/>
  <c r="G202" i="1"/>
  <c r="BA168" i="1"/>
  <c r="AR168" i="1"/>
  <c r="AJ168" i="1"/>
  <c r="AK168" i="1"/>
  <c r="BB168" i="1"/>
  <c r="P168" i="1"/>
  <c r="G168" i="1"/>
  <c r="AZ202" i="1" l="1"/>
  <c r="AQ168" i="1"/>
  <c r="AQ202" i="1"/>
  <c r="BB615" i="1"/>
  <c r="P86" i="1" l="1"/>
  <c r="BB87" i="1"/>
  <c r="AY87" i="1"/>
  <c r="AR87" i="1"/>
  <c r="AO87" i="1"/>
  <c r="AK87" i="1"/>
  <c r="AJ87" i="1"/>
  <c r="P87" i="1"/>
  <c r="G87" i="1"/>
  <c r="BB86" i="1"/>
  <c r="AY86" i="1"/>
  <c r="AR86" i="1"/>
  <c r="AO86" i="1"/>
  <c r="AK86" i="1"/>
  <c r="AJ86" i="1"/>
  <c r="G86" i="1"/>
  <c r="BB85" i="1"/>
  <c r="AY85" i="1"/>
  <c r="AR85" i="1"/>
  <c r="AO85" i="1"/>
  <c r="AK85" i="1"/>
  <c r="AJ85" i="1"/>
  <c r="P85" i="1"/>
  <c r="G85" i="1"/>
  <c r="BA87" i="1" l="1"/>
  <c r="BA86" i="1"/>
  <c r="BA85" i="1"/>
  <c r="AL85" i="1"/>
  <c r="AL86" i="1"/>
  <c r="AL87" i="1"/>
  <c r="T241" i="1"/>
  <c r="T247" i="1"/>
  <c r="T293" i="1"/>
  <c r="T312" i="1"/>
  <c r="T358" i="1"/>
  <c r="T401" i="1"/>
  <c r="T168" i="1"/>
  <c r="T202" i="1"/>
  <c r="AQ86" i="1"/>
  <c r="AO202" i="1"/>
  <c r="AO168" i="1"/>
  <c r="AZ86" i="1"/>
  <c r="AZ85" i="1"/>
  <c r="AZ87" i="1"/>
  <c r="AQ85" i="1"/>
  <c r="AQ87" i="1"/>
  <c r="BD312" i="1" l="1"/>
  <c r="BD293" i="1"/>
  <c r="BD247" i="1"/>
  <c r="BD241" i="1"/>
  <c r="BD202" i="1"/>
  <c r="BD168" i="1"/>
  <c r="BD401" i="1"/>
  <c r="BD358" i="1"/>
  <c r="A247" i="1"/>
  <c r="A241" i="1"/>
  <c r="A312" i="1"/>
  <c r="A293" i="1"/>
  <c r="A168" i="1"/>
  <c r="A401" i="1"/>
  <c r="A202" i="1"/>
  <c r="A358" i="1"/>
  <c r="AZ1140" i="3"/>
  <c r="AY1140" i="3"/>
  <c r="AU1140" i="3"/>
  <c r="AR1140" i="3"/>
  <c r="AG1140" i="3" s="1"/>
  <c r="AQ1140" i="3"/>
  <c r="AO1140" i="3"/>
  <c r="AH1140" i="3"/>
  <c r="AF1140" i="3"/>
  <c r="AC1140" i="3"/>
  <c r="AB1140" i="3"/>
  <c r="AD1140" i="3" s="1"/>
  <c r="P1140" i="3"/>
  <c r="AP1140" i="3" s="1"/>
  <c r="G1140" i="3"/>
  <c r="A1140" i="3"/>
  <c r="AZ1139" i="3"/>
  <c r="AY1139" i="3"/>
  <c r="AU1139" i="3"/>
  <c r="AR1139" i="3"/>
  <c r="AG1139" i="3" s="1"/>
  <c r="AQ1139" i="3"/>
  <c r="AO1139" i="3"/>
  <c r="AH1139" i="3"/>
  <c r="AF1139" i="3"/>
  <c r="AC1139" i="3"/>
  <c r="AB1139" i="3"/>
  <c r="AD1139" i="3" s="1"/>
  <c r="P1139" i="3"/>
  <c r="AP1139" i="3" s="1"/>
  <c r="G1139" i="3"/>
  <c r="A1139" i="3"/>
  <c r="AZ1138" i="3"/>
  <c r="AY1138" i="3"/>
  <c r="AU1138" i="3"/>
  <c r="AR1138" i="3"/>
  <c r="AG1138" i="3" s="1"/>
  <c r="AQ1138" i="3"/>
  <c r="AO1138" i="3"/>
  <c r="AH1138" i="3"/>
  <c r="AF1138" i="3"/>
  <c r="AC1138" i="3"/>
  <c r="AB1138" i="3"/>
  <c r="AD1138" i="3" s="1"/>
  <c r="P1138" i="3"/>
  <c r="AP1138" i="3" s="1"/>
  <c r="G1138" i="3"/>
  <c r="A1138" i="3"/>
  <c r="AZ1137" i="3"/>
  <c r="AY1137" i="3"/>
  <c r="AU1137" i="3"/>
  <c r="AR1137" i="3"/>
  <c r="AG1137" i="3" s="1"/>
  <c r="AQ1137" i="3"/>
  <c r="AO1137" i="3"/>
  <c r="AH1137" i="3"/>
  <c r="AF1137" i="3"/>
  <c r="AC1137" i="3"/>
  <c r="AB1137" i="3"/>
  <c r="AD1137" i="3" s="1"/>
  <c r="P1137" i="3"/>
  <c r="AP1137" i="3" s="1"/>
  <c r="G1137" i="3"/>
  <c r="A1137" i="3"/>
  <c r="AZ1136" i="3"/>
  <c r="AY1136" i="3"/>
  <c r="AU1136" i="3"/>
  <c r="AR1136" i="3"/>
  <c r="AG1136" i="3" s="1"/>
  <c r="AQ1136" i="3"/>
  <c r="AO1136" i="3"/>
  <c r="AH1136" i="3"/>
  <c r="AF1136" i="3"/>
  <c r="AC1136" i="3"/>
  <c r="AB1136" i="3"/>
  <c r="AD1136" i="3" s="1"/>
  <c r="P1136" i="3"/>
  <c r="AP1136" i="3" s="1"/>
  <c r="G1136" i="3"/>
  <c r="A1136" i="3"/>
  <c r="AZ1135" i="3"/>
  <c r="AY1135" i="3"/>
  <c r="AU1135" i="3"/>
  <c r="AR1135" i="3"/>
  <c r="AG1135" i="3" s="1"/>
  <c r="AQ1135" i="3"/>
  <c r="AO1135" i="3"/>
  <c r="AH1135" i="3"/>
  <c r="AF1135" i="3"/>
  <c r="AC1135" i="3"/>
  <c r="AB1135" i="3"/>
  <c r="AD1135" i="3" s="1"/>
  <c r="P1135" i="3"/>
  <c r="AP1135" i="3" s="1"/>
  <c r="G1135" i="3"/>
  <c r="A1135" i="3"/>
  <c r="AZ1134" i="3"/>
  <c r="AY1134" i="3"/>
  <c r="AU1134" i="3"/>
  <c r="AR1134" i="3"/>
  <c r="AG1134" i="3" s="1"/>
  <c r="AQ1134" i="3"/>
  <c r="AO1134" i="3"/>
  <c r="AH1134" i="3"/>
  <c r="AF1134" i="3"/>
  <c r="AC1134" i="3"/>
  <c r="AB1134" i="3"/>
  <c r="AD1134" i="3" s="1"/>
  <c r="P1134" i="3"/>
  <c r="AP1134" i="3" s="1"/>
  <c r="G1134" i="3"/>
  <c r="A1134" i="3"/>
  <c r="AZ1133" i="3"/>
  <c r="AY1133" i="3"/>
  <c r="AU1133" i="3"/>
  <c r="AR1133" i="3"/>
  <c r="AG1133" i="3" s="1"/>
  <c r="AQ1133" i="3"/>
  <c r="AO1133" i="3"/>
  <c r="AH1133" i="3"/>
  <c r="AF1133" i="3"/>
  <c r="AC1133" i="3"/>
  <c r="AB1133" i="3"/>
  <c r="AD1133" i="3" s="1"/>
  <c r="P1133" i="3"/>
  <c r="AP1133" i="3" s="1"/>
  <c r="G1133" i="3"/>
  <c r="A1133" i="3"/>
  <c r="AZ1132" i="3"/>
  <c r="AY1132" i="3"/>
  <c r="AU1132" i="3"/>
  <c r="AR1132" i="3"/>
  <c r="AG1132" i="3" s="1"/>
  <c r="AQ1132" i="3"/>
  <c r="AO1132" i="3"/>
  <c r="AH1132" i="3"/>
  <c r="AF1132" i="3"/>
  <c r="AC1132" i="3"/>
  <c r="AB1132" i="3"/>
  <c r="AD1132" i="3" s="1"/>
  <c r="P1132" i="3"/>
  <c r="AP1132" i="3" s="1"/>
  <c r="G1132" i="3"/>
  <c r="A1132" i="3"/>
  <c r="AZ1131" i="3"/>
  <c r="AY1131" i="3"/>
  <c r="AU1131" i="3"/>
  <c r="AR1131" i="3"/>
  <c r="AG1131" i="3" s="1"/>
  <c r="AQ1131" i="3"/>
  <c r="AO1131" i="3"/>
  <c r="AH1131" i="3"/>
  <c r="AF1131" i="3"/>
  <c r="AC1131" i="3"/>
  <c r="AB1131" i="3"/>
  <c r="AD1131" i="3" s="1"/>
  <c r="P1131" i="3"/>
  <c r="AP1131" i="3" s="1"/>
  <c r="G1131" i="3"/>
  <c r="A1131" i="3"/>
  <c r="AZ1130" i="3"/>
  <c r="AY1130" i="3"/>
  <c r="AU1130" i="3"/>
  <c r="AR1130" i="3"/>
  <c r="AG1130" i="3" s="1"/>
  <c r="AQ1130" i="3"/>
  <c r="AO1130" i="3"/>
  <c r="AH1130" i="3"/>
  <c r="AF1130" i="3"/>
  <c r="AC1130" i="3"/>
  <c r="AB1130" i="3"/>
  <c r="AD1130" i="3" s="1"/>
  <c r="P1130" i="3"/>
  <c r="AP1130" i="3" s="1"/>
  <c r="G1130" i="3"/>
  <c r="A1130" i="3"/>
  <c r="AZ1129" i="3"/>
  <c r="AY1129" i="3"/>
  <c r="AU1129" i="3"/>
  <c r="AR1129" i="3"/>
  <c r="AG1129" i="3" s="1"/>
  <c r="AQ1129" i="3"/>
  <c r="AO1129" i="3"/>
  <c r="AH1129" i="3"/>
  <c r="AF1129" i="3"/>
  <c r="AC1129" i="3"/>
  <c r="AB1129" i="3"/>
  <c r="AD1129" i="3" s="1"/>
  <c r="P1129" i="3"/>
  <c r="AP1129" i="3" s="1"/>
  <c r="G1129" i="3"/>
  <c r="A1129" i="3"/>
  <c r="AZ1128" i="3"/>
  <c r="AY1128" i="3"/>
  <c r="AU1128" i="3"/>
  <c r="AR1128" i="3"/>
  <c r="AG1128" i="3" s="1"/>
  <c r="AQ1128" i="3"/>
  <c r="AO1128" i="3"/>
  <c r="AH1128" i="3"/>
  <c r="AF1128" i="3"/>
  <c r="AC1128" i="3"/>
  <c r="AB1128" i="3"/>
  <c r="AD1128" i="3" s="1"/>
  <c r="P1128" i="3"/>
  <c r="AP1128" i="3" s="1"/>
  <c r="G1128" i="3"/>
  <c r="A1128" i="3"/>
  <c r="AZ1127" i="3"/>
  <c r="AY1127" i="3"/>
  <c r="AU1127" i="3"/>
  <c r="AR1127" i="3"/>
  <c r="AG1127" i="3" s="1"/>
  <c r="AQ1127" i="3"/>
  <c r="AO1127" i="3"/>
  <c r="AH1127" i="3"/>
  <c r="AF1127" i="3"/>
  <c r="AC1127" i="3"/>
  <c r="AB1127" i="3"/>
  <c r="AD1127" i="3" s="1"/>
  <c r="P1127" i="3"/>
  <c r="AP1127" i="3" s="1"/>
  <c r="G1127" i="3"/>
  <c r="A1127" i="3"/>
  <c r="AZ1126" i="3"/>
  <c r="AY1126" i="3"/>
  <c r="AU1126" i="3"/>
  <c r="AR1126" i="3"/>
  <c r="AG1126" i="3" s="1"/>
  <c r="AQ1126" i="3"/>
  <c r="AP1126" i="3"/>
  <c r="AO1126" i="3"/>
  <c r="AH1126" i="3"/>
  <c r="AF1126" i="3"/>
  <c r="AC1126" i="3"/>
  <c r="AB1126" i="3"/>
  <c r="AD1126" i="3" s="1"/>
  <c r="G1126" i="3"/>
  <c r="A1126" i="3"/>
  <c r="AZ1125" i="3"/>
  <c r="AY1125" i="3"/>
  <c r="AU1125" i="3"/>
  <c r="AR1125" i="3"/>
  <c r="AG1125" i="3" s="1"/>
  <c r="AQ1125" i="3"/>
  <c r="AO1125" i="3"/>
  <c r="AH1125" i="3"/>
  <c r="AF1125" i="3"/>
  <c r="AC1125" i="3"/>
  <c r="AB1125" i="3"/>
  <c r="AD1125" i="3" s="1"/>
  <c r="P1125" i="3"/>
  <c r="AP1125" i="3" s="1"/>
  <c r="G1125" i="3"/>
  <c r="A1125" i="3"/>
  <c r="AZ1124" i="3"/>
  <c r="AY1124" i="3"/>
  <c r="AU1124" i="3"/>
  <c r="AR1124" i="3"/>
  <c r="AG1124" i="3" s="1"/>
  <c r="AQ1124" i="3"/>
  <c r="AO1124" i="3"/>
  <c r="AH1124" i="3"/>
  <c r="AF1124" i="3"/>
  <c r="AC1124" i="3"/>
  <c r="AB1124" i="3"/>
  <c r="AD1124" i="3" s="1"/>
  <c r="P1124" i="3"/>
  <c r="AP1124" i="3" s="1"/>
  <c r="G1124" i="3"/>
  <c r="A1124" i="3"/>
  <c r="AZ1123" i="3"/>
  <c r="AY1123" i="3"/>
  <c r="AU1123" i="3"/>
  <c r="AR1123" i="3"/>
  <c r="AG1123" i="3" s="1"/>
  <c r="AQ1123" i="3"/>
  <c r="AO1123" i="3"/>
  <c r="AH1123" i="3"/>
  <c r="AF1123" i="3"/>
  <c r="AC1123" i="3"/>
  <c r="AB1123" i="3"/>
  <c r="AD1123" i="3" s="1"/>
  <c r="P1123" i="3"/>
  <c r="AP1123" i="3" s="1"/>
  <c r="G1123" i="3"/>
  <c r="A1123" i="3"/>
  <c r="AZ1122" i="3"/>
  <c r="AY1122" i="3"/>
  <c r="AU1122" i="3"/>
  <c r="AR1122" i="3"/>
  <c r="AG1122" i="3" s="1"/>
  <c r="AQ1122" i="3"/>
  <c r="AO1122" i="3"/>
  <c r="AH1122" i="3"/>
  <c r="AF1122" i="3"/>
  <c r="AC1122" i="3"/>
  <c r="AB1122" i="3"/>
  <c r="AD1122" i="3" s="1"/>
  <c r="P1122" i="3"/>
  <c r="AP1122" i="3" s="1"/>
  <c r="G1122" i="3"/>
  <c r="A1122" i="3"/>
  <c r="AZ1121" i="3"/>
  <c r="AY1121" i="3"/>
  <c r="AU1121" i="3"/>
  <c r="AR1121" i="3"/>
  <c r="AG1121" i="3" s="1"/>
  <c r="AQ1121" i="3"/>
  <c r="AO1121" i="3"/>
  <c r="AH1121" i="3"/>
  <c r="AF1121" i="3"/>
  <c r="AC1121" i="3"/>
  <c r="AB1121" i="3"/>
  <c r="AD1121" i="3" s="1"/>
  <c r="P1121" i="3"/>
  <c r="AP1121" i="3" s="1"/>
  <c r="G1121" i="3"/>
  <c r="A1121" i="3"/>
  <c r="AZ1120" i="3"/>
  <c r="AY1120" i="3"/>
  <c r="AU1120" i="3"/>
  <c r="AR1120" i="3"/>
  <c r="AG1120" i="3" s="1"/>
  <c r="AQ1120" i="3"/>
  <c r="AO1120" i="3"/>
  <c r="AH1120" i="3"/>
  <c r="AF1120" i="3"/>
  <c r="AC1120" i="3"/>
  <c r="AB1120" i="3"/>
  <c r="AD1120" i="3" s="1"/>
  <c r="P1120" i="3"/>
  <c r="AP1120" i="3" s="1"/>
  <c r="G1120" i="3"/>
  <c r="A1120" i="3"/>
  <c r="AZ1119" i="3"/>
  <c r="AY1119" i="3"/>
  <c r="AU1119" i="3"/>
  <c r="AR1119" i="3"/>
  <c r="AG1119" i="3" s="1"/>
  <c r="AQ1119" i="3"/>
  <c r="AO1119" i="3"/>
  <c r="AH1119" i="3"/>
  <c r="AF1119" i="3"/>
  <c r="AC1119" i="3"/>
  <c r="AB1119" i="3"/>
  <c r="AD1119" i="3" s="1"/>
  <c r="P1119" i="3"/>
  <c r="AP1119" i="3" s="1"/>
  <c r="G1119" i="3"/>
  <c r="A1119" i="3"/>
  <c r="AZ1118" i="3"/>
  <c r="AY1118" i="3"/>
  <c r="AU1118" i="3"/>
  <c r="AR1118" i="3"/>
  <c r="AG1118" i="3" s="1"/>
  <c r="AQ1118" i="3"/>
  <c r="AO1118" i="3"/>
  <c r="AH1118" i="3"/>
  <c r="AF1118" i="3"/>
  <c r="AC1118" i="3"/>
  <c r="AB1118" i="3"/>
  <c r="AD1118" i="3" s="1"/>
  <c r="P1118" i="3"/>
  <c r="AP1118" i="3" s="1"/>
  <c r="G1118" i="3"/>
  <c r="A1118" i="3"/>
  <c r="AZ1117" i="3"/>
  <c r="AY1117" i="3"/>
  <c r="AU1117" i="3"/>
  <c r="AR1117" i="3"/>
  <c r="AG1117" i="3" s="1"/>
  <c r="AQ1117" i="3"/>
  <c r="AO1117" i="3"/>
  <c r="AH1117" i="3"/>
  <c r="AF1117" i="3"/>
  <c r="AC1117" i="3"/>
  <c r="AB1117" i="3"/>
  <c r="AD1117" i="3" s="1"/>
  <c r="P1117" i="3"/>
  <c r="AP1117" i="3" s="1"/>
  <c r="G1117" i="3"/>
  <c r="A1117" i="3"/>
  <c r="AZ1116" i="3"/>
  <c r="AY1116" i="3"/>
  <c r="AU1116" i="3"/>
  <c r="AR1116" i="3"/>
  <c r="AG1116" i="3" s="1"/>
  <c r="AQ1116" i="3"/>
  <c r="AO1116" i="3"/>
  <c r="AH1116" i="3"/>
  <c r="AF1116" i="3"/>
  <c r="AC1116" i="3"/>
  <c r="AB1116" i="3"/>
  <c r="AD1116" i="3" s="1"/>
  <c r="P1116" i="3"/>
  <c r="AP1116" i="3" s="1"/>
  <c r="G1116" i="3"/>
  <c r="A1116" i="3"/>
  <c r="AZ1115" i="3"/>
  <c r="AY1115" i="3"/>
  <c r="AU1115" i="3"/>
  <c r="AR1115" i="3"/>
  <c r="AG1115" i="3" s="1"/>
  <c r="AQ1115" i="3"/>
  <c r="AO1115" i="3"/>
  <c r="AH1115" i="3"/>
  <c r="AF1115" i="3"/>
  <c r="AC1115" i="3"/>
  <c r="AB1115" i="3"/>
  <c r="AD1115" i="3" s="1"/>
  <c r="P1115" i="3"/>
  <c r="AP1115" i="3" s="1"/>
  <c r="G1115" i="3"/>
  <c r="A1115" i="3"/>
  <c r="AZ1114" i="3"/>
  <c r="AY1114" i="3"/>
  <c r="AU1114" i="3"/>
  <c r="AR1114" i="3"/>
  <c r="AG1114" i="3" s="1"/>
  <c r="AQ1114" i="3"/>
  <c r="AO1114" i="3"/>
  <c r="AH1114" i="3"/>
  <c r="AF1114" i="3"/>
  <c r="AC1114" i="3"/>
  <c r="AB1114" i="3"/>
  <c r="AD1114" i="3" s="1"/>
  <c r="P1114" i="3"/>
  <c r="AP1114" i="3" s="1"/>
  <c r="G1114" i="3"/>
  <c r="A1114" i="3"/>
  <c r="AZ1113" i="3"/>
  <c r="AY1113" i="3"/>
  <c r="AU1113" i="3"/>
  <c r="AR1113" i="3"/>
  <c r="AG1113" i="3" s="1"/>
  <c r="AQ1113" i="3"/>
  <c r="AO1113" i="3"/>
  <c r="AH1113" i="3"/>
  <c r="AF1113" i="3"/>
  <c r="AC1113" i="3"/>
  <c r="AB1113" i="3"/>
  <c r="AD1113" i="3" s="1"/>
  <c r="P1113" i="3"/>
  <c r="AP1113" i="3" s="1"/>
  <c r="G1113" i="3"/>
  <c r="A1113" i="3"/>
  <c r="AZ1112" i="3"/>
  <c r="AY1112" i="3"/>
  <c r="AU1112" i="3"/>
  <c r="AR1112" i="3"/>
  <c r="AG1112" i="3" s="1"/>
  <c r="AQ1112" i="3"/>
  <c r="AO1112" i="3"/>
  <c r="AH1112" i="3"/>
  <c r="AF1112" i="3"/>
  <c r="AC1112" i="3"/>
  <c r="AB1112" i="3"/>
  <c r="AD1112" i="3" s="1"/>
  <c r="P1112" i="3"/>
  <c r="AP1112" i="3" s="1"/>
  <c r="G1112" i="3"/>
  <c r="A1112" i="3"/>
  <c r="AZ1111" i="3"/>
  <c r="AY1111" i="3"/>
  <c r="AU1111" i="3"/>
  <c r="AR1111" i="3"/>
  <c r="AG1111" i="3" s="1"/>
  <c r="AQ1111" i="3"/>
  <c r="AO1111" i="3"/>
  <c r="AH1111" i="3"/>
  <c r="AF1111" i="3"/>
  <c r="AC1111" i="3"/>
  <c r="AB1111" i="3"/>
  <c r="AD1111" i="3" s="1"/>
  <c r="P1111" i="3"/>
  <c r="AP1111" i="3" s="1"/>
  <c r="G1111" i="3"/>
  <c r="A1111" i="3"/>
  <c r="AZ1110" i="3"/>
  <c r="AY1110" i="3"/>
  <c r="AU1110" i="3"/>
  <c r="AR1110" i="3"/>
  <c r="AG1110" i="3" s="1"/>
  <c r="AQ1110" i="3"/>
  <c r="AO1110" i="3"/>
  <c r="AH1110" i="3"/>
  <c r="AF1110" i="3"/>
  <c r="AC1110" i="3"/>
  <c r="AB1110" i="3"/>
  <c r="AD1110" i="3" s="1"/>
  <c r="P1110" i="3"/>
  <c r="AP1110" i="3" s="1"/>
  <c r="G1110" i="3"/>
  <c r="A1110" i="3"/>
  <c r="AZ1109" i="3"/>
  <c r="AY1109" i="3"/>
  <c r="AU1109" i="3"/>
  <c r="AR1109" i="3"/>
  <c r="AG1109" i="3" s="1"/>
  <c r="AQ1109" i="3"/>
  <c r="AP1109" i="3"/>
  <c r="AO1109" i="3"/>
  <c r="AH1109" i="3"/>
  <c r="AF1109" i="3"/>
  <c r="AC1109" i="3"/>
  <c r="AB1109" i="3"/>
  <c r="AD1109" i="3" s="1"/>
  <c r="G1109" i="3"/>
  <c r="A1109" i="3"/>
  <c r="AZ1108" i="3"/>
  <c r="AY1108" i="3"/>
  <c r="AU1108" i="3"/>
  <c r="AR1108" i="3"/>
  <c r="AG1108" i="3" s="1"/>
  <c r="AQ1108" i="3"/>
  <c r="AO1108" i="3"/>
  <c r="AH1108" i="3"/>
  <c r="AF1108" i="3"/>
  <c r="AC1108" i="3"/>
  <c r="AB1108" i="3"/>
  <c r="AD1108" i="3" s="1"/>
  <c r="P1108" i="3"/>
  <c r="AP1108" i="3" s="1"/>
  <c r="G1108" i="3"/>
  <c r="A1108" i="3"/>
  <c r="AZ1107" i="3"/>
  <c r="AY1107" i="3"/>
  <c r="AU1107" i="3"/>
  <c r="AR1107" i="3"/>
  <c r="AG1107" i="3" s="1"/>
  <c r="AQ1107" i="3"/>
  <c r="AO1107" i="3"/>
  <c r="AH1107" i="3"/>
  <c r="AF1107" i="3"/>
  <c r="AC1107" i="3"/>
  <c r="AB1107" i="3"/>
  <c r="AD1107" i="3" s="1"/>
  <c r="P1107" i="3"/>
  <c r="AP1107" i="3" s="1"/>
  <c r="G1107" i="3"/>
  <c r="A1107" i="3"/>
  <c r="AZ1106" i="3"/>
  <c r="AY1106" i="3"/>
  <c r="AU1106" i="3"/>
  <c r="AR1106" i="3"/>
  <c r="AG1106" i="3" s="1"/>
  <c r="AQ1106" i="3"/>
  <c r="AO1106" i="3"/>
  <c r="AH1106" i="3"/>
  <c r="AF1106" i="3"/>
  <c r="AC1106" i="3"/>
  <c r="AB1106" i="3"/>
  <c r="AD1106" i="3" s="1"/>
  <c r="P1106" i="3"/>
  <c r="AP1106" i="3" s="1"/>
  <c r="G1106" i="3"/>
  <c r="A1106" i="3"/>
  <c r="AZ1105" i="3"/>
  <c r="AY1105" i="3"/>
  <c r="AU1105" i="3"/>
  <c r="AR1105" i="3"/>
  <c r="AG1105" i="3" s="1"/>
  <c r="AQ1105" i="3"/>
  <c r="AO1105" i="3"/>
  <c r="AH1105" i="3"/>
  <c r="AF1105" i="3"/>
  <c r="AC1105" i="3"/>
  <c r="AB1105" i="3"/>
  <c r="AD1105" i="3" s="1"/>
  <c r="P1105" i="3"/>
  <c r="AP1105" i="3" s="1"/>
  <c r="G1105" i="3"/>
  <c r="A1105" i="3"/>
  <c r="AZ1104" i="3"/>
  <c r="AY1104" i="3"/>
  <c r="AU1104" i="3"/>
  <c r="AR1104" i="3"/>
  <c r="AG1104" i="3" s="1"/>
  <c r="AQ1104" i="3"/>
  <c r="AO1104" i="3"/>
  <c r="AH1104" i="3"/>
  <c r="AF1104" i="3"/>
  <c r="AC1104" i="3"/>
  <c r="AB1104" i="3"/>
  <c r="AD1104" i="3" s="1"/>
  <c r="P1104" i="3"/>
  <c r="AP1104" i="3" s="1"/>
  <c r="G1104" i="3"/>
  <c r="A1104" i="3"/>
  <c r="AZ1103" i="3"/>
  <c r="AY1103" i="3"/>
  <c r="AU1103" i="3"/>
  <c r="AR1103" i="3"/>
  <c r="AG1103" i="3" s="1"/>
  <c r="AQ1103" i="3"/>
  <c r="AO1103" i="3"/>
  <c r="AH1103" i="3"/>
  <c r="AF1103" i="3"/>
  <c r="AC1103" i="3"/>
  <c r="AB1103" i="3"/>
  <c r="AD1103" i="3" s="1"/>
  <c r="P1103" i="3"/>
  <c r="AP1103" i="3" s="1"/>
  <c r="G1103" i="3"/>
  <c r="A1103" i="3"/>
  <c r="AZ1102" i="3"/>
  <c r="AY1102" i="3"/>
  <c r="AU1102" i="3"/>
  <c r="AR1102" i="3"/>
  <c r="AG1102" i="3" s="1"/>
  <c r="AQ1102" i="3"/>
  <c r="AO1102" i="3"/>
  <c r="AH1102" i="3"/>
  <c r="AF1102" i="3"/>
  <c r="AC1102" i="3"/>
  <c r="AB1102" i="3"/>
  <c r="AD1102" i="3" s="1"/>
  <c r="P1102" i="3"/>
  <c r="AP1102" i="3" s="1"/>
  <c r="G1102" i="3"/>
  <c r="A1102" i="3"/>
  <c r="AZ1101" i="3"/>
  <c r="AY1101" i="3"/>
  <c r="AU1101" i="3"/>
  <c r="AR1101" i="3"/>
  <c r="AG1101" i="3" s="1"/>
  <c r="AQ1101" i="3"/>
  <c r="AO1101" i="3"/>
  <c r="AH1101" i="3"/>
  <c r="AF1101" i="3"/>
  <c r="AC1101" i="3"/>
  <c r="AB1101" i="3"/>
  <c r="AD1101" i="3" s="1"/>
  <c r="P1101" i="3"/>
  <c r="AP1101" i="3" s="1"/>
  <c r="G1101" i="3"/>
  <c r="A1101" i="3"/>
  <c r="AZ1100" i="3"/>
  <c r="AY1100" i="3"/>
  <c r="AU1100" i="3"/>
  <c r="AR1100" i="3"/>
  <c r="AG1100" i="3" s="1"/>
  <c r="AQ1100" i="3"/>
  <c r="AO1100" i="3"/>
  <c r="AH1100" i="3"/>
  <c r="AF1100" i="3"/>
  <c r="AC1100" i="3"/>
  <c r="AB1100" i="3"/>
  <c r="AD1100" i="3" s="1"/>
  <c r="P1100" i="3"/>
  <c r="AP1100" i="3" s="1"/>
  <c r="G1100" i="3"/>
  <c r="A1100" i="3"/>
  <c r="AZ1099" i="3"/>
  <c r="AY1099" i="3"/>
  <c r="AU1099" i="3"/>
  <c r="AR1099" i="3"/>
  <c r="AG1099" i="3" s="1"/>
  <c r="AQ1099" i="3"/>
  <c r="AO1099" i="3"/>
  <c r="AH1099" i="3"/>
  <c r="AF1099" i="3"/>
  <c r="AC1099" i="3"/>
  <c r="AB1099" i="3"/>
  <c r="AD1099" i="3" s="1"/>
  <c r="P1099" i="3"/>
  <c r="AP1099" i="3" s="1"/>
  <c r="G1099" i="3"/>
  <c r="A1099" i="3"/>
  <c r="AZ1098" i="3"/>
  <c r="AY1098" i="3"/>
  <c r="AU1098" i="3"/>
  <c r="AR1098" i="3"/>
  <c r="AG1098" i="3" s="1"/>
  <c r="AQ1098" i="3"/>
  <c r="AO1098" i="3"/>
  <c r="AH1098" i="3"/>
  <c r="AF1098" i="3"/>
  <c r="AC1098" i="3"/>
  <c r="AB1098" i="3"/>
  <c r="AD1098" i="3" s="1"/>
  <c r="P1098" i="3"/>
  <c r="AP1098" i="3" s="1"/>
  <c r="G1098" i="3"/>
  <c r="A1098" i="3"/>
  <c r="AZ1097" i="3"/>
  <c r="AY1097" i="3"/>
  <c r="AU1097" i="3"/>
  <c r="AR1097" i="3"/>
  <c r="AG1097" i="3" s="1"/>
  <c r="AQ1097" i="3"/>
  <c r="AO1097" i="3"/>
  <c r="AH1097" i="3"/>
  <c r="AF1097" i="3"/>
  <c r="AC1097" i="3"/>
  <c r="AB1097" i="3"/>
  <c r="AD1097" i="3" s="1"/>
  <c r="P1097" i="3"/>
  <c r="AP1097" i="3" s="1"/>
  <c r="G1097" i="3"/>
  <c r="A1097" i="3"/>
  <c r="AZ1096" i="3"/>
  <c r="AY1096" i="3"/>
  <c r="AU1096" i="3"/>
  <c r="AR1096" i="3"/>
  <c r="AG1096" i="3" s="1"/>
  <c r="AQ1096" i="3"/>
  <c r="AO1096" i="3"/>
  <c r="AH1096" i="3"/>
  <c r="AF1096" i="3"/>
  <c r="AC1096" i="3"/>
  <c r="AB1096" i="3"/>
  <c r="AD1096" i="3" s="1"/>
  <c r="P1096" i="3"/>
  <c r="AP1096" i="3" s="1"/>
  <c r="G1096" i="3"/>
  <c r="A1096" i="3"/>
  <c r="AZ1095" i="3"/>
  <c r="AY1095" i="3"/>
  <c r="AU1095" i="3"/>
  <c r="AR1095" i="3"/>
  <c r="AG1095" i="3" s="1"/>
  <c r="AQ1095" i="3"/>
  <c r="AO1095" i="3"/>
  <c r="AH1095" i="3"/>
  <c r="AF1095" i="3"/>
  <c r="AC1095" i="3"/>
  <c r="AB1095" i="3"/>
  <c r="AD1095" i="3" s="1"/>
  <c r="P1095" i="3"/>
  <c r="AP1095" i="3" s="1"/>
  <c r="G1095" i="3"/>
  <c r="A1095" i="3"/>
  <c r="AZ1094" i="3"/>
  <c r="AY1094" i="3"/>
  <c r="AU1094" i="3"/>
  <c r="AR1094" i="3"/>
  <c r="AG1094" i="3" s="1"/>
  <c r="AQ1094" i="3"/>
  <c r="AO1094" i="3"/>
  <c r="AH1094" i="3"/>
  <c r="AF1094" i="3"/>
  <c r="AC1094" i="3"/>
  <c r="AB1094" i="3"/>
  <c r="AD1094" i="3" s="1"/>
  <c r="P1094" i="3"/>
  <c r="AP1094" i="3" s="1"/>
  <c r="G1094" i="3"/>
  <c r="A1094" i="3"/>
  <c r="AZ1093" i="3"/>
  <c r="AY1093" i="3"/>
  <c r="AU1093" i="3"/>
  <c r="AR1093" i="3"/>
  <c r="AG1093" i="3" s="1"/>
  <c r="AQ1093" i="3"/>
  <c r="AO1093" i="3"/>
  <c r="AH1093" i="3"/>
  <c r="AF1093" i="3"/>
  <c r="AC1093" i="3"/>
  <c r="AB1093" i="3"/>
  <c r="AD1093" i="3" s="1"/>
  <c r="P1093" i="3"/>
  <c r="AP1093" i="3" s="1"/>
  <c r="G1093" i="3"/>
  <c r="A1093" i="3"/>
  <c r="AZ1092" i="3"/>
  <c r="AY1092" i="3"/>
  <c r="AU1092" i="3"/>
  <c r="AR1092" i="3"/>
  <c r="AG1092" i="3" s="1"/>
  <c r="AQ1092" i="3"/>
  <c r="AO1092" i="3"/>
  <c r="AH1092" i="3"/>
  <c r="AF1092" i="3"/>
  <c r="AC1092" i="3"/>
  <c r="AB1092" i="3"/>
  <c r="AD1092" i="3" s="1"/>
  <c r="P1092" i="3"/>
  <c r="AP1092" i="3" s="1"/>
  <c r="G1092" i="3"/>
  <c r="A1092" i="3"/>
  <c r="AZ1091" i="3"/>
  <c r="AY1091" i="3"/>
  <c r="AU1091" i="3"/>
  <c r="AR1091" i="3"/>
  <c r="AG1091" i="3" s="1"/>
  <c r="AQ1091" i="3"/>
  <c r="AO1091" i="3"/>
  <c r="AH1091" i="3"/>
  <c r="AF1091" i="3"/>
  <c r="AC1091" i="3"/>
  <c r="AB1091" i="3"/>
  <c r="AD1091" i="3" s="1"/>
  <c r="P1091" i="3"/>
  <c r="AP1091" i="3" s="1"/>
  <c r="G1091" i="3"/>
  <c r="A1091" i="3"/>
  <c r="AZ1090" i="3"/>
  <c r="AY1090" i="3"/>
  <c r="AU1090" i="3"/>
  <c r="AR1090" i="3"/>
  <c r="AG1090" i="3" s="1"/>
  <c r="AQ1090" i="3"/>
  <c r="AO1090" i="3"/>
  <c r="AH1090" i="3"/>
  <c r="AF1090" i="3"/>
  <c r="AC1090" i="3"/>
  <c r="AB1090" i="3"/>
  <c r="AD1090" i="3" s="1"/>
  <c r="P1090" i="3"/>
  <c r="AP1090" i="3" s="1"/>
  <c r="G1090" i="3"/>
  <c r="A1090" i="3"/>
  <c r="AZ1089" i="3"/>
  <c r="AY1089" i="3"/>
  <c r="AU1089" i="3"/>
  <c r="AR1089" i="3"/>
  <c r="AG1089" i="3" s="1"/>
  <c r="AQ1089" i="3"/>
  <c r="AO1089" i="3"/>
  <c r="AH1089" i="3"/>
  <c r="AF1089" i="3"/>
  <c r="AC1089" i="3"/>
  <c r="AB1089" i="3"/>
  <c r="AD1089" i="3" s="1"/>
  <c r="P1089" i="3"/>
  <c r="AP1089" i="3" s="1"/>
  <c r="G1089" i="3"/>
  <c r="A1089" i="3"/>
  <c r="AZ1088" i="3"/>
  <c r="AY1088" i="3"/>
  <c r="AU1088" i="3"/>
  <c r="AR1088" i="3"/>
  <c r="AG1088" i="3" s="1"/>
  <c r="AQ1088" i="3"/>
  <c r="AO1088" i="3"/>
  <c r="AH1088" i="3"/>
  <c r="AF1088" i="3"/>
  <c r="AC1088" i="3"/>
  <c r="AB1088" i="3"/>
  <c r="AD1088" i="3" s="1"/>
  <c r="P1088" i="3"/>
  <c r="AP1088" i="3" s="1"/>
  <c r="G1088" i="3"/>
  <c r="A1088" i="3"/>
  <c r="AZ1087" i="3"/>
  <c r="AY1087" i="3"/>
  <c r="AU1087" i="3"/>
  <c r="AR1087" i="3"/>
  <c r="AG1087" i="3" s="1"/>
  <c r="AQ1087" i="3"/>
  <c r="AO1087" i="3"/>
  <c r="AH1087" i="3"/>
  <c r="AF1087" i="3"/>
  <c r="AC1087" i="3"/>
  <c r="AB1087" i="3"/>
  <c r="AD1087" i="3" s="1"/>
  <c r="P1087" i="3"/>
  <c r="AP1087" i="3" s="1"/>
  <c r="G1087" i="3"/>
  <c r="A1087" i="3"/>
  <c r="AZ1086" i="3"/>
  <c r="AY1086" i="3"/>
  <c r="AU1086" i="3"/>
  <c r="AR1086" i="3"/>
  <c r="AG1086" i="3" s="1"/>
  <c r="AQ1086" i="3"/>
  <c r="AO1086" i="3"/>
  <c r="AH1086" i="3"/>
  <c r="AF1086" i="3"/>
  <c r="AC1086" i="3"/>
  <c r="AB1086" i="3"/>
  <c r="AD1086" i="3" s="1"/>
  <c r="P1086" i="3"/>
  <c r="AP1086" i="3" s="1"/>
  <c r="G1086" i="3"/>
  <c r="A1086" i="3"/>
  <c r="AZ1085" i="3"/>
  <c r="AY1085" i="3"/>
  <c r="AU1085" i="3"/>
  <c r="AR1085" i="3"/>
  <c r="AG1085" i="3" s="1"/>
  <c r="AQ1085" i="3"/>
  <c r="AO1085" i="3"/>
  <c r="AH1085" i="3"/>
  <c r="AF1085" i="3"/>
  <c r="AC1085" i="3"/>
  <c r="AB1085" i="3"/>
  <c r="AD1085" i="3" s="1"/>
  <c r="P1085" i="3"/>
  <c r="AP1085" i="3" s="1"/>
  <c r="G1085" i="3"/>
  <c r="A1085" i="3"/>
  <c r="AZ1084" i="3"/>
  <c r="AY1084" i="3"/>
  <c r="AU1084" i="3"/>
  <c r="AR1084" i="3"/>
  <c r="AG1084" i="3" s="1"/>
  <c r="AQ1084" i="3"/>
  <c r="AO1084" i="3"/>
  <c r="AH1084" i="3"/>
  <c r="AF1084" i="3"/>
  <c r="AC1084" i="3"/>
  <c r="AB1084" i="3"/>
  <c r="AD1084" i="3" s="1"/>
  <c r="P1084" i="3"/>
  <c r="AP1084" i="3" s="1"/>
  <c r="G1084" i="3"/>
  <c r="A1084" i="3"/>
  <c r="AZ1083" i="3"/>
  <c r="AY1083" i="3"/>
  <c r="AU1083" i="3"/>
  <c r="AR1083" i="3"/>
  <c r="AG1083" i="3" s="1"/>
  <c r="AQ1083" i="3"/>
  <c r="AO1083" i="3"/>
  <c r="AH1083" i="3"/>
  <c r="AF1083" i="3"/>
  <c r="AC1083" i="3"/>
  <c r="AB1083" i="3"/>
  <c r="AD1083" i="3" s="1"/>
  <c r="P1083" i="3"/>
  <c r="AP1083" i="3" s="1"/>
  <c r="G1083" i="3"/>
  <c r="A1083" i="3"/>
  <c r="AZ1082" i="3"/>
  <c r="AY1082" i="3"/>
  <c r="AU1082" i="3"/>
  <c r="AR1082" i="3"/>
  <c r="AG1082" i="3" s="1"/>
  <c r="AQ1082" i="3"/>
  <c r="AO1082" i="3"/>
  <c r="AH1082" i="3"/>
  <c r="AF1082" i="3"/>
  <c r="AC1082" i="3"/>
  <c r="AB1082" i="3"/>
  <c r="AD1082" i="3" s="1"/>
  <c r="P1082" i="3"/>
  <c r="AP1082" i="3" s="1"/>
  <c r="G1082" i="3"/>
  <c r="A1082" i="3"/>
  <c r="AZ1081" i="3"/>
  <c r="AY1081" i="3"/>
  <c r="AU1081" i="3"/>
  <c r="AR1081" i="3"/>
  <c r="AG1081" i="3" s="1"/>
  <c r="AQ1081" i="3"/>
  <c r="AO1081" i="3"/>
  <c r="AH1081" i="3"/>
  <c r="AF1081" i="3"/>
  <c r="AC1081" i="3"/>
  <c r="AB1081" i="3"/>
  <c r="AD1081" i="3" s="1"/>
  <c r="P1081" i="3"/>
  <c r="AP1081" i="3" s="1"/>
  <c r="G1081" i="3"/>
  <c r="A1081" i="3"/>
  <c r="AZ1080" i="3"/>
  <c r="AY1080" i="3"/>
  <c r="AU1080" i="3"/>
  <c r="AR1080" i="3"/>
  <c r="AG1080" i="3" s="1"/>
  <c r="AQ1080" i="3"/>
  <c r="AO1080" i="3"/>
  <c r="AH1080" i="3"/>
  <c r="AF1080" i="3"/>
  <c r="AC1080" i="3"/>
  <c r="AB1080" i="3"/>
  <c r="AD1080" i="3" s="1"/>
  <c r="P1080" i="3"/>
  <c r="AP1080" i="3" s="1"/>
  <c r="G1080" i="3"/>
  <c r="A1080" i="3"/>
  <c r="AZ1079" i="3"/>
  <c r="AY1079" i="3"/>
  <c r="AU1079" i="3"/>
  <c r="AR1079" i="3"/>
  <c r="AG1079" i="3" s="1"/>
  <c r="AQ1079" i="3"/>
  <c r="AO1079" i="3"/>
  <c r="AH1079" i="3"/>
  <c r="AF1079" i="3"/>
  <c r="AC1079" i="3"/>
  <c r="AB1079" i="3"/>
  <c r="AD1079" i="3" s="1"/>
  <c r="P1079" i="3"/>
  <c r="AP1079" i="3" s="1"/>
  <c r="G1079" i="3"/>
  <c r="A1079" i="3"/>
  <c r="AZ1078" i="3"/>
  <c r="AY1078" i="3"/>
  <c r="AU1078" i="3"/>
  <c r="AR1078" i="3"/>
  <c r="AG1078" i="3" s="1"/>
  <c r="AQ1078" i="3"/>
  <c r="AO1078" i="3"/>
  <c r="AH1078" i="3"/>
  <c r="AF1078" i="3"/>
  <c r="AC1078" i="3"/>
  <c r="AB1078" i="3"/>
  <c r="AD1078" i="3" s="1"/>
  <c r="P1078" i="3"/>
  <c r="AP1078" i="3" s="1"/>
  <c r="G1078" i="3"/>
  <c r="A1078" i="3"/>
  <c r="AZ1077" i="3"/>
  <c r="AY1077" i="3"/>
  <c r="AU1077" i="3"/>
  <c r="AR1077" i="3"/>
  <c r="AG1077" i="3" s="1"/>
  <c r="AQ1077" i="3"/>
  <c r="AO1077" i="3"/>
  <c r="AH1077" i="3"/>
  <c r="AF1077" i="3"/>
  <c r="AC1077" i="3"/>
  <c r="AB1077" i="3"/>
  <c r="AD1077" i="3" s="1"/>
  <c r="P1077" i="3"/>
  <c r="AP1077" i="3" s="1"/>
  <c r="G1077" i="3"/>
  <c r="A1077" i="3"/>
  <c r="AZ1076" i="3"/>
  <c r="AY1076" i="3"/>
  <c r="AU1076" i="3"/>
  <c r="AR1076" i="3"/>
  <c r="AG1076" i="3" s="1"/>
  <c r="AQ1076" i="3"/>
  <c r="AO1076" i="3"/>
  <c r="AH1076" i="3"/>
  <c r="AF1076" i="3"/>
  <c r="AC1076" i="3"/>
  <c r="AB1076" i="3"/>
  <c r="AD1076" i="3" s="1"/>
  <c r="P1076" i="3"/>
  <c r="AP1076" i="3" s="1"/>
  <c r="G1076" i="3"/>
  <c r="A1076" i="3"/>
  <c r="AZ1075" i="3"/>
  <c r="AY1075" i="3"/>
  <c r="AU1075" i="3"/>
  <c r="AR1075" i="3"/>
  <c r="AG1075" i="3" s="1"/>
  <c r="AQ1075" i="3"/>
  <c r="AO1075" i="3"/>
  <c r="AH1075" i="3"/>
  <c r="AF1075" i="3"/>
  <c r="AC1075" i="3"/>
  <c r="AB1075" i="3"/>
  <c r="AD1075" i="3" s="1"/>
  <c r="P1075" i="3"/>
  <c r="AP1075" i="3" s="1"/>
  <c r="G1075" i="3"/>
  <c r="A1075" i="3"/>
  <c r="AZ1074" i="3"/>
  <c r="AY1074" i="3"/>
  <c r="AU1074" i="3"/>
  <c r="AR1074" i="3"/>
  <c r="AG1074" i="3" s="1"/>
  <c r="AQ1074" i="3"/>
  <c r="AO1074" i="3"/>
  <c r="AH1074" i="3"/>
  <c r="AF1074" i="3"/>
  <c r="AC1074" i="3"/>
  <c r="AB1074" i="3"/>
  <c r="AD1074" i="3" s="1"/>
  <c r="P1074" i="3"/>
  <c r="AP1074" i="3" s="1"/>
  <c r="G1074" i="3"/>
  <c r="A1074" i="3"/>
  <c r="AZ1073" i="3"/>
  <c r="AY1073" i="3"/>
  <c r="AU1073" i="3"/>
  <c r="AR1073" i="3"/>
  <c r="AG1073" i="3" s="1"/>
  <c r="AQ1073" i="3"/>
  <c r="AO1073" i="3"/>
  <c r="AH1073" i="3"/>
  <c r="AF1073" i="3"/>
  <c r="AC1073" i="3"/>
  <c r="AB1073" i="3"/>
  <c r="AD1073" i="3" s="1"/>
  <c r="P1073" i="3"/>
  <c r="AP1073" i="3" s="1"/>
  <c r="G1073" i="3"/>
  <c r="A1073" i="3"/>
  <c r="AZ1072" i="3"/>
  <c r="AY1072" i="3"/>
  <c r="AU1072" i="3"/>
  <c r="AR1072" i="3"/>
  <c r="AG1072" i="3" s="1"/>
  <c r="AQ1072" i="3"/>
  <c r="AO1072" i="3"/>
  <c r="AH1072" i="3"/>
  <c r="AF1072" i="3"/>
  <c r="AC1072" i="3"/>
  <c r="AB1072" i="3"/>
  <c r="AD1072" i="3" s="1"/>
  <c r="P1072" i="3"/>
  <c r="AP1072" i="3" s="1"/>
  <c r="G1072" i="3"/>
  <c r="A1072" i="3"/>
  <c r="AZ1071" i="3"/>
  <c r="AY1071" i="3"/>
  <c r="AU1071" i="3"/>
  <c r="AR1071" i="3"/>
  <c r="AG1071" i="3" s="1"/>
  <c r="AQ1071" i="3"/>
  <c r="AO1071" i="3"/>
  <c r="AH1071" i="3"/>
  <c r="AF1071" i="3"/>
  <c r="AC1071" i="3"/>
  <c r="AB1071" i="3"/>
  <c r="AD1071" i="3" s="1"/>
  <c r="P1071" i="3"/>
  <c r="AP1071" i="3" s="1"/>
  <c r="G1071" i="3"/>
  <c r="A1071" i="3"/>
  <c r="AZ1070" i="3"/>
  <c r="AY1070" i="3"/>
  <c r="AU1070" i="3"/>
  <c r="AR1070" i="3"/>
  <c r="AG1070" i="3" s="1"/>
  <c r="AQ1070" i="3"/>
  <c r="AO1070" i="3"/>
  <c r="AH1070" i="3"/>
  <c r="AF1070" i="3"/>
  <c r="AC1070" i="3"/>
  <c r="AB1070" i="3"/>
  <c r="AD1070" i="3" s="1"/>
  <c r="P1070" i="3"/>
  <c r="AP1070" i="3" s="1"/>
  <c r="G1070" i="3"/>
  <c r="A1070" i="3"/>
  <c r="AZ1069" i="3"/>
  <c r="AY1069" i="3"/>
  <c r="AU1069" i="3"/>
  <c r="AR1069" i="3"/>
  <c r="AG1069" i="3" s="1"/>
  <c r="AQ1069" i="3"/>
  <c r="AO1069" i="3"/>
  <c r="AH1069" i="3"/>
  <c r="AF1069" i="3"/>
  <c r="AC1069" i="3"/>
  <c r="AB1069" i="3"/>
  <c r="AD1069" i="3" s="1"/>
  <c r="P1069" i="3"/>
  <c r="AP1069" i="3" s="1"/>
  <c r="G1069" i="3"/>
  <c r="A1069" i="3"/>
  <c r="AZ1068" i="3"/>
  <c r="AY1068" i="3"/>
  <c r="AU1068" i="3"/>
  <c r="AR1068" i="3"/>
  <c r="AG1068" i="3" s="1"/>
  <c r="AQ1068" i="3"/>
  <c r="AP1068" i="3"/>
  <c r="AO1068" i="3"/>
  <c r="AH1068" i="3"/>
  <c r="AF1068" i="3"/>
  <c r="AC1068" i="3"/>
  <c r="AB1068" i="3"/>
  <c r="AD1068" i="3" s="1"/>
  <c r="G1068" i="3"/>
  <c r="A1068" i="3"/>
  <c r="AZ1067" i="3"/>
  <c r="AY1067" i="3"/>
  <c r="AU1067" i="3"/>
  <c r="AR1067" i="3"/>
  <c r="AG1067" i="3" s="1"/>
  <c r="AQ1067" i="3"/>
  <c r="AO1067" i="3"/>
  <c r="AH1067" i="3"/>
  <c r="AF1067" i="3"/>
  <c r="AC1067" i="3"/>
  <c r="AB1067" i="3"/>
  <c r="AD1067" i="3" s="1"/>
  <c r="P1067" i="3"/>
  <c r="AP1067" i="3" s="1"/>
  <c r="G1067" i="3"/>
  <c r="A1067" i="3"/>
  <c r="AZ1066" i="3"/>
  <c r="AY1066" i="3"/>
  <c r="AU1066" i="3"/>
  <c r="AR1066" i="3"/>
  <c r="AG1066" i="3" s="1"/>
  <c r="AQ1066" i="3"/>
  <c r="AO1066" i="3"/>
  <c r="AH1066" i="3"/>
  <c r="AF1066" i="3"/>
  <c r="AC1066" i="3"/>
  <c r="AB1066" i="3"/>
  <c r="AD1066" i="3" s="1"/>
  <c r="P1066" i="3"/>
  <c r="AP1066" i="3" s="1"/>
  <c r="G1066" i="3"/>
  <c r="A1066" i="3"/>
  <c r="AZ1065" i="3"/>
  <c r="AY1065" i="3"/>
  <c r="AU1065" i="3"/>
  <c r="AR1065" i="3"/>
  <c r="AG1065" i="3" s="1"/>
  <c r="AQ1065" i="3"/>
  <c r="AP1065" i="3"/>
  <c r="AO1065" i="3"/>
  <c r="AH1065" i="3"/>
  <c r="AF1065" i="3"/>
  <c r="AC1065" i="3"/>
  <c r="AB1065" i="3"/>
  <c r="AD1065" i="3" s="1"/>
  <c r="G1065" i="3"/>
  <c r="A1065" i="3"/>
  <c r="AZ1064" i="3"/>
  <c r="AY1064" i="3"/>
  <c r="AU1064" i="3"/>
  <c r="AR1064" i="3"/>
  <c r="AG1064" i="3" s="1"/>
  <c r="AQ1064" i="3"/>
  <c r="AO1064" i="3"/>
  <c r="AH1064" i="3"/>
  <c r="AF1064" i="3"/>
  <c r="AC1064" i="3"/>
  <c r="AB1064" i="3"/>
  <c r="AD1064" i="3" s="1"/>
  <c r="P1064" i="3"/>
  <c r="AP1064" i="3" s="1"/>
  <c r="G1064" i="3"/>
  <c r="A1064" i="3"/>
  <c r="AZ1063" i="3"/>
  <c r="AY1063" i="3"/>
  <c r="AU1063" i="3"/>
  <c r="AR1063" i="3"/>
  <c r="AG1063" i="3" s="1"/>
  <c r="AQ1063" i="3"/>
  <c r="AO1063" i="3"/>
  <c r="AH1063" i="3"/>
  <c r="AF1063" i="3"/>
  <c r="AC1063" i="3"/>
  <c r="AB1063" i="3"/>
  <c r="AD1063" i="3" s="1"/>
  <c r="P1063" i="3"/>
  <c r="AP1063" i="3" s="1"/>
  <c r="G1063" i="3"/>
  <c r="A1063" i="3"/>
  <c r="AZ1062" i="3"/>
  <c r="AY1062" i="3"/>
  <c r="AU1062" i="3"/>
  <c r="AR1062" i="3"/>
  <c r="AG1062" i="3" s="1"/>
  <c r="AQ1062" i="3"/>
  <c r="AO1062" i="3"/>
  <c r="AH1062" i="3"/>
  <c r="AF1062" i="3"/>
  <c r="AC1062" i="3"/>
  <c r="AB1062" i="3"/>
  <c r="AD1062" i="3" s="1"/>
  <c r="P1062" i="3"/>
  <c r="AP1062" i="3" s="1"/>
  <c r="G1062" i="3"/>
  <c r="A1062" i="3"/>
  <c r="AZ1061" i="3"/>
  <c r="AY1061" i="3"/>
  <c r="AU1061" i="3"/>
  <c r="AR1061" i="3"/>
  <c r="AG1061" i="3" s="1"/>
  <c r="AQ1061" i="3"/>
  <c r="AO1061" i="3"/>
  <c r="AH1061" i="3"/>
  <c r="AF1061" i="3"/>
  <c r="AC1061" i="3"/>
  <c r="AB1061" i="3"/>
  <c r="AD1061" i="3" s="1"/>
  <c r="P1061" i="3"/>
  <c r="AP1061" i="3" s="1"/>
  <c r="G1061" i="3"/>
  <c r="A1061" i="3"/>
  <c r="AZ1060" i="3"/>
  <c r="AY1060" i="3"/>
  <c r="AU1060" i="3"/>
  <c r="AR1060" i="3"/>
  <c r="AG1060" i="3" s="1"/>
  <c r="AQ1060" i="3"/>
  <c r="AO1060" i="3"/>
  <c r="AH1060" i="3"/>
  <c r="AF1060" i="3"/>
  <c r="AC1060" i="3"/>
  <c r="AB1060" i="3"/>
  <c r="AD1060" i="3" s="1"/>
  <c r="P1060" i="3"/>
  <c r="AP1060" i="3" s="1"/>
  <c r="G1060" i="3"/>
  <c r="A1060" i="3"/>
  <c r="AZ1059" i="3"/>
  <c r="AY1059" i="3"/>
  <c r="AU1059" i="3"/>
  <c r="AR1059" i="3"/>
  <c r="AG1059" i="3" s="1"/>
  <c r="AQ1059" i="3"/>
  <c r="AO1059" i="3"/>
  <c r="AH1059" i="3"/>
  <c r="AF1059" i="3"/>
  <c r="AC1059" i="3"/>
  <c r="AB1059" i="3"/>
  <c r="AD1059" i="3" s="1"/>
  <c r="P1059" i="3"/>
  <c r="AP1059" i="3" s="1"/>
  <c r="G1059" i="3"/>
  <c r="A1059" i="3"/>
  <c r="AZ1058" i="3"/>
  <c r="AY1058" i="3"/>
  <c r="AU1058" i="3"/>
  <c r="AR1058" i="3"/>
  <c r="AG1058" i="3" s="1"/>
  <c r="AQ1058" i="3"/>
  <c r="AO1058" i="3"/>
  <c r="AH1058" i="3"/>
  <c r="AF1058" i="3"/>
  <c r="AC1058" i="3"/>
  <c r="AB1058" i="3"/>
  <c r="AD1058" i="3" s="1"/>
  <c r="P1058" i="3"/>
  <c r="AP1058" i="3" s="1"/>
  <c r="G1058" i="3"/>
  <c r="A1058" i="3"/>
  <c r="AZ1057" i="3"/>
  <c r="AY1057" i="3"/>
  <c r="AU1057" i="3"/>
  <c r="AR1057" i="3"/>
  <c r="AG1057" i="3" s="1"/>
  <c r="AQ1057" i="3"/>
  <c r="AO1057" i="3"/>
  <c r="AH1057" i="3"/>
  <c r="AF1057" i="3"/>
  <c r="AC1057" i="3"/>
  <c r="AB1057" i="3"/>
  <c r="AD1057" i="3" s="1"/>
  <c r="P1057" i="3"/>
  <c r="AP1057" i="3" s="1"/>
  <c r="G1057" i="3"/>
  <c r="A1057" i="3"/>
  <c r="AZ1056" i="3"/>
  <c r="AY1056" i="3"/>
  <c r="AU1056" i="3"/>
  <c r="AR1056" i="3"/>
  <c r="AG1056" i="3" s="1"/>
  <c r="AQ1056" i="3"/>
  <c r="AO1056" i="3"/>
  <c r="AH1056" i="3"/>
  <c r="AF1056" i="3"/>
  <c r="AC1056" i="3"/>
  <c r="AB1056" i="3"/>
  <c r="AD1056" i="3" s="1"/>
  <c r="P1056" i="3"/>
  <c r="AP1056" i="3" s="1"/>
  <c r="G1056" i="3"/>
  <c r="A1056" i="3"/>
  <c r="AZ1055" i="3"/>
  <c r="AY1055" i="3"/>
  <c r="AU1055" i="3"/>
  <c r="AR1055" i="3"/>
  <c r="AG1055" i="3" s="1"/>
  <c r="AQ1055" i="3"/>
  <c r="AO1055" i="3"/>
  <c r="AH1055" i="3"/>
  <c r="AF1055" i="3"/>
  <c r="AC1055" i="3"/>
  <c r="AB1055" i="3"/>
  <c r="AD1055" i="3" s="1"/>
  <c r="P1055" i="3"/>
  <c r="AP1055" i="3" s="1"/>
  <c r="G1055" i="3"/>
  <c r="A1055" i="3"/>
  <c r="AZ1054" i="3"/>
  <c r="AY1054" i="3"/>
  <c r="AU1054" i="3"/>
  <c r="AR1054" i="3"/>
  <c r="AG1054" i="3" s="1"/>
  <c r="AQ1054" i="3"/>
  <c r="AO1054" i="3"/>
  <c r="AH1054" i="3"/>
  <c r="AF1054" i="3"/>
  <c r="AC1054" i="3"/>
  <c r="AB1054" i="3"/>
  <c r="AD1054" i="3" s="1"/>
  <c r="P1054" i="3"/>
  <c r="AP1054" i="3" s="1"/>
  <c r="G1054" i="3"/>
  <c r="A1054" i="3"/>
  <c r="AZ1053" i="3"/>
  <c r="AY1053" i="3"/>
  <c r="AU1053" i="3"/>
  <c r="AR1053" i="3"/>
  <c r="AG1053" i="3" s="1"/>
  <c r="AQ1053" i="3"/>
  <c r="AO1053" i="3"/>
  <c r="AH1053" i="3"/>
  <c r="AF1053" i="3"/>
  <c r="AC1053" i="3"/>
  <c r="AB1053" i="3"/>
  <c r="AD1053" i="3" s="1"/>
  <c r="P1053" i="3"/>
  <c r="AP1053" i="3" s="1"/>
  <c r="G1053" i="3"/>
  <c r="A1053" i="3"/>
  <c r="AZ1052" i="3"/>
  <c r="AY1052" i="3"/>
  <c r="AU1052" i="3"/>
  <c r="AR1052" i="3"/>
  <c r="AG1052" i="3" s="1"/>
  <c r="AQ1052" i="3"/>
  <c r="AO1052" i="3"/>
  <c r="AH1052" i="3"/>
  <c r="AF1052" i="3"/>
  <c r="AC1052" i="3"/>
  <c r="AB1052" i="3"/>
  <c r="AD1052" i="3" s="1"/>
  <c r="P1052" i="3"/>
  <c r="AP1052" i="3" s="1"/>
  <c r="G1052" i="3"/>
  <c r="A1052" i="3"/>
  <c r="AZ1051" i="3"/>
  <c r="AY1051" i="3"/>
  <c r="AU1051" i="3"/>
  <c r="AR1051" i="3"/>
  <c r="AG1051" i="3" s="1"/>
  <c r="AQ1051" i="3"/>
  <c r="AO1051" i="3"/>
  <c r="AH1051" i="3"/>
  <c r="AF1051" i="3"/>
  <c r="AC1051" i="3"/>
  <c r="AB1051" i="3"/>
  <c r="AD1051" i="3" s="1"/>
  <c r="P1051" i="3"/>
  <c r="AP1051" i="3" s="1"/>
  <c r="G1051" i="3"/>
  <c r="A1051" i="3"/>
  <c r="AZ1050" i="3"/>
  <c r="AY1050" i="3"/>
  <c r="AU1050" i="3"/>
  <c r="AR1050" i="3"/>
  <c r="AG1050" i="3" s="1"/>
  <c r="AQ1050" i="3"/>
  <c r="AO1050" i="3"/>
  <c r="AH1050" i="3"/>
  <c r="AF1050" i="3"/>
  <c r="AC1050" i="3"/>
  <c r="AB1050" i="3"/>
  <c r="AD1050" i="3" s="1"/>
  <c r="P1050" i="3"/>
  <c r="AP1050" i="3" s="1"/>
  <c r="G1050" i="3"/>
  <c r="A1050" i="3"/>
  <c r="AZ1049" i="3"/>
  <c r="AY1049" i="3"/>
  <c r="AU1049" i="3"/>
  <c r="AR1049" i="3"/>
  <c r="AG1049" i="3" s="1"/>
  <c r="AQ1049" i="3"/>
  <c r="AO1049" i="3"/>
  <c r="AH1049" i="3"/>
  <c r="AF1049" i="3"/>
  <c r="AC1049" i="3"/>
  <c r="AB1049" i="3"/>
  <c r="AD1049" i="3" s="1"/>
  <c r="P1049" i="3"/>
  <c r="AP1049" i="3" s="1"/>
  <c r="G1049" i="3"/>
  <c r="A1049" i="3"/>
  <c r="AZ1048" i="3"/>
  <c r="AY1048" i="3"/>
  <c r="AU1048" i="3"/>
  <c r="AR1048" i="3"/>
  <c r="AG1048" i="3" s="1"/>
  <c r="AQ1048" i="3"/>
  <c r="AO1048" i="3"/>
  <c r="AH1048" i="3"/>
  <c r="AF1048" i="3"/>
  <c r="AC1048" i="3"/>
  <c r="AB1048" i="3"/>
  <c r="AD1048" i="3" s="1"/>
  <c r="P1048" i="3"/>
  <c r="AP1048" i="3" s="1"/>
  <c r="G1048" i="3"/>
  <c r="A1048" i="3"/>
  <c r="AZ1047" i="3"/>
  <c r="AY1047" i="3"/>
  <c r="AU1047" i="3"/>
  <c r="AR1047" i="3"/>
  <c r="AG1047" i="3" s="1"/>
  <c r="AQ1047" i="3"/>
  <c r="AO1047" i="3"/>
  <c r="AH1047" i="3"/>
  <c r="AF1047" i="3"/>
  <c r="AC1047" i="3"/>
  <c r="AB1047" i="3"/>
  <c r="AD1047" i="3" s="1"/>
  <c r="P1047" i="3"/>
  <c r="AP1047" i="3" s="1"/>
  <c r="G1047" i="3"/>
  <c r="A1047" i="3"/>
  <c r="AZ1046" i="3"/>
  <c r="AY1046" i="3"/>
  <c r="AU1046" i="3"/>
  <c r="AR1046" i="3"/>
  <c r="AG1046" i="3" s="1"/>
  <c r="AQ1046" i="3"/>
  <c r="AO1046" i="3"/>
  <c r="AH1046" i="3"/>
  <c r="AF1046" i="3"/>
  <c r="AC1046" i="3"/>
  <c r="AB1046" i="3"/>
  <c r="AD1046" i="3" s="1"/>
  <c r="P1046" i="3"/>
  <c r="AP1046" i="3" s="1"/>
  <c r="G1046" i="3"/>
  <c r="A1046" i="3"/>
  <c r="AZ1045" i="3"/>
  <c r="AY1045" i="3"/>
  <c r="AU1045" i="3"/>
  <c r="AR1045" i="3"/>
  <c r="AG1045" i="3" s="1"/>
  <c r="AQ1045" i="3"/>
  <c r="AO1045" i="3"/>
  <c r="AH1045" i="3"/>
  <c r="AF1045" i="3"/>
  <c r="AC1045" i="3"/>
  <c r="AB1045" i="3"/>
  <c r="AD1045" i="3" s="1"/>
  <c r="P1045" i="3"/>
  <c r="AP1045" i="3" s="1"/>
  <c r="G1045" i="3"/>
  <c r="A1045" i="3"/>
  <c r="AZ1044" i="3"/>
  <c r="AY1044" i="3"/>
  <c r="AU1044" i="3"/>
  <c r="AR1044" i="3"/>
  <c r="AG1044" i="3" s="1"/>
  <c r="AQ1044" i="3"/>
  <c r="AO1044" i="3"/>
  <c r="AH1044" i="3"/>
  <c r="AF1044" i="3"/>
  <c r="AC1044" i="3"/>
  <c r="AB1044" i="3"/>
  <c r="AD1044" i="3" s="1"/>
  <c r="P1044" i="3"/>
  <c r="AP1044" i="3" s="1"/>
  <c r="G1044" i="3"/>
  <c r="A1044" i="3"/>
  <c r="AZ1043" i="3"/>
  <c r="AY1043" i="3"/>
  <c r="AU1043" i="3"/>
  <c r="AR1043" i="3"/>
  <c r="AG1043" i="3" s="1"/>
  <c r="AQ1043" i="3"/>
  <c r="AO1043" i="3"/>
  <c r="AH1043" i="3"/>
  <c r="AF1043" i="3"/>
  <c r="AC1043" i="3"/>
  <c r="AB1043" i="3"/>
  <c r="AD1043" i="3" s="1"/>
  <c r="P1043" i="3"/>
  <c r="AP1043" i="3" s="1"/>
  <c r="G1043" i="3"/>
  <c r="A1043" i="3"/>
  <c r="AZ1042" i="3"/>
  <c r="AY1042" i="3"/>
  <c r="AU1042" i="3"/>
  <c r="AR1042" i="3"/>
  <c r="AG1042" i="3" s="1"/>
  <c r="AQ1042" i="3"/>
  <c r="AO1042" i="3"/>
  <c r="AH1042" i="3"/>
  <c r="AF1042" i="3"/>
  <c r="AC1042" i="3"/>
  <c r="AB1042" i="3"/>
  <c r="AD1042" i="3" s="1"/>
  <c r="P1042" i="3"/>
  <c r="AP1042" i="3" s="1"/>
  <c r="G1042" i="3"/>
  <c r="A1042" i="3"/>
  <c r="AZ1041" i="3"/>
  <c r="AY1041" i="3"/>
  <c r="AU1041" i="3"/>
  <c r="AR1041" i="3"/>
  <c r="AG1041" i="3" s="1"/>
  <c r="AQ1041" i="3"/>
  <c r="AO1041" i="3"/>
  <c r="AH1041" i="3"/>
  <c r="AF1041" i="3"/>
  <c r="AC1041" i="3"/>
  <c r="AB1041" i="3"/>
  <c r="AD1041" i="3" s="1"/>
  <c r="P1041" i="3"/>
  <c r="AP1041" i="3" s="1"/>
  <c r="G1041" i="3"/>
  <c r="A1041" i="3"/>
  <c r="AZ1040" i="3"/>
  <c r="AY1040" i="3"/>
  <c r="AU1040" i="3"/>
  <c r="AR1040" i="3"/>
  <c r="AG1040" i="3" s="1"/>
  <c r="AQ1040" i="3"/>
  <c r="AO1040" i="3"/>
  <c r="AH1040" i="3"/>
  <c r="AF1040" i="3"/>
  <c r="AC1040" i="3"/>
  <c r="AB1040" i="3"/>
  <c r="AD1040" i="3" s="1"/>
  <c r="P1040" i="3"/>
  <c r="AP1040" i="3" s="1"/>
  <c r="G1040" i="3"/>
  <c r="A1040" i="3"/>
  <c r="AZ1039" i="3"/>
  <c r="AY1039" i="3"/>
  <c r="AU1039" i="3"/>
  <c r="AR1039" i="3"/>
  <c r="AG1039" i="3" s="1"/>
  <c r="AQ1039" i="3"/>
  <c r="AO1039" i="3"/>
  <c r="AH1039" i="3"/>
  <c r="AF1039" i="3"/>
  <c r="AC1039" i="3"/>
  <c r="AB1039" i="3"/>
  <c r="AD1039" i="3" s="1"/>
  <c r="P1039" i="3"/>
  <c r="AP1039" i="3" s="1"/>
  <c r="G1039" i="3"/>
  <c r="A1039" i="3"/>
  <c r="AZ1038" i="3"/>
  <c r="AY1038" i="3"/>
  <c r="AU1038" i="3"/>
  <c r="AR1038" i="3"/>
  <c r="AG1038" i="3" s="1"/>
  <c r="AQ1038" i="3"/>
  <c r="AP1038" i="3"/>
  <c r="AO1038" i="3"/>
  <c r="AH1038" i="3"/>
  <c r="AF1038" i="3"/>
  <c r="AC1038" i="3"/>
  <c r="AB1038" i="3"/>
  <c r="AD1038" i="3" s="1"/>
  <c r="G1038" i="3"/>
  <c r="A1038" i="3"/>
  <c r="AZ1037" i="3"/>
  <c r="AY1037" i="3"/>
  <c r="AU1037" i="3"/>
  <c r="AR1037" i="3"/>
  <c r="AG1037" i="3" s="1"/>
  <c r="AQ1037" i="3"/>
  <c r="AO1037" i="3"/>
  <c r="AH1037" i="3"/>
  <c r="AF1037" i="3"/>
  <c r="AC1037" i="3"/>
  <c r="AB1037" i="3"/>
  <c r="AD1037" i="3" s="1"/>
  <c r="P1037" i="3"/>
  <c r="AP1037" i="3" s="1"/>
  <c r="G1037" i="3"/>
  <c r="A1037" i="3"/>
  <c r="AZ1036" i="3"/>
  <c r="AY1036" i="3"/>
  <c r="AU1036" i="3"/>
  <c r="AR1036" i="3"/>
  <c r="AG1036" i="3" s="1"/>
  <c r="AQ1036" i="3"/>
  <c r="AO1036" i="3"/>
  <c r="AH1036" i="3"/>
  <c r="AF1036" i="3"/>
  <c r="AC1036" i="3"/>
  <c r="AB1036" i="3"/>
  <c r="AD1036" i="3" s="1"/>
  <c r="P1036" i="3"/>
  <c r="AP1036" i="3" s="1"/>
  <c r="G1036" i="3"/>
  <c r="A1036" i="3"/>
  <c r="AZ1035" i="3"/>
  <c r="AY1035" i="3"/>
  <c r="AU1035" i="3"/>
  <c r="AR1035" i="3"/>
  <c r="AG1035" i="3" s="1"/>
  <c r="AQ1035" i="3"/>
  <c r="AO1035" i="3"/>
  <c r="AH1035" i="3"/>
  <c r="AF1035" i="3"/>
  <c r="AC1035" i="3"/>
  <c r="AB1035" i="3"/>
  <c r="AD1035" i="3" s="1"/>
  <c r="P1035" i="3"/>
  <c r="AP1035" i="3" s="1"/>
  <c r="G1035" i="3"/>
  <c r="A1035" i="3"/>
  <c r="AZ1034" i="3"/>
  <c r="AY1034" i="3"/>
  <c r="AU1034" i="3"/>
  <c r="AR1034" i="3"/>
  <c r="AG1034" i="3" s="1"/>
  <c r="AQ1034" i="3"/>
  <c r="AO1034" i="3"/>
  <c r="AH1034" i="3"/>
  <c r="AF1034" i="3"/>
  <c r="AC1034" i="3"/>
  <c r="AB1034" i="3"/>
  <c r="AD1034" i="3" s="1"/>
  <c r="P1034" i="3"/>
  <c r="AP1034" i="3" s="1"/>
  <c r="G1034" i="3"/>
  <c r="A1034" i="3"/>
  <c r="AZ1033" i="3"/>
  <c r="AY1033" i="3"/>
  <c r="AU1033" i="3"/>
  <c r="AR1033" i="3"/>
  <c r="AG1033" i="3" s="1"/>
  <c r="AQ1033" i="3"/>
  <c r="AO1033" i="3"/>
  <c r="AH1033" i="3"/>
  <c r="AF1033" i="3"/>
  <c r="AC1033" i="3"/>
  <c r="AB1033" i="3"/>
  <c r="AD1033" i="3" s="1"/>
  <c r="P1033" i="3"/>
  <c r="AP1033" i="3" s="1"/>
  <c r="G1033" i="3"/>
  <c r="A1033" i="3"/>
  <c r="AZ1032" i="3"/>
  <c r="AY1032" i="3"/>
  <c r="AU1032" i="3"/>
  <c r="AR1032" i="3"/>
  <c r="AG1032" i="3" s="1"/>
  <c r="AQ1032" i="3"/>
  <c r="AO1032" i="3"/>
  <c r="AH1032" i="3"/>
  <c r="AF1032" i="3"/>
  <c r="AC1032" i="3"/>
  <c r="AB1032" i="3"/>
  <c r="AD1032" i="3" s="1"/>
  <c r="P1032" i="3"/>
  <c r="AP1032" i="3" s="1"/>
  <c r="G1032" i="3"/>
  <c r="A1032" i="3"/>
  <c r="AZ1031" i="3"/>
  <c r="AY1031" i="3"/>
  <c r="AU1031" i="3"/>
  <c r="AR1031" i="3"/>
  <c r="AG1031" i="3" s="1"/>
  <c r="AQ1031" i="3"/>
  <c r="AO1031" i="3"/>
  <c r="AH1031" i="3"/>
  <c r="AF1031" i="3"/>
  <c r="AC1031" i="3"/>
  <c r="AB1031" i="3"/>
  <c r="AD1031" i="3" s="1"/>
  <c r="P1031" i="3"/>
  <c r="AP1031" i="3" s="1"/>
  <c r="G1031" i="3"/>
  <c r="A1031" i="3"/>
  <c r="AZ1030" i="3"/>
  <c r="AY1030" i="3"/>
  <c r="AU1030" i="3"/>
  <c r="AR1030" i="3"/>
  <c r="AG1030" i="3" s="1"/>
  <c r="AQ1030" i="3"/>
  <c r="AO1030" i="3"/>
  <c r="AH1030" i="3"/>
  <c r="AF1030" i="3"/>
  <c r="AC1030" i="3"/>
  <c r="AB1030" i="3"/>
  <c r="AD1030" i="3" s="1"/>
  <c r="P1030" i="3"/>
  <c r="AP1030" i="3" s="1"/>
  <c r="G1030" i="3"/>
  <c r="A1030" i="3"/>
  <c r="AZ1029" i="3"/>
  <c r="AY1029" i="3"/>
  <c r="AU1029" i="3"/>
  <c r="AR1029" i="3"/>
  <c r="AG1029" i="3" s="1"/>
  <c r="AQ1029" i="3"/>
  <c r="AO1029" i="3"/>
  <c r="AH1029" i="3"/>
  <c r="AF1029" i="3"/>
  <c r="AC1029" i="3"/>
  <c r="AB1029" i="3"/>
  <c r="AD1029" i="3" s="1"/>
  <c r="P1029" i="3"/>
  <c r="AP1029" i="3" s="1"/>
  <c r="G1029" i="3"/>
  <c r="A1029" i="3"/>
  <c r="AZ1028" i="3"/>
  <c r="AY1028" i="3"/>
  <c r="AU1028" i="3"/>
  <c r="AR1028" i="3"/>
  <c r="AG1028" i="3" s="1"/>
  <c r="AQ1028" i="3"/>
  <c r="AO1028" i="3"/>
  <c r="AH1028" i="3"/>
  <c r="AF1028" i="3"/>
  <c r="AC1028" i="3"/>
  <c r="AB1028" i="3"/>
  <c r="AD1028" i="3" s="1"/>
  <c r="P1028" i="3"/>
  <c r="AP1028" i="3" s="1"/>
  <c r="G1028" i="3"/>
  <c r="A1028" i="3"/>
  <c r="AZ1027" i="3"/>
  <c r="AY1027" i="3"/>
  <c r="AU1027" i="3"/>
  <c r="AR1027" i="3"/>
  <c r="AG1027" i="3" s="1"/>
  <c r="AQ1027" i="3"/>
  <c r="AO1027" i="3"/>
  <c r="AH1027" i="3"/>
  <c r="AF1027" i="3"/>
  <c r="AC1027" i="3"/>
  <c r="AB1027" i="3"/>
  <c r="AD1027" i="3" s="1"/>
  <c r="P1027" i="3"/>
  <c r="AP1027" i="3" s="1"/>
  <c r="G1027" i="3"/>
  <c r="A1027" i="3"/>
  <c r="AZ1026" i="3"/>
  <c r="AY1026" i="3"/>
  <c r="AU1026" i="3"/>
  <c r="AR1026" i="3"/>
  <c r="AG1026" i="3" s="1"/>
  <c r="AQ1026" i="3"/>
  <c r="AO1026" i="3"/>
  <c r="AH1026" i="3"/>
  <c r="AF1026" i="3"/>
  <c r="AC1026" i="3"/>
  <c r="AB1026" i="3"/>
  <c r="AD1026" i="3" s="1"/>
  <c r="P1026" i="3"/>
  <c r="AP1026" i="3" s="1"/>
  <c r="G1026" i="3"/>
  <c r="A1026" i="3"/>
  <c r="AZ1025" i="3"/>
  <c r="AY1025" i="3"/>
  <c r="AU1025" i="3"/>
  <c r="AR1025" i="3"/>
  <c r="AG1025" i="3" s="1"/>
  <c r="AQ1025" i="3"/>
  <c r="AO1025" i="3"/>
  <c r="AH1025" i="3"/>
  <c r="AF1025" i="3"/>
  <c r="AC1025" i="3"/>
  <c r="AB1025" i="3"/>
  <c r="AD1025" i="3" s="1"/>
  <c r="P1025" i="3"/>
  <c r="AP1025" i="3" s="1"/>
  <c r="G1025" i="3"/>
  <c r="A1025" i="3"/>
  <c r="AZ1024" i="3"/>
  <c r="AY1024" i="3"/>
  <c r="AU1024" i="3"/>
  <c r="AR1024" i="3"/>
  <c r="AG1024" i="3" s="1"/>
  <c r="AQ1024" i="3"/>
  <c r="AO1024" i="3"/>
  <c r="AH1024" i="3"/>
  <c r="AF1024" i="3"/>
  <c r="AC1024" i="3"/>
  <c r="AB1024" i="3"/>
  <c r="AD1024" i="3" s="1"/>
  <c r="P1024" i="3"/>
  <c r="AP1024" i="3" s="1"/>
  <c r="G1024" i="3"/>
  <c r="A1024" i="3"/>
  <c r="AZ1023" i="3"/>
  <c r="AY1023" i="3"/>
  <c r="AU1023" i="3"/>
  <c r="AR1023" i="3"/>
  <c r="AG1023" i="3" s="1"/>
  <c r="AQ1023" i="3"/>
  <c r="AO1023" i="3"/>
  <c r="AH1023" i="3"/>
  <c r="AF1023" i="3"/>
  <c r="AC1023" i="3"/>
  <c r="AB1023" i="3"/>
  <c r="AD1023" i="3" s="1"/>
  <c r="P1023" i="3"/>
  <c r="AP1023" i="3" s="1"/>
  <c r="G1023" i="3"/>
  <c r="A1023" i="3"/>
  <c r="AZ1022" i="3"/>
  <c r="AY1022" i="3"/>
  <c r="AU1022" i="3"/>
  <c r="AR1022" i="3"/>
  <c r="AG1022" i="3" s="1"/>
  <c r="AQ1022" i="3"/>
  <c r="AO1022" i="3"/>
  <c r="AH1022" i="3"/>
  <c r="AF1022" i="3"/>
  <c r="AC1022" i="3"/>
  <c r="AB1022" i="3"/>
  <c r="AD1022" i="3" s="1"/>
  <c r="P1022" i="3"/>
  <c r="AP1022" i="3" s="1"/>
  <c r="G1022" i="3"/>
  <c r="A1022" i="3"/>
  <c r="AZ1021" i="3"/>
  <c r="AY1021" i="3"/>
  <c r="AU1021" i="3"/>
  <c r="AR1021" i="3"/>
  <c r="AG1021" i="3" s="1"/>
  <c r="AQ1021" i="3"/>
  <c r="AO1021" i="3"/>
  <c r="AH1021" i="3"/>
  <c r="AF1021" i="3"/>
  <c r="AC1021" i="3"/>
  <c r="AB1021" i="3"/>
  <c r="AD1021" i="3" s="1"/>
  <c r="P1021" i="3"/>
  <c r="AP1021" i="3" s="1"/>
  <c r="G1021" i="3"/>
  <c r="A1021" i="3"/>
  <c r="AZ1020" i="3"/>
  <c r="AY1020" i="3"/>
  <c r="AU1020" i="3"/>
  <c r="AR1020" i="3"/>
  <c r="AG1020" i="3" s="1"/>
  <c r="AQ1020" i="3"/>
  <c r="AO1020" i="3"/>
  <c r="AH1020" i="3"/>
  <c r="AF1020" i="3"/>
  <c r="AC1020" i="3"/>
  <c r="AB1020" i="3"/>
  <c r="AD1020" i="3" s="1"/>
  <c r="P1020" i="3"/>
  <c r="AP1020" i="3" s="1"/>
  <c r="G1020" i="3"/>
  <c r="A1020" i="3"/>
  <c r="AZ1019" i="3"/>
  <c r="AY1019" i="3"/>
  <c r="AU1019" i="3"/>
  <c r="AR1019" i="3"/>
  <c r="AG1019" i="3" s="1"/>
  <c r="AQ1019" i="3"/>
  <c r="AO1019" i="3"/>
  <c r="AH1019" i="3"/>
  <c r="AF1019" i="3"/>
  <c r="AC1019" i="3"/>
  <c r="AB1019" i="3"/>
  <c r="AD1019" i="3" s="1"/>
  <c r="P1019" i="3"/>
  <c r="AP1019" i="3" s="1"/>
  <c r="G1019" i="3"/>
  <c r="A1019" i="3"/>
  <c r="AZ1018" i="3"/>
  <c r="AY1018" i="3"/>
  <c r="AU1018" i="3"/>
  <c r="AR1018" i="3"/>
  <c r="AG1018" i="3" s="1"/>
  <c r="AQ1018" i="3"/>
  <c r="AO1018" i="3"/>
  <c r="AH1018" i="3"/>
  <c r="AF1018" i="3"/>
  <c r="AC1018" i="3"/>
  <c r="AB1018" i="3"/>
  <c r="AD1018" i="3" s="1"/>
  <c r="P1018" i="3"/>
  <c r="AP1018" i="3" s="1"/>
  <c r="G1018" i="3"/>
  <c r="A1018" i="3"/>
  <c r="AZ1017" i="3"/>
  <c r="AY1017" i="3"/>
  <c r="AU1017" i="3"/>
  <c r="AR1017" i="3"/>
  <c r="AG1017" i="3" s="1"/>
  <c r="AQ1017" i="3"/>
  <c r="AO1017" i="3"/>
  <c r="AH1017" i="3"/>
  <c r="AF1017" i="3"/>
  <c r="AC1017" i="3"/>
  <c r="AB1017" i="3"/>
  <c r="AD1017" i="3" s="1"/>
  <c r="P1017" i="3"/>
  <c r="AP1017" i="3" s="1"/>
  <c r="G1017" i="3"/>
  <c r="A1017" i="3"/>
  <c r="AZ1016" i="3"/>
  <c r="AY1016" i="3"/>
  <c r="AU1016" i="3"/>
  <c r="AR1016" i="3"/>
  <c r="AG1016" i="3" s="1"/>
  <c r="AQ1016" i="3"/>
  <c r="AO1016" i="3"/>
  <c r="AH1016" i="3"/>
  <c r="AF1016" i="3"/>
  <c r="AC1016" i="3"/>
  <c r="AB1016" i="3"/>
  <c r="AD1016" i="3" s="1"/>
  <c r="P1016" i="3"/>
  <c r="AP1016" i="3" s="1"/>
  <c r="G1016" i="3"/>
  <c r="A1016" i="3"/>
  <c r="AZ1015" i="3"/>
  <c r="AY1015" i="3"/>
  <c r="AU1015" i="3"/>
  <c r="AR1015" i="3"/>
  <c r="AG1015" i="3" s="1"/>
  <c r="AQ1015" i="3"/>
  <c r="AO1015" i="3"/>
  <c r="AH1015" i="3"/>
  <c r="AF1015" i="3"/>
  <c r="AC1015" i="3"/>
  <c r="AB1015" i="3"/>
  <c r="AD1015" i="3" s="1"/>
  <c r="P1015" i="3"/>
  <c r="AP1015" i="3" s="1"/>
  <c r="G1015" i="3"/>
  <c r="A1015" i="3"/>
  <c r="AZ1014" i="3"/>
  <c r="AY1014" i="3"/>
  <c r="AU1014" i="3"/>
  <c r="AR1014" i="3"/>
  <c r="AG1014" i="3" s="1"/>
  <c r="AQ1014" i="3"/>
  <c r="AO1014" i="3"/>
  <c r="AH1014" i="3"/>
  <c r="AF1014" i="3"/>
  <c r="AC1014" i="3"/>
  <c r="AB1014" i="3"/>
  <c r="AD1014" i="3" s="1"/>
  <c r="P1014" i="3"/>
  <c r="AP1014" i="3" s="1"/>
  <c r="G1014" i="3"/>
  <c r="A1014" i="3"/>
  <c r="AZ1013" i="3"/>
  <c r="AY1013" i="3"/>
  <c r="AU1013" i="3"/>
  <c r="AR1013" i="3"/>
  <c r="AG1013" i="3" s="1"/>
  <c r="AQ1013" i="3"/>
  <c r="AO1013" i="3"/>
  <c r="AH1013" i="3"/>
  <c r="AF1013" i="3"/>
  <c r="AC1013" i="3"/>
  <c r="AB1013" i="3"/>
  <c r="AD1013" i="3" s="1"/>
  <c r="P1013" i="3"/>
  <c r="AP1013" i="3" s="1"/>
  <c r="G1013" i="3"/>
  <c r="A1013" i="3"/>
  <c r="AZ1012" i="3"/>
  <c r="AY1012" i="3"/>
  <c r="AU1012" i="3"/>
  <c r="AR1012" i="3"/>
  <c r="AG1012" i="3" s="1"/>
  <c r="AQ1012" i="3"/>
  <c r="AO1012" i="3"/>
  <c r="AH1012" i="3"/>
  <c r="AF1012" i="3"/>
  <c r="AC1012" i="3"/>
  <c r="AB1012" i="3"/>
  <c r="AD1012" i="3" s="1"/>
  <c r="P1012" i="3"/>
  <c r="AP1012" i="3" s="1"/>
  <c r="G1012" i="3"/>
  <c r="A1012" i="3"/>
  <c r="AZ1011" i="3"/>
  <c r="AY1011" i="3"/>
  <c r="AU1011" i="3"/>
  <c r="AR1011" i="3"/>
  <c r="AG1011" i="3" s="1"/>
  <c r="AQ1011" i="3"/>
  <c r="AO1011" i="3"/>
  <c r="AH1011" i="3"/>
  <c r="AF1011" i="3"/>
  <c r="AC1011" i="3"/>
  <c r="AB1011" i="3"/>
  <c r="AD1011" i="3" s="1"/>
  <c r="P1011" i="3"/>
  <c r="AP1011" i="3" s="1"/>
  <c r="G1011" i="3"/>
  <c r="A1011" i="3"/>
  <c r="AZ1010" i="3"/>
  <c r="AY1010" i="3"/>
  <c r="AU1010" i="3"/>
  <c r="AR1010" i="3"/>
  <c r="AG1010" i="3" s="1"/>
  <c r="AQ1010" i="3"/>
  <c r="AO1010" i="3"/>
  <c r="AH1010" i="3"/>
  <c r="AF1010" i="3"/>
  <c r="AC1010" i="3"/>
  <c r="AB1010" i="3"/>
  <c r="AD1010" i="3" s="1"/>
  <c r="P1010" i="3"/>
  <c r="AP1010" i="3" s="1"/>
  <c r="G1010" i="3"/>
  <c r="A1010" i="3"/>
  <c r="AZ1009" i="3"/>
  <c r="AY1009" i="3"/>
  <c r="AU1009" i="3"/>
  <c r="AR1009" i="3"/>
  <c r="AG1009" i="3" s="1"/>
  <c r="AQ1009" i="3"/>
  <c r="AO1009" i="3"/>
  <c r="AH1009" i="3"/>
  <c r="AF1009" i="3"/>
  <c r="AC1009" i="3"/>
  <c r="AB1009" i="3"/>
  <c r="AD1009" i="3" s="1"/>
  <c r="P1009" i="3"/>
  <c r="AP1009" i="3" s="1"/>
  <c r="G1009" i="3"/>
  <c r="A1009" i="3"/>
  <c r="AZ1008" i="3"/>
  <c r="AY1008" i="3"/>
  <c r="AU1008" i="3"/>
  <c r="AR1008" i="3"/>
  <c r="AG1008" i="3" s="1"/>
  <c r="AQ1008" i="3"/>
  <c r="AO1008" i="3"/>
  <c r="AH1008" i="3"/>
  <c r="AF1008" i="3"/>
  <c r="AC1008" i="3"/>
  <c r="AB1008" i="3"/>
  <c r="AD1008" i="3" s="1"/>
  <c r="P1008" i="3"/>
  <c r="AP1008" i="3" s="1"/>
  <c r="G1008" i="3"/>
  <c r="A1008" i="3"/>
  <c r="AZ1007" i="3"/>
  <c r="AY1007" i="3"/>
  <c r="AU1007" i="3"/>
  <c r="AR1007" i="3"/>
  <c r="AG1007" i="3" s="1"/>
  <c r="AQ1007" i="3"/>
  <c r="AO1007" i="3"/>
  <c r="AH1007" i="3"/>
  <c r="AF1007" i="3"/>
  <c r="AC1007" i="3"/>
  <c r="AB1007" i="3"/>
  <c r="AD1007" i="3" s="1"/>
  <c r="P1007" i="3"/>
  <c r="AP1007" i="3" s="1"/>
  <c r="G1007" i="3"/>
  <c r="A1007" i="3"/>
  <c r="AZ1006" i="3"/>
  <c r="AY1006" i="3"/>
  <c r="AU1006" i="3"/>
  <c r="AR1006" i="3"/>
  <c r="AG1006" i="3" s="1"/>
  <c r="AQ1006" i="3"/>
  <c r="AO1006" i="3"/>
  <c r="AH1006" i="3"/>
  <c r="AF1006" i="3"/>
  <c r="AC1006" i="3"/>
  <c r="AB1006" i="3"/>
  <c r="AD1006" i="3" s="1"/>
  <c r="P1006" i="3"/>
  <c r="AP1006" i="3" s="1"/>
  <c r="G1006" i="3"/>
  <c r="A1006" i="3"/>
  <c r="AZ1005" i="3"/>
  <c r="AY1005" i="3"/>
  <c r="AU1005" i="3"/>
  <c r="AR1005" i="3"/>
  <c r="AG1005" i="3" s="1"/>
  <c r="AQ1005" i="3"/>
  <c r="AO1005" i="3"/>
  <c r="AH1005" i="3"/>
  <c r="AF1005" i="3"/>
  <c r="AC1005" i="3"/>
  <c r="AB1005" i="3"/>
  <c r="AD1005" i="3" s="1"/>
  <c r="P1005" i="3"/>
  <c r="AP1005" i="3" s="1"/>
  <c r="G1005" i="3"/>
  <c r="A1005" i="3"/>
  <c r="AZ1004" i="3"/>
  <c r="AY1004" i="3"/>
  <c r="AU1004" i="3"/>
  <c r="AR1004" i="3"/>
  <c r="AG1004" i="3" s="1"/>
  <c r="AQ1004" i="3"/>
  <c r="AO1004" i="3"/>
  <c r="AH1004" i="3"/>
  <c r="AF1004" i="3"/>
  <c r="AC1004" i="3"/>
  <c r="AB1004" i="3"/>
  <c r="AD1004" i="3" s="1"/>
  <c r="P1004" i="3"/>
  <c r="AP1004" i="3" s="1"/>
  <c r="G1004" i="3"/>
  <c r="A1004" i="3"/>
  <c r="AZ1003" i="3"/>
  <c r="AY1003" i="3"/>
  <c r="AU1003" i="3"/>
  <c r="AR1003" i="3"/>
  <c r="AG1003" i="3" s="1"/>
  <c r="AQ1003" i="3"/>
  <c r="AO1003" i="3"/>
  <c r="AH1003" i="3"/>
  <c r="AF1003" i="3"/>
  <c r="AC1003" i="3"/>
  <c r="AB1003" i="3"/>
  <c r="AD1003" i="3" s="1"/>
  <c r="P1003" i="3"/>
  <c r="AP1003" i="3" s="1"/>
  <c r="G1003" i="3"/>
  <c r="A1003" i="3"/>
  <c r="AZ1002" i="3"/>
  <c r="AY1002" i="3"/>
  <c r="AU1002" i="3"/>
  <c r="AR1002" i="3"/>
  <c r="AG1002" i="3" s="1"/>
  <c r="AQ1002" i="3"/>
  <c r="AO1002" i="3"/>
  <c r="AH1002" i="3"/>
  <c r="AF1002" i="3"/>
  <c r="AC1002" i="3"/>
  <c r="AB1002" i="3"/>
  <c r="AD1002" i="3" s="1"/>
  <c r="P1002" i="3"/>
  <c r="AP1002" i="3" s="1"/>
  <c r="G1002" i="3"/>
  <c r="A1002" i="3"/>
  <c r="AZ1001" i="3"/>
  <c r="AY1001" i="3"/>
  <c r="AU1001" i="3"/>
  <c r="AR1001" i="3"/>
  <c r="AG1001" i="3" s="1"/>
  <c r="AQ1001" i="3"/>
  <c r="AO1001" i="3"/>
  <c r="AH1001" i="3"/>
  <c r="AF1001" i="3"/>
  <c r="AC1001" i="3"/>
  <c r="AB1001" i="3"/>
  <c r="AD1001" i="3" s="1"/>
  <c r="P1001" i="3"/>
  <c r="AP1001" i="3" s="1"/>
  <c r="G1001" i="3"/>
  <c r="A1001" i="3"/>
  <c r="AZ1000" i="3"/>
  <c r="AY1000" i="3"/>
  <c r="AU1000" i="3"/>
  <c r="AR1000" i="3"/>
  <c r="AG1000" i="3" s="1"/>
  <c r="AQ1000" i="3"/>
  <c r="AO1000" i="3"/>
  <c r="AH1000" i="3"/>
  <c r="AF1000" i="3"/>
  <c r="AC1000" i="3"/>
  <c r="AB1000" i="3"/>
  <c r="AD1000" i="3" s="1"/>
  <c r="P1000" i="3"/>
  <c r="AP1000" i="3" s="1"/>
  <c r="G1000" i="3"/>
  <c r="A1000" i="3"/>
  <c r="AZ999" i="3"/>
  <c r="AY999" i="3"/>
  <c r="AU999" i="3"/>
  <c r="AR999" i="3"/>
  <c r="AG999" i="3" s="1"/>
  <c r="AQ999" i="3"/>
  <c r="AO999" i="3"/>
  <c r="AH999" i="3"/>
  <c r="AF999" i="3"/>
  <c r="AC999" i="3"/>
  <c r="AB999" i="3"/>
  <c r="AD999" i="3" s="1"/>
  <c r="P999" i="3"/>
  <c r="AP999" i="3" s="1"/>
  <c r="G999" i="3"/>
  <c r="A999" i="3"/>
  <c r="AZ998" i="3"/>
  <c r="AY998" i="3"/>
  <c r="AU998" i="3"/>
  <c r="AR998" i="3"/>
  <c r="AG998" i="3" s="1"/>
  <c r="AQ998" i="3"/>
  <c r="AO998" i="3"/>
  <c r="AH998" i="3"/>
  <c r="AF998" i="3"/>
  <c r="AC998" i="3"/>
  <c r="AB998" i="3"/>
  <c r="AD998" i="3" s="1"/>
  <c r="P998" i="3"/>
  <c r="AP998" i="3" s="1"/>
  <c r="G998" i="3"/>
  <c r="A998" i="3"/>
  <c r="AZ997" i="3"/>
  <c r="AY997" i="3"/>
  <c r="AU997" i="3"/>
  <c r="AR997" i="3"/>
  <c r="AG997" i="3" s="1"/>
  <c r="AQ997" i="3"/>
  <c r="AO997" i="3"/>
  <c r="AH997" i="3"/>
  <c r="AF997" i="3"/>
  <c r="AC997" i="3"/>
  <c r="AB997" i="3"/>
  <c r="AD997" i="3" s="1"/>
  <c r="P997" i="3"/>
  <c r="AP997" i="3" s="1"/>
  <c r="G997" i="3"/>
  <c r="A997" i="3"/>
  <c r="AZ996" i="3"/>
  <c r="AY996" i="3"/>
  <c r="AU996" i="3"/>
  <c r="AR996" i="3"/>
  <c r="AG996" i="3" s="1"/>
  <c r="AQ996" i="3"/>
  <c r="AO996" i="3"/>
  <c r="AH996" i="3"/>
  <c r="AF996" i="3"/>
  <c r="AC996" i="3"/>
  <c r="AB996" i="3"/>
  <c r="AD996" i="3" s="1"/>
  <c r="P996" i="3"/>
  <c r="AP996" i="3" s="1"/>
  <c r="G996" i="3"/>
  <c r="A996" i="3"/>
  <c r="AZ995" i="3"/>
  <c r="AY995" i="3"/>
  <c r="AU995" i="3"/>
  <c r="AR995" i="3"/>
  <c r="AG995" i="3" s="1"/>
  <c r="AQ995" i="3"/>
  <c r="AO995" i="3"/>
  <c r="AH995" i="3"/>
  <c r="AF995" i="3"/>
  <c r="AC995" i="3"/>
  <c r="AB995" i="3"/>
  <c r="AD995" i="3" s="1"/>
  <c r="P995" i="3"/>
  <c r="AP995" i="3" s="1"/>
  <c r="G995" i="3"/>
  <c r="A995" i="3"/>
  <c r="AZ994" i="3"/>
  <c r="AY994" i="3"/>
  <c r="AU994" i="3"/>
  <c r="AR994" i="3"/>
  <c r="AG994" i="3" s="1"/>
  <c r="AQ994" i="3"/>
  <c r="AO994" i="3"/>
  <c r="AH994" i="3"/>
  <c r="AF994" i="3"/>
  <c r="AC994" i="3"/>
  <c r="AB994" i="3"/>
  <c r="AD994" i="3" s="1"/>
  <c r="P994" i="3"/>
  <c r="AP994" i="3" s="1"/>
  <c r="G994" i="3"/>
  <c r="A994" i="3"/>
  <c r="AZ993" i="3"/>
  <c r="AY993" i="3"/>
  <c r="AU993" i="3"/>
  <c r="AR993" i="3"/>
  <c r="AG993" i="3" s="1"/>
  <c r="AQ993" i="3"/>
  <c r="AO993" i="3"/>
  <c r="AH993" i="3"/>
  <c r="AF993" i="3"/>
  <c r="AC993" i="3"/>
  <c r="AB993" i="3"/>
  <c r="AD993" i="3" s="1"/>
  <c r="P993" i="3"/>
  <c r="AP993" i="3" s="1"/>
  <c r="G993" i="3"/>
  <c r="A993" i="3"/>
  <c r="AZ992" i="3"/>
  <c r="AY992" i="3"/>
  <c r="AU992" i="3"/>
  <c r="AR992" i="3"/>
  <c r="AG992" i="3" s="1"/>
  <c r="AQ992" i="3"/>
  <c r="AO992" i="3"/>
  <c r="AH992" i="3"/>
  <c r="AF992" i="3"/>
  <c r="AC992" i="3"/>
  <c r="AB992" i="3"/>
  <c r="AD992" i="3" s="1"/>
  <c r="P992" i="3"/>
  <c r="AP992" i="3" s="1"/>
  <c r="G992" i="3"/>
  <c r="A992" i="3"/>
  <c r="AZ991" i="3"/>
  <c r="AY991" i="3"/>
  <c r="AU991" i="3"/>
  <c r="AR991" i="3"/>
  <c r="AG991" i="3" s="1"/>
  <c r="AQ991" i="3"/>
  <c r="AO991" i="3"/>
  <c r="AH991" i="3"/>
  <c r="AF991" i="3"/>
  <c r="AC991" i="3"/>
  <c r="AB991" i="3"/>
  <c r="AD991" i="3" s="1"/>
  <c r="P991" i="3"/>
  <c r="AP991" i="3" s="1"/>
  <c r="G991" i="3"/>
  <c r="A991" i="3"/>
  <c r="AZ990" i="3"/>
  <c r="AY990" i="3"/>
  <c r="AU990" i="3"/>
  <c r="AR990" i="3"/>
  <c r="AG990" i="3" s="1"/>
  <c r="AQ990" i="3"/>
  <c r="AO990" i="3"/>
  <c r="AH990" i="3"/>
  <c r="AF990" i="3"/>
  <c r="AC990" i="3"/>
  <c r="AB990" i="3"/>
  <c r="AD990" i="3" s="1"/>
  <c r="P990" i="3"/>
  <c r="AP990" i="3" s="1"/>
  <c r="G990" i="3"/>
  <c r="A990" i="3"/>
  <c r="AZ989" i="3"/>
  <c r="AY989" i="3"/>
  <c r="AU989" i="3"/>
  <c r="AR989" i="3"/>
  <c r="AG989" i="3" s="1"/>
  <c r="AQ989" i="3"/>
  <c r="AO989" i="3"/>
  <c r="AH989" i="3"/>
  <c r="AF989" i="3"/>
  <c r="AC989" i="3"/>
  <c r="AB989" i="3"/>
  <c r="AD989" i="3" s="1"/>
  <c r="P989" i="3"/>
  <c r="AP989" i="3" s="1"/>
  <c r="G989" i="3"/>
  <c r="A989" i="3"/>
  <c r="AZ988" i="3"/>
  <c r="AY988" i="3"/>
  <c r="AU988" i="3"/>
  <c r="AR988" i="3"/>
  <c r="AG988" i="3" s="1"/>
  <c r="AQ988" i="3"/>
  <c r="AO988" i="3"/>
  <c r="AH988" i="3"/>
  <c r="AF988" i="3"/>
  <c r="AC988" i="3"/>
  <c r="AB988" i="3"/>
  <c r="AD988" i="3" s="1"/>
  <c r="P988" i="3"/>
  <c r="AP988" i="3" s="1"/>
  <c r="G988" i="3"/>
  <c r="A988" i="3"/>
  <c r="AZ987" i="3"/>
  <c r="AY987" i="3"/>
  <c r="AU987" i="3"/>
  <c r="AR987" i="3"/>
  <c r="AG987" i="3" s="1"/>
  <c r="AQ987" i="3"/>
  <c r="AO987" i="3"/>
  <c r="AH987" i="3"/>
  <c r="AF987" i="3"/>
  <c r="AC987" i="3"/>
  <c r="AB987" i="3"/>
  <c r="AD987" i="3" s="1"/>
  <c r="P987" i="3"/>
  <c r="AP987" i="3" s="1"/>
  <c r="G987" i="3"/>
  <c r="A987" i="3"/>
  <c r="AZ986" i="3"/>
  <c r="AY986" i="3"/>
  <c r="AU986" i="3"/>
  <c r="AR986" i="3"/>
  <c r="AG986" i="3" s="1"/>
  <c r="AQ986" i="3"/>
  <c r="AO986" i="3"/>
  <c r="AH986" i="3"/>
  <c r="AF986" i="3"/>
  <c r="AC986" i="3"/>
  <c r="AB986" i="3"/>
  <c r="AD986" i="3" s="1"/>
  <c r="P986" i="3"/>
  <c r="AP986" i="3" s="1"/>
  <c r="G986" i="3"/>
  <c r="A986" i="3"/>
  <c r="AZ985" i="3"/>
  <c r="AY985" i="3"/>
  <c r="AU985" i="3"/>
  <c r="AR985" i="3"/>
  <c r="AG985" i="3" s="1"/>
  <c r="AQ985" i="3"/>
  <c r="AO985" i="3"/>
  <c r="AH985" i="3"/>
  <c r="AF985" i="3"/>
  <c r="AC985" i="3"/>
  <c r="AB985" i="3"/>
  <c r="AD985" i="3" s="1"/>
  <c r="P985" i="3"/>
  <c r="AP985" i="3" s="1"/>
  <c r="G985" i="3"/>
  <c r="A985" i="3"/>
  <c r="AZ984" i="3"/>
  <c r="AY984" i="3"/>
  <c r="AU984" i="3"/>
  <c r="AR984" i="3"/>
  <c r="AG984" i="3" s="1"/>
  <c r="AQ984" i="3"/>
  <c r="AO984" i="3"/>
  <c r="AH984" i="3"/>
  <c r="AF984" i="3"/>
  <c r="AC984" i="3"/>
  <c r="AB984" i="3"/>
  <c r="AD984" i="3" s="1"/>
  <c r="P984" i="3"/>
  <c r="AP984" i="3" s="1"/>
  <c r="G984" i="3"/>
  <c r="A984" i="3"/>
  <c r="AZ983" i="3"/>
  <c r="AY983" i="3"/>
  <c r="AU983" i="3"/>
  <c r="AR983" i="3"/>
  <c r="AG983" i="3" s="1"/>
  <c r="AQ983" i="3"/>
  <c r="AO983" i="3"/>
  <c r="AH983" i="3"/>
  <c r="AF983" i="3"/>
  <c r="AC983" i="3"/>
  <c r="AB983" i="3"/>
  <c r="AD983" i="3" s="1"/>
  <c r="P983" i="3"/>
  <c r="AP983" i="3" s="1"/>
  <c r="G983" i="3"/>
  <c r="A983" i="3"/>
  <c r="AZ982" i="3"/>
  <c r="AY982" i="3"/>
  <c r="AU982" i="3"/>
  <c r="AR982" i="3"/>
  <c r="AG982" i="3" s="1"/>
  <c r="AQ982" i="3"/>
  <c r="AO982" i="3"/>
  <c r="AH982" i="3"/>
  <c r="AF982" i="3"/>
  <c r="AC982" i="3"/>
  <c r="AB982" i="3"/>
  <c r="AD982" i="3" s="1"/>
  <c r="P982" i="3"/>
  <c r="AP982" i="3" s="1"/>
  <c r="G982" i="3"/>
  <c r="A982" i="3"/>
  <c r="AZ981" i="3"/>
  <c r="AY981" i="3"/>
  <c r="AU981" i="3"/>
  <c r="AR981" i="3"/>
  <c r="AG981" i="3" s="1"/>
  <c r="AQ981" i="3"/>
  <c r="AO981" i="3"/>
  <c r="AH981" i="3"/>
  <c r="AF981" i="3"/>
  <c r="AC981" i="3"/>
  <c r="AB981" i="3"/>
  <c r="AD981" i="3" s="1"/>
  <c r="P981" i="3"/>
  <c r="AP981" i="3" s="1"/>
  <c r="G981" i="3"/>
  <c r="A981" i="3"/>
  <c r="AZ980" i="3"/>
  <c r="AY980" i="3"/>
  <c r="AU980" i="3"/>
  <c r="AR980" i="3"/>
  <c r="AG980" i="3" s="1"/>
  <c r="AQ980" i="3"/>
  <c r="AO980" i="3"/>
  <c r="AH980" i="3"/>
  <c r="AF980" i="3"/>
  <c r="AC980" i="3"/>
  <c r="AB980" i="3"/>
  <c r="AD980" i="3" s="1"/>
  <c r="P980" i="3"/>
  <c r="AP980" i="3" s="1"/>
  <c r="G980" i="3"/>
  <c r="A980" i="3"/>
  <c r="AZ979" i="3"/>
  <c r="AY979" i="3"/>
  <c r="AU979" i="3"/>
  <c r="AR979" i="3"/>
  <c r="AG979" i="3" s="1"/>
  <c r="AQ979" i="3"/>
  <c r="AO979" i="3"/>
  <c r="AH979" i="3"/>
  <c r="AF979" i="3"/>
  <c r="AC979" i="3"/>
  <c r="AB979" i="3"/>
  <c r="AD979" i="3" s="1"/>
  <c r="P979" i="3"/>
  <c r="AP979" i="3" s="1"/>
  <c r="G979" i="3"/>
  <c r="A979" i="3"/>
  <c r="AZ978" i="3"/>
  <c r="AY978" i="3"/>
  <c r="AU978" i="3"/>
  <c r="AR978" i="3"/>
  <c r="AG978" i="3" s="1"/>
  <c r="AQ978" i="3"/>
  <c r="AO978" i="3"/>
  <c r="AH978" i="3"/>
  <c r="AF978" i="3"/>
  <c r="AC978" i="3"/>
  <c r="AB978" i="3"/>
  <c r="AD978" i="3" s="1"/>
  <c r="P978" i="3"/>
  <c r="AP978" i="3" s="1"/>
  <c r="G978" i="3"/>
  <c r="A978" i="3"/>
  <c r="AZ977" i="3"/>
  <c r="AY977" i="3"/>
  <c r="AU977" i="3"/>
  <c r="AR977" i="3"/>
  <c r="AG977" i="3" s="1"/>
  <c r="AQ977" i="3"/>
  <c r="AO977" i="3"/>
  <c r="AH977" i="3"/>
  <c r="AF977" i="3"/>
  <c r="AC977" i="3"/>
  <c r="AB977" i="3"/>
  <c r="AD977" i="3" s="1"/>
  <c r="P977" i="3"/>
  <c r="AP977" i="3" s="1"/>
  <c r="G977" i="3"/>
  <c r="A977" i="3"/>
  <c r="AZ976" i="3"/>
  <c r="AY976" i="3"/>
  <c r="AU976" i="3"/>
  <c r="AR976" i="3"/>
  <c r="AG976" i="3" s="1"/>
  <c r="AQ976" i="3"/>
  <c r="AO976" i="3"/>
  <c r="AH976" i="3"/>
  <c r="AF976" i="3"/>
  <c r="AC976" i="3"/>
  <c r="AB976" i="3"/>
  <c r="AD976" i="3" s="1"/>
  <c r="P976" i="3"/>
  <c r="AP976" i="3" s="1"/>
  <c r="G976" i="3"/>
  <c r="A976" i="3"/>
  <c r="AZ975" i="3"/>
  <c r="AY975" i="3"/>
  <c r="AU975" i="3"/>
  <c r="AR975" i="3"/>
  <c r="AG975" i="3" s="1"/>
  <c r="AQ975" i="3"/>
  <c r="AO975" i="3"/>
  <c r="AH975" i="3"/>
  <c r="AF975" i="3"/>
  <c r="AC975" i="3"/>
  <c r="AB975" i="3"/>
  <c r="AD975" i="3" s="1"/>
  <c r="P975" i="3"/>
  <c r="AP975" i="3" s="1"/>
  <c r="G975" i="3"/>
  <c r="A975" i="3"/>
  <c r="AZ974" i="3"/>
  <c r="AY974" i="3"/>
  <c r="AU974" i="3"/>
  <c r="AR974" i="3"/>
  <c r="AG974" i="3" s="1"/>
  <c r="AQ974" i="3"/>
  <c r="AO974" i="3"/>
  <c r="AH974" i="3"/>
  <c r="AF974" i="3"/>
  <c r="AC974" i="3"/>
  <c r="AB974" i="3"/>
  <c r="AD974" i="3" s="1"/>
  <c r="P974" i="3"/>
  <c r="AP974" i="3" s="1"/>
  <c r="G974" i="3"/>
  <c r="A974" i="3"/>
  <c r="AZ973" i="3"/>
  <c r="AY973" i="3"/>
  <c r="AU973" i="3"/>
  <c r="AR973" i="3"/>
  <c r="AG973" i="3" s="1"/>
  <c r="AQ973" i="3"/>
  <c r="AO973" i="3"/>
  <c r="AH973" i="3"/>
  <c r="AF973" i="3"/>
  <c r="AC973" i="3"/>
  <c r="AB973" i="3"/>
  <c r="AD973" i="3" s="1"/>
  <c r="P973" i="3"/>
  <c r="AP973" i="3" s="1"/>
  <c r="G973" i="3"/>
  <c r="A973" i="3"/>
  <c r="AZ972" i="3"/>
  <c r="AY972" i="3"/>
  <c r="AU972" i="3"/>
  <c r="AR972" i="3"/>
  <c r="AG972" i="3" s="1"/>
  <c r="AQ972" i="3"/>
  <c r="AO972" i="3"/>
  <c r="AH972" i="3"/>
  <c r="AF972" i="3"/>
  <c r="AC972" i="3"/>
  <c r="AB972" i="3"/>
  <c r="AD972" i="3" s="1"/>
  <c r="P972" i="3"/>
  <c r="AP972" i="3" s="1"/>
  <c r="G972" i="3"/>
  <c r="A972" i="3"/>
  <c r="AZ971" i="3"/>
  <c r="AY971" i="3"/>
  <c r="AU971" i="3"/>
  <c r="AR971" i="3"/>
  <c r="AG971" i="3" s="1"/>
  <c r="AQ971" i="3"/>
  <c r="AO971" i="3"/>
  <c r="AH971" i="3"/>
  <c r="AF971" i="3"/>
  <c r="AC971" i="3"/>
  <c r="AB971" i="3"/>
  <c r="AD971" i="3" s="1"/>
  <c r="P971" i="3"/>
  <c r="AP971" i="3" s="1"/>
  <c r="G971" i="3"/>
  <c r="A971" i="3"/>
  <c r="AZ970" i="3"/>
  <c r="AY970" i="3"/>
  <c r="AU970" i="3"/>
  <c r="AR970" i="3"/>
  <c r="AG970" i="3" s="1"/>
  <c r="AQ970" i="3"/>
  <c r="AO970" i="3"/>
  <c r="AH970" i="3"/>
  <c r="AF970" i="3"/>
  <c r="AC970" i="3"/>
  <c r="AB970" i="3"/>
  <c r="AD970" i="3" s="1"/>
  <c r="P970" i="3"/>
  <c r="AP970" i="3" s="1"/>
  <c r="G970" i="3"/>
  <c r="A970" i="3"/>
  <c r="AZ969" i="3"/>
  <c r="AY969" i="3"/>
  <c r="AU969" i="3"/>
  <c r="AR969" i="3"/>
  <c r="AG969" i="3" s="1"/>
  <c r="AQ969" i="3"/>
  <c r="AO969" i="3"/>
  <c r="AH969" i="3"/>
  <c r="AF969" i="3"/>
  <c r="AC969" i="3"/>
  <c r="AB969" i="3"/>
  <c r="AD969" i="3" s="1"/>
  <c r="P969" i="3"/>
  <c r="AP969" i="3" s="1"/>
  <c r="G969" i="3"/>
  <c r="A969" i="3"/>
  <c r="AZ968" i="3"/>
  <c r="AY968" i="3"/>
  <c r="AU968" i="3"/>
  <c r="AR968" i="3"/>
  <c r="AG968" i="3" s="1"/>
  <c r="AQ968" i="3"/>
  <c r="AO968" i="3"/>
  <c r="AH968" i="3"/>
  <c r="AF968" i="3"/>
  <c r="AC968" i="3"/>
  <c r="AB968" i="3"/>
  <c r="AD968" i="3" s="1"/>
  <c r="P968" i="3"/>
  <c r="AP968" i="3" s="1"/>
  <c r="G968" i="3"/>
  <c r="A968" i="3"/>
  <c r="AZ967" i="3"/>
  <c r="AY967" i="3"/>
  <c r="AU967" i="3"/>
  <c r="AR967" i="3"/>
  <c r="AG967" i="3" s="1"/>
  <c r="AQ967" i="3"/>
  <c r="AO967" i="3"/>
  <c r="AH967" i="3"/>
  <c r="AF967" i="3"/>
  <c r="AC967" i="3"/>
  <c r="AB967" i="3"/>
  <c r="AD967" i="3" s="1"/>
  <c r="P967" i="3"/>
  <c r="AP967" i="3" s="1"/>
  <c r="G967" i="3"/>
  <c r="A967" i="3"/>
  <c r="AZ966" i="3"/>
  <c r="AY966" i="3"/>
  <c r="AU966" i="3"/>
  <c r="AR966" i="3"/>
  <c r="AG966" i="3" s="1"/>
  <c r="AQ966" i="3"/>
  <c r="AO966" i="3"/>
  <c r="AH966" i="3"/>
  <c r="AF966" i="3"/>
  <c r="AC966" i="3"/>
  <c r="AB966" i="3"/>
  <c r="AD966" i="3" s="1"/>
  <c r="P966" i="3"/>
  <c r="AP966" i="3" s="1"/>
  <c r="G966" i="3"/>
  <c r="A966" i="3"/>
  <c r="AZ965" i="3"/>
  <c r="AY965" i="3"/>
  <c r="AU965" i="3"/>
  <c r="AR965" i="3"/>
  <c r="AG965" i="3" s="1"/>
  <c r="AQ965" i="3"/>
  <c r="AP965" i="3"/>
  <c r="AO965" i="3"/>
  <c r="AH965" i="3"/>
  <c r="AF965" i="3"/>
  <c r="AC965" i="3"/>
  <c r="AB965" i="3"/>
  <c r="AD965" i="3" s="1"/>
  <c r="G965" i="3"/>
  <c r="A965" i="3"/>
  <c r="AZ964" i="3"/>
  <c r="AY964" i="3"/>
  <c r="AU964" i="3"/>
  <c r="AR964" i="3"/>
  <c r="AG964" i="3" s="1"/>
  <c r="AQ964" i="3"/>
  <c r="AO964" i="3"/>
  <c r="AH964" i="3"/>
  <c r="AF964" i="3"/>
  <c r="AC964" i="3"/>
  <c r="AB964" i="3"/>
  <c r="AD964" i="3" s="1"/>
  <c r="P964" i="3"/>
  <c r="AP964" i="3" s="1"/>
  <c r="G964" i="3"/>
  <c r="A964" i="3"/>
  <c r="AZ963" i="3"/>
  <c r="AY963" i="3"/>
  <c r="AU963" i="3"/>
  <c r="AR963" i="3"/>
  <c r="AG963" i="3" s="1"/>
  <c r="AQ963" i="3"/>
  <c r="AO963" i="3"/>
  <c r="AH963" i="3"/>
  <c r="AF963" i="3"/>
  <c r="AC963" i="3"/>
  <c r="AB963" i="3"/>
  <c r="AD963" i="3" s="1"/>
  <c r="P963" i="3"/>
  <c r="AP963" i="3" s="1"/>
  <c r="G963" i="3"/>
  <c r="A963" i="3"/>
  <c r="AZ962" i="3"/>
  <c r="AY962" i="3"/>
  <c r="AU962" i="3"/>
  <c r="AR962" i="3"/>
  <c r="AG962" i="3" s="1"/>
  <c r="AQ962" i="3"/>
  <c r="AO962" i="3"/>
  <c r="AH962" i="3"/>
  <c r="AF962" i="3"/>
  <c r="AC962" i="3"/>
  <c r="AB962" i="3"/>
  <c r="AD962" i="3" s="1"/>
  <c r="P962" i="3"/>
  <c r="AP962" i="3" s="1"/>
  <c r="G962" i="3"/>
  <c r="A962" i="3"/>
  <c r="AZ961" i="3"/>
  <c r="AY961" i="3"/>
  <c r="AU961" i="3"/>
  <c r="AR961" i="3"/>
  <c r="AG961" i="3" s="1"/>
  <c r="AQ961" i="3"/>
  <c r="AO961" i="3"/>
  <c r="AH961" i="3"/>
  <c r="AF961" i="3"/>
  <c r="AC961" i="3"/>
  <c r="AB961" i="3"/>
  <c r="AD961" i="3" s="1"/>
  <c r="P961" i="3"/>
  <c r="AP961" i="3" s="1"/>
  <c r="G961" i="3"/>
  <c r="A961" i="3"/>
  <c r="AZ960" i="3"/>
  <c r="AY960" i="3"/>
  <c r="AU960" i="3"/>
  <c r="AR960" i="3"/>
  <c r="AG960" i="3" s="1"/>
  <c r="AQ960" i="3"/>
  <c r="AO960" i="3"/>
  <c r="AH960" i="3"/>
  <c r="AF960" i="3"/>
  <c r="AC960" i="3"/>
  <c r="AB960" i="3"/>
  <c r="AD960" i="3" s="1"/>
  <c r="P960" i="3"/>
  <c r="AP960" i="3" s="1"/>
  <c r="G960" i="3"/>
  <c r="A960" i="3"/>
  <c r="AZ959" i="3"/>
  <c r="AY959" i="3"/>
  <c r="AU959" i="3"/>
  <c r="AR959" i="3"/>
  <c r="AG959" i="3" s="1"/>
  <c r="AQ959" i="3"/>
  <c r="AO959" i="3"/>
  <c r="AH959" i="3"/>
  <c r="AF959" i="3"/>
  <c r="AC959" i="3"/>
  <c r="AB959" i="3"/>
  <c r="AD959" i="3" s="1"/>
  <c r="P959" i="3"/>
  <c r="AP959" i="3" s="1"/>
  <c r="G959" i="3"/>
  <c r="A959" i="3"/>
  <c r="AZ958" i="3"/>
  <c r="AY958" i="3"/>
  <c r="AU958" i="3"/>
  <c r="AR958" i="3"/>
  <c r="AG958" i="3" s="1"/>
  <c r="AQ958" i="3"/>
  <c r="AO958" i="3"/>
  <c r="AH958" i="3"/>
  <c r="AF958" i="3"/>
  <c r="AC958" i="3"/>
  <c r="AB958" i="3"/>
  <c r="AD958" i="3" s="1"/>
  <c r="P958" i="3"/>
  <c r="AP958" i="3" s="1"/>
  <c r="G958" i="3"/>
  <c r="A958" i="3"/>
  <c r="AZ957" i="3"/>
  <c r="AY957" i="3"/>
  <c r="AU957" i="3"/>
  <c r="AR957" i="3"/>
  <c r="AG957" i="3" s="1"/>
  <c r="AQ957" i="3"/>
  <c r="AO957" i="3"/>
  <c r="AH957" i="3"/>
  <c r="AF957" i="3"/>
  <c r="AC957" i="3"/>
  <c r="AB957" i="3"/>
  <c r="AD957" i="3" s="1"/>
  <c r="P957" i="3"/>
  <c r="AP957" i="3" s="1"/>
  <c r="G957" i="3"/>
  <c r="A957" i="3"/>
  <c r="AZ956" i="3"/>
  <c r="AY956" i="3"/>
  <c r="AU956" i="3"/>
  <c r="AR956" i="3"/>
  <c r="AG956" i="3" s="1"/>
  <c r="AQ956" i="3"/>
  <c r="AO956" i="3"/>
  <c r="AH956" i="3"/>
  <c r="AF956" i="3"/>
  <c r="AC956" i="3"/>
  <c r="AB956" i="3"/>
  <c r="AD956" i="3" s="1"/>
  <c r="P956" i="3"/>
  <c r="AP956" i="3" s="1"/>
  <c r="G956" i="3"/>
  <c r="A956" i="3"/>
  <c r="AZ955" i="3"/>
  <c r="AY955" i="3"/>
  <c r="AU955" i="3"/>
  <c r="AR955" i="3"/>
  <c r="AG955" i="3" s="1"/>
  <c r="AQ955" i="3"/>
  <c r="AO955" i="3"/>
  <c r="AH955" i="3"/>
  <c r="AF955" i="3"/>
  <c r="AC955" i="3"/>
  <c r="AB955" i="3"/>
  <c r="AD955" i="3" s="1"/>
  <c r="P955" i="3"/>
  <c r="AP955" i="3" s="1"/>
  <c r="G955" i="3"/>
  <c r="A955" i="3"/>
  <c r="AZ954" i="3"/>
  <c r="AY954" i="3"/>
  <c r="AU954" i="3"/>
  <c r="AR954" i="3"/>
  <c r="AG954" i="3" s="1"/>
  <c r="AQ954" i="3"/>
  <c r="AO954" i="3"/>
  <c r="AH954" i="3"/>
  <c r="AF954" i="3"/>
  <c r="AC954" i="3"/>
  <c r="AB954" i="3"/>
  <c r="AD954" i="3" s="1"/>
  <c r="P954" i="3"/>
  <c r="AP954" i="3" s="1"/>
  <c r="G954" i="3"/>
  <c r="A954" i="3"/>
  <c r="AZ953" i="3"/>
  <c r="AY953" i="3"/>
  <c r="AU953" i="3"/>
  <c r="AR953" i="3"/>
  <c r="AG953" i="3" s="1"/>
  <c r="AQ953" i="3"/>
  <c r="AO953" i="3"/>
  <c r="AH953" i="3"/>
  <c r="AF953" i="3"/>
  <c r="AC953" i="3"/>
  <c r="AB953" i="3"/>
  <c r="AD953" i="3" s="1"/>
  <c r="P953" i="3"/>
  <c r="AP953" i="3" s="1"/>
  <c r="G953" i="3"/>
  <c r="A953" i="3"/>
  <c r="AZ952" i="3"/>
  <c r="AY952" i="3"/>
  <c r="AU952" i="3"/>
  <c r="AR952" i="3"/>
  <c r="AG952" i="3" s="1"/>
  <c r="AQ952" i="3"/>
  <c r="AO952" i="3"/>
  <c r="AH952" i="3"/>
  <c r="AF952" i="3"/>
  <c r="AC952" i="3"/>
  <c r="AB952" i="3"/>
  <c r="AD952" i="3" s="1"/>
  <c r="P952" i="3"/>
  <c r="AP952" i="3" s="1"/>
  <c r="G952" i="3"/>
  <c r="A952" i="3"/>
  <c r="AZ951" i="3"/>
  <c r="AY951" i="3"/>
  <c r="AU951" i="3"/>
  <c r="AR951" i="3"/>
  <c r="AG951" i="3" s="1"/>
  <c r="AQ951" i="3"/>
  <c r="AO951" i="3"/>
  <c r="AH951" i="3"/>
  <c r="AF951" i="3"/>
  <c r="AC951" i="3"/>
  <c r="AB951" i="3"/>
  <c r="AD951" i="3" s="1"/>
  <c r="P951" i="3"/>
  <c r="AP951" i="3" s="1"/>
  <c r="G951" i="3"/>
  <c r="A951" i="3"/>
  <c r="AZ950" i="3"/>
  <c r="AY950" i="3"/>
  <c r="AU950" i="3"/>
  <c r="AR950" i="3"/>
  <c r="AG950" i="3" s="1"/>
  <c r="AQ950" i="3"/>
  <c r="AO950" i="3"/>
  <c r="AH950" i="3"/>
  <c r="AF950" i="3"/>
  <c r="AC950" i="3"/>
  <c r="AB950" i="3"/>
  <c r="AD950" i="3" s="1"/>
  <c r="P950" i="3"/>
  <c r="AP950" i="3" s="1"/>
  <c r="G950" i="3"/>
  <c r="A950" i="3"/>
  <c r="AZ949" i="3"/>
  <c r="AY949" i="3"/>
  <c r="AU949" i="3"/>
  <c r="AR949" i="3"/>
  <c r="AG949" i="3" s="1"/>
  <c r="AQ949" i="3"/>
  <c r="AO949" i="3"/>
  <c r="AH949" i="3"/>
  <c r="AF949" i="3"/>
  <c r="AC949" i="3"/>
  <c r="AB949" i="3"/>
  <c r="AD949" i="3" s="1"/>
  <c r="P949" i="3"/>
  <c r="AP949" i="3" s="1"/>
  <c r="G949" i="3"/>
  <c r="A949" i="3"/>
  <c r="AZ948" i="3"/>
  <c r="AY948" i="3"/>
  <c r="AU948" i="3"/>
  <c r="AR948" i="3"/>
  <c r="AG948" i="3" s="1"/>
  <c r="AQ948" i="3"/>
  <c r="AO948" i="3"/>
  <c r="AH948" i="3"/>
  <c r="AF948" i="3"/>
  <c r="AC948" i="3"/>
  <c r="AB948" i="3"/>
  <c r="AD948" i="3" s="1"/>
  <c r="P948" i="3"/>
  <c r="AP948" i="3" s="1"/>
  <c r="G948" i="3"/>
  <c r="A948" i="3"/>
  <c r="AZ947" i="3"/>
  <c r="AY947" i="3"/>
  <c r="AU947" i="3"/>
  <c r="AR947" i="3"/>
  <c r="AG947" i="3" s="1"/>
  <c r="AQ947" i="3"/>
  <c r="AO947" i="3"/>
  <c r="AH947" i="3"/>
  <c r="AF947" i="3"/>
  <c r="AC947" i="3"/>
  <c r="AB947" i="3"/>
  <c r="AD947" i="3" s="1"/>
  <c r="P947" i="3"/>
  <c r="AP947" i="3" s="1"/>
  <c r="G947" i="3"/>
  <c r="A947" i="3"/>
  <c r="AZ946" i="3"/>
  <c r="AY946" i="3"/>
  <c r="AU946" i="3"/>
  <c r="AR946" i="3"/>
  <c r="AG946" i="3" s="1"/>
  <c r="AQ946" i="3"/>
  <c r="AO946" i="3"/>
  <c r="AH946" i="3"/>
  <c r="AF946" i="3"/>
  <c r="AC946" i="3"/>
  <c r="AB946" i="3"/>
  <c r="AD946" i="3" s="1"/>
  <c r="P946" i="3"/>
  <c r="AP946" i="3" s="1"/>
  <c r="G946" i="3"/>
  <c r="A946" i="3"/>
  <c r="AZ945" i="3"/>
  <c r="AY945" i="3"/>
  <c r="AU945" i="3"/>
  <c r="AR945" i="3"/>
  <c r="AG945" i="3" s="1"/>
  <c r="AQ945" i="3"/>
  <c r="AO945" i="3"/>
  <c r="AH945" i="3"/>
  <c r="AF945" i="3"/>
  <c r="AC945" i="3"/>
  <c r="AB945" i="3"/>
  <c r="AD945" i="3" s="1"/>
  <c r="P945" i="3"/>
  <c r="AP945" i="3" s="1"/>
  <c r="G945" i="3"/>
  <c r="A945" i="3"/>
  <c r="AZ944" i="3"/>
  <c r="AY944" i="3"/>
  <c r="AU944" i="3"/>
  <c r="AR944" i="3"/>
  <c r="AG944" i="3" s="1"/>
  <c r="AQ944" i="3"/>
  <c r="AO944" i="3"/>
  <c r="AH944" i="3"/>
  <c r="AF944" i="3"/>
  <c r="AC944" i="3"/>
  <c r="AB944" i="3"/>
  <c r="AD944" i="3" s="1"/>
  <c r="P944" i="3"/>
  <c r="AP944" i="3" s="1"/>
  <c r="G944" i="3"/>
  <c r="A944" i="3"/>
  <c r="AZ943" i="3"/>
  <c r="AY943" i="3"/>
  <c r="AU943" i="3"/>
  <c r="AR943" i="3"/>
  <c r="AG943" i="3" s="1"/>
  <c r="AQ943" i="3"/>
  <c r="AO943" i="3"/>
  <c r="AH943" i="3"/>
  <c r="AF943" i="3"/>
  <c r="AC943" i="3"/>
  <c r="AB943" i="3"/>
  <c r="AD943" i="3" s="1"/>
  <c r="P943" i="3"/>
  <c r="AP943" i="3" s="1"/>
  <c r="G943" i="3"/>
  <c r="A943" i="3"/>
  <c r="AZ942" i="3"/>
  <c r="AY942" i="3"/>
  <c r="AU942" i="3"/>
  <c r="AR942" i="3"/>
  <c r="AG942" i="3" s="1"/>
  <c r="AQ942" i="3"/>
  <c r="AO942" i="3"/>
  <c r="AH942" i="3"/>
  <c r="AF942" i="3"/>
  <c r="AC942" i="3"/>
  <c r="AB942" i="3"/>
  <c r="AD942" i="3" s="1"/>
  <c r="P942" i="3"/>
  <c r="AP942" i="3" s="1"/>
  <c r="G942" i="3"/>
  <c r="A942" i="3"/>
  <c r="AZ941" i="3"/>
  <c r="AY941" i="3"/>
  <c r="AU941" i="3"/>
  <c r="AR941" i="3"/>
  <c r="AG941" i="3" s="1"/>
  <c r="AQ941" i="3"/>
  <c r="AO941" i="3"/>
  <c r="AH941" i="3"/>
  <c r="AF941" i="3"/>
  <c r="AC941" i="3"/>
  <c r="AB941" i="3"/>
  <c r="AD941" i="3" s="1"/>
  <c r="P941" i="3"/>
  <c r="AP941" i="3" s="1"/>
  <c r="G941" i="3"/>
  <c r="A941" i="3"/>
  <c r="AZ940" i="3"/>
  <c r="AY940" i="3"/>
  <c r="AU940" i="3"/>
  <c r="AR940" i="3"/>
  <c r="AG940" i="3" s="1"/>
  <c r="AQ940" i="3"/>
  <c r="AO940" i="3"/>
  <c r="AH940" i="3"/>
  <c r="AF940" i="3"/>
  <c r="AC940" i="3"/>
  <c r="AB940" i="3"/>
  <c r="AD940" i="3" s="1"/>
  <c r="P940" i="3"/>
  <c r="AP940" i="3" s="1"/>
  <c r="G940" i="3"/>
  <c r="A940" i="3"/>
  <c r="AZ939" i="3"/>
  <c r="AY939" i="3"/>
  <c r="AU939" i="3"/>
  <c r="AR939" i="3"/>
  <c r="AG939" i="3" s="1"/>
  <c r="AQ939" i="3"/>
  <c r="AO939" i="3"/>
  <c r="AH939" i="3"/>
  <c r="AF939" i="3"/>
  <c r="AC939" i="3"/>
  <c r="AB939" i="3"/>
  <c r="AD939" i="3" s="1"/>
  <c r="P939" i="3"/>
  <c r="AP939" i="3" s="1"/>
  <c r="G939" i="3"/>
  <c r="A939" i="3"/>
  <c r="AZ938" i="3"/>
  <c r="AY938" i="3"/>
  <c r="AU938" i="3"/>
  <c r="AR938" i="3"/>
  <c r="AG938" i="3" s="1"/>
  <c r="AQ938" i="3"/>
  <c r="AO938" i="3"/>
  <c r="AH938" i="3"/>
  <c r="AF938" i="3"/>
  <c r="AC938" i="3"/>
  <c r="AB938" i="3"/>
  <c r="AD938" i="3" s="1"/>
  <c r="P938" i="3"/>
  <c r="AP938" i="3" s="1"/>
  <c r="G938" i="3"/>
  <c r="A938" i="3"/>
  <c r="AZ937" i="3"/>
  <c r="AY937" i="3"/>
  <c r="AU937" i="3"/>
  <c r="AR937" i="3"/>
  <c r="AG937" i="3" s="1"/>
  <c r="AQ937" i="3"/>
  <c r="AO937" i="3"/>
  <c r="AH937" i="3"/>
  <c r="AF937" i="3"/>
  <c r="AC937" i="3"/>
  <c r="AB937" i="3"/>
  <c r="AD937" i="3" s="1"/>
  <c r="P937" i="3"/>
  <c r="AP937" i="3" s="1"/>
  <c r="G937" i="3"/>
  <c r="A937" i="3"/>
  <c r="AZ936" i="3"/>
  <c r="AY936" i="3"/>
  <c r="AU936" i="3"/>
  <c r="AR936" i="3"/>
  <c r="AG936" i="3" s="1"/>
  <c r="AQ936" i="3"/>
  <c r="AO936" i="3"/>
  <c r="AH936" i="3"/>
  <c r="AF936" i="3"/>
  <c r="AC936" i="3"/>
  <c r="AB936" i="3"/>
  <c r="AD936" i="3" s="1"/>
  <c r="P936" i="3"/>
  <c r="AP936" i="3" s="1"/>
  <c r="G936" i="3"/>
  <c r="A936" i="3"/>
  <c r="AZ935" i="3"/>
  <c r="AY935" i="3"/>
  <c r="AU935" i="3"/>
  <c r="AR935" i="3"/>
  <c r="AG935" i="3" s="1"/>
  <c r="AQ935" i="3"/>
  <c r="AO935" i="3"/>
  <c r="AH935" i="3"/>
  <c r="AF935" i="3"/>
  <c r="AC935" i="3"/>
  <c r="AB935" i="3"/>
  <c r="AD935" i="3" s="1"/>
  <c r="P935" i="3"/>
  <c r="AP935" i="3" s="1"/>
  <c r="G935" i="3"/>
  <c r="A935" i="3"/>
  <c r="AZ934" i="3"/>
  <c r="AY934" i="3"/>
  <c r="AU934" i="3"/>
  <c r="AR934" i="3"/>
  <c r="AG934" i="3" s="1"/>
  <c r="AQ934" i="3"/>
  <c r="AO934" i="3"/>
  <c r="AH934" i="3"/>
  <c r="AF934" i="3"/>
  <c r="AC934" i="3"/>
  <c r="AB934" i="3"/>
  <c r="AD934" i="3" s="1"/>
  <c r="P934" i="3"/>
  <c r="AP934" i="3" s="1"/>
  <c r="G934" i="3"/>
  <c r="A934" i="3"/>
  <c r="AZ933" i="3"/>
  <c r="AY933" i="3"/>
  <c r="AU933" i="3"/>
  <c r="AR933" i="3"/>
  <c r="AG933" i="3" s="1"/>
  <c r="AQ933" i="3"/>
  <c r="AO933" i="3"/>
  <c r="AH933" i="3"/>
  <c r="AF933" i="3"/>
  <c r="AC933" i="3"/>
  <c r="AB933" i="3"/>
  <c r="AD933" i="3" s="1"/>
  <c r="P933" i="3"/>
  <c r="AP933" i="3" s="1"/>
  <c r="G933" i="3"/>
  <c r="A933" i="3"/>
  <c r="AZ932" i="3"/>
  <c r="AY932" i="3"/>
  <c r="AU932" i="3"/>
  <c r="AR932" i="3"/>
  <c r="AG932" i="3" s="1"/>
  <c r="AQ932" i="3"/>
  <c r="AO932" i="3"/>
  <c r="AH932" i="3"/>
  <c r="AF932" i="3"/>
  <c r="AC932" i="3"/>
  <c r="AB932" i="3"/>
  <c r="AD932" i="3" s="1"/>
  <c r="P932" i="3"/>
  <c r="AP932" i="3" s="1"/>
  <c r="G932" i="3"/>
  <c r="A932" i="3"/>
  <c r="AZ931" i="3"/>
  <c r="AY931" i="3"/>
  <c r="AU931" i="3"/>
  <c r="AR931" i="3"/>
  <c r="AG931" i="3" s="1"/>
  <c r="AQ931" i="3"/>
  <c r="AO931" i="3"/>
  <c r="AH931" i="3"/>
  <c r="AF931" i="3"/>
  <c r="AC931" i="3"/>
  <c r="AB931" i="3"/>
  <c r="AD931" i="3" s="1"/>
  <c r="P931" i="3"/>
  <c r="AP931" i="3" s="1"/>
  <c r="G931" i="3"/>
  <c r="A931" i="3"/>
  <c r="AZ930" i="3"/>
  <c r="AY930" i="3"/>
  <c r="AU930" i="3"/>
  <c r="AR930" i="3"/>
  <c r="AG930" i="3" s="1"/>
  <c r="AQ930" i="3"/>
  <c r="AO930" i="3"/>
  <c r="AH930" i="3"/>
  <c r="AF930" i="3"/>
  <c r="AC930" i="3"/>
  <c r="AB930" i="3"/>
  <c r="AD930" i="3" s="1"/>
  <c r="P930" i="3"/>
  <c r="AP930" i="3" s="1"/>
  <c r="G930" i="3"/>
  <c r="A930" i="3"/>
  <c r="AZ929" i="3"/>
  <c r="AY929" i="3"/>
  <c r="AU929" i="3"/>
  <c r="AR929" i="3"/>
  <c r="AG929" i="3" s="1"/>
  <c r="AQ929" i="3"/>
  <c r="AO929" i="3"/>
  <c r="AH929" i="3"/>
  <c r="AF929" i="3"/>
  <c r="AC929" i="3"/>
  <c r="AB929" i="3"/>
  <c r="AD929" i="3" s="1"/>
  <c r="P929" i="3"/>
  <c r="AP929" i="3" s="1"/>
  <c r="G929" i="3"/>
  <c r="A929" i="3"/>
  <c r="AZ928" i="3"/>
  <c r="AY928" i="3"/>
  <c r="AU928" i="3"/>
  <c r="AR928" i="3"/>
  <c r="AG928" i="3" s="1"/>
  <c r="AQ928" i="3"/>
  <c r="AO928" i="3"/>
  <c r="AH928" i="3"/>
  <c r="AF928" i="3"/>
  <c r="AC928" i="3"/>
  <c r="AB928" i="3"/>
  <c r="AD928" i="3" s="1"/>
  <c r="P928" i="3"/>
  <c r="AP928" i="3" s="1"/>
  <c r="G928" i="3"/>
  <c r="A928" i="3"/>
  <c r="AZ927" i="3"/>
  <c r="AY927" i="3"/>
  <c r="AU927" i="3"/>
  <c r="AR927" i="3"/>
  <c r="AG927" i="3" s="1"/>
  <c r="AQ927" i="3"/>
  <c r="AO927" i="3"/>
  <c r="AH927" i="3"/>
  <c r="AF927" i="3"/>
  <c r="AC927" i="3"/>
  <c r="AB927" i="3"/>
  <c r="AD927" i="3" s="1"/>
  <c r="P927" i="3"/>
  <c r="AP927" i="3" s="1"/>
  <c r="G927" i="3"/>
  <c r="A927" i="3"/>
  <c r="AZ926" i="3"/>
  <c r="AY926" i="3"/>
  <c r="AU926" i="3"/>
  <c r="AR926" i="3"/>
  <c r="AG926" i="3" s="1"/>
  <c r="AQ926" i="3"/>
  <c r="AO926" i="3"/>
  <c r="AH926" i="3"/>
  <c r="AF926" i="3"/>
  <c r="AC926" i="3"/>
  <c r="AB926" i="3"/>
  <c r="AD926" i="3" s="1"/>
  <c r="P926" i="3"/>
  <c r="AP926" i="3" s="1"/>
  <c r="G926" i="3"/>
  <c r="A926" i="3"/>
  <c r="AZ925" i="3"/>
  <c r="AY925" i="3"/>
  <c r="AU925" i="3"/>
  <c r="AR925" i="3"/>
  <c r="AG925" i="3" s="1"/>
  <c r="AQ925" i="3"/>
  <c r="AO925" i="3"/>
  <c r="AH925" i="3"/>
  <c r="AF925" i="3"/>
  <c r="AC925" i="3"/>
  <c r="AB925" i="3"/>
  <c r="AD925" i="3" s="1"/>
  <c r="P925" i="3"/>
  <c r="AP925" i="3" s="1"/>
  <c r="G925" i="3"/>
  <c r="A925" i="3"/>
  <c r="AZ924" i="3"/>
  <c r="AY924" i="3"/>
  <c r="AU924" i="3"/>
  <c r="AR924" i="3"/>
  <c r="AG924" i="3" s="1"/>
  <c r="AQ924" i="3"/>
  <c r="AO924" i="3"/>
  <c r="AH924" i="3"/>
  <c r="AF924" i="3"/>
  <c r="AC924" i="3"/>
  <c r="AB924" i="3"/>
  <c r="AD924" i="3" s="1"/>
  <c r="P924" i="3"/>
  <c r="AP924" i="3" s="1"/>
  <c r="G924" i="3"/>
  <c r="A924" i="3"/>
  <c r="AZ923" i="3"/>
  <c r="AY923" i="3"/>
  <c r="AU923" i="3"/>
  <c r="AR923" i="3"/>
  <c r="AG923" i="3" s="1"/>
  <c r="AQ923" i="3"/>
  <c r="AO923" i="3"/>
  <c r="AH923" i="3"/>
  <c r="AF923" i="3"/>
  <c r="AC923" i="3"/>
  <c r="AB923" i="3"/>
  <c r="AD923" i="3" s="1"/>
  <c r="P923" i="3"/>
  <c r="AP923" i="3" s="1"/>
  <c r="G923" i="3"/>
  <c r="A923" i="3"/>
  <c r="AZ922" i="3"/>
  <c r="AY922" i="3"/>
  <c r="AU922" i="3"/>
  <c r="AR922" i="3"/>
  <c r="AG922" i="3" s="1"/>
  <c r="AQ922" i="3"/>
  <c r="AO922" i="3"/>
  <c r="AH922" i="3"/>
  <c r="AF922" i="3"/>
  <c r="AC922" i="3"/>
  <c r="AB922" i="3"/>
  <c r="AD922" i="3" s="1"/>
  <c r="P922" i="3"/>
  <c r="AP922" i="3" s="1"/>
  <c r="G922" i="3"/>
  <c r="A922" i="3"/>
  <c r="AZ921" i="3"/>
  <c r="AY921" i="3"/>
  <c r="AU921" i="3"/>
  <c r="AR921" i="3"/>
  <c r="AG921" i="3" s="1"/>
  <c r="AQ921" i="3"/>
  <c r="AP921" i="3"/>
  <c r="AO921" i="3"/>
  <c r="AH921" i="3"/>
  <c r="AF921" i="3"/>
  <c r="AC921" i="3"/>
  <c r="AB921" i="3"/>
  <c r="AD921" i="3" s="1"/>
  <c r="G921" i="3"/>
  <c r="A921" i="3"/>
  <c r="AZ920" i="3"/>
  <c r="AY920" i="3"/>
  <c r="AU920" i="3"/>
  <c r="AR920" i="3"/>
  <c r="AG920" i="3" s="1"/>
  <c r="AQ920" i="3"/>
  <c r="AO920" i="3"/>
  <c r="AH920" i="3"/>
  <c r="AF920" i="3"/>
  <c r="AC920" i="3"/>
  <c r="AB920" i="3"/>
  <c r="AD920" i="3" s="1"/>
  <c r="P920" i="3"/>
  <c r="AP920" i="3" s="1"/>
  <c r="G920" i="3"/>
  <c r="A920" i="3"/>
  <c r="AZ919" i="3"/>
  <c r="AY919" i="3"/>
  <c r="AU919" i="3"/>
  <c r="AR919" i="3"/>
  <c r="AG919" i="3" s="1"/>
  <c r="AQ919" i="3"/>
  <c r="AO919" i="3"/>
  <c r="AH919" i="3"/>
  <c r="AF919" i="3"/>
  <c r="AC919" i="3"/>
  <c r="AB919" i="3"/>
  <c r="AD919" i="3" s="1"/>
  <c r="P919" i="3"/>
  <c r="AP919" i="3" s="1"/>
  <c r="G919" i="3"/>
  <c r="A919" i="3"/>
  <c r="AZ918" i="3"/>
  <c r="AY918" i="3"/>
  <c r="AU918" i="3"/>
  <c r="AR918" i="3"/>
  <c r="AG918" i="3" s="1"/>
  <c r="AQ918" i="3"/>
  <c r="AP918" i="3"/>
  <c r="AO918" i="3"/>
  <c r="AH918" i="3"/>
  <c r="AF918" i="3"/>
  <c r="AC918" i="3"/>
  <c r="AB918" i="3"/>
  <c r="AD918" i="3" s="1"/>
  <c r="G918" i="3"/>
  <c r="A918" i="3"/>
  <c r="AZ917" i="3"/>
  <c r="AY917" i="3"/>
  <c r="AU917" i="3"/>
  <c r="AR917" i="3"/>
  <c r="AG917" i="3" s="1"/>
  <c r="AQ917" i="3"/>
  <c r="AO917" i="3"/>
  <c r="AH917" i="3"/>
  <c r="AF917" i="3"/>
  <c r="AC917" i="3"/>
  <c r="AB917" i="3"/>
  <c r="AD917" i="3" s="1"/>
  <c r="P917" i="3"/>
  <c r="AP917" i="3" s="1"/>
  <c r="G917" i="3"/>
  <c r="A917" i="3"/>
  <c r="AZ916" i="3"/>
  <c r="AY916" i="3"/>
  <c r="AU916" i="3"/>
  <c r="AR916" i="3"/>
  <c r="AG916" i="3" s="1"/>
  <c r="AQ916" i="3"/>
  <c r="AO916" i="3"/>
  <c r="AH916" i="3"/>
  <c r="AF916" i="3"/>
  <c r="AC916" i="3"/>
  <c r="AB916" i="3"/>
  <c r="AD916" i="3" s="1"/>
  <c r="P916" i="3"/>
  <c r="AP916" i="3" s="1"/>
  <c r="G916" i="3"/>
  <c r="A916" i="3"/>
  <c r="AZ915" i="3"/>
  <c r="AY915" i="3"/>
  <c r="AU915" i="3"/>
  <c r="AR915" i="3"/>
  <c r="AG915" i="3" s="1"/>
  <c r="AQ915" i="3"/>
  <c r="AO915" i="3"/>
  <c r="AH915" i="3"/>
  <c r="AF915" i="3"/>
  <c r="AC915" i="3"/>
  <c r="AB915" i="3"/>
  <c r="AD915" i="3" s="1"/>
  <c r="P915" i="3"/>
  <c r="AP915" i="3" s="1"/>
  <c r="G915" i="3"/>
  <c r="A915" i="3"/>
  <c r="AZ914" i="3"/>
  <c r="AY914" i="3"/>
  <c r="AU914" i="3"/>
  <c r="AR914" i="3"/>
  <c r="AG914" i="3" s="1"/>
  <c r="AQ914" i="3"/>
  <c r="AO914" i="3"/>
  <c r="AH914" i="3"/>
  <c r="AF914" i="3"/>
  <c r="AC914" i="3"/>
  <c r="AB914" i="3"/>
  <c r="AD914" i="3" s="1"/>
  <c r="P914" i="3"/>
  <c r="AP914" i="3" s="1"/>
  <c r="G914" i="3"/>
  <c r="A914" i="3"/>
  <c r="AZ913" i="3"/>
  <c r="AY913" i="3"/>
  <c r="AU913" i="3"/>
  <c r="AR913" i="3"/>
  <c r="AG913" i="3" s="1"/>
  <c r="AQ913" i="3"/>
  <c r="AO913" i="3"/>
  <c r="AH913" i="3"/>
  <c r="AF913" i="3"/>
  <c r="AC913" i="3"/>
  <c r="AB913" i="3"/>
  <c r="AD913" i="3" s="1"/>
  <c r="P913" i="3"/>
  <c r="AP913" i="3" s="1"/>
  <c r="G913" i="3"/>
  <c r="A913" i="3"/>
  <c r="AZ912" i="3"/>
  <c r="AY912" i="3"/>
  <c r="AU912" i="3"/>
  <c r="AR912" i="3"/>
  <c r="AG912" i="3" s="1"/>
  <c r="AQ912" i="3"/>
  <c r="AO912" i="3"/>
  <c r="AH912" i="3"/>
  <c r="AF912" i="3"/>
  <c r="AC912" i="3"/>
  <c r="AB912" i="3"/>
  <c r="AD912" i="3" s="1"/>
  <c r="P912" i="3"/>
  <c r="AP912" i="3" s="1"/>
  <c r="G912" i="3"/>
  <c r="A912" i="3"/>
  <c r="AZ911" i="3"/>
  <c r="AY911" i="3"/>
  <c r="AU911" i="3"/>
  <c r="AR911" i="3"/>
  <c r="AG911" i="3" s="1"/>
  <c r="AQ911" i="3"/>
  <c r="AO911" i="3"/>
  <c r="AH911" i="3"/>
  <c r="AF911" i="3"/>
  <c r="AC911" i="3"/>
  <c r="AB911" i="3"/>
  <c r="AD911" i="3" s="1"/>
  <c r="P911" i="3"/>
  <c r="AP911" i="3" s="1"/>
  <c r="G911" i="3"/>
  <c r="A911" i="3"/>
  <c r="AZ910" i="3"/>
  <c r="AY910" i="3"/>
  <c r="AU910" i="3"/>
  <c r="AR910" i="3"/>
  <c r="AG910" i="3" s="1"/>
  <c r="AQ910" i="3"/>
  <c r="AO910" i="3"/>
  <c r="AH910" i="3"/>
  <c r="AF910" i="3"/>
  <c r="AC910" i="3"/>
  <c r="AB910" i="3"/>
  <c r="AD910" i="3" s="1"/>
  <c r="P910" i="3"/>
  <c r="AP910" i="3" s="1"/>
  <c r="G910" i="3"/>
  <c r="A910" i="3"/>
  <c r="AZ909" i="3"/>
  <c r="AY909" i="3"/>
  <c r="AU909" i="3"/>
  <c r="AR909" i="3"/>
  <c r="AG909" i="3" s="1"/>
  <c r="AQ909" i="3"/>
  <c r="AO909" i="3"/>
  <c r="AH909" i="3"/>
  <c r="AF909" i="3"/>
  <c r="AC909" i="3"/>
  <c r="AB909" i="3"/>
  <c r="AD909" i="3" s="1"/>
  <c r="P909" i="3"/>
  <c r="AP909" i="3" s="1"/>
  <c r="G909" i="3"/>
  <c r="A909" i="3"/>
  <c r="AZ908" i="3"/>
  <c r="AY908" i="3"/>
  <c r="AU908" i="3"/>
  <c r="AR908" i="3"/>
  <c r="AG908" i="3" s="1"/>
  <c r="AQ908" i="3"/>
  <c r="AO908" i="3"/>
  <c r="AH908" i="3"/>
  <c r="AF908" i="3"/>
  <c r="AC908" i="3"/>
  <c r="AB908" i="3"/>
  <c r="AD908" i="3" s="1"/>
  <c r="P908" i="3"/>
  <c r="AP908" i="3" s="1"/>
  <c r="G908" i="3"/>
  <c r="A908" i="3"/>
  <c r="AZ907" i="3"/>
  <c r="AY907" i="3"/>
  <c r="AU907" i="3"/>
  <c r="AR907" i="3"/>
  <c r="AG907" i="3" s="1"/>
  <c r="AQ907" i="3"/>
  <c r="AO907" i="3"/>
  <c r="AH907" i="3"/>
  <c r="AF907" i="3"/>
  <c r="AC907" i="3"/>
  <c r="AB907" i="3"/>
  <c r="AD907" i="3" s="1"/>
  <c r="P907" i="3"/>
  <c r="AP907" i="3" s="1"/>
  <c r="G907" i="3"/>
  <c r="A907" i="3"/>
  <c r="AZ906" i="3"/>
  <c r="AY906" i="3"/>
  <c r="AU906" i="3"/>
  <c r="AR906" i="3"/>
  <c r="AG906" i="3" s="1"/>
  <c r="AQ906" i="3"/>
  <c r="AO906" i="3"/>
  <c r="AH906" i="3"/>
  <c r="AF906" i="3"/>
  <c r="AC906" i="3"/>
  <c r="AB906" i="3"/>
  <c r="AD906" i="3" s="1"/>
  <c r="P906" i="3"/>
  <c r="AP906" i="3" s="1"/>
  <c r="G906" i="3"/>
  <c r="A906" i="3"/>
  <c r="AZ905" i="3"/>
  <c r="AY905" i="3"/>
  <c r="AU905" i="3"/>
  <c r="AR905" i="3"/>
  <c r="AG905" i="3" s="1"/>
  <c r="AQ905" i="3"/>
  <c r="AO905" i="3"/>
  <c r="AH905" i="3"/>
  <c r="AF905" i="3"/>
  <c r="AC905" i="3"/>
  <c r="AB905" i="3"/>
  <c r="AD905" i="3" s="1"/>
  <c r="P905" i="3"/>
  <c r="AP905" i="3" s="1"/>
  <c r="G905" i="3"/>
  <c r="A905" i="3"/>
  <c r="AZ904" i="3"/>
  <c r="AY904" i="3"/>
  <c r="AU904" i="3"/>
  <c r="AR904" i="3"/>
  <c r="AG904" i="3" s="1"/>
  <c r="AQ904" i="3"/>
  <c r="AO904" i="3"/>
  <c r="AH904" i="3"/>
  <c r="AF904" i="3"/>
  <c r="AC904" i="3"/>
  <c r="AB904" i="3"/>
  <c r="AD904" i="3" s="1"/>
  <c r="P904" i="3"/>
  <c r="AP904" i="3" s="1"/>
  <c r="G904" i="3"/>
  <c r="A904" i="3"/>
  <c r="AZ903" i="3"/>
  <c r="AY903" i="3"/>
  <c r="AU903" i="3"/>
  <c r="AR903" i="3"/>
  <c r="AG903" i="3" s="1"/>
  <c r="AQ903" i="3"/>
  <c r="AO903" i="3"/>
  <c r="AH903" i="3"/>
  <c r="AF903" i="3"/>
  <c r="AC903" i="3"/>
  <c r="AB903" i="3"/>
  <c r="AD903" i="3" s="1"/>
  <c r="P903" i="3"/>
  <c r="AP903" i="3" s="1"/>
  <c r="G903" i="3"/>
  <c r="A903" i="3"/>
  <c r="AZ902" i="3"/>
  <c r="AY902" i="3"/>
  <c r="AU902" i="3"/>
  <c r="AR902" i="3"/>
  <c r="AG902" i="3" s="1"/>
  <c r="AQ902" i="3"/>
  <c r="AO902" i="3"/>
  <c r="AH902" i="3"/>
  <c r="AF902" i="3"/>
  <c r="AC902" i="3"/>
  <c r="AB902" i="3"/>
  <c r="AD902" i="3" s="1"/>
  <c r="P902" i="3"/>
  <c r="AP902" i="3" s="1"/>
  <c r="G902" i="3"/>
  <c r="A902" i="3"/>
  <c r="AZ901" i="3"/>
  <c r="AY901" i="3"/>
  <c r="AU901" i="3"/>
  <c r="AR901" i="3"/>
  <c r="AG901" i="3" s="1"/>
  <c r="AQ901" i="3"/>
  <c r="AO901" i="3"/>
  <c r="AH901" i="3"/>
  <c r="AF901" i="3"/>
  <c r="AC901" i="3"/>
  <c r="AB901" i="3"/>
  <c r="AD901" i="3" s="1"/>
  <c r="P901" i="3"/>
  <c r="AP901" i="3" s="1"/>
  <c r="G901" i="3"/>
  <c r="A901" i="3"/>
  <c r="AZ900" i="3"/>
  <c r="AY900" i="3"/>
  <c r="AU900" i="3"/>
  <c r="AR900" i="3"/>
  <c r="AG900" i="3" s="1"/>
  <c r="AQ900" i="3"/>
  <c r="AO900" i="3"/>
  <c r="AH900" i="3"/>
  <c r="AF900" i="3"/>
  <c r="AC900" i="3"/>
  <c r="AB900" i="3"/>
  <c r="AD900" i="3" s="1"/>
  <c r="P900" i="3"/>
  <c r="AP900" i="3" s="1"/>
  <c r="G900" i="3"/>
  <c r="A900" i="3"/>
  <c r="AZ899" i="3"/>
  <c r="AY899" i="3"/>
  <c r="AU899" i="3"/>
  <c r="AR899" i="3"/>
  <c r="AG899" i="3" s="1"/>
  <c r="AQ899" i="3"/>
  <c r="AO899" i="3"/>
  <c r="AH899" i="3"/>
  <c r="AF899" i="3"/>
  <c r="AC899" i="3"/>
  <c r="AB899" i="3"/>
  <c r="AD899" i="3" s="1"/>
  <c r="P899" i="3"/>
  <c r="AP899" i="3" s="1"/>
  <c r="G899" i="3"/>
  <c r="A899" i="3"/>
  <c r="AZ898" i="3"/>
  <c r="AY898" i="3"/>
  <c r="AU898" i="3"/>
  <c r="AR898" i="3"/>
  <c r="AG898" i="3" s="1"/>
  <c r="AQ898" i="3"/>
  <c r="AO898" i="3"/>
  <c r="AH898" i="3"/>
  <c r="AF898" i="3"/>
  <c r="AC898" i="3"/>
  <c r="AB898" i="3"/>
  <c r="AD898" i="3" s="1"/>
  <c r="P898" i="3"/>
  <c r="AP898" i="3" s="1"/>
  <c r="G898" i="3"/>
  <c r="A898" i="3"/>
  <c r="AZ897" i="3"/>
  <c r="AY897" i="3"/>
  <c r="AU897" i="3"/>
  <c r="AR897" i="3"/>
  <c r="AG897" i="3" s="1"/>
  <c r="AQ897" i="3"/>
  <c r="AO897" i="3"/>
  <c r="AH897" i="3"/>
  <c r="AF897" i="3"/>
  <c r="AC897" i="3"/>
  <c r="AB897" i="3"/>
  <c r="AD897" i="3" s="1"/>
  <c r="P897" i="3"/>
  <c r="AP897" i="3" s="1"/>
  <c r="G897" i="3"/>
  <c r="A897" i="3"/>
  <c r="AZ896" i="3"/>
  <c r="AY896" i="3"/>
  <c r="AU896" i="3"/>
  <c r="AR896" i="3"/>
  <c r="AG896" i="3" s="1"/>
  <c r="AQ896" i="3"/>
  <c r="AO896" i="3"/>
  <c r="AH896" i="3"/>
  <c r="AF896" i="3"/>
  <c r="AC896" i="3"/>
  <c r="AB896" i="3"/>
  <c r="AD896" i="3" s="1"/>
  <c r="P896" i="3"/>
  <c r="AP896" i="3" s="1"/>
  <c r="G896" i="3"/>
  <c r="A896" i="3"/>
  <c r="AZ895" i="3"/>
  <c r="AY895" i="3"/>
  <c r="AU895" i="3"/>
  <c r="AR895" i="3"/>
  <c r="AG895" i="3" s="1"/>
  <c r="AQ895" i="3"/>
  <c r="AO895" i="3"/>
  <c r="AH895" i="3"/>
  <c r="AF895" i="3"/>
  <c r="AC895" i="3"/>
  <c r="AB895" i="3"/>
  <c r="AD895" i="3" s="1"/>
  <c r="P895" i="3"/>
  <c r="AP895" i="3" s="1"/>
  <c r="G895" i="3"/>
  <c r="A895" i="3"/>
  <c r="AZ894" i="3"/>
  <c r="AY894" i="3"/>
  <c r="AU894" i="3"/>
  <c r="AR894" i="3"/>
  <c r="AG894" i="3" s="1"/>
  <c r="AQ894" i="3"/>
  <c r="AO894" i="3"/>
  <c r="AH894" i="3"/>
  <c r="AF894" i="3"/>
  <c r="AC894" i="3"/>
  <c r="AB894" i="3"/>
  <c r="AD894" i="3" s="1"/>
  <c r="P894" i="3"/>
  <c r="AP894" i="3" s="1"/>
  <c r="G894" i="3"/>
  <c r="A894" i="3"/>
  <c r="AZ893" i="3"/>
  <c r="AY893" i="3"/>
  <c r="AU893" i="3"/>
  <c r="AR893" i="3"/>
  <c r="AG893" i="3" s="1"/>
  <c r="AQ893" i="3"/>
  <c r="AO893" i="3"/>
  <c r="AH893" i="3"/>
  <c r="AF893" i="3"/>
  <c r="AC893" i="3"/>
  <c r="AB893" i="3"/>
  <c r="AD893" i="3" s="1"/>
  <c r="P893" i="3"/>
  <c r="AP893" i="3" s="1"/>
  <c r="G893" i="3"/>
  <c r="A893" i="3"/>
  <c r="AZ892" i="3"/>
  <c r="AY892" i="3"/>
  <c r="AU892" i="3"/>
  <c r="AR892" i="3"/>
  <c r="AG892" i="3" s="1"/>
  <c r="AQ892" i="3"/>
  <c r="AO892" i="3"/>
  <c r="AH892" i="3"/>
  <c r="AF892" i="3"/>
  <c r="AC892" i="3"/>
  <c r="AB892" i="3"/>
  <c r="AD892" i="3" s="1"/>
  <c r="P892" i="3"/>
  <c r="AP892" i="3" s="1"/>
  <c r="G892" i="3"/>
  <c r="A892" i="3"/>
  <c r="AZ891" i="3"/>
  <c r="AY891" i="3"/>
  <c r="AU891" i="3"/>
  <c r="AR891" i="3"/>
  <c r="AG891" i="3" s="1"/>
  <c r="AQ891" i="3"/>
  <c r="AO891" i="3"/>
  <c r="AH891" i="3"/>
  <c r="AF891" i="3"/>
  <c r="AC891" i="3"/>
  <c r="AB891" i="3"/>
  <c r="AD891" i="3" s="1"/>
  <c r="P891" i="3"/>
  <c r="AP891" i="3" s="1"/>
  <c r="G891" i="3"/>
  <c r="A891" i="3"/>
  <c r="AZ890" i="3"/>
  <c r="AY890" i="3"/>
  <c r="AU890" i="3"/>
  <c r="AR890" i="3"/>
  <c r="AG890" i="3" s="1"/>
  <c r="AQ890" i="3"/>
  <c r="AO890" i="3"/>
  <c r="AH890" i="3"/>
  <c r="AF890" i="3"/>
  <c r="AC890" i="3"/>
  <c r="AB890" i="3"/>
  <c r="AD890" i="3" s="1"/>
  <c r="P890" i="3"/>
  <c r="AP890" i="3" s="1"/>
  <c r="G890" i="3"/>
  <c r="A890" i="3"/>
  <c r="AZ889" i="3"/>
  <c r="AY889" i="3"/>
  <c r="AU889" i="3"/>
  <c r="AR889" i="3"/>
  <c r="AG889" i="3" s="1"/>
  <c r="AQ889" i="3"/>
  <c r="AO889" i="3"/>
  <c r="AH889" i="3"/>
  <c r="AF889" i="3"/>
  <c r="AC889" i="3"/>
  <c r="AB889" i="3"/>
  <c r="AD889" i="3" s="1"/>
  <c r="P889" i="3"/>
  <c r="AP889" i="3" s="1"/>
  <c r="G889" i="3"/>
  <c r="A889" i="3"/>
  <c r="AZ888" i="3"/>
  <c r="AY888" i="3"/>
  <c r="AU888" i="3"/>
  <c r="AR888" i="3"/>
  <c r="AG888" i="3" s="1"/>
  <c r="AQ888" i="3"/>
  <c r="AO888" i="3"/>
  <c r="AH888" i="3"/>
  <c r="AF888" i="3"/>
  <c r="AC888" i="3"/>
  <c r="AB888" i="3"/>
  <c r="AD888" i="3" s="1"/>
  <c r="P888" i="3"/>
  <c r="AP888" i="3" s="1"/>
  <c r="G888" i="3"/>
  <c r="A888" i="3"/>
  <c r="AZ887" i="3"/>
  <c r="AY887" i="3"/>
  <c r="AU887" i="3"/>
  <c r="AR887" i="3"/>
  <c r="AG887" i="3" s="1"/>
  <c r="AQ887" i="3"/>
  <c r="AO887" i="3"/>
  <c r="AH887" i="3"/>
  <c r="AF887" i="3"/>
  <c r="AC887" i="3"/>
  <c r="AB887" i="3"/>
  <c r="AD887" i="3" s="1"/>
  <c r="P887" i="3"/>
  <c r="AP887" i="3" s="1"/>
  <c r="G887" i="3"/>
  <c r="A887" i="3"/>
  <c r="AZ886" i="3"/>
  <c r="AY886" i="3"/>
  <c r="AU886" i="3"/>
  <c r="AR886" i="3"/>
  <c r="AG886" i="3" s="1"/>
  <c r="AQ886" i="3"/>
  <c r="AO886" i="3"/>
  <c r="AH886" i="3"/>
  <c r="AF886" i="3"/>
  <c r="AC886" i="3"/>
  <c r="AB886" i="3"/>
  <c r="AD886" i="3" s="1"/>
  <c r="P886" i="3"/>
  <c r="AP886" i="3" s="1"/>
  <c r="G886" i="3"/>
  <c r="A886" i="3"/>
  <c r="AZ885" i="3"/>
  <c r="AY885" i="3"/>
  <c r="AU885" i="3"/>
  <c r="AR885" i="3"/>
  <c r="AG885" i="3" s="1"/>
  <c r="AQ885" i="3"/>
  <c r="AO885" i="3"/>
  <c r="AH885" i="3"/>
  <c r="AF885" i="3"/>
  <c r="AC885" i="3"/>
  <c r="AB885" i="3"/>
  <c r="AD885" i="3" s="1"/>
  <c r="P885" i="3"/>
  <c r="AP885" i="3" s="1"/>
  <c r="G885" i="3"/>
  <c r="A885" i="3"/>
  <c r="AZ884" i="3"/>
  <c r="AY884" i="3"/>
  <c r="AU884" i="3"/>
  <c r="AR884" i="3"/>
  <c r="AG884" i="3" s="1"/>
  <c r="AQ884" i="3"/>
  <c r="AO884" i="3"/>
  <c r="AH884" i="3"/>
  <c r="AF884" i="3"/>
  <c r="AC884" i="3"/>
  <c r="AB884" i="3"/>
  <c r="AD884" i="3" s="1"/>
  <c r="P884" i="3"/>
  <c r="AP884" i="3" s="1"/>
  <c r="G884" i="3"/>
  <c r="A884" i="3"/>
  <c r="AZ883" i="3"/>
  <c r="AY883" i="3"/>
  <c r="AU883" i="3"/>
  <c r="AR883" i="3"/>
  <c r="AG883" i="3" s="1"/>
  <c r="AQ883" i="3"/>
  <c r="AO883" i="3"/>
  <c r="AH883" i="3"/>
  <c r="AF883" i="3"/>
  <c r="AC883" i="3"/>
  <c r="AB883" i="3"/>
  <c r="AD883" i="3" s="1"/>
  <c r="P883" i="3"/>
  <c r="AP883" i="3" s="1"/>
  <c r="G883" i="3"/>
  <c r="A883" i="3"/>
  <c r="AZ882" i="3"/>
  <c r="AY882" i="3"/>
  <c r="AU882" i="3"/>
  <c r="AR882" i="3"/>
  <c r="AG882" i="3" s="1"/>
  <c r="AQ882" i="3"/>
  <c r="AO882" i="3"/>
  <c r="AH882" i="3"/>
  <c r="AF882" i="3"/>
  <c r="AC882" i="3"/>
  <c r="AB882" i="3"/>
  <c r="AD882" i="3" s="1"/>
  <c r="P882" i="3"/>
  <c r="AP882" i="3" s="1"/>
  <c r="G882" i="3"/>
  <c r="A882" i="3"/>
  <c r="AZ881" i="3"/>
  <c r="AY881" i="3"/>
  <c r="AU881" i="3"/>
  <c r="AR881" i="3"/>
  <c r="AG881" i="3" s="1"/>
  <c r="AQ881" i="3"/>
  <c r="AO881" i="3"/>
  <c r="AH881" i="3"/>
  <c r="AF881" i="3"/>
  <c r="AC881" i="3"/>
  <c r="AB881" i="3"/>
  <c r="AD881" i="3" s="1"/>
  <c r="P881" i="3"/>
  <c r="AP881" i="3" s="1"/>
  <c r="G881" i="3"/>
  <c r="A881" i="3"/>
  <c r="AZ880" i="3"/>
  <c r="AY880" i="3"/>
  <c r="AU880" i="3"/>
  <c r="AR880" i="3"/>
  <c r="AG880" i="3" s="1"/>
  <c r="AQ880" i="3"/>
  <c r="AO880" i="3"/>
  <c r="AH880" i="3"/>
  <c r="AF880" i="3"/>
  <c r="AC880" i="3"/>
  <c r="AB880" i="3"/>
  <c r="AD880" i="3" s="1"/>
  <c r="P880" i="3"/>
  <c r="AP880" i="3" s="1"/>
  <c r="G880" i="3"/>
  <c r="A880" i="3"/>
  <c r="AZ879" i="3"/>
  <c r="AY879" i="3"/>
  <c r="AU879" i="3"/>
  <c r="AR879" i="3"/>
  <c r="AG879" i="3" s="1"/>
  <c r="AQ879" i="3"/>
  <c r="AP879" i="3"/>
  <c r="AO879" i="3"/>
  <c r="AH879" i="3"/>
  <c r="AF879" i="3"/>
  <c r="AC879" i="3"/>
  <c r="AB879" i="3"/>
  <c r="AD879" i="3" s="1"/>
  <c r="G879" i="3"/>
  <c r="A879" i="3"/>
  <c r="AZ878" i="3"/>
  <c r="AY878" i="3"/>
  <c r="AU878" i="3"/>
  <c r="AR878" i="3"/>
  <c r="AG878" i="3" s="1"/>
  <c r="AQ878" i="3"/>
  <c r="AO878" i="3"/>
  <c r="AH878" i="3"/>
  <c r="AF878" i="3"/>
  <c r="AC878" i="3"/>
  <c r="AB878" i="3"/>
  <c r="AD878" i="3" s="1"/>
  <c r="P878" i="3"/>
  <c r="AP878" i="3" s="1"/>
  <c r="G878" i="3"/>
  <c r="A878" i="3"/>
  <c r="AZ877" i="3"/>
  <c r="AY877" i="3"/>
  <c r="AU877" i="3"/>
  <c r="AR877" i="3"/>
  <c r="AG877" i="3" s="1"/>
  <c r="AQ877" i="3"/>
  <c r="AO877" i="3"/>
  <c r="AH877" i="3"/>
  <c r="AF877" i="3"/>
  <c r="AC877" i="3"/>
  <c r="AB877" i="3"/>
  <c r="AD877" i="3" s="1"/>
  <c r="P877" i="3"/>
  <c r="AP877" i="3" s="1"/>
  <c r="G877" i="3"/>
  <c r="A877" i="3"/>
  <c r="AZ876" i="3"/>
  <c r="AY876" i="3"/>
  <c r="AU876" i="3"/>
  <c r="AR876" i="3"/>
  <c r="AG876" i="3" s="1"/>
  <c r="AQ876" i="3"/>
  <c r="AP876" i="3"/>
  <c r="AO876" i="3"/>
  <c r="AH876" i="3"/>
  <c r="AF876" i="3"/>
  <c r="AC876" i="3"/>
  <c r="AB876" i="3"/>
  <c r="AD876" i="3" s="1"/>
  <c r="G876" i="3"/>
  <c r="A876" i="3"/>
  <c r="AZ875" i="3"/>
  <c r="AY875" i="3"/>
  <c r="AU875" i="3"/>
  <c r="AR875" i="3"/>
  <c r="AG875" i="3" s="1"/>
  <c r="AQ875" i="3"/>
  <c r="AO875" i="3"/>
  <c r="AH875" i="3"/>
  <c r="AF875" i="3"/>
  <c r="AC875" i="3"/>
  <c r="AB875" i="3"/>
  <c r="AD875" i="3" s="1"/>
  <c r="P875" i="3"/>
  <c r="AP875" i="3" s="1"/>
  <c r="G875" i="3"/>
  <c r="A875" i="3"/>
  <c r="AZ874" i="3"/>
  <c r="AY874" i="3"/>
  <c r="AU874" i="3"/>
  <c r="AR874" i="3"/>
  <c r="AG874" i="3" s="1"/>
  <c r="AQ874" i="3"/>
  <c r="AO874" i="3"/>
  <c r="AH874" i="3"/>
  <c r="AF874" i="3"/>
  <c r="AC874" i="3"/>
  <c r="AB874" i="3"/>
  <c r="AD874" i="3" s="1"/>
  <c r="P874" i="3"/>
  <c r="AP874" i="3" s="1"/>
  <c r="G874" i="3"/>
  <c r="A874" i="3"/>
  <c r="AZ873" i="3"/>
  <c r="AY873" i="3"/>
  <c r="AU873" i="3"/>
  <c r="AR873" i="3"/>
  <c r="AG873" i="3" s="1"/>
  <c r="AQ873" i="3"/>
  <c r="AO873" i="3"/>
  <c r="AH873" i="3"/>
  <c r="AF873" i="3"/>
  <c r="AC873" i="3"/>
  <c r="AB873" i="3"/>
  <c r="AD873" i="3" s="1"/>
  <c r="P873" i="3"/>
  <c r="AP873" i="3" s="1"/>
  <c r="G873" i="3"/>
  <c r="A873" i="3"/>
  <c r="AZ872" i="3"/>
  <c r="AY872" i="3"/>
  <c r="AU872" i="3"/>
  <c r="AR872" i="3"/>
  <c r="AG872" i="3" s="1"/>
  <c r="AQ872" i="3"/>
  <c r="AO872" i="3"/>
  <c r="AH872" i="3"/>
  <c r="AF872" i="3"/>
  <c r="AC872" i="3"/>
  <c r="AB872" i="3"/>
  <c r="AD872" i="3" s="1"/>
  <c r="P872" i="3"/>
  <c r="AP872" i="3" s="1"/>
  <c r="G872" i="3"/>
  <c r="A872" i="3"/>
  <c r="AZ871" i="3"/>
  <c r="AY871" i="3"/>
  <c r="AU871" i="3"/>
  <c r="AR871" i="3"/>
  <c r="AG871" i="3" s="1"/>
  <c r="AQ871" i="3"/>
  <c r="AO871" i="3"/>
  <c r="AH871" i="3"/>
  <c r="AF871" i="3"/>
  <c r="AC871" i="3"/>
  <c r="AB871" i="3"/>
  <c r="AD871" i="3" s="1"/>
  <c r="P871" i="3"/>
  <c r="AP871" i="3" s="1"/>
  <c r="G871" i="3"/>
  <c r="A871" i="3"/>
  <c r="AZ870" i="3"/>
  <c r="AY870" i="3"/>
  <c r="AU870" i="3"/>
  <c r="AR870" i="3"/>
  <c r="AG870" i="3" s="1"/>
  <c r="AQ870" i="3"/>
  <c r="AO870" i="3"/>
  <c r="AH870" i="3"/>
  <c r="AF870" i="3"/>
  <c r="AC870" i="3"/>
  <c r="AB870" i="3"/>
  <c r="AD870" i="3" s="1"/>
  <c r="P870" i="3"/>
  <c r="AP870" i="3" s="1"/>
  <c r="G870" i="3"/>
  <c r="A870" i="3"/>
  <c r="AZ869" i="3"/>
  <c r="AY869" i="3"/>
  <c r="AU869" i="3"/>
  <c r="AR869" i="3"/>
  <c r="AG869" i="3" s="1"/>
  <c r="AQ869" i="3"/>
  <c r="AO869" i="3"/>
  <c r="AH869" i="3"/>
  <c r="AF869" i="3"/>
  <c r="AC869" i="3"/>
  <c r="AB869" i="3"/>
  <c r="AD869" i="3" s="1"/>
  <c r="P869" i="3"/>
  <c r="AP869" i="3" s="1"/>
  <c r="G869" i="3"/>
  <c r="A869" i="3"/>
  <c r="AZ868" i="3"/>
  <c r="AY868" i="3"/>
  <c r="AU868" i="3"/>
  <c r="AR868" i="3"/>
  <c r="AG868" i="3" s="1"/>
  <c r="AQ868" i="3"/>
  <c r="AO868" i="3"/>
  <c r="AH868" i="3"/>
  <c r="AF868" i="3"/>
  <c r="AC868" i="3"/>
  <c r="AB868" i="3"/>
  <c r="AD868" i="3" s="1"/>
  <c r="P868" i="3"/>
  <c r="AP868" i="3" s="1"/>
  <c r="G868" i="3"/>
  <c r="A868" i="3"/>
  <c r="AZ867" i="3"/>
  <c r="AY867" i="3"/>
  <c r="AU867" i="3"/>
  <c r="AR867" i="3"/>
  <c r="AG867" i="3" s="1"/>
  <c r="AQ867" i="3"/>
  <c r="AO867" i="3"/>
  <c r="AH867" i="3"/>
  <c r="AF867" i="3"/>
  <c r="AC867" i="3"/>
  <c r="AB867" i="3"/>
  <c r="AD867" i="3" s="1"/>
  <c r="P867" i="3"/>
  <c r="AP867" i="3" s="1"/>
  <c r="G867" i="3"/>
  <c r="A867" i="3"/>
  <c r="AZ866" i="3"/>
  <c r="AY866" i="3"/>
  <c r="AU866" i="3"/>
  <c r="AR866" i="3"/>
  <c r="AG866" i="3" s="1"/>
  <c r="AQ866" i="3"/>
  <c r="AO866" i="3"/>
  <c r="AH866" i="3"/>
  <c r="AF866" i="3"/>
  <c r="AC866" i="3"/>
  <c r="AB866" i="3"/>
  <c r="AD866" i="3" s="1"/>
  <c r="P866" i="3"/>
  <c r="AP866" i="3" s="1"/>
  <c r="G866" i="3"/>
  <c r="A866" i="3"/>
  <c r="AZ865" i="3"/>
  <c r="AY865" i="3"/>
  <c r="AU865" i="3"/>
  <c r="AR865" i="3"/>
  <c r="AG865" i="3" s="1"/>
  <c r="AQ865" i="3"/>
  <c r="AO865" i="3"/>
  <c r="AH865" i="3"/>
  <c r="AF865" i="3"/>
  <c r="AC865" i="3"/>
  <c r="AB865" i="3"/>
  <c r="AD865" i="3" s="1"/>
  <c r="P865" i="3"/>
  <c r="AP865" i="3" s="1"/>
  <c r="G865" i="3"/>
  <c r="A865" i="3"/>
  <c r="AZ864" i="3"/>
  <c r="AY864" i="3"/>
  <c r="AU864" i="3"/>
  <c r="AR864" i="3"/>
  <c r="AG864" i="3" s="1"/>
  <c r="AQ864" i="3"/>
  <c r="AO864" i="3"/>
  <c r="AH864" i="3"/>
  <c r="AF864" i="3"/>
  <c r="AC864" i="3"/>
  <c r="AB864" i="3"/>
  <c r="AD864" i="3" s="1"/>
  <c r="P864" i="3"/>
  <c r="AP864" i="3" s="1"/>
  <c r="G864" i="3"/>
  <c r="A864" i="3"/>
  <c r="AZ863" i="3"/>
  <c r="AY863" i="3"/>
  <c r="AU863" i="3"/>
  <c r="AR863" i="3"/>
  <c r="AG863" i="3" s="1"/>
  <c r="AQ863" i="3"/>
  <c r="AO863" i="3"/>
  <c r="AH863" i="3"/>
  <c r="AF863" i="3"/>
  <c r="AC863" i="3"/>
  <c r="AB863" i="3"/>
  <c r="AD863" i="3" s="1"/>
  <c r="P863" i="3"/>
  <c r="AP863" i="3" s="1"/>
  <c r="G863" i="3"/>
  <c r="A863" i="3"/>
  <c r="AZ862" i="3"/>
  <c r="AY862" i="3"/>
  <c r="AU862" i="3"/>
  <c r="AR862" i="3"/>
  <c r="AG862" i="3" s="1"/>
  <c r="AQ862" i="3"/>
  <c r="AO862" i="3"/>
  <c r="AH862" i="3"/>
  <c r="AF862" i="3"/>
  <c r="AC862" i="3"/>
  <c r="AB862" i="3"/>
  <c r="AD862" i="3" s="1"/>
  <c r="P862" i="3"/>
  <c r="AP862" i="3" s="1"/>
  <c r="G862" i="3"/>
  <c r="A862" i="3"/>
  <c r="AZ861" i="3"/>
  <c r="AY861" i="3"/>
  <c r="AU861" i="3"/>
  <c r="AR861" i="3"/>
  <c r="AG861" i="3" s="1"/>
  <c r="AQ861" i="3"/>
  <c r="AO861" i="3"/>
  <c r="AH861" i="3"/>
  <c r="AF861" i="3"/>
  <c r="AC861" i="3"/>
  <c r="AB861" i="3"/>
  <c r="AD861" i="3" s="1"/>
  <c r="P861" i="3"/>
  <c r="AP861" i="3" s="1"/>
  <c r="G861" i="3"/>
  <c r="A861" i="3"/>
  <c r="AZ860" i="3"/>
  <c r="AY860" i="3"/>
  <c r="AU860" i="3"/>
  <c r="AR860" i="3"/>
  <c r="AG860" i="3" s="1"/>
  <c r="AQ860" i="3"/>
  <c r="AO860" i="3"/>
  <c r="AH860" i="3"/>
  <c r="AF860" i="3"/>
  <c r="AC860" i="3"/>
  <c r="AB860" i="3"/>
  <c r="AD860" i="3" s="1"/>
  <c r="P860" i="3"/>
  <c r="AP860" i="3" s="1"/>
  <c r="G860" i="3"/>
  <c r="A860" i="3"/>
  <c r="AZ859" i="3"/>
  <c r="AY859" i="3"/>
  <c r="AU859" i="3"/>
  <c r="AR859" i="3"/>
  <c r="AG859" i="3" s="1"/>
  <c r="AQ859" i="3"/>
  <c r="AO859" i="3"/>
  <c r="AH859" i="3"/>
  <c r="AF859" i="3"/>
  <c r="AC859" i="3"/>
  <c r="AB859" i="3"/>
  <c r="AD859" i="3" s="1"/>
  <c r="P859" i="3"/>
  <c r="AP859" i="3" s="1"/>
  <c r="G859" i="3"/>
  <c r="A859" i="3"/>
  <c r="AZ858" i="3"/>
  <c r="AY858" i="3"/>
  <c r="AU858" i="3"/>
  <c r="AR858" i="3"/>
  <c r="AG858" i="3" s="1"/>
  <c r="AQ858" i="3"/>
  <c r="AO858" i="3"/>
  <c r="AH858" i="3"/>
  <c r="AF858" i="3"/>
  <c r="AC858" i="3"/>
  <c r="AB858" i="3"/>
  <c r="AD858" i="3" s="1"/>
  <c r="P858" i="3"/>
  <c r="AP858" i="3" s="1"/>
  <c r="G858" i="3"/>
  <c r="A858" i="3"/>
  <c r="AZ857" i="3"/>
  <c r="AY857" i="3"/>
  <c r="AU857" i="3"/>
  <c r="AR857" i="3"/>
  <c r="AG857" i="3" s="1"/>
  <c r="AQ857" i="3"/>
  <c r="AO857" i="3"/>
  <c r="AH857" i="3"/>
  <c r="AF857" i="3"/>
  <c r="AC857" i="3"/>
  <c r="AB857" i="3"/>
  <c r="AD857" i="3" s="1"/>
  <c r="P857" i="3"/>
  <c r="AP857" i="3" s="1"/>
  <c r="G857" i="3"/>
  <c r="A857" i="3"/>
  <c r="AZ856" i="3"/>
  <c r="AY856" i="3"/>
  <c r="AU856" i="3"/>
  <c r="AR856" i="3"/>
  <c r="AG856" i="3" s="1"/>
  <c r="AQ856" i="3"/>
  <c r="AO856" i="3"/>
  <c r="AH856" i="3"/>
  <c r="AF856" i="3"/>
  <c r="AC856" i="3"/>
  <c r="AB856" i="3"/>
  <c r="AD856" i="3" s="1"/>
  <c r="P856" i="3"/>
  <c r="AP856" i="3" s="1"/>
  <c r="G856" i="3"/>
  <c r="A856" i="3"/>
  <c r="AZ855" i="3"/>
  <c r="AY855" i="3"/>
  <c r="AU855" i="3"/>
  <c r="AR855" i="3"/>
  <c r="AG855" i="3" s="1"/>
  <c r="AQ855" i="3"/>
  <c r="AO855" i="3"/>
  <c r="AH855" i="3"/>
  <c r="AF855" i="3"/>
  <c r="AC855" i="3"/>
  <c r="AB855" i="3"/>
  <c r="AD855" i="3" s="1"/>
  <c r="P855" i="3"/>
  <c r="AP855" i="3" s="1"/>
  <c r="G855" i="3"/>
  <c r="A855" i="3"/>
  <c r="AZ854" i="3"/>
  <c r="AY854" i="3"/>
  <c r="AU854" i="3"/>
  <c r="AR854" i="3"/>
  <c r="AG854" i="3" s="1"/>
  <c r="AQ854" i="3"/>
  <c r="AO854" i="3"/>
  <c r="AH854" i="3"/>
  <c r="AF854" i="3"/>
  <c r="AC854" i="3"/>
  <c r="AB854" i="3"/>
  <c r="AD854" i="3" s="1"/>
  <c r="P854" i="3"/>
  <c r="AP854" i="3" s="1"/>
  <c r="G854" i="3"/>
  <c r="A854" i="3"/>
  <c r="AZ853" i="3"/>
  <c r="AY853" i="3"/>
  <c r="AU853" i="3"/>
  <c r="AR853" i="3"/>
  <c r="AG853" i="3" s="1"/>
  <c r="AQ853" i="3"/>
  <c r="AO853" i="3"/>
  <c r="AH853" i="3"/>
  <c r="AF853" i="3"/>
  <c r="AC853" i="3"/>
  <c r="AB853" i="3"/>
  <c r="AD853" i="3" s="1"/>
  <c r="P853" i="3"/>
  <c r="AP853" i="3" s="1"/>
  <c r="G853" i="3"/>
  <c r="A853" i="3"/>
  <c r="AZ852" i="3"/>
  <c r="AY852" i="3"/>
  <c r="AU852" i="3"/>
  <c r="AR852" i="3"/>
  <c r="AG852" i="3" s="1"/>
  <c r="AQ852" i="3"/>
  <c r="AO852" i="3"/>
  <c r="AH852" i="3"/>
  <c r="AF852" i="3"/>
  <c r="AC852" i="3"/>
  <c r="AB852" i="3"/>
  <c r="AD852" i="3" s="1"/>
  <c r="P852" i="3"/>
  <c r="AP852" i="3" s="1"/>
  <c r="G852" i="3"/>
  <c r="A852" i="3"/>
  <c r="AZ851" i="3"/>
  <c r="AY851" i="3"/>
  <c r="AU851" i="3"/>
  <c r="AR851" i="3"/>
  <c r="AG851" i="3" s="1"/>
  <c r="AQ851" i="3"/>
  <c r="AO851" i="3"/>
  <c r="AH851" i="3"/>
  <c r="AF851" i="3"/>
  <c r="AC851" i="3"/>
  <c r="AB851" i="3"/>
  <c r="AD851" i="3" s="1"/>
  <c r="P851" i="3"/>
  <c r="AP851" i="3" s="1"/>
  <c r="G851" i="3"/>
  <c r="A851" i="3"/>
  <c r="AZ850" i="3"/>
  <c r="AY850" i="3"/>
  <c r="AU850" i="3"/>
  <c r="AR850" i="3"/>
  <c r="AG850" i="3" s="1"/>
  <c r="AQ850" i="3"/>
  <c r="AO850" i="3"/>
  <c r="AH850" i="3"/>
  <c r="AF850" i="3"/>
  <c r="AC850" i="3"/>
  <c r="AB850" i="3"/>
  <c r="AD850" i="3" s="1"/>
  <c r="P850" i="3"/>
  <c r="AP850" i="3" s="1"/>
  <c r="G850" i="3"/>
  <c r="A850" i="3"/>
  <c r="AZ849" i="3"/>
  <c r="AY849" i="3"/>
  <c r="AU849" i="3"/>
  <c r="AR849" i="3"/>
  <c r="AG849" i="3" s="1"/>
  <c r="AQ849" i="3"/>
  <c r="AO849" i="3"/>
  <c r="AH849" i="3"/>
  <c r="AF849" i="3"/>
  <c r="AC849" i="3"/>
  <c r="AB849" i="3"/>
  <c r="AD849" i="3" s="1"/>
  <c r="P849" i="3"/>
  <c r="AP849" i="3" s="1"/>
  <c r="G849" i="3"/>
  <c r="A849" i="3"/>
  <c r="AZ848" i="3"/>
  <c r="AY848" i="3"/>
  <c r="AU848" i="3"/>
  <c r="AR848" i="3"/>
  <c r="AG848" i="3" s="1"/>
  <c r="AQ848" i="3"/>
  <c r="AO848" i="3"/>
  <c r="AH848" i="3"/>
  <c r="AF848" i="3"/>
  <c r="AC848" i="3"/>
  <c r="AB848" i="3"/>
  <c r="AD848" i="3" s="1"/>
  <c r="P848" i="3"/>
  <c r="AP848" i="3" s="1"/>
  <c r="G848" i="3"/>
  <c r="A848" i="3"/>
  <c r="AZ847" i="3"/>
  <c r="AY847" i="3"/>
  <c r="AU847" i="3"/>
  <c r="AR847" i="3"/>
  <c r="AG847" i="3" s="1"/>
  <c r="AQ847" i="3"/>
  <c r="AO847" i="3"/>
  <c r="AH847" i="3"/>
  <c r="AF847" i="3"/>
  <c r="AC847" i="3"/>
  <c r="AB847" i="3"/>
  <c r="AD847" i="3" s="1"/>
  <c r="P847" i="3"/>
  <c r="AP847" i="3" s="1"/>
  <c r="G847" i="3"/>
  <c r="A847" i="3"/>
  <c r="AZ846" i="3"/>
  <c r="AY846" i="3"/>
  <c r="AU846" i="3"/>
  <c r="AR846" i="3"/>
  <c r="AG846" i="3" s="1"/>
  <c r="AQ846" i="3"/>
  <c r="AO846" i="3"/>
  <c r="AH846" i="3"/>
  <c r="AF846" i="3"/>
  <c r="AC846" i="3"/>
  <c r="AB846" i="3"/>
  <c r="AD846" i="3" s="1"/>
  <c r="P846" i="3"/>
  <c r="AP846" i="3" s="1"/>
  <c r="G846" i="3"/>
  <c r="A846" i="3"/>
  <c r="AZ845" i="3"/>
  <c r="AY845" i="3"/>
  <c r="AU845" i="3"/>
  <c r="AR845" i="3"/>
  <c r="AG845" i="3" s="1"/>
  <c r="AQ845" i="3"/>
  <c r="AO845" i="3"/>
  <c r="AH845" i="3"/>
  <c r="AF845" i="3"/>
  <c r="AC845" i="3"/>
  <c r="AB845" i="3"/>
  <c r="AD845" i="3" s="1"/>
  <c r="P845" i="3"/>
  <c r="AP845" i="3" s="1"/>
  <c r="G845" i="3"/>
  <c r="A845" i="3"/>
  <c r="AZ844" i="3"/>
  <c r="AY844" i="3"/>
  <c r="AU844" i="3"/>
  <c r="AR844" i="3"/>
  <c r="AG844" i="3" s="1"/>
  <c r="AQ844" i="3"/>
  <c r="AO844" i="3"/>
  <c r="AH844" i="3"/>
  <c r="AF844" i="3"/>
  <c r="AC844" i="3"/>
  <c r="AB844" i="3"/>
  <c r="AD844" i="3" s="1"/>
  <c r="P844" i="3"/>
  <c r="AP844" i="3" s="1"/>
  <c r="G844" i="3"/>
  <c r="A844" i="3"/>
  <c r="AZ843" i="3"/>
  <c r="AY843" i="3"/>
  <c r="AU843" i="3"/>
  <c r="AR843" i="3"/>
  <c r="AG843" i="3" s="1"/>
  <c r="AQ843" i="3"/>
  <c r="AO843" i="3"/>
  <c r="AH843" i="3"/>
  <c r="AF843" i="3"/>
  <c r="AC843" i="3"/>
  <c r="AB843" i="3"/>
  <c r="AD843" i="3" s="1"/>
  <c r="P843" i="3"/>
  <c r="AP843" i="3" s="1"/>
  <c r="G843" i="3"/>
  <c r="A843" i="3"/>
  <c r="AZ842" i="3"/>
  <c r="AY842" i="3"/>
  <c r="AU842" i="3"/>
  <c r="AR842" i="3"/>
  <c r="AG842" i="3" s="1"/>
  <c r="AQ842" i="3"/>
  <c r="AO842" i="3"/>
  <c r="AH842" i="3"/>
  <c r="AF842" i="3"/>
  <c r="AC842" i="3"/>
  <c r="AB842" i="3"/>
  <c r="AD842" i="3" s="1"/>
  <c r="P842" i="3"/>
  <c r="AP842" i="3" s="1"/>
  <c r="G842" i="3"/>
  <c r="A842" i="3"/>
  <c r="AZ841" i="3"/>
  <c r="AY841" i="3"/>
  <c r="AU841" i="3"/>
  <c r="AR841" i="3"/>
  <c r="AG841" i="3" s="1"/>
  <c r="AQ841" i="3"/>
  <c r="AO841" i="3"/>
  <c r="AH841" i="3"/>
  <c r="AF841" i="3"/>
  <c r="AC841" i="3"/>
  <c r="AB841" i="3"/>
  <c r="AD841" i="3" s="1"/>
  <c r="P841" i="3"/>
  <c r="AP841" i="3" s="1"/>
  <c r="G841" i="3"/>
  <c r="A841" i="3"/>
  <c r="AZ840" i="3"/>
  <c r="AY840" i="3"/>
  <c r="AU840" i="3"/>
  <c r="AR840" i="3"/>
  <c r="AG840" i="3" s="1"/>
  <c r="AQ840" i="3"/>
  <c r="AO840" i="3"/>
  <c r="AH840" i="3"/>
  <c r="AF840" i="3"/>
  <c r="AC840" i="3"/>
  <c r="AB840" i="3"/>
  <c r="AD840" i="3" s="1"/>
  <c r="P840" i="3"/>
  <c r="AP840" i="3" s="1"/>
  <c r="G840" i="3"/>
  <c r="A840" i="3"/>
  <c r="AZ839" i="3"/>
  <c r="AY839" i="3"/>
  <c r="AU839" i="3"/>
  <c r="AR839" i="3"/>
  <c r="AG839" i="3" s="1"/>
  <c r="AQ839" i="3"/>
  <c r="AO839" i="3"/>
  <c r="AH839" i="3"/>
  <c r="AF839" i="3"/>
  <c r="AC839" i="3"/>
  <c r="AB839" i="3"/>
  <c r="AD839" i="3" s="1"/>
  <c r="P839" i="3"/>
  <c r="AP839" i="3" s="1"/>
  <c r="G839" i="3"/>
  <c r="A839" i="3"/>
  <c r="AZ838" i="3"/>
  <c r="AY838" i="3"/>
  <c r="AU838" i="3"/>
  <c r="AR838" i="3"/>
  <c r="AG838" i="3" s="1"/>
  <c r="AQ838" i="3"/>
  <c r="AO838" i="3"/>
  <c r="AH838" i="3"/>
  <c r="AF838" i="3"/>
  <c r="AC838" i="3"/>
  <c r="AB838" i="3"/>
  <c r="AD838" i="3" s="1"/>
  <c r="P838" i="3"/>
  <c r="AP838" i="3" s="1"/>
  <c r="G838" i="3"/>
  <c r="A838" i="3"/>
  <c r="AZ837" i="3"/>
  <c r="AY837" i="3"/>
  <c r="AU837" i="3"/>
  <c r="AR837" i="3"/>
  <c r="AG837" i="3" s="1"/>
  <c r="AQ837" i="3"/>
  <c r="AO837" i="3"/>
  <c r="AH837" i="3"/>
  <c r="AF837" i="3"/>
  <c r="AC837" i="3"/>
  <c r="AB837" i="3"/>
  <c r="AD837" i="3" s="1"/>
  <c r="P837" i="3"/>
  <c r="AP837" i="3" s="1"/>
  <c r="G837" i="3"/>
  <c r="A837" i="3"/>
  <c r="AZ836" i="3"/>
  <c r="AY836" i="3"/>
  <c r="AU836" i="3"/>
  <c r="AR836" i="3"/>
  <c r="AG836" i="3" s="1"/>
  <c r="AQ836" i="3"/>
  <c r="AO836" i="3"/>
  <c r="AH836" i="3"/>
  <c r="AF836" i="3"/>
  <c r="AC836" i="3"/>
  <c r="AB836" i="3"/>
  <c r="AD836" i="3" s="1"/>
  <c r="P836" i="3"/>
  <c r="AP836" i="3" s="1"/>
  <c r="G836" i="3"/>
  <c r="A836" i="3"/>
  <c r="AZ835" i="3"/>
  <c r="AY835" i="3"/>
  <c r="AU835" i="3"/>
  <c r="AR835" i="3"/>
  <c r="AG835" i="3" s="1"/>
  <c r="AQ835" i="3"/>
  <c r="AO835" i="3"/>
  <c r="AH835" i="3"/>
  <c r="AF835" i="3"/>
  <c r="AC835" i="3"/>
  <c r="AB835" i="3"/>
  <c r="AD835" i="3" s="1"/>
  <c r="P835" i="3"/>
  <c r="AP835" i="3" s="1"/>
  <c r="G835" i="3"/>
  <c r="A835" i="3"/>
  <c r="AZ834" i="3"/>
  <c r="AY834" i="3"/>
  <c r="AU834" i="3"/>
  <c r="AR834" i="3"/>
  <c r="AG834" i="3" s="1"/>
  <c r="AQ834" i="3"/>
  <c r="AO834" i="3"/>
  <c r="AH834" i="3"/>
  <c r="AF834" i="3"/>
  <c r="AC834" i="3"/>
  <c r="AB834" i="3"/>
  <c r="AD834" i="3" s="1"/>
  <c r="P834" i="3"/>
  <c r="AP834" i="3" s="1"/>
  <c r="G834" i="3"/>
  <c r="A834" i="3"/>
  <c r="AZ833" i="3"/>
  <c r="AY833" i="3"/>
  <c r="AU833" i="3"/>
  <c r="AR833" i="3"/>
  <c r="AG833" i="3" s="1"/>
  <c r="AQ833" i="3"/>
  <c r="AO833" i="3"/>
  <c r="AH833" i="3"/>
  <c r="AF833" i="3"/>
  <c r="AC833" i="3"/>
  <c r="AB833" i="3"/>
  <c r="AD833" i="3" s="1"/>
  <c r="P833" i="3"/>
  <c r="AP833" i="3" s="1"/>
  <c r="G833" i="3"/>
  <c r="A833" i="3"/>
  <c r="AZ832" i="3"/>
  <c r="AY832" i="3"/>
  <c r="AU832" i="3"/>
  <c r="AR832" i="3"/>
  <c r="AG832" i="3" s="1"/>
  <c r="AQ832" i="3"/>
  <c r="AO832" i="3"/>
  <c r="AH832" i="3"/>
  <c r="AF832" i="3"/>
  <c r="AC832" i="3"/>
  <c r="AB832" i="3"/>
  <c r="AD832" i="3" s="1"/>
  <c r="P832" i="3"/>
  <c r="AP832" i="3" s="1"/>
  <c r="G832" i="3"/>
  <c r="A832" i="3"/>
  <c r="AZ831" i="3"/>
  <c r="AY831" i="3"/>
  <c r="AU831" i="3"/>
  <c r="AR831" i="3"/>
  <c r="AG831" i="3" s="1"/>
  <c r="AQ831" i="3"/>
  <c r="AO831" i="3"/>
  <c r="AH831" i="3"/>
  <c r="AF831" i="3"/>
  <c r="AC831" i="3"/>
  <c r="AB831" i="3"/>
  <c r="AD831" i="3" s="1"/>
  <c r="P831" i="3"/>
  <c r="AP831" i="3" s="1"/>
  <c r="G831" i="3"/>
  <c r="A831" i="3"/>
  <c r="AZ830" i="3"/>
  <c r="AY830" i="3"/>
  <c r="AU830" i="3"/>
  <c r="AR830" i="3"/>
  <c r="AG830" i="3" s="1"/>
  <c r="AQ830" i="3"/>
  <c r="AO830" i="3"/>
  <c r="AH830" i="3"/>
  <c r="AF830" i="3"/>
  <c r="AC830" i="3"/>
  <c r="AB830" i="3"/>
  <c r="AD830" i="3" s="1"/>
  <c r="P830" i="3"/>
  <c r="AP830" i="3" s="1"/>
  <c r="G830" i="3"/>
  <c r="A830" i="3"/>
  <c r="AZ829" i="3"/>
  <c r="AY829" i="3"/>
  <c r="AU829" i="3"/>
  <c r="AR829" i="3"/>
  <c r="AG829" i="3" s="1"/>
  <c r="AQ829" i="3"/>
  <c r="AO829" i="3"/>
  <c r="AH829" i="3"/>
  <c r="AF829" i="3"/>
  <c r="AC829" i="3"/>
  <c r="AB829" i="3"/>
  <c r="AD829" i="3" s="1"/>
  <c r="P829" i="3"/>
  <c r="AP829" i="3" s="1"/>
  <c r="G829" i="3"/>
  <c r="A829" i="3"/>
  <c r="AZ828" i="3"/>
  <c r="AY828" i="3"/>
  <c r="AU828" i="3"/>
  <c r="AR828" i="3"/>
  <c r="AG828" i="3" s="1"/>
  <c r="AQ828" i="3"/>
  <c r="AO828" i="3"/>
  <c r="AH828" i="3"/>
  <c r="AF828" i="3"/>
  <c r="AC828" i="3"/>
  <c r="AB828" i="3"/>
  <c r="AD828" i="3" s="1"/>
  <c r="P828" i="3"/>
  <c r="AP828" i="3" s="1"/>
  <c r="G828" i="3"/>
  <c r="A828" i="3"/>
  <c r="AZ827" i="3"/>
  <c r="AY827" i="3"/>
  <c r="AU827" i="3"/>
  <c r="AR827" i="3"/>
  <c r="AG827" i="3" s="1"/>
  <c r="AQ827" i="3"/>
  <c r="AO827" i="3"/>
  <c r="AH827" i="3"/>
  <c r="AF827" i="3"/>
  <c r="AC827" i="3"/>
  <c r="AB827" i="3"/>
  <c r="AD827" i="3" s="1"/>
  <c r="P827" i="3"/>
  <c r="AP827" i="3" s="1"/>
  <c r="G827" i="3"/>
  <c r="A827" i="3"/>
  <c r="AZ826" i="3"/>
  <c r="AY826" i="3"/>
  <c r="AU826" i="3"/>
  <c r="AR826" i="3"/>
  <c r="AG826" i="3" s="1"/>
  <c r="AQ826" i="3"/>
  <c r="AO826" i="3"/>
  <c r="AH826" i="3"/>
  <c r="AF826" i="3"/>
  <c r="AC826" i="3"/>
  <c r="AB826" i="3"/>
  <c r="AD826" i="3" s="1"/>
  <c r="P826" i="3"/>
  <c r="AP826" i="3" s="1"/>
  <c r="G826" i="3"/>
  <c r="A826" i="3"/>
  <c r="AZ825" i="3"/>
  <c r="AY825" i="3"/>
  <c r="AU825" i="3"/>
  <c r="AR825" i="3"/>
  <c r="AG825" i="3" s="1"/>
  <c r="AQ825" i="3"/>
  <c r="AO825" i="3"/>
  <c r="AH825" i="3"/>
  <c r="AF825" i="3"/>
  <c r="AC825" i="3"/>
  <c r="AB825" i="3"/>
  <c r="AD825" i="3" s="1"/>
  <c r="P825" i="3"/>
  <c r="AP825" i="3" s="1"/>
  <c r="G825" i="3"/>
  <c r="A825" i="3"/>
  <c r="AZ824" i="3"/>
  <c r="AY824" i="3"/>
  <c r="AU824" i="3"/>
  <c r="AR824" i="3"/>
  <c r="AG824" i="3" s="1"/>
  <c r="AQ824" i="3"/>
  <c r="AO824" i="3"/>
  <c r="AH824" i="3"/>
  <c r="AF824" i="3"/>
  <c r="AC824" i="3"/>
  <c r="AB824" i="3"/>
  <c r="AD824" i="3" s="1"/>
  <c r="P824" i="3"/>
  <c r="AP824" i="3" s="1"/>
  <c r="G824" i="3"/>
  <c r="A824" i="3"/>
  <c r="AZ823" i="3"/>
  <c r="AY823" i="3"/>
  <c r="AU823" i="3"/>
  <c r="AR823" i="3"/>
  <c r="AG823" i="3" s="1"/>
  <c r="AQ823" i="3"/>
  <c r="AO823" i="3"/>
  <c r="AH823" i="3"/>
  <c r="AF823" i="3"/>
  <c r="AC823" i="3"/>
  <c r="AB823" i="3"/>
  <c r="AD823" i="3" s="1"/>
  <c r="P823" i="3"/>
  <c r="AP823" i="3" s="1"/>
  <c r="G823" i="3"/>
  <c r="A823" i="3"/>
  <c r="AZ822" i="3"/>
  <c r="AY822" i="3"/>
  <c r="AU822" i="3"/>
  <c r="AR822" i="3"/>
  <c r="AG822" i="3" s="1"/>
  <c r="AQ822" i="3"/>
  <c r="AO822" i="3"/>
  <c r="AH822" i="3"/>
  <c r="AF822" i="3"/>
  <c r="AC822" i="3"/>
  <c r="AB822" i="3"/>
  <c r="AD822" i="3" s="1"/>
  <c r="P822" i="3"/>
  <c r="AP822" i="3" s="1"/>
  <c r="G822" i="3"/>
  <c r="A822" i="3"/>
  <c r="AZ821" i="3"/>
  <c r="AY821" i="3"/>
  <c r="AU821" i="3"/>
  <c r="AR821" i="3"/>
  <c r="AG821" i="3" s="1"/>
  <c r="AQ821" i="3"/>
  <c r="AO821" i="3"/>
  <c r="AH821" i="3"/>
  <c r="AF821" i="3"/>
  <c r="AC821" i="3"/>
  <c r="AB821" i="3"/>
  <c r="AD821" i="3" s="1"/>
  <c r="P821" i="3"/>
  <c r="AP821" i="3" s="1"/>
  <c r="G821" i="3"/>
  <c r="A821" i="3"/>
  <c r="AZ820" i="3"/>
  <c r="AY820" i="3"/>
  <c r="AU820" i="3"/>
  <c r="AR820" i="3"/>
  <c r="AG820" i="3" s="1"/>
  <c r="AQ820" i="3"/>
  <c r="AO820" i="3"/>
  <c r="AH820" i="3"/>
  <c r="AF820" i="3"/>
  <c r="AC820" i="3"/>
  <c r="AB820" i="3"/>
  <c r="AD820" i="3" s="1"/>
  <c r="P820" i="3"/>
  <c r="AP820" i="3" s="1"/>
  <c r="G820" i="3"/>
  <c r="A820" i="3"/>
  <c r="AZ819" i="3"/>
  <c r="AY819" i="3"/>
  <c r="AU819" i="3"/>
  <c r="AR819" i="3"/>
  <c r="AG819" i="3" s="1"/>
  <c r="AQ819" i="3"/>
  <c r="AO819" i="3"/>
  <c r="AH819" i="3"/>
  <c r="AF819" i="3"/>
  <c r="AC819" i="3"/>
  <c r="AB819" i="3"/>
  <c r="AD819" i="3" s="1"/>
  <c r="P819" i="3"/>
  <c r="AP819" i="3" s="1"/>
  <c r="G819" i="3"/>
  <c r="A819" i="3"/>
  <c r="AZ818" i="3"/>
  <c r="AY818" i="3"/>
  <c r="AU818" i="3"/>
  <c r="AR818" i="3"/>
  <c r="AG818" i="3" s="1"/>
  <c r="AQ818" i="3"/>
  <c r="AO818" i="3"/>
  <c r="AH818" i="3"/>
  <c r="AF818" i="3"/>
  <c r="AC818" i="3"/>
  <c r="AB818" i="3"/>
  <c r="AD818" i="3" s="1"/>
  <c r="P818" i="3"/>
  <c r="AP818" i="3" s="1"/>
  <c r="G818" i="3"/>
  <c r="A818" i="3"/>
  <c r="AZ817" i="3"/>
  <c r="AY817" i="3"/>
  <c r="AU817" i="3"/>
  <c r="AR817" i="3"/>
  <c r="AG817" i="3" s="1"/>
  <c r="AQ817" i="3"/>
  <c r="AO817" i="3"/>
  <c r="AH817" i="3"/>
  <c r="AF817" i="3"/>
  <c r="AC817" i="3"/>
  <c r="AB817" i="3"/>
  <c r="AD817" i="3" s="1"/>
  <c r="P817" i="3"/>
  <c r="AP817" i="3" s="1"/>
  <c r="G817" i="3"/>
  <c r="A817" i="3"/>
  <c r="AZ816" i="3"/>
  <c r="AY816" i="3"/>
  <c r="AU816" i="3"/>
  <c r="AR816" i="3"/>
  <c r="AG816" i="3" s="1"/>
  <c r="AQ816" i="3"/>
  <c r="AO816" i="3"/>
  <c r="AH816" i="3"/>
  <c r="AF816" i="3"/>
  <c r="AC816" i="3"/>
  <c r="AB816" i="3"/>
  <c r="AD816" i="3" s="1"/>
  <c r="P816" i="3"/>
  <c r="AP816" i="3" s="1"/>
  <c r="G816" i="3"/>
  <c r="A816" i="3"/>
  <c r="AZ815" i="3"/>
  <c r="AY815" i="3"/>
  <c r="AU815" i="3"/>
  <c r="AR815" i="3"/>
  <c r="AG815" i="3" s="1"/>
  <c r="AQ815" i="3"/>
  <c r="AO815" i="3"/>
  <c r="AH815" i="3"/>
  <c r="AF815" i="3"/>
  <c r="AC815" i="3"/>
  <c r="AB815" i="3"/>
  <c r="AD815" i="3" s="1"/>
  <c r="P815" i="3"/>
  <c r="AP815" i="3" s="1"/>
  <c r="G815" i="3"/>
  <c r="A815" i="3"/>
  <c r="AZ814" i="3"/>
  <c r="AY814" i="3"/>
  <c r="AU814" i="3"/>
  <c r="AR814" i="3"/>
  <c r="AG814" i="3" s="1"/>
  <c r="AQ814" i="3"/>
  <c r="AO814" i="3"/>
  <c r="AH814" i="3"/>
  <c r="AF814" i="3"/>
  <c r="AC814" i="3"/>
  <c r="AB814" i="3"/>
  <c r="AD814" i="3" s="1"/>
  <c r="P814" i="3"/>
  <c r="AP814" i="3" s="1"/>
  <c r="G814" i="3"/>
  <c r="A814" i="3"/>
  <c r="AZ813" i="3"/>
  <c r="AY813" i="3"/>
  <c r="AU813" i="3"/>
  <c r="AR813" i="3"/>
  <c r="AG813" i="3" s="1"/>
  <c r="AQ813" i="3"/>
  <c r="AO813" i="3"/>
  <c r="AH813" i="3"/>
  <c r="AF813" i="3"/>
  <c r="AC813" i="3"/>
  <c r="AB813" i="3"/>
  <c r="AD813" i="3" s="1"/>
  <c r="P813" i="3"/>
  <c r="AP813" i="3" s="1"/>
  <c r="G813" i="3"/>
  <c r="A813" i="3"/>
  <c r="AZ812" i="3"/>
  <c r="AY812" i="3"/>
  <c r="AU812" i="3"/>
  <c r="AR812" i="3"/>
  <c r="AG812" i="3" s="1"/>
  <c r="AQ812" i="3"/>
  <c r="AO812" i="3"/>
  <c r="AH812" i="3"/>
  <c r="AF812" i="3"/>
  <c r="AC812" i="3"/>
  <c r="AB812" i="3"/>
  <c r="AD812" i="3" s="1"/>
  <c r="P812" i="3"/>
  <c r="AP812" i="3" s="1"/>
  <c r="G812" i="3"/>
  <c r="A812" i="3"/>
  <c r="AZ811" i="3"/>
  <c r="AY811" i="3"/>
  <c r="AU811" i="3"/>
  <c r="AR811" i="3"/>
  <c r="AG811" i="3" s="1"/>
  <c r="AQ811" i="3"/>
  <c r="AO811" i="3"/>
  <c r="AH811" i="3"/>
  <c r="AF811" i="3"/>
  <c r="AC811" i="3"/>
  <c r="AB811" i="3"/>
  <c r="AD811" i="3" s="1"/>
  <c r="P811" i="3"/>
  <c r="AP811" i="3" s="1"/>
  <c r="G811" i="3"/>
  <c r="A811" i="3"/>
  <c r="AZ810" i="3"/>
  <c r="AY810" i="3"/>
  <c r="AU810" i="3"/>
  <c r="AR810" i="3"/>
  <c r="AG810" i="3" s="1"/>
  <c r="AQ810" i="3"/>
  <c r="AO810" i="3"/>
  <c r="AH810" i="3"/>
  <c r="AF810" i="3"/>
  <c r="AC810" i="3"/>
  <c r="AB810" i="3"/>
  <c r="AD810" i="3" s="1"/>
  <c r="P810" i="3"/>
  <c r="AP810" i="3" s="1"/>
  <c r="G810" i="3"/>
  <c r="A810" i="3"/>
  <c r="AZ809" i="3"/>
  <c r="AY809" i="3"/>
  <c r="AU809" i="3"/>
  <c r="AR809" i="3"/>
  <c r="AG809" i="3" s="1"/>
  <c r="AQ809" i="3"/>
  <c r="AO809" i="3"/>
  <c r="AH809" i="3"/>
  <c r="AF809" i="3"/>
  <c r="AC809" i="3"/>
  <c r="AB809" i="3"/>
  <c r="AD809" i="3" s="1"/>
  <c r="P809" i="3"/>
  <c r="AP809" i="3" s="1"/>
  <c r="G809" i="3"/>
  <c r="A809" i="3"/>
  <c r="AZ808" i="3"/>
  <c r="AY808" i="3"/>
  <c r="AU808" i="3"/>
  <c r="AR808" i="3"/>
  <c r="AG808" i="3" s="1"/>
  <c r="AQ808" i="3"/>
  <c r="AO808" i="3"/>
  <c r="AH808" i="3"/>
  <c r="AF808" i="3"/>
  <c r="AC808" i="3"/>
  <c r="AB808" i="3"/>
  <c r="AD808" i="3" s="1"/>
  <c r="P808" i="3"/>
  <c r="AP808" i="3" s="1"/>
  <c r="G808" i="3"/>
  <c r="A808" i="3"/>
  <c r="AZ807" i="3"/>
  <c r="AY807" i="3"/>
  <c r="AU807" i="3"/>
  <c r="AR807" i="3"/>
  <c r="AG807" i="3" s="1"/>
  <c r="AQ807" i="3"/>
  <c r="AO807" i="3"/>
  <c r="AH807" i="3"/>
  <c r="AF807" i="3"/>
  <c r="AC807" i="3"/>
  <c r="AB807" i="3"/>
  <c r="AD807" i="3" s="1"/>
  <c r="P807" i="3"/>
  <c r="AP807" i="3" s="1"/>
  <c r="G807" i="3"/>
  <c r="A807" i="3"/>
  <c r="AZ806" i="3"/>
  <c r="AY806" i="3"/>
  <c r="AU806" i="3"/>
  <c r="AR806" i="3"/>
  <c r="AG806" i="3" s="1"/>
  <c r="AQ806" i="3"/>
  <c r="AO806" i="3"/>
  <c r="AH806" i="3"/>
  <c r="AF806" i="3"/>
  <c r="AC806" i="3"/>
  <c r="AB806" i="3"/>
  <c r="AD806" i="3" s="1"/>
  <c r="P806" i="3"/>
  <c r="AP806" i="3" s="1"/>
  <c r="G806" i="3"/>
  <c r="A806" i="3"/>
  <c r="AZ805" i="3"/>
  <c r="AY805" i="3"/>
  <c r="AU805" i="3"/>
  <c r="AR805" i="3"/>
  <c r="AG805" i="3" s="1"/>
  <c r="AQ805" i="3"/>
  <c r="AO805" i="3"/>
  <c r="AH805" i="3"/>
  <c r="AF805" i="3"/>
  <c r="AC805" i="3"/>
  <c r="AB805" i="3"/>
  <c r="AD805" i="3" s="1"/>
  <c r="P805" i="3"/>
  <c r="AP805" i="3" s="1"/>
  <c r="G805" i="3"/>
  <c r="A805" i="3"/>
  <c r="AZ804" i="3"/>
  <c r="AY804" i="3"/>
  <c r="AU804" i="3"/>
  <c r="AR804" i="3"/>
  <c r="AG804" i="3" s="1"/>
  <c r="AQ804" i="3"/>
  <c r="AO804" i="3"/>
  <c r="AH804" i="3"/>
  <c r="AF804" i="3"/>
  <c r="AC804" i="3"/>
  <c r="AB804" i="3"/>
  <c r="AD804" i="3" s="1"/>
  <c r="P804" i="3"/>
  <c r="AP804" i="3" s="1"/>
  <c r="G804" i="3"/>
  <c r="M804" i="3" s="1"/>
  <c r="A804" i="3"/>
  <c r="AZ803" i="3"/>
  <c r="AY803" i="3"/>
  <c r="AU803" i="3"/>
  <c r="AR803" i="3"/>
  <c r="AG803" i="3" s="1"/>
  <c r="AQ803" i="3"/>
  <c r="AO803" i="3"/>
  <c r="AH803" i="3"/>
  <c r="AF803" i="3"/>
  <c r="AC803" i="3"/>
  <c r="AB803" i="3"/>
  <c r="AD803" i="3" s="1"/>
  <c r="P803" i="3"/>
  <c r="AP803" i="3" s="1"/>
  <c r="G803" i="3"/>
  <c r="A803" i="3"/>
  <c r="AZ802" i="3"/>
  <c r="AY802" i="3"/>
  <c r="AU802" i="3"/>
  <c r="AR802" i="3"/>
  <c r="AG802" i="3" s="1"/>
  <c r="AQ802" i="3"/>
  <c r="AO802" i="3"/>
  <c r="AH802" i="3"/>
  <c r="AF802" i="3"/>
  <c r="AC802" i="3"/>
  <c r="AB802" i="3"/>
  <c r="AD802" i="3" s="1"/>
  <c r="P802" i="3"/>
  <c r="AP802" i="3" s="1"/>
  <c r="G802" i="3"/>
  <c r="A802" i="3"/>
  <c r="AZ801" i="3"/>
  <c r="AY801" i="3"/>
  <c r="AU801" i="3"/>
  <c r="AR801" i="3"/>
  <c r="AG801" i="3" s="1"/>
  <c r="AQ801" i="3"/>
  <c r="AO801" i="3"/>
  <c r="AH801" i="3"/>
  <c r="AF801" i="3"/>
  <c r="AC801" i="3"/>
  <c r="AB801" i="3"/>
  <c r="AD801" i="3" s="1"/>
  <c r="P801" i="3"/>
  <c r="AP801" i="3" s="1"/>
  <c r="G801" i="3"/>
  <c r="A801" i="3"/>
  <c r="AZ800" i="3"/>
  <c r="AY800" i="3"/>
  <c r="AU800" i="3"/>
  <c r="AR800" i="3"/>
  <c r="AG800" i="3" s="1"/>
  <c r="AQ800" i="3"/>
  <c r="AO800" i="3"/>
  <c r="AH800" i="3"/>
  <c r="AF800" i="3"/>
  <c r="AC800" i="3"/>
  <c r="AB800" i="3"/>
  <c r="AD800" i="3" s="1"/>
  <c r="P800" i="3"/>
  <c r="AP800" i="3" s="1"/>
  <c r="G800" i="3"/>
  <c r="A800" i="3"/>
  <c r="AZ799" i="3"/>
  <c r="AY799" i="3"/>
  <c r="AU799" i="3"/>
  <c r="AR799" i="3"/>
  <c r="AG799" i="3" s="1"/>
  <c r="AQ799" i="3"/>
  <c r="AO799" i="3"/>
  <c r="AH799" i="3"/>
  <c r="AF799" i="3"/>
  <c r="AC799" i="3"/>
  <c r="AB799" i="3"/>
  <c r="AD799" i="3" s="1"/>
  <c r="P799" i="3"/>
  <c r="AP799" i="3" s="1"/>
  <c r="G799" i="3"/>
  <c r="A799" i="3"/>
  <c r="AZ798" i="3"/>
  <c r="AY798" i="3"/>
  <c r="AU798" i="3"/>
  <c r="AR798" i="3"/>
  <c r="AG798" i="3" s="1"/>
  <c r="AQ798" i="3"/>
  <c r="AO798" i="3"/>
  <c r="AH798" i="3"/>
  <c r="AF798" i="3"/>
  <c r="AC798" i="3"/>
  <c r="AB798" i="3"/>
  <c r="AD798" i="3" s="1"/>
  <c r="P798" i="3"/>
  <c r="AP798" i="3" s="1"/>
  <c r="G798" i="3"/>
  <c r="A798" i="3"/>
  <c r="AZ797" i="3"/>
  <c r="AY797" i="3"/>
  <c r="AU797" i="3"/>
  <c r="AR797" i="3"/>
  <c r="AG797" i="3" s="1"/>
  <c r="AQ797" i="3"/>
  <c r="AO797" i="3"/>
  <c r="AH797" i="3"/>
  <c r="AF797" i="3"/>
  <c r="AC797" i="3"/>
  <c r="AB797" i="3"/>
  <c r="AD797" i="3" s="1"/>
  <c r="P797" i="3"/>
  <c r="AP797" i="3" s="1"/>
  <c r="G797" i="3"/>
  <c r="A797" i="3"/>
  <c r="AZ796" i="3"/>
  <c r="AY796" i="3"/>
  <c r="AU796" i="3"/>
  <c r="AR796" i="3"/>
  <c r="AG796" i="3" s="1"/>
  <c r="AQ796" i="3"/>
  <c r="AO796" i="3"/>
  <c r="AH796" i="3"/>
  <c r="AF796" i="3"/>
  <c r="AC796" i="3"/>
  <c r="AB796" i="3"/>
  <c r="AD796" i="3" s="1"/>
  <c r="P796" i="3"/>
  <c r="AP796" i="3" s="1"/>
  <c r="G796" i="3"/>
  <c r="A796" i="3"/>
  <c r="AZ795" i="3"/>
  <c r="AY795" i="3"/>
  <c r="AU795" i="3"/>
  <c r="AR795" i="3"/>
  <c r="AG795" i="3" s="1"/>
  <c r="AQ795" i="3"/>
  <c r="AO795" i="3"/>
  <c r="AH795" i="3"/>
  <c r="AF795" i="3"/>
  <c r="AC795" i="3"/>
  <c r="AB795" i="3"/>
  <c r="AD795" i="3" s="1"/>
  <c r="P795" i="3"/>
  <c r="AP795" i="3" s="1"/>
  <c r="G795" i="3"/>
  <c r="A795" i="3"/>
  <c r="AZ794" i="3"/>
  <c r="AY794" i="3"/>
  <c r="AU794" i="3"/>
  <c r="AR794" i="3"/>
  <c r="AG794" i="3" s="1"/>
  <c r="AQ794" i="3"/>
  <c r="AO794" i="3"/>
  <c r="AH794" i="3"/>
  <c r="AF794" i="3"/>
  <c r="AC794" i="3"/>
  <c r="AB794" i="3"/>
  <c r="AD794" i="3" s="1"/>
  <c r="P794" i="3"/>
  <c r="AP794" i="3" s="1"/>
  <c r="G794" i="3"/>
  <c r="A794" i="3"/>
  <c r="AZ793" i="3"/>
  <c r="AY793" i="3"/>
  <c r="AU793" i="3"/>
  <c r="AR793" i="3"/>
  <c r="AG793" i="3" s="1"/>
  <c r="AQ793" i="3"/>
  <c r="AO793" i="3"/>
  <c r="AH793" i="3"/>
  <c r="AF793" i="3"/>
  <c r="AC793" i="3"/>
  <c r="AB793" i="3"/>
  <c r="AD793" i="3" s="1"/>
  <c r="P793" i="3"/>
  <c r="AP793" i="3" s="1"/>
  <c r="G793" i="3"/>
  <c r="A793" i="3"/>
  <c r="AZ792" i="3"/>
  <c r="AY792" i="3"/>
  <c r="AU792" i="3"/>
  <c r="AR792" i="3"/>
  <c r="AG792" i="3" s="1"/>
  <c r="AQ792" i="3"/>
  <c r="AO792" i="3"/>
  <c r="AH792" i="3"/>
  <c r="AF792" i="3"/>
  <c r="AC792" i="3"/>
  <c r="AB792" i="3"/>
  <c r="AD792" i="3" s="1"/>
  <c r="P792" i="3"/>
  <c r="AP792" i="3" s="1"/>
  <c r="G792" i="3"/>
  <c r="A792" i="3"/>
  <c r="AZ791" i="3"/>
  <c r="AY791" i="3"/>
  <c r="AU791" i="3"/>
  <c r="AR791" i="3"/>
  <c r="AG791" i="3" s="1"/>
  <c r="AQ791" i="3"/>
  <c r="AO791" i="3"/>
  <c r="AH791" i="3"/>
  <c r="AF791" i="3"/>
  <c r="AC791" i="3"/>
  <c r="AB791" i="3"/>
  <c r="AD791" i="3" s="1"/>
  <c r="P791" i="3"/>
  <c r="AP791" i="3" s="1"/>
  <c r="G791" i="3"/>
  <c r="A791" i="3"/>
  <c r="AZ790" i="3"/>
  <c r="AY790" i="3"/>
  <c r="AU790" i="3"/>
  <c r="AR790" i="3"/>
  <c r="AG790" i="3" s="1"/>
  <c r="AQ790" i="3"/>
  <c r="AO790" i="3"/>
  <c r="AH790" i="3"/>
  <c r="AF790" i="3"/>
  <c r="AC790" i="3"/>
  <c r="AB790" i="3"/>
  <c r="AD790" i="3" s="1"/>
  <c r="P790" i="3"/>
  <c r="AP790" i="3" s="1"/>
  <c r="G790" i="3"/>
  <c r="A790" i="3"/>
  <c r="AZ789" i="3"/>
  <c r="AY789" i="3"/>
  <c r="AU789" i="3"/>
  <c r="AR789" i="3"/>
  <c r="AG789" i="3" s="1"/>
  <c r="AQ789" i="3"/>
  <c r="AO789" i="3"/>
  <c r="AH789" i="3"/>
  <c r="AF789" i="3"/>
  <c r="AC789" i="3"/>
  <c r="AB789" i="3"/>
  <c r="AD789" i="3" s="1"/>
  <c r="P789" i="3"/>
  <c r="AP789" i="3" s="1"/>
  <c r="G789" i="3"/>
  <c r="A789" i="3"/>
  <c r="AZ788" i="3"/>
  <c r="AY788" i="3"/>
  <c r="AU788" i="3"/>
  <c r="AR788" i="3"/>
  <c r="AG788" i="3" s="1"/>
  <c r="AQ788" i="3"/>
  <c r="AO788" i="3"/>
  <c r="AH788" i="3"/>
  <c r="AF788" i="3"/>
  <c r="AC788" i="3"/>
  <c r="AB788" i="3"/>
  <c r="AD788" i="3" s="1"/>
  <c r="P788" i="3"/>
  <c r="AP788" i="3" s="1"/>
  <c r="G788" i="3"/>
  <c r="A788" i="3"/>
  <c r="AZ787" i="3"/>
  <c r="AY787" i="3"/>
  <c r="AU787" i="3"/>
  <c r="AR787" i="3"/>
  <c r="AG787" i="3" s="1"/>
  <c r="AQ787" i="3"/>
  <c r="AO787" i="3"/>
  <c r="AH787" i="3"/>
  <c r="AF787" i="3"/>
  <c r="AC787" i="3"/>
  <c r="AB787" i="3"/>
  <c r="AD787" i="3" s="1"/>
  <c r="P787" i="3"/>
  <c r="AP787" i="3" s="1"/>
  <c r="G787" i="3"/>
  <c r="A787" i="3"/>
  <c r="AZ786" i="3"/>
  <c r="AY786" i="3"/>
  <c r="AU786" i="3"/>
  <c r="AR786" i="3"/>
  <c r="AG786" i="3" s="1"/>
  <c r="AQ786" i="3"/>
  <c r="AO786" i="3"/>
  <c r="AH786" i="3"/>
  <c r="AF786" i="3"/>
  <c r="AC786" i="3"/>
  <c r="AB786" i="3"/>
  <c r="AD786" i="3" s="1"/>
  <c r="P786" i="3"/>
  <c r="AP786" i="3" s="1"/>
  <c r="G786" i="3"/>
  <c r="A786" i="3"/>
  <c r="AZ785" i="3"/>
  <c r="AY785" i="3"/>
  <c r="AU785" i="3"/>
  <c r="AR785" i="3"/>
  <c r="AG785" i="3" s="1"/>
  <c r="AQ785" i="3"/>
  <c r="AO785" i="3"/>
  <c r="AH785" i="3"/>
  <c r="AF785" i="3"/>
  <c r="AC785" i="3"/>
  <c r="AB785" i="3"/>
  <c r="AD785" i="3" s="1"/>
  <c r="P785" i="3"/>
  <c r="AP785" i="3" s="1"/>
  <c r="G785" i="3"/>
  <c r="A785" i="3"/>
  <c r="AZ784" i="3"/>
  <c r="AY784" i="3"/>
  <c r="AU784" i="3"/>
  <c r="AR784" i="3"/>
  <c r="AG784" i="3" s="1"/>
  <c r="AQ784" i="3"/>
  <c r="AO784" i="3"/>
  <c r="AH784" i="3"/>
  <c r="AF784" i="3"/>
  <c r="AC784" i="3"/>
  <c r="AB784" i="3"/>
  <c r="AD784" i="3" s="1"/>
  <c r="P784" i="3"/>
  <c r="AP784" i="3" s="1"/>
  <c r="G784" i="3"/>
  <c r="A784" i="3"/>
  <c r="AZ783" i="3"/>
  <c r="AY783" i="3"/>
  <c r="AU783" i="3"/>
  <c r="AR783" i="3"/>
  <c r="AG783" i="3" s="1"/>
  <c r="AQ783" i="3"/>
  <c r="AO783" i="3"/>
  <c r="AH783" i="3"/>
  <c r="AF783" i="3"/>
  <c r="AC783" i="3"/>
  <c r="AB783" i="3"/>
  <c r="AD783" i="3" s="1"/>
  <c r="P783" i="3"/>
  <c r="AP783" i="3" s="1"/>
  <c r="G783" i="3"/>
  <c r="A783" i="3"/>
  <c r="AZ782" i="3"/>
  <c r="AY782" i="3"/>
  <c r="AU782" i="3"/>
  <c r="AR782" i="3"/>
  <c r="AG782" i="3" s="1"/>
  <c r="AQ782" i="3"/>
  <c r="AO782" i="3"/>
  <c r="AH782" i="3"/>
  <c r="AF782" i="3"/>
  <c r="AC782" i="3"/>
  <c r="AB782" i="3"/>
  <c r="AD782" i="3" s="1"/>
  <c r="P782" i="3"/>
  <c r="AP782" i="3" s="1"/>
  <c r="G782" i="3"/>
  <c r="A782" i="3"/>
  <c r="AZ781" i="3"/>
  <c r="AY781" i="3"/>
  <c r="AU781" i="3"/>
  <c r="AR781" i="3"/>
  <c r="AG781" i="3" s="1"/>
  <c r="AQ781" i="3"/>
  <c r="AO781" i="3"/>
  <c r="AH781" i="3"/>
  <c r="AF781" i="3"/>
  <c r="AC781" i="3"/>
  <c r="AB781" i="3"/>
  <c r="AD781" i="3" s="1"/>
  <c r="P781" i="3"/>
  <c r="AP781" i="3" s="1"/>
  <c r="G781" i="3"/>
  <c r="A781" i="3"/>
  <c r="AZ780" i="3"/>
  <c r="AY780" i="3"/>
  <c r="AU780" i="3"/>
  <c r="AR780" i="3"/>
  <c r="AG780" i="3" s="1"/>
  <c r="AQ780" i="3"/>
  <c r="AO780" i="3"/>
  <c r="AH780" i="3"/>
  <c r="AF780" i="3"/>
  <c r="AC780" i="3"/>
  <c r="AB780" i="3"/>
  <c r="AD780" i="3" s="1"/>
  <c r="P780" i="3"/>
  <c r="AP780" i="3" s="1"/>
  <c r="G780" i="3"/>
  <c r="A780" i="3"/>
  <c r="AZ779" i="3"/>
  <c r="AY779" i="3"/>
  <c r="AU779" i="3"/>
  <c r="AR779" i="3"/>
  <c r="AG779" i="3" s="1"/>
  <c r="AQ779" i="3"/>
  <c r="AO779" i="3"/>
  <c r="AH779" i="3"/>
  <c r="AF779" i="3"/>
  <c r="AC779" i="3"/>
  <c r="AB779" i="3"/>
  <c r="AD779" i="3" s="1"/>
  <c r="P779" i="3"/>
  <c r="AP779" i="3" s="1"/>
  <c r="G779" i="3"/>
  <c r="A779" i="3"/>
  <c r="AZ778" i="3"/>
  <c r="AY778" i="3"/>
  <c r="AU778" i="3"/>
  <c r="AR778" i="3"/>
  <c r="AG778" i="3" s="1"/>
  <c r="AQ778" i="3"/>
  <c r="AO778" i="3"/>
  <c r="AH778" i="3"/>
  <c r="AF778" i="3"/>
  <c r="AC778" i="3"/>
  <c r="AB778" i="3"/>
  <c r="AD778" i="3" s="1"/>
  <c r="P778" i="3"/>
  <c r="AP778" i="3" s="1"/>
  <c r="G778" i="3"/>
  <c r="A778" i="3"/>
  <c r="AZ777" i="3"/>
  <c r="AY777" i="3"/>
  <c r="AU777" i="3"/>
  <c r="AR777" i="3"/>
  <c r="AG777" i="3" s="1"/>
  <c r="AQ777" i="3"/>
  <c r="AO777" i="3"/>
  <c r="AH777" i="3"/>
  <c r="AF777" i="3"/>
  <c r="AC777" i="3"/>
  <c r="AB777" i="3"/>
  <c r="AD777" i="3" s="1"/>
  <c r="P777" i="3"/>
  <c r="AP777" i="3" s="1"/>
  <c r="G777" i="3"/>
  <c r="A777" i="3"/>
  <c r="AZ776" i="3"/>
  <c r="AY776" i="3"/>
  <c r="AU776" i="3"/>
  <c r="AR776" i="3"/>
  <c r="AG776" i="3" s="1"/>
  <c r="AQ776" i="3"/>
  <c r="AO776" i="3"/>
  <c r="AH776" i="3"/>
  <c r="AF776" i="3"/>
  <c r="AC776" i="3"/>
  <c r="AB776" i="3"/>
  <c r="AD776" i="3" s="1"/>
  <c r="P776" i="3"/>
  <c r="AP776" i="3" s="1"/>
  <c r="G776" i="3"/>
  <c r="A776" i="3"/>
  <c r="AZ775" i="3"/>
  <c r="AY775" i="3"/>
  <c r="AU775" i="3"/>
  <c r="AR775" i="3"/>
  <c r="AG775" i="3" s="1"/>
  <c r="AQ775" i="3"/>
  <c r="AO775" i="3"/>
  <c r="AH775" i="3"/>
  <c r="AF775" i="3"/>
  <c r="AC775" i="3"/>
  <c r="AB775" i="3"/>
  <c r="AD775" i="3" s="1"/>
  <c r="P775" i="3"/>
  <c r="AP775" i="3" s="1"/>
  <c r="G775" i="3"/>
  <c r="A775" i="3"/>
  <c r="AZ774" i="3"/>
  <c r="AY774" i="3"/>
  <c r="AU774" i="3"/>
  <c r="AR774" i="3"/>
  <c r="AG774" i="3" s="1"/>
  <c r="AQ774" i="3"/>
  <c r="AO774" i="3"/>
  <c r="AH774" i="3"/>
  <c r="AF774" i="3"/>
  <c r="AC774" i="3"/>
  <c r="AB774" i="3"/>
  <c r="AD774" i="3" s="1"/>
  <c r="P774" i="3"/>
  <c r="AP774" i="3" s="1"/>
  <c r="G774" i="3"/>
  <c r="A774" i="3"/>
  <c r="AZ773" i="3"/>
  <c r="AY773" i="3"/>
  <c r="AU773" i="3"/>
  <c r="AR773" i="3"/>
  <c r="AG773" i="3" s="1"/>
  <c r="AQ773" i="3"/>
  <c r="AO773" i="3"/>
  <c r="AH773" i="3"/>
  <c r="AF773" i="3"/>
  <c r="AC773" i="3"/>
  <c r="AB773" i="3"/>
  <c r="AD773" i="3" s="1"/>
  <c r="P773" i="3"/>
  <c r="AP773" i="3" s="1"/>
  <c r="G773" i="3"/>
  <c r="A773" i="3"/>
  <c r="AZ772" i="3"/>
  <c r="AY772" i="3"/>
  <c r="AU772" i="3"/>
  <c r="AR772" i="3"/>
  <c r="AG772" i="3" s="1"/>
  <c r="AQ772" i="3"/>
  <c r="AO772" i="3"/>
  <c r="AH772" i="3"/>
  <c r="AF772" i="3"/>
  <c r="AC772" i="3"/>
  <c r="AB772" i="3"/>
  <c r="AD772" i="3" s="1"/>
  <c r="P772" i="3"/>
  <c r="AP772" i="3" s="1"/>
  <c r="G772" i="3"/>
  <c r="A772" i="3"/>
  <c r="AZ771" i="3"/>
  <c r="AY771" i="3"/>
  <c r="AU771" i="3"/>
  <c r="AR771" i="3"/>
  <c r="AG771" i="3" s="1"/>
  <c r="AQ771" i="3"/>
  <c r="AO771" i="3"/>
  <c r="AH771" i="3"/>
  <c r="AF771" i="3"/>
  <c r="AC771" i="3"/>
  <c r="AB771" i="3"/>
  <c r="AD771" i="3" s="1"/>
  <c r="P771" i="3"/>
  <c r="AP771" i="3" s="1"/>
  <c r="G771" i="3"/>
  <c r="A771" i="3"/>
  <c r="AZ770" i="3"/>
  <c r="AY770" i="3"/>
  <c r="AU770" i="3"/>
  <c r="AR770" i="3"/>
  <c r="AG770" i="3" s="1"/>
  <c r="AQ770" i="3"/>
  <c r="AO770" i="3"/>
  <c r="AH770" i="3"/>
  <c r="AF770" i="3"/>
  <c r="AC770" i="3"/>
  <c r="AB770" i="3"/>
  <c r="AD770" i="3" s="1"/>
  <c r="P770" i="3"/>
  <c r="AP770" i="3" s="1"/>
  <c r="G770" i="3"/>
  <c r="A770" i="3"/>
  <c r="AZ769" i="3"/>
  <c r="AY769" i="3"/>
  <c r="AU769" i="3"/>
  <c r="AR769" i="3"/>
  <c r="AG769" i="3" s="1"/>
  <c r="AQ769" i="3"/>
  <c r="AO769" i="3"/>
  <c r="AH769" i="3"/>
  <c r="AF769" i="3"/>
  <c r="AC769" i="3"/>
  <c r="AB769" i="3"/>
  <c r="AD769" i="3" s="1"/>
  <c r="P769" i="3"/>
  <c r="AP769" i="3" s="1"/>
  <c r="G769" i="3"/>
  <c r="A769" i="3"/>
  <c r="AZ768" i="3"/>
  <c r="AY768" i="3"/>
  <c r="AU768" i="3"/>
  <c r="AR768" i="3"/>
  <c r="AG768" i="3" s="1"/>
  <c r="AQ768" i="3"/>
  <c r="AO768" i="3"/>
  <c r="AH768" i="3"/>
  <c r="AF768" i="3"/>
  <c r="AC768" i="3"/>
  <c r="AB768" i="3"/>
  <c r="AD768" i="3" s="1"/>
  <c r="P768" i="3"/>
  <c r="AP768" i="3" s="1"/>
  <c r="G768" i="3"/>
  <c r="A768" i="3"/>
  <c r="AZ767" i="3"/>
  <c r="AY767" i="3"/>
  <c r="AU767" i="3"/>
  <c r="AR767" i="3"/>
  <c r="AG767" i="3" s="1"/>
  <c r="AQ767" i="3"/>
  <c r="AO767" i="3"/>
  <c r="AH767" i="3"/>
  <c r="AF767" i="3"/>
  <c r="AC767" i="3"/>
  <c r="AB767" i="3"/>
  <c r="AD767" i="3" s="1"/>
  <c r="P767" i="3"/>
  <c r="AP767" i="3" s="1"/>
  <c r="G767" i="3"/>
  <c r="A767" i="3"/>
  <c r="AZ766" i="3"/>
  <c r="AY766" i="3"/>
  <c r="AU766" i="3"/>
  <c r="AR766" i="3"/>
  <c r="AG766" i="3" s="1"/>
  <c r="AQ766" i="3"/>
  <c r="AO766" i="3"/>
  <c r="AH766" i="3"/>
  <c r="AF766" i="3"/>
  <c r="AC766" i="3"/>
  <c r="AB766" i="3"/>
  <c r="AD766" i="3" s="1"/>
  <c r="P766" i="3"/>
  <c r="AP766" i="3" s="1"/>
  <c r="G766" i="3"/>
  <c r="A766" i="3"/>
  <c r="AZ765" i="3"/>
  <c r="AY765" i="3"/>
  <c r="AU765" i="3"/>
  <c r="AR765" i="3"/>
  <c r="AG765" i="3" s="1"/>
  <c r="AQ765" i="3"/>
  <c r="AO765" i="3"/>
  <c r="AH765" i="3"/>
  <c r="AF765" i="3"/>
  <c r="AC765" i="3"/>
  <c r="AB765" i="3"/>
  <c r="AD765" i="3" s="1"/>
  <c r="P765" i="3"/>
  <c r="AP765" i="3" s="1"/>
  <c r="G765" i="3"/>
  <c r="A765" i="3"/>
  <c r="AZ764" i="3"/>
  <c r="AY764" i="3"/>
  <c r="AU764" i="3"/>
  <c r="AR764" i="3"/>
  <c r="AG764" i="3" s="1"/>
  <c r="AQ764" i="3"/>
  <c r="AO764" i="3"/>
  <c r="AH764" i="3"/>
  <c r="AF764" i="3"/>
  <c r="AC764" i="3"/>
  <c r="AB764" i="3"/>
  <c r="AD764" i="3" s="1"/>
  <c r="P764" i="3"/>
  <c r="AP764" i="3" s="1"/>
  <c r="G764" i="3"/>
  <c r="A764" i="3"/>
  <c r="AZ763" i="3"/>
  <c r="AY763" i="3"/>
  <c r="AU763" i="3"/>
  <c r="AR763" i="3"/>
  <c r="AG763" i="3" s="1"/>
  <c r="AQ763" i="3"/>
  <c r="AO763" i="3"/>
  <c r="AH763" i="3"/>
  <c r="AF763" i="3"/>
  <c r="AC763" i="3"/>
  <c r="AB763" i="3"/>
  <c r="AD763" i="3" s="1"/>
  <c r="P763" i="3"/>
  <c r="AP763" i="3" s="1"/>
  <c r="G763" i="3"/>
  <c r="A763" i="3"/>
  <c r="AZ762" i="3"/>
  <c r="AY762" i="3"/>
  <c r="AU762" i="3"/>
  <c r="AR762" i="3"/>
  <c r="AG762" i="3" s="1"/>
  <c r="AQ762" i="3"/>
  <c r="AO762" i="3"/>
  <c r="AH762" i="3"/>
  <c r="AF762" i="3"/>
  <c r="AC762" i="3"/>
  <c r="AB762" i="3"/>
  <c r="AD762" i="3" s="1"/>
  <c r="P762" i="3"/>
  <c r="AP762" i="3" s="1"/>
  <c r="G762" i="3"/>
  <c r="A762" i="3"/>
  <c r="AZ761" i="3"/>
  <c r="AY761" i="3"/>
  <c r="AU761" i="3"/>
  <c r="AR761" i="3"/>
  <c r="AG761" i="3" s="1"/>
  <c r="AQ761" i="3"/>
  <c r="AO761" i="3"/>
  <c r="AH761" i="3"/>
  <c r="AF761" i="3"/>
  <c r="AC761" i="3"/>
  <c r="AB761" i="3"/>
  <c r="AD761" i="3" s="1"/>
  <c r="P761" i="3"/>
  <c r="AP761" i="3" s="1"/>
  <c r="G761" i="3"/>
  <c r="A761" i="3"/>
  <c r="AZ760" i="3"/>
  <c r="AY760" i="3"/>
  <c r="AU760" i="3"/>
  <c r="AR760" i="3"/>
  <c r="AG760" i="3" s="1"/>
  <c r="AQ760" i="3"/>
  <c r="AO760" i="3"/>
  <c r="AH760" i="3"/>
  <c r="AF760" i="3"/>
  <c r="AC760" i="3"/>
  <c r="AB760" i="3"/>
  <c r="AD760" i="3" s="1"/>
  <c r="P760" i="3"/>
  <c r="AP760" i="3" s="1"/>
  <c r="G760" i="3"/>
  <c r="A760" i="3"/>
  <c r="AZ759" i="3"/>
  <c r="AY759" i="3"/>
  <c r="AU759" i="3"/>
  <c r="AR759" i="3"/>
  <c r="AG759" i="3" s="1"/>
  <c r="AQ759" i="3"/>
  <c r="AO759" i="3"/>
  <c r="AH759" i="3"/>
  <c r="AF759" i="3"/>
  <c r="AC759" i="3"/>
  <c r="AB759" i="3"/>
  <c r="AD759" i="3" s="1"/>
  <c r="P759" i="3"/>
  <c r="AP759" i="3" s="1"/>
  <c r="G759" i="3"/>
  <c r="A759" i="3"/>
  <c r="AZ758" i="3"/>
  <c r="AY758" i="3"/>
  <c r="AU758" i="3"/>
  <c r="AR758" i="3"/>
  <c r="AG758" i="3" s="1"/>
  <c r="AQ758" i="3"/>
  <c r="AO758" i="3"/>
  <c r="AH758" i="3"/>
  <c r="AF758" i="3"/>
  <c r="AC758" i="3"/>
  <c r="AB758" i="3"/>
  <c r="AD758" i="3" s="1"/>
  <c r="P758" i="3"/>
  <c r="AP758" i="3" s="1"/>
  <c r="G758" i="3"/>
  <c r="A758" i="3"/>
  <c r="AZ757" i="3"/>
  <c r="AY757" i="3"/>
  <c r="AU757" i="3"/>
  <c r="AR757" i="3"/>
  <c r="AG757" i="3" s="1"/>
  <c r="AQ757" i="3"/>
  <c r="AO757" i="3"/>
  <c r="AH757" i="3"/>
  <c r="AF757" i="3"/>
  <c r="AC757" i="3"/>
  <c r="AB757" i="3"/>
  <c r="AD757" i="3" s="1"/>
  <c r="P757" i="3"/>
  <c r="AP757" i="3" s="1"/>
  <c r="G757" i="3"/>
  <c r="A757" i="3"/>
  <c r="AZ756" i="3"/>
  <c r="AY756" i="3"/>
  <c r="AU756" i="3"/>
  <c r="AR756" i="3"/>
  <c r="AG756" i="3" s="1"/>
  <c r="AQ756" i="3"/>
  <c r="AO756" i="3"/>
  <c r="AH756" i="3"/>
  <c r="AF756" i="3"/>
  <c r="AC756" i="3"/>
  <c r="AB756" i="3"/>
  <c r="AD756" i="3" s="1"/>
  <c r="P756" i="3"/>
  <c r="AP756" i="3" s="1"/>
  <c r="G756" i="3"/>
  <c r="A756" i="3"/>
  <c r="AZ755" i="3"/>
  <c r="AY755" i="3"/>
  <c r="AU755" i="3"/>
  <c r="AR755" i="3"/>
  <c r="AG755" i="3" s="1"/>
  <c r="AQ755" i="3"/>
  <c r="AO755" i="3"/>
  <c r="AH755" i="3"/>
  <c r="AF755" i="3"/>
  <c r="AC755" i="3"/>
  <c r="AB755" i="3"/>
  <c r="AD755" i="3" s="1"/>
  <c r="P755" i="3"/>
  <c r="AP755" i="3" s="1"/>
  <c r="G755" i="3"/>
  <c r="A755" i="3"/>
  <c r="AZ754" i="3"/>
  <c r="AY754" i="3"/>
  <c r="AU754" i="3"/>
  <c r="AR754" i="3"/>
  <c r="AG754" i="3" s="1"/>
  <c r="AQ754" i="3"/>
  <c r="AO754" i="3"/>
  <c r="AH754" i="3"/>
  <c r="AF754" i="3"/>
  <c r="AC754" i="3"/>
  <c r="AB754" i="3"/>
  <c r="AD754" i="3" s="1"/>
  <c r="P754" i="3"/>
  <c r="AP754" i="3" s="1"/>
  <c r="G754" i="3"/>
  <c r="A754" i="3"/>
  <c r="AZ753" i="3"/>
  <c r="AY753" i="3"/>
  <c r="AU753" i="3"/>
  <c r="AR753" i="3"/>
  <c r="AG753" i="3" s="1"/>
  <c r="AQ753" i="3"/>
  <c r="AO753" i="3"/>
  <c r="AH753" i="3"/>
  <c r="AF753" i="3"/>
  <c r="AC753" i="3"/>
  <c r="AB753" i="3"/>
  <c r="AD753" i="3" s="1"/>
  <c r="P753" i="3"/>
  <c r="AP753" i="3" s="1"/>
  <c r="G753" i="3"/>
  <c r="A753" i="3"/>
  <c r="AZ752" i="3"/>
  <c r="AY752" i="3"/>
  <c r="AU752" i="3"/>
  <c r="AR752" i="3"/>
  <c r="AG752" i="3" s="1"/>
  <c r="AQ752" i="3"/>
  <c r="AO752" i="3"/>
  <c r="AH752" i="3"/>
  <c r="AF752" i="3"/>
  <c r="AC752" i="3"/>
  <c r="AB752" i="3"/>
  <c r="AD752" i="3" s="1"/>
  <c r="P752" i="3"/>
  <c r="AP752" i="3" s="1"/>
  <c r="G752" i="3"/>
  <c r="A752" i="3"/>
  <c r="AZ751" i="3"/>
  <c r="AY751" i="3"/>
  <c r="AU751" i="3"/>
  <c r="AR751" i="3"/>
  <c r="AG751" i="3" s="1"/>
  <c r="AQ751" i="3"/>
  <c r="AO751" i="3"/>
  <c r="AH751" i="3"/>
  <c r="AF751" i="3"/>
  <c r="AC751" i="3"/>
  <c r="AB751" i="3"/>
  <c r="AD751" i="3" s="1"/>
  <c r="P751" i="3"/>
  <c r="AP751" i="3" s="1"/>
  <c r="G751" i="3"/>
  <c r="A751" i="3"/>
  <c r="AZ750" i="3"/>
  <c r="AY750" i="3"/>
  <c r="AU750" i="3"/>
  <c r="AR750" i="3"/>
  <c r="AG750" i="3" s="1"/>
  <c r="AQ750" i="3"/>
  <c r="AO750" i="3"/>
  <c r="AH750" i="3"/>
  <c r="AF750" i="3"/>
  <c r="AC750" i="3"/>
  <c r="AB750" i="3"/>
  <c r="AD750" i="3" s="1"/>
  <c r="P750" i="3"/>
  <c r="AP750" i="3" s="1"/>
  <c r="G750" i="3"/>
  <c r="A750" i="3"/>
  <c r="AZ749" i="3"/>
  <c r="AY749" i="3"/>
  <c r="AU749" i="3"/>
  <c r="AR749" i="3"/>
  <c r="AG749" i="3" s="1"/>
  <c r="AQ749" i="3"/>
  <c r="AO749" i="3"/>
  <c r="AH749" i="3"/>
  <c r="AF749" i="3"/>
  <c r="AC749" i="3"/>
  <c r="AB749" i="3"/>
  <c r="AD749" i="3" s="1"/>
  <c r="P749" i="3"/>
  <c r="AP749" i="3" s="1"/>
  <c r="G749" i="3"/>
  <c r="A749" i="3"/>
  <c r="AZ748" i="3"/>
  <c r="AY748" i="3"/>
  <c r="AU748" i="3"/>
  <c r="AR748" i="3"/>
  <c r="AG748" i="3" s="1"/>
  <c r="AQ748" i="3"/>
  <c r="AO748" i="3"/>
  <c r="AH748" i="3"/>
  <c r="AF748" i="3"/>
  <c r="AC748" i="3"/>
  <c r="AB748" i="3"/>
  <c r="AD748" i="3" s="1"/>
  <c r="P748" i="3"/>
  <c r="AP748" i="3" s="1"/>
  <c r="G748" i="3"/>
  <c r="A748" i="3"/>
  <c r="AZ747" i="3"/>
  <c r="AY747" i="3"/>
  <c r="AU747" i="3"/>
  <c r="AR747" i="3"/>
  <c r="AG747" i="3" s="1"/>
  <c r="AQ747" i="3"/>
  <c r="AO747" i="3"/>
  <c r="AH747" i="3"/>
  <c r="AF747" i="3"/>
  <c r="AC747" i="3"/>
  <c r="AB747" i="3"/>
  <c r="AD747" i="3" s="1"/>
  <c r="P747" i="3"/>
  <c r="AP747" i="3" s="1"/>
  <c r="G747" i="3"/>
  <c r="A747" i="3"/>
  <c r="AZ746" i="3"/>
  <c r="AY746" i="3"/>
  <c r="AU746" i="3"/>
  <c r="AR746" i="3"/>
  <c r="AG746" i="3" s="1"/>
  <c r="AQ746" i="3"/>
  <c r="AO746" i="3"/>
  <c r="AH746" i="3"/>
  <c r="AF746" i="3"/>
  <c r="AC746" i="3"/>
  <c r="AB746" i="3"/>
  <c r="AD746" i="3" s="1"/>
  <c r="P746" i="3"/>
  <c r="AP746" i="3" s="1"/>
  <c r="G746" i="3"/>
  <c r="A746" i="3"/>
  <c r="AZ745" i="3"/>
  <c r="AY745" i="3"/>
  <c r="AU745" i="3"/>
  <c r="AR745" i="3"/>
  <c r="AG745" i="3" s="1"/>
  <c r="AQ745" i="3"/>
  <c r="AO745" i="3"/>
  <c r="AH745" i="3"/>
  <c r="AF745" i="3"/>
  <c r="AC745" i="3"/>
  <c r="AB745" i="3"/>
  <c r="AD745" i="3" s="1"/>
  <c r="P745" i="3"/>
  <c r="AP745" i="3" s="1"/>
  <c r="G745" i="3"/>
  <c r="A745" i="3"/>
  <c r="AZ744" i="3"/>
  <c r="AY744" i="3"/>
  <c r="AU744" i="3"/>
  <c r="AR744" i="3"/>
  <c r="AG744" i="3" s="1"/>
  <c r="AQ744" i="3"/>
  <c r="AO744" i="3"/>
  <c r="AH744" i="3"/>
  <c r="AF744" i="3"/>
  <c r="AC744" i="3"/>
  <c r="AB744" i="3"/>
  <c r="AD744" i="3" s="1"/>
  <c r="P744" i="3"/>
  <c r="AP744" i="3" s="1"/>
  <c r="G744" i="3"/>
  <c r="A744" i="3"/>
  <c r="AZ743" i="3"/>
  <c r="AY743" i="3"/>
  <c r="AU743" i="3"/>
  <c r="AR743" i="3"/>
  <c r="AG743" i="3" s="1"/>
  <c r="AQ743" i="3"/>
  <c r="AO743" i="3"/>
  <c r="AH743" i="3"/>
  <c r="AF743" i="3"/>
  <c r="AC743" i="3"/>
  <c r="AB743" i="3"/>
  <c r="AD743" i="3" s="1"/>
  <c r="P743" i="3"/>
  <c r="AP743" i="3" s="1"/>
  <c r="G743" i="3"/>
  <c r="A743" i="3"/>
  <c r="AZ742" i="3"/>
  <c r="AY742" i="3"/>
  <c r="AU742" i="3"/>
  <c r="AR742" i="3"/>
  <c r="AG742" i="3" s="1"/>
  <c r="AQ742" i="3"/>
  <c r="AO742" i="3"/>
  <c r="AH742" i="3"/>
  <c r="AF742" i="3"/>
  <c r="AC742" i="3"/>
  <c r="AB742" i="3"/>
  <c r="AD742" i="3" s="1"/>
  <c r="P742" i="3"/>
  <c r="AP742" i="3" s="1"/>
  <c r="G742" i="3"/>
  <c r="A742" i="3"/>
  <c r="AZ741" i="3"/>
  <c r="AY741" i="3"/>
  <c r="AU741" i="3"/>
  <c r="AR741" i="3"/>
  <c r="AG741" i="3" s="1"/>
  <c r="AQ741" i="3"/>
  <c r="AO741" i="3"/>
  <c r="AH741" i="3"/>
  <c r="AF741" i="3"/>
  <c r="AC741" i="3"/>
  <c r="AB741" i="3"/>
  <c r="AD741" i="3" s="1"/>
  <c r="P741" i="3"/>
  <c r="AP741" i="3" s="1"/>
  <c r="G741" i="3"/>
  <c r="A741" i="3"/>
  <c r="AZ740" i="3"/>
  <c r="AY740" i="3"/>
  <c r="AU740" i="3"/>
  <c r="AR740" i="3"/>
  <c r="AG740" i="3" s="1"/>
  <c r="AQ740" i="3"/>
  <c r="AO740" i="3"/>
  <c r="AH740" i="3"/>
  <c r="AF740" i="3"/>
  <c r="AC740" i="3"/>
  <c r="AB740" i="3"/>
  <c r="AD740" i="3" s="1"/>
  <c r="P740" i="3"/>
  <c r="AP740" i="3" s="1"/>
  <c r="G740" i="3"/>
  <c r="A740" i="3"/>
  <c r="AZ739" i="3"/>
  <c r="AY739" i="3"/>
  <c r="AU739" i="3"/>
  <c r="AR739" i="3"/>
  <c r="AG739" i="3" s="1"/>
  <c r="AQ739" i="3"/>
  <c r="AO739" i="3"/>
  <c r="AH739" i="3"/>
  <c r="AF739" i="3"/>
  <c r="AC739" i="3"/>
  <c r="AB739" i="3"/>
  <c r="AD739" i="3" s="1"/>
  <c r="P739" i="3"/>
  <c r="AP739" i="3" s="1"/>
  <c r="G739" i="3"/>
  <c r="A739" i="3"/>
  <c r="AZ738" i="3"/>
  <c r="AY738" i="3"/>
  <c r="AU738" i="3"/>
  <c r="AR738" i="3"/>
  <c r="AG738" i="3" s="1"/>
  <c r="AQ738" i="3"/>
  <c r="AO738" i="3"/>
  <c r="AH738" i="3"/>
  <c r="AF738" i="3"/>
  <c r="AC738" i="3"/>
  <c r="AB738" i="3"/>
  <c r="AD738" i="3" s="1"/>
  <c r="P738" i="3"/>
  <c r="AP738" i="3" s="1"/>
  <c r="G738" i="3"/>
  <c r="A738" i="3"/>
  <c r="AZ737" i="3"/>
  <c r="AY737" i="3"/>
  <c r="AU737" i="3"/>
  <c r="AR737" i="3"/>
  <c r="AG737" i="3" s="1"/>
  <c r="AQ737" i="3"/>
  <c r="AO737" i="3"/>
  <c r="AH737" i="3"/>
  <c r="AF737" i="3"/>
  <c r="AC737" i="3"/>
  <c r="AB737" i="3"/>
  <c r="AD737" i="3" s="1"/>
  <c r="P737" i="3"/>
  <c r="AP737" i="3" s="1"/>
  <c r="G737" i="3"/>
  <c r="A737" i="3"/>
  <c r="AZ736" i="3"/>
  <c r="AY736" i="3"/>
  <c r="AU736" i="3"/>
  <c r="AR736" i="3"/>
  <c r="AG736" i="3" s="1"/>
  <c r="AQ736" i="3"/>
  <c r="AO736" i="3"/>
  <c r="AH736" i="3"/>
  <c r="AF736" i="3"/>
  <c r="AC736" i="3"/>
  <c r="AB736" i="3"/>
  <c r="AD736" i="3" s="1"/>
  <c r="P736" i="3"/>
  <c r="AP736" i="3" s="1"/>
  <c r="G736" i="3"/>
  <c r="A736" i="3"/>
  <c r="AZ735" i="3"/>
  <c r="AY735" i="3"/>
  <c r="AU735" i="3"/>
  <c r="AR735" i="3"/>
  <c r="AG735" i="3" s="1"/>
  <c r="AQ735" i="3"/>
  <c r="AO735" i="3"/>
  <c r="AH735" i="3"/>
  <c r="AF735" i="3"/>
  <c r="AC735" i="3"/>
  <c r="AB735" i="3"/>
  <c r="AD735" i="3" s="1"/>
  <c r="P735" i="3"/>
  <c r="AP735" i="3" s="1"/>
  <c r="G735" i="3"/>
  <c r="A735" i="3"/>
  <c r="AZ734" i="3"/>
  <c r="AY734" i="3"/>
  <c r="AU734" i="3"/>
  <c r="AR734" i="3"/>
  <c r="AG734" i="3" s="1"/>
  <c r="AQ734" i="3"/>
  <c r="AO734" i="3"/>
  <c r="AH734" i="3"/>
  <c r="AF734" i="3"/>
  <c r="AC734" i="3"/>
  <c r="AB734" i="3"/>
  <c r="AD734" i="3" s="1"/>
  <c r="P734" i="3"/>
  <c r="AP734" i="3" s="1"/>
  <c r="G734" i="3"/>
  <c r="A734" i="3"/>
  <c r="AZ733" i="3"/>
  <c r="AY733" i="3"/>
  <c r="AU733" i="3"/>
  <c r="AR733" i="3"/>
  <c r="AG733" i="3" s="1"/>
  <c r="AQ733" i="3"/>
  <c r="AO733" i="3"/>
  <c r="AH733" i="3"/>
  <c r="AF733" i="3"/>
  <c r="AC733" i="3"/>
  <c r="AB733" i="3"/>
  <c r="AD733" i="3" s="1"/>
  <c r="P733" i="3"/>
  <c r="AP733" i="3" s="1"/>
  <c r="G733" i="3"/>
  <c r="A733" i="3"/>
  <c r="AZ732" i="3"/>
  <c r="AY732" i="3"/>
  <c r="AU732" i="3"/>
  <c r="AR732" i="3"/>
  <c r="AG732" i="3" s="1"/>
  <c r="AQ732" i="3"/>
  <c r="AO732" i="3"/>
  <c r="AH732" i="3"/>
  <c r="AF732" i="3"/>
  <c r="AC732" i="3"/>
  <c r="AB732" i="3"/>
  <c r="AD732" i="3" s="1"/>
  <c r="P732" i="3"/>
  <c r="AP732" i="3" s="1"/>
  <c r="G732" i="3"/>
  <c r="A732" i="3"/>
  <c r="AZ731" i="3"/>
  <c r="AY731" i="3"/>
  <c r="AU731" i="3"/>
  <c r="AR731" i="3"/>
  <c r="AG731" i="3" s="1"/>
  <c r="AQ731" i="3"/>
  <c r="AO731" i="3"/>
  <c r="AH731" i="3"/>
  <c r="AF731" i="3"/>
  <c r="AC731" i="3"/>
  <c r="AB731" i="3"/>
  <c r="AD731" i="3" s="1"/>
  <c r="P731" i="3"/>
  <c r="AP731" i="3" s="1"/>
  <c r="G731" i="3"/>
  <c r="A731" i="3"/>
  <c r="AZ730" i="3"/>
  <c r="AY730" i="3"/>
  <c r="AU730" i="3"/>
  <c r="AR730" i="3"/>
  <c r="AG730" i="3" s="1"/>
  <c r="AQ730" i="3"/>
  <c r="AO730" i="3"/>
  <c r="AH730" i="3"/>
  <c r="AF730" i="3"/>
  <c r="AC730" i="3"/>
  <c r="AB730" i="3"/>
  <c r="AD730" i="3" s="1"/>
  <c r="P730" i="3"/>
  <c r="AP730" i="3" s="1"/>
  <c r="G730" i="3"/>
  <c r="A730" i="3"/>
  <c r="AZ729" i="3"/>
  <c r="AY729" i="3"/>
  <c r="AU729" i="3"/>
  <c r="AR729" i="3"/>
  <c r="AG729" i="3" s="1"/>
  <c r="AQ729" i="3"/>
  <c r="AO729" i="3"/>
  <c r="AH729" i="3"/>
  <c r="AF729" i="3"/>
  <c r="AC729" i="3"/>
  <c r="AB729" i="3"/>
  <c r="AD729" i="3" s="1"/>
  <c r="P729" i="3"/>
  <c r="AP729" i="3" s="1"/>
  <c r="G729" i="3"/>
  <c r="A729" i="3"/>
  <c r="AZ728" i="3"/>
  <c r="AY728" i="3"/>
  <c r="AU728" i="3"/>
  <c r="AR728" i="3"/>
  <c r="AG728" i="3" s="1"/>
  <c r="AQ728" i="3"/>
  <c r="AO728" i="3"/>
  <c r="AH728" i="3"/>
  <c r="AF728" i="3"/>
  <c r="AC728" i="3"/>
  <c r="AB728" i="3"/>
  <c r="AD728" i="3" s="1"/>
  <c r="P728" i="3"/>
  <c r="AP728" i="3" s="1"/>
  <c r="G728" i="3"/>
  <c r="A728" i="3"/>
  <c r="AZ727" i="3"/>
  <c r="AY727" i="3"/>
  <c r="AU727" i="3"/>
  <c r="AR727" i="3"/>
  <c r="AG727" i="3" s="1"/>
  <c r="AQ727" i="3"/>
  <c r="AO727" i="3"/>
  <c r="AH727" i="3"/>
  <c r="AF727" i="3"/>
  <c r="AC727" i="3"/>
  <c r="AB727" i="3"/>
  <c r="AD727" i="3" s="1"/>
  <c r="P727" i="3"/>
  <c r="AP727" i="3" s="1"/>
  <c r="G727" i="3"/>
  <c r="A727" i="3"/>
  <c r="AZ726" i="3"/>
  <c r="AY726" i="3"/>
  <c r="AU726" i="3"/>
  <c r="AR726" i="3"/>
  <c r="AG726" i="3" s="1"/>
  <c r="AQ726" i="3"/>
  <c r="AO726" i="3"/>
  <c r="AH726" i="3"/>
  <c r="AF726" i="3"/>
  <c r="AC726" i="3"/>
  <c r="AB726" i="3"/>
  <c r="AD726" i="3" s="1"/>
  <c r="P726" i="3"/>
  <c r="AP726" i="3" s="1"/>
  <c r="G726" i="3"/>
  <c r="A726" i="3"/>
  <c r="AZ725" i="3"/>
  <c r="AY725" i="3"/>
  <c r="AU725" i="3"/>
  <c r="AR725" i="3"/>
  <c r="AG725" i="3" s="1"/>
  <c r="AQ725" i="3"/>
  <c r="AO725" i="3"/>
  <c r="AH725" i="3"/>
  <c r="AF725" i="3"/>
  <c r="AC725" i="3"/>
  <c r="AB725" i="3"/>
  <c r="AD725" i="3" s="1"/>
  <c r="P725" i="3"/>
  <c r="AP725" i="3" s="1"/>
  <c r="G725" i="3"/>
  <c r="A725" i="3"/>
  <c r="AZ724" i="3"/>
  <c r="AY724" i="3"/>
  <c r="AU724" i="3"/>
  <c r="AR724" i="3"/>
  <c r="AG724" i="3" s="1"/>
  <c r="AQ724" i="3"/>
  <c r="AO724" i="3"/>
  <c r="AH724" i="3"/>
  <c r="AF724" i="3"/>
  <c r="AC724" i="3"/>
  <c r="AB724" i="3"/>
  <c r="AD724" i="3" s="1"/>
  <c r="P724" i="3"/>
  <c r="AP724" i="3" s="1"/>
  <c r="G724" i="3"/>
  <c r="A724" i="3"/>
  <c r="AZ723" i="3"/>
  <c r="AY723" i="3"/>
  <c r="AU723" i="3"/>
  <c r="AR723" i="3"/>
  <c r="AG723" i="3" s="1"/>
  <c r="AQ723" i="3"/>
  <c r="AO723" i="3"/>
  <c r="AH723" i="3"/>
  <c r="AF723" i="3"/>
  <c r="AC723" i="3"/>
  <c r="AB723" i="3"/>
  <c r="AD723" i="3" s="1"/>
  <c r="P723" i="3"/>
  <c r="AP723" i="3" s="1"/>
  <c r="G723" i="3"/>
  <c r="A723" i="3"/>
  <c r="AZ722" i="3"/>
  <c r="AY722" i="3"/>
  <c r="AU722" i="3"/>
  <c r="AR722" i="3"/>
  <c r="AG722" i="3" s="1"/>
  <c r="AQ722" i="3"/>
  <c r="AO722" i="3"/>
  <c r="AH722" i="3"/>
  <c r="AF722" i="3"/>
  <c r="AC722" i="3"/>
  <c r="AB722" i="3"/>
  <c r="AD722" i="3" s="1"/>
  <c r="P722" i="3"/>
  <c r="AP722" i="3" s="1"/>
  <c r="G722" i="3"/>
  <c r="A722" i="3"/>
  <c r="AZ721" i="3"/>
  <c r="AY721" i="3"/>
  <c r="AU721" i="3"/>
  <c r="AR721" i="3"/>
  <c r="AG721" i="3" s="1"/>
  <c r="AQ721" i="3"/>
  <c r="AO721" i="3"/>
  <c r="AH721" i="3"/>
  <c r="AF721" i="3"/>
  <c r="AC721" i="3"/>
  <c r="AB721" i="3"/>
  <c r="AD721" i="3" s="1"/>
  <c r="P721" i="3"/>
  <c r="AP721" i="3" s="1"/>
  <c r="G721" i="3"/>
  <c r="A721" i="3"/>
  <c r="AZ720" i="3"/>
  <c r="AY720" i="3"/>
  <c r="AU720" i="3"/>
  <c r="AR720" i="3"/>
  <c r="AG720" i="3" s="1"/>
  <c r="AQ720" i="3"/>
  <c r="AO720" i="3"/>
  <c r="AH720" i="3"/>
  <c r="AF720" i="3"/>
  <c r="AC720" i="3"/>
  <c r="AB720" i="3"/>
  <c r="AD720" i="3" s="1"/>
  <c r="P720" i="3"/>
  <c r="AP720" i="3" s="1"/>
  <c r="G720" i="3"/>
  <c r="A720" i="3"/>
  <c r="AZ719" i="3"/>
  <c r="AY719" i="3"/>
  <c r="AU719" i="3"/>
  <c r="AR719" i="3"/>
  <c r="AG719" i="3" s="1"/>
  <c r="AQ719" i="3"/>
  <c r="AO719" i="3"/>
  <c r="AH719" i="3"/>
  <c r="AF719" i="3"/>
  <c r="AC719" i="3"/>
  <c r="AB719" i="3"/>
  <c r="AD719" i="3" s="1"/>
  <c r="P719" i="3"/>
  <c r="AP719" i="3" s="1"/>
  <c r="G719" i="3"/>
  <c r="A719" i="3"/>
  <c r="AZ718" i="3"/>
  <c r="AY718" i="3"/>
  <c r="AU718" i="3"/>
  <c r="AR718" i="3"/>
  <c r="AG718" i="3" s="1"/>
  <c r="AQ718" i="3"/>
  <c r="AO718" i="3"/>
  <c r="AH718" i="3"/>
  <c r="AF718" i="3"/>
  <c r="AC718" i="3"/>
  <c r="AB718" i="3"/>
  <c r="AD718" i="3" s="1"/>
  <c r="P718" i="3"/>
  <c r="AP718" i="3" s="1"/>
  <c r="G718" i="3"/>
  <c r="A718" i="3"/>
  <c r="AZ717" i="3"/>
  <c r="AY717" i="3"/>
  <c r="AU717" i="3"/>
  <c r="AR717" i="3"/>
  <c r="AG717" i="3" s="1"/>
  <c r="AQ717" i="3"/>
  <c r="AO717" i="3"/>
  <c r="AH717" i="3"/>
  <c r="AF717" i="3"/>
  <c r="AC717" i="3"/>
  <c r="AB717" i="3"/>
  <c r="AD717" i="3" s="1"/>
  <c r="P717" i="3"/>
  <c r="AP717" i="3" s="1"/>
  <c r="G717" i="3"/>
  <c r="A717" i="3"/>
  <c r="AZ716" i="3"/>
  <c r="AY716" i="3"/>
  <c r="AU716" i="3"/>
  <c r="AR716" i="3"/>
  <c r="AG716" i="3" s="1"/>
  <c r="AQ716" i="3"/>
  <c r="AO716" i="3"/>
  <c r="AH716" i="3"/>
  <c r="AF716" i="3"/>
  <c r="AC716" i="3"/>
  <c r="AB716" i="3"/>
  <c r="AD716" i="3" s="1"/>
  <c r="P716" i="3"/>
  <c r="AP716" i="3" s="1"/>
  <c r="G716" i="3"/>
  <c r="A716" i="3"/>
  <c r="AZ715" i="3"/>
  <c r="AY715" i="3"/>
  <c r="AU715" i="3"/>
  <c r="AR715" i="3"/>
  <c r="AG715" i="3" s="1"/>
  <c r="AQ715" i="3"/>
  <c r="AO715" i="3"/>
  <c r="AH715" i="3"/>
  <c r="AF715" i="3"/>
  <c r="AC715" i="3"/>
  <c r="AB715" i="3"/>
  <c r="AD715" i="3" s="1"/>
  <c r="P715" i="3"/>
  <c r="AP715" i="3" s="1"/>
  <c r="G715" i="3"/>
  <c r="A715" i="3"/>
  <c r="AZ714" i="3"/>
  <c r="AY714" i="3"/>
  <c r="AU714" i="3"/>
  <c r="AR714" i="3"/>
  <c r="AG714" i="3" s="1"/>
  <c r="AQ714" i="3"/>
  <c r="AO714" i="3"/>
  <c r="AH714" i="3"/>
  <c r="AF714" i="3"/>
  <c r="AC714" i="3"/>
  <c r="AB714" i="3"/>
  <c r="AD714" i="3" s="1"/>
  <c r="P714" i="3"/>
  <c r="AP714" i="3" s="1"/>
  <c r="G714" i="3"/>
  <c r="A714" i="3"/>
  <c r="AZ713" i="3"/>
  <c r="AY713" i="3"/>
  <c r="AU713" i="3"/>
  <c r="AR713" i="3"/>
  <c r="AG713" i="3" s="1"/>
  <c r="AQ713" i="3"/>
  <c r="AO713" i="3"/>
  <c r="AH713" i="3"/>
  <c r="AF713" i="3"/>
  <c r="AC713" i="3"/>
  <c r="AB713" i="3"/>
  <c r="AD713" i="3" s="1"/>
  <c r="P713" i="3"/>
  <c r="AP713" i="3" s="1"/>
  <c r="G713" i="3"/>
  <c r="A713" i="3"/>
  <c r="AZ712" i="3"/>
  <c r="AY712" i="3"/>
  <c r="AU712" i="3"/>
  <c r="AR712" i="3"/>
  <c r="AG712" i="3" s="1"/>
  <c r="AQ712" i="3"/>
  <c r="AO712" i="3"/>
  <c r="AH712" i="3"/>
  <c r="AF712" i="3"/>
  <c r="AC712" i="3"/>
  <c r="AB712" i="3"/>
  <c r="AD712" i="3" s="1"/>
  <c r="P712" i="3"/>
  <c r="AP712" i="3" s="1"/>
  <c r="G712" i="3"/>
  <c r="A712" i="3"/>
  <c r="AZ711" i="3"/>
  <c r="AY711" i="3"/>
  <c r="AU711" i="3"/>
  <c r="AR711" i="3"/>
  <c r="AG711" i="3" s="1"/>
  <c r="AQ711" i="3"/>
  <c r="AO711" i="3"/>
  <c r="AH711" i="3"/>
  <c r="AF711" i="3"/>
  <c r="AC711" i="3"/>
  <c r="AB711" i="3"/>
  <c r="AD711" i="3" s="1"/>
  <c r="P711" i="3"/>
  <c r="AP711" i="3" s="1"/>
  <c r="G711" i="3"/>
  <c r="A711" i="3"/>
  <c r="AZ710" i="3"/>
  <c r="AY710" i="3"/>
  <c r="AU710" i="3"/>
  <c r="AR710" i="3"/>
  <c r="AG710" i="3" s="1"/>
  <c r="AQ710" i="3"/>
  <c r="AO710" i="3"/>
  <c r="AH710" i="3"/>
  <c r="AF710" i="3"/>
  <c r="AC710" i="3"/>
  <c r="AB710" i="3"/>
  <c r="AD710" i="3" s="1"/>
  <c r="P710" i="3"/>
  <c r="AP710" i="3" s="1"/>
  <c r="G710" i="3"/>
  <c r="A710" i="3"/>
  <c r="AZ709" i="3"/>
  <c r="AY709" i="3"/>
  <c r="AU709" i="3"/>
  <c r="AR709" i="3"/>
  <c r="AG709" i="3" s="1"/>
  <c r="AQ709" i="3"/>
  <c r="AO709" i="3"/>
  <c r="AH709" i="3"/>
  <c r="AF709" i="3"/>
  <c r="AC709" i="3"/>
  <c r="AB709" i="3"/>
  <c r="AD709" i="3" s="1"/>
  <c r="P709" i="3"/>
  <c r="AP709" i="3" s="1"/>
  <c r="G709" i="3"/>
  <c r="A709" i="3"/>
  <c r="AZ708" i="3"/>
  <c r="AY708" i="3"/>
  <c r="AU708" i="3"/>
  <c r="AR708" i="3"/>
  <c r="AG708" i="3" s="1"/>
  <c r="AQ708" i="3"/>
  <c r="AO708" i="3"/>
  <c r="AH708" i="3"/>
  <c r="AF708" i="3"/>
  <c r="AC708" i="3"/>
  <c r="AB708" i="3"/>
  <c r="AD708" i="3" s="1"/>
  <c r="P708" i="3"/>
  <c r="AP708" i="3" s="1"/>
  <c r="G708" i="3"/>
  <c r="A708" i="3"/>
  <c r="AZ707" i="3"/>
  <c r="AY707" i="3"/>
  <c r="AU707" i="3"/>
  <c r="AR707" i="3"/>
  <c r="AG707" i="3" s="1"/>
  <c r="AQ707" i="3"/>
  <c r="AO707" i="3"/>
  <c r="AH707" i="3"/>
  <c r="AF707" i="3"/>
  <c r="AC707" i="3"/>
  <c r="AB707" i="3"/>
  <c r="AD707" i="3" s="1"/>
  <c r="P707" i="3"/>
  <c r="AP707" i="3" s="1"/>
  <c r="G707" i="3"/>
  <c r="A707" i="3"/>
  <c r="AZ706" i="3"/>
  <c r="AY706" i="3"/>
  <c r="AU706" i="3"/>
  <c r="AR706" i="3"/>
  <c r="AG706" i="3" s="1"/>
  <c r="AQ706" i="3"/>
  <c r="AO706" i="3"/>
  <c r="AH706" i="3"/>
  <c r="AF706" i="3"/>
  <c r="AC706" i="3"/>
  <c r="AB706" i="3"/>
  <c r="AD706" i="3" s="1"/>
  <c r="P706" i="3"/>
  <c r="AP706" i="3" s="1"/>
  <c r="G706" i="3"/>
  <c r="A706" i="3"/>
  <c r="AZ705" i="3"/>
  <c r="AY705" i="3"/>
  <c r="AU705" i="3"/>
  <c r="AR705" i="3"/>
  <c r="AG705" i="3" s="1"/>
  <c r="AQ705" i="3"/>
  <c r="AO705" i="3"/>
  <c r="AH705" i="3"/>
  <c r="AF705" i="3"/>
  <c r="AC705" i="3"/>
  <c r="AB705" i="3"/>
  <c r="AD705" i="3" s="1"/>
  <c r="P705" i="3"/>
  <c r="AP705" i="3" s="1"/>
  <c r="G705" i="3"/>
  <c r="A705" i="3"/>
  <c r="AZ704" i="3"/>
  <c r="AY704" i="3"/>
  <c r="AU704" i="3"/>
  <c r="AR704" i="3"/>
  <c r="AG704" i="3" s="1"/>
  <c r="AQ704" i="3"/>
  <c r="AO704" i="3"/>
  <c r="AH704" i="3"/>
  <c r="AF704" i="3"/>
  <c r="AC704" i="3"/>
  <c r="AB704" i="3"/>
  <c r="AD704" i="3" s="1"/>
  <c r="P704" i="3"/>
  <c r="AP704" i="3" s="1"/>
  <c r="G704" i="3"/>
  <c r="A704" i="3"/>
  <c r="AZ703" i="3"/>
  <c r="AY703" i="3"/>
  <c r="AU703" i="3"/>
  <c r="AR703" i="3"/>
  <c r="AG703" i="3" s="1"/>
  <c r="AQ703" i="3"/>
  <c r="AO703" i="3"/>
  <c r="AH703" i="3"/>
  <c r="AF703" i="3"/>
  <c r="AC703" i="3"/>
  <c r="AB703" i="3"/>
  <c r="AD703" i="3" s="1"/>
  <c r="P703" i="3"/>
  <c r="AP703" i="3" s="1"/>
  <c r="G703" i="3"/>
  <c r="A703" i="3"/>
  <c r="AZ702" i="3"/>
  <c r="AY702" i="3"/>
  <c r="AU702" i="3"/>
  <c r="AR702" i="3"/>
  <c r="AG702" i="3" s="1"/>
  <c r="AQ702" i="3"/>
  <c r="AO702" i="3"/>
  <c r="AH702" i="3"/>
  <c r="AF702" i="3"/>
  <c r="AC702" i="3"/>
  <c r="AB702" i="3"/>
  <c r="AD702" i="3" s="1"/>
  <c r="P702" i="3"/>
  <c r="AP702" i="3" s="1"/>
  <c r="G702" i="3"/>
  <c r="A702" i="3"/>
  <c r="AZ701" i="3"/>
  <c r="AY701" i="3"/>
  <c r="AU701" i="3"/>
  <c r="AR701" i="3"/>
  <c r="AG701" i="3" s="1"/>
  <c r="AQ701" i="3"/>
  <c r="AO701" i="3"/>
  <c r="AH701" i="3"/>
  <c r="AF701" i="3"/>
  <c r="AC701" i="3"/>
  <c r="AB701" i="3"/>
  <c r="AD701" i="3" s="1"/>
  <c r="P701" i="3"/>
  <c r="AP701" i="3" s="1"/>
  <c r="G701" i="3"/>
  <c r="A701" i="3"/>
  <c r="AZ700" i="3"/>
  <c r="AY700" i="3"/>
  <c r="AU700" i="3"/>
  <c r="AR700" i="3"/>
  <c r="AG700" i="3" s="1"/>
  <c r="AQ700" i="3"/>
  <c r="AO700" i="3"/>
  <c r="AH700" i="3"/>
  <c r="AF700" i="3"/>
  <c r="AC700" i="3"/>
  <c r="AB700" i="3"/>
  <c r="AD700" i="3" s="1"/>
  <c r="P700" i="3"/>
  <c r="AP700" i="3" s="1"/>
  <c r="G700" i="3"/>
  <c r="A700" i="3"/>
  <c r="AZ699" i="3"/>
  <c r="AY699" i="3"/>
  <c r="AU699" i="3"/>
  <c r="AR699" i="3"/>
  <c r="AG699" i="3" s="1"/>
  <c r="AQ699" i="3"/>
  <c r="AO699" i="3"/>
  <c r="AH699" i="3"/>
  <c r="AF699" i="3"/>
  <c r="AC699" i="3"/>
  <c r="AB699" i="3"/>
  <c r="AD699" i="3" s="1"/>
  <c r="P699" i="3"/>
  <c r="AP699" i="3" s="1"/>
  <c r="G699" i="3"/>
  <c r="A699" i="3"/>
  <c r="AZ698" i="3"/>
  <c r="AY698" i="3"/>
  <c r="AU698" i="3"/>
  <c r="AR698" i="3"/>
  <c r="AG698" i="3" s="1"/>
  <c r="AQ698" i="3"/>
  <c r="AO698" i="3"/>
  <c r="AH698" i="3"/>
  <c r="AF698" i="3"/>
  <c r="AC698" i="3"/>
  <c r="AB698" i="3"/>
  <c r="AD698" i="3" s="1"/>
  <c r="P698" i="3"/>
  <c r="AP698" i="3" s="1"/>
  <c r="G698" i="3"/>
  <c r="A698" i="3"/>
  <c r="AZ697" i="3"/>
  <c r="AY697" i="3"/>
  <c r="AU697" i="3"/>
  <c r="AR697" i="3"/>
  <c r="AG697" i="3" s="1"/>
  <c r="AQ697" i="3"/>
  <c r="AO697" i="3"/>
  <c r="AH697" i="3"/>
  <c r="AF697" i="3"/>
  <c r="AC697" i="3"/>
  <c r="AB697" i="3"/>
  <c r="AD697" i="3" s="1"/>
  <c r="P697" i="3"/>
  <c r="AP697" i="3" s="1"/>
  <c r="G697" i="3"/>
  <c r="A697" i="3"/>
  <c r="AZ696" i="3"/>
  <c r="AY696" i="3"/>
  <c r="AU696" i="3"/>
  <c r="AR696" i="3"/>
  <c r="AG696" i="3" s="1"/>
  <c r="AQ696" i="3"/>
  <c r="AO696" i="3"/>
  <c r="AH696" i="3"/>
  <c r="AF696" i="3"/>
  <c r="AC696" i="3"/>
  <c r="AB696" i="3"/>
  <c r="AD696" i="3" s="1"/>
  <c r="P696" i="3"/>
  <c r="AP696" i="3" s="1"/>
  <c r="G696" i="3"/>
  <c r="A696" i="3"/>
  <c r="AZ695" i="3"/>
  <c r="AY695" i="3"/>
  <c r="AU695" i="3"/>
  <c r="AR695" i="3"/>
  <c r="AG695" i="3" s="1"/>
  <c r="AQ695" i="3"/>
  <c r="AO695" i="3"/>
  <c r="AH695" i="3"/>
  <c r="AF695" i="3"/>
  <c r="AC695" i="3"/>
  <c r="AB695" i="3"/>
  <c r="AD695" i="3" s="1"/>
  <c r="P695" i="3"/>
  <c r="AP695" i="3" s="1"/>
  <c r="G695" i="3"/>
  <c r="A695" i="3"/>
  <c r="AZ694" i="3"/>
  <c r="AY694" i="3"/>
  <c r="AU694" i="3"/>
  <c r="AR694" i="3"/>
  <c r="AG694" i="3" s="1"/>
  <c r="AQ694" i="3"/>
  <c r="AO694" i="3"/>
  <c r="AH694" i="3"/>
  <c r="AF694" i="3"/>
  <c r="AC694" i="3"/>
  <c r="AB694" i="3"/>
  <c r="AD694" i="3" s="1"/>
  <c r="P694" i="3"/>
  <c r="AP694" i="3" s="1"/>
  <c r="G694" i="3"/>
  <c r="A694" i="3"/>
  <c r="AZ693" i="3"/>
  <c r="AY693" i="3"/>
  <c r="AU693" i="3"/>
  <c r="AR693" i="3"/>
  <c r="AG693" i="3" s="1"/>
  <c r="AQ693" i="3"/>
  <c r="AO693" i="3"/>
  <c r="AH693" i="3"/>
  <c r="AF693" i="3"/>
  <c r="AC693" i="3"/>
  <c r="AB693" i="3"/>
  <c r="AD693" i="3" s="1"/>
  <c r="P693" i="3"/>
  <c r="AP693" i="3" s="1"/>
  <c r="G693" i="3"/>
  <c r="A693" i="3"/>
  <c r="AZ692" i="3"/>
  <c r="AY692" i="3"/>
  <c r="AU692" i="3"/>
  <c r="AR692" i="3"/>
  <c r="AG692" i="3" s="1"/>
  <c r="AQ692" i="3"/>
  <c r="AO692" i="3"/>
  <c r="AH692" i="3"/>
  <c r="AF692" i="3"/>
  <c r="AC692" i="3"/>
  <c r="AB692" i="3"/>
  <c r="AD692" i="3" s="1"/>
  <c r="P692" i="3"/>
  <c r="AP692" i="3" s="1"/>
  <c r="G692" i="3"/>
  <c r="A692" i="3"/>
  <c r="AZ691" i="3"/>
  <c r="AY691" i="3"/>
  <c r="AU691" i="3"/>
  <c r="AR691" i="3"/>
  <c r="AG691" i="3" s="1"/>
  <c r="AQ691" i="3"/>
  <c r="AO691" i="3"/>
  <c r="AH691" i="3"/>
  <c r="AF691" i="3"/>
  <c r="AC691" i="3"/>
  <c r="AB691" i="3"/>
  <c r="AD691" i="3" s="1"/>
  <c r="P691" i="3"/>
  <c r="AP691" i="3" s="1"/>
  <c r="G691" i="3"/>
  <c r="A691" i="3"/>
  <c r="AZ690" i="3"/>
  <c r="AY690" i="3"/>
  <c r="AU690" i="3"/>
  <c r="AR690" i="3"/>
  <c r="AG690" i="3" s="1"/>
  <c r="AQ690" i="3"/>
  <c r="AO690" i="3"/>
  <c r="AH690" i="3"/>
  <c r="AF690" i="3"/>
  <c r="AC690" i="3"/>
  <c r="AB690" i="3"/>
  <c r="AD690" i="3" s="1"/>
  <c r="P690" i="3"/>
  <c r="AP690" i="3" s="1"/>
  <c r="G690" i="3"/>
  <c r="A690" i="3"/>
  <c r="AZ689" i="3"/>
  <c r="AY689" i="3"/>
  <c r="AU689" i="3"/>
  <c r="AR689" i="3"/>
  <c r="AG689" i="3" s="1"/>
  <c r="AQ689" i="3"/>
  <c r="AO689" i="3"/>
  <c r="AH689" i="3"/>
  <c r="AF689" i="3"/>
  <c r="AC689" i="3"/>
  <c r="AB689" i="3"/>
  <c r="AD689" i="3" s="1"/>
  <c r="P689" i="3"/>
  <c r="AP689" i="3" s="1"/>
  <c r="G689" i="3"/>
  <c r="A689" i="3"/>
  <c r="AZ688" i="3"/>
  <c r="AY688" i="3"/>
  <c r="AU688" i="3"/>
  <c r="AR688" i="3"/>
  <c r="AG688" i="3" s="1"/>
  <c r="AQ688" i="3"/>
  <c r="AO688" i="3"/>
  <c r="AH688" i="3"/>
  <c r="AF688" i="3"/>
  <c r="AC688" i="3"/>
  <c r="AB688" i="3"/>
  <c r="AD688" i="3" s="1"/>
  <c r="P688" i="3"/>
  <c r="AP688" i="3" s="1"/>
  <c r="G688" i="3"/>
  <c r="A688" i="3"/>
  <c r="AZ687" i="3"/>
  <c r="AY687" i="3"/>
  <c r="AU687" i="3"/>
  <c r="AR687" i="3"/>
  <c r="AG687" i="3" s="1"/>
  <c r="AQ687" i="3"/>
  <c r="AO687" i="3"/>
  <c r="AH687" i="3"/>
  <c r="AF687" i="3"/>
  <c r="AC687" i="3"/>
  <c r="AB687" i="3"/>
  <c r="AD687" i="3" s="1"/>
  <c r="P687" i="3"/>
  <c r="AP687" i="3" s="1"/>
  <c r="G687" i="3"/>
  <c r="A687" i="3"/>
  <c r="AZ686" i="3"/>
  <c r="AY686" i="3"/>
  <c r="AU686" i="3"/>
  <c r="AR686" i="3"/>
  <c r="AG686" i="3" s="1"/>
  <c r="AQ686" i="3"/>
  <c r="AO686" i="3"/>
  <c r="AH686" i="3"/>
  <c r="AF686" i="3"/>
  <c r="AC686" i="3"/>
  <c r="AB686" i="3"/>
  <c r="AD686" i="3" s="1"/>
  <c r="P686" i="3"/>
  <c r="AP686" i="3" s="1"/>
  <c r="G686" i="3"/>
  <c r="A686" i="3"/>
  <c r="AZ685" i="3"/>
  <c r="AY685" i="3"/>
  <c r="AU685" i="3"/>
  <c r="AR685" i="3"/>
  <c r="AG685" i="3" s="1"/>
  <c r="AQ685" i="3"/>
  <c r="AO685" i="3"/>
  <c r="AH685" i="3"/>
  <c r="AF685" i="3"/>
  <c r="AC685" i="3"/>
  <c r="AB685" i="3"/>
  <c r="AD685" i="3" s="1"/>
  <c r="P685" i="3"/>
  <c r="AP685" i="3" s="1"/>
  <c r="G685" i="3"/>
  <c r="A685" i="3"/>
  <c r="AZ684" i="3"/>
  <c r="AY684" i="3"/>
  <c r="AU684" i="3"/>
  <c r="AR684" i="3"/>
  <c r="AG684" i="3" s="1"/>
  <c r="AQ684" i="3"/>
  <c r="AO684" i="3"/>
  <c r="AH684" i="3"/>
  <c r="AF684" i="3"/>
  <c r="AC684" i="3"/>
  <c r="AB684" i="3"/>
  <c r="AD684" i="3" s="1"/>
  <c r="P684" i="3"/>
  <c r="AP684" i="3" s="1"/>
  <c r="G684" i="3"/>
  <c r="A684" i="3"/>
  <c r="AZ683" i="3"/>
  <c r="AY683" i="3"/>
  <c r="AU683" i="3"/>
  <c r="AR683" i="3"/>
  <c r="AG683" i="3" s="1"/>
  <c r="AQ683" i="3"/>
  <c r="AO683" i="3"/>
  <c r="AH683" i="3"/>
  <c r="AF683" i="3"/>
  <c r="AC683" i="3"/>
  <c r="AB683" i="3"/>
  <c r="AD683" i="3" s="1"/>
  <c r="P683" i="3"/>
  <c r="AP683" i="3" s="1"/>
  <c r="G683" i="3"/>
  <c r="A683" i="3"/>
  <c r="AZ682" i="3"/>
  <c r="AY682" i="3"/>
  <c r="AU682" i="3"/>
  <c r="AR682" i="3"/>
  <c r="AG682" i="3" s="1"/>
  <c r="AQ682" i="3"/>
  <c r="AO682" i="3"/>
  <c r="AH682" i="3"/>
  <c r="AF682" i="3"/>
  <c r="AC682" i="3"/>
  <c r="AB682" i="3"/>
  <c r="AD682" i="3" s="1"/>
  <c r="P682" i="3"/>
  <c r="AP682" i="3" s="1"/>
  <c r="G682" i="3"/>
  <c r="A682" i="3"/>
  <c r="AZ681" i="3"/>
  <c r="AY681" i="3"/>
  <c r="AU681" i="3"/>
  <c r="AR681" i="3"/>
  <c r="AG681" i="3" s="1"/>
  <c r="AQ681" i="3"/>
  <c r="AO681" i="3"/>
  <c r="AH681" i="3"/>
  <c r="AF681" i="3"/>
  <c r="AC681" i="3"/>
  <c r="AB681" i="3"/>
  <c r="AD681" i="3" s="1"/>
  <c r="P681" i="3"/>
  <c r="AP681" i="3" s="1"/>
  <c r="G681" i="3"/>
  <c r="A681" i="3"/>
  <c r="AZ680" i="3"/>
  <c r="AY680" i="3"/>
  <c r="AU680" i="3"/>
  <c r="AR680" i="3"/>
  <c r="AG680" i="3" s="1"/>
  <c r="AQ680" i="3"/>
  <c r="AO680" i="3"/>
  <c r="AH680" i="3"/>
  <c r="AF680" i="3"/>
  <c r="AC680" i="3"/>
  <c r="AB680" i="3"/>
  <c r="AD680" i="3" s="1"/>
  <c r="P680" i="3"/>
  <c r="AP680" i="3" s="1"/>
  <c r="G680" i="3"/>
  <c r="A680" i="3"/>
  <c r="AZ679" i="3"/>
  <c r="AY679" i="3"/>
  <c r="AU679" i="3"/>
  <c r="AR679" i="3"/>
  <c r="AG679" i="3" s="1"/>
  <c r="AQ679" i="3"/>
  <c r="AO679" i="3"/>
  <c r="AH679" i="3"/>
  <c r="AF679" i="3"/>
  <c r="AC679" i="3"/>
  <c r="AB679" i="3"/>
  <c r="AD679" i="3" s="1"/>
  <c r="P679" i="3"/>
  <c r="AP679" i="3" s="1"/>
  <c r="G679" i="3"/>
  <c r="A679" i="3"/>
  <c r="AZ678" i="3"/>
  <c r="AY678" i="3"/>
  <c r="AU678" i="3"/>
  <c r="AR678" i="3"/>
  <c r="AG678" i="3" s="1"/>
  <c r="AQ678" i="3"/>
  <c r="AO678" i="3"/>
  <c r="AH678" i="3"/>
  <c r="AF678" i="3"/>
  <c r="AC678" i="3"/>
  <c r="AB678" i="3"/>
  <c r="AD678" i="3" s="1"/>
  <c r="P678" i="3"/>
  <c r="AP678" i="3" s="1"/>
  <c r="G678" i="3"/>
  <c r="A678" i="3"/>
  <c r="AZ677" i="3"/>
  <c r="AY677" i="3"/>
  <c r="AU677" i="3"/>
  <c r="AR677" i="3"/>
  <c r="AG677" i="3" s="1"/>
  <c r="AQ677" i="3"/>
  <c r="AO677" i="3"/>
  <c r="AH677" i="3"/>
  <c r="AF677" i="3"/>
  <c r="AC677" i="3"/>
  <c r="AB677" i="3"/>
  <c r="AD677" i="3" s="1"/>
  <c r="P677" i="3"/>
  <c r="AP677" i="3" s="1"/>
  <c r="G677" i="3"/>
  <c r="A677" i="3"/>
  <c r="AZ676" i="3"/>
  <c r="AY676" i="3"/>
  <c r="AU676" i="3"/>
  <c r="AR676" i="3"/>
  <c r="AG676" i="3" s="1"/>
  <c r="AQ676" i="3"/>
  <c r="AO676" i="3"/>
  <c r="AH676" i="3"/>
  <c r="AF676" i="3"/>
  <c r="AC676" i="3"/>
  <c r="AB676" i="3"/>
  <c r="AD676" i="3" s="1"/>
  <c r="P676" i="3"/>
  <c r="AP676" i="3" s="1"/>
  <c r="G676" i="3"/>
  <c r="A676" i="3"/>
  <c r="AZ675" i="3"/>
  <c r="AY675" i="3"/>
  <c r="AU675" i="3"/>
  <c r="AR675" i="3"/>
  <c r="AG675" i="3" s="1"/>
  <c r="AQ675" i="3"/>
  <c r="AO675" i="3"/>
  <c r="AH675" i="3"/>
  <c r="AF675" i="3"/>
  <c r="AC675" i="3"/>
  <c r="AB675" i="3"/>
  <c r="AD675" i="3" s="1"/>
  <c r="P675" i="3"/>
  <c r="AP675" i="3" s="1"/>
  <c r="G675" i="3"/>
  <c r="A675" i="3"/>
  <c r="AZ674" i="3"/>
  <c r="AY674" i="3"/>
  <c r="AU674" i="3"/>
  <c r="AR674" i="3"/>
  <c r="AG674" i="3" s="1"/>
  <c r="AQ674" i="3"/>
  <c r="AO674" i="3"/>
  <c r="AH674" i="3"/>
  <c r="AF674" i="3"/>
  <c r="AC674" i="3"/>
  <c r="AB674" i="3"/>
  <c r="AD674" i="3" s="1"/>
  <c r="P674" i="3"/>
  <c r="AP674" i="3" s="1"/>
  <c r="G674" i="3"/>
  <c r="A674" i="3"/>
  <c r="AZ673" i="3"/>
  <c r="AY673" i="3"/>
  <c r="AU673" i="3"/>
  <c r="AR673" i="3"/>
  <c r="AG673" i="3" s="1"/>
  <c r="AQ673" i="3"/>
  <c r="AO673" i="3"/>
  <c r="AH673" i="3"/>
  <c r="AF673" i="3"/>
  <c r="AC673" i="3"/>
  <c r="AB673" i="3"/>
  <c r="AD673" i="3" s="1"/>
  <c r="P673" i="3"/>
  <c r="AP673" i="3" s="1"/>
  <c r="G673" i="3"/>
  <c r="A673" i="3"/>
  <c r="AZ672" i="3"/>
  <c r="AY672" i="3"/>
  <c r="AU672" i="3"/>
  <c r="AR672" i="3"/>
  <c r="AG672" i="3" s="1"/>
  <c r="AQ672" i="3"/>
  <c r="AO672" i="3"/>
  <c r="AH672" i="3"/>
  <c r="AF672" i="3"/>
  <c r="AC672" i="3"/>
  <c r="AB672" i="3"/>
  <c r="AD672" i="3" s="1"/>
  <c r="P672" i="3"/>
  <c r="AP672" i="3" s="1"/>
  <c r="G672" i="3"/>
  <c r="A672" i="3"/>
  <c r="AZ671" i="3"/>
  <c r="AY671" i="3"/>
  <c r="AU671" i="3"/>
  <c r="AR671" i="3"/>
  <c r="AG671" i="3" s="1"/>
  <c r="AQ671" i="3"/>
  <c r="AO671" i="3"/>
  <c r="AH671" i="3"/>
  <c r="AF671" i="3"/>
  <c r="AC671" i="3"/>
  <c r="AB671" i="3"/>
  <c r="AD671" i="3" s="1"/>
  <c r="P671" i="3"/>
  <c r="AP671" i="3" s="1"/>
  <c r="G671" i="3"/>
  <c r="A671" i="3"/>
  <c r="AZ670" i="3"/>
  <c r="AY670" i="3"/>
  <c r="AU670" i="3"/>
  <c r="AR670" i="3"/>
  <c r="AG670" i="3" s="1"/>
  <c r="AQ670" i="3"/>
  <c r="AO670" i="3"/>
  <c r="AH670" i="3"/>
  <c r="AF670" i="3"/>
  <c r="AC670" i="3"/>
  <c r="AB670" i="3"/>
  <c r="AD670" i="3" s="1"/>
  <c r="P670" i="3"/>
  <c r="AP670" i="3" s="1"/>
  <c r="G670" i="3"/>
  <c r="A670" i="3"/>
  <c r="AZ669" i="3"/>
  <c r="AY669" i="3"/>
  <c r="AU669" i="3"/>
  <c r="AR669" i="3"/>
  <c r="AG669" i="3" s="1"/>
  <c r="AQ669" i="3"/>
  <c r="AO669" i="3"/>
  <c r="AH669" i="3"/>
  <c r="AF669" i="3"/>
  <c r="AC669" i="3"/>
  <c r="AB669" i="3"/>
  <c r="AD669" i="3" s="1"/>
  <c r="P669" i="3"/>
  <c r="AP669" i="3" s="1"/>
  <c r="G669" i="3"/>
  <c r="A669" i="3"/>
  <c r="AZ668" i="3"/>
  <c r="AY668" i="3"/>
  <c r="AU668" i="3"/>
  <c r="AR668" i="3"/>
  <c r="AG668" i="3" s="1"/>
  <c r="AQ668" i="3"/>
  <c r="AO668" i="3"/>
  <c r="AH668" i="3"/>
  <c r="AF668" i="3"/>
  <c r="AC668" i="3"/>
  <c r="AB668" i="3"/>
  <c r="AD668" i="3" s="1"/>
  <c r="P668" i="3"/>
  <c r="AP668" i="3" s="1"/>
  <c r="G668" i="3"/>
  <c r="A668" i="3"/>
  <c r="AZ667" i="3"/>
  <c r="AY667" i="3"/>
  <c r="AU667" i="3"/>
  <c r="AR667" i="3"/>
  <c r="AG667" i="3" s="1"/>
  <c r="AQ667" i="3"/>
  <c r="AO667" i="3"/>
  <c r="AH667" i="3"/>
  <c r="AF667" i="3"/>
  <c r="AC667" i="3"/>
  <c r="AB667" i="3"/>
  <c r="AD667" i="3" s="1"/>
  <c r="P667" i="3"/>
  <c r="AP667" i="3" s="1"/>
  <c r="G667" i="3"/>
  <c r="A667" i="3"/>
  <c r="AZ666" i="3"/>
  <c r="AY666" i="3"/>
  <c r="AU666" i="3"/>
  <c r="AR666" i="3"/>
  <c r="AG666" i="3" s="1"/>
  <c r="AQ666" i="3"/>
  <c r="AO666" i="3"/>
  <c r="AH666" i="3"/>
  <c r="AF666" i="3"/>
  <c r="AC666" i="3"/>
  <c r="AB666" i="3"/>
  <c r="AD666" i="3" s="1"/>
  <c r="P666" i="3"/>
  <c r="AP666" i="3" s="1"/>
  <c r="G666" i="3"/>
  <c r="A666" i="3"/>
  <c r="AZ665" i="3"/>
  <c r="AY665" i="3"/>
  <c r="AU665" i="3"/>
  <c r="AR665" i="3"/>
  <c r="AG665" i="3" s="1"/>
  <c r="AQ665" i="3"/>
  <c r="AO665" i="3"/>
  <c r="AH665" i="3"/>
  <c r="AF665" i="3"/>
  <c r="AC665" i="3"/>
  <c r="AB665" i="3"/>
  <c r="AD665" i="3" s="1"/>
  <c r="P665" i="3"/>
  <c r="AP665" i="3" s="1"/>
  <c r="G665" i="3"/>
  <c r="A665" i="3"/>
  <c r="AZ664" i="3"/>
  <c r="AY664" i="3"/>
  <c r="AU664" i="3"/>
  <c r="AR664" i="3"/>
  <c r="AG664" i="3" s="1"/>
  <c r="AQ664" i="3"/>
  <c r="AO664" i="3"/>
  <c r="AH664" i="3"/>
  <c r="AF664" i="3"/>
  <c r="AC664" i="3"/>
  <c r="AB664" i="3"/>
  <c r="AD664" i="3" s="1"/>
  <c r="P664" i="3"/>
  <c r="AP664" i="3" s="1"/>
  <c r="G664" i="3"/>
  <c r="A664" i="3"/>
  <c r="AZ663" i="3"/>
  <c r="AY663" i="3"/>
  <c r="AU663" i="3"/>
  <c r="AR663" i="3"/>
  <c r="AG663" i="3" s="1"/>
  <c r="AQ663" i="3"/>
  <c r="AO663" i="3"/>
  <c r="AH663" i="3"/>
  <c r="AF663" i="3"/>
  <c r="AC663" i="3"/>
  <c r="AB663" i="3"/>
  <c r="AD663" i="3" s="1"/>
  <c r="P663" i="3"/>
  <c r="AP663" i="3" s="1"/>
  <c r="G663" i="3"/>
  <c r="A663" i="3"/>
  <c r="AZ662" i="3"/>
  <c r="AY662" i="3"/>
  <c r="AU662" i="3"/>
  <c r="AR662" i="3"/>
  <c r="AG662" i="3" s="1"/>
  <c r="AQ662" i="3"/>
  <c r="AO662" i="3"/>
  <c r="AH662" i="3"/>
  <c r="AF662" i="3"/>
  <c r="AC662" i="3"/>
  <c r="AB662" i="3"/>
  <c r="AD662" i="3" s="1"/>
  <c r="P662" i="3"/>
  <c r="AP662" i="3" s="1"/>
  <c r="G662" i="3"/>
  <c r="A662" i="3"/>
  <c r="AZ661" i="3"/>
  <c r="AY661" i="3"/>
  <c r="AU661" i="3"/>
  <c r="AR661" i="3"/>
  <c r="AG661" i="3" s="1"/>
  <c r="AQ661" i="3"/>
  <c r="AO661" i="3"/>
  <c r="AH661" i="3"/>
  <c r="AF661" i="3"/>
  <c r="AC661" i="3"/>
  <c r="AB661" i="3"/>
  <c r="AD661" i="3" s="1"/>
  <c r="P661" i="3"/>
  <c r="AP661" i="3" s="1"/>
  <c r="G661" i="3"/>
  <c r="A661" i="3"/>
  <c r="AZ660" i="3"/>
  <c r="AY660" i="3"/>
  <c r="AU660" i="3"/>
  <c r="AR660" i="3"/>
  <c r="AG660" i="3" s="1"/>
  <c r="AQ660" i="3"/>
  <c r="AO660" i="3"/>
  <c r="AH660" i="3"/>
  <c r="AF660" i="3"/>
  <c r="AC660" i="3"/>
  <c r="AB660" i="3"/>
  <c r="AD660" i="3" s="1"/>
  <c r="P660" i="3"/>
  <c r="AP660" i="3" s="1"/>
  <c r="G660" i="3"/>
  <c r="A660" i="3"/>
  <c r="AZ659" i="3"/>
  <c r="AY659" i="3"/>
  <c r="AU659" i="3"/>
  <c r="AR659" i="3"/>
  <c r="AG659" i="3" s="1"/>
  <c r="AQ659" i="3"/>
  <c r="AO659" i="3"/>
  <c r="AH659" i="3"/>
  <c r="AF659" i="3"/>
  <c r="AC659" i="3"/>
  <c r="AB659" i="3"/>
  <c r="AD659" i="3" s="1"/>
  <c r="P659" i="3"/>
  <c r="AP659" i="3" s="1"/>
  <c r="G659" i="3"/>
  <c r="A659" i="3"/>
  <c r="AZ658" i="3"/>
  <c r="AY658" i="3"/>
  <c r="AU658" i="3"/>
  <c r="AR658" i="3"/>
  <c r="AG658" i="3" s="1"/>
  <c r="AQ658" i="3"/>
  <c r="AO658" i="3"/>
  <c r="AH658" i="3"/>
  <c r="AF658" i="3"/>
  <c r="AC658" i="3"/>
  <c r="AB658" i="3"/>
  <c r="AD658" i="3" s="1"/>
  <c r="P658" i="3"/>
  <c r="AP658" i="3" s="1"/>
  <c r="G658" i="3"/>
  <c r="A658" i="3"/>
  <c r="AZ657" i="3"/>
  <c r="AY657" i="3"/>
  <c r="AU657" i="3"/>
  <c r="AR657" i="3"/>
  <c r="AG657" i="3" s="1"/>
  <c r="AQ657" i="3"/>
  <c r="AO657" i="3"/>
  <c r="AH657" i="3"/>
  <c r="AF657" i="3"/>
  <c r="AC657" i="3"/>
  <c r="AB657" i="3"/>
  <c r="AD657" i="3" s="1"/>
  <c r="P657" i="3"/>
  <c r="AP657" i="3" s="1"/>
  <c r="G657" i="3"/>
  <c r="A657" i="3"/>
  <c r="AZ656" i="3"/>
  <c r="AY656" i="3"/>
  <c r="AU656" i="3"/>
  <c r="AR656" i="3"/>
  <c r="AG656" i="3" s="1"/>
  <c r="AQ656" i="3"/>
  <c r="AO656" i="3"/>
  <c r="AH656" i="3"/>
  <c r="AF656" i="3"/>
  <c r="AC656" i="3"/>
  <c r="AB656" i="3"/>
  <c r="AD656" i="3" s="1"/>
  <c r="P656" i="3"/>
  <c r="AP656" i="3" s="1"/>
  <c r="G656" i="3"/>
  <c r="A656" i="3"/>
  <c r="AZ655" i="3"/>
  <c r="AY655" i="3"/>
  <c r="AU655" i="3"/>
  <c r="AR655" i="3"/>
  <c r="AG655" i="3" s="1"/>
  <c r="AQ655" i="3"/>
  <c r="AO655" i="3"/>
  <c r="AH655" i="3"/>
  <c r="AF655" i="3"/>
  <c r="AC655" i="3"/>
  <c r="AB655" i="3"/>
  <c r="AD655" i="3" s="1"/>
  <c r="P655" i="3"/>
  <c r="AP655" i="3" s="1"/>
  <c r="G655" i="3"/>
  <c r="A655" i="3"/>
  <c r="AZ654" i="3"/>
  <c r="AY654" i="3"/>
  <c r="AU654" i="3"/>
  <c r="AR654" i="3"/>
  <c r="AG654" i="3" s="1"/>
  <c r="AQ654" i="3"/>
  <c r="AO654" i="3"/>
  <c r="AH654" i="3"/>
  <c r="AF654" i="3"/>
  <c r="AC654" i="3"/>
  <c r="AB654" i="3"/>
  <c r="AD654" i="3" s="1"/>
  <c r="P654" i="3"/>
  <c r="AP654" i="3" s="1"/>
  <c r="G654" i="3"/>
  <c r="A654" i="3"/>
  <c r="AZ653" i="3"/>
  <c r="AY653" i="3"/>
  <c r="AU653" i="3"/>
  <c r="AR653" i="3"/>
  <c r="AG653" i="3" s="1"/>
  <c r="AQ653" i="3"/>
  <c r="AO653" i="3"/>
  <c r="AH653" i="3"/>
  <c r="AF653" i="3"/>
  <c r="AC653" i="3"/>
  <c r="AB653" i="3"/>
  <c r="AD653" i="3" s="1"/>
  <c r="P653" i="3"/>
  <c r="AP653" i="3" s="1"/>
  <c r="G653" i="3"/>
  <c r="A653" i="3"/>
  <c r="AZ652" i="3"/>
  <c r="AY652" i="3"/>
  <c r="AU652" i="3"/>
  <c r="AR652" i="3"/>
  <c r="AG652" i="3" s="1"/>
  <c r="AQ652" i="3"/>
  <c r="AO652" i="3"/>
  <c r="AH652" i="3"/>
  <c r="AF652" i="3"/>
  <c r="AC652" i="3"/>
  <c r="AB652" i="3"/>
  <c r="AD652" i="3" s="1"/>
  <c r="P652" i="3"/>
  <c r="AP652" i="3" s="1"/>
  <c r="G652" i="3"/>
  <c r="A652" i="3"/>
  <c r="AZ651" i="3"/>
  <c r="AY651" i="3"/>
  <c r="AU651" i="3"/>
  <c r="AR651" i="3"/>
  <c r="AG651" i="3" s="1"/>
  <c r="AQ651" i="3"/>
  <c r="AO651" i="3"/>
  <c r="AH651" i="3"/>
  <c r="AF651" i="3"/>
  <c r="AC651" i="3"/>
  <c r="AB651" i="3"/>
  <c r="AD651" i="3" s="1"/>
  <c r="P651" i="3"/>
  <c r="AP651" i="3" s="1"/>
  <c r="G651" i="3"/>
  <c r="A651" i="3"/>
  <c r="AZ650" i="3"/>
  <c r="AY650" i="3"/>
  <c r="AU650" i="3"/>
  <c r="AR650" i="3"/>
  <c r="AG650" i="3" s="1"/>
  <c r="AQ650" i="3"/>
  <c r="AO650" i="3"/>
  <c r="AH650" i="3"/>
  <c r="AF650" i="3"/>
  <c r="AC650" i="3"/>
  <c r="AB650" i="3"/>
  <c r="AD650" i="3" s="1"/>
  <c r="P650" i="3"/>
  <c r="AP650" i="3" s="1"/>
  <c r="G650" i="3"/>
  <c r="A650" i="3"/>
  <c r="AZ649" i="3"/>
  <c r="AY649" i="3"/>
  <c r="AU649" i="3"/>
  <c r="AR649" i="3"/>
  <c r="AG649" i="3" s="1"/>
  <c r="AQ649" i="3"/>
  <c r="AO649" i="3"/>
  <c r="AH649" i="3"/>
  <c r="AF649" i="3"/>
  <c r="AC649" i="3"/>
  <c r="AB649" i="3"/>
  <c r="AD649" i="3" s="1"/>
  <c r="P649" i="3"/>
  <c r="AP649" i="3" s="1"/>
  <c r="G649" i="3"/>
  <c r="A649" i="3"/>
  <c r="AZ648" i="3"/>
  <c r="AY648" i="3"/>
  <c r="AU648" i="3"/>
  <c r="AR648" i="3"/>
  <c r="AG648" i="3" s="1"/>
  <c r="AQ648" i="3"/>
  <c r="AO648" i="3"/>
  <c r="AH648" i="3"/>
  <c r="AF648" i="3"/>
  <c r="AC648" i="3"/>
  <c r="AB648" i="3"/>
  <c r="AD648" i="3" s="1"/>
  <c r="P648" i="3"/>
  <c r="AP648" i="3" s="1"/>
  <c r="G648" i="3"/>
  <c r="A648" i="3"/>
  <c r="AZ647" i="3"/>
  <c r="AY647" i="3"/>
  <c r="AU647" i="3"/>
  <c r="AR647" i="3"/>
  <c r="AG647" i="3" s="1"/>
  <c r="AQ647" i="3"/>
  <c r="AO647" i="3"/>
  <c r="AH647" i="3"/>
  <c r="AF647" i="3"/>
  <c r="AC647" i="3"/>
  <c r="AB647" i="3"/>
  <c r="AD647" i="3" s="1"/>
  <c r="P647" i="3"/>
  <c r="AP647" i="3" s="1"/>
  <c r="G647" i="3"/>
  <c r="A647" i="3"/>
  <c r="AZ646" i="3"/>
  <c r="AY646" i="3"/>
  <c r="AU646" i="3"/>
  <c r="AR646" i="3"/>
  <c r="AG646" i="3" s="1"/>
  <c r="AQ646" i="3"/>
  <c r="AP646" i="3"/>
  <c r="AO646" i="3"/>
  <c r="AH646" i="3"/>
  <c r="AF646" i="3"/>
  <c r="AC646" i="3"/>
  <c r="AB646" i="3"/>
  <c r="AD646" i="3" s="1"/>
  <c r="G646" i="3"/>
  <c r="A646" i="3"/>
  <c r="AZ645" i="3"/>
  <c r="AY645" i="3"/>
  <c r="AU645" i="3"/>
  <c r="AR645" i="3"/>
  <c r="AG645" i="3" s="1"/>
  <c r="AQ645" i="3"/>
  <c r="AO645" i="3"/>
  <c r="AH645" i="3"/>
  <c r="AF645" i="3"/>
  <c r="AC645" i="3"/>
  <c r="AB645" i="3"/>
  <c r="AD645" i="3" s="1"/>
  <c r="P645" i="3"/>
  <c r="AP645" i="3" s="1"/>
  <c r="G645" i="3"/>
  <c r="A645" i="3"/>
  <c r="AZ644" i="3"/>
  <c r="AY644" i="3"/>
  <c r="AU644" i="3"/>
  <c r="AR644" i="3"/>
  <c r="AG644" i="3" s="1"/>
  <c r="AQ644" i="3"/>
  <c r="AO644" i="3"/>
  <c r="AH644" i="3"/>
  <c r="AF644" i="3"/>
  <c r="AC644" i="3"/>
  <c r="AB644" i="3"/>
  <c r="AD644" i="3" s="1"/>
  <c r="P644" i="3"/>
  <c r="AP644" i="3" s="1"/>
  <c r="G644" i="3"/>
  <c r="A644" i="3"/>
  <c r="AZ643" i="3"/>
  <c r="AY643" i="3"/>
  <c r="AU643" i="3"/>
  <c r="AR643" i="3"/>
  <c r="AG643" i="3" s="1"/>
  <c r="AQ643" i="3"/>
  <c r="AO643" i="3"/>
  <c r="AH643" i="3"/>
  <c r="AF643" i="3"/>
  <c r="AC643" i="3"/>
  <c r="AB643" i="3"/>
  <c r="AD643" i="3" s="1"/>
  <c r="P643" i="3"/>
  <c r="AP643" i="3" s="1"/>
  <c r="G643" i="3"/>
  <c r="A643" i="3"/>
  <c r="AZ642" i="3"/>
  <c r="AY642" i="3"/>
  <c r="AU642" i="3"/>
  <c r="AR642" i="3"/>
  <c r="AG642" i="3" s="1"/>
  <c r="AQ642" i="3"/>
  <c r="AO642" i="3"/>
  <c r="AH642" i="3"/>
  <c r="AF642" i="3"/>
  <c r="AC642" i="3"/>
  <c r="AB642" i="3"/>
  <c r="AD642" i="3" s="1"/>
  <c r="P642" i="3"/>
  <c r="AP642" i="3" s="1"/>
  <c r="G642" i="3"/>
  <c r="A642" i="3"/>
  <c r="AZ641" i="3"/>
  <c r="AY641" i="3"/>
  <c r="AU641" i="3"/>
  <c r="AR641" i="3"/>
  <c r="AG641" i="3" s="1"/>
  <c r="AQ641" i="3"/>
  <c r="AO641" i="3"/>
  <c r="AH641" i="3"/>
  <c r="AF641" i="3"/>
  <c r="AC641" i="3"/>
  <c r="AB641" i="3"/>
  <c r="AD641" i="3" s="1"/>
  <c r="P641" i="3"/>
  <c r="AP641" i="3" s="1"/>
  <c r="G641" i="3"/>
  <c r="A641" i="3"/>
  <c r="AZ640" i="3"/>
  <c r="AY640" i="3"/>
  <c r="AU640" i="3"/>
  <c r="AR640" i="3"/>
  <c r="AG640" i="3" s="1"/>
  <c r="AQ640" i="3"/>
  <c r="AO640" i="3"/>
  <c r="AH640" i="3"/>
  <c r="AF640" i="3"/>
  <c r="AC640" i="3"/>
  <c r="AB640" i="3"/>
  <c r="AD640" i="3" s="1"/>
  <c r="P640" i="3"/>
  <c r="AP640" i="3" s="1"/>
  <c r="G640" i="3"/>
  <c r="A640" i="3"/>
  <c r="AZ639" i="3"/>
  <c r="AY639" i="3"/>
  <c r="AU639" i="3"/>
  <c r="AR639" i="3"/>
  <c r="AG639" i="3" s="1"/>
  <c r="AQ639" i="3"/>
  <c r="AO639" i="3"/>
  <c r="AH639" i="3"/>
  <c r="AF639" i="3"/>
  <c r="AC639" i="3"/>
  <c r="AB639" i="3"/>
  <c r="AD639" i="3" s="1"/>
  <c r="P639" i="3"/>
  <c r="AP639" i="3" s="1"/>
  <c r="G639" i="3"/>
  <c r="A639" i="3"/>
  <c r="AZ638" i="3"/>
  <c r="AY638" i="3"/>
  <c r="AU638" i="3"/>
  <c r="AR638" i="3"/>
  <c r="AG638" i="3" s="1"/>
  <c r="AQ638" i="3"/>
  <c r="AO638" i="3"/>
  <c r="AH638" i="3"/>
  <c r="AF638" i="3"/>
  <c r="AC638" i="3"/>
  <c r="AB638" i="3"/>
  <c r="AD638" i="3" s="1"/>
  <c r="P638" i="3"/>
  <c r="AP638" i="3" s="1"/>
  <c r="G638" i="3"/>
  <c r="A638" i="3"/>
  <c r="AZ637" i="3"/>
  <c r="AY637" i="3"/>
  <c r="AU637" i="3"/>
  <c r="AR637" i="3"/>
  <c r="AG637" i="3" s="1"/>
  <c r="AQ637" i="3"/>
  <c r="AO637" i="3"/>
  <c r="AH637" i="3"/>
  <c r="AF637" i="3"/>
  <c r="AC637" i="3"/>
  <c r="AB637" i="3"/>
  <c r="AD637" i="3" s="1"/>
  <c r="P637" i="3"/>
  <c r="AP637" i="3" s="1"/>
  <c r="G637" i="3"/>
  <c r="A637" i="3"/>
  <c r="AZ636" i="3"/>
  <c r="AY636" i="3"/>
  <c r="AU636" i="3"/>
  <c r="AR636" i="3"/>
  <c r="AG636" i="3" s="1"/>
  <c r="AQ636" i="3"/>
  <c r="AO636" i="3"/>
  <c r="AH636" i="3"/>
  <c r="AF636" i="3"/>
  <c r="AC636" i="3"/>
  <c r="AB636" i="3"/>
  <c r="AD636" i="3" s="1"/>
  <c r="P636" i="3"/>
  <c r="AP636" i="3" s="1"/>
  <c r="G636" i="3"/>
  <c r="A636" i="3"/>
  <c r="AZ635" i="3"/>
  <c r="AY635" i="3"/>
  <c r="AU635" i="3"/>
  <c r="AR635" i="3"/>
  <c r="AG635" i="3" s="1"/>
  <c r="AQ635" i="3"/>
  <c r="AO635" i="3"/>
  <c r="AH635" i="3"/>
  <c r="AF635" i="3"/>
  <c r="AC635" i="3"/>
  <c r="AB635" i="3"/>
  <c r="AD635" i="3" s="1"/>
  <c r="P635" i="3"/>
  <c r="AP635" i="3" s="1"/>
  <c r="G635" i="3"/>
  <c r="A635" i="3"/>
  <c r="AZ634" i="3"/>
  <c r="AY634" i="3"/>
  <c r="AU634" i="3"/>
  <c r="AR634" i="3"/>
  <c r="AG634" i="3" s="1"/>
  <c r="AQ634" i="3"/>
  <c r="AO634" i="3"/>
  <c r="AH634" i="3"/>
  <c r="AF634" i="3"/>
  <c r="AC634" i="3"/>
  <c r="AB634" i="3"/>
  <c r="AD634" i="3" s="1"/>
  <c r="P634" i="3"/>
  <c r="AP634" i="3" s="1"/>
  <c r="G634" i="3"/>
  <c r="A634" i="3"/>
  <c r="AZ633" i="3"/>
  <c r="AY633" i="3"/>
  <c r="AU633" i="3"/>
  <c r="AR633" i="3"/>
  <c r="AG633" i="3" s="1"/>
  <c r="AQ633" i="3"/>
  <c r="AO633" i="3"/>
  <c r="AH633" i="3"/>
  <c r="AF633" i="3"/>
  <c r="AC633" i="3"/>
  <c r="AB633" i="3"/>
  <c r="AD633" i="3" s="1"/>
  <c r="P633" i="3"/>
  <c r="AP633" i="3" s="1"/>
  <c r="G633" i="3"/>
  <c r="A633" i="3"/>
  <c r="AZ632" i="3"/>
  <c r="AY632" i="3"/>
  <c r="AU632" i="3"/>
  <c r="AR632" i="3"/>
  <c r="AG632" i="3" s="1"/>
  <c r="AQ632" i="3"/>
  <c r="AO632" i="3"/>
  <c r="AH632" i="3"/>
  <c r="AF632" i="3"/>
  <c r="AC632" i="3"/>
  <c r="AB632" i="3"/>
  <c r="AD632" i="3" s="1"/>
  <c r="P632" i="3"/>
  <c r="AP632" i="3" s="1"/>
  <c r="G632" i="3"/>
  <c r="A632" i="3"/>
  <c r="AZ631" i="3"/>
  <c r="AY631" i="3"/>
  <c r="AU631" i="3"/>
  <c r="AR631" i="3"/>
  <c r="AG631" i="3" s="1"/>
  <c r="AQ631" i="3"/>
  <c r="AO631" i="3"/>
  <c r="AH631" i="3"/>
  <c r="AF631" i="3"/>
  <c r="AC631" i="3"/>
  <c r="AB631" i="3"/>
  <c r="AD631" i="3" s="1"/>
  <c r="P631" i="3"/>
  <c r="AP631" i="3" s="1"/>
  <c r="G631" i="3"/>
  <c r="A631" i="3"/>
  <c r="AZ630" i="3"/>
  <c r="AY630" i="3"/>
  <c r="AU630" i="3"/>
  <c r="AR630" i="3"/>
  <c r="AG630" i="3" s="1"/>
  <c r="AQ630" i="3"/>
  <c r="AO630" i="3"/>
  <c r="AH630" i="3"/>
  <c r="AF630" i="3"/>
  <c r="AC630" i="3"/>
  <c r="AB630" i="3"/>
  <c r="AD630" i="3" s="1"/>
  <c r="P630" i="3"/>
  <c r="AP630" i="3" s="1"/>
  <c r="G630" i="3"/>
  <c r="A630" i="3"/>
  <c r="AZ629" i="3"/>
  <c r="AY629" i="3"/>
  <c r="AU629" i="3"/>
  <c r="AR629" i="3"/>
  <c r="AG629" i="3" s="1"/>
  <c r="AQ629" i="3"/>
  <c r="AO629" i="3"/>
  <c r="AH629" i="3"/>
  <c r="AF629" i="3"/>
  <c r="AC629" i="3"/>
  <c r="AB629" i="3"/>
  <c r="AD629" i="3" s="1"/>
  <c r="P629" i="3"/>
  <c r="AP629" i="3" s="1"/>
  <c r="G629" i="3"/>
  <c r="A629" i="3"/>
  <c r="AZ628" i="3"/>
  <c r="AY628" i="3"/>
  <c r="AU628" i="3"/>
  <c r="AR628" i="3"/>
  <c r="AG628" i="3" s="1"/>
  <c r="AQ628" i="3"/>
  <c r="AO628" i="3"/>
  <c r="AH628" i="3"/>
  <c r="AF628" i="3"/>
  <c r="AC628" i="3"/>
  <c r="AB628" i="3"/>
  <c r="AD628" i="3" s="1"/>
  <c r="P628" i="3"/>
  <c r="AP628" i="3" s="1"/>
  <c r="G628" i="3"/>
  <c r="A628" i="3"/>
  <c r="AZ627" i="3"/>
  <c r="AY627" i="3"/>
  <c r="AU627" i="3"/>
  <c r="AR627" i="3"/>
  <c r="AG627" i="3" s="1"/>
  <c r="AQ627" i="3"/>
  <c r="AO627" i="3"/>
  <c r="AH627" i="3"/>
  <c r="AF627" i="3"/>
  <c r="AC627" i="3"/>
  <c r="AB627" i="3"/>
  <c r="AD627" i="3" s="1"/>
  <c r="P627" i="3"/>
  <c r="AP627" i="3" s="1"/>
  <c r="G627" i="3"/>
  <c r="A627" i="3"/>
  <c r="AZ626" i="3"/>
  <c r="AY626" i="3"/>
  <c r="AU626" i="3"/>
  <c r="AR626" i="3"/>
  <c r="AG626" i="3" s="1"/>
  <c r="AQ626" i="3"/>
  <c r="AO626" i="3"/>
  <c r="AH626" i="3"/>
  <c r="AF626" i="3"/>
  <c r="AC626" i="3"/>
  <c r="AB626" i="3"/>
  <c r="AD626" i="3" s="1"/>
  <c r="P626" i="3"/>
  <c r="AP626" i="3" s="1"/>
  <c r="G626" i="3"/>
  <c r="A626" i="3"/>
  <c r="AZ625" i="3"/>
  <c r="AY625" i="3"/>
  <c r="AU625" i="3"/>
  <c r="AR625" i="3"/>
  <c r="AG625" i="3" s="1"/>
  <c r="AQ625" i="3"/>
  <c r="AO625" i="3"/>
  <c r="AH625" i="3"/>
  <c r="AF625" i="3"/>
  <c r="AC625" i="3"/>
  <c r="AB625" i="3"/>
  <c r="AD625" i="3" s="1"/>
  <c r="P625" i="3"/>
  <c r="AP625" i="3" s="1"/>
  <c r="G625" i="3"/>
  <c r="A625" i="3"/>
  <c r="AZ624" i="3"/>
  <c r="AY624" i="3"/>
  <c r="AU624" i="3"/>
  <c r="AR624" i="3"/>
  <c r="AG624" i="3" s="1"/>
  <c r="AQ624" i="3"/>
  <c r="AO624" i="3"/>
  <c r="AH624" i="3"/>
  <c r="AF624" i="3"/>
  <c r="AC624" i="3"/>
  <c r="AB624" i="3"/>
  <c r="AD624" i="3" s="1"/>
  <c r="P624" i="3"/>
  <c r="AP624" i="3" s="1"/>
  <c r="G624" i="3"/>
  <c r="A624" i="3"/>
  <c r="AZ623" i="3"/>
  <c r="AY623" i="3"/>
  <c r="AU623" i="3"/>
  <c r="AR623" i="3"/>
  <c r="AG623" i="3" s="1"/>
  <c r="AQ623" i="3"/>
  <c r="AO623" i="3"/>
  <c r="AH623" i="3"/>
  <c r="AF623" i="3"/>
  <c r="AC623" i="3"/>
  <c r="AB623" i="3"/>
  <c r="AD623" i="3" s="1"/>
  <c r="P623" i="3"/>
  <c r="AP623" i="3" s="1"/>
  <c r="G623" i="3"/>
  <c r="A623" i="3"/>
  <c r="AZ622" i="3"/>
  <c r="AY622" i="3"/>
  <c r="AU622" i="3"/>
  <c r="AR622" i="3"/>
  <c r="AG622" i="3" s="1"/>
  <c r="AQ622" i="3"/>
  <c r="AO622" i="3"/>
  <c r="AH622" i="3"/>
  <c r="AF622" i="3"/>
  <c r="AC622" i="3"/>
  <c r="AB622" i="3"/>
  <c r="AD622" i="3" s="1"/>
  <c r="P622" i="3"/>
  <c r="AP622" i="3" s="1"/>
  <c r="G622" i="3"/>
  <c r="A622" i="3"/>
  <c r="AZ621" i="3"/>
  <c r="AY621" i="3"/>
  <c r="AU621" i="3"/>
  <c r="AR621" i="3"/>
  <c r="AG621" i="3" s="1"/>
  <c r="AQ621" i="3"/>
  <c r="AO621" i="3"/>
  <c r="AH621" i="3"/>
  <c r="AF621" i="3"/>
  <c r="AC621" i="3"/>
  <c r="AB621" i="3"/>
  <c r="AD621" i="3" s="1"/>
  <c r="P621" i="3"/>
  <c r="AP621" i="3" s="1"/>
  <c r="G621" i="3"/>
  <c r="A621" i="3"/>
  <c r="AZ620" i="3"/>
  <c r="AY620" i="3"/>
  <c r="AU620" i="3"/>
  <c r="AR620" i="3"/>
  <c r="AG620" i="3" s="1"/>
  <c r="AQ620" i="3"/>
  <c r="AO620" i="3"/>
  <c r="AH620" i="3"/>
  <c r="AF620" i="3"/>
  <c r="AC620" i="3"/>
  <c r="AB620" i="3"/>
  <c r="AD620" i="3" s="1"/>
  <c r="P620" i="3"/>
  <c r="AP620" i="3" s="1"/>
  <c r="G620" i="3"/>
  <c r="A620" i="3"/>
  <c r="AZ619" i="3"/>
  <c r="AY619" i="3"/>
  <c r="AU619" i="3"/>
  <c r="AR619" i="3"/>
  <c r="AG619" i="3" s="1"/>
  <c r="AQ619" i="3"/>
  <c r="AO619" i="3"/>
  <c r="AH619" i="3"/>
  <c r="AF619" i="3"/>
  <c r="AC619" i="3"/>
  <c r="AB619" i="3"/>
  <c r="AD619" i="3" s="1"/>
  <c r="P619" i="3"/>
  <c r="AP619" i="3" s="1"/>
  <c r="G619" i="3"/>
  <c r="A619" i="3"/>
  <c r="AZ618" i="3"/>
  <c r="AY618" i="3"/>
  <c r="AU618" i="3"/>
  <c r="AR618" i="3"/>
  <c r="AG618" i="3" s="1"/>
  <c r="AQ618" i="3"/>
  <c r="AO618" i="3"/>
  <c r="AH618" i="3"/>
  <c r="AF618" i="3"/>
  <c r="AC618" i="3"/>
  <c r="AB618" i="3"/>
  <c r="AD618" i="3" s="1"/>
  <c r="P618" i="3"/>
  <c r="AP618" i="3" s="1"/>
  <c r="G618" i="3"/>
  <c r="A618" i="3"/>
  <c r="AZ617" i="3"/>
  <c r="AY617" i="3"/>
  <c r="AU617" i="3"/>
  <c r="AR617" i="3"/>
  <c r="AG617" i="3" s="1"/>
  <c r="AQ617" i="3"/>
  <c r="AO617" i="3"/>
  <c r="AH617" i="3"/>
  <c r="AF617" i="3"/>
  <c r="AC617" i="3"/>
  <c r="AB617" i="3"/>
  <c r="AD617" i="3" s="1"/>
  <c r="P617" i="3"/>
  <c r="AP617" i="3" s="1"/>
  <c r="G617" i="3"/>
  <c r="A617" i="3"/>
  <c r="AZ616" i="3"/>
  <c r="AY616" i="3"/>
  <c r="AU616" i="3"/>
  <c r="AR616" i="3"/>
  <c r="AG616" i="3" s="1"/>
  <c r="AQ616" i="3"/>
  <c r="AO616" i="3"/>
  <c r="AH616" i="3"/>
  <c r="AF616" i="3"/>
  <c r="AC616" i="3"/>
  <c r="AB616" i="3"/>
  <c r="AD616" i="3" s="1"/>
  <c r="P616" i="3"/>
  <c r="AP616" i="3" s="1"/>
  <c r="G616" i="3"/>
  <c r="A616" i="3"/>
  <c r="AZ615" i="3"/>
  <c r="AY615" i="3"/>
  <c r="AU615" i="3"/>
  <c r="AR615" i="3"/>
  <c r="AG615" i="3" s="1"/>
  <c r="AQ615" i="3"/>
  <c r="AO615" i="3"/>
  <c r="AH615" i="3"/>
  <c r="AF615" i="3"/>
  <c r="AC615" i="3"/>
  <c r="AB615" i="3"/>
  <c r="AD615" i="3" s="1"/>
  <c r="P615" i="3"/>
  <c r="AP615" i="3" s="1"/>
  <c r="G615" i="3"/>
  <c r="A615" i="3"/>
  <c r="AZ614" i="3"/>
  <c r="AY614" i="3"/>
  <c r="AU614" i="3"/>
  <c r="AR614" i="3"/>
  <c r="AG614" i="3" s="1"/>
  <c r="AQ614" i="3"/>
  <c r="AO614" i="3"/>
  <c r="AH614" i="3"/>
  <c r="AF614" i="3"/>
  <c r="AC614" i="3"/>
  <c r="AB614" i="3"/>
  <c r="AD614" i="3" s="1"/>
  <c r="P614" i="3"/>
  <c r="AP614" i="3" s="1"/>
  <c r="G614" i="3"/>
  <c r="A614" i="3"/>
  <c r="AZ613" i="3"/>
  <c r="AY613" i="3"/>
  <c r="AU613" i="3"/>
  <c r="AR613" i="3"/>
  <c r="AG613" i="3" s="1"/>
  <c r="AQ613" i="3"/>
  <c r="AO613" i="3"/>
  <c r="AH613" i="3"/>
  <c r="AF613" i="3"/>
  <c r="AC613" i="3"/>
  <c r="AB613" i="3"/>
  <c r="AD613" i="3" s="1"/>
  <c r="P613" i="3"/>
  <c r="AP613" i="3" s="1"/>
  <c r="G613" i="3"/>
  <c r="A613" i="3"/>
  <c r="AZ612" i="3"/>
  <c r="AY612" i="3"/>
  <c r="AU612" i="3"/>
  <c r="AR612" i="3"/>
  <c r="AG612" i="3" s="1"/>
  <c r="AQ612" i="3"/>
  <c r="AO612" i="3"/>
  <c r="AH612" i="3"/>
  <c r="AF612" i="3"/>
  <c r="AC612" i="3"/>
  <c r="AB612" i="3"/>
  <c r="AD612" i="3" s="1"/>
  <c r="P612" i="3"/>
  <c r="AP612" i="3" s="1"/>
  <c r="G612" i="3"/>
  <c r="A612" i="3"/>
  <c r="AZ611" i="3"/>
  <c r="AY611" i="3"/>
  <c r="AU611" i="3"/>
  <c r="AR611" i="3"/>
  <c r="AG611" i="3" s="1"/>
  <c r="AQ611" i="3"/>
  <c r="AO611" i="3"/>
  <c r="AH611" i="3"/>
  <c r="AF611" i="3"/>
  <c r="AC611" i="3"/>
  <c r="AB611" i="3"/>
  <c r="AD611" i="3" s="1"/>
  <c r="P611" i="3"/>
  <c r="AP611" i="3" s="1"/>
  <c r="G611" i="3"/>
  <c r="A611" i="3"/>
  <c r="AZ610" i="3"/>
  <c r="AY610" i="3"/>
  <c r="AU610" i="3"/>
  <c r="AR610" i="3"/>
  <c r="AG610" i="3" s="1"/>
  <c r="AQ610" i="3"/>
  <c r="AO610" i="3"/>
  <c r="AH610" i="3"/>
  <c r="AF610" i="3"/>
  <c r="AC610" i="3"/>
  <c r="AB610" i="3"/>
  <c r="AD610" i="3" s="1"/>
  <c r="P610" i="3"/>
  <c r="AP610" i="3" s="1"/>
  <c r="G610" i="3"/>
  <c r="A610" i="3"/>
  <c r="AZ609" i="3"/>
  <c r="AY609" i="3"/>
  <c r="AU609" i="3"/>
  <c r="AR609" i="3"/>
  <c r="AG609" i="3" s="1"/>
  <c r="AQ609" i="3"/>
  <c r="AO609" i="3"/>
  <c r="AH609" i="3"/>
  <c r="AF609" i="3"/>
  <c r="AC609" i="3"/>
  <c r="AB609" i="3"/>
  <c r="AD609" i="3" s="1"/>
  <c r="P609" i="3"/>
  <c r="AP609" i="3" s="1"/>
  <c r="G609" i="3"/>
  <c r="A609" i="3"/>
  <c r="AZ608" i="3"/>
  <c r="AY608" i="3"/>
  <c r="AU608" i="3"/>
  <c r="AR608" i="3"/>
  <c r="AG608" i="3" s="1"/>
  <c r="AQ608" i="3"/>
  <c r="AO608" i="3"/>
  <c r="AH608" i="3"/>
  <c r="AF608" i="3"/>
  <c r="AC608" i="3"/>
  <c r="AB608" i="3"/>
  <c r="AD608" i="3" s="1"/>
  <c r="P608" i="3"/>
  <c r="AP608" i="3" s="1"/>
  <c r="G608" i="3"/>
  <c r="A608" i="3"/>
  <c r="AZ607" i="3"/>
  <c r="AY607" i="3"/>
  <c r="AU607" i="3"/>
  <c r="AR607" i="3"/>
  <c r="AG607" i="3" s="1"/>
  <c r="AQ607" i="3"/>
  <c r="AO607" i="3"/>
  <c r="AH607" i="3"/>
  <c r="AF607" i="3"/>
  <c r="AC607" i="3"/>
  <c r="AB607" i="3"/>
  <c r="AD607" i="3" s="1"/>
  <c r="P607" i="3"/>
  <c r="AP607" i="3" s="1"/>
  <c r="G607" i="3"/>
  <c r="A607" i="3"/>
  <c r="AZ606" i="3"/>
  <c r="AY606" i="3"/>
  <c r="AU606" i="3"/>
  <c r="AR606" i="3"/>
  <c r="AG606" i="3" s="1"/>
  <c r="AQ606" i="3"/>
  <c r="AO606" i="3"/>
  <c r="AH606" i="3"/>
  <c r="AF606" i="3"/>
  <c r="AC606" i="3"/>
  <c r="AB606" i="3"/>
  <c r="AD606" i="3" s="1"/>
  <c r="P606" i="3"/>
  <c r="AP606" i="3" s="1"/>
  <c r="G606" i="3"/>
  <c r="A606" i="3"/>
  <c r="AZ605" i="3"/>
  <c r="AY605" i="3"/>
  <c r="AU605" i="3"/>
  <c r="AR605" i="3"/>
  <c r="AG605" i="3" s="1"/>
  <c r="AQ605" i="3"/>
  <c r="AO605" i="3"/>
  <c r="AH605" i="3"/>
  <c r="AF605" i="3"/>
  <c r="AC605" i="3"/>
  <c r="AB605" i="3"/>
  <c r="AD605" i="3" s="1"/>
  <c r="P605" i="3"/>
  <c r="AP605" i="3" s="1"/>
  <c r="G605" i="3"/>
  <c r="A605" i="3"/>
  <c r="AZ604" i="3"/>
  <c r="AY604" i="3"/>
  <c r="AU604" i="3"/>
  <c r="AR604" i="3"/>
  <c r="AG604" i="3" s="1"/>
  <c r="AQ604" i="3"/>
  <c r="AO604" i="3"/>
  <c r="AH604" i="3"/>
  <c r="AF604" i="3"/>
  <c r="AC604" i="3"/>
  <c r="AB604" i="3"/>
  <c r="AD604" i="3" s="1"/>
  <c r="P604" i="3"/>
  <c r="AP604" i="3" s="1"/>
  <c r="G604" i="3"/>
  <c r="A604" i="3"/>
  <c r="AZ603" i="3"/>
  <c r="AY603" i="3"/>
  <c r="AU603" i="3"/>
  <c r="AR603" i="3"/>
  <c r="AG603" i="3" s="1"/>
  <c r="AQ603" i="3"/>
  <c r="AO603" i="3"/>
  <c r="AH603" i="3"/>
  <c r="AF603" i="3"/>
  <c r="AC603" i="3"/>
  <c r="AB603" i="3"/>
  <c r="AD603" i="3" s="1"/>
  <c r="P603" i="3"/>
  <c r="AP603" i="3" s="1"/>
  <c r="G603" i="3"/>
  <c r="A603" i="3"/>
  <c r="AZ602" i="3"/>
  <c r="AY602" i="3"/>
  <c r="AU602" i="3"/>
  <c r="AR602" i="3"/>
  <c r="AG602" i="3" s="1"/>
  <c r="AQ602" i="3"/>
  <c r="AO602" i="3"/>
  <c r="AH602" i="3"/>
  <c r="AF602" i="3"/>
  <c r="AC602" i="3"/>
  <c r="AB602" i="3"/>
  <c r="AD602" i="3" s="1"/>
  <c r="P602" i="3"/>
  <c r="AP602" i="3" s="1"/>
  <c r="G602" i="3"/>
  <c r="A602" i="3"/>
  <c r="AZ601" i="3"/>
  <c r="AY601" i="3"/>
  <c r="AU601" i="3"/>
  <c r="AR601" i="3"/>
  <c r="AG601" i="3" s="1"/>
  <c r="AQ601" i="3"/>
  <c r="AO601" i="3"/>
  <c r="AH601" i="3"/>
  <c r="AF601" i="3"/>
  <c r="AC601" i="3"/>
  <c r="AB601" i="3"/>
  <c r="AD601" i="3" s="1"/>
  <c r="P601" i="3"/>
  <c r="AP601" i="3" s="1"/>
  <c r="G601" i="3"/>
  <c r="A601" i="3"/>
  <c r="AZ600" i="3"/>
  <c r="AY600" i="3"/>
  <c r="AU600" i="3"/>
  <c r="AR600" i="3"/>
  <c r="AG600" i="3" s="1"/>
  <c r="AQ600" i="3"/>
  <c r="AO600" i="3"/>
  <c r="AH600" i="3"/>
  <c r="AF600" i="3"/>
  <c r="AC600" i="3"/>
  <c r="AB600" i="3"/>
  <c r="AD600" i="3" s="1"/>
  <c r="P600" i="3"/>
  <c r="AP600" i="3" s="1"/>
  <c r="G600" i="3"/>
  <c r="A600" i="3"/>
  <c r="AZ599" i="3"/>
  <c r="AY599" i="3"/>
  <c r="AU599" i="3"/>
  <c r="AR599" i="3"/>
  <c r="AG599" i="3" s="1"/>
  <c r="AQ599" i="3"/>
  <c r="AO599" i="3"/>
  <c r="AH599" i="3"/>
  <c r="AF599" i="3"/>
  <c r="AC599" i="3"/>
  <c r="AB599" i="3"/>
  <c r="AD599" i="3" s="1"/>
  <c r="P599" i="3"/>
  <c r="AP599" i="3" s="1"/>
  <c r="G599" i="3"/>
  <c r="A599" i="3"/>
  <c r="AZ598" i="3"/>
  <c r="AY598" i="3"/>
  <c r="AU598" i="3"/>
  <c r="AR598" i="3"/>
  <c r="AG598" i="3" s="1"/>
  <c r="AQ598" i="3"/>
  <c r="AO598" i="3"/>
  <c r="AH598" i="3"/>
  <c r="AF598" i="3"/>
  <c r="AC598" i="3"/>
  <c r="AB598" i="3"/>
  <c r="AD598" i="3" s="1"/>
  <c r="P598" i="3"/>
  <c r="AP598" i="3" s="1"/>
  <c r="G598" i="3"/>
  <c r="A598" i="3"/>
  <c r="AZ597" i="3"/>
  <c r="AY597" i="3"/>
  <c r="AU597" i="3"/>
  <c r="AR597" i="3"/>
  <c r="AG597" i="3" s="1"/>
  <c r="AQ597" i="3"/>
  <c r="AO597" i="3"/>
  <c r="AH597" i="3"/>
  <c r="AF597" i="3"/>
  <c r="AC597" i="3"/>
  <c r="AB597" i="3"/>
  <c r="AD597" i="3" s="1"/>
  <c r="P597" i="3"/>
  <c r="AP597" i="3" s="1"/>
  <c r="G597" i="3"/>
  <c r="A597" i="3"/>
  <c r="AZ596" i="3"/>
  <c r="AY596" i="3"/>
  <c r="AU596" i="3"/>
  <c r="AR596" i="3"/>
  <c r="AG596" i="3" s="1"/>
  <c r="AQ596" i="3"/>
  <c r="AO596" i="3"/>
  <c r="AH596" i="3"/>
  <c r="AF596" i="3"/>
  <c r="AC596" i="3"/>
  <c r="AB596" i="3"/>
  <c r="AD596" i="3" s="1"/>
  <c r="P596" i="3"/>
  <c r="AP596" i="3" s="1"/>
  <c r="G596" i="3"/>
  <c r="A596" i="3"/>
  <c r="AZ595" i="3"/>
  <c r="AY595" i="3"/>
  <c r="AU595" i="3"/>
  <c r="AR595" i="3"/>
  <c r="AG595" i="3" s="1"/>
  <c r="AQ595" i="3"/>
  <c r="AO595" i="3"/>
  <c r="AH595" i="3"/>
  <c r="AF595" i="3"/>
  <c r="AC595" i="3"/>
  <c r="AB595" i="3"/>
  <c r="AD595" i="3" s="1"/>
  <c r="P595" i="3"/>
  <c r="AP595" i="3" s="1"/>
  <c r="G595" i="3"/>
  <c r="A595" i="3"/>
  <c r="AZ594" i="3"/>
  <c r="AY594" i="3"/>
  <c r="AU594" i="3"/>
  <c r="AR594" i="3"/>
  <c r="AG594" i="3" s="1"/>
  <c r="AQ594" i="3"/>
  <c r="AO594" i="3"/>
  <c r="AH594" i="3"/>
  <c r="AF594" i="3"/>
  <c r="AC594" i="3"/>
  <c r="AB594" i="3"/>
  <c r="AD594" i="3" s="1"/>
  <c r="P594" i="3"/>
  <c r="AP594" i="3" s="1"/>
  <c r="G594" i="3"/>
  <c r="A594" i="3"/>
  <c r="AZ593" i="3"/>
  <c r="AY593" i="3"/>
  <c r="AU593" i="3"/>
  <c r="AR593" i="3"/>
  <c r="AG593" i="3" s="1"/>
  <c r="AQ593" i="3"/>
  <c r="AO593" i="3"/>
  <c r="AH593" i="3"/>
  <c r="AF593" i="3"/>
  <c r="AC593" i="3"/>
  <c r="AB593" i="3"/>
  <c r="AD593" i="3" s="1"/>
  <c r="P593" i="3"/>
  <c r="AP593" i="3" s="1"/>
  <c r="G593" i="3"/>
  <c r="A593" i="3"/>
  <c r="AZ592" i="3"/>
  <c r="AY592" i="3"/>
  <c r="AU592" i="3"/>
  <c r="AR592" i="3"/>
  <c r="AG592" i="3" s="1"/>
  <c r="AQ592" i="3"/>
  <c r="AO592" i="3"/>
  <c r="AH592" i="3"/>
  <c r="AF592" i="3"/>
  <c r="AC592" i="3"/>
  <c r="AB592" i="3"/>
  <c r="AD592" i="3" s="1"/>
  <c r="P592" i="3"/>
  <c r="AP592" i="3" s="1"/>
  <c r="G592" i="3"/>
  <c r="A592" i="3"/>
  <c r="AZ591" i="3"/>
  <c r="AY591" i="3"/>
  <c r="AU591" i="3"/>
  <c r="AR591" i="3"/>
  <c r="AG591" i="3" s="1"/>
  <c r="AQ591" i="3"/>
  <c r="AO591" i="3"/>
  <c r="AH591" i="3"/>
  <c r="AF591" i="3"/>
  <c r="AC591" i="3"/>
  <c r="AB591" i="3"/>
  <c r="AD591" i="3" s="1"/>
  <c r="P591" i="3"/>
  <c r="AP591" i="3" s="1"/>
  <c r="G591" i="3"/>
  <c r="A591" i="3"/>
  <c r="AZ590" i="3"/>
  <c r="AY590" i="3"/>
  <c r="AU590" i="3"/>
  <c r="AR590" i="3"/>
  <c r="AG590" i="3" s="1"/>
  <c r="AQ590" i="3"/>
  <c r="AO590" i="3"/>
  <c r="AH590" i="3"/>
  <c r="AF590" i="3"/>
  <c r="AC590" i="3"/>
  <c r="AB590" i="3"/>
  <c r="AD590" i="3" s="1"/>
  <c r="P590" i="3"/>
  <c r="AP590" i="3" s="1"/>
  <c r="G590" i="3"/>
  <c r="A590" i="3"/>
  <c r="AZ589" i="3"/>
  <c r="AY589" i="3"/>
  <c r="AU589" i="3"/>
  <c r="AR589" i="3"/>
  <c r="AG589" i="3" s="1"/>
  <c r="AQ589" i="3"/>
  <c r="AO589" i="3"/>
  <c r="AH589" i="3"/>
  <c r="AF589" i="3"/>
  <c r="AC589" i="3"/>
  <c r="AB589" i="3"/>
  <c r="AD589" i="3" s="1"/>
  <c r="P589" i="3"/>
  <c r="AP589" i="3" s="1"/>
  <c r="G589" i="3"/>
  <c r="A589" i="3"/>
  <c r="AZ588" i="3"/>
  <c r="AY588" i="3"/>
  <c r="AU588" i="3"/>
  <c r="AR588" i="3"/>
  <c r="AG588" i="3" s="1"/>
  <c r="AQ588" i="3"/>
  <c r="AO588" i="3"/>
  <c r="AH588" i="3"/>
  <c r="AF588" i="3"/>
  <c r="AC588" i="3"/>
  <c r="AB588" i="3"/>
  <c r="AD588" i="3" s="1"/>
  <c r="P588" i="3"/>
  <c r="AP588" i="3" s="1"/>
  <c r="G588" i="3"/>
  <c r="A588" i="3"/>
  <c r="AZ587" i="3"/>
  <c r="AY587" i="3"/>
  <c r="AU587" i="3"/>
  <c r="AR587" i="3"/>
  <c r="AG587" i="3" s="1"/>
  <c r="AQ587" i="3"/>
  <c r="AO587" i="3"/>
  <c r="AH587" i="3"/>
  <c r="AF587" i="3"/>
  <c r="AC587" i="3"/>
  <c r="AB587" i="3"/>
  <c r="AD587" i="3" s="1"/>
  <c r="P587" i="3"/>
  <c r="AP587" i="3" s="1"/>
  <c r="G587" i="3"/>
  <c r="A587" i="3"/>
  <c r="AZ586" i="3"/>
  <c r="AY586" i="3"/>
  <c r="AU586" i="3"/>
  <c r="AR586" i="3"/>
  <c r="AG586" i="3" s="1"/>
  <c r="AQ586" i="3"/>
  <c r="AO586" i="3"/>
  <c r="AH586" i="3"/>
  <c r="AF586" i="3"/>
  <c r="AC586" i="3"/>
  <c r="AB586" i="3"/>
  <c r="AD586" i="3" s="1"/>
  <c r="P586" i="3"/>
  <c r="AP586" i="3" s="1"/>
  <c r="G586" i="3"/>
  <c r="A586" i="3"/>
  <c r="AZ585" i="3"/>
  <c r="AY585" i="3"/>
  <c r="AU585" i="3"/>
  <c r="AR585" i="3"/>
  <c r="AG585" i="3" s="1"/>
  <c r="AQ585" i="3"/>
  <c r="AO585" i="3"/>
  <c r="AH585" i="3"/>
  <c r="AF585" i="3"/>
  <c r="AC585" i="3"/>
  <c r="AB585" i="3"/>
  <c r="AD585" i="3" s="1"/>
  <c r="P585" i="3"/>
  <c r="AP585" i="3" s="1"/>
  <c r="G585" i="3"/>
  <c r="A585" i="3"/>
  <c r="AZ584" i="3"/>
  <c r="AY584" i="3"/>
  <c r="AU584" i="3"/>
  <c r="AR584" i="3"/>
  <c r="AG584" i="3" s="1"/>
  <c r="AQ584" i="3"/>
  <c r="AO584" i="3"/>
  <c r="AH584" i="3"/>
  <c r="AF584" i="3"/>
  <c r="AC584" i="3"/>
  <c r="AB584" i="3"/>
  <c r="AD584" i="3" s="1"/>
  <c r="P584" i="3"/>
  <c r="AP584" i="3" s="1"/>
  <c r="G584" i="3"/>
  <c r="A584" i="3"/>
  <c r="AZ583" i="3"/>
  <c r="AY583" i="3"/>
  <c r="AU583" i="3"/>
  <c r="AR583" i="3"/>
  <c r="AG583" i="3" s="1"/>
  <c r="AQ583" i="3"/>
  <c r="AO583" i="3"/>
  <c r="AH583" i="3"/>
  <c r="AF583" i="3"/>
  <c r="AC583" i="3"/>
  <c r="AB583" i="3"/>
  <c r="AD583" i="3" s="1"/>
  <c r="P583" i="3"/>
  <c r="AP583" i="3" s="1"/>
  <c r="G583" i="3"/>
  <c r="A583" i="3"/>
  <c r="AZ582" i="3"/>
  <c r="AY582" i="3"/>
  <c r="AU582" i="3"/>
  <c r="AR582" i="3"/>
  <c r="AG582" i="3" s="1"/>
  <c r="AQ582" i="3"/>
  <c r="AO582" i="3"/>
  <c r="AH582" i="3"/>
  <c r="AF582" i="3"/>
  <c r="AC582" i="3"/>
  <c r="AB582" i="3"/>
  <c r="AD582" i="3" s="1"/>
  <c r="P582" i="3"/>
  <c r="AP582" i="3" s="1"/>
  <c r="G582" i="3"/>
  <c r="A582" i="3"/>
  <c r="AZ581" i="3"/>
  <c r="AY581" i="3"/>
  <c r="AU581" i="3"/>
  <c r="AR581" i="3"/>
  <c r="AG581" i="3" s="1"/>
  <c r="AQ581" i="3"/>
  <c r="AO581" i="3"/>
  <c r="AH581" i="3"/>
  <c r="AF581" i="3"/>
  <c r="AC581" i="3"/>
  <c r="AB581" i="3"/>
  <c r="AD581" i="3" s="1"/>
  <c r="P581" i="3"/>
  <c r="AP581" i="3" s="1"/>
  <c r="G581" i="3"/>
  <c r="A581" i="3"/>
  <c r="AZ580" i="3"/>
  <c r="AY580" i="3"/>
  <c r="AU580" i="3"/>
  <c r="AR580" i="3"/>
  <c r="AG580" i="3" s="1"/>
  <c r="AQ580" i="3"/>
  <c r="AO580" i="3"/>
  <c r="AH580" i="3"/>
  <c r="AF580" i="3"/>
  <c r="AC580" i="3"/>
  <c r="AB580" i="3"/>
  <c r="AD580" i="3" s="1"/>
  <c r="P580" i="3"/>
  <c r="AP580" i="3" s="1"/>
  <c r="G580" i="3"/>
  <c r="A580" i="3"/>
  <c r="AZ579" i="3"/>
  <c r="AY579" i="3"/>
  <c r="AU579" i="3"/>
  <c r="AR579" i="3"/>
  <c r="AG579" i="3" s="1"/>
  <c r="AQ579" i="3"/>
  <c r="AO579" i="3"/>
  <c r="AH579" i="3"/>
  <c r="AF579" i="3"/>
  <c r="AC579" i="3"/>
  <c r="AB579" i="3"/>
  <c r="AD579" i="3" s="1"/>
  <c r="P579" i="3"/>
  <c r="AP579" i="3" s="1"/>
  <c r="G579" i="3"/>
  <c r="A579" i="3"/>
  <c r="AZ578" i="3"/>
  <c r="AY578" i="3"/>
  <c r="AU578" i="3"/>
  <c r="AR578" i="3"/>
  <c r="AG578" i="3" s="1"/>
  <c r="AQ578" i="3"/>
  <c r="AO578" i="3"/>
  <c r="AH578" i="3"/>
  <c r="AF578" i="3"/>
  <c r="AC578" i="3"/>
  <c r="AB578" i="3"/>
  <c r="AD578" i="3" s="1"/>
  <c r="P578" i="3"/>
  <c r="AP578" i="3" s="1"/>
  <c r="G578" i="3"/>
  <c r="A578" i="3"/>
  <c r="AZ577" i="3"/>
  <c r="AY577" i="3"/>
  <c r="AU577" i="3"/>
  <c r="AR577" i="3"/>
  <c r="AG577" i="3" s="1"/>
  <c r="AQ577" i="3"/>
  <c r="AO577" i="3"/>
  <c r="AH577" i="3"/>
  <c r="AF577" i="3"/>
  <c r="AC577" i="3"/>
  <c r="AB577" i="3"/>
  <c r="AD577" i="3" s="1"/>
  <c r="P577" i="3"/>
  <c r="AP577" i="3" s="1"/>
  <c r="G577" i="3"/>
  <c r="A577" i="3"/>
  <c r="AZ576" i="3"/>
  <c r="AY576" i="3"/>
  <c r="AU576" i="3"/>
  <c r="AR576" i="3"/>
  <c r="AG576" i="3" s="1"/>
  <c r="AQ576" i="3"/>
  <c r="AO576" i="3"/>
  <c r="AH576" i="3"/>
  <c r="AF576" i="3"/>
  <c r="AC576" i="3"/>
  <c r="AB576" i="3"/>
  <c r="AD576" i="3" s="1"/>
  <c r="P576" i="3"/>
  <c r="AP576" i="3" s="1"/>
  <c r="G576" i="3"/>
  <c r="A576" i="3"/>
  <c r="AZ575" i="3"/>
  <c r="AY575" i="3"/>
  <c r="AU575" i="3"/>
  <c r="AR575" i="3"/>
  <c r="AG575" i="3" s="1"/>
  <c r="AQ575" i="3"/>
  <c r="AO575" i="3"/>
  <c r="AH575" i="3"/>
  <c r="AF575" i="3"/>
  <c r="AC575" i="3"/>
  <c r="AB575" i="3"/>
  <c r="AD575" i="3" s="1"/>
  <c r="P575" i="3"/>
  <c r="AP575" i="3" s="1"/>
  <c r="G575" i="3"/>
  <c r="A575" i="3"/>
  <c r="AZ574" i="3"/>
  <c r="AY574" i="3"/>
  <c r="AU574" i="3"/>
  <c r="AR574" i="3"/>
  <c r="AG574" i="3" s="1"/>
  <c r="AQ574" i="3"/>
  <c r="AO574" i="3"/>
  <c r="AH574" i="3"/>
  <c r="AF574" i="3"/>
  <c r="AC574" i="3"/>
  <c r="AB574" i="3"/>
  <c r="AD574" i="3" s="1"/>
  <c r="P574" i="3"/>
  <c r="AP574" i="3" s="1"/>
  <c r="G574" i="3"/>
  <c r="A574" i="3"/>
  <c r="AZ573" i="3"/>
  <c r="AY573" i="3"/>
  <c r="AU573" i="3"/>
  <c r="AR573" i="3"/>
  <c r="AG573" i="3" s="1"/>
  <c r="AQ573" i="3"/>
  <c r="AO573" i="3"/>
  <c r="AH573" i="3"/>
  <c r="AF573" i="3"/>
  <c r="AC573" i="3"/>
  <c r="AB573" i="3"/>
  <c r="AD573" i="3" s="1"/>
  <c r="P573" i="3"/>
  <c r="AP573" i="3" s="1"/>
  <c r="G573" i="3"/>
  <c r="A573" i="3"/>
  <c r="AZ572" i="3"/>
  <c r="AY572" i="3"/>
  <c r="AU572" i="3"/>
  <c r="AR572" i="3"/>
  <c r="AG572" i="3" s="1"/>
  <c r="AQ572" i="3"/>
  <c r="AO572" i="3"/>
  <c r="AH572" i="3"/>
  <c r="AF572" i="3"/>
  <c r="AC572" i="3"/>
  <c r="AB572" i="3"/>
  <c r="AD572" i="3" s="1"/>
  <c r="P572" i="3"/>
  <c r="AP572" i="3" s="1"/>
  <c r="G572" i="3"/>
  <c r="A572" i="3"/>
  <c r="AZ571" i="3"/>
  <c r="AY571" i="3"/>
  <c r="AU571" i="3"/>
  <c r="AR571" i="3"/>
  <c r="AG571" i="3" s="1"/>
  <c r="AQ571" i="3"/>
  <c r="AO571" i="3"/>
  <c r="AH571" i="3"/>
  <c r="AF571" i="3"/>
  <c r="AC571" i="3"/>
  <c r="AB571" i="3"/>
  <c r="AD571" i="3" s="1"/>
  <c r="P571" i="3"/>
  <c r="AP571" i="3" s="1"/>
  <c r="G571" i="3"/>
  <c r="A571" i="3"/>
  <c r="AZ570" i="3"/>
  <c r="AY570" i="3"/>
  <c r="AU570" i="3"/>
  <c r="AR570" i="3"/>
  <c r="AG570" i="3" s="1"/>
  <c r="AQ570" i="3"/>
  <c r="AO570" i="3"/>
  <c r="AH570" i="3"/>
  <c r="AF570" i="3"/>
  <c r="AC570" i="3"/>
  <c r="AB570" i="3"/>
  <c r="AD570" i="3" s="1"/>
  <c r="P570" i="3"/>
  <c r="AP570" i="3" s="1"/>
  <c r="G570" i="3"/>
  <c r="A570" i="3"/>
  <c r="AZ569" i="3"/>
  <c r="AY569" i="3"/>
  <c r="AU569" i="3"/>
  <c r="AR569" i="3"/>
  <c r="AG569" i="3" s="1"/>
  <c r="AQ569" i="3"/>
  <c r="AO569" i="3"/>
  <c r="AH569" i="3"/>
  <c r="AF569" i="3"/>
  <c r="AC569" i="3"/>
  <c r="AB569" i="3"/>
  <c r="AD569" i="3" s="1"/>
  <c r="P569" i="3"/>
  <c r="AP569" i="3" s="1"/>
  <c r="G569" i="3"/>
  <c r="A569" i="3"/>
  <c r="AZ568" i="3"/>
  <c r="AY568" i="3"/>
  <c r="AU568" i="3"/>
  <c r="AR568" i="3"/>
  <c r="AG568" i="3" s="1"/>
  <c r="AQ568" i="3"/>
  <c r="AO568" i="3"/>
  <c r="AH568" i="3"/>
  <c r="AF568" i="3"/>
  <c r="AC568" i="3"/>
  <c r="AB568" i="3"/>
  <c r="AD568" i="3" s="1"/>
  <c r="P568" i="3"/>
  <c r="AP568" i="3" s="1"/>
  <c r="G568" i="3"/>
  <c r="A568" i="3"/>
  <c r="AZ567" i="3"/>
  <c r="AY567" i="3"/>
  <c r="AU567" i="3"/>
  <c r="AR567" i="3"/>
  <c r="AG567" i="3" s="1"/>
  <c r="AQ567" i="3"/>
  <c r="AO567" i="3"/>
  <c r="AH567" i="3"/>
  <c r="AF567" i="3"/>
  <c r="AC567" i="3"/>
  <c r="AB567" i="3"/>
  <c r="AD567" i="3" s="1"/>
  <c r="P567" i="3"/>
  <c r="AP567" i="3" s="1"/>
  <c r="G567" i="3"/>
  <c r="A567" i="3"/>
  <c r="AZ566" i="3"/>
  <c r="AY566" i="3"/>
  <c r="AU566" i="3"/>
  <c r="AR566" i="3"/>
  <c r="AG566" i="3" s="1"/>
  <c r="AQ566" i="3"/>
  <c r="AO566" i="3"/>
  <c r="AH566" i="3"/>
  <c r="AF566" i="3"/>
  <c r="AC566" i="3"/>
  <c r="AB566" i="3"/>
  <c r="AD566" i="3" s="1"/>
  <c r="P566" i="3"/>
  <c r="AP566" i="3" s="1"/>
  <c r="G566" i="3"/>
  <c r="A566" i="3"/>
  <c r="AZ565" i="3"/>
  <c r="AY565" i="3"/>
  <c r="AU565" i="3"/>
  <c r="AR565" i="3"/>
  <c r="AG565" i="3" s="1"/>
  <c r="AQ565" i="3"/>
  <c r="AO565" i="3"/>
  <c r="AH565" i="3"/>
  <c r="AF565" i="3"/>
  <c r="AC565" i="3"/>
  <c r="AB565" i="3"/>
  <c r="AD565" i="3" s="1"/>
  <c r="P565" i="3"/>
  <c r="AP565" i="3" s="1"/>
  <c r="G565" i="3"/>
  <c r="A565" i="3"/>
  <c r="AZ564" i="3"/>
  <c r="AY564" i="3"/>
  <c r="AU564" i="3"/>
  <c r="AR564" i="3"/>
  <c r="AG564" i="3" s="1"/>
  <c r="AQ564" i="3"/>
  <c r="AO564" i="3"/>
  <c r="AH564" i="3"/>
  <c r="AF564" i="3"/>
  <c r="AC564" i="3"/>
  <c r="AB564" i="3"/>
  <c r="AD564" i="3" s="1"/>
  <c r="P564" i="3"/>
  <c r="AP564" i="3" s="1"/>
  <c r="G564" i="3"/>
  <c r="A564" i="3"/>
  <c r="AZ563" i="3"/>
  <c r="AY563" i="3"/>
  <c r="AU563" i="3"/>
  <c r="AR563" i="3"/>
  <c r="AG563" i="3" s="1"/>
  <c r="AQ563" i="3"/>
  <c r="AO563" i="3"/>
  <c r="AH563" i="3"/>
  <c r="AF563" i="3"/>
  <c r="AC563" i="3"/>
  <c r="AB563" i="3"/>
  <c r="AD563" i="3" s="1"/>
  <c r="P563" i="3"/>
  <c r="AP563" i="3" s="1"/>
  <c r="G563" i="3"/>
  <c r="A563" i="3"/>
  <c r="AZ562" i="3"/>
  <c r="AY562" i="3"/>
  <c r="AU562" i="3"/>
  <c r="AR562" i="3"/>
  <c r="AG562" i="3" s="1"/>
  <c r="AQ562" i="3"/>
  <c r="AO562" i="3"/>
  <c r="AH562" i="3"/>
  <c r="AF562" i="3"/>
  <c r="AC562" i="3"/>
  <c r="AB562" i="3"/>
  <c r="AD562" i="3" s="1"/>
  <c r="P562" i="3"/>
  <c r="AP562" i="3" s="1"/>
  <c r="G562" i="3"/>
  <c r="A562" i="3"/>
  <c r="AZ561" i="3"/>
  <c r="AY561" i="3"/>
  <c r="AU561" i="3"/>
  <c r="AR561" i="3"/>
  <c r="AG561" i="3" s="1"/>
  <c r="AQ561" i="3"/>
  <c r="AO561" i="3"/>
  <c r="AH561" i="3"/>
  <c r="AF561" i="3"/>
  <c r="AC561" i="3"/>
  <c r="AB561" i="3"/>
  <c r="AD561" i="3" s="1"/>
  <c r="P561" i="3"/>
  <c r="AP561" i="3" s="1"/>
  <c r="G561" i="3"/>
  <c r="A561" i="3"/>
  <c r="AZ560" i="3"/>
  <c r="AY560" i="3"/>
  <c r="AU560" i="3"/>
  <c r="AR560" i="3"/>
  <c r="AG560" i="3" s="1"/>
  <c r="AQ560" i="3"/>
  <c r="AO560" i="3"/>
  <c r="AH560" i="3"/>
  <c r="AF560" i="3"/>
  <c r="AC560" i="3"/>
  <c r="AB560" i="3"/>
  <c r="AD560" i="3" s="1"/>
  <c r="P560" i="3"/>
  <c r="AP560" i="3" s="1"/>
  <c r="G560" i="3"/>
  <c r="A560" i="3"/>
  <c r="AZ559" i="3"/>
  <c r="AY559" i="3"/>
  <c r="AU559" i="3"/>
  <c r="AR559" i="3"/>
  <c r="AG559" i="3" s="1"/>
  <c r="AQ559" i="3"/>
  <c r="AO559" i="3"/>
  <c r="AH559" i="3"/>
  <c r="AF559" i="3"/>
  <c r="AC559" i="3"/>
  <c r="AB559" i="3"/>
  <c r="AD559" i="3" s="1"/>
  <c r="P559" i="3"/>
  <c r="AP559" i="3" s="1"/>
  <c r="G559" i="3"/>
  <c r="A559" i="3"/>
  <c r="AZ558" i="3"/>
  <c r="AY558" i="3"/>
  <c r="AU558" i="3"/>
  <c r="AR558" i="3"/>
  <c r="AG558" i="3" s="1"/>
  <c r="AQ558" i="3"/>
  <c r="AO558" i="3"/>
  <c r="AH558" i="3"/>
  <c r="AF558" i="3"/>
  <c r="AC558" i="3"/>
  <c r="AB558" i="3"/>
  <c r="AD558" i="3" s="1"/>
  <c r="P558" i="3"/>
  <c r="AP558" i="3" s="1"/>
  <c r="G558" i="3"/>
  <c r="A558" i="3"/>
  <c r="AZ557" i="3"/>
  <c r="AY557" i="3"/>
  <c r="AU557" i="3"/>
  <c r="AR557" i="3"/>
  <c r="AG557" i="3" s="1"/>
  <c r="AQ557" i="3"/>
  <c r="AO557" i="3"/>
  <c r="AH557" i="3"/>
  <c r="AF557" i="3"/>
  <c r="AC557" i="3"/>
  <c r="AB557" i="3"/>
  <c r="AD557" i="3" s="1"/>
  <c r="P557" i="3"/>
  <c r="AP557" i="3" s="1"/>
  <c r="G557" i="3"/>
  <c r="A557" i="3"/>
  <c r="AZ556" i="3"/>
  <c r="AY556" i="3"/>
  <c r="AU556" i="3"/>
  <c r="AR556" i="3"/>
  <c r="AG556" i="3" s="1"/>
  <c r="AQ556" i="3"/>
  <c r="AO556" i="3"/>
  <c r="AH556" i="3"/>
  <c r="AF556" i="3"/>
  <c r="AC556" i="3"/>
  <c r="AB556" i="3"/>
  <c r="AD556" i="3" s="1"/>
  <c r="P556" i="3"/>
  <c r="AP556" i="3" s="1"/>
  <c r="G556" i="3"/>
  <c r="A556" i="3"/>
  <c r="AZ555" i="3"/>
  <c r="AY555" i="3"/>
  <c r="AU555" i="3"/>
  <c r="AR555" i="3"/>
  <c r="AG555" i="3" s="1"/>
  <c r="AQ555" i="3"/>
  <c r="AO555" i="3"/>
  <c r="AH555" i="3"/>
  <c r="AF555" i="3"/>
  <c r="AC555" i="3"/>
  <c r="AB555" i="3"/>
  <c r="AD555" i="3" s="1"/>
  <c r="P555" i="3"/>
  <c r="AP555" i="3" s="1"/>
  <c r="G555" i="3"/>
  <c r="A555" i="3"/>
  <c r="AZ554" i="3"/>
  <c r="AY554" i="3"/>
  <c r="AU554" i="3"/>
  <c r="AR554" i="3"/>
  <c r="AG554" i="3" s="1"/>
  <c r="AQ554" i="3"/>
  <c r="AO554" i="3"/>
  <c r="AH554" i="3"/>
  <c r="AF554" i="3"/>
  <c r="AC554" i="3"/>
  <c r="AB554" i="3"/>
  <c r="AD554" i="3" s="1"/>
  <c r="P554" i="3"/>
  <c r="AP554" i="3" s="1"/>
  <c r="G554" i="3"/>
  <c r="A554" i="3"/>
  <c r="AZ553" i="3"/>
  <c r="AY553" i="3"/>
  <c r="AU553" i="3"/>
  <c r="AR553" i="3"/>
  <c r="AG553" i="3" s="1"/>
  <c r="AQ553" i="3"/>
  <c r="AO553" i="3"/>
  <c r="AH553" i="3"/>
  <c r="AF553" i="3"/>
  <c r="AC553" i="3"/>
  <c r="AB553" i="3"/>
  <c r="AD553" i="3" s="1"/>
  <c r="P553" i="3"/>
  <c r="AP553" i="3" s="1"/>
  <c r="G553" i="3"/>
  <c r="A553" i="3"/>
  <c r="AZ552" i="3"/>
  <c r="AY552" i="3"/>
  <c r="AU552" i="3"/>
  <c r="AR552" i="3"/>
  <c r="AG552" i="3" s="1"/>
  <c r="AQ552" i="3"/>
  <c r="AO552" i="3"/>
  <c r="AH552" i="3"/>
  <c r="AF552" i="3"/>
  <c r="AC552" i="3"/>
  <c r="AB552" i="3"/>
  <c r="AD552" i="3" s="1"/>
  <c r="P552" i="3"/>
  <c r="AP552" i="3" s="1"/>
  <c r="G552" i="3"/>
  <c r="A552" i="3"/>
  <c r="AZ551" i="3"/>
  <c r="AY551" i="3"/>
  <c r="AU551" i="3"/>
  <c r="AR551" i="3"/>
  <c r="AG551" i="3" s="1"/>
  <c r="AQ551" i="3"/>
  <c r="AO551" i="3"/>
  <c r="AH551" i="3"/>
  <c r="AF551" i="3"/>
  <c r="AC551" i="3"/>
  <c r="AB551" i="3"/>
  <c r="AD551" i="3" s="1"/>
  <c r="P551" i="3"/>
  <c r="AP551" i="3" s="1"/>
  <c r="G551" i="3"/>
  <c r="A551" i="3"/>
  <c r="AZ550" i="3"/>
  <c r="AY550" i="3"/>
  <c r="AU550" i="3"/>
  <c r="AR550" i="3"/>
  <c r="AG550" i="3" s="1"/>
  <c r="AQ550" i="3"/>
  <c r="AO550" i="3"/>
  <c r="AH550" i="3"/>
  <c r="AF550" i="3"/>
  <c r="AC550" i="3"/>
  <c r="AB550" i="3"/>
  <c r="AD550" i="3" s="1"/>
  <c r="P550" i="3"/>
  <c r="AP550" i="3" s="1"/>
  <c r="G550" i="3"/>
  <c r="A550" i="3"/>
  <c r="AZ549" i="3"/>
  <c r="AY549" i="3"/>
  <c r="AU549" i="3"/>
  <c r="AR549" i="3"/>
  <c r="AG549" i="3" s="1"/>
  <c r="AQ549" i="3"/>
  <c r="AO549" i="3"/>
  <c r="AH549" i="3"/>
  <c r="AF549" i="3"/>
  <c r="AC549" i="3"/>
  <c r="AB549" i="3"/>
  <c r="AD549" i="3" s="1"/>
  <c r="P549" i="3"/>
  <c r="AP549" i="3" s="1"/>
  <c r="G549" i="3"/>
  <c r="A549" i="3"/>
  <c r="AZ548" i="3"/>
  <c r="AY548" i="3"/>
  <c r="AU548" i="3"/>
  <c r="AR548" i="3"/>
  <c r="AG548" i="3" s="1"/>
  <c r="AQ548" i="3"/>
  <c r="AO548" i="3"/>
  <c r="AH548" i="3"/>
  <c r="AF548" i="3"/>
  <c r="AC548" i="3"/>
  <c r="AB548" i="3"/>
  <c r="AD548" i="3" s="1"/>
  <c r="P548" i="3"/>
  <c r="AP548" i="3" s="1"/>
  <c r="G548" i="3"/>
  <c r="A548" i="3"/>
  <c r="AZ547" i="3"/>
  <c r="AY547" i="3"/>
  <c r="AU547" i="3"/>
  <c r="AR547" i="3"/>
  <c r="AG547" i="3" s="1"/>
  <c r="AQ547" i="3"/>
  <c r="AO547" i="3"/>
  <c r="AH547" i="3"/>
  <c r="AF547" i="3"/>
  <c r="AC547" i="3"/>
  <c r="AB547" i="3"/>
  <c r="AD547" i="3" s="1"/>
  <c r="P547" i="3"/>
  <c r="AP547" i="3" s="1"/>
  <c r="G547" i="3"/>
  <c r="A547" i="3"/>
  <c r="AZ546" i="3"/>
  <c r="AY546" i="3"/>
  <c r="AU546" i="3"/>
  <c r="AR546" i="3"/>
  <c r="AG546" i="3" s="1"/>
  <c r="AQ546" i="3"/>
  <c r="AO546" i="3"/>
  <c r="AH546" i="3"/>
  <c r="AF546" i="3"/>
  <c r="AC546" i="3"/>
  <c r="AB546" i="3"/>
  <c r="AD546" i="3" s="1"/>
  <c r="P546" i="3"/>
  <c r="AP546" i="3" s="1"/>
  <c r="G546" i="3"/>
  <c r="A546" i="3"/>
  <c r="AZ545" i="3"/>
  <c r="AY545" i="3"/>
  <c r="AU545" i="3"/>
  <c r="AR545" i="3"/>
  <c r="AG545" i="3" s="1"/>
  <c r="AQ545" i="3"/>
  <c r="AP545" i="3"/>
  <c r="AO545" i="3"/>
  <c r="AH545" i="3"/>
  <c r="AF545" i="3"/>
  <c r="AC545" i="3"/>
  <c r="AB545" i="3"/>
  <c r="AD545" i="3" s="1"/>
  <c r="G545" i="3"/>
  <c r="A545" i="3"/>
  <c r="AZ544" i="3"/>
  <c r="AY544" i="3"/>
  <c r="AU544" i="3"/>
  <c r="AR544" i="3"/>
  <c r="AG544" i="3" s="1"/>
  <c r="AQ544" i="3"/>
  <c r="AO544" i="3"/>
  <c r="AH544" i="3"/>
  <c r="AF544" i="3"/>
  <c r="AC544" i="3"/>
  <c r="AB544" i="3"/>
  <c r="AD544" i="3" s="1"/>
  <c r="P544" i="3"/>
  <c r="AP544" i="3" s="1"/>
  <c r="G544" i="3"/>
  <c r="A544" i="3"/>
  <c r="AZ543" i="3"/>
  <c r="AY543" i="3"/>
  <c r="AU543" i="3"/>
  <c r="AR543" i="3"/>
  <c r="AG543" i="3" s="1"/>
  <c r="AQ543" i="3"/>
  <c r="AO543" i="3"/>
  <c r="AH543" i="3"/>
  <c r="AF543" i="3"/>
  <c r="AC543" i="3"/>
  <c r="AB543" i="3"/>
  <c r="AD543" i="3" s="1"/>
  <c r="P543" i="3"/>
  <c r="AP543" i="3" s="1"/>
  <c r="G543" i="3"/>
  <c r="A543" i="3"/>
  <c r="AZ542" i="3"/>
  <c r="AY542" i="3"/>
  <c r="AU542" i="3"/>
  <c r="AR542" i="3"/>
  <c r="AG542" i="3" s="1"/>
  <c r="AQ542" i="3"/>
  <c r="AO542" i="3"/>
  <c r="AH542" i="3"/>
  <c r="AF542" i="3"/>
  <c r="AC542" i="3"/>
  <c r="AB542" i="3"/>
  <c r="AD542" i="3" s="1"/>
  <c r="P542" i="3"/>
  <c r="AP542" i="3" s="1"/>
  <c r="G542" i="3"/>
  <c r="A542" i="3"/>
  <c r="AZ541" i="3"/>
  <c r="AY541" i="3"/>
  <c r="AU541" i="3"/>
  <c r="AR541" i="3"/>
  <c r="AG541" i="3" s="1"/>
  <c r="AQ541" i="3"/>
  <c r="AO541" i="3"/>
  <c r="AH541" i="3"/>
  <c r="AF541" i="3"/>
  <c r="AC541" i="3"/>
  <c r="AB541" i="3"/>
  <c r="AD541" i="3" s="1"/>
  <c r="P541" i="3"/>
  <c r="AP541" i="3" s="1"/>
  <c r="G541" i="3"/>
  <c r="A541" i="3"/>
  <c r="AZ540" i="3"/>
  <c r="AY540" i="3"/>
  <c r="AU540" i="3"/>
  <c r="AR540" i="3"/>
  <c r="AG540" i="3" s="1"/>
  <c r="AQ540" i="3"/>
  <c r="AO540" i="3"/>
  <c r="AH540" i="3"/>
  <c r="AF540" i="3"/>
  <c r="AC540" i="3"/>
  <c r="AB540" i="3"/>
  <c r="AD540" i="3" s="1"/>
  <c r="P540" i="3"/>
  <c r="AP540" i="3" s="1"/>
  <c r="G540" i="3"/>
  <c r="A540" i="3"/>
  <c r="AZ539" i="3"/>
  <c r="AY539" i="3"/>
  <c r="AU539" i="3"/>
  <c r="AR539" i="3"/>
  <c r="AG539" i="3" s="1"/>
  <c r="AQ539" i="3"/>
  <c r="AO539" i="3"/>
  <c r="AH539" i="3"/>
  <c r="AF539" i="3"/>
  <c r="AC539" i="3"/>
  <c r="AB539" i="3"/>
  <c r="AD539" i="3" s="1"/>
  <c r="P539" i="3"/>
  <c r="AP539" i="3" s="1"/>
  <c r="G539" i="3"/>
  <c r="A539" i="3"/>
  <c r="AZ538" i="3"/>
  <c r="AY538" i="3"/>
  <c r="AU538" i="3"/>
  <c r="AR538" i="3"/>
  <c r="AG538" i="3" s="1"/>
  <c r="AQ538" i="3"/>
  <c r="AO538" i="3"/>
  <c r="AH538" i="3"/>
  <c r="AF538" i="3"/>
  <c r="AC538" i="3"/>
  <c r="AB538" i="3"/>
  <c r="AD538" i="3" s="1"/>
  <c r="P538" i="3"/>
  <c r="AP538" i="3" s="1"/>
  <c r="G538" i="3"/>
  <c r="A538" i="3"/>
  <c r="AZ537" i="3"/>
  <c r="AY537" i="3"/>
  <c r="AU537" i="3"/>
  <c r="AR537" i="3"/>
  <c r="AG537" i="3" s="1"/>
  <c r="AQ537" i="3"/>
  <c r="AO537" i="3"/>
  <c r="AH537" i="3"/>
  <c r="AF537" i="3"/>
  <c r="AC537" i="3"/>
  <c r="AB537" i="3"/>
  <c r="AD537" i="3" s="1"/>
  <c r="P537" i="3"/>
  <c r="AP537" i="3" s="1"/>
  <c r="G537" i="3"/>
  <c r="A537" i="3"/>
  <c r="AZ536" i="3"/>
  <c r="AY536" i="3"/>
  <c r="AU536" i="3"/>
  <c r="AR536" i="3"/>
  <c r="AG536" i="3" s="1"/>
  <c r="AQ536" i="3"/>
  <c r="AO536" i="3"/>
  <c r="AH536" i="3"/>
  <c r="AF536" i="3"/>
  <c r="AC536" i="3"/>
  <c r="AB536" i="3"/>
  <c r="AD536" i="3" s="1"/>
  <c r="P536" i="3"/>
  <c r="AP536" i="3" s="1"/>
  <c r="G536" i="3"/>
  <c r="A536" i="3"/>
  <c r="AZ535" i="3"/>
  <c r="AY535" i="3"/>
  <c r="AU535" i="3"/>
  <c r="AR535" i="3"/>
  <c r="AG535" i="3" s="1"/>
  <c r="AQ535" i="3"/>
  <c r="AO535" i="3"/>
  <c r="AH535" i="3"/>
  <c r="AF535" i="3"/>
  <c r="AC535" i="3"/>
  <c r="AB535" i="3"/>
  <c r="AD535" i="3" s="1"/>
  <c r="P535" i="3"/>
  <c r="AP535" i="3" s="1"/>
  <c r="G535" i="3"/>
  <c r="A535" i="3"/>
  <c r="AZ534" i="3"/>
  <c r="AY534" i="3"/>
  <c r="AU534" i="3"/>
  <c r="AR534" i="3"/>
  <c r="AG534" i="3" s="1"/>
  <c r="AQ534" i="3"/>
  <c r="AO534" i="3"/>
  <c r="AH534" i="3"/>
  <c r="AF534" i="3"/>
  <c r="AC534" i="3"/>
  <c r="AB534" i="3"/>
  <c r="AD534" i="3" s="1"/>
  <c r="P534" i="3"/>
  <c r="AP534" i="3" s="1"/>
  <c r="G534" i="3"/>
  <c r="A534" i="3"/>
  <c r="AZ533" i="3"/>
  <c r="AY533" i="3"/>
  <c r="AU533" i="3"/>
  <c r="AR533" i="3"/>
  <c r="AG533" i="3" s="1"/>
  <c r="AQ533" i="3"/>
  <c r="AO533" i="3"/>
  <c r="AH533" i="3"/>
  <c r="AF533" i="3"/>
  <c r="AC533" i="3"/>
  <c r="AB533" i="3"/>
  <c r="AD533" i="3" s="1"/>
  <c r="P533" i="3"/>
  <c r="AP533" i="3" s="1"/>
  <c r="G533" i="3"/>
  <c r="A533" i="3"/>
  <c r="AZ532" i="3"/>
  <c r="AY532" i="3"/>
  <c r="AU532" i="3"/>
  <c r="AR532" i="3"/>
  <c r="AG532" i="3" s="1"/>
  <c r="AQ532" i="3"/>
  <c r="AO532" i="3"/>
  <c r="AH532" i="3"/>
  <c r="AF532" i="3"/>
  <c r="AC532" i="3"/>
  <c r="AB532" i="3"/>
  <c r="AD532" i="3" s="1"/>
  <c r="P532" i="3"/>
  <c r="AP532" i="3" s="1"/>
  <c r="G532" i="3"/>
  <c r="A532" i="3"/>
  <c r="AZ531" i="3"/>
  <c r="AY531" i="3"/>
  <c r="AU531" i="3"/>
  <c r="AR531" i="3"/>
  <c r="AG531" i="3" s="1"/>
  <c r="AQ531" i="3"/>
  <c r="AO531" i="3"/>
  <c r="AH531" i="3"/>
  <c r="AF531" i="3"/>
  <c r="AC531" i="3"/>
  <c r="AB531" i="3"/>
  <c r="AD531" i="3" s="1"/>
  <c r="P531" i="3"/>
  <c r="AP531" i="3" s="1"/>
  <c r="G531" i="3"/>
  <c r="A531" i="3"/>
  <c r="AZ530" i="3"/>
  <c r="AY530" i="3"/>
  <c r="AU530" i="3"/>
  <c r="AR530" i="3"/>
  <c r="AG530" i="3" s="1"/>
  <c r="AQ530" i="3"/>
  <c r="AO530" i="3"/>
  <c r="AH530" i="3"/>
  <c r="AF530" i="3"/>
  <c r="AC530" i="3"/>
  <c r="AB530" i="3"/>
  <c r="AD530" i="3" s="1"/>
  <c r="P530" i="3"/>
  <c r="AP530" i="3" s="1"/>
  <c r="G530" i="3"/>
  <c r="A530" i="3"/>
  <c r="AZ529" i="3"/>
  <c r="AY529" i="3"/>
  <c r="AU529" i="3"/>
  <c r="AR529" i="3"/>
  <c r="AG529" i="3" s="1"/>
  <c r="AQ529" i="3"/>
  <c r="AO529" i="3"/>
  <c r="AH529" i="3"/>
  <c r="AF529" i="3"/>
  <c r="AC529" i="3"/>
  <c r="AB529" i="3"/>
  <c r="AD529" i="3" s="1"/>
  <c r="P529" i="3"/>
  <c r="AP529" i="3" s="1"/>
  <c r="G529" i="3"/>
  <c r="A529" i="3"/>
  <c r="AZ528" i="3"/>
  <c r="AY528" i="3"/>
  <c r="AU528" i="3"/>
  <c r="AR528" i="3"/>
  <c r="AG528" i="3" s="1"/>
  <c r="AQ528" i="3"/>
  <c r="AO528" i="3"/>
  <c r="AH528" i="3"/>
  <c r="AF528" i="3"/>
  <c r="AC528" i="3"/>
  <c r="AB528" i="3"/>
  <c r="AD528" i="3" s="1"/>
  <c r="P528" i="3"/>
  <c r="AP528" i="3" s="1"/>
  <c r="G528" i="3"/>
  <c r="A528" i="3"/>
  <c r="AZ527" i="3"/>
  <c r="AY527" i="3"/>
  <c r="AU527" i="3"/>
  <c r="AR527" i="3"/>
  <c r="AG527" i="3" s="1"/>
  <c r="AQ527" i="3"/>
  <c r="AO527" i="3"/>
  <c r="AH527" i="3"/>
  <c r="AF527" i="3"/>
  <c r="AC527" i="3"/>
  <c r="AB527" i="3"/>
  <c r="AD527" i="3" s="1"/>
  <c r="P527" i="3"/>
  <c r="AP527" i="3" s="1"/>
  <c r="G527" i="3"/>
  <c r="A527" i="3"/>
  <c r="AZ526" i="3"/>
  <c r="AY526" i="3"/>
  <c r="AU526" i="3"/>
  <c r="AR526" i="3"/>
  <c r="AG526" i="3" s="1"/>
  <c r="AQ526" i="3"/>
  <c r="AO526" i="3"/>
  <c r="AH526" i="3"/>
  <c r="AF526" i="3"/>
  <c r="AC526" i="3"/>
  <c r="AB526" i="3"/>
  <c r="AD526" i="3" s="1"/>
  <c r="P526" i="3"/>
  <c r="AP526" i="3" s="1"/>
  <c r="G526" i="3"/>
  <c r="A526" i="3"/>
  <c r="AZ525" i="3"/>
  <c r="AY525" i="3"/>
  <c r="AU525" i="3"/>
  <c r="AR525" i="3"/>
  <c r="AG525" i="3" s="1"/>
  <c r="AQ525" i="3"/>
  <c r="AO525" i="3"/>
  <c r="AH525" i="3"/>
  <c r="AF525" i="3"/>
  <c r="AC525" i="3"/>
  <c r="AB525" i="3"/>
  <c r="AD525" i="3" s="1"/>
  <c r="P525" i="3"/>
  <c r="AP525" i="3" s="1"/>
  <c r="G525" i="3"/>
  <c r="A525" i="3"/>
  <c r="AZ524" i="3"/>
  <c r="AY524" i="3"/>
  <c r="AU524" i="3"/>
  <c r="AR524" i="3"/>
  <c r="AG524" i="3" s="1"/>
  <c r="AQ524" i="3"/>
  <c r="AO524" i="3"/>
  <c r="AH524" i="3"/>
  <c r="AF524" i="3"/>
  <c r="AC524" i="3"/>
  <c r="AB524" i="3"/>
  <c r="AD524" i="3" s="1"/>
  <c r="P524" i="3"/>
  <c r="AP524" i="3" s="1"/>
  <c r="G524" i="3"/>
  <c r="A524" i="3"/>
  <c r="AZ523" i="3"/>
  <c r="AY523" i="3"/>
  <c r="AU523" i="3"/>
  <c r="AR523" i="3"/>
  <c r="AG523" i="3" s="1"/>
  <c r="AQ523" i="3"/>
  <c r="AO523" i="3"/>
  <c r="AH523" i="3"/>
  <c r="AF523" i="3"/>
  <c r="AC523" i="3"/>
  <c r="AB523" i="3"/>
  <c r="AD523" i="3" s="1"/>
  <c r="P523" i="3"/>
  <c r="AP523" i="3" s="1"/>
  <c r="G523" i="3"/>
  <c r="A523" i="3"/>
  <c r="AZ522" i="3"/>
  <c r="AY522" i="3"/>
  <c r="AU522" i="3"/>
  <c r="AR522" i="3"/>
  <c r="AG522" i="3" s="1"/>
  <c r="AQ522" i="3"/>
  <c r="AO522" i="3"/>
  <c r="AH522" i="3"/>
  <c r="AF522" i="3"/>
  <c r="AC522" i="3"/>
  <c r="AB522" i="3"/>
  <c r="AD522" i="3" s="1"/>
  <c r="P522" i="3"/>
  <c r="AP522" i="3" s="1"/>
  <c r="G522" i="3"/>
  <c r="A522" i="3"/>
  <c r="AZ521" i="3"/>
  <c r="AY521" i="3"/>
  <c r="AU521" i="3"/>
  <c r="AR521" i="3"/>
  <c r="AG521" i="3" s="1"/>
  <c r="AQ521" i="3"/>
  <c r="AO521" i="3"/>
  <c r="AH521" i="3"/>
  <c r="AF521" i="3"/>
  <c r="AC521" i="3"/>
  <c r="AB521" i="3"/>
  <c r="AD521" i="3" s="1"/>
  <c r="P521" i="3"/>
  <c r="AP521" i="3" s="1"/>
  <c r="G521" i="3"/>
  <c r="A521" i="3"/>
  <c r="AZ520" i="3"/>
  <c r="AY520" i="3"/>
  <c r="AU520" i="3"/>
  <c r="AR520" i="3"/>
  <c r="AG520" i="3" s="1"/>
  <c r="AQ520" i="3"/>
  <c r="AP520" i="3"/>
  <c r="AO520" i="3"/>
  <c r="AH520" i="3"/>
  <c r="AF520" i="3"/>
  <c r="AC520" i="3"/>
  <c r="AB520" i="3"/>
  <c r="AD520" i="3" s="1"/>
  <c r="G520" i="3"/>
  <c r="A520" i="3"/>
  <c r="AZ519" i="3"/>
  <c r="AY519" i="3"/>
  <c r="AU519" i="3"/>
  <c r="AR519" i="3"/>
  <c r="AG519" i="3" s="1"/>
  <c r="AQ519" i="3"/>
  <c r="AO519" i="3"/>
  <c r="AH519" i="3"/>
  <c r="AF519" i="3"/>
  <c r="AC519" i="3"/>
  <c r="AB519" i="3"/>
  <c r="AD519" i="3" s="1"/>
  <c r="P519" i="3"/>
  <c r="AP519" i="3" s="1"/>
  <c r="G519" i="3"/>
  <c r="A519" i="3"/>
  <c r="AZ518" i="3"/>
  <c r="AY518" i="3"/>
  <c r="AU518" i="3"/>
  <c r="AR518" i="3"/>
  <c r="AG518" i="3" s="1"/>
  <c r="AQ518" i="3"/>
  <c r="AO518" i="3"/>
  <c r="AH518" i="3"/>
  <c r="AF518" i="3"/>
  <c r="AC518" i="3"/>
  <c r="AB518" i="3"/>
  <c r="AD518" i="3" s="1"/>
  <c r="P518" i="3"/>
  <c r="AP518" i="3" s="1"/>
  <c r="G518" i="3"/>
  <c r="A518" i="3"/>
  <c r="AZ517" i="3"/>
  <c r="AY517" i="3"/>
  <c r="AU517" i="3"/>
  <c r="AR517" i="3"/>
  <c r="AG517" i="3" s="1"/>
  <c r="AQ517" i="3"/>
  <c r="AO517" i="3"/>
  <c r="AH517" i="3"/>
  <c r="AF517" i="3"/>
  <c r="AC517" i="3"/>
  <c r="AB517" i="3"/>
  <c r="AD517" i="3" s="1"/>
  <c r="P517" i="3"/>
  <c r="AP517" i="3" s="1"/>
  <c r="G517" i="3"/>
  <c r="A517" i="3"/>
  <c r="AZ516" i="3"/>
  <c r="AY516" i="3"/>
  <c r="AU516" i="3"/>
  <c r="AR516" i="3"/>
  <c r="AG516" i="3" s="1"/>
  <c r="AQ516" i="3"/>
  <c r="AO516" i="3"/>
  <c r="AH516" i="3"/>
  <c r="AF516" i="3"/>
  <c r="AC516" i="3"/>
  <c r="AB516" i="3"/>
  <c r="AD516" i="3" s="1"/>
  <c r="P516" i="3"/>
  <c r="AP516" i="3" s="1"/>
  <c r="G516" i="3"/>
  <c r="A516" i="3"/>
  <c r="AZ515" i="3"/>
  <c r="AY515" i="3"/>
  <c r="AU515" i="3"/>
  <c r="AR515" i="3"/>
  <c r="AG515" i="3" s="1"/>
  <c r="AQ515" i="3"/>
  <c r="AO515" i="3"/>
  <c r="AH515" i="3"/>
  <c r="AF515" i="3"/>
  <c r="AC515" i="3"/>
  <c r="AB515" i="3"/>
  <c r="AD515" i="3" s="1"/>
  <c r="P515" i="3"/>
  <c r="AP515" i="3" s="1"/>
  <c r="G515" i="3"/>
  <c r="A515" i="3"/>
  <c r="AZ514" i="3"/>
  <c r="AY514" i="3"/>
  <c r="AU514" i="3"/>
  <c r="AR514" i="3"/>
  <c r="AG514" i="3" s="1"/>
  <c r="AQ514" i="3"/>
  <c r="AO514" i="3"/>
  <c r="AH514" i="3"/>
  <c r="AF514" i="3"/>
  <c r="AC514" i="3"/>
  <c r="AB514" i="3"/>
  <c r="AD514" i="3" s="1"/>
  <c r="P514" i="3"/>
  <c r="AP514" i="3" s="1"/>
  <c r="G514" i="3"/>
  <c r="A514" i="3"/>
  <c r="AZ513" i="3"/>
  <c r="AY513" i="3"/>
  <c r="AU513" i="3"/>
  <c r="AR513" i="3"/>
  <c r="AG513" i="3" s="1"/>
  <c r="AQ513" i="3"/>
  <c r="AO513" i="3"/>
  <c r="AH513" i="3"/>
  <c r="AF513" i="3"/>
  <c r="AC513" i="3"/>
  <c r="AB513" i="3"/>
  <c r="AD513" i="3" s="1"/>
  <c r="P513" i="3"/>
  <c r="AP513" i="3" s="1"/>
  <c r="G513" i="3"/>
  <c r="A513" i="3"/>
  <c r="AZ512" i="3"/>
  <c r="AY512" i="3"/>
  <c r="AU512" i="3"/>
  <c r="AR512" i="3"/>
  <c r="AG512" i="3" s="1"/>
  <c r="AQ512" i="3"/>
  <c r="AO512" i="3"/>
  <c r="AH512" i="3"/>
  <c r="AF512" i="3"/>
  <c r="AC512" i="3"/>
  <c r="AB512" i="3"/>
  <c r="AD512" i="3" s="1"/>
  <c r="P512" i="3"/>
  <c r="AP512" i="3" s="1"/>
  <c r="G512" i="3"/>
  <c r="A512" i="3"/>
  <c r="AZ511" i="3"/>
  <c r="AY511" i="3"/>
  <c r="AU511" i="3"/>
  <c r="AR511" i="3"/>
  <c r="AG511" i="3" s="1"/>
  <c r="AQ511" i="3"/>
  <c r="AO511" i="3"/>
  <c r="AH511" i="3"/>
  <c r="AF511" i="3"/>
  <c r="AC511" i="3"/>
  <c r="AB511" i="3"/>
  <c r="AD511" i="3" s="1"/>
  <c r="P511" i="3"/>
  <c r="AP511" i="3" s="1"/>
  <c r="G511" i="3"/>
  <c r="A511" i="3"/>
  <c r="AZ510" i="3"/>
  <c r="AY510" i="3"/>
  <c r="AU510" i="3"/>
  <c r="AR510" i="3"/>
  <c r="AG510" i="3" s="1"/>
  <c r="AQ510" i="3"/>
  <c r="AO510" i="3"/>
  <c r="AH510" i="3"/>
  <c r="AF510" i="3"/>
  <c r="AC510" i="3"/>
  <c r="AB510" i="3"/>
  <c r="AD510" i="3" s="1"/>
  <c r="P510" i="3"/>
  <c r="AP510" i="3" s="1"/>
  <c r="G510" i="3"/>
  <c r="A510" i="3"/>
  <c r="AZ509" i="3"/>
  <c r="AY509" i="3"/>
  <c r="AU509" i="3"/>
  <c r="AR509" i="3"/>
  <c r="AG509" i="3" s="1"/>
  <c r="AQ509" i="3"/>
  <c r="AO509" i="3"/>
  <c r="AH509" i="3"/>
  <c r="AF509" i="3"/>
  <c r="AC509" i="3"/>
  <c r="AB509" i="3"/>
  <c r="AD509" i="3" s="1"/>
  <c r="P509" i="3"/>
  <c r="AP509" i="3" s="1"/>
  <c r="G509" i="3"/>
  <c r="A509" i="3"/>
  <c r="AZ508" i="3"/>
  <c r="AY508" i="3"/>
  <c r="AU508" i="3"/>
  <c r="AR508" i="3"/>
  <c r="AG508" i="3" s="1"/>
  <c r="AQ508" i="3"/>
  <c r="AO508" i="3"/>
  <c r="AH508" i="3"/>
  <c r="AF508" i="3"/>
  <c r="AC508" i="3"/>
  <c r="AB508" i="3"/>
  <c r="AD508" i="3" s="1"/>
  <c r="P508" i="3"/>
  <c r="AP508" i="3" s="1"/>
  <c r="G508" i="3"/>
  <c r="A508" i="3"/>
  <c r="AZ507" i="3"/>
  <c r="AY507" i="3"/>
  <c r="AU507" i="3"/>
  <c r="AR507" i="3"/>
  <c r="AG507" i="3" s="1"/>
  <c r="AQ507" i="3"/>
  <c r="AO507" i="3"/>
  <c r="AH507" i="3"/>
  <c r="AF507" i="3"/>
  <c r="AC507" i="3"/>
  <c r="AB507" i="3"/>
  <c r="AD507" i="3" s="1"/>
  <c r="P507" i="3"/>
  <c r="AP507" i="3" s="1"/>
  <c r="G507" i="3"/>
  <c r="A507" i="3"/>
  <c r="AZ506" i="3"/>
  <c r="AY506" i="3"/>
  <c r="AU506" i="3"/>
  <c r="AR506" i="3"/>
  <c r="AG506" i="3" s="1"/>
  <c r="AQ506" i="3"/>
  <c r="AO506" i="3"/>
  <c r="AH506" i="3"/>
  <c r="AF506" i="3"/>
  <c r="AC506" i="3"/>
  <c r="AB506" i="3"/>
  <c r="AD506" i="3" s="1"/>
  <c r="P506" i="3"/>
  <c r="AP506" i="3" s="1"/>
  <c r="G506" i="3"/>
  <c r="A506" i="3"/>
  <c r="AZ505" i="3"/>
  <c r="AY505" i="3"/>
  <c r="AU505" i="3"/>
  <c r="AR505" i="3"/>
  <c r="AG505" i="3" s="1"/>
  <c r="AQ505" i="3"/>
  <c r="AO505" i="3"/>
  <c r="AH505" i="3"/>
  <c r="AF505" i="3"/>
  <c r="AC505" i="3"/>
  <c r="AB505" i="3"/>
  <c r="AD505" i="3" s="1"/>
  <c r="P505" i="3"/>
  <c r="AP505" i="3" s="1"/>
  <c r="G505" i="3"/>
  <c r="A505" i="3"/>
  <c r="AZ504" i="3"/>
  <c r="AY504" i="3"/>
  <c r="AU504" i="3"/>
  <c r="AR504" i="3"/>
  <c r="AG504" i="3" s="1"/>
  <c r="AQ504" i="3"/>
  <c r="AO504" i="3"/>
  <c r="AH504" i="3"/>
  <c r="AF504" i="3"/>
  <c r="AC504" i="3"/>
  <c r="AB504" i="3"/>
  <c r="AD504" i="3" s="1"/>
  <c r="P504" i="3"/>
  <c r="AP504" i="3" s="1"/>
  <c r="G504" i="3"/>
  <c r="A504" i="3"/>
  <c r="AZ503" i="3"/>
  <c r="AY503" i="3"/>
  <c r="AU503" i="3"/>
  <c r="AR503" i="3"/>
  <c r="AG503" i="3" s="1"/>
  <c r="AQ503" i="3"/>
  <c r="AO503" i="3"/>
  <c r="AH503" i="3"/>
  <c r="AF503" i="3"/>
  <c r="AC503" i="3"/>
  <c r="AB503" i="3"/>
  <c r="AD503" i="3" s="1"/>
  <c r="P503" i="3"/>
  <c r="AP503" i="3" s="1"/>
  <c r="G503" i="3"/>
  <c r="A503" i="3"/>
  <c r="AZ502" i="3"/>
  <c r="AY502" i="3"/>
  <c r="AU502" i="3"/>
  <c r="AR502" i="3"/>
  <c r="AG502" i="3" s="1"/>
  <c r="AQ502" i="3"/>
  <c r="AO502" i="3"/>
  <c r="AH502" i="3"/>
  <c r="AF502" i="3"/>
  <c r="AC502" i="3"/>
  <c r="AB502" i="3"/>
  <c r="AD502" i="3" s="1"/>
  <c r="P502" i="3"/>
  <c r="AP502" i="3" s="1"/>
  <c r="G502" i="3"/>
  <c r="A502" i="3"/>
  <c r="AZ501" i="3"/>
  <c r="AY501" i="3"/>
  <c r="AU501" i="3"/>
  <c r="AR501" i="3"/>
  <c r="AG501" i="3" s="1"/>
  <c r="AQ501" i="3"/>
  <c r="AO501" i="3"/>
  <c r="AH501" i="3"/>
  <c r="AF501" i="3"/>
  <c r="AC501" i="3"/>
  <c r="AB501" i="3"/>
  <c r="AD501" i="3" s="1"/>
  <c r="P501" i="3"/>
  <c r="AP501" i="3" s="1"/>
  <c r="G501" i="3"/>
  <c r="A501" i="3"/>
  <c r="AZ500" i="3"/>
  <c r="AY500" i="3"/>
  <c r="AU500" i="3"/>
  <c r="AR500" i="3"/>
  <c r="AG500" i="3" s="1"/>
  <c r="AQ500" i="3"/>
  <c r="AO500" i="3"/>
  <c r="AH500" i="3"/>
  <c r="AF500" i="3"/>
  <c r="AC500" i="3"/>
  <c r="AB500" i="3"/>
  <c r="AD500" i="3" s="1"/>
  <c r="P500" i="3"/>
  <c r="AP500" i="3" s="1"/>
  <c r="G500" i="3"/>
  <c r="A500" i="3"/>
  <c r="AZ499" i="3"/>
  <c r="AY499" i="3"/>
  <c r="AU499" i="3"/>
  <c r="AR499" i="3"/>
  <c r="AG499" i="3" s="1"/>
  <c r="AQ499" i="3"/>
  <c r="AO499" i="3"/>
  <c r="AH499" i="3"/>
  <c r="AF499" i="3"/>
  <c r="AC499" i="3"/>
  <c r="AB499" i="3"/>
  <c r="AD499" i="3" s="1"/>
  <c r="P499" i="3"/>
  <c r="AP499" i="3" s="1"/>
  <c r="G499" i="3"/>
  <c r="A499" i="3"/>
  <c r="AZ498" i="3"/>
  <c r="AY498" i="3"/>
  <c r="AU498" i="3"/>
  <c r="AR498" i="3"/>
  <c r="AG498" i="3" s="1"/>
  <c r="AQ498" i="3"/>
  <c r="AO498" i="3"/>
  <c r="AH498" i="3"/>
  <c r="AF498" i="3"/>
  <c r="AC498" i="3"/>
  <c r="AB498" i="3"/>
  <c r="AD498" i="3" s="1"/>
  <c r="P498" i="3"/>
  <c r="AP498" i="3" s="1"/>
  <c r="G498" i="3"/>
  <c r="A498" i="3"/>
  <c r="AZ497" i="3"/>
  <c r="AY497" i="3"/>
  <c r="AU497" i="3"/>
  <c r="AR497" i="3"/>
  <c r="AG497" i="3" s="1"/>
  <c r="AQ497" i="3"/>
  <c r="AO497" i="3"/>
  <c r="AH497" i="3"/>
  <c r="AF497" i="3"/>
  <c r="AC497" i="3"/>
  <c r="AB497" i="3"/>
  <c r="AD497" i="3" s="1"/>
  <c r="P497" i="3"/>
  <c r="AP497" i="3" s="1"/>
  <c r="G497" i="3"/>
  <c r="A497" i="3"/>
  <c r="AZ496" i="3"/>
  <c r="AY496" i="3"/>
  <c r="AU496" i="3"/>
  <c r="AR496" i="3"/>
  <c r="AG496" i="3" s="1"/>
  <c r="AQ496" i="3"/>
  <c r="AO496" i="3"/>
  <c r="AH496" i="3"/>
  <c r="AF496" i="3"/>
  <c r="AC496" i="3"/>
  <c r="AB496" i="3"/>
  <c r="AD496" i="3" s="1"/>
  <c r="P496" i="3"/>
  <c r="AP496" i="3" s="1"/>
  <c r="G496" i="3"/>
  <c r="A496" i="3"/>
  <c r="AZ495" i="3"/>
  <c r="AY495" i="3"/>
  <c r="AU495" i="3"/>
  <c r="AR495" i="3"/>
  <c r="AG495" i="3" s="1"/>
  <c r="AQ495" i="3"/>
  <c r="AO495" i="3"/>
  <c r="AH495" i="3"/>
  <c r="AF495" i="3"/>
  <c r="AC495" i="3"/>
  <c r="AB495" i="3"/>
  <c r="AD495" i="3" s="1"/>
  <c r="P495" i="3"/>
  <c r="AP495" i="3" s="1"/>
  <c r="G495" i="3"/>
  <c r="A495" i="3"/>
  <c r="AZ494" i="3"/>
  <c r="AY494" i="3"/>
  <c r="AU494" i="3"/>
  <c r="AR494" i="3"/>
  <c r="AG494" i="3" s="1"/>
  <c r="AQ494" i="3"/>
  <c r="AO494" i="3"/>
  <c r="AH494" i="3"/>
  <c r="AF494" i="3"/>
  <c r="AC494" i="3"/>
  <c r="AB494" i="3"/>
  <c r="AD494" i="3" s="1"/>
  <c r="P494" i="3"/>
  <c r="AP494" i="3" s="1"/>
  <c r="G494" i="3"/>
  <c r="A494" i="3"/>
  <c r="AZ493" i="3"/>
  <c r="AY493" i="3"/>
  <c r="AU493" i="3"/>
  <c r="AR493" i="3"/>
  <c r="AG493" i="3" s="1"/>
  <c r="AQ493" i="3"/>
  <c r="AO493" i="3"/>
  <c r="AH493" i="3"/>
  <c r="AF493" i="3"/>
  <c r="AC493" i="3"/>
  <c r="AB493" i="3"/>
  <c r="AD493" i="3" s="1"/>
  <c r="P493" i="3"/>
  <c r="AP493" i="3" s="1"/>
  <c r="G493" i="3"/>
  <c r="A493" i="3"/>
  <c r="AZ492" i="3"/>
  <c r="AY492" i="3"/>
  <c r="AU492" i="3"/>
  <c r="AR492" i="3"/>
  <c r="AG492" i="3" s="1"/>
  <c r="AQ492" i="3"/>
  <c r="AO492" i="3"/>
  <c r="AH492" i="3"/>
  <c r="AF492" i="3"/>
  <c r="AC492" i="3"/>
  <c r="AB492" i="3"/>
  <c r="AD492" i="3" s="1"/>
  <c r="P492" i="3"/>
  <c r="AP492" i="3" s="1"/>
  <c r="G492" i="3"/>
  <c r="A492" i="3"/>
  <c r="AZ491" i="3"/>
  <c r="AY491" i="3"/>
  <c r="AU491" i="3"/>
  <c r="AR491" i="3"/>
  <c r="AG491" i="3" s="1"/>
  <c r="AQ491" i="3"/>
  <c r="AO491" i="3"/>
  <c r="AH491" i="3"/>
  <c r="AF491" i="3"/>
  <c r="AC491" i="3"/>
  <c r="AB491" i="3"/>
  <c r="AD491" i="3" s="1"/>
  <c r="P491" i="3"/>
  <c r="AP491" i="3" s="1"/>
  <c r="G491" i="3"/>
  <c r="A491" i="3"/>
  <c r="AZ490" i="3"/>
  <c r="AY490" i="3"/>
  <c r="AU490" i="3"/>
  <c r="AR490" i="3"/>
  <c r="AG490" i="3" s="1"/>
  <c r="AQ490" i="3"/>
  <c r="AO490" i="3"/>
  <c r="AH490" i="3"/>
  <c r="AF490" i="3"/>
  <c r="AC490" i="3"/>
  <c r="AB490" i="3"/>
  <c r="AD490" i="3" s="1"/>
  <c r="P490" i="3"/>
  <c r="AP490" i="3" s="1"/>
  <c r="G490" i="3"/>
  <c r="A490" i="3"/>
  <c r="AZ489" i="3"/>
  <c r="AY489" i="3"/>
  <c r="AU489" i="3"/>
  <c r="AR489" i="3"/>
  <c r="AG489" i="3" s="1"/>
  <c r="AQ489" i="3"/>
  <c r="AO489" i="3"/>
  <c r="AH489" i="3"/>
  <c r="AF489" i="3"/>
  <c r="AC489" i="3"/>
  <c r="AB489" i="3"/>
  <c r="AD489" i="3" s="1"/>
  <c r="P489" i="3"/>
  <c r="AP489" i="3" s="1"/>
  <c r="G489" i="3"/>
  <c r="A489" i="3"/>
  <c r="AZ488" i="3"/>
  <c r="AY488" i="3"/>
  <c r="AU488" i="3"/>
  <c r="AR488" i="3"/>
  <c r="AG488" i="3" s="1"/>
  <c r="AQ488" i="3"/>
  <c r="AO488" i="3"/>
  <c r="AH488" i="3"/>
  <c r="AF488" i="3"/>
  <c r="AC488" i="3"/>
  <c r="AB488" i="3"/>
  <c r="AD488" i="3" s="1"/>
  <c r="P488" i="3"/>
  <c r="AP488" i="3" s="1"/>
  <c r="G488" i="3"/>
  <c r="A488" i="3"/>
  <c r="AZ487" i="3"/>
  <c r="AY487" i="3"/>
  <c r="AU487" i="3"/>
  <c r="AR487" i="3"/>
  <c r="AG487" i="3" s="1"/>
  <c r="AQ487" i="3"/>
  <c r="AO487" i="3"/>
  <c r="AH487" i="3"/>
  <c r="AF487" i="3"/>
  <c r="AC487" i="3"/>
  <c r="AB487" i="3"/>
  <c r="AD487" i="3" s="1"/>
  <c r="P487" i="3"/>
  <c r="AP487" i="3" s="1"/>
  <c r="G487" i="3"/>
  <c r="A487" i="3"/>
  <c r="AZ486" i="3"/>
  <c r="AY486" i="3"/>
  <c r="AU486" i="3"/>
  <c r="AR486" i="3"/>
  <c r="AG486" i="3" s="1"/>
  <c r="AQ486" i="3"/>
  <c r="AO486" i="3"/>
  <c r="AH486" i="3"/>
  <c r="AF486" i="3"/>
  <c r="AC486" i="3"/>
  <c r="AB486" i="3"/>
  <c r="AD486" i="3" s="1"/>
  <c r="P486" i="3"/>
  <c r="AP486" i="3" s="1"/>
  <c r="G486" i="3"/>
  <c r="A486" i="3"/>
  <c r="AZ485" i="3"/>
  <c r="AY485" i="3"/>
  <c r="AU485" i="3"/>
  <c r="AR485" i="3"/>
  <c r="AG485" i="3" s="1"/>
  <c r="AQ485" i="3"/>
  <c r="AO485" i="3"/>
  <c r="AH485" i="3"/>
  <c r="AF485" i="3"/>
  <c r="AC485" i="3"/>
  <c r="AB485" i="3"/>
  <c r="AD485" i="3" s="1"/>
  <c r="P485" i="3"/>
  <c r="AP485" i="3" s="1"/>
  <c r="G485" i="3"/>
  <c r="A485" i="3"/>
  <c r="AZ484" i="3"/>
  <c r="AY484" i="3"/>
  <c r="AU484" i="3"/>
  <c r="AR484" i="3"/>
  <c r="AG484" i="3" s="1"/>
  <c r="AQ484" i="3"/>
  <c r="AO484" i="3"/>
  <c r="AH484" i="3"/>
  <c r="AF484" i="3"/>
  <c r="AC484" i="3"/>
  <c r="AB484" i="3"/>
  <c r="AD484" i="3" s="1"/>
  <c r="P484" i="3"/>
  <c r="AP484" i="3" s="1"/>
  <c r="G484" i="3"/>
  <c r="A484" i="3"/>
  <c r="AZ483" i="3"/>
  <c r="AY483" i="3"/>
  <c r="AU483" i="3"/>
  <c r="AR483" i="3"/>
  <c r="AG483" i="3" s="1"/>
  <c r="AQ483" i="3"/>
  <c r="AO483" i="3"/>
  <c r="AH483" i="3"/>
  <c r="AF483" i="3"/>
  <c r="AC483" i="3"/>
  <c r="AB483" i="3"/>
  <c r="AD483" i="3" s="1"/>
  <c r="P483" i="3"/>
  <c r="AP483" i="3" s="1"/>
  <c r="G483" i="3"/>
  <c r="A483" i="3"/>
  <c r="AZ482" i="3"/>
  <c r="AY482" i="3"/>
  <c r="AU482" i="3"/>
  <c r="AR482" i="3"/>
  <c r="AG482" i="3" s="1"/>
  <c r="AQ482" i="3"/>
  <c r="AO482" i="3"/>
  <c r="AH482" i="3"/>
  <c r="AF482" i="3"/>
  <c r="AC482" i="3"/>
  <c r="AB482" i="3"/>
  <c r="AD482" i="3" s="1"/>
  <c r="P482" i="3"/>
  <c r="AP482" i="3" s="1"/>
  <c r="G482" i="3"/>
  <c r="A482" i="3"/>
  <c r="AZ481" i="3"/>
  <c r="AY481" i="3"/>
  <c r="AU481" i="3"/>
  <c r="AR481" i="3"/>
  <c r="AG481" i="3" s="1"/>
  <c r="AQ481" i="3"/>
  <c r="AO481" i="3"/>
  <c r="AH481" i="3"/>
  <c r="AF481" i="3"/>
  <c r="AC481" i="3"/>
  <c r="AB481" i="3"/>
  <c r="AD481" i="3" s="1"/>
  <c r="P481" i="3"/>
  <c r="AP481" i="3" s="1"/>
  <c r="G481" i="3"/>
  <c r="A481" i="3"/>
  <c r="AZ480" i="3"/>
  <c r="AY480" i="3"/>
  <c r="AU480" i="3"/>
  <c r="AR480" i="3"/>
  <c r="AG480" i="3" s="1"/>
  <c r="AQ480" i="3"/>
  <c r="AO480" i="3"/>
  <c r="AH480" i="3"/>
  <c r="AF480" i="3"/>
  <c r="AC480" i="3"/>
  <c r="AB480" i="3"/>
  <c r="AD480" i="3" s="1"/>
  <c r="P480" i="3"/>
  <c r="AP480" i="3" s="1"/>
  <c r="G480" i="3"/>
  <c r="A480" i="3"/>
  <c r="AZ479" i="3"/>
  <c r="AY479" i="3"/>
  <c r="AU479" i="3"/>
  <c r="AR479" i="3"/>
  <c r="AG479" i="3" s="1"/>
  <c r="AQ479" i="3"/>
  <c r="AP479" i="3"/>
  <c r="AO479" i="3"/>
  <c r="AH479" i="3"/>
  <c r="AF479" i="3"/>
  <c r="AC479" i="3"/>
  <c r="AB479" i="3"/>
  <c r="AD479" i="3" s="1"/>
  <c r="G479" i="3"/>
  <c r="A479" i="3"/>
  <c r="AZ478" i="3"/>
  <c r="AY478" i="3"/>
  <c r="AU478" i="3"/>
  <c r="AR478" i="3"/>
  <c r="AG478" i="3" s="1"/>
  <c r="AQ478" i="3"/>
  <c r="AO478" i="3"/>
  <c r="AH478" i="3"/>
  <c r="AF478" i="3"/>
  <c r="AC478" i="3"/>
  <c r="AB478" i="3"/>
  <c r="AD478" i="3" s="1"/>
  <c r="P478" i="3"/>
  <c r="AP478" i="3" s="1"/>
  <c r="G478" i="3"/>
  <c r="A478" i="3"/>
  <c r="AZ477" i="3"/>
  <c r="AY477" i="3"/>
  <c r="AU477" i="3"/>
  <c r="AR477" i="3"/>
  <c r="AG477" i="3" s="1"/>
  <c r="AQ477" i="3"/>
  <c r="AO477" i="3"/>
  <c r="AH477" i="3"/>
  <c r="AF477" i="3"/>
  <c r="AC477" i="3"/>
  <c r="AB477" i="3"/>
  <c r="AD477" i="3" s="1"/>
  <c r="P477" i="3"/>
  <c r="AP477" i="3" s="1"/>
  <c r="G477" i="3"/>
  <c r="A477" i="3"/>
  <c r="AZ476" i="3"/>
  <c r="AY476" i="3"/>
  <c r="AU476" i="3"/>
  <c r="AR476" i="3"/>
  <c r="AG476" i="3" s="1"/>
  <c r="AQ476" i="3"/>
  <c r="AO476" i="3"/>
  <c r="AH476" i="3"/>
  <c r="AF476" i="3"/>
  <c r="AC476" i="3"/>
  <c r="AB476" i="3"/>
  <c r="AD476" i="3" s="1"/>
  <c r="P476" i="3"/>
  <c r="AP476" i="3" s="1"/>
  <c r="G476" i="3"/>
  <c r="A476" i="3"/>
  <c r="AZ475" i="3"/>
  <c r="AY475" i="3"/>
  <c r="AU475" i="3"/>
  <c r="AR475" i="3"/>
  <c r="AG475" i="3" s="1"/>
  <c r="AQ475" i="3"/>
  <c r="AO475" i="3"/>
  <c r="AH475" i="3"/>
  <c r="AF475" i="3"/>
  <c r="AC475" i="3"/>
  <c r="AB475" i="3"/>
  <c r="AD475" i="3" s="1"/>
  <c r="P475" i="3"/>
  <c r="AP475" i="3" s="1"/>
  <c r="G475" i="3"/>
  <c r="A475" i="3"/>
  <c r="AZ474" i="3"/>
  <c r="AY474" i="3"/>
  <c r="AU474" i="3"/>
  <c r="AR474" i="3"/>
  <c r="AG474" i="3" s="1"/>
  <c r="AQ474" i="3"/>
  <c r="AO474" i="3"/>
  <c r="AH474" i="3"/>
  <c r="AF474" i="3"/>
  <c r="AC474" i="3"/>
  <c r="AB474" i="3"/>
  <c r="AD474" i="3" s="1"/>
  <c r="P474" i="3"/>
  <c r="AP474" i="3" s="1"/>
  <c r="G474" i="3"/>
  <c r="A474" i="3"/>
  <c r="AZ473" i="3"/>
  <c r="AY473" i="3"/>
  <c r="AU473" i="3"/>
  <c r="AR473" i="3"/>
  <c r="AG473" i="3" s="1"/>
  <c r="AQ473" i="3"/>
  <c r="AO473" i="3"/>
  <c r="AH473" i="3"/>
  <c r="AF473" i="3"/>
  <c r="AC473" i="3"/>
  <c r="AB473" i="3"/>
  <c r="AD473" i="3" s="1"/>
  <c r="P473" i="3"/>
  <c r="AP473" i="3" s="1"/>
  <c r="G473" i="3"/>
  <c r="A473" i="3"/>
  <c r="AZ472" i="3"/>
  <c r="AY472" i="3"/>
  <c r="AU472" i="3"/>
  <c r="AR472" i="3"/>
  <c r="AG472" i="3" s="1"/>
  <c r="AQ472" i="3"/>
  <c r="AO472" i="3"/>
  <c r="AH472" i="3"/>
  <c r="AF472" i="3"/>
  <c r="AC472" i="3"/>
  <c r="AB472" i="3"/>
  <c r="AD472" i="3" s="1"/>
  <c r="P472" i="3"/>
  <c r="AP472" i="3" s="1"/>
  <c r="G472" i="3"/>
  <c r="A472" i="3"/>
  <c r="AZ471" i="3"/>
  <c r="AY471" i="3"/>
  <c r="AU471" i="3"/>
  <c r="AR471" i="3"/>
  <c r="AG471" i="3" s="1"/>
  <c r="AQ471" i="3"/>
  <c r="AO471" i="3"/>
  <c r="AH471" i="3"/>
  <c r="AF471" i="3"/>
  <c r="AC471" i="3"/>
  <c r="AB471" i="3"/>
  <c r="AD471" i="3" s="1"/>
  <c r="P471" i="3"/>
  <c r="AP471" i="3" s="1"/>
  <c r="G471" i="3"/>
  <c r="A471" i="3"/>
  <c r="AZ470" i="3"/>
  <c r="AY470" i="3"/>
  <c r="AU470" i="3"/>
  <c r="AR470" i="3"/>
  <c r="AG470" i="3" s="1"/>
  <c r="AQ470" i="3"/>
  <c r="AO470" i="3"/>
  <c r="AH470" i="3"/>
  <c r="AF470" i="3"/>
  <c r="AC470" i="3"/>
  <c r="AB470" i="3"/>
  <c r="AD470" i="3" s="1"/>
  <c r="P470" i="3"/>
  <c r="AP470" i="3" s="1"/>
  <c r="G470" i="3"/>
  <c r="A470" i="3"/>
  <c r="AZ469" i="3"/>
  <c r="AY469" i="3"/>
  <c r="AU469" i="3"/>
  <c r="AR469" i="3"/>
  <c r="AG469" i="3" s="1"/>
  <c r="AQ469" i="3"/>
  <c r="AO469" i="3"/>
  <c r="AH469" i="3"/>
  <c r="AF469" i="3"/>
  <c r="AC469" i="3"/>
  <c r="AB469" i="3"/>
  <c r="AD469" i="3" s="1"/>
  <c r="P469" i="3"/>
  <c r="AP469" i="3" s="1"/>
  <c r="G469" i="3"/>
  <c r="A469" i="3"/>
  <c r="AZ468" i="3"/>
  <c r="AY468" i="3"/>
  <c r="AU468" i="3"/>
  <c r="AR468" i="3"/>
  <c r="AG468" i="3" s="1"/>
  <c r="AQ468" i="3"/>
  <c r="AO468" i="3"/>
  <c r="AH468" i="3"/>
  <c r="AF468" i="3"/>
  <c r="AC468" i="3"/>
  <c r="AB468" i="3"/>
  <c r="AD468" i="3" s="1"/>
  <c r="P468" i="3"/>
  <c r="AP468" i="3" s="1"/>
  <c r="G468" i="3"/>
  <c r="A468" i="3"/>
  <c r="AZ467" i="3"/>
  <c r="AY467" i="3"/>
  <c r="AU467" i="3"/>
  <c r="AR467" i="3"/>
  <c r="AG467" i="3" s="1"/>
  <c r="AQ467" i="3"/>
  <c r="AO467" i="3"/>
  <c r="AH467" i="3"/>
  <c r="AF467" i="3"/>
  <c r="AC467" i="3"/>
  <c r="AB467" i="3"/>
  <c r="AD467" i="3" s="1"/>
  <c r="P467" i="3"/>
  <c r="AP467" i="3" s="1"/>
  <c r="G467" i="3"/>
  <c r="A467" i="3"/>
  <c r="AZ466" i="3"/>
  <c r="AY466" i="3"/>
  <c r="AU466" i="3"/>
  <c r="AR466" i="3"/>
  <c r="AG466" i="3" s="1"/>
  <c r="AQ466" i="3"/>
  <c r="AO466" i="3"/>
  <c r="AH466" i="3"/>
  <c r="AF466" i="3"/>
  <c r="AC466" i="3"/>
  <c r="AB466" i="3"/>
  <c r="AD466" i="3" s="1"/>
  <c r="P466" i="3"/>
  <c r="AP466" i="3" s="1"/>
  <c r="G466" i="3"/>
  <c r="A466" i="3"/>
  <c r="AZ465" i="3"/>
  <c r="AY465" i="3"/>
  <c r="AU465" i="3"/>
  <c r="AR465" i="3"/>
  <c r="AG465" i="3" s="1"/>
  <c r="AQ465" i="3"/>
  <c r="AO465" i="3"/>
  <c r="AH465" i="3"/>
  <c r="AF465" i="3"/>
  <c r="AC465" i="3"/>
  <c r="AB465" i="3"/>
  <c r="AD465" i="3" s="1"/>
  <c r="P465" i="3"/>
  <c r="AP465" i="3" s="1"/>
  <c r="G465" i="3"/>
  <c r="A465" i="3"/>
  <c r="AZ464" i="3"/>
  <c r="AY464" i="3"/>
  <c r="AU464" i="3"/>
  <c r="AR464" i="3"/>
  <c r="AG464" i="3" s="1"/>
  <c r="AQ464" i="3"/>
  <c r="AO464" i="3"/>
  <c r="AH464" i="3"/>
  <c r="AF464" i="3"/>
  <c r="AC464" i="3"/>
  <c r="AB464" i="3"/>
  <c r="AD464" i="3" s="1"/>
  <c r="P464" i="3"/>
  <c r="AP464" i="3" s="1"/>
  <c r="G464" i="3"/>
  <c r="A464" i="3"/>
  <c r="AZ463" i="3"/>
  <c r="AY463" i="3"/>
  <c r="AU463" i="3"/>
  <c r="AR463" i="3"/>
  <c r="AG463" i="3" s="1"/>
  <c r="AQ463" i="3"/>
  <c r="AO463" i="3"/>
  <c r="AH463" i="3"/>
  <c r="AF463" i="3"/>
  <c r="AC463" i="3"/>
  <c r="AB463" i="3"/>
  <c r="AD463" i="3" s="1"/>
  <c r="P463" i="3"/>
  <c r="AP463" i="3" s="1"/>
  <c r="G463" i="3"/>
  <c r="A463" i="3"/>
  <c r="AZ462" i="3"/>
  <c r="AY462" i="3"/>
  <c r="AU462" i="3"/>
  <c r="AR462" i="3"/>
  <c r="AG462" i="3" s="1"/>
  <c r="AQ462" i="3"/>
  <c r="AO462" i="3"/>
  <c r="AH462" i="3"/>
  <c r="AF462" i="3"/>
  <c r="AC462" i="3"/>
  <c r="AB462" i="3"/>
  <c r="AD462" i="3" s="1"/>
  <c r="P462" i="3"/>
  <c r="AP462" i="3" s="1"/>
  <c r="G462" i="3"/>
  <c r="A462" i="3"/>
  <c r="AZ461" i="3"/>
  <c r="AY461" i="3"/>
  <c r="AU461" i="3"/>
  <c r="AR461" i="3"/>
  <c r="AG461" i="3" s="1"/>
  <c r="AQ461" i="3"/>
  <c r="AO461" i="3"/>
  <c r="AH461" i="3"/>
  <c r="AF461" i="3"/>
  <c r="AC461" i="3"/>
  <c r="AB461" i="3"/>
  <c r="AD461" i="3" s="1"/>
  <c r="P461" i="3"/>
  <c r="AP461" i="3" s="1"/>
  <c r="G461" i="3"/>
  <c r="A461" i="3"/>
  <c r="AZ460" i="3"/>
  <c r="AY460" i="3"/>
  <c r="AU460" i="3"/>
  <c r="AR460" i="3"/>
  <c r="AG460" i="3" s="1"/>
  <c r="AQ460" i="3"/>
  <c r="AO460" i="3"/>
  <c r="AH460" i="3"/>
  <c r="AF460" i="3"/>
  <c r="AC460" i="3"/>
  <c r="AB460" i="3"/>
  <c r="AD460" i="3" s="1"/>
  <c r="P460" i="3"/>
  <c r="AP460" i="3" s="1"/>
  <c r="G460" i="3"/>
  <c r="A460" i="3"/>
  <c r="AZ459" i="3"/>
  <c r="AY459" i="3"/>
  <c r="AU459" i="3"/>
  <c r="AR459" i="3"/>
  <c r="AG459" i="3" s="1"/>
  <c r="AQ459" i="3"/>
  <c r="AO459" i="3"/>
  <c r="AH459" i="3"/>
  <c r="AF459" i="3"/>
  <c r="AC459" i="3"/>
  <c r="AB459" i="3"/>
  <c r="AD459" i="3" s="1"/>
  <c r="P459" i="3"/>
  <c r="AP459" i="3" s="1"/>
  <c r="G459" i="3"/>
  <c r="A459" i="3"/>
  <c r="AZ458" i="3"/>
  <c r="AY458" i="3"/>
  <c r="AU458" i="3"/>
  <c r="AR458" i="3"/>
  <c r="AG458" i="3" s="1"/>
  <c r="AQ458" i="3"/>
  <c r="AO458" i="3"/>
  <c r="AH458" i="3"/>
  <c r="AF458" i="3"/>
  <c r="AC458" i="3"/>
  <c r="AB458" i="3"/>
  <c r="AD458" i="3" s="1"/>
  <c r="P458" i="3"/>
  <c r="AP458" i="3" s="1"/>
  <c r="G458" i="3"/>
  <c r="A458" i="3"/>
  <c r="AZ457" i="3"/>
  <c r="AY457" i="3"/>
  <c r="AU457" i="3"/>
  <c r="AR457" i="3"/>
  <c r="AG457" i="3" s="1"/>
  <c r="AQ457" i="3"/>
  <c r="AO457" i="3"/>
  <c r="AH457" i="3"/>
  <c r="AF457" i="3"/>
  <c r="AC457" i="3"/>
  <c r="AB457" i="3"/>
  <c r="AD457" i="3" s="1"/>
  <c r="P457" i="3"/>
  <c r="AP457" i="3" s="1"/>
  <c r="G457" i="3"/>
  <c r="A457" i="3"/>
  <c r="AZ456" i="3"/>
  <c r="AY456" i="3"/>
  <c r="AU456" i="3"/>
  <c r="AR456" i="3"/>
  <c r="AG456" i="3" s="1"/>
  <c r="AQ456" i="3"/>
  <c r="AO456" i="3"/>
  <c r="AH456" i="3"/>
  <c r="AF456" i="3"/>
  <c r="AC456" i="3"/>
  <c r="AB456" i="3"/>
  <c r="AD456" i="3" s="1"/>
  <c r="P456" i="3"/>
  <c r="AP456" i="3" s="1"/>
  <c r="G456" i="3"/>
  <c r="A456" i="3"/>
  <c r="AZ455" i="3"/>
  <c r="AY455" i="3"/>
  <c r="AU455" i="3"/>
  <c r="AR455" i="3"/>
  <c r="AG455" i="3" s="1"/>
  <c r="AQ455" i="3"/>
  <c r="AO455" i="3"/>
  <c r="AH455" i="3"/>
  <c r="AF455" i="3"/>
  <c r="AC455" i="3"/>
  <c r="AB455" i="3"/>
  <c r="AD455" i="3" s="1"/>
  <c r="P455" i="3"/>
  <c r="AP455" i="3" s="1"/>
  <c r="G455" i="3"/>
  <c r="A455" i="3"/>
  <c r="AZ454" i="3"/>
  <c r="AY454" i="3"/>
  <c r="AU454" i="3"/>
  <c r="AR454" i="3"/>
  <c r="AG454" i="3" s="1"/>
  <c r="AQ454" i="3"/>
  <c r="AO454" i="3"/>
  <c r="AH454" i="3"/>
  <c r="AF454" i="3"/>
  <c r="AC454" i="3"/>
  <c r="AB454" i="3"/>
  <c r="AD454" i="3" s="1"/>
  <c r="P454" i="3"/>
  <c r="AP454" i="3" s="1"/>
  <c r="G454" i="3"/>
  <c r="A454" i="3"/>
  <c r="AZ453" i="3"/>
  <c r="AY453" i="3"/>
  <c r="AU453" i="3"/>
  <c r="AR453" i="3"/>
  <c r="AG453" i="3" s="1"/>
  <c r="AQ453" i="3"/>
  <c r="AO453" i="3"/>
  <c r="AH453" i="3"/>
  <c r="AF453" i="3"/>
  <c r="AC453" i="3"/>
  <c r="AB453" i="3"/>
  <c r="AD453" i="3" s="1"/>
  <c r="P453" i="3"/>
  <c r="AP453" i="3" s="1"/>
  <c r="G453" i="3"/>
  <c r="A453" i="3"/>
  <c r="AZ452" i="3"/>
  <c r="AY452" i="3"/>
  <c r="AU452" i="3"/>
  <c r="AR452" i="3"/>
  <c r="AG452" i="3" s="1"/>
  <c r="AQ452" i="3"/>
  <c r="AO452" i="3"/>
  <c r="AH452" i="3"/>
  <c r="AF452" i="3"/>
  <c r="AC452" i="3"/>
  <c r="AB452" i="3"/>
  <c r="AD452" i="3" s="1"/>
  <c r="P452" i="3"/>
  <c r="AP452" i="3" s="1"/>
  <c r="G452" i="3"/>
  <c r="A452" i="3"/>
  <c r="AZ451" i="3"/>
  <c r="AY451" i="3"/>
  <c r="AU451" i="3"/>
  <c r="AR451" i="3"/>
  <c r="AG451" i="3" s="1"/>
  <c r="AQ451" i="3"/>
  <c r="AO451" i="3"/>
  <c r="AH451" i="3"/>
  <c r="AF451" i="3"/>
  <c r="AC451" i="3"/>
  <c r="AB451" i="3"/>
  <c r="AD451" i="3" s="1"/>
  <c r="P451" i="3"/>
  <c r="AP451" i="3" s="1"/>
  <c r="G451" i="3"/>
  <c r="A451" i="3"/>
  <c r="AZ450" i="3"/>
  <c r="AY450" i="3"/>
  <c r="AU450" i="3"/>
  <c r="AR450" i="3"/>
  <c r="AG450" i="3" s="1"/>
  <c r="AQ450" i="3"/>
  <c r="AO450" i="3"/>
  <c r="AH450" i="3"/>
  <c r="AF450" i="3"/>
  <c r="AC450" i="3"/>
  <c r="AB450" i="3"/>
  <c r="AD450" i="3" s="1"/>
  <c r="P450" i="3"/>
  <c r="AP450" i="3" s="1"/>
  <c r="G450" i="3"/>
  <c r="A450" i="3"/>
  <c r="AZ449" i="3"/>
  <c r="AY449" i="3"/>
  <c r="AU449" i="3"/>
  <c r="AR449" i="3"/>
  <c r="AG449" i="3" s="1"/>
  <c r="AQ449" i="3"/>
  <c r="AO449" i="3"/>
  <c r="AH449" i="3"/>
  <c r="AF449" i="3"/>
  <c r="AC449" i="3"/>
  <c r="AB449" i="3"/>
  <c r="AD449" i="3" s="1"/>
  <c r="P449" i="3"/>
  <c r="AP449" i="3" s="1"/>
  <c r="G449" i="3"/>
  <c r="A449" i="3"/>
  <c r="AZ448" i="3"/>
  <c r="AY448" i="3"/>
  <c r="AU448" i="3"/>
  <c r="AR448" i="3"/>
  <c r="AG448" i="3" s="1"/>
  <c r="AQ448" i="3"/>
  <c r="AO448" i="3"/>
  <c r="AH448" i="3"/>
  <c r="AF448" i="3"/>
  <c r="AC448" i="3"/>
  <c r="AB448" i="3"/>
  <c r="AD448" i="3" s="1"/>
  <c r="P448" i="3"/>
  <c r="AP448" i="3" s="1"/>
  <c r="G448" i="3"/>
  <c r="A448" i="3"/>
  <c r="AZ447" i="3"/>
  <c r="AY447" i="3"/>
  <c r="AU447" i="3"/>
  <c r="AR447" i="3"/>
  <c r="AG447" i="3" s="1"/>
  <c r="AQ447" i="3"/>
  <c r="AO447" i="3"/>
  <c r="AH447" i="3"/>
  <c r="AF447" i="3"/>
  <c r="AC447" i="3"/>
  <c r="AB447" i="3"/>
  <c r="AD447" i="3" s="1"/>
  <c r="P447" i="3"/>
  <c r="AP447" i="3" s="1"/>
  <c r="G447" i="3"/>
  <c r="A447" i="3"/>
  <c r="AZ446" i="3"/>
  <c r="AY446" i="3"/>
  <c r="AU446" i="3"/>
  <c r="AR446" i="3"/>
  <c r="AG446" i="3" s="1"/>
  <c r="AQ446" i="3"/>
  <c r="AO446" i="3"/>
  <c r="AH446" i="3"/>
  <c r="AF446" i="3"/>
  <c r="AC446" i="3"/>
  <c r="AB446" i="3"/>
  <c r="AD446" i="3" s="1"/>
  <c r="P446" i="3"/>
  <c r="AP446" i="3" s="1"/>
  <c r="G446" i="3"/>
  <c r="A446" i="3"/>
  <c r="AZ445" i="3"/>
  <c r="AY445" i="3"/>
  <c r="AU445" i="3"/>
  <c r="AR445" i="3"/>
  <c r="AG445" i="3" s="1"/>
  <c r="AQ445" i="3"/>
  <c r="AO445" i="3"/>
  <c r="AH445" i="3"/>
  <c r="AF445" i="3"/>
  <c r="AC445" i="3"/>
  <c r="AB445" i="3"/>
  <c r="AD445" i="3" s="1"/>
  <c r="P445" i="3"/>
  <c r="AP445" i="3" s="1"/>
  <c r="G445" i="3"/>
  <c r="A445" i="3"/>
  <c r="AZ444" i="3"/>
  <c r="AY444" i="3"/>
  <c r="AU444" i="3"/>
  <c r="AR444" i="3"/>
  <c r="AG444" i="3" s="1"/>
  <c r="AQ444" i="3"/>
  <c r="AO444" i="3"/>
  <c r="AH444" i="3"/>
  <c r="AF444" i="3"/>
  <c r="AC444" i="3"/>
  <c r="AB444" i="3"/>
  <c r="AD444" i="3" s="1"/>
  <c r="P444" i="3"/>
  <c r="AP444" i="3" s="1"/>
  <c r="G444" i="3"/>
  <c r="A444" i="3"/>
  <c r="AZ443" i="3"/>
  <c r="AY443" i="3"/>
  <c r="AU443" i="3"/>
  <c r="AR443" i="3"/>
  <c r="AG443" i="3" s="1"/>
  <c r="AQ443" i="3"/>
  <c r="AO443" i="3"/>
  <c r="AH443" i="3"/>
  <c r="AF443" i="3"/>
  <c r="AC443" i="3"/>
  <c r="AB443" i="3"/>
  <c r="AD443" i="3" s="1"/>
  <c r="P443" i="3"/>
  <c r="AP443" i="3" s="1"/>
  <c r="G443" i="3"/>
  <c r="A443" i="3"/>
  <c r="AZ442" i="3"/>
  <c r="AY442" i="3"/>
  <c r="AU442" i="3"/>
  <c r="AR442" i="3"/>
  <c r="AG442" i="3" s="1"/>
  <c r="AQ442" i="3"/>
  <c r="AO442" i="3"/>
  <c r="AH442" i="3"/>
  <c r="AF442" i="3"/>
  <c r="AC442" i="3"/>
  <c r="AB442" i="3"/>
  <c r="AD442" i="3" s="1"/>
  <c r="P442" i="3"/>
  <c r="AP442" i="3" s="1"/>
  <c r="G442" i="3"/>
  <c r="A442" i="3"/>
  <c r="AZ441" i="3"/>
  <c r="AY441" i="3"/>
  <c r="AU441" i="3"/>
  <c r="AR441" i="3"/>
  <c r="AG441" i="3" s="1"/>
  <c r="AQ441" i="3"/>
  <c r="AO441" i="3"/>
  <c r="AH441" i="3"/>
  <c r="AF441" i="3"/>
  <c r="AC441" i="3"/>
  <c r="AB441" i="3"/>
  <c r="AD441" i="3" s="1"/>
  <c r="P441" i="3"/>
  <c r="AP441" i="3" s="1"/>
  <c r="G441" i="3"/>
  <c r="A441" i="3"/>
  <c r="AZ440" i="3"/>
  <c r="AY440" i="3"/>
  <c r="AU440" i="3"/>
  <c r="AR440" i="3"/>
  <c r="AG440" i="3" s="1"/>
  <c r="AQ440" i="3"/>
  <c r="AO440" i="3"/>
  <c r="AH440" i="3"/>
  <c r="AF440" i="3"/>
  <c r="AC440" i="3"/>
  <c r="AB440" i="3"/>
  <c r="AD440" i="3" s="1"/>
  <c r="P440" i="3"/>
  <c r="AP440" i="3" s="1"/>
  <c r="G440" i="3"/>
  <c r="A440" i="3"/>
  <c r="AZ439" i="3"/>
  <c r="AY439" i="3"/>
  <c r="AU439" i="3"/>
  <c r="AR439" i="3"/>
  <c r="AG439" i="3" s="1"/>
  <c r="AQ439" i="3"/>
  <c r="AO439" i="3"/>
  <c r="AH439" i="3"/>
  <c r="AF439" i="3"/>
  <c r="AC439" i="3"/>
  <c r="AB439" i="3"/>
  <c r="AD439" i="3" s="1"/>
  <c r="P439" i="3"/>
  <c r="AP439" i="3" s="1"/>
  <c r="G439" i="3"/>
  <c r="A439" i="3"/>
  <c r="AZ438" i="3"/>
  <c r="AY438" i="3"/>
  <c r="AU438" i="3"/>
  <c r="AR438" i="3"/>
  <c r="AG438" i="3" s="1"/>
  <c r="AQ438" i="3"/>
  <c r="AP438" i="3"/>
  <c r="AO438" i="3"/>
  <c r="AH438" i="3"/>
  <c r="AF438" i="3"/>
  <c r="AC438" i="3"/>
  <c r="AB438" i="3"/>
  <c r="AD438" i="3" s="1"/>
  <c r="G438" i="3"/>
  <c r="A438" i="3"/>
  <c r="AZ437" i="3"/>
  <c r="AY437" i="3"/>
  <c r="AU437" i="3"/>
  <c r="AR437" i="3"/>
  <c r="AG437" i="3" s="1"/>
  <c r="AQ437" i="3"/>
  <c r="AO437" i="3"/>
  <c r="AH437" i="3"/>
  <c r="AF437" i="3"/>
  <c r="AC437" i="3"/>
  <c r="AB437" i="3"/>
  <c r="AD437" i="3" s="1"/>
  <c r="P437" i="3"/>
  <c r="AP437" i="3" s="1"/>
  <c r="G437" i="3"/>
  <c r="A437" i="3"/>
  <c r="AZ436" i="3"/>
  <c r="AY436" i="3"/>
  <c r="AU436" i="3"/>
  <c r="AR436" i="3"/>
  <c r="AG436" i="3" s="1"/>
  <c r="AQ436" i="3"/>
  <c r="AO436" i="3"/>
  <c r="AH436" i="3"/>
  <c r="AF436" i="3"/>
  <c r="AC436" i="3"/>
  <c r="AB436" i="3"/>
  <c r="AD436" i="3" s="1"/>
  <c r="P436" i="3"/>
  <c r="AP436" i="3" s="1"/>
  <c r="G436" i="3"/>
  <c r="A436" i="3"/>
  <c r="AZ435" i="3"/>
  <c r="AY435" i="3"/>
  <c r="AU435" i="3"/>
  <c r="AR435" i="3"/>
  <c r="AG435" i="3" s="1"/>
  <c r="AQ435" i="3"/>
  <c r="AO435" i="3"/>
  <c r="AH435" i="3"/>
  <c r="AF435" i="3"/>
  <c r="AC435" i="3"/>
  <c r="AB435" i="3"/>
  <c r="AD435" i="3" s="1"/>
  <c r="P435" i="3"/>
  <c r="AP435" i="3" s="1"/>
  <c r="G435" i="3"/>
  <c r="A435" i="3"/>
  <c r="AZ434" i="3"/>
  <c r="AY434" i="3"/>
  <c r="AU434" i="3"/>
  <c r="AR434" i="3"/>
  <c r="AG434" i="3" s="1"/>
  <c r="AQ434" i="3"/>
  <c r="AO434" i="3"/>
  <c r="AH434" i="3"/>
  <c r="AF434" i="3"/>
  <c r="AC434" i="3"/>
  <c r="AB434" i="3"/>
  <c r="AD434" i="3" s="1"/>
  <c r="P434" i="3"/>
  <c r="AP434" i="3" s="1"/>
  <c r="G434" i="3"/>
  <c r="A434" i="3"/>
  <c r="AZ433" i="3"/>
  <c r="AY433" i="3"/>
  <c r="AU433" i="3"/>
  <c r="AR433" i="3"/>
  <c r="AG433" i="3" s="1"/>
  <c r="AQ433" i="3"/>
  <c r="AO433" i="3"/>
  <c r="AH433" i="3"/>
  <c r="AF433" i="3"/>
  <c r="AC433" i="3"/>
  <c r="AB433" i="3"/>
  <c r="AD433" i="3" s="1"/>
  <c r="P433" i="3"/>
  <c r="AP433" i="3" s="1"/>
  <c r="G433" i="3"/>
  <c r="A433" i="3"/>
  <c r="AZ432" i="3"/>
  <c r="AY432" i="3"/>
  <c r="AU432" i="3"/>
  <c r="AR432" i="3"/>
  <c r="AG432" i="3" s="1"/>
  <c r="AQ432" i="3"/>
  <c r="AO432" i="3"/>
  <c r="AH432" i="3"/>
  <c r="AF432" i="3"/>
  <c r="AC432" i="3"/>
  <c r="AB432" i="3"/>
  <c r="AD432" i="3" s="1"/>
  <c r="P432" i="3"/>
  <c r="AP432" i="3" s="1"/>
  <c r="G432" i="3"/>
  <c r="A432" i="3"/>
  <c r="AZ431" i="3"/>
  <c r="AY431" i="3"/>
  <c r="AU431" i="3"/>
  <c r="AR431" i="3"/>
  <c r="AG431" i="3" s="1"/>
  <c r="AQ431" i="3"/>
  <c r="AO431" i="3"/>
  <c r="AH431" i="3"/>
  <c r="AF431" i="3"/>
  <c r="AC431" i="3"/>
  <c r="AB431" i="3"/>
  <c r="AD431" i="3" s="1"/>
  <c r="P431" i="3"/>
  <c r="AP431" i="3" s="1"/>
  <c r="G431" i="3"/>
  <c r="A431" i="3"/>
  <c r="AZ430" i="3"/>
  <c r="AY430" i="3"/>
  <c r="AU430" i="3"/>
  <c r="AR430" i="3"/>
  <c r="AG430" i="3" s="1"/>
  <c r="AQ430" i="3"/>
  <c r="AO430" i="3"/>
  <c r="AH430" i="3"/>
  <c r="AF430" i="3"/>
  <c r="AC430" i="3"/>
  <c r="AB430" i="3"/>
  <c r="AD430" i="3" s="1"/>
  <c r="P430" i="3"/>
  <c r="AP430" i="3" s="1"/>
  <c r="G430" i="3"/>
  <c r="A430" i="3"/>
  <c r="AZ429" i="3"/>
  <c r="AY429" i="3"/>
  <c r="AU429" i="3"/>
  <c r="AR429" i="3"/>
  <c r="AG429" i="3" s="1"/>
  <c r="AQ429" i="3"/>
  <c r="AO429" i="3"/>
  <c r="AH429" i="3"/>
  <c r="AF429" i="3"/>
  <c r="AC429" i="3"/>
  <c r="AB429" i="3"/>
  <c r="AD429" i="3" s="1"/>
  <c r="P429" i="3"/>
  <c r="AP429" i="3" s="1"/>
  <c r="G429" i="3"/>
  <c r="A429" i="3"/>
  <c r="AZ428" i="3"/>
  <c r="AY428" i="3"/>
  <c r="AU428" i="3"/>
  <c r="AR428" i="3"/>
  <c r="AG428" i="3" s="1"/>
  <c r="AQ428" i="3"/>
  <c r="AO428" i="3"/>
  <c r="AH428" i="3"/>
  <c r="AF428" i="3"/>
  <c r="AC428" i="3"/>
  <c r="AB428" i="3"/>
  <c r="AD428" i="3" s="1"/>
  <c r="P428" i="3"/>
  <c r="AP428" i="3" s="1"/>
  <c r="G428" i="3"/>
  <c r="A428" i="3"/>
  <c r="AZ427" i="3"/>
  <c r="AY427" i="3"/>
  <c r="AU427" i="3"/>
  <c r="AR427" i="3"/>
  <c r="AG427" i="3" s="1"/>
  <c r="AQ427" i="3"/>
  <c r="AO427" i="3"/>
  <c r="AH427" i="3"/>
  <c r="AF427" i="3"/>
  <c r="AC427" i="3"/>
  <c r="AB427" i="3"/>
  <c r="AD427" i="3" s="1"/>
  <c r="P427" i="3"/>
  <c r="AP427" i="3" s="1"/>
  <c r="G427" i="3"/>
  <c r="A427" i="3"/>
  <c r="AZ426" i="3"/>
  <c r="AY426" i="3"/>
  <c r="AU426" i="3"/>
  <c r="AR426" i="3"/>
  <c r="AG426" i="3" s="1"/>
  <c r="AQ426" i="3"/>
  <c r="AO426" i="3"/>
  <c r="AH426" i="3"/>
  <c r="AF426" i="3"/>
  <c r="AC426" i="3"/>
  <c r="AB426" i="3"/>
  <c r="AD426" i="3" s="1"/>
  <c r="P426" i="3"/>
  <c r="AP426" i="3" s="1"/>
  <c r="G426" i="3"/>
  <c r="A426" i="3"/>
  <c r="AZ425" i="3"/>
  <c r="AY425" i="3"/>
  <c r="AU425" i="3"/>
  <c r="AR425" i="3"/>
  <c r="AG425" i="3" s="1"/>
  <c r="AQ425" i="3"/>
  <c r="AO425" i="3"/>
  <c r="AH425" i="3"/>
  <c r="AF425" i="3"/>
  <c r="AC425" i="3"/>
  <c r="AB425" i="3"/>
  <c r="AD425" i="3" s="1"/>
  <c r="P425" i="3"/>
  <c r="AP425" i="3" s="1"/>
  <c r="G425" i="3"/>
  <c r="A425" i="3"/>
  <c r="AZ424" i="3"/>
  <c r="AY424" i="3"/>
  <c r="AU424" i="3"/>
  <c r="AR424" i="3"/>
  <c r="AG424" i="3" s="1"/>
  <c r="AQ424" i="3"/>
  <c r="AO424" i="3"/>
  <c r="AH424" i="3"/>
  <c r="AF424" i="3"/>
  <c r="AC424" i="3"/>
  <c r="AB424" i="3"/>
  <c r="AD424" i="3" s="1"/>
  <c r="P424" i="3"/>
  <c r="AP424" i="3" s="1"/>
  <c r="G424" i="3"/>
  <c r="A424" i="3"/>
  <c r="AZ423" i="3"/>
  <c r="AY423" i="3"/>
  <c r="AU423" i="3"/>
  <c r="AR423" i="3"/>
  <c r="AG423" i="3" s="1"/>
  <c r="AQ423" i="3"/>
  <c r="AO423" i="3"/>
  <c r="AH423" i="3"/>
  <c r="AF423" i="3"/>
  <c r="AC423" i="3"/>
  <c r="AB423" i="3"/>
  <c r="AD423" i="3" s="1"/>
  <c r="P423" i="3"/>
  <c r="AP423" i="3" s="1"/>
  <c r="G423" i="3"/>
  <c r="A423" i="3"/>
  <c r="AZ422" i="3"/>
  <c r="AY422" i="3"/>
  <c r="AU422" i="3"/>
  <c r="AR422" i="3"/>
  <c r="AG422" i="3" s="1"/>
  <c r="AQ422" i="3"/>
  <c r="AO422" i="3"/>
  <c r="AH422" i="3"/>
  <c r="AF422" i="3"/>
  <c r="AC422" i="3"/>
  <c r="AB422" i="3"/>
  <c r="AD422" i="3" s="1"/>
  <c r="P422" i="3"/>
  <c r="AP422" i="3" s="1"/>
  <c r="G422" i="3"/>
  <c r="A422" i="3"/>
  <c r="AZ421" i="3"/>
  <c r="AY421" i="3"/>
  <c r="AU421" i="3"/>
  <c r="AR421" i="3"/>
  <c r="AG421" i="3" s="1"/>
  <c r="AQ421" i="3"/>
  <c r="AO421" i="3"/>
  <c r="AH421" i="3"/>
  <c r="AF421" i="3"/>
  <c r="AC421" i="3"/>
  <c r="AB421" i="3"/>
  <c r="AD421" i="3" s="1"/>
  <c r="P421" i="3"/>
  <c r="AP421" i="3" s="1"/>
  <c r="G421" i="3"/>
  <c r="A421" i="3"/>
  <c r="AZ420" i="3"/>
  <c r="AY420" i="3"/>
  <c r="AU420" i="3"/>
  <c r="AR420" i="3"/>
  <c r="AG420" i="3" s="1"/>
  <c r="AQ420" i="3"/>
  <c r="AO420" i="3"/>
  <c r="AH420" i="3"/>
  <c r="AF420" i="3"/>
  <c r="AC420" i="3"/>
  <c r="AB420" i="3"/>
  <c r="AD420" i="3" s="1"/>
  <c r="P420" i="3"/>
  <c r="AP420" i="3" s="1"/>
  <c r="G420" i="3"/>
  <c r="A420" i="3"/>
  <c r="AZ419" i="3"/>
  <c r="AY419" i="3"/>
  <c r="AU419" i="3"/>
  <c r="AR419" i="3"/>
  <c r="AG419" i="3" s="1"/>
  <c r="AQ419" i="3"/>
  <c r="AO419" i="3"/>
  <c r="AH419" i="3"/>
  <c r="AF419" i="3"/>
  <c r="AC419" i="3"/>
  <c r="AB419" i="3"/>
  <c r="AD419" i="3" s="1"/>
  <c r="P419" i="3"/>
  <c r="AP419" i="3" s="1"/>
  <c r="G419" i="3"/>
  <c r="A419" i="3"/>
  <c r="AZ418" i="3"/>
  <c r="AY418" i="3"/>
  <c r="AU418" i="3"/>
  <c r="AR418" i="3"/>
  <c r="AG418" i="3" s="1"/>
  <c r="AQ418" i="3"/>
  <c r="AO418" i="3"/>
  <c r="AH418" i="3"/>
  <c r="AF418" i="3"/>
  <c r="AC418" i="3"/>
  <c r="AB418" i="3"/>
  <c r="AD418" i="3" s="1"/>
  <c r="P418" i="3"/>
  <c r="AP418" i="3" s="1"/>
  <c r="G418" i="3"/>
  <c r="A418" i="3"/>
  <c r="AZ417" i="3"/>
  <c r="AY417" i="3"/>
  <c r="AU417" i="3"/>
  <c r="AR417" i="3"/>
  <c r="AG417" i="3" s="1"/>
  <c r="AQ417" i="3"/>
  <c r="AO417" i="3"/>
  <c r="AH417" i="3"/>
  <c r="AF417" i="3"/>
  <c r="AC417" i="3"/>
  <c r="AB417" i="3"/>
  <c r="AD417" i="3" s="1"/>
  <c r="P417" i="3"/>
  <c r="AP417" i="3" s="1"/>
  <c r="G417" i="3"/>
  <c r="A417" i="3"/>
  <c r="AZ416" i="3"/>
  <c r="AY416" i="3"/>
  <c r="AU416" i="3"/>
  <c r="AR416" i="3"/>
  <c r="AG416" i="3" s="1"/>
  <c r="AQ416" i="3"/>
  <c r="AO416" i="3"/>
  <c r="AH416" i="3"/>
  <c r="AF416" i="3"/>
  <c r="AC416" i="3"/>
  <c r="AB416" i="3"/>
  <c r="AD416" i="3" s="1"/>
  <c r="P416" i="3"/>
  <c r="AP416" i="3" s="1"/>
  <c r="G416" i="3"/>
  <c r="A416" i="3"/>
  <c r="AZ415" i="3"/>
  <c r="AY415" i="3"/>
  <c r="AU415" i="3"/>
  <c r="AR415" i="3"/>
  <c r="AG415" i="3" s="1"/>
  <c r="AQ415" i="3"/>
  <c r="AO415" i="3"/>
  <c r="AH415" i="3"/>
  <c r="AF415" i="3"/>
  <c r="AC415" i="3"/>
  <c r="AB415" i="3"/>
  <c r="AD415" i="3" s="1"/>
  <c r="P415" i="3"/>
  <c r="AP415" i="3" s="1"/>
  <c r="G415" i="3"/>
  <c r="A415" i="3"/>
  <c r="AZ414" i="3"/>
  <c r="AY414" i="3"/>
  <c r="AU414" i="3"/>
  <c r="AR414" i="3"/>
  <c r="AG414" i="3" s="1"/>
  <c r="AQ414" i="3"/>
  <c r="AO414" i="3"/>
  <c r="AH414" i="3"/>
  <c r="AF414" i="3"/>
  <c r="AC414" i="3"/>
  <c r="AB414" i="3"/>
  <c r="AD414" i="3" s="1"/>
  <c r="P414" i="3"/>
  <c r="AP414" i="3" s="1"/>
  <c r="G414" i="3"/>
  <c r="A414" i="3"/>
  <c r="AZ413" i="3"/>
  <c r="AY413" i="3"/>
  <c r="AU413" i="3"/>
  <c r="AR413" i="3"/>
  <c r="AG413" i="3" s="1"/>
  <c r="AQ413" i="3"/>
  <c r="AO413" i="3"/>
  <c r="AH413" i="3"/>
  <c r="AF413" i="3"/>
  <c r="AC413" i="3"/>
  <c r="AB413" i="3"/>
  <c r="AD413" i="3" s="1"/>
  <c r="P413" i="3"/>
  <c r="AP413" i="3" s="1"/>
  <c r="G413" i="3"/>
  <c r="A413" i="3"/>
  <c r="AZ412" i="3"/>
  <c r="AY412" i="3"/>
  <c r="AU412" i="3"/>
  <c r="AR412" i="3"/>
  <c r="AG412" i="3" s="1"/>
  <c r="AQ412" i="3"/>
  <c r="AO412" i="3"/>
  <c r="AH412" i="3"/>
  <c r="AF412" i="3"/>
  <c r="AC412" i="3"/>
  <c r="AB412" i="3"/>
  <c r="AD412" i="3" s="1"/>
  <c r="P412" i="3"/>
  <c r="AP412" i="3" s="1"/>
  <c r="G412" i="3"/>
  <c r="A412" i="3"/>
  <c r="AZ411" i="3"/>
  <c r="AY411" i="3"/>
  <c r="AU411" i="3"/>
  <c r="AR411" i="3"/>
  <c r="AG411" i="3" s="1"/>
  <c r="AQ411" i="3"/>
  <c r="AO411" i="3"/>
  <c r="AH411" i="3"/>
  <c r="AF411" i="3"/>
  <c r="AC411" i="3"/>
  <c r="AB411" i="3"/>
  <c r="AD411" i="3" s="1"/>
  <c r="P411" i="3"/>
  <c r="AP411" i="3" s="1"/>
  <c r="G411" i="3"/>
  <c r="A411" i="3"/>
  <c r="AZ410" i="3"/>
  <c r="AY410" i="3"/>
  <c r="AU410" i="3"/>
  <c r="AR410" i="3"/>
  <c r="AG410" i="3" s="1"/>
  <c r="AQ410" i="3"/>
  <c r="AO410" i="3"/>
  <c r="AH410" i="3"/>
  <c r="AF410" i="3"/>
  <c r="AC410" i="3"/>
  <c r="AB410" i="3"/>
  <c r="AD410" i="3" s="1"/>
  <c r="P410" i="3"/>
  <c r="AP410" i="3" s="1"/>
  <c r="G410" i="3"/>
  <c r="A410" i="3"/>
  <c r="AZ409" i="3"/>
  <c r="AY409" i="3"/>
  <c r="AU409" i="3"/>
  <c r="AR409" i="3"/>
  <c r="AG409" i="3" s="1"/>
  <c r="AQ409" i="3"/>
  <c r="AO409" i="3"/>
  <c r="AH409" i="3"/>
  <c r="AF409" i="3"/>
  <c r="AC409" i="3"/>
  <c r="AB409" i="3"/>
  <c r="AD409" i="3" s="1"/>
  <c r="P409" i="3"/>
  <c r="AP409" i="3" s="1"/>
  <c r="G409" i="3"/>
  <c r="A409" i="3"/>
  <c r="AZ408" i="3"/>
  <c r="AY408" i="3"/>
  <c r="AU408" i="3"/>
  <c r="AR408" i="3"/>
  <c r="AG408" i="3" s="1"/>
  <c r="AQ408" i="3"/>
  <c r="AO408" i="3"/>
  <c r="AH408" i="3"/>
  <c r="AF408" i="3"/>
  <c r="AC408" i="3"/>
  <c r="AB408" i="3"/>
  <c r="AD408" i="3" s="1"/>
  <c r="P408" i="3"/>
  <c r="AP408" i="3" s="1"/>
  <c r="G408" i="3"/>
  <c r="A408" i="3"/>
  <c r="AZ407" i="3"/>
  <c r="AY407" i="3"/>
  <c r="AU407" i="3"/>
  <c r="AR407" i="3"/>
  <c r="AG407" i="3" s="1"/>
  <c r="AQ407" i="3"/>
  <c r="AO407" i="3"/>
  <c r="AH407" i="3"/>
  <c r="AF407" i="3"/>
  <c r="AC407" i="3"/>
  <c r="AB407" i="3"/>
  <c r="AD407" i="3" s="1"/>
  <c r="P407" i="3"/>
  <c r="AP407" i="3" s="1"/>
  <c r="G407" i="3"/>
  <c r="A407" i="3"/>
  <c r="AZ406" i="3"/>
  <c r="AY406" i="3"/>
  <c r="AU406" i="3"/>
  <c r="AR406" i="3"/>
  <c r="AG406" i="3" s="1"/>
  <c r="AQ406" i="3"/>
  <c r="AO406" i="3"/>
  <c r="AH406" i="3"/>
  <c r="AF406" i="3"/>
  <c r="AC406" i="3"/>
  <c r="AB406" i="3"/>
  <c r="AD406" i="3" s="1"/>
  <c r="P406" i="3"/>
  <c r="AP406" i="3" s="1"/>
  <c r="G406" i="3"/>
  <c r="A406" i="3"/>
  <c r="AZ405" i="3"/>
  <c r="AY405" i="3"/>
  <c r="AU405" i="3"/>
  <c r="AR405" i="3"/>
  <c r="AG405" i="3" s="1"/>
  <c r="AQ405" i="3"/>
  <c r="AO405" i="3"/>
  <c r="AH405" i="3"/>
  <c r="AF405" i="3"/>
  <c r="AC405" i="3"/>
  <c r="AB405" i="3"/>
  <c r="AD405" i="3" s="1"/>
  <c r="P405" i="3"/>
  <c r="AP405" i="3" s="1"/>
  <c r="G405" i="3"/>
  <c r="A405" i="3"/>
  <c r="AZ404" i="3"/>
  <c r="AY404" i="3"/>
  <c r="AU404" i="3"/>
  <c r="AR404" i="3"/>
  <c r="AG404" i="3" s="1"/>
  <c r="AQ404" i="3"/>
  <c r="AO404" i="3"/>
  <c r="AH404" i="3"/>
  <c r="AF404" i="3"/>
  <c r="AC404" i="3"/>
  <c r="AB404" i="3"/>
  <c r="AD404" i="3" s="1"/>
  <c r="P404" i="3"/>
  <c r="AP404" i="3" s="1"/>
  <c r="G404" i="3"/>
  <c r="A404" i="3"/>
  <c r="AZ403" i="3"/>
  <c r="AY403" i="3"/>
  <c r="AU403" i="3"/>
  <c r="AR403" i="3"/>
  <c r="AG403" i="3" s="1"/>
  <c r="AQ403" i="3"/>
  <c r="AO403" i="3"/>
  <c r="AH403" i="3"/>
  <c r="AF403" i="3"/>
  <c r="AC403" i="3"/>
  <c r="AB403" i="3"/>
  <c r="AD403" i="3" s="1"/>
  <c r="P403" i="3"/>
  <c r="AP403" i="3" s="1"/>
  <c r="G403" i="3"/>
  <c r="A403" i="3"/>
  <c r="AZ402" i="3"/>
  <c r="AY402" i="3"/>
  <c r="AU402" i="3"/>
  <c r="AR402" i="3"/>
  <c r="AG402" i="3" s="1"/>
  <c r="AQ402" i="3"/>
  <c r="AO402" i="3"/>
  <c r="AH402" i="3"/>
  <c r="AF402" i="3"/>
  <c r="AC402" i="3"/>
  <c r="AB402" i="3"/>
  <c r="AD402" i="3" s="1"/>
  <c r="P402" i="3"/>
  <c r="AP402" i="3" s="1"/>
  <c r="G402" i="3"/>
  <c r="A402" i="3"/>
  <c r="AZ401" i="3"/>
  <c r="AY401" i="3"/>
  <c r="AU401" i="3"/>
  <c r="AR401" i="3"/>
  <c r="AG401" i="3" s="1"/>
  <c r="AQ401" i="3"/>
  <c r="AO401" i="3"/>
  <c r="AH401" i="3"/>
  <c r="AF401" i="3"/>
  <c r="AC401" i="3"/>
  <c r="AB401" i="3"/>
  <c r="AD401" i="3" s="1"/>
  <c r="P401" i="3"/>
  <c r="AP401" i="3" s="1"/>
  <c r="G401" i="3"/>
  <c r="A401" i="3"/>
  <c r="AZ400" i="3"/>
  <c r="AY400" i="3"/>
  <c r="AU400" i="3"/>
  <c r="AR400" i="3"/>
  <c r="AG400" i="3" s="1"/>
  <c r="AQ400" i="3"/>
  <c r="AO400" i="3"/>
  <c r="AH400" i="3"/>
  <c r="AF400" i="3"/>
  <c r="AC400" i="3"/>
  <c r="AB400" i="3"/>
  <c r="AD400" i="3" s="1"/>
  <c r="P400" i="3"/>
  <c r="AP400" i="3" s="1"/>
  <c r="G400" i="3"/>
  <c r="A400" i="3"/>
  <c r="AZ399" i="3"/>
  <c r="AY399" i="3"/>
  <c r="AU399" i="3"/>
  <c r="AR399" i="3"/>
  <c r="AG399" i="3" s="1"/>
  <c r="AQ399" i="3"/>
  <c r="AO399" i="3"/>
  <c r="AH399" i="3"/>
  <c r="AF399" i="3"/>
  <c r="AC399" i="3"/>
  <c r="AB399" i="3"/>
  <c r="AD399" i="3" s="1"/>
  <c r="P399" i="3"/>
  <c r="AP399" i="3" s="1"/>
  <c r="G399" i="3"/>
  <c r="A399" i="3"/>
  <c r="AZ398" i="3"/>
  <c r="AY398" i="3"/>
  <c r="AU398" i="3"/>
  <c r="AR398" i="3"/>
  <c r="AG398" i="3" s="1"/>
  <c r="AQ398" i="3"/>
  <c r="AO398" i="3"/>
  <c r="AH398" i="3"/>
  <c r="AF398" i="3"/>
  <c r="AC398" i="3"/>
  <c r="AB398" i="3"/>
  <c r="AD398" i="3" s="1"/>
  <c r="P398" i="3"/>
  <c r="AP398" i="3" s="1"/>
  <c r="G398" i="3"/>
  <c r="A398" i="3"/>
  <c r="AZ397" i="3"/>
  <c r="AY397" i="3"/>
  <c r="AU397" i="3"/>
  <c r="AR397" i="3"/>
  <c r="AG397" i="3" s="1"/>
  <c r="AQ397" i="3"/>
  <c r="AO397" i="3"/>
  <c r="AH397" i="3"/>
  <c r="AF397" i="3"/>
  <c r="AC397" i="3"/>
  <c r="AB397" i="3"/>
  <c r="AD397" i="3" s="1"/>
  <c r="P397" i="3"/>
  <c r="AP397" i="3" s="1"/>
  <c r="G397" i="3"/>
  <c r="A397" i="3"/>
  <c r="AZ396" i="3"/>
  <c r="AY396" i="3"/>
  <c r="AU396" i="3"/>
  <c r="AR396" i="3"/>
  <c r="AG396" i="3" s="1"/>
  <c r="AQ396" i="3"/>
  <c r="AO396" i="3"/>
  <c r="AH396" i="3"/>
  <c r="AF396" i="3"/>
  <c r="AC396" i="3"/>
  <c r="AB396" i="3"/>
  <c r="AD396" i="3" s="1"/>
  <c r="P396" i="3"/>
  <c r="AP396" i="3" s="1"/>
  <c r="G396" i="3"/>
  <c r="A396" i="3"/>
  <c r="AZ395" i="3"/>
  <c r="AY395" i="3"/>
  <c r="AU395" i="3"/>
  <c r="AR395" i="3"/>
  <c r="AG395" i="3" s="1"/>
  <c r="AQ395" i="3"/>
  <c r="AO395" i="3"/>
  <c r="AH395" i="3"/>
  <c r="AF395" i="3"/>
  <c r="AC395" i="3"/>
  <c r="AB395" i="3"/>
  <c r="AD395" i="3" s="1"/>
  <c r="P395" i="3"/>
  <c r="AP395" i="3" s="1"/>
  <c r="G395" i="3"/>
  <c r="A395" i="3"/>
  <c r="AZ394" i="3"/>
  <c r="AY394" i="3"/>
  <c r="AU394" i="3"/>
  <c r="AR394" i="3"/>
  <c r="AG394" i="3" s="1"/>
  <c r="AQ394" i="3"/>
  <c r="AO394" i="3"/>
  <c r="AH394" i="3"/>
  <c r="AF394" i="3"/>
  <c r="AC394" i="3"/>
  <c r="AB394" i="3"/>
  <c r="AD394" i="3" s="1"/>
  <c r="P394" i="3"/>
  <c r="AP394" i="3" s="1"/>
  <c r="G394" i="3"/>
  <c r="A394" i="3"/>
  <c r="AZ393" i="3"/>
  <c r="AY393" i="3"/>
  <c r="AU393" i="3"/>
  <c r="AR393" i="3"/>
  <c r="AG393" i="3" s="1"/>
  <c r="AQ393" i="3"/>
  <c r="AO393" i="3"/>
  <c r="AH393" i="3"/>
  <c r="AF393" i="3"/>
  <c r="AC393" i="3"/>
  <c r="AB393" i="3"/>
  <c r="AD393" i="3" s="1"/>
  <c r="P393" i="3"/>
  <c r="AP393" i="3" s="1"/>
  <c r="G393" i="3"/>
  <c r="A393" i="3"/>
  <c r="AZ392" i="3"/>
  <c r="AY392" i="3"/>
  <c r="AU392" i="3"/>
  <c r="AR392" i="3"/>
  <c r="AG392" i="3" s="1"/>
  <c r="AQ392" i="3"/>
  <c r="AO392" i="3"/>
  <c r="AH392" i="3"/>
  <c r="AF392" i="3"/>
  <c r="AC392" i="3"/>
  <c r="AB392" i="3"/>
  <c r="AD392" i="3" s="1"/>
  <c r="P392" i="3"/>
  <c r="AP392" i="3" s="1"/>
  <c r="G392" i="3"/>
  <c r="A392" i="3"/>
  <c r="AZ391" i="3"/>
  <c r="AY391" i="3"/>
  <c r="AU391" i="3"/>
  <c r="AR391" i="3"/>
  <c r="AG391" i="3" s="1"/>
  <c r="AQ391" i="3"/>
  <c r="AO391" i="3"/>
  <c r="AH391" i="3"/>
  <c r="AF391" i="3"/>
  <c r="AC391" i="3"/>
  <c r="AB391" i="3"/>
  <c r="AD391" i="3" s="1"/>
  <c r="P391" i="3"/>
  <c r="AP391" i="3" s="1"/>
  <c r="G391" i="3"/>
  <c r="A391" i="3"/>
  <c r="AZ390" i="3"/>
  <c r="AY390" i="3"/>
  <c r="AU390" i="3"/>
  <c r="AR390" i="3"/>
  <c r="AG390" i="3" s="1"/>
  <c r="AQ390" i="3"/>
  <c r="AO390" i="3"/>
  <c r="AH390" i="3"/>
  <c r="AF390" i="3"/>
  <c r="AC390" i="3"/>
  <c r="AB390" i="3"/>
  <c r="AD390" i="3" s="1"/>
  <c r="P390" i="3"/>
  <c r="AP390" i="3" s="1"/>
  <c r="G390" i="3"/>
  <c r="A390" i="3"/>
  <c r="AZ389" i="3"/>
  <c r="AY389" i="3"/>
  <c r="AU389" i="3"/>
  <c r="AR389" i="3"/>
  <c r="AG389" i="3" s="1"/>
  <c r="AQ389" i="3"/>
  <c r="AO389" i="3"/>
  <c r="AH389" i="3"/>
  <c r="AF389" i="3"/>
  <c r="AC389" i="3"/>
  <c r="AB389" i="3"/>
  <c r="AD389" i="3" s="1"/>
  <c r="P389" i="3"/>
  <c r="AP389" i="3" s="1"/>
  <c r="G389" i="3"/>
  <c r="A389" i="3"/>
  <c r="AZ388" i="3"/>
  <c r="AY388" i="3"/>
  <c r="AU388" i="3"/>
  <c r="AR388" i="3"/>
  <c r="AG388" i="3" s="1"/>
  <c r="AQ388" i="3"/>
  <c r="AO388" i="3"/>
  <c r="AH388" i="3"/>
  <c r="AF388" i="3"/>
  <c r="AC388" i="3"/>
  <c r="AB388" i="3"/>
  <c r="AD388" i="3" s="1"/>
  <c r="P388" i="3"/>
  <c r="AP388" i="3" s="1"/>
  <c r="G388" i="3"/>
  <c r="A388" i="3"/>
  <c r="AZ387" i="3"/>
  <c r="AY387" i="3"/>
  <c r="AU387" i="3"/>
  <c r="AR387" i="3"/>
  <c r="AG387" i="3" s="1"/>
  <c r="AQ387" i="3"/>
  <c r="AO387" i="3"/>
  <c r="AH387" i="3"/>
  <c r="AF387" i="3"/>
  <c r="AC387" i="3"/>
  <c r="AB387" i="3"/>
  <c r="AD387" i="3" s="1"/>
  <c r="P387" i="3"/>
  <c r="AP387" i="3" s="1"/>
  <c r="G387" i="3"/>
  <c r="A387" i="3"/>
  <c r="AZ386" i="3"/>
  <c r="AY386" i="3"/>
  <c r="AU386" i="3"/>
  <c r="AR386" i="3"/>
  <c r="AG386" i="3" s="1"/>
  <c r="AQ386" i="3"/>
  <c r="AO386" i="3"/>
  <c r="AH386" i="3"/>
  <c r="AF386" i="3"/>
  <c r="AC386" i="3"/>
  <c r="AB386" i="3"/>
  <c r="AD386" i="3" s="1"/>
  <c r="P386" i="3"/>
  <c r="AP386" i="3" s="1"/>
  <c r="G386" i="3"/>
  <c r="A386" i="3"/>
  <c r="AZ385" i="3"/>
  <c r="AY385" i="3"/>
  <c r="AU385" i="3"/>
  <c r="AR385" i="3"/>
  <c r="AG385" i="3" s="1"/>
  <c r="AQ385" i="3"/>
  <c r="AO385" i="3"/>
  <c r="AH385" i="3"/>
  <c r="AF385" i="3"/>
  <c r="AC385" i="3"/>
  <c r="AB385" i="3"/>
  <c r="AD385" i="3" s="1"/>
  <c r="P385" i="3"/>
  <c r="AP385" i="3" s="1"/>
  <c r="G385" i="3"/>
  <c r="A385" i="3"/>
  <c r="AZ384" i="3"/>
  <c r="AY384" i="3"/>
  <c r="AU384" i="3"/>
  <c r="AR384" i="3"/>
  <c r="AG384" i="3" s="1"/>
  <c r="AQ384" i="3"/>
  <c r="AO384" i="3"/>
  <c r="AH384" i="3"/>
  <c r="AF384" i="3"/>
  <c r="AC384" i="3"/>
  <c r="AB384" i="3"/>
  <c r="AD384" i="3" s="1"/>
  <c r="P384" i="3"/>
  <c r="AP384" i="3" s="1"/>
  <c r="G384" i="3"/>
  <c r="A384" i="3"/>
  <c r="AZ383" i="3"/>
  <c r="AY383" i="3"/>
  <c r="AU383" i="3"/>
  <c r="AR383" i="3"/>
  <c r="AG383" i="3" s="1"/>
  <c r="AQ383" i="3"/>
  <c r="AO383" i="3"/>
  <c r="AH383" i="3"/>
  <c r="AF383" i="3"/>
  <c r="AC383" i="3"/>
  <c r="AB383" i="3"/>
  <c r="AD383" i="3" s="1"/>
  <c r="P383" i="3"/>
  <c r="AP383" i="3" s="1"/>
  <c r="G383" i="3"/>
  <c r="A383" i="3"/>
  <c r="AZ382" i="3"/>
  <c r="AY382" i="3"/>
  <c r="AU382" i="3"/>
  <c r="AR382" i="3"/>
  <c r="AG382" i="3" s="1"/>
  <c r="AQ382" i="3"/>
  <c r="AO382" i="3"/>
  <c r="AH382" i="3"/>
  <c r="AF382" i="3"/>
  <c r="AC382" i="3"/>
  <c r="AB382" i="3"/>
  <c r="AD382" i="3" s="1"/>
  <c r="P382" i="3"/>
  <c r="AP382" i="3" s="1"/>
  <c r="G382" i="3"/>
  <c r="A382" i="3"/>
  <c r="AZ381" i="3"/>
  <c r="AY381" i="3"/>
  <c r="AU381" i="3"/>
  <c r="AR381" i="3"/>
  <c r="AG381" i="3" s="1"/>
  <c r="AQ381" i="3"/>
  <c r="AO381" i="3"/>
  <c r="AH381" i="3"/>
  <c r="AF381" i="3"/>
  <c r="AC381" i="3"/>
  <c r="AB381" i="3"/>
  <c r="AD381" i="3" s="1"/>
  <c r="P381" i="3"/>
  <c r="AP381" i="3" s="1"/>
  <c r="G381" i="3"/>
  <c r="A381" i="3"/>
  <c r="AZ380" i="3"/>
  <c r="AY380" i="3"/>
  <c r="AU380" i="3"/>
  <c r="AR380" i="3"/>
  <c r="AG380" i="3" s="1"/>
  <c r="AQ380" i="3"/>
  <c r="AO380" i="3"/>
  <c r="AH380" i="3"/>
  <c r="AF380" i="3"/>
  <c r="AC380" i="3"/>
  <c r="AB380" i="3"/>
  <c r="AD380" i="3" s="1"/>
  <c r="P380" i="3"/>
  <c r="AP380" i="3" s="1"/>
  <c r="G380" i="3"/>
  <c r="A380" i="3"/>
  <c r="AZ379" i="3"/>
  <c r="AY379" i="3"/>
  <c r="AU379" i="3"/>
  <c r="AR379" i="3"/>
  <c r="AG379" i="3" s="1"/>
  <c r="AQ379" i="3"/>
  <c r="AO379" i="3"/>
  <c r="AH379" i="3"/>
  <c r="AF379" i="3"/>
  <c r="AC379" i="3"/>
  <c r="AB379" i="3"/>
  <c r="AD379" i="3" s="1"/>
  <c r="P379" i="3"/>
  <c r="AP379" i="3" s="1"/>
  <c r="G379" i="3"/>
  <c r="A379" i="3"/>
  <c r="AZ378" i="3"/>
  <c r="AY378" i="3"/>
  <c r="AU378" i="3"/>
  <c r="AR378" i="3"/>
  <c r="AG378" i="3" s="1"/>
  <c r="AQ378" i="3"/>
  <c r="AO378" i="3"/>
  <c r="AH378" i="3"/>
  <c r="AF378" i="3"/>
  <c r="AC378" i="3"/>
  <c r="AB378" i="3"/>
  <c r="AD378" i="3" s="1"/>
  <c r="P378" i="3"/>
  <c r="AP378" i="3" s="1"/>
  <c r="G378" i="3"/>
  <c r="A378" i="3"/>
  <c r="AZ377" i="3"/>
  <c r="AY377" i="3"/>
  <c r="AU377" i="3"/>
  <c r="AR377" i="3"/>
  <c r="AG377" i="3" s="1"/>
  <c r="AQ377" i="3"/>
  <c r="AP377" i="3"/>
  <c r="AO377" i="3"/>
  <c r="AH377" i="3"/>
  <c r="AF377" i="3"/>
  <c r="AC377" i="3"/>
  <c r="AB377" i="3"/>
  <c r="AD377" i="3" s="1"/>
  <c r="G377" i="3"/>
  <c r="A377" i="3"/>
  <c r="AZ376" i="3"/>
  <c r="AY376" i="3"/>
  <c r="AU376" i="3"/>
  <c r="AR376" i="3"/>
  <c r="AG376" i="3" s="1"/>
  <c r="AQ376" i="3"/>
  <c r="AO376" i="3"/>
  <c r="AH376" i="3"/>
  <c r="AF376" i="3"/>
  <c r="AC376" i="3"/>
  <c r="AB376" i="3"/>
  <c r="AD376" i="3" s="1"/>
  <c r="P376" i="3"/>
  <c r="AP376" i="3" s="1"/>
  <c r="G376" i="3"/>
  <c r="A376" i="3"/>
  <c r="AZ375" i="3"/>
  <c r="AY375" i="3"/>
  <c r="AU375" i="3"/>
  <c r="AR375" i="3"/>
  <c r="AG375" i="3" s="1"/>
  <c r="AQ375" i="3"/>
  <c r="AO375" i="3"/>
  <c r="AH375" i="3"/>
  <c r="AF375" i="3"/>
  <c r="AC375" i="3"/>
  <c r="AB375" i="3"/>
  <c r="AD375" i="3" s="1"/>
  <c r="P375" i="3"/>
  <c r="AP375" i="3" s="1"/>
  <c r="G375" i="3"/>
  <c r="A375" i="3"/>
  <c r="AZ374" i="3"/>
  <c r="AY374" i="3"/>
  <c r="AU374" i="3"/>
  <c r="AR374" i="3"/>
  <c r="AG374" i="3" s="1"/>
  <c r="AQ374" i="3"/>
  <c r="AO374" i="3"/>
  <c r="AH374" i="3"/>
  <c r="AF374" i="3"/>
  <c r="AC374" i="3"/>
  <c r="AB374" i="3"/>
  <c r="AD374" i="3" s="1"/>
  <c r="P374" i="3"/>
  <c r="AP374" i="3" s="1"/>
  <c r="G374" i="3"/>
  <c r="A374" i="3"/>
  <c r="AZ373" i="3"/>
  <c r="AY373" i="3"/>
  <c r="AU373" i="3"/>
  <c r="AR373" i="3"/>
  <c r="AG373" i="3" s="1"/>
  <c r="AQ373" i="3"/>
  <c r="AO373" i="3"/>
  <c r="AH373" i="3"/>
  <c r="AF373" i="3"/>
  <c r="AC373" i="3"/>
  <c r="AB373" i="3"/>
  <c r="AD373" i="3" s="1"/>
  <c r="P373" i="3"/>
  <c r="AP373" i="3" s="1"/>
  <c r="G373" i="3"/>
  <c r="A373" i="3"/>
  <c r="AZ372" i="3"/>
  <c r="AY372" i="3"/>
  <c r="AU372" i="3"/>
  <c r="AR372" i="3"/>
  <c r="AG372" i="3" s="1"/>
  <c r="AQ372" i="3"/>
  <c r="AO372" i="3"/>
  <c r="AH372" i="3"/>
  <c r="AF372" i="3"/>
  <c r="AC372" i="3"/>
  <c r="AB372" i="3"/>
  <c r="AD372" i="3" s="1"/>
  <c r="P372" i="3"/>
  <c r="AP372" i="3" s="1"/>
  <c r="G372" i="3"/>
  <c r="A372" i="3"/>
  <c r="AZ371" i="3"/>
  <c r="AY371" i="3"/>
  <c r="AU371" i="3"/>
  <c r="AR371" i="3"/>
  <c r="AG371" i="3" s="1"/>
  <c r="AQ371" i="3"/>
  <c r="AO371" i="3"/>
  <c r="AH371" i="3"/>
  <c r="AF371" i="3"/>
  <c r="AC371" i="3"/>
  <c r="AB371" i="3"/>
  <c r="AD371" i="3" s="1"/>
  <c r="P371" i="3"/>
  <c r="AP371" i="3" s="1"/>
  <c r="G371" i="3"/>
  <c r="A371" i="3"/>
  <c r="AZ370" i="3"/>
  <c r="AY370" i="3"/>
  <c r="AU370" i="3"/>
  <c r="AR370" i="3"/>
  <c r="AG370" i="3" s="1"/>
  <c r="AQ370" i="3"/>
  <c r="AO370" i="3"/>
  <c r="AH370" i="3"/>
  <c r="AF370" i="3"/>
  <c r="AC370" i="3"/>
  <c r="AB370" i="3"/>
  <c r="AD370" i="3" s="1"/>
  <c r="P370" i="3"/>
  <c r="AP370" i="3" s="1"/>
  <c r="G370" i="3"/>
  <c r="A370" i="3"/>
  <c r="AZ369" i="3"/>
  <c r="AY369" i="3"/>
  <c r="AU369" i="3"/>
  <c r="AR369" i="3"/>
  <c r="AG369" i="3" s="1"/>
  <c r="AQ369" i="3"/>
  <c r="AO369" i="3"/>
  <c r="AH369" i="3"/>
  <c r="AF369" i="3"/>
  <c r="AC369" i="3"/>
  <c r="AB369" i="3"/>
  <c r="AD369" i="3" s="1"/>
  <c r="P369" i="3"/>
  <c r="AP369" i="3" s="1"/>
  <c r="G369" i="3"/>
  <c r="A369" i="3"/>
  <c r="AZ368" i="3"/>
  <c r="AY368" i="3"/>
  <c r="AU368" i="3"/>
  <c r="AR368" i="3"/>
  <c r="AG368" i="3" s="1"/>
  <c r="AQ368" i="3"/>
  <c r="AO368" i="3"/>
  <c r="AH368" i="3"/>
  <c r="AF368" i="3"/>
  <c r="AC368" i="3"/>
  <c r="AB368" i="3"/>
  <c r="AD368" i="3" s="1"/>
  <c r="P368" i="3"/>
  <c r="AP368" i="3" s="1"/>
  <c r="G368" i="3"/>
  <c r="A368" i="3"/>
  <c r="AZ367" i="3"/>
  <c r="AY367" i="3"/>
  <c r="AU367" i="3"/>
  <c r="AR367" i="3"/>
  <c r="AG367" i="3" s="1"/>
  <c r="AQ367" i="3"/>
  <c r="AO367" i="3"/>
  <c r="AH367" i="3"/>
  <c r="AF367" i="3"/>
  <c r="AC367" i="3"/>
  <c r="AB367" i="3"/>
  <c r="AD367" i="3" s="1"/>
  <c r="P367" i="3"/>
  <c r="AP367" i="3" s="1"/>
  <c r="G367" i="3"/>
  <c r="A367" i="3"/>
  <c r="AZ366" i="3"/>
  <c r="AY366" i="3"/>
  <c r="AU366" i="3"/>
  <c r="AR366" i="3"/>
  <c r="AG366" i="3" s="1"/>
  <c r="AQ366" i="3"/>
  <c r="AO366" i="3"/>
  <c r="AH366" i="3"/>
  <c r="AF366" i="3"/>
  <c r="AC366" i="3"/>
  <c r="AB366" i="3"/>
  <c r="AD366" i="3" s="1"/>
  <c r="P366" i="3"/>
  <c r="AP366" i="3" s="1"/>
  <c r="G366" i="3"/>
  <c r="A366" i="3"/>
  <c r="AZ365" i="3"/>
  <c r="AY365" i="3"/>
  <c r="AU365" i="3"/>
  <c r="AR365" i="3"/>
  <c r="AG365" i="3" s="1"/>
  <c r="AQ365" i="3"/>
  <c r="AO365" i="3"/>
  <c r="AH365" i="3"/>
  <c r="AF365" i="3"/>
  <c r="AC365" i="3"/>
  <c r="AB365" i="3"/>
  <c r="AD365" i="3" s="1"/>
  <c r="P365" i="3"/>
  <c r="AP365" i="3" s="1"/>
  <c r="G365" i="3"/>
  <c r="A365" i="3"/>
  <c r="AZ364" i="3"/>
  <c r="AY364" i="3"/>
  <c r="AU364" i="3"/>
  <c r="AR364" i="3"/>
  <c r="AG364" i="3" s="1"/>
  <c r="AQ364" i="3"/>
  <c r="AO364" i="3"/>
  <c r="AH364" i="3"/>
  <c r="AF364" i="3"/>
  <c r="AC364" i="3"/>
  <c r="AB364" i="3"/>
  <c r="AD364" i="3" s="1"/>
  <c r="P364" i="3"/>
  <c r="AP364" i="3" s="1"/>
  <c r="G364" i="3"/>
  <c r="A364" i="3"/>
  <c r="AZ363" i="3"/>
  <c r="AY363" i="3"/>
  <c r="AU363" i="3"/>
  <c r="AR363" i="3"/>
  <c r="AG363" i="3" s="1"/>
  <c r="AQ363" i="3"/>
  <c r="AO363" i="3"/>
  <c r="AH363" i="3"/>
  <c r="AF363" i="3"/>
  <c r="AC363" i="3"/>
  <c r="AB363" i="3"/>
  <c r="AD363" i="3" s="1"/>
  <c r="P363" i="3"/>
  <c r="AP363" i="3" s="1"/>
  <c r="G363" i="3"/>
  <c r="A363" i="3"/>
  <c r="AZ362" i="3"/>
  <c r="AY362" i="3"/>
  <c r="AU362" i="3"/>
  <c r="AR362" i="3"/>
  <c r="AG362" i="3" s="1"/>
  <c r="AQ362" i="3"/>
  <c r="AO362" i="3"/>
  <c r="AH362" i="3"/>
  <c r="AF362" i="3"/>
  <c r="AC362" i="3"/>
  <c r="AB362" i="3"/>
  <c r="AD362" i="3" s="1"/>
  <c r="P362" i="3"/>
  <c r="AP362" i="3" s="1"/>
  <c r="G362" i="3"/>
  <c r="A362" i="3"/>
  <c r="AZ361" i="3"/>
  <c r="AY361" i="3"/>
  <c r="AU361" i="3"/>
  <c r="AR361" i="3"/>
  <c r="AG361" i="3" s="1"/>
  <c r="AQ361" i="3"/>
  <c r="AO361" i="3"/>
  <c r="AH361" i="3"/>
  <c r="AF361" i="3"/>
  <c r="AC361" i="3"/>
  <c r="AB361" i="3"/>
  <c r="AD361" i="3" s="1"/>
  <c r="P361" i="3"/>
  <c r="AP361" i="3" s="1"/>
  <c r="G361" i="3"/>
  <c r="A361" i="3"/>
  <c r="AZ360" i="3"/>
  <c r="AY360" i="3"/>
  <c r="AU360" i="3"/>
  <c r="AR360" i="3"/>
  <c r="AG360" i="3" s="1"/>
  <c r="AQ360" i="3"/>
  <c r="AO360" i="3"/>
  <c r="AH360" i="3"/>
  <c r="AF360" i="3"/>
  <c r="AC360" i="3"/>
  <c r="AB360" i="3"/>
  <c r="AD360" i="3" s="1"/>
  <c r="P360" i="3"/>
  <c r="AP360" i="3" s="1"/>
  <c r="G360" i="3"/>
  <c r="A360" i="3"/>
  <c r="AZ359" i="3"/>
  <c r="AY359" i="3"/>
  <c r="AU359" i="3"/>
  <c r="AR359" i="3"/>
  <c r="AG359" i="3" s="1"/>
  <c r="AQ359" i="3"/>
  <c r="AO359" i="3"/>
  <c r="AH359" i="3"/>
  <c r="AF359" i="3"/>
  <c r="AC359" i="3"/>
  <c r="AB359" i="3"/>
  <c r="AD359" i="3" s="1"/>
  <c r="P359" i="3"/>
  <c r="AP359" i="3" s="1"/>
  <c r="G359" i="3"/>
  <c r="A359" i="3"/>
  <c r="AZ358" i="3"/>
  <c r="AY358" i="3"/>
  <c r="AU358" i="3"/>
  <c r="AR358" i="3"/>
  <c r="AG358" i="3" s="1"/>
  <c r="AQ358" i="3"/>
  <c r="AO358" i="3"/>
  <c r="AH358" i="3"/>
  <c r="AF358" i="3"/>
  <c r="AC358" i="3"/>
  <c r="AB358" i="3"/>
  <c r="AD358" i="3" s="1"/>
  <c r="P358" i="3"/>
  <c r="AP358" i="3" s="1"/>
  <c r="G358" i="3"/>
  <c r="A358" i="3"/>
  <c r="AZ357" i="3"/>
  <c r="AY357" i="3"/>
  <c r="AU357" i="3"/>
  <c r="AR357" i="3"/>
  <c r="AG357" i="3" s="1"/>
  <c r="AQ357" i="3"/>
  <c r="AO357" i="3"/>
  <c r="AH357" i="3"/>
  <c r="AF357" i="3"/>
  <c r="AC357" i="3"/>
  <c r="AB357" i="3"/>
  <c r="AD357" i="3" s="1"/>
  <c r="P357" i="3"/>
  <c r="AP357" i="3" s="1"/>
  <c r="G357" i="3"/>
  <c r="A357" i="3"/>
  <c r="AZ356" i="3"/>
  <c r="AY356" i="3"/>
  <c r="AU356" i="3"/>
  <c r="AR356" i="3"/>
  <c r="AG356" i="3" s="1"/>
  <c r="AQ356" i="3"/>
  <c r="AP356" i="3"/>
  <c r="AO356" i="3"/>
  <c r="AH356" i="3"/>
  <c r="AF356" i="3"/>
  <c r="AC356" i="3"/>
  <c r="AB356" i="3"/>
  <c r="AD356" i="3" s="1"/>
  <c r="G356" i="3"/>
  <c r="A356" i="3"/>
  <c r="AZ355" i="3"/>
  <c r="AY355" i="3"/>
  <c r="AU355" i="3"/>
  <c r="AR355" i="3"/>
  <c r="AG355" i="3" s="1"/>
  <c r="AQ355" i="3"/>
  <c r="AO355" i="3"/>
  <c r="AH355" i="3"/>
  <c r="AF355" i="3"/>
  <c r="AC355" i="3"/>
  <c r="AB355" i="3"/>
  <c r="AD355" i="3" s="1"/>
  <c r="P355" i="3"/>
  <c r="AP355" i="3" s="1"/>
  <c r="G355" i="3"/>
  <c r="A355" i="3"/>
  <c r="AZ354" i="3"/>
  <c r="AY354" i="3"/>
  <c r="AU354" i="3"/>
  <c r="AR354" i="3"/>
  <c r="AG354" i="3" s="1"/>
  <c r="AQ354" i="3"/>
  <c r="AO354" i="3"/>
  <c r="AH354" i="3"/>
  <c r="AF354" i="3"/>
  <c r="AC354" i="3"/>
  <c r="AB354" i="3"/>
  <c r="AD354" i="3" s="1"/>
  <c r="P354" i="3"/>
  <c r="AP354" i="3" s="1"/>
  <c r="G354" i="3"/>
  <c r="A354" i="3"/>
  <c r="AZ353" i="3"/>
  <c r="AY353" i="3"/>
  <c r="AU353" i="3"/>
  <c r="AR353" i="3"/>
  <c r="AG353" i="3" s="1"/>
  <c r="AQ353" i="3"/>
  <c r="AO353" i="3"/>
  <c r="AH353" i="3"/>
  <c r="AF353" i="3"/>
  <c r="AC353" i="3"/>
  <c r="AB353" i="3"/>
  <c r="AD353" i="3" s="1"/>
  <c r="P353" i="3"/>
  <c r="AP353" i="3" s="1"/>
  <c r="G353" i="3"/>
  <c r="A353" i="3"/>
  <c r="AZ352" i="3"/>
  <c r="AY352" i="3"/>
  <c r="AU352" i="3"/>
  <c r="AR352" i="3"/>
  <c r="AG352" i="3" s="1"/>
  <c r="AQ352" i="3"/>
  <c r="AO352" i="3"/>
  <c r="AH352" i="3"/>
  <c r="AF352" i="3"/>
  <c r="AC352" i="3"/>
  <c r="AB352" i="3"/>
  <c r="AD352" i="3" s="1"/>
  <c r="P352" i="3"/>
  <c r="AP352" i="3" s="1"/>
  <c r="G352" i="3"/>
  <c r="A352" i="3"/>
  <c r="AZ351" i="3"/>
  <c r="AY351" i="3"/>
  <c r="AU351" i="3"/>
  <c r="AR351" i="3"/>
  <c r="AG351" i="3" s="1"/>
  <c r="AQ351" i="3"/>
  <c r="AO351" i="3"/>
  <c r="AH351" i="3"/>
  <c r="AF351" i="3"/>
  <c r="AC351" i="3"/>
  <c r="AB351" i="3"/>
  <c r="AD351" i="3" s="1"/>
  <c r="P351" i="3"/>
  <c r="AP351" i="3" s="1"/>
  <c r="G351" i="3"/>
  <c r="A351" i="3"/>
  <c r="AZ350" i="3"/>
  <c r="AY350" i="3"/>
  <c r="AU350" i="3"/>
  <c r="AR350" i="3"/>
  <c r="AG350" i="3" s="1"/>
  <c r="AQ350" i="3"/>
  <c r="AO350" i="3"/>
  <c r="AH350" i="3"/>
  <c r="AF350" i="3"/>
  <c r="AC350" i="3"/>
  <c r="AB350" i="3"/>
  <c r="AD350" i="3" s="1"/>
  <c r="P350" i="3"/>
  <c r="AP350" i="3" s="1"/>
  <c r="G350" i="3"/>
  <c r="A350" i="3"/>
  <c r="AZ349" i="3"/>
  <c r="AY349" i="3"/>
  <c r="AU349" i="3"/>
  <c r="AR349" i="3"/>
  <c r="AG349" i="3" s="1"/>
  <c r="AQ349" i="3"/>
  <c r="AO349" i="3"/>
  <c r="AH349" i="3"/>
  <c r="AF349" i="3"/>
  <c r="AC349" i="3"/>
  <c r="AB349" i="3"/>
  <c r="AD349" i="3" s="1"/>
  <c r="P349" i="3"/>
  <c r="AP349" i="3" s="1"/>
  <c r="G349" i="3"/>
  <c r="A349" i="3"/>
  <c r="AZ348" i="3"/>
  <c r="AY348" i="3"/>
  <c r="AU348" i="3"/>
  <c r="AR348" i="3"/>
  <c r="AG348" i="3" s="1"/>
  <c r="AQ348" i="3"/>
  <c r="AO348" i="3"/>
  <c r="AH348" i="3"/>
  <c r="AF348" i="3"/>
  <c r="AC348" i="3"/>
  <c r="AB348" i="3"/>
  <c r="AD348" i="3" s="1"/>
  <c r="P348" i="3"/>
  <c r="AP348" i="3" s="1"/>
  <c r="G348" i="3"/>
  <c r="A348" i="3"/>
  <c r="AZ347" i="3"/>
  <c r="AY347" i="3"/>
  <c r="AU347" i="3"/>
  <c r="AR347" i="3"/>
  <c r="AG347" i="3" s="1"/>
  <c r="AQ347" i="3"/>
  <c r="AO347" i="3"/>
  <c r="AH347" i="3"/>
  <c r="AF347" i="3"/>
  <c r="AC347" i="3"/>
  <c r="AB347" i="3"/>
  <c r="AD347" i="3" s="1"/>
  <c r="P347" i="3"/>
  <c r="AP347" i="3" s="1"/>
  <c r="G347" i="3"/>
  <c r="A347" i="3"/>
  <c r="AZ346" i="3"/>
  <c r="AY346" i="3"/>
  <c r="AU346" i="3"/>
  <c r="AR346" i="3"/>
  <c r="AG346" i="3" s="1"/>
  <c r="AQ346" i="3"/>
  <c r="AO346" i="3"/>
  <c r="AH346" i="3"/>
  <c r="AF346" i="3"/>
  <c r="AC346" i="3"/>
  <c r="AB346" i="3"/>
  <c r="AD346" i="3" s="1"/>
  <c r="P346" i="3"/>
  <c r="AP346" i="3" s="1"/>
  <c r="G346" i="3"/>
  <c r="A346" i="3"/>
  <c r="AZ345" i="3"/>
  <c r="AY345" i="3"/>
  <c r="AU345" i="3"/>
  <c r="AR345" i="3"/>
  <c r="AG345" i="3" s="1"/>
  <c r="AQ345" i="3"/>
  <c r="AO345" i="3"/>
  <c r="AH345" i="3"/>
  <c r="AF345" i="3"/>
  <c r="AC345" i="3"/>
  <c r="AB345" i="3"/>
  <c r="AD345" i="3" s="1"/>
  <c r="P345" i="3"/>
  <c r="AP345" i="3" s="1"/>
  <c r="G345" i="3"/>
  <c r="A345" i="3"/>
  <c r="AZ344" i="3"/>
  <c r="AY344" i="3"/>
  <c r="AU344" i="3"/>
  <c r="AR344" i="3"/>
  <c r="AG344" i="3" s="1"/>
  <c r="AQ344" i="3"/>
  <c r="AO344" i="3"/>
  <c r="AH344" i="3"/>
  <c r="AF344" i="3"/>
  <c r="AC344" i="3"/>
  <c r="AB344" i="3"/>
  <c r="AD344" i="3" s="1"/>
  <c r="P344" i="3"/>
  <c r="AP344" i="3" s="1"/>
  <c r="G344" i="3"/>
  <c r="A344" i="3"/>
  <c r="AZ343" i="3"/>
  <c r="AY343" i="3"/>
  <c r="AU343" i="3"/>
  <c r="AR343" i="3"/>
  <c r="AG343" i="3" s="1"/>
  <c r="AQ343" i="3"/>
  <c r="AO343" i="3"/>
  <c r="AH343" i="3"/>
  <c r="AF343" i="3"/>
  <c r="AC343" i="3"/>
  <c r="AB343" i="3"/>
  <c r="AD343" i="3" s="1"/>
  <c r="P343" i="3"/>
  <c r="AP343" i="3" s="1"/>
  <c r="G343" i="3"/>
  <c r="A343" i="3"/>
  <c r="AZ342" i="3"/>
  <c r="AY342" i="3"/>
  <c r="AU342" i="3"/>
  <c r="AR342" i="3"/>
  <c r="AG342" i="3" s="1"/>
  <c r="AQ342" i="3"/>
  <c r="AO342" i="3"/>
  <c r="AH342" i="3"/>
  <c r="AF342" i="3"/>
  <c r="AC342" i="3"/>
  <c r="AB342" i="3"/>
  <c r="AD342" i="3" s="1"/>
  <c r="P342" i="3"/>
  <c r="AP342" i="3" s="1"/>
  <c r="G342" i="3"/>
  <c r="A342" i="3"/>
  <c r="AZ341" i="3"/>
  <c r="AY341" i="3"/>
  <c r="AU341" i="3"/>
  <c r="AR341" i="3"/>
  <c r="AG341" i="3" s="1"/>
  <c r="AQ341" i="3"/>
  <c r="AO341" i="3"/>
  <c r="AH341" i="3"/>
  <c r="AF341" i="3"/>
  <c r="AC341" i="3"/>
  <c r="AB341" i="3"/>
  <c r="AD341" i="3" s="1"/>
  <c r="P341" i="3"/>
  <c r="AP341" i="3" s="1"/>
  <c r="G341" i="3"/>
  <c r="A341" i="3"/>
  <c r="AZ340" i="3"/>
  <c r="AY340" i="3"/>
  <c r="AU340" i="3"/>
  <c r="AR340" i="3"/>
  <c r="AG340" i="3" s="1"/>
  <c r="AQ340" i="3"/>
  <c r="AP340" i="3"/>
  <c r="AO340" i="3"/>
  <c r="AH340" i="3"/>
  <c r="AF340" i="3"/>
  <c r="AC340" i="3"/>
  <c r="AB340" i="3"/>
  <c r="AD340" i="3" s="1"/>
  <c r="G340" i="3"/>
  <c r="A340" i="3"/>
  <c r="AZ339" i="3"/>
  <c r="AY339" i="3"/>
  <c r="AU339" i="3"/>
  <c r="AR339" i="3"/>
  <c r="AG339" i="3" s="1"/>
  <c r="AQ339" i="3"/>
  <c r="AO339" i="3"/>
  <c r="AH339" i="3"/>
  <c r="AF339" i="3"/>
  <c r="AC339" i="3"/>
  <c r="AB339" i="3"/>
  <c r="AD339" i="3" s="1"/>
  <c r="P339" i="3"/>
  <c r="AP339" i="3" s="1"/>
  <c r="G339" i="3"/>
  <c r="A339" i="3"/>
  <c r="AZ338" i="3"/>
  <c r="AY338" i="3"/>
  <c r="AU338" i="3"/>
  <c r="AR338" i="3"/>
  <c r="AG338" i="3" s="1"/>
  <c r="AQ338" i="3"/>
  <c r="AO338" i="3"/>
  <c r="AH338" i="3"/>
  <c r="AF338" i="3"/>
  <c r="AC338" i="3"/>
  <c r="AB338" i="3"/>
  <c r="AD338" i="3" s="1"/>
  <c r="P338" i="3"/>
  <c r="AP338" i="3" s="1"/>
  <c r="G338" i="3"/>
  <c r="A338" i="3"/>
  <c r="AZ337" i="3"/>
  <c r="AY337" i="3"/>
  <c r="AU337" i="3"/>
  <c r="AR337" i="3"/>
  <c r="AG337" i="3" s="1"/>
  <c r="AQ337" i="3"/>
  <c r="AO337" i="3"/>
  <c r="AH337" i="3"/>
  <c r="AF337" i="3"/>
  <c r="AC337" i="3"/>
  <c r="AB337" i="3"/>
  <c r="AD337" i="3" s="1"/>
  <c r="P337" i="3"/>
  <c r="AP337" i="3" s="1"/>
  <c r="G337" i="3"/>
  <c r="A337" i="3"/>
  <c r="AZ336" i="3"/>
  <c r="AY336" i="3"/>
  <c r="AU336" i="3"/>
  <c r="AR336" i="3"/>
  <c r="AG336" i="3" s="1"/>
  <c r="AQ336" i="3"/>
  <c r="AO336" i="3"/>
  <c r="AH336" i="3"/>
  <c r="AF336" i="3"/>
  <c r="AC336" i="3"/>
  <c r="AB336" i="3"/>
  <c r="AD336" i="3" s="1"/>
  <c r="P336" i="3"/>
  <c r="AP336" i="3" s="1"/>
  <c r="G336" i="3"/>
  <c r="A336" i="3"/>
  <c r="AZ335" i="3"/>
  <c r="AY335" i="3"/>
  <c r="AU335" i="3"/>
  <c r="AR335" i="3"/>
  <c r="AG335" i="3" s="1"/>
  <c r="AQ335" i="3"/>
  <c r="AO335" i="3"/>
  <c r="AH335" i="3"/>
  <c r="AF335" i="3"/>
  <c r="AC335" i="3"/>
  <c r="AB335" i="3"/>
  <c r="AD335" i="3" s="1"/>
  <c r="P335" i="3"/>
  <c r="AP335" i="3" s="1"/>
  <c r="G335" i="3"/>
  <c r="A335" i="3"/>
  <c r="AZ334" i="3"/>
  <c r="AY334" i="3"/>
  <c r="AU334" i="3"/>
  <c r="AR334" i="3"/>
  <c r="AG334" i="3" s="1"/>
  <c r="AQ334" i="3"/>
  <c r="AO334" i="3"/>
  <c r="AH334" i="3"/>
  <c r="AF334" i="3"/>
  <c r="AC334" i="3"/>
  <c r="AB334" i="3"/>
  <c r="AD334" i="3" s="1"/>
  <c r="P334" i="3"/>
  <c r="AP334" i="3" s="1"/>
  <c r="G334" i="3"/>
  <c r="A334" i="3"/>
  <c r="AZ333" i="3"/>
  <c r="AY333" i="3"/>
  <c r="AU333" i="3"/>
  <c r="AR333" i="3"/>
  <c r="AG333" i="3" s="1"/>
  <c r="AQ333" i="3"/>
  <c r="AO333" i="3"/>
  <c r="AH333" i="3"/>
  <c r="AF333" i="3"/>
  <c r="AC333" i="3"/>
  <c r="AB333" i="3"/>
  <c r="AD333" i="3" s="1"/>
  <c r="P333" i="3"/>
  <c r="AP333" i="3" s="1"/>
  <c r="G333" i="3"/>
  <c r="A333" i="3"/>
  <c r="AZ332" i="3"/>
  <c r="AY332" i="3"/>
  <c r="AU332" i="3"/>
  <c r="AR332" i="3"/>
  <c r="AG332" i="3" s="1"/>
  <c r="AQ332" i="3"/>
  <c r="AO332" i="3"/>
  <c r="AH332" i="3"/>
  <c r="AF332" i="3"/>
  <c r="AC332" i="3"/>
  <c r="AB332" i="3"/>
  <c r="AD332" i="3" s="1"/>
  <c r="P332" i="3"/>
  <c r="AP332" i="3" s="1"/>
  <c r="G332" i="3"/>
  <c r="A332" i="3"/>
  <c r="AZ331" i="3"/>
  <c r="AY331" i="3"/>
  <c r="AU331" i="3"/>
  <c r="AR331" i="3"/>
  <c r="AG331" i="3" s="1"/>
  <c r="AQ331" i="3"/>
  <c r="AO331" i="3"/>
  <c r="AH331" i="3"/>
  <c r="AF331" i="3"/>
  <c r="AC331" i="3"/>
  <c r="AB331" i="3"/>
  <c r="AD331" i="3" s="1"/>
  <c r="P331" i="3"/>
  <c r="AP331" i="3" s="1"/>
  <c r="G331" i="3"/>
  <c r="A331" i="3"/>
  <c r="AZ330" i="3"/>
  <c r="AY330" i="3"/>
  <c r="AU330" i="3"/>
  <c r="AR330" i="3"/>
  <c r="AG330" i="3" s="1"/>
  <c r="AQ330" i="3"/>
  <c r="AO330" i="3"/>
  <c r="AH330" i="3"/>
  <c r="AF330" i="3"/>
  <c r="AC330" i="3"/>
  <c r="AB330" i="3"/>
  <c r="AD330" i="3" s="1"/>
  <c r="P330" i="3"/>
  <c r="AP330" i="3" s="1"/>
  <c r="G330" i="3"/>
  <c r="A330" i="3"/>
  <c r="AZ329" i="3"/>
  <c r="AY329" i="3"/>
  <c r="AU329" i="3"/>
  <c r="AR329" i="3"/>
  <c r="AG329" i="3" s="1"/>
  <c r="AQ329" i="3"/>
  <c r="AO329" i="3"/>
  <c r="AH329" i="3"/>
  <c r="AF329" i="3"/>
  <c r="AC329" i="3"/>
  <c r="AB329" i="3"/>
  <c r="AD329" i="3" s="1"/>
  <c r="P329" i="3"/>
  <c r="AP329" i="3" s="1"/>
  <c r="G329" i="3"/>
  <c r="A329" i="3"/>
  <c r="AZ328" i="3"/>
  <c r="AY328" i="3"/>
  <c r="AU328" i="3"/>
  <c r="AR328" i="3"/>
  <c r="AG328" i="3" s="1"/>
  <c r="AQ328" i="3"/>
  <c r="AO328" i="3"/>
  <c r="AH328" i="3"/>
  <c r="AF328" i="3"/>
  <c r="AC328" i="3"/>
  <c r="AB328" i="3"/>
  <c r="AD328" i="3" s="1"/>
  <c r="P328" i="3"/>
  <c r="AP328" i="3" s="1"/>
  <c r="G328" i="3"/>
  <c r="A328" i="3"/>
  <c r="AZ327" i="3"/>
  <c r="AY327" i="3"/>
  <c r="AU327" i="3"/>
  <c r="AR327" i="3"/>
  <c r="AG327" i="3" s="1"/>
  <c r="AQ327" i="3"/>
  <c r="AO327" i="3"/>
  <c r="AH327" i="3"/>
  <c r="AF327" i="3"/>
  <c r="AC327" i="3"/>
  <c r="AB327" i="3"/>
  <c r="AD327" i="3" s="1"/>
  <c r="P327" i="3"/>
  <c r="AP327" i="3" s="1"/>
  <c r="G327" i="3"/>
  <c r="A327" i="3"/>
  <c r="AZ326" i="3"/>
  <c r="AY326" i="3"/>
  <c r="AU326" i="3"/>
  <c r="AR326" i="3"/>
  <c r="AG326" i="3" s="1"/>
  <c r="AQ326" i="3"/>
  <c r="AO326" i="3"/>
  <c r="AH326" i="3"/>
  <c r="AF326" i="3"/>
  <c r="AC326" i="3"/>
  <c r="AB326" i="3"/>
  <c r="AD326" i="3" s="1"/>
  <c r="P326" i="3"/>
  <c r="AP326" i="3" s="1"/>
  <c r="G326" i="3"/>
  <c r="A326" i="3"/>
  <c r="AZ325" i="3"/>
  <c r="AY325" i="3"/>
  <c r="AU325" i="3"/>
  <c r="AR325" i="3"/>
  <c r="AG325" i="3" s="1"/>
  <c r="AQ325" i="3"/>
  <c r="AO325" i="3"/>
  <c r="AH325" i="3"/>
  <c r="AF325" i="3"/>
  <c r="AC325" i="3"/>
  <c r="AB325" i="3"/>
  <c r="AD325" i="3" s="1"/>
  <c r="P325" i="3"/>
  <c r="AP325" i="3" s="1"/>
  <c r="G325" i="3"/>
  <c r="A325" i="3"/>
  <c r="AZ324" i="3"/>
  <c r="AY324" i="3"/>
  <c r="AU324" i="3"/>
  <c r="AR324" i="3"/>
  <c r="AG324" i="3" s="1"/>
  <c r="AQ324" i="3"/>
  <c r="AO324" i="3"/>
  <c r="AH324" i="3"/>
  <c r="AF324" i="3"/>
  <c r="AC324" i="3"/>
  <c r="AB324" i="3"/>
  <c r="AD324" i="3" s="1"/>
  <c r="P324" i="3"/>
  <c r="AP324" i="3" s="1"/>
  <c r="G324" i="3"/>
  <c r="A324" i="3"/>
  <c r="AZ323" i="3"/>
  <c r="AY323" i="3"/>
  <c r="AU323" i="3"/>
  <c r="AR323" i="3"/>
  <c r="AG323" i="3" s="1"/>
  <c r="AQ323" i="3"/>
  <c r="AO323" i="3"/>
  <c r="AH323" i="3"/>
  <c r="AF323" i="3"/>
  <c r="AC323" i="3"/>
  <c r="AB323" i="3"/>
  <c r="AD323" i="3" s="1"/>
  <c r="P323" i="3"/>
  <c r="AP323" i="3" s="1"/>
  <c r="G323" i="3"/>
  <c r="A323" i="3"/>
  <c r="AZ322" i="3"/>
  <c r="AY322" i="3"/>
  <c r="AU322" i="3"/>
  <c r="AR322" i="3"/>
  <c r="AG322" i="3" s="1"/>
  <c r="AQ322" i="3"/>
  <c r="AO322" i="3"/>
  <c r="AH322" i="3"/>
  <c r="AF322" i="3"/>
  <c r="AC322" i="3"/>
  <c r="AB322" i="3"/>
  <c r="AD322" i="3" s="1"/>
  <c r="P322" i="3"/>
  <c r="AP322" i="3" s="1"/>
  <c r="G322" i="3"/>
  <c r="A322" i="3"/>
  <c r="AZ321" i="3"/>
  <c r="AY321" i="3"/>
  <c r="AU321" i="3"/>
  <c r="AR321" i="3"/>
  <c r="AG321" i="3" s="1"/>
  <c r="AQ321" i="3"/>
  <c r="AO321" i="3"/>
  <c r="AH321" i="3"/>
  <c r="AF321" i="3"/>
  <c r="AC321" i="3"/>
  <c r="AB321" i="3"/>
  <c r="AD321" i="3" s="1"/>
  <c r="P321" i="3"/>
  <c r="AP321" i="3" s="1"/>
  <c r="G321" i="3"/>
  <c r="A321" i="3"/>
  <c r="AZ320" i="3"/>
  <c r="AY320" i="3"/>
  <c r="AU320" i="3"/>
  <c r="AR320" i="3"/>
  <c r="AG320" i="3" s="1"/>
  <c r="AQ320" i="3"/>
  <c r="AO320" i="3"/>
  <c r="AH320" i="3"/>
  <c r="AF320" i="3"/>
  <c r="AC320" i="3"/>
  <c r="AB320" i="3"/>
  <c r="AD320" i="3" s="1"/>
  <c r="P320" i="3"/>
  <c r="AP320" i="3" s="1"/>
  <c r="G320" i="3"/>
  <c r="A320" i="3"/>
  <c r="AZ319" i="3"/>
  <c r="AY319" i="3"/>
  <c r="AU319" i="3"/>
  <c r="AR319" i="3"/>
  <c r="AG319" i="3" s="1"/>
  <c r="AQ319" i="3"/>
  <c r="AO319" i="3"/>
  <c r="AH319" i="3"/>
  <c r="AF319" i="3"/>
  <c r="AC319" i="3"/>
  <c r="AB319" i="3"/>
  <c r="AD319" i="3" s="1"/>
  <c r="P319" i="3"/>
  <c r="AP319" i="3" s="1"/>
  <c r="G319" i="3"/>
  <c r="A319" i="3"/>
  <c r="AZ318" i="3"/>
  <c r="AY318" i="3"/>
  <c r="AU318" i="3"/>
  <c r="AR318" i="3"/>
  <c r="AG318" i="3" s="1"/>
  <c r="AQ318" i="3"/>
  <c r="AO318" i="3"/>
  <c r="AH318" i="3"/>
  <c r="AF318" i="3"/>
  <c r="AC318" i="3"/>
  <c r="AB318" i="3"/>
  <c r="AD318" i="3" s="1"/>
  <c r="P318" i="3"/>
  <c r="AP318" i="3" s="1"/>
  <c r="G318" i="3"/>
  <c r="A318" i="3"/>
  <c r="AZ317" i="3"/>
  <c r="AY317" i="3"/>
  <c r="AU317" i="3"/>
  <c r="AR317" i="3"/>
  <c r="AG317" i="3" s="1"/>
  <c r="AQ317" i="3"/>
  <c r="AO317" i="3"/>
  <c r="AH317" i="3"/>
  <c r="AF317" i="3"/>
  <c r="AC317" i="3"/>
  <c r="AB317" i="3"/>
  <c r="AD317" i="3" s="1"/>
  <c r="P317" i="3"/>
  <c r="AP317" i="3" s="1"/>
  <c r="G317" i="3"/>
  <c r="A317" i="3"/>
  <c r="AZ316" i="3"/>
  <c r="AY316" i="3"/>
  <c r="AU316" i="3"/>
  <c r="AR316" i="3"/>
  <c r="AG316" i="3" s="1"/>
  <c r="AQ316" i="3"/>
  <c r="AO316" i="3"/>
  <c r="AH316" i="3"/>
  <c r="AF316" i="3"/>
  <c r="AC316" i="3"/>
  <c r="AB316" i="3"/>
  <c r="AD316" i="3" s="1"/>
  <c r="P316" i="3"/>
  <c r="AP316" i="3" s="1"/>
  <c r="G316" i="3"/>
  <c r="A316" i="3"/>
  <c r="AZ315" i="3"/>
  <c r="AY315" i="3"/>
  <c r="AU315" i="3"/>
  <c r="AR315" i="3"/>
  <c r="AG315" i="3" s="1"/>
  <c r="AQ315" i="3"/>
  <c r="AO315" i="3"/>
  <c r="AH315" i="3"/>
  <c r="AF315" i="3"/>
  <c r="AC315" i="3"/>
  <c r="AB315" i="3"/>
  <c r="AD315" i="3" s="1"/>
  <c r="P315" i="3"/>
  <c r="AP315" i="3" s="1"/>
  <c r="G315" i="3"/>
  <c r="A315" i="3"/>
  <c r="AZ314" i="3"/>
  <c r="AY314" i="3"/>
  <c r="AU314" i="3"/>
  <c r="AR314" i="3"/>
  <c r="AG314" i="3" s="1"/>
  <c r="AQ314" i="3"/>
  <c r="AO314" i="3"/>
  <c r="AH314" i="3"/>
  <c r="AF314" i="3"/>
  <c r="AC314" i="3"/>
  <c r="AB314" i="3"/>
  <c r="AD314" i="3" s="1"/>
  <c r="P314" i="3"/>
  <c r="AP314" i="3" s="1"/>
  <c r="G314" i="3"/>
  <c r="A314" i="3"/>
  <c r="AZ313" i="3"/>
  <c r="AY313" i="3"/>
  <c r="AU313" i="3"/>
  <c r="AR313" i="3"/>
  <c r="AG313" i="3" s="1"/>
  <c r="AQ313" i="3"/>
  <c r="AO313" i="3"/>
  <c r="AH313" i="3"/>
  <c r="AF313" i="3"/>
  <c r="AC313" i="3"/>
  <c r="AB313" i="3"/>
  <c r="AD313" i="3" s="1"/>
  <c r="P313" i="3"/>
  <c r="AP313" i="3" s="1"/>
  <c r="G313" i="3"/>
  <c r="A313" i="3"/>
  <c r="AZ312" i="3"/>
  <c r="AY312" i="3"/>
  <c r="AU312" i="3"/>
  <c r="AR312" i="3"/>
  <c r="AG312" i="3" s="1"/>
  <c r="AQ312" i="3"/>
  <c r="AO312" i="3"/>
  <c r="AH312" i="3"/>
  <c r="AF312" i="3"/>
  <c r="AC312" i="3"/>
  <c r="AB312" i="3"/>
  <c r="AD312" i="3" s="1"/>
  <c r="P312" i="3"/>
  <c r="AP312" i="3" s="1"/>
  <c r="G312" i="3"/>
  <c r="A312" i="3"/>
  <c r="AZ311" i="3"/>
  <c r="AY311" i="3"/>
  <c r="AU311" i="3"/>
  <c r="AR311" i="3"/>
  <c r="AG311" i="3" s="1"/>
  <c r="AQ311" i="3"/>
  <c r="AP311" i="3"/>
  <c r="AO311" i="3"/>
  <c r="AH311" i="3"/>
  <c r="AF311" i="3"/>
  <c r="AC311" i="3"/>
  <c r="AB311" i="3"/>
  <c r="AD311" i="3" s="1"/>
  <c r="G311" i="3"/>
  <c r="A311" i="3"/>
  <c r="AZ310" i="3"/>
  <c r="AY310" i="3"/>
  <c r="AU310" i="3"/>
  <c r="AR310" i="3"/>
  <c r="AG310" i="3" s="1"/>
  <c r="AQ310" i="3"/>
  <c r="AO310" i="3"/>
  <c r="AH310" i="3"/>
  <c r="AF310" i="3"/>
  <c r="AC310" i="3"/>
  <c r="AB310" i="3"/>
  <c r="AD310" i="3" s="1"/>
  <c r="P310" i="3"/>
  <c r="AP310" i="3" s="1"/>
  <c r="G310" i="3"/>
  <c r="A310" i="3"/>
  <c r="AZ309" i="3"/>
  <c r="AY309" i="3"/>
  <c r="AU309" i="3"/>
  <c r="AR309" i="3"/>
  <c r="AG309" i="3" s="1"/>
  <c r="AQ309" i="3"/>
  <c r="AO309" i="3"/>
  <c r="AH309" i="3"/>
  <c r="AF309" i="3"/>
  <c r="AC309" i="3"/>
  <c r="AB309" i="3"/>
  <c r="AD309" i="3" s="1"/>
  <c r="P309" i="3"/>
  <c r="AP309" i="3" s="1"/>
  <c r="G309" i="3"/>
  <c r="A309" i="3"/>
  <c r="AZ308" i="3"/>
  <c r="AY308" i="3"/>
  <c r="AU308" i="3"/>
  <c r="AR308" i="3"/>
  <c r="AG308" i="3" s="1"/>
  <c r="AQ308" i="3"/>
  <c r="AO308" i="3"/>
  <c r="AH308" i="3"/>
  <c r="AF308" i="3"/>
  <c r="AC308" i="3"/>
  <c r="AB308" i="3"/>
  <c r="AD308" i="3" s="1"/>
  <c r="P308" i="3"/>
  <c r="AP308" i="3" s="1"/>
  <c r="G308" i="3"/>
  <c r="A308" i="3"/>
  <c r="AZ307" i="3"/>
  <c r="AY307" i="3"/>
  <c r="AU307" i="3"/>
  <c r="AR307" i="3"/>
  <c r="AG307" i="3" s="1"/>
  <c r="AQ307" i="3"/>
  <c r="AO307" i="3"/>
  <c r="AH307" i="3"/>
  <c r="AF307" i="3"/>
  <c r="AC307" i="3"/>
  <c r="AB307" i="3"/>
  <c r="AD307" i="3" s="1"/>
  <c r="P307" i="3"/>
  <c r="AP307" i="3" s="1"/>
  <c r="G307" i="3"/>
  <c r="A307" i="3"/>
  <c r="AZ306" i="3"/>
  <c r="AY306" i="3"/>
  <c r="AU306" i="3"/>
  <c r="AR306" i="3"/>
  <c r="AG306" i="3" s="1"/>
  <c r="AQ306" i="3"/>
  <c r="AO306" i="3"/>
  <c r="AH306" i="3"/>
  <c r="AF306" i="3"/>
  <c r="AC306" i="3"/>
  <c r="AB306" i="3"/>
  <c r="AD306" i="3" s="1"/>
  <c r="P306" i="3"/>
  <c r="AP306" i="3" s="1"/>
  <c r="G306" i="3"/>
  <c r="A306" i="3"/>
  <c r="AZ305" i="3"/>
  <c r="AY305" i="3"/>
  <c r="AU305" i="3"/>
  <c r="AR305" i="3"/>
  <c r="AG305" i="3" s="1"/>
  <c r="AQ305" i="3"/>
  <c r="AO305" i="3"/>
  <c r="AH305" i="3"/>
  <c r="AF305" i="3"/>
  <c r="AC305" i="3"/>
  <c r="AB305" i="3"/>
  <c r="AD305" i="3" s="1"/>
  <c r="P305" i="3"/>
  <c r="AP305" i="3" s="1"/>
  <c r="G305" i="3"/>
  <c r="A305" i="3"/>
  <c r="AZ304" i="3"/>
  <c r="AY304" i="3"/>
  <c r="AU304" i="3"/>
  <c r="AR304" i="3"/>
  <c r="AG304" i="3" s="1"/>
  <c r="AQ304" i="3"/>
  <c r="AO304" i="3"/>
  <c r="AH304" i="3"/>
  <c r="AF304" i="3"/>
  <c r="AC304" i="3"/>
  <c r="AB304" i="3"/>
  <c r="AD304" i="3" s="1"/>
  <c r="P304" i="3"/>
  <c r="AP304" i="3" s="1"/>
  <c r="G304" i="3"/>
  <c r="A304" i="3"/>
  <c r="AZ303" i="3"/>
  <c r="AY303" i="3"/>
  <c r="AU303" i="3"/>
  <c r="AR303" i="3"/>
  <c r="AG303" i="3" s="1"/>
  <c r="AQ303" i="3"/>
  <c r="AO303" i="3"/>
  <c r="AH303" i="3"/>
  <c r="AF303" i="3"/>
  <c r="AC303" i="3"/>
  <c r="AB303" i="3"/>
  <c r="AD303" i="3" s="1"/>
  <c r="P303" i="3"/>
  <c r="AP303" i="3" s="1"/>
  <c r="G303" i="3"/>
  <c r="A303" i="3"/>
  <c r="AZ302" i="3"/>
  <c r="AY302" i="3"/>
  <c r="AU302" i="3"/>
  <c r="AR302" i="3"/>
  <c r="AG302" i="3" s="1"/>
  <c r="AQ302" i="3"/>
  <c r="AO302" i="3"/>
  <c r="AH302" i="3"/>
  <c r="AF302" i="3"/>
  <c r="AC302" i="3"/>
  <c r="AB302" i="3"/>
  <c r="AD302" i="3" s="1"/>
  <c r="P302" i="3"/>
  <c r="AP302" i="3" s="1"/>
  <c r="G302" i="3"/>
  <c r="A302" i="3"/>
  <c r="AZ301" i="3"/>
  <c r="AY301" i="3"/>
  <c r="AU301" i="3"/>
  <c r="AR301" i="3"/>
  <c r="AG301" i="3" s="1"/>
  <c r="AQ301" i="3"/>
  <c r="AO301" i="3"/>
  <c r="AH301" i="3"/>
  <c r="AF301" i="3"/>
  <c r="AC301" i="3"/>
  <c r="AB301" i="3"/>
  <c r="AD301" i="3" s="1"/>
  <c r="P301" i="3"/>
  <c r="AP301" i="3" s="1"/>
  <c r="G301" i="3"/>
  <c r="A301" i="3"/>
  <c r="AZ300" i="3"/>
  <c r="AY300" i="3"/>
  <c r="AU300" i="3"/>
  <c r="AR300" i="3"/>
  <c r="AG300" i="3" s="1"/>
  <c r="AQ300" i="3"/>
  <c r="AO300" i="3"/>
  <c r="AH300" i="3"/>
  <c r="AF300" i="3"/>
  <c r="AC300" i="3"/>
  <c r="AB300" i="3"/>
  <c r="AD300" i="3" s="1"/>
  <c r="P300" i="3"/>
  <c r="AP300" i="3" s="1"/>
  <c r="G300" i="3"/>
  <c r="A300" i="3"/>
  <c r="AZ299" i="3"/>
  <c r="AY299" i="3"/>
  <c r="AU299" i="3"/>
  <c r="AR299" i="3"/>
  <c r="AG299" i="3" s="1"/>
  <c r="AQ299" i="3"/>
  <c r="AO299" i="3"/>
  <c r="AH299" i="3"/>
  <c r="AF299" i="3"/>
  <c r="AC299" i="3"/>
  <c r="AB299" i="3"/>
  <c r="AD299" i="3" s="1"/>
  <c r="P299" i="3"/>
  <c r="AP299" i="3" s="1"/>
  <c r="G299" i="3"/>
  <c r="A299" i="3"/>
  <c r="AZ298" i="3"/>
  <c r="AY298" i="3"/>
  <c r="AU298" i="3"/>
  <c r="AR298" i="3"/>
  <c r="AG298" i="3" s="1"/>
  <c r="AQ298" i="3"/>
  <c r="AO298" i="3"/>
  <c r="AH298" i="3"/>
  <c r="AF298" i="3"/>
  <c r="AC298" i="3"/>
  <c r="AB298" i="3"/>
  <c r="AD298" i="3" s="1"/>
  <c r="P298" i="3"/>
  <c r="AP298" i="3" s="1"/>
  <c r="G298" i="3"/>
  <c r="A298" i="3"/>
  <c r="AZ297" i="3"/>
  <c r="AY297" i="3"/>
  <c r="AU297" i="3"/>
  <c r="AR297" i="3"/>
  <c r="AG297" i="3" s="1"/>
  <c r="AQ297" i="3"/>
  <c r="AO297" i="3"/>
  <c r="AH297" i="3"/>
  <c r="AF297" i="3"/>
  <c r="AC297" i="3"/>
  <c r="AB297" i="3"/>
  <c r="AD297" i="3" s="1"/>
  <c r="P297" i="3"/>
  <c r="AP297" i="3" s="1"/>
  <c r="G297" i="3"/>
  <c r="A297" i="3"/>
  <c r="AZ296" i="3"/>
  <c r="AY296" i="3"/>
  <c r="AU296" i="3"/>
  <c r="AR296" i="3"/>
  <c r="AG296" i="3" s="1"/>
  <c r="AQ296" i="3"/>
  <c r="AO296" i="3"/>
  <c r="AH296" i="3"/>
  <c r="AF296" i="3"/>
  <c r="AC296" i="3"/>
  <c r="AB296" i="3"/>
  <c r="AD296" i="3" s="1"/>
  <c r="P296" i="3"/>
  <c r="AP296" i="3" s="1"/>
  <c r="G296" i="3"/>
  <c r="A296" i="3"/>
  <c r="AZ295" i="3"/>
  <c r="AY295" i="3"/>
  <c r="AU295" i="3"/>
  <c r="AR295" i="3"/>
  <c r="AG295" i="3" s="1"/>
  <c r="AQ295" i="3"/>
  <c r="AO295" i="3"/>
  <c r="AH295" i="3"/>
  <c r="AF295" i="3"/>
  <c r="AC295" i="3"/>
  <c r="AB295" i="3"/>
  <c r="AD295" i="3" s="1"/>
  <c r="P295" i="3"/>
  <c r="AP295" i="3" s="1"/>
  <c r="G295" i="3"/>
  <c r="A295" i="3"/>
  <c r="AZ294" i="3"/>
  <c r="AY294" i="3"/>
  <c r="AU294" i="3"/>
  <c r="AR294" i="3"/>
  <c r="AG294" i="3" s="1"/>
  <c r="AQ294" i="3"/>
  <c r="AO294" i="3"/>
  <c r="AH294" i="3"/>
  <c r="AF294" i="3"/>
  <c r="AC294" i="3"/>
  <c r="AB294" i="3"/>
  <c r="AD294" i="3" s="1"/>
  <c r="P294" i="3"/>
  <c r="AP294" i="3" s="1"/>
  <c r="G294" i="3"/>
  <c r="A294" i="3"/>
  <c r="AZ293" i="3"/>
  <c r="AY293" i="3"/>
  <c r="AU293" i="3"/>
  <c r="AR293" i="3"/>
  <c r="AG293" i="3" s="1"/>
  <c r="AQ293" i="3"/>
  <c r="AO293" i="3"/>
  <c r="AH293" i="3"/>
  <c r="AF293" i="3"/>
  <c r="AC293" i="3"/>
  <c r="AB293" i="3"/>
  <c r="AD293" i="3" s="1"/>
  <c r="P293" i="3"/>
  <c r="AP293" i="3" s="1"/>
  <c r="G293" i="3"/>
  <c r="A293" i="3"/>
  <c r="AZ292" i="3"/>
  <c r="AY292" i="3"/>
  <c r="AU292" i="3"/>
  <c r="AR292" i="3"/>
  <c r="AG292" i="3" s="1"/>
  <c r="AQ292" i="3"/>
  <c r="AO292" i="3"/>
  <c r="AH292" i="3"/>
  <c r="AF292" i="3"/>
  <c r="AC292" i="3"/>
  <c r="AB292" i="3"/>
  <c r="AD292" i="3" s="1"/>
  <c r="P292" i="3"/>
  <c r="AP292" i="3" s="1"/>
  <c r="G292" i="3"/>
  <c r="A292" i="3"/>
  <c r="AZ291" i="3"/>
  <c r="AY291" i="3"/>
  <c r="AU291" i="3"/>
  <c r="AR291" i="3"/>
  <c r="AG291" i="3" s="1"/>
  <c r="AQ291" i="3"/>
  <c r="AO291" i="3"/>
  <c r="AH291" i="3"/>
  <c r="AF291" i="3"/>
  <c r="AC291" i="3"/>
  <c r="AB291" i="3"/>
  <c r="AD291" i="3" s="1"/>
  <c r="P291" i="3"/>
  <c r="AP291" i="3" s="1"/>
  <c r="G291" i="3"/>
  <c r="A291" i="3"/>
  <c r="AZ290" i="3"/>
  <c r="AY290" i="3"/>
  <c r="AU290" i="3"/>
  <c r="AR290" i="3"/>
  <c r="AG290" i="3" s="1"/>
  <c r="AQ290" i="3"/>
  <c r="AO290" i="3"/>
  <c r="AH290" i="3"/>
  <c r="AF290" i="3"/>
  <c r="AC290" i="3"/>
  <c r="AB290" i="3"/>
  <c r="AD290" i="3" s="1"/>
  <c r="P290" i="3"/>
  <c r="AP290" i="3" s="1"/>
  <c r="G290" i="3"/>
  <c r="A290" i="3"/>
  <c r="AZ289" i="3"/>
  <c r="AY289" i="3"/>
  <c r="AU289" i="3"/>
  <c r="AR289" i="3"/>
  <c r="AG289" i="3" s="1"/>
  <c r="AQ289" i="3"/>
  <c r="AO289" i="3"/>
  <c r="AH289" i="3"/>
  <c r="AF289" i="3"/>
  <c r="AC289" i="3"/>
  <c r="AB289" i="3"/>
  <c r="AD289" i="3" s="1"/>
  <c r="P289" i="3"/>
  <c r="AP289" i="3" s="1"/>
  <c r="G289" i="3"/>
  <c r="A289" i="3"/>
  <c r="AZ288" i="3"/>
  <c r="AY288" i="3"/>
  <c r="AU288" i="3"/>
  <c r="AR288" i="3"/>
  <c r="AG288" i="3" s="1"/>
  <c r="AQ288" i="3"/>
  <c r="AO288" i="3"/>
  <c r="AH288" i="3"/>
  <c r="AF288" i="3"/>
  <c r="AC288" i="3"/>
  <c r="AB288" i="3"/>
  <c r="AD288" i="3" s="1"/>
  <c r="P288" i="3"/>
  <c r="AP288" i="3" s="1"/>
  <c r="G288" i="3"/>
  <c r="A288" i="3"/>
  <c r="AZ287" i="3"/>
  <c r="AY287" i="3"/>
  <c r="AU287" i="3"/>
  <c r="AR287" i="3"/>
  <c r="AG287" i="3" s="1"/>
  <c r="AQ287" i="3"/>
  <c r="AO287" i="3"/>
  <c r="AH287" i="3"/>
  <c r="AF287" i="3"/>
  <c r="AC287" i="3"/>
  <c r="AB287" i="3"/>
  <c r="AD287" i="3" s="1"/>
  <c r="P287" i="3"/>
  <c r="AP287" i="3" s="1"/>
  <c r="G287" i="3"/>
  <c r="A287" i="3"/>
  <c r="AZ286" i="3"/>
  <c r="AY286" i="3"/>
  <c r="AU286" i="3"/>
  <c r="AR286" i="3"/>
  <c r="AG286" i="3" s="1"/>
  <c r="AQ286" i="3"/>
  <c r="AO286" i="3"/>
  <c r="AH286" i="3"/>
  <c r="AF286" i="3"/>
  <c r="AC286" i="3"/>
  <c r="AB286" i="3"/>
  <c r="AD286" i="3" s="1"/>
  <c r="P286" i="3"/>
  <c r="AP286" i="3" s="1"/>
  <c r="G286" i="3"/>
  <c r="A286" i="3"/>
  <c r="AZ285" i="3"/>
  <c r="AY285" i="3"/>
  <c r="AU285" i="3"/>
  <c r="AR285" i="3"/>
  <c r="AG285" i="3" s="1"/>
  <c r="AQ285" i="3"/>
  <c r="AO285" i="3"/>
  <c r="AH285" i="3"/>
  <c r="AF285" i="3"/>
  <c r="AC285" i="3"/>
  <c r="AB285" i="3"/>
  <c r="AD285" i="3" s="1"/>
  <c r="P285" i="3"/>
  <c r="AP285" i="3" s="1"/>
  <c r="G285" i="3"/>
  <c r="A285" i="3"/>
  <c r="AZ284" i="3"/>
  <c r="AY284" i="3"/>
  <c r="AU284" i="3"/>
  <c r="AR284" i="3"/>
  <c r="AG284" i="3" s="1"/>
  <c r="AQ284" i="3"/>
  <c r="AP284" i="3"/>
  <c r="AO284" i="3"/>
  <c r="AH284" i="3"/>
  <c r="AF284" i="3"/>
  <c r="AC284" i="3"/>
  <c r="AB284" i="3"/>
  <c r="G284" i="3"/>
  <c r="A284" i="3"/>
  <c r="AZ283" i="3"/>
  <c r="AY283" i="3"/>
  <c r="AU283" i="3"/>
  <c r="AR283" i="3"/>
  <c r="AG283" i="3" s="1"/>
  <c r="AQ283" i="3"/>
  <c r="AO283" i="3"/>
  <c r="AH283" i="3"/>
  <c r="AF283" i="3"/>
  <c r="AC283" i="3"/>
  <c r="AB283" i="3"/>
  <c r="P283" i="3"/>
  <c r="AP283" i="3" s="1"/>
  <c r="G283" i="3"/>
  <c r="A283" i="3"/>
  <c r="AZ282" i="3"/>
  <c r="AY282" i="3"/>
  <c r="AU282" i="3"/>
  <c r="AR282" i="3"/>
  <c r="AG282" i="3" s="1"/>
  <c r="AQ282" i="3"/>
  <c r="AO282" i="3"/>
  <c r="AH282" i="3"/>
  <c r="AF282" i="3"/>
  <c r="AC282" i="3"/>
  <c r="AB282" i="3"/>
  <c r="P282" i="3"/>
  <c r="AP282" i="3" s="1"/>
  <c r="G282" i="3"/>
  <c r="A282" i="3"/>
  <c r="AZ281" i="3"/>
  <c r="AY281" i="3"/>
  <c r="AU281" i="3"/>
  <c r="AR281" i="3"/>
  <c r="AG281" i="3" s="1"/>
  <c r="AO281" i="3"/>
  <c r="AH281" i="3"/>
  <c r="AF281" i="3"/>
  <c r="AC281" i="3"/>
  <c r="AB281" i="3"/>
  <c r="P281" i="3"/>
  <c r="AP281" i="3" s="1"/>
  <c r="G281" i="3"/>
  <c r="Q281" i="3" s="1"/>
  <c r="AQ281" i="3" s="1"/>
  <c r="A281" i="3"/>
  <c r="AZ280" i="3"/>
  <c r="AY280" i="3"/>
  <c r="AU280" i="3"/>
  <c r="AR280" i="3"/>
  <c r="AG280" i="3" s="1"/>
  <c r="AQ280" i="3"/>
  <c r="AO280" i="3"/>
  <c r="AH280" i="3"/>
  <c r="AF280" i="3"/>
  <c r="AC280" i="3"/>
  <c r="AB280" i="3"/>
  <c r="P280" i="3"/>
  <c r="AP280" i="3" s="1"/>
  <c r="G280" i="3"/>
  <c r="A280" i="3"/>
  <c r="AZ279" i="3"/>
  <c r="AY279" i="3"/>
  <c r="AU279" i="3"/>
  <c r="AR279" i="3"/>
  <c r="AG279" i="3" s="1"/>
  <c r="AQ279" i="3"/>
  <c r="AO279" i="3"/>
  <c r="AH279" i="3"/>
  <c r="AF279" i="3"/>
  <c r="AC279" i="3"/>
  <c r="AB279" i="3"/>
  <c r="P279" i="3"/>
  <c r="AP279" i="3" s="1"/>
  <c r="G279" i="3"/>
  <c r="A279" i="3"/>
  <c r="AZ278" i="3"/>
  <c r="AY278" i="3"/>
  <c r="AU278" i="3"/>
  <c r="AR278" i="3"/>
  <c r="AG278" i="3" s="1"/>
  <c r="AQ278" i="3"/>
  <c r="AO278" i="3"/>
  <c r="AH278" i="3"/>
  <c r="AF278" i="3"/>
  <c r="AC278" i="3"/>
  <c r="AB278" i="3"/>
  <c r="P278" i="3"/>
  <c r="AP278" i="3" s="1"/>
  <c r="G278" i="3"/>
  <c r="A278" i="3"/>
  <c r="AZ277" i="3"/>
  <c r="AY277" i="3"/>
  <c r="AU277" i="3"/>
  <c r="AR277" i="3"/>
  <c r="AG277" i="3" s="1"/>
  <c r="AQ277" i="3"/>
  <c r="AO277" i="3"/>
  <c r="AH277" i="3"/>
  <c r="AF277" i="3"/>
  <c r="AC277" i="3"/>
  <c r="AB277" i="3"/>
  <c r="AD277" i="3" s="1"/>
  <c r="P277" i="3"/>
  <c r="AP277" i="3" s="1"/>
  <c r="G277" i="3"/>
  <c r="A277" i="3"/>
  <c r="AZ276" i="3"/>
  <c r="AY276" i="3"/>
  <c r="AU276" i="3"/>
  <c r="AR276" i="3"/>
  <c r="AG276" i="3" s="1"/>
  <c r="AQ276" i="3"/>
  <c r="AO276" i="3"/>
  <c r="AH276" i="3"/>
  <c r="AF276" i="3"/>
  <c r="AC276" i="3"/>
  <c r="AB276" i="3"/>
  <c r="AD276" i="3" s="1"/>
  <c r="P276" i="3"/>
  <c r="AP276" i="3" s="1"/>
  <c r="G276" i="3"/>
  <c r="A276" i="3"/>
  <c r="AZ275" i="3"/>
  <c r="AY275" i="3"/>
  <c r="AU275" i="3"/>
  <c r="AR275" i="3"/>
  <c r="AG275" i="3" s="1"/>
  <c r="AQ275" i="3"/>
  <c r="AO275" i="3"/>
  <c r="AH275" i="3"/>
  <c r="AF275" i="3"/>
  <c r="AC275" i="3"/>
  <c r="AB275" i="3"/>
  <c r="AD275" i="3" s="1"/>
  <c r="P275" i="3"/>
  <c r="AP275" i="3" s="1"/>
  <c r="G275" i="3"/>
  <c r="A275" i="3"/>
  <c r="AZ274" i="3"/>
  <c r="AY274" i="3"/>
  <c r="AU274" i="3"/>
  <c r="AR274" i="3"/>
  <c r="AG274" i="3" s="1"/>
  <c r="AQ274" i="3"/>
  <c r="AO274" i="3"/>
  <c r="AH274" i="3"/>
  <c r="AF274" i="3"/>
  <c r="AC274" i="3"/>
  <c r="AB274" i="3"/>
  <c r="AD274" i="3" s="1"/>
  <c r="P274" i="3"/>
  <c r="AP274" i="3" s="1"/>
  <c r="G274" i="3"/>
  <c r="A274" i="3"/>
  <c r="AZ273" i="3"/>
  <c r="AY273" i="3"/>
  <c r="AU273" i="3"/>
  <c r="AR273" i="3"/>
  <c r="AG273" i="3" s="1"/>
  <c r="AQ273" i="3"/>
  <c r="AO273" i="3"/>
  <c r="AH273" i="3"/>
  <c r="AF273" i="3"/>
  <c r="AC273" i="3"/>
  <c r="AB273" i="3"/>
  <c r="AD273" i="3" s="1"/>
  <c r="P273" i="3"/>
  <c r="AP273" i="3" s="1"/>
  <c r="G273" i="3"/>
  <c r="A273" i="3"/>
  <c r="AZ272" i="3"/>
  <c r="AY272" i="3"/>
  <c r="AU272" i="3"/>
  <c r="AR272" i="3"/>
  <c r="AG272" i="3" s="1"/>
  <c r="AQ272" i="3"/>
  <c r="AO272" i="3"/>
  <c r="AH272" i="3"/>
  <c r="AF272" i="3"/>
  <c r="AC272" i="3"/>
  <c r="AB272" i="3"/>
  <c r="AD272" i="3" s="1"/>
  <c r="P272" i="3"/>
  <c r="AP272" i="3" s="1"/>
  <c r="G272" i="3"/>
  <c r="A272" i="3"/>
  <c r="AZ271" i="3"/>
  <c r="AY271" i="3"/>
  <c r="AU271" i="3"/>
  <c r="AR271" i="3"/>
  <c r="AG271" i="3" s="1"/>
  <c r="AQ271" i="3"/>
  <c r="AO271" i="3"/>
  <c r="AH271" i="3"/>
  <c r="AF271" i="3"/>
  <c r="AC271" i="3"/>
  <c r="AB271" i="3"/>
  <c r="AD271" i="3" s="1"/>
  <c r="P271" i="3"/>
  <c r="AP271" i="3" s="1"/>
  <c r="G271" i="3"/>
  <c r="A271" i="3"/>
  <c r="AZ270" i="3"/>
  <c r="AY270" i="3"/>
  <c r="AU270" i="3"/>
  <c r="AR270" i="3"/>
  <c r="AG270" i="3" s="1"/>
  <c r="AQ270" i="3"/>
  <c r="AO270" i="3"/>
  <c r="AH270" i="3"/>
  <c r="AF270" i="3"/>
  <c r="AC270" i="3"/>
  <c r="AB270" i="3"/>
  <c r="AD270" i="3" s="1"/>
  <c r="P270" i="3"/>
  <c r="AP270" i="3" s="1"/>
  <c r="G270" i="3"/>
  <c r="A270" i="3"/>
  <c r="AZ269" i="3"/>
  <c r="AY269" i="3"/>
  <c r="AU269" i="3"/>
  <c r="AR269" i="3"/>
  <c r="AG269" i="3" s="1"/>
  <c r="AQ269" i="3"/>
  <c r="AO269" i="3"/>
  <c r="AH269" i="3"/>
  <c r="AF269" i="3"/>
  <c r="AC269" i="3"/>
  <c r="AB269" i="3"/>
  <c r="AD269" i="3" s="1"/>
  <c r="P269" i="3"/>
  <c r="AP269" i="3" s="1"/>
  <c r="G269" i="3"/>
  <c r="A269" i="3"/>
  <c r="AZ268" i="3"/>
  <c r="AY268" i="3"/>
  <c r="AU268" i="3"/>
  <c r="AR268" i="3"/>
  <c r="AG268" i="3" s="1"/>
  <c r="AQ268" i="3"/>
  <c r="AO268" i="3"/>
  <c r="AH268" i="3"/>
  <c r="AF268" i="3"/>
  <c r="AC268" i="3"/>
  <c r="AB268" i="3"/>
  <c r="AD268" i="3" s="1"/>
  <c r="P268" i="3"/>
  <c r="AP268" i="3" s="1"/>
  <c r="G268" i="3"/>
  <c r="A268" i="3"/>
  <c r="AZ267" i="3"/>
  <c r="AY267" i="3"/>
  <c r="AU267" i="3"/>
  <c r="AR267" i="3"/>
  <c r="AG267" i="3" s="1"/>
  <c r="AQ267" i="3"/>
  <c r="AO267" i="3"/>
  <c r="AH267" i="3"/>
  <c r="AF267" i="3"/>
  <c r="AC267" i="3"/>
  <c r="AB267" i="3"/>
  <c r="AD267" i="3" s="1"/>
  <c r="P267" i="3"/>
  <c r="AP267" i="3" s="1"/>
  <c r="G267" i="3"/>
  <c r="A267" i="3"/>
  <c r="AZ266" i="3"/>
  <c r="AY266" i="3"/>
  <c r="AU266" i="3"/>
  <c r="AR266" i="3"/>
  <c r="AG266" i="3" s="1"/>
  <c r="AQ266" i="3"/>
  <c r="AO266" i="3"/>
  <c r="AH266" i="3"/>
  <c r="AF266" i="3"/>
  <c r="AC266" i="3"/>
  <c r="AB266" i="3"/>
  <c r="AD266" i="3" s="1"/>
  <c r="P266" i="3"/>
  <c r="AP266" i="3" s="1"/>
  <c r="G266" i="3"/>
  <c r="A266" i="3"/>
  <c r="AZ265" i="3"/>
  <c r="AY265" i="3"/>
  <c r="AU265" i="3"/>
  <c r="AR265" i="3"/>
  <c r="AG265" i="3" s="1"/>
  <c r="AQ265" i="3"/>
  <c r="AO265" i="3"/>
  <c r="AH265" i="3"/>
  <c r="AF265" i="3"/>
  <c r="AC265" i="3"/>
  <c r="AB265" i="3"/>
  <c r="AD265" i="3" s="1"/>
  <c r="P265" i="3"/>
  <c r="AP265" i="3" s="1"/>
  <c r="G265" i="3"/>
  <c r="A265" i="3"/>
  <c r="AZ264" i="3"/>
  <c r="AY264" i="3"/>
  <c r="AU264" i="3"/>
  <c r="AR264" i="3"/>
  <c r="AG264" i="3" s="1"/>
  <c r="AQ264" i="3"/>
  <c r="AO264" i="3"/>
  <c r="AH264" i="3"/>
  <c r="AF264" i="3"/>
  <c r="AC264" i="3"/>
  <c r="AB264" i="3"/>
  <c r="AD264" i="3" s="1"/>
  <c r="P264" i="3"/>
  <c r="AP264" i="3" s="1"/>
  <c r="G264" i="3"/>
  <c r="A264" i="3"/>
  <c r="AZ263" i="3"/>
  <c r="AY263" i="3"/>
  <c r="AU263" i="3"/>
  <c r="AR263" i="3"/>
  <c r="AG263" i="3" s="1"/>
  <c r="AQ263" i="3"/>
  <c r="AO263" i="3"/>
  <c r="AH263" i="3"/>
  <c r="AF263" i="3"/>
  <c r="AC263" i="3"/>
  <c r="AB263" i="3"/>
  <c r="AD263" i="3" s="1"/>
  <c r="P263" i="3"/>
  <c r="AP263" i="3" s="1"/>
  <c r="G263" i="3"/>
  <c r="A263" i="3"/>
  <c r="AZ262" i="3"/>
  <c r="AY262" i="3"/>
  <c r="AU262" i="3"/>
  <c r="AR262" i="3"/>
  <c r="AG262" i="3" s="1"/>
  <c r="AQ262" i="3"/>
  <c r="AO262" i="3"/>
  <c r="AH262" i="3"/>
  <c r="AF262" i="3"/>
  <c r="AC262" i="3"/>
  <c r="AB262" i="3"/>
  <c r="AD262" i="3" s="1"/>
  <c r="P262" i="3"/>
  <c r="AP262" i="3" s="1"/>
  <c r="G262" i="3"/>
  <c r="A262" i="3"/>
  <c r="AZ261" i="3"/>
  <c r="AY261" i="3"/>
  <c r="AU261" i="3"/>
  <c r="AR261" i="3"/>
  <c r="AG261" i="3" s="1"/>
  <c r="AQ261" i="3"/>
  <c r="AO261" i="3"/>
  <c r="AH261" i="3"/>
  <c r="AF261" i="3"/>
  <c r="AC261" i="3"/>
  <c r="AB261" i="3"/>
  <c r="AD261" i="3" s="1"/>
  <c r="P261" i="3"/>
  <c r="AP261" i="3" s="1"/>
  <c r="G261" i="3"/>
  <c r="A261" i="3"/>
  <c r="AZ260" i="3"/>
  <c r="AY260" i="3"/>
  <c r="AU260" i="3"/>
  <c r="AR260" i="3"/>
  <c r="AG260" i="3" s="1"/>
  <c r="AQ260" i="3"/>
  <c r="AO260" i="3"/>
  <c r="AH260" i="3"/>
  <c r="AF260" i="3"/>
  <c r="AC260" i="3"/>
  <c r="AB260" i="3"/>
  <c r="AD260" i="3" s="1"/>
  <c r="P260" i="3"/>
  <c r="AP260" i="3" s="1"/>
  <c r="G260" i="3"/>
  <c r="A260" i="3"/>
  <c r="AZ259" i="3"/>
  <c r="AY259" i="3"/>
  <c r="AU259" i="3"/>
  <c r="AR259" i="3"/>
  <c r="AG259" i="3" s="1"/>
  <c r="AQ259" i="3"/>
  <c r="AO259" i="3"/>
  <c r="AH259" i="3"/>
  <c r="AF259" i="3"/>
  <c r="AC259" i="3"/>
  <c r="AB259" i="3"/>
  <c r="AD259" i="3" s="1"/>
  <c r="P259" i="3"/>
  <c r="AP259" i="3" s="1"/>
  <c r="G259" i="3"/>
  <c r="A259" i="3"/>
  <c r="AZ258" i="3"/>
  <c r="AY258" i="3"/>
  <c r="AU258" i="3"/>
  <c r="AR258" i="3"/>
  <c r="AG258" i="3" s="1"/>
  <c r="AQ258" i="3"/>
  <c r="AO258" i="3"/>
  <c r="AH258" i="3"/>
  <c r="AF258" i="3"/>
  <c r="AC258" i="3"/>
  <c r="AB258" i="3"/>
  <c r="AD258" i="3" s="1"/>
  <c r="P258" i="3"/>
  <c r="AP258" i="3" s="1"/>
  <c r="G258" i="3"/>
  <c r="A258" i="3"/>
  <c r="AZ257" i="3"/>
  <c r="AY257" i="3"/>
  <c r="AU257" i="3"/>
  <c r="AR257" i="3"/>
  <c r="AG257" i="3" s="1"/>
  <c r="AQ257" i="3"/>
  <c r="AO257" i="3"/>
  <c r="AH257" i="3"/>
  <c r="AF257" i="3"/>
  <c r="AC257" i="3"/>
  <c r="AB257" i="3"/>
  <c r="AD257" i="3" s="1"/>
  <c r="P257" i="3"/>
  <c r="AP257" i="3" s="1"/>
  <c r="G257" i="3"/>
  <c r="A257" i="3"/>
  <c r="AZ256" i="3"/>
  <c r="AY256" i="3"/>
  <c r="AU256" i="3"/>
  <c r="AR256" i="3"/>
  <c r="AG256" i="3" s="1"/>
  <c r="AQ256" i="3"/>
  <c r="AO256" i="3"/>
  <c r="AH256" i="3"/>
  <c r="AF256" i="3"/>
  <c r="AC256" i="3"/>
  <c r="AB256" i="3"/>
  <c r="AD256" i="3" s="1"/>
  <c r="P256" i="3"/>
  <c r="AP256" i="3" s="1"/>
  <c r="G256" i="3"/>
  <c r="A256" i="3"/>
  <c r="AZ255" i="3"/>
  <c r="AY255" i="3"/>
  <c r="AU255" i="3"/>
  <c r="AR255" i="3"/>
  <c r="AG255" i="3" s="1"/>
  <c r="AQ255" i="3"/>
  <c r="AO255" i="3"/>
  <c r="AH255" i="3"/>
  <c r="AF255" i="3"/>
  <c r="AC255" i="3"/>
  <c r="AB255" i="3"/>
  <c r="AD255" i="3" s="1"/>
  <c r="P255" i="3"/>
  <c r="AP255" i="3" s="1"/>
  <c r="G255" i="3"/>
  <c r="A255" i="3"/>
  <c r="AZ254" i="3"/>
  <c r="AY254" i="3"/>
  <c r="AU254" i="3"/>
  <c r="AR254" i="3"/>
  <c r="AG254" i="3" s="1"/>
  <c r="AQ254" i="3"/>
  <c r="AO254" i="3"/>
  <c r="AH254" i="3"/>
  <c r="AF254" i="3"/>
  <c r="AC254" i="3"/>
  <c r="AB254" i="3"/>
  <c r="AD254" i="3" s="1"/>
  <c r="P254" i="3"/>
  <c r="AP254" i="3" s="1"/>
  <c r="G254" i="3"/>
  <c r="A254" i="3"/>
  <c r="AZ253" i="3"/>
  <c r="AY253" i="3"/>
  <c r="AU253" i="3"/>
  <c r="AR253" i="3"/>
  <c r="AG253" i="3" s="1"/>
  <c r="AQ253" i="3"/>
  <c r="AO253" i="3"/>
  <c r="AH253" i="3"/>
  <c r="AF253" i="3"/>
  <c r="AC253" i="3"/>
  <c r="AB253" i="3"/>
  <c r="AD253" i="3" s="1"/>
  <c r="P253" i="3"/>
  <c r="AP253" i="3" s="1"/>
  <c r="G253" i="3"/>
  <c r="A253" i="3"/>
  <c r="AZ252" i="3"/>
  <c r="AY252" i="3"/>
  <c r="AU252" i="3"/>
  <c r="AR252" i="3"/>
  <c r="AG252" i="3" s="1"/>
  <c r="AQ252" i="3"/>
  <c r="AO252" i="3"/>
  <c r="AH252" i="3"/>
  <c r="AF252" i="3"/>
  <c r="AC252" i="3"/>
  <c r="AB252" i="3"/>
  <c r="AD252" i="3" s="1"/>
  <c r="P252" i="3"/>
  <c r="AP252" i="3" s="1"/>
  <c r="G252" i="3"/>
  <c r="A252" i="3"/>
  <c r="AZ251" i="3"/>
  <c r="AY251" i="3"/>
  <c r="AU251" i="3"/>
  <c r="AR251" i="3"/>
  <c r="AG251" i="3" s="1"/>
  <c r="AQ251" i="3"/>
  <c r="AO251" i="3"/>
  <c r="AH251" i="3"/>
  <c r="AF251" i="3"/>
  <c r="AC251" i="3"/>
  <c r="AB251" i="3"/>
  <c r="AD251" i="3" s="1"/>
  <c r="P251" i="3"/>
  <c r="AP251" i="3" s="1"/>
  <c r="G251" i="3"/>
  <c r="A251" i="3"/>
  <c r="AZ250" i="3"/>
  <c r="AY250" i="3"/>
  <c r="AU250" i="3"/>
  <c r="AR250" i="3"/>
  <c r="AG250" i="3" s="1"/>
  <c r="AQ250" i="3"/>
  <c r="AO250" i="3"/>
  <c r="AH250" i="3"/>
  <c r="AF250" i="3"/>
  <c r="AC250" i="3"/>
  <c r="AB250" i="3"/>
  <c r="AD250" i="3" s="1"/>
  <c r="P250" i="3"/>
  <c r="AP250" i="3" s="1"/>
  <c r="G250" i="3"/>
  <c r="A250" i="3"/>
  <c r="AZ249" i="3"/>
  <c r="AY249" i="3"/>
  <c r="AU249" i="3"/>
  <c r="AR249" i="3"/>
  <c r="AG249" i="3" s="1"/>
  <c r="AQ249" i="3"/>
  <c r="AO249" i="3"/>
  <c r="AH249" i="3"/>
  <c r="AF249" i="3"/>
  <c r="AC249" i="3"/>
  <c r="AB249" i="3"/>
  <c r="AD249" i="3" s="1"/>
  <c r="P249" i="3"/>
  <c r="AP249" i="3" s="1"/>
  <c r="G249" i="3"/>
  <c r="A249" i="3"/>
  <c r="AZ248" i="3"/>
  <c r="AY248" i="3"/>
  <c r="AU248" i="3"/>
  <c r="AR248" i="3"/>
  <c r="AG248" i="3" s="1"/>
  <c r="AQ248" i="3"/>
  <c r="AO248" i="3"/>
  <c r="AH248" i="3"/>
  <c r="AF248" i="3"/>
  <c r="AC248" i="3"/>
  <c r="AB248" i="3"/>
  <c r="AD248" i="3" s="1"/>
  <c r="P248" i="3"/>
  <c r="AP248" i="3" s="1"/>
  <c r="G248" i="3"/>
  <c r="A248" i="3"/>
  <c r="AZ247" i="3"/>
  <c r="AY247" i="3"/>
  <c r="AU247" i="3"/>
  <c r="AR247" i="3"/>
  <c r="AG247" i="3" s="1"/>
  <c r="AQ247" i="3"/>
  <c r="AO247" i="3"/>
  <c r="AH247" i="3"/>
  <c r="AF247" i="3"/>
  <c r="AC247" i="3"/>
  <c r="AB247" i="3"/>
  <c r="AD247" i="3" s="1"/>
  <c r="P247" i="3"/>
  <c r="AP247" i="3" s="1"/>
  <c r="G247" i="3"/>
  <c r="A247" i="3"/>
  <c r="AZ246" i="3"/>
  <c r="AY246" i="3"/>
  <c r="AU246" i="3"/>
  <c r="AR246" i="3"/>
  <c r="AG246" i="3" s="1"/>
  <c r="AQ246" i="3"/>
  <c r="AO246" i="3"/>
  <c r="AH246" i="3"/>
  <c r="AF246" i="3"/>
  <c r="AC246" i="3"/>
  <c r="AB246" i="3"/>
  <c r="AD246" i="3" s="1"/>
  <c r="P246" i="3"/>
  <c r="AP246" i="3" s="1"/>
  <c r="G246" i="3"/>
  <c r="A246" i="3"/>
  <c r="AZ245" i="3"/>
  <c r="AY245" i="3"/>
  <c r="AU245" i="3"/>
  <c r="AR245" i="3"/>
  <c r="AG245" i="3" s="1"/>
  <c r="AQ245" i="3"/>
  <c r="AO245" i="3"/>
  <c r="AH245" i="3"/>
  <c r="AF245" i="3"/>
  <c r="AC245" i="3"/>
  <c r="AB245" i="3"/>
  <c r="AD245" i="3" s="1"/>
  <c r="P245" i="3"/>
  <c r="AP245" i="3" s="1"/>
  <c r="G245" i="3"/>
  <c r="A245" i="3"/>
  <c r="AZ244" i="3"/>
  <c r="AY244" i="3"/>
  <c r="AU244" i="3"/>
  <c r="AR244" i="3"/>
  <c r="AG244" i="3" s="1"/>
  <c r="AQ244" i="3"/>
  <c r="AO244" i="3"/>
  <c r="AH244" i="3"/>
  <c r="AF244" i="3"/>
  <c r="AC244" i="3"/>
  <c r="AB244" i="3"/>
  <c r="AD244" i="3" s="1"/>
  <c r="P244" i="3"/>
  <c r="AP244" i="3" s="1"/>
  <c r="G244" i="3"/>
  <c r="A244" i="3"/>
  <c r="AZ243" i="3"/>
  <c r="AY243" i="3"/>
  <c r="AU243" i="3"/>
  <c r="AR243" i="3"/>
  <c r="AG243" i="3" s="1"/>
  <c r="AQ243" i="3"/>
  <c r="AO243" i="3"/>
  <c r="AH243" i="3"/>
  <c r="AF243" i="3"/>
  <c r="AC243" i="3"/>
  <c r="AB243" i="3"/>
  <c r="AD243" i="3" s="1"/>
  <c r="P243" i="3"/>
  <c r="AP243" i="3" s="1"/>
  <c r="G243" i="3"/>
  <c r="A243" i="3"/>
  <c r="AZ242" i="3"/>
  <c r="AY242" i="3"/>
  <c r="AU242" i="3"/>
  <c r="AR242" i="3"/>
  <c r="AG242" i="3" s="1"/>
  <c r="AQ242" i="3"/>
  <c r="AO242" i="3"/>
  <c r="AH242" i="3"/>
  <c r="AF242" i="3"/>
  <c r="AC242" i="3"/>
  <c r="AB242" i="3"/>
  <c r="AD242" i="3" s="1"/>
  <c r="P242" i="3"/>
  <c r="AP242" i="3" s="1"/>
  <c r="G242" i="3"/>
  <c r="A242" i="3"/>
  <c r="AZ241" i="3"/>
  <c r="AY241" i="3"/>
  <c r="AU241" i="3"/>
  <c r="AR241" i="3"/>
  <c r="AG241" i="3" s="1"/>
  <c r="AQ241" i="3"/>
  <c r="AP241" i="3"/>
  <c r="AO241" i="3"/>
  <c r="AH241" i="3"/>
  <c r="AF241" i="3"/>
  <c r="AC241" i="3"/>
  <c r="AB241" i="3"/>
  <c r="AD241" i="3" s="1"/>
  <c r="G241" i="3"/>
  <c r="A241" i="3"/>
  <c r="AZ240" i="3"/>
  <c r="AY240" i="3"/>
  <c r="AU240" i="3"/>
  <c r="AR240" i="3"/>
  <c r="AG240" i="3" s="1"/>
  <c r="AQ240" i="3"/>
  <c r="AO240" i="3"/>
  <c r="AH240" i="3"/>
  <c r="AF240" i="3"/>
  <c r="AC240" i="3"/>
  <c r="AB240" i="3"/>
  <c r="AD240" i="3" s="1"/>
  <c r="P240" i="3"/>
  <c r="AP240" i="3" s="1"/>
  <c r="G240" i="3"/>
  <c r="A240" i="3"/>
  <c r="AZ239" i="3"/>
  <c r="AY239" i="3"/>
  <c r="AU239" i="3"/>
  <c r="AR239" i="3"/>
  <c r="AG239" i="3" s="1"/>
  <c r="AQ239" i="3"/>
  <c r="AO239" i="3"/>
  <c r="AH239" i="3"/>
  <c r="AF239" i="3"/>
  <c r="AC239" i="3"/>
  <c r="AB239" i="3"/>
  <c r="AD239" i="3" s="1"/>
  <c r="P239" i="3"/>
  <c r="AP239" i="3" s="1"/>
  <c r="G239" i="3"/>
  <c r="A239" i="3"/>
  <c r="AZ238" i="3"/>
  <c r="AY238" i="3"/>
  <c r="AU238" i="3"/>
  <c r="AR238" i="3"/>
  <c r="AG238" i="3" s="1"/>
  <c r="AQ238" i="3"/>
  <c r="AO238" i="3"/>
  <c r="AH238" i="3"/>
  <c r="AF238" i="3"/>
  <c r="AC238" i="3"/>
  <c r="AB238" i="3"/>
  <c r="AD238" i="3" s="1"/>
  <c r="P238" i="3"/>
  <c r="AP238" i="3" s="1"/>
  <c r="G238" i="3"/>
  <c r="A238" i="3"/>
  <c r="AZ237" i="3"/>
  <c r="AY237" i="3"/>
  <c r="AU237" i="3"/>
  <c r="AR237" i="3"/>
  <c r="AG237" i="3" s="1"/>
  <c r="AQ237" i="3"/>
  <c r="AO237" i="3"/>
  <c r="AH237" i="3"/>
  <c r="AF237" i="3"/>
  <c r="AC237" i="3"/>
  <c r="AB237" i="3"/>
  <c r="AD237" i="3" s="1"/>
  <c r="P237" i="3"/>
  <c r="AP237" i="3" s="1"/>
  <c r="G237" i="3"/>
  <c r="A237" i="3"/>
  <c r="AZ236" i="3"/>
  <c r="AY236" i="3"/>
  <c r="AU236" i="3"/>
  <c r="AR236" i="3"/>
  <c r="AG236" i="3" s="1"/>
  <c r="AQ236" i="3"/>
  <c r="AO236" i="3"/>
  <c r="AH236" i="3"/>
  <c r="AF236" i="3"/>
  <c r="AC236" i="3"/>
  <c r="AB236" i="3"/>
  <c r="AD236" i="3" s="1"/>
  <c r="P236" i="3"/>
  <c r="AP236" i="3" s="1"/>
  <c r="G236" i="3"/>
  <c r="A236" i="3"/>
  <c r="AZ235" i="3"/>
  <c r="AY235" i="3"/>
  <c r="AU235" i="3"/>
  <c r="AR235" i="3"/>
  <c r="AG235" i="3" s="1"/>
  <c r="AQ235" i="3"/>
  <c r="AO235" i="3"/>
  <c r="AH235" i="3"/>
  <c r="AF235" i="3"/>
  <c r="AC235" i="3"/>
  <c r="AB235" i="3"/>
  <c r="AD235" i="3" s="1"/>
  <c r="P235" i="3"/>
  <c r="AP235" i="3" s="1"/>
  <c r="G235" i="3"/>
  <c r="A235" i="3"/>
  <c r="AZ234" i="3"/>
  <c r="AY234" i="3"/>
  <c r="AU234" i="3"/>
  <c r="AR234" i="3"/>
  <c r="AG234" i="3" s="1"/>
  <c r="AQ234" i="3"/>
  <c r="AO234" i="3"/>
  <c r="AH234" i="3"/>
  <c r="AF234" i="3"/>
  <c r="AC234" i="3"/>
  <c r="AB234" i="3"/>
  <c r="AD234" i="3" s="1"/>
  <c r="P234" i="3"/>
  <c r="AP234" i="3" s="1"/>
  <c r="G234" i="3"/>
  <c r="A234" i="3"/>
  <c r="AZ233" i="3"/>
  <c r="AY233" i="3"/>
  <c r="AU233" i="3"/>
  <c r="AR233" i="3"/>
  <c r="AG233" i="3" s="1"/>
  <c r="AQ233" i="3"/>
  <c r="AO233" i="3"/>
  <c r="AH233" i="3"/>
  <c r="AF233" i="3"/>
  <c r="AC233" i="3"/>
  <c r="AB233" i="3"/>
  <c r="AD233" i="3" s="1"/>
  <c r="P233" i="3"/>
  <c r="AP233" i="3" s="1"/>
  <c r="G233" i="3"/>
  <c r="A233" i="3"/>
  <c r="AZ232" i="3"/>
  <c r="AY232" i="3"/>
  <c r="AU232" i="3"/>
  <c r="AR232" i="3"/>
  <c r="AG232" i="3" s="1"/>
  <c r="AQ232" i="3"/>
  <c r="AO232" i="3"/>
  <c r="AH232" i="3"/>
  <c r="AF232" i="3"/>
  <c r="AC232" i="3"/>
  <c r="AB232" i="3"/>
  <c r="AD232" i="3" s="1"/>
  <c r="P232" i="3"/>
  <c r="AP232" i="3" s="1"/>
  <c r="G232" i="3"/>
  <c r="A232" i="3"/>
  <c r="AZ231" i="3"/>
  <c r="AY231" i="3"/>
  <c r="AU231" i="3"/>
  <c r="AR231" i="3"/>
  <c r="AG231" i="3" s="1"/>
  <c r="AQ231" i="3"/>
  <c r="AO231" i="3"/>
  <c r="AH231" i="3"/>
  <c r="AF231" i="3"/>
  <c r="AC231" i="3"/>
  <c r="AB231" i="3"/>
  <c r="AD231" i="3" s="1"/>
  <c r="P231" i="3"/>
  <c r="AP231" i="3" s="1"/>
  <c r="G231" i="3"/>
  <c r="A231" i="3"/>
  <c r="AZ230" i="3"/>
  <c r="AY230" i="3"/>
  <c r="AU230" i="3"/>
  <c r="AR230" i="3"/>
  <c r="AG230" i="3" s="1"/>
  <c r="AQ230" i="3"/>
  <c r="AO230" i="3"/>
  <c r="AH230" i="3"/>
  <c r="AF230" i="3"/>
  <c r="AC230" i="3"/>
  <c r="AB230" i="3"/>
  <c r="AD230" i="3" s="1"/>
  <c r="P230" i="3"/>
  <c r="AP230" i="3" s="1"/>
  <c r="G230" i="3"/>
  <c r="A230" i="3"/>
  <c r="AZ229" i="3"/>
  <c r="AY229" i="3"/>
  <c r="AU229" i="3"/>
  <c r="AR229" i="3"/>
  <c r="AG229" i="3" s="1"/>
  <c r="AQ229" i="3"/>
  <c r="AO229" i="3"/>
  <c r="AH229" i="3"/>
  <c r="AF229" i="3"/>
  <c r="AC229" i="3"/>
  <c r="AB229" i="3"/>
  <c r="AD229" i="3" s="1"/>
  <c r="P229" i="3"/>
  <c r="AP229" i="3" s="1"/>
  <c r="G229" i="3"/>
  <c r="A229" i="3"/>
  <c r="AZ228" i="3"/>
  <c r="AY228" i="3"/>
  <c r="AU228" i="3"/>
  <c r="AR228" i="3"/>
  <c r="AG228" i="3" s="1"/>
  <c r="AQ228" i="3"/>
  <c r="AO228" i="3"/>
  <c r="AH228" i="3"/>
  <c r="AF228" i="3"/>
  <c r="AC228" i="3"/>
  <c r="AB228" i="3"/>
  <c r="AD228" i="3" s="1"/>
  <c r="P228" i="3"/>
  <c r="AP228" i="3" s="1"/>
  <c r="G228" i="3"/>
  <c r="A228" i="3"/>
  <c r="AZ227" i="3"/>
  <c r="AY227" i="3"/>
  <c r="AU227" i="3"/>
  <c r="AR227" i="3"/>
  <c r="AG227" i="3" s="1"/>
  <c r="AQ227" i="3"/>
  <c r="AO227" i="3"/>
  <c r="AH227" i="3"/>
  <c r="AF227" i="3"/>
  <c r="AC227" i="3"/>
  <c r="AB227" i="3"/>
  <c r="AD227" i="3" s="1"/>
  <c r="P227" i="3"/>
  <c r="AP227" i="3" s="1"/>
  <c r="G227" i="3"/>
  <c r="A227" i="3"/>
  <c r="AZ226" i="3"/>
  <c r="AY226" i="3"/>
  <c r="AU226" i="3"/>
  <c r="AR226" i="3"/>
  <c r="AG226" i="3" s="1"/>
  <c r="AQ226" i="3"/>
  <c r="AO226" i="3"/>
  <c r="AH226" i="3"/>
  <c r="AF226" i="3"/>
  <c r="AC226" i="3"/>
  <c r="AB226" i="3"/>
  <c r="AD226" i="3" s="1"/>
  <c r="P226" i="3"/>
  <c r="AP226" i="3" s="1"/>
  <c r="G226" i="3"/>
  <c r="A226" i="3"/>
  <c r="AZ225" i="3"/>
  <c r="AY225" i="3"/>
  <c r="AU225" i="3"/>
  <c r="AR225" i="3"/>
  <c r="AG225" i="3" s="1"/>
  <c r="AQ225" i="3"/>
  <c r="AO225" i="3"/>
  <c r="AH225" i="3"/>
  <c r="AF225" i="3"/>
  <c r="AC225" i="3"/>
  <c r="AB225" i="3"/>
  <c r="AD225" i="3" s="1"/>
  <c r="P225" i="3"/>
  <c r="AP225" i="3" s="1"/>
  <c r="G225" i="3"/>
  <c r="A225" i="3"/>
  <c r="AZ224" i="3"/>
  <c r="AY224" i="3"/>
  <c r="AU224" i="3"/>
  <c r="AR224" i="3"/>
  <c r="AG224" i="3" s="1"/>
  <c r="AQ224" i="3"/>
  <c r="AO224" i="3"/>
  <c r="AH224" i="3"/>
  <c r="AF224" i="3"/>
  <c r="AC224" i="3"/>
  <c r="AB224" i="3"/>
  <c r="AD224" i="3" s="1"/>
  <c r="P224" i="3"/>
  <c r="AP224" i="3" s="1"/>
  <c r="G224" i="3"/>
  <c r="A224" i="3"/>
  <c r="AZ223" i="3"/>
  <c r="AY223" i="3"/>
  <c r="AU223" i="3"/>
  <c r="AR223" i="3"/>
  <c r="AG223" i="3" s="1"/>
  <c r="AQ223" i="3"/>
  <c r="AO223" i="3"/>
  <c r="AH223" i="3"/>
  <c r="AF223" i="3"/>
  <c r="AC223" i="3"/>
  <c r="AB223" i="3"/>
  <c r="AD223" i="3" s="1"/>
  <c r="P223" i="3"/>
  <c r="AP223" i="3" s="1"/>
  <c r="G223" i="3"/>
  <c r="A223" i="3"/>
  <c r="AZ222" i="3"/>
  <c r="AY222" i="3"/>
  <c r="AU222" i="3"/>
  <c r="AR222" i="3"/>
  <c r="AG222" i="3" s="1"/>
  <c r="AQ222" i="3"/>
  <c r="AO222" i="3"/>
  <c r="AH222" i="3"/>
  <c r="AF222" i="3"/>
  <c r="AC222" i="3"/>
  <c r="AB222" i="3"/>
  <c r="AD222" i="3" s="1"/>
  <c r="P222" i="3"/>
  <c r="AP222" i="3" s="1"/>
  <c r="G222" i="3"/>
  <c r="A222" i="3"/>
  <c r="AZ221" i="3"/>
  <c r="AY221" i="3"/>
  <c r="AU221" i="3"/>
  <c r="AR221" i="3"/>
  <c r="AG221" i="3" s="1"/>
  <c r="AQ221" i="3"/>
  <c r="AO221" i="3"/>
  <c r="AH221" i="3"/>
  <c r="AF221" i="3"/>
  <c r="AC221" i="3"/>
  <c r="AB221" i="3"/>
  <c r="AD221" i="3" s="1"/>
  <c r="P221" i="3"/>
  <c r="AP221" i="3" s="1"/>
  <c r="G221" i="3"/>
  <c r="A221" i="3"/>
  <c r="AZ220" i="3"/>
  <c r="AY220" i="3"/>
  <c r="AU220" i="3"/>
  <c r="AR220" i="3"/>
  <c r="AG220" i="3" s="1"/>
  <c r="AQ220" i="3"/>
  <c r="AO220" i="3"/>
  <c r="AH220" i="3"/>
  <c r="AF220" i="3"/>
  <c r="AC220" i="3"/>
  <c r="AB220" i="3"/>
  <c r="AD220" i="3" s="1"/>
  <c r="P220" i="3"/>
  <c r="AP220" i="3" s="1"/>
  <c r="G220" i="3"/>
  <c r="A220" i="3"/>
  <c r="AZ219" i="3"/>
  <c r="AY219" i="3"/>
  <c r="AU219" i="3"/>
  <c r="AR219" i="3"/>
  <c r="AG219" i="3" s="1"/>
  <c r="AQ219" i="3"/>
  <c r="AO219" i="3"/>
  <c r="AH219" i="3"/>
  <c r="AF219" i="3"/>
  <c r="AC219" i="3"/>
  <c r="AB219" i="3"/>
  <c r="AD219" i="3" s="1"/>
  <c r="P219" i="3"/>
  <c r="AP219" i="3" s="1"/>
  <c r="G219" i="3"/>
  <c r="A219" i="3"/>
  <c r="AZ218" i="3"/>
  <c r="AY218" i="3"/>
  <c r="AU218" i="3"/>
  <c r="AR218" i="3"/>
  <c r="AG218" i="3" s="1"/>
  <c r="AQ218" i="3"/>
  <c r="AO218" i="3"/>
  <c r="AH218" i="3"/>
  <c r="AF218" i="3"/>
  <c r="AC218" i="3"/>
  <c r="AB218" i="3"/>
  <c r="AD218" i="3" s="1"/>
  <c r="P218" i="3"/>
  <c r="AP218" i="3" s="1"/>
  <c r="G218" i="3"/>
  <c r="A218" i="3"/>
  <c r="AZ217" i="3"/>
  <c r="AY217" i="3"/>
  <c r="AU217" i="3"/>
  <c r="AR217" i="3"/>
  <c r="AG217" i="3" s="1"/>
  <c r="AQ217" i="3"/>
  <c r="AO217" i="3"/>
  <c r="AH217" i="3"/>
  <c r="AF217" i="3"/>
  <c r="AC217" i="3"/>
  <c r="AB217" i="3"/>
  <c r="AD217" i="3" s="1"/>
  <c r="P217" i="3"/>
  <c r="AP217" i="3" s="1"/>
  <c r="G217" i="3"/>
  <c r="A217" i="3"/>
  <c r="AZ216" i="3"/>
  <c r="AY216" i="3"/>
  <c r="AU216" i="3"/>
  <c r="AR216" i="3"/>
  <c r="AG216" i="3" s="1"/>
  <c r="AQ216" i="3"/>
  <c r="AO216" i="3"/>
  <c r="AH216" i="3"/>
  <c r="AF216" i="3"/>
  <c r="AC216" i="3"/>
  <c r="AB216" i="3"/>
  <c r="AD216" i="3" s="1"/>
  <c r="P216" i="3"/>
  <c r="AP216" i="3" s="1"/>
  <c r="G216" i="3"/>
  <c r="A216" i="3"/>
  <c r="AZ215" i="3"/>
  <c r="AY215" i="3"/>
  <c r="AU215" i="3"/>
  <c r="AR215" i="3"/>
  <c r="AG215" i="3" s="1"/>
  <c r="AQ215" i="3"/>
  <c r="AO215" i="3"/>
  <c r="AH215" i="3"/>
  <c r="AF215" i="3"/>
  <c r="AC215" i="3"/>
  <c r="AB215" i="3"/>
  <c r="AD215" i="3" s="1"/>
  <c r="P215" i="3"/>
  <c r="AP215" i="3" s="1"/>
  <c r="G215" i="3"/>
  <c r="A215" i="3"/>
  <c r="AZ214" i="3"/>
  <c r="AY214" i="3"/>
  <c r="AU214" i="3"/>
  <c r="AR214" i="3"/>
  <c r="AG214" i="3" s="1"/>
  <c r="AQ214" i="3"/>
  <c r="AO214" i="3"/>
  <c r="AH214" i="3"/>
  <c r="AF214" i="3"/>
  <c r="AC214" i="3"/>
  <c r="AB214" i="3"/>
  <c r="AD214" i="3" s="1"/>
  <c r="P214" i="3"/>
  <c r="AP214" i="3" s="1"/>
  <c r="G214" i="3"/>
  <c r="A214" i="3"/>
  <c r="AZ213" i="3"/>
  <c r="AY213" i="3"/>
  <c r="AU213" i="3"/>
  <c r="AR213" i="3"/>
  <c r="AG213" i="3" s="1"/>
  <c r="AQ213" i="3"/>
  <c r="AO213" i="3"/>
  <c r="AH213" i="3"/>
  <c r="AF213" i="3"/>
  <c r="AC213" i="3"/>
  <c r="AB213" i="3"/>
  <c r="AD213" i="3" s="1"/>
  <c r="P213" i="3"/>
  <c r="AP213" i="3" s="1"/>
  <c r="G213" i="3"/>
  <c r="A213" i="3"/>
  <c r="AZ212" i="3"/>
  <c r="AY212" i="3"/>
  <c r="AU212" i="3"/>
  <c r="AR212" i="3"/>
  <c r="AG212" i="3" s="1"/>
  <c r="AQ212" i="3"/>
  <c r="AO212" i="3"/>
  <c r="AH212" i="3"/>
  <c r="AF212" i="3"/>
  <c r="AC212" i="3"/>
  <c r="AB212" i="3"/>
  <c r="AD212" i="3" s="1"/>
  <c r="P212" i="3"/>
  <c r="AP212" i="3" s="1"/>
  <c r="G212" i="3"/>
  <c r="A212" i="3"/>
  <c r="AZ211" i="3"/>
  <c r="AY211" i="3"/>
  <c r="AU211" i="3"/>
  <c r="AR211" i="3"/>
  <c r="AG211" i="3" s="1"/>
  <c r="AQ211" i="3"/>
  <c r="AO211" i="3"/>
  <c r="AH211" i="3"/>
  <c r="AF211" i="3"/>
  <c r="AC211" i="3"/>
  <c r="AB211" i="3"/>
  <c r="AD211" i="3" s="1"/>
  <c r="P211" i="3"/>
  <c r="AP211" i="3" s="1"/>
  <c r="G211" i="3"/>
  <c r="A211" i="3"/>
  <c r="AZ210" i="3"/>
  <c r="AY210" i="3"/>
  <c r="AU210" i="3"/>
  <c r="AR210" i="3"/>
  <c r="AG210" i="3" s="1"/>
  <c r="AQ210" i="3"/>
  <c r="AO210" i="3"/>
  <c r="AH210" i="3"/>
  <c r="AF210" i="3"/>
  <c r="AC210" i="3"/>
  <c r="AB210" i="3"/>
  <c r="AD210" i="3" s="1"/>
  <c r="P210" i="3"/>
  <c r="AP210" i="3" s="1"/>
  <c r="G210" i="3"/>
  <c r="A210" i="3"/>
  <c r="AZ209" i="3"/>
  <c r="AY209" i="3"/>
  <c r="AU209" i="3"/>
  <c r="AR209" i="3"/>
  <c r="AG209" i="3" s="1"/>
  <c r="AQ209" i="3"/>
  <c r="AO209" i="3"/>
  <c r="AH209" i="3"/>
  <c r="AF209" i="3"/>
  <c r="AC209" i="3"/>
  <c r="AB209" i="3"/>
  <c r="AD209" i="3" s="1"/>
  <c r="P209" i="3"/>
  <c r="AP209" i="3" s="1"/>
  <c r="G209" i="3"/>
  <c r="A209" i="3"/>
  <c r="AZ208" i="3"/>
  <c r="AY208" i="3"/>
  <c r="AU208" i="3"/>
  <c r="AR208" i="3"/>
  <c r="AG208" i="3" s="1"/>
  <c r="AQ208" i="3"/>
  <c r="AO208" i="3"/>
  <c r="AH208" i="3"/>
  <c r="AF208" i="3"/>
  <c r="AC208" i="3"/>
  <c r="AB208" i="3"/>
  <c r="AD208" i="3" s="1"/>
  <c r="P208" i="3"/>
  <c r="AP208" i="3" s="1"/>
  <c r="G208" i="3"/>
  <c r="A208" i="3"/>
  <c r="AZ207" i="3"/>
  <c r="AY207" i="3"/>
  <c r="AU207" i="3"/>
  <c r="AR207" i="3"/>
  <c r="AG207" i="3" s="1"/>
  <c r="AQ207" i="3"/>
  <c r="AO207" i="3"/>
  <c r="AH207" i="3"/>
  <c r="AF207" i="3"/>
  <c r="AC207" i="3"/>
  <c r="AB207" i="3"/>
  <c r="AD207" i="3" s="1"/>
  <c r="P207" i="3"/>
  <c r="AP207" i="3" s="1"/>
  <c r="G207" i="3"/>
  <c r="A207" i="3"/>
  <c r="AZ206" i="3"/>
  <c r="AY206" i="3"/>
  <c r="AU206" i="3"/>
  <c r="AR206" i="3"/>
  <c r="AG206" i="3" s="1"/>
  <c r="AQ206" i="3"/>
  <c r="AO206" i="3"/>
  <c r="AH206" i="3"/>
  <c r="AF206" i="3"/>
  <c r="AC206" i="3"/>
  <c r="AB206" i="3"/>
  <c r="AD206" i="3" s="1"/>
  <c r="P206" i="3"/>
  <c r="AP206" i="3" s="1"/>
  <c r="G206" i="3"/>
  <c r="A206" i="3"/>
  <c r="AZ205" i="3"/>
  <c r="AY205" i="3"/>
  <c r="AU205" i="3"/>
  <c r="AR205" i="3"/>
  <c r="AG205" i="3" s="1"/>
  <c r="AQ205" i="3"/>
  <c r="AO205" i="3"/>
  <c r="AH205" i="3"/>
  <c r="AF205" i="3"/>
  <c r="AC205" i="3"/>
  <c r="AB205" i="3"/>
  <c r="AD205" i="3" s="1"/>
  <c r="P205" i="3"/>
  <c r="AP205" i="3" s="1"/>
  <c r="G205" i="3"/>
  <c r="A205" i="3"/>
  <c r="AZ204" i="3"/>
  <c r="AY204" i="3"/>
  <c r="AU204" i="3"/>
  <c r="AR204" i="3"/>
  <c r="AG204" i="3" s="1"/>
  <c r="AQ204" i="3"/>
  <c r="AO204" i="3"/>
  <c r="AH204" i="3"/>
  <c r="AF204" i="3"/>
  <c r="AC204" i="3"/>
  <c r="AB204" i="3"/>
  <c r="AD204" i="3" s="1"/>
  <c r="P204" i="3"/>
  <c r="AP204" i="3" s="1"/>
  <c r="G204" i="3"/>
  <c r="A204" i="3"/>
  <c r="AZ203" i="3"/>
  <c r="AY203" i="3"/>
  <c r="AU203" i="3"/>
  <c r="AR203" i="3"/>
  <c r="AG203" i="3" s="1"/>
  <c r="AQ203" i="3"/>
  <c r="AO203" i="3"/>
  <c r="AH203" i="3"/>
  <c r="AF203" i="3"/>
  <c r="AC203" i="3"/>
  <c r="AB203" i="3"/>
  <c r="AD203" i="3" s="1"/>
  <c r="P203" i="3"/>
  <c r="AP203" i="3" s="1"/>
  <c r="G203" i="3"/>
  <c r="A203" i="3"/>
  <c r="AZ202" i="3"/>
  <c r="AY202" i="3"/>
  <c r="AU202" i="3"/>
  <c r="AR202" i="3"/>
  <c r="AG202" i="3" s="1"/>
  <c r="AQ202" i="3"/>
  <c r="AO202" i="3"/>
  <c r="AH202" i="3"/>
  <c r="AF202" i="3"/>
  <c r="AC202" i="3"/>
  <c r="AB202" i="3"/>
  <c r="AD202" i="3" s="1"/>
  <c r="P202" i="3"/>
  <c r="AP202" i="3" s="1"/>
  <c r="G202" i="3"/>
  <c r="A202" i="3"/>
  <c r="AZ201" i="3"/>
  <c r="AY201" i="3"/>
  <c r="AU201" i="3"/>
  <c r="AR201" i="3"/>
  <c r="AG201" i="3" s="1"/>
  <c r="AQ201" i="3"/>
  <c r="AO201" i="3"/>
  <c r="AH201" i="3"/>
  <c r="AF201" i="3"/>
  <c r="AC201" i="3"/>
  <c r="AB201" i="3"/>
  <c r="AD201" i="3" s="1"/>
  <c r="P201" i="3"/>
  <c r="AP201" i="3" s="1"/>
  <c r="G201" i="3"/>
  <c r="A201" i="3"/>
  <c r="AZ200" i="3"/>
  <c r="AY200" i="3"/>
  <c r="AU200" i="3"/>
  <c r="AR200" i="3"/>
  <c r="AG200" i="3" s="1"/>
  <c r="AQ200" i="3"/>
  <c r="AO200" i="3"/>
  <c r="AH200" i="3"/>
  <c r="AF200" i="3"/>
  <c r="AC200" i="3"/>
  <c r="AB200" i="3"/>
  <c r="AD200" i="3" s="1"/>
  <c r="P200" i="3"/>
  <c r="AP200" i="3" s="1"/>
  <c r="G200" i="3"/>
  <c r="A200" i="3"/>
  <c r="AZ199" i="3"/>
  <c r="AY199" i="3"/>
  <c r="AU199" i="3"/>
  <c r="AR199" i="3"/>
  <c r="AG199" i="3" s="1"/>
  <c r="AQ199" i="3"/>
  <c r="AO199" i="3"/>
  <c r="AH199" i="3"/>
  <c r="AF199" i="3"/>
  <c r="AC199" i="3"/>
  <c r="AB199" i="3"/>
  <c r="AD199" i="3" s="1"/>
  <c r="P199" i="3"/>
  <c r="AP199" i="3" s="1"/>
  <c r="G199" i="3"/>
  <c r="A199" i="3"/>
  <c r="AZ198" i="3"/>
  <c r="AY198" i="3"/>
  <c r="AU198" i="3"/>
  <c r="AR198" i="3"/>
  <c r="AG198" i="3" s="1"/>
  <c r="AQ198" i="3"/>
  <c r="AO198" i="3"/>
  <c r="AH198" i="3"/>
  <c r="AF198" i="3"/>
  <c r="AC198" i="3"/>
  <c r="AB198" i="3"/>
  <c r="AD198" i="3" s="1"/>
  <c r="P198" i="3"/>
  <c r="AP198" i="3" s="1"/>
  <c r="G198" i="3"/>
  <c r="A198" i="3"/>
  <c r="AZ197" i="3"/>
  <c r="AY197" i="3"/>
  <c r="AU197" i="3"/>
  <c r="AR197" i="3"/>
  <c r="AG197" i="3" s="1"/>
  <c r="AQ197" i="3"/>
  <c r="AO197" i="3"/>
  <c r="AH197" i="3"/>
  <c r="AF197" i="3"/>
  <c r="AC197" i="3"/>
  <c r="AB197" i="3"/>
  <c r="AD197" i="3" s="1"/>
  <c r="P197" i="3"/>
  <c r="AP197" i="3" s="1"/>
  <c r="G197" i="3"/>
  <c r="A197" i="3"/>
  <c r="AZ196" i="3"/>
  <c r="AY196" i="3"/>
  <c r="AU196" i="3"/>
  <c r="AR196" i="3"/>
  <c r="AG196" i="3" s="1"/>
  <c r="AQ196" i="3"/>
  <c r="AO196" i="3"/>
  <c r="AH196" i="3"/>
  <c r="AF196" i="3"/>
  <c r="AC196" i="3"/>
  <c r="AB196" i="3"/>
  <c r="AD196" i="3" s="1"/>
  <c r="P196" i="3"/>
  <c r="AP196" i="3" s="1"/>
  <c r="G196" i="3"/>
  <c r="A196" i="3"/>
  <c r="AZ195" i="3"/>
  <c r="AY195" i="3"/>
  <c r="AU195" i="3"/>
  <c r="AR195" i="3"/>
  <c r="AG195" i="3" s="1"/>
  <c r="AQ195" i="3"/>
  <c r="AO195" i="3"/>
  <c r="AH195" i="3"/>
  <c r="AF195" i="3"/>
  <c r="AC195" i="3"/>
  <c r="AB195" i="3"/>
  <c r="AD195" i="3" s="1"/>
  <c r="P195" i="3"/>
  <c r="AP195" i="3" s="1"/>
  <c r="G195" i="3"/>
  <c r="A195" i="3"/>
  <c r="AZ194" i="3"/>
  <c r="AY194" i="3"/>
  <c r="AU194" i="3"/>
  <c r="AR194" i="3"/>
  <c r="AG194" i="3" s="1"/>
  <c r="AQ194" i="3"/>
  <c r="AP194" i="3"/>
  <c r="AO194" i="3"/>
  <c r="AH194" i="3"/>
  <c r="AF194" i="3"/>
  <c r="AC194" i="3"/>
  <c r="AB194" i="3"/>
  <c r="AD194" i="3" s="1"/>
  <c r="G194" i="3"/>
  <c r="A194" i="3"/>
  <c r="AZ193" i="3"/>
  <c r="AY193" i="3"/>
  <c r="AU193" i="3"/>
  <c r="AR193" i="3"/>
  <c r="AG193" i="3" s="1"/>
  <c r="AQ193" i="3"/>
  <c r="AO193" i="3"/>
  <c r="AH193" i="3"/>
  <c r="AF193" i="3"/>
  <c r="AC193" i="3"/>
  <c r="AB193" i="3"/>
  <c r="AD193" i="3" s="1"/>
  <c r="P193" i="3"/>
  <c r="AP193" i="3" s="1"/>
  <c r="G193" i="3"/>
  <c r="A193" i="3"/>
  <c r="AZ192" i="3"/>
  <c r="AY192" i="3"/>
  <c r="AU192" i="3"/>
  <c r="AR192" i="3"/>
  <c r="AG192" i="3" s="1"/>
  <c r="AQ192" i="3"/>
  <c r="AO192" i="3"/>
  <c r="AH192" i="3"/>
  <c r="AF192" i="3"/>
  <c r="AC192" i="3"/>
  <c r="AB192" i="3"/>
  <c r="AD192" i="3" s="1"/>
  <c r="P192" i="3"/>
  <c r="AP192" i="3" s="1"/>
  <c r="G192" i="3"/>
  <c r="A192" i="3"/>
  <c r="AZ191" i="3"/>
  <c r="AY191" i="3"/>
  <c r="AU191" i="3"/>
  <c r="AR191" i="3"/>
  <c r="AG191" i="3" s="1"/>
  <c r="AQ191" i="3"/>
  <c r="AO191" i="3"/>
  <c r="AH191" i="3"/>
  <c r="AF191" i="3"/>
  <c r="AC191" i="3"/>
  <c r="AB191" i="3"/>
  <c r="AD191" i="3" s="1"/>
  <c r="P191" i="3"/>
  <c r="AP191" i="3" s="1"/>
  <c r="G191" i="3"/>
  <c r="A191" i="3"/>
  <c r="AZ190" i="3"/>
  <c r="AY190" i="3"/>
  <c r="AU190" i="3"/>
  <c r="AR190" i="3"/>
  <c r="AG190" i="3" s="1"/>
  <c r="AQ190" i="3"/>
  <c r="AO190" i="3"/>
  <c r="AH190" i="3"/>
  <c r="AF190" i="3"/>
  <c r="AC190" i="3"/>
  <c r="AB190" i="3"/>
  <c r="AD190" i="3" s="1"/>
  <c r="P190" i="3"/>
  <c r="AP190" i="3" s="1"/>
  <c r="G190" i="3"/>
  <c r="A190" i="3"/>
  <c r="AZ189" i="3"/>
  <c r="AY189" i="3"/>
  <c r="AU189" i="3"/>
  <c r="AR189" i="3"/>
  <c r="AG189" i="3" s="1"/>
  <c r="AQ189" i="3"/>
  <c r="AO189" i="3"/>
  <c r="AH189" i="3"/>
  <c r="AF189" i="3"/>
  <c r="AC189" i="3"/>
  <c r="AB189" i="3"/>
  <c r="AD189" i="3" s="1"/>
  <c r="P189" i="3"/>
  <c r="AP189" i="3" s="1"/>
  <c r="G189" i="3"/>
  <c r="A189" i="3"/>
  <c r="AZ188" i="3"/>
  <c r="AY188" i="3"/>
  <c r="AU188" i="3"/>
  <c r="AR188" i="3"/>
  <c r="AG188" i="3" s="1"/>
  <c r="AQ188" i="3"/>
  <c r="AO188" i="3"/>
  <c r="AH188" i="3"/>
  <c r="AF188" i="3"/>
  <c r="AC188" i="3"/>
  <c r="AB188" i="3"/>
  <c r="AD188" i="3" s="1"/>
  <c r="P188" i="3"/>
  <c r="AP188" i="3" s="1"/>
  <c r="G188" i="3"/>
  <c r="A188" i="3"/>
  <c r="AZ187" i="3"/>
  <c r="AY187" i="3"/>
  <c r="AU187" i="3"/>
  <c r="AR187" i="3"/>
  <c r="AG187" i="3" s="1"/>
  <c r="AQ187" i="3"/>
  <c r="AO187" i="3"/>
  <c r="AH187" i="3"/>
  <c r="AF187" i="3"/>
  <c r="AC187" i="3"/>
  <c r="AB187" i="3"/>
  <c r="AD187" i="3" s="1"/>
  <c r="P187" i="3"/>
  <c r="AP187" i="3" s="1"/>
  <c r="G187" i="3"/>
  <c r="A187" i="3"/>
  <c r="AZ186" i="3"/>
  <c r="AY186" i="3"/>
  <c r="AU186" i="3"/>
  <c r="AR186" i="3"/>
  <c r="AG186" i="3" s="1"/>
  <c r="AQ186" i="3"/>
  <c r="AO186" i="3"/>
  <c r="AH186" i="3"/>
  <c r="AF186" i="3"/>
  <c r="AC186" i="3"/>
  <c r="AB186" i="3"/>
  <c r="AD186" i="3" s="1"/>
  <c r="P186" i="3"/>
  <c r="AP186" i="3" s="1"/>
  <c r="G186" i="3"/>
  <c r="A186" i="3"/>
  <c r="AZ185" i="3"/>
  <c r="AY185" i="3"/>
  <c r="AU185" i="3"/>
  <c r="AR185" i="3"/>
  <c r="AG185" i="3" s="1"/>
  <c r="AQ185" i="3"/>
  <c r="AO185" i="3"/>
  <c r="AH185" i="3"/>
  <c r="AF185" i="3"/>
  <c r="AC185" i="3"/>
  <c r="AB185" i="3"/>
  <c r="AD185" i="3" s="1"/>
  <c r="P185" i="3"/>
  <c r="AP185" i="3" s="1"/>
  <c r="G185" i="3"/>
  <c r="A185" i="3"/>
  <c r="AZ184" i="3"/>
  <c r="AY184" i="3"/>
  <c r="AU184" i="3"/>
  <c r="AR184" i="3"/>
  <c r="AG184" i="3" s="1"/>
  <c r="AQ184" i="3"/>
  <c r="AO184" i="3"/>
  <c r="AH184" i="3"/>
  <c r="AF184" i="3"/>
  <c r="AC184" i="3"/>
  <c r="AB184" i="3"/>
  <c r="AD184" i="3" s="1"/>
  <c r="P184" i="3"/>
  <c r="AP184" i="3" s="1"/>
  <c r="G184" i="3"/>
  <c r="A184" i="3"/>
  <c r="AZ183" i="3"/>
  <c r="AY183" i="3"/>
  <c r="AU183" i="3"/>
  <c r="AR183" i="3"/>
  <c r="AG183" i="3" s="1"/>
  <c r="AQ183" i="3"/>
  <c r="AO183" i="3"/>
  <c r="AH183" i="3"/>
  <c r="AF183" i="3"/>
  <c r="AC183" i="3"/>
  <c r="AB183" i="3"/>
  <c r="AD183" i="3" s="1"/>
  <c r="P183" i="3"/>
  <c r="AP183" i="3" s="1"/>
  <c r="G183" i="3"/>
  <c r="A183" i="3"/>
  <c r="AZ182" i="3"/>
  <c r="AY182" i="3"/>
  <c r="AU182" i="3"/>
  <c r="AR182" i="3"/>
  <c r="AG182" i="3" s="1"/>
  <c r="AQ182" i="3"/>
  <c r="AO182" i="3"/>
  <c r="AH182" i="3"/>
  <c r="AF182" i="3"/>
  <c r="AC182" i="3"/>
  <c r="AB182" i="3"/>
  <c r="AD182" i="3" s="1"/>
  <c r="P182" i="3"/>
  <c r="AP182" i="3" s="1"/>
  <c r="G182" i="3"/>
  <c r="A182" i="3"/>
  <c r="AZ181" i="3"/>
  <c r="AY181" i="3"/>
  <c r="AU181" i="3"/>
  <c r="AR181" i="3"/>
  <c r="AG181" i="3" s="1"/>
  <c r="AQ181" i="3"/>
  <c r="AO181" i="3"/>
  <c r="AH181" i="3"/>
  <c r="AF181" i="3"/>
  <c r="AC181" i="3"/>
  <c r="AB181" i="3"/>
  <c r="AD181" i="3" s="1"/>
  <c r="P181" i="3"/>
  <c r="AP181" i="3" s="1"/>
  <c r="G181" i="3"/>
  <c r="A181" i="3"/>
  <c r="AZ180" i="3"/>
  <c r="AY180" i="3"/>
  <c r="AU180" i="3"/>
  <c r="AR180" i="3"/>
  <c r="AG180" i="3" s="1"/>
  <c r="AQ180" i="3"/>
  <c r="AO180" i="3"/>
  <c r="AH180" i="3"/>
  <c r="AF180" i="3"/>
  <c r="AC180" i="3"/>
  <c r="AB180" i="3"/>
  <c r="AD180" i="3" s="1"/>
  <c r="P180" i="3"/>
  <c r="AP180" i="3" s="1"/>
  <c r="G180" i="3"/>
  <c r="A180" i="3"/>
  <c r="AZ179" i="3"/>
  <c r="AY179" i="3"/>
  <c r="AU179" i="3"/>
  <c r="AR179" i="3"/>
  <c r="AG179" i="3" s="1"/>
  <c r="AQ179" i="3"/>
  <c r="AO179" i="3"/>
  <c r="AH179" i="3"/>
  <c r="AF179" i="3"/>
  <c r="AC179" i="3"/>
  <c r="AB179" i="3"/>
  <c r="AD179" i="3" s="1"/>
  <c r="P179" i="3"/>
  <c r="AP179" i="3" s="1"/>
  <c r="G179" i="3"/>
  <c r="A179" i="3"/>
  <c r="AZ178" i="3"/>
  <c r="AY178" i="3"/>
  <c r="AU178" i="3"/>
  <c r="AR178" i="3"/>
  <c r="AG178" i="3" s="1"/>
  <c r="AQ178" i="3"/>
  <c r="AO178" i="3"/>
  <c r="AH178" i="3"/>
  <c r="AF178" i="3"/>
  <c r="AC178" i="3"/>
  <c r="AB178" i="3"/>
  <c r="AD178" i="3" s="1"/>
  <c r="P178" i="3"/>
  <c r="AP178" i="3" s="1"/>
  <c r="G178" i="3"/>
  <c r="A178" i="3"/>
  <c r="AZ177" i="3"/>
  <c r="AY177" i="3"/>
  <c r="AU177" i="3"/>
  <c r="AR177" i="3"/>
  <c r="AG177" i="3" s="1"/>
  <c r="AQ177" i="3"/>
  <c r="AO177" i="3"/>
  <c r="AH177" i="3"/>
  <c r="AF177" i="3"/>
  <c r="AC177" i="3"/>
  <c r="AB177" i="3"/>
  <c r="AD177" i="3" s="1"/>
  <c r="P177" i="3"/>
  <c r="AP177" i="3" s="1"/>
  <c r="G177" i="3"/>
  <c r="A177" i="3"/>
  <c r="AZ176" i="3"/>
  <c r="AY176" i="3"/>
  <c r="AU176" i="3"/>
  <c r="AR176" i="3"/>
  <c r="AG176" i="3" s="1"/>
  <c r="AQ176" i="3"/>
  <c r="AO176" i="3"/>
  <c r="AH176" i="3"/>
  <c r="AF176" i="3"/>
  <c r="AC176" i="3"/>
  <c r="AB176" i="3"/>
  <c r="AD176" i="3" s="1"/>
  <c r="P176" i="3"/>
  <c r="AP176" i="3" s="1"/>
  <c r="G176" i="3"/>
  <c r="A176" i="3"/>
  <c r="AZ175" i="3"/>
  <c r="AY175" i="3"/>
  <c r="AU175" i="3"/>
  <c r="AR175" i="3"/>
  <c r="AG175" i="3" s="1"/>
  <c r="AQ175" i="3"/>
  <c r="AO175" i="3"/>
  <c r="AH175" i="3"/>
  <c r="AF175" i="3"/>
  <c r="AC175" i="3"/>
  <c r="AB175" i="3"/>
  <c r="AD175" i="3" s="1"/>
  <c r="P175" i="3"/>
  <c r="AP175" i="3" s="1"/>
  <c r="G175" i="3"/>
  <c r="A175" i="3"/>
  <c r="AZ174" i="3"/>
  <c r="AY174" i="3"/>
  <c r="AU174" i="3"/>
  <c r="AR174" i="3"/>
  <c r="AG174" i="3" s="1"/>
  <c r="AQ174" i="3"/>
  <c r="AO174" i="3"/>
  <c r="AH174" i="3"/>
  <c r="AF174" i="3"/>
  <c r="AC174" i="3"/>
  <c r="AB174" i="3"/>
  <c r="AD174" i="3" s="1"/>
  <c r="P174" i="3"/>
  <c r="AP174" i="3" s="1"/>
  <c r="G174" i="3"/>
  <c r="A174" i="3"/>
  <c r="AZ173" i="3"/>
  <c r="AY173" i="3"/>
  <c r="AU173" i="3"/>
  <c r="AR173" i="3"/>
  <c r="AG173" i="3" s="1"/>
  <c r="AQ173" i="3"/>
  <c r="AO173" i="3"/>
  <c r="AH173" i="3"/>
  <c r="AF173" i="3"/>
  <c r="AC173" i="3"/>
  <c r="AB173" i="3"/>
  <c r="AD173" i="3" s="1"/>
  <c r="P173" i="3"/>
  <c r="AP173" i="3" s="1"/>
  <c r="G173" i="3"/>
  <c r="A173" i="3"/>
  <c r="AZ172" i="3"/>
  <c r="AY172" i="3"/>
  <c r="AU172" i="3"/>
  <c r="AR172" i="3"/>
  <c r="AG172" i="3" s="1"/>
  <c r="AQ172" i="3"/>
  <c r="AO172" i="3"/>
  <c r="AH172" i="3"/>
  <c r="AF172" i="3"/>
  <c r="AC172" i="3"/>
  <c r="AB172" i="3"/>
  <c r="AD172" i="3" s="1"/>
  <c r="P172" i="3"/>
  <c r="AP172" i="3" s="1"/>
  <c r="G172" i="3"/>
  <c r="A172" i="3"/>
  <c r="AZ171" i="3"/>
  <c r="AY171" i="3"/>
  <c r="AU171" i="3"/>
  <c r="AR171" i="3"/>
  <c r="AG171" i="3" s="1"/>
  <c r="AQ171" i="3"/>
  <c r="AO171" i="3"/>
  <c r="AH171" i="3"/>
  <c r="AF171" i="3"/>
  <c r="AC171" i="3"/>
  <c r="AB171" i="3"/>
  <c r="AD171" i="3" s="1"/>
  <c r="P171" i="3"/>
  <c r="AP171" i="3" s="1"/>
  <c r="G171" i="3"/>
  <c r="A171" i="3"/>
  <c r="AZ170" i="3"/>
  <c r="AY170" i="3"/>
  <c r="AU170" i="3"/>
  <c r="AR170" i="3"/>
  <c r="AG170" i="3" s="1"/>
  <c r="AQ170" i="3"/>
  <c r="AO170" i="3"/>
  <c r="AH170" i="3"/>
  <c r="AF170" i="3"/>
  <c r="AC170" i="3"/>
  <c r="AB170" i="3"/>
  <c r="AD170" i="3" s="1"/>
  <c r="P170" i="3"/>
  <c r="AP170" i="3" s="1"/>
  <c r="G170" i="3"/>
  <c r="A170" i="3"/>
  <c r="AZ169" i="3"/>
  <c r="AY169" i="3"/>
  <c r="AU169" i="3"/>
  <c r="AR169" i="3"/>
  <c r="AG169" i="3" s="1"/>
  <c r="AQ169" i="3"/>
  <c r="AO169" i="3"/>
  <c r="AH169" i="3"/>
  <c r="AF169" i="3"/>
  <c r="AC169" i="3"/>
  <c r="AB169" i="3"/>
  <c r="AD169" i="3" s="1"/>
  <c r="P169" i="3"/>
  <c r="AP169" i="3" s="1"/>
  <c r="G169" i="3"/>
  <c r="A169" i="3"/>
  <c r="AZ168" i="3"/>
  <c r="AY168" i="3"/>
  <c r="AU168" i="3"/>
  <c r="AR168" i="3"/>
  <c r="AG168" i="3" s="1"/>
  <c r="AQ168" i="3"/>
  <c r="AO168" i="3"/>
  <c r="AH168" i="3"/>
  <c r="AF168" i="3"/>
  <c r="AC168" i="3"/>
  <c r="AB168" i="3"/>
  <c r="AD168" i="3" s="1"/>
  <c r="P168" i="3"/>
  <c r="AP168" i="3" s="1"/>
  <c r="G168" i="3"/>
  <c r="A168" i="3"/>
  <c r="AZ167" i="3"/>
  <c r="AY167" i="3"/>
  <c r="AU167" i="3"/>
  <c r="AR167" i="3"/>
  <c r="AG167" i="3" s="1"/>
  <c r="AQ167" i="3"/>
  <c r="AO167" i="3"/>
  <c r="AH167" i="3"/>
  <c r="AF167" i="3"/>
  <c r="AC167" i="3"/>
  <c r="AB167" i="3"/>
  <c r="AD167" i="3" s="1"/>
  <c r="P167" i="3"/>
  <c r="AP167" i="3" s="1"/>
  <c r="G167" i="3"/>
  <c r="A167" i="3"/>
  <c r="AZ166" i="3"/>
  <c r="AY166" i="3"/>
  <c r="AU166" i="3"/>
  <c r="AR166" i="3"/>
  <c r="AG166" i="3" s="1"/>
  <c r="AQ166" i="3"/>
  <c r="AO166" i="3"/>
  <c r="AH166" i="3"/>
  <c r="AF166" i="3"/>
  <c r="AC166" i="3"/>
  <c r="AB166" i="3"/>
  <c r="AD166" i="3" s="1"/>
  <c r="P166" i="3"/>
  <c r="AP166" i="3" s="1"/>
  <c r="G166" i="3"/>
  <c r="A166" i="3"/>
  <c r="AZ165" i="3"/>
  <c r="AY165" i="3"/>
  <c r="AU165" i="3"/>
  <c r="AR165" i="3"/>
  <c r="AG165" i="3" s="1"/>
  <c r="AQ165" i="3"/>
  <c r="AO165" i="3"/>
  <c r="AH165" i="3"/>
  <c r="AF165" i="3"/>
  <c r="AC165" i="3"/>
  <c r="AB165" i="3"/>
  <c r="AD165" i="3" s="1"/>
  <c r="P165" i="3"/>
  <c r="AP165" i="3" s="1"/>
  <c r="G165" i="3"/>
  <c r="A165" i="3"/>
  <c r="AZ164" i="3"/>
  <c r="AY164" i="3"/>
  <c r="AU164" i="3"/>
  <c r="AR164" i="3"/>
  <c r="AG164" i="3" s="1"/>
  <c r="AQ164" i="3"/>
  <c r="AO164" i="3"/>
  <c r="AH164" i="3"/>
  <c r="AF164" i="3"/>
  <c r="AC164" i="3"/>
  <c r="AB164" i="3"/>
  <c r="AD164" i="3" s="1"/>
  <c r="P164" i="3"/>
  <c r="AP164" i="3" s="1"/>
  <c r="G164" i="3"/>
  <c r="A164" i="3"/>
  <c r="AZ163" i="3"/>
  <c r="AY163" i="3"/>
  <c r="AU163" i="3"/>
  <c r="AR163" i="3"/>
  <c r="AG163" i="3" s="1"/>
  <c r="AQ163" i="3"/>
  <c r="AO163" i="3"/>
  <c r="AH163" i="3"/>
  <c r="AF163" i="3"/>
  <c r="AC163" i="3"/>
  <c r="AB163" i="3"/>
  <c r="AD163" i="3" s="1"/>
  <c r="P163" i="3"/>
  <c r="AP163" i="3" s="1"/>
  <c r="G163" i="3"/>
  <c r="A163" i="3"/>
  <c r="AZ162" i="3"/>
  <c r="AY162" i="3"/>
  <c r="AU162" i="3"/>
  <c r="AR162" i="3"/>
  <c r="AG162" i="3" s="1"/>
  <c r="AQ162" i="3"/>
  <c r="AO162" i="3"/>
  <c r="AH162" i="3"/>
  <c r="AF162" i="3"/>
  <c r="AC162" i="3"/>
  <c r="AB162" i="3"/>
  <c r="AD162" i="3" s="1"/>
  <c r="P162" i="3"/>
  <c r="AP162" i="3" s="1"/>
  <c r="G162" i="3"/>
  <c r="A162" i="3"/>
  <c r="AZ161" i="3"/>
  <c r="AY161" i="3"/>
  <c r="AU161" i="3"/>
  <c r="AR161" i="3"/>
  <c r="AG161" i="3" s="1"/>
  <c r="AQ161" i="3"/>
  <c r="AP161" i="3"/>
  <c r="AO161" i="3"/>
  <c r="AH161" i="3"/>
  <c r="AF161" i="3"/>
  <c r="AC161" i="3"/>
  <c r="AB161" i="3"/>
  <c r="AD161" i="3" s="1"/>
  <c r="G161" i="3"/>
  <c r="A161" i="3"/>
  <c r="AZ160" i="3"/>
  <c r="AY160" i="3"/>
  <c r="AU160" i="3"/>
  <c r="AR160" i="3"/>
  <c r="AG160" i="3" s="1"/>
  <c r="AQ160" i="3"/>
  <c r="AO160" i="3"/>
  <c r="AH160" i="3"/>
  <c r="AF160" i="3"/>
  <c r="AC160" i="3"/>
  <c r="AB160" i="3"/>
  <c r="AD160" i="3" s="1"/>
  <c r="P160" i="3"/>
  <c r="AP160" i="3" s="1"/>
  <c r="G160" i="3"/>
  <c r="A160" i="3"/>
  <c r="AZ159" i="3"/>
  <c r="AY159" i="3"/>
  <c r="AU159" i="3"/>
  <c r="AR159" i="3"/>
  <c r="AG159" i="3" s="1"/>
  <c r="AQ159" i="3"/>
  <c r="AO159" i="3"/>
  <c r="AH159" i="3"/>
  <c r="AF159" i="3"/>
  <c r="AC159" i="3"/>
  <c r="AB159" i="3"/>
  <c r="AD159" i="3" s="1"/>
  <c r="P159" i="3"/>
  <c r="AP159" i="3" s="1"/>
  <c r="G159" i="3"/>
  <c r="A159" i="3"/>
  <c r="AZ158" i="3"/>
  <c r="AY158" i="3"/>
  <c r="AU158" i="3"/>
  <c r="AR158" i="3"/>
  <c r="AG158" i="3" s="1"/>
  <c r="AQ158" i="3"/>
  <c r="AO158" i="3"/>
  <c r="AH158" i="3"/>
  <c r="AF158" i="3"/>
  <c r="AC158" i="3"/>
  <c r="AB158" i="3"/>
  <c r="AD158" i="3" s="1"/>
  <c r="P158" i="3"/>
  <c r="AP158" i="3" s="1"/>
  <c r="G158" i="3"/>
  <c r="A158" i="3"/>
  <c r="AZ157" i="3"/>
  <c r="AY157" i="3"/>
  <c r="AU157" i="3"/>
  <c r="AR157" i="3"/>
  <c r="AG157" i="3" s="1"/>
  <c r="AQ157" i="3"/>
  <c r="AO157" i="3"/>
  <c r="AH157" i="3"/>
  <c r="AF157" i="3"/>
  <c r="AC157" i="3"/>
  <c r="AB157" i="3"/>
  <c r="AD157" i="3" s="1"/>
  <c r="P157" i="3"/>
  <c r="AP157" i="3" s="1"/>
  <c r="G157" i="3"/>
  <c r="A157" i="3"/>
  <c r="AZ156" i="3"/>
  <c r="AY156" i="3"/>
  <c r="AU156" i="3"/>
  <c r="AR156" i="3"/>
  <c r="AG156" i="3" s="1"/>
  <c r="AQ156" i="3"/>
  <c r="AO156" i="3"/>
  <c r="AH156" i="3"/>
  <c r="AF156" i="3"/>
  <c r="AC156" i="3"/>
  <c r="AB156" i="3"/>
  <c r="AD156" i="3" s="1"/>
  <c r="P156" i="3"/>
  <c r="AP156" i="3" s="1"/>
  <c r="G156" i="3"/>
  <c r="A156" i="3"/>
  <c r="AZ155" i="3"/>
  <c r="AY155" i="3"/>
  <c r="AU155" i="3"/>
  <c r="AR155" i="3"/>
  <c r="AG155" i="3" s="1"/>
  <c r="AQ155" i="3"/>
  <c r="AO155" i="3"/>
  <c r="AH155" i="3"/>
  <c r="AF155" i="3"/>
  <c r="AC155" i="3"/>
  <c r="AB155" i="3"/>
  <c r="AD155" i="3" s="1"/>
  <c r="P155" i="3"/>
  <c r="AP155" i="3" s="1"/>
  <c r="G155" i="3"/>
  <c r="A155" i="3"/>
  <c r="AZ154" i="3"/>
  <c r="AY154" i="3"/>
  <c r="AU154" i="3"/>
  <c r="AR154" i="3"/>
  <c r="AG154" i="3" s="1"/>
  <c r="AQ154" i="3"/>
  <c r="AO154" i="3"/>
  <c r="AH154" i="3"/>
  <c r="AF154" i="3"/>
  <c r="AC154" i="3"/>
  <c r="AB154" i="3"/>
  <c r="AD154" i="3" s="1"/>
  <c r="P154" i="3"/>
  <c r="AP154" i="3" s="1"/>
  <c r="G154" i="3"/>
  <c r="A154" i="3"/>
  <c r="AZ153" i="3"/>
  <c r="AY153" i="3"/>
  <c r="AU153" i="3"/>
  <c r="AR153" i="3"/>
  <c r="AG153" i="3" s="1"/>
  <c r="AQ153" i="3"/>
  <c r="AO153" i="3"/>
  <c r="AH153" i="3"/>
  <c r="AF153" i="3"/>
  <c r="AC153" i="3"/>
  <c r="AB153" i="3"/>
  <c r="AD153" i="3" s="1"/>
  <c r="P153" i="3"/>
  <c r="AP153" i="3" s="1"/>
  <c r="G153" i="3"/>
  <c r="A153" i="3"/>
  <c r="AZ152" i="3"/>
  <c r="AY152" i="3"/>
  <c r="AU152" i="3"/>
  <c r="AR152" i="3"/>
  <c r="AG152" i="3" s="1"/>
  <c r="AQ152" i="3"/>
  <c r="AO152" i="3"/>
  <c r="AH152" i="3"/>
  <c r="AF152" i="3"/>
  <c r="AC152" i="3"/>
  <c r="AB152" i="3"/>
  <c r="AD152" i="3" s="1"/>
  <c r="P152" i="3"/>
  <c r="AP152" i="3" s="1"/>
  <c r="G152" i="3"/>
  <c r="A152" i="3"/>
  <c r="AZ151" i="3"/>
  <c r="AY151" i="3"/>
  <c r="AU151" i="3"/>
  <c r="AR151" i="3"/>
  <c r="AG151" i="3" s="1"/>
  <c r="AQ151" i="3"/>
  <c r="AO151" i="3"/>
  <c r="AH151" i="3"/>
  <c r="AF151" i="3"/>
  <c r="AC151" i="3"/>
  <c r="AB151" i="3"/>
  <c r="AD151" i="3" s="1"/>
  <c r="P151" i="3"/>
  <c r="AP151" i="3" s="1"/>
  <c r="G151" i="3"/>
  <c r="A151" i="3"/>
  <c r="AZ150" i="3"/>
  <c r="AY150" i="3"/>
  <c r="AU150" i="3"/>
  <c r="AR150" i="3"/>
  <c r="AG150" i="3" s="1"/>
  <c r="AQ150" i="3"/>
  <c r="AO150" i="3"/>
  <c r="AH150" i="3"/>
  <c r="AF150" i="3"/>
  <c r="AC150" i="3"/>
  <c r="AB150" i="3"/>
  <c r="AD150" i="3" s="1"/>
  <c r="P150" i="3"/>
  <c r="AP150" i="3" s="1"/>
  <c r="G150" i="3"/>
  <c r="A150" i="3"/>
  <c r="AZ149" i="3"/>
  <c r="AY149" i="3"/>
  <c r="AU149" i="3"/>
  <c r="AR149" i="3"/>
  <c r="AG149" i="3" s="1"/>
  <c r="AQ149" i="3"/>
  <c r="AO149" i="3"/>
  <c r="AH149" i="3"/>
  <c r="AF149" i="3"/>
  <c r="AC149" i="3"/>
  <c r="AB149" i="3"/>
  <c r="AD149" i="3" s="1"/>
  <c r="P149" i="3"/>
  <c r="AP149" i="3" s="1"/>
  <c r="G149" i="3"/>
  <c r="A149" i="3"/>
  <c r="AZ148" i="3"/>
  <c r="AY148" i="3"/>
  <c r="AU148" i="3"/>
  <c r="AR148" i="3"/>
  <c r="AG148" i="3" s="1"/>
  <c r="AQ148" i="3"/>
  <c r="AO148" i="3"/>
  <c r="AH148" i="3"/>
  <c r="AF148" i="3"/>
  <c r="AC148" i="3"/>
  <c r="AB148" i="3"/>
  <c r="AD148" i="3" s="1"/>
  <c r="P148" i="3"/>
  <c r="AP148" i="3" s="1"/>
  <c r="G148" i="3"/>
  <c r="A148" i="3"/>
  <c r="AZ147" i="3"/>
  <c r="AY147" i="3"/>
  <c r="AU147" i="3"/>
  <c r="AR147" i="3"/>
  <c r="AG147" i="3" s="1"/>
  <c r="AQ147" i="3"/>
  <c r="AO147" i="3"/>
  <c r="AH147" i="3"/>
  <c r="AF147" i="3"/>
  <c r="AC147" i="3"/>
  <c r="AB147" i="3"/>
  <c r="AD147" i="3" s="1"/>
  <c r="P147" i="3"/>
  <c r="AP147" i="3" s="1"/>
  <c r="G147" i="3"/>
  <c r="A147" i="3"/>
  <c r="AZ146" i="3"/>
  <c r="AY146" i="3"/>
  <c r="AU146" i="3"/>
  <c r="AR146" i="3"/>
  <c r="AG146" i="3" s="1"/>
  <c r="AQ146" i="3"/>
  <c r="AO146" i="3"/>
  <c r="AH146" i="3"/>
  <c r="AF146" i="3"/>
  <c r="AC146" i="3"/>
  <c r="AB146" i="3"/>
  <c r="AD146" i="3" s="1"/>
  <c r="P146" i="3"/>
  <c r="AP146" i="3" s="1"/>
  <c r="G146" i="3"/>
  <c r="A146" i="3"/>
  <c r="AZ145" i="3"/>
  <c r="AY145" i="3"/>
  <c r="AU145" i="3"/>
  <c r="AR145" i="3"/>
  <c r="AG145" i="3" s="1"/>
  <c r="AQ145" i="3"/>
  <c r="AO145" i="3"/>
  <c r="AH145" i="3"/>
  <c r="AF145" i="3"/>
  <c r="AC145" i="3"/>
  <c r="AB145" i="3"/>
  <c r="AD145" i="3" s="1"/>
  <c r="P145" i="3"/>
  <c r="AP145" i="3" s="1"/>
  <c r="G145" i="3"/>
  <c r="A145" i="3"/>
  <c r="AZ144" i="3"/>
  <c r="AY144" i="3"/>
  <c r="AU144" i="3"/>
  <c r="AR144" i="3"/>
  <c r="AG144" i="3" s="1"/>
  <c r="AQ144" i="3"/>
  <c r="AO144" i="3"/>
  <c r="AH144" i="3"/>
  <c r="AF144" i="3"/>
  <c r="AC144" i="3"/>
  <c r="AB144" i="3"/>
  <c r="AD144" i="3" s="1"/>
  <c r="P144" i="3"/>
  <c r="AP144" i="3" s="1"/>
  <c r="G144" i="3"/>
  <c r="A144" i="3"/>
  <c r="AZ143" i="3"/>
  <c r="AY143" i="3"/>
  <c r="AU143" i="3"/>
  <c r="AR143" i="3"/>
  <c r="AG143" i="3" s="1"/>
  <c r="AQ143" i="3"/>
  <c r="AO143" i="3"/>
  <c r="AH143" i="3"/>
  <c r="AF143" i="3"/>
  <c r="AC143" i="3"/>
  <c r="AB143" i="3"/>
  <c r="AD143" i="3" s="1"/>
  <c r="P143" i="3"/>
  <c r="AP143" i="3" s="1"/>
  <c r="G143" i="3"/>
  <c r="A143" i="3"/>
  <c r="AZ142" i="3"/>
  <c r="AY142" i="3"/>
  <c r="AU142" i="3"/>
  <c r="AR142" i="3"/>
  <c r="AG142" i="3" s="1"/>
  <c r="AQ142" i="3"/>
  <c r="AO142" i="3"/>
  <c r="AH142" i="3"/>
  <c r="AF142" i="3"/>
  <c r="AC142" i="3"/>
  <c r="AB142" i="3"/>
  <c r="AD142" i="3" s="1"/>
  <c r="P142" i="3"/>
  <c r="AP142" i="3" s="1"/>
  <c r="G142" i="3"/>
  <c r="A142" i="3"/>
  <c r="AZ141" i="3"/>
  <c r="AY141" i="3"/>
  <c r="AU141" i="3"/>
  <c r="AR141" i="3"/>
  <c r="AG141" i="3" s="1"/>
  <c r="AQ141" i="3"/>
  <c r="AO141" i="3"/>
  <c r="AH141" i="3"/>
  <c r="AF141" i="3"/>
  <c r="AC141" i="3"/>
  <c r="AB141" i="3"/>
  <c r="AD141" i="3" s="1"/>
  <c r="P141" i="3"/>
  <c r="AP141" i="3" s="1"/>
  <c r="G141" i="3"/>
  <c r="A141" i="3"/>
  <c r="AZ140" i="3"/>
  <c r="AY140" i="3"/>
  <c r="AU140" i="3"/>
  <c r="AR140" i="3"/>
  <c r="AG140" i="3" s="1"/>
  <c r="AQ140" i="3"/>
  <c r="AO140" i="3"/>
  <c r="AH140" i="3"/>
  <c r="AF140" i="3"/>
  <c r="AC140" i="3"/>
  <c r="AB140" i="3"/>
  <c r="AD140" i="3" s="1"/>
  <c r="P140" i="3"/>
  <c r="AP140" i="3" s="1"/>
  <c r="G140" i="3"/>
  <c r="A140" i="3"/>
  <c r="AZ139" i="3"/>
  <c r="AY139" i="3"/>
  <c r="AU139" i="3"/>
  <c r="AR139" i="3"/>
  <c r="AG139" i="3" s="1"/>
  <c r="AQ139" i="3"/>
  <c r="AO139" i="3"/>
  <c r="AH139" i="3"/>
  <c r="AF139" i="3"/>
  <c r="AC139" i="3"/>
  <c r="AB139" i="3"/>
  <c r="AD139" i="3" s="1"/>
  <c r="P139" i="3"/>
  <c r="AP139" i="3" s="1"/>
  <c r="G139" i="3"/>
  <c r="A139" i="3"/>
  <c r="AZ138" i="3"/>
  <c r="AY138" i="3"/>
  <c r="AU138" i="3"/>
  <c r="AR138" i="3"/>
  <c r="AG138" i="3" s="1"/>
  <c r="AQ138" i="3"/>
  <c r="AO138" i="3"/>
  <c r="AH138" i="3"/>
  <c r="AF138" i="3"/>
  <c r="AC138" i="3"/>
  <c r="AB138" i="3"/>
  <c r="AD138" i="3" s="1"/>
  <c r="P138" i="3"/>
  <c r="AP138" i="3" s="1"/>
  <c r="G138" i="3"/>
  <c r="A138" i="3"/>
  <c r="AZ137" i="3"/>
  <c r="AY137" i="3"/>
  <c r="AU137" i="3"/>
  <c r="AR137" i="3"/>
  <c r="AG137" i="3" s="1"/>
  <c r="AQ137" i="3"/>
  <c r="AO137" i="3"/>
  <c r="AH137" i="3"/>
  <c r="AF137" i="3"/>
  <c r="AC137" i="3"/>
  <c r="AB137" i="3"/>
  <c r="AD137" i="3" s="1"/>
  <c r="P137" i="3"/>
  <c r="AP137" i="3" s="1"/>
  <c r="G137" i="3"/>
  <c r="A137" i="3"/>
  <c r="AZ136" i="3"/>
  <c r="AY136" i="3"/>
  <c r="AU136" i="3"/>
  <c r="AR136" i="3"/>
  <c r="AG136" i="3" s="1"/>
  <c r="AQ136" i="3"/>
  <c r="AO136" i="3"/>
  <c r="AH136" i="3"/>
  <c r="AF136" i="3"/>
  <c r="AC136" i="3"/>
  <c r="AB136" i="3"/>
  <c r="AD136" i="3" s="1"/>
  <c r="P136" i="3"/>
  <c r="AP136" i="3" s="1"/>
  <c r="G136" i="3"/>
  <c r="A136" i="3"/>
  <c r="AZ135" i="3"/>
  <c r="AY135" i="3"/>
  <c r="AU135" i="3"/>
  <c r="AR135" i="3"/>
  <c r="AG135" i="3" s="1"/>
  <c r="AQ135" i="3"/>
  <c r="AO135" i="3"/>
  <c r="AH135" i="3"/>
  <c r="AF135" i="3"/>
  <c r="AC135" i="3"/>
  <c r="AB135" i="3"/>
  <c r="AD135" i="3" s="1"/>
  <c r="P135" i="3"/>
  <c r="AP135" i="3" s="1"/>
  <c r="G135" i="3"/>
  <c r="A135" i="3"/>
  <c r="AZ134" i="3"/>
  <c r="AY134" i="3"/>
  <c r="AU134" i="3"/>
  <c r="AR134" i="3"/>
  <c r="AG134" i="3" s="1"/>
  <c r="AQ134" i="3"/>
  <c r="AO134" i="3"/>
  <c r="AH134" i="3"/>
  <c r="AF134" i="3"/>
  <c r="AC134" i="3"/>
  <c r="AB134" i="3"/>
  <c r="AD134" i="3" s="1"/>
  <c r="P134" i="3"/>
  <c r="AP134" i="3" s="1"/>
  <c r="G134" i="3"/>
  <c r="A134" i="3"/>
  <c r="AZ133" i="3"/>
  <c r="AY133" i="3"/>
  <c r="AU133" i="3"/>
  <c r="AR133" i="3"/>
  <c r="AG133" i="3" s="1"/>
  <c r="AQ133" i="3"/>
  <c r="AO133" i="3"/>
  <c r="AH133" i="3"/>
  <c r="AF133" i="3"/>
  <c r="AC133" i="3"/>
  <c r="AB133" i="3"/>
  <c r="AD133" i="3" s="1"/>
  <c r="P133" i="3"/>
  <c r="AP133" i="3" s="1"/>
  <c r="G133" i="3"/>
  <c r="A133" i="3"/>
  <c r="AZ132" i="3"/>
  <c r="AY132" i="3"/>
  <c r="AU132" i="3"/>
  <c r="AR132" i="3"/>
  <c r="AG132" i="3" s="1"/>
  <c r="AQ132" i="3"/>
  <c r="AO132" i="3"/>
  <c r="AH132" i="3"/>
  <c r="AF132" i="3"/>
  <c r="AC132" i="3"/>
  <c r="AB132" i="3"/>
  <c r="AD132" i="3" s="1"/>
  <c r="P132" i="3"/>
  <c r="AP132" i="3" s="1"/>
  <c r="G132" i="3"/>
  <c r="A132" i="3"/>
  <c r="AZ131" i="3"/>
  <c r="AY131" i="3"/>
  <c r="AU131" i="3"/>
  <c r="AR131" i="3"/>
  <c r="AG131" i="3" s="1"/>
  <c r="AQ131" i="3"/>
  <c r="AO131" i="3"/>
  <c r="AH131" i="3"/>
  <c r="AF131" i="3"/>
  <c r="AC131" i="3"/>
  <c r="AB131" i="3"/>
  <c r="AD131" i="3" s="1"/>
  <c r="P131" i="3"/>
  <c r="AP131" i="3" s="1"/>
  <c r="G131" i="3"/>
  <c r="A131" i="3"/>
  <c r="AZ130" i="3"/>
  <c r="AY130" i="3"/>
  <c r="AU130" i="3"/>
  <c r="AR130" i="3"/>
  <c r="AG130" i="3" s="1"/>
  <c r="AQ130" i="3"/>
  <c r="AO130" i="3"/>
  <c r="AH130" i="3"/>
  <c r="AF130" i="3"/>
  <c r="AC130" i="3"/>
  <c r="AB130" i="3"/>
  <c r="AD130" i="3" s="1"/>
  <c r="P130" i="3"/>
  <c r="AP130" i="3" s="1"/>
  <c r="G130" i="3"/>
  <c r="A130" i="3"/>
  <c r="AZ129" i="3"/>
  <c r="AY129" i="3"/>
  <c r="AU129" i="3"/>
  <c r="AR129" i="3"/>
  <c r="AG129" i="3" s="1"/>
  <c r="AQ129" i="3"/>
  <c r="AO129" i="3"/>
  <c r="AH129" i="3"/>
  <c r="AF129" i="3"/>
  <c r="AC129" i="3"/>
  <c r="AB129" i="3"/>
  <c r="AD129" i="3" s="1"/>
  <c r="P129" i="3"/>
  <c r="AP129" i="3" s="1"/>
  <c r="G129" i="3"/>
  <c r="A129" i="3"/>
  <c r="AZ128" i="3"/>
  <c r="AY128" i="3"/>
  <c r="AU128" i="3"/>
  <c r="AR128" i="3"/>
  <c r="AG128" i="3" s="1"/>
  <c r="AQ128" i="3"/>
  <c r="AO128" i="3"/>
  <c r="AH128" i="3"/>
  <c r="AF128" i="3"/>
  <c r="AC128" i="3"/>
  <c r="AB128" i="3"/>
  <c r="AD128" i="3" s="1"/>
  <c r="P128" i="3"/>
  <c r="AP128" i="3" s="1"/>
  <c r="G128" i="3"/>
  <c r="A128" i="3"/>
  <c r="AZ127" i="3"/>
  <c r="AY127" i="3"/>
  <c r="AU127" i="3"/>
  <c r="AR127" i="3"/>
  <c r="AG127" i="3" s="1"/>
  <c r="AQ127" i="3"/>
  <c r="AO127" i="3"/>
  <c r="AH127" i="3"/>
  <c r="AF127" i="3"/>
  <c r="AC127" i="3"/>
  <c r="AB127" i="3"/>
  <c r="AD127" i="3" s="1"/>
  <c r="P127" i="3"/>
  <c r="AP127" i="3" s="1"/>
  <c r="G127" i="3"/>
  <c r="A127" i="3"/>
  <c r="AZ126" i="3"/>
  <c r="AY126" i="3"/>
  <c r="AU126" i="3"/>
  <c r="AR126" i="3"/>
  <c r="AG126" i="3" s="1"/>
  <c r="AQ126" i="3"/>
  <c r="AO126" i="3"/>
  <c r="AH126" i="3"/>
  <c r="AF126" i="3"/>
  <c r="AC126" i="3"/>
  <c r="AB126" i="3"/>
  <c r="AD126" i="3" s="1"/>
  <c r="P126" i="3"/>
  <c r="AP126" i="3" s="1"/>
  <c r="G126" i="3"/>
  <c r="A126" i="3"/>
  <c r="AZ125" i="3"/>
  <c r="AY125" i="3"/>
  <c r="AU125" i="3"/>
  <c r="AR125" i="3"/>
  <c r="AG125" i="3" s="1"/>
  <c r="AQ125" i="3"/>
  <c r="AO125" i="3"/>
  <c r="AH125" i="3"/>
  <c r="AF125" i="3"/>
  <c r="AC125" i="3"/>
  <c r="AB125" i="3"/>
  <c r="AD125" i="3" s="1"/>
  <c r="P125" i="3"/>
  <c r="AP125" i="3" s="1"/>
  <c r="G125" i="3"/>
  <c r="A125" i="3"/>
  <c r="AZ124" i="3"/>
  <c r="AY124" i="3"/>
  <c r="AU124" i="3"/>
  <c r="AR124" i="3"/>
  <c r="AG124" i="3" s="1"/>
  <c r="AQ124" i="3"/>
  <c r="AO124" i="3"/>
  <c r="AH124" i="3"/>
  <c r="AF124" i="3"/>
  <c r="AC124" i="3"/>
  <c r="AB124" i="3"/>
  <c r="AD124" i="3" s="1"/>
  <c r="P124" i="3"/>
  <c r="AP124" i="3" s="1"/>
  <c r="G124" i="3"/>
  <c r="A124" i="3"/>
  <c r="AZ123" i="3"/>
  <c r="AY123" i="3"/>
  <c r="AU123" i="3"/>
  <c r="AR123" i="3"/>
  <c r="AG123" i="3" s="1"/>
  <c r="AQ123" i="3"/>
  <c r="AO123" i="3"/>
  <c r="AH123" i="3"/>
  <c r="AF123" i="3"/>
  <c r="AC123" i="3"/>
  <c r="AB123" i="3"/>
  <c r="AD123" i="3" s="1"/>
  <c r="P123" i="3"/>
  <c r="AP123" i="3" s="1"/>
  <c r="G123" i="3"/>
  <c r="A123" i="3"/>
  <c r="AZ122" i="3"/>
  <c r="AY122" i="3"/>
  <c r="AU122" i="3"/>
  <c r="AR122" i="3"/>
  <c r="AG122" i="3" s="1"/>
  <c r="AQ122" i="3"/>
  <c r="AO122" i="3"/>
  <c r="AH122" i="3"/>
  <c r="AF122" i="3"/>
  <c r="AC122" i="3"/>
  <c r="AB122" i="3"/>
  <c r="AD122" i="3" s="1"/>
  <c r="P122" i="3"/>
  <c r="AP122" i="3" s="1"/>
  <c r="G122" i="3"/>
  <c r="A122" i="3"/>
  <c r="AZ121" i="3"/>
  <c r="AY121" i="3"/>
  <c r="AU121" i="3"/>
  <c r="AR121" i="3"/>
  <c r="AG121" i="3" s="1"/>
  <c r="AQ121" i="3"/>
  <c r="AO121" i="3"/>
  <c r="AH121" i="3"/>
  <c r="AF121" i="3"/>
  <c r="AC121" i="3"/>
  <c r="AB121" i="3"/>
  <c r="AD121" i="3" s="1"/>
  <c r="P121" i="3"/>
  <c r="AP121" i="3" s="1"/>
  <c r="G121" i="3"/>
  <c r="A121" i="3"/>
  <c r="AZ120" i="3"/>
  <c r="AY120" i="3"/>
  <c r="AU120" i="3"/>
  <c r="AR120" i="3"/>
  <c r="AG120" i="3" s="1"/>
  <c r="AQ120" i="3"/>
  <c r="AP120" i="3"/>
  <c r="AO120" i="3"/>
  <c r="AH120" i="3"/>
  <c r="AF120" i="3"/>
  <c r="AC120" i="3"/>
  <c r="AB120" i="3"/>
  <c r="AD120" i="3" s="1"/>
  <c r="G120" i="3"/>
  <c r="A120" i="3"/>
  <c r="AZ119" i="3"/>
  <c r="AY119" i="3"/>
  <c r="AU119" i="3"/>
  <c r="AR119" i="3"/>
  <c r="AG119" i="3" s="1"/>
  <c r="AQ119" i="3"/>
  <c r="AO119" i="3"/>
  <c r="AH119" i="3"/>
  <c r="AF119" i="3"/>
  <c r="AC119" i="3"/>
  <c r="AB119" i="3"/>
  <c r="AD119" i="3" s="1"/>
  <c r="P119" i="3"/>
  <c r="AP119" i="3" s="1"/>
  <c r="G119" i="3"/>
  <c r="A119" i="3"/>
  <c r="AZ118" i="3"/>
  <c r="AY118" i="3"/>
  <c r="AU118" i="3"/>
  <c r="AR118" i="3"/>
  <c r="AG118" i="3" s="1"/>
  <c r="AQ118" i="3"/>
  <c r="AO118" i="3"/>
  <c r="AH118" i="3"/>
  <c r="AF118" i="3"/>
  <c r="AC118" i="3"/>
  <c r="AB118" i="3"/>
  <c r="AD118" i="3" s="1"/>
  <c r="P118" i="3"/>
  <c r="AP118" i="3" s="1"/>
  <c r="G118" i="3"/>
  <c r="A118" i="3"/>
  <c r="AZ117" i="3"/>
  <c r="AY117" i="3"/>
  <c r="AU117" i="3"/>
  <c r="AR117" i="3"/>
  <c r="AG117" i="3" s="1"/>
  <c r="AQ117" i="3"/>
  <c r="AO117" i="3"/>
  <c r="AH117" i="3"/>
  <c r="AF117" i="3"/>
  <c r="AC117" i="3"/>
  <c r="AB117" i="3"/>
  <c r="AD117" i="3" s="1"/>
  <c r="P117" i="3"/>
  <c r="AP117" i="3" s="1"/>
  <c r="G117" i="3"/>
  <c r="A117" i="3"/>
  <c r="AZ116" i="3"/>
  <c r="AY116" i="3"/>
  <c r="AU116" i="3"/>
  <c r="AR116" i="3"/>
  <c r="AG116" i="3" s="1"/>
  <c r="AQ116" i="3"/>
  <c r="AO116" i="3"/>
  <c r="AH116" i="3"/>
  <c r="AF116" i="3"/>
  <c r="AC116" i="3"/>
  <c r="AB116" i="3"/>
  <c r="AD116" i="3" s="1"/>
  <c r="P116" i="3"/>
  <c r="AP116" i="3" s="1"/>
  <c r="G116" i="3"/>
  <c r="A116" i="3"/>
  <c r="AZ115" i="3"/>
  <c r="AY115" i="3"/>
  <c r="AU115" i="3"/>
  <c r="AR115" i="3"/>
  <c r="AG115" i="3" s="1"/>
  <c r="AQ115" i="3"/>
  <c r="AO115" i="3"/>
  <c r="AH115" i="3"/>
  <c r="AF115" i="3"/>
  <c r="AC115" i="3"/>
  <c r="AB115" i="3"/>
  <c r="AD115" i="3" s="1"/>
  <c r="P115" i="3"/>
  <c r="AP115" i="3" s="1"/>
  <c r="G115" i="3"/>
  <c r="A115" i="3"/>
  <c r="AZ114" i="3"/>
  <c r="AY114" i="3"/>
  <c r="AU114" i="3"/>
  <c r="AR114" i="3"/>
  <c r="AG114" i="3" s="1"/>
  <c r="AQ114" i="3"/>
  <c r="AO114" i="3"/>
  <c r="AH114" i="3"/>
  <c r="AF114" i="3"/>
  <c r="AC114" i="3"/>
  <c r="AB114" i="3"/>
  <c r="AD114" i="3" s="1"/>
  <c r="P114" i="3"/>
  <c r="AP114" i="3" s="1"/>
  <c r="G114" i="3"/>
  <c r="A114" i="3"/>
  <c r="AZ113" i="3"/>
  <c r="AY113" i="3"/>
  <c r="AU113" i="3"/>
  <c r="AR113" i="3"/>
  <c r="AG113" i="3" s="1"/>
  <c r="AQ113" i="3"/>
  <c r="AO113" i="3"/>
  <c r="AH113" i="3"/>
  <c r="AF113" i="3"/>
  <c r="AC113" i="3"/>
  <c r="AB113" i="3"/>
  <c r="AD113" i="3" s="1"/>
  <c r="P113" i="3"/>
  <c r="AP113" i="3" s="1"/>
  <c r="G113" i="3"/>
  <c r="A113" i="3"/>
  <c r="AZ112" i="3"/>
  <c r="AY112" i="3"/>
  <c r="AU112" i="3"/>
  <c r="AR112" i="3"/>
  <c r="AG112" i="3" s="1"/>
  <c r="AQ112" i="3"/>
  <c r="AP112" i="3"/>
  <c r="AO112" i="3"/>
  <c r="AH112" i="3"/>
  <c r="AF112" i="3"/>
  <c r="AC112" i="3"/>
  <c r="AB112" i="3"/>
  <c r="AD112" i="3" s="1"/>
  <c r="G112" i="3"/>
  <c r="A112" i="3"/>
  <c r="AZ111" i="3"/>
  <c r="AY111" i="3"/>
  <c r="AU111" i="3"/>
  <c r="AR111" i="3"/>
  <c r="AG111" i="3" s="1"/>
  <c r="AQ111" i="3"/>
  <c r="AO111" i="3"/>
  <c r="AH111" i="3"/>
  <c r="AF111" i="3"/>
  <c r="AC111" i="3"/>
  <c r="AB111" i="3"/>
  <c r="AD111" i="3" s="1"/>
  <c r="P111" i="3"/>
  <c r="AP111" i="3" s="1"/>
  <c r="G111" i="3"/>
  <c r="A111" i="3"/>
  <c r="AZ110" i="3"/>
  <c r="AY110" i="3"/>
  <c r="AU110" i="3"/>
  <c r="AR110" i="3"/>
  <c r="AG110" i="3" s="1"/>
  <c r="AQ110" i="3"/>
  <c r="AO110" i="3"/>
  <c r="AH110" i="3"/>
  <c r="AF110" i="3"/>
  <c r="AC110" i="3"/>
  <c r="AB110" i="3"/>
  <c r="AD110" i="3" s="1"/>
  <c r="P110" i="3"/>
  <c r="AP110" i="3" s="1"/>
  <c r="G110" i="3"/>
  <c r="A110" i="3"/>
  <c r="AZ109" i="3"/>
  <c r="AY109" i="3"/>
  <c r="AU109" i="3"/>
  <c r="AR109" i="3"/>
  <c r="AG109" i="3" s="1"/>
  <c r="AQ109" i="3"/>
  <c r="AO109" i="3"/>
  <c r="AH109" i="3"/>
  <c r="AF109" i="3"/>
  <c r="AC109" i="3"/>
  <c r="AB109" i="3"/>
  <c r="AD109" i="3" s="1"/>
  <c r="P109" i="3"/>
  <c r="AP109" i="3" s="1"/>
  <c r="G109" i="3"/>
  <c r="A109" i="3"/>
  <c r="AZ108" i="3"/>
  <c r="AY108" i="3"/>
  <c r="AU108" i="3"/>
  <c r="AR108" i="3"/>
  <c r="AG108" i="3" s="1"/>
  <c r="AQ108" i="3"/>
  <c r="AO108" i="3"/>
  <c r="AH108" i="3"/>
  <c r="AF108" i="3"/>
  <c r="AC108" i="3"/>
  <c r="AB108" i="3"/>
  <c r="AD108" i="3" s="1"/>
  <c r="P108" i="3"/>
  <c r="AP108" i="3" s="1"/>
  <c r="G108" i="3"/>
  <c r="A108" i="3"/>
  <c r="AZ107" i="3"/>
  <c r="AY107" i="3"/>
  <c r="AU107" i="3"/>
  <c r="AR107" i="3"/>
  <c r="AG107" i="3" s="1"/>
  <c r="AQ107" i="3"/>
  <c r="AO107" i="3"/>
  <c r="AH107" i="3"/>
  <c r="AF107" i="3"/>
  <c r="AC107" i="3"/>
  <c r="AB107" i="3"/>
  <c r="AD107" i="3" s="1"/>
  <c r="P107" i="3"/>
  <c r="AP107" i="3" s="1"/>
  <c r="G107" i="3"/>
  <c r="A107" i="3"/>
  <c r="AZ106" i="3"/>
  <c r="AY106" i="3"/>
  <c r="AU106" i="3"/>
  <c r="AR106" i="3"/>
  <c r="AG106" i="3" s="1"/>
  <c r="AQ106" i="3"/>
  <c r="AO106" i="3"/>
  <c r="AH106" i="3"/>
  <c r="AF106" i="3"/>
  <c r="AC106" i="3"/>
  <c r="AB106" i="3"/>
  <c r="AD106" i="3" s="1"/>
  <c r="P106" i="3"/>
  <c r="AP106" i="3" s="1"/>
  <c r="G106" i="3"/>
  <c r="A106" i="3"/>
  <c r="AZ105" i="3"/>
  <c r="AY105" i="3"/>
  <c r="AU105" i="3"/>
  <c r="AR105" i="3"/>
  <c r="AG105" i="3" s="1"/>
  <c r="AQ105" i="3"/>
  <c r="AO105" i="3"/>
  <c r="AH105" i="3"/>
  <c r="AF105" i="3"/>
  <c r="AC105" i="3"/>
  <c r="AB105" i="3"/>
  <c r="AD105" i="3" s="1"/>
  <c r="P105" i="3"/>
  <c r="AP105" i="3" s="1"/>
  <c r="G105" i="3"/>
  <c r="A105" i="3"/>
  <c r="AZ104" i="3"/>
  <c r="AY104" i="3"/>
  <c r="AU104" i="3"/>
  <c r="AR104" i="3"/>
  <c r="AG104" i="3" s="1"/>
  <c r="AQ104" i="3"/>
  <c r="AO104" i="3"/>
  <c r="AH104" i="3"/>
  <c r="AF104" i="3"/>
  <c r="AC104" i="3"/>
  <c r="AB104" i="3"/>
  <c r="AD104" i="3" s="1"/>
  <c r="P104" i="3"/>
  <c r="AP104" i="3" s="1"/>
  <c r="G104" i="3"/>
  <c r="A104" i="3"/>
  <c r="AZ103" i="3"/>
  <c r="AY103" i="3"/>
  <c r="AU103" i="3"/>
  <c r="AR103" i="3"/>
  <c r="AG103" i="3" s="1"/>
  <c r="AQ103" i="3"/>
  <c r="AO103" i="3"/>
  <c r="AH103" i="3"/>
  <c r="AF103" i="3"/>
  <c r="AC103" i="3"/>
  <c r="AB103" i="3"/>
  <c r="AD103" i="3" s="1"/>
  <c r="P103" i="3"/>
  <c r="AP103" i="3" s="1"/>
  <c r="G103" i="3"/>
  <c r="A103" i="3"/>
  <c r="AZ102" i="3"/>
  <c r="AY102" i="3"/>
  <c r="AU102" i="3"/>
  <c r="AR102" i="3"/>
  <c r="AG102" i="3" s="1"/>
  <c r="AQ102" i="3"/>
  <c r="AO102" i="3"/>
  <c r="AH102" i="3"/>
  <c r="AF102" i="3"/>
  <c r="AC102" i="3"/>
  <c r="AB102" i="3"/>
  <c r="AD102" i="3" s="1"/>
  <c r="P102" i="3"/>
  <c r="AP102" i="3" s="1"/>
  <c r="G102" i="3"/>
  <c r="A102" i="3"/>
  <c r="AZ101" i="3"/>
  <c r="AY101" i="3"/>
  <c r="AU101" i="3"/>
  <c r="AR101" i="3"/>
  <c r="AG101" i="3" s="1"/>
  <c r="AQ101" i="3"/>
  <c r="AO101" i="3"/>
  <c r="AH101" i="3"/>
  <c r="AF101" i="3"/>
  <c r="AC101" i="3"/>
  <c r="AB101" i="3"/>
  <c r="AD101" i="3" s="1"/>
  <c r="P101" i="3"/>
  <c r="AP101" i="3" s="1"/>
  <c r="G101" i="3"/>
  <c r="A101" i="3"/>
  <c r="AZ100" i="3"/>
  <c r="AY100" i="3"/>
  <c r="AU100" i="3"/>
  <c r="AR100" i="3"/>
  <c r="AG100" i="3" s="1"/>
  <c r="AQ100" i="3"/>
  <c r="AO100" i="3"/>
  <c r="AH100" i="3"/>
  <c r="AF100" i="3"/>
  <c r="AC100" i="3"/>
  <c r="AB100" i="3"/>
  <c r="AD100" i="3" s="1"/>
  <c r="P100" i="3"/>
  <c r="AP100" i="3" s="1"/>
  <c r="G100" i="3"/>
  <c r="A100" i="3"/>
  <c r="AZ99" i="3"/>
  <c r="AY99" i="3"/>
  <c r="AU99" i="3"/>
  <c r="AR99" i="3"/>
  <c r="AG99" i="3" s="1"/>
  <c r="AQ99" i="3"/>
  <c r="AO99" i="3"/>
  <c r="AH99" i="3"/>
  <c r="AF99" i="3"/>
  <c r="AC99" i="3"/>
  <c r="AB99" i="3"/>
  <c r="AD99" i="3" s="1"/>
  <c r="P99" i="3"/>
  <c r="AP99" i="3" s="1"/>
  <c r="G99" i="3"/>
  <c r="A99" i="3"/>
  <c r="AZ98" i="3"/>
  <c r="AY98" i="3"/>
  <c r="AU98" i="3"/>
  <c r="AR98" i="3"/>
  <c r="AG98" i="3" s="1"/>
  <c r="AQ98" i="3"/>
  <c r="AO98" i="3"/>
  <c r="AH98" i="3"/>
  <c r="AF98" i="3"/>
  <c r="AC98" i="3"/>
  <c r="AB98" i="3"/>
  <c r="AD98" i="3" s="1"/>
  <c r="P98" i="3"/>
  <c r="AP98" i="3" s="1"/>
  <c r="G98" i="3"/>
  <c r="A98" i="3"/>
  <c r="AZ97" i="3"/>
  <c r="AY97" i="3"/>
  <c r="AU97" i="3"/>
  <c r="AR97" i="3"/>
  <c r="AG97" i="3" s="1"/>
  <c r="AQ97" i="3"/>
  <c r="AO97" i="3"/>
  <c r="AH97" i="3"/>
  <c r="AF97" i="3"/>
  <c r="AC97" i="3"/>
  <c r="AB97" i="3"/>
  <c r="AD97" i="3" s="1"/>
  <c r="P97" i="3"/>
  <c r="AP97" i="3" s="1"/>
  <c r="G97" i="3"/>
  <c r="A97" i="3"/>
  <c r="AZ96" i="3"/>
  <c r="AY96" i="3"/>
  <c r="AU96" i="3"/>
  <c r="AR96" i="3"/>
  <c r="AG96" i="3" s="1"/>
  <c r="AQ96" i="3"/>
  <c r="AO96" i="3"/>
  <c r="AH96" i="3"/>
  <c r="AF96" i="3"/>
  <c r="AC96" i="3"/>
  <c r="AB96" i="3"/>
  <c r="AD96" i="3" s="1"/>
  <c r="P96" i="3"/>
  <c r="AP96" i="3" s="1"/>
  <c r="G96" i="3"/>
  <c r="A96" i="3"/>
  <c r="AZ95" i="3"/>
  <c r="AY95" i="3"/>
  <c r="AU95" i="3"/>
  <c r="AR95" i="3"/>
  <c r="AG95" i="3" s="1"/>
  <c r="AQ95" i="3"/>
  <c r="AO95" i="3"/>
  <c r="AH95" i="3"/>
  <c r="AF95" i="3"/>
  <c r="AC95" i="3"/>
  <c r="AB95" i="3"/>
  <c r="AD95" i="3" s="1"/>
  <c r="P95" i="3"/>
  <c r="AP95" i="3" s="1"/>
  <c r="G95" i="3"/>
  <c r="A95" i="3"/>
  <c r="AZ94" i="3"/>
  <c r="AY94" i="3"/>
  <c r="AU94" i="3"/>
  <c r="AR94" i="3"/>
  <c r="AG94" i="3" s="1"/>
  <c r="AQ94" i="3"/>
  <c r="AO94" i="3"/>
  <c r="AH94" i="3"/>
  <c r="AF94" i="3"/>
  <c r="AC94" i="3"/>
  <c r="AB94" i="3"/>
  <c r="AD94" i="3" s="1"/>
  <c r="P94" i="3"/>
  <c r="AP94" i="3" s="1"/>
  <c r="G94" i="3"/>
  <c r="A94" i="3"/>
  <c r="AZ93" i="3"/>
  <c r="AY93" i="3"/>
  <c r="AU93" i="3"/>
  <c r="AR93" i="3"/>
  <c r="AG93" i="3" s="1"/>
  <c r="AQ93" i="3"/>
  <c r="AO93" i="3"/>
  <c r="AH93" i="3"/>
  <c r="AF93" i="3"/>
  <c r="AC93" i="3"/>
  <c r="AB93" i="3"/>
  <c r="AD93" i="3" s="1"/>
  <c r="P93" i="3"/>
  <c r="AP93" i="3" s="1"/>
  <c r="G93" i="3"/>
  <c r="A93" i="3"/>
  <c r="AZ92" i="3"/>
  <c r="AY92" i="3"/>
  <c r="AU92" i="3"/>
  <c r="AR92" i="3"/>
  <c r="AG92" i="3" s="1"/>
  <c r="AQ92" i="3"/>
  <c r="AO92" i="3"/>
  <c r="AH92" i="3"/>
  <c r="AF92" i="3"/>
  <c r="AC92" i="3"/>
  <c r="AB92" i="3"/>
  <c r="AD92" i="3" s="1"/>
  <c r="P92" i="3"/>
  <c r="AP92" i="3" s="1"/>
  <c r="G92" i="3"/>
  <c r="A92" i="3"/>
  <c r="AZ91" i="3"/>
  <c r="AY91" i="3"/>
  <c r="AU91" i="3"/>
  <c r="AR91" i="3"/>
  <c r="AG91" i="3" s="1"/>
  <c r="AQ91" i="3"/>
  <c r="AO91" i="3"/>
  <c r="AH91" i="3"/>
  <c r="AF91" i="3"/>
  <c r="AC91" i="3"/>
  <c r="AB91" i="3"/>
  <c r="AD91" i="3" s="1"/>
  <c r="P91" i="3"/>
  <c r="AP91" i="3" s="1"/>
  <c r="G91" i="3"/>
  <c r="A91" i="3"/>
  <c r="AZ90" i="3"/>
  <c r="AY90" i="3"/>
  <c r="AU90" i="3"/>
  <c r="AR90" i="3"/>
  <c r="AG90" i="3" s="1"/>
  <c r="AQ90" i="3"/>
  <c r="AO90" i="3"/>
  <c r="AH90" i="3"/>
  <c r="AF90" i="3"/>
  <c r="AC90" i="3"/>
  <c r="AB90" i="3"/>
  <c r="AD90" i="3" s="1"/>
  <c r="P90" i="3"/>
  <c r="AP90" i="3" s="1"/>
  <c r="G90" i="3"/>
  <c r="A90" i="3"/>
  <c r="AZ89" i="3"/>
  <c r="AY89" i="3"/>
  <c r="AU89" i="3"/>
  <c r="AR89" i="3"/>
  <c r="AG89" i="3" s="1"/>
  <c r="AQ89" i="3"/>
  <c r="AO89" i="3"/>
  <c r="AH89" i="3"/>
  <c r="AF89" i="3"/>
  <c r="AC89" i="3"/>
  <c r="AB89" i="3"/>
  <c r="AD89" i="3" s="1"/>
  <c r="P89" i="3"/>
  <c r="AP89" i="3" s="1"/>
  <c r="G89" i="3"/>
  <c r="A89" i="3"/>
  <c r="AZ88" i="3"/>
  <c r="AY88" i="3"/>
  <c r="AU88" i="3"/>
  <c r="AR88" i="3"/>
  <c r="AG88" i="3" s="1"/>
  <c r="AQ88" i="3"/>
  <c r="AO88" i="3"/>
  <c r="AH88" i="3"/>
  <c r="AF88" i="3"/>
  <c r="AC88" i="3"/>
  <c r="AB88" i="3"/>
  <c r="AD88" i="3" s="1"/>
  <c r="P88" i="3"/>
  <c r="AP88" i="3" s="1"/>
  <c r="G88" i="3"/>
  <c r="A88" i="3"/>
  <c r="AZ87" i="3"/>
  <c r="AY87" i="3"/>
  <c r="AU87" i="3"/>
  <c r="AR87" i="3"/>
  <c r="AG87" i="3" s="1"/>
  <c r="AQ87" i="3"/>
  <c r="AO87" i="3"/>
  <c r="AH87" i="3"/>
  <c r="AF87" i="3"/>
  <c r="AC87" i="3"/>
  <c r="AB87" i="3"/>
  <c r="AD87" i="3" s="1"/>
  <c r="P87" i="3"/>
  <c r="AP87" i="3" s="1"/>
  <c r="G87" i="3"/>
  <c r="A87" i="3"/>
  <c r="AZ86" i="3"/>
  <c r="AY86" i="3"/>
  <c r="AU86" i="3"/>
  <c r="AR86" i="3"/>
  <c r="AG86" i="3" s="1"/>
  <c r="AQ86" i="3"/>
  <c r="AO86" i="3"/>
  <c r="AH86" i="3"/>
  <c r="AF86" i="3"/>
  <c r="AC86" i="3"/>
  <c r="AB86" i="3"/>
  <c r="AD86" i="3" s="1"/>
  <c r="P86" i="3"/>
  <c r="AP86" i="3" s="1"/>
  <c r="G86" i="3"/>
  <c r="A86" i="3"/>
  <c r="AZ85" i="3"/>
  <c r="AY85" i="3"/>
  <c r="AU85" i="3"/>
  <c r="AR85" i="3"/>
  <c r="AG85" i="3" s="1"/>
  <c r="AQ85" i="3"/>
  <c r="AO85" i="3"/>
  <c r="AH85" i="3"/>
  <c r="AF85" i="3"/>
  <c r="AC85" i="3"/>
  <c r="AB85" i="3"/>
  <c r="AD85" i="3" s="1"/>
  <c r="P85" i="3"/>
  <c r="AP85" i="3" s="1"/>
  <c r="G85" i="3"/>
  <c r="A85" i="3"/>
  <c r="AZ84" i="3"/>
  <c r="AY84" i="3"/>
  <c r="AU84" i="3"/>
  <c r="AR84" i="3"/>
  <c r="AG84" i="3" s="1"/>
  <c r="AQ84" i="3"/>
  <c r="AO84" i="3"/>
  <c r="AH84" i="3"/>
  <c r="AF84" i="3"/>
  <c r="AC84" i="3"/>
  <c r="AB84" i="3"/>
  <c r="AD84" i="3" s="1"/>
  <c r="P84" i="3"/>
  <c r="AP84" i="3" s="1"/>
  <c r="G84" i="3"/>
  <c r="A84" i="3"/>
  <c r="AZ83" i="3"/>
  <c r="AY83" i="3"/>
  <c r="AU83" i="3"/>
  <c r="AR83" i="3"/>
  <c r="AG83" i="3" s="1"/>
  <c r="AQ83" i="3"/>
  <c r="AO83" i="3"/>
  <c r="AH83" i="3"/>
  <c r="AF83" i="3"/>
  <c r="AC83" i="3"/>
  <c r="AB83" i="3"/>
  <c r="AD83" i="3" s="1"/>
  <c r="P83" i="3"/>
  <c r="AP83" i="3" s="1"/>
  <c r="G83" i="3"/>
  <c r="A83" i="3"/>
  <c r="AZ82" i="3"/>
  <c r="AY82" i="3"/>
  <c r="AU82" i="3"/>
  <c r="AR82" i="3"/>
  <c r="AG82" i="3" s="1"/>
  <c r="AQ82" i="3"/>
  <c r="AO82" i="3"/>
  <c r="AH82" i="3"/>
  <c r="AF82" i="3"/>
  <c r="AC82" i="3"/>
  <c r="AB82" i="3"/>
  <c r="AD82" i="3" s="1"/>
  <c r="P82" i="3"/>
  <c r="AP82" i="3" s="1"/>
  <c r="G82" i="3"/>
  <c r="A82" i="3"/>
  <c r="AZ81" i="3"/>
  <c r="AY81" i="3"/>
  <c r="AU81" i="3"/>
  <c r="AR81" i="3"/>
  <c r="AG81" i="3" s="1"/>
  <c r="AQ81" i="3"/>
  <c r="AO81" i="3"/>
  <c r="AH81" i="3"/>
  <c r="AF81" i="3"/>
  <c r="AC81" i="3"/>
  <c r="AB81" i="3"/>
  <c r="AD81" i="3" s="1"/>
  <c r="P81" i="3"/>
  <c r="AP81" i="3" s="1"/>
  <c r="G81" i="3"/>
  <c r="A81" i="3"/>
  <c r="AZ80" i="3"/>
  <c r="AY80" i="3"/>
  <c r="AU80" i="3"/>
  <c r="AR80" i="3"/>
  <c r="AG80" i="3" s="1"/>
  <c r="AQ80" i="3"/>
  <c r="AO80" i="3"/>
  <c r="AH80" i="3"/>
  <c r="AF80" i="3"/>
  <c r="AC80" i="3"/>
  <c r="AB80" i="3"/>
  <c r="AD80" i="3" s="1"/>
  <c r="P80" i="3"/>
  <c r="AP80" i="3" s="1"/>
  <c r="G80" i="3"/>
  <c r="A80" i="3"/>
  <c r="AZ79" i="3"/>
  <c r="AY79" i="3"/>
  <c r="AU79" i="3"/>
  <c r="AR79" i="3"/>
  <c r="AG79" i="3" s="1"/>
  <c r="AQ79" i="3"/>
  <c r="AO79" i="3"/>
  <c r="AH79" i="3"/>
  <c r="AF79" i="3"/>
  <c r="AC79" i="3"/>
  <c r="AB79" i="3"/>
  <c r="AD79" i="3" s="1"/>
  <c r="P79" i="3"/>
  <c r="AP79" i="3" s="1"/>
  <c r="G79" i="3"/>
  <c r="A79" i="3"/>
  <c r="AZ78" i="3"/>
  <c r="AY78" i="3"/>
  <c r="AU78" i="3"/>
  <c r="AR78" i="3"/>
  <c r="AG78" i="3" s="1"/>
  <c r="AQ78" i="3"/>
  <c r="AO78" i="3"/>
  <c r="AH78" i="3"/>
  <c r="AF78" i="3"/>
  <c r="AC78" i="3"/>
  <c r="AB78" i="3"/>
  <c r="AD78" i="3" s="1"/>
  <c r="P78" i="3"/>
  <c r="AP78" i="3" s="1"/>
  <c r="G78" i="3"/>
  <c r="A78" i="3"/>
  <c r="AZ77" i="3"/>
  <c r="AY77" i="3"/>
  <c r="AU77" i="3"/>
  <c r="AR77" i="3"/>
  <c r="AG77" i="3" s="1"/>
  <c r="AQ77" i="3"/>
  <c r="AO77" i="3"/>
  <c r="AH77" i="3"/>
  <c r="AF77" i="3"/>
  <c r="AC77" i="3"/>
  <c r="AB77" i="3"/>
  <c r="AD77" i="3" s="1"/>
  <c r="P77" i="3"/>
  <c r="AP77" i="3" s="1"/>
  <c r="G77" i="3"/>
  <c r="A77" i="3"/>
  <c r="AZ76" i="3"/>
  <c r="AY76" i="3"/>
  <c r="AU76" i="3"/>
  <c r="AR76" i="3"/>
  <c r="AG76" i="3" s="1"/>
  <c r="AQ76" i="3"/>
  <c r="AO76" i="3"/>
  <c r="AH76" i="3"/>
  <c r="AF76" i="3"/>
  <c r="AC76" i="3"/>
  <c r="AB76" i="3"/>
  <c r="AD76" i="3" s="1"/>
  <c r="P76" i="3"/>
  <c r="AP76" i="3" s="1"/>
  <c r="G76" i="3"/>
  <c r="A76" i="3"/>
  <c r="AZ75" i="3"/>
  <c r="AY75" i="3"/>
  <c r="AU75" i="3"/>
  <c r="AR75" i="3"/>
  <c r="AG75" i="3" s="1"/>
  <c r="AQ75" i="3"/>
  <c r="AO75" i="3"/>
  <c r="AH75" i="3"/>
  <c r="AF75" i="3"/>
  <c r="AC75" i="3"/>
  <c r="AB75" i="3"/>
  <c r="AD75" i="3" s="1"/>
  <c r="P75" i="3"/>
  <c r="AP75" i="3" s="1"/>
  <c r="G75" i="3"/>
  <c r="A75" i="3"/>
  <c r="AZ74" i="3"/>
  <c r="AY74" i="3"/>
  <c r="AU74" i="3"/>
  <c r="AR74" i="3"/>
  <c r="AG74" i="3" s="1"/>
  <c r="AQ74" i="3"/>
  <c r="AO74" i="3"/>
  <c r="AH74" i="3"/>
  <c r="AF74" i="3"/>
  <c r="AC74" i="3"/>
  <c r="AB74" i="3"/>
  <c r="AD74" i="3" s="1"/>
  <c r="P74" i="3"/>
  <c r="AP74" i="3" s="1"/>
  <c r="G74" i="3"/>
  <c r="A74" i="3"/>
  <c r="AZ73" i="3"/>
  <c r="AY73" i="3"/>
  <c r="AU73" i="3"/>
  <c r="AR73" i="3"/>
  <c r="AG73" i="3" s="1"/>
  <c r="AQ73" i="3"/>
  <c r="AO73" i="3"/>
  <c r="AH73" i="3"/>
  <c r="AF73" i="3"/>
  <c r="AC73" i="3"/>
  <c r="AB73" i="3"/>
  <c r="AD73" i="3" s="1"/>
  <c r="P73" i="3"/>
  <c r="AP73" i="3" s="1"/>
  <c r="G73" i="3"/>
  <c r="A73" i="3"/>
  <c r="AZ72" i="3"/>
  <c r="AY72" i="3"/>
  <c r="AU72" i="3"/>
  <c r="AR72" i="3"/>
  <c r="AG72" i="3" s="1"/>
  <c r="AQ72" i="3"/>
  <c r="AO72" i="3"/>
  <c r="AH72" i="3"/>
  <c r="AF72" i="3"/>
  <c r="AC72" i="3"/>
  <c r="AB72" i="3"/>
  <c r="AD72" i="3" s="1"/>
  <c r="P72" i="3"/>
  <c r="AP72" i="3" s="1"/>
  <c r="G72" i="3"/>
  <c r="A72" i="3"/>
  <c r="AZ71" i="3"/>
  <c r="AY71" i="3"/>
  <c r="AU71" i="3"/>
  <c r="AR71" i="3"/>
  <c r="AG71" i="3" s="1"/>
  <c r="AQ71" i="3"/>
  <c r="AO71" i="3"/>
  <c r="AH71" i="3"/>
  <c r="AF71" i="3"/>
  <c r="AC71" i="3"/>
  <c r="AB71" i="3"/>
  <c r="AD71" i="3" s="1"/>
  <c r="P71" i="3"/>
  <c r="AP71" i="3" s="1"/>
  <c r="G71" i="3"/>
  <c r="A71" i="3"/>
  <c r="AZ70" i="3"/>
  <c r="AY70" i="3"/>
  <c r="AU70" i="3"/>
  <c r="AR70" i="3"/>
  <c r="AG70" i="3" s="1"/>
  <c r="AQ70" i="3"/>
  <c r="AO70" i="3"/>
  <c r="AH70" i="3"/>
  <c r="AF70" i="3"/>
  <c r="AC70" i="3"/>
  <c r="AB70" i="3"/>
  <c r="AD70" i="3" s="1"/>
  <c r="P70" i="3"/>
  <c r="AP70" i="3" s="1"/>
  <c r="G70" i="3"/>
  <c r="A70" i="3"/>
  <c r="AZ69" i="3"/>
  <c r="AY69" i="3"/>
  <c r="AU69" i="3"/>
  <c r="AR69" i="3"/>
  <c r="AG69" i="3" s="1"/>
  <c r="AQ69" i="3"/>
  <c r="AO69" i="3"/>
  <c r="AH69" i="3"/>
  <c r="AF69" i="3"/>
  <c r="AC69" i="3"/>
  <c r="AB69" i="3"/>
  <c r="AD69" i="3" s="1"/>
  <c r="P69" i="3"/>
  <c r="AP69" i="3" s="1"/>
  <c r="G69" i="3"/>
  <c r="A69" i="3"/>
  <c r="AZ68" i="3"/>
  <c r="AY68" i="3"/>
  <c r="AU68" i="3"/>
  <c r="AR68" i="3"/>
  <c r="AG68" i="3" s="1"/>
  <c r="AQ68" i="3"/>
  <c r="AO68" i="3"/>
  <c r="AH68" i="3"/>
  <c r="AF68" i="3"/>
  <c r="AC68" i="3"/>
  <c r="AB68" i="3"/>
  <c r="AD68" i="3" s="1"/>
  <c r="P68" i="3"/>
  <c r="AP68" i="3" s="1"/>
  <c r="G68" i="3"/>
  <c r="A68" i="3"/>
  <c r="AZ67" i="3"/>
  <c r="AY67" i="3"/>
  <c r="AU67" i="3"/>
  <c r="AR67" i="3"/>
  <c r="AG67" i="3" s="1"/>
  <c r="AQ67" i="3"/>
  <c r="AO67" i="3"/>
  <c r="AH67" i="3"/>
  <c r="AF67" i="3"/>
  <c r="AC67" i="3"/>
  <c r="AB67" i="3"/>
  <c r="AD67" i="3" s="1"/>
  <c r="P67" i="3"/>
  <c r="AP67" i="3" s="1"/>
  <c r="G67" i="3"/>
  <c r="A67" i="3"/>
  <c r="AZ66" i="3"/>
  <c r="AY66" i="3"/>
  <c r="AU66" i="3"/>
  <c r="AR66" i="3"/>
  <c r="AG66" i="3" s="1"/>
  <c r="AQ66" i="3"/>
  <c r="AO66" i="3"/>
  <c r="AH66" i="3"/>
  <c r="AF66" i="3"/>
  <c r="AC66" i="3"/>
  <c r="AB66" i="3"/>
  <c r="AD66" i="3" s="1"/>
  <c r="P66" i="3"/>
  <c r="AP66" i="3" s="1"/>
  <c r="G66" i="3"/>
  <c r="A66" i="3"/>
  <c r="AZ65" i="3"/>
  <c r="AY65" i="3"/>
  <c r="AU65" i="3"/>
  <c r="AR65" i="3"/>
  <c r="AG65" i="3" s="1"/>
  <c r="AQ65" i="3"/>
  <c r="AO65" i="3"/>
  <c r="AH65" i="3"/>
  <c r="AF65" i="3"/>
  <c r="AC65" i="3"/>
  <c r="AB65" i="3"/>
  <c r="AD65" i="3" s="1"/>
  <c r="P65" i="3"/>
  <c r="AP65" i="3" s="1"/>
  <c r="G65" i="3"/>
  <c r="A65" i="3"/>
  <c r="AZ64" i="3"/>
  <c r="AY64" i="3"/>
  <c r="AU64" i="3"/>
  <c r="AR64" i="3"/>
  <c r="AG64" i="3" s="1"/>
  <c r="AQ64" i="3"/>
  <c r="AO64" i="3"/>
  <c r="AH64" i="3"/>
  <c r="AF64" i="3"/>
  <c r="AC64" i="3"/>
  <c r="AB64" i="3"/>
  <c r="AD64" i="3" s="1"/>
  <c r="P64" i="3"/>
  <c r="AP64" i="3" s="1"/>
  <c r="G64" i="3"/>
  <c r="A64" i="3"/>
  <c r="AZ63" i="3"/>
  <c r="AY63" i="3"/>
  <c r="AU63" i="3"/>
  <c r="AR63" i="3"/>
  <c r="AG63" i="3" s="1"/>
  <c r="AQ63" i="3"/>
  <c r="AO63" i="3"/>
  <c r="AH63" i="3"/>
  <c r="AF63" i="3"/>
  <c r="AC63" i="3"/>
  <c r="AB63" i="3"/>
  <c r="AD63" i="3" s="1"/>
  <c r="P63" i="3"/>
  <c r="AP63" i="3" s="1"/>
  <c r="G63" i="3"/>
  <c r="A63" i="3"/>
  <c r="AZ62" i="3"/>
  <c r="AY62" i="3"/>
  <c r="AU62" i="3"/>
  <c r="AR62" i="3"/>
  <c r="AG62" i="3" s="1"/>
  <c r="AQ62" i="3"/>
  <c r="AO62" i="3"/>
  <c r="AH62" i="3"/>
  <c r="AF62" i="3"/>
  <c r="AC62" i="3"/>
  <c r="AB62" i="3"/>
  <c r="AD62" i="3" s="1"/>
  <c r="P62" i="3"/>
  <c r="AP62" i="3" s="1"/>
  <c r="G62" i="3"/>
  <c r="A62" i="3"/>
  <c r="AZ61" i="3"/>
  <c r="AY61" i="3"/>
  <c r="AU61" i="3"/>
  <c r="AR61" i="3"/>
  <c r="AG61" i="3" s="1"/>
  <c r="AQ61" i="3"/>
  <c r="AO61" i="3"/>
  <c r="AH61" i="3"/>
  <c r="AF61" i="3"/>
  <c r="AC61" i="3"/>
  <c r="AB61" i="3"/>
  <c r="AD61" i="3" s="1"/>
  <c r="P61" i="3"/>
  <c r="AP61" i="3" s="1"/>
  <c r="G61" i="3"/>
  <c r="A61" i="3"/>
  <c r="AZ60" i="3"/>
  <c r="AY60" i="3"/>
  <c r="AU60" i="3"/>
  <c r="AR60" i="3"/>
  <c r="AG60" i="3" s="1"/>
  <c r="AQ60" i="3"/>
  <c r="AP60" i="3"/>
  <c r="AO60" i="3"/>
  <c r="AH60" i="3"/>
  <c r="AF60" i="3"/>
  <c r="AC60" i="3"/>
  <c r="AB60" i="3"/>
  <c r="AD60" i="3" s="1"/>
  <c r="G60" i="3"/>
  <c r="A60" i="3"/>
  <c r="AZ59" i="3"/>
  <c r="AY59" i="3"/>
  <c r="AU59" i="3"/>
  <c r="AR59" i="3"/>
  <c r="AG59" i="3" s="1"/>
  <c r="AQ59" i="3"/>
  <c r="AO59" i="3"/>
  <c r="AH59" i="3"/>
  <c r="AF59" i="3"/>
  <c r="AC59" i="3"/>
  <c r="AB59" i="3"/>
  <c r="AD59" i="3" s="1"/>
  <c r="P59" i="3"/>
  <c r="AP59" i="3" s="1"/>
  <c r="G59" i="3"/>
  <c r="A59" i="3"/>
  <c r="AZ58" i="3"/>
  <c r="AY58" i="3"/>
  <c r="AU58" i="3"/>
  <c r="AR58" i="3"/>
  <c r="AG58" i="3" s="1"/>
  <c r="AQ58" i="3"/>
  <c r="AO58" i="3"/>
  <c r="AH58" i="3"/>
  <c r="AF58" i="3"/>
  <c r="AC58" i="3"/>
  <c r="AB58" i="3"/>
  <c r="AD58" i="3" s="1"/>
  <c r="P58" i="3"/>
  <c r="AP58" i="3" s="1"/>
  <c r="G58" i="3"/>
  <c r="A58" i="3"/>
  <c r="AZ57" i="3"/>
  <c r="AY57" i="3"/>
  <c r="AU57" i="3"/>
  <c r="AR57" i="3"/>
  <c r="AG57" i="3" s="1"/>
  <c r="AQ57" i="3"/>
  <c r="AO57" i="3"/>
  <c r="AH57" i="3"/>
  <c r="AF57" i="3"/>
  <c r="AC57" i="3"/>
  <c r="AB57" i="3"/>
  <c r="AD57" i="3" s="1"/>
  <c r="P57" i="3"/>
  <c r="AP57" i="3" s="1"/>
  <c r="G57" i="3"/>
  <c r="A57" i="3"/>
  <c r="AZ56" i="3"/>
  <c r="AY56" i="3"/>
  <c r="AU56" i="3"/>
  <c r="AR56" i="3"/>
  <c r="AG56" i="3" s="1"/>
  <c r="AQ56" i="3"/>
  <c r="AO56" i="3"/>
  <c r="AH56" i="3"/>
  <c r="AF56" i="3"/>
  <c r="AC56" i="3"/>
  <c r="AB56" i="3"/>
  <c r="AD56" i="3" s="1"/>
  <c r="P56" i="3"/>
  <c r="AP56" i="3" s="1"/>
  <c r="G56" i="3"/>
  <c r="A56" i="3"/>
  <c r="AZ55" i="3"/>
  <c r="AY55" i="3"/>
  <c r="AU55" i="3"/>
  <c r="AR55" i="3"/>
  <c r="AG55" i="3" s="1"/>
  <c r="AQ55" i="3"/>
  <c r="AO55" i="3"/>
  <c r="AH55" i="3"/>
  <c r="AF55" i="3"/>
  <c r="AC55" i="3"/>
  <c r="AB55" i="3"/>
  <c r="AD55" i="3" s="1"/>
  <c r="P55" i="3"/>
  <c r="AP55" i="3" s="1"/>
  <c r="G55" i="3"/>
  <c r="A55" i="3"/>
  <c r="AZ54" i="3"/>
  <c r="AY54" i="3"/>
  <c r="AU54" i="3"/>
  <c r="AR54" i="3"/>
  <c r="AG54" i="3" s="1"/>
  <c r="AQ54" i="3"/>
  <c r="AO54" i="3"/>
  <c r="AH54" i="3"/>
  <c r="AF54" i="3"/>
  <c r="AC54" i="3"/>
  <c r="AB54" i="3"/>
  <c r="AD54" i="3" s="1"/>
  <c r="P54" i="3"/>
  <c r="AP54" i="3" s="1"/>
  <c r="G54" i="3"/>
  <c r="A54" i="3"/>
  <c r="AZ53" i="3"/>
  <c r="AY53" i="3"/>
  <c r="AU53" i="3"/>
  <c r="AR53" i="3"/>
  <c r="AG53" i="3" s="1"/>
  <c r="AQ53" i="3"/>
  <c r="AO53" i="3"/>
  <c r="AH53" i="3"/>
  <c r="AF53" i="3"/>
  <c r="AC53" i="3"/>
  <c r="AB53" i="3"/>
  <c r="AD53" i="3" s="1"/>
  <c r="P53" i="3"/>
  <c r="AP53" i="3" s="1"/>
  <c r="G53" i="3"/>
  <c r="A53" i="3"/>
  <c r="AZ52" i="3"/>
  <c r="AY52" i="3"/>
  <c r="AU52" i="3"/>
  <c r="AR52" i="3"/>
  <c r="AG52" i="3" s="1"/>
  <c r="AQ52" i="3"/>
  <c r="AO52" i="3"/>
  <c r="AH52" i="3"/>
  <c r="AF52" i="3"/>
  <c r="AC52" i="3"/>
  <c r="AB52" i="3"/>
  <c r="AD52" i="3" s="1"/>
  <c r="P52" i="3"/>
  <c r="AP52" i="3" s="1"/>
  <c r="G52" i="3"/>
  <c r="A52" i="3"/>
  <c r="AZ51" i="3"/>
  <c r="AY51" i="3"/>
  <c r="AU51" i="3"/>
  <c r="AR51" i="3"/>
  <c r="AG51" i="3" s="1"/>
  <c r="AQ51" i="3"/>
  <c r="AO51" i="3"/>
  <c r="AH51" i="3"/>
  <c r="AF51" i="3"/>
  <c r="AC51" i="3"/>
  <c r="AB51" i="3"/>
  <c r="AD51" i="3" s="1"/>
  <c r="P51" i="3"/>
  <c r="AP51" i="3" s="1"/>
  <c r="G51" i="3"/>
  <c r="A51" i="3"/>
  <c r="AZ50" i="3"/>
  <c r="AY50" i="3"/>
  <c r="AU50" i="3"/>
  <c r="AR50" i="3"/>
  <c r="AG50" i="3" s="1"/>
  <c r="AQ50" i="3"/>
  <c r="AO50" i="3"/>
  <c r="AH50" i="3"/>
  <c r="AF50" i="3"/>
  <c r="AC50" i="3"/>
  <c r="AB50" i="3"/>
  <c r="AD50" i="3" s="1"/>
  <c r="P50" i="3"/>
  <c r="AP50" i="3" s="1"/>
  <c r="G50" i="3"/>
  <c r="A50" i="3"/>
  <c r="AZ49" i="3"/>
  <c r="AY49" i="3"/>
  <c r="AU49" i="3"/>
  <c r="AR49" i="3"/>
  <c r="AG49" i="3" s="1"/>
  <c r="AQ49" i="3"/>
  <c r="AO49" i="3"/>
  <c r="AH49" i="3"/>
  <c r="AF49" i="3"/>
  <c r="AC49" i="3"/>
  <c r="AB49" i="3"/>
  <c r="AD49" i="3" s="1"/>
  <c r="P49" i="3"/>
  <c r="AP49" i="3" s="1"/>
  <c r="G49" i="3"/>
  <c r="A49" i="3"/>
  <c r="AZ48" i="3"/>
  <c r="AY48" i="3"/>
  <c r="AU48" i="3"/>
  <c r="AR48" i="3"/>
  <c r="AG48" i="3" s="1"/>
  <c r="AQ48" i="3"/>
  <c r="AO48" i="3"/>
  <c r="AH48" i="3"/>
  <c r="AF48" i="3"/>
  <c r="AC48" i="3"/>
  <c r="AB48" i="3"/>
  <c r="AD48" i="3" s="1"/>
  <c r="P48" i="3"/>
  <c r="AP48" i="3" s="1"/>
  <c r="G48" i="3"/>
  <c r="A48" i="3"/>
  <c r="AZ47" i="3"/>
  <c r="AY47" i="3"/>
  <c r="AU47" i="3"/>
  <c r="AR47" i="3"/>
  <c r="AG47" i="3" s="1"/>
  <c r="AQ47" i="3"/>
  <c r="AO47" i="3"/>
  <c r="AH47" i="3"/>
  <c r="AF47" i="3"/>
  <c r="AC47" i="3"/>
  <c r="AB47" i="3"/>
  <c r="AD47" i="3" s="1"/>
  <c r="P47" i="3"/>
  <c r="AP47" i="3" s="1"/>
  <c r="G47" i="3"/>
  <c r="A47" i="3"/>
  <c r="AZ46" i="3"/>
  <c r="AY46" i="3"/>
  <c r="AU46" i="3"/>
  <c r="AR46" i="3"/>
  <c r="AG46" i="3" s="1"/>
  <c r="AQ46" i="3"/>
  <c r="AO46" i="3"/>
  <c r="AH46" i="3"/>
  <c r="AF46" i="3"/>
  <c r="AC46" i="3"/>
  <c r="AB46" i="3"/>
  <c r="AD46" i="3" s="1"/>
  <c r="P46" i="3"/>
  <c r="AP46" i="3" s="1"/>
  <c r="G46" i="3"/>
  <c r="A46" i="3"/>
  <c r="AZ45" i="3"/>
  <c r="AY45" i="3"/>
  <c r="AU45" i="3"/>
  <c r="AR45" i="3"/>
  <c r="AG45" i="3" s="1"/>
  <c r="AQ45" i="3"/>
  <c r="AO45" i="3"/>
  <c r="AH45" i="3"/>
  <c r="AF45" i="3"/>
  <c r="AC45" i="3"/>
  <c r="AB45" i="3"/>
  <c r="AD45" i="3" s="1"/>
  <c r="P45" i="3"/>
  <c r="AP45" i="3" s="1"/>
  <c r="G45" i="3"/>
  <c r="A45" i="3"/>
  <c r="AZ44" i="3"/>
  <c r="AY44" i="3"/>
  <c r="AU44" i="3"/>
  <c r="AR44" i="3"/>
  <c r="AG44" i="3" s="1"/>
  <c r="AQ44" i="3"/>
  <c r="AO44" i="3"/>
  <c r="AH44" i="3"/>
  <c r="AF44" i="3"/>
  <c r="AC44" i="3"/>
  <c r="AB44" i="3"/>
  <c r="AD44" i="3" s="1"/>
  <c r="P44" i="3"/>
  <c r="AP44" i="3" s="1"/>
  <c r="G44" i="3"/>
  <c r="A44" i="3"/>
  <c r="AZ43" i="3"/>
  <c r="AY43" i="3"/>
  <c r="AU43" i="3"/>
  <c r="AR43" i="3"/>
  <c r="AG43" i="3" s="1"/>
  <c r="AQ43" i="3"/>
  <c r="AO43" i="3"/>
  <c r="AH43" i="3"/>
  <c r="AF43" i="3"/>
  <c r="AC43" i="3"/>
  <c r="AB43" i="3"/>
  <c r="AD43" i="3" s="1"/>
  <c r="P43" i="3"/>
  <c r="AP43" i="3" s="1"/>
  <c r="G43" i="3"/>
  <c r="A43" i="3"/>
  <c r="AZ42" i="3"/>
  <c r="AY42" i="3"/>
  <c r="AU42" i="3"/>
  <c r="AR42" i="3"/>
  <c r="AG42" i="3" s="1"/>
  <c r="AQ42" i="3"/>
  <c r="AO42" i="3"/>
  <c r="AH42" i="3"/>
  <c r="AF42" i="3"/>
  <c r="AC42" i="3"/>
  <c r="AB42" i="3"/>
  <c r="AD42" i="3" s="1"/>
  <c r="P42" i="3"/>
  <c r="AP42" i="3" s="1"/>
  <c r="G42" i="3"/>
  <c r="A42" i="3"/>
  <c r="AZ41" i="3"/>
  <c r="AY41" i="3"/>
  <c r="AU41" i="3"/>
  <c r="AR41" i="3"/>
  <c r="AG41" i="3" s="1"/>
  <c r="AQ41" i="3"/>
  <c r="AO41" i="3"/>
  <c r="AH41" i="3"/>
  <c r="AF41" i="3"/>
  <c r="AC41" i="3"/>
  <c r="AB41" i="3"/>
  <c r="AD41" i="3" s="1"/>
  <c r="P41" i="3"/>
  <c r="AP41" i="3" s="1"/>
  <c r="G41" i="3"/>
  <c r="A41" i="3"/>
  <c r="AZ40" i="3"/>
  <c r="AY40" i="3"/>
  <c r="AU40" i="3"/>
  <c r="AR40" i="3"/>
  <c r="AG40" i="3" s="1"/>
  <c r="AQ40" i="3"/>
  <c r="AO40" i="3"/>
  <c r="AH40" i="3"/>
  <c r="AF40" i="3"/>
  <c r="AC40" i="3"/>
  <c r="AB40" i="3"/>
  <c r="AD40" i="3" s="1"/>
  <c r="P40" i="3"/>
  <c r="AP40" i="3" s="1"/>
  <c r="G40" i="3"/>
  <c r="A40" i="3"/>
  <c r="AZ39" i="3"/>
  <c r="AY39" i="3"/>
  <c r="AU39" i="3"/>
  <c r="AR39" i="3"/>
  <c r="AG39" i="3" s="1"/>
  <c r="AQ39" i="3"/>
  <c r="AO39" i="3"/>
  <c r="AH39" i="3"/>
  <c r="AF39" i="3"/>
  <c r="AC39" i="3"/>
  <c r="AB39" i="3"/>
  <c r="AD39" i="3" s="1"/>
  <c r="P39" i="3"/>
  <c r="AP39" i="3" s="1"/>
  <c r="G39" i="3"/>
  <c r="A39" i="3"/>
  <c r="AZ38" i="3"/>
  <c r="AY38" i="3"/>
  <c r="AU38" i="3"/>
  <c r="AR38" i="3"/>
  <c r="AG38" i="3" s="1"/>
  <c r="AQ38" i="3"/>
  <c r="AO38" i="3"/>
  <c r="AH38" i="3"/>
  <c r="AF38" i="3"/>
  <c r="AC38" i="3"/>
  <c r="AB38" i="3"/>
  <c r="AD38" i="3" s="1"/>
  <c r="P38" i="3"/>
  <c r="AP38" i="3" s="1"/>
  <c r="G38" i="3"/>
  <c r="A38" i="3"/>
  <c r="AZ37" i="3"/>
  <c r="AY37" i="3"/>
  <c r="AU37" i="3"/>
  <c r="AR37" i="3"/>
  <c r="AG37" i="3" s="1"/>
  <c r="AQ37" i="3"/>
  <c r="AP37" i="3"/>
  <c r="AO37" i="3"/>
  <c r="AH37" i="3"/>
  <c r="AF37" i="3"/>
  <c r="AC37" i="3"/>
  <c r="AB37" i="3"/>
  <c r="AD37" i="3" s="1"/>
  <c r="G37" i="3"/>
  <c r="A37" i="3"/>
  <c r="AZ36" i="3"/>
  <c r="AY36" i="3"/>
  <c r="AU36" i="3"/>
  <c r="AR36" i="3"/>
  <c r="AG36" i="3" s="1"/>
  <c r="AQ36" i="3"/>
  <c r="AO36" i="3"/>
  <c r="AH36" i="3"/>
  <c r="AF36" i="3"/>
  <c r="AC36" i="3"/>
  <c r="AB36" i="3"/>
  <c r="AD36" i="3" s="1"/>
  <c r="P36" i="3"/>
  <c r="AP36" i="3" s="1"/>
  <c r="G36" i="3"/>
  <c r="A36" i="3"/>
  <c r="AZ35" i="3"/>
  <c r="AY35" i="3"/>
  <c r="AU35" i="3"/>
  <c r="AR35" i="3"/>
  <c r="AG35" i="3" s="1"/>
  <c r="AQ35" i="3"/>
  <c r="AO35" i="3"/>
  <c r="AH35" i="3"/>
  <c r="AF35" i="3"/>
  <c r="AC35" i="3"/>
  <c r="AB35" i="3"/>
  <c r="AD35" i="3" s="1"/>
  <c r="P35" i="3"/>
  <c r="AP35" i="3" s="1"/>
  <c r="G35" i="3"/>
  <c r="A35" i="3"/>
  <c r="AZ34" i="3"/>
  <c r="AU34" i="3"/>
  <c r="AR34" i="3"/>
  <c r="AG34" i="3" s="1"/>
  <c r="AQ34" i="3"/>
  <c r="AO34" i="3"/>
  <c r="AH34" i="3"/>
  <c r="AF34" i="3"/>
  <c r="AC34" i="3"/>
  <c r="AB34" i="3"/>
  <c r="AD34" i="3" s="1"/>
  <c r="P34" i="3"/>
  <c r="AP34" i="3" s="1"/>
  <c r="G34" i="3"/>
  <c r="A34" i="3"/>
  <c r="AZ33" i="3"/>
  <c r="AY33" i="3"/>
  <c r="AU33" i="3"/>
  <c r="AR33" i="3"/>
  <c r="AG33" i="3" s="1"/>
  <c r="AQ33" i="3"/>
  <c r="AO33" i="3"/>
  <c r="AH33" i="3"/>
  <c r="AF33" i="3"/>
  <c r="AC33" i="3"/>
  <c r="AB33" i="3"/>
  <c r="AD33" i="3" s="1"/>
  <c r="P33" i="3"/>
  <c r="AP33" i="3" s="1"/>
  <c r="G33" i="3"/>
  <c r="A33" i="3"/>
  <c r="AZ32" i="3"/>
  <c r="AY32" i="3"/>
  <c r="AU32" i="3"/>
  <c r="AR32" i="3"/>
  <c r="AG32" i="3" s="1"/>
  <c r="AQ32" i="3"/>
  <c r="AO32" i="3"/>
  <c r="AH32" i="3"/>
  <c r="AF32" i="3"/>
  <c r="AC32" i="3"/>
  <c r="AB32" i="3"/>
  <c r="AD32" i="3" s="1"/>
  <c r="P32" i="3"/>
  <c r="AP32" i="3" s="1"/>
  <c r="G32" i="3"/>
  <c r="A32" i="3"/>
  <c r="AZ31" i="3"/>
  <c r="AY31" i="3"/>
  <c r="AU31" i="3"/>
  <c r="AR31" i="3"/>
  <c r="AG31" i="3" s="1"/>
  <c r="AQ31" i="3"/>
  <c r="AO31" i="3"/>
  <c r="AH31" i="3"/>
  <c r="AF31" i="3"/>
  <c r="AC31" i="3"/>
  <c r="AB31" i="3"/>
  <c r="AD31" i="3" s="1"/>
  <c r="P31" i="3"/>
  <c r="AP31" i="3" s="1"/>
  <c r="G31" i="3"/>
  <c r="A31" i="3"/>
  <c r="AZ30" i="3"/>
  <c r="AY30" i="3"/>
  <c r="AU30" i="3"/>
  <c r="AR30" i="3"/>
  <c r="AG30" i="3" s="1"/>
  <c r="AQ30" i="3"/>
  <c r="AO30" i="3"/>
  <c r="AH30" i="3"/>
  <c r="AF30" i="3"/>
  <c r="AC30" i="3"/>
  <c r="AB30" i="3"/>
  <c r="AD30" i="3" s="1"/>
  <c r="P30" i="3"/>
  <c r="AP30" i="3" s="1"/>
  <c r="G30" i="3"/>
  <c r="A30" i="3"/>
  <c r="AZ29" i="3"/>
  <c r="AY29" i="3"/>
  <c r="AU29" i="3"/>
  <c r="AR29" i="3"/>
  <c r="AG29" i="3" s="1"/>
  <c r="AQ29" i="3"/>
  <c r="AO29" i="3"/>
  <c r="AH29" i="3"/>
  <c r="AF29" i="3"/>
  <c r="AC29" i="3"/>
  <c r="AB29" i="3"/>
  <c r="AD29" i="3" s="1"/>
  <c r="P29" i="3"/>
  <c r="AP29" i="3" s="1"/>
  <c r="G29" i="3"/>
  <c r="A29" i="3"/>
  <c r="AZ28" i="3"/>
  <c r="AY28" i="3"/>
  <c r="AU28" i="3"/>
  <c r="AR28" i="3"/>
  <c r="AG28" i="3" s="1"/>
  <c r="AQ28" i="3"/>
  <c r="AO28" i="3"/>
  <c r="AH28" i="3"/>
  <c r="AF28" i="3"/>
  <c r="AC28" i="3"/>
  <c r="AB28" i="3"/>
  <c r="AD28" i="3" s="1"/>
  <c r="P28" i="3"/>
  <c r="AP28" i="3" s="1"/>
  <c r="G28" i="3"/>
  <c r="A28" i="3"/>
  <c r="AZ27" i="3"/>
  <c r="AY27" i="3"/>
  <c r="AU27" i="3"/>
  <c r="AR27" i="3"/>
  <c r="AG27" i="3" s="1"/>
  <c r="AQ27" i="3"/>
  <c r="AO27" i="3"/>
  <c r="AH27" i="3"/>
  <c r="AF27" i="3"/>
  <c r="AC27" i="3"/>
  <c r="AB27" i="3"/>
  <c r="AD27" i="3" s="1"/>
  <c r="P27" i="3"/>
  <c r="AP27" i="3" s="1"/>
  <c r="G27" i="3"/>
  <c r="A27" i="3"/>
  <c r="AZ26" i="3"/>
  <c r="AY26" i="3"/>
  <c r="AU26" i="3"/>
  <c r="AR26" i="3"/>
  <c r="AG26" i="3" s="1"/>
  <c r="AQ26" i="3"/>
  <c r="AO26" i="3"/>
  <c r="AH26" i="3"/>
  <c r="AF26" i="3"/>
  <c r="AC26" i="3"/>
  <c r="AB26" i="3"/>
  <c r="AD26" i="3" s="1"/>
  <c r="P26" i="3"/>
  <c r="AP26" i="3" s="1"/>
  <c r="G26" i="3"/>
  <c r="A26" i="3"/>
  <c r="AZ25" i="3"/>
  <c r="AY25" i="3"/>
  <c r="AU25" i="3"/>
  <c r="AR25" i="3"/>
  <c r="AG25" i="3" s="1"/>
  <c r="AQ25" i="3"/>
  <c r="AO25" i="3"/>
  <c r="AH25" i="3"/>
  <c r="AF25" i="3"/>
  <c r="AC25" i="3"/>
  <c r="AB25" i="3"/>
  <c r="AD25" i="3" s="1"/>
  <c r="P25" i="3"/>
  <c r="AP25" i="3" s="1"/>
  <c r="G25" i="3"/>
  <c r="A25" i="3"/>
  <c r="AZ24" i="3"/>
  <c r="AY24" i="3"/>
  <c r="AU24" i="3"/>
  <c r="AR24" i="3"/>
  <c r="AG24" i="3" s="1"/>
  <c r="AQ24" i="3"/>
  <c r="AO24" i="3"/>
  <c r="AH24" i="3"/>
  <c r="AF24" i="3"/>
  <c r="AC24" i="3"/>
  <c r="AB24" i="3"/>
  <c r="AD24" i="3" s="1"/>
  <c r="P24" i="3"/>
  <c r="AP24" i="3" s="1"/>
  <c r="G24" i="3"/>
  <c r="A24" i="3"/>
  <c r="AZ23" i="3"/>
  <c r="AY23" i="3"/>
  <c r="AU23" i="3"/>
  <c r="AR23" i="3"/>
  <c r="AG23" i="3" s="1"/>
  <c r="AQ23" i="3"/>
  <c r="AO23" i="3"/>
  <c r="AH23" i="3"/>
  <c r="AF23" i="3"/>
  <c r="AC23" i="3"/>
  <c r="AB23" i="3"/>
  <c r="AD23" i="3" s="1"/>
  <c r="P23" i="3"/>
  <c r="AP23" i="3" s="1"/>
  <c r="G23" i="3"/>
  <c r="A23" i="3"/>
  <c r="AZ22" i="3"/>
  <c r="AY22" i="3"/>
  <c r="AU22" i="3"/>
  <c r="AR22" i="3"/>
  <c r="AG22" i="3" s="1"/>
  <c r="AQ22" i="3"/>
  <c r="AO22" i="3"/>
  <c r="AH22" i="3"/>
  <c r="AF22" i="3"/>
  <c r="AC22" i="3"/>
  <c r="AB22" i="3"/>
  <c r="AD22" i="3" s="1"/>
  <c r="P22" i="3"/>
  <c r="AP22" i="3" s="1"/>
  <c r="G22" i="3"/>
  <c r="A22" i="3"/>
  <c r="AZ21" i="3"/>
  <c r="AY21" i="3"/>
  <c r="AU21" i="3"/>
  <c r="AR21" i="3"/>
  <c r="AG21" i="3" s="1"/>
  <c r="AQ21" i="3"/>
  <c r="AO21" i="3"/>
  <c r="AH21" i="3"/>
  <c r="AF21" i="3"/>
  <c r="AC21" i="3"/>
  <c r="AB21" i="3"/>
  <c r="AD21" i="3" s="1"/>
  <c r="P21" i="3"/>
  <c r="AP21" i="3" s="1"/>
  <c r="G21" i="3"/>
  <c r="A21" i="3"/>
  <c r="AZ20" i="3"/>
  <c r="AY20" i="3"/>
  <c r="AU20" i="3"/>
  <c r="AR20" i="3"/>
  <c r="AG20" i="3" s="1"/>
  <c r="AQ20" i="3"/>
  <c r="AO20" i="3"/>
  <c r="AH20" i="3"/>
  <c r="AF20" i="3"/>
  <c r="AC20" i="3"/>
  <c r="AB20" i="3"/>
  <c r="AD20" i="3" s="1"/>
  <c r="P20" i="3"/>
  <c r="AP20" i="3" s="1"/>
  <c r="G20" i="3"/>
  <c r="A20" i="3"/>
  <c r="AZ19" i="3"/>
  <c r="AY19" i="3"/>
  <c r="AU19" i="3"/>
  <c r="AR19" i="3"/>
  <c r="AG19" i="3" s="1"/>
  <c r="AQ19" i="3"/>
  <c r="AO19" i="3"/>
  <c r="AH19" i="3"/>
  <c r="AF19" i="3"/>
  <c r="AC19" i="3"/>
  <c r="AB19" i="3"/>
  <c r="AD19" i="3" s="1"/>
  <c r="P19" i="3"/>
  <c r="AP19" i="3" s="1"/>
  <c r="G19" i="3"/>
  <c r="A19" i="3"/>
  <c r="AZ18" i="3"/>
  <c r="AY18" i="3"/>
  <c r="AU18" i="3"/>
  <c r="AR18" i="3"/>
  <c r="AG18" i="3" s="1"/>
  <c r="AQ18" i="3"/>
  <c r="AO18" i="3"/>
  <c r="AH18" i="3"/>
  <c r="AF18" i="3"/>
  <c r="AC18" i="3"/>
  <c r="AB18" i="3"/>
  <c r="AD18" i="3" s="1"/>
  <c r="P18" i="3"/>
  <c r="AP18" i="3" s="1"/>
  <c r="G18" i="3"/>
  <c r="A18" i="3"/>
  <c r="AZ17" i="3"/>
  <c r="AY17" i="3"/>
  <c r="AU17" i="3"/>
  <c r="AR17" i="3"/>
  <c r="AG17" i="3" s="1"/>
  <c r="AQ17" i="3"/>
  <c r="AO17" i="3"/>
  <c r="AH17" i="3"/>
  <c r="AF17" i="3"/>
  <c r="AC17" i="3"/>
  <c r="AB17" i="3"/>
  <c r="AD17" i="3" s="1"/>
  <c r="P17" i="3"/>
  <c r="AP17" i="3" s="1"/>
  <c r="G17" i="3"/>
  <c r="A17" i="3"/>
  <c r="AZ16" i="3"/>
  <c r="AY16" i="3"/>
  <c r="AU16" i="3"/>
  <c r="AR16" i="3"/>
  <c r="AG16" i="3" s="1"/>
  <c r="AQ16" i="3"/>
  <c r="AO16" i="3"/>
  <c r="AH16" i="3"/>
  <c r="AF16" i="3"/>
  <c r="AC16" i="3"/>
  <c r="AB16" i="3"/>
  <c r="AD16" i="3" s="1"/>
  <c r="P16" i="3"/>
  <c r="AP16" i="3" s="1"/>
  <c r="G16" i="3"/>
  <c r="A16" i="3"/>
  <c r="AZ15" i="3"/>
  <c r="AY15" i="3"/>
  <c r="AU15" i="3"/>
  <c r="AR15" i="3"/>
  <c r="AG15" i="3" s="1"/>
  <c r="AQ15" i="3"/>
  <c r="AO15" i="3"/>
  <c r="AH15" i="3"/>
  <c r="AF15" i="3"/>
  <c r="AC15" i="3"/>
  <c r="AB15" i="3"/>
  <c r="AD15" i="3" s="1"/>
  <c r="P15" i="3"/>
  <c r="AP15" i="3" s="1"/>
  <c r="G15" i="3"/>
  <c r="A15" i="3"/>
  <c r="AZ14" i="3"/>
  <c r="AY14" i="3"/>
  <c r="AU14" i="3"/>
  <c r="AR14" i="3"/>
  <c r="AG14" i="3" s="1"/>
  <c r="AQ14" i="3"/>
  <c r="AO14" i="3"/>
  <c r="AH14" i="3"/>
  <c r="AF14" i="3"/>
  <c r="AC14" i="3"/>
  <c r="AB14" i="3"/>
  <c r="AD14" i="3" s="1"/>
  <c r="P14" i="3"/>
  <c r="AP14" i="3" s="1"/>
  <c r="G14" i="3"/>
  <c r="A14" i="3"/>
  <c r="AZ13" i="3"/>
  <c r="AY13" i="3"/>
  <c r="AU13" i="3"/>
  <c r="AR13" i="3"/>
  <c r="AG13" i="3" s="1"/>
  <c r="AQ13" i="3"/>
  <c r="AO13" i="3"/>
  <c r="AH13" i="3"/>
  <c r="AF13" i="3"/>
  <c r="AC13" i="3"/>
  <c r="AB13" i="3"/>
  <c r="AD13" i="3" s="1"/>
  <c r="P13" i="3"/>
  <c r="AP13" i="3" s="1"/>
  <c r="G13" i="3"/>
  <c r="A13" i="3"/>
  <c r="AZ12" i="3"/>
  <c r="AY12" i="3"/>
  <c r="AU12" i="3"/>
  <c r="AR12" i="3"/>
  <c r="AG12" i="3" s="1"/>
  <c r="AQ12" i="3"/>
  <c r="AO12" i="3"/>
  <c r="AH12" i="3"/>
  <c r="AF12" i="3"/>
  <c r="AC12" i="3"/>
  <c r="AB12" i="3"/>
  <c r="AD12" i="3" s="1"/>
  <c r="P12" i="3"/>
  <c r="AP12" i="3" s="1"/>
  <c r="G12" i="3"/>
  <c r="A12" i="3"/>
  <c r="AZ11" i="3"/>
  <c r="AY11" i="3"/>
  <c r="AU11" i="3"/>
  <c r="AR11" i="3"/>
  <c r="AG11" i="3" s="1"/>
  <c r="AQ11" i="3"/>
  <c r="AO11" i="3"/>
  <c r="AH11" i="3"/>
  <c r="AF11" i="3"/>
  <c r="AC11" i="3"/>
  <c r="AB11" i="3"/>
  <c r="AD11" i="3" s="1"/>
  <c r="P11" i="3"/>
  <c r="AP11" i="3" s="1"/>
  <c r="G11" i="3"/>
  <c r="A11" i="3"/>
  <c r="AZ10" i="3"/>
  <c r="AY10" i="3"/>
  <c r="AU10" i="3"/>
  <c r="AR10" i="3"/>
  <c r="AG10" i="3" s="1"/>
  <c r="AQ10" i="3"/>
  <c r="AO10" i="3"/>
  <c r="AH10" i="3"/>
  <c r="AF10" i="3"/>
  <c r="AC10" i="3"/>
  <c r="AB10" i="3"/>
  <c r="AD10" i="3" s="1"/>
  <c r="P10" i="3"/>
  <c r="AP10" i="3" s="1"/>
  <c r="G10" i="3"/>
  <c r="A10" i="3"/>
  <c r="AZ9" i="3"/>
  <c r="AY9" i="3"/>
  <c r="AU9" i="3"/>
  <c r="AR9" i="3"/>
  <c r="AG9" i="3" s="1"/>
  <c r="AQ9" i="3"/>
  <c r="AO9" i="3"/>
  <c r="AH9" i="3"/>
  <c r="AF9" i="3"/>
  <c r="AC9" i="3"/>
  <c r="AB9" i="3"/>
  <c r="AD9" i="3" s="1"/>
  <c r="P9" i="3"/>
  <c r="AP9" i="3" s="1"/>
  <c r="G9" i="3"/>
  <c r="A9" i="3"/>
  <c r="AZ8" i="3"/>
  <c r="AY8" i="3"/>
  <c r="AU8" i="3"/>
  <c r="AR8" i="3"/>
  <c r="AG8" i="3" s="1"/>
  <c r="AQ8" i="3"/>
  <c r="AO8" i="3"/>
  <c r="AH8" i="3"/>
  <c r="AF8" i="3"/>
  <c r="AC8" i="3"/>
  <c r="AB8" i="3"/>
  <c r="AD8" i="3" s="1"/>
  <c r="P8" i="3"/>
  <c r="AP8" i="3" s="1"/>
  <c r="G8" i="3"/>
  <c r="A8" i="3"/>
  <c r="AZ7" i="3"/>
  <c r="AY7" i="3"/>
  <c r="AU7" i="3"/>
  <c r="AR7" i="3"/>
  <c r="AG7" i="3" s="1"/>
  <c r="AQ7" i="3"/>
  <c r="AO7" i="3"/>
  <c r="AH7" i="3"/>
  <c r="AF7" i="3"/>
  <c r="AC7" i="3"/>
  <c r="AB7" i="3"/>
  <c r="AD7" i="3" s="1"/>
  <c r="P7" i="3"/>
  <c r="AP7" i="3" s="1"/>
  <c r="G7" i="3"/>
  <c r="A7" i="3"/>
  <c r="AZ6" i="3"/>
  <c r="AY6" i="3"/>
  <c r="AU6" i="3"/>
  <c r="AR6" i="3"/>
  <c r="AG6" i="3" s="1"/>
  <c r="AQ6" i="3"/>
  <c r="AO6" i="3"/>
  <c r="AH6" i="3"/>
  <c r="AF6" i="3"/>
  <c r="AC6" i="3"/>
  <c r="AB6" i="3"/>
  <c r="AD6" i="3" s="1"/>
  <c r="P6" i="3"/>
  <c r="AP6" i="3" s="1"/>
  <c r="G6" i="3"/>
  <c r="A6" i="3"/>
  <c r="AZ5" i="3"/>
  <c r="AY5" i="3"/>
  <c r="AU5" i="3"/>
  <c r="AR5" i="3"/>
  <c r="AG5" i="3" s="1"/>
  <c r="AQ5" i="3"/>
  <c r="AO5" i="3"/>
  <c r="AH5" i="3"/>
  <c r="AF5" i="3"/>
  <c r="AC5" i="3"/>
  <c r="AB5" i="3"/>
  <c r="AD5" i="3" s="1"/>
  <c r="P5" i="3"/>
  <c r="AP5" i="3" s="1"/>
  <c r="G5" i="3"/>
  <c r="A5" i="3"/>
  <c r="AF3" i="3"/>
  <c r="AC2" i="3"/>
  <c r="AB2" i="3"/>
  <c r="AD2" i="3" s="1"/>
  <c r="BD1" i="3"/>
  <c r="BB1" i="3" s="1"/>
  <c r="BC1" i="3"/>
  <c r="Q1" i="3"/>
  <c r="P1141" i="1"/>
  <c r="AK293" i="1" l="1"/>
  <c r="AJ293" i="1"/>
  <c r="BB293" i="1"/>
  <c r="BA293" i="1"/>
  <c r="AR293" i="1"/>
  <c r="P293" i="1"/>
  <c r="G293" i="1"/>
  <c r="P354" i="1"/>
  <c r="AR84" i="1"/>
  <c r="AO84" i="1"/>
  <c r="AR82" i="1"/>
  <c r="AO82" i="1"/>
  <c r="G84" i="1"/>
  <c r="G82" i="1"/>
  <c r="BB84" i="1"/>
  <c r="BA84" i="1"/>
  <c r="AY84" i="1"/>
  <c r="AK84" i="1"/>
  <c r="AJ84" i="1"/>
  <c r="P84" i="1"/>
  <c r="BB83" i="1"/>
  <c r="BA83" i="1"/>
  <c r="AY83" i="1"/>
  <c r="AR83" i="1"/>
  <c r="AO83" i="1"/>
  <c r="AK83" i="1"/>
  <c r="AJ83" i="1"/>
  <c r="P83" i="1"/>
  <c r="G83" i="1"/>
  <c r="BB82" i="1"/>
  <c r="BA82" i="1"/>
  <c r="AY82" i="1"/>
  <c r="AK82" i="1"/>
  <c r="AJ82" i="1"/>
  <c r="P82" i="1"/>
  <c r="BB863" i="1"/>
  <c r="BA863" i="1"/>
  <c r="AY863" i="1"/>
  <c r="AR863" i="1"/>
  <c r="AK863" i="1"/>
  <c r="AJ863" i="1"/>
  <c r="P863" i="1"/>
  <c r="G863" i="1"/>
  <c r="BB821" i="1"/>
  <c r="BA821" i="1"/>
  <c r="AY821" i="1"/>
  <c r="AR821" i="1"/>
  <c r="AK821" i="1"/>
  <c r="AJ821" i="1"/>
  <c r="P821" i="1"/>
  <c r="G821" i="1"/>
  <c r="BB754" i="1"/>
  <c r="BA754" i="1"/>
  <c r="AY754" i="1"/>
  <c r="AR754" i="1"/>
  <c r="AK754" i="1"/>
  <c r="AJ754" i="1"/>
  <c r="P754" i="1"/>
  <c r="G754" i="1"/>
  <c r="BB712" i="1"/>
  <c r="BA712" i="1"/>
  <c r="AY712" i="1"/>
  <c r="AR712" i="1"/>
  <c r="AK712" i="1"/>
  <c r="AJ712" i="1"/>
  <c r="P712" i="1"/>
  <c r="G712" i="1"/>
  <c r="BB670" i="1"/>
  <c r="BA670" i="1"/>
  <c r="AY670" i="1"/>
  <c r="AR670" i="1"/>
  <c r="AK670" i="1"/>
  <c r="AJ670" i="1"/>
  <c r="P670" i="1"/>
  <c r="G670" i="1"/>
  <c r="BB527" i="1"/>
  <c r="BA527" i="1"/>
  <c r="AY527" i="1"/>
  <c r="AR527" i="1"/>
  <c r="AK527" i="1"/>
  <c r="AJ527" i="1"/>
  <c r="P527" i="1"/>
  <c r="G527" i="1"/>
  <c r="BB616" i="1"/>
  <c r="BA616" i="1"/>
  <c r="AY616" i="1"/>
  <c r="AR616" i="1"/>
  <c r="AK616" i="1"/>
  <c r="AJ616" i="1"/>
  <c r="P616" i="1"/>
  <c r="G616" i="1"/>
  <c r="BB485" i="1"/>
  <c r="BA485" i="1"/>
  <c r="AY485" i="1"/>
  <c r="AR485" i="1"/>
  <c r="AK485" i="1"/>
  <c r="AJ485" i="1"/>
  <c r="P485" i="1"/>
  <c r="G485" i="1"/>
  <c r="BB443" i="1"/>
  <c r="BA443" i="1"/>
  <c r="AY443" i="1"/>
  <c r="AR443" i="1"/>
  <c r="AK443" i="1"/>
  <c r="AJ443" i="1"/>
  <c r="P443" i="1"/>
  <c r="G443" i="1"/>
  <c r="BB401" i="1"/>
  <c r="BA401" i="1"/>
  <c r="AY401" i="1"/>
  <c r="AR401" i="1"/>
  <c r="AK401" i="1"/>
  <c r="AJ401" i="1"/>
  <c r="P401" i="1"/>
  <c r="G401" i="1"/>
  <c r="BB358" i="1"/>
  <c r="BA358" i="1"/>
  <c r="AY358" i="1"/>
  <c r="AR358" i="1"/>
  <c r="AK358" i="1"/>
  <c r="AJ358" i="1"/>
  <c r="P358" i="1"/>
  <c r="G358" i="1"/>
  <c r="G312" i="1"/>
  <c r="BB312" i="1"/>
  <c r="BA312" i="1"/>
  <c r="AY312" i="1"/>
  <c r="AR312" i="1"/>
  <c r="AK312" i="1"/>
  <c r="AJ312" i="1"/>
  <c r="P312" i="1"/>
  <c r="AL863" i="1" l="1"/>
  <c r="AL821" i="1"/>
  <c r="AL312" i="1"/>
  <c r="AL754" i="1"/>
  <c r="AL712" i="1"/>
  <c r="AL670" i="1"/>
  <c r="AL401" i="1"/>
  <c r="AL527" i="1"/>
  <c r="AL83" i="1"/>
  <c r="AL84" i="1"/>
  <c r="AL616" i="1"/>
  <c r="AL358" i="1"/>
  <c r="AL485" i="1"/>
  <c r="AL82" i="1"/>
  <c r="AL443" i="1"/>
  <c r="AZ821" i="1"/>
  <c r="AZ754" i="1"/>
  <c r="AZ712" i="1"/>
  <c r="AZ670" i="1"/>
  <c r="AZ527" i="1"/>
  <c r="AZ616" i="1"/>
  <c r="AZ485" i="1"/>
  <c r="AZ443" i="1"/>
  <c r="AZ401" i="1"/>
  <c r="AZ863" i="1"/>
  <c r="AZ82" i="1"/>
  <c r="AZ83" i="1"/>
  <c r="AZ312" i="1"/>
  <c r="AZ358" i="1"/>
  <c r="AZ84" i="1"/>
  <c r="AQ358" i="1"/>
  <c r="AQ401" i="1"/>
  <c r="AQ616" i="1"/>
  <c r="AQ863" i="1"/>
  <c r="AQ83" i="1"/>
  <c r="AQ84" i="1"/>
  <c r="AQ527" i="1"/>
  <c r="AQ670" i="1"/>
  <c r="AQ712" i="1"/>
  <c r="AQ443" i="1"/>
  <c r="AQ485" i="1"/>
  <c r="AQ754" i="1"/>
  <c r="AQ293" i="1"/>
  <c r="AO293" i="1"/>
  <c r="AQ312" i="1"/>
  <c r="AQ82" i="1"/>
  <c r="AQ821" i="1"/>
  <c r="BB1164" i="1"/>
  <c r="BA1164" i="1"/>
  <c r="AY1164" i="1"/>
  <c r="AR1164" i="1"/>
  <c r="AK1164" i="1"/>
  <c r="AJ1164" i="1"/>
  <c r="P1164" i="1"/>
  <c r="G1164" i="1"/>
  <c r="BB1163" i="1"/>
  <c r="BA1163" i="1"/>
  <c r="AY1163" i="1"/>
  <c r="AR1163" i="1"/>
  <c r="AK1163" i="1"/>
  <c r="AJ1163" i="1"/>
  <c r="P1163" i="1"/>
  <c r="G1163" i="1"/>
  <c r="BB1162" i="1"/>
  <c r="BA1162" i="1"/>
  <c r="AY1162" i="1"/>
  <c r="AR1162" i="1"/>
  <c r="AK1162" i="1"/>
  <c r="AJ1162" i="1"/>
  <c r="P1162" i="1"/>
  <c r="G1162" i="1"/>
  <c r="BB1161" i="1"/>
  <c r="BA1161" i="1"/>
  <c r="AY1161" i="1"/>
  <c r="AR1161" i="1"/>
  <c r="AK1161" i="1"/>
  <c r="AJ1161" i="1"/>
  <c r="P1161" i="1"/>
  <c r="G1161" i="1"/>
  <c r="BB1160" i="1"/>
  <c r="BA1160" i="1"/>
  <c r="AY1160" i="1"/>
  <c r="AR1160" i="1"/>
  <c r="AK1160" i="1"/>
  <c r="AJ1160" i="1"/>
  <c r="P1160" i="1"/>
  <c r="G1160" i="1"/>
  <c r="BB1159" i="1"/>
  <c r="BA1159" i="1"/>
  <c r="AY1159" i="1"/>
  <c r="AR1159" i="1"/>
  <c r="AK1159" i="1"/>
  <c r="AJ1159" i="1"/>
  <c r="P1159" i="1"/>
  <c r="G1159" i="1"/>
  <c r="BB1158" i="1"/>
  <c r="BA1158" i="1"/>
  <c r="AY1158" i="1"/>
  <c r="AR1158" i="1"/>
  <c r="AK1158" i="1"/>
  <c r="AJ1158" i="1"/>
  <c r="P1158" i="1"/>
  <c r="G1158" i="1"/>
  <c r="BB1157" i="1"/>
  <c r="BA1157" i="1"/>
  <c r="AY1157" i="1"/>
  <c r="AR1157" i="1"/>
  <c r="AK1157" i="1"/>
  <c r="AJ1157" i="1"/>
  <c r="P1157" i="1"/>
  <c r="G1157" i="1"/>
  <c r="BB1156" i="1"/>
  <c r="BA1156" i="1"/>
  <c r="AY1156" i="1"/>
  <c r="AR1156" i="1"/>
  <c r="AK1156" i="1"/>
  <c r="AJ1156" i="1"/>
  <c r="P1156" i="1"/>
  <c r="G1156" i="1"/>
  <c r="BB1155" i="1"/>
  <c r="BA1155" i="1"/>
  <c r="AY1155" i="1"/>
  <c r="AR1155" i="1"/>
  <c r="AK1155" i="1"/>
  <c r="AJ1155" i="1"/>
  <c r="P1155" i="1"/>
  <c r="G1155" i="1"/>
  <c r="BB1154" i="1"/>
  <c r="BA1154" i="1"/>
  <c r="AY1154" i="1"/>
  <c r="AR1154" i="1"/>
  <c r="AK1154" i="1"/>
  <c r="AJ1154" i="1"/>
  <c r="P1154" i="1"/>
  <c r="G1154" i="1"/>
  <c r="BB1153" i="1"/>
  <c r="BA1153" i="1"/>
  <c r="AY1153" i="1"/>
  <c r="AR1153" i="1"/>
  <c r="AK1153" i="1"/>
  <c r="AJ1153" i="1"/>
  <c r="P1153" i="1"/>
  <c r="G1153" i="1"/>
  <c r="BB1152" i="1"/>
  <c r="BA1152" i="1"/>
  <c r="AY1152" i="1"/>
  <c r="AR1152" i="1"/>
  <c r="AK1152" i="1"/>
  <c r="AJ1152" i="1"/>
  <c r="P1152" i="1"/>
  <c r="G1152" i="1"/>
  <c r="BB1151" i="1"/>
  <c r="BA1151" i="1"/>
  <c r="AY1151" i="1"/>
  <c r="AR1151" i="1"/>
  <c r="AK1151" i="1"/>
  <c r="AJ1151" i="1"/>
  <c r="P1151" i="1"/>
  <c r="G1151" i="1"/>
  <c r="BB1150" i="1"/>
  <c r="BA1150" i="1"/>
  <c r="AZ1150" i="1"/>
  <c r="AY1150" i="1"/>
  <c r="AR1150" i="1"/>
  <c r="AK1150" i="1"/>
  <c r="AJ1150" i="1"/>
  <c r="G1150" i="1"/>
  <c r="BB1149" i="1"/>
  <c r="BA1149" i="1"/>
  <c r="AY1149" i="1"/>
  <c r="AR1149" i="1"/>
  <c r="AK1149" i="1"/>
  <c r="AJ1149" i="1"/>
  <c r="P1149" i="1"/>
  <c r="G1149" i="1"/>
  <c r="BB1148" i="1"/>
  <c r="BA1148" i="1"/>
  <c r="AY1148" i="1"/>
  <c r="AR1148" i="1"/>
  <c r="AK1148" i="1"/>
  <c r="AJ1148" i="1"/>
  <c r="P1148" i="1"/>
  <c r="G1148" i="1"/>
  <c r="BB1147" i="1"/>
  <c r="BA1147" i="1"/>
  <c r="AY1147" i="1"/>
  <c r="AR1147" i="1"/>
  <c r="AK1147" i="1"/>
  <c r="AJ1147" i="1"/>
  <c r="P1147" i="1"/>
  <c r="G1147" i="1"/>
  <c r="BB1146" i="1"/>
  <c r="BA1146" i="1"/>
  <c r="AY1146" i="1"/>
  <c r="AR1146" i="1"/>
  <c r="AK1146" i="1"/>
  <c r="AJ1146" i="1"/>
  <c r="P1146" i="1"/>
  <c r="G1146" i="1"/>
  <c r="BB1145" i="1"/>
  <c r="BA1145" i="1"/>
  <c r="AY1145" i="1"/>
  <c r="AR1145" i="1"/>
  <c r="AK1145" i="1"/>
  <c r="AJ1145" i="1"/>
  <c r="P1145" i="1"/>
  <c r="G1145" i="1"/>
  <c r="BB1144" i="1"/>
  <c r="BA1144" i="1"/>
  <c r="AY1144" i="1"/>
  <c r="AR1144" i="1"/>
  <c r="AK1144" i="1"/>
  <c r="AJ1144" i="1"/>
  <c r="G1144" i="1"/>
  <c r="BB1143" i="1"/>
  <c r="BA1143" i="1"/>
  <c r="AY1143" i="1"/>
  <c r="AR1143" i="1"/>
  <c r="AK1143" i="1"/>
  <c r="AJ1143" i="1"/>
  <c r="AL1143" i="1" s="1"/>
  <c r="P1143" i="1"/>
  <c r="G1143" i="1"/>
  <c r="BB1142" i="1"/>
  <c r="BA1142" i="1"/>
  <c r="AY1142" i="1"/>
  <c r="AR1142" i="1"/>
  <c r="AK1142" i="1"/>
  <c r="AJ1142" i="1"/>
  <c r="P1142" i="1"/>
  <c r="G1142" i="1"/>
  <c r="BB1141" i="1"/>
  <c r="BA1141" i="1"/>
  <c r="AZ1141" i="1"/>
  <c r="AY1141" i="1"/>
  <c r="AR1141" i="1"/>
  <c r="AK1141" i="1"/>
  <c r="AJ1141" i="1"/>
  <c r="AL1141" i="1" s="1"/>
  <c r="G1141" i="1"/>
  <c r="BB1140" i="1"/>
  <c r="BA1140" i="1"/>
  <c r="AY1140" i="1"/>
  <c r="AR1140" i="1"/>
  <c r="AK1140" i="1"/>
  <c r="AJ1140" i="1"/>
  <c r="P1140" i="1"/>
  <c r="G1140" i="1"/>
  <c r="BB1139" i="1"/>
  <c r="BA1139" i="1"/>
  <c r="AY1139" i="1"/>
  <c r="AR1139" i="1"/>
  <c r="AO1139" i="1"/>
  <c r="AK1139" i="1"/>
  <c r="AJ1139" i="1"/>
  <c r="P1139" i="1"/>
  <c r="G1139" i="1"/>
  <c r="BB1138" i="1"/>
  <c r="BA1138" i="1"/>
  <c r="AY1138" i="1"/>
  <c r="AR1138" i="1"/>
  <c r="AO1138" i="1"/>
  <c r="AK1138" i="1"/>
  <c r="AJ1138" i="1"/>
  <c r="P1138" i="1"/>
  <c r="G1138" i="1"/>
  <c r="BB1137" i="1"/>
  <c r="BA1137" i="1"/>
  <c r="AY1137" i="1"/>
  <c r="AR1137" i="1"/>
  <c r="AK1137" i="1"/>
  <c r="AJ1137" i="1"/>
  <c r="AL1137" i="1" s="1"/>
  <c r="P1137" i="1"/>
  <c r="G1137" i="1"/>
  <c r="BB1136" i="1"/>
  <c r="BA1136" i="1"/>
  <c r="AY1136" i="1"/>
  <c r="AR1136" i="1"/>
  <c r="AK1136" i="1"/>
  <c r="AJ1136" i="1"/>
  <c r="AL1136" i="1" s="1"/>
  <c r="P1136" i="1"/>
  <c r="G1136" i="1"/>
  <c r="BB1135" i="1"/>
  <c r="BA1135" i="1"/>
  <c r="AZ1135" i="1"/>
  <c r="AY1135" i="1"/>
  <c r="AR1135" i="1"/>
  <c r="AK1135" i="1"/>
  <c r="AJ1135" i="1"/>
  <c r="AL1135" i="1" s="1"/>
  <c r="G1135" i="1"/>
  <c r="BB1134" i="1"/>
  <c r="BA1134" i="1"/>
  <c r="AY1134" i="1"/>
  <c r="AR1134" i="1"/>
  <c r="AK1134" i="1"/>
  <c r="AJ1134" i="1"/>
  <c r="P1134" i="1"/>
  <c r="G1134" i="1"/>
  <c r="BB1133" i="1"/>
  <c r="BA1133" i="1"/>
  <c r="AY1133" i="1"/>
  <c r="AR1133" i="1"/>
  <c r="AK1133" i="1"/>
  <c r="AJ1133" i="1"/>
  <c r="P1133" i="1"/>
  <c r="G1133" i="1"/>
  <c r="BB1132" i="1"/>
  <c r="BA1132" i="1"/>
  <c r="AY1132" i="1"/>
  <c r="AR1132" i="1"/>
  <c r="AK1132" i="1"/>
  <c r="AJ1132" i="1"/>
  <c r="P1132" i="1"/>
  <c r="G1132" i="1"/>
  <c r="BB1131" i="1"/>
  <c r="BA1131" i="1"/>
  <c r="AY1131" i="1"/>
  <c r="AR1131" i="1"/>
  <c r="AK1131" i="1"/>
  <c r="AJ1131" i="1"/>
  <c r="AL1131" i="1" s="1"/>
  <c r="P1131" i="1"/>
  <c r="G1131" i="1"/>
  <c r="BB1130" i="1"/>
  <c r="BA1130" i="1"/>
  <c r="AY1130" i="1"/>
  <c r="AR1130" i="1"/>
  <c r="AO1130" i="1"/>
  <c r="AK1130" i="1"/>
  <c r="AJ1130" i="1"/>
  <c r="P1130" i="1"/>
  <c r="G1130" i="1"/>
  <c r="BB1129" i="1"/>
  <c r="BA1129" i="1"/>
  <c r="AY1129" i="1"/>
  <c r="AR1129" i="1"/>
  <c r="AO1129" i="1"/>
  <c r="AK1129" i="1"/>
  <c r="AJ1129" i="1"/>
  <c r="P1129" i="1"/>
  <c r="G1129" i="1"/>
  <c r="BB1128" i="1"/>
  <c r="BA1128" i="1"/>
  <c r="AY1128" i="1"/>
  <c r="AR1128" i="1"/>
  <c r="AO1128" i="1"/>
  <c r="AK1128" i="1"/>
  <c r="AJ1128" i="1"/>
  <c r="P1128" i="1"/>
  <c r="G1128" i="1"/>
  <c r="BB1127" i="1"/>
  <c r="BA1127" i="1"/>
  <c r="AY1127" i="1"/>
  <c r="AR1127" i="1"/>
  <c r="AK1127" i="1"/>
  <c r="AJ1127" i="1"/>
  <c r="P1127" i="1"/>
  <c r="G1127" i="1"/>
  <c r="BB1126" i="1"/>
  <c r="BA1126" i="1"/>
  <c r="AY1126" i="1"/>
  <c r="AR1126" i="1"/>
  <c r="AK1126" i="1"/>
  <c r="AJ1126" i="1"/>
  <c r="P1126" i="1"/>
  <c r="G1126" i="1"/>
  <c r="BB1125" i="1"/>
  <c r="BA1125" i="1"/>
  <c r="AY1125" i="1"/>
  <c r="AR1125" i="1"/>
  <c r="AK1125" i="1"/>
  <c r="AJ1125" i="1"/>
  <c r="P1125" i="1"/>
  <c r="G1125" i="1"/>
  <c r="BB1124" i="1"/>
  <c r="BA1124" i="1"/>
  <c r="AY1124" i="1"/>
  <c r="AR1124" i="1"/>
  <c r="AK1124" i="1"/>
  <c r="AJ1124" i="1"/>
  <c r="P1124" i="1"/>
  <c r="G1124" i="1"/>
  <c r="BB1123" i="1"/>
  <c r="BA1123" i="1"/>
  <c r="AY1123" i="1"/>
  <c r="AR1123" i="1"/>
  <c r="AK1123" i="1"/>
  <c r="AJ1123" i="1"/>
  <c r="P1123" i="1"/>
  <c r="G1123" i="1"/>
  <c r="BB1122" i="1"/>
  <c r="BA1122" i="1"/>
  <c r="AY1122" i="1"/>
  <c r="AR1122" i="1"/>
  <c r="AK1122" i="1"/>
  <c r="AJ1122" i="1"/>
  <c r="P1122" i="1"/>
  <c r="G1122" i="1"/>
  <c r="BB1121" i="1"/>
  <c r="BA1121" i="1"/>
  <c r="AY1121" i="1"/>
  <c r="AR1121" i="1"/>
  <c r="AK1121" i="1"/>
  <c r="AJ1121" i="1"/>
  <c r="P1121" i="1"/>
  <c r="G1121" i="1"/>
  <c r="BB1120" i="1"/>
  <c r="BA1120" i="1"/>
  <c r="AY1120" i="1"/>
  <c r="AR1120" i="1"/>
  <c r="AK1120" i="1"/>
  <c r="AJ1120" i="1"/>
  <c r="P1120" i="1"/>
  <c r="G1120" i="1"/>
  <c r="BB1119" i="1"/>
  <c r="BA1119" i="1"/>
  <c r="AY1119" i="1"/>
  <c r="AR1119" i="1"/>
  <c r="AK1119" i="1"/>
  <c r="AJ1119" i="1"/>
  <c r="P1119" i="1"/>
  <c r="G1119" i="1"/>
  <c r="BB1118" i="1"/>
  <c r="BA1118" i="1"/>
  <c r="AY1118" i="1"/>
  <c r="AR1118" i="1"/>
  <c r="AK1118" i="1"/>
  <c r="AJ1118" i="1"/>
  <c r="P1118" i="1"/>
  <c r="G1118" i="1"/>
  <c r="BB1117" i="1"/>
  <c r="BA1117" i="1"/>
  <c r="AY1117" i="1"/>
  <c r="AR1117" i="1"/>
  <c r="AK1117" i="1"/>
  <c r="AJ1117" i="1"/>
  <c r="P1117" i="1"/>
  <c r="G1117" i="1"/>
  <c r="BB1116" i="1"/>
  <c r="BA1116" i="1"/>
  <c r="AY1116" i="1"/>
  <c r="AR1116" i="1"/>
  <c r="AK1116" i="1"/>
  <c r="AJ1116" i="1"/>
  <c r="P1116" i="1"/>
  <c r="G1116" i="1"/>
  <c r="BB1115" i="1"/>
  <c r="BA1115" i="1"/>
  <c r="AY1115" i="1"/>
  <c r="AR1115" i="1"/>
  <c r="AK1115" i="1"/>
  <c r="AJ1115" i="1"/>
  <c r="P1115" i="1"/>
  <c r="G1115" i="1"/>
  <c r="BB1114" i="1"/>
  <c r="BA1114" i="1"/>
  <c r="AY1114" i="1"/>
  <c r="AR1114" i="1"/>
  <c r="AK1114" i="1"/>
  <c r="AJ1114" i="1"/>
  <c r="P1114" i="1"/>
  <c r="G1114" i="1"/>
  <c r="BB1113" i="1"/>
  <c r="BA1113" i="1"/>
  <c r="AY1113" i="1"/>
  <c r="AR1113" i="1"/>
  <c r="AK1113" i="1"/>
  <c r="AJ1113" i="1"/>
  <c r="P1113" i="1"/>
  <c r="G1113" i="1"/>
  <c r="BB1112" i="1"/>
  <c r="BA1112" i="1"/>
  <c r="AY1112" i="1"/>
  <c r="AR1112" i="1"/>
  <c r="AK1112" i="1"/>
  <c r="AJ1112" i="1"/>
  <c r="P1112" i="1"/>
  <c r="G1112" i="1"/>
  <c r="BB1111" i="1"/>
  <c r="BA1111" i="1"/>
  <c r="AY1111" i="1"/>
  <c r="AR1111" i="1"/>
  <c r="AK1111" i="1"/>
  <c r="AJ1111" i="1"/>
  <c r="P1111" i="1"/>
  <c r="G1111" i="1"/>
  <c r="BB1110" i="1"/>
  <c r="BA1110" i="1"/>
  <c r="AY1110" i="1"/>
  <c r="AR1110" i="1"/>
  <c r="AK1110" i="1"/>
  <c r="AJ1110" i="1"/>
  <c r="P1110" i="1"/>
  <c r="G1110" i="1"/>
  <c r="BB1109" i="1"/>
  <c r="BA1109" i="1"/>
  <c r="AY1109" i="1"/>
  <c r="AR1109" i="1"/>
  <c r="AK1109" i="1"/>
  <c r="AJ1109" i="1"/>
  <c r="P1109" i="1"/>
  <c r="G1109" i="1"/>
  <c r="BB1108" i="1"/>
  <c r="BA1108" i="1"/>
  <c r="AY1108" i="1"/>
  <c r="AR1108" i="1"/>
  <c r="AK1108" i="1"/>
  <c r="AJ1108" i="1"/>
  <c r="P1108" i="1"/>
  <c r="G1108" i="1"/>
  <c r="BB1107" i="1"/>
  <c r="BA1107" i="1"/>
  <c r="AY1107" i="1"/>
  <c r="AR1107" i="1"/>
  <c r="AK1107" i="1"/>
  <c r="AJ1107" i="1"/>
  <c r="P1107" i="1"/>
  <c r="G1107" i="1"/>
  <c r="BB1106" i="1"/>
  <c r="BA1106" i="1"/>
  <c r="AY1106" i="1"/>
  <c r="AR1106" i="1"/>
  <c r="AK1106" i="1"/>
  <c r="AJ1106" i="1"/>
  <c r="P1106" i="1"/>
  <c r="G1106" i="1"/>
  <c r="BB1105" i="1"/>
  <c r="BA1105" i="1"/>
  <c r="AY1105" i="1"/>
  <c r="AR1105" i="1"/>
  <c r="AK1105" i="1"/>
  <c r="AJ1105" i="1"/>
  <c r="P1105" i="1"/>
  <c r="G1105" i="1"/>
  <c r="BB1104" i="1"/>
  <c r="BA1104" i="1"/>
  <c r="AY1104" i="1"/>
  <c r="AR1104" i="1"/>
  <c r="AK1104" i="1"/>
  <c r="AJ1104" i="1"/>
  <c r="P1104" i="1"/>
  <c r="G1104" i="1"/>
  <c r="BB1103" i="1"/>
  <c r="BA1103" i="1"/>
  <c r="AY1103" i="1"/>
  <c r="AR1103" i="1"/>
  <c r="AK1103" i="1"/>
  <c r="AJ1103" i="1"/>
  <c r="P1103" i="1"/>
  <c r="G1103" i="1"/>
  <c r="BB1102" i="1"/>
  <c r="BA1102" i="1"/>
  <c r="AY1102" i="1"/>
  <c r="AR1102" i="1"/>
  <c r="AK1102" i="1"/>
  <c r="AJ1102" i="1"/>
  <c r="P1102" i="1"/>
  <c r="G1102" i="1"/>
  <c r="BB1101" i="1"/>
  <c r="BA1101" i="1"/>
  <c r="AY1101" i="1"/>
  <c r="AR1101" i="1"/>
  <c r="AK1101" i="1"/>
  <c r="AJ1101" i="1"/>
  <c r="P1101" i="1"/>
  <c r="G1101" i="1"/>
  <c r="BB1100" i="1"/>
  <c r="BA1100" i="1"/>
  <c r="AY1100" i="1"/>
  <c r="AR1100" i="1"/>
  <c r="AK1100" i="1"/>
  <c r="AJ1100" i="1"/>
  <c r="P1100" i="1"/>
  <c r="G1100" i="1"/>
  <c r="BB1099" i="1"/>
  <c r="BA1099" i="1"/>
  <c r="AY1099" i="1"/>
  <c r="AR1099" i="1"/>
  <c r="AK1099" i="1"/>
  <c r="AJ1099" i="1"/>
  <c r="P1099" i="1"/>
  <c r="G1099" i="1"/>
  <c r="BB1098" i="1"/>
  <c r="BA1098" i="1"/>
  <c r="AY1098" i="1"/>
  <c r="AR1098" i="1"/>
  <c r="AK1098" i="1"/>
  <c r="AJ1098" i="1"/>
  <c r="P1098" i="1"/>
  <c r="G1098" i="1"/>
  <c r="BB1097" i="1"/>
  <c r="BA1097" i="1"/>
  <c r="AY1097" i="1"/>
  <c r="AR1097" i="1"/>
  <c r="AK1097" i="1"/>
  <c r="AJ1097" i="1"/>
  <c r="P1097" i="1"/>
  <c r="G1097" i="1"/>
  <c r="BB1096" i="1"/>
  <c r="BA1096" i="1"/>
  <c r="AY1096" i="1"/>
  <c r="AR1096" i="1"/>
  <c r="AK1096" i="1"/>
  <c r="AJ1096" i="1"/>
  <c r="P1096" i="1"/>
  <c r="G1096" i="1"/>
  <c r="BB1095" i="1"/>
  <c r="BA1095" i="1"/>
  <c r="AY1095" i="1"/>
  <c r="AR1095" i="1"/>
  <c r="AK1095" i="1"/>
  <c r="AJ1095" i="1"/>
  <c r="P1095" i="1"/>
  <c r="G1095" i="1"/>
  <c r="BB1094" i="1"/>
  <c r="BA1094" i="1"/>
  <c r="AZ1094" i="1"/>
  <c r="AY1094" i="1"/>
  <c r="AR1094" i="1"/>
  <c r="AK1094" i="1"/>
  <c r="AJ1094" i="1"/>
  <c r="G1094" i="1"/>
  <c r="BB1093" i="1"/>
  <c r="BA1093" i="1"/>
  <c r="AY1093" i="1"/>
  <c r="AR1093" i="1"/>
  <c r="AK1093" i="1"/>
  <c r="AJ1093" i="1"/>
  <c r="P1093" i="1"/>
  <c r="G1093" i="1"/>
  <c r="BB1092" i="1"/>
  <c r="BA1092" i="1"/>
  <c r="AY1092" i="1"/>
  <c r="AR1092" i="1"/>
  <c r="AK1092" i="1"/>
  <c r="AJ1092" i="1"/>
  <c r="P1092" i="1"/>
  <c r="G1092" i="1"/>
  <c r="BB1091" i="1"/>
  <c r="BA1091" i="1"/>
  <c r="AY1091" i="1"/>
  <c r="AR1091" i="1"/>
  <c r="AK1091" i="1"/>
  <c r="AJ1091" i="1"/>
  <c r="AZ1091" i="1"/>
  <c r="G1091" i="1"/>
  <c r="BB1090" i="1"/>
  <c r="BA1090" i="1"/>
  <c r="AY1090" i="1"/>
  <c r="AR1090" i="1"/>
  <c r="AK1090" i="1"/>
  <c r="AJ1090" i="1"/>
  <c r="P1090" i="1"/>
  <c r="G1090" i="1"/>
  <c r="BB1089" i="1"/>
  <c r="BA1089" i="1"/>
  <c r="AY1089" i="1"/>
  <c r="AR1089" i="1"/>
  <c r="AK1089" i="1"/>
  <c r="AJ1089" i="1"/>
  <c r="P1089" i="1"/>
  <c r="G1089" i="1"/>
  <c r="BB1088" i="1"/>
  <c r="BA1088" i="1"/>
  <c r="AY1088" i="1"/>
  <c r="AR1088" i="1"/>
  <c r="AK1088" i="1"/>
  <c r="AJ1088" i="1"/>
  <c r="P1088" i="1"/>
  <c r="G1088" i="1"/>
  <c r="BB1087" i="1"/>
  <c r="BA1087" i="1"/>
  <c r="AY1087" i="1"/>
  <c r="AR1087" i="1"/>
  <c r="AK1087" i="1"/>
  <c r="AJ1087" i="1"/>
  <c r="P1087" i="1"/>
  <c r="G1087" i="1"/>
  <c r="BB1086" i="1"/>
  <c r="BA1086" i="1"/>
  <c r="AY1086" i="1"/>
  <c r="AR1086" i="1"/>
  <c r="AK1086" i="1"/>
  <c r="AJ1086" i="1"/>
  <c r="P1086" i="1"/>
  <c r="G1086" i="1"/>
  <c r="BB1085" i="1"/>
  <c r="BA1085" i="1"/>
  <c r="AY1085" i="1"/>
  <c r="AR1085" i="1"/>
  <c r="AK1085" i="1"/>
  <c r="AJ1085" i="1"/>
  <c r="P1085" i="1"/>
  <c r="G1085" i="1"/>
  <c r="BB1084" i="1"/>
  <c r="BA1084" i="1"/>
  <c r="AY1084" i="1"/>
  <c r="AR1084" i="1"/>
  <c r="AK1084" i="1"/>
  <c r="AJ1084" i="1"/>
  <c r="P1084" i="1"/>
  <c r="G1084" i="1"/>
  <c r="BB1083" i="1"/>
  <c r="BA1083" i="1"/>
  <c r="AY1083" i="1"/>
  <c r="AR1083" i="1"/>
  <c r="AK1083" i="1"/>
  <c r="AJ1083" i="1"/>
  <c r="P1083" i="1"/>
  <c r="G1083" i="1"/>
  <c r="BB1082" i="1"/>
  <c r="BA1082" i="1"/>
  <c r="AY1082" i="1"/>
  <c r="AR1082" i="1"/>
  <c r="AK1082" i="1"/>
  <c r="AJ1082" i="1"/>
  <c r="P1082" i="1"/>
  <c r="G1082" i="1"/>
  <c r="BB1081" i="1"/>
  <c r="BA1081" i="1"/>
  <c r="AY1081" i="1"/>
  <c r="AR1081" i="1"/>
  <c r="AK1081" i="1"/>
  <c r="AJ1081" i="1"/>
  <c r="P1081" i="1"/>
  <c r="G1081" i="1"/>
  <c r="BB1080" i="1"/>
  <c r="BA1080" i="1"/>
  <c r="AY1080" i="1"/>
  <c r="AR1080" i="1"/>
  <c r="AK1080" i="1"/>
  <c r="AJ1080" i="1"/>
  <c r="P1080" i="1"/>
  <c r="G1080" i="1"/>
  <c r="BB1079" i="1"/>
  <c r="BA1079" i="1"/>
  <c r="AY1079" i="1"/>
  <c r="AR1079" i="1"/>
  <c r="AK1079" i="1"/>
  <c r="AJ1079" i="1"/>
  <c r="P1079" i="1"/>
  <c r="G1079" i="1"/>
  <c r="BB1078" i="1"/>
  <c r="BA1078" i="1"/>
  <c r="AY1078" i="1"/>
  <c r="AR1078" i="1"/>
  <c r="AK1078" i="1"/>
  <c r="AJ1078" i="1"/>
  <c r="P1078" i="1"/>
  <c r="G1078" i="1"/>
  <c r="BB1077" i="1"/>
  <c r="BA1077" i="1"/>
  <c r="AY1077" i="1"/>
  <c r="AR1077" i="1"/>
  <c r="AK1077" i="1"/>
  <c r="AJ1077" i="1"/>
  <c r="P1077" i="1"/>
  <c r="G1077" i="1"/>
  <c r="BB1076" i="1"/>
  <c r="BA1076" i="1"/>
  <c r="AY1076" i="1"/>
  <c r="AR1076" i="1"/>
  <c r="AK1076" i="1"/>
  <c r="AJ1076" i="1"/>
  <c r="P1076" i="1"/>
  <c r="G1076" i="1"/>
  <c r="BB1075" i="1"/>
  <c r="BA1075" i="1"/>
  <c r="AY1075" i="1"/>
  <c r="AR1075" i="1"/>
  <c r="AK1075" i="1"/>
  <c r="AJ1075" i="1"/>
  <c r="P1075" i="1"/>
  <c r="G1075" i="1"/>
  <c r="BB1074" i="1"/>
  <c r="BA1074" i="1"/>
  <c r="AY1074" i="1"/>
  <c r="AR1074" i="1"/>
  <c r="AK1074" i="1"/>
  <c r="AJ1074" i="1"/>
  <c r="P1074" i="1"/>
  <c r="G1074" i="1"/>
  <c r="BB1073" i="1"/>
  <c r="BA1073" i="1"/>
  <c r="AY1073" i="1"/>
  <c r="AR1073" i="1"/>
  <c r="AK1073" i="1"/>
  <c r="AJ1073" i="1"/>
  <c r="P1073" i="1"/>
  <c r="G1073" i="1"/>
  <c r="BB1072" i="1"/>
  <c r="BA1072" i="1"/>
  <c r="AY1072" i="1"/>
  <c r="AR1072" i="1"/>
  <c r="AK1072" i="1"/>
  <c r="AJ1072" i="1"/>
  <c r="P1072" i="1"/>
  <c r="G1072" i="1"/>
  <c r="BB1071" i="1"/>
  <c r="BA1071" i="1"/>
  <c r="AY1071" i="1"/>
  <c r="AR1071" i="1"/>
  <c r="AK1071" i="1"/>
  <c r="AJ1071" i="1"/>
  <c r="P1071" i="1"/>
  <c r="G1071" i="1"/>
  <c r="BB1070" i="1"/>
  <c r="BA1070" i="1"/>
  <c r="AY1070" i="1"/>
  <c r="AR1070" i="1"/>
  <c r="AK1070" i="1"/>
  <c r="AJ1070" i="1"/>
  <c r="P1070" i="1"/>
  <c r="G1070" i="1"/>
  <c r="BB1069" i="1"/>
  <c r="BA1069" i="1"/>
  <c r="AY1069" i="1"/>
  <c r="AR1069" i="1"/>
  <c r="AK1069" i="1"/>
  <c r="AJ1069" i="1"/>
  <c r="P1069" i="1"/>
  <c r="G1069" i="1"/>
  <c r="BB1068" i="1"/>
  <c r="BA1068" i="1"/>
  <c r="AY1068" i="1"/>
  <c r="AR1068" i="1"/>
  <c r="AK1068" i="1"/>
  <c r="AJ1068" i="1"/>
  <c r="P1068" i="1"/>
  <c r="G1068" i="1"/>
  <c r="BB1067" i="1"/>
  <c r="BA1067" i="1"/>
  <c r="AY1067" i="1"/>
  <c r="AR1067" i="1"/>
  <c r="AK1067" i="1"/>
  <c r="AJ1067" i="1"/>
  <c r="P1067" i="1"/>
  <c r="G1067" i="1"/>
  <c r="BB1066" i="1"/>
  <c r="BA1066" i="1"/>
  <c r="AY1066" i="1"/>
  <c r="AR1066" i="1"/>
  <c r="AK1066" i="1"/>
  <c r="AJ1066" i="1"/>
  <c r="P1066" i="1"/>
  <c r="G1066" i="1"/>
  <c r="BB1065" i="1"/>
  <c r="BA1065" i="1"/>
  <c r="AY1065" i="1"/>
  <c r="AR1065" i="1"/>
  <c r="AK1065" i="1"/>
  <c r="AJ1065" i="1"/>
  <c r="P1065" i="1"/>
  <c r="G1065" i="1"/>
  <c r="BB1064" i="1"/>
  <c r="BA1064" i="1"/>
  <c r="AZ1064" i="1"/>
  <c r="AY1064" i="1"/>
  <c r="AR1064" i="1"/>
  <c r="AK1064" i="1"/>
  <c r="AJ1064" i="1"/>
  <c r="G1064" i="1"/>
  <c r="BB1063" i="1"/>
  <c r="BA1063" i="1"/>
  <c r="AY1063" i="1"/>
  <c r="AR1063" i="1"/>
  <c r="AK1063" i="1"/>
  <c r="AJ1063" i="1"/>
  <c r="P1063" i="1"/>
  <c r="G1063" i="1"/>
  <c r="BB1062" i="1"/>
  <c r="BA1062" i="1"/>
  <c r="AY1062" i="1"/>
  <c r="AR1062" i="1"/>
  <c r="AK1062" i="1"/>
  <c r="AJ1062" i="1"/>
  <c r="P1062" i="1"/>
  <c r="G1062" i="1"/>
  <c r="BB1061" i="1"/>
  <c r="BA1061" i="1"/>
  <c r="AY1061" i="1"/>
  <c r="AR1061" i="1"/>
  <c r="AK1061" i="1"/>
  <c r="AJ1061" i="1"/>
  <c r="P1061" i="1"/>
  <c r="G1061" i="1"/>
  <c r="BB1060" i="1"/>
  <c r="BA1060" i="1"/>
  <c r="AY1060" i="1"/>
  <c r="AR1060" i="1"/>
  <c r="AK1060" i="1"/>
  <c r="AJ1060" i="1"/>
  <c r="P1060" i="1"/>
  <c r="G1060" i="1"/>
  <c r="BB1059" i="1"/>
  <c r="BA1059" i="1"/>
  <c r="AY1059" i="1"/>
  <c r="AR1059" i="1"/>
  <c r="AK1059" i="1"/>
  <c r="AJ1059" i="1"/>
  <c r="P1059" i="1"/>
  <c r="G1059" i="1"/>
  <c r="BB1058" i="1"/>
  <c r="BA1058" i="1"/>
  <c r="AY1058" i="1"/>
  <c r="AR1058" i="1"/>
  <c r="AK1058" i="1"/>
  <c r="AJ1058" i="1"/>
  <c r="P1058" i="1"/>
  <c r="G1058" i="1"/>
  <c r="BB1057" i="1"/>
  <c r="BA1057" i="1"/>
  <c r="AY1057" i="1"/>
  <c r="AR1057" i="1"/>
  <c r="AK1057" i="1"/>
  <c r="AJ1057" i="1"/>
  <c r="P1057" i="1"/>
  <c r="G1057" i="1"/>
  <c r="BB1056" i="1"/>
  <c r="BA1056" i="1"/>
  <c r="AY1056" i="1"/>
  <c r="AR1056" i="1"/>
  <c r="AO1056" i="1"/>
  <c r="AK1056" i="1"/>
  <c r="AJ1056" i="1"/>
  <c r="P1056" i="1"/>
  <c r="G1056" i="1"/>
  <c r="BB1055" i="1"/>
  <c r="BA1055" i="1"/>
  <c r="AY1055" i="1"/>
  <c r="AR1055" i="1"/>
  <c r="AO1055" i="1"/>
  <c r="AK1055" i="1"/>
  <c r="AJ1055" i="1"/>
  <c r="P1055" i="1"/>
  <c r="G1055" i="1"/>
  <c r="BB1054" i="1"/>
  <c r="BA1054" i="1"/>
  <c r="AY1054" i="1"/>
  <c r="AR1054" i="1"/>
  <c r="AO1054" i="1"/>
  <c r="AK1054" i="1"/>
  <c r="AJ1054" i="1"/>
  <c r="P1054" i="1"/>
  <c r="G1054" i="1"/>
  <c r="BB1053" i="1"/>
  <c r="BA1053" i="1"/>
  <c r="AY1053" i="1"/>
  <c r="AR1053" i="1"/>
  <c r="AO1053" i="1"/>
  <c r="AK1053" i="1"/>
  <c r="AJ1053" i="1"/>
  <c r="P1053" i="1"/>
  <c r="G1053" i="1"/>
  <c r="BB1052" i="1"/>
  <c r="BA1052" i="1"/>
  <c r="AY1052" i="1"/>
  <c r="AR1052" i="1"/>
  <c r="AO1052" i="1"/>
  <c r="AK1052" i="1"/>
  <c r="AJ1052" i="1"/>
  <c r="P1052" i="1"/>
  <c r="G1052" i="1"/>
  <c r="BB1051" i="1"/>
  <c r="BA1051" i="1"/>
  <c r="AY1051" i="1"/>
  <c r="AR1051" i="1"/>
  <c r="AO1051" i="1"/>
  <c r="AK1051" i="1"/>
  <c r="AJ1051" i="1"/>
  <c r="P1051" i="1"/>
  <c r="G1051" i="1"/>
  <c r="BB1050" i="1"/>
  <c r="BA1050" i="1"/>
  <c r="AY1050" i="1"/>
  <c r="AR1050" i="1"/>
  <c r="AO1050" i="1"/>
  <c r="AK1050" i="1"/>
  <c r="AJ1050" i="1"/>
  <c r="P1050" i="1"/>
  <c r="G1050" i="1"/>
  <c r="BB1049" i="1"/>
  <c r="BA1049" i="1"/>
  <c r="AY1049" i="1"/>
  <c r="AR1049" i="1"/>
  <c r="AO1049" i="1"/>
  <c r="AK1049" i="1"/>
  <c r="AJ1049" i="1"/>
  <c r="P1049" i="1"/>
  <c r="G1049" i="1"/>
  <c r="BB1048" i="1"/>
  <c r="BA1048" i="1"/>
  <c r="AY1048" i="1"/>
  <c r="AR1048" i="1"/>
  <c r="AO1048" i="1"/>
  <c r="AK1048" i="1"/>
  <c r="AJ1048" i="1"/>
  <c r="P1048" i="1"/>
  <c r="G1048" i="1"/>
  <c r="BB1047" i="1"/>
  <c r="BA1047" i="1"/>
  <c r="AY1047" i="1"/>
  <c r="AR1047" i="1"/>
  <c r="AO1047" i="1"/>
  <c r="AK1047" i="1"/>
  <c r="AJ1047" i="1"/>
  <c r="P1047" i="1"/>
  <c r="G1047" i="1"/>
  <c r="BB1046" i="1"/>
  <c r="BA1046" i="1"/>
  <c r="AY1046" i="1"/>
  <c r="AR1046" i="1"/>
  <c r="AO1046" i="1"/>
  <c r="AK1046" i="1"/>
  <c r="AJ1046" i="1"/>
  <c r="P1046" i="1"/>
  <c r="G1046" i="1"/>
  <c r="BB1045" i="1"/>
  <c r="BA1045" i="1"/>
  <c r="AY1045" i="1"/>
  <c r="AR1045" i="1"/>
  <c r="AO1045" i="1"/>
  <c r="AK1045" i="1"/>
  <c r="AJ1045" i="1"/>
  <c r="P1045" i="1"/>
  <c r="G1045" i="1"/>
  <c r="BB1044" i="1"/>
  <c r="BA1044" i="1"/>
  <c r="AY1044" i="1"/>
  <c r="AR1044" i="1"/>
  <c r="AO1044" i="1"/>
  <c r="AK1044" i="1"/>
  <c r="AJ1044" i="1"/>
  <c r="P1044" i="1"/>
  <c r="G1044" i="1"/>
  <c r="BB1043" i="1"/>
  <c r="BA1043" i="1"/>
  <c r="AY1043" i="1"/>
  <c r="AR1043" i="1"/>
  <c r="AO1043" i="1"/>
  <c r="AK1043" i="1"/>
  <c r="AJ1043" i="1"/>
  <c r="P1043" i="1"/>
  <c r="G1043" i="1"/>
  <c r="BB1042" i="1"/>
  <c r="BA1042" i="1"/>
  <c r="AY1042" i="1"/>
  <c r="AR1042" i="1"/>
  <c r="AO1042" i="1"/>
  <c r="AK1042" i="1"/>
  <c r="AJ1042" i="1"/>
  <c r="P1042" i="1"/>
  <c r="G1042" i="1"/>
  <c r="BB1041" i="1"/>
  <c r="BA1041" i="1"/>
  <c r="AY1041" i="1"/>
  <c r="AR1041" i="1"/>
  <c r="AK1041" i="1"/>
  <c r="AJ1041" i="1"/>
  <c r="P1041" i="1"/>
  <c r="G1041" i="1"/>
  <c r="BB1040" i="1"/>
  <c r="BA1040" i="1"/>
  <c r="AY1040" i="1"/>
  <c r="AR1040" i="1"/>
  <c r="AK1040" i="1"/>
  <c r="AJ1040" i="1"/>
  <c r="P1040" i="1"/>
  <c r="G1040" i="1"/>
  <c r="BB1039" i="1"/>
  <c r="BA1039" i="1"/>
  <c r="AY1039" i="1"/>
  <c r="AR1039" i="1"/>
  <c r="AK1039" i="1"/>
  <c r="AJ1039" i="1"/>
  <c r="P1039" i="1"/>
  <c r="G1039" i="1"/>
  <c r="BB1038" i="1"/>
  <c r="BA1038" i="1"/>
  <c r="AY1038" i="1"/>
  <c r="AR1038" i="1"/>
  <c r="AK1038" i="1"/>
  <c r="AJ1038" i="1"/>
  <c r="P1038" i="1"/>
  <c r="G1038" i="1"/>
  <c r="BB1037" i="1"/>
  <c r="BA1037" i="1"/>
  <c r="AY1037" i="1"/>
  <c r="AR1037" i="1"/>
  <c r="AK1037" i="1"/>
  <c r="AJ1037" i="1"/>
  <c r="P1037" i="1"/>
  <c r="G1037" i="1"/>
  <c r="BB1036" i="1"/>
  <c r="BA1036" i="1"/>
  <c r="AY1036" i="1"/>
  <c r="AR1036" i="1"/>
  <c r="AK1036" i="1"/>
  <c r="AJ1036" i="1"/>
  <c r="P1036" i="1"/>
  <c r="G1036" i="1"/>
  <c r="BB1035" i="1"/>
  <c r="BA1035" i="1"/>
  <c r="AY1035" i="1"/>
  <c r="AR1035" i="1"/>
  <c r="AK1035" i="1"/>
  <c r="AJ1035" i="1"/>
  <c r="P1035" i="1"/>
  <c r="G1035" i="1"/>
  <c r="BB1034" i="1"/>
  <c r="BA1034" i="1"/>
  <c r="AY1034" i="1"/>
  <c r="AR1034" i="1"/>
  <c r="AK1034" i="1"/>
  <c r="AJ1034" i="1"/>
  <c r="P1034" i="1"/>
  <c r="G1034" i="1"/>
  <c r="BB1033" i="1"/>
  <c r="BA1033" i="1"/>
  <c r="AY1033" i="1"/>
  <c r="AR1033" i="1"/>
  <c r="AK1033" i="1"/>
  <c r="AJ1033" i="1"/>
  <c r="P1033" i="1"/>
  <c r="G1033" i="1"/>
  <c r="BB1032" i="1"/>
  <c r="BA1032" i="1"/>
  <c r="AY1032" i="1"/>
  <c r="AR1032" i="1"/>
  <c r="AK1032" i="1"/>
  <c r="AJ1032" i="1"/>
  <c r="P1032" i="1"/>
  <c r="G1032" i="1"/>
  <c r="BB1031" i="1"/>
  <c r="BA1031" i="1"/>
  <c r="AY1031" i="1"/>
  <c r="AR1031" i="1"/>
  <c r="AK1031" i="1"/>
  <c r="AJ1031" i="1"/>
  <c r="P1031" i="1"/>
  <c r="G1031" i="1"/>
  <c r="BB1030" i="1"/>
  <c r="BA1030" i="1"/>
  <c r="AY1030" i="1"/>
  <c r="AR1030" i="1"/>
  <c r="AK1030" i="1"/>
  <c r="AJ1030" i="1"/>
  <c r="P1030" i="1"/>
  <c r="G1030" i="1"/>
  <c r="BB1029" i="1"/>
  <c r="BA1029" i="1"/>
  <c r="AY1029" i="1"/>
  <c r="AR1029" i="1"/>
  <c r="AK1029" i="1"/>
  <c r="AJ1029" i="1"/>
  <c r="P1029" i="1"/>
  <c r="G1029" i="1"/>
  <c r="BB1028" i="1"/>
  <c r="BA1028" i="1"/>
  <c r="AY1028" i="1"/>
  <c r="AR1028" i="1"/>
  <c r="AK1028" i="1"/>
  <c r="AJ1028" i="1"/>
  <c r="P1028" i="1"/>
  <c r="G1028" i="1"/>
  <c r="BB1027" i="1"/>
  <c r="BA1027" i="1"/>
  <c r="AY1027" i="1"/>
  <c r="AR1027" i="1"/>
  <c r="AK1027" i="1"/>
  <c r="AJ1027" i="1"/>
  <c r="P1027" i="1"/>
  <c r="G1027" i="1"/>
  <c r="BB1026" i="1"/>
  <c r="BA1026" i="1"/>
  <c r="AY1026" i="1"/>
  <c r="AR1026" i="1"/>
  <c r="AK1026" i="1"/>
  <c r="AJ1026" i="1"/>
  <c r="P1026" i="1"/>
  <c r="G1026" i="1"/>
  <c r="BB1025" i="1"/>
  <c r="BA1025" i="1"/>
  <c r="AY1025" i="1"/>
  <c r="AR1025" i="1"/>
  <c r="AK1025" i="1"/>
  <c r="AJ1025" i="1"/>
  <c r="P1025" i="1"/>
  <c r="G1025" i="1"/>
  <c r="BB1024" i="1"/>
  <c r="BA1024" i="1"/>
  <c r="AY1024" i="1"/>
  <c r="AR1024" i="1"/>
  <c r="AK1024" i="1"/>
  <c r="AJ1024" i="1"/>
  <c r="P1024" i="1"/>
  <c r="G1024" i="1"/>
  <c r="BB1023" i="1"/>
  <c r="BA1023" i="1"/>
  <c r="AY1023" i="1"/>
  <c r="AR1023" i="1"/>
  <c r="AK1023" i="1"/>
  <c r="AJ1023" i="1"/>
  <c r="P1023" i="1"/>
  <c r="G1023" i="1"/>
  <c r="BB1022" i="1"/>
  <c r="BA1022" i="1"/>
  <c r="AY1022" i="1"/>
  <c r="AR1022" i="1"/>
  <c r="AK1022" i="1"/>
  <c r="AJ1022" i="1"/>
  <c r="P1022" i="1"/>
  <c r="G1022" i="1"/>
  <c r="BB1021" i="1"/>
  <c r="BA1021" i="1"/>
  <c r="AY1021" i="1"/>
  <c r="AR1021" i="1"/>
  <c r="AK1021" i="1"/>
  <c r="AJ1021" i="1"/>
  <c r="P1021" i="1"/>
  <c r="G1021" i="1"/>
  <c r="BB1020" i="1"/>
  <c r="BA1020" i="1"/>
  <c r="AY1020" i="1"/>
  <c r="AR1020" i="1"/>
  <c r="AK1020" i="1"/>
  <c r="AJ1020" i="1"/>
  <c r="P1020" i="1"/>
  <c r="G1020" i="1"/>
  <c r="BB1019" i="1"/>
  <c r="BA1019" i="1"/>
  <c r="AY1019" i="1"/>
  <c r="AR1019" i="1"/>
  <c r="AK1019" i="1"/>
  <c r="AJ1019" i="1"/>
  <c r="P1019" i="1"/>
  <c r="G1019" i="1"/>
  <c r="BB1018" i="1"/>
  <c r="BA1018" i="1"/>
  <c r="AY1018" i="1"/>
  <c r="AR1018" i="1"/>
  <c r="AK1018" i="1"/>
  <c r="AJ1018" i="1"/>
  <c r="P1018" i="1"/>
  <c r="G1018" i="1"/>
  <c r="BB1017" i="1"/>
  <c r="BA1017" i="1"/>
  <c r="AY1017" i="1"/>
  <c r="AR1017" i="1"/>
  <c r="AK1017" i="1"/>
  <c r="AJ1017" i="1"/>
  <c r="P1017" i="1"/>
  <c r="G1017" i="1"/>
  <c r="BB1016" i="1"/>
  <c r="BA1016" i="1"/>
  <c r="AY1016" i="1"/>
  <c r="AR1016" i="1"/>
  <c r="AK1016" i="1"/>
  <c r="AJ1016" i="1"/>
  <c r="P1016" i="1"/>
  <c r="G1016" i="1"/>
  <c r="BB1015" i="1"/>
  <c r="BA1015" i="1"/>
  <c r="AY1015" i="1"/>
  <c r="AR1015" i="1"/>
  <c r="AK1015" i="1"/>
  <c r="AJ1015" i="1"/>
  <c r="P1015" i="1"/>
  <c r="G1015" i="1"/>
  <c r="BB1014" i="1"/>
  <c r="BA1014" i="1"/>
  <c r="AY1014" i="1"/>
  <c r="AR1014" i="1"/>
  <c r="AK1014" i="1"/>
  <c r="AJ1014" i="1"/>
  <c r="P1014" i="1"/>
  <c r="G1014" i="1"/>
  <c r="BB1013" i="1"/>
  <c r="BA1013" i="1"/>
  <c r="AY1013" i="1"/>
  <c r="AR1013" i="1"/>
  <c r="AK1013" i="1"/>
  <c r="AJ1013" i="1"/>
  <c r="P1013" i="1"/>
  <c r="G1013" i="1"/>
  <c r="BB1012" i="1"/>
  <c r="BA1012" i="1"/>
  <c r="AY1012" i="1"/>
  <c r="AR1012" i="1"/>
  <c r="AK1012" i="1"/>
  <c r="AJ1012" i="1"/>
  <c r="P1012" i="1"/>
  <c r="G1012" i="1"/>
  <c r="BB1011" i="1"/>
  <c r="BA1011" i="1"/>
  <c r="AY1011" i="1"/>
  <c r="AR1011" i="1"/>
  <c r="AK1011" i="1"/>
  <c r="AJ1011" i="1"/>
  <c r="P1011" i="1"/>
  <c r="G1011" i="1"/>
  <c r="BB1010" i="1"/>
  <c r="BA1010" i="1"/>
  <c r="AY1010" i="1"/>
  <c r="AR1010" i="1"/>
  <c r="AK1010" i="1"/>
  <c r="AJ1010" i="1"/>
  <c r="P1010" i="1"/>
  <c r="G1010" i="1"/>
  <c r="BB1009" i="1"/>
  <c r="BA1009" i="1"/>
  <c r="AY1009" i="1"/>
  <c r="AR1009" i="1"/>
  <c r="AK1009" i="1"/>
  <c r="AJ1009" i="1"/>
  <c r="P1009" i="1"/>
  <c r="G1009" i="1"/>
  <c r="BB1008" i="1"/>
  <c r="BA1008" i="1"/>
  <c r="AY1008" i="1"/>
  <c r="AR1008" i="1"/>
  <c r="AK1008" i="1"/>
  <c r="AJ1008" i="1"/>
  <c r="P1008" i="1"/>
  <c r="G1008" i="1"/>
  <c r="BB1007" i="1"/>
  <c r="BA1007" i="1"/>
  <c r="AY1007" i="1"/>
  <c r="AR1007" i="1"/>
  <c r="AK1007" i="1"/>
  <c r="AJ1007" i="1"/>
  <c r="P1007" i="1"/>
  <c r="G1007" i="1"/>
  <c r="BB1006" i="1"/>
  <c r="BA1006" i="1"/>
  <c r="AY1006" i="1"/>
  <c r="AR1006" i="1"/>
  <c r="AK1006" i="1"/>
  <c r="AJ1006" i="1"/>
  <c r="P1006" i="1"/>
  <c r="G1006" i="1"/>
  <c r="BB1005" i="1"/>
  <c r="BA1005" i="1"/>
  <c r="AY1005" i="1"/>
  <c r="AR1005" i="1"/>
  <c r="AK1005" i="1"/>
  <c r="AJ1005" i="1"/>
  <c r="P1005" i="1"/>
  <c r="G1005" i="1"/>
  <c r="BB1004" i="1"/>
  <c r="BA1004" i="1"/>
  <c r="AY1004" i="1"/>
  <c r="AR1004" i="1"/>
  <c r="AK1004" i="1"/>
  <c r="AJ1004" i="1"/>
  <c r="P1004" i="1"/>
  <c r="G1004" i="1"/>
  <c r="BB1003" i="1"/>
  <c r="BA1003" i="1"/>
  <c r="AY1003" i="1"/>
  <c r="AR1003" i="1"/>
  <c r="AK1003" i="1"/>
  <c r="AJ1003" i="1"/>
  <c r="P1003" i="1"/>
  <c r="G1003" i="1"/>
  <c r="BB1002" i="1"/>
  <c r="BA1002" i="1"/>
  <c r="AY1002" i="1"/>
  <c r="AR1002" i="1"/>
  <c r="AK1002" i="1"/>
  <c r="AJ1002" i="1"/>
  <c r="P1002" i="1"/>
  <c r="G1002" i="1"/>
  <c r="BB1001" i="1"/>
  <c r="BA1001" i="1"/>
  <c r="AY1001" i="1"/>
  <c r="AR1001" i="1"/>
  <c r="AK1001" i="1"/>
  <c r="AJ1001" i="1"/>
  <c r="P1001" i="1"/>
  <c r="G1001" i="1"/>
  <c r="BB1000" i="1"/>
  <c r="BA1000" i="1"/>
  <c r="AY1000" i="1"/>
  <c r="AR1000" i="1"/>
  <c r="AK1000" i="1"/>
  <c r="AJ1000" i="1"/>
  <c r="P1000" i="1"/>
  <c r="G1000" i="1"/>
  <c r="BB999" i="1"/>
  <c r="BA999" i="1"/>
  <c r="AY999" i="1"/>
  <c r="AR999" i="1"/>
  <c r="AK999" i="1"/>
  <c r="AJ999" i="1"/>
  <c r="P999" i="1"/>
  <c r="G999" i="1"/>
  <c r="BB998" i="1"/>
  <c r="BA998" i="1"/>
  <c r="AY998" i="1"/>
  <c r="AR998" i="1"/>
  <c r="AK998" i="1"/>
  <c r="AJ998" i="1"/>
  <c r="P998" i="1"/>
  <c r="G998" i="1"/>
  <c r="BB997" i="1"/>
  <c r="BA997" i="1"/>
  <c r="AY997" i="1"/>
  <c r="AR997" i="1"/>
  <c r="AK997" i="1"/>
  <c r="AJ997" i="1"/>
  <c r="P997" i="1"/>
  <c r="G997" i="1"/>
  <c r="BB996" i="1"/>
  <c r="BA996" i="1"/>
  <c r="AY996" i="1"/>
  <c r="AR996" i="1"/>
  <c r="AK996" i="1"/>
  <c r="AJ996" i="1"/>
  <c r="P996" i="1"/>
  <c r="G996" i="1"/>
  <c r="BB995" i="1"/>
  <c r="BA995" i="1"/>
  <c r="AY995" i="1"/>
  <c r="AR995" i="1"/>
  <c r="AK995" i="1"/>
  <c r="AJ995" i="1"/>
  <c r="P995" i="1"/>
  <c r="G995" i="1"/>
  <c r="BB994" i="1"/>
  <c r="BA994" i="1"/>
  <c r="AY994" i="1"/>
  <c r="AR994" i="1"/>
  <c r="AK994" i="1"/>
  <c r="AJ994" i="1"/>
  <c r="P994" i="1"/>
  <c r="G994" i="1"/>
  <c r="BB993" i="1"/>
  <c r="BA993" i="1"/>
  <c r="AY993" i="1"/>
  <c r="AR993" i="1"/>
  <c r="AK993" i="1"/>
  <c r="AJ993" i="1"/>
  <c r="P993" i="1"/>
  <c r="G993" i="1"/>
  <c r="BB992" i="1"/>
  <c r="BA992" i="1"/>
  <c r="AY992" i="1"/>
  <c r="AR992" i="1"/>
  <c r="AK992" i="1"/>
  <c r="AJ992" i="1"/>
  <c r="P992" i="1"/>
  <c r="G992" i="1"/>
  <c r="BB991" i="1"/>
  <c r="BA991" i="1"/>
  <c r="AZ991" i="1"/>
  <c r="AY991" i="1"/>
  <c r="AR991" i="1"/>
  <c r="AK991" i="1"/>
  <c r="AJ991" i="1"/>
  <c r="G991" i="1"/>
  <c r="BB990" i="1"/>
  <c r="BA990" i="1"/>
  <c r="AY990" i="1"/>
  <c r="AR990" i="1"/>
  <c r="AK990" i="1"/>
  <c r="AJ990" i="1"/>
  <c r="P990" i="1"/>
  <c r="G990" i="1"/>
  <c r="BB989" i="1"/>
  <c r="BA989" i="1"/>
  <c r="AY989" i="1"/>
  <c r="AR989" i="1"/>
  <c r="AK989" i="1"/>
  <c r="AJ989" i="1"/>
  <c r="P989" i="1"/>
  <c r="G989" i="1"/>
  <c r="BB988" i="1"/>
  <c r="BA988" i="1"/>
  <c r="AY988" i="1"/>
  <c r="AR988" i="1"/>
  <c r="AK988" i="1"/>
  <c r="AJ988" i="1"/>
  <c r="P988" i="1"/>
  <c r="G988" i="1"/>
  <c r="BB987" i="1"/>
  <c r="BA987" i="1"/>
  <c r="AY987" i="1"/>
  <c r="AR987" i="1"/>
  <c r="AK987" i="1"/>
  <c r="AJ987" i="1"/>
  <c r="P987" i="1"/>
  <c r="G987" i="1"/>
  <c r="BB986" i="1"/>
  <c r="BA986" i="1"/>
  <c r="AY986" i="1"/>
  <c r="AR986" i="1"/>
  <c r="AK986" i="1"/>
  <c r="AJ986" i="1"/>
  <c r="P986" i="1"/>
  <c r="G986" i="1"/>
  <c r="BB985" i="1"/>
  <c r="BA985" i="1"/>
  <c r="AY985" i="1"/>
  <c r="AR985" i="1"/>
  <c r="AK985" i="1"/>
  <c r="AJ985" i="1"/>
  <c r="P985" i="1"/>
  <c r="G985" i="1"/>
  <c r="BB984" i="1"/>
  <c r="BA984" i="1"/>
  <c r="AY984" i="1"/>
  <c r="AR984" i="1"/>
  <c r="AK984" i="1"/>
  <c r="AJ984" i="1"/>
  <c r="P984" i="1"/>
  <c r="G984" i="1"/>
  <c r="BB983" i="1"/>
  <c r="BA983" i="1"/>
  <c r="AY983" i="1"/>
  <c r="AR983" i="1"/>
  <c r="AO983" i="1"/>
  <c r="AK983" i="1"/>
  <c r="AJ983" i="1"/>
  <c r="P983" i="1"/>
  <c r="G983" i="1"/>
  <c r="BB982" i="1"/>
  <c r="BA982" i="1"/>
  <c r="AY982" i="1"/>
  <c r="AR982" i="1"/>
  <c r="AO982" i="1"/>
  <c r="AK982" i="1"/>
  <c r="AJ982" i="1"/>
  <c r="P982" i="1"/>
  <c r="G982" i="1"/>
  <c r="BB981" i="1"/>
  <c r="BA981" i="1"/>
  <c r="AR981" i="1"/>
  <c r="AO981" i="1"/>
  <c r="AK981" i="1"/>
  <c r="AJ981" i="1"/>
  <c r="P981" i="1"/>
  <c r="G981" i="1"/>
  <c r="BB980" i="1"/>
  <c r="BA980" i="1"/>
  <c r="AY980" i="1"/>
  <c r="AR980" i="1"/>
  <c r="AK980" i="1"/>
  <c r="AJ980" i="1"/>
  <c r="P980" i="1"/>
  <c r="G980" i="1"/>
  <c r="BB979" i="1"/>
  <c r="BA979" i="1"/>
  <c r="AY979" i="1"/>
  <c r="AR979" i="1"/>
  <c r="AK979" i="1"/>
  <c r="AJ979" i="1"/>
  <c r="P979" i="1"/>
  <c r="G979" i="1"/>
  <c r="BB978" i="1"/>
  <c r="BA978" i="1"/>
  <c r="AY978" i="1"/>
  <c r="AR978" i="1"/>
  <c r="AK978" i="1"/>
  <c r="AJ978" i="1"/>
  <c r="P978" i="1"/>
  <c r="G978" i="1"/>
  <c r="BB977" i="1"/>
  <c r="BA977" i="1"/>
  <c r="AY977" i="1"/>
  <c r="AR977" i="1"/>
  <c r="AK977" i="1"/>
  <c r="AJ977" i="1"/>
  <c r="P977" i="1"/>
  <c r="G977" i="1"/>
  <c r="BB976" i="1"/>
  <c r="BA976" i="1"/>
  <c r="AY976" i="1"/>
  <c r="AR976" i="1"/>
  <c r="AK976" i="1"/>
  <c r="AJ976" i="1"/>
  <c r="P976" i="1"/>
  <c r="G976" i="1"/>
  <c r="BB975" i="1"/>
  <c r="BA975" i="1"/>
  <c r="AY975" i="1"/>
  <c r="AR975" i="1"/>
  <c r="AK975" i="1"/>
  <c r="AJ975" i="1"/>
  <c r="P975" i="1"/>
  <c r="G975" i="1"/>
  <c r="BB974" i="1"/>
  <c r="BA974" i="1"/>
  <c r="AY974" i="1"/>
  <c r="AR974" i="1"/>
  <c r="AK974" i="1"/>
  <c r="AJ974" i="1"/>
  <c r="P974" i="1"/>
  <c r="G974" i="1"/>
  <c r="BB973" i="1"/>
  <c r="BA973" i="1"/>
  <c r="AY973" i="1"/>
  <c r="AR973" i="1"/>
  <c r="AK973" i="1"/>
  <c r="AJ973" i="1"/>
  <c r="P973" i="1"/>
  <c r="G973" i="1"/>
  <c r="BB972" i="1"/>
  <c r="BA972" i="1"/>
  <c r="AY972" i="1"/>
  <c r="AR972" i="1"/>
  <c r="AK972" i="1"/>
  <c r="AJ972" i="1"/>
  <c r="P972" i="1"/>
  <c r="G972" i="1"/>
  <c r="BB971" i="1"/>
  <c r="BA971" i="1"/>
  <c r="AY971" i="1"/>
  <c r="AR971" i="1"/>
  <c r="AK971" i="1"/>
  <c r="AJ971" i="1"/>
  <c r="P971" i="1"/>
  <c r="G971" i="1"/>
  <c r="BB970" i="1"/>
  <c r="BA970" i="1"/>
  <c r="AY970" i="1"/>
  <c r="AR970" i="1"/>
  <c r="AK970" i="1"/>
  <c r="AJ970" i="1"/>
  <c r="P970" i="1"/>
  <c r="G970" i="1"/>
  <c r="BB969" i="1"/>
  <c r="BA969" i="1"/>
  <c r="AY969" i="1"/>
  <c r="AR969" i="1"/>
  <c r="AK969" i="1"/>
  <c r="AJ969" i="1"/>
  <c r="P969" i="1"/>
  <c r="G969" i="1"/>
  <c r="BB968" i="1"/>
  <c r="BA968" i="1"/>
  <c r="AY968" i="1"/>
  <c r="AR968" i="1"/>
  <c r="AK968" i="1"/>
  <c r="AJ968" i="1"/>
  <c r="P968" i="1"/>
  <c r="G968" i="1"/>
  <c r="BB967" i="1"/>
  <c r="BA967" i="1"/>
  <c r="AY967" i="1"/>
  <c r="AR967" i="1"/>
  <c r="AK967" i="1"/>
  <c r="AJ967" i="1"/>
  <c r="P967" i="1"/>
  <c r="G967" i="1"/>
  <c r="BB966" i="1"/>
  <c r="BA966" i="1"/>
  <c r="AY966" i="1"/>
  <c r="AR966" i="1"/>
  <c r="AK966" i="1"/>
  <c r="AJ966" i="1"/>
  <c r="P966" i="1"/>
  <c r="G966" i="1"/>
  <c r="BB965" i="1"/>
  <c r="BA965" i="1"/>
  <c r="AY965" i="1"/>
  <c r="AR965" i="1"/>
  <c r="AK965" i="1"/>
  <c r="AJ965" i="1"/>
  <c r="P965" i="1"/>
  <c r="G965" i="1"/>
  <c r="BB964" i="1"/>
  <c r="BA964" i="1"/>
  <c r="AY964" i="1"/>
  <c r="AR964" i="1"/>
  <c r="AK964" i="1"/>
  <c r="AJ964" i="1"/>
  <c r="P964" i="1"/>
  <c r="G964" i="1"/>
  <c r="BB963" i="1"/>
  <c r="BA963" i="1"/>
  <c r="AY963" i="1"/>
  <c r="AR963" i="1"/>
  <c r="AK963" i="1"/>
  <c r="AJ963" i="1"/>
  <c r="P963" i="1"/>
  <c r="G963" i="1"/>
  <c r="BB962" i="1"/>
  <c r="BA962" i="1"/>
  <c r="AY962" i="1"/>
  <c r="AR962" i="1"/>
  <c r="AK962" i="1"/>
  <c r="AJ962" i="1"/>
  <c r="P962" i="1"/>
  <c r="G962" i="1"/>
  <c r="BB961" i="1"/>
  <c r="BA961" i="1"/>
  <c r="AY961" i="1"/>
  <c r="AR961" i="1"/>
  <c r="AK961" i="1"/>
  <c r="AJ961" i="1"/>
  <c r="P961" i="1"/>
  <c r="G961" i="1"/>
  <c r="BB960" i="1"/>
  <c r="BA960" i="1"/>
  <c r="AY960" i="1"/>
  <c r="AR960" i="1"/>
  <c r="AK960" i="1"/>
  <c r="AJ960" i="1"/>
  <c r="P960" i="1"/>
  <c r="G960" i="1"/>
  <c r="BB959" i="1"/>
  <c r="BA959" i="1"/>
  <c r="AY959" i="1"/>
  <c r="AR959" i="1"/>
  <c r="AK959" i="1"/>
  <c r="AJ959" i="1"/>
  <c r="P959" i="1"/>
  <c r="G959" i="1"/>
  <c r="BB958" i="1"/>
  <c r="BA958" i="1"/>
  <c r="AY958" i="1"/>
  <c r="AR958" i="1"/>
  <c r="AK958" i="1"/>
  <c r="AJ958" i="1"/>
  <c r="P958" i="1"/>
  <c r="G958" i="1"/>
  <c r="BB957" i="1"/>
  <c r="BA957" i="1"/>
  <c r="AY957" i="1"/>
  <c r="AR957" i="1"/>
  <c r="AK957" i="1"/>
  <c r="AJ957" i="1"/>
  <c r="P957" i="1"/>
  <c r="G957" i="1"/>
  <c r="BB956" i="1"/>
  <c r="BA956" i="1"/>
  <c r="AY956" i="1"/>
  <c r="AR956" i="1"/>
  <c r="AK956" i="1"/>
  <c r="AJ956" i="1"/>
  <c r="P956" i="1"/>
  <c r="G956" i="1"/>
  <c r="BB955" i="1"/>
  <c r="BA955" i="1"/>
  <c r="AY955" i="1"/>
  <c r="AR955" i="1"/>
  <c r="AK955" i="1"/>
  <c r="AJ955" i="1"/>
  <c r="P955" i="1"/>
  <c r="G955" i="1"/>
  <c r="BB954" i="1"/>
  <c r="BA954" i="1"/>
  <c r="AY954" i="1"/>
  <c r="AR954" i="1"/>
  <c r="AK954" i="1"/>
  <c r="AJ954" i="1"/>
  <c r="P954" i="1"/>
  <c r="G954" i="1"/>
  <c r="BB953" i="1"/>
  <c r="BA953" i="1"/>
  <c r="AY953" i="1"/>
  <c r="AR953" i="1"/>
  <c r="AK953" i="1"/>
  <c r="AJ953" i="1"/>
  <c r="P953" i="1"/>
  <c r="G953" i="1"/>
  <c r="BB952" i="1"/>
  <c r="BA952" i="1"/>
  <c r="AY952" i="1"/>
  <c r="AR952" i="1"/>
  <c r="AK952" i="1"/>
  <c r="AJ952" i="1"/>
  <c r="P952" i="1"/>
  <c r="G952" i="1"/>
  <c r="BB951" i="1"/>
  <c r="BA951" i="1"/>
  <c r="AY951" i="1"/>
  <c r="AR951" i="1"/>
  <c r="AK951" i="1"/>
  <c r="AJ951" i="1"/>
  <c r="P951" i="1"/>
  <c r="G951" i="1"/>
  <c r="BB950" i="1"/>
  <c r="BA950" i="1"/>
  <c r="AY950" i="1"/>
  <c r="AR950" i="1"/>
  <c r="AK950" i="1"/>
  <c r="AJ950" i="1"/>
  <c r="P950" i="1"/>
  <c r="G950" i="1"/>
  <c r="BB949" i="1"/>
  <c r="BA949" i="1"/>
  <c r="AR949" i="1"/>
  <c r="AK949" i="1"/>
  <c r="AJ949" i="1"/>
  <c r="P949" i="1"/>
  <c r="G949" i="1"/>
  <c r="BB948" i="1"/>
  <c r="BA948" i="1"/>
  <c r="AY948" i="1"/>
  <c r="AR948" i="1"/>
  <c r="AK948" i="1"/>
  <c r="AJ948" i="1"/>
  <c r="P948" i="1"/>
  <c r="G948" i="1"/>
  <c r="BB947" i="1"/>
  <c r="BA947" i="1"/>
  <c r="AZ947" i="1"/>
  <c r="AY947" i="1"/>
  <c r="AR947" i="1"/>
  <c r="AK947" i="1"/>
  <c r="AJ947" i="1"/>
  <c r="G947" i="1"/>
  <c r="BB946" i="1"/>
  <c r="BA946" i="1"/>
  <c r="AY946" i="1"/>
  <c r="AR946" i="1"/>
  <c r="AK946" i="1"/>
  <c r="AJ946" i="1"/>
  <c r="P946" i="1"/>
  <c r="G946" i="1"/>
  <c r="BB945" i="1"/>
  <c r="BA945" i="1"/>
  <c r="AY945" i="1"/>
  <c r="AR945" i="1"/>
  <c r="AK945" i="1"/>
  <c r="AJ945" i="1"/>
  <c r="P945" i="1"/>
  <c r="G945" i="1"/>
  <c r="BB944" i="1"/>
  <c r="BA944" i="1"/>
  <c r="AY944" i="1"/>
  <c r="AR944" i="1"/>
  <c r="AK944" i="1"/>
  <c r="AJ944" i="1"/>
  <c r="AZ944" i="1"/>
  <c r="G944" i="1"/>
  <c r="BB943" i="1"/>
  <c r="BA943" i="1"/>
  <c r="AY943" i="1"/>
  <c r="AR943" i="1"/>
  <c r="AK943" i="1"/>
  <c r="AJ943" i="1"/>
  <c r="P943" i="1"/>
  <c r="G943" i="1"/>
  <c r="BB942" i="1"/>
  <c r="BA942" i="1"/>
  <c r="AY942" i="1"/>
  <c r="AR942" i="1"/>
  <c r="AK942" i="1"/>
  <c r="AJ942" i="1"/>
  <c r="P942" i="1"/>
  <c r="G942" i="1"/>
  <c r="BB941" i="1"/>
  <c r="BA941" i="1"/>
  <c r="AY941" i="1"/>
  <c r="AR941" i="1"/>
  <c r="AO941" i="1"/>
  <c r="AK941" i="1"/>
  <c r="AJ941" i="1"/>
  <c r="P941" i="1"/>
  <c r="G941" i="1"/>
  <c r="BB940" i="1"/>
  <c r="BA940" i="1"/>
  <c r="AY940" i="1"/>
  <c r="AR940" i="1"/>
  <c r="AO940" i="1"/>
  <c r="AK940" i="1"/>
  <c r="AJ940" i="1"/>
  <c r="P940" i="1"/>
  <c r="G940" i="1"/>
  <c r="BB939" i="1"/>
  <c r="BA939" i="1"/>
  <c r="AY939" i="1"/>
  <c r="AR939" i="1"/>
  <c r="AO939" i="1"/>
  <c r="AK939" i="1"/>
  <c r="AJ939" i="1"/>
  <c r="P939" i="1"/>
  <c r="G939" i="1"/>
  <c r="BB938" i="1"/>
  <c r="BA938" i="1"/>
  <c r="AY938" i="1"/>
  <c r="AR938" i="1"/>
  <c r="AK938" i="1"/>
  <c r="AJ938" i="1"/>
  <c r="P938" i="1"/>
  <c r="G938" i="1"/>
  <c r="BB937" i="1"/>
  <c r="BA937" i="1"/>
  <c r="AY937" i="1"/>
  <c r="AR937" i="1"/>
  <c r="AK937" i="1"/>
  <c r="AJ937" i="1"/>
  <c r="P937" i="1"/>
  <c r="G937" i="1"/>
  <c r="BB936" i="1"/>
  <c r="BA936" i="1"/>
  <c r="AY936" i="1"/>
  <c r="AR936" i="1"/>
  <c r="AK936" i="1"/>
  <c r="AJ936" i="1"/>
  <c r="P936" i="1"/>
  <c r="G936" i="1"/>
  <c r="BB935" i="1"/>
  <c r="BA935" i="1"/>
  <c r="AY935" i="1"/>
  <c r="AR935" i="1"/>
  <c r="AK935" i="1"/>
  <c r="AJ935" i="1"/>
  <c r="P935" i="1"/>
  <c r="G935" i="1"/>
  <c r="BB934" i="1"/>
  <c r="BA934" i="1"/>
  <c r="AY934" i="1"/>
  <c r="AR934" i="1"/>
  <c r="AK934" i="1"/>
  <c r="AJ934" i="1"/>
  <c r="P934" i="1"/>
  <c r="G934" i="1"/>
  <c r="BB933" i="1"/>
  <c r="BA933" i="1"/>
  <c r="AY933" i="1"/>
  <c r="AR933" i="1"/>
  <c r="AK933" i="1"/>
  <c r="AJ933" i="1"/>
  <c r="P933" i="1"/>
  <c r="G933" i="1"/>
  <c r="BB932" i="1"/>
  <c r="BA932" i="1"/>
  <c r="AY932" i="1"/>
  <c r="AR932" i="1"/>
  <c r="AK932" i="1"/>
  <c r="AJ932" i="1"/>
  <c r="P932" i="1"/>
  <c r="G932" i="1"/>
  <c r="BB931" i="1"/>
  <c r="BA931" i="1"/>
  <c r="AY931" i="1"/>
  <c r="AR931" i="1"/>
  <c r="AK931" i="1"/>
  <c r="AJ931" i="1"/>
  <c r="P931" i="1"/>
  <c r="G931" i="1"/>
  <c r="BB930" i="1"/>
  <c r="BA930" i="1"/>
  <c r="AY930" i="1"/>
  <c r="AR930" i="1"/>
  <c r="AK930" i="1"/>
  <c r="AJ930" i="1"/>
  <c r="P930" i="1"/>
  <c r="G930" i="1"/>
  <c r="BB929" i="1"/>
  <c r="BA929" i="1"/>
  <c r="AY929" i="1"/>
  <c r="AR929" i="1"/>
  <c r="AK929" i="1"/>
  <c r="AJ929" i="1"/>
  <c r="P929" i="1"/>
  <c r="G929" i="1"/>
  <c r="BB928" i="1"/>
  <c r="BA928" i="1"/>
  <c r="AY928" i="1"/>
  <c r="AR928" i="1"/>
  <c r="AK928" i="1"/>
  <c r="AJ928" i="1"/>
  <c r="P928" i="1"/>
  <c r="G928" i="1"/>
  <c r="BB927" i="1"/>
  <c r="BA927" i="1"/>
  <c r="AY927" i="1"/>
  <c r="AR927" i="1"/>
  <c r="AK927" i="1"/>
  <c r="AJ927" i="1"/>
  <c r="P927" i="1"/>
  <c r="G927" i="1"/>
  <c r="BB926" i="1"/>
  <c r="BA926" i="1"/>
  <c r="AY926" i="1"/>
  <c r="AR926" i="1"/>
  <c r="AK926" i="1"/>
  <c r="AJ926" i="1"/>
  <c r="P926" i="1"/>
  <c r="G926" i="1"/>
  <c r="BB925" i="1"/>
  <c r="BA925" i="1"/>
  <c r="AY925" i="1"/>
  <c r="AR925" i="1"/>
  <c r="AK925" i="1"/>
  <c r="AJ925" i="1"/>
  <c r="P925" i="1"/>
  <c r="G925" i="1"/>
  <c r="BB924" i="1"/>
  <c r="BA924" i="1"/>
  <c r="AY924" i="1"/>
  <c r="AR924" i="1"/>
  <c r="AK924" i="1"/>
  <c r="AJ924" i="1"/>
  <c r="P924" i="1"/>
  <c r="G924" i="1"/>
  <c r="BB923" i="1"/>
  <c r="BA923" i="1"/>
  <c r="AY923" i="1"/>
  <c r="AR923" i="1"/>
  <c r="AK923" i="1"/>
  <c r="AJ923" i="1"/>
  <c r="P923" i="1"/>
  <c r="G923" i="1"/>
  <c r="BB922" i="1"/>
  <c r="BA922" i="1"/>
  <c r="AY922" i="1"/>
  <c r="AR922" i="1"/>
  <c r="AK922" i="1"/>
  <c r="AJ922" i="1"/>
  <c r="P922" i="1"/>
  <c r="G922" i="1"/>
  <c r="BB921" i="1"/>
  <c r="BA921" i="1"/>
  <c r="AY921" i="1"/>
  <c r="AR921" i="1"/>
  <c r="AK921" i="1"/>
  <c r="AJ921" i="1"/>
  <c r="P921" i="1"/>
  <c r="G921" i="1"/>
  <c r="BB920" i="1"/>
  <c r="BA920" i="1"/>
  <c r="AY920" i="1"/>
  <c r="AR920" i="1"/>
  <c r="AK920" i="1"/>
  <c r="AJ920" i="1"/>
  <c r="P920" i="1"/>
  <c r="G920" i="1"/>
  <c r="BB919" i="1"/>
  <c r="BA919" i="1"/>
  <c r="AY919" i="1"/>
  <c r="AR919" i="1"/>
  <c r="AK919" i="1"/>
  <c r="AJ919" i="1"/>
  <c r="P919" i="1"/>
  <c r="G919" i="1"/>
  <c r="BB918" i="1"/>
  <c r="BA918" i="1"/>
  <c r="AY918" i="1"/>
  <c r="AR918" i="1"/>
  <c r="AK918" i="1"/>
  <c r="AJ918" i="1"/>
  <c r="P918" i="1"/>
  <c r="G918" i="1"/>
  <c r="BB917" i="1"/>
  <c r="BA917" i="1"/>
  <c r="AY917" i="1"/>
  <c r="AR917" i="1"/>
  <c r="AK917" i="1"/>
  <c r="AJ917" i="1"/>
  <c r="P917" i="1"/>
  <c r="G917" i="1"/>
  <c r="BB916" i="1"/>
  <c r="BA916" i="1"/>
  <c r="AY916" i="1"/>
  <c r="AR916" i="1"/>
  <c r="AK916" i="1"/>
  <c r="AJ916" i="1"/>
  <c r="P916" i="1"/>
  <c r="G916" i="1"/>
  <c r="BB915" i="1"/>
  <c r="BA915" i="1"/>
  <c r="AY915" i="1"/>
  <c r="AR915" i="1"/>
  <c r="AK915" i="1"/>
  <c r="AJ915" i="1"/>
  <c r="P915" i="1"/>
  <c r="G915" i="1"/>
  <c r="BB914" i="1"/>
  <c r="BA914" i="1"/>
  <c r="AY914" i="1"/>
  <c r="AR914" i="1"/>
  <c r="AK914" i="1"/>
  <c r="AJ914" i="1"/>
  <c r="P914" i="1"/>
  <c r="G914" i="1"/>
  <c r="BB913" i="1"/>
  <c r="BA913" i="1"/>
  <c r="AY913" i="1"/>
  <c r="AR913" i="1"/>
  <c r="AK913" i="1"/>
  <c r="AJ913" i="1"/>
  <c r="P913" i="1"/>
  <c r="G913" i="1"/>
  <c r="BB912" i="1"/>
  <c r="BA912" i="1"/>
  <c r="AY912" i="1"/>
  <c r="AR912" i="1"/>
  <c r="AK912" i="1"/>
  <c r="AJ912" i="1"/>
  <c r="P912" i="1"/>
  <c r="G912" i="1"/>
  <c r="BB911" i="1"/>
  <c r="BA911" i="1"/>
  <c r="AY911" i="1"/>
  <c r="AR911" i="1"/>
  <c r="AK911" i="1"/>
  <c r="AJ911" i="1"/>
  <c r="P911" i="1"/>
  <c r="G911" i="1"/>
  <c r="BB910" i="1"/>
  <c r="BA910" i="1"/>
  <c r="AY910" i="1"/>
  <c r="AR910" i="1"/>
  <c r="AK910" i="1"/>
  <c r="AJ910" i="1"/>
  <c r="P910" i="1"/>
  <c r="G910" i="1"/>
  <c r="BB909" i="1"/>
  <c r="BA909" i="1"/>
  <c r="AY909" i="1"/>
  <c r="AR909" i="1"/>
  <c r="AK909" i="1"/>
  <c r="AJ909" i="1"/>
  <c r="P909" i="1"/>
  <c r="G909" i="1"/>
  <c r="BB908" i="1"/>
  <c r="BA908" i="1"/>
  <c r="AY908" i="1"/>
  <c r="AR908" i="1"/>
  <c r="AK908" i="1"/>
  <c r="AJ908" i="1"/>
  <c r="P908" i="1"/>
  <c r="G908" i="1"/>
  <c r="BB907" i="1"/>
  <c r="BA907" i="1"/>
  <c r="AY907" i="1"/>
  <c r="AR907" i="1"/>
  <c r="AK907" i="1"/>
  <c r="AJ907" i="1"/>
  <c r="P907" i="1"/>
  <c r="G907" i="1"/>
  <c r="BB906" i="1"/>
  <c r="BA906" i="1"/>
  <c r="AY906" i="1"/>
  <c r="AR906" i="1"/>
  <c r="AK906" i="1"/>
  <c r="AJ906" i="1"/>
  <c r="P906" i="1"/>
  <c r="G906" i="1"/>
  <c r="BB905" i="1"/>
  <c r="BA905" i="1"/>
  <c r="AZ905" i="1"/>
  <c r="AY905" i="1"/>
  <c r="AR905" i="1"/>
  <c r="AK905" i="1"/>
  <c r="AJ905" i="1"/>
  <c r="G905" i="1"/>
  <c r="BB904" i="1"/>
  <c r="BA904" i="1"/>
  <c r="AY904" i="1"/>
  <c r="AR904" i="1"/>
  <c r="AK904" i="1"/>
  <c r="AJ904" i="1"/>
  <c r="P904" i="1"/>
  <c r="G904" i="1"/>
  <c r="BB903" i="1"/>
  <c r="BA903" i="1"/>
  <c r="AY903" i="1"/>
  <c r="AR903" i="1"/>
  <c r="AK903" i="1"/>
  <c r="AJ903" i="1"/>
  <c r="P903" i="1"/>
  <c r="G903" i="1"/>
  <c r="BB902" i="1"/>
  <c r="BA902" i="1"/>
  <c r="AY902" i="1"/>
  <c r="AR902" i="1"/>
  <c r="AK902" i="1"/>
  <c r="AJ902" i="1"/>
  <c r="AZ902" i="1"/>
  <c r="G902" i="1"/>
  <c r="BB901" i="1"/>
  <c r="BA901" i="1"/>
  <c r="AY901" i="1"/>
  <c r="AR901" i="1"/>
  <c r="AK901" i="1"/>
  <c r="AJ901" i="1"/>
  <c r="P901" i="1"/>
  <c r="G901" i="1"/>
  <c r="BB900" i="1"/>
  <c r="BA900" i="1"/>
  <c r="AY900" i="1"/>
  <c r="AR900" i="1"/>
  <c r="AK900" i="1"/>
  <c r="AJ900" i="1"/>
  <c r="P900" i="1"/>
  <c r="G900" i="1"/>
  <c r="BB899" i="1"/>
  <c r="BA899" i="1"/>
  <c r="AY899" i="1"/>
  <c r="AR899" i="1"/>
  <c r="AO899" i="1"/>
  <c r="AK899" i="1"/>
  <c r="AJ899" i="1"/>
  <c r="P899" i="1"/>
  <c r="G899" i="1"/>
  <c r="BB898" i="1"/>
  <c r="BA898" i="1"/>
  <c r="AY898" i="1"/>
  <c r="AR898" i="1"/>
  <c r="AO898" i="1"/>
  <c r="AK898" i="1"/>
  <c r="AJ898" i="1"/>
  <c r="P898" i="1"/>
  <c r="G898" i="1"/>
  <c r="BB897" i="1"/>
  <c r="BA897" i="1"/>
  <c r="AR897" i="1"/>
  <c r="AO897" i="1"/>
  <c r="AK897" i="1"/>
  <c r="AJ897" i="1"/>
  <c r="P897" i="1"/>
  <c r="G897" i="1"/>
  <c r="BB896" i="1"/>
  <c r="BA896" i="1"/>
  <c r="AY896" i="1"/>
  <c r="AR896" i="1"/>
  <c r="AK896" i="1"/>
  <c r="AJ896" i="1"/>
  <c r="P896" i="1"/>
  <c r="G896" i="1"/>
  <c r="BB895" i="1"/>
  <c r="BA895" i="1"/>
  <c r="AY895" i="1"/>
  <c r="AR895" i="1"/>
  <c r="AK895" i="1"/>
  <c r="AJ895" i="1"/>
  <c r="P895" i="1"/>
  <c r="G895" i="1"/>
  <c r="BB894" i="1"/>
  <c r="BA894" i="1"/>
  <c r="AY894" i="1"/>
  <c r="AR894" i="1"/>
  <c r="AK894" i="1"/>
  <c r="AJ894" i="1"/>
  <c r="P894" i="1"/>
  <c r="G894" i="1"/>
  <c r="BB893" i="1"/>
  <c r="BA893" i="1"/>
  <c r="AY893" i="1"/>
  <c r="AR893" i="1"/>
  <c r="AK893" i="1"/>
  <c r="AJ893" i="1"/>
  <c r="P893" i="1"/>
  <c r="G893" i="1"/>
  <c r="BB892" i="1"/>
  <c r="BA892" i="1"/>
  <c r="AY892" i="1"/>
  <c r="AR892" i="1"/>
  <c r="AK892" i="1"/>
  <c r="AJ892" i="1"/>
  <c r="P892" i="1"/>
  <c r="G892" i="1"/>
  <c r="BB891" i="1"/>
  <c r="BA891" i="1"/>
  <c r="AY891" i="1"/>
  <c r="AR891" i="1"/>
  <c r="AK891" i="1"/>
  <c r="AJ891" i="1"/>
  <c r="P891" i="1"/>
  <c r="G891" i="1"/>
  <c r="BB890" i="1"/>
  <c r="BA890" i="1"/>
  <c r="AY890" i="1"/>
  <c r="AR890" i="1"/>
  <c r="AK890" i="1"/>
  <c r="AJ890" i="1"/>
  <c r="P890" i="1"/>
  <c r="G890" i="1"/>
  <c r="BB889" i="1"/>
  <c r="BA889" i="1"/>
  <c r="AY889" i="1"/>
  <c r="AR889" i="1"/>
  <c r="AK889" i="1"/>
  <c r="AJ889" i="1"/>
  <c r="P889" i="1"/>
  <c r="G889" i="1"/>
  <c r="BB888" i="1"/>
  <c r="BA888" i="1"/>
  <c r="AY888" i="1"/>
  <c r="AR888" i="1"/>
  <c r="AK888" i="1"/>
  <c r="AJ888" i="1"/>
  <c r="P888" i="1"/>
  <c r="G888" i="1"/>
  <c r="BB887" i="1"/>
  <c r="BA887" i="1"/>
  <c r="AY887" i="1"/>
  <c r="AR887" i="1"/>
  <c r="AK887" i="1"/>
  <c r="AJ887" i="1"/>
  <c r="P887" i="1"/>
  <c r="G887" i="1"/>
  <c r="BB886" i="1"/>
  <c r="BA886" i="1"/>
  <c r="AY886" i="1"/>
  <c r="AR886" i="1"/>
  <c r="AK886" i="1"/>
  <c r="AJ886" i="1"/>
  <c r="P886" i="1"/>
  <c r="G886" i="1"/>
  <c r="BB885" i="1"/>
  <c r="BA885" i="1"/>
  <c r="AY885" i="1"/>
  <c r="AR885" i="1"/>
  <c r="AK885" i="1"/>
  <c r="AJ885" i="1"/>
  <c r="P885" i="1"/>
  <c r="G885" i="1"/>
  <c r="BB884" i="1"/>
  <c r="BA884" i="1"/>
  <c r="AY884" i="1"/>
  <c r="AR884" i="1"/>
  <c r="AK884" i="1"/>
  <c r="AJ884" i="1"/>
  <c r="P884" i="1"/>
  <c r="G884" i="1"/>
  <c r="BB883" i="1"/>
  <c r="BA883" i="1"/>
  <c r="AY883" i="1"/>
  <c r="AR883" i="1"/>
  <c r="AK883" i="1"/>
  <c r="AJ883" i="1"/>
  <c r="P883" i="1"/>
  <c r="G883" i="1"/>
  <c r="BB882" i="1"/>
  <c r="BA882" i="1"/>
  <c r="AY882" i="1"/>
  <c r="AR882" i="1"/>
  <c r="AK882" i="1"/>
  <c r="AJ882" i="1"/>
  <c r="P882" i="1"/>
  <c r="G882" i="1"/>
  <c r="BB881" i="1"/>
  <c r="BA881" i="1"/>
  <c r="AY881" i="1"/>
  <c r="AR881" i="1"/>
  <c r="AK881" i="1"/>
  <c r="AJ881" i="1"/>
  <c r="P881" i="1"/>
  <c r="G881" i="1"/>
  <c r="BB880" i="1"/>
  <c r="BA880" i="1"/>
  <c r="AY880" i="1"/>
  <c r="AR880" i="1"/>
  <c r="AK880" i="1"/>
  <c r="AJ880" i="1"/>
  <c r="P880" i="1"/>
  <c r="G880" i="1"/>
  <c r="BB879" i="1"/>
  <c r="BA879" i="1"/>
  <c r="AY879" i="1"/>
  <c r="AR879" i="1"/>
  <c r="AK879" i="1"/>
  <c r="AJ879" i="1"/>
  <c r="P879" i="1"/>
  <c r="G879" i="1"/>
  <c r="BB878" i="1"/>
  <c r="BA878" i="1"/>
  <c r="AY878" i="1"/>
  <c r="AR878" i="1"/>
  <c r="AK878" i="1"/>
  <c r="AJ878" i="1"/>
  <c r="P878" i="1"/>
  <c r="G878" i="1"/>
  <c r="BB877" i="1"/>
  <c r="BA877" i="1"/>
  <c r="AY877" i="1"/>
  <c r="AR877" i="1"/>
  <c r="AK877" i="1"/>
  <c r="AJ877" i="1"/>
  <c r="P877" i="1"/>
  <c r="G877" i="1"/>
  <c r="BB876" i="1"/>
  <c r="BA876" i="1"/>
  <c r="AY876" i="1"/>
  <c r="AR876" i="1"/>
  <c r="AK876" i="1"/>
  <c r="AJ876" i="1"/>
  <c r="P876" i="1"/>
  <c r="G876" i="1"/>
  <c r="BB875" i="1"/>
  <c r="BA875" i="1"/>
  <c r="AY875" i="1"/>
  <c r="AR875" i="1"/>
  <c r="AK875" i="1"/>
  <c r="AJ875" i="1"/>
  <c r="P875" i="1"/>
  <c r="G875" i="1"/>
  <c r="BB874" i="1"/>
  <c r="BA874" i="1"/>
  <c r="AY874" i="1"/>
  <c r="AR874" i="1"/>
  <c r="AK874" i="1"/>
  <c r="AJ874" i="1"/>
  <c r="P874" i="1"/>
  <c r="G874" i="1"/>
  <c r="BB873" i="1"/>
  <c r="BA873" i="1"/>
  <c r="AY873" i="1"/>
  <c r="AR873" i="1"/>
  <c r="AK873" i="1"/>
  <c r="AJ873" i="1"/>
  <c r="P873" i="1"/>
  <c r="G873" i="1"/>
  <c r="BB872" i="1"/>
  <c r="BA872" i="1"/>
  <c r="AY872" i="1"/>
  <c r="AR872" i="1"/>
  <c r="AK872" i="1"/>
  <c r="AJ872" i="1"/>
  <c r="P872" i="1"/>
  <c r="G872" i="1"/>
  <c r="BB871" i="1"/>
  <c r="BA871" i="1"/>
  <c r="AY871" i="1"/>
  <c r="AR871" i="1"/>
  <c r="AK871" i="1"/>
  <c r="AJ871" i="1"/>
  <c r="P871" i="1"/>
  <c r="G871" i="1"/>
  <c r="BB870" i="1"/>
  <c r="BA870" i="1"/>
  <c r="AY870" i="1"/>
  <c r="AR870" i="1"/>
  <c r="AK870" i="1"/>
  <c r="AJ870" i="1"/>
  <c r="P870" i="1"/>
  <c r="G870" i="1"/>
  <c r="BB869" i="1"/>
  <c r="BA869" i="1"/>
  <c r="AY869" i="1"/>
  <c r="AR869" i="1"/>
  <c r="AK869" i="1"/>
  <c r="AJ869" i="1"/>
  <c r="P869" i="1"/>
  <c r="G869" i="1"/>
  <c r="BB868" i="1"/>
  <c r="BA868" i="1"/>
  <c r="AY868" i="1"/>
  <c r="AR868" i="1"/>
  <c r="AK868" i="1"/>
  <c r="AJ868" i="1"/>
  <c r="P868" i="1"/>
  <c r="G868" i="1"/>
  <c r="BB867" i="1"/>
  <c r="BA867" i="1"/>
  <c r="AY867" i="1"/>
  <c r="AR867" i="1"/>
  <c r="AK867" i="1"/>
  <c r="AJ867" i="1"/>
  <c r="P867" i="1"/>
  <c r="G867" i="1"/>
  <c r="BB866" i="1"/>
  <c r="BA866" i="1"/>
  <c r="AY866" i="1"/>
  <c r="AR866" i="1"/>
  <c r="AK866" i="1"/>
  <c r="AJ866" i="1"/>
  <c r="P866" i="1"/>
  <c r="G866" i="1"/>
  <c r="BB865" i="1"/>
  <c r="BA865" i="1"/>
  <c r="AY865" i="1"/>
  <c r="AR865" i="1"/>
  <c r="AK865" i="1"/>
  <c r="AJ865" i="1"/>
  <c r="P865" i="1"/>
  <c r="G865" i="1"/>
  <c r="BB864" i="1"/>
  <c r="BA864" i="1"/>
  <c r="AY864" i="1"/>
  <c r="AR864" i="1"/>
  <c r="AK864" i="1"/>
  <c r="AJ864" i="1"/>
  <c r="P864" i="1"/>
  <c r="G864" i="1"/>
  <c r="BB862" i="1"/>
  <c r="BA862" i="1"/>
  <c r="AY862" i="1"/>
  <c r="AR862" i="1"/>
  <c r="AK862" i="1"/>
  <c r="AJ862" i="1"/>
  <c r="P862" i="1"/>
  <c r="G862" i="1"/>
  <c r="BB861" i="1"/>
  <c r="BA861" i="1"/>
  <c r="AY861" i="1"/>
  <c r="AR861" i="1"/>
  <c r="AK861" i="1"/>
  <c r="AJ861" i="1"/>
  <c r="P861" i="1"/>
  <c r="G861" i="1"/>
  <c r="BB860" i="1"/>
  <c r="BA860" i="1"/>
  <c r="AY860" i="1"/>
  <c r="AR860" i="1"/>
  <c r="AK860" i="1"/>
  <c r="AJ860" i="1"/>
  <c r="P860" i="1"/>
  <c r="G860" i="1"/>
  <c r="BB859" i="1"/>
  <c r="BA859" i="1"/>
  <c r="AY859" i="1"/>
  <c r="AR859" i="1"/>
  <c r="AK859" i="1"/>
  <c r="AJ859" i="1"/>
  <c r="P859" i="1"/>
  <c r="G859" i="1"/>
  <c r="BB858" i="1"/>
  <c r="BA858" i="1"/>
  <c r="AY858" i="1"/>
  <c r="AR858" i="1"/>
  <c r="AK858" i="1"/>
  <c r="AJ858" i="1"/>
  <c r="P858" i="1"/>
  <c r="G858" i="1"/>
  <c r="BB857" i="1"/>
  <c r="BA857" i="1"/>
  <c r="AY857" i="1"/>
  <c r="AR857" i="1"/>
  <c r="AK857" i="1"/>
  <c r="AJ857" i="1"/>
  <c r="P857" i="1"/>
  <c r="G857" i="1"/>
  <c r="BB856" i="1"/>
  <c r="BA856" i="1"/>
  <c r="AY856" i="1"/>
  <c r="AR856" i="1"/>
  <c r="AK856" i="1"/>
  <c r="AJ856" i="1"/>
  <c r="P856" i="1"/>
  <c r="G856" i="1"/>
  <c r="BB855" i="1"/>
  <c r="BA855" i="1"/>
  <c r="AY855" i="1"/>
  <c r="AR855" i="1"/>
  <c r="AK855" i="1"/>
  <c r="AJ855" i="1"/>
  <c r="AZ855" i="1"/>
  <c r="G855" i="1"/>
  <c r="BB854" i="1"/>
  <c r="BA854" i="1"/>
  <c r="AY854" i="1"/>
  <c r="AR854" i="1"/>
  <c r="AK854" i="1"/>
  <c r="AJ854" i="1"/>
  <c r="P854" i="1"/>
  <c r="G854" i="1"/>
  <c r="BB853" i="1"/>
  <c r="BA853" i="1"/>
  <c r="AY853" i="1"/>
  <c r="AR853" i="1"/>
  <c r="AK853" i="1"/>
  <c r="AJ853" i="1"/>
  <c r="P853" i="1"/>
  <c r="G853" i="1"/>
  <c r="BB852" i="1"/>
  <c r="BA852" i="1"/>
  <c r="AY852" i="1"/>
  <c r="AR852" i="1"/>
  <c r="AK852" i="1"/>
  <c r="AJ852" i="1"/>
  <c r="P852" i="1"/>
  <c r="G852" i="1"/>
  <c r="BB851" i="1"/>
  <c r="BA851" i="1"/>
  <c r="AY851" i="1"/>
  <c r="AR851" i="1"/>
  <c r="AK851" i="1"/>
  <c r="AJ851" i="1"/>
  <c r="P851" i="1"/>
  <c r="G851" i="1"/>
  <c r="BB850" i="1"/>
  <c r="BA850" i="1"/>
  <c r="AY850" i="1"/>
  <c r="AR850" i="1"/>
  <c r="AK850" i="1"/>
  <c r="AJ850" i="1"/>
  <c r="P850" i="1"/>
  <c r="G850" i="1"/>
  <c r="BB849" i="1"/>
  <c r="BA849" i="1"/>
  <c r="AY849" i="1"/>
  <c r="AR849" i="1"/>
  <c r="AK849" i="1"/>
  <c r="AJ849" i="1"/>
  <c r="P849" i="1"/>
  <c r="G849" i="1"/>
  <c r="BB848" i="1"/>
  <c r="BA848" i="1"/>
  <c r="AY848" i="1"/>
  <c r="AR848" i="1"/>
  <c r="AK848" i="1"/>
  <c r="AJ848" i="1"/>
  <c r="P848" i="1"/>
  <c r="G848" i="1"/>
  <c r="BB847" i="1"/>
  <c r="BA847" i="1"/>
  <c r="AY847" i="1"/>
  <c r="AR847" i="1"/>
  <c r="AK847" i="1"/>
  <c r="AJ847" i="1"/>
  <c r="P847" i="1"/>
  <c r="G847" i="1"/>
  <c r="BB846" i="1"/>
  <c r="BA846" i="1"/>
  <c r="AY846" i="1"/>
  <c r="AR846" i="1"/>
  <c r="AK846" i="1"/>
  <c r="AJ846" i="1"/>
  <c r="P846" i="1"/>
  <c r="G846" i="1"/>
  <c r="BB845" i="1"/>
  <c r="BA845" i="1"/>
  <c r="AY845" i="1"/>
  <c r="AR845" i="1"/>
  <c r="AK845" i="1"/>
  <c r="AJ845" i="1"/>
  <c r="P845" i="1"/>
  <c r="G845" i="1"/>
  <c r="BB844" i="1"/>
  <c r="BA844" i="1"/>
  <c r="AY844" i="1"/>
  <c r="AR844" i="1"/>
  <c r="AK844" i="1"/>
  <c r="AJ844" i="1"/>
  <c r="P844" i="1"/>
  <c r="G844" i="1"/>
  <c r="BB843" i="1"/>
  <c r="BA843" i="1"/>
  <c r="AY843" i="1"/>
  <c r="AR843" i="1"/>
  <c r="AK843" i="1"/>
  <c r="AJ843" i="1"/>
  <c r="P843" i="1"/>
  <c r="G843" i="1"/>
  <c r="BB842" i="1"/>
  <c r="BA842" i="1"/>
  <c r="AY842" i="1"/>
  <c r="AR842" i="1"/>
  <c r="AK842" i="1"/>
  <c r="AJ842" i="1"/>
  <c r="P842" i="1"/>
  <c r="G842" i="1"/>
  <c r="BB841" i="1"/>
  <c r="BA841" i="1"/>
  <c r="AY841" i="1"/>
  <c r="AR841" i="1"/>
  <c r="AK841" i="1"/>
  <c r="AJ841" i="1"/>
  <c r="P841" i="1"/>
  <c r="G841" i="1"/>
  <c r="BB840" i="1"/>
  <c r="BA840" i="1"/>
  <c r="AY840" i="1"/>
  <c r="AR840" i="1"/>
  <c r="AK840" i="1"/>
  <c r="AJ840" i="1"/>
  <c r="P840" i="1"/>
  <c r="G840" i="1"/>
  <c r="BB839" i="1"/>
  <c r="BA839" i="1"/>
  <c r="AY839" i="1"/>
  <c r="AR839" i="1"/>
  <c r="AK839" i="1"/>
  <c r="AJ839" i="1"/>
  <c r="P839" i="1"/>
  <c r="G839" i="1"/>
  <c r="BB838" i="1"/>
  <c r="BA838" i="1"/>
  <c r="AY838" i="1"/>
  <c r="AR838" i="1"/>
  <c r="AK838" i="1"/>
  <c r="AJ838" i="1"/>
  <c r="P838" i="1"/>
  <c r="G838" i="1"/>
  <c r="BB837" i="1"/>
  <c r="BA837" i="1"/>
  <c r="AY837" i="1"/>
  <c r="AR837" i="1"/>
  <c r="AK837" i="1"/>
  <c r="AJ837" i="1"/>
  <c r="P837" i="1"/>
  <c r="G837" i="1"/>
  <c r="BB836" i="1"/>
  <c r="BA836" i="1"/>
  <c r="AY836" i="1"/>
  <c r="AR836" i="1"/>
  <c r="AK836" i="1"/>
  <c r="AJ836" i="1"/>
  <c r="P836" i="1"/>
  <c r="G836" i="1"/>
  <c r="BB835" i="1"/>
  <c r="BA835" i="1"/>
  <c r="AY835" i="1"/>
  <c r="AR835" i="1"/>
  <c r="AK835" i="1"/>
  <c r="AJ835" i="1"/>
  <c r="P835" i="1"/>
  <c r="G835" i="1"/>
  <c r="BB834" i="1"/>
  <c r="BA834" i="1"/>
  <c r="AY834" i="1"/>
  <c r="AR834" i="1"/>
  <c r="AK834" i="1"/>
  <c r="AJ834" i="1"/>
  <c r="P834" i="1"/>
  <c r="G834" i="1"/>
  <c r="BB833" i="1"/>
  <c r="BA833" i="1"/>
  <c r="AY833" i="1"/>
  <c r="AR833" i="1"/>
  <c r="AK833" i="1"/>
  <c r="AJ833" i="1"/>
  <c r="P833" i="1"/>
  <c r="G833" i="1"/>
  <c r="BB832" i="1"/>
  <c r="BA832" i="1"/>
  <c r="AY832" i="1"/>
  <c r="AR832" i="1"/>
  <c r="AK832" i="1"/>
  <c r="AJ832" i="1"/>
  <c r="P832" i="1"/>
  <c r="G832" i="1"/>
  <c r="BB831" i="1"/>
  <c r="BA831" i="1"/>
  <c r="AY831" i="1"/>
  <c r="AR831" i="1"/>
  <c r="AK831" i="1"/>
  <c r="AJ831" i="1"/>
  <c r="P831" i="1"/>
  <c r="G831" i="1"/>
  <c r="BB830" i="1"/>
  <c r="BA830" i="1"/>
  <c r="AY830" i="1"/>
  <c r="AR830" i="1"/>
  <c r="AK830" i="1"/>
  <c r="AJ830" i="1"/>
  <c r="P830" i="1"/>
  <c r="G830" i="1"/>
  <c r="BB829" i="1"/>
  <c r="BA829" i="1"/>
  <c r="AY829" i="1"/>
  <c r="AR829" i="1"/>
  <c r="AK829" i="1"/>
  <c r="AJ829" i="1"/>
  <c r="P829" i="1"/>
  <c r="G829" i="1"/>
  <c r="BB828" i="1"/>
  <c r="BA828" i="1"/>
  <c r="AY828" i="1"/>
  <c r="AR828" i="1"/>
  <c r="AK828" i="1"/>
  <c r="AJ828" i="1"/>
  <c r="P828" i="1"/>
  <c r="G828" i="1"/>
  <c r="BB827" i="1"/>
  <c r="BA827" i="1"/>
  <c r="AY827" i="1"/>
  <c r="AR827" i="1"/>
  <c r="AK827" i="1"/>
  <c r="AJ827" i="1"/>
  <c r="P827" i="1"/>
  <c r="G827" i="1"/>
  <c r="BB826" i="1"/>
  <c r="BA826" i="1"/>
  <c r="AY826" i="1"/>
  <c r="AR826" i="1"/>
  <c r="AK826" i="1"/>
  <c r="AJ826" i="1"/>
  <c r="P826" i="1"/>
  <c r="G826" i="1"/>
  <c r="BB825" i="1"/>
  <c r="BA825" i="1"/>
  <c r="AY825" i="1"/>
  <c r="AR825" i="1"/>
  <c r="AK825" i="1"/>
  <c r="AJ825" i="1"/>
  <c r="P825" i="1"/>
  <c r="G825" i="1"/>
  <c r="BB824" i="1"/>
  <c r="BA824" i="1"/>
  <c r="AY824" i="1"/>
  <c r="AR824" i="1"/>
  <c r="AK824" i="1"/>
  <c r="AJ824" i="1"/>
  <c r="P824" i="1"/>
  <c r="G824" i="1"/>
  <c r="BB823" i="1"/>
  <c r="BA823" i="1"/>
  <c r="AY823" i="1"/>
  <c r="AR823" i="1"/>
  <c r="AK823" i="1"/>
  <c r="AJ823" i="1"/>
  <c r="P823" i="1"/>
  <c r="G823" i="1"/>
  <c r="BB822" i="1"/>
  <c r="BA822" i="1"/>
  <c r="AY822" i="1"/>
  <c r="AR822" i="1"/>
  <c r="AK822" i="1"/>
  <c r="AJ822" i="1"/>
  <c r="P822" i="1"/>
  <c r="G822" i="1"/>
  <c r="BB820" i="1"/>
  <c r="BA820" i="1"/>
  <c r="AY820" i="1"/>
  <c r="AR820" i="1"/>
  <c r="AK820" i="1"/>
  <c r="AJ820" i="1"/>
  <c r="P820" i="1"/>
  <c r="G820" i="1"/>
  <c r="BB819" i="1"/>
  <c r="BA819" i="1"/>
  <c r="AY819" i="1"/>
  <c r="AR819" i="1"/>
  <c r="AK819" i="1"/>
  <c r="AJ819" i="1"/>
  <c r="P819" i="1"/>
  <c r="G819" i="1"/>
  <c r="BB818" i="1"/>
  <c r="BA818" i="1"/>
  <c r="AY818" i="1"/>
  <c r="AR818" i="1"/>
  <c r="AK818" i="1"/>
  <c r="AJ818" i="1"/>
  <c r="P818" i="1"/>
  <c r="G818" i="1"/>
  <c r="BB817" i="1"/>
  <c r="BA817" i="1"/>
  <c r="AY817" i="1"/>
  <c r="AR817" i="1"/>
  <c r="AK817" i="1"/>
  <c r="AJ817" i="1"/>
  <c r="P817" i="1"/>
  <c r="G817" i="1"/>
  <c r="BB816" i="1"/>
  <c r="BA816" i="1"/>
  <c r="AY816" i="1"/>
  <c r="AR816" i="1"/>
  <c r="AK816" i="1"/>
  <c r="AJ816" i="1"/>
  <c r="P816" i="1"/>
  <c r="G816" i="1"/>
  <c r="BB815" i="1"/>
  <c r="BA815" i="1"/>
  <c r="AY815" i="1"/>
  <c r="AR815" i="1"/>
  <c r="AK815" i="1"/>
  <c r="AJ815" i="1"/>
  <c r="P815" i="1"/>
  <c r="G815" i="1"/>
  <c r="BB814" i="1"/>
  <c r="BA814" i="1"/>
  <c r="AY814" i="1"/>
  <c r="AR814" i="1"/>
  <c r="AK814" i="1"/>
  <c r="AJ814" i="1"/>
  <c r="AL814" i="1" s="1"/>
  <c r="P814" i="1"/>
  <c r="G814" i="1"/>
  <c r="BB813" i="1"/>
  <c r="BA813" i="1"/>
  <c r="AY813" i="1"/>
  <c r="AR813" i="1"/>
  <c r="AK813" i="1"/>
  <c r="AJ813" i="1"/>
  <c r="P813" i="1"/>
  <c r="G813" i="1"/>
  <c r="BB812" i="1"/>
  <c r="BA812" i="1"/>
  <c r="AY812" i="1"/>
  <c r="AR812" i="1"/>
  <c r="AK812" i="1"/>
  <c r="AJ812" i="1"/>
  <c r="P812" i="1"/>
  <c r="G812" i="1"/>
  <c r="BB811" i="1"/>
  <c r="BA811" i="1"/>
  <c r="AY811" i="1"/>
  <c r="AR811" i="1"/>
  <c r="AK811" i="1"/>
  <c r="AJ811" i="1"/>
  <c r="P811" i="1"/>
  <c r="G811" i="1"/>
  <c r="BB810" i="1"/>
  <c r="BA810" i="1"/>
  <c r="AY810" i="1"/>
  <c r="AR810" i="1"/>
  <c r="AK810" i="1"/>
  <c r="AJ810" i="1"/>
  <c r="AL810" i="1" s="1"/>
  <c r="P810" i="1"/>
  <c r="G810" i="1"/>
  <c r="BB809" i="1"/>
  <c r="BA809" i="1"/>
  <c r="AY809" i="1"/>
  <c r="AR809" i="1"/>
  <c r="AK809" i="1"/>
  <c r="AJ809" i="1"/>
  <c r="P809" i="1"/>
  <c r="G809" i="1"/>
  <c r="BB808" i="1"/>
  <c r="BA808" i="1"/>
  <c r="AY808" i="1"/>
  <c r="AR808" i="1"/>
  <c r="AK808" i="1"/>
  <c r="AJ808" i="1"/>
  <c r="P808" i="1"/>
  <c r="G808" i="1"/>
  <c r="BB807" i="1"/>
  <c r="BA807" i="1"/>
  <c r="AY807" i="1"/>
  <c r="AR807" i="1"/>
  <c r="AK807" i="1"/>
  <c r="AJ807" i="1"/>
  <c r="P807" i="1"/>
  <c r="G807" i="1"/>
  <c r="BB806" i="1"/>
  <c r="BA806" i="1"/>
  <c r="AY806" i="1"/>
  <c r="AR806" i="1"/>
  <c r="AK806" i="1"/>
  <c r="AJ806" i="1"/>
  <c r="P806" i="1"/>
  <c r="G806" i="1"/>
  <c r="BB805" i="1"/>
  <c r="BA805" i="1"/>
  <c r="AY805" i="1"/>
  <c r="AR805" i="1"/>
  <c r="AK805" i="1"/>
  <c r="AJ805" i="1"/>
  <c r="P805" i="1"/>
  <c r="G805" i="1"/>
  <c r="BB804" i="1"/>
  <c r="BA804" i="1"/>
  <c r="AY804" i="1"/>
  <c r="AR804" i="1"/>
  <c r="AK804" i="1"/>
  <c r="AJ804" i="1"/>
  <c r="P804" i="1"/>
  <c r="G804" i="1"/>
  <c r="BB803" i="1"/>
  <c r="BA803" i="1"/>
  <c r="AY803" i="1"/>
  <c r="AR803" i="1"/>
  <c r="AK803" i="1"/>
  <c r="AJ803" i="1"/>
  <c r="P803" i="1"/>
  <c r="G803" i="1"/>
  <c r="BB802" i="1"/>
  <c r="BA802" i="1"/>
  <c r="AY802" i="1"/>
  <c r="AR802" i="1"/>
  <c r="AK802" i="1"/>
  <c r="AJ802" i="1"/>
  <c r="P802" i="1"/>
  <c r="G802" i="1"/>
  <c r="BB801" i="1"/>
  <c r="BA801" i="1"/>
  <c r="AY801" i="1"/>
  <c r="AR801" i="1"/>
  <c r="AK801" i="1"/>
  <c r="AJ801" i="1"/>
  <c r="P801" i="1"/>
  <c r="G801" i="1"/>
  <c r="BB800" i="1"/>
  <c r="BA800" i="1"/>
  <c r="AY800" i="1"/>
  <c r="AR800" i="1"/>
  <c r="AK800" i="1"/>
  <c r="AJ800" i="1"/>
  <c r="P800" i="1"/>
  <c r="G800" i="1"/>
  <c r="BB799" i="1"/>
  <c r="BA799" i="1"/>
  <c r="AY799" i="1"/>
  <c r="AR799" i="1"/>
  <c r="AK799" i="1"/>
  <c r="AJ799" i="1"/>
  <c r="P799" i="1"/>
  <c r="G799" i="1"/>
  <c r="BB798" i="1"/>
  <c r="BA798" i="1"/>
  <c r="AY798" i="1"/>
  <c r="AR798" i="1"/>
  <c r="AK798" i="1"/>
  <c r="AJ798" i="1"/>
  <c r="P798" i="1"/>
  <c r="G798" i="1"/>
  <c r="BB797" i="1"/>
  <c r="BA797" i="1"/>
  <c r="AY797" i="1"/>
  <c r="AR797" i="1"/>
  <c r="AK797" i="1"/>
  <c r="AJ797" i="1"/>
  <c r="P797" i="1"/>
  <c r="G797" i="1"/>
  <c r="BB796" i="1"/>
  <c r="BA796" i="1"/>
  <c r="AY796" i="1"/>
  <c r="AR796" i="1"/>
  <c r="AK796" i="1"/>
  <c r="AJ796" i="1"/>
  <c r="P796" i="1"/>
  <c r="G796" i="1"/>
  <c r="BB795" i="1"/>
  <c r="BA795" i="1"/>
  <c r="AY795" i="1"/>
  <c r="AR795" i="1"/>
  <c r="AK795" i="1"/>
  <c r="AJ795" i="1"/>
  <c r="P795" i="1"/>
  <c r="G795" i="1"/>
  <c r="BB794" i="1"/>
  <c r="BA794" i="1"/>
  <c r="AY794" i="1"/>
  <c r="AR794" i="1"/>
  <c r="AK794" i="1"/>
  <c r="AJ794" i="1"/>
  <c r="P794" i="1"/>
  <c r="G794" i="1"/>
  <c r="BB793" i="1"/>
  <c r="BA793" i="1"/>
  <c r="AY793" i="1"/>
  <c r="AR793" i="1"/>
  <c r="AK793" i="1"/>
  <c r="AJ793" i="1"/>
  <c r="P793" i="1"/>
  <c r="G793" i="1"/>
  <c r="BB792" i="1"/>
  <c r="BA792" i="1"/>
  <c r="AY792" i="1"/>
  <c r="AR792" i="1"/>
  <c r="AK792" i="1"/>
  <c r="AJ792" i="1"/>
  <c r="P792" i="1"/>
  <c r="G792" i="1"/>
  <c r="BB791" i="1"/>
  <c r="BA791" i="1"/>
  <c r="AY791" i="1"/>
  <c r="AR791" i="1"/>
  <c r="AK791" i="1"/>
  <c r="AJ791" i="1"/>
  <c r="P791" i="1"/>
  <c r="G791" i="1"/>
  <c r="BB790" i="1"/>
  <c r="BA790" i="1"/>
  <c r="AY790" i="1"/>
  <c r="AR790" i="1"/>
  <c r="AK790" i="1"/>
  <c r="AJ790" i="1"/>
  <c r="P790" i="1"/>
  <c r="G790" i="1"/>
  <c r="BB789" i="1"/>
  <c r="BA789" i="1"/>
  <c r="AY789" i="1"/>
  <c r="AR789" i="1"/>
  <c r="AK789" i="1"/>
  <c r="AJ789" i="1"/>
  <c r="P789" i="1"/>
  <c r="G789" i="1"/>
  <c r="BB788" i="1"/>
  <c r="BA788" i="1"/>
  <c r="AY788" i="1"/>
  <c r="AR788" i="1"/>
  <c r="AK788" i="1"/>
  <c r="AJ788" i="1"/>
  <c r="AZ788" i="1"/>
  <c r="G788" i="1"/>
  <c r="BB787" i="1"/>
  <c r="BA787" i="1"/>
  <c r="AY787" i="1"/>
  <c r="AR787" i="1"/>
  <c r="AK787" i="1"/>
  <c r="AJ787" i="1"/>
  <c r="P787" i="1"/>
  <c r="G787" i="1"/>
  <c r="BB786" i="1"/>
  <c r="BA786" i="1"/>
  <c r="AY786" i="1"/>
  <c r="AR786" i="1"/>
  <c r="AK786" i="1"/>
  <c r="AJ786" i="1"/>
  <c r="P786" i="1"/>
  <c r="G786" i="1"/>
  <c r="BB785" i="1"/>
  <c r="BA785" i="1"/>
  <c r="AY785" i="1"/>
  <c r="AR785" i="1"/>
  <c r="AK785" i="1"/>
  <c r="AJ785" i="1"/>
  <c r="P785" i="1"/>
  <c r="G785" i="1"/>
  <c r="BB784" i="1"/>
  <c r="BA784" i="1"/>
  <c r="AY784" i="1"/>
  <c r="AR784" i="1"/>
  <c r="AK784" i="1"/>
  <c r="AJ784" i="1"/>
  <c r="P784" i="1"/>
  <c r="G784" i="1"/>
  <c r="BB783" i="1"/>
  <c r="BA783" i="1"/>
  <c r="AY783" i="1"/>
  <c r="AR783" i="1"/>
  <c r="AK783" i="1"/>
  <c r="AJ783" i="1"/>
  <c r="P783" i="1"/>
  <c r="G783" i="1"/>
  <c r="BB782" i="1"/>
  <c r="BA782" i="1"/>
  <c r="AY782" i="1"/>
  <c r="AR782" i="1"/>
  <c r="AK782" i="1"/>
  <c r="AJ782" i="1"/>
  <c r="P782" i="1"/>
  <c r="G782" i="1"/>
  <c r="BB781" i="1"/>
  <c r="BA781" i="1"/>
  <c r="AY781" i="1"/>
  <c r="AR781" i="1"/>
  <c r="AK781" i="1"/>
  <c r="AJ781" i="1"/>
  <c r="P781" i="1"/>
  <c r="G781" i="1"/>
  <c r="BB780" i="1"/>
  <c r="BA780" i="1"/>
  <c r="AY780" i="1"/>
  <c r="AR780" i="1"/>
  <c r="AK780" i="1"/>
  <c r="AJ780" i="1"/>
  <c r="P780" i="1"/>
  <c r="G780" i="1"/>
  <c r="BB779" i="1"/>
  <c r="BA779" i="1"/>
  <c r="AY779" i="1"/>
  <c r="AR779" i="1"/>
  <c r="AK779" i="1"/>
  <c r="AJ779" i="1"/>
  <c r="P779" i="1"/>
  <c r="G779" i="1"/>
  <c r="BB778" i="1"/>
  <c r="BA778" i="1"/>
  <c r="AY778" i="1"/>
  <c r="AR778" i="1"/>
  <c r="AK778" i="1"/>
  <c r="AJ778" i="1"/>
  <c r="P778" i="1"/>
  <c r="G778" i="1"/>
  <c r="BB777" i="1"/>
  <c r="BA777" i="1"/>
  <c r="AY777" i="1"/>
  <c r="AR777" i="1"/>
  <c r="AK777" i="1"/>
  <c r="AJ777" i="1"/>
  <c r="P777" i="1"/>
  <c r="G777" i="1"/>
  <c r="BB776" i="1"/>
  <c r="BA776" i="1"/>
  <c r="AY776" i="1"/>
  <c r="AR776" i="1"/>
  <c r="AK776" i="1"/>
  <c r="AJ776" i="1"/>
  <c r="P776" i="1"/>
  <c r="G776" i="1"/>
  <c r="BB775" i="1"/>
  <c r="BA775" i="1"/>
  <c r="AY775" i="1"/>
  <c r="AR775" i="1"/>
  <c r="AK775" i="1"/>
  <c r="AJ775" i="1"/>
  <c r="P775" i="1"/>
  <c r="G775" i="1"/>
  <c r="BB774" i="1"/>
  <c r="BA774" i="1"/>
  <c r="AY774" i="1"/>
  <c r="AR774" i="1"/>
  <c r="AK774" i="1"/>
  <c r="AJ774" i="1"/>
  <c r="P774" i="1"/>
  <c r="G774" i="1"/>
  <c r="BB773" i="1"/>
  <c r="BA773" i="1"/>
  <c r="AY773" i="1"/>
  <c r="AR773" i="1"/>
  <c r="AK773" i="1"/>
  <c r="AJ773" i="1"/>
  <c r="P773" i="1"/>
  <c r="G773" i="1"/>
  <c r="BB772" i="1"/>
  <c r="BA772" i="1"/>
  <c r="AY772" i="1"/>
  <c r="AR772" i="1"/>
  <c r="AK772" i="1"/>
  <c r="AJ772" i="1"/>
  <c r="P772" i="1"/>
  <c r="G772" i="1"/>
  <c r="BB771" i="1"/>
  <c r="BA771" i="1"/>
  <c r="AY771" i="1"/>
  <c r="AR771" i="1"/>
  <c r="AK771" i="1"/>
  <c r="AJ771" i="1"/>
  <c r="P771" i="1"/>
  <c r="G771" i="1"/>
  <c r="BB770" i="1"/>
  <c r="BA770" i="1"/>
  <c r="AY770" i="1"/>
  <c r="AR770" i="1"/>
  <c r="AK770" i="1"/>
  <c r="AJ770" i="1"/>
  <c r="P770" i="1"/>
  <c r="G770" i="1"/>
  <c r="BB769" i="1"/>
  <c r="BA769" i="1"/>
  <c r="AY769" i="1"/>
  <c r="AR769" i="1"/>
  <c r="AK769" i="1"/>
  <c r="AJ769" i="1"/>
  <c r="P769" i="1"/>
  <c r="G769" i="1"/>
  <c r="BB768" i="1"/>
  <c r="BA768" i="1"/>
  <c r="AY768" i="1"/>
  <c r="AR768" i="1"/>
  <c r="AK768" i="1"/>
  <c r="AJ768" i="1"/>
  <c r="P768" i="1"/>
  <c r="G768" i="1"/>
  <c r="BB767" i="1"/>
  <c r="BA767" i="1"/>
  <c r="AY767" i="1"/>
  <c r="AR767" i="1"/>
  <c r="AK767" i="1"/>
  <c r="AJ767" i="1"/>
  <c r="P767" i="1"/>
  <c r="G767" i="1"/>
  <c r="BB766" i="1"/>
  <c r="BA766" i="1"/>
  <c r="AY766" i="1"/>
  <c r="AR766" i="1"/>
  <c r="AK766" i="1"/>
  <c r="AJ766" i="1"/>
  <c r="P766" i="1"/>
  <c r="G766" i="1"/>
  <c r="BB765" i="1"/>
  <c r="BA765" i="1"/>
  <c r="AY765" i="1"/>
  <c r="AR765" i="1"/>
  <c r="AK765" i="1"/>
  <c r="AJ765" i="1"/>
  <c r="P765" i="1"/>
  <c r="G765" i="1"/>
  <c r="BB764" i="1"/>
  <c r="BA764" i="1"/>
  <c r="AY764" i="1"/>
  <c r="AR764" i="1"/>
  <c r="AK764" i="1"/>
  <c r="AJ764" i="1"/>
  <c r="P764" i="1"/>
  <c r="G764" i="1"/>
  <c r="BB763" i="1"/>
  <c r="BA763" i="1"/>
  <c r="AY763" i="1"/>
  <c r="AR763" i="1"/>
  <c r="AK763" i="1"/>
  <c r="AJ763" i="1"/>
  <c r="P763" i="1"/>
  <c r="G763" i="1"/>
  <c r="BB762" i="1"/>
  <c r="BA762" i="1"/>
  <c r="AY762" i="1"/>
  <c r="AR762" i="1"/>
  <c r="AK762" i="1"/>
  <c r="AJ762" i="1"/>
  <c r="P762" i="1"/>
  <c r="G762" i="1"/>
  <c r="BB761" i="1"/>
  <c r="BA761" i="1"/>
  <c r="AY761" i="1"/>
  <c r="AR761" i="1"/>
  <c r="AK761" i="1"/>
  <c r="AJ761" i="1"/>
  <c r="P761" i="1"/>
  <c r="G761" i="1"/>
  <c r="BB760" i="1"/>
  <c r="BA760" i="1"/>
  <c r="AY760" i="1"/>
  <c r="AR760" i="1"/>
  <c r="AK760" i="1"/>
  <c r="AJ760" i="1"/>
  <c r="P760" i="1"/>
  <c r="G760" i="1"/>
  <c r="BB759" i="1"/>
  <c r="BA759" i="1"/>
  <c r="AY759" i="1"/>
  <c r="AR759" i="1"/>
  <c r="AK759" i="1"/>
  <c r="AJ759" i="1"/>
  <c r="P759" i="1"/>
  <c r="G759" i="1"/>
  <c r="BB758" i="1"/>
  <c r="BA758" i="1"/>
  <c r="AY758" i="1"/>
  <c r="AR758" i="1"/>
  <c r="AK758" i="1"/>
  <c r="AJ758" i="1"/>
  <c r="P758" i="1"/>
  <c r="G758" i="1"/>
  <c r="BB757" i="1"/>
  <c r="BA757" i="1"/>
  <c r="AY757" i="1"/>
  <c r="AR757" i="1"/>
  <c r="AK757" i="1"/>
  <c r="AJ757" i="1"/>
  <c r="P757" i="1"/>
  <c r="G757" i="1"/>
  <c r="BB756" i="1"/>
  <c r="BA756" i="1"/>
  <c r="AY756" i="1"/>
  <c r="AR756" i="1"/>
  <c r="AK756" i="1"/>
  <c r="AJ756" i="1"/>
  <c r="G756" i="1"/>
  <c r="BB755" i="1"/>
  <c r="BA755" i="1"/>
  <c r="AY755" i="1"/>
  <c r="AR755" i="1"/>
  <c r="AK755" i="1"/>
  <c r="AJ755" i="1"/>
  <c r="P755" i="1"/>
  <c r="G755" i="1"/>
  <c r="BB753" i="1"/>
  <c r="BA753" i="1"/>
  <c r="AY753" i="1"/>
  <c r="AR753" i="1"/>
  <c r="AK753" i="1"/>
  <c r="AJ753" i="1"/>
  <c r="P753" i="1"/>
  <c r="G753" i="1"/>
  <c r="BB752" i="1"/>
  <c r="BA752" i="1"/>
  <c r="AY752" i="1"/>
  <c r="AR752" i="1"/>
  <c r="AK752" i="1"/>
  <c r="AJ752" i="1"/>
  <c r="P752" i="1"/>
  <c r="G752" i="1"/>
  <c r="BB751" i="1"/>
  <c r="BA751" i="1"/>
  <c r="AY751" i="1"/>
  <c r="AR751" i="1"/>
  <c r="AK751" i="1"/>
  <c r="AJ751" i="1"/>
  <c r="P751" i="1"/>
  <c r="G751" i="1"/>
  <c r="BB750" i="1"/>
  <c r="BA750" i="1"/>
  <c r="AY750" i="1"/>
  <c r="AR750" i="1"/>
  <c r="AK750" i="1"/>
  <c r="AJ750" i="1"/>
  <c r="P750" i="1"/>
  <c r="G750" i="1"/>
  <c r="BB749" i="1"/>
  <c r="BA749" i="1"/>
  <c r="AY749" i="1"/>
  <c r="AR749" i="1"/>
  <c r="AK749" i="1"/>
  <c r="AJ749" i="1"/>
  <c r="P749" i="1"/>
  <c r="G749" i="1"/>
  <c r="BB748" i="1"/>
  <c r="BA748" i="1"/>
  <c r="AY748" i="1"/>
  <c r="AR748" i="1"/>
  <c r="AK748" i="1"/>
  <c r="AJ748" i="1"/>
  <c r="P748" i="1"/>
  <c r="G748" i="1"/>
  <c r="BB747" i="1"/>
  <c r="BA747" i="1"/>
  <c r="AY747" i="1"/>
  <c r="AR747" i="1"/>
  <c r="AK747" i="1"/>
  <c r="AJ747" i="1"/>
  <c r="P747" i="1"/>
  <c r="G747" i="1"/>
  <c r="BB746" i="1"/>
  <c r="BA746" i="1"/>
  <c r="AY746" i="1"/>
  <c r="AR746" i="1"/>
  <c r="AK746" i="1"/>
  <c r="AJ746" i="1"/>
  <c r="AZ746" i="1"/>
  <c r="G746" i="1"/>
  <c r="BB745" i="1"/>
  <c r="BA745" i="1"/>
  <c r="AY745" i="1"/>
  <c r="AR745" i="1"/>
  <c r="AK745" i="1"/>
  <c r="AJ745" i="1"/>
  <c r="P745" i="1"/>
  <c r="G745" i="1"/>
  <c r="BB744" i="1"/>
  <c r="BA744" i="1"/>
  <c r="AY744" i="1"/>
  <c r="AR744" i="1"/>
  <c r="AK744" i="1"/>
  <c r="AJ744" i="1"/>
  <c r="P744" i="1"/>
  <c r="G744" i="1"/>
  <c r="BB743" i="1"/>
  <c r="BA743" i="1"/>
  <c r="AY743" i="1"/>
  <c r="AR743" i="1"/>
  <c r="AK743" i="1"/>
  <c r="AJ743" i="1"/>
  <c r="P743" i="1"/>
  <c r="G743" i="1"/>
  <c r="BB742" i="1"/>
  <c r="BA742" i="1"/>
  <c r="AY742" i="1"/>
  <c r="AR742" i="1"/>
  <c r="AK742" i="1"/>
  <c r="AJ742" i="1"/>
  <c r="P742" i="1"/>
  <c r="G742" i="1"/>
  <c r="BB741" i="1"/>
  <c r="BA741" i="1"/>
  <c r="AY741" i="1"/>
  <c r="AR741" i="1"/>
  <c r="AK741" i="1"/>
  <c r="AJ741" i="1"/>
  <c r="P741" i="1"/>
  <c r="G741" i="1"/>
  <c r="BB740" i="1"/>
  <c r="BA740" i="1"/>
  <c r="AY740" i="1"/>
  <c r="AR740" i="1"/>
  <c r="AK740" i="1"/>
  <c r="AJ740" i="1"/>
  <c r="P740" i="1"/>
  <c r="G740" i="1"/>
  <c r="BB739" i="1"/>
  <c r="BA739" i="1"/>
  <c r="AY739" i="1"/>
  <c r="AR739" i="1"/>
  <c r="AK739" i="1"/>
  <c r="AJ739" i="1"/>
  <c r="P739" i="1"/>
  <c r="G739" i="1"/>
  <c r="BB738" i="1"/>
  <c r="BA738" i="1"/>
  <c r="AY738" i="1"/>
  <c r="AR738" i="1"/>
  <c r="AK738" i="1"/>
  <c r="AJ738" i="1"/>
  <c r="P738" i="1"/>
  <c r="G738" i="1"/>
  <c r="BB737" i="1"/>
  <c r="BA737" i="1"/>
  <c r="AY737" i="1"/>
  <c r="AR737" i="1"/>
  <c r="AK737" i="1"/>
  <c r="AJ737" i="1"/>
  <c r="P737" i="1"/>
  <c r="G737" i="1"/>
  <c r="BB736" i="1"/>
  <c r="BA736" i="1"/>
  <c r="AY736" i="1"/>
  <c r="AR736" i="1"/>
  <c r="AK736" i="1"/>
  <c r="AJ736" i="1"/>
  <c r="P736" i="1"/>
  <c r="G736" i="1"/>
  <c r="BB735" i="1"/>
  <c r="BA735" i="1"/>
  <c r="AY735" i="1"/>
  <c r="AR735" i="1"/>
  <c r="AK735" i="1"/>
  <c r="AJ735" i="1"/>
  <c r="P735" i="1"/>
  <c r="G735" i="1"/>
  <c r="BB734" i="1"/>
  <c r="BA734" i="1"/>
  <c r="AY734" i="1"/>
  <c r="AR734" i="1"/>
  <c r="AK734" i="1"/>
  <c r="AJ734" i="1"/>
  <c r="P734" i="1"/>
  <c r="G734" i="1"/>
  <c r="BB733" i="1"/>
  <c r="BA733" i="1"/>
  <c r="AY733" i="1"/>
  <c r="AR733" i="1"/>
  <c r="AK733" i="1"/>
  <c r="AJ733" i="1"/>
  <c r="P733" i="1"/>
  <c r="G733" i="1"/>
  <c r="BB732" i="1"/>
  <c r="BA732" i="1"/>
  <c r="AY732" i="1"/>
  <c r="AR732" i="1"/>
  <c r="AK732" i="1"/>
  <c r="AJ732" i="1"/>
  <c r="P732" i="1"/>
  <c r="G732" i="1"/>
  <c r="BB731" i="1"/>
  <c r="BA731" i="1"/>
  <c r="AY731" i="1"/>
  <c r="AR731" i="1"/>
  <c r="AK731" i="1"/>
  <c r="AJ731" i="1"/>
  <c r="P731" i="1"/>
  <c r="G731" i="1"/>
  <c r="BB730" i="1"/>
  <c r="BA730" i="1"/>
  <c r="AY730" i="1"/>
  <c r="AR730" i="1"/>
  <c r="AK730" i="1"/>
  <c r="AJ730" i="1"/>
  <c r="P730" i="1"/>
  <c r="G730" i="1"/>
  <c r="BB729" i="1"/>
  <c r="BA729" i="1"/>
  <c r="AY729" i="1"/>
  <c r="AR729" i="1"/>
  <c r="AK729" i="1"/>
  <c r="AJ729" i="1"/>
  <c r="P729" i="1"/>
  <c r="G729" i="1"/>
  <c r="BB728" i="1"/>
  <c r="BA728" i="1"/>
  <c r="AY728" i="1"/>
  <c r="AR728" i="1"/>
  <c r="AK728" i="1"/>
  <c r="AJ728" i="1"/>
  <c r="P728" i="1"/>
  <c r="G728" i="1"/>
  <c r="BB727" i="1"/>
  <c r="BA727" i="1"/>
  <c r="AY727" i="1"/>
  <c r="AR727" i="1"/>
  <c r="AK727" i="1"/>
  <c r="AJ727" i="1"/>
  <c r="P727" i="1"/>
  <c r="G727" i="1"/>
  <c r="BB726" i="1"/>
  <c r="BA726" i="1"/>
  <c r="AY726" i="1"/>
  <c r="AR726" i="1"/>
  <c r="AK726" i="1"/>
  <c r="AJ726" i="1"/>
  <c r="P726" i="1"/>
  <c r="G726" i="1"/>
  <c r="BB725" i="1"/>
  <c r="BA725" i="1"/>
  <c r="AY725" i="1"/>
  <c r="AR725" i="1"/>
  <c r="AK725" i="1"/>
  <c r="AJ725" i="1"/>
  <c r="P725" i="1"/>
  <c r="G725" i="1"/>
  <c r="BB724" i="1"/>
  <c r="BA724" i="1"/>
  <c r="AY724" i="1"/>
  <c r="AR724" i="1"/>
  <c r="AK724" i="1"/>
  <c r="AJ724" i="1"/>
  <c r="P724" i="1"/>
  <c r="G724" i="1"/>
  <c r="BB723" i="1"/>
  <c r="BA723" i="1"/>
  <c r="AY723" i="1"/>
  <c r="AR723" i="1"/>
  <c r="AK723" i="1"/>
  <c r="AJ723" i="1"/>
  <c r="P723" i="1"/>
  <c r="G723" i="1"/>
  <c r="BB722" i="1"/>
  <c r="BA722" i="1"/>
  <c r="AY722" i="1"/>
  <c r="AR722" i="1"/>
  <c r="AK722" i="1"/>
  <c r="AJ722" i="1"/>
  <c r="P722" i="1"/>
  <c r="G722" i="1"/>
  <c r="BB721" i="1"/>
  <c r="BA721" i="1"/>
  <c r="AY721" i="1"/>
  <c r="AR721" i="1"/>
  <c r="AK721" i="1"/>
  <c r="AJ721" i="1"/>
  <c r="P721" i="1"/>
  <c r="G721" i="1"/>
  <c r="BB720" i="1"/>
  <c r="BA720" i="1"/>
  <c r="AY720" i="1"/>
  <c r="AR720" i="1"/>
  <c r="AK720" i="1"/>
  <c r="AJ720" i="1"/>
  <c r="P720" i="1"/>
  <c r="G720" i="1"/>
  <c r="BB719" i="1"/>
  <c r="BA719" i="1"/>
  <c r="AY719" i="1"/>
  <c r="AR719" i="1"/>
  <c r="AK719" i="1"/>
  <c r="AJ719" i="1"/>
  <c r="P719" i="1"/>
  <c r="G719" i="1"/>
  <c r="BB718" i="1"/>
  <c r="BA718" i="1"/>
  <c r="AY718" i="1"/>
  <c r="AR718" i="1"/>
  <c r="AK718" i="1"/>
  <c r="AJ718" i="1"/>
  <c r="P718" i="1"/>
  <c r="G718" i="1"/>
  <c r="BB717" i="1"/>
  <c r="BA717" i="1"/>
  <c r="AY717" i="1"/>
  <c r="AR717" i="1"/>
  <c r="AK717" i="1"/>
  <c r="AJ717" i="1"/>
  <c r="P717" i="1"/>
  <c r="G717" i="1"/>
  <c r="BB716" i="1"/>
  <c r="BA716" i="1"/>
  <c r="AY716" i="1"/>
  <c r="AR716" i="1"/>
  <c r="AK716" i="1"/>
  <c r="AJ716" i="1"/>
  <c r="P716" i="1"/>
  <c r="G716" i="1"/>
  <c r="BB715" i="1"/>
  <c r="BA715" i="1"/>
  <c r="AY715" i="1"/>
  <c r="AR715" i="1"/>
  <c r="AK715" i="1"/>
  <c r="AJ715" i="1"/>
  <c r="P715" i="1"/>
  <c r="G715" i="1"/>
  <c r="BB714" i="1"/>
  <c r="BA714" i="1"/>
  <c r="AY714" i="1"/>
  <c r="AR714" i="1"/>
  <c r="AK714" i="1"/>
  <c r="AJ714" i="1"/>
  <c r="P714" i="1"/>
  <c r="G714" i="1"/>
  <c r="BB713" i="1"/>
  <c r="BA713" i="1"/>
  <c r="AY713" i="1"/>
  <c r="AR713" i="1"/>
  <c r="AK713" i="1"/>
  <c r="AJ713" i="1"/>
  <c r="P713" i="1"/>
  <c r="G713" i="1"/>
  <c r="BB711" i="1"/>
  <c r="BA711" i="1"/>
  <c r="AY711" i="1"/>
  <c r="AR711" i="1"/>
  <c r="AK711" i="1"/>
  <c r="AJ711" i="1"/>
  <c r="P711" i="1"/>
  <c r="G711" i="1"/>
  <c r="BB710" i="1"/>
  <c r="BA710" i="1"/>
  <c r="AY710" i="1"/>
  <c r="AR710" i="1"/>
  <c r="AK710" i="1"/>
  <c r="AJ710" i="1"/>
  <c r="P710" i="1"/>
  <c r="G710" i="1"/>
  <c r="BB709" i="1"/>
  <c r="BA709" i="1"/>
  <c r="AY709" i="1"/>
  <c r="AR709" i="1"/>
  <c r="AK709" i="1"/>
  <c r="AJ709" i="1"/>
  <c r="P709" i="1"/>
  <c r="G709" i="1"/>
  <c r="BB708" i="1"/>
  <c r="BA708" i="1"/>
  <c r="AY708" i="1"/>
  <c r="AR708" i="1"/>
  <c r="AK708" i="1"/>
  <c r="AJ708" i="1"/>
  <c r="P708" i="1"/>
  <c r="G708" i="1"/>
  <c r="BB707" i="1"/>
  <c r="BA707" i="1"/>
  <c r="AY707" i="1"/>
  <c r="AR707" i="1"/>
  <c r="AK707" i="1"/>
  <c r="AJ707" i="1"/>
  <c r="P707" i="1"/>
  <c r="G707" i="1"/>
  <c r="BB706" i="1"/>
  <c r="BA706" i="1"/>
  <c r="AY706" i="1"/>
  <c r="AR706" i="1"/>
  <c r="AK706" i="1"/>
  <c r="AJ706" i="1"/>
  <c r="P706" i="1"/>
  <c r="G706" i="1"/>
  <c r="BB705" i="1"/>
  <c r="BA705" i="1"/>
  <c r="AY705" i="1"/>
  <c r="AR705" i="1"/>
  <c r="AK705" i="1"/>
  <c r="AJ705" i="1"/>
  <c r="P705" i="1"/>
  <c r="G705" i="1"/>
  <c r="BB704" i="1"/>
  <c r="BA704" i="1"/>
  <c r="AY704" i="1"/>
  <c r="AR704" i="1"/>
  <c r="AK704" i="1"/>
  <c r="AJ704" i="1"/>
  <c r="AZ704" i="1"/>
  <c r="G704" i="1"/>
  <c r="BB703" i="1"/>
  <c r="BA703" i="1"/>
  <c r="AY703" i="1"/>
  <c r="AR703" i="1"/>
  <c r="AK703" i="1"/>
  <c r="AJ703" i="1"/>
  <c r="P703" i="1"/>
  <c r="G703" i="1"/>
  <c r="BB702" i="1"/>
  <c r="BA702" i="1"/>
  <c r="AY702" i="1"/>
  <c r="AR702" i="1"/>
  <c r="AK702" i="1"/>
  <c r="AJ702" i="1"/>
  <c r="P702" i="1"/>
  <c r="G702" i="1"/>
  <c r="BB701" i="1"/>
  <c r="BA701" i="1"/>
  <c r="AY701" i="1"/>
  <c r="AR701" i="1"/>
  <c r="AK701" i="1"/>
  <c r="AJ701" i="1"/>
  <c r="P701" i="1"/>
  <c r="G701" i="1"/>
  <c r="BB700" i="1"/>
  <c r="BA700" i="1"/>
  <c r="AY700" i="1"/>
  <c r="AR700" i="1"/>
  <c r="AK700" i="1"/>
  <c r="AJ700" i="1"/>
  <c r="P700" i="1"/>
  <c r="G700" i="1"/>
  <c r="BB699" i="1"/>
  <c r="BA699" i="1"/>
  <c r="AY699" i="1"/>
  <c r="AR699" i="1"/>
  <c r="AK699" i="1"/>
  <c r="AJ699" i="1"/>
  <c r="P699" i="1"/>
  <c r="G699" i="1"/>
  <c r="BB698" i="1"/>
  <c r="BA698" i="1"/>
  <c r="AY698" i="1"/>
  <c r="AR698" i="1"/>
  <c r="AK698" i="1"/>
  <c r="AJ698" i="1"/>
  <c r="P698" i="1"/>
  <c r="G698" i="1"/>
  <c r="BB697" i="1"/>
  <c r="BA697" i="1"/>
  <c r="AY697" i="1"/>
  <c r="AR697" i="1"/>
  <c r="AK697" i="1"/>
  <c r="AJ697" i="1"/>
  <c r="P697" i="1"/>
  <c r="G697" i="1"/>
  <c r="BB696" i="1"/>
  <c r="BA696" i="1"/>
  <c r="AY696" i="1"/>
  <c r="AR696" i="1"/>
  <c r="AK696" i="1"/>
  <c r="AJ696" i="1"/>
  <c r="P696" i="1"/>
  <c r="G696" i="1"/>
  <c r="BB695" i="1"/>
  <c r="BA695" i="1"/>
  <c r="AY695" i="1"/>
  <c r="AR695" i="1"/>
  <c r="AK695" i="1"/>
  <c r="AJ695" i="1"/>
  <c r="P695" i="1"/>
  <c r="G695" i="1"/>
  <c r="BB694" i="1"/>
  <c r="BA694" i="1"/>
  <c r="AY694" i="1"/>
  <c r="AR694" i="1"/>
  <c r="AK694" i="1"/>
  <c r="AJ694" i="1"/>
  <c r="P694" i="1"/>
  <c r="G694" i="1"/>
  <c r="BB693" i="1"/>
  <c r="BA693" i="1"/>
  <c r="AY693" i="1"/>
  <c r="AR693" i="1"/>
  <c r="AK693" i="1"/>
  <c r="AJ693" i="1"/>
  <c r="P693" i="1"/>
  <c r="G693" i="1"/>
  <c r="BB692" i="1"/>
  <c r="BA692" i="1"/>
  <c r="AY692" i="1"/>
  <c r="AR692" i="1"/>
  <c r="AK692" i="1"/>
  <c r="AJ692" i="1"/>
  <c r="P692" i="1"/>
  <c r="G692" i="1"/>
  <c r="BB691" i="1"/>
  <c r="BA691" i="1"/>
  <c r="AY691" i="1"/>
  <c r="AR691" i="1"/>
  <c r="AK691" i="1"/>
  <c r="AJ691" i="1"/>
  <c r="P691" i="1"/>
  <c r="G691" i="1"/>
  <c r="BB690" i="1"/>
  <c r="BA690" i="1"/>
  <c r="AY690" i="1"/>
  <c r="AR690" i="1"/>
  <c r="AK690" i="1"/>
  <c r="AJ690" i="1"/>
  <c r="P690" i="1"/>
  <c r="G690" i="1"/>
  <c r="BB689" i="1"/>
  <c r="BA689" i="1"/>
  <c r="AY689" i="1"/>
  <c r="AR689" i="1"/>
  <c r="AK689" i="1"/>
  <c r="AJ689" i="1"/>
  <c r="P689" i="1"/>
  <c r="G689" i="1"/>
  <c r="BB688" i="1"/>
  <c r="BA688" i="1"/>
  <c r="AY688" i="1"/>
  <c r="AR688" i="1"/>
  <c r="AK688" i="1"/>
  <c r="AJ688" i="1"/>
  <c r="P688" i="1"/>
  <c r="G688" i="1"/>
  <c r="BB687" i="1"/>
  <c r="BA687" i="1"/>
  <c r="AY687" i="1"/>
  <c r="AR687" i="1"/>
  <c r="AK687" i="1"/>
  <c r="AJ687" i="1"/>
  <c r="P687" i="1"/>
  <c r="G687" i="1"/>
  <c r="BB686" i="1"/>
  <c r="BA686" i="1"/>
  <c r="AY686" i="1"/>
  <c r="AR686" i="1"/>
  <c r="AK686" i="1"/>
  <c r="AJ686" i="1"/>
  <c r="P686" i="1"/>
  <c r="G686" i="1"/>
  <c r="BB685" i="1"/>
  <c r="BA685" i="1"/>
  <c r="AY685" i="1"/>
  <c r="AR685" i="1"/>
  <c r="AK685" i="1"/>
  <c r="AJ685" i="1"/>
  <c r="P685" i="1"/>
  <c r="G685" i="1"/>
  <c r="BB684" i="1"/>
  <c r="BA684" i="1"/>
  <c r="AY684" i="1"/>
  <c r="AR684" i="1"/>
  <c r="AK684" i="1"/>
  <c r="AJ684" i="1"/>
  <c r="P684" i="1"/>
  <c r="G684" i="1"/>
  <c r="BB683" i="1"/>
  <c r="BA683" i="1"/>
  <c r="AY683" i="1"/>
  <c r="AR683" i="1"/>
  <c r="AK683" i="1"/>
  <c r="AJ683" i="1"/>
  <c r="P683" i="1"/>
  <c r="G683" i="1"/>
  <c r="BB682" i="1"/>
  <c r="BA682" i="1"/>
  <c r="AY682" i="1"/>
  <c r="AR682" i="1"/>
  <c r="AK682" i="1"/>
  <c r="AJ682" i="1"/>
  <c r="P682" i="1"/>
  <c r="G682" i="1"/>
  <c r="BB681" i="1"/>
  <c r="BA681" i="1"/>
  <c r="AY681" i="1"/>
  <c r="AR681" i="1"/>
  <c r="AK681" i="1"/>
  <c r="AJ681" i="1"/>
  <c r="P681" i="1"/>
  <c r="G681" i="1"/>
  <c r="BB680" i="1"/>
  <c r="BA680" i="1"/>
  <c r="AY680" i="1"/>
  <c r="AR680" i="1"/>
  <c r="AK680" i="1"/>
  <c r="AJ680" i="1"/>
  <c r="P680" i="1"/>
  <c r="G680" i="1"/>
  <c r="BB679" i="1"/>
  <c r="BA679" i="1"/>
  <c r="AY679" i="1"/>
  <c r="AR679" i="1"/>
  <c r="AK679" i="1"/>
  <c r="AJ679" i="1"/>
  <c r="P679" i="1"/>
  <c r="G679" i="1"/>
  <c r="BB678" i="1"/>
  <c r="BA678" i="1"/>
  <c r="AY678" i="1"/>
  <c r="AR678" i="1"/>
  <c r="AK678" i="1"/>
  <c r="AJ678" i="1"/>
  <c r="P678" i="1"/>
  <c r="G678" i="1"/>
  <c r="BB677" i="1"/>
  <c r="BA677" i="1"/>
  <c r="AY677" i="1"/>
  <c r="AR677" i="1"/>
  <c r="AK677" i="1"/>
  <c r="AJ677" i="1"/>
  <c r="P677" i="1"/>
  <c r="G677" i="1"/>
  <c r="BB676" i="1"/>
  <c r="BA676" i="1"/>
  <c r="AY676" i="1"/>
  <c r="AR676" i="1"/>
  <c r="AK676" i="1"/>
  <c r="AJ676" i="1"/>
  <c r="P676" i="1"/>
  <c r="G676" i="1"/>
  <c r="BB675" i="1"/>
  <c r="BA675" i="1"/>
  <c r="AY675" i="1"/>
  <c r="AR675" i="1"/>
  <c r="AK675" i="1"/>
  <c r="AJ675" i="1"/>
  <c r="P675" i="1"/>
  <c r="G675" i="1"/>
  <c r="BB674" i="1"/>
  <c r="BA674" i="1"/>
  <c r="AY674" i="1"/>
  <c r="AR674" i="1"/>
  <c r="AK674" i="1"/>
  <c r="AJ674" i="1"/>
  <c r="P674" i="1"/>
  <c r="G674" i="1"/>
  <c r="BB673" i="1"/>
  <c r="BA673" i="1"/>
  <c r="AY673" i="1"/>
  <c r="AR673" i="1"/>
  <c r="AK673" i="1"/>
  <c r="AJ673" i="1"/>
  <c r="P673" i="1"/>
  <c r="G673" i="1"/>
  <c r="BB672" i="1"/>
  <c r="BA672" i="1"/>
  <c r="AY672" i="1"/>
  <c r="AR672" i="1"/>
  <c r="AK672" i="1"/>
  <c r="AJ672" i="1"/>
  <c r="P672" i="1"/>
  <c r="G672" i="1"/>
  <c r="BB671" i="1"/>
  <c r="BA671" i="1"/>
  <c r="AY671" i="1"/>
  <c r="AR671" i="1"/>
  <c r="AK671" i="1"/>
  <c r="AJ671" i="1"/>
  <c r="P671" i="1"/>
  <c r="G671" i="1"/>
  <c r="BB669" i="1"/>
  <c r="BA669" i="1"/>
  <c r="AY669" i="1"/>
  <c r="AR669" i="1"/>
  <c r="AK669" i="1"/>
  <c r="AJ669" i="1"/>
  <c r="P669" i="1"/>
  <c r="G669" i="1"/>
  <c r="BB668" i="1"/>
  <c r="BA668" i="1"/>
  <c r="AY668" i="1"/>
  <c r="AR668" i="1"/>
  <c r="AK668" i="1"/>
  <c r="AJ668" i="1"/>
  <c r="P668" i="1"/>
  <c r="G668" i="1"/>
  <c r="BB667" i="1"/>
  <c r="BA667" i="1"/>
  <c r="AY667" i="1"/>
  <c r="AR667" i="1"/>
  <c r="AK667" i="1"/>
  <c r="AJ667" i="1"/>
  <c r="AZ667" i="1"/>
  <c r="G667" i="1"/>
  <c r="BB666" i="1"/>
  <c r="BA666" i="1"/>
  <c r="AY666" i="1"/>
  <c r="AR666" i="1"/>
  <c r="AK666" i="1"/>
  <c r="AJ666" i="1"/>
  <c r="P666" i="1"/>
  <c r="G666" i="1"/>
  <c r="BB665" i="1"/>
  <c r="BA665" i="1"/>
  <c r="AY665" i="1"/>
  <c r="AR665" i="1"/>
  <c r="AK665" i="1"/>
  <c r="AJ665" i="1"/>
  <c r="P665" i="1"/>
  <c r="G665" i="1"/>
  <c r="BB664" i="1"/>
  <c r="BA664" i="1"/>
  <c r="AY664" i="1"/>
  <c r="AR664" i="1"/>
  <c r="AK664" i="1"/>
  <c r="AJ664" i="1"/>
  <c r="P664" i="1"/>
  <c r="G664" i="1"/>
  <c r="BB663" i="1"/>
  <c r="BA663" i="1"/>
  <c r="AY663" i="1"/>
  <c r="AR663" i="1"/>
  <c r="AK663" i="1"/>
  <c r="AJ663" i="1"/>
  <c r="P663" i="1"/>
  <c r="G663" i="1"/>
  <c r="BB662" i="1"/>
  <c r="BA662" i="1"/>
  <c r="AY662" i="1"/>
  <c r="AR662" i="1"/>
  <c r="AK662" i="1"/>
  <c r="AJ662" i="1"/>
  <c r="P662" i="1"/>
  <c r="G662" i="1"/>
  <c r="BB661" i="1"/>
  <c r="BA661" i="1"/>
  <c r="AY661" i="1"/>
  <c r="AR661" i="1"/>
  <c r="AK661" i="1"/>
  <c r="AJ661" i="1"/>
  <c r="AL661" i="1" s="1"/>
  <c r="P661" i="1"/>
  <c r="G661" i="1"/>
  <c r="BB660" i="1"/>
  <c r="BA660" i="1"/>
  <c r="AY660" i="1"/>
  <c r="AR660" i="1"/>
  <c r="AK660" i="1"/>
  <c r="AJ660" i="1"/>
  <c r="P660" i="1"/>
  <c r="G660" i="1"/>
  <c r="BB659" i="1"/>
  <c r="BA659" i="1"/>
  <c r="AY659" i="1"/>
  <c r="AR659" i="1"/>
  <c r="AK659" i="1"/>
  <c r="AJ659" i="1"/>
  <c r="P659" i="1"/>
  <c r="G659" i="1"/>
  <c r="BB658" i="1"/>
  <c r="BA658" i="1"/>
  <c r="AY658" i="1"/>
  <c r="AR658" i="1"/>
  <c r="AK658" i="1"/>
  <c r="AJ658" i="1"/>
  <c r="P658" i="1"/>
  <c r="G658" i="1"/>
  <c r="BB657" i="1"/>
  <c r="BA657" i="1"/>
  <c r="AY657" i="1"/>
  <c r="AR657" i="1"/>
  <c r="AK657" i="1"/>
  <c r="AJ657" i="1"/>
  <c r="P657" i="1"/>
  <c r="G657" i="1"/>
  <c r="BB656" i="1"/>
  <c r="BA656" i="1"/>
  <c r="AY656" i="1"/>
  <c r="AR656" i="1"/>
  <c r="AK656" i="1"/>
  <c r="AJ656" i="1"/>
  <c r="P656" i="1"/>
  <c r="G656" i="1"/>
  <c r="BB655" i="1"/>
  <c r="BA655" i="1"/>
  <c r="AY655" i="1"/>
  <c r="AR655" i="1"/>
  <c r="AK655" i="1"/>
  <c r="AJ655" i="1"/>
  <c r="P655" i="1"/>
  <c r="G655" i="1"/>
  <c r="BB654" i="1"/>
  <c r="BA654" i="1"/>
  <c r="AY654" i="1"/>
  <c r="AR654" i="1"/>
  <c r="AK654" i="1"/>
  <c r="AJ654" i="1"/>
  <c r="P654" i="1"/>
  <c r="G654" i="1"/>
  <c r="BB653" i="1"/>
  <c r="BA653" i="1"/>
  <c r="AY653" i="1"/>
  <c r="AR653" i="1"/>
  <c r="AK653" i="1"/>
  <c r="AJ653" i="1"/>
  <c r="P653" i="1"/>
  <c r="G653" i="1"/>
  <c r="BB652" i="1"/>
  <c r="BA652" i="1"/>
  <c r="AY652" i="1"/>
  <c r="AR652" i="1"/>
  <c r="AK652" i="1"/>
  <c r="AJ652" i="1"/>
  <c r="P652" i="1"/>
  <c r="G652" i="1"/>
  <c r="BB651" i="1"/>
  <c r="BA651" i="1"/>
  <c r="AY651" i="1"/>
  <c r="AR651" i="1"/>
  <c r="AK651" i="1"/>
  <c r="AJ651" i="1"/>
  <c r="P651" i="1"/>
  <c r="G651" i="1"/>
  <c r="BB650" i="1"/>
  <c r="BA650" i="1"/>
  <c r="AY650" i="1"/>
  <c r="AR650" i="1"/>
  <c r="AK650" i="1"/>
  <c r="AJ650" i="1"/>
  <c r="P650" i="1"/>
  <c r="G650" i="1"/>
  <c r="BB649" i="1"/>
  <c r="BA649" i="1"/>
  <c r="AY649" i="1"/>
  <c r="AR649" i="1"/>
  <c r="AK649" i="1"/>
  <c r="AJ649" i="1"/>
  <c r="P649" i="1"/>
  <c r="G649" i="1"/>
  <c r="BB648" i="1"/>
  <c r="BA648" i="1"/>
  <c r="AY648" i="1"/>
  <c r="AR648" i="1"/>
  <c r="AK648" i="1"/>
  <c r="AJ648" i="1"/>
  <c r="P648" i="1"/>
  <c r="G648" i="1"/>
  <c r="BB647" i="1"/>
  <c r="BA647" i="1"/>
  <c r="AY647" i="1"/>
  <c r="AR647" i="1"/>
  <c r="AK647" i="1"/>
  <c r="AJ647" i="1"/>
  <c r="P647" i="1"/>
  <c r="G647" i="1"/>
  <c r="BB646" i="1"/>
  <c r="BA646" i="1"/>
  <c r="AY646" i="1"/>
  <c r="AR646" i="1"/>
  <c r="AK646" i="1"/>
  <c r="AJ646" i="1"/>
  <c r="P646" i="1"/>
  <c r="G646" i="1"/>
  <c r="BB645" i="1"/>
  <c r="BA645" i="1"/>
  <c r="AY645" i="1"/>
  <c r="AR645" i="1"/>
  <c r="AK645" i="1"/>
  <c r="AJ645" i="1"/>
  <c r="P645" i="1"/>
  <c r="G645" i="1"/>
  <c r="BB644" i="1"/>
  <c r="BA644" i="1"/>
  <c r="AY644" i="1"/>
  <c r="AR644" i="1"/>
  <c r="AK644" i="1"/>
  <c r="AJ644" i="1"/>
  <c r="P644" i="1"/>
  <c r="G644" i="1"/>
  <c r="BB643" i="1"/>
  <c r="BA643" i="1"/>
  <c r="AY643" i="1"/>
  <c r="AR643" i="1"/>
  <c r="AK643" i="1"/>
  <c r="AJ643" i="1"/>
  <c r="P643" i="1"/>
  <c r="G643" i="1"/>
  <c r="BB642" i="1"/>
  <c r="BA642" i="1"/>
  <c r="AY642" i="1"/>
  <c r="AR642" i="1"/>
  <c r="AK642" i="1"/>
  <c r="AJ642" i="1"/>
  <c r="P642" i="1"/>
  <c r="G642" i="1"/>
  <c r="BB641" i="1"/>
  <c r="BA641" i="1"/>
  <c r="AY641" i="1"/>
  <c r="AR641" i="1"/>
  <c r="AK641" i="1"/>
  <c r="AJ641" i="1"/>
  <c r="P641" i="1"/>
  <c r="G641" i="1"/>
  <c r="BB640" i="1"/>
  <c r="BA640" i="1"/>
  <c r="AY640" i="1"/>
  <c r="AR640" i="1"/>
  <c r="AK640" i="1"/>
  <c r="AJ640" i="1"/>
  <c r="P640" i="1"/>
  <c r="G640" i="1"/>
  <c r="BB639" i="1"/>
  <c r="BA639" i="1"/>
  <c r="AY639" i="1"/>
  <c r="AR639" i="1"/>
  <c r="AK639" i="1"/>
  <c r="AJ639" i="1"/>
  <c r="P639" i="1"/>
  <c r="G639" i="1"/>
  <c r="BB638" i="1"/>
  <c r="BA638" i="1"/>
  <c r="AY638" i="1"/>
  <c r="AR638" i="1"/>
  <c r="AK638" i="1"/>
  <c r="AJ638" i="1"/>
  <c r="P638" i="1"/>
  <c r="G638" i="1"/>
  <c r="BB637" i="1"/>
  <c r="BA637" i="1"/>
  <c r="AY637" i="1"/>
  <c r="AR637" i="1"/>
  <c r="AK637" i="1"/>
  <c r="AJ637" i="1"/>
  <c r="P637" i="1"/>
  <c r="G637" i="1"/>
  <c r="BB636" i="1"/>
  <c r="BA636" i="1"/>
  <c r="AY636" i="1"/>
  <c r="AR636" i="1"/>
  <c r="AK636" i="1"/>
  <c r="AJ636" i="1"/>
  <c r="P636" i="1"/>
  <c r="G636" i="1"/>
  <c r="BB635" i="1"/>
  <c r="BA635" i="1"/>
  <c r="AY635" i="1"/>
  <c r="AR635" i="1"/>
  <c r="AK635" i="1"/>
  <c r="AJ635" i="1"/>
  <c r="P635" i="1"/>
  <c r="G635" i="1"/>
  <c r="BB634" i="1"/>
  <c r="BA634" i="1"/>
  <c r="AY634" i="1"/>
  <c r="AR634" i="1"/>
  <c r="AK634" i="1"/>
  <c r="AJ634" i="1"/>
  <c r="P634" i="1"/>
  <c r="G634" i="1"/>
  <c r="BB633" i="1"/>
  <c r="BA633" i="1"/>
  <c r="AY633" i="1"/>
  <c r="AR633" i="1"/>
  <c r="AK633" i="1"/>
  <c r="AJ633" i="1"/>
  <c r="P633" i="1"/>
  <c r="G633" i="1"/>
  <c r="BB632" i="1"/>
  <c r="BA632" i="1"/>
  <c r="AY632" i="1"/>
  <c r="AR632" i="1"/>
  <c r="AK632" i="1"/>
  <c r="AJ632" i="1"/>
  <c r="P632" i="1"/>
  <c r="G632" i="1"/>
  <c r="BB631" i="1"/>
  <c r="BA631" i="1"/>
  <c r="AY631" i="1"/>
  <c r="AR631" i="1"/>
  <c r="AK631" i="1"/>
  <c r="AJ631" i="1"/>
  <c r="P631" i="1"/>
  <c r="G631" i="1"/>
  <c r="BB630" i="1"/>
  <c r="BA630" i="1"/>
  <c r="AY630" i="1"/>
  <c r="AR630" i="1"/>
  <c r="AK630" i="1"/>
  <c r="AJ630" i="1"/>
  <c r="P630" i="1"/>
  <c r="G630" i="1"/>
  <c r="BB629" i="1"/>
  <c r="BA629" i="1"/>
  <c r="AY629" i="1"/>
  <c r="AR629" i="1"/>
  <c r="AK629" i="1"/>
  <c r="AJ629" i="1"/>
  <c r="P629" i="1"/>
  <c r="G629" i="1"/>
  <c r="BB628" i="1"/>
  <c r="BA628" i="1"/>
  <c r="AY628" i="1"/>
  <c r="AR628" i="1"/>
  <c r="AK628" i="1"/>
  <c r="AJ628" i="1"/>
  <c r="P628" i="1"/>
  <c r="G628" i="1"/>
  <c r="BB627" i="1"/>
  <c r="BA627" i="1"/>
  <c r="AY627" i="1"/>
  <c r="AR627" i="1"/>
  <c r="AK627" i="1"/>
  <c r="AJ627" i="1"/>
  <c r="P627" i="1"/>
  <c r="G627" i="1"/>
  <c r="BB626" i="1"/>
  <c r="BA626" i="1"/>
  <c r="AY626" i="1"/>
  <c r="AR626" i="1"/>
  <c r="AK626" i="1"/>
  <c r="AJ626" i="1"/>
  <c r="P626" i="1"/>
  <c r="G626" i="1"/>
  <c r="BB625" i="1"/>
  <c r="BA625" i="1"/>
  <c r="AY625" i="1"/>
  <c r="AR625" i="1"/>
  <c r="AK625" i="1"/>
  <c r="AJ625" i="1"/>
  <c r="P625" i="1"/>
  <c r="G625" i="1"/>
  <c r="BB624" i="1"/>
  <c r="BA624" i="1"/>
  <c r="AY624" i="1"/>
  <c r="AR624" i="1"/>
  <c r="AK624" i="1"/>
  <c r="AJ624" i="1"/>
  <c r="P624" i="1"/>
  <c r="G624" i="1"/>
  <c r="BB623" i="1"/>
  <c r="BA623" i="1"/>
  <c r="AY623" i="1"/>
  <c r="AR623" i="1"/>
  <c r="AK623" i="1"/>
  <c r="AJ623" i="1"/>
  <c r="P623" i="1"/>
  <c r="G623" i="1"/>
  <c r="BB622" i="1"/>
  <c r="BA622" i="1"/>
  <c r="AY622" i="1"/>
  <c r="AR622" i="1"/>
  <c r="AK622" i="1"/>
  <c r="AJ622" i="1"/>
  <c r="P622" i="1"/>
  <c r="G622" i="1"/>
  <c r="BB621" i="1"/>
  <c r="BA621" i="1"/>
  <c r="AY621" i="1"/>
  <c r="AR621" i="1"/>
  <c r="AK621" i="1"/>
  <c r="AJ621" i="1"/>
  <c r="P621" i="1"/>
  <c r="G621" i="1"/>
  <c r="BB620" i="1"/>
  <c r="BA620" i="1"/>
  <c r="AY620" i="1"/>
  <c r="AR620" i="1"/>
  <c r="AK620" i="1"/>
  <c r="AJ620" i="1"/>
  <c r="P620" i="1"/>
  <c r="G620" i="1"/>
  <c r="BB619" i="1"/>
  <c r="BA619" i="1"/>
  <c r="AY619" i="1"/>
  <c r="AR619" i="1"/>
  <c r="AK619" i="1"/>
  <c r="AJ619" i="1"/>
  <c r="P619" i="1"/>
  <c r="G619" i="1"/>
  <c r="BB618" i="1"/>
  <c r="BA618" i="1"/>
  <c r="AY618" i="1"/>
  <c r="AR618" i="1"/>
  <c r="AK618" i="1"/>
  <c r="AJ618" i="1"/>
  <c r="P618" i="1"/>
  <c r="G618" i="1"/>
  <c r="BB617" i="1"/>
  <c r="BA617" i="1"/>
  <c r="AY617" i="1"/>
  <c r="AR617" i="1"/>
  <c r="AK617" i="1"/>
  <c r="AJ617" i="1"/>
  <c r="P617" i="1"/>
  <c r="G617" i="1"/>
  <c r="BA615" i="1"/>
  <c r="AY615" i="1"/>
  <c r="AR615" i="1"/>
  <c r="AK615" i="1"/>
  <c r="AJ615" i="1"/>
  <c r="P615" i="1"/>
  <c r="G615" i="1"/>
  <c r="BB614" i="1"/>
  <c r="BA614" i="1"/>
  <c r="AY614" i="1"/>
  <c r="AR614" i="1"/>
  <c r="AK614" i="1"/>
  <c r="AJ614" i="1"/>
  <c r="P614" i="1"/>
  <c r="G614" i="1"/>
  <c r="BB613" i="1"/>
  <c r="BA613" i="1"/>
  <c r="AY613" i="1"/>
  <c r="AR613" i="1"/>
  <c r="AK613" i="1"/>
  <c r="AJ613" i="1"/>
  <c r="P613" i="1"/>
  <c r="G613" i="1"/>
  <c r="BB612" i="1"/>
  <c r="BA612" i="1"/>
  <c r="AY612" i="1"/>
  <c r="AR612" i="1"/>
  <c r="AK612" i="1"/>
  <c r="AJ612" i="1"/>
  <c r="P612" i="1"/>
  <c r="G612" i="1"/>
  <c r="BB611" i="1"/>
  <c r="BA611" i="1"/>
  <c r="AY611" i="1"/>
  <c r="AR611" i="1"/>
  <c r="AK611" i="1"/>
  <c r="AJ611" i="1"/>
  <c r="P611" i="1"/>
  <c r="G611" i="1"/>
  <c r="BB610" i="1"/>
  <c r="BA610" i="1"/>
  <c r="AY610" i="1"/>
  <c r="AR610" i="1"/>
  <c r="AK610" i="1"/>
  <c r="AJ610" i="1"/>
  <c r="P610" i="1"/>
  <c r="G610" i="1"/>
  <c r="BB609" i="1"/>
  <c r="BA609" i="1"/>
  <c r="AY609" i="1"/>
  <c r="AR609" i="1"/>
  <c r="AK609" i="1"/>
  <c r="AJ609" i="1"/>
  <c r="P609" i="1"/>
  <c r="G609" i="1"/>
  <c r="BB608" i="1"/>
  <c r="BA608" i="1"/>
  <c r="AY608" i="1"/>
  <c r="AR608" i="1"/>
  <c r="AK608" i="1"/>
  <c r="AJ608" i="1"/>
  <c r="P608" i="1"/>
  <c r="G608" i="1"/>
  <c r="BB607" i="1"/>
  <c r="BA607" i="1"/>
  <c r="AY607" i="1"/>
  <c r="AR607" i="1"/>
  <c r="AK607" i="1"/>
  <c r="AJ607" i="1"/>
  <c r="P607" i="1"/>
  <c r="G607" i="1"/>
  <c r="BB606" i="1"/>
  <c r="BA606" i="1"/>
  <c r="AY606" i="1"/>
  <c r="AR606" i="1"/>
  <c r="AK606" i="1"/>
  <c r="AJ606" i="1"/>
  <c r="P606" i="1"/>
  <c r="G606" i="1"/>
  <c r="BB605" i="1"/>
  <c r="BA605" i="1"/>
  <c r="AY605" i="1"/>
  <c r="AR605" i="1"/>
  <c r="AK605" i="1"/>
  <c r="AJ605" i="1"/>
  <c r="P605" i="1"/>
  <c r="G605" i="1"/>
  <c r="BB604" i="1"/>
  <c r="BA604" i="1"/>
  <c r="AY604" i="1"/>
  <c r="AR604" i="1"/>
  <c r="AK604" i="1"/>
  <c r="AJ604" i="1"/>
  <c r="P604" i="1"/>
  <c r="G604" i="1"/>
  <c r="BB603" i="1"/>
  <c r="BA603" i="1"/>
  <c r="AY603" i="1"/>
  <c r="AR603" i="1"/>
  <c r="AK603" i="1"/>
  <c r="AJ603" i="1"/>
  <c r="P603" i="1"/>
  <c r="G603" i="1"/>
  <c r="BB602" i="1"/>
  <c r="BA602" i="1"/>
  <c r="AY602" i="1"/>
  <c r="AR602" i="1"/>
  <c r="AK602" i="1"/>
  <c r="AJ602" i="1"/>
  <c r="P602" i="1"/>
  <c r="G602" i="1"/>
  <c r="BB601" i="1"/>
  <c r="BA601" i="1"/>
  <c r="AY601" i="1"/>
  <c r="AR601" i="1"/>
  <c r="AK601" i="1"/>
  <c r="AJ601" i="1"/>
  <c r="P601" i="1"/>
  <c r="G601" i="1"/>
  <c r="BB600" i="1"/>
  <c r="BA600" i="1"/>
  <c r="AY600" i="1"/>
  <c r="AR600" i="1"/>
  <c r="AK600" i="1"/>
  <c r="AJ600" i="1"/>
  <c r="P600" i="1"/>
  <c r="G600" i="1"/>
  <c r="BB599" i="1"/>
  <c r="BA599" i="1"/>
  <c r="AY599" i="1"/>
  <c r="AR599" i="1"/>
  <c r="AK599" i="1"/>
  <c r="AJ599" i="1"/>
  <c r="P599" i="1"/>
  <c r="G599" i="1"/>
  <c r="BB598" i="1"/>
  <c r="BA598" i="1"/>
  <c r="AY598" i="1"/>
  <c r="AR598" i="1"/>
  <c r="AK598" i="1"/>
  <c r="AJ598" i="1"/>
  <c r="P598" i="1"/>
  <c r="G598" i="1"/>
  <c r="BB597" i="1"/>
  <c r="BA597" i="1"/>
  <c r="AY597" i="1"/>
  <c r="AR597" i="1"/>
  <c r="AK597" i="1"/>
  <c r="AJ597" i="1"/>
  <c r="P597" i="1"/>
  <c r="G597" i="1"/>
  <c r="BB596" i="1"/>
  <c r="BA596" i="1"/>
  <c r="AY596" i="1"/>
  <c r="AR596" i="1"/>
  <c r="AK596" i="1"/>
  <c r="AJ596" i="1"/>
  <c r="P596" i="1"/>
  <c r="G596" i="1"/>
  <c r="BB595" i="1"/>
  <c r="BA595" i="1"/>
  <c r="AY595" i="1"/>
  <c r="AR595" i="1"/>
  <c r="AK595" i="1"/>
  <c r="AJ595" i="1"/>
  <c r="P595" i="1"/>
  <c r="G595" i="1"/>
  <c r="BB594" i="1"/>
  <c r="BA594" i="1"/>
  <c r="AY594" i="1"/>
  <c r="AR594" i="1"/>
  <c r="AK594" i="1"/>
  <c r="AJ594" i="1"/>
  <c r="P594" i="1"/>
  <c r="G594" i="1"/>
  <c r="BB593" i="1"/>
  <c r="BA593" i="1"/>
  <c r="AY593" i="1"/>
  <c r="AR593" i="1"/>
  <c r="AK593" i="1"/>
  <c r="AJ593" i="1"/>
  <c r="P593" i="1"/>
  <c r="G593" i="1"/>
  <c r="BB592" i="1"/>
  <c r="BA592" i="1"/>
  <c r="AY592" i="1"/>
  <c r="AR592" i="1"/>
  <c r="AK592" i="1"/>
  <c r="AJ592" i="1"/>
  <c r="P592" i="1"/>
  <c r="G592" i="1"/>
  <c r="BB591" i="1"/>
  <c r="BA591" i="1"/>
  <c r="AY591" i="1"/>
  <c r="AR591" i="1"/>
  <c r="AK591" i="1"/>
  <c r="AJ591" i="1"/>
  <c r="P591" i="1"/>
  <c r="G591" i="1"/>
  <c r="BB590" i="1"/>
  <c r="BA590" i="1"/>
  <c r="AY590" i="1"/>
  <c r="AR590" i="1"/>
  <c r="AK590" i="1"/>
  <c r="AJ590" i="1"/>
  <c r="P590" i="1"/>
  <c r="G590" i="1"/>
  <c r="BB589" i="1"/>
  <c r="BA589" i="1"/>
  <c r="AY589" i="1"/>
  <c r="AR589" i="1"/>
  <c r="AK589" i="1"/>
  <c r="AJ589" i="1"/>
  <c r="P589" i="1"/>
  <c r="G589" i="1"/>
  <c r="BB588" i="1"/>
  <c r="BA588" i="1"/>
  <c r="AY588" i="1"/>
  <c r="AR588" i="1"/>
  <c r="AK588" i="1"/>
  <c r="AJ588" i="1"/>
  <c r="P588" i="1"/>
  <c r="G588" i="1"/>
  <c r="BB587" i="1"/>
  <c r="BA587" i="1"/>
  <c r="AY587" i="1"/>
  <c r="AR587" i="1"/>
  <c r="AK587" i="1"/>
  <c r="AJ587" i="1"/>
  <c r="P587" i="1"/>
  <c r="G587" i="1"/>
  <c r="BB586" i="1"/>
  <c r="BA586" i="1"/>
  <c r="AY586" i="1"/>
  <c r="AR586" i="1"/>
  <c r="AK586" i="1"/>
  <c r="AJ586" i="1"/>
  <c r="P586" i="1"/>
  <c r="G586" i="1"/>
  <c r="BB585" i="1"/>
  <c r="BA585" i="1"/>
  <c r="AY585" i="1"/>
  <c r="AR585" i="1"/>
  <c r="AK585" i="1"/>
  <c r="AJ585" i="1"/>
  <c r="P585" i="1"/>
  <c r="G585" i="1"/>
  <c r="BB584" i="1"/>
  <c r="BA584" i="1"/>
  <c r="AY584" i="1"/>
  <c r="AR584" i="1"/>
  <c r="AK584" i="1"/>
  <c r="AJ584" i="1"/>
  <c r="P584" i="1"/>
  <c r="G584" i="1"/>
  <c r="BB583" i="1"/>
  <c r="BA583" i="1"/>
  <c r="AY583" i="1"/>
  <c r="AR583" i="1"/>
  <c r="AK583" i="1"/>
  <c r="AJ583" i="1"/>
  <c r="P583" i="1"/>
  <c r="G583" i="1"/>
  <c r="BB582" i="1"/>
  <c r="BA582" i="1"/>
  <c r="AY582" i="1"/>
  <c r="AR582" i="1"/>
  <c r="AK582" i="1"/>
  <c r="AJ582" i="1"/>
  <c r="P582" i="1"/>
  <c r="G582" i="1"/>
  <c r="BB581" i="1"/>
  <c r="BA581" i="1"/>
  <c r="AY581" i="1"/>
  <c r="AR581" i="1"/>
  <c r="AK581" i="1"/>
  <c r="AJ581" i="1"/>
  <c r="P581" i="1"/>
  <c r="G581" i="1"/>
  <c r="BB580" i="1"/>
  <c r="BA580" i="1"/>
  <c r="AY580" i="1"/>
  <c r="AR580" i="1"/>
  <c r="AK580" i="1"/>
  <c r="AJ580" i="1"/>
  <c r="P580" i="1"/>
  <c r="G580" i="1"/>
  <c r="BB579" i="1"/>
  <c r="BA579" i="1"/>
  <c r="AY579" i="1"/>
  <c r="AR579" i="1"/>
  <c r="AK579" i="1"/>
  <c r="AJ579" i="1"/>
  <c r="P579" i="1"/>
  <c r="G579" i="1"/>
  <c r="BB578" i="1"/>
  <c r="BA578" i="1"/>
  <c r="AY578" i="1"/>
  <c r="AR578" i="1"/>
  <c r="AK578" i="1"/>
  <c r="AJ578" i="1"/>
  <c r="P578" i="1"/>
  <c r="G578" i="1"/>
  <c r="BB577" i="1"/>
  <c r="BA577" i="1"/>
  <c r="AY577" i="1"/>
  <c r="AR577" i="1"/>
  <c r="AK577" i="1"/>
  <c r="AJ577" i="1"/>
  <c r="P577" i="1"/>
  <c r="G577" i="1"/>
  <c r="BB576" i="1"/>
  <c r="BA576" i="1"/>
  <c r="AY576" i="1"/>
  <c r="AR576" i="1"/>
  <c r="AK576" i="1"/>
  <c r="AJ576" i="1"/>
  <c r="P576" i="1"/>
  <c r="G576" i="1"/>
  <c r="BB575" i="1"/>
  <c r="BA575" i="1"/>
  <c r="AY575" i="1"/>
  <c r="AR575" i="1"/>
  <c r="AK575" i="1"/>
  <c r="AJ575" i="1"/>
  <c r="P575" i="1"/>
  <c r="G575" i="1"/>
  <c r="BB574" i="1"/>
  <c r="BA574" i="1"/>
  <c r="AY574" i="1"/>
  <c r="AR574" i="1"/>
  <c r="AK574" i="1"/>
  <c r="AJ574" i="1"/>
  <c r="P574" i="1"/>
  <c r="G574" i="1"/>
  <c r="BB573" i="1"/>
  <c r="BA573" i="1"/>
  <c r="AY573" i="1"/>
  <c r="AR573" i="1"/>
  <c r="AK573" i="1"/>
  <c r="AJ573" i="1"/>
  <c r="P573" i="1"/>
  <c r="G573" i="1"/>
  <c r="BB572" i="1"/>
  <c r="BA572" i="1"/>
  <c r="AY572" i="1"/>
  <c r="AR572" i="1"/>
  <c r="AK572" i="1"/>
  <c r="AJ572" i="1"/>
  <c r="AL572" i="1" s="1"/>
  <c r="P572" i="1"/>
  <c r="G572" i="1"/>
  <c r="BB571" i="1"/>
  <c r="BA571" i="1"/>
  <c r="AY571" i="1"/>
  <c r="AR571" i="1"/>
  <c r="AK571" i="1"/>
  <c r="AJ571" i="1"/>
  <c r="AL571" i="1" s="1"/>
  <c r="P571" i="1"/>
  <c r="G571" i="1"/>
  <c r="BB570" i="1"/>
  <c r="BA570" i="1"/>
  <c r="AY570" i="1"/>
  <c r="AR570" i="1"/>
  <c r="AK570" i="1"/>
  <c r="AJ570" i="1"/>
  <c r="P570" i="1"/>
  <c r="G570" i="1"/>
  <c r="BB569" i="1"/>
  <c r="BA569" i="1"/>
  <c r="AY569" i="1"/>
  <c r="AR569" i="1"/>
  <c r="AK569" i="1"/>
  <c r="AJ569" i="1"/>
  <c r="P569" i="1"/>
  <c r="G569" i="1"/>
  <c r="BB568" i="1"/>
  <c r="BA568" i="1"/>
  <c r="AY568" i="1"/>
  <c r="AR568" i="1"/>
  <c r="AK568" i="1"/>
  <c r="AJ568" i="1"/>
  <c r="P568" i="1"/>
  <c r="G568" i="1"/>
  <c r="BB567" i="1"/>
  <c r="BA567" i="1"/>
  <c r="AY567" i="1"/>
  <c r="AR567" i="1"/>
  <c r="AK567" i="1"/>
  <c r="AJ567" i="1"/>
  <c r="P567" i="1"/>
  <c r="G567" i="1"/>
  <c r="BB566" i="1"/>
  <c r="BA566" i="1"/>
  <c r="AY566" i="1"/>
  <c r="AR566" i="1"/>
  <c r="AK566" i="1"/>
  <c r="AJ566" i="1"/>
  <c r="P566" i="1"/>
  <c r="G566" i="1"/>
  <c r="BB565" i="1"/>
  <c r="BA565" i="1"/>
  <c r="AY565" i="1"/>
  <c r="AR565" i="1"/>
  <c r="AK565" i="1"/>
  <c r="AJ565" i="1"/>
  <c r="AZ565" i="1"/>
  <c r="G565" i="1"/>
  <c r="BB564" i="1"/>
  <c r="BA564" i="1"/>
  <c r="AY564" i="1"/>
  <c r="AR564" i="1"/>
  <c r="AK564" i="1"/>
  <c r="AJ564" i="1"/>
  <c r="P564" i="1"/>
  <c r="G564" i="1"/>
  <c r="BB563" i="1"/>
  <c r="BA563" i="1"/>
  <c r="AY563" i="1"/>
  <c r="AR563" i="1"/>
  <c r="AK563" i="1"/>
  <c r="AJ563" i="1"/>
  <c r="P563" i="1"/>
  <c r="G563" i="1"/>
  <c r="BB562" i="1"/>
  <c r="BA562" i="1"/>
  <c r="AY562" i="1"/>
  <c r="AR562" i="1"/>
  <c r="AK562" i="1"/>
  <c r="AJ562" i="1"/>
  <c r="P562" i="1"/>
  <c r="G562" i="1"/>
  <c r="BB561" i="1"/>
  <c r="BA561" i="1"/>
  <c r="AY561" i="1"/>
  <c r="AR561" i="1"/>
  <c r="AK561" i="1"/>
  <c r="AJ561" i="1"/>
  <c r="AZ561" i="1"/>
  <c r="G561" i="1"/>
  <c r="BB560" i="1"/>
  <c r="BA560" i="1"/>
  <c r="AY560" i="1"/>
  <c r="AR560" i="1"/>
  <c r="AK560" i="1"/>
  <c r="AJ560" i="1"/>
  <c r="P560" i="1"/>
  <c r="G560" i="1"/>
  <c r="BB559" i="1"/>
  <c r="BA559" i="1"/>
  <c r="AY559" i="1"/>
  <c r="AR559" i="1"/>
  <c r="AK559" i="1"/>
  <c r="AJ559" i="1"/>
  <c r="P559" i="1"/>
  <c r="G559" i="1"/>
  <c r="BB558" i="1"/>
  <c r="BA558" i="1"/>
  <c r="AY558" i="1"/>
  <c r="AR558" i="1"/>
  <c r="AK558" i="1"/>
  <c r="AJ558" i="1"/>
  <c r="P558" i="1"/>
  <c r="G558" i="1"/>
  <c r="BB557" i="1"/>
  <c r="BA557" i="1"/>
  <c r="AY557" i="1"/>
  <c r="AR557" i="1"/>
  <c r="AK557" i="1"/>
  <c r="AJ557" i="1"/>
  <c r="P557" i="1"/>
  <c r="G557" i="1"/>
  <c r="BB556" i="1"/>
  <c r="BA556" i="1"/>
  <c r="AY556" i="1"/>
  <c r="AR556" i="1"/>
  <c r="AK556" i="1"/>
  <c r="AJ556" i="1"/>
  <c r="P556" i="1"/>
  <c r="G556" i="1"/>
  <c r="BB555" i="1"/>
  <c r="BA555" i="1"/>
  <c r="AY555" i="1"/>
  <c r="AR555" i="1"/>
  <c r="AK555" i="1"/>
  <c r="AJ555" i="1"/>
  <c r="P555" i="1"/>
  <c r="G555" i="1"/>
  <c r="BB554" i="1"/>
  <c r="BA554" i="1"/>
  <c r="AY554" i="1"/>
  <c r="AR554" i="1"/>
  <c r="AK554" i="1"/>
  <c r="AJ554" i="1"/>
  <c r="P554" i="1"/>
  <c r="G554" i="1"/>
  <c r="BB553" i="1"/>
  <c r="BA553" i="1"/>
  <c r="AY553" i="1"/>
  <c r="AR553" i="1"/>
  <c r="AK553" i="1"/>
  <c r="AJ553" i="1"/>
  <c r="P553" i="1"/>
  <c r="G553" i="1"/>
  <c r="BB552" i="1"/>
  <c r="BA552" i="1"/>
  <c r="AY552" i="1"/>
  <c r="AR552" i="1"/>
  <c r="AK552" i="1"/>
  <c r="AJ552" i="1"/>
  <c r="P552" i="1"/>
  <c r="G552" i="1"/>
  <c r="BB551" i="1"/>
  <c r="BA551" i="1"/>
  <c r="AY551" i="1"/>
  <c r="AR551" i="1"/>
  <c r="AK551" i="1"/>
  <c r="AJ551" i="1"/>
  <c r="P551" i="1"/>
  <c r="G551" i="1"/>
  <c r="BB550" i="1"/>
  <c r="BA550" i="1"/>
  <c r="AY550" i="1"/>
  <c r="AR550" i="1"/>
  <c r="AK550" i="1"/>
  <c r="AJ550" i="1"/>
  <c r="P550" i="1"/>
  <c r="G550" i="1"/>
  <c r="BB549" i="1"/>
  <c r="BA549" i="1"/>
  <c r="AY549" i="1"/>
  <c r="AR549" i="1"/>
  <c r="AK549" i="1"/>
  <c r="AJ549" i="1"/>
  <c r="P549" i="1"/>
  <c r="G549" i="1"/>
  <c r="BB548" i="1"/>
  <c r="BA548" i="1"/>
  <c r="AY548" i="1"/>
  <c r="AR548" i="1"/>
  <c r="AK548" i="1"/>
  <c r="AJ548" i="1"/>
  <c r="P548" i="1"/>
  <c r="G548" i="1"/>
  <c r="BB547" i="1"/>
  <c r="BA547" i="1"/>
  <c r="AY547" i="1"/>
  <c r="AR547" i="1"/>
  <c r="AK547" i="1"/>
  <c r="AJ547" i="1"/>
  <c r="P547" i="1"/>
  <c r="G547" i="1"/>
  <c r="BB546" i="1"/>
  <c r="BA546" i="1"/>
  <c r="AY546" i="1"/>
  <c r="AR546" i="1"/>
  <c r="AK546" i="1"/>
  <c r="AJ546" i="1"/>
  <c r="P546" i="1"/>
  <c r="G546" i="1"/>
  <c r="BB545" i="1"/>
  <c r="BA545" i="1"/>
  <c r="AY545" i="1"/>
  <c r="AR545" i="1"/>
  <c r="AK545" i="1"/>
  <c r="AJ545" i="1"/>
  <c r="P545" i="1"/>
  <c r="G545" i="1"/>
  <c r="BB544" i="1"/>
  <c r="BA544" i="1"/>
  <c r="AY544" i="1"/>
  <c r="AR544" i="1"/>
  <c r="AK544" i="1"/>
  <c r="AJ544" i="1"/>
  <c r="P544" i="1"/>
  <c r="G544" i="1"/>
  <c r="BB543" i="1"/>
  <c r="BA543" i="1"/>
  <c r="AY543" i="1"/>
  <c r="AR543" i="1"/>
  <c r="AK543" i="1"/>
  <c r="AJ543" i="1"/>
  <c r="P543" i="1"/>
  <c r="G543" i="1"/>
  <c r="BB542" i="1"/>
  <c r="BA542" i="1"/>
  <c r="AY542" i="1"/>
  <c r="AR542" i="1"/>
  <c r="AK542" i="1"/>
  <c r="AJ542" i="1"/>
  <c r="P542" i="1"/>
  <c r="G542" i="1"/>
  <c r="BB541" i="1"/>
  <c r="BA541" i="1"/>
  <c r="AY541" i="1"/>
  <c r="AR541" i="1"/>
  <c r="AK541" i="1"/>
  <c r="AJ541" i="1"/>
  <c r="P541" i="1"/>
  <c r="G541" i="1"/>
  <c r="BB540" i="1"/>
  <c r="BA540" i="1"/>
  <c r="AZ540" i="1"/>
  <c r="AY540" i="1"/>
  <c r="AR540" i="1"/>
  <c r="AK540" i="1"/>
  <c r="AJ540" i="1"/>
  <c r="G540" i="1"/>
  <c r="BB539" i="1"/>
  <c r="BA539" i="1"/>
  <c r="AY539" i="1"/>
  <c r="AR539" i="1"/>
  <c r="AK539" i="1"/>
  <c r="AJ539" i="1"/>
  <c r="P539" i="1"/>
  <c r="G539" i="1"/>
  <c r="BB538" i="1"/>
  <c r="BA538" i="1"/>
  <c r="AY538" i="1"/>
  <c r="AR538" i="1"/>
  <c r="AK538" i="1"/>
  <c r="AJ538" i="1"/>
  <c r="P538" i="1"/>
  <c r="G538" i="1"/>
  <c r="BB537" i="1"/>
  <c r="BA537" i="1"/>
  <c r="AY537" i="1"/>
  <c r="AR537" i="1"/>
  <c r="AK537" i="1"/>
  <c r="AJ537" i="1"/>
  <c r="P537" i="1"/>
  <c r="G537" i="1"/>
  <c r="BB536" i="1"/>
  <c r="BA536" i="1"/>
  <c r="AY536" i="1"/>
  <c r="AR536" i="1"/>
  <c r="AK536" i="1"/>
  <c r="AJ536" i="1"/>
  <c r="P536" i="1"/>
  <c r="G536" i="1"/>
  <c r="BB535" i="1"/>
  <c r="BA535" i="1"/>
  <c r="AY535" i="1"/>
  <c r="AR535" i="1"/>
  <c r="AK535" i="1"/>
  <c r="AJ535" i="1"/>
  <c r="P535" i="1"/>
  <c r="G535" i="1"/>
  <c r="BB534" i="1"/>
  <c r="BA534" i="1"/>
  <c r="AY534" i="1"/>
  <c r="AR534" i="1"/>
  <c r="AK534" i="1"/>
  <c r="AJ534" i="1"/>
  <c r="P534" i="1"/>
  <c r="G534" i="1"/>
  <c r="BB533" i="1"/>
  <c r="BA533" i="1"/>
  <c r="AY533" i="1"/>
  <c r="AR533" i="1"/>
  <c r="AK533" i="1"/>
  <c r="AJ533" i="1"/>
  <c r="P533" i="1"/>
  <c r="G533" i="1"/>
  <c r="BB532" i="1"/>
  <c r="BA532" i="1"/>
  <c r="AY532" i="1"/>
  <c r="AR532" i="1"/>
  <c r="AK532" i="1"/>
  <c r="AJ532" i="1"/>
  <c r="P532" i="1"/>
  <c r="G532" i="1"/>
  <c r="BB531" i="1"/>
  <c r="BA531" i="1"/>
  <c r="AY531" i="1"/>
  <c r="AR531" i="1"/>
  <c r="AK531" i="1"/>
  <c r="AJ531" i="1"/>
  <c r="P531" i="1"/>
  <c r="G531" i="1"/>
  <c r="BB530" i="1"/>
  <c r="BA530" i="1"/>
  <c r="AY530" i="1"/>
  <c r="AR530" i="1"/>
  <c r="AK530" i="1"/>
  <c r="AJ530" i="1"/>
  <c r="P530" i="1"/>
  <c r="G530" i="1"/>
  <c r="BB529" i="1"/>
  <c r="BA529" i="1"/>
  <c r="AY529" i="1"/>
  <c r="AR529" i="1"/>
  <c r="AK529" i="1"/>
  <c r="AJ529" i="1"/>
  <c r="P529" i="1"/>
  <c r="G529" i="1"/>
  <c r="BB528" i="1"/>
  <c r="BA528" i="1"/>
  <c r="AY528" i="1"/>
  <c r="AR528" i="1"/>
  <c r="AK528" i="1"/>
  <c r="AJ528" i="1"/>
  <c r="P528" i="1"/>
  <c r="G528" i="1"/>
  <c r="BB526" i="1"/>
  <c r="BA526" i="1"/>
  <c r="AY526" i="1"/>
  <c r="AR526" i="1"/>
  <c r="AK526" i="1"/>
  <c r="AJ526" i="1"/>
  <c r="P526" i="1"/>
  <c r="G526" i="1"/>
  <c r="BB525" i="1"/>
  <c r="BA525" i="1"/>
  <c r="AY525" i="1"/>
  <c r="AR525" i="1"/>
  <c r="AK525" i="1"/>
  <c r="AJ525" i="1"/>
  <c r="P525" i="1"/>
  <c r="G525" i="1"/>
  <c r="BB524" i="1"/>
  <c r="BA524" i="1"/>
  <c r="AY524" i="1"/>
  <c r="AR524" i="1"/>
  <c r="AK524" i="1"/>
  <c r="AJ524" i="1"/>
  <c r="P524" i="1"/>
  <c r="G524" i="1"/>
  <c r="BB523" i="1"/>
  <c r="BA523" i="1"/>
  <c r="AY523" i="1"/>
  <c r="AR523" i="1"/>
  <c r="AK523" i="1"/>
  <c r="AJ523" i="1"/>
  <c r="P523" i="1"/>
  <c r="G523" i="1"/>
  <c r="BB522" i="1"/>
  <c r="BA522" i="1"/>
  <c r="AY522" i="1"/>
  <c r="AR522" i="1"/>
  <c r="AK522" i="1"/>
  <c r="AJ522" i="1"/>
  <c r="P522" i="1"/>
  <c r="G522" i="1"/>
  <c r="BB521" i="1"/>
  <c r="BA521" i="1"/>
  <c r="AY521" i="1"/>
  <c r="AR521" i="1"/>
  <c r="AK521" i="1"/>
  <c r="AJ521" i="1"/>
  <c r="P521" i="1"/>
  <c r="G521" i="1"/>
  <c r="BB520" i="1"/>
  <c r="BA520" i="1"/>
  <c r="AY520" i="1"/>
  <c r="AR520" i="1"/>
  <c r="AK520" i="1"/>
  <c r="AJ520" i="1"/>
  <c r="P520" i="1"/>
  <c r="G520" i="1"/>
  <c r="BB519" i="1"/>
  <c r="BA519" i="1"/>
  <c r="AY519" i="1"/>
  <c r="AR519" i="1"/>
  <c r="AK519" i="1"/>
  <c r="AJ519" i="1"/>
  <c r="P519" i="1"/>
  <c r="G519" i="1"/>
  <c r="BB518" i="1"/>
  <c r="BA518" i="1"/>
  <c r="AY518" i="1"/>
  <c r="AR518" i="1"/>
  <c r="AK518" i="1"/>
  <c r="AJ518" i="1"/>
  <c r="P518" i="1"/>
  <c r="G518" i="1"/>
  <c r="BB517" i="1"/>
  <c r="BA517" i="1"/>
  <c r="AY517" i="1"/>
  <c r="AR517" i="1"/>
  <c r="AK517" i="1"/>
  <c r="AJ517" i="1"/>
  <c r="P517" i="1"/>
  <c r="G517" i="1"/>
  <c r="BB516" i="1"/>
  <c r="BA516" i="1"/>
  <c r="AY516" i="1"/>
  <c r="AR516" i="1"/>
  <c r="AK516" i="1"/>
  <c r="AJ516" i="1"/>
  <c r="P516" i="1"/>
  <c r="G516" i="1"/>
  <c r="BB515" i="1"/>
  <c r="BA515" i="1"/>
  <c r="AY515" i="1"/>
  <c r="AR515" i="1"/>
  <c r="AK515" i="1"/>
  <c r="AJ515" i="1"/>
  <c r="P515" i="1"/>
  <c r="G515" i="1"/>
  <c r="BB514" i="1"/>
  <c r="BA514" i="1"/>
  <c r="AY514" i="1"/>
  <c r="AR514" i="1"/>
  <c r="AK514" i="1"/>
  <c r="AJ514" i="1"/>
  <c r="P514" i="1"/>
  <c r="G514" i="1"/>
  <c r="BB513" i="1"/>
  <c r="BA513" i="1"/>
  <c r="AY513" i="1"/>
  <c r="AR513" i="1"/>
  <c r="AK513" i="1"/>
  <c r="AJ513" i="1"/>
  <c r="P513" i="1"/>
  <c r="G513" i="1"/>
  <c r="BB512" i="1"/>
  <c r="BA512" i="1"/>
  <c r="AY512" i="1"/>
  <c r="AR512" i="1"/>
  <c r="AK512" i="1"/>
  <c r="AJ512" i="1"/>
  <c r="P512" i="1"/>
  <c r="G512" i="1"/>
  <c r="BB511" i="1"/>
  <c r="BA511" i="1"/>
  <c r="AY511" i="1"/>
  <c r="AR511" i="1"/>
  <c r="AK511" i="1"/>
  <c r="AJ511" i="1"/>
  <c r="P511" i="1"/>
  <c r="G511" i="1"/>
  <c r="BB510" i="1"/>
  <c r="BA510" i="1"/>
  <c r="AY510" i="1"/>
  <c r="AR510" i="1"/>
  <c r="AK510" i="1"/>
  <c r="AJ510" i="1"/>
  <c r="P510" i="1"/>
  <c r="G510" i="1"/>
  <c r="BB509" i="1"/>
  <c r="BA509" i="1"/>
  <c r="AY509" i="1"/>
  <c r="AR509" i="1"/>
  <c r="AK509" i="1"/>
  <c r="AJ509" i="1"/>
  <c r="P509" i="1"/>
  <c r="G509" i="1"/>
  <c r="BB508" i="1"/>
  <c r="BA508" i="1"/>
  <c r="AY508" i="1"/>
  <c r="AR508" i="1"/>
  <c r="AK508" i="1"/>
  <c r="AJ508" i="1"/>
  <c r="P508" i="1"/>
  <c r="G508" i="1"/>
  <c r="BB507" i="1"/>
  <c r="BA507" i="1"/>
  <c r="AY507" i="1"/>
  <c r="AR507" i="1"/>
  <c r="AK507" i="1"/>
  <c r="AJ507" i="1"/>
  <c r="P507" i="1"/>
  <c r="G507" i="1"/>
  <c r="BB506" i="1"/>
  <c r="BA506" i="1"/>
  <c r="AY506" i="1"/>
  <c r="AR506" i="1"/>
  <c r="AK506" i="1"/>
  <c r="AJ506" i="1"/>
  <c r="P506" i="1"/>
  <c r="G506" i="1"/>
  <c r="BB505" i="1"/>
  <c r="BA505" i="1"/>
  <c r="AY505" i="1"/>
  <c r="AR505" i="1"/>
  <c r="AK505" i="1"/>
  <c r="AJ505" i="1"/>
  <c r="P505" i="1"/>
  <c r="G505" i="1"/>
  <c r="BB504" i="1"/>
  <c r="BA504" i="1"/>
  <c r="AY504" i="1"/>
  <c r="AR504" i="1"/>
  <c r="AK504" i="1"/>
  <c r="AJ504" i="1"/>
  <c r="P504" i="1"/>
  <c r="G504" i="1"/>
  <c r="BB503" i="1"/>
  <c r="BA503" i="1"/>
  <c r="AY503" i="1"/>
  <c r="AR503" i="1"/>
  <c r="AK503" i="1"/>
  <c r="AJ503" i="1"/>
  <c r="P503" i="1"/>
  <c r="G503" i="1"/>
  <c r="BB502" i="1"/>
  <c r="BA502" i="1"/>
  <c r="AY502" i="1"/>
  <c r="AR502" i="1"/>
  <c r="AK502" i="1"/>
  <c r="AJ502" i="1"/>
  <c r="P502" i="1"/>
  <c r="G502" i="1"/>
  <c r="BB501" i="1"/>
  <c r="BA501" i="1"/>
  <c r="AY501" i="1"/>
  <c r="AR501" i="1"/>
  <c r="AK501" i="1"/>
  <c r="AJ501" i="1"/>
  <c r="P501" i="1"/>
  <c r="G501" i="1"/>
  <c r="BB500" i="1"/>
  <c r="BA500" i="1"/>
  <c r="AY500" i="1"/>
  <c r="AR500" i="1"/>
  <c r="AK500" i="1"/>
  <c r="AJ500" i="1"/>
  <c r="P500" i="1"/>
  <c r="G500" i="1"/>
  <c r="BB499" i="1"/>
  <c r="BA499" i="1"/>
  <c r="AY499" i="1"/>
  <c r="AR499" i="1"/>
  <c r="AK499" i="1"/>
  <c r="AJ499" i="1"/>
  <c r="P499" i="1"/>
  <c r="G499" i="1"/>
  <c r="BB498" i="1"/>
  <c r="BA498" i="1"/>
  <c r="AZ498" i="1"/>
  <c r="AY498" i="1"/>
  <c r="AR498" i="1"/>
  <c r="AK498" i="1"/>
  <c r="AJ498" i="1"/>
  <c r="G498" i="1"/>
  <c r="BB497" i="1"/>
  <c r="BA497" i="1"/>
  <c r="AY497" i="1"/>
  <c r="AR497" i="1"/>
  <c r="AK497" i="1"/>
  <c r="AJ497" i="1"/>
  <c r="P497" i="1"/>
  <c r="G497" i="1"/>
  <c r="BB496" i="1"/>
  <c r="BA496" i="1"/>
  <c r="AY496" i="1"/>
  <c r="AR496" i="1"/>
  <c r="AK496" i="1"/>
  <c r="AJ496" i="1"/>
  <c r="P496" i="1"/>
  <c r="G496" i="1"/>
  <c r="BB495" i="1"/>
  <c r="BA495" i="1"/>
  <c r="AY495" i="1"/>
  <c r="AR495" i="1"/>
  <c r="AK495" i="1"/>
  <c r="AJ495" i="1"/>
  <c r="P495" i="1"/>
  <c r="G495" i="1"/>
  <c r="BB494" i="1"/>
  <c r="BA494" i="1"/>
  <c r="AY494" i="1"/>
  <c r="AR494" i="1"/>
  <c r="AK494" i="1"/>
  <c r="AJ494" i="1"/>
  <c r="P494" i="1"/>
  <c r="G494" i="1"/>
  <c r="BB493" i="1"/>
  <c r="BA493" i="1"/>
  <c r="AY493" i="1"/>
  <c r="AR493" i="1"/>
  <c r="AK493" i="1"/>
  <c r="AJ493" i="1"/>
  <c r="P493" i="1"/>
  <c r="G493" i="1"/>
  <c r="BB492" i="1"/>
  <c r="BA492" i="1"/>
  <c r="AY492" i="1"/>
  <c r="AR492" i="1"/>
  <c r="AK492" i="1"/>
  <c r="AJ492" i="1"/>
  <c r="P492" i="1"/>
  <c r="G492" i="1"/>
  <c r="BB491" i="1"/>
  <c r="BA491" i="1"/>
  <c r="AY491" i="1"/>
  <c r="AR491" i="1"/>
  <c r="AK491" i="1"/>
  <c r="AJ491" i="1"/>
  <c r="P491" i="1"/>
  <c r="G491" i="1"/>
  <c r="BB490" i="1"/>
  <c r="BA490" i="1"/>
  <c r="AY490" i="1"/>
  <c r="AR490" i="1"/>
  <c r="AK490" i="1"/>
  <c r="AJ490" i="1"/>
  <c r="P490" i="1"/>
  <c r="G490" i="1"/>
  <c r="BB489" i="1"/>
  <c r="BA489" i="1"/>
  <c r="AY489" i="1"/>
  <c r="AR489" i="1"/>
  <c r="AK489" i="1"/>
  <c r="AJ489" i="1"/>
  <c r="P489" i="1"/>
  <c r="G489" i="1"/>
  <c r="BB488" i="1"/>
  <c r="BA488" i="1"/>
  <c r="AY488" i="1"/>
  <c r="AR488" i="1"/>
  <c r="AK488" i="1"/>
  <c r="AJ488" i="1"/>
  <c r="P488" i="1"/>
  <c r="G488" i="1"/>
  <c r="BB487" i="1"/>
  <c r="BA487" i="1"/>
  <c r="AY487" i="1"/>
  <c r="AR487" i="1"/>
  <c r="AK487" i="1"/>
  <c r="AJ487" i="1"/>
  <c r="P487" i="1"/>
  <c r="G487" i="1"/>
  <c r="BB486" i="1"/>
  <c r="BA486" i="1"/>
  <c r="AY486" i="1"/>
  <c r="AR486" i="1"/>
  <c r="AK486" i="1"/>
  <c r="AJ486" i="1"/>
  <c r="P486" i="1"/>
  <c r="G486" i="1"/>
  <c r="BB484" i="1"/>
  <c r="BA484" i="1"/>
  <c r="AY484" i="1"/>
  <c r="AR484" i="1"/>
  <c r="AK484" i="1"/>
  <c r="AJ484" i="1"/>
  <c r="P484" i="1"/>
  <c r="G484" i="1"/>
  <c r="BB483" i="1"/>
  <c r="BA483" i="1"/>
  <c r="AY483" i="1"/>
  <c r="AR483" i="1"/>
  <c r="AK483" i="1"/>
  <c r="AJ483" i="1"/>
  <c r="P483" i="1"/>
  <c r="G483" i="1"/>
  <c r="BB482" i="1"/>
  <c r="BA482" i="1"/>
  <c r="AY482" i="1"/>
  <c r="AR482" i="1"/>
  <c r="AK482" i="1"/>
  <c r="AJ482" i="1"/>
  <c r="P482" i="1"/>
  <c r="G482" i="1"/>
  <c r="BB481" i="1"/>
  <c r="BA481" i="1"/>
  <c r="AY481" i="1"/>
  <c r="AR481" i="1"/>
  <c r="AK481" i="1"/>
  <c r="AJ481" i="1"/>
  <c r="P481" i="1"/>
  <c r="G481" i="1"/>
  <c r="BB480" i="1"/>
  <c r="BA480" i="1"/>
  <c r="AY480" i="1"/>
  <c r="AR480" i="1"/>
  <c r="AK480" i="1"/>
  <c r="AJ480" i="1"/>
  <c r="P480" i="1"/>
  <c r="G480" i="1"/>
  <c r="BB479" i="1"/>
  <c r="BA479" i="1"/>
  <c r="AY479" i="1"/>
  <c r="AR479" i="1"/>
  <c r="AK479" i="1"/>
  <c r="AJ479" i="1"/>
  <c r="P479" i="1"/>
  <c r="G479" i="1"/>
  <c r="BB478" i="1"/>
  <c r="BA478" i="1"/>
  <c r="AY478" i="1"/>
  <c r="AR478" i="1"/>
  <c r="AK478" i="1"/>
  <c r="AJ478" i="1"/>
  <c r="P478" i="1"/>
  <c r="G478" i="1"/>
  <c r="BB477" i="1"/>
  <c r="BA477" i="1"/>
  <c r="AY477" i="1"/>
  <c r="AR477" i="1"/>
  <c r="AK477" i="1"/>
  <c r="AJ477" i="1"/>
  <c r="AZ477" i="1"/>
  <c r="G477" i="1"/>
  <c r="BB476" i="1"/>
  <c r="BA476" i="1"/>
  <c r="AY476" i="1"/>
  <c r="AR476" i="1"/>
  <c r="AK476" i="1"/>
  <c r="AJ476" i="1"/>
  <c r="P476" i="1"/>
  <c r="G476" i="1"/>
  <c r="BB475" i="1"/>
  <c r="BA475" i="1"/>
  <c r="AY475" i="1"/>
  <c r="AR475" i="1"/>
  <c r="AK475" i="1"/>
  <c r="AJ475" i="1"/>
  <c r="P475" i="1"/>
  <c r="G475" i="1"/>
  <c r="BB474" i="1"/>
  <c r="BA474" i="1"/>
  <c r="AY474" i="1"/>
  <c r="AR474" i="1"/>
  <c r="AK474" i="1"/>
  <c r="AJ474" i="1"/>
  <c r="P474" i="1"/>
  <c r="G474" i="1"/>
  <c r="BB473" i="1"/>
  <c r="BA473" i="1"/>
  <c r="AY473" i="1"/>
  <c r="AR473" i="1"/>
  <c r="AK473" i="1"/>
  <c r="AJ473" i="1"/>
  <c r="P473" i="1"/>
  <c r="G473" i="1"/>
  <c r="BB472" i="1"/>
  <c r="BA472" i="1"/>
  <c r="AY472" i="1"/>
  <c r="AR472" i="1"/>
  <c r="AK472" i="1"/>
  <c r="AJ472" i="1"/>
  <c r="P472" i="1"/>
  <c r="G472" i="1"/>
  <c r="BB471" i="1"/>
  <c r="BA471" i="1"/>
  <c r="AY471" i="1"/>
  <c r="AR471" i="1"/>
  <c r="AK471" i="1"/>
  <c r="AJ471" i="1"/>
  <c r="P471" i="1"/>
  <c r="G471" i="1"/>
  <c r="BB470" i="1"/>
  <c r="BA470" i="1"/>
  <c r="AY470" i="1"/>
  <c r="AR470" i="1"/>
  <c r="AK470" i="1"/>
  <c r="AJ470" i="1"/>
  <c r="P470" i="1"/>
  <c r="G470" i="1"/>
  <c r="BB469" i="1"/>
  <c r="BA469" i="1"/>
  <c r="AY469" i="1"/>
  <c r="AR469" i="1"/>
  <c r="AK469" i="1"/>
  <c r="AJ469" i="1"/>
  <c r="P469" i="1"/>
  <c r="G469" i="1"/>
  <c r="BB468" i="1"/>
  <c r="BA468" i="1"/>
  <c r="AY468" i="1"/>
  <c r="AR468" i="1"/>
  <c r="AK468" i="1"/>
  <c r="AJ468" i="1"/>
  <c r="P468" i="1"/>
  <c r="G468" i="1"/>
  <c r="BB467" i="1"/>
  <c r="BA467" i="1"/>
  <c r="AY467" i="1"/>
  <c r="AR467" i="1"/>
  <c r="AK467" i="1"/>
  <c r="AJ467" i="1"/>
  <c r="P467" i="1"/>
  <c r="G467" i="1"/>
  <c r="BB466" i="1"/>
  <c r="BA466" i="1"/>
  <c r="AY466" i="1"/>
  <c r="AR466" i="1"/>
  <c r="AK466" i="1"/>
  <c r="AJ466" i="1"/>
  <c r="P466" i="1"/>
  <c r="G466" i="1"/>
  <c r="BB465" i="1"/>
  <c r="BA465" i="1"/>
  <c r="AY465" i="1"/>
  <c r="AR465" i="1"/>
  <c r="AK465" i="1"/>
  <c r="AJ465" i="1"/>
  <c r="P465" i="1"/>
  <c r="G465" i="1"/>
  <c r="BB464" i="1"/>
  <c r="BA464" i="1"/>
  <c r="AY464" i="1"/>
  <c r="AR464" i="1"/>
  <c r="AK464" i="1"/>
  <c r="AJ464" i="1"/>
  <c r="P464" i="1"/>
  <c r="G464" i="1"/>
  <c r="BB463" i="1"/>
  <c r="BA463" i="1"/>
  <c r="AY463" i="1"/>
  <c r="AR463" i="1"/>
  <c r="AK463" i="1"/>
  <c r="AJ463" i="1"/>
  <c r="P463" i="1"/>
  <c r="G463" i="1"/>
  <c r="BB462" i="1"/>
  <c r="BA462" i="1"/>
  <c r="AY462" i="1"/>
  <c r="AR462" i="1"/>
  <c r="AK462" i="1"/>
  <c r="AJ462" i="1"/>
  <c r="P462" i="1"/>
  <c r="G462" i="1"/>
  <c r="BB461" i="1"/>
  <c r="BA461" i="1"/>
  <c r="AY461" i="1"/>
  <c r="AR461" i="1"/>
  <c r="AK461" i="1"/>
  <c r="AJ461" i="1"/>
  <c r="P461" i="1"/>
  <c r="G461" i="1"/>
  <c r="BB460" i="1"/>
  <c r="BA460" i="1"/>
  <c r="AY460" i="1"/>
  <c r="AR460" i="1"/>
  <c r="AK460" i="1"/>
  <c r="AJ460" i="1"/>
  <c r="P460" i="1"/>
  <c r="G460" i="1"/>
  <c r="BB459" i="1"/>
  <c r="BA459" i="1"/>
  <c r="AY459" i="1"/>
  <c r="AR459" i="1"/>
  <c r="AK459" i="1"/>
  <c r="AJ459" i="1"/>
  <c r="P459" i="1"/>
  <c r="G459" i="1"/>
  <c r="BB458" i="1"/>
  <c r="BA458" i="1"/>
  <c r="AY458" i="1"/>
  <c r="AR458" i="1"/>
  <c r="AK458" i="1"/>
  <c r="AJ458" i="1"/>
  <c r="P458" i="1"/>
  <c r="G458" i="1"/>
  <c r="BB457" i="1"/>
  <c r="BA457" i="1"/>
  <c r="AY457" i="1"/>
  <c r="AR457" i="1"/>
  <c r="AK457" i="1"/>
  <c r="AJ457" i="1"/>
  <c r="P457" i="1"/>
  <c r="G457" i="1"/>
  <c r="BB456" i="1"/>
  <c r="BA456" i="1"/>
  <c r="AZ456" i="1"/>
  <c r="AY456" i="1"/>
  <c r="AR456" i="1"/>
  <c r="AK456" i="1"/>
  <c r="AJ456" i="1"/>
  <c r="G456" i="1"/>
  <c r="BB455" i="1"/>
  <c r="BA455" i="1"/>
  <c r="AY455" i="1"/>
  <c r="AR455" i="1"/>
  <c r="AK455" i="1"/>
  <c r="AJ455" i="1"/>
  <c r="P455" i="1"/>
  <c r="G455" i="1"/>
  <c r="BB454" i="1"/>
  <c r="BA454" i="1"/>
  <c r="AY454" i="1"/>
  <c r="AR454" i="1"/>
  <c r="AK454" i="1"/>
  <c r="AJ454" i="1"/>
  <c r="P454" i="1"/>
  <c r="G454" i="1"/>
  <c r="BB453" i="1"/>
  <c r="BA453" i="1"/>
  <c r="AY453" i="1"/>
  <c r="AR453" i="1"/>
  <c r="AK453" i="1"/>
  <c r="AJ453" i="1"/>
  <c r="P453" i="1"/>
  <c r="G453" i="1"/>
  <c r="BB452" i="1"/>
  <c r="BA452" i="1"/>
  <c r="AY452" i="1"/>
  <c r="AR452" i="1"/>
  <c r="AK452" i="1"/>
  <c r="AJ452" i="1"/>
  <c r="P452" i="1"/>
  <c r="G452" i="1"/>
  <c r="BB451" i="1"/>
  <c r="BA451" i="1"/>
  <c r="AY451" i="1"/>
  <c r="AR451" i="1"/>
  <c r="AK451" i="1"/>
  <c r="AJ451" i="1"/>
  <c r="P451" i="1"/>
  <c r="G451" i="1"/>
  <c r="BB450" i="1"/>
  <c r="BA450" i="1"/>
  <c r="AY450" i="1"/>
  <c r="AR450" i="1"/>
  <c r="AK450" i="1"/>
  <c r="AJ450" i="1"/>
  <c r="P450" i="1"/>
  <c r="G450" i="1"/>
  <c r="BB449" i="1"/>
  <c r="BA449" i="1"/>
  <c r="AY449" i="1"/>
  <c r="AR449" i="1"/>
  <c r="AK449" i="1"/>
  <c r="AJ449" i="1"/>
  <c r="P449" i="1"/>
  <c r="G449" i="1"/>
  <c r="BB448" i="1"/>
  <c r="BA448" i="1"/>
  <c r="AY448" i="1"/>
  <c r="AR448" i="1"/>
  <c r="AK448" i="1"/>
  <c r="AJ448" i="1"/>
  <c r="P448" i="1"/>
  <c r="G448" i="1"/>
  <c r="BB447" i="1"/>
  <c r="BA447" i="1"/>
  <c r="AY447" i="1"/>
  <c r="AR447" i="1"/>
  <c r="AK447" i="1"/>
  <c r="AJ447" i="1"/>
  <c r="P447" i="1"/>
  <c r="G447" i="1"/>
  <c r="BB446" i="1"/>
  <c r="BA446" i="1"/>
  <c r="AY446" i="1"/>
  <c r="AR446" i="1"/>
  <c r="AK446" i="1"/>
  <c r="AJ446" i="1"/>
  <c r="P446" i="1"/>
  <c r="G446" i="1"/>
  <c r="BB445" i="1"/>
  <c r="BA445" i="1"/>
  <c r="AY445" i="1"/>
  <c r="AR445" i="1"/>
  <c r="AK445" i="1"/>
  <c r="AJ445" i="1"/>
  <c r="P445" i="1"/>
  <c r="G445" i="1"/>
  <c r="BB444" i="1"/>
  <c r="BA444" i="1"/>
  <c r="AY444" i="1"/>
  <c r="AR444" i="1"/>
  <c r="AK444" i="1"/>
  <c r="AJ444" i="1"/>
  <c r="P444" i="1"/>
  <c r="G444" i="1"/>
  <c r="BB442" i="1"/>
  <c r="BA442" i="1"/>
  <c r="AY442" i="1"/>
  <c r="AR442" i="1"/>
  <c r="AK442" i="1"/>
  <c r="AJ442" i="1"/>
  <c r="P442" i="1"/>
  <c r="G442" i="1"/>
  <c r="BB441" i="1"/>
  <c r="BA441" i="1"/>
  <c r="AY441" i="1"/>
  <c r="AR441" i="1"/>
  <c r="AK441" i="1"/>
  <c r="AJ441" i="1"/>
  <c r="P441" i="1"/>
  <c r="G441" i="1"/>
  <c r="BB440" i="1"/>
  <c r="BA440" i="1"/>
  <c r="AY440" i="1"/>
  <c r="AR440" i="1"/>
  <c r="AK440" i="1"/>
  <c r="AJ440" i="1"/>
  <c r="P440" i="1"/>
  <c r="G440" i="1"/>
  <c r="BB439" i="1"/>
  <c r="BA439" i="1"/>
  <c r="AY439" i="1"/>
  <c r="AR439" i="1"/>
  <c r="AK439" i="1"/>
  <c r="AJ439" i="1"/>
  <c r="P439" i="1"/>
  <c r="G439" i="1"/>
  <c r="BB438" i="1"/>
  <c r="BA438" i="1"/>
  <c r="AY438" i="1"/>
  <c r="AR438" i="1"/>
  <c r="AK438" i="1"/>
  <c r="AJ438" i="1"/>
  <c r="P438" i="1"/>
  <c r="G438" i="1"/>
  <c r="BB437" i="1"/>
  <c r="BA437" i="1"/>
  <c r="AY437" i="1"/>
  <c r="AR437" i="1"/>
  <c r="AK437" i="1"/>
  <c r="AJ437" i="1"/>
  <c r="P437" i="1"/>
  <c r="G437" i="1"/>
  <c r="BB436" i="1"/>
  <c r="BA436" i="1"/>
  <c r="AY436" i="1"/>
  <c r="AR436" i="1"/>
  <c r="AK436" i="1"/>
  <c r="AJ436" i="1"/>
  <c r="P436" i="1"/>
  <c r="G436" i="1"/>
  <c r="BB435" i="1"/>
  <c r="BA435" i="1"/>
  <c r="AY435" i="1"/>
  <c r="AR435" i="1"/>
  <c r="AK435" i="1"/>
  <c r="AJ435" i="1"/>
  <c r="P435" i="1"/>
  <c r="G435" i="1"/>
  <c r="BB434" i="1"/>
  <c r="BA434" i="1"/>
  <c r="AY434" i="1"/>
  <c r="AR434" i="1"/>
  <c r="AK434" i="1"/>
  <c r="AJ434" i="1"/>
  <c r="P434" i="1"/>
  <c r="G434" i="1"/>
  <c r="BB433" i="1"/>
  <c r="BA433" i="1"/>
  <c r="AY433" i="1"/>
  <c r="AR433" i="1"/>
  <c r="AK433" i="1"/>
  <c r="AJ433" i="1"/>
  <c r="P433" i="1"/>
  <c r="G433" i="1"/>
  <c r="BB432" i="1"/>
  <c r="BA432" i="1"/>
  <c r="AY432" i="1"/>
  <c r="AR432" i="1"/>
  <c r="AK432" i="1"/>
  <c r="AJ432" i="1"/>
  <c r="P432" i="1"/>
  <c r="G432" i="1"/>
  <c r="BB431" i="1"/>
  <c r="BA431" i="1"/>
  <c r="AY431" i="1"/>
  <c r="AR431" i="1"/>
  <c r="AK431" i="1"/>
  <c r="AJ431" i="1"/>
  <c r="P431" i="1"/>
  <c r="G431" i="1"/>
  <c r="BB430" i="1"/>
  <c r="BA430" i="1"/>
  <c r="AY430" i="1"/>
  <c r="AR430" i="1"/>
  <c r="AK430" i="1"/>
  <c r="AJ430" i="1"/>
  <c r="P430" i="1"/>
  <c r="G430" i="1"/>
  <c r="BB429" i="1"/>
  <c r="BA429" i="1"/>
  <c r="AY429" i="1"/>
  <c r="AR429" i="1"/>
  <c r="AK429" i="1"/>
  <c r="AJ429" i="1"/>
  <c r="P429" i="1"/>
  <c r="G429" i="1"/>
  <c r="BB428" i="1"/>
  <c r="BA428" i="1"/>
  <c r="AY428" i="1"/>
  <c r="AR428" i="1"/>
  <c r="AK428" i="1"/>
  <c r="AJ428" i="1"/>
  <c r="P428" i="1"/>
  <c r="G428" i="1"/>
  <c r="BB427" i="1"/>
  <c r="BA427" i="1"/>
  <c r="AY427" i="1"/>
  <c r="AR427" i="1"/>
  <c r="AK427" i="1"/>
  <c r="AJ427" i="1"/>
  <c r="P427" i="1"/>
  <c r="G427" i="1"/>
  <c r="BB426" i="1"/>
  <c r="BA426" i="1"/>
  <c r="AY426" i="1"/>
  <c r="AR426" i="1"/>
  <c r="AK426" i="1"/>
  <c r="AJ426" i="1"/>
  <c r="P426" i="1"/>
  <c r="G426" i="1"/>
  <c r="BB425" i="1"/>
  <c r="BA425" i="1"/>
  <c r="AY425" i="1"/>
  <c r="AR425" i="1"/>
  <c r="AK425" i="1"/>
  <c r="AJ425" i="1"/>
  <c r="P425" i="1"/>
  <c r="G425" i="1"/>
  <c r="BB424" i="1"/>
  <c r="BA424" i="1"/>
  <c r="AY424" i="1"/>
  <c r="AR424" i="1"/>
  <c r="AK424" i="1"/>
  <c r="AJ424" i="1"/>
  <c r="AZ424" i="1"/>
  <c r="G424" i="1"/>
  <c r="BB423" i="1"/>
  <c r="BA423" i="1"/>
  <c r="AY423" i="1"/>
  <c r="AR423" i="1"/>
  <c r="AK423" i="1"/>
  <c r="AJ423" i="1"/>
  <c r="P423" i="1"/>
  <c r="G423" i="1"/>
  <c r="BB422" i="1"/>
  <c r="BA422" i="1"/>
  <c r="AY422" i="1"/>
  <c r="AR422" i="1"/>
  <c r="AK422" i="1"/>
  <c r="AJ422" i="1"/>
  <c r="P422" i="1"/>
  <c r="G422" i="1"/>
  <c r="BB421" i="1"/>
  <c r="BA421" i="1"/>
  <c r="AY421" i="1"/>
  <c r="AR421" i="1"/>
  <c r="AK421" i="1"/>
  <c r="AJ421" i="1"/>
  <c r="P421" i="1"/>
  <c r="G421" i="1"/>
  <c r="BB420" i="1"/>
  <c r="BA420" i="1"/>
  <c r="AY420" i="1"/>
  <c r="AR420" i="1"/>
  <c r="AK420" i="1"/>
  <c r="AJ420" i="1"/>
  <c r="P420" i="1"/>
  <c r="G420" i="1"/>
  <c r="BB419" i="1"/>
  <c r="BA419" i="1"/>
  <c r="AY419" i="1"/>
  <c r="AR419" i="1"/>
  <c r="AK419" i="1"/>
  <c r="AJ419" i="1"/>
  <c r="P419" i="1"/>
  <c r="G419" i="1"/>
  <c r="BB418" i="1"/>
  <c r="BA418" i="1"/>
  <c r="AY418" i="1"/>
  <c r="AR418" i="1"/>
  <c r="AK418" i="1"/>
  <c r="AJ418" i="1"/>
  <c r="P418" i="1"/>
  <c r="G418" i="1"/>
  <c r="BB417" i="1"/>
  <c r="BA417" i="1"/>
  <c r="AY417" i="1"/>
  <c r="AR417" i="1"/>
  <c r="AK417" i="1"/>
  <c r="AJ417" i="1"/>
  <c r="P417" i="1"/>
  <c r="G417" i="1"/>
  <c r="BB416" i="1"/>
  <c r="BA416" i="1"/>
  <c r="AY416" i="1"/>
  <c r="AR416" i="1"/>
  <c r="AK416" i="1"/>
  <c r="AJ416" i="1"/>
  <c r="P416" i="1"/>
  <c r="G416" i="1"/>
  <c r="BB415" i="1"/>
  <c r="BA415" i="1"/>
  <c r="AY415" i="1"/>
  <c r="AR415" i="1"/>
  <c r="AK415" i="1"/>
  <c r="AJ415" i="1"/>
  <c r="P415" i="1"/>
  <c r="G415" i="1"/>
  <c r="BB414" i="1"/>
  <c r="BA414" i="1"/>
  <c r="AY414" i="1"/>
  <c r="AR414" i="1"/>
  <c r="AK414" i="1"/>
  <c r="AJ414" i="1"/>
  <c r="P414" i="1"/>
  <c r="G414" i="1"/>
  <c r="BB413" i="1"/>
  <c r="BA413" i="1"/>
  <c r="AY413" i="1"/>
  <c r="AR413" i="1"/>
  <c r="AK413" i="1"/>
  <c r="AJ413" i="1"/>
  <c r="P413" i="1"/>
  <c r="G413" i="1"/>
  <c r="BB412" i="1"/>
  <c r="BA412" i="1"/>
  <c r="AY412" i="1"/>
  <c r="AR412" i="1"/>
  <c r="AK412" i="1"/>
  <c r="AJ412" i="1"/>
  <c r="P412" i="1"/>
  <c r="G412" i="1"/>
  <c r="BB411" i="1"/>
  <c r="BA411" i="1"/>
  <c r="AY411" i="1"/>
  <c r="AR411" i="1"/>
  <c r="AK411" i="1"/>
  <c r="AJ411" i="1"/>
  <c r="P411" i="1"/>
  <c r="G411" i="1"/>
  <c r="BB410" i="1"/>
  <c r="BA410" i="1"/>
  <c r="AY410" i="1"/>
  <c r="AR410" i="1"/>
  <c r="AK410" i="1"/>
  <c r="AJ410" i="1"/>
  <c r="P410" i="1"/>
  <c r="G410" i="1"/>
  <c r="BB409" i="1"/>
  <c r="BA409" i="1"/>
  <c r="AY409" i="1"/>
  <c r="AR409" i="1"/>
  <c r="AK409" i="1"/>
  <c r="AJ409" i="1"/>
  <c r="P409" i="1"/>
  <c r="G409" i="1"/>
  <c r="BB408" i="1"/>
  <c r="BA408" i="1"/>
  <c r="AY408" i="1"/>
  <c r="AR408" i="1"/>
  <c r="AK408" i="1"/>
  <c r="AJ408" i="1"/>
  <c r="P408" i="1"/>
  <c r="G408" i="1"/>
  <c r="BB407" i="1"/>
  <c r="BA407" i="1"/>
  <c r="AY407" i="1"/>
  <c r="AR407" i="1"/>
  <c r="AK407" i="1"/>
  <c r="AJ407" i="1"/>
  <c r="P407" i="1"/>
  <c r="G407" i="1"/>
  <c r="BB406" i="1"/>
  <c r="BA406" i="1"/>
  <c r="AY406" i="1"/>
  <c r="AR406" i="1"/>
  <c r="AK406" i="1"/>
  <c r="AJ406" i="1"/>
  <c r="P406" i="1"/>
  <c r="G406" i="1"/>
  <c r="BB405" i="1"/>
  <c r="BA405" i="1"/>
  <c r="AY405" i="1"/>
  <c r="AR405" i="1"/>
  <c r="AK405" i="1"/>
  <c r="AJ405" i="1"/>
  <c r="P405" i="1"/>
  <c r="G405" i="1"/>
  <c r="BB404" i="1"/>
  <c r="BA404" i="1"/>
  <c r="AY404" i="1"/>
  <c r="AR404" i="1"/>
  <c r="AK404" i="1"/>
  <c r="AJ404" i="1"/>
  <c r="P404" i="1"/>
  <c r="G404" i="1"/>
  <c r="BB403" i="1"/>
  <c r="BA403" i="1"/>
  <c r="AY403" i="1"/>
  <c r="AR403" i="1"/>
  <c r="AK403" i="1"/>
  <c r="AJ403" i="1"/>
  <c r="P403" i="1"/>
  <c r="G403" i="1"/>
  <c r="BB402" i="1"/>
  <c r="BA402" i="1"/>
  <c r="AY402" i="1"/>
  <c r="AR402" i="1"/>
  <c r="AK402" i="1"/>
  <c r="AJ402" i="1"/>
  <c r="P402" i="1"/>
  <c r="G402" i="1"/>
  <c r="BB400" i="1"/>
  <c r="BA400" i="1"/>
  <c r="AY400" i="1"/>
  <c r="AR400" i="1"/>
  <c r="AK400" i="1"/>
  <c r="AJ400" i="1"/>
  <c r="P400" i="1"/>
  <c r="G400" i="1"/>
  <c r="BB399" i="1"/>
  <c r="BA399" i="1"/>
  <c r="AY399" i="1"/>
  <c r="AR399" i="1"/>
  <c r="AK399" i="1"/>
  <c r="AJ399" i="1"/>
  <c r="P399" i="1"/>
  <c r="G399" i="1"/>
  <c r="BB398" i="1"/>
  <c r="BA398" i="1"/>
  <c r="AY398" i="1"/>
  <c r="AR398" i="1"/>
  <c r="AK398" i="1"/>
  <c r="AJ398" i="1"/>
  <c r="P398" i="1"/>
  <c r="G398" i="1"/>
  <c r="BB397" i="1"/>
  <c r="BA397" i="1"/>
  <c r="AY397" i="1"/>
  <c r="AR397" i="1"/>
  <c r="AK397" i="1"/>
  <c r="AJ397" i="1"/>
  <c r="P397" i="1"/>
  <c r="G397" i="1"/>
  <c r="BB396" i="1"/>
  <c r="BA396" i="1"/>
  <c r="AY396" i="1"/>
  <c r="AR396" i="1"/>
  <c r="AK396" i="1"/>
  <c r="AJ396" i="1"/>
  <c r="P396" i="1"/>
  <c r="G396" i="1"/>
  <c r="BB395" i="1"/>
  <c r="BA395" i="1"/>
  <c r="AY395" i="1"/>
  <c r="AR395" i="1"/>
  <c r="AK395" i="1"/>
  <c r="AJ395" i="1"/>
  <c r="P395" i="1"/>
  <c r="G395" i="1"/>
  <c r="BB394" i="1"/>
  <c r="BA394" i="1"/>
  <c r="AY394" i="1"/>
  <c r="AR394" i="1"/>
  <c r="AK394" i="1"/>
  <c r="AJ394" i="1"/>
  <c r="P394" i="1"/>
  <c r="G394" i="1"/>
  <c r="BB393" i="1"/>
  <c r="BA393" i="1"/>
  <c r="AZ393" i="1"/>
  <c r="AY393" i="1"/>
  <c r="AR393" i="1"/>
  <c r="AK393" i="1"/>
  <c r="AJ393" i="1"/>
  <c r="G393" i="1"/>
  <c r="BB392" i="1"/>
  <c r="BA392" i="1"/>
  <c r="AY392" i="1"/>
  <c r="AR392" i="1"/>
  <c r="AK392" i="1"/>
  <c r="AJ392" i="1"/>
  <c r="P392" i="1"/>
  <c r="G392" i="1"/>
  <c r="BB391" i="1"/>
  <c r="BA391" i="1"/>
  <c r="AY391" i="1"/>
  <c r="AR391" i="1"/>
  <c r="AK391" i="1"/>
  <c r="AJ391" i="1"/>
  <c r="P391" i="1"/>
  <c r="G391" i="1"/>
  <c r="BB390" i="1"/>
  <c r="BA390" i="1"/>
  <c r="AY390" i="1"/>
  <c r="AR390" i="1"/>
  <c r="AK390" i="1"/>
  <c r="AJ390" i="1"/>
  <c r="P390" i="1"/>
  <c r="G390" i="1"/>
  <c r="BB389" i="1"/>
  <c r="BA389" i="1"/>
  <c r="AY389" i="1"/>
  <c r="AR389" i="1"/>
  <c r="AK389" i="1"/>
  <c r="AJ389" i="1"/>
  <c r="P389" i="1"/>
  <c r="G389" i="1"/>
  <c r="BB388" i="1"/>
  <c r="BA388" i="1"/>
  <c r="AY388" i="1"/>
  <c r="AR388" i="1"/>
  <c r="AK388" i="1"/>
  <c r="AJ388" i="1"/>
  <c r="P388" i="1"/>
  <c r="G388" i="1"/>
  <c r="BB387" i="1"/>
  <c r="BA387" i="1"/>
  <c r="AY387" i="1"/>
  <c r="AR387" i="1"/>
  <c r="AK387" i="1"/>
  <c r="AJ387" i="1"/>
  <c r="P387" i="1"/>
  <c r="G387" i="1"/>
  <c r="BB386" i="1"/>
  <c r="BA386" i="1"/>
  <c r="AY386" i="1"/>
  <c r="AR386" i="1"/>
  <c r="AK386" i="1"/>
  <c r="AJ386" i="1"/>
  <c r="P386" i="1"/>
  <c r="G386" i="1"/>
  <c r="BB385" i="1"/>
  <c r="BA385" i="1"/>
  <c r="AY385" i="1"/>
  <c r="AR385" i="1"/>
  <c r="AK385" i="1"/>
  <c r="AJ385" i="1"/>
  <c r="P385" i="1"/>
  <c r="G385" i="1"/>
  <c r="BB384" i="1"/>
  <c r="BA384" i="1"/>
  <c r="AY384" i="1"/>
  <c r="AR384" i="1"/>
  <c r="AK384" i="1"/>
  <c r="AJ384" i="1"/>
  <c r="P384" i="1"/>
  <c r="G384" i="1"/>
  <c r="BB383" i="1"/>
  <c r="BA383" i="1"/>
  <c r="AY383" i="1"/>
  <c r="AR383" i="1"/>
  <c r="AK383" i="1"/>
  <c r="AJ383" i="1"/>
  <c r="P383" i="1"/>
  <c r="G383" i="1"/>
  <c r="BB382" i="1"/>
  <c r="BA382" i="1"/>
  <c r="AY382" i="1"/>
  <c r="AR382" i="1"/>
  <c r="AK382" i="1"/>
  <c r="AJ382" i="1"/>
  <c r="P382" i="1"/>
  <c r="G382" i="1"/>
  <c r="BB381" i="1"/>
  <c r="BA381" i="1"/>
  <c r="AY381" i="1"/>
  <c r="AR381" i="1"/>
  <c r="AK381" i="1"/>
  <c r="AJ381" i="1"/>
  <c r="P381" i="1"/>
  <c r="G381" i="1"/>
  <c r="BB380" i="1"/>
  <c r="BA380" i="1"/>
  <c r="AY380" i="1"/>
  <c r="AR380" i="1"/>
  <c r="AK380" i="1"/>
  <c r="AJ380" i="1"/>
  <c r="P380" i="1"/>
  <c r="G380" i="1"/>
  <c r="BB379" i="1"/>
  <c r="BA379" i="1"/>
  <c r="AY379" i="1"/>
  <c r="AR379" i="1"/>
  <c r="AK379" i="1"/>
  <c r="AJ379" i="1"/>
  <c r="P379" i="1"/>
  <c r="G379" i="1"/>
  <c r="BB378" i="1"/>
  <c r="BA378" i="1"/>
  <c r="AY378" i="1"/>
  <c r="AR378" i="1"/>
  <c r="AK378" i="1"/>
  <c r="AJ378" i="1"/>
  <c r="P378" i="1"/>
  <c r="G378" i="1"/>
  <c r="BB377" i="1"/>
  <c r="BA377" i="1"/>
  <c r="AY377" i="1"/>
  <c r="AR377" i="1"/>
  <c r="AK377" i="1"/>
  <c r="AJ377" i="1"/>
  <c r="P377" i="1"/>
  <c r="G377" i="1"/>
  <c r="BB376" i="1"/>
  <c r="BA376" i="1"/>
  <c r="AY376" i="1"/>
  <c r="AR376" i="1"/>
  <c r="AK376" i="1"/>
  <c r="AJ376" i="1"/>
  <c r="P376" i="1"/>
  <c r="G376" i="1"/>
  <c r="BB375" i="1"/>
  <c r="BA375" i="1"/>
  <c r="AY375" i="1"/>
  <c r="AR375" i="1"/>
  <c r="AK375" i="1"/>
  <c r="AJ375" i="1"/>
  <c r="P375" i="1"/>
  <c r="G375" i="1"/>
  <c r="BB374" i="1"/>
  <c r="BA374" i="1"/>
  <c r="AY374" i="1"/>
  <c r="AR374" i="1"/>
  <c r="AK374" i="1"/>
  <c r="AJ374" i="1"/>
  <c r="P374" i="1"/>
  <c r="G374" i="1"/>
  <c r="BB373" i="1"/>
  <c r="BA373" i="1"/>
  <c r="AY373" i="1"/>
  <c r="AR373" i="1"/>
  <c r="AK373" i="1"/>
  <c r="AJ373" i="1"/>
  <c r="P373" i="1"/>
  <c r="G373" i="1"/>
  <c r="BB372" i="1"/>
  <c r="BA372" i="1"/>
  <c r="AZ372" i="1"/>
  <c r="AY372" i="1"/>
  <c r="AR372" i="1"/>
  <c r="AK372" i="1"/>
  <c r="AJ372" i="1"/>
  <c r="G372" i="1"/>
  <c r="BB371" i="1"/>
  <c r="BA371" i="1"/>
  <c r="AY371" i="1"/>
  <c r="AR371" i="1"/>
  <c r="AK371" i="1"/>
  <c r="AJ371" i="1"/>
  <c r="P371" i="1"/>
  <c r="G371" i="1"/>
  <c r="BB370" i="1"/>
  <c r="BA370" i="1"/>
  <c r="AY370" i="1"/>
  <c r="AR370" i="1"/>
  <c r="AK370" i="1"/>
  <c r="AJ370" i="1"/>
  <c r="P370" i="1"/>
  <c r="G370" i="1"/>
  <c r="BB369" i="1"/>
  <c r="BA369" i="1"/>
  <c r="AY369" i="1"/>
  <c r="AR369" i="1"/>
  <c r="AK369" i="1"/>
  <c r="AJ369" i="1"/>
  <c r="P369" i="1"/>
  <c r="G369" i="1"/>
  <c r="BB368" i="1"/>
  <c r="BA368" i="1"/>
  <c r="AY368" i="1"/>
  <c r="AR368" i="1"/>
  <c r="AK368" i="1"/>
  <c r="AJ368" i="1"/>
  <c r="P368" i="1"/>
  <c r="G368" i="1"/>
  <c r="BB367" i="1"/>
  <c r="BA367" i="1"/>
  <c r="AY367" i="1"/>
  <c r="AR367" i="1"/>
  <c r="AK367" i="1"/>
  <c r="AJ367" i="1"/>
  <c r="P367" i="1"/>
  <c r="G367" i="1"/>
  <c r="BB366" i="1"/>
  <c r="BA366" i="1"/>
  <c r="AY366" i="1"/>
  <c r="AR366" i="1"/>
  <c r="AK366" i="1"/>
  <c r="AJ366" i="1"/>
  <c r="P366" i="1"/>
  <c r="G366" i="1"/>
  <c r="BB365" i="1"/>
  <c r="BA365" i="1"/>
  <c r="AY365" i="1"/>
  <c r="AR365" i="1"/>
  <c r="AK365" i="1"/>
  <c r="AJ365" i="1"/>
  <c r="P365" i="1"/>
  <c r="G365" i="1"/>
  <c r="BB364" i="1"/>
  <c r="BA364" i="1"/>
  <c r="AY364" i="1"/>
  <c r="AR364" i="1"/>
  <c r="AK364" i="1"/>
  <c r="AJ364" i="1"/>
  <c r="P364" i="1"/>
  <c r="G364" i="1"/>
  <c r="BB363" i="1"/>
  <c r="BA363" i="1"/>
  <c r="AY363" i="1"/>
  <c r="AR363" i="1"/>
  <c r="AK363" i="1"/>
  <c r="AJ363" i="1"/>
  <c r="P363" i="1"/>
  <c r="G363" i="1"/>
  <c r="BB362" i="1"/>
  <c r="BA362" i="1"/>
  <c r="AY362" i="1"/>
  <c r="AR362" i="1"/>
  <c r="AK362" i="1"/>
  <c r="AJ362" i="1"/>
  <c r="AL362" i="1" s="1"/>
  <c r="P362" i="1"/>
  <c r="G362" i="1"/>
  <c r="BB361" i="1"/>
  <c r="BA361" i="1"/>
  <c r="AY361" i="1"/>
  <c r="AR361" i="1"/>
  <c r="AK361" i="1"/>
  <c r="AJ361" i="1"/>
  <c r="AL361" i="1" s="1"/>
  <c r="P361" i="1"/>
  <c r="G361" i="1"/>
  <c r="BB360" i="1"/>
  <c r="BA360" i="1"/>
  <c r="AY360" i="1"/>
  <c r="AR360" i="1"/>
  <c r="AK360" i="1"/>
  <c r="AJ360" i="1"/>
  <c r="AL360" i="1" s="1"/>
  <c r="P360" i="1"/>
  <c r="G360" i="1"/>
  <c r="BB359" i="1"/>
  <c r="BA359" i="1"/>
  <c r="AY359" i="1"/>
  <c r="AR359" i="1"/>
  <c r="AK359" i="1"/>
  <c r="AJ359" i="1"/>
  <c r="P359" i="1"/>
  <c r="G359" i="1"/>
  <c r="BB357" i="1"/>
  <c r="BA357" i="1"/>
  <c r="AY357" i="1"/>
  <c r="AR357" i="1"/>
  <c r="AK357" i="1"/>
  <c r="AJ357" i="1"/>
  <c r="AL357" i="1" s="1"/>
  <c r="P357" i="1"/>
  <c r="G357" i="1"/>
  <c r="BB356" i="1"/>
  <c r="BA356" i="1"/>
  <c r="AY356" i="1"/>
  <c r="AR356" i="1"/>
  <c r="AK356" i="1"/>
  <c r="AJ356" i="1"/>
  <c r="P356" i="1"/>
  <c r="G356" i="1"/>
  <c r="BB355" i="1"/>
  <c r="BA355" i="1"/>
  <c r="AZ355" i="1"/>
  <c r="AY355" i="1"/>
  <c r="AR355" i="1"/>
  <c r="AK355" i="1"/>
  <c r="AJ355" i="1"/>
  <c r="G355" i="1"/>
  <c r="BB354" i="1"/>
  <c r="BA354" i="1"/>
  <c r="AY354" i="1"/>
  <c r="AR354" i="1"/>
  <c r="AK354" i="1"/>
  <c r="AJ354" i="1"/>
  <c r="AZ354" i="1"/>
  <c r="G354" i="1"/>
  <c r="BB353" i="1"/>
  <c r="BA353" i="1"/>
  <c r="AY353" i="1"/>
  <c r="AR353" i="1"/>
  <c r="AK353" i="1"/>
  <c r="AJ353" i="1"/>
  <c r="AL353" i="1" s="1"/>
  <c r="P353" i="1"/>
  <c r="G353" i="1"/>
  <c r="BB352" i="1"/>
  <c r="BA352" i="1"/>
  <c r="AY352" i="1"/>
  <c r="AR352" i="1"/>
  <c r="AK352" i="1"/>
  <c r="AJ352" i="1"/>
  <c r="P352" i="1"/>
  <c r="G352" i="1"/>
  <c r="BB351" i="1"/>
  <c r="BA351" i="1"/>
  <c r="AY351" i="1"/>
  <c r="AR351" i="1"/>
  <c r="AK351" i="1"/>
  <c r="AJ351" i="1"/>
  <c r="P351" i="1"/>
  <c r="G351" i="1"/>
  <c r="BB350" i="1"/>
  <c r="BA350" i="1"/>
  <c r="AY350" i="1"/>
  <c r="AR350" i="1"/>
  <c r="AK350" i="1"/>
  <c r="AJ350" i="1"/>
  <c r="P350" i="1"/>
  <c r="G350" i="1"/>
  <c r="BB349" i="1"/>
  <c r="BA349" i="1"/>
  <c r="AY349" i="1"/>
  <c r="AR349" i="1"/>
  <c r="AK349" i="1"/>
  <c r="AJ349" i="1"/>
  <c r="AL349" i="1" s="1"/>
  <c r="P349" i="1"/>
  <c r="G349" i="1"/>
  <c r="BB348" i="1"/>
  <c r="BA348" i="1"/>
  <c r="AY348" i="1"/>
  <c r="AR348" i="1"/>
  <c r="AK348" i="1"/>
  <c r="AJ348" i="1"/>
  <c r="AL348" i="1" s="1"/>
  <c r="P348" i="1"/>
  <c r="G348" i="1"/>
  <c r="BB347" i="1"/>
  <c r="BA347" i="1"/>
  <c r="AY347" i="1"/>
  <c r="AR347" i="1"/>
  <c r="AK347" i="1"/>
  <c r="AJ347" i="1"/>
  <c r="AL347" i="1" s="1"/>
  <c r="P347" i="1"/>
  <c r="G347" i="1"/>
  <c r="BB346" i="1"/>
  <c r="BA346" i="1"/>
  <c r="AY346" i="1"/>
  <c r="AR346" i="1"/>
  <c r="AK346" i="1"/>
  <c r="AJ346" i="1"/>
  <c r="P346" i="1"/>
  <c r="G346" i="1"/>
  <c r="BB345" i="1"/>
  <c r="BA345" i="1"/>
  <c r="AY345" i="1"/>
  <c r="AR345" i="1"/>
  <c r="AK345" i="1"/>
  <c r="AJ345" i="1"/>
  <c r="P345" i="1"/>
  <c r="G345" i="1"/>
  <c r="BB344" i="1"/>
  <c r="BA344" i="1"/>
  <c r="AY344" i="1"/>
  <c r="AR344" i="1"/>
  <c r="AK344" i="1"/>
  <c r="AJ344" i="1"/>
  <c r="P344" i="1"/>
  <c r="G344" i="1"/>
  <c r="BB343" i="1"/>
  <c r="BA343" i="1"/>
  <c r="AY343" i="1"/>
  <c r="AR343" i="1"/>
  <c r="AK343" i="1"/>
  <c r="AJ343" i="1"/>
  <c r="P343" i="1"/>
  <c r="G343" i="1"/>
  <c r="BB342" i="1"/>
  <c r="BA342" i="1"/>
  <c r="AY342" i="1"/>
  <c r="AR342" i="1"/>
  <c r="AK342" i="1"/>
  <c r="AJ342" i="1"/>
  <c r="AL342" i="1" s="1"/>
  <c r="P342" i="1"/>
  <c r="G342" i="1"/>
  <c r="BB341" i="1"/>
  <c r="BA341" i="1"/>
  <c r="AY341" i="1"/>
  <c r="AR341" i="1"/>
  <c r="AK341" i="1"/>
  <c r="AJ341" i="1"/>
  <c r="P341" i="1"/>
  <c r="G341" i="1"/>
  <c r="BB340" i="1"/>
  <c r="BA340" i="1"/>
  <c r="AY340" i="1"/>
  <c r="AR340" i="1"/>
  <c r="AK340" i="1"/>
  <c r="AJ340" i="1"/>
  <c r="P340" i="1"/>
  <c r="G340" i="1"/>
  <c r="BB339" i="1"/>
  <c r="BA339" i="1"/>
  <c r="AY339" i="1"/>
  <c r="AR339" i="1"/>
  <c r="AK339" i="1"/>
  <c r="AJ339" i="1"/>
  <c r="P339" i="1"/>
  <c r="G339" i="1"/>
  <c r="BB338" i="1"/>
  <c r="BA338" i="1"/>
  <c r="AY338" i="1"/>
  <c r="AR338" i="1"/>
  <c r="AK338" i="1"/>
  <c r="AJ338" i="1"/>
  <c r="P338" i="1"/>
  <c r="G338" i="1"/>
  <c r="BB337" i="1"/>
  <c r="BA337" i="1"/>
  <c r="AY337" i="1"/>
  <c r="AR337" i="1"/>
  <c r="AK337" i="1"/>
  <c r="AJ337" i="1"/>
  <c r="P337" i="1"/>
  <c r="G337" i="1"/>
  <c r="BB336" i="1"/>
  <c r="BA336" i="1"/>
  <c r="AY336" i="1"/>
  <c r="AR336" i="1"/>
  <c r="AK336" i="1"/>
  <c r="AJ336" i="1"/>
  <c r="AL336" i="1" s="1"/>
  <c r="P336" i="1"/>
  <c r="G336" i="1"/>
  <c r="BB335" i="1"/>
  <c r="BA335" i="1"/>
  <c r="AY335" i="1"/>
  <c r="AR335" i="1"/>
  <c r="AK335" i="1"/>
  <c r="AJ335" i="1"/>
  <c r="P335" i="1"/>
  <c r="G335" i="1"/>
  <c r="BB334" i="1"/>
  <c r="BA334" i="1"/>
  <c r="AY334" i="1"/>
  <c r="AR334" i="1"/>
  <c r="AK334" i="1"/>
  <c r="AJ334" i="1"/>
  <c r="P334" i="1"/>
  <c r="G334" i="1"/>
  <c r="BB333" i="1"/>
  <c r="BA333" i="1"/>
  <c r="AY333" i="1"/>
  <c r="AR333" i="1"/>
  <c r="AK333" i="1"/>
  <c r="AJ333" i="1"/>
  <c r="P333" i="1"/>
  <c r="G333" i="1"/>
  <c r="BB332" i="1"/>
  <c r="BA332" i="1"/>
  <c r="AY332" i="1"/>
  <c r="AR332" i="1"/>
  <c r="AK332" i="1"/>
  <c r="AJ332" i="1"/>
  <c r="P332" i="1"/>
  <c r="G332" i="1"/>
  <c r="BB331" i="1"/>
  <c r="BA331" i="1"/>
  <c r="AY331" i="1"/>
  <c r="AR331" i="1"/>
  <c r="AK331" i="1"/>
  <c r="AJ331" i="1"/>
  <c r="P331" i="1"/>
  <c r="G331" i="1"/>
  <c r="BB330" i="1"/>
  <c r="BA330" i="1"/>
  <c r="AY330" i="1"/>
  <c r="AR330" i="1"/>
  <c r="AK330" i="1"/>
  <c r="AJ330" i="1"/>
  <c r="P330" i="1"/>
  <c r="G330" i="1"/>
  <c r="BB329" i="1"/>
  <c r="BA329" i="1"/>
  <c r="AY329" i="1"/>
  <c r="AR329" i="1"/>
  <c r="AK329" i="1"/>
  <c r="AJ329" i="1"/>
  <c r="P329" i="1"/>
  <c r="G329" i="1"/>
  <c r="BB328" i="1"/>
  <c r="BA328" i="1"/>
  <c r="AY328" i="1"/>
  <c r="AR328" i="1"/>
  <c r="AK328" i="1"/>
  <c r="AJ328" i="1"/>
  <c r="P328" i="1"/>
  <c r="G328" i="1"/>
  <c r="BB327" i="1"/>
  <c r="BA327" i="1"/>
  <c r="AY327" i="1"/>
  <c r="AR327" i="1"/>
  <c r="AK327" i="1"/>
  <c r="AJ327" i="1"/>
  <c r="P327" i="1"/>
  <c r="G327" i="1"/>
  <c r="BB326" i="1"/>
  <c r="BA326" i="1"/>
  <c r="AZ326" i="1"/>
  <c r="AY326" i="1"/>
  <c r="AR326" i="1"/>
  <c r="AK326" i="1"/>
  <c r="AJ326" i="1"/>
  <c r="G326" i="1"/>
  <c r="BB325" i="1"/>
  <c r="BA325" i="1"/>
  <c r="AY325" i="1"/>
  <c r="AR325" i="1"/>
  <c r="AK325" i="1"/>
  <c r="AJ325" i="1"/>
  <c r="P325" i="1"/>
  <c r="G325" i="1"/>
  <c r="BB324" i="1"/>
  <c r="BA324" i="1"/>
  <c r="AY324" i="1"/>
  <c r="AR324" i="1"/>
  <c r="AK324" i="1"/>
  <c r="AJ324" i="1"/>
  <c r="P324" i="1"/>
  <c r="G324" i="1"/>
  <c r="BB323" i="1"/>
  <c r="BA323" i="1"/>
  <c r="AY323" i="1"/>
  <c r="AR323" i="1"/>
  <c r="AK323" i="1"/>
  <c r="AJ323" i="1"/>
  <c r="P323" i="1"/>
  <c r="G323" i="1"/>
  <c r="BB322" i="1"/>
  <c r="BA322" i="1"/>
  <c r="AY322" i="1"/>
  <c r="AR322" i="1"/>
  <c r="AK322" i="1"/>
  <c r="AJ322" i="1"/>
  <c r="P322" i="1"/>
  <c r="G322" i="1"/>
  <c r="BB321" i="1"/>
  <c r="BA321" i="1"/>
  <c r="AY321" i="1"/>
  <c r="AR321" i="1"/>
  <c r="AK321" i="1"/>
  <c r="AJ321" i="1"/>
  <c r="P321" i="1"/>
  <c r="G321" i="1"/>
  <c r="BB320" i="1"/>
  <c r="BA320" i="1"/>
  <c r="AY320" i="1"/>
  <c r="AR320" i="1"/>
  <c r="AK320" i="1"/>
  <c r="AJ320" i="1"/>
  <c r="P320" i="1"/>
  <c r="G320" i="1"/>
  <c r="BB319" i="1"/>
  <c r="BA319" i="1"/>
  <c r="AY319" i="1"/>
  <c r="AR319" i="1"/>
  <c r="AK319" i="1"/>
  <c r="AJ319" i="1"/>
  <c r="P319" i="1"/>
  <c r="G319" i="1"/>
  <c r="BB318" i="1"/>
  <c r="BA318" i="1"/>
  <c r="AY318" i="1"/>
  <c r="AR318" i="1"/>
  <c r="AK318" i="1"/>
  <c r="AJ318" i="1"/>
  <c r="P318" i="1"/>
  <c r="G318" i="1"/>
  <c r="BB317" i="1"/>
  <c r="BA317" i="1"/>
  <c r="AY317" i="1"/>
  <c r="AR317" i="1"/>
  <c r="AK317" i="1"/>
  <c r="AJ317" i="1"/>
  <c r="P317" i="1"/>
  <c r="G317" i="1"/>
  <c r="BB316" i="1"/>
  <c r="BA316" i="1"/>
  <c r="AY316" i="1"/>
  <c r="AR316" i="1"/>
  <c r="AK316" i="1"/>
  <c r="AJ316" i="1"/>
  <c r="AL316" i="1" s="1"/>
  <c r="P316" i="1"/>
  <c r="G316" i="1"/>
  <c r="BB315" i="1"/>
  <c r="BA315" i="1"/>
  <c r="AY315" i="1"/>
  <c r="AR315" i="1"/>
  <c r="AK315" i="1"/>
  <c r="AJ315" i="1"/>
  <c r="AL315" i="1" s="1"/>
  <c r="P315" i="1"/>
  <c r="G315" i="1"/>
  <c r="BB314" i="1"/>
  <c r="BA314" i="1"/>
  <c r="AY314" i="1"/>
  <c r="AR314" i="1"/>
  <c r="AK314" i="1"/>
  <c r="AJ314" i="1"/>
  <c r="AL314" i="1" s="1"/>
  <c r="P314" i="1"/>
  <c r="G314" i="1"/>
  <c r="BB313" i="1"/>
  <c r="BA313" i="1"/>
  <c r="AY313" i="1"/>
  <c r="AR313" i="1"/>
  <c r="AK313" i="1"/>
  <c r="AJ313" i="1"/>
  <c r="P313" i="1"/>
  <c r="G313" i="1"/>
  <c r="BB311" i="1"/>
  <c r="BA311" i="1"/>
  <c r="AY311" i="1"/>
  <c r="AR311" i="1"/>
  <c r="AK311" i="1"/>
  <c r="AJ311" i="1"/>
  <c r="AL311" i="1" s="1"/>
  <c r="P311" i="1"/>
  <c r="G311" i="1"/>
  <c r="BB310" i="1"/>
  <c r="BA310" i="1"/>
  <c r="AY310" i="1"/>
  <c r="AR310" i="1"/>
  <c r="AK310" i="1"/>
  <c r="AJ310" i="1"/>
  <c r="P310" i="1"/>
  <c r="G310" i="1"/>
  <c r="BB309" i="1"/>
  <c r="BA309" i="1"/>
  <c r="AY309" i="1"/>
  <c r="AR309" i="1"/>
  <c r="AK309" i="1"/>
  <c r="AJ309" i="1"/>
  <c r="P309" i="1"/>
  <c r="G309" i="1"/>
  <c r="BB308" i="1"/>
  <c r="BA308" i="1"/>
  <c r="AY308" i="1"/>
  <c r="AR308" i="1"/>
  <c r="AK308" i="1"/>
  <c r="AJ308" i="1"/>
  <c r="P308" i="1"/>
  <c r="G308" i="1"/>
  <c r="BB307" i="1"/>
  <c r="BA307" i="1"/>
  <c r="AY307" i="1"/>
  <c r="AR307" i="1"/>
  <c r="AK307" i="1"/>
  <c r="AJ307" i="1"/>
  <c r="AL307" i="1" s="1"/>
  <c r="P307" i="1"/>
  <c r="G307" i="1"/>
  <c r="BB306" i="1"/>
  <c r="BA306" i="1"/>
  <c r="AY306" i="1"/>
  <c r="AR306" i="1"/>
  <c r="AK306" i="1"/>
  <c r="AJ306" i="1"/>
  <c r="AL306" i="1" s="1"/>
  <c r="P306" i="1"/>
  <c r="G306" i="1"/>
  <c r="BB305" i="1"/>
  <c r="BA305" i="1"/>
  <c r="AY305" i="1"/>
  <c r="AR305" i="1"/>
  <c r="AK305" i="1"/>
  <c r="AJ305" i="1"/>
  <c r="AL305" i="1" s="1"/>
  <c r="P305" i="1"/>
  <c r="G305" i="1"/>
  <c r="BB304" i="1"/>
  <c r="BA304" i="1"/>
  <c r="AY304" i="1"/>
  <c r="AR304" i="1"/>
  <c r="AK304" i="1"/>
  <c r="AJ304" i="1"/>
  <c r="P304" i="1"/>
  <c r="G304" i="1"/>
  <c r="BB303" i="1"/>
  <c r="BA303" i="1"/>
  <c r="AY303" i="1"/>
  <c r="AR303" i="1"/>
  <c r="AK303" i="1"/>
  <c r="AJ303" i="1"/>
  <c r="P303" i="1"/>
  <c r="G303" i="1"/>
  <c r="BB302" i="1"/>
  <c r="BA302" i="1"/>
  <c r="AY302" i="1"/>
  <c r="AR302" i="1"/>
  <c r="AK302" i="1"/>
  <c r="AJ302" i="1"/>
  <c r="P302" i="1"/>
  <c r="G302" i="1"/>
  <c r="BB301" i="1"/>
  <c r="BA301" i="1"/>
  <c r="AY301" i="1"/>
  <c r="AR301" i="1"/>
  <c r="AK301" i="1"/>
  <c r="AJ301" i="1"/>
  <c r="P301" i="1"/>
  <c r="G301" i="1"/>
  <c r="BB300" i="1"/>
  <c r="BA300" i="1"/>
  <c r="AY300" i="1"/>
  <c r="AR300" i="1"/>
  <c r="AK300" i="1"/>
  <c r="AJ300" i="1"/>
  <c r="P300" i="1"/>
  <c r="G300" i="1"/>
  <c r="BB299" i="1"/>
  <c r="BA299" i="1"/>
  <c r="AY299" i="1"/>
  <c r="AR299" i="1"/>
  <c r="AK299" i="1"/>
  <c r="AJ299" i="1"/>
  <c r="P299" i="1"/>
  <c r="G299" i="1"/>
  <c r="BB298" i="1"/>
  <c r="BA298" i="1"/>
  <c r="AZ298" i="1"/>
  <c r="AY298" i="1"/>
  <c r="AR298" i="1"/>
  <c r="AK298" i="1"/>
  <c r="AJ298" i="1"/>
  <c r="G298" i="1"/>
  <c r="BB297" i="1"/>
  <c r="BA297" i="1"/>
  <c r="AY297" i="1"/>
  <c r="AR297" i="1"/>
  <c r="AK297" i="1"/>
  <c r="AJ297" i="1"/>
  <c r="P297" i="1"/>
  <c r="G297" i="1"/>
  <c r="BB296" i="1"/>
  <c r="BA296" i="1"/>
  <c r="AY296" i="1"/>
  <c r="AR296" i="1"/>
  <c r="AK296" i="1"/>
  <c r="AJ296" i="1"/>
  <c r="P296" i="1"/>
  <c r="G296" i="1"/>
  <c r="BB295" i="1"/>
  <c r="AY295" i="1"/>
  <c r="AR295" i="1"/>
  <c r="AK295" i="1"/>
  <c r="AJ295" i="1"/>
  <c r="P295" i="1"/>
  <c r="G295" i="1"/>
  <c r="BB294" i="1"/>
  <c r="BA294" i="1"/>
  <c r="AY294" i="1"/>
  <c r="AR294" i="1"/>
  <c r="AK294" i="1"/>
  <c r="AJ294" i="1"/>
  <c r="P294" i="1"/>
  <c r="G294" i="1"/>
  <c r="BB292" i="1"/>
  <c r="BA292" i="1"/>
  <c r="AY292" i="1"/>
  <c r="AR292" i="1"/>
  <c r="AK292" i="1"/>
  <c r="AJ292" i="1"/>
  <c r="P292" i="1"/>
  <c r="G292" i="1"/>
  <c r="BB291" i="1"/>
  <c r="BA291" i="1"/>
  <c r="AY291" i="1"/>
  <c r="AR291" i="1"/>
  <c r="AK291" i="1"/>
  <c r="AJ291" i="1"/>
  <c r="P291" i="1"/>
  <c r="G291" i="1"/>
  <c r="BB290" i="1"/>
  <c r="BA290" i="1"/>
  <c r="AY290" i="1"/>
  <c r="AR290" i="1"/>
  <c r="AK290" i="1"/>
  <c r="AJ290" i="1"/>
  <c r="P290" i="1"/>
  <c r="G290" i="1"/>
  <c r="BB289" i="1"/>
  <c r="BA289" i="1"/>
  <c r="AY289" i="1"/>
  <c r="AR289" i="1"/>
  <c r="AK289" i="1"/>
  <c r="AJ289" i="1"/>
  <c r="P289" i="1"/>
  <c r="G289" i="1"/>
  <c r="BB288" i="1"/>
  <c r="BA288" i="1"/>
  <c r="AY288" i="1"/>
  <c r="AR288" i="1"/>
  <c r="AK288" i="1"/>
  <c r="AJ288" i="1"/>
  <c r="P288" i="1"/>
  <c r="G288" i="1"/>
  <c r="BB287" i="1"/>
  <c r="BA287" i="1"/>
  <c r="AY287" i="1"/>
  <c r="AR287" i="1"/>
  <c r="AK287" i="1"/>
  <c r="AJ287" i="1"/>
  <c r="P287" i="1"/>
  <c r="G287" i="1"/>
  <c r="BB286" i="1"/>
  <c r="BA286" i="1"/>
  <c r="AY286" i="1"/>
  <c r="AR286" i="1"/>
  <c r="AK286" i="1"/>
  <c r="AJ286" i="1"/>
  <c r="P286" i="1"/>
  <c r="G286" i="1"/>
  <c r="BB285" i="1"/>
  <c r="BA285" i="1"/>
  <c r="AY285" i="1"/>
  <c r="AR285" i="1"/>
  <c r="AK285" i="1"/>
  <c r="AJ285" i="1"/>
  <c r="P285" i="1"/>
  <c r="G285" i="1"/>
  <c r="BB284" i="1"/>
  <c r="BA284" i="1"/>
  <c r="AY284" i="1"/>
  <c r="AR284" i="1"/>
  <c r="AK284" i="1"/>
  <c r="AJ284" i="1"/>
  <c r="P284" i="1"/>
  <c r="G284" i="1"/>
  <c r="BB283" i="1"/>
  <c r="BA283" i="1"/>
  <c r="AY283" i="1"/>
  <c r="AR283" i="1"/>
  <c r="AK283" i="1"/>
  <c r="AJ283" i="1"/>
  <c r="P283" i="1"/>
  <c r="G283" i="1"/>
  <c r="BB282" i="1"/>
  <c r="BA282" i="1"/>
  <c r="AY282" i="1"/>
  <c r="AR282" i="1"/>
  <c r="AK282" i="1"/>
  <c r="AJ282" i="1"/>
  <c r="P282" i="1"/>
  <c r="G282" i="1"/>
  <c r="BB281" i="1"/>
  <c r="BA281" i="1"/>
  <c r="AY281" i="1"/>
  <c r="AR281" i="1"/>
  <c r="AK281" i="1"/>
  <c r="AJ281" i="1"/>
  <c r="P281" i="1"/>
  <c r="G281" i="1"/>
  <c r="BB280" i="1"/>
  <c r="BA280" i="1"/>
  <c r="AY280" i="1"/>
  <c r="AR280" i="1"/>
  <c r="AK280" i="1"/>
  <c r="AJ280" i="1"/>
  <c r="P280" i="1"/>
  <c r="G280" i="1"/>
  <c r="BB279" i="1"/>
  <c r="BA279" i="1"/>
  <c r="AY279" i="1"/>
  <c r="AR279" i="1"/>
  <c r="AK279" i="1"/>
  <c r="AJ279" i="1"/>
  <c r="P279" i="1"/>
  <c r="G279" i="1"/>
  <c r="BB278" i="1"/>
  <c r="BA278" i="1"/>
  <c r="AY278" i="1"/>
  <c r="AR278" i="1"/>
  <c r="AK278" i="1"/>
  <c r="AJ278" i="1"/>
  <c r="P278" i="1"/>
  <c r="G278" i="1"/>
  <c r="BB277" i="1"/>
  <c r="BA277" i="1"/>
  <c r="AY277" i="1"/>
  <c r="AR277" i="1"/>
  <c r="AK277" i="1"/>
  <c r="AJ277" i="1"/>
  <c r="P277" i="1"/>
  <c r="G277" i="1"/>
  <c r="BB276" i="1"/>
  <c r="BA276" i="1"/>
  <c r="AY276" i="1"/>
  <c r="AR276" i="1"/>
  <c r="AK276" i="1"/>
  <c r="AJ276" i="1"/>
  <c r="P276" i="1"/>
  <c r="G276" i="1"/>
  <c r="BB275" i="1"/>
  <c r="BA275" i="1"/>
  <c r="AY275" i="1"/>
  <c r="AR275" i="1"/>
  <c r="AK275" i="1"/>
  <c r="AJ275" i="1"/>
  <c r="P275" i="1"/>
  <c r="G275" i="1"/>
  <c r="BB274" i="1"/>
  <c r="BA274" i="1"/>
  <c r="AY274" i="1"/>
  <c r="AR274" i="1"/>
  <c r="AK274" i="1"/>
  <c r="AJ274" i="1"/>
  <c r="P274" i="1"/>
  <c r="G274" i="1"/>
  <c r="BB273" i="1"/>
  <c r="BA273" i="1"/>
  <c r="AY273" i="1"/>
  <c r="AR273" i="1"/>
  <c r="AK273" i="1"/>
  <c r="AJ273" i="1"/>
  <c r="P273" i="1"/>
  <c r="G273" i="1"/>
  <c r="BB272" i="1"/>
  <c r="BA272" i="1"/>
  <c r="AY272" i="1"/>
  <c r="AR272" i="1"/>
  <c r="AK272" i="1"/>
  <c r="AJ272" i="1"/>
  <c r="P272" i="1"/>
  <c r="G272" i="1"/>
  <c r="BB271" i="1"/>
  <c r="BA271" i="1"/>
  <c r="AY271" i="1"/>
  <c r="AR271" i="1"/>
  <c r="AK271" i="1"/>
  <c r="AJ271" i="1"/>
  <c r="P271" i="1"/>
  <c r="G271" i="1"/>
  <c r="BB270" i="1"/>
  <c r="BA270" i="1"/>
  <c r="AY270" i="1"/>
  <c r="AR270" i="1"/>
  <c r="AK270" i="1"/>
  <c r="AJ270" i="1"/>
  <c r="P270" i="1"/>
  <c r="G270" i="1"/>
  <c r="BB269" i="1"/>
  <c r="BA269" i="1"/>
  <c r="AY269" i="1"/>
  <c r="AR269" i="1"/>
  <c r="AK269" i="1"/>
  <c r="AJ269" i="1"/>
  <c r="P269" i="1"/>
  <c r="G269" i="1"/>
  <c r="BB268" i="1"/>
  <c r="BA268" i="1"/>
  <c r="AY268" i="1"/>
  <c r="AR268" i="1"/>
  <c r="AK268" i="1"/>
  <c r="AJ268" i="1"/>
  <c r="P268" i="1"/>
  <c r="G268" i="1"/>
  <c r="BB267" i="1"/>
  <c r="BA267" i="1"/>
  <c r="AY267" i="1"/>
  <c r="AR267" i="1"/>
  <c r="AK267" i="1"/>
  <c r="AJ267" i="1"/>
  <c r="P267" i="1"/>
  <c r="G267" i="1"/>
  <c r="BB266" i="1"/>
  <c r="BA266" i="1"/>
  <c r="AY266" i="1"/>
  <c r="AR266" i="1"/>
  <c r="AK266" i="1"/>
  <c r="AJ266" i="1"/>
  <c r="P266" i="1"/>
  <c r="G266" i="1"/>
  <c r="BB265" i="1"/>
  <c r="BA265" i="1"/>
  <c r="AY265" i="1"/>
  <c r="AR265" i="1"/>
  <c r="AK265" i="1"/>
  <c r="AJ265" i="1"/>
  <c r="P265" i="1"/>
  <c r="G265" i="1"/>
  <c r="BB264" i="1"/>
  <c r="BA264" i="1"/>
  <c r="AY264" i="1"/>
  <c r="AR264" i="1"/>
  <c r="AK264" i="1"/>
  <c r="AJ264" i="1"/>
  <c r="P264" i="1"/>
  <c r="G264" i="1"/>
  <c r="BB263" i="1"/>
  <c r="BA263" i="1"/>
  <c r="AY263" i="1"/>
  <c r="AR263" i="1"/>
  <c r="AK263" i="1"/>
  <c r="AJ263" i="1"/>
  <c r="P263" i="1"/>
  <c r="G263" i="1"/>
  <c r="BB262" i="1"/>
  <c r="BA262" i="1"/>
  <c r="AY262" i="1"/>
  <c r="AR262" i="1"/>
  <c r="AK262" i="1"/>
  <c r="AJ262" i="1"/>
  <c r="P262" i="1"/>
  <c r="G262" i="1"/>
  <c r="BB261" i="1"/>
  <c r="BA261" i="1"/>
  <c r="AY261" i="1"/>
  <c r="AR261" i="1"/>
  <c r="AK261" i="1"/>
  <c r="AJ261" i="1"/>
  <c r="P261" i="1"/>
  <c r="G261" i="1"/>
  <c r="BB260" i="1"/>
  <c r="BA260" i="1"/>
  <c r="AY260" i="1"/>
  <c r="AR260" i="1"/>
  <c r="AK260" i="1"/>
  <c r="AJ260" i="1"/>
  <c r="P260" i="1"/>
  <c r="G260" i="1"/>
  <c r="BB259" i="1"/>
  <c r="BA259" i="1"/>
  <c r="AY259" i="1"/>
  <c r="AR259" i="1"/>
  <c r="AK259" i="1"/>
  <c r="AJ259" i="1"/>
  <c r="P259" i="1"/>
  <c r="G259" i="1"/>
  <c r="BB258" i="1"/>
  <c r="BA258" i="1"/>
  <c r="AY258" i="1"/>
  <c r="AR258" i="1"/>
  <c r="AK258" i="1"/>
  <c r="AJ258" i="1"/>
  <c r="P258" i="1"/>
  <c r="G258" i="1"/>
  <c r="BB257" i="1"/>
  <c r="BA257" i="1"/>
  <c r="AY257" i="1"/>
  <c r="AR257" i="1"/>
  <c r="AK257" i="1"/>
  <c r="AJ257" i="1"/>
  <c r="P257" i="1"/>
  <c r="G257" i="1"/>
  <c r="BB256" i="1"/>
  <c r="BA256" i="1"/>
  <c r="AY256" i="1"/>
  <c r="AR256" i="1"/>
  <c r="AK256" i="1"/>
  <c r="AJ256" i="1"/>
  <c r="P256" i="1"/>
  <c r="G256" i="1"/>
  <c r="BB255" i="1"/>
  <c r="BA255" i="1"/>
  <c r="AY255" i="1"/>
  <c r="AR255" i="1"/>
  <c r="AK255" i="1"/>
  <c r="AJ255" i="1"/>
  <c r="P255" i="1"/>
  <c r="G255" i="1"/>
  <c r="BB254" i="1"/>
  <c r="BA254" i="1"/>
  <c r="AZ254" i="1"/>
  <c r="AY254" i="1"/>
  <c r="AR254" i="1"/>
  <c r="AK254" i="1"/>
  <c r="AJ254" i="1"/>
  <c r="G254" i="1"/>
  <c r="BB253" i="1"/>
  <c r="BA253" i="1"/>
  <c r="AY253" i="1"/>
  <c r="AR253" i="1"/>
  <c r="AK253" i="1"/>
  <c r="AJ253" i="1"/>
  <c r="P253" i="1"/>
  <c r="G253" i="1"/>
  <c r="BB252" i="1"/>
  <c r="BA252" i="1"/>
  <c r="AY252" i="1"/>
  <c r="AR252" i="1"/>
  <c r="AK252" i="1"/>
  <c r="AJ252" i="1"/>
  <c r="P252" i="1"/>
  <c r="G252" i="1"/>
  <c r="BB251" i="1"/>
  <c r="BA251" i="1"/>
  <c r="AY251" i="1"/>
  <c r="AR251" i="1"/>
  <c r="AK251" i="1"/>
  <c r="AJ251" i="1"/>
  <c r="P251" i="1"/>
  <c r="G251" i="1"/>
  <c r="BB250" i="1"/>
  <c r="BA250" i="1"/>
  <c r="AY250" i="1"/>
  <c r="AR250" i="1"/>
  <c r="AK250" i="1"/>
  <c r="AJ250" i="1"/>
  <c r="P250" i="1"/>
  <c r="G250" i="1"/>
  <c r="BB249" i="1"/>
  <c r="BA249" i="1"/>
  <c r="AY249" i="1"/>
  <c r="AR249" i="1"/>
  <c r="AK249" i="1"/>
  <c r="AJ249" i="1"/>
  <c r="P249" i="1"/>
  <c r="G249" i="1"/>
  <c r="BB248" i="1"/>
  <c r="BA248" i="1"/>
  <c r="AY248" i="1"/>
  <c r="AR248" i="1"/>
  <c r="AK248" i="1"/>
  <c r="AJ248" i="1"/>
  <c r="P248" i="1"/>
  <c r="G248" i="1"/>
  <c r="BB247" i="1"/>
  <c r="BA247" i="1"/>
  <c r="AY247" i="1"/>
  <c r="AR247" i="1"/>
  <c r="AK247" i="1"/>
  <c r="AJ247" i="1"/>
  <c r="P247" i="1"/>
  <c r="G247" i="1"/>
  <c r="BB246" i="1"/>
  <c r="BA246" i="1"/>
  <c r="AY246" i="1"/>
  <c r="AR246" i="1"/>
  <c r="AK246" i="1"/>
  <c r="AJ246" i="1"/>
  <c r="P246" i="1"/>
  <c r="G246" i="1"/>
  <c r="BB245" i="1"/>
  <c r="BA245" i="1"/>
  <c r="AY245" i="1"/>
  <c r="AR245" i="1"/>
  <c r="AK245" i="1"/>
  <c r="AJ245" i="1"/>
  <c r="P245" i="1"/>
  <c r="G245" i="1"/>
  <c r="BB244" i="1"/>
  <c r="BA244" i="1"/>
  <c r="AY244" i="1"/>
  <c r="AR244" i="1"/>
  <c r="AK244" i="1"/>
  <c r="AJ244" i="1"/>
  <c r="P244" i="1"/>
  <c r="G244" i="1"/>
  <c r="BB243" i="1"/>
  <c r="BA243" i="1"/>
  <c r="AY243" i="1"/>
  <c r="AR243" i="1"/>
  <c r="AK243" i="1"/>
  <c r="AJ243" i="1"/>
  <c r="P243" i="1"/>
  <c r="G243" i="1"/>
  <c r="BB242" i="1"/>
  <c r="BA242" i="1"/>
  <c r="AY242" i="1"/>
  <c r="AR242" i="1"/>
  <c r="AK242" i="1"/>
  <c r="AJ242" i="1"/>
  <c r="P242" i="1"/>
  <c r="G242" i="1"/>
  <c r="BB241" i="1"/>
  <c r="BA241" i="1"/>
  <c r="AY241" i="1"/>
  <c r="AR241" i="1"/>
  <c r="AK241" i="1"/>
  <c r="AJ241" i="1"/>
  <c r="P241" i="1"/>
  <c r="G241" i="1"/>
  <c r="BB240" i="1"/>
  <c r="BA240" i="1"/>
  <c r="AY240" i="1"/>
  <c r="AR240" i="1"/>
  <c r="AK240" i="1"/>
  <c r="AJ240" i="1"/>
  <c r="P240" i="1"/>
  <c r="G240" i="1"/>
  <c r="BB239" i="1"/>
  <c r="BA239" i="1"/>
  <c r="AY239" i="1"/>
  <c r="AR239" i="1"/>
  <c r="AK239" i="1"/>
  <c r="AJ239" i="1"/>
  <c r="P239" i="1"/>
  <c r="G239" i="1"/>
  <c r="BB238" i="1"/>
  <c r="BA238" i="1"/>
  <c r="AY238" i="1"/>
  <c r="AR238" i="1"/>
  <c r="AK238" i="1"/>
  <c r="AJ238" i="1"/>
  <c r="P238" i="1"/>
  <c r="G238" i="1"/>
  <c r="BB237" i="1"/>
  <c r="BA237" i="1"/>
  <c r="AY237" i="1"/>
  <c r="AR237" i="1"/>
  <c r="AK237" i="1"/>
  <c r="AJ237" i="1"/>
  <c r="P237" i="1"/>
  <c r="G237" i="1"/>
  <c r="BB236" i="1"/>
  <c r="BA236" i="1"/>
  <c r="AY236" i="1"/>
  <c r="AR236" i="1"/>
  <c r="AK236" i="1"/>
  <c r="AJ236" i="1"/>
  <c r="P236" i="1"/>
  <c r="G236" i="1"/>
  <c r="BB235" i="1"/>
  <c r="BA235" i="1"/>
  <c r="AY235" i="1"/>
  <c r="AR235" i="1"/>
  <c r="AK235" i="1"/>
  <c r="AJ235" i="1"/>
  <c r="P235" i="1"/>
  <c r="G235" i="1"/>
  <c r="BB234" i="1"/>
  <c r="BA234" i="1"/>
  <c r="AY234" i="1"/>
  <c r="AR234" i="1"/>
  <c r="AK234" i="1"/>
  <c r="AJ234" i="1"/>
  <c r="P234" i="1"/>
  <c r="G234" i="1"/>
  <c r="BB233" i="1"/>
  <c r="BA233" i="1"/>
  <c r="AY233" i="1"/>
  <c r="AR233" i="1"/>
  <c r="AK233" i="1"/>
  <c r="AJ233" i="1"/>
  <c r="P233" i="1"/>
  <c r="G233" i="1"/>
  <c r="BB232" i="1"/>
  <c r="BA232" i="1"/>
  <c r="AY232" i="1"/>
  <c r="AR232" i="1"/>
  <c r="AK232" i="1"/>
  <c r="AJ232" i="1"/>
  <c r="P232" i="1"/>
  <c r="G232" i="1"/>
  <c r="BB231" i="1"/>
  <c r="BA231" i="1"/>
  <c r="AY231" i="1"/>
  <c r="AR231" i="1"/>
  <c r="AK231" i="1"/>
  <c r="AJ231" i="1"/>
  <c r="P231" i="1"/>
  <c r="G231" i="1"/>
  <c r="BB230" i="1"/>
  <c r="BA230" i="1"/>
  <c r="AY230" i="1"/>
  <c r="AR230" i="1"/>
  <c r="AO230" i="1"/>
  <c r="AK230" i="1"/>
  <c r="AJ230" i="1"/>
  <c r="P230" i="1"/>
  <c r="G230" i="1"/>
  <c r="BB229" i="1"/>
  <c r="BA229" i="1"/>
  <c r="AY229" i="1"/>
  <c r="AR229" i="1"/>
  <c r="AO229" i="1"/>
  <c r="AK229" i="1"/>
  <c r="AJ229" i="1"/>
  <c r="P229" i="1"/>
  <c r="G229" i="1"/>
  <c r="BB228" i="1"/>
  <c r="BA228" i="1"/>
  <c r="AY228" i="1"/>
  <c r="AR228" i="1"/>
  <c r="AO228" i="1"/>
  <c r="AK228" i="1"/>
  <c r="AJ228" i="1"/>
  <c r="AZ228" i="1"/>
  <c r="G228" i="1"/>
  <c r="BB227" i="1"/>
  <c r="BA227" i="1"/>
  <c r="AY227" i="1"/>
  <c r="AR227" i="1"/>
  <c r="AK227" i="1"/>
  <c r="AJ227" i="1"/>
  <c r="P227" i="1"/>
  <c r="G227" i="1"/>
  <c r="BB226" i="1"/>
  <c r="BA226" i="1"/>
  <c r="AY226" i="1"/>
  <c r="AR226" i="1"/>
  <c r="AK226" i="1"/>
  <c r="AJ226" i="1"/>
  <c r="P226" i="1"/>
  <c r="G226" i="1"/>
  <c r="BB225" i="1"/>
  <c r="BA225" i="1"/>
  <c r="AY225" i="1"/>
  <c r="AR225" i="1"/>
  <c r="AK225" i="1"/>
  <c r="AJ225" i="1"/>
  <c r="P225" i="1"/>
  <c r="G225" i="1"/>
  <c r="BB224" i="1"/>
  <c r="BA224" i="1"/>
  <c r="AY224" i="1"/>
  <c r="AR224" i="1"/>
  <c r="AK224" i="1"/>
  <c r="AJ224" i="1"/>
  <c r="P224" i="1"/>
  <c r="G224" i="1"/>
  <c r="BB223" i="1"/>
  <c r="BA223" i="1"/>
  <c r="AY223" i="1"/>
  <c r="AR223" i="1"/>
  <c r="AK223" i="1"/>
  <c r="AJ223" i="1"/>
  <c r="P223" i="1"/>
  <c r="G223" i="1"/>
  <c r="BB222" i="1"/>
  <c r="BA222" i="1"/>
  <c r="AY222" i="1"/>
  <c r="AR222" i="1"/>
  <c r="AK222" i="1"/>
  <c r="AJ222" i="1"/>
  <c r="P222" i="1"/>
  <c r="G222" i="1"/>
  <c r="BB221" i="1"/>
  <c r="BA221" i="1"/>
  <c r="AY221" i="1"/>
  <c r="AR221" i="1"/>
  <c r="AK221" i="1"/>
  <c r="AJ221" i="1"/>
  <c r="P221" i="1"/>
  <c r="G221" i="1"/>
  <c r="BB220" i="1"/>
  <c r="BA220" i="1"/>
  <c r="AY220" i="1"/>
  <c r="AR220" i="1"/>
  <c r="AK220" i="1"/>
  <c r="AJ220" i="1"/>
  <c r="P220" i="1"/>
  <c r="G220" i="1"/>
  <c r="BB219" i="1"/>
  <c r="BA219" i="1"/>
  <c r="AY219" i="1"/>
  <c r="AR219" i="1"/>
  <c r="AK219" i="1"/>
  <c r="AJ219" i="1"/>
  <c r="P219" i="1"/>
  <c r="G219" i="1"/>
  <c r="BB218" i="1"/>
  <c r="BA218" i="1"/>
  <c r="AY218" i="1"/>
  <c r="AR218" i="1"/>
  <c r="AK218" i="1"/>
  <c r="AJ218" i="1"/>
  <c r="P218" i="1"/>
  <c r="G218" i="1"/>
  <c r="BB217" i="1"/>
  <c r="BA217" i="1"/>
  <c r="AY217" i="1"/>
  <c r="AR217" i="1"/>
  <c r="AK217" i="1"/>
  <c r="AJ217" i="1"/>
  <c r="P217" i="1"/>
  <c r="G217" i="1"/>
  <c r="BB216" i="1"/>
  <c r="BA216" i="1"/>
  <c r="AY216" i="1"/>
  <c r="AR216" i="1"/>
  <c r="AK216" i="1"/>
  <c r="AJ216" i="1"/>
  <c r="P216" i="1"/>
  <c r="G216" i="1"/>
  <c r="BB215" i="1"/>
  <c r="BA215" i="1"/>
  <c r="AY215" i="1"/>
  <c r="AR215" i="1"/>
  <c r="AK215" i="1"/>
  <c r="AJ215" i="1"/>
  <c r="P215" i="1"/>
  <c r="G215" i="1"/>
  <c r="BB214" i="1"/>
  <c r="BA214" i="1"/>
  <c r="AY214" i="1"/>
  <c r="AR214" i="1"/>
  <c r="AK214" i="1"/>
  <c r="AJ214" i="1"/>
  <c r="P214" i="1"/>
  <c r="G214" i="1"/>
  <c r="BB213" i="1"/>
  <c r="BA213" i="1"/>
  <c r="AY213" i="1"/>
  <c r="AR213" i="1"/>
  <c r="AK213" i="1"/>
  <c r="AJ213" i="1"/>
  <c r="P213" i="1"/>
  <c r="G213" i="1"/>
  <c r="BB212" i="1"/>
  <c r="BA212" i="1"/>
  <c r="AY212" i="1"/>
  <c r="AR212" i="1"/>
  <c r="AK212" i="1"/>
  <c r="AJ212" i="1"/>
  <c r="P212" i="1"/>
  <c r="G212" i="1"/>
  <c r="BB211" i="1"/>
  <c r="BA211" i="1"/>
  <c r="AY211" i="1"/>
  <c r="AR211" i="1"/>
  <c r="AK211" i="1"/>
  <c r="AJ211" i="1"/>
  <c r="P211" i="1"/>
  <c r="G211" i="1"/>
  <c r="BB210" i="1"/>
  <c r="BA210" i="1"/>
  <c r="AY210" i="1"/>
  <c r="AR210" i="1"/>
  <c r="AK210" i="1"/>
  <c r="AJ210" i="1"/>
  <c r="P210" i="1"/>
  <c r="G210" i="1"/>
  <c r="BB209" i="1"/>
  <c r="BA209" i="1"/>
  <c r="AY209" i="1"/>
  <c r="AR209" i="1"/>
  <c r="AK209" i="1"/>
  <c r="AJ209" i="1"/>
  <c r="P209" i="1"/>
  <c r="G209" i="1"/>
  <c r="BB208" i="1"/>
  <c r="BA208" i="1"/>
  <c r="AY208" i="1"/>
  <c r="AR208" i="1"/>
  <c r="AK208" i="1"/>
  <c r="AJ208" i="1"/>
  <c r="P208" i="1"/>
  <c r="G208" i="1"/>
  <c r="BB207" i="1"/>
  <c r="BA207" i="1"/>
  <c r="AZ207" i="1"/>
  <c r="AY207" i="1"/>
  <c r="AR207" i="1"/>
  <c r="AK207" i="1"/>
  <c r="AJ207" i="1"/>
  <c r="G207" i="1"/>
  <c r="BB206" i="1"/>
  <c r="BA206" i="1"/>
  <c r="AY206" i="1"/>
  <c r="AR206" i="1"/>
  <c r="AK206" i="1"/>
  <c r="AJ206" i="1"/>
  <c r="P206" i="1"/>
  <c r="G206" i="1"/>
  <c r="BB205" i="1"/>
  <c r="BA205" i="1"/>
  <c r="AY205" i="1"/>
  <c r="AR205" i="1"/>
  <c r="AK205" i="1"/>
  <c r="AJ205" i="1"/>
  <c r="P205" i="1"/>
  <c r="G205" i="1"/>
  <c r="BB204" i="1"/>
  <c r="BA204" i="1"/>
  <c r="AY204" i="1"/>
  <c r="AR204" i="1"/>
  <c r="AK204" i="1"/>
  <c r="AJ204" i="1"/>
  <c r="P204" i="1"/>
  <c r="G204" i="1"/>
  <c r="BB203" i="1"/>
  <c r="BA203" i="1"/>
  <c r="AY203" i="1"/>
  <c r="AR203" i="1"/>
  <c r="AK203" i="1"/>
  <c r="AJ203" i="1"/>
  <c r="P203" i="1"/>
  <c r="G203" i="1"/>
  <c r="BB201" i="1"/>
  <c r="BA201" i="1"/>
  <c r="AY201" i="1"/>
  <c r="AR201" i="1"/>
  <c r="AK201" i="1"/>
  <c r="AJ201" i="1"/>
  <c r="P201" i="1"/>
  <c r="G201" i="1"/>
  <c r="BB200" i="1"/>
  <c r="BA200" i="1"/>
  <c r="AY200" i="1"/>
  <c r="AR200" i="1"/>
  <c r="AK200" i="1"/>
  <c r="AJ200" i="1"/>
  <c r="P200" i="1"/>
  <c r="G200" i="1"/>
  <c r="BB199" i="1"/>
  <c r="BA199" i="1"/>
  <c r="AY199" i="1"/>
  <c r="AR199" i="1"/>
  <c r="AK199" i="1"/>
  <c r="AJ199" i="1"/>
  <c r="P199" i="1"/>
  <c r="G199" i="1"/>
  <c r="BB198" i="1"/>
  <c r="BA198" i="1"/>
  <c r="AY198" i="1"/>
  <c r="AR198" i="1"/>
  <c r="AK198" i="1"/>
  <c r="AJ198" i="1"/>
  <c r="P198" i="1"/>
  <c r="G198" i="1"/>
  <c r="BB197" i="1"/>
  <c r="BA197" i="1"/>
  <c r="AY197" i="1"/>
  <c r="AR197" i="1"/>
  <c r="AK197" i="1"/>
  <c r="AJ197" i="1"/>
  <c r="P197" i="1"/>
  <c r="G197" i="1"/>
  <c r="BB196" i="1"/>
  <c r="BA196" i="1"/>
  <c r="AY196" i="1"/>
  <c r="AR196" i="1"/>
  <c r="AO196" i="1"/>
  <c r="AK196" i="1"/>
  <c r="AJ196" i="1"/>
  <c r="P196" i="1"/>
  <c r="G196" i="1"/>
  <c r="BB195" i="1"/>
  <c r="BA195" i="1"/>
  <c r="AY195" i="1"/>
  <c r="AR195" i="1"/>
  <c r="AO195" i="1"/>
  <c r="AK195" i="1"/>
  <c r="AJ195" i="1"/>
  <c r="P195" i="1"/>
  <c r="G195" i="1"/>
  <c r="BB194" i="1"/>
  <c r="BA194" i="1"/>
  <c r="AY194" i="1"/>
  <c r="AR194" i="1"/>
  <c r="AK194" i="1"/>
  <c r="AJ194" i="1"/>
  <c r="AZ194" i="1"/>
  <c r="G194" i="1"/>
  <c r="BB193" i="1"/>
  <c r="BA193" i="1"/>
  <c r="AY193" i="1"/>
  <c r="AR193" i="1"/>
  <c r="AK193" i="1"/>
  <c r="AJ193" i="1"/>
  <c r="P193" i="1"/>
  <c r="G193" i="1"/>
  <c r="BB192" i="1"/>
  <c r="BA192" i="1"/>
  <c r="AY192" i="1"/>
  <c r="AR192" i="1"/>
  <c r="AK192" i="1"/>
  <c r="AJ192" i="1"/>
  <c r="P192" i="1"/>
  <c r="G192" i="1"/>
  <c r="BB191" i="1"/>
  <c r="BA191" i="1"/>
  <c r="AY191" i="1"/>
  <c r="AR191" i="1"/>
  <c r="AK191" i="1"/>
  <c r="AJ191" i="1"/>
  <c r="P191" i="1"/>
  <c r="G191" i="1"/>
  <c r="BB190" i="1"/>
  <c r="BA190" i="1"/>
  <c r="AY190" i="1"/>
  <c r="AR190" i="1"/>
  <c r="AK190" i="1"/>
  <c r="AJ190" i="1"/>
  <c r="P190" i="1"/>
  <c r="G190" i="1"/>
  <c r="BB189" i="1"/>
  <c r="BA189" i="1"/>
  <c r="AY189" i="1"/>
  <c r="AR189" i="1"/>
  <c r="AK189" i="1"/>
  <c r="AJ189" i="1"/>
  <c r="P189" i="1"/>
  <c r="G189" i="1"/>
  <c r="BB188" i="1"/>
  <c r="BA188" i="1"/>
  <c r="AY188" i="1"/>
  <c r="AR188" i="1"/>
  <c r="AK188" i="1"/>
  <c r="AJ188" i="1"/>
  <c r="P188" i="1"/>
  <c r="G188" i="1"/>
  <c r="BB187" i="1"/>
  <c r="BA187" i="1"/>
  <c r="AY187" i="1"/>
  <c r="AR187" i="1"/>
  <c r="AK187" i="1"/>
  <c r="AJ187" i="1"/>
  <c r="P187" i="1"/>
  <c r="G187" i="1"/>
  <c r="BB186" i="1"/>
  <c r="BA186" i="1"/>
  <c r="AY186" i="1"/>
  <c r="AR186" i="1"/>
  <c r="AK186" i="1"/>
  <c r="AJ186" i="1"/>
  <c r="P186" i="1"/>
  <c r="G186" i="1"/>
  <c r="BB185" i="1"/>
  <c r="BA185" i="1"/>
  <c r="AY185" i="1"/>
  <c r="AR185" i="1"/>
  <c r="AK185" i="1"/>
  <c r="AJ185" i="1"/>
  <c r="P185" i="1"/>
  <c r="G185" i="1"/>
  <c r="BB184" i="1"/>
  <c r="BA184" i="1"/>
  <c r="AY184" i="1"/>
  <c r="AR184" i="1"/>
  <c r="AK184" i="1"/>
  <c r="AJ184" i="1"/>
  <c r="P184" i="1"/>
  <c r="G184" i="1"/>
  <c r="BB183" i="1"/>
  <c r="BA183" i="1"/>
  <c r="AY183" i="1"/>
  <c r="AR183" i="1"/>
  <c r="AK183" i="1"/>
  <c r="AJ183" i="1"/>
  <c r="P183" i="1"/>
  <c r="G183" i="1"/>
  <c r="BB182" i="1"/>
  <c r="BA182" i="1"/>
  <c r="AY182" i="1"/>
  <c r="AR182" i="1"/>
  <c r="AK182" i="1"/>
  <c r="AJ182" i="1"/>
  <c r="P182" i="1"/>
  <c r="G182" i="1"/>
  <c r="BB181" i="1"/>
  <c r="BA181" i="1"/>
  <c r="AY181" i="1"/>
  <c r="AR181" i="1"/>
  <c r="AK181" i="1"/>
  <c r="AJ181" i="1"/>
  <c r="P181" i="1"/>
  <c r="G181" i="1"/>
  <c r="BB180" i="1"/>
  <c r="BA180" i="1"/>
  <c r="AY180" i="1"/>
  <c r="AR180" i="1"/>
  <c r="AK180" i="1"/>
  <c r="AJ180" i="1"/>
  <c r="P180" i="1"/>
  <c r="G180" i="1"/>
  <c r="BB179" i="1"/>
  <c r="BA179" i="1"/>
  <c r="AY179" i="1"/>
  <c r="AR179" i="1"/>
  <c r="AK179" i="1"/>
  <c r="AJ179" i="1"/>
  <c r="P179" i="1"/>
  <c r="G179" i="1"/>
  <c r="BB178" i="1"/>
  <c r="BA178" i="1"/>
  <c r="AY178" i="1"/>
  <c r="AR178" i="1"/>
  <c r="AK178" i="1"/>
  <c r="AJ178" i="1"/>
  <c r="P178" i="1"/>
  <c r="G178" i="1"/>
  <c r="BB177" i="1"/>
  <c r="BA177" i="1"/>
  <c r="AY177" i="1"/>
  <c r="AR177" i="1"/>
  <c r="AK177" i="1"/>
  <c r="AJ177" i="1"/>
  <c r="P177" i="1"/>
  <c r="G177" i="1"/>
  <c r="BB176" i="1"/>
  <c r="BA176" i="1"/>
  <c r="AY176" i="1"/>
  <c r="AR176" i="1"/>
  <c r="AK176" i="1"/>
  <c r="AJ176" i="1"/>
  <c r="P176" i="1"/>
  <c r="G176" i="1"/>
  <c r="BB175" i="1"/>
  <c r="BA175" i="1"/>
  <c r="AY175" i="1"/>
  <c r="AR175" i="1"/>
  <c r="AK175" i="1"/>
  <c r="AJ175" i="1"/>
  <c r="P175" i="1"/>
  <c r="G175" i="1"/>
  <c r="BB174" i="1"/>
  <c r="BA174" i="1"/>
  <c r="AY174" i="1"/>
  <c r="AR174" i="1"/>
  <c r="AK174" i="1"/>
  <c r="AJ174" i="1"/>
  <c r="P174" i="1"/>
  <c r="G174" i="1"/>
  <c r="BB173" i="1"/>
  <c r="BA173" i="1"/>
  <c r="AZ173" i="1"/>
  <c r="AY173" i="1"/>
  <c r="AR173" i="1"/>
  <c r="AK173" i="1"/>
  <c r="AJ173" i="1"/>
  <c r="G173" i="1"/>
  <c r="BB172" i="1"/>
  <c r="BA172" i="1"/>
  <c r="AY172" i="1"/>
  <c r="AR172" i="1"/>
  <c r="AK172" i="1"/>
  <c r="AJ172" i="1"/>
  <c r="P172" i="1"/>
  <c r="G172" i="1"/>
  <c r="BB171" i="1"/>
  <c r="BA171" i="1"/>
  <c r="AY171" i="1"/>
  <c r="AR171" i="1"/>
  <c r="AK171" i="1"/>
  <c r="AJ171" i="1"/>
  <c r="P171" i="1"/>
  <c r="G171" i="1"/>
  <c r="BB170" i="1"/>
  <c r="BA170" i="1"/>
  <c r="AY170" i="1"/>
  <c r="AR170" i="1"/>
  <c r="AK170" i="1"/>
  <c r="AJ170" i="1"/>
  <c r="P170" i="1"/>
  <c r="G170" i="1"/>
  <c r="BB169" i="1"/>
  <c r="BA169" i="1"/>
  <c r="AY169" i="1"/>
  <c r="AR169" i="1"/>
  <c r="AK169" i="1"/>
  <c r="AJ169" i="1"/>
  <c r="P169" i="1"/>
  <c r="G169" i="1"/>
  <c r="BB167" i="1"/>
  <c r="BA167" i="1"/>
  <c r="AY167" i="1"/>
  <c r="AR167" i="1"/>
  <c r="AK167" i="1"/>
  <c r="AJ167" i="1"/>
  <c r="P167" i="1"/>
  <c r="G167" i="1"/>
  <c r="BB166" i="1"/>
  <c r="BA166" i="1"/>
  <c r="AY166" i="1"/>
  <c r="AR166" i="1"/>
  <c r="AK166" i="1"/>
  <c r="AJ166" i="1"/>
  <c r="P166" i="1"/>
  <c r="G166" i="1"/>
  <c r="BB165" i="1"/>
  <c r="BA165" i="1"/>
  <c r="AY165" i="1"/>
  <c r="AR165" i="1"/>
  <c r="AK165" i="1"/>
  <c r="AJ165" i="1"/>
  <c r="P165" i="1"/>
  <c r="G165" i="1"/>
  <c r="BB164" i="1"/>
  <c r="BA164" i="1"/>
  <c r="AY164" i="1"/>
  <c r="AR164" i="1"/>
  <c r="AK164" i="1"/>
  <c r="AJ164" i="1"/>
  <c r="P164" i="1"/>
  <c r="G164" i="1"/>
  <c r="BB163" i="1"/>
  <c r="BA163" i="1"/>
  <c r="AY163" i="1"/>
  <c r="AR163" i="1"/>
  <c r="AK163" i="1"/>
  <c r="AJ163" i="1"/>
  <c r="P163" i="1"/>
  <c r="G163" i="1"/>
  <c r="BB162" i="1"/>
  <c r="BA162" i="1"/>
  <c r="AY162" i="1"/>
  <c r="AR162" i="1"/>
  <c r="AK162" i="1"/>
  <c r="AJ162" i="1"/>
  <c r="P162" i="1"/>
  <c r="G162" i="1"/>
  <c r="BB161" i="1"/>
  <c r="BA161" i="1"/>
  <c r="AY161" i="1"/>
  <c r="AR161" i="1"/>
  <c r="AK161" i="1"/>
  <c r="AJ161" i="1"/>
  <c r="P161" i="1"/>
  <c r="G161" i="1"/>
  <c r="BB160" i="1"/>
  <c r="BA160" i="1"/>
  <c r="AY160" i="1"/>
  <c r="AR160" i="1"/>
  <c r="AK160" i="1"/>
  <c r="AJ160" i="1"/>
  <c r="P160" i="1"/>
  <c r="G160" i="1"/>
  <c r="BB159" i="1"/>
  <c r="BA159" i="1"/>
  <c r="AY159" i="1"/>
  <c r="AR159" i="1"/>
  <c r="AK159" i="1"/>
  <c r="AJ159" i="1"/>
  <c r="P159" i="1"/>
  <c r="G159" i="1"/>
  <c r="BB158" i="1"/>
  <c r="BA158" i="1"/>
  <c r="AY158" i="1"/>
  <c r="AR158" i="1"/>
  <c r="AK158" i="1"/>
  <c r="AJ158" i="1"/>
  <c r="P158" i="1"/>
  <c r="G158" i="1"/>
  <c r="BB157" i="1"/>
  <c r="BA157" i="1"/>
  <c r="AY157" i="1"/>
  <c r="AR157" i="1"/>
  <c r="AK157" i="1"/>
  <c r="AJ157" i="1"/>
  <c r="P157" i="1"/>
  <c r="G157" i="1"/>
  <c r="BB156" i="1"/>
  <c r="BA156" i="1"/>
  <c r="AY156" i="1"/>
  <c r="AR156" i="1"/>
  <c r="AK156" i="1"/>
  <c r="AJ156" i="1"/>
  <c r="P156" i="1"/>
  <c r="G156" i="1"/>
  <c r="BB155" i="1"/>
  <c r="BA155" i="1"/>
  <c r="AY155" i="1"/>
  <c r="AR155" i="1"/>
  <c r="AK155" i="1"/>
  <c r="AJ155" i="1"/>
  <c r="P155" i="1"/>
  <c r="G155" i="1"/>
  <c r="BB154" i="1"/>
  <c r="BA154" i="1"/>
  <c r="AY154" i="1"/>
  <c r="AR154" i="1"/>
  <c r="AK154" i="1"/>
  <c r="AJ154" i="1"/>
  <c r="P154" i="1"/>
  <c r="G154" i="1"/>
  <c r="BB153" i="1"/>
  <c r="BA153" i="1"/>
  <c r="AY153" i="1"/>
  <c r="AR153" i="1"/>
  <c r="AK153" i="1"/>
  <c r="AJ153" i="1"/>
  <c r="P153" i="1"/>
  <c r="G153" i="1"/>
  <c r="BB152" i="1"/>
  <c r="BA152" i="1"/>
  <c r="AY152" i="1"/>
  <c r="AR152" i="1"/>
  <c r="AK152" i="1"/>
  <c r="AJ152" i="1"/>
  <c r="P152" i="1"/>
  <c r="G152" i="1"/>
  <c r="BB151" i="1"/>
  <c r="BA151" i="1"/>
  <c r="AY151" i="1"/>
  <c r="AR151" i="1"/>
  <c r="AK151" i="1"/>
  <c r="AJ151" i="1"/>
  <c r="P151" i="1"/>
  <c r="G151" i="1"/>
  <c r="BB150" i="1"/>
  <c r="BA150" i="1"/>
  <c r="AY150" i="1"/>
  <c r="AR150" i="1"/>
  <c r="AK150" i="1"/>
  <c r="AJ150" i="1"/>
  <c r="P150" i="1"/>
  <c r="G150" i="1"/>
  <c r="BB149" i="1"/>
  <c r="BA149" i="1"/>
  <c r="AY149" i="1"/>
  <c r="AR149" i="1"/>
  <c r="AK149" i="1"/>
  <c r="AJ149" i="1"/>
  <c r="P149" i="1"/>
  <c r="G149" i="1"/>
  <c r="BB148" i="1"/>
  <c r="BA148" i="1"/>
  <c r="AY148" i="1"/>
  <c r="AR148" i="1"/>
  <c r="AK148" i="1"/>
  <c r="AJ148" i="1"/>
  <c r="P148" i="1"/>
  <c r="G148" i="1"/>
  <c r="BB147" i="1"/>
  <c r="BA147" i="1"/>
  <c r="AY147" i="1"/>
  <c r="AR147" i="1"/>
  <c r="AK147" i="1"/>
  <c r="AJ147" i="1"/>
  <c r="P147" i="1"/>
  <c r="G147" i="1"/>
  <c r="BB146" i="1"/>
  <c r="BA146" i="1"/>
  <c r="AY146" i="1"/>
  <c r="AR146" i="1"/>
  <c r="AK146" i="1"/>
  <c r="AJ146" i="1"/>
  <c r="P146" i="1"/>
  <c r="G146" i="1"/>
  <c r="BB145" i="1"/>
  <c r="BA145" i="1"/>
  <c r="AY145" i="1"/>
  <c r="AR145" i="1"/>
  <c r="AK145" i="1"/>
  <c r="AJ145" i="1"/>
  <c r="P145" i="1"/>
  <c r="G145" i="1"/>
  <c r="BB144" i="1"/>
  <c r="BA144" i="1"/>
  <c r="AY144" i="1"/>
  <c r="AR144" i="1"/>
  <c r="AK144" i="1"/>
  <c r="AJ144" i="1"/>
  <c r="P144" i="1"/>
  <c r="G144" i="1"/>
  <c r="BB143" i="1"/>
  <c r="BA143" i="1"/>
  <c r="AY143" i="1"/>
  <c r="AR143" i="1"/>
  <c r="AK143" i="1"/>
  <c r="AJ143" i="1"/>
  <c r="P143" i="1"/>
  <c r="G143" i="1"/>
  <c r="BB142" i="1"/>
  <c r="BA142" i="1"/>
  <c r="AY142" i="1"/>
  <c r="AR142" i="1"/>
  <c r="AK142" i="1"/>
  <c r="AJ142" i="1"/>
  <c r="P142" i="1"/>
  <c r="G142" i="1"/>
  <c r="BB141" i="1"/>
  <c r="BA141" i="1"/>
  <c r="AY141" i="1"/>
  <c r="AR141" i="1"/>
  <c r="AK141" i="1"/>
  <c r="AJ141" i="1"/>
  <c r="P141" i="1"/>
  <c r="G141" i="1"/>
  <c r="BB140" i="1"/>
  <c r="BA140" i="1"/>
  <c r="AY140" i="1"/>
  <c r="AR140" i="1"/>
  <c r="AK140" i="1"/>
  <c r="AJ140" i="1"/>
  <c r="P140" i="1"/>
  <c r="G140" i="1"/>
  <c r="BB139" i="1"/>
  <c r="BA139" i="1"/>
  <c r="AY139" i="1"/>
  <c r="AR139" i="1"/>
  <c r="AK139" i="1"/>
  <c r="AJ139" i="1"/>
  <c r="P139" i="1"/>
  <c r="G139" i="1"/>
  <c r="BB138" i="1"/>
  <c r="BA138" i="1"/>
  <c r="AY138" i="1"/>
  <c r="AR138" i="1"/>
  <c r="AO138" i="1"/>
  <c r="AK138" i="1"/>
  <c r="AJ138" i="1"/>
  <c r="P138" i="1"/>
  <c r="G138" i="1"/>
  <c r="BB137" i="1"/>
  <c r="BA137" i="1"/>
  <c r="AY137" i="1"/>
  <c r="AR137" i="1"/>
  <c r="AO137" i="1"/>
  <c r="AK137" i="1"/>
  <c r="AJ137" i="1"/>
  <c r="P137" i="1"/>
  <c r="G137" i="1"/>
  <c r="BB136" i="1"/>
  <c r="BA136" i="1"/>
  <c r="AY136" i="1"/>
  <c r="AR136" i="1"/>
  <c r="AO136" i="1"/>
  <c r="AK136" i="1"/>
  <c r="AJ136" i="1"/>
  <c r="P136" i="1"/>
  <c r="G136" i="1"/>
  <c r="BB135" i="1"/>
  <c r="BA135" i="1"/>
  <c r="AY135" i="1"/>
  <c r="AR135" i="1"/>
  <c r="AO135" i="1"/>
  <c r="AK135" i="1"/>
  <c r="AJ135" i="1"/>
  <c r="P135" i="1"/>
  <c r="G135" i="1"/>
  <c r="BB134" i="1"/>
  <c r="BA134" i="1"/>
  <c r="AY134" i="1"/>
  <c r="AR134" i="1"/>
  <c r="AO134" i="1"/>
  <c r="AK134" i="1"/>
  <c r="AJ134" i="1"/>
  <c r="P134" i="1"/>
  <c r="G134" i="1"/>
  <c r="BB133" i="1"/>
  <c r="BA133" i="1"/>
  <c r="AY133" i="1"/>
  <c r="AR133" i="1"/>
  <c r="AO133" i="1"/>
  <c r="AK133" i="1"/>
  <c r="AJ133" i="1"/>
  <c r="P133" i="1"/>
  <c r="G133" i="1"/>
  <c r="BB132" i="1"/>
  <c r="BA132" i="1"/>
  <c r="AY132" i="1"/>
  <c r="AR132" i="1"/>
  <c r="AO132" i="1"/>
  <c r="AK132" i="1"/>
  <c r="AJ132" i="1"/>
  <c r="P132" i="1"/>
  <c r="G132" i="1"/>
  <c r="BB131" i="1"/>
  <c r="BA131" i="1"/>
  <c r="AZ131" i="1"/>
  <c r="AY131" i="1"/>
  <c r="AR131" i="1"/>
  <c r="AO131" i="1"/>
  <c r="AK131" i="1"/>
  <c r="AJ131" i="1"/>
  <c r="G131" i="1"/>
  <c r="BB130" i="1"/>
  <c r="BA130" i="1"/>
  <c r="AY130" i="1"/>
  <c r="AR130" i="1"/>
  <c r="AK130" i="1"/>
  <c r="AJ130" i="1"/>
  <c r="P130" i="1"/>
  <c r="G130" i="1"/>
  <c r="BB129" i="1"/>
  <c r="BA129" i="1"/>
  <c r="AY129" i="1"/>
  <c r="AR129" i="1"/>
  <c r="AK129" i="1"/>
  <c r="AJ129" i="1"/>
  <c r="P129" i="1"/>
  <c r="G129" i="1"/>
  <c r="BB128" i="1"/>
  <c r="BA128" i="1"/>
  <c r="AY128" i="1"/>
  <c r="AR128" i="1"/>
  <c r="AK128" i="1"/>
  <c r="AJ128" i="1"/>
  <c r="P128" i="1"/>
  <c r="G128" i="1"/>
  <c r="BB127" i="1"/>
  <c r="BA127" i="1"/>
  <c r="AY127" i="1"/>
  <c r="AR127" i="1"/>
  <c r="AK127" i="1"/>
  <c r="AJ127" i="1"/>
  <c r="P127" i="1"/>
  <c r="G127" i="1"/>
  <c r="BB126" i="1"/>
  <c r="BA126" i="1"/>
  <c r="AY126" i="1"/>
  <c r="AR126" i="1"/>
  <c r="AK126" i="1"/>
  <c r="AJ126" i="1"/>
  <c r="P126" i="1"/>
  <c r="G126" i="1"/>
  <c r="BB125" i="1"/>
  <c r="BA125" i="1"/>
  <c r="AY125" i="1"/>
  <c r="AR125" i="1"/>
  <c r="AK125" i="1"/>
  <c r="AJ125" i="1"/>
  <c r="P125" i="1"/>
  <c r="G125" i="1"/>
  <c r="BB124" i="1"/>
  <c r="BA124" i="1"/>
  <c r="AY124" i="1"/>
  <c r="AR124" i="1"/>
  <c r="AK124" i="1"/>
  <c r="AJ124" i="1"/>
  <c r="P124" i="1"/>
  <c r="G124" i="1"/>
  <c r="BB123" i="1"/>
  <c r="BA123" i="1"/>
  <c r="AZ123" i="1"/>
  <c r="AY123" i="1"/>
  <c r="AR123" i="1"/>
  <c r="AK123" i="1"/>
  <c r="AJ123" i="1"/>
  <c r="G123" i="1"/>
  <c r="BB122" i="1"/>
  <c r="BA122" i="1"/>
  <c r="AY122" i="1"/>
  <c r="AR122" i="1"/>
  <c r="AK122" i="1"/>
  <c r="AJ122" i="1"/>
  <c r="P122" i="1"/>
  <c r="G122" i="1"/>
  <c r="BB121" i="1"/>
  <c r="BA121" i="1"/>
  <c r="AY121" i="1"/>
  <c r="AR121" i="1"/>
  <c r="AK121" i="1"/>
  <c r="AJ121" i="1"/>
  <c r="P121" i="1"/>
  <c r="G121" i="1"/>
  <c r="BB120" i="1"/>
  <c r="BA120" i="1"/>
  <c r="AY120" i="1"/>
  <c r="AR120" i="1"/>
  <c r="AK120" i="1"/>
  <c r="AJ120" i="1"/>
  <c r="P120" i="1"/>
  <c r="G120" i="1"/>
  <c r="BB119" i="1"/>
  <c r="BA119" i="1"/>
  <c r="AY119" i="1"/>
  <c r="AR119" i="1"/>
  <c r="AK119" i="1"/>
  <c r="AJ119" i="1"/>
  <c r="P119" i="1"/>
  <c r="G119" i="1"/>
  <c r="BB118" i="1"/>
  <c r="BA118" i="1"/>
  <c r="AY118" i="1"/>
  <c r="AR118" i="1"/>
  <c r="AK118" i="1"/>
  <c r="AJ118" i="1"/>
  <c r="P118" i="1"/>
  <c r="G118" i="1"/>
  <c r="BB117" i="1"/>
  <c r="BA117" i="1"/>
  <c r="AY117" i="1"/>
  <c r="AR117" i="1"/>
  <c r="AK117" i="1"/>
  <c r="AJ117" i="1"/>
  <c r="P117" i="1"/>
  <c r="G117" i="1"/>
  <c r="BB116" i="1"/>
  <c r="BA116" i="1"/>
  <c r="AY116" i="1"/>
  <c r="AR116" i="1"/>
  <c r="AK116" i="1"/>
  <c r="AJ116" i="1"/>
  <c r="P116" i="1"/>
  <c r="G116" i="1"/>
  <c r="BB115" i="1"/>
  <c r="BA115" i="1"/>
  <c r="AY115" i="1"/>
  <c r="AR115" i="1"/>
  <c r="AK115" i="1"/>
  <c r="AJ115" i="1"/>
  <c r="P115" i="1"/>
  <c r="G115" i="1"/>
  <c r="BB114" i="1"/>
  <c r="BA114" i="1"/>
  <c r="AY114" i="1"/>
  <c r="AR114" i="1"/>
  <c r="AK114" i="1"/>
  <c r="AJ114" i="1"/>
  <c r="P114" i="1"/>
  <c r="G114" i="1"/>
  <c r="BB113" i="1"/>
  <c r="BA113" i="1"/>
  <c r="AY113" i="1"/>
  <c r="AR113" i="1"/>
  <c r="AK113" i="1"/>
  <c r="AJ113" i="1"/>
  <c r="P113" i="1"/>
  <c r="G113" i="1"/>
  <c r="BB112" i="1"/>
  <c r="BA112" i="1"/>
  <c r="AY112" i="1"/>
  <c r="AR112" i="1"/>
  <c r="AK112" i="1"/>
  <c r="AJ112" i="1"/>
  <c r="P112" i="1"/>
  <c r="G112" i="1"/>
  <c r="BB111" i="1"/>
  <c r="BA111" i="1"/>
  <c r="AY111" i="1"/>
  <c r="AR111" i="1"/>
  <c r="AK111" i="1"/>
  <c r="AJ111" i="1"/>
  <c r="P111" i="1"/>
  <c r="G111" i="1"/>
  <c r="BB110" i="1"/>
  <c r="BA110" i="1"/>
  <c r="AY110" i="1"/>
  <c r="AR110" i="1"/>
  <c r="AK110" i="1"/>
  <c r="AJ110" i="1"/>
  <c r="P110" i="1"/>
  <c r="G110" i="1"/>
  <c r="BB109" i="1"/>
  <c r="BA109" i="1"/>
  <c r="AY109" i="1"/>
  <c r="AR109" i="1"/>
  <c r="AK109" i="1"/>
  <c r="AJ109" i="1"/>
  <c r="P109" i="1"/>
  <c r="G109" i="1"/>
  <c r="BB108" i="1"/>
  <c r="BA108" i="1"/>
  <c r="AY108" i="1"/>
  <c r="AR108" i="1"/>
  <c r="AK108" i="1"/>
  <c r="AJ108" i="1"/>
  <c r="P108" i="1"/>
  <c r="G108" i="1"/>
  <c r="BB107" i="1"/>
  <c r="BA107" i="1"/>
  <c r="AY107" i="1"/>
  <c r="AR107" i="1"/>
  <c r="AK107" i="1"/>
  <c r="AJ107" i="1"/>
  <c r="P107" i="1"/>
  <c r="G107" i="1"/>
  <c r="BB106" i="1"/>
  <c r="BA106" i="1"/>
  <c r="AY106" i="1"/>
  <c r="AR106" i="1"/>
  <c r="AK106" i="1"/>
  <c r="AJ106" i="1"/>
  <c r="P106" i="1"/>
  <c r="G106" i="1"/>
  <c r="BB105" i="1"/>
  <c r="BA105" i="1"/>
  <c r="AY105" i="1"/>
  <c r="AR105" i="1"/>
  <c r="AK105" i="1"/>
  <c r="AJ105" i="1"/>
  <c r="P105" i="1"/>
  <c r="G105" i="1"/>
  <c r="BB104" i="1"/>
  <c r="BA104" i="1"/>
  <c r="AY104" i="1"/>
  <c r="AR104" i="1"/>
  <c r="AK104" i="1"/>
  <c r="AJ104" i="1"/>
  <c r="P104" i="1"/>
  <c r="G104" i="1"/>
  <c r="BB103" i="1"/>
  <c r="BA103" i="1"/>
  <c r="AY103" i="1"/>
  <c r="AR103" i="1"/>
  <c r="AK103" i="1"/>
  <c r="AJ103" i="1"/>
  <c r="P103" i="1"/>
  <c r="G103" i="1"/>
  <c r="BB102" i="1"/>
  <c r="BA102" i="1"/>
  <c r="AY102" i="1"/>
  <c r="AR102" i="1"/>
  <c r="AK102" i="1"/>
  <c r="AJ102" i="1"/>
  <c r="P102" i="1"/>
  <c r="G102" i="1"/>
  <c r="BB101" i="1"/>
  <c r="BA101" i="1"/>
  <c r="AY101" i="1"/>
  <c r="AR101" i="1"/>
  <c r="AK101" i="1"/>
  <c r="AJ101" i="1"/>
  <c r="P101" i="1"/>
  <c r="G101" i="1"/>
  <c r="BB100" i="1"/>
  <c r="BA100" i="1"/>
  <c r="AY100" i="1"/>
  <c r="AR100" i="1"/>
  <c r="AK100" i="1"/>
  <c r="AJ100" i="1"/>
  <c r="P100" i="1"/>
  <c r="G100" i="1"/>
  <c r="BB99" i="1"/>
  <c r="BA99" i="1"/>
  <c r="AY99" i="1"/>
  <c r="AR99" i="1"/>
  <c r="AK99" i="1"/>
  <c r="AJ99" i="1"/>
  <c r="P99" i="1"/>
  <c r="G99" i="1"/>
  <c r="BB98" i="1"/>
  <c r="BA98" i="1"/>
  <c r="AY98" i="1"/>
  <c r="AR98" i="1"/>
  <c r="AK98" i="1"/>
  <c r="AJ98" i="1"/>
  <c r="P98" i="1"/>
  <c r="G98" i="1"/>
  <c r="BB97" i="1"/>
  <c r="BA97" i="1"/>
  <c r="AY97" i="1"/>
  <c r="AR97" i="1"/>
  <c r="AK97" i="1"/>
  <c r="AJ97" i="1"/>
  <c r="P97" i="1"/>
  <c r="G97" i="1"/>
  <c r="BB96" i="1"/>
  <c r="BA96" i="1"/>
  <c r="AY96" i="1"/>
  <c r="AR96" i="1"/>
  <c r="AK96" i="1"/>
  <c r="AJ96" i="1"/>
  <c r="P96" i="1"/>
  <c r="G96" i="1"/>
  <c r="BB95" i="1"/>
  <c r="BA95" i="1"/>
  <c r="AY95" i="1"/>
  <c r="AR95" i="1"/>
  <c r="AK95" i="1"/>
  <c r="AJ95" i="1"/>
  <c r="P95" i="1"/>
  <c r="G95" i="1"/>
  <c r="BB94" i="1"/>
  <c r="BA94" i="1"/>
  <c r="AY94" i="1"/>
  <c r="AR94" i="1"/>
  <c r="AK94" i="1"/>
  <c r="AJ94" i="1"/>
  <c r="P94" i="1"/>
  <c r="G94" i="1"/>
  <c r="BB93" i="1"/>
  <c r="AY93" i="1"/>
  <c r="AR93" i="1"/>
  <c r="AK93" i="1"/>
  <c r="AJ93" i="1"/>
  <c r="P93" i="1"/>
  <c r="G93" i="1"/>
  <c r="BB92" i="1"/>
  <c r="AY92" i="1"/>
  <c r="AR92" i="1"/>
  <c r="AK92" i="1"/>
  <c r="AJ92" i="1"/>
  <c r="P92" i="1"/>
  <c r="G92" i="1"/>
  <c r="BB91" i="1"/>
  <c r="AY91" i="1"/>
  <c r="AR91" i="1"/>
  <c r="AK91" i="1"/>
  <c r="AJ91" i="1"/>
  <c r="P91" i="1"/>
  <c r="G91" i="1"/>
  <c r="BB90" i="1"/>
  <c r="BA90" i="1"/>
  <c r="AY90" i="1"/>
  <c r="AR90" i="1"/>
  <c r="AK90" i="1"/>
  <c r="AJ90" i="1"/>
  <c r="P90" i="1"/>
  <c r="G90" i="1"/>
  <c r="BB89" i="1"/>
  <c r="BA89" i="1"/>
  <c r="AY89" i="1"/>
  <c r="AR89" i="1"/>
  <c r="AK89" i="1"/>
  <c r="AJ89" i="1"/>
  <c r="P89" i="1"/>
  <c r="G89" i="1"/>
  <c r="BB88" i="1"/>
  <c r="BA88" i="1"/>
  <c r="AY88" i="1"/>
  <c r="AR88" i="1"/>
  <c r="AK88" i="1"/>
  <c r="AJ88" i="1"/>
  <c r="P88" i="1"/>
  <c r="G88" i="1"/>
  <c r="BB81" i="1"/>
  <c r="BA81" i="1"/>
  <c r="AY81" i="1"/>
  <c r="AR81" i="1"/>
  <c r="AK81" i="1"/>
  <c r="AJ81" i="1"/>
  <c r="P81" i="1"/>
  <c r="G81" i="1"/>
  <c r="BB80" i="1"/>
  <c r="BA80" i="1"/>
  <c r="AY80" i="1"/>
  <c r="AR80" i="1"/>
  <c r="AK80" i="1"/>
  <c r="AJ80" i="1"/>
  <c r="P80" i="1"/>
  <c r="G80" i="1"/>
  <c r="BB79" i="1"/>
  <c r="BA79" i="1"/>
  <c r="AY79" i="1"/>
  <c r="AR79" i="1"/>
  <c r="AK79" i="1"/>
  <c r="AJ79" i="1"/>
  <c r="P79" i="1"/>
  <c r="G79" i="1"/>
  <c r="BB78" i="1"/>
  <c r="BA78" i="1"/>
  <c r="AY78" i="1"/>
  <c r="AR78" i="1"/>
  <c r="AK78" i="1"/>
  <c r="AJ78" i="1"/>
  <c r="P78" i="1"/>
  <c r="G78" i="1"/>
  <c r="BB77" i="1"/>
  <c r="BA77" i="1"/>
  <c r="AY77" i="1"/>
  <c r="AR77" i="1"/>
  <c r="AK77" i="1"/>
  <c r="AJ77" i="1"/>
  <c r="P77" i="1"/>
  <c r="G77" i="1"/>
  <c r="BB76" i="1"/>
  <c r="BA76" i="1"/>
  <c r="AY76" i="1"/>
  <c r="AR76" i="1"/>
  <c r="AK76" i="1"/>
  <c r="AJ76" i="1"/>
  <c r="P76" i="1"/>
  <c r="G76" i="1"/>
  <c r="BB75" i="1"/>
  <c r="BA75" i="1"/>
  <c r="AY75" i="1"/>
  <c r="AR75" i="1"/>
  <c r="AK75" i="1"/>
  <c r="AJ75" i="1"/>
  <c r="P75" i="1"/>
  <c r="G75" i="1"/>
  <c r="BB74" i="1"/>
  <c r="BA74" i="1"/>
  <c r="AY74" i="1"/>
  <c r="AR74" i="1"/>
  <c r="AK74" i="1"/>
  <c r="AJ74" i="1"/>
  <c r="P74" i="1"/>
  <c r="G74" i="1"/>
  <c r="BB73" i="1"/>
  <c r="BA73" i="1"/>
  <c r="AY73" i="1"/>
  <c r="AR73" i="1"/>
  <c r="AK73" i="1"/>
  <c r="AJ73" i="1"/>
  <c r="P73" i="1"/>
  <c r="G73" i="1"/>
  <c r="BB72" i="1"/>
  <c r="BA72" i="1"/>
  <c r="AY72" i="1"/>
  <c r="AR72" i="1"/>
  <c r="AK72" i="1"/>
  <c r="AJ72" i="1"/>
  <c r="P72" i="1"/>
  <c r="G72" i="1"/>
  <c r="BB71" i="1"/>
  <c r="BA71" i="1"/>
  <c r="AY71" i="1"/>
  <c r="AR71" i="1"/>
  <c r="AK71" i="1"/>
  <c r="AJ71" i="1"/>
  <c r="P71" i="1"/>
  <c r="G71" i="1"/>
  <c r="BB70" i="1"/>
  <c r="BA70" i="1"/>
  <c r="AY70" i="1"/>
  <c r="AR70" i="1"/>
  <c r="AK70" i="1"/>
  <c r="AJ70" i="1"/>
  <c r="P70" i="1"/>
  <c r="G70" i="1"/>
  <c r="BB69" i="1"/>
  <c r="BA69" i="1"/>
  <c r="AR69" i="1"/>
  <c r="AK69" i="1"/>
  <c r="AJ69" i="1"/>
  <c r="P69" i="1"/>
  <c r="G69" i="1"/>
  <c r="BB68" i="1"/>
  <c r="BA68" i="1"/>
  <c r="AY68" i="1"/>
  <c r="AR68" i="1"/>
  <c r="AK68" i="1"/>
  <c r="AJ68" i="1"/>
  <c r="P68" i="1"/>
  <c r="G68" i="1"/>
  <c r="BB67" i="1"/>
  <c r="BA67" i="1"/>
  <c r="AY67" i="1"/>
  <c r="AR67" i="1"/>
  <c r="AK67" i="1"/>
  <c r="AJ67" i="1"/>
  <c r="P67" i="1"/>
  <c r="G67" i="1"/>
  <c r="BB66" i="1"/>
  <c r="BA66" i="1"/>
  <c r="AY66" i="1"/>
  <c r="AR66" i="1"/>
  <c r="AK66" i="1"/>
  <c r="AJ66" i="1"/>
  <c r="P66" i="1"/>
  <c r="G66" i="1"/>
  <c r="BB65" i="1"/>
  <c r="BA65" i="1"/>
  <c r="AZ65" i="1"/>
  <c r="AY65" i="1"/>
  <c r="AR65" i="1"/>
  <c r="AK65" i="1"/>
  <c r="AJ65" i="1"/>
  <c r="G65" i="1"/>
  <c r="BB64" i="1"/>
  <c r="BA64" i="1"/>
  <c r="AY64" i="1"/>
  <c r="AR64" i="1"/>
  <c r="AK64" i="1"/>
  <c r="AJ64" i="1"/>
  <c r="P64" i="1"/>
  <c r="G64" i="1"/>
  <c r="BB63" i="1"/>
  <c r="BA63" i="1"/>
  <c r="AY63" i="1"/>
  <c r="AR63" i="1"/>
  <c r="AK63" i="1"/>
  <c r="AJ63" i="1"/>
  <c r="P63" i="1"/>
  <c r="G63" i="1"/>
  <c r="BB62" i="1"/>
  <c r="BA62" i="1"/>
  <c r="AY62" i="1"/>
  <c r="AR62" i="1"/>
  <c r="AK62" i="1"/>
  <c r="AJ62" i="1"/>
  <c r="P62" i="1"/>
  <c r="G62" i="1"/>
  <c r="BB61" i="1"/>
  <c r="BA61" i="1"/>
  <c r="AY61" i="1"/>
  <c r="AR61" i="1"/>
  <c r="AK61" i="1"/>
  <c r="AJ61" i="1"/>
  <c r="P61" i="1"/>
  <c r="G61" i="1"/>
  <c r="BB60" i="1"/>
  <c r="BA60" i="1"/>
  <c r="AY60" i="1"/>
  <c r="AR60" i="1"/>
  <c r="AK60" i="1"/>
  <c r="AJ60" i="1"/>
  <c r="P60" i="1"/>
  <c r="G60" i="1"/>
  <c r="BB59" i="1"/>
  <c r="BA59" i="1"/>
  <c r="AY59" i="1"/>
  <c r="AR59" i="1"/>
  <c r="AK59" i="1"/>
  <c r="AJ59" i="1"/>
  <c r="P59" i="1"/>
  <c r="G59" i="1"/>
  <c r="BB58" i="1"/>
  <c r="BA58" i="1"/>
  <c r="AY58" i="1"/>
  <c r="AR58" i="1"/>
  <c r="AK58" i="1"/>
  <c r="AJ58" i="1"/>
  <c r="P58" i="1"/>
  <c r="G58" i="1"/>
  <c r="BB57" i="1"/>
  <c r="BA57" i="1"/>
  <c r="AY57" i="1"/>
  <c r="AR57" i="1"/>
  <c r="AK57" i="1"/>
  <c r="AJ57" i="1"/>
  <c r="P57" i="1"/>
  <c r="G57" i="1"/>
  <c r="BB56" i="1"/>
  <c r="BA56" i="1"/>
  <c r="AY56" i="1"/>
  <c r="AR56" i="1"/>
  <c r="AK56" i="1"/>
  <c r="AJ56" i="1"/>
  <c r="P56" i="1"/>
  <c r="G56" i="1"/>
  <c r="BB55" i="1"/>
  <c r="BA55" i="1"/>
  <c r="AY55" i="1"/>
  <c r="AR55" i="1"/>
  <c r="AK55" i="1"/>
  <c r="AJ55" i="1"/>
  <c r="P55" i="1"/>
  <c r="G55" i="1"/>
  <c r="BB54" i="1"/>
  <c r="BA54" i="1"/>
  <c r="AY54" i="1"/>
  <c r="AR54" i="1"/>
  <c r="AK54" i="1"/>
  <c r="AJ54" i="1"/>
  <c r="P54" i="1"/>
  <c r="G54" i="1"/>
  <c r="BB53" i="1"/>
  <c r="BA53" i="1"/>
  <c r="AY53" i="1"/>
  <c r="AR53" i="1"/>
  <c r="AO53" i="1"/>
  <c r="AK53" i="1"/>
  <c r="AJ53" i="1"/>
  <c r="P53" i="1"/>
  <c r="G53" i="1"/>
  <c r="BB52" i="1"/>
  <c r="BA52" i="1"/>
  <c r="AY52" i="1"/>
  <c r="AR52" i="1"/>
  <c r="AO52" i="1"/>
  <c r="AK52" i="1"/>
  <c r="AJ52" i="1"/>
  <c r="P52" i="1"/>
  <c r="G52" i="1"/>
  <c r="BB51" i="1"/>
  <c r="BA51" i="1"/>
  <c r="AY51" i="1"/>
  <c r="AR51" i="1"/>
  <c r="AO51" i="1"/>
  <c r="AK51" i="1"/>
  <c r="AJ51" i="1"/>
  <c r="P51" i="1"/>
  <c r="G51" i="1"/>
  <c r="BB50" i="1"/>
  <c r="BA50" i="1"/>
  <c r="AY50" i="1"/>
  <c r="AR50" i="1"/>
  <c r="AK50" i="1"/>
  <c r="AJ50" i="1"/>
  <c r="P50" i="1"/>
  <c r="G50" i="1"/>
  <c r="BB49" i="1"/>
  <c r="BA49" i="1"/>
  <c r="AY49" i="1"/>
  <c r="AR49" i="1"/>
  <c r="AK49" i="1"/>
  <c r="AJ49" i="1"/>
  <c r="P49" i="1"/>
  <c r="G49" i="1"/>
  <c r="BB48" i="1"/>
  <c r="BA48" i="1"/>
  <c r="AY48" i="1"/>
  <c r="AR48" i="1"/>
  <c r="AO48" i="1"/>
  <c r="AK48" i="1"/>
  <c r="AJ48" i="1"/>
  <c r="P48" i="1"/>
  <c r="G48" i="1"/>
  <c r="BB47" i="1"/>
  <c r="BA47" i="1"/>
  <c r="AY47" i="1"/>
  <c r="AR47" i="1"/>
  <c r="AO47" i="1"/>
  <c r="AK47" i="1"/>
  <c r="AJ47" i="1"/>
  <c r="P47" i="1"/>
  <c r="G47" i="1"/>
  <c r="BB46" i="1"/>
  <c r="BA46" i="1"/>
  <c r="AY46" i="1"/>
  <c r="AR46" i="1"/>
  <c r="AK46" i="1"/>
  <c r="AJ46" i="1"/>
  <c r="P46" i="1"/>
  <c r="G46" i="1"/>
  <c r="BB45" i="1"/>
  <c r="BA45" i="1"/>
  <c r="AY45" i="1"/>
  <c r="AR45" i="1"/>
  <c r="AK45" i="1"/>
  <c r="AJ45" i="1"/>
  <c r="P45" i="1"/>
  <c r="G45" i="1"/>
  <c r="BB44" i="1"/>
  <c r="BA44" i="1"/>
  <c r="AY44" i="1"/>
  <c r="AR44" i="1"/>
  <c r="AK44" i="1"/>
  <c r="AJ44" i="1"/>
  <c r="P44" i="1"/>
  <c r="G44" i="1"/>
  <c r="BB43" i="1"/>
  <c r="BA43" i="1"/>
  <c r="AY43" i="1"/>
  <c r="AR43" i="1"/>
  <c r="AK43" i="1"/>
  <c r="AJ43" i="1"/>
  <c r="P43" i="1"/>
  <c r="G43" i="1"/>
  <c r="BB42" i="1"/>
  <c r="BA42" i="1"/>
  <c r="AY42" i="1"/>
  <c r="AR42" i="1"/>
  <c r="AK42" i="1"/>
  <c r="AJ42" i="1"/>
  <c r="P42" i="1"/>
  <c r="G42" i="1"/>
  <c r="BB41" i="1"/>
  <c r="BA41" i="1"/>
  <c r="AY41" i="1"/>
  <c r="AR41" i="1"/>
  <c r="AK41" i="1"/>
  <c r="AJ41" i="1"/>
  <c r="P41" i="1"/>
  <c r="G41" i="1"/>
  <c r="BB40" i="1"/>
  <c r="BA40" i="1"/>
  <c r="AY40" i="1"/>
  <c r="AR40" i="1"/>
  <c r="AK40" i="1"/>
  <c r="AJ40" i="1"/>
  <c r="P40" i="1"/>
  <c r="G40" i="1"/>
  <c r="BB39" i="1"/>
  <c r="BA39" i="1"/>
  <c r="AY39" i="1"/>
  <c r="AR39" i="1"/>
  <c r="AK39" i="1"/>
  <c r="AJ39" i="1"/>
  <c r="G39" i="1"/>
  <c r="BB38" i="1"/>
  <c r="BA38" i="1"/>
  <c r="AY38" i="1"/>
  <c r="AR38" i="1"/>
  <c r="AK38" i="1"/>
  <c r="AJ38" i="1"/>
  <c r="P38" i="1"/>
  <c r="G38" i="1"/>
  <c r="BB37" i="1"/>
  <c r="BA37" i="1"/>
  <c r="AZ37" i="1"/>
  <c r="AY37" i="1"/>
  <c r="AR37" i="1"/>
  <c r="AK37" i="1"/>
  <c r="AJ37" i="1"/>
  <c r="G37" i="1"/>
  <c r="BB36" i="1"/>
  <c r="BA36" i="1"/>
  <c r="AY36" i="1"/>
  <c r="AR36" i="1"/>
  <c r="AK36" i="1"/>
  <c r="AJ36" i="1"/>
  <c r="P36" i="1"/>
  <c r="G36" i="1"/>
  <c r="BB35" i="1"/>
  <c r="BA35" i="1"/>
  <c r="AY35" i="1"/>
  <c r="AR35" i="1"/>
  <c r="AK35" i="1"/>
  <c r="AJ35" i="1"/>
  <c r="P35" i="1"/>
  <c r="G35" i="1"/>
  <c r="BB34" i="1"/>
  <c r="BA34" i="1"/>
  <c r="AY34" i="1"/>
  <c r="AR34" i="1"/>
  <c r="AK34" i="1"/>
  <c r="AJ34" i="1"/>
  <c r="P34" i="1"/>
  <c r="G34" i="1"/>
  <c r="BB33" i="1"/>
  <c r="BA33" i="1"/>
  <c r="AY33" i="1"/>
  <c r="AR33" i="1"/>
  <c r="AK33" i="1"/>
  <c r="AJ33" i="1"/>
  <c r="P33" i="1"/>
  <c r="G33" i="1"/>
  <c r="BB32" i="1"/>
  <c r="BA32" i="1"/>
  <c r="AY32" i="1"/>
  <c r="AR32" i="1"/>
  <c r="AK32" i="1"/>
  <c r="AJ32" i="1"/>
  <c r="P32" i="1"/>
  <c r="G32" i="1"/>
  <c r="BB31" i="1"/>
  <c r="BA31" i="1"/>
  <c r="AY31" i="1"/>
  <c r="AR31" i="1"/>
  <c r="AK31" i="1"/>
  <c r="AJ31" i="1"/>
  <c r="P31" i="1"/>
  <c r="G31" i="1"/>
  <c r="BB30" i="1"/>
  <c r="BA30" i="1"/>
  <c r="AY30" i="1"/>
  <c r="AR30" i="1"/>
  <c r="AK30" i="1"/>
  <c r="AJ30" i="1"/>
  <c r="AL30" i="1" s="1"/>
  <c r="P30" i="1"/>
  <c r="G30" i="1"/>
  <c r="BB29" i="1"/>
  <c r="BA29" i="1"/>
  <c r="AY29" i="1"/>
  <c r="AR29" i="1"/>
  <c r="AK29" i="1"/>
  <c r="AJ29" i="1"/>
  <c r="P29" i="1"/>
  <c r="G29" i="1"/>
  <c r="BB28" i="1"/>
  <c r="BA28" i="1"/>
  <c r="AY28" i="1"/>
  <c r="AR28" i="1"/>
  <c r="AK28" i="1"/>
  <c r="AJ28" i="1"/>
  <c r="P28" i="1"/>
  <c r="G28" i="1"/>
  <c r="BB27" i="1"/>
  <c r="BA27" i="1"/>
  <c r="AY27" i="1"/>
  <c r="AR27" i="1"/>
  <c r="AK27" i="1"/>
  <c r="AJ27" i="1"/>
  <c r="P27" i="1"/>
  <c r="G27" i="1"/>
  <c r="BB26" i="1"/>
  <c r="BA26" i="1"/>
  <c r="AY26" i="1"/>
  <c r="AR26" i="1"/>
  <c r="AK26" i="1"/>
  <c r="AJ26" i="1"/>
  <c r="P26" i="1"/>
  <c r="G26" i="1"/>
  <c r="BB25" i="1"/>
  <c r="BA25" i="1"/>
  <c r="AY25" i="1"/>
  <c r="AR25" i="1"/>
  <c r="AK25" i="1"/>
  <c r="AJ25" i="1"/>
  <c r="P25" i="1"/>
  <c r="G25" i="1"/>
  <c r="BB24" i="1"/>
  <c r="BA24" i="1"/>
  <c r="AY24" i="1"/>
  <c r="AR24" i="1"/>
  <c r="AK24" i="1"/>
  <c r="AJ24" i="1"/>
  <c r="G24" i="1"/>
  <c r="BB23" i="1"/>
  <c r="BA23" i="1"/>
  <c r="AY23" i="1"/>
  <c r="AR23" i="1"/>
  <c r="AK23" i="1"/>
  <c r="AJ23" i="1"/>
  <c r="P23" i="1"/>
  <c r="G23" i="1"/>
  <c r="BB22" i="1"/>
  <c r="BA22" i="1"/>
  <c r="AY22" i="1"/>
  <c r="AR22" i="1"/>
  <c r="AK22" i="1"/>
  <c r="AJ22" i="1"/>
  <c r="P22" i="1"/>
  <c r="G22" i="1"/>
  <c r="BB21" i="1"/>
  <c r="BA21" i="1"/>
  <c r="AY21" i="1"/>
  <c r="AR21" i="1"/>
  <c r="AK21" i="1"/>
  <c r="AJ21" i="1"/>
  <c r="P21" i="1"/>
  <c r="G21" i="1"/>
  <c r="BB20" i="1"/>
  <c r="BA20" i="1"/>
  <c r="AY20" i="1"/>
  <c r="AR20" i="1"/>
  <c r="AK20" i="1"/>
  <c r="AJ20" i="1"/>
  <c r="P20" i="1"/>
  <c r="G20" i="1"/>
  <c r="BB19" i="1"/>
  <c r="BA19" i="1"/>
  <c r="AY19" i="1"/>
  <c r="AR19" i="1"/>
  <c r="AK19" i="1"/>
  <c r="AJ19" i="1"/>
  <c r="P19" i="1"/>
  <c r="G19" i="1"/>
  <c r="BB18" i="1"/>
  <c r="BA18" i="1"/>
  <c r="AY18" i="1"/>
  <c r="AR18" i="1"/>
  <c r="AK18" i="1"/>
  <c r="AJ18" i="1"/>
  <c r="AL18" i="1" s="1"/>
  <c r="P18" i="1"/>
  <c r="G18" i="1"/>
  <c r="BB17" i="1"/>
  <c r="BA17" i="1"/>
  <c r="AY17" i="1"/>
  <c r="AR17" i="1"/>
  <c r="AK17" i="1"/>
  <c r="AJ17" i="1"/>
  <c r="AL17" i="1" s="1"/>
  <c r="P17" i="1"/>
  <c r="G17" i="1"/>
  <c r="BB16" i="1"/>
  <c r="BA16" i="1"/>
  <c r="AY16" i="1"/>
  <c r="AR16" i="1"/>
  <c r="AK16" i="1"/>
  <c r="AJ16" i="1"/>
  <c r="AL16" i="1" s="1"/>
  <c r="P16" i="1"/>
  <c r="G16" i="1"/>
  <c r="BB15" i="1"/>
  <c r="BA15" i="1"/>
  <c r="AY15" i="1"/>
  <c r="AR15" i="1"/>
  <c r="AK15" i="1"/>
  <c r="AJ15" i="1"/>
  <c r="AL15" i="1" s="1"/>
  <c r="P15" i="1"/>
  <c r="G15" i="1"/>
  <c r="BB14" i="1"/>
  <c r="BA14" i="1"/>
  <c r="AY14" i="1"/>
  <c r="AR14" i="1"/>
  <c r="AK14" i="1"/>
  <c r="AJ14" i="1"/>
  <c r="P14" i="1"/>
  <c r="G14" i="1"/>
  <c r="BB13" i="1"/>
  <c r="BA13" i="1"/>
  <c r="AY13" i="1"/>
  <c r="AR13" i="1"/>
  <c r="AK13" i="1"/>
  <c r="AJ13" i="1"/>
  <c r="AL13" i="1" s="1"/>
  <c r="P13" i="1"/>
  <c r="G13" i="1"/>
  <c r="BB12" i="1"/>
  <c r="BA12" i="1"/>
  <c r="AY12" i="1"/>
  <c r="AR12" i="1"/>
  <c r="AK12" i="1"/>
  <c r="AJ12" i="1"/>
  <c r="AL12" i="1" s="1"/>
  <c r="P12" i="1"/>
  <c r="G12" i="1"/>
  <c r="BB11" i="1"/>
  <c r="BA11" i="1"/>
  <c r="AY11" i="1"/>
  <c r="AR11" i="1"/>
  <c r="AK11" i="1"/>
  <c r="AJ11" i="1"/>
  <c r="AL11" i="1" s="1"/>
  <c r="P11" i="1"/>
  <c r="G11" i="1"/>
  <c r="BB10" i="1"/>
  <c r="BA10" i="1"/>
  <c r="AY10" i="1"/>
  <c r="AR10" i="1"/>
  <c r="AK10" i="1"/>
  <c r="AJ10" i="1"/>
  <c r="AL10" i="1" s="1"/>
  <c r="P10" i="1"/>
  <c r="G10" i="1"/>
  <c r="BB9" i="1"/>
  <c r="BA9" i="1"/>
  <c r="AY9" i="1"/>
  <c r="AR9" i="1"/>
  <c r="AK9" i="1"/>
  <c r="AJ9" i="1"/>
  <c r="AL9" i="1" s="1"/>
  <c r="P9" i="1"/>
  <c r="G9" i="1"/>
  <c r="BB8" i="1"/>
  <c r="BA8" i="1"/>
  <c r="AY8" i="1"/>
  <c r="AR8" i="1"/>
  <c r="AK8" i="1"/>
  <c r="AJ8" i="1"/>
  <c r="AL8" i="1" s="1"/>
  <c r="P8" i="1"/>
  <c r="G8" i="1"/>
  <c r="BB7" i="1"/>
  <c r="BA7" i="1"/>
  <c r="AY7" i="1"/>
  <c r="AR7" i="1"/>
  <c r="AK7" i="1"/>
  <c r="AJ7" i="1"/>
  <c r="P7" i="1"/>
  <c r="G7" i="1"/>
  <c r="BB6" i="1"/>
  <c r="BA6" i="1"/>
  <c r="AY6" i="1"/>
  <c r="AR6" i="1"/>
  <c r="AK6" i="1"/>
  <c r="AJ6" i="1"/>
  <c r="P6" i="1"/>
  <c r="G6" i="1"/>
  <c r="BA5" i="1"/>
  <c r="AY5" i="1"/>
  <c r="AR5" i="1"/>
  <c r="AO5" i="1"/>
  <c r="AK5" i="1"/>
  <c r="AJ5" i="1"/>
  <c r="P5" i="1"/>
  <c r="G5" i="1"/>
  <c r="AK2" i="1"/>
  <c r="AJ2" i="1"/>
  <c r="AL2" i="1" s="1"/>
  <c r="Q1" i="1"/>
  <c r="AL5" i="1" l="1"/>
  <c r="Q295" i="1"/>
  <c r="AL317" i="1"/>
  <c r="AL319" i="1"/>
  <c r="AL321" i="1"/>
  <c r="AL323" i="1"/>
  <c r="AL325" i="1"/>
  <c r="AL327" i="1"/>
  <c r="AL328" i="1"/>
  <c r="AL330" i="1"/>
  <c r="AL332" i="1"/>
  <c r="AL334" i="1"/>
  <c r="AL335" i="1"/>
  <c r="AL363" i="1"/>
  <c r="AL398" i="1"/>
  <c r="AL89" i="1"/>
  <c r="AL237" i="1"/>
  <c r="AL273" i="1"/>
  <c r="AL288" i="1"/>
  <c r="AL940" i="1"/>
  <c r="AL971" i="1"/>
  <c r="AL1047" i="1"/>
  <c r="AL1057" i="1"/>
  <c r="AL1058" i="1"/>
  <c r="AL1059" i="1"/>
  <c r="AL1060" i="1"/>
  <c r="AL1061" i="1"/>
  <c r="AL1062" i="1"/>
  <c r="AL1063"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318" i="1"/>
  <c r="AL320" i="1"/>
  <c r="AL322" i="1"/>
  <c r="AL324" i="1"/>
  <c r="AL329" i="1"/>
  <c r="AL331" i="1"/>
  <c r="AL333" i="1"/>
  <c r="AL399" i="1"/>
  <c r="AL80" i="1"/>
  <c r="AL233" i="1"/>
  <c r="AL250" i="1"/>
  <c r="AL270" i="1"/>
  <c r="AL287" i="1"/>
  <c r="AL941" i="1"/>
  <c r="AL947" i="1"/>
  <c r="AL950" i="1"/>
  <c r="AL951" i="1"/>
  <c r="AL952" i="1"/>
  <c r="AL953" i="1"/>
  <c r="AL954" i="1"/>
  <c r="AL955" i="1"/>
  <c r="AL956" i="1"/>
  <c r="AL957" i="1"/>
  <c r="AL958" i="1"/>
  <c r="AL959" i="1"/>
  <c r="AL960" i="1"/>
  <c r="AL961" i="1"/>
  <c r="AL962" i="1"/>
  <c r="AL963" i="1"/>
  <c r="AL964" i="1"/>
  <c r="AL965" i="1"/>
  <c r="AL966" i="1"/>
  <c r="AL967" i="1"/>
  <c r="AL968" i="1"/>
  <c r="AL969" i="1"/>
  <c r="AL970" i="1"/>
  <c r="AL1048" i="1"/>
  <c r="AL1129" i="1"/>
  <c r="AL308" i="1"/>
  <c r="AL309" i="1"/>
  <c r="AL310" i="1"/>
  <c r="AL313" i="1"/>
  <c r="AL364" i="1"/>
  <c r="AL371" i="1"/>
  <c r="AL379" i="1"/>
  <c r="AL385" i="1"/>
  <c r="AL388" i="1"/>
  <c r="AL407" i="1"/>
  <c r="AL70" i="1"/>
  <c r="AL75" i="1"/>
  <c r="AL88" i="1"/>
  <c r="AL236" i="1"/>
  <c r="AL242" i="1"/>
  <c r="AL247" i="1"/>
  <c r="AL253" i="1"/>
  <c r="AL260" i="1"/>
  <c r="AL265" i="1"/>
  <c r="AL271" i="1"/>
  <c r="AL278" i="1"/>
  <c r="AL283" i="1"/>
  <c r="AL55" i="1"/>
  <c r="AL136" i="1"/>
  <c r="AL942" i="1"/>
  <c r="AL943" i="1"/>
  <c r="AL944" i="1"/>
  <c r="AL945" i="1"/>
  <c r="AL946" i="1"/>
  <c r="AL948" i="1"/>
  <c r="AL949" i="1"/>
  <c r="AL1049" i="1"/>
  <c r="AL1130" i="1"/>
  <c r="AL6" i="1"/>
  <c r="AL7" i="1"/>
  <c r="AL20" i="1"/>
  <c r="AL23" i="1"/>
  <c r="AL299" i="1"/>
  <c r="AL366" i="1"/>
  <c r="AL377" i="1"/>
  <c r="AL382" i="1"/>
  <c r="AL408" i="1"/>
  <c r="AL72" i="1"/>
  <c r="AL77" i="1"/>
  <c r="AL90" i="1"/>
  <c r="AL232" i="1"/>
  <c r="AL239" i="1"/>
  <c r="AL245" i="1"/>
  <c r="AL251" i="1"/>
  <c r="AL257" i="1"/>
  <c r="AL261" i="1"/>
  <c r="AL266" i="1"/>
  <c r="AL272" i="1"/>
  <c r="AL277" i="1"/>
  <c r="AL282" i="1"/>
  <c r="AL289" i="1"/>
  <c r="AL54" i="1"/>
  <c r="AL59" i="1"/>
  <c r="AL63" i="1"/>
  <c r="AL67" i="1"/>
  <c r="AL978" i="1"/>
  <c r="AL979" i="1"/>
  <c r="AL980" i="1"/>
  <c r="AL981" i="1"/>
  <c r="AL982" i="1"/>
  <c r="AL1050" i="1"/>
  <c r="AL1132" i="1"/>
  <c r="AL1133" i="1"/>
  <c r="AL1134" i="1"/>
  <c r="AL1138" i="1"/>
  <c r="AL1150" i="1"/>
  <c r="AL14" i="1"/>
  <c r="AL21" i="1"/>
  <c r="AL52" i="1"/>
  <c r="AL92" i="1"/>
  <c r="AL133" i="1"/>
  <c r="AL367" i="1"/>
  <c r="AL374" i="1"/>
  <c r="AL380" i="1"/>
  <c r="AL386" i="1"/>
  <c r="AL403" i="1"/>
  <c r="AL74" i="1"/>
  <c r="AL79" i="1"/>
  <c r="AL91" i="1"/>
  <c r="AL235" i="1"/>
  <c r="AL241" i="1"/>
  <c r="AL246" i="1"/>
  <c r="AL252" i="1"/>
  <c r="AL258" i="1"/>
  <c r="AL263" i="1"/>
  <c r="AL268" i="1"/>
  <c r="AL274" i="1"/>
  <c r="AL279" i="1"/>
  <c r="AL285" i="1"/>
  <c r="AL57" i="1"/>
  <c r="AL61" i="1"/>
  <c r="AL69" i="1"/>
  <c r="AL135" i="1"/>
  <c r="AL137" i="1"/>
  <c r="AL138" i="1"/>
  <c r="AL173" i="1"/>
  <c r="AL977" i="1"/>
  <c r="AL983" i="1"/>
  <c r="AL991" i="1"/>
  <c r="AL1051" i="1"/>
  <c r="AL1139" i="1"/>
  <c r="AL1144" i="1"/>
  <c r="AL1145" i="1"/>
  <c r="AL1146" i="1"/>
  <c r="AL1147" i="1"/>
  <c r="AL1148" i="1"/>
  <c r="AL1149" i="1"/>
  <c r="AL1151" i="1"/>
  <c r="AL1152" i="1"/>
  <c r="AL1153" i="1"/>
  <c r="AL1154" i="1"/>
  <c r="AL1155" i="1"/>
  <c r="AL1156" i="1"/>
  <c r="AL1157" i="1"/>
  <c r="AL1158" i="1"/>
  <c r="AL1159" i="1"/>
  <c r="AL1160" i="1"/>
  <c r="AL1161" i="1"/>
  <c r="AL1162" i="1"/>
  <c r="AL1163" i="1"/>
  <c r="AL1164" i="1"/>
  <c r="AL368" i="1"/>
  <c r="AL373" i="1"/>
  <c r="AL378" i="1"/>
  <c r="AL384" i="1"/>
  <c r="AL405" i="1"/>
  <c r="AL73" i="1"/>
  <c r="AL78" i="1"/>
  <c r="AL81" i="1"/>
  <c r="AL234" i="1"/>
  <c r="AL238" i="1"/>
  <c r="AL243" i="1"/>
  <c r="AL248" i="1"/>
  <c r="AL255" i="1"/>
  <c r="AL259" i="1"/>
  <c r="AL264" i="1"/>
  <c r="AL269" i="1"/>
  <c r="AL276" i="1"/>
  <c r="AL281" i="1"/>
  <c r="AL284" i="1"/>
  <c r="AL290" i="1"/>
  <c r="AL58" i="1"/>
  <c r="AL62" i="1"/>
  <c r="AL66" i="1"/>
  <c r="AL139" i="1"/>
  <c r="AL141" i="1"/>
  <c r="AL143" i="1"/>
  <c r="AL145" i="1"/>
  <c r="AL147" i="1"/>
  <c r="AL149" i="1"/>
  <c r="AL151" i="1"/>
  <c r="AL153" i="1"/>
  <c r="AL154" i="1"/>
  <c r="AL157" i="1"/>
  <c r="AL158" i="1"/>
  <c r="AL160" i="1"/>
  <c r="AL162" i="1"/>
  <c r="AL164" i="1"/>
  <c r="AL166" i="1"/>
  <c r="AL169" i="1"/>
  <c r="AL177" i="1"/>
  <c r="AL179" i="1"/>
  <c r="AL181" i="1"/>
  <c r="AL183" i="1"/>
  <c r="AL185" i="1"/>
  <c r="AL187" i="1"/>
  <c r="AL188" i="1"/>
  <c r="AL190" i="1"/>
  <c r="AL192" i="1"/>
  <c r="AL195" i="1"/>
  <c r="AL976" i="1"/>
  <c r="AL984" i="1"/>
  <c r="AL985" i="1"/>
  <c r="AL986" i="1"/>
  <c r="AL987" i="1"/>
  <c r="AL988" i="1"/>
  <c r="AL989" i="1"/>
  <c r="AL990"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52" i="1"/>
  <c r="AL1140" i="1"/>
  <c r="AL1142" i="1"/>
  <c r="AL356" i="1"/>
  <c r="AL365" i="1"/>
  <c r="AL370" i="1"/>
  <c r="AL376" i="1"/>
  <c r="AL383" i="1"/>
  <c r="AL406" i="1"/>
  <c r="AL53" i="1"/>
  <c r="AL65" i="1"/>
  <c r="AL71" i="1"/>
  <c r="AL76" i="1"/>
  <c r="AL134" i="1"/>
  <c r="AL231" i="1"/>
  <c r="AL240" i="1"/>
  <c r="AL244" i="1"/>
  <c r="AL249" i="1"/>
  <c r="AL256" i="1"/>
  <c r="AL262" i="1"/>
  <c r="AL267" i="1"/>
  <c r="AL275" i="1"/>
  <c r="AL280" i="1"/>
  <c r="AL286" i="1"/>
  <c r="AL56" i="1"/>
  <c r="AL60" i="1"/>
  <c r="AL64" i="1"/>
  <c r="AL68" i="1"/>
  <c r="AL140" i="1"/>
  <c r="AL142" i="1"/>
  <c r="AL144" i="1"/>
  <c r="AL146" i="1"/>
  <c r="AL148" i="1"/>
  <c r="AL150" i="1"/>
  <c r="AL152" i="1"/>
  <c r="AL155" i="1"/>
  <c r="AL156" i="1"/>
  <c r="AL159" i="1"/>
  <c r="AL161" i="1"/>
  <c r="AL163" i="1"/>
  <c r="AL165" i="1"/>
  <c r="AL167" i="1"/>
  <c r="AL170" i="1"/>
  <c r="AL171" i="1"/>
  <c r="AL172" i="1"/>
  <c r="AL174" i="1"/>
  <c r="AL175" i="1"/>
  <c r="AL176" i="1"/>
  <c r="AL178" i="1"/>
  <c r="AL180" i="1"/>
  <c r="AL182" i="1"/>
  <c r="AL184" i="1"/>
  <c r="AL186" i="1"/>
  <c r="AL189" i="1"/>
  <c r="AL191" i="1"/>
  <c r="AL193" i="1"/>
  <c r="AL194" i="1"/>
  <c r="AL37" i="1"/>
  <c r="AL39" i="1"/>
  <c r="AL40" i="1"/>
  <c r="AL41" i="1"/>
  <c r="AL42" i="1"/>
  <c r="AL43" i="1"/>
  <c r="AL44" i="1"/>
  <c r="AL45" i="1"/>
  <c r="AL46" i="1"/>
  <c r="AL47" i="1"/>
  <c r="AL123" i="1"/>
  <c r="AL131" i="1"/>
  <c r="AL196" i="1"/>
  <c r="AL207" i="1"/>
  <c r="AL975" i="1"/>
  <c r="AL1043" i="1"/>
  <c r="AL1053" i="1"/>
  <c r="AL19" i="1"/>
  <c r="AL22" i="1"/>
  <c r="AL230" i="1"/>
  <c r="AL254" i="1"/>
  <c r="AL300" i="1"/>
  <c r="AL301" i="1"/>
  <c r="AL302" i="1"/>
  <c r="AL303" i="1"/>
  <c r="AL304" i="1"/>
  <c r="AL343" i="1"/>
  <c r="AL344" i="1"/>
  <c r="AL346" i="1"/>
  <c r="AL35" i="1"/>
  <c r="AL38" i="1"/>
  <c r="AL95" i="1"/>
  <c r="AL97" i="1"/>
  <c r="AL99" i="1"/>
  <c r="AL101" i="1"/>
  <c r="AL103" i="1"/>
  <c r="AL105" i="1"/>
  <c r="AL107" i="1"/>
  <c r="AL110" i="1"/>
  <c r="AL112" i="1"/>
  <c r="AL114" i="1"/>
  <c r="AL116" i="1"/>
  <c r="AL118" i="1"/>
  <c r="AL120" i="1"/>
  <c r="AL122" i="1"/>
  <c r="AL124" i="1"/>
  <c r="AL126" i="1"/>
  <c r="AL128" i="1"/>
  <c r="AL130" i="1"/>
  <c r="AL197" i="1"/>
  <c r="AL199" i="1"/>
  <c r="AL201" i="1"/>
  <c r="AL204" i="1"/>
  <c r="AL206" i="1"/>
  <c r="AL208" i="1"/>
  <c r="AL210" i="1"/>
  <c r="AL211" i="1"/>
  <c r="AL212" i="1"/>
  <c r="AL214" i="1"/>
  <c r="AL215" i="1"/>
  <c r="AL216" i="1"/>
  <c r="AL217" i="1"/>
  <c r="AL218" i="1"/>
  <c r="AL219" i="1"/>
  <c r="AL220" i="1"/>
  <c r="AL221" i="1"/>
  <c r="AL222" i="1"/>
  <c r="AL223" i="1"/>
  <c r="AL224" i="1"/>
  <c r="AL225" i="1"/>
  <c r="AL226" i="1"/>
  <c r="AL227" i="1"/>
  <c r="AL228"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1" i="1"/>
  <c r="AL812" i="1"/>
  <c r="AL813" i="1"/>
  <c r="AL815" i="1"/>
  <c r="AL816" i="1"/>
  <c r="AL817" i="1"/>
  <c r="AL818" i="1"/>
  <c r="AL819" i="1"/>
  <c r="AL820"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974" i="1"/>
  <c r="AL1044" i="1"/>
  <c r="AL1054" i="1"/>
  <c r="AL337" i="1"/>
  <c r="AL338" i="1"/>
  <c r="AL339" i="1"/>
  <c r="AL340" i="1"/>
  <c r="AL341" i="1"/>
  <c r="AL345" i="1"/>
  <c r="AL36" i="1"/>
  <c r="AL48" i="1"/>
  <c r="AL94" i="1"/>
  <c r="AL96" i="1"/>
  <c r="AL98" i="1"/>
  <c r="AL100" i="1"/>
  <c r="AL102" i="1"/>
  <c r="AL104" i="1"/>
  <c r="AL106" i="1"/>
  <c r="AL108" i="1"/>
  <c r="AL109" i="1"/>
  <c r="AL111" i="1"/>
  <c r="AL113" i="1"/>
  <c r="AL115" i="1"/>
  <c r="AL117" i="1"/>
  <c r="AL119" i="1"/>
  <c r="AL121" i="1"/>
  <c r="AL125" i="1"/>
  <c r="AL127" i="1"/>
  <c r="AL129" i="1"/>
  <c r="AL198" i="1"/>
  <c r="AL200" i="1"/>
  <c r="AL203" i="1"/>
  <c r="AL205" i="1"/>
  <c r="AL209" i="1"/>
  <c r="AL213" i="1"/>
  <c r="AL24" i="1"/>
  <c r="AL25" i="1"/>
  <c r="AL26" i="1"/>
  <c r="AL27" i="1"/>
  <c r="AL28" i="1"/>
  <c r="AL29" i="1"/>
  <c r="AL31" i="1"/>
  <c r="AL32" i="1"/>
  <c r="AL33" i="1"/>
  <c r="AL34" i="1"/>
  <c r="AL49" i="1"/>
  <c r="AL50" i="1"/>
  <c r="AL51" i="1"/>
  <c r="AL93" i="1"/>
  <c r="AL132" i="1"/>
  <c r="AL229" i="1"/>
  <c r="AL326" i="1"/>
  <c r="AL355" i="1"/>
  <c r="AL372" i="1"/>
  <c r="AL393" i="1"/>
  <c r="AL456" i="1"/>
  <c r="AL498" i="1"/>
  <c r="AL540"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2" i="1"/>
  <c r="AL663" i="1"/>
  <c r="AL664" i="1"/>
  <c r="AL665" i="1"/>
  <c r="AL666" i="1"/>
  <c r="AL667" i="1"/>
  <c r="AL668" i="1"/>
  <c r="AL669"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5" i="1"/>
  <c r="AL899" i="1"/>
  <c r="AL905" i="1"/>
  <c r="AL973" i="1"/>
  <c r="AL1045" i="1"/>
  <c r="AL1055" i="1"/>
  <c r="AL350" i="1"/>
  <c r="AL351" i="1"/>
  <c r="AL352" i="1"/>
  <c r="AL354" i="1"/>
  <c r="AL359" i="1"/>
  <c r="AL369" i="1"/>
  <c r="AL375" i="1"/>
  <c r="AL381" i="1"/>
  <c r="AL387" i="1"/>
  <c r="AL389" i="1"/>
  <c r="AL390" i="1"/>
  <c r="AL391" i="1"/>
  <c r="AL392" i="1"/>
  <c r="AL394" i="1"/>
  <c r="AL395" i="1"/>
  <c r="AL396" i="1"/>
  <c r="AL397" i="1"/>
  <c r="AL400" i="1"/>
  <c r="AL402" i="1"/>
  <c r="AL404"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4" i="1"/>
  <c r="AL445" i="1"/>
  <c r="AL446" i="1"/>
  <c r="AL447" i="1"/>
  <c r="AL448" i="1"/>
  <c r="AL449" i="1"/>
  <c r="AL450" i="1"/>
  <c r="AL451" i="1"/>
  <c r="AL452" i="1"/>
  <c r="AL453" i="1"/>
  <c r="AL454" i="1"/>
  <c r="AL455"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6" i="1"/>
  <c r="AL487" i="1"/>
  <c r="AL488" i="1"/>
  <c r="AL489" i="1"/>
  <c r="AL490" i="1"/>
  <c r="AL491" i="1"/>
  <c r="AL492" i="1"/>
  <c r="AL493" i="1"/>
  <c r="AL494" i="1"/>
  <c r="AL495" i="1"/>
  <c r="AL496" i="1"/>
  <c r="AL497"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8" i="1"/>
  <c r="AL529" i="1"/>
  <c r="AL530" i="1"/>
  <c r="AL531" i="1"/>
  <c r="AL532" i="1"/>
  <c r="AL533" i="1"/>
  <c r="AL534" i="1"/>
  <c r="AL535" i="1"/>
  <c r="AL536" i="1"/>
  <c r="AL537" i="1"/>
  <c r="AL538" i="1"/>
  <c r="AL539"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900" i="1"/>
  <c r="AL901" i="1"/>
  <c r="AL902" i="1"/>
  <c r="AL903" i="1"/>
  <c r="AL904"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72" i="1"/>
  <c r="AL1046" i="1"/>
  <c r="AL1056" i="1"/>
  <c r="AL1064" i="1"/>
  <c r="AL1094" i="1"/>
  <c r="AZ24" i="1"/>
  <c r="AZ133" i="1"/>
  <c r="AZ230" i="1"/>
  <c r="AZ296" i="1"/>
  <c r="AZ297" i="1"/>
  <c r="AZ299" i="1"/>
  <c r="AZ300" i="1"/>
  <c r="AZ301" i="1"/>
  <c r="AZ302" i="1"/>
  <c r="AZ303" i="1"/>
  <c r="AZ304" i="1"/>
  <c r="AZ305" i="1"/>
  <c r="AZ306" i="1"/>
  <c r="AZ307" i="1"/>
  <c r="AZ308" i="1"/>
  <c r="AZ309" i="1"/>
  <c r="AZ310" i="1"/>
  <c r="AZ311" i="1"/>
  <c r="AZ313" i="1"/>
  <c r="AZ314" i="1"/>
  <c r="AZ315" i="1"/>
  <c r="AZ316" i="1"/>
  <c r="AZ317" i="1"/>
  <c r="AZ318" i="1"/>
  <c r="AZ319" i="1"/>
  <c r="AZ320" i="1"/>
  <c r="AZ321" i="1"/>
  <c r="AZ322" i="1"/>
  <c r="AZ323" i="1"/>
  <c r="AZ324" i="1"/>
  <c r="AZ325" i="1"/>
  <c r="AZ327" i="1"/>
  <c r="AZ329" i="1"/>
  <c r="AZ331" i="1"/>
  <c r="AZ333" i="1"/>
  <c r="AZ335" i="1"/>
  <c r="AZ337" i="1"/>
  <c r="AZ340" i="1"/>
  <c r="AZ353" i="1"/>
  <c r="AZ659" i="1"/>
  <c r="AZ651" i="1"/>
  <c r="AZ652" i="1"/>
  <c r="AZ542" i="1"/>
  <c r="AZ544" i="1"/>
  <c r="AZ546" i="1"/>
  <c r="AZ549" i="1"/>
  <c r="AZ551" i="1"/>
  <c r="AZ553" i="1"/>
  <c r="AZ555" i="1"/>
  <c r="AZ558" i="1"/>
  <c r="AZ563" i="1"/>
  <c r="AZ568" i="1"/>
  <c r="AZ570" i="1"/>
  <c r="AZ572" i="1"/>
  <c r="AZ574" i="1"/>
  <c r="AZ576" i="1"/>
  <c r="AZ579" i="1"/>
  <c r="AZ581" i="1"/>
  <c r="AZ583" i="1"/>
  <c r="AZ586" i="1"/>
  <c r="AZ588" i="1"/>
  <c r="AZ590" i="1"/>
  <c r="AZ592" i="1"/>
  <c r="AZ595" i="1"/>
  <c r="AZ597" i="1"/>
  <c r="AZ599" i="1"/>
  <c r="AZ602" i="1"/>
  <c r="AZ604" i="1"/>
  <c r="AZ607" i="1"/>
  <c r="AZ609" i="1"/>
  <c r="AZ612" i="1"/>
  <c r="AZ618" i="1"/>
  <c r="AZ624" i="1"/>
  <c r="AZ632" i="1"/>
  <c r="AZ654" i="1"/>
  <c r="AZ374" i="1"/>
  <c r="AZ376" i="1"/>
  <c r="AZ378" i="1"/>
  <c r="AZ380" i="1"/>
  <c r="AZ382" i="1"/>
  <c r="AZ384" i="1"/>
  <c r="AZ386" i="1"/>
  <c r="AZ388" i="1"/>
  <c r="AZ390" i="1"/>
  <c r="AZ392" i="1"/>
  <c r="AZ413" i="1"/>
  <c r="AZ440" i="1"/>
  <c r="AZ468" i="1"/>
  <c r="AZ495" i="1"/>
  <c r="AZ516" i="1"/>
  <c r="AZ532" i="1"/>
  <c r="AZ548" i="1"/>
  <c r="AZ566" i="1"/>
  <c r="AZ585" i="1"/>
  <c r="AZ600" i="1"/>
  <c r="AZ611" i="1"/>
  <c r="AZ629" i="1"/>
  <c r="AZ655" i="1"/>
  <c r="AZ502" i="1"/>
  <c r="AZ505" i="1"/>
  <c r="AZ511" i="1"/>
  <c r="AZ525" i="1"/>
  <c r="AZ562" i="1"/>
  <c r="AZ653" i="1"/>
  <c r="AZ138" i="1"/>
  <c r="AZ458" i="1"/>
  <c r="AZ460" i="1"/>
  <c r="AZ463" i="1"/>
  <c r="AZ465" i="1"/>
  <c r="AZ467" i="1"/>
  <c r="AZ470" i="1"/>
  <c r="AZ472" i="1"/>
  <c r="AZ473" i="1"/>
  <c r="AZ475" i="1"/>
  <c r="AZ479" i="1"/>
  <c r="AZ481" i="1"/>
  <c r="AZ483" i="1"/>
  <c r="AZ486" i="1"/>
  <c r="AZ489" i="1"/>
  <c r="AZ491" i="1"/>
  <c r="AZ493" i="1"/>
  <c r="AZ496" i="1"/>
  <c r="AZ499" i="1"/>
  <c r="AZ501" i="1"/>
  <c r="AZ503" i="1"/>
  <c r="AZ506" i="1"/>
  <c r="AZ507" i="1"/>
  <c r="AZ508" i="1"/>
  <c r="AZ510" i="1"/>
  <c r="AZ512" i="1"/>
  <c r="AZ513" i="1"/>
  <c r="AZ514" i="1"/>
  <c r="AZ515" i="1"/>
  <c r="AZ517" i="1"/>
  <c r="AZ518" i="1"/>
  <c r="AZ520" i="1"/>
  <c r="AZ521" i="1"/>
  <c r="AZ522" i="1"/>
  <c r="AZ524" i="1"/>
  <c r="AZ526" i="1"/>
  <c r="AZ528" i="1"/>
  <c r="AZ529" i="1"/>
  <c r="AZ530" i="1"/>
  <c r="AZ531" i="1"/>
  <c r="AZ533" i="1"/>
  <c r="AZ534" i="1"/>
  <c r="AZ535" i="1"/>
  <c r="AZ536" i="1"/>
  <c r="AZ537" i="1"/>
  <c r="AZ538" i="1"/>
  <c r="AZ539" i="1"/>
  <c r="AZ541" i="1"/>
  <c r="AZ543" i="1"/>
  <c r="AZ545" i="1"/>
  <c r="AZ547" i="1"/>
  <c r="AZ550" i="1"/>
  <c r="AZ552" i="1"/>
  <c r="AZ554" i="1"/>
  <c r="AZ556" i="1"/>
  <c r="AZ559" i="1"/>
  <c r="AZ564" i="1"/>
  <c r="AZ567" i="1"/>
  <c r="AZ569" i="1"/>
  <c r="AZ571" i="1"/>
  <c r="AZ573" i="1"/>
  <c r="AZ575" i="1"/>
  <c r="AZ577" i="1"/>
  <c r="AZ580" i="1"/>
  <c r="AZ582" i="1"/>
  <c r="AZ584" i="1"/>
  <c r="AZ587" i="1"/>
  <c r="AZ589" i="1"/>
  <c r="AZ591" i="1"/>
  <c r="AZ593" i="1"/>
  <c r="AZ596" i="1"/>
  <c r="AZ598" i="1"/>
  <c r="AZ601" i="1"/>
  <c r="AZ603" i="1"/>
  <c r="AZ605" i="1"/>
  <c r="AZ608" i="1"/>
  <c r="AZ610" i="1"/>
  <c r="AZ613" i="1"/>
  <c r="AZ614" i="1"/>
  <c r="AZ617" i="1"/>
  <c r="AZ619" i="1"/>
  <c r="AZ620" i="1"/>
  <c r="AZ621" i="1"/>
  <c r="AZ623" i="1"/>
  <c r="AZ625" i="1"/>
  <c r="AZ626" i="1"/>
  <c r="AZ628" i="1"/>
  <c r="AZ633" i="1"/>
  <c r="AZ635" i="1"/>
  <c r="AZ638" i="1"/>
  <c r="AZ641" i="1"/>
  <c r="AZ644" i="1"/>
  <c r="AZ649" i="1"/>
  <c r="AZ658" i="1"/>
  <c r="AZ356" i="1"/>
  <c r="AZ357" i="1"/>
  <c r="AZ359" i="1"/>
  <c r="AZ360" i="1"/>
  <c r="AZ361" i="1"/>
  <c r="AZ362" i="1"/>
  <c r="AZ363" i="1"/>
  <c r="AZ364" i="1"/>
  <c r="AZ365" i="1"/>
  <c r="AZ366" i="1"/>
  <c r="AZ367" i="1"/>
  <c r="AZ368" i="1"/>
  <c r="AZ369" i="1"/>
  <c r="AZ370" i="1"/>
  <c r="AZ371" i="1"/>
  <c r="AZ373" i="1"/>
  <c r="AZ375" i="1"/>
  <c r="AZ377" i="1"/>
  <c r="AZ379" i="1"/>
  <c r="AZ381" i="1"/>
  <c r="AZ383" i="1"/>
  <c r="AZ385" i="1"/>
  <c r="AZ387" i="1"/>
  <c r="AZ389" i="1"/>
  <c r="AZ391" i="1"/>
  <c r="AZ409" i="1"/>
  <c r="AZ434" i="1"/>
  <c r="AZ461" i="1"/>
  <c r="AZ488" i="1"/>
  <c r="AZ557" i="1"/>
  <c r="AZ578" i="1"/>
  <c r="AZ594" i="1"/>
  <c r="AZ606" i="1"/>
  <c r="AZ615" i="1"/>
  <c r="AZ622" i="1"/>
  <c r="AZ627" i="1"/>
  <c r="AZ631" i="1"/>
  <c r="AZ634" i="1"/>
  <c r="AZ636" i="1"/>
  <c r="AZ637" i="1"/>
  <c r="AZ639" i="1"/>
  <c r="AZ640" i="1"/>
  <c r="AZ642" i="1"/>
  <c r="AZ643" i="1"/>
  <c r="AZ645" i="1"/>
  <c r="AZ646" i="1"/>
  <c r="AZ647" i="1"/>
  <c r="AZ648" i="1"/>
  <c r="AZ650" i="1"/>
  <c r="AZ656" i="1"/>
  <c r="AZ394" i="1"/>
  <c r="AZ395" i="1"/>
  <c r="AZ396" i="1"/>
  <c r="AZ397" i="1"/>
  <c r="AZ398" i="1"/>
  <c r="AZ399" i="1"/>
  <c r="AZ400" i="1"/>
  <c r="AZ402" i="1"/>
  <c r="AZ403" i="1"/>
  <c r="AZ404" i="1"/>
  <c r="AZ405" i="1"/>
  <c r="AZ406" i="1"/>
  <c r="AZ407" i="1"/>
  <c r="AZ408" i="1"/>
  <c r="AZ410" i="1"/>
  <c r="AZ411" i="1"/>
  <c r="AZ412" i="1"/>
  <c r="AZ414" i="1"/>
  <c r="AZ415" i="1"/>
  <c r="AZ416" i="1"/>
  <c r="AZ417" i="1"/>
  <c r="AZ418" i="1"/>
  <c r="AZ419" i="1"/>
  <c r="AZ420" i="1"/>
  <c r="AZ421" i="1"/>
  <c r="AZ422" i="1"/>
  <c r="AZ423" i="1"/>
  <c r="AZ425" i="1"/>
  <c r="AZ426" i="1"/>
  <c r="AZ427" i="1"/>
  <c r="AZ428" i="1"/>
  <c r="AZ429" i="1"/>
  <c r="AZ430" i="1"/>
  <c r="AZ431" i="1"/>
  <c r="AZ432" i="1"/>
  <c r="AZ433" i="1"/>
  <c r="AZ435" i="1"/>
  <c r="AZ436" i="1"/>
  <c r="AZ437" i="1"/>
  <c r="AZ439" i="1"/>
  <c r="AZ441" i="1"/>
  <c r="AZ442" i="1"/>
  <c r="AZ444" i="1"/>
  <c r="AZ445" i="1"/>
  <c r="AZ446" i="1"/>
  <c r="AZ447" i="1"/>
  <c r="AZ448" i="1"/>
  <c r="AZ449" i="1"/>
  <c r="AZ450" i="1"/>
  <c r="AZ451" i="1"/>
  <c r="AZ452" i="1"/>
  <c r="AZ453" i="1"/>
  <c r="AZ454" i="1"/>
  <c r="AZ455" i="1"/>
  <c r="AZ457" i="1"/>
  <c r="AZ459" i="1"/>
  <c r="AZ462" i="1"/>
  <c r="AZ464" i="1"/>
  <c r="AZ466" i="1"/>
  <c r="AZ469" i="1"/>
  <c r="AZ471" i="1"/>
  <c r="AZ474" i="1"/>
  <c r="AZ476" i="1"/>
  <c r="AZ478" i="1"/>
  <c r="AZ480" i="1"/>
  <c r="AZ482" i="1"/>
  <c r="AZ484" i="1"/>
  <c r="AZ487" i="1"/>
  <c r="AZ490" i="1"/>
  <c r="AZ492" i="1"/>
  <c r="AZ494" i="1"/>
  <c r="AZ497" i="1"/>
  <c r="AZ500" i="1"/>
  <c r="AZ504" i="1"/>
  <c r="AZ509" i="1"/>
  <c r="AZ523" i="1"/>
  <c r="AZ560" i="1"/>
  <c r="AZ660" i="1"/>
  <c r="AZ328" i="1"/>
  <c r="AZ330" i="1"/>
  <c r="AZ332" i="1"/>
  <c r="AZ334" i="1"/>
  <c r="AZ336" i="1"/>
  <c r="AZ338" i="1"/>
  <c r="AZ339" i="1"/>
  <c r="AZ341" i="1"/>
  <c r="AZ342" i="1"/>
  <c r="AZ343" i="1"/>
  <c r="AZ344" i="1"/>
  <c r="AZ345" i="1"/>
  <c r="AZ346" i="1"/>
  <c r="AZ347" i="1"/>
  <c r="AZ348" i="1"/>
  <c r="AZ349" i="1"/>
  <c r="AZ350" i="1"/>
  <c r="AZ351" i="1"/>
  <c r="AZ352" i="1"/>
  <c r="AZ438" i="1"/>
  <c r="AZ630" i="1"/>
  <c r="AZ657" i="1"/>
  <c r="AZ135" i="1"/>
  <c r="AZ196" i="1"/>
  <c r="AZ978" i="1"/>
  <c r="AZ979" i="1"/>
  <c r="AZ980" i="1"/>
  <c r="AZ1044" i="1"/>
  <c r="AZ1049" i="1"/>
  <c r="AZ1054" i="1"/>
  <c r="AZ1130" i="1"/>
  <c r="AZ139" i="1"/>
  <c r="AZ140" i="1"/>
  <c r="AZ141" i="1"/>
  <c r="AZ142" i="1"/>
  <c r="AZ143" i="1"/>
  <c r="AZ144" i="1"/>
  <c r="AZ145" i="1"/>
  <c r="AZ146" i="1"/>
  <c r="AZ147" i="1"/>
  <c r="AZ148" i="1"/>
  <c r="AZ149" i="1"/>
  <c r="AZ150" i="1"/>
  <c r="AZ151" i="1"/>
  <c r="AZ152" i="1"/>
  <c r="AZ154" i="1"/>
  <c r="AZ155" i="1"/>
  <c r="AZ156" i="1"/>
  <c r="AZ157" i="1"/>
  <c r="AZ158" i="1"/>
  <c r="AZ159" i="1"/>
  <c r="AZ160" i="1"/>
  <c r="AZ161" i="1"/>
  <c r="AZ162" i="1"/>
  <c r="AZ163" i="1"/>
  <c r="AZ164" i="1"/>
  <c r="AZ165" i="1"/>
  <c r="AZ166" i="1"/>
  <c r="AZ167" i="1"/>
  <c r="AZ169" i="1"/>
  <c r="AZ170" i="1"/>
  <c r="AZ171" i="1"/>
  <c r="AZ172" i="1"/>
  <c r="AZ174" i="1"/>
  <c r="AZ176" i="1"/>
  <c r="AZ178" i="1"/>
  <c r="AZ180" i="1"/>
  <c r="AZ182" i="1"/>
  <c r="AZ184" i="1"/>
  <c r="AZ186" i="1"/>
  <c r="AZ187" i="1"/>
  <c r="AZ188" i="1"/>
  <c r="AZ190" i="1"/>
  <c r="AZ191" i="1"/>
  <c r="AZ193" i="1"/>
  <c r="AZ52"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4" i="1"/>
  <c r="AZ125" i="1"/>
  <c r="AZ126" i="1"/>
  <c r="AZ127" i="1"/>
  <c r="AZ128" i="1"/>
  <c r="AZ129" i="1"/>
  <c r="AZ130" i="1"/>
  <c r="AZ197" i="1"/>
  <c r="AZ198" i="1"/>
  <c r="AZ199" i="1"/>
  <c r="AZ200" i="1"/>
  <c r="AZ201" i="1"/>
  <c r="AZ203" i="1"/>
  <c r="AZ204" i="1"/>
  <c r="AZ205" i="1"/>
  <c r="AZ206" i="1"/>
  <c r="AZ208" i="1"/>
  <c r="AZ209" i="1"/>
  <c r="AZ210" i="1"/>
  <c r="AZ211" i="1"/>
  <c r="AZ212" i="1"/>
  <c r="AZ213" i="1"/>
  <c r="AZ214" i="1"/>
  <c r="AZ215" i="1"/>
  <c r="AZ216" i="1"/>
  <c r="AZ217" i="1"/>
  <c r="AZ218" i="1"/>
  <c r="AZ219" i="1"/>
  <c r="AZ220" i="1"/>
  <c r="AZ221" i="1"/>
  <c r="AZ222" i="1"/>
  <c r="AZ223" i="1"/>
  <c r="AZ224" i="1"/>
  <c r="AZ225" i="1"/>
  <c r="AZ226" i="1"/>
  <c r="AZ227" i="1"/>
  <c r="AZ899" i="1"/>
  <c r="AZ977" i="1"/>
  <c r="AZ1131" i="1"/>
  <c r="AZ1132" i="1"/>
  <c r="AZ1133" i="1"/>
  <c r="AZ1134" i="1"/>
  <c r="AZ255" i="1"/>
  <c r="AZ256" i="1"/>
  <c r="AZ257"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4" i="1"/>
  <c r="AZ295" i="1"/>
  <c r="AZ136" i="1"/>
  <c r="AZ900" i="1"/>
  <c r="AZ901" i="1"/>
  <c r="AZ903" i="1"/>
  <c r="AZ904"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76" i="1"/>
  <c r="AZ982" i="1"/>
  <c r="AZ1045" i="1"/>
  <c r="AZ1050" i="1"/>
  <c r="AZ1055" i="1"/>
  <c r="AZ1052" i="1"/>
  <c r="AZ153" i="1"/>
  <c r="AZ192" i="1"/>
  <c r="AZ93" i="1"/>
  <c r="AZ53" i="1"/>
  <c r="AZ939" i="1"/>
  <c r="AZ975" i="1"/>
  <c r="AZ1136" i="1"/>
  <c r="AZ1137" i="1"/>
  <c r="AZ175" i="1"/>
  <c r="AZ177" i="1"/>
  <c r="AZ179" i="1"/>
  <c r="AZ181" i="1"/>
  <c r="AZ183" i="1"/>
  <c r="AZ185" i="1"/>
  <c r="AZ189"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1043" i="1"/>
  <c r="AZ1048" i="1"/>
  <c r="AZ1053" i="1"/>
  <c r="AZ1129" i="1"/>
  <c r="AZ898" i="1"/>
  <c r="AZ92" i="1"/>
  <c r="AZ35" i="1"/>
  <c r="AZ36" i="1"/>
  <c r="AZ38" i="1"/>
  <c r="AZ40" i="1"/>
  <c r="AZ41" i="1"/>
  <c r="AZ42" i="1"/>
  <c r="AZ43" i="1"/>
  <c r="AZ44" i="1"/>
  <c r="AZ45" i="1"/>
  <c r="AZ46" i="1"/>
  <c r="AZ54" i="1"/>
  <c r="AZ55" i="1"/>
  <c r="AZ56" i="1"/>
  <c r="AZ57" i="1"/>
  <c r="AZ58" i="1"/>
  <c r="AZ59" i="1"/>
  <c r="AZ60" i="1"/>
  <c r="AZ61" i="1"/>
  <c r="AZ62" i="1"/>
  <c r="AZ63" i="1"/>
  <c r="AZ64" i="1"/>
  <c r="AZ66" i="1"/>
  <c r="AZ67" i="1"/>
  <c r="AZ68" i="1"/>
  <c r="AZ69" i="1"/>
  <c r="AZ70" i="1"/>
  <c r="AZ71" i="1"/>
  <c r="AZ72" i="1"/>
  <c r="AZ73" i="1"/>
  <c r="AZ74" i="1"/>
  <c r="AZ75" i="1"/>
  <c r="AZ76" i="1"/>
  <c r="AZ77" i="1"/>
  <c r="AZ78" i="1"/>
  <c r="AZ79" i="1"/>
  <c r="AZ80" i="1"/>
  <c r="AZ81" i="1"/>
  <c r="AZ88" i="1"/>
  <c r="AZ89" i="1"/>
  <c r="AZ90" i="1"/>
  <c r="AZ91" i="1"/>
  <c r="AZ132" i="1"/>
  <c r="AZ137" i="1"/>
  <c r="AZ229" i="1"/>
  <c r="AZ974" i="1"/>
  <c r="AZ983" i="1"/>
  <c r="AZ1046" i="1"/>
  <c r="AZ1051" i="1"/>
  <c r="AZ1056" i="1"/>
  <c r="AZ1138"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8" i="1"/>
  <c r="AZ195" i="1"/>
  <c r="AZ51" i="1"/>
  <c r="AZ6" i="1"/>
  <c r="AZ7" i="1"/>
  <c r="AZ8" i="1"/>
  <c r="AZ9" i="1"/>
  <c r="AZ10" i="1"/>
  <c r="AZ11" i="1"/>
  <c r="AZ12" i="1"/>
  <c r="AZ13" i="1"/>
  <c r="AZ14" i="1"/>
  <c r="AZ15" i="1"/>
  <c r="AZ16" i="1"/>
  <c r="AZ17" i="1"/>
  <c r="AZ18" i="1"/>
  <c r="AZ19" i="1"/>
  <c r="AZ20" i="1"/>
  <c r="AZ21" i="1"/>
  <c r="AZ22" i="1"/>
  <c r="AZ23" i="1"/>
  <c r="AZ25" i="1"/>
  <c r="AZ26" i="1"/>
  <c r="AZ27" i="1"/>
  <c r="AZ28" i="1"/>
  <c r="AZ29" i="1"/>
  <c r="AZ30" i="1"/>
  <c r="AZ31" i="1"/>
  <c r="AZ32" i="1"/>
  <c r="AZ33" i="1"/>
  <c r="AZ34" i="1"/>
  <c r="AZ47" i="1"/>
  <c r="AZ940" i="1"/>
  <c r="AZ973" i="1"/>
  <c r="AZ984" i="1"/>
  <c r="AZ985" i="1"/>
  <c r="AZ986" i="1"/>
  <c r="AZ987" i="1"/>
  <c r="AZ988" i="1"/>
  <c r="AZ989" i="1"/>
  <c r="AZ990"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57" i="1"/>
  <c r="AZ1058" i="1"/>
  <c r="AZ1059" i="1"/>
  <c r="AZ1060" i="1"/>
  <c r="AZ1061" i="1"/>
  <c r="AZ1062" i="1"/>
  <c r="AZ1063"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2" i="1"/>
  <c r="AZ1093"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042" i="1"/>
  <c r="AZ1047" i="1"/>
  <c r="AZ1128" i="1"/>
  <c r="AZ1139" i="1"/>
  <c r="AZ661" i="1"/>
  <c r="AZ662" i="1"/>
  <c r="AZ663" i="1"/>
  <c r="AZ664" i="1"/>
  <c r="AZ665" i="1"/>
  <c r="AZ666" i="1"/>
  <c r="AZ668" i="1"/>
  <c r="AZ669"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5" i="1"/>
  <c r="AZ706" i="1"/>
  <c r="AZ707" i="1"/>
  <c r="AZ708" i="1"/>
  <c r="AZ709" i="1"/>
  <c r="AZ710" i="1"/>
  <c r="AZ711"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7" i="1"/>
  <c r="AZ748" i="1"/>
  <c r="AZ749" i="1"/>
  <c r="AZ750" i="1"/>
  <c r="AZ751" i="1"/>
  <c r="AZ752" i="1"/>
  <c r="AZ753"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6" i="1"/>
  <c r="AZ857" i="1"/>
  <c r="AZ858" i="1"/>
  <c r="AZ859" i="1"/>
  <c r="AZ860" i="1"/>
  <c r="AZ861" i="1"/>
  <c r="AZ862"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972" i="1"/>
  <c r="AZ897" i="1"/>
  <c r="AZ941" i="1"/>
  <c r="AZ971" i="1"/>
  <c r="AZ1140" i="1"/>
  <c r="AZ1142" i="1"/>
  <c r="AZ1143" i="1"/>
  <c r="AZ1144" i="1"/>
  <c r="AZ1145" i="1"/>
  <c r="AZ1146" i="1"/>
  <c r="AZ1147" i="1"/>
  <c r="AZ1148" i="1"/>
  <c r="AZ1149" i="1"/>
  <c r="AZ1151" i="1"/>
  <c r="AZ1152" i="1"/>
  <c r="AZ1153" i="1"/>
  <c r="AZ1154" i="1"/>
  <c r="AZ1155" i="1"/>
  <c r="AZ1156" i="1"/>
  <c r="AZ1157" i="1"/>
  <c r="AZ1158" i="1"/>
  <c r="AZ1159" i="1"/>
  <c r="AZ1160" i="1"/>
  <c r="AZ1161" i="1"/>
  <c r="AZ1162" i="1"/>
  <c r="AZ1163" i="1"/>
  <c r="AZ1164" i="1"/>
  <c r="AZ48" i="1"/>
  <c r="AZ49" i="1"/>
  <c r="AZ50" i="1"/>
  <c r="AZ134" i="1"/>
  <c r="AZ942" i="1"/>
  <c r="AZ943" i="1"/>
  <c r="AZ945" i="1"/>
  <c r="AZ946" i="1"/>
  <c r="AZ5" i="1"/>
  <c r="BA93" i="1"/>
  <c r="BA91" i="1"/>
  <c r="BA92" i="1"/>
  <c r="AO312" i="1"/>
  <c r="AO401" i="1"/>
  <c r="AO358" i="1"/>
  <c r="AQ23" i="1"/>
  <c r="AQ96" i="1"/>
  <c r="AQ37" i="1"/>
  <c r="AQ47" i="1"/>
  <c r="AQ143" i="1"/>
  <c r="AQ215" i="1"/>
  <c r="AQ225" i="1"/>
  <c r="AQ7" i="1"/>
  <c r="AQ27" i="1"/>
  <c r="AQ64" i="1"/>
  <c r="AQ74" i="1"/>
  <c r="AQ130" i="1"/>
  <c r="AQ232" i="1"/>
  <c r="AQ331" i="1"/>
  <c r="AQ14" i="1"/>
  <c r="AQ71" i="1"/>
  <c r="AQ147" i="1"/>
  <c r="AQ219" i="1"/>
  <c r="AQ259" i="1"/>
  <c r="AQ175" i="1"/>
  <c r="AQ256" i="1"/>
  <c r="AQ315" i="1"/>
  <c r="AQ42" i="1"/>
  <c r="AQ88" i="1"/>
  <c r="AQ128" i="1"/>
  <c r="AQ158" i="1"/>
  <c r="AQ169" i="1"/>
  <c r="AQ179" i="1"/>
  <c r="AQ9" i="1"/>
  <c r="AQ56" i="1"/>
  <c r="AQ66" i="1"/>
  <c r="AQ76" i="1"/>
  <c r="AQ92" i="1"/>
  <c r="AQ102" i="1"/>
  <c r="AQ112" i="1"/>
  <c r="AQ122" i="1"/>
  <c r="AQ132" i="1"/>
  <c r="AQ142" i="1"/>
  <c r="AQ152" i="1"/>
  <c r="AQ162" i="1"/>
  <c r="AQ173" i="1"/>
  <c r="AQ183" i="1"/>
  <c r="AQ193" i="1"/>
  <c r="AQ204" i="1"/>
  <c r="AQ214" i="1"/>
  <c r="AQ224" i="1"/>
  <c r="AQ234" i="1"/>
  <c r="AQ244" i="1"/>
  <c r="AQ254" i="1"/>
  <c r="AQ264" i="1"/>
  <c r="AQ274" i="1"/>
  <c r="AQ284" i="1"/>
  <c r="AQ302" i="1"/>
  <c r="AQ313" i="1"/>
  <c r="AQ323" i="1"/>
  <c r="AQ333" i="1"/>
  <c r="AQ343" i="1"/>
  <c r="AQ353" i="1"/>
  <c r="AQ364" i="1"/>
  <c r="AQ374" i="1"/>
  <c r="AQ384" i="1"/>
  <c r="AQ394" i="1"/>
  <c r="AQ405" i="1"/>
  <c r="AQ415" i="1"/>
  <c r="AQ425" i="1"/>
  <c r="AQ435" i="1"/>
  <c r="AQ446" i="1"/>
  <c r="AQ456" i="1"/>
  <c r="AQ466" i="1"/>
  <c r="AQ476" i="1"/>
  <c r="AQ487" i="1"/>
  <c r="AQ497" i="1"/>
  <c r="AQ507" i="1"/>
  <c r="AQ517" i="1"/>
  <c r="AQ528" i="1"/>
  <c r="AQ538" i="1"/>
  <c r="AQ548" i="1"/>
  <c r="AQ558" i="1"/>
  <c r="AQ568" i="1"/>
  <c r="AQ578" i="1"/>
  <c r="AQ588" i="1"/>
  <c r="AQ598" i="1"/>
  <c r="AQ608" i="1"/>
  <c r="AQ619" i="1"/>
  <c r="AQ629" i="1"/>
  <c r="AQ639" i="1"/>
  <c r="AQ649" i="1"/>
  <c r="AQ659" i="1"/>
  <c r="AQ669" i="1"/>
  <c r="AQ680" i="1"/>
  <c r="AQ690" i="1"/>
  <c r="AQ700" i="1"/>
  <c r="AQ710" i="1"/>
  <c r="AQ721" i="1"/>
  <c r="AQ731" i="1"/>
  <c r="AQ741" i="1"/>
  <c r="AQ751" i="1"/>
  <c r="AQ762" i="1"/>
  <c r="AQ772" i="1"/>
  <c r="AQ782" i="1"/>
  <c r="AQ792" i="1"/>
  <c r="AQ802" i="1"/>
  <c r="AQ812" i="1"/>
  <c r="AQ823" i="1"/>
  <c r="AQ833" i="1"/>
  <c r="AQ843" i="1"/>
  <c r="AQ853" i="1"/>
  <c r="AQ864" i="1"/>
  <c r="AQ874" i="1"/>
  <c r="AQ884" i="1"/>
  <c r="AQ894" i="1"/>
  <c r="AQ904" i="1"/>
  <c r="AQ914" i="1"/>
  <c r="AQ924" i="1"/>
  <c r="AQ934" i="1"/>
  <c r="AQ944" i="1"/>
  <c r="AQ954" i="1"/>
  <c r="AQ964" i="1"/>
  <c r="AQ971" i="1"/>
  <c r="AQ976" i="1"/>
  <c r="AQ980" i="1"/>
  <c r="AQ990" i="1"/>
  <c r="AQ1000" i="1"/>
  <c r="AQ1010" i="1"/>
  <c r="AQ1020" i="1"/>
  <c r="AQ1030" i="1"/>
  <c r="AQ1040" i="1"/>
  <c r="AQ1050" i="1"/>
  <c r="AQ1060" i="1"/>
  <c r="AQ1070" i="1"/>
  <c r="AQ1080" i="1"/>
  <c r="AQ1090" i="1"/>
  <c r="AQ1100" i="1"/>
  <c r="AQ1110" i="1"/>
  <c r="AQ1120" i="1"/>
  <c r="AQ1130" i="1"/>
  <c r="AQ1139" i="1"/>
  <c r="AQ1148" i="1"/>
  <c r="AQ1158" i="1"/>
  <c r="AQ70" i="1"/>
  <c r="AQ80" i="1"/>
  <c r="AQ67" i="1"/>
  <c r="AQ77" i="1"/>
  <c r="AQ194" i="1"/>
  <c r="AQ110" i="1"/>
  <c r="AQ140" i="1"/>
  <c r="AQ292" i="1"/>
  <c r="AQ300" i="1"/>
  <c r="AQ310" i="1"/>
  <c r="AQ321" i="1"/>
  <c r="AQ127" i="1"/>
  <c r="AQ178" i="1"/>
  <c r="AQ188" i="1"/>
  <c r="AQ269" i="1"/>
  <c r="AQ279" i="1"/>
  <c r="AQ11" i="1"/>
  <c r="AQ21" i="1"/>
  <c r="AQ31" i="1"/>
  <c r="AQ48" i="1"/>
  <c r="AQ124" i="1"/>
  <c r="AQ195" i="1"/>
  <c r="AQ266" i="1"/>
  <c r="AQ355" i="1"/>
  <c r="AQ407" i="1"/>
  <c r="AQ417" i="1"/>
  <c r="AQ15" i="1"/>
  <c r="AQ62" i="1"/>
  <c r="AQ98" i="1"/>
  <c r="AQ138" i="1"/>
  <c r="AQ19" i="1"/>
  <c r="AQ29" i="1"/>
  <c r="AQ36" i="1"/>
  <c r="AQ46" i="1"/>
  <c r="AQ6" i="1"/>
  <c r="AQ16" i="1"/>
  <c r="AQ26" i="1"/>
  <c r="AQ43" i="1"/>
  <c r="AQ53" i="1"/>
  <c r="AQ63" i="1"/>
  <c r="AQ73" i="1"/>
  <c r="AQ89" i="1"/>
  <c r="AQ99" i="1"/>
  <c r="AQ109" i="1"/>
  <c r="AQ119" i="1"/>
  <c r="AQ129" i="1"/>
  <c r="AQ139" i="1"/>
  <c r="AQ149" i="1"/>
  <c r="AQ159" i="1"/>
  <c r="AQ170" i="1"/>
  <c r="AQ180" i="1"/>
  <c r="AQ190" i="1"/>
  <c r="AQ200" i="1"/>
  <c r="AQ211" i="1"/>
  <c r="AQ221" i="1"/>
  <c r="AQ231" i="1"/>
  <c r="AQ241" i="1"/>
  <c r="AQ251" i="1"/>
  <c r="AQ261" i="1"/>
  <c r="AQ271" i="1"/>
  <c r="AQ281" i="1"/>
  <c r="AQ291" i="1"/>
  <c r="AQ299" i="1"/>
  <c r="AQ309" i="1"/>
  <c r="AQ320" i="1"/>
  <c r="AQ330" i="1"/>
  <c r="AQ340" i="1"/>
  <c r="AQ350" i="1"/>
  <c r="AQ361" i="1"/>
  <c r="AQ371" i="1"/>
  <c r="AQ381" i="1"/>
  <c r="AQ391" i="1"/>
  <c r="AQ402" i="1"/>
  <c r="AQ412" i="1"/>
  <c r="AQ422" i="1"/>
  <c r="AQ432" i="1"/>
  <c r="AQ442" i="1"/>
  <c r="AQ453" i="1"/>
  <c r="AQ463" i="1"/>
  <c r="AQ473" i="1"/>
  <c r="AQ483" i="1"/>
  <c r="AQ494" i="1"/>
  <c r="AQ504" i="1"/>
  <c r="AQ514" i="1"/>
  <c r="AQ524" i="1"/>
  <c r="AQ535" i="1"/>
  <c r="AQ545" i="1"/>
  <c r="AQ555" i="1"/>
  <c r="AQ565" i="1"/>
  <c r="AQ575" i="1"/>
  <c r="AQ585" i="1"/>
  <c r="AQ595" i="1"/>
  <c r="AQ605" i="1"/>
  <c r="AQ615" i="1"/>
  <c r="AQ626" i="1"/>
  <c r="AQ636" i="1"/>
  <c r="AQ646" i="1"/>
  <c r="AQ656" i="1"/>
  <c r="AQ666" i="1"/>
  <c r="AQ677" i="1"/>
  <c r="AQ687" i="1"/>
  <c r="AQ697" i="1"/>
  <c r="AQ707" i="1"/>
  <c r="AQ718" i="1"/>
  <c r="AQ728" i="1"/>
  <c r="AQ738" i="1"/>
  <c r="AQ748" i="1"/>
  <c r="AQ759" i="1"/>
  <c r="AQ769" i="1"/>
  <c r="AQ779" i="1"/>
  <c r="AQ789" i="1"/>
  <c r="AQ799" i="1"/>
  <c r="AQ809" i="1"/>
  <c r="AQ819" i="1"/>
  <c r="AQ830" i="1"/>
  <c r="AQ840" i="1"/>
  <c r="AQ850" i="1"/>
  <c r="AQ860" i="1"/>
  <c r="AQ871" i="1"/>
  <c r="AQ881" i="1"/>
  <c r="AQ891" i="1"/>
  <c r="AQ901" i="1"/>
  <c r="AQ911" i="1"/>
  <c r="AQ921" i="1"/>
  <c r="AQ931" i="1"/>
  <c r="AQ941" i="1"/>
  <c r="AQ951" i="1"/>
  <c r="AQ961" i="1"/>
  <c r="AQ987" i="1"/>
  <c r="AQ997" i="1"/>
  <c r="AQ1007" i="1"/>
  <c r="AQ1017" i="1"/>
  <c r="AQ1027" i="1"/>
  <c r="AQ1037" i="1"/>
  <c r="AQ1047" i="1"/>
  <c r="AQ1057" i="1"/>
  <c r="AQ1067" i="1"/>
  <c r="AQ1077" i="1"/>
  <c r="AQ1087" i="1"/>
  <c r="AQ1097" i="1"/>
  <c r="AQ1107" i="1"/>
  <c r="AQ1117" i="1"/>
  <c r="AQ1127" i="1"/>
  <c r="AQ1136" i="1"/>
  <c r="AQ1145" i="1"/>
  <c r="AQ1155" i="1"/>
  <c r="AQ13" i="1"/>
  <c r="AQ33" i="1"/>
  <c r="AQ40" i="1"/>
  <c r="AQ146" i="1"/>
  <c r="AQ156" i="1"/>
  <c r="AQ166" i="1"/>
  <c r="AQ177" i="1"/>
  <c r="AQ187" i="1"/>
  <c r="AQ197" i="1"/>
  <c r="AQ208" i="1"/>
  <c r="AQ218" i="1"/>
  <c r="AQ228" i="1"/>
  <c r="AQ238" i="1"/>
  <c r="AQ248" i="1"/>
  <c r="AQ258" i="1"/>
  <c r="AQ268" i="1"/>
  <c r="AQ278" i="1"/>
  <c r="AQ288" i="1"/>
  <c r="AQ296" i="1"/>
  <c r="AQ306" i="1"/>
  <c r="AQ317" i="1"/>
  <c r="AQ327" i="1"/>
  <c r="AQ337" i="1"/>
  <c r="AQ347" i="1"/>
  <c r="AQ357" i="1"/>
  <c r="AQ368" i="1"/>
  <c r="AQ378" i="1"/>
  <c r="AQ388" i="1"/>
  <c r="AQ398" i="1"/>
  <c r="AQ409" i="1"/>
  <c r="AQ419" i="1"/>
  <c r="AQ429" i="1"/>
  <c r="AQ439" i="1"/>
  <c r="AQ450" i="1"/>
  <c r="AQ460" i="1"/>
  <c r="AQ470" i="1"/>
  <c r="AQ480" i="1"/>
  <c r="AQ491" i="1"/>
  <c r="AQ501" i="1"/>
  <c r="AQ511" i="1"/>
  <c r="AQ521" i="1"/>
  <c r="AQ532" i="1"/>
  <c r="AQ542" i="1"/>
  <c r="AQ552" i="1"/>
  <c r="AQ562" i="1"/>
  <c r="AQ572" i="1"/>
  <c r="AQ582" i="1"/>
  <c r="AQ592" i="1"/>
  <c r="AQ602" i="1"/>
  <c r="AQ612" i="1"/>
  <c r="AQ623" i="1"/>
  <c r="AQ633" i="1"/>
  <c r="AQ643" i="1"/>
  <c r="AQ653" i="1"/>
  <c r="AQ663" i="1"/>
  <c r="AQ674" i="1"/>
  <c r="AQ684" i="1"/>
  <c r="AQ694" i="1"/>
  <c r="AQ704" i="1"/>
  <c r="AQ715" i="1"/>
  <c r="AQ725" i="1"/>
  <c r="AQ735" i="1"/>
  <c r="AQ745" i="1"/>
  <c r="AQ756" i="1"/>
  <c r="AQ766" i="1"/>
  <c r="AQ776" i="1"/>
  <c r="AQ786" i="1"/>
  <c r="AQ796" i="1"/>
  <c r="AQ806" i="1"/>
  <c r="AQ816" i="1"/>
  <c r="AQ827" i="1"/>
  <c r="AQ837" i="1"/>
  <c r="AQ847" i="1"/>
  <c r="AQ857" i="1"/>
  <c r="AQ868" i="1"/>
  <c r="AQ878" i="1"/>
  <c r="AQ888" i="1"/>
  <c r="AQ898" i="1"/>
  <c r="AQ908" i="1"/>
  <c r="AQ918" i="1"/>
  <c r="AQ928" i="1"/>
  <c r="AQ938" i="1"/>
  <c r="AQ948" i="1"/>
  <c r="AQ958" i="1"/>
  <c r="AQ968" i="1"/>
  <c r="AQ972" i="1"/>
  <c r="AQ977" i="1"/>
  <c r="AQ984" i="1"/>
  <c r="AQ994" i="1"/>
  <c r="AQ1004" i="1"/>
  <c r="AQ1014" i="1"/>
  <c r="AQ1024" i="1"/>
  <c r="AQ1034" i="1"/>
  <c r="AQ1044" i="1"/>
  <c r="AQ1054" i="1"/>
  <c r="AQ1064" i="1"/>
  <c r="AQ1074" i="1"/>
  <c r="AQ1084" i="1"/>
  <c r="AQ1094" i="1"/>
  <c r="AQ1104" i="1"/>
  <c r="AQ1114" i="1"/>
  <c r="AQ1124" i="1"/>
  <c r="AQ1134" i="1"/>
  <c r="AQ1142" i="1"/>
  <c r="AQ1152" i="1"/>
  <c r="AQ1162" i="1"/>
  <c r="AQ106" i="1"/>
  <c r="AQ116" i="1"/>
  <c r="AQ126" i="1"/>
  <c r="AQ136" i="1"/>
  <c r="AQ20" i="1"/>
  <c r="AQ133" i="1"/>
  <c r="AQ235" i="1"/>
  <c r="AQ245" i="1"/>
  <c r="AQ255" i="1"/>
  <c r="AQ265" i="1"/>
  <c r="AQ275" i="1"/>
  <c r="AQ285" i="1"/>
  <c r="AQ303" i="1"/>
  <c r="AQ314" i="1"/>
  <c r="AQ324" i="1"/>
  <c r="AQ334" i="1"/>
  <c r="AQ344" i="1"/>
  <c r="AQ354" i="1"/>
  <c r="AQ365" i="1"/>
  <c r="AQ375" i="1"/>
  <c r="AQ385" i="1"/>
  <c r="AQ395" i="1"/>
  <c r="AQ406" i="1"/>
  <c r="AQ416" i="1"/>
  <c r="AQ426" i="1"/>
  <c r="AQ436" i="1"/>
  <c r="AQ447" i="1"/>
  <c r="AQ457" i="1"/>
  <c r="AQ467" i="1"/>
  <c r="AQ477" i="1"/>
  <c r="AQ488" i="1"/>
  <c r="AQ498" i="1"/>
  <c r="AQ508" i="1"/>
  <c r="AQ518" i="1"/>
  <c r="AQ529" i="1"/>
  <c r="AQ539" i="1"/>
  <c r="AQ549" i="1"/>
  <c r="AQ559" i="1"/>
  <c r="AQ569" i="1"/>
  <c r="AQ579" i="1"/>
  <c r="AQ589" i="1"/>
  <c r="AQ599" i="1"/>
  <c r="AQ609" i="1"/>
  <c r="AQ620" i="1"/>
  <c r="AQ630" i="1"/>
  <c r="AQ640" i="1"/>
  <c r="AQ650" i="1"/>
  <c r="AQ660" i="1"/>
  <c r="AQ671" i="1"/>
  <c r="AQ681" i="1"/>
  <c r="AQ691" i="1"/>
  <c r="AQ701" i="1"/>
  <c r="AQ711" i="1"/>
  <c r="AQ722" i="1"/>
  <c r="AQ732" i="1"/>
  <c r="AQ742" i="1"/>
  <c r="AQ752" i="1"/>
  <c r="AQ763" i="1"/>
  <c r="AQ773" i="1"/>
  <c r="AQ783" i="1"/>
  <c r="AQ793" i="1"/>
  <c r="AQ803" i="1"/>
  <c r="AQ813" i="1"/>
  <c r="AQ824" i="1"/>
  <c r="AQ834" i="1"/>
  <c r="AQ844" i="1"/>
  <c r="AQ854" i="1"/>
  <c r="AQ865" i="1"/>
  <c r="AQ875" i="1"/>
  <c r="AQ885" i="1"/>
  <c r="AQ895" i="1"/>
  <c r="AQ905" i="1"/>
  <c r="AQ915" i="1"/>
  <c r="AQ925" i="1"/>
  <c r="AQ935" i="1"/>
  <c r="AQ945" i="1"/>
  <c r="AQ955" i="1"/>
  <c r="AQ965" i="1"/>
  <c r="AQ981" i="1"/>
  <c r="AQ991" i="1"/>
  <c r="AQ1001" i="1"/>
  <c r="AQ1011" i="1"/>
  <c r="AQ1021" i="1"/>
  <c r="AQ1031" i="1"/>
  <c r="AQ1041" i="1"/>
  <c r="AQ1051" i="1"/>
  <c r="AQ1061" i="1"/>
  <c r="AQ1071" i="1"/>
  <c r="AQ1081" i="1"/>
  <c r="AQ1091" i="1"/>
  <c r="AQ1101" i="1"/>
  <c r="AQ1111" i="1"/>
  <c r="AQ1121" i="1"/>
  <c r="AQ1131" i="1"/>
  <c r="AQ1140" i="1"/>
  <c r="AQ1149" i="1"/>
  <c r="AQ1159" i="1"/>
  <c r="AQ153" i="1"/>
  <c r="AQ242" i="1"/>
  <c r="AQ341" i="1"/>
  <c r="AQ351" i="1"/>
  <c r="AQ362" i="1"/>
  <c r="AQ372" i="1"/>
  <c r="AQ382" i="1"/>
  <c r="AQ392" i="1"/>
  <c r="AQ403" i="1"/>
  <c r="AQ413" i="1"/>
  <c r="AQ423" i="1"/>
  <c r="AQ433" i="1"/>
  <c r="AQ444" i="1"/>
  <c r="AQ454" i="1"/>
  <c r="AQ464" i="1"/>
  <c r="AQ474" i="1"/>
  <c r="AQ484" i="1"/>
  <c r="AQ495" i="1"/>
  <c r="AQ505" i="1"/>
  <c r="AQ515" i="1"/>
  <c r="AQ525" i="1"/>
  <c r="AQ536" i="1"/>
  <c r="AQ546" i="1"/>
  <c r="AQ556" i="1"/>
  <c r="AQ566" i="1"/>
  <c r="AQ576" i="1"/>
  <c r="AQ586" i="1"/>
  <c r="AQ596" i="1"/>
  <c r="AQ606" i="1"/>
  <c r="AQ617" i="1"/>
  <c r="AQ627" i="1"/>
  <c r="AQ637" i="1"/>
  <c r="AQ647" i="1"/>
  <c r="AQ657" i="1"/>
  <c r="AQ667" i="1"/>
  <c r="AQ678" i="1"/>
  <c r="AQ688" i="1"/>
  <c r="AQ698" i="1"/>
  <c r="AQ708" i="1"/>
  <c r="AQ719" i="1"/>
  <c r="AQ729" i="1"/>
  <c r="AQ739" i="1"/>
  <c r="AQ749" i="1"/>
  <c r="AQ760" i="1"/>
  <c r="AQ770" i="1"/>
  <c r="AQ780" i="1"/>
  <c r="AQ790" i="1"/>
  <c r="AQ800" i="1"/>
  <c r="AQ810" i="1"/>
  <c r="AQ820" i="1"/>
  <c r="AQ831" i="1"/>
  <c r="AQ841" i="1"/>
  <c r="AQ851" i="1"/>
  <c r="AQ861" i="1"/>
  <c r="AQ872" i="1"/>
  <c r="AQ882" i="1"/>
  <c r="AQ892" i="1"/>
  <c r="AQ902" i="1"/>
  <c r="AQ912" i="1"/>
  <c r="AQ922" i="1"/>
  <c r="AQ932" i="1"/>
  <c r="AQ942" i="1"/>
  <c r="AQ952" i="1"/>
  <c r="AQ962" i="1"/>
  <c r="AQ973" i="1"/>
  <c r="AQ978" i="1"/>
  <c r="AQ988" i="1"/>
  <c r="AQ998" i="1"/>
  <c r="AQ1008" i="1"/>
  <c r="AQ1018" i="1"/>
  <c r="AQ1028" i="1"/>
  <c r="AQ1038" i="1"/>
  <c r="AQ1048" i="1"/>
  <c r="AQ1058" i="1"/>
  <c r="AQ1068" i="1"/>
  <c r="AQ1078" i="1"/>
  <c r="AQ1088" i="1"/>
  <c r="AQ1098" i="1"/>
  <c r="AQ1108" i="1"/>
  <c r="AQ1118" i="1"/>
  <c r="AQ1128" i="1"/>
  <c r="AQ1137" i="1"/>
  <c r="AQ1146" i="1"/>
  <c r="AQ1156" i="1"/>
  <c r="AQ30" i="1"/>
  <c r="AQ57" i="1"/>
  <c r="AQ17" i="1"/>
  <c r="AQ44" i="1"/>
  <c r="AQ54" i="1"/>
  <c r="AQ34" i="1"/>
  <c r="AQ167" i="1"/>
  <c r="AQ289" i="1"/>
  <c r="AQ297" i="1"/>
  <c r="AQ307" i="1"/>
  <c r="AQ318" i="1"/>
  <c r="AQ328" i="1"/>
  <c r="AQ338" i="1"/>
  <c r="AQ348" i="1"/>
  <c r="AQ359" i="1"/>
  <c r="AQ369" i="1"/>
  <c r="AQ379" i="1"/>
  <c r="AQ389" i="1"/>
  <c r="AQ399" i="1"/>
  <c r="AQ410" i="1"/>
  <c r="AQ420" i="1"/>
  <c r="AQ430" i="1"/>
  <c r="AQ440" i="1"/>
  <c r="AQ451" i="1"/>
  <c r="AQ461" i="1"/>
  <c r="AQ471" i="1"/>
  <c r="AQ481" i="1"/>
  <c r="AQ492" i="1"/>
  <c r="AQ502" i="1"/>
  <c r="AQ512" i="1"/>
  <c r="AQ522" i="1"/>
  <c r="AQ533" i="1"/>
  <c r="AQ543" i="1"/>
  <c r="AQ553" i="1"/>
  <c r="AQ563" i="1"/>
  <c r="AQ573" i="1"/>
  <c r="AQ583" i="1"/>
  <c r="AQ593" i="1"/>
  <c r="AQ603" i="1"/>
  <c r="AQ613" i="1"/>
  <c r="AQ624" i="1"/>
  <c r="AQ634" i="1"/>
  <c r="AQ644" i="1"/>
  <c r="AQ654" i="1"/>
  <c r="AQ664" i="1"/>
  <c r="AQ675" i="1"/>
  <c r="AQ685" i="1"/>
  <c r="AQ695" i="1"/>
  <c r="AQ705" i="1"/>
  <c r="AQ716" i="1"/>
  <c r="AQ726" i="1"/>
  <c r="AQ736" i="1"/>
  <c r="AQ746" i="1"/>
  <c r="AQ757" i="1"/>
  <c r="AQ767" i="1"/>
  <c r="AQ777" i="1"/>
  <c r="AQ787" i="1"/>
  <c r="AQ797" i="1"/>
  <c r="AQ807" i="1"/>
  <c r="AQ817" i="1"/>
  <c r="AQ828" i="1"/>
  <c r="AQ838" i="1"/>
  <c r="AQ848" i="1"/>
  <c r="AQ858" i="1"/>
  <c r="AQ869" i="1"/>
  <c r="AQ879" i="1"/>
  <c r="AQ889" i="1"/>
  <c r="AQ899" i="1"/>
  <c r="AQ909" i="1"/>
  <c r="AQ919" i="1"/>
  <c r="AQ929" i="1"/>
  <c r="AQ939" i="1"/>
  <c r="AQ949" i="1"/>
  <c r="AQ959" i="1"/>
  <c r="AQ969" i="1"/>
  <c r="AQ985" i="1"/>
  <c r="AQ995" i="1"/>
  <c r="AQ1005" i="1"/>
  <c r="AQ1015" i="1"/>
  <c r="AQ1025" i="1"/>
  <c r="AQ1035" i="1"/>
  <c r="AQ1045" i="1"/>
  <c r="AQ1055" i="1"/>
  <c r="AQ1065" i="1"/>
  <c r="AQ1075" i="1"/>
  <c r="AQ1085" i="1"/>
  <c r="AQ1095" i="1"/>
  <c r="AQ1105" i="1"/>
  <c r="AQ1115" i="1"/>
  <c r="AQ1125" i="1"/>
  <c r="AQ1135" i="1"/>
  <c r="AQ1143" i="1"/>
  <c r="AQ1153" i="1"/>
  <c r="AQ1163" i="1"/>
  <c r="AQ10" i="1"/>
  <c r="AQ113" i="1"/>
  <c r="AQ123" i="1"/>
  <c r="AQ90" i="1"/>
  <c r="AQ100" i="1"/>
  <c r="AQ150" i="1"/>
  <c r="AQ160" i="1"/>
  <c r="AQ181" i="1"/>
  <c r="AQ191" i="1"/>
  <c r="AQ201" i="1"/>
  <c r="AQ212" i="1"/>
  <c r="AQ107" i="1"/>
  <c r="AQ198" i="1"/>
  <c r="AQ209" i="1"/>
  <c r="AQ229" i="1"/>
  <c r="AQ58" i="1"/>
  <c r="AQ94" i="1"/>
  <c r="AQ104" i="1"/>
  <c r="AQ144" i="1"/>
  <c r="AQ154" i="1"/>
  <c r="AQ216" i="1"/>
  <c r="AQ286" i="1"/>
  <c r="AQ345" i="1"/>
  <c r="AQ376" i="1"/>
  <c r="AQ437" i="1"/>
  <c r="AQ458" i="1"/>
  <c r="AQ478" i="1"/>
  <c r="AQ489" i="1"/>
  <c r="AQ499" i="1"/>
  <c r="AQ509" i="1"/>
  <c r="AQ519" i="1"/>
  <c r="AQ530" i="1"/>
  <c r="AQ540" i="1"/>
  <c r="AQ550" i="1"/>
  <c r="AQ560" i="1"/>
  <c r="AQ570" i="1"/>
  <c r="AQ580" i="1"/>
  <c r="AQ590" i="1"/>
  <c r="AQ600" i="1"/>
  <c r="AQ610" i="1"/>
  <c r="AQ621" i="1"/>
  <c r="AQ631" i="1"/>
  <c r="AQ641" i="1"/>
  <c r="AQ651" i="1"/>
  <c r="AQ661" i="1"/>
  <c r="AQ672" i="1"/>
  <c r="AQ682" i="1"/>
  <c r="AQ692" i="1"/>
  <c r="AQ702" i="1"/>
  <c r="AQ713" i="1"/>
  <c r="AQ723" i="1"/>
  <c r="AQ733" i="1"/>
  <c r="AQ743" i="1"/>
  <c r="AQ753" i="1"/>
  <c r="AQ764" i="1"/>
  <c r="AQ774" i="1"/>
  <c r="AQ784" i="1"/>
  <c r="AQ794" i="1"/>
  <c r="AQ804" i="1"/>
  <c r="AQ814" i="1"/>
  <c r="AQ825" i="1"/>
  <c r="AQ835" i="1"/>
  <c r="AQ845" i="1"/>
  <c r="AQ855" i="1"/>
  <c r="AQ866" i="1"/>
  <c r="AQ876" i="1"/>
  <c r="AQ886" i="1"/>
  <c r="AQ896" i="1"/>
  <c r="AQ906" i="1"/>
  <c r="AQ916" i="1"/>
  <c r="AQ926" i="1"/>
  <c r="AQ936" i="1"/>
  <c r="AQ946" i="1"/>
  <c r="AQ956" i="1"/>
  <c r="AQ966" i="1"/>
  <c r="AQ974" i="1"/>
  <c r="AQ982" i="1"/>
  <c r="AQ992" i="1"/>
  <c r="AQ1002" i="1"/>
  <c r="AQ1012" i="1"/>
  <c r="AQ1022" i="1"/>
  <c r="AQ1032" i="1"/>
  <c r="AQ1042" i="1"/>
  <c r="AQ1052" i="1"/>
  <c r="AQ1062" i="1"/>
  <c r="AQ1072" i="1"/>
  <c r="AQ1082" i="1"/>
  <c r="AQ1092" i="1"/>
  <c r="AQ1102" i="1"/>
  <c r="AQ1112" i="1"/>
  <c r="AQ1122" i="1"/>
  <c r="AQ1132" i="1"/>
  <c r="AQ1141" i="1"/>
  <c r="AQ1150" i="1"/>
  <c r="AQ1160" i="1"/>
  <c r="AQ103" i="1"/>
  <c r="AQ174" i="1"/>
  <c r="AQ184" i="1"/>
  <c r="AQ222" i="1"/>
  <c r="AQ252" i="1"/>
  <c r="AQ262" i="1"/>
  <c r="AQ272" i="1"/>
  <c r="AQ282" i="1"/>
  <c r="AQ61" i="1"/>
  <c r="AQ137" i="1"/>
  <c r="AQ114" i="1"/>
  <c r="AQ185" i="1"/>
  <c r="AQ236" i="1"/>
  <c r="AQ325" i="1"/>
  <c r="AQ427" i="1"/>
  <c r="AQ448" i="1"/>
  <c r="AQ468" i="1"/>
  <c r="AQ8" i="1"/>
  <c r="AQ18" i="1"/>
  <c r="AQ28" i="1"/>
  <c r="AQ35" i="1"/>
  <c r="AQ45" i="1"/>
  <c r="AQ55" i="1"/>
  <c r="AQ65" i="1"/>
  <c r="AQ75" i="1"/>
  <c r="AQ91" i="1"/>
  <c r="AQ101" i="1"/>
  <c r="AQ111" i="1"/>
  <c r="AQ121" i="1"/>
  <c r="AQ131" i="1"/>
  <c r="AQ141" i="1"/>
  <c r="AQ151" i="1"/>
  <c r="AQ161" i="1"/>
  <c r="AQ172" i="1"/>
  <c r="AQ182" i="1"/>
  <c r="AQ192" i="1"/>
  <c r="AQ203" i="1"/>
  <c r="AQ213" i="1"/>
  <c r="AQ223" i="1"/>
  <c r="AQ233" i="1"/>
  <c r="AQ243" i="1"/>
  <c r="AQ253" i="1"/>
  <c r="AQ263" i="1"/>
  <c r="AQ273" i="1"/>
  <c r="AQ283" i="1"/>
  <c r="AQ294" i="1"/>
  <c r="AQ301" i="1"/>
  <c r="AQ311" i="1"/>
  <c r="AQ322" i="1"/>
  <c r="AQ332" i="1"/>
  <c r="AQ342" i="1"/>
  <c r="AQ352" i="1"/>
  <c r="AQ363" i="1"/>
  <c r="AQ373" i="1"/>
  <c r="AQ383" i="1"/>
  <c r="AQ393" i="1"/>
  <c r="AQ404" i="1"/>
  <c r="AQ414" i="1"/>
  <c r="AQ424" i="1"/>
  <c r="AQ434" i="1"/>
  <c r="AQ445" i="1"/>
  <c r="AQ455" i="1"/>
  <c r="AQ465" i="1"/>
  <c r="AQ475" i="1"/>
  <c r="AQ486" i="1"/>
  <c r="AQ496" i="1"/>
  <c r="AQ506" i="1"/>
  <c r="AQ516" i="1"/>
  <c r="AQ526" i="1"/>
  <c r="AQ537" i="1"/>
  <c r="AQ547" i="1"/>
  <c r="AQ557" i="1"/>
  <c r="AQ567" i="1"/>
  <c r="AQ577" i="1"/>
  <c r="AQ587" i="1"/>
  <c r="AQ597" i="1"/>
  <c r="AQ607" i="1"/>
  <c r="AQ618" i="1"/>
  <c r="AQ628" i="1"/>
  <c r="AQ638" i="1"/>
  <c r="AQ648" i="1"/>
  <c r="AQ658" i="1"/>
  <c r="AQ668" i="1"/>
  <c r="AQ679" i="1"/>
  <c r="AQ689" i="1"/>
  <c r="AQ699" i="1"/>
  <c r="AQ709" i="1"/>
  <c r="AQ720" i="1"/>
  <c r="AQ730" i="1"/>
  <c r="AQ740" i="1"/>
  <c r="AQ750" i="1"/>
  <c r="AQ761" i="1"/>
  <c r="AQ771" i="1"/>
  <c r="AQ781" i="1"/>
  <c r="AQ791" i="1"/>
  <c r="AQ801" i="1"/>
  <c r="AQ811" i="1"/>
  <c r="AQ822" i="1"/>
  <c r="AQ832" i="1"/>
  <c r="AQ842" i="1"/>
  <c r="AQ852" i="1"/>
  <c r="AQ862" i="1"/>
  <c r="AQ873" i="1"/>
  <c r="AQ883" i="1"/>
  <c r="AQ893" i="1"/>
  <c r="AQ903" i="1"/>
  <c r="AQ913" i="1"/>
  <c r="AQ923" i="1"/>
  <c r="AQ933" i="1"/>
  <c r="AQ943" i="1"/>
  <c r="AQ953" i="1"/>
  <c r="AQ963" i="1"/>
  <c r="AQ979" i="1"/>
  <c r="AQ989" i="1"/>
  <c r="AQ999" i="1"/>
  <c r="AQ1009" i="1"/>
  <c r="AQ1019" i="1"/>
  <c r="AQ1029" i="1"/>
  <c r="AQ1039" i="1"/>
  <c r="AQ1049" i="1"/>
  <c r="AQ1059" i="1"/>
  <c r="AQ1069" i="1"/>
  <c r="AQ1079" i="1"/>
  <c r="AQ1089" i="1"/>
  <c r="AQ1099" i="1"/>
  <c r="AQ1109" i="1"/>
  <c r="AQ1119" i="1"/>
  <c r="AQ1129" i="1"/>
  <c r="AQ1138" i="1"/>
  <c r="AQ1147" i="1"/>
  <c r="AQ1157" i="1"/>
  <c r="AQ50" i="1"/>
  <c r="AQ60" i="1"/>
  <c r="AQ93" i="1"/>
  <c r="AQ163" i="1"/>
  <c r="AQ205" i="1"/>
  <c r="AQ51" i="1"/>
  <c r="AQ81" i="1"/>
  <c r="AQ97" i="1"/>
  <c r="AQ239" i="1"/>
  <c r="AQ249" i="1"/>
  <c r="AQ68" i="1"/>
  <c r="AQ78" i="1"/>
  <c r="AQ134" i="1"/>
  <c r="AQ164" i="1"/>
  <c r="AQ226" i="1"/>
  <c r="AQ304" i="1"/>
  <c r="AQ386" i="1"/>
  <c r="AQ396" i="1"/>
  <c r="AQ25" i="1"/>
  <c r="AQ72" i="1"/>
  <c r="AQ118" i="1"/>
  <c r="AQ199" i="1"/>
  <c r="AQ220" i="1"/>
  <c r="AQ240" i="1"/>
  <c r="AQ260" i="1"/>
  <c r="AQ270" i="1"/>
  <c r="AQ280" i="1"/>
  <c r="AQ290" i="1"/>
  <c r="AQ298" i="1"/>
  <c r="AQ308" i="1"/>
  <c r="AQ319" i="1"/>
  <c r="AQ329" i="1"/>
  <c r="AQ339" i="1"/>
  <c r="AQ349" i="1"/>
  <c r="AQ360" i="1"/>
  <c r="AQ370" i="1"/>
  <c r="AQ380" i="1"/>
  <c r="AQ390" i="1"/>
  <c r="AQ400" i="1"/>
  <c r="AQ411" i="1"/>
  <c r="AQ421" i="1"/>
  <c r="AQ431" i="1"/>
  <c r="AQ441" i="1"/>
  <c r="AQ452" i="1"/>
  <c r="AQ462" i="1"/>
  <c r="AQ472" i="1"/>
  <c r="AQ482" i="1"/>
  <c r="AQ493" i="1"/>
  <c r="AQ503" i="1"/>
  <c r="AQ513" i="1"/>
  <c r="AQ523" i="1"/>
  <c r="AQ534" i="1"/>
  <c r="AQ544" i="1"/>
  <c r="AQ554" i="1"/>
  <c r="AQ564" i="1"/>
  <c r="AQ574" i="1"/>
  <c r="AQ584" i="1"/>
  <c r="AQ594" i="1"/>
  <c r="AQ604" i="1"/>
  <c r="AQ614" i="1"/>
  <c r="AQ625" i="1"/>
  <c r="AQ635" i="1"/>
  <c r="AQ645" i="1"/>
  <c r="AQ655" i="1"/>
  <c r="AQ665" i="1"/>
  <c r="AQ676" i="1"/>
  <c r="AQ686" i="1"/>
  <c r="AQ696" i="1"/>
  <c r="AQ706" i="1"/>
  <c r="AQ717" i="1"/>
  <c r="AQ727" i="1"/>
  <c r="AQ737" i="1"/>
  <c r="AQ747" i="1"/>
  <c r="AQ758" i="1"/>
  <c r="AQ768" i="1"/>
  <c r="AQ778" i="1"/>
  <c r="AQ788" i="1"/>
  <c r="AQ798" i="1"/>
  <c r="AQ808" i="1"/>
  <c r="AQ818" i="1"/>
  <c r="AQ829" i="1"/>
  <c r="AQ839" i="1"/>
  <c r="AQ849" i="1"/>
  <c r="AQ859" i="1"/>
  <c r="AQ870" i="1"/>
  <c r="AQ880" i="1"/>
  <c r="AQ890" i="1"/>
  <c r="AQ900" i="1"/>
  <c r="AQ910" i="1"/>
  <c r="AQ920" i="1"/>
  <c r="AQ930" i="1"/>
  <c r="AQ940" i="1"/>
  <c r="AQ950" i="1"/>
  <c r="AQ960" i="1"/>
  <c r="AQ970" i="1"/>
  <c r="AQ975" i="1"/>
  <c r="AQ986" i="1"/>
  <c r="AQ996" i="1"/>
  <c r="AQ1006" i="1"/>
  <c r="AQ1016" i="1"/>
  <c r="AQ1026" i="1"/>
  <c r="AQ1036" i="1"/>
  <c r="AQ1046" i="1"/>
  <c r="AQ1056" i="1"/>
  <c r="AQ1066" i="1"/>
  <c r="AQ1076" i="1"/>
  <c r="AQ1086" i="1"/>
  <c r="AQ1096" i="1"/>
  <c r="AQ1106" i="1"/>
  <c r="AQ1116" i="1"/>
  <c r="AQ1126" i="1"/>
  <c r="AQ1144" i="1"/>
  <c r="AQ1154" i="1"/>
  <c r="AQ1164" i="1"/>
  <c r="AQ120" i="1"/>
  <c r="AQ171" i="1"/>
  <c r="AQ24" i="1"/>
  <c r="AQ41" i="1"/>
  <c r="AQ117" i="1"/>
  <c r="AQ157" i="1"/>
  <c r="AQ38" i="1"/>
  <c r="AQ206" i="1"/>
  <c r="AQ246" i="1"/>
  <c r="AQ276" i="1"/>
  <c r="AQ335" i="1"/>
  <c r="AQ366" i="1"/>
  <c r="AQ52" i="1"/>
  <c r="AQ108" i="1"/>
  <c r="AQ148" i="1"/>
  <c r="AQ189" i="1"/>
  <c r="AQ210" i="1"/>
  <c r="AQ230" i="1"/>
  <c r="AQ250" i="1"/>
  <c r="AQ12" i="1"/>
  <c r="AQ22" i="1"/>
  <c r="AQ32" i="1"/>
  <c r="AQ39" i="1"/>
  <c r="AQ49" i="1"/>
  <c r="AQ59" i="1"/>
  <c r="AQ69" i="1"/>
  <c r="AQ79" i="1"/>
  <c r="AQ95" i="1"/>
  <c r="AQ105" i="1"/>
  <c r="AQ115" i="1"/>
  <c r="AQ125" i="1"/>
  <c r="AQ135" i="1"/>
  <c r="AQ145" i="1"/>
  <c r="AQ155" i="1"/>
  <c r="AQ165" i="1"/>
  <c r="AQ176" i="1"/>
  <c r="AQ186" i="1"/>
  <c r="AQ196" i="1"/>
  <c r="AQ207" i="1"/>
  <c r="AQ217" i="1"/>
  <c r="AQ227" i="1"/>
  <c r="AQ237" i="1"/>
  <c r="AQ247" i="1"/>
  <c r="AQ257" i="1"/>
  <c r="AQ267" i="1"/>
  <c r="AQ277" i="1"/>
  <c r="AQ287" i="1"/>
  <c r="AQ295" i="1"/>
  <c r="AQ305" i="1"/>
  <c r="AQ316" i="1"/>
  <c r="AQ326" i="1"/>
  <c r="AQ336" i="1"/>
  <c r="AQ346" i="1"/>
  <c r="AQ356" i="1"/>
  <c r="AQ367" i="1"/>
  <c r="AQ377" i="1"/>
  <c r="AQ387" i="1"/>
  <c r="AQ397" i="1"/>
  <c r="AQ408" i="1"/>
  <c r="AQ418" i="1"/>
  <c r="AQ428" i="1"/>
  <c r="AQ438" i="1"/>
  <c r="AQ449" i="1"/>
  <c r="AQ459" i="1"/>
  <c r="AQ469" i="1"/>
  <c r="AQ479" i="1"/>
  <c r="AQ490" i="1"/>
  <c r="AQ500" i="1"/>
  <c r="AQ510" i="1"/>
  <c r="AQ520" i="1"/>
  <c r="AQ531" i="1"/>
  <c r="AQ541" i="1"/>
  <c r="AQ551" i="1"/>
  <c r="AQ561" i="1"/>
  <c r="AQ571" i="1"/>
  <c r="AQ581" i="1"/>
  <c r="AQ591" i="1"/>
  <c r="AQ601" i="1"/>
  <c r="AQ611" i="1"/>
  <c r="AQ622" i="1"/>
  <c r="AQ632" i="1"/>
  <c r="AQ642" i="1"/>
  <c r="AQ652" i="1"/>
  <c r="AQ662" i="1"/>
  <c r="AQ673" i="1"/>
  <c r="AQ683" i="1"/>
  <c r="AQ693" i="1"/>
  <c r="AQ703" i="1"/>
  <c r="AQ714" i="1"/>
  <c r="AQ724" i="1"/>
  <c r="AQ734" i="1"/>
  <c r="AQ744" i="1"/>
  <c r="AQ755" i="1"/>
  <c r="AQ765" i="1"/>
  <c r="AQ775" i="1"/>
  <c r="AQ785" i="1"/>
  <c r="AQ795" i="1"/>
  <c r="AQ805" i="1"/>
  <c r="AQ815" i="1"/>
  <c r="AQ826" i="1"/>
  <c r="AQ836" i="1"/>
  <c r="AQ846" i="1"/>
  <c r="AQ856" i="1"/>
  <c r="AQ867" i="1"/>
  <c r="AQ877" i="1"/>
  <c r="AQ887" i="1"/>
  <c r="AQ897" i="1"/>
  <c r="AQ907" i="1"/>
  <c r="AQ917" i="1"/>
  <c r="AQ927" i="1"/>
  <c r="AQ937" i="1"/>
  <c r="AQ947" i="1"/>
  <c r="AQ957" i="1"/>
  <c r="AQ967" i="1"/>
  <c r="AQ983" i="1"/>
  <c r="AQ993" i="1"/>
  <c r="AQ1003" i="1"/>
  <c r="AQ1013" i="1"/>
  <c r="AQ1023" i="1"/>
  <c r="AQ1033" i="1"/>
  <c r="AQ1043" i="1"/>
  <c r="AQ1053" i="1"/>
  <c r="AQ1063" i="1"/>
  <c r="AQ1073" i="1"/>
  <c r="AQ1083" i="1"/>
  <c r="AQ1093" i="1"/>
  <c r="AQ1103" i="1"/>
  <c r="AQ1113" i="1"/>
  <c r="AQ1123" i="1"/>
  <c r="AQ1133" i="1"/>
  <c r="AQ1151" i="1"/>
  <c r="AQ1161" i="1"/>
  <c r="AQ5" i="1"/>
  <c r="BA295" i="1" l="1"/>
  <c r="AO1146" i="1"/>
  <c r="AO1140" i="1" l="1"/>
  <c r="AO231" i="1"/>
  <c r="AO1136" i="1"/>
  <c r="AO1137" i="1"/>
  <c r="AO1123" i="1" l="1"/>
  <c r="AO1073" i="1"/>
  <c r="AO1003" i="1"/>
  <c r="AO937" i="1"/>
  <c r="AO877" i="1"/>
  <c r="AO217" i="1"/>
  <c r="AO155" i="1"/>
  <c r="AO95" i="1"/>
  <c r="AO39" i="1"/>
  <c r="AO210" i="1"/>
  <c r="AO117" i="1"/>
  <c r="AO1164" i="1"/>
  <c r="AO1106" i="1"/>
  <c r="AO1036" i="1"/>
  <c r="AO986" i="1"/>
  <c r="AO930" i="1"/>
  <c r="AO880" i="1"/>
  <c r="AO118" i="1"/>
  <c r="AO163" i="1"/>
  <c r="AO1147" i="1"/>
  <c r="AO1079" i="1"/>
  <c r="AO1019" i="1"/>
  <c r="AO963" i="1"/>
  <c r="AO913" i="1"/>
  <c r="AO213" i="1"/>
  <c r="AO161" i="1"/>
  <c r="AO101" i="1"/>
  <c r="AO45" i="1"/>
  <c r="AO185" i="1"/>
  <c r="AO1160" i="1"/>
  <c r="AO1112" i="1"/>
  <c r="AO1062" i="1"/>
  <c r="AO992" i="1"/>
  <c r="AO936" i="1"/>
  <c r="AO886" i="1"/>
  <c r="AO94" i="1"/>
  <c r="AO212" i="1"/>
  <c r="AO150" i="1"/>
  <c r="AO10" i="1"/>
  <c r="AO1125" i="1"/>
  <c r="AO1075" i="1"/>
  <c r="AO1005" i="1"/>
  <c r="AO949" i="1"/>
  <c r="AO879" i="1"/>
  <c r="AO17" i="1"/>
  <c r="AO1108" i="1"/>
  <c r="AO1058" i="1"/>
  <c r="AO998" i="1"/>
  <c r="AO952" i="1"/>
  <c r="AO902" i="1"/>
  <c r="AO1159" i="1"/>
  <c r="AO1101" i="1"/>
  <c r="AO1041" i="1"/>
  <c r="AO991" i="1"/>
  <c r="AO925" i="1"/>
  <c r="AO875" i="1"/>
  <c r="AO116" i="1"/>
  <c r="AO1134" i="1"/>
  <c r="AO1084" i="1"/>
  <c r="AO1014" i="1"/>
  <c r="AO972" i="1"/>
  <c r="AO928" i="1"/>
  <c r="AO868" i="1"/>
  <c r="AO208" i="1"/>
  <c r="AO156" i="1"/>
  <c r="AO1161" i="1"/>
  <c r="AO1113" i="1"/>
  <c r="AO1063" i="1"/>
  <c r="AO993" i="1"/>
  <c r="AO927" i="1"/>
  <c r="AO867" i="1"/>
  <c r="AO207" i="1"/>
  <c r="AO145" i="1"/>
  <c r="AO79" i="1"/>
  <c r="AO32" i="1"/>
  <c r="AO189" i="1"/>
  <c r="AO41" i="1"/>
  <c r="AO1154" i="1"/>
  <c r="AO1096" i="1"/>
  <c r="AO1026" i="1"/>
  <c r="AO975" i="1"/>
  <c r="AO920" i="1"/>
  <c r="AO870" i="1"/>
  <c r="AO72" i="1"/>
  <c r="AO226" i="1"/>
  <c r="AO239" i="1"/>
  <c r="AO93" i="1"/>
  <c r="AO1119" i="1"/>
  <c r="AO1069" i="1"/>
  <c r="AO1009" i="1"/>
  <c r="AO953" i="1"/>
  <c r="AO903" i="1"/>
  <c r="AO203" i="1"/>
  <c r="AO151" i="1"/>
  <c r="AO91" i="1"/>
  <c r="AO35" i="1"/>
  <c r="AO114" i="1"/>
  <c r="AO222" i="1"/>
  <c r="AO1150" i="1"/>
  <c r="AO1102" i="1"/>
  <c r="AO1032" i="1"/>
  <c r="AO1093" i="1"/>
  <c r="AO1023" i="1"/>
  <c r="AO957" i="1"/>
  <c r="AO907" i="1"/>
  <c r="AO237" i="1"/>
  <c r="AO176" i="1"/>
  <c r="AO115" i="1"/>
  <c r="AO59" i="1"/>
  <c r="AO12" i="1"/>
  <c r="AO108" i="1"/>
  <c r="AO38" i="1"/>
  <c r="AO171" i="1"/>
  <c r="AO1126" i="1"/>
  <c r="AO1076" i="1"/>
  <c r="AO1006" i="1"/>
  <c r="AO960" i="1"/>
  <c r="AO900" i="1"/>
  <c r="AO220" i="1"/>
  <c r="AO78" i="1"/>
  <c r="AO81" i="1"/>
  <c r="AO50" i="1"/>
  <c r="AO1099" i="1"/>
  <c r="AO1039" i="1"/>
  <c r="AO989" i="1"/>
  <c r="AO933" i="1"/>
  <c r="AO883" i="1"/>
  <c r="AO233" i="1"/>
  <c r="AO182" i="1"/>
  <c r="AO121" i="1"/>
  <c r="AO65" i="1"/>
  <c r="AO18" i="1"/>
  <c r="AO174" i="1"/>
  <c r="AO1132" i="1"/>
  <c r="AO1082" i="1"/>
  <c r="AO1012" i="1"/>
  <c r="AO956" i="1"/>
  <c r="AO906" i="1"/>
  <c r="AO144" i="1"/>
  <c r="AO198" i="1"/>
  <c r="AO181" i="1"/>
  <c r="AO123" i="1"/>
  <c r="AO1143" i="1"/>
  <c r="AO1095" i="1"/>
  <c r="AO1025" i="1"/>
  <c r="AO969" i="1"/>
  <c r="AO909" i="1"/>
  <c r="AO54" i="1"/>
  <c r="AO1156" i="1"/>
  <c r="AO1078" i="1"/>
  <c r="AO1018" i="1"/>
  <c r="AO973" i="1"/>
  <c r="AO922" i="1"/>
  <c r="AO872" i="1"/>
  <c r="AO1121" i="1"/>
  <c r="AO1071" i="1"/>
  <c r="AO1011" i="1"/>
  <c r="AO945" i="1"/>
  <c r="AO895" i="1"/>
  <c r="AO20" i="1"/>
  <c r="AO1152" i="1"/>
  <c r="AO1104" i="1"/>
  <c r="AO1034" i="1"/>
  <c r="AO984" i="1"/>
  <c r="AO948" i="1"/>
  <c r="AO888" i="1"/>
  <c r="AO238" i="1"/>
  <c r="AO177" i="1"/>
  <c r="AO33" i="1"/>
  <c r="AO1117" i="1"/>
  <c r="AO1067" i="1"/>
  <c r="AO1007" i="1"/>
  <c r="AO931" i="1"/>
  <c r="AO881" i="1"/>
  <c r="AO211" i="1"/>
  <c r="AO159" i="1"/>
  <c r="AO109" i="1"/>
  <c r="AO43" i="1"/>
  <c r="AO29" i="1"/>
  <c r="AO31" i="1"/>
  <c r="AO178" i="1"/>
  <c r="AO67" i="1"/>
  <c r="AO1120" i="1"/>
  <c r="AO1070" i="1"/>
  <c r="AO1010" i="1"/>
  <c r="AO971" i="1"/>
  <c r="AO924" i="1"/>
  <c r="AO874" i="1"/>
  <c r="AO224" i="1"/>
  <c r="AO173" i="1"/>
  <c r="AO112" i="1"/>
  <c r="AO56" i="1"/>
  <c r="AO128" i="1"/>
  <c r="AO175" i="1"/>
  <c r="AO14" i="1"/>
  <c r="AO64" i="1"/>
  <c r="AO143" i="1"/>
  <c r="AO1133" i="1"/>
  <c r="AO1083" i="1"/>
  <c r="AO1013" i="1"/>
  <c r="AO947" i="1"/>
  <c r="AO887" i="1"/>
  <c r="AO227" i="1"/>
  <c r="AO165" i="1"/>
  <c r="AO105" i="1"/>
  <c r="AO49" i="1"/>
  <c r="AO157" i="1"/>
  <c r="AO120" i="1"/>
  <c r="AO1116" i="1"/>
  <c r="AO1066" i="1"/>
  <c r="AO996" i="1"/>
  <c r="AO950" i="1"/>
  <c r="AO890" i="1"/>
  <c r="AO199" i="1"/>
  <c r="AO68" i="1"/>
  <c r="AO205" i="1"/>
  <c r="AO1157" i="1"/>
  <c r="AO1089" i="1"/>
  <c r="AO1029" i="1"/>
  <c r="AO979" i="1"/>
  <c r="AO923" i="1"/>
  <c r="AO873" i="1"/>
  <c r="AO223" i="1"/>
  <c r="AO172" i="1"/>
  <c r="AO111" i="1"/>
  <c r="AO55" i="1"/>
  <c r="AO8" i="1"/>
  <c r="AO236" i="1"/>
  <c r="AO103" i="1"/>
  <c r="AO1122" i="1"/>
  <c r="AO1072" i="1"/>
  <c r="AO1002" i="1"/>
  <c r="AO946" i="1"/>
  <c r="AO896" i="1"/>
  <c r="AO104" i="1"/>
  <c r="AO107" i="1"/>
  <c r="AO160" i="1"/>
  <c r="AO113" i="1"/>
  <c r="AO1135" i="1"/>
  <c r="AO1085" i="1"/>
  <c r="AO1015" i="1"/>
  <c r="AO959" i="1"/>
  <c r="AO889" i="1"/>
  <c r="AO44" i="1"/>
  <c r="AO1118" i="1"/>
  <c r="AO1068" i="1"/>
  <c r="AO1008" i="1"/>
  <c r="AO962" i="1"/>
  <c r="AO912" i="1"/>
  <c r="AO153" i="1"/>
  <c r="AO1111" i="1"/>
  <c r="AO1061" i="1"/>
  <c r="AO1001" i="1"/>
  <c r="AO935" i="1"/>
  <c r="AO885" i="1"/>
  <c r="AO126" i="1"/>
  <c r="AO1142" i="1"/>
  <c r="AO1094" i="1"/>
  <c r="AO1024" i="1"/>
  <c r="AO977" i="1"/>
  <c r="AO938" i="1"/>
  <c r="AO878" i="1"/>
  <c r="AO218" i="1"/>
  <c r="AO166" i="1"/>
  <c r="AO13" i="1"/>
  <c r="AO1107" i="1"/>
  <c r="AO1057" i="1"/>
  <c r="AO997" i="1"/>
  <c r="AO921" i="1"/>
  <c r="AO871" i="1"/>
  <c r="AO200" i="1"/>
  <c r="AO149" i="1"/>
  <c r="AO99" i="1"/>
  <c r="AO26" i="1"/>
  <c r="AO19" i="1"/>
  <c r="AO21" i="1"/>
  <c r="AO127" i="1"/>
  <c r="AO140" i="1"/>
  <c r="AO80" i="1"/>
  <c r="AO1110" i="1"/>
  <c r="AO1060" i="1"/>
  <c r="AO1000" i="1"/>
  <c r="AO964" i="1"/>
  <c r="AO914" i="1"/>
  <c r="AO864" i="1"/>
  <c r="AO214" i="1"/>
  <c r="AO162" i="1"/>
  <c r="AO102" i="1"/>
  <c r="AO9" i="1"/>
  <c r="AO88" i="1"/>
  <c r="AO27" i="1"/>
  <c r="AO37" i="1"/>
  <c r="AO1155" i="1"/>
  <c r="AO1097" i="1"/>
  <c r="AO1037" i="1"/>
  <c r="AO987" i="1"/>
  <c r="AO911" i="1"/>
  <c r="AO190" i="1"/>
  <c r="AO139" i="1"/>
  <c r="AO89" i="1"/>
  <c r="AO16" i="1"/>
  <c r="AO98" i="1"/>
  <c r="AO11" i="1"/>
  <c r="AO110" i="1"/>
  <c r="AO70" i="1"/>
  <c r="AO1100" i="1"/>
  <c r="AO1040" i="1"/>
  <c r="AO990" i="1"/>
  <c r="AO954" i="1"/>
  <c r="AO904" i="1"/>
  <c r="AO204" i="1"/>
  <c r="AO152" i="1"/>
  <c r="AO92" i="1"/>
  <c r="AO179" i="1"/>
  <c r="AO42" i="1"/>
  <c r="AO219" i="1"/>
  <c r="AO232" i="1"/>
  <c r="AO7" i="1"/>
  <c r="AO96" i="1"/>
  <c r="AO974" i="1"/>
  <c r="AO926" i="1"/>
  <c r="AO876" i="1"/>
  <c r="AO216" i="1"/>
  <c r="AO58" i="1"/>
  <c r="AO201" i="1"/>
  <c r="AO100" i="1"/>
  <c r="AO1163" i="1"/>
  <c r="AO1115" i="1"/>
  <c r="AO1065" i="1"/>
  <c r="AO995" i="1"/>
  <c r="AO929" i="1"/>
  <c r="AO869" i="1"/>
  <c r="AO167" i="1"/>
  <c r="AO57" i="1"/>
  <c r="AO1098" i="1"/>
  <c r="AO1038" i="1"/>
  <c r="AO988" i="1"/>
  <c r="AO942" i="1"/>
  <c r="AO892" i="1"/>
  <c r="AO1149" i="1"/>
  <c r="AO1091" i="1"/>
  <c r="AO1031" i="1"/>
  <c r="AO965" i="1"/>
  <c r="AO915" i="1"/>
  <c r="AO865" i="1"/>
  <c r="AO106" i="1"/>
  <c r="AO1124" i="1"/>
  <c r="AO1074" i="1"/>
  <c r="AO1004" i="1"/>
  <c r="AO968" i="1"/>
  <c r="AO918" i="1"/>
  <c r="AO197" i="1"/>
  <c r="AO146" i="1"/>
  <c r="AO1145" i="1"/>
  <c r="AO1087" i="1"/>
  <c r="AO1027" i="1"/>
  <c r="AO961" i="1"/>
  <c r="AO901" i="1"/>
  <c r="AO241" i="1"/>
  <c r="AO180" i="1"/>
  <c r="AO129" i="1"/>
  <c r="AO73" i="1"/>
  <c r="AO46" i="1"/>
  <c r="AO62" i="1"/>
  <c r="AO194" i="1"/>
  <c r="AO1158" i="1"/>
  <c r="AO1090" i="1"/>
  <c r="AO1030" i="1"/>
  <c r="AO980" i="1"/>
  <c r="AO944" i="1"/>
  <c r="AO894" i="1"/>
  <c r="AO193" i="1"/>
  <c r="AO142" i="1"/>
  <c r="AO76" i="1"/>
  <c r="AO169" i="1"/>
  <c r="AO147" i="1"/>
  <c r="AO130" i="1"/>
  <c r="AO225" i="1"/>
  <c r="AO23" i="1"/>
  <c r="AO1151" i="1"/>
  <c r="AO1103" i="1"/>
  <c r="AO1033" i="1"/>
  <c r="AO967" i="1"/>
  <c r="AO917" i="1"/>
  <c r="AO247" i="1"/>
  <c r="AO186" i="1"/>
  <c r="AO125" i="1"/>
  <c r="AO69" i="1"/>
  <c r="AO22" i="1"/>
  <c r="AO148" i="1"/>
  <c r="AO206" i="1"/>
  <c r="AO24" i="1"/>
  <c r="AO1144" i="1"/>
  <c r="AO1086" i="1"/>
  <c r="AO1016" i="1"/>
  <c r="AO970" i="1"/>
  <c r="AO910" i="1"/>
  <c r="AO240" i="1"/>
  <c r="AO25" i="1"/>
  <c r="AO164" i="1"/>
  <c r="AO97" i="1"/>
  <c r="AO60" i="1"/>
  <c r="AO1109" i="1"/>
  <c r="AO1059" i="1"/>
  <c r="AO999" i="1"/>
  <c r="AO943" i="1"/>
  <c r="AO893" i="1"/>
  <c r="AO192" i="1"/>
  <c r="AO141" i="1"/>
  <c r="AO75" i="1"/>
  <c r="AO28" i="1"/>
  <c r="AO61" i="1"/>
  <c r="AO184" i="1"/>
  <c r="AO1141" i="1"/>
  <c r="AO1092" i="1"/>
  <c r="AO1022" i="1"/>
  <c r="AO966" i="1"/>
  <c r="AO916" i="1"/>
  <c r="AO866" i="1"/>
  <c r="AO154" i="1"/>
  <c r="AO209" i="1"/>
  <c r="AO191" i="1"/>
  <c r="AO90" i="1"/>
  <c r="AO1153" i="1"/>
  <c r="AO1105" i="1"/>
  <c r="AO1035" i="1"/>
  <c r="AO985" i="1"/>
  <c r="AO919" i="1"/>
  <c r="AO34" i="1"/>
  <c r="AO30" i="1"/>
  <c r="AO1088" i="1"/>
  <c r="AO1028" i="1"/>
  <c r="AO978" i="1"/>
  <c r="AO932" i="1"/>
  <c r="AO882" i="1"/>
  <c r="AO1131" i="1"/>
  <c r="AO1081" i="1"/>
  <c r="AO1021" i="1"/>
  <c r="AO955" i="1"/>
  <c r="AO905" i="1"/>
  <c r="AO235" i="1"/>
  <c r="AO1162" i="1"/>
  <c r="AO1114" i="1"/>
  <c r="AO1064" i="1"/>
  <c r="AO994" i="1"/>
  <c r="AO958" i="1"/>
  <c r="AO908" i="1"/>
  <c r="AO187" i="1"/>
  <c r="AO40" i="1"/>
  <c r="AO1127" i="1"/>
  <c r="AO1077" i="1"/>
  <c r="AO1017" i="1"/>
  <c r="AO951" i="1"/>
  <c r="AO891" i="1"/>
  <c r="AO221" i="1"/>
  <c r="AO170" i="1"/>
  <c r="AO119" i="1"/>
  <c r="AO63" i="1"/>
  <c r="AO36" i="1"/>
  <c r="AO15" i="1"/>
  <c r="AO124" i="1"/>
  <c r="AO188" i="1"/>
  <c r="AO77" i="1"/>
  <c r="AO1148" i="1"/>
  <c r="AO1080" i="1"/>
  <c r="AO1020" i="1"/>
  <c r="AO976" i="1"/>
  <c r="AO934" i="1"/>
  <c r="AO884" i="1"/>
  <c r="AO234" i="1"/>
  <c r="AO183" i="1"/>
  <c r="AO122" i="1"/>
  <c r="AO66" i="1"/>
  <c r="AO158" i="1"/>
  <c r="AO71" i="1"/>
  <c r="AO74" i="1"/>
  <c r="AO215" i="1"/>
  <c r="AO6" i="1"/>
  <c r="AO245" i="1" l="1"/>
  <c r="AO257" i="1"/>
  <c r="AO268" i="1"/>
  <c r="AO280" i="1"/>
  <c r="AO294" i="1"/>
  <c r="AO307" i="1"/>
  <c r="AO320" i="1"/>
  <c r="AO333" i="1"/>
  <c r="AO349" i="1"/>
  <c r="AO362" i="1"/>
  <c r="AO378" i="1"/>
  <c r="AO391" i="1"/>
  <c r="AO408" i="1"/>
  <c r="AO421" i="1"/>
  <c r="AO437" i="1"/>
  <c r="AO452" i="1"/>
  <c r="AO470" i="1"/>
  <c r="AO487" i="1"/>
  <c r="AO501" i="1"/>
  <c r="AO519" i="1"/>
  <c r="AO538" i="1"/>
  <c r="AO552" i="1"/>
  <c r="AO568" i="1"/>
  <c r="AO586" i="1"/>
  <c r="AO600" i="1"/>
  <c r="AO619" i="1"/>
  <c r="AO637" i="1"/>
  <c r="AO687" i="1"/>
  <c r="AO739" i="1"/>
  <c r="AO783" i="1"/>
  <c r="AO826" i="1"/>
  <c r="AO363" i="1"/>
  <c r="AO379" i="1"/>
  <c r="AO392" i="1"/>
  <c r="AO409" i="1"/>
  <c r="AO422" i="1"/>
  <c r="AO438" i="1"/>
  <c r="AO457" i="1"/>
  <c r="AO471" i="1"/>
  <c r="AO488" i="1"/>
  <c r="AO506" i="1"/>
  <c r="AO520" i="1"/>
  <c r="AO539" i="1"/>
  <c r="AO557" i="1"/>
  <c r="AO569" i="1"/>
  <c r="AO587" i="1"/>
  <c r="AO605" i="1"/>
  <c r="AO620" i="1"/>
  <c r="AO638" i="1"/>
  <c r="AO654" i="1"/>
  <c r="AO698" i="1"/>
  <c r="AO740" i="1"/>
  <c r="AO785" i="1"/>
  <c r="AO837" i="1"/>
  <c r="AO259" i="1"/>
  <c r="AO297" i="1"/>
  <c r="AO338" i="1"/>
  <c r="AO350" i="1"/>
  <c r="AO367" i="1"/>
  <c r="AO380" i="1"/>
  <c r="AO393" i="1"/>
  <c r="AO410" i="1"/>
  <c r="AO423" i="1"/>
  <c r="AO439" i="1"/>
  <c r="AO458" i="1"/>
  <c r="AO472" i="1"/>
  <c r="AO489" i="1"/>
  <c r="AO507" i="1"/>
  <c r="AO521" i="1"/>
  <c r="AO540" i="1"/>
  <c r="AO558" i="1"/>
  <c r="AO570" i="1"/>
  <c r="AO588" i="1"/>
  <c r="AO606" i="1"/>
  <c r="AO621" i="1"/>
  <c r="AO639" i="1"/>
  <c r="AO656" i="1"/>
  <c r="AO699" i="1"/>
  <c r="AO743" i="1"/>
  <c r="AO794" i="1"/>
  <c r="AO838" i="1"/>
  <c r="AO283" i="1"/>
  <c r="AO249" i="1"/>
  <c r="AO260" i="1"/>
  <c r="AO271" i="1"/>
  <c r="AO285" i="1"/>
  <c r="AO298" i="1"/>
  <c r="AO310" i="1"/>
  <c r="AO323" i="1"/>
  <c r="AO339" i="1"/>
  <c r="AO351" i="1"/>
  <c r="AO368" i="1"/>
  <c r="AO381" i="1"/>
  <c r="AO397" i="1"/>
  <c r="AO411" i="1"/>
  <c r="AO428" i="1"/>
  <c r="AO440" i="1"/>
  <c r="AO459" i="1"/>
  <c r="AO477" i="1"/>
  <c r="AO490" i="1"/>
  <c r="AO508" i="1"/>
  <c r="AO526" i="1"/>
  <c r="AO541" i="1"/>
  <c r="AO559" i="1"/>
  <c r="AO575" i="1"/>
  <c r="AO589" i="1"/>
  <c r="AO607" i="1"/>
  <c r="AO626" i="1"/>
  <c r="AO640" i="1"/>
  <c r="AO657" i="1"/>
  <c r="AO700" i="1"/>
  <c r="AO752" i="1"/>
  <c r="AO795" i="1"/>
  <c r="AO841" i="1"/>
  <c r="AO337" i="1"/>
  <c r="AO248" i="1"/>
  <c r="AO250" i="1"/>
  <c r="AO261" i="1"/>
  <c r="AO273" i="1"/>
  <c r="AO286" i="1"/>
  <c r="AO299" i="1"/>
  <c r="AO311" i="1"/>
  <c r="AO327" i="1"/>
  <c r="AO340" i="1"/>
  <c r="AO352" i="1"/>
  <c r="AO369" i="1"/>
  <c r="AO382" i="1"/>
  <c r="AO398" i="1"/>
  <c r="AO412" i="1"/>
  <c r="AO429" i="1"/>
  <c r="AO441" i="1"/>
  <c r="AO460" i="1"/>
  <c r="AO491" i="1"/>
  <c r="AO509" i="1"/>
  <c r="AO528" i="1"/>
  <c r="AO542" i="1"/>
  <c r="AO560" i="1"/>
  <c r="AO576" i="1"/>
  <c r="AO590" i="1"/>
  <c r="AO608" i="1"/>
  <c r="AO627" i="1"/>
  <c r="AO641" i="1"/>
  <c r="AO660" i="1"/>
  <c r="AO709" i="1"/>
  <c r="AO755" i="1"/>
  <c r="AO796" i="1"/>
  <c r="AO852" i="1"/>
  <c r="AO246" i="1"/>
  <c r="AO269" i="1"/>
  <c r="AO321" i="1"/>
  <c r="AO322" i="1"/>
  <c r="AO251" i="1"/>
  <c r="AO262" i="1"/>
  <c r="AO275" i="1"/>
  <c r="AO287" i="1"/>
  <c r="AO300" i="1"/>
  <c r="AO313" i="1"/>
  <c r="AO328" i="1"/>
  <c r="AO341" i="1"/>
  <c r="AO356" i="1"/>
  <c r="AO370" i="1"/>
  <c r="AO383" i="1"/>
  <c r="AO399" i="1"/>
  <c r="AO413" i="1"/>
  <c r="AO430" i="1"/>
  <c r="AO447" i="1"/>
  <c r="AO461" i="1"/>
  <c r="AO496" i="1"/>
  <c r="AO510" i="1"/>
  <c r="AO529" i="1"/>
  <c r="AO547" i="1"/>
  <c r="AO561" i="1"/>
  <c r="AO577" i="1"/>
  <c r="AO595" i="1"/>
  <c r="AO609" i="1"/>
  <c r="AO628" i="1"/>
  <c r="AO646" i="1"/>
  <c r="AO668" i="1"/>
  <c r="AO713" i="1"/>
  <c r="AO756" i="1"/>
  <c r="AO807" i="1"/>
  <c r="AO854" i="1"/>
  <c r="AO258" i="1"/>
  <c r="AO308" i="1"/>
  <c r="AO309" i="1"/>
  <c r="AO252" i="1"/>
  <c r="AO263" i="1"/>
  <c r="AO276" i="1"/>
  <c r="AO288" i="1"/>
  <c r="AO301" i="1"/>
  <c r="AO315" i="1"/>
  <c r="AO329" i="1"/>
  <c r="AO342" i="1"/>
  <c r="AO357" i="1"/>
  <c r="AO371" i="1"/>
  <c r="AO387" i="1"/>
  <c r="AO400" i="1"/>
  <c r="AO414" i="1"/>
  <c r="AO431" i="1"/>
  <c r="AO448" i="1"/>
  <c r="AO462" i="1"/>
  <c r="AO478" i="1"/>
  <c r="AO497" i="1"/>
  <c r="AO511" i="1"/>
  <c r="AO530" i="1"/>
  <c r="AO548" i="1"/>
  <c r="AO578" i="1"/>
  <c r="AO596" i="1"/>
  <c r="AO610" i="1"/>
  <c r="AO629" i="1"/>
  <c r="AO647" i="1"/>
  <c r="AO669" i="1"/>
  <c r="AO714" i="1"/>
  <c r="AO767" i="1"/>
  <c r="AO810" i="1"/>
  <c r="AO855" i="1"/>
  <c r="AO296" i="1"/>
  <c r="AO270" i="1"/>
  <c r="AO253" i="1"/>
  <c r="AO265" i="1"/>
  <c r="AO277" i="1"/>
  <c r="AO289" i="1"/>
  <c r="AO302" i="1"/>
  <c r="AO317" i="1"/>
  <c r="AO330" i="1"/>
  <c r="AO343" i="1"/>
  <c r="AO359" i="1"/>
  <c r="AO372" i="1"/>
  <c r="AO388" i="1"/>
  <c r="AO402" i="1"/>
  <c r="AO418" i="1"/>
  <c r="AO432" i="1"/>
  <c r="AO449" i="1"/>
  <c r="AO467" i="1"/>
  <c r="AO479" i="1"/>
  <c r="AO498" i="1"/>
  <c r="AO516" i="1"/>
  <c r="AO531" i="1"/>
  <c r="AO549" i="1"/>
  <c r="AO565" i="1"/>
  <c r="AO579" i="1"/>
  <c r="AO597" i="1"/>
  <c r="AO615" i="1"/>
  <c r="AO630" i="1"/>
  <c r="AO648" i="1"/>
  <c r="AO671" i="1"/>
  <c r="AO726" i="1"/>
  <c r="AO768" i="1"/>
  <c r="AO811" i="1"/>
  <c r="AO281" i="1"/>
  <c r="AO242" i="1"/>
  <c r="AO255" i="1"/>
  <c r="AO266" i="1"/>
  <c r="AO278" i="1"/>
  <c r="AO290" i="1"/>
  <c r="AO304" i="1"/>
  <c r="AO318" i="1"/>
  <c r="AO331" i="1"/>
  <c r="AO347" i="1"/>
  <c r="AO360" i="1"/>
  <c r="AO373" i="1"/>
  <c r="AO389" i="1"/>
  <c r="AO403" i="1"/>
  <c r="AO419" i="1"/>
  <c r="AO433" i="1"/>
  <c r="AO450" i="1"/>
  <c r="AO468" i="1"/>
  <c r="AO480" i="1"/>
  <c r="AO499" i="1"/>
  <c r="AO517" i="1"/>
  <c r="AO532" i="1"/>
  <c r="AO550" i="1"/>
  <c r="AO566" i="1"/>
  <c r="AO580" i="1"/>
  <c r="AO598" i="1"/>
  <c r="AO617" i="1"/>
  <c r="AO631" i="1"/>
  <c r="AO649" i="1"/>
  <c r="AO684" i="1"/>
  <c r="AO727" i="1"/>
  <c r="AO769" i="1"/>
  <c r="AO824" i="1"/>
  <c r="AO244" i="1"/>
  <c r="AO256" i="1"/>
  <c r="AO267" i="1"/>
  <c r="AO279" i="1"/>
  <c r="AO291" i="1"/>
  <c r="AO306" i="1"/>
  <c r="AO319" i="1"/>
  <c r="AO332" i="1"/>
  <c r="AO348" i="1"/>
  <c r="AO361" i="1"/>
  <c r="AO377" i="1"/>
  <c r="AO390" i="1"/>
  <c r="AO404" i="1"/>
  <c r="AO420" i="1"/>
  <c r="AO436" i="1"/>
  <c r="AO451" i="1"/>
  <c r="AO469" i="1"/>
  <c r="AO486" i="1"/>
  <c r="AO500" i="1"/>
  <c r="AO518" i="1"/>
  <c r="AO537" i="1"/>
  <c r="AO551" i="1"/>
  <c r="AO567" i="1"/>
  <c r="AO585" i="1"/>
  <c r="AO599" i="1"/>
  <c r="AO618" i="1"/>
  <c r="AO636" i="1"/>
  <c r="AO650" i="1"/>
  <c r="AO685" i="1"/>
  <c r="AO728" i="1"/>
  <c r="AO782" i="1"/>
  <c r="AO825" i="1"/>
  <c r="AO658" i="1"/>
  <c r="AO674" i="1"/>
  <c r="AO688" i="1"/>
  <c r="AO701" i="1"/>
  <c r="AO716" i="1"/>
  <c r="AO729" i="1"/>
  <c r="AO744" i="1"/>
  <c r="AO757" i="1"/>
  <c r="AO772" i="1"/>
  <c r="AO786" i="1"/>
  <c r="AO797" i="1"/>
  <c r="AO813" i="1"/>
  <c r="AO827" i="1"/>
  <c r="AO842" i="1"/>
  <c r="AO659" i="1"/>
  <c r="AO675" i="1"/>
  <c r="AO689" i="1"/>
  <c r="AO704" i="1"/>
  <c r="AO717" i="1"/>
  <c r="AO730" i="1"/>
  <c r="AO746" i="1"/>
  <c r="AO758" i="1"/>
  <c r="AO773" i="1"/>
  <c r="AO787" i="1"/>
  <c r="AO800" i="1"/>
  <c r="AO814" i="1"/>
  <c r="AO828" i="1"/>
  <c r="AO844" i="1"/>
  <c r="AO677" i="1"/>
  <c r="AO690" i="1"/>
  <c r="AO718" i="1"/>
  <c r="AO733" i="1"/>
  <c r="AO759" i="1"/>
  <c r="AO775" i="1"/>
  <c r="AO788" i="1"/>
  <c r="AO801" i="1"/>
  <c r="AO815" i="1"/>
  <c r="AO831" i="1"/>
  <c r="AO845" i="1"/>
  <c r="AO856" i="1"/>
  <c r="AO424" i="1"/>
  <c r="AO434" i="1"/>
  <c r="AO442" i="1"/>
  <c r="AO453" i="1"/>
  <c r="AO463" i="1"/>
  <c r="AO473" i="1"/>
  <c r="AO481" i="1"/>
  <c r="AO492" i="1"/>
  <c r="AO502" i="1"/>
  <c r="AO512" i="1"/>
  <c r="AO522" i="1"/>
  <c r="AO533" i="1"/>
  <c r="AO543" i="1"/>
  <c r="AO553" i="1"/>
  <c r="AO571" i="1"/>
  <c r="AO581" i="1"/>
  <c r="AO591" i="1"/>
  <c r="AO601" i="1"/>
  <c r="AO611" i="1"/>
  <c r="AO622" i="1"/>
  <c r="AO632" i="1"/>
  <c r="AO642" i="1"/>
  <c r="AO663" i="1"/>
  <c r="AO678" i="1"/>
  <c r="AO691" i="1"/>
  <c r="AO705" i="1"/>
  <c r="AO719" i="1"/>
  <c r="AO734" i="1"/>
  <c r="AO762" i="1"/>
  <c r="AO776" i="1"/>
  <c r="AO803" i="1"/>
  <c r="AO816" i="1"/>
  <c r="AO832" i="1"/>
  <c r="AO846" i="1"/>
  <c r="AO859" i="1"/>
  <c r="AO272" i="1"/>
  <c r="AO282" i="1"/>
  <c r="AO292" i="1"/>
  <c r="AO303" i="1"/>
  <c r="AO314" i="1"/>
  <c r="AO324" i="1"/>
  <c r="AO334" i="1"/>
  <c r="AO344" i="1"/>
  <c r="AO353" i="1"/>
  <c r="AO364" i="1"/>
  <c r="AO374" i="1"/>
  <c r="AO384" i="1"/>
  <c r="AO394" i="1"/>
  <c r="AO405" i="1"/>
  <c r="AO415" i="1"/>
  <c r="AO425" i="1"/>
  <c r="AO435" i="1"/>
  <c r="AO444" i="1"/>
  <c r="AO454" i="1"/>
  <c r="AO464" i="1"/>
  <c r="AO474" i="1"/>
  <c r="AO482" i="1"/>
  <c r="AO493" i="1"/>
  <c r="AO503" i="1"/>
  <c r="AO513" i="1"/>
  <c r="AO523" i="1"/>
  <c r="AO534" i="1"/>
  <c r="AO544" i="1"/>
  <c r="AO554" i="1"/>
  <c r="AO562" i="1"/>
  <c r="AO572" i="1"/>
  <c r="AO582" i="1"/>
  <c r="AO592" i="1"/>
  <c r="AO602" i="1"/>
  <c r="AO612" i="1"/>
  <c r="AO623" i="1"/>
  <c r="AO633" i="1"/>
  <c r="AO643" i="1"/>
  <c r="AO651" i="1"/>
  <c r="AO664" i="1"/>
  <c r="AO679" i="1"/>
  <c r="AO694" i="1"/>
  <c r="AO706" i="1"/>
  <c r="AO720" i="1"/>
  <c r="AO736" i="1"/>
  <c r="AO747" i="1"/>
  <c r="AO763" i="1"/>
  <c r="AO777" i="1"/>
  <c r="AO790" i="1"/>
  <c r="AO804" i="1"/>
  <c r="AO817" i="1"/>
  <c r="AO834" i="1"/>
  <c r="AO847" i="1"/>
  <c r="AO860" i="1"/>
  <c r="AO325" i="1"/>
  <c r="AO335" i="1"/>
  <c r="AO345" i="1"/>
  <c r="AO354" i="1"/>
  <c r="AO365" i="1"/>
  <c r="AO375" i="1"/>
  <c r="AO385" i="1"/>
  <c r="AO395" i="1"/>
  <c r="AO406" i="1"/>
  <c r="AO416" i="1"/>
  <c r="AO426" i="1"/>
  <c r="AO445" i="1"/>
  <c r="AO455" i="1"/>
  <c r="AO465" i="1"/>
  <c r="AO475" i="1"/>
  <c r="AO483" i="1"/>
  <c r="AO494" i="1"/>
  <c r="AO504" i="1"/>
  <c r="AO514" i="1"/>
  <c r="AO524" i="1"/>
  <c r="AO535" i="1"/>
  <c r="AO545" i="1"/>
  <c r="AO555" i="1"/>
  <c r="AO563" i="1"/>
  <c r="AO573" i="1"/>
  <c r="AO583" i="1"/>
  <c r="AO593" i="1"/>
  <c r="AO603" i="1"/>
  <c r="AO613" i="1"/>
  <c r="AO624" i="1"/>
  <c r="AO634" i="1"/>
  <c r="AO644" i="1"/>
  <c r="AO652" i="1"/>
  <c r="AO666" i="1"/>
  <c r="AO680" i="1"/>
  <c r="AO695" i="1"/>
  <c r="AO707" i="1"/>
  <c r="AO723" i="1"/>
  <c r="AO737" i="1"/>
  <c r="AO748" i="1"/>
  <c r="AO765" i="1"/>
  <c r="AO778" i="1"/>
  <c r="AO791" i="1"/>
  <c r="AO805" i="1"/>
  <c r="AO820" i="1"/>
  <c r="AO835" i="1"/>
  <c r="AO848" i="1"/>
  <c r="AO862" i="1"/>
  <c r="AO243" i="1"/>
  <c r="AO254" i="1"/>
  <c r="AO264" i="1"/>
  <c r="AO274" i="1"/>
  <c r="AO284" i="1"/>
  <c r="AO295" i="1"/>
  <c r="AO305" i="1"/>
  <c r="AO316" i="1"/>
  <c r="AO326" i="1"/>
  <c r="AO336" i="1"/>
  <c r="AO346" i="1"/>
  <c r="AO355" i="1"/>
  <c r="AO366" i="1"/>
  <c r="AO376" i="1"/>
  <c r="AO386" i="1"/>
  <c r="AO396" i="1"/>
  <c r="AO407" i="1"/>
  <c r="AO417" i="1"/>
  <c r="AO427" i="1"/>
  <c r="AO446" i="1"/>
  <c r="AO456" i="1"/>
  <c r="AO466" i="1"/>
  <c r="AO476" i="1"/>
  <c r="AO484" i="1"/>
  <c r="AO495" i="1"/>
  <c r="AO505" i="1"/>
  <c r="AO515" i="1"/>
  <c r="AO525" i="1"/>
  <c r="AO536" i="1"/>
  <c r="AO546" i="1"/>
  <c r="AO556" i="1"/>
  <c r="AO564" i="1"/>
  <c r="AO574" i="1"/>
  <c r="AO584" i="1"/>
  <c r="AO594" i="1"/>
  <c r="AO604" i="1"/>
  <c r="AO614" i="1"/>
  <c r="AO625" i="1"/>
  <c r="AO635" i="1"/>
  <c r="AO645" i="1"/>
  <c r="AO653" i="1"/>
  <c r="AO667" i="1"/>
  <c r="AO681" i="1"/>
  <c r="AO697" i="1"/>
  <c r="AO708" i="1"/>
  <c r="AO724" i="1"/>
  <c r="AO738" i="1"/>
  <c r="AO751" i="1"/>
  <c r="AO766" i="1"/>
  <c r="AO779" i="1"/>
  <c r="AO793" i="1"/>
  <c r="AO806" i="1"/>
  <c r="AO822" i="1"/>
  <c r="AO836" i="1"/>
  <c r="AO851" i="1"/>
  <c r="AO655" i="1"/>
  <c r="AO665" i="1"/>
  <c r="AO676" i="1"/>
  <c r="AO686" i="1"/>
  <c r="AO696" i="1"/>
  <c r="AO715" i="1"/>
  <c r="AO725" i="1"/>
  <c r="AO735" i="1"/>
  <c r="AO745" i="1"/>
  <c r="AO753" i="1"/>
  <c r="AO764" i="1"/>
  <c r="AO774" i="1"/>
  <c r="AO784" i="1"/>
  <c r="AO792" i="1"/>
  <c r="AO802" i="1"/>
  <c r="AO812" i="1"/>
  <c r="AO823" i="1"/>
  <c r="AO833" i="1"/>
  <c r="AO843" i="1"/>
  <c r="AO853" i="1"/>
  <c r="AO861" i="1"/>
  <c r="AO661" i="1"/>
  <c r="AO672" i="1"/>
  <c r="AO682" i="1"/>
  <c r="AO692" i="1"/>
  <c r="AO702" i="1"/>
  <c r="AO710" i="1"/>
  <c r="AO721" i="1"/>
  <c r="AO731" i="1"/>
  <c r="AO741" i="1"/>
  <c r="AO749" i="1"/>
  <c r="AO760" i="1"/>
  <c r="AO770" i="1"/>
  <c r="AO780" i="1"/>
  <c r="AO798" i="1"/>
  <c r="AO808" i="1"/>
  <c r="AO818" i="1"/>
  <c r="AO829" i="1"/>
  <c r="AO839" i="1"/>
  <c r="AO849" i="1"/>
  <c r="AO857" i="1"/>
  <c r="AO662" i="1"/>
  <c r="AO673" i="1"/>
  <c r="AO683" i="1"/>
  <c r="AO693" i="1"/>
  <c r="AO703" i="1"/>
  <c r="AO711" i="1"/>
  <c r="AO722" i="1"/>
  <c r="AO732" i="1"/>
  <c r="AO742" i="1"/>
  <c r="AO750" i="1"/>
  <c r="AO761" i="1"/>
  <c r="AO771" i="1"/>
  <c r="AO781" i="1"/>
  <c r="AO789" i="1"/>
  <c r="AO799" i="1"/>
  <c r="AO809" i="1"/>
  <c r="AO819" i="1"/>
  <c r="AO830" i="1"/>
  <c r="AO840" i="1"/>
  <c r="AO850" i="1"/>
  <c r="AO858" i="1"/>
  <c r="AO616" i="1" l="1"/>
  <c r="T485" i="1"/>
  <c r="T863" i="1"/>
  <c r="BD485" i="1" l="1"/>
  <c r="BD863" i="1"/>
  <c r="A863" i="1"/>
  <c r="A485" i="1"/>
  <c r="T821" i="1"/>
  <c r="T754" i="1"/>
  <c r="AO712" i="1"/>
  <c r="AO527" i="1"/>
  <c r="T670" i="1"/>
  <c r="AO670" i="1"/>
  <c r="T527" i="1"/>
  <c r="AO754" i="1"/>
  <c r="AO863" i="1"/>
  <c r="T443" i="1"/>
  <c r="T616" i="1"/>
  <c r="AO443" i="1"/>
  <c r="AO485" i="1"/>
  <c r="AO821" i="1"/>
  <c r="T712" i="1"/>
  <c r="BD712" i="1" l="1"/>
  <c r="BD616" i="1"/>
  <c r="BD754" i="1"/>
  <c r="BD821" i="1"/>
  <c r="BD527" i="1"/>
  <c r="BD443" i="1"/>
  <c r="BD670" i="1"/>
  <c r="A754" i="1"/>
  <c r="A821" i="1"/>
  <c r="A616" i="1"/>
  <c r="A443" i="1"/>
  <c r="A527" i="1"/>
  <c r="A712" i="1"/>
  <c r="A67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Philip Helger</author>
  </authors>
  <commentList>
    <comment ref="AO5" authorId="0" shapeId="0" xr:uid="{2200FD04-3385-104D-A153-F464CA77B536}">
      <text>
        <r>
          <rPr>
            <b/>
            <sz val="8"/>
            <color rgb="FF000000"/>
            <rFont val="Tahoma"/>
            <family val="2"/>
          </rPr>
          <t>Philip Helger:</t>
        </r>
        <r>
          <rPr>
            <sz val="8"/>
            <color rgb="FF000000"/>
            <rFont val="Tahoma"/>
            <family val="2"/>
          </rPr>
          <t xml:space="preserve">
</t>
        </r>
        <r>
          <rPr>
            <sz val="8"/>
            <color rgb="FF000000"/>
            <rFont val="Tahoma"/>
            <family val="2"/>
          </rPr>
          <t>ISO6523 identifier</t>
        </r>
      </text>
    </comment>
  </commentList>
</comments>
</file>

<file path=xl/sharedStrings.xml><?xml version="1.0" encoding="utf-8"?>
<sst xmlns="http://schemas.openxmlformats.org/spreadsheetml/2006/main" count="83814" uniqueCount="21154">
  <si>
    <t>UN/CEFACT XML D16B : Factur-X, EXTENDED</t>
  </si>
  <si>
    <t>BT (YES) or not (NO)</t>
  </si>
  <si>
    <t>CDE</t>
  </si>
  <si>
    <t>ID</t>
  </si>
  <si>
    <t>Level</t>
  </si>
  <si>
    <t>EN16931 Cardinality</t>
  </si>
  <si>
    <t>Business Term</t>
  </si>
  <si>
    <t>Description</t>
  </si>
  <si>
    <t>Usage Note</t>
  </si>
  <si>
    <t>CIUS (CORE INVOICE USAGE SPECIFICATION)</t>
  </si>
  <si>
    <t>Business rule</t>
  </si>
  <si>
    <t>Semantic data type</t>
  </si>
  <si>
    <t>XML Cardinality</t>
  </si>
  <si>
    <t>EXT PROFILES
Cardinality</t>
  </si>
  <si>
    <t>Xpath XML UN/CEFACT16B-Norme</t>
  </si>
  <si>
    <t>DT</t>
  </si>
  <si>
    <t>Type</t>
  </si>
  <si>
    <t>Card.</t>
  </si>
  <si>
    <t>Match</t>
  </si>
  <si>
    <t>Rules</t>
  </si>
  <si>
    <t>Profiles</t>
  </si>
  <si>
    <t>NEW Profile</t>
  </si>
  <si>
    <t>Parent</t>
  </si>
  <si>
    <t>Child</t>
  </si>
  <si>
    <t>Nb parent above</t>
  </si>
  <si>
    <t>Terme métier FR</t>
  </si>
  <si>
    <t>Description FR</t>
  </si>
  <si>
    <t>Note d'utilisation</t>
  </si>
  <si>
    <t>Spécification d'usage (CIUS)</t>
  </si>
  <si>
    <t>Règles métier</t>
  </si>
  <si>
    <t>EDC</t>
  </si>
  <si>
    <t>BG-2</t>
  </si>
  <si>
    <t>1..1</t>
  </si>
  <si>
    <t>EXCHANGE DOCUMENT CONTEXT</t>
  </si>
  <si>
    <t>A group of business terms providing information on the business process and rules applicable to the Invoice document.</t>
  </si>
  <si>
    <t/>
  </si>
  <si>
    <t>/rsm:CrossIndustryInvoice
/rsm:ExchangedDocumentContext</t>
  </si>
  <si>
    <t>/rsm:CrossIndustryInvoice/rsm:ExchangedDocumentContext</t>
  </si>
  <si>
    <t>G</t>
  </si>
  <si>
    <t>MINIMUM</t>
  </si>
  <si>
    <t xml:space="preserve">Groupe de termes métiers fournissant des informations sur le processus métier et les règles applicables au document Facture. </t>
  </si>
  <si>
    <t>EXT</t>
  </si>
  <si>
    <t>0..1</t>
  </si>
  <si>
    <t>TestIndicator</t>
  </si>
  <si>
    <t>To be used only in case of a test invoice</t>
  </si>
  <si>
    <t>/rsm:CrossIndustryInvoice
/rsm:ExchangedDocumentContext
/ram:TestIndicator</t>
  </si>
  <si>
    <t>/rsm:CrossIndustryInvoice/rsm:ExchangedDocumentContext/ram:TestIndicator</t>
  </si>
  <si>
    <t>EXTENDED</t>
  </si>
  <si>
    <t>EXTENDED FR B2B</t>
  </si>
  <si>
    <t>Indicateur de test</t>
  </si>
  <si>
    <t>Indicator</t>
  </si>
  <si>
    <t>Indicates if the invoice document is a test one</t>
  </si>
  <si>
    <t>To be used only in case of a test invoice, with value = true</t>
  </si>
  <si>
    <t>/rsm:CrossIndustryInvoice
/rsm:ExchangedDocumentContext
/ram:TestIndicator
/udt:Indicator</t>
  </si>
  <si>
    <t>/rsm:CrossIndustryInvoice/rsm:ExchangedDocumentContext/ram:TestIndicator/udt:Indicator</t>
  </si>
  <si>
    <t>I</t>
  </si>
  <si>
    <t>E</t>
  </si>
  <si>
    <t>Test indicator, value</t>
  </si>
  <si>
    <t>BT-23-00</t>
  </si>
  <si>
    <t>(Business process type)</t>
  </si>
  <si>
    <t>/rsm:CrossIndustryInvoice
/rsm:ExchangedDocumentContext
/ram:BusinessProcessSpecifiedDocumentContextParameter</t>
  </si>
  <si>
    <t>/rsm:CrossIndustryInvoice/rsm:ExchangedDocumentContext/ram:BusinessProcessSpecifiedDocumentContextParameter</t>
  </si>
  <si>
    <t>0..n</t>
  </si>
  <si>
    <t>(Identifiant de type de processus métier)</t>
  </si>
  <si>
    <t>Card 1..1 to be corrected on XML</t>
  </si>
  <si>
    <t>BT-23</t>
  </si>
  <si>
    <t>Business process type</t>
  </si>
  <si>
    <t>Identifies the business process context in which the transaction appears, to enable the Buyer to process the Invoice in an appropriate way.</t>
  </si>
  <si>
    <t>To be specified by the Buyer.</t>
  </si>
  <si>
    <t>CHORUSPRO: this data makes it possible to inform the "cadre de facturation" (billing framework, which could be invoice from agent, co-contractor, subcontractor, invoicing part of a public works contract, etc.). The codes to be used are defined in the CHORUSPRO specifications: A1 (invoice deposit), A2 (prepaid invoice deposit), ... By default (in the absence of this field), the case A1 is applied.</t>
  </si>
  <si>
    <t>Text</t>
  </si>
  <si>
    <t>/rsm:CrossIndustryInvoice
/rsm:ExchangedDocumentContext
/ram:BusinessProcessSpecifiedDocumentContextParameter
/ram:ID</t>
  </si>
  <si>
    <t>/rsm:CrossIndustryInvoice/rsm:ExchangedDocumentContext/ram:BusinessProcessSpecifiedDocumentContextParameter/ram:ID</t>
  </si>
  <si>
    <t>T</t>
  </si>
  <si>
    <t>Identifiant de type de processus métier</t>
  </si>
  <si>
    <t>Identifie le contexte de processus métier dans lequel se déroule l'opération. Permet à l'Acheteur de traiter la Facture de manière appropriée.</t>
  </si>
  <si>
    <t>A spécifier par l'Acheteur.</t>
  </si>
  <si>
    <t>CHORUSPRO : cette donnée permet de renseigner le cadre de facturation (facture de mandataire, de cotraitant, de sous-traitant, pièce de facturation d'un marché de travaux, etc.). Les codes à utiliser sont définis dans les spécifications CHORUSPRO : A1 (dépôt facture), A2 (dépôt facture déjà payée), ... Par défaut (en cas d'absence de ce champ), c'est le cas A1 qui s'applique.</t>
  </si>
  <si>
    <t>Texte</t>
  </si>
  <si>
    <t>BT-24-00</t>
  </si>
  <si>
    <t>(Specification identifier)</t>
  </si>
  <si>
    <t>/rsm:CrossIndustryInvoice
/rsm:ExchangedDocumentContext
/ram:GuidelineSpecifiedDocumentContextParameter</t>
  </si>
  <si>
    <t>/rsm:CrossIndustryInvoice/rsm:ExchangedDocumentContext/ram:GuidelineSpecifiedDocumentContextParameter</t>
  </si>
  <si>
    <t>(Identification de spécification)</t>
  </si>
  <si>
    <t>BT-24</t>
  </si>
  <si>
    <t>Specification identifier</t>
  </si>
  <si>
    <t>An identification of the specification containing the total set of rules regarding semantic content, cardinalities and business rules to which the data contained in the instance document conforms.</t>
  </si>
  <si>
    <t>This identifies compliance or conformance to this document. Compliant invoices specify: urn:cen.eu:en16931:2017. Invoices, compliant to a user specification may identify that user specification here.
No identification scheme is to be used.</t>
  </si>
  <si>
    <t>For profile Minimum : urn:factur-x.eu:1p0:minimum
For profile BASIC WL : urn:factur-x.eu:1p0:basicwl
For profile BASIC : urn:cen.eu:en16931:2017#compliant#urn:factur-x.eu:1p0:basic
For Profile EN 16931 (Comfort) : urn:cen.eu:en16931:2017
For Profile EXTENDED : urn:cen.eu:en16931:2017#conformant#urn:factur-x.eu:1p0:extended</t>
  </si>
  <si>
    <t>BR-1: An Invoice shall have a Specification identifier (BT-24).</t>
  </si>
  <si>
    <t>Identifier</t>
  </si>
  <si>
    <t>/rsm:CrossIndustryInvoice
/rsm:ExchangedDocumentContext
/ram:GuidelineSpecifiedDocumentContextParameter
/ram:ID</t>
  </si>
  <si>
    <t>/rsm:CrossIndustryInvoice/rsm:ExchangedDocumentContext/ram:GuidelineSpecifiedDocumentContextParameter/ram:ID</t>
  </si>
  <si>
    <t>CAR-2, CAR-3</t>
  </si>
  <si>
    <t>Identification de spécification</t>
  </si>
  <si>
    <t>Identification de la spécification contenant la totalité des règles concernant le contenu sémantique, les cardinalités et les règles opérationnelles auxquelles se conforment les données contenues dans l’instance de document.</t>
  </si>
  <si>
    <t>Elle identifie la norme de facturation européenne ainsi que les éventuelles extensions appliquées.
L'identification peut inclure la version de la spécification.</t>
  </si>
  <si>
    <t>Pour le profil Minimum : urn:factur-x.eu:1p0:minimum
Pour le profil BASIC WL : urn:factur-x.eu:1p0:basicwl
Pour le profil BASIC :  urn:cen.eu:en16931:2017#compliant#urn:factur-x.eu:1p0:basic
Pour le Profil EN 16931 (Comfort) : urn:cen.eu:en16931:2017
Pour le Profil EXTENDED : urn:cen.eu:en16931:2017#conformant#urn:factur-x.eu:1p0:extended</t>
  </si>
  <si>
    <t>BR-1 : Une Facture doit avoir un Identifiant de spécification (BT-24).</t>
  </si>
  <si>
    <t>Identifiant</t>
  </si>
  <si>
    <t>BT-1-00</t>
  </si>
  <si>
    <t>EXCHANGE DOCUMENT</t>
  </si>
  <si>
    <t>/rsm:CrossIndustryInvoice
/rsm:ExchangedDocument</t>
  </si>
  <si>
    <t>/rsm:CrossIndustryInvoice/rsm:ExchangedDocument</t>
  </si>
  <si>
    <t>BT-1</t>
  </si>
  <si>
    <t>Invoice number</t>
  </si>
  <si>
    <t>A unique identification of the Invoice.</t>
  </si>
  <si>
    <t>The sequential number required in Article 226(2) of the directive 2006/112/EC [2], to uniquely identify the Invoice within the business context, time-frame, operating systems and records of the Seller. It may be based on one or more series of numbers, which may include alphanumeric characters. No identification scheme is to be used.</t>
  </si>
  <si>
    <t>CHORUSPRO: the invoice number is limited to 20 characters</t>
  </si>
  <si>
    <t>BR-2: An Invoice shall have an Invoice number (BT-1).</t>
  </si>
  <si>
    <t>/rsm:CrossIndustryInvoice
/rsm:ExchangedDocument
/ram:ID</t>
  </si>
  <si>
    <t>/rsm:CrossIndustryInvoice/rsm:ExchangedDocument/ram:ID</t>
  </si>
  <si>
    <t>Numéro de facture</t>
  </si>
  <si>
    <t>Identification unique de la Facture.</t>
  </si>
  <si>
    <t>Numéro séquentiel requis à l'Article 226(2) de la Directive 2006/112/CE [2], pour identifier la Facture de façon unique. Il peut être basé sur une ou plusieurs séries, qui peuvent comporter des caractères alphanumériques.</t>
  </si>
  <si>
    <t>CHORUSPRO : le numéro de facture est limité à 20 caractères</t>
  </si>
  <si>
    <t>BR-2 : Une Facture doit avoir un Numéro de facture (BT-1).</t>
  </si>
  <si>
    <t>Name</t>
  </si>
  <si>
    <t>A freetext name of the invoice document</t>
  </si>
  <si>
    <t>/rsm:CrossIndustryInvoice
/rsm:ExchangedDocument
/ram:Name</t>
  </si>
  <si>
    <t>/rsm:CrossIndustryInvoice/rsm:ExchangedDocument/ram:Name</t>
  </si>
  <si>
    <t>Nom du document (texte libre)</t>
  </si>
  <si>
    <t>BT-3</t>
  </si>
  <si>
    <t>Invoice type code</t>
  </si>
  <si>
    <t>A code specifying the functional type of the Invoice.</t>
  </si>
  <si>
    <t>Commercial invoices and credit notes are defined according the entries in UNTDID 1001 [6].
Other entries of UNTDID 1001 [6] with specific invoices or credit notes may be used if applicable.</t>
  </si>
  <si>
    <t>The types of documents used are:
380: Commercial Invoice
381: Credit note
384: Corrected invoice
389: Self-billied invoice (created by the buyer on behalf of the supplier)
261: Self billed credit note (not accepted by CHORUSPRO)
386: Prepayment invoice
751: Invoice information for accounting purposes (not accepted by CHORUSPRO)</t>
  </si>
  <si>
    <t>BR-4: An Invoice shall have an Invoice type code (BT-3).</t>
  </si>
  <si>
    <t>Code</t>
  </si>
  <si>
    <t>/rsm:CrossIndustryInvoice
/rsm:ExchangedDocument
/ram:TypeCode</t>
  </si>
  <si>
    <t>/rsm:CrossIndustryInvoice/rsm:ExchangedDocument/ram:TypeCode</t>
  </si>
  <si>
    <t>C</t>
  </si>
  <si>
    <t>CAR-2</t>
  </si>
  <si>
    <t>Type de facture en code</t>
  </si>
  <si>
    <t>Code spécifiant le type fonctionnel de la Facture.</t>
  </si>
  <si>
    <t>Les factures commerciales et les notes de crédit sont définies selon les entrées issues de la liste UNTDID 1001 [6].
Les autres entrées de la liste UNTDID 1001 [6] concernant des factures ou des notes de crédit spécifiques peuvent être utilisées, le cas échéant.</t>
  </si>
  <si>
    <t>Les types de document utilisés sont les suivants : 
380 : Facture commerciale
381 : Avoir (note de crédit)
384 : Facture rectificative
389 : Facture d'autofacturation (créée par l'acheteur pour le compte du fournisseur)
261 : Avoir d'autofacturation (non accepté par CHORUSPRO)
386 : Facture d'acompte
751 : Informations de facture pour comptabilisation (non accepté par CHORUSPRO)</t>
  </si>
  <si>
    <t>BR-4 : Une Facture doit avoir un Code de type de facture (BT-3).</t>
  </si>
  <si>
    <t>BT-2-00</t>
  </si>
  <si>
    <t>(INVOICE ISSUE DATE)</t>
  </si>
  <si>
    <t>/rsm:CrossIndustryInvoice
/rsm:ExchangedDocument
/ram:IssueDateTime</t>
  </si>
  <si>
    <t>/rsm:CrossIndustryInvoice/rsm:ExchangedDocument/ram:IssueDateTime</t>
  </si>
  <si>
    <t>(DATE D'ÉMISSION DE LA FACTURE)</t>
  </si>
  <si>
    <t>BT-2</t>
  </si>
  <si>
    <t>Invoice issue date</t>
  </si>
  <si>
    <t>The date when the Invoice was issued.</t>
  </si>
  <si>
    <t>CHORUSPRO: the issue date must be before or equal to the deposit date.</t>
  </si>
  <si>
    <t>BR-3: An Invoice shall have an Invoice issue date (BT-2).</t>
  </si>
  <si>
    <t>Date</t>
  </si>
  <si>
    <t>/rsm:CrossIndustryInvoice
/rsm:ExchangedDocument
/ram:IssueDateTime
/udt:DateTimeString</t>
  </si>
  <si>
    <t>/rsm:CrossIndustryInvoice/rsm:ExchangedDocument/ram:IssueDateTime/udt:DateTimeString</t>
  </si>
  <si>
    <t>D</t>
  </si>
  <si>
    <t>@format="102"</t>
  </si>
  <si>
    <t>Date d'émission de la facture</t>
  </si>
  <si>
    <t>Date à laquelle la Facture a été émise.</t>
  </si>
  <si>
    <t>CHORUSPRO : la date d'émission doit être antérieure ou égale à la date de dépôt.</t>
  </si>
  <si>
    <t>BR-3 : Une Facture doit avoir une date d'émission de la facture (BT-2).</t>
  </si>
  <si>
    <t>BT-2-0</t>
  </si>
  <si>
    <t>date format</t>
  </si>
  <si>
    <t>Value= 102</t>
  </si>
  <si>
    <t>Only value "102"</t>
  </si>
  <si>
    <t>/rsm:CrossIndustryInvoice
/rsm:ExchangedDocument
/ram:IssueDateTime
/udt:DateTimeString
/@format</t>
  </si>
  <si>
    <t>/rsm:CrossIndustryInvoice/rsm:ExchangedDocument/ram:IssueDateTime/udt:DateTimeString/@format</t>
  </si>
  <si>
    <t>A</t>
  </si>
  <si>
    <t>Format de la date</t>
  </si>
  <si>
    <t>Valeur = 102</t>
  </si>
  <si>
    <t>Uniquement Valeur = 102</t>
  </si>
  <si>
    <t>COPY INDICATOR</t>
  </si>
  <si>
    <t>/rsm:CrossIndustryInvoice
/rsm:ExchangedDocument
/ram:CopyIndicator</t>
  </si>
  <si>
    <t>/rsm:CrossIndustryInvoice/rsm:ExchangedDocument/ram:CopyIndicator</t>
  </si>
  <si>
    <t>Copy Indicator</t>
  </si>
  <si>
    <t>Indicates if the invoice document is a copy of another invoice document</t>
  </si>
  <si>
    <t>Value is true if this document is a copy</t>
  </si>
  <si>
    <t>/rsm:CrossIndustryInvoice
/rsm:ExchangedDocument
/ram:CopyIndicator
/udt:Indicator</t>
  </si>
  <si>
    <t>/rsm:CrossIndustryInvoice/rsm:ExchangedDocument/ram:CopyIndicator/udt:Indicator</t>
  </si>
  <si>
    <t>LanguageID</t>
  </si>
  <si>
    <t>indicates the language used in the invoice document</t>
  </si>
  <si>
    <t>/rsm:CrossIndustryInvoice
/rsm:ExchangedDocument
/ram:LanguageID</t>
  </si>
  <si>
    <t>/rsm:CrossIndustryInvoice/rsm:ExchangedDocument/ram:LanguageID</t>
  </si>
  <si>
    <t>Langue de la facture en code</t>
  </si>
  <si>
    <t>BG-1</t>
  </si>
  <si>
    <t>INVOICE NOTE</t>
  </si>
  <si>
    <t>A group of business terms providing textual notes that are relevant for the invoice, together with an indication of the note subject.</t>
  </si>
  <si>
    <t>/rsm:CrossIndustryInvoice
/rsm:ExchangedDocument
/ram:IncludedNote</t>
  </si>
  <si>
    <t>/rsm:CrossIndustryInvoice/rsm:ExchangedDocument/ram:IncludedNote</t>
  </si>
  <si>
    <t>BASIC WL</t>
  </si>
  <si>
    <t>NOTE DE FACTURE</t>
  </si>
  <si>
    <t>Groupe de termes métier fournissant des notes en texte pertinentes dans la facture, associées à un indicateur précisant le sujet de la note.</t>
  </si>
  <si>
    <t>ContentCode</t>
  </si>
  <si>
    <t>a code to classify the content of the invoice</t>
  </si>
  <si>
    <t>To be chosen from the entries in UNTDID 4451 [6], and must be the same as BT-21</t>
  </si>
  <si>
    <t>/rsm:CrossIndustryInvoice
/rsm:ExchangedDocument
/ram:IncludedNote
/ram:ContentCode</t>
  </si>
  <si>
    <t>/rsm:CrossIndustryInvoice/rsm:ExchangedDocument/ram:IncludedNote/ram:ContentCode</t>
  </si>
  <si>
    <t>Note de facture en code</t>
  </si>
  <si>
    <t>BT-22</t>
  </si>
  <si>
    <t>Invoice note</t>
  </si>
  <si>
    <t>A textual note that gives unstructured information that is relevant to the Invoice as a whole.</t>
  </si>
  <si>
    <t>Such as the reason for any correction or assignment note in case the invoice has been factored</t>
  </si>
  <si>
    <t>/rsm:CrossIndustryInvoice
/rsm:ExchangedDocument
/ram:IncludedNote
/ram:Content</t>
  </si>
  <si>
    <t>/rsm:CrossIndustryInvoice/rsm:ExchangedDocument/ram:IncludedNote/ram:Content</t>
  </si>
  <si>
    <t>CAR-3</t>
  </si>
  <si>
    <t>Note de facture</t>
  </si>
  <si>
    <t>Commentaire fournissant des informations non structurées concernant la Facture dans son ensemble.</t>
  </si>
  <si>
    <t>Exemple : raison d'une rectification.</t>
  </si>
  <si>
    <t>BT-21</t>
  </si>
  <si>
    <t>Invoice note subject code</t>
  </si>
  <si>
    <t>The subject of the textual note in BT-22.</t>
  </si>
  <si>
    <t>To be chosen from the entries in UNTDID 4451 [6].</t>
  </si>
  <si>
    <t>Among the list, the following codes can be used:
AAI: General Information
SUR: Supplier Notes
REG: Regulatory information
ABL: Legal Information
TXD: Tax Information
CUS: Customs Information</t>
  </si>
  <si>
    <t>/rsm:CrossIndustryInvoice
/rsm:ExchangedDocument
/ram:IncludedNote
/ram:SubjectCode</t>
  </si>
  <si>
    <t>/rsm:CrossIndustryInvoice/rsm:ExchangedDocument/ram:IncludedNote/ram:SubjectCode</t>
  </si>
  <si>
    <t>Sujet de la note de facture en code</t>
  </si>
  <si>
    <t>Sujet de la note en texte suivant.</t>
  </si>
  <si>
    <t>Doit être choisi permi les codes disponibles dans la liste UNTDID 4451 [6].</t>
  </si>
  <si>
    <t>Parmi la liste, les codes suivant peuvent notamment être utilisés :
AAI : Information générale
SUR : Remarques fournisseur
REG : Information réglementaire
ABL : Information légale
TXD :  Information fiscale
CUS : Information douanière</t>
  </si>
  <si>
    <t>EffectiveSpecifiedPeriod</t>
  </si>
  <si>
    <t>/rsm:CrossIndustryInvoice
/rsm:ExchangedDocument
/ram:EffectiveSpecifiedPeriod</t>
  </si>
  <si>
    <t>/rsm:CrossIndustryInvoice/rsm:ExchangedDocument/ram:EffectiveSpecifiedPeriod</t>
  </si>
  <si>
    <t>Date d'échéance contractuelle</t>
  </si>
  <si>
    <t>CompleteDateTime</t>
  </si>
  <si>
    <t>/rsm:CrossIndustryInvoice
/rsm:ExchangedDocument
/ram:EffectiveSpecifiedPeriod
/ram:CompleteDateTime</t>
  </si>
  <si>
    <t>/rsm:CrossIndustryInvoice/rsm:ExchangedDocument/ram:EffectiveSpecifiedPeriod/ram:CompleteDateTime</t>
  </si>
  <si>
    <t>DateTimeString</t>
  </si>
  <si>
    <t>/rsm:CrossIndustryInvoice
/rsm:ExchangedDocument
/ram:EffectiveSpecifiedPeriod
/ram:CompleteDateTime
/udt:DateTimeString</t>
  </si>
  <si>
    <t>/rsm:CrossIndustryInvoice/rsm:ExchangedDocument/ram:EffectiveSpecifiedPeriod/ram:CompleteDateTime/udt:DateTimeString</t>
  </si>
  <si>
    <t>Date d'échéance contractuelle, valeur</t>
  </si>
  <si>
    <t>format</t>
  </si>
  <si>
    <t>/rsm:CrossIndustryInvoice
/rsm:ExchangedDocument
/ram:EffectiveSpecifiedPeriod
/ram:CompleteDateTime
/udt:DateTimeString
/@format</t>
  </si>
  <si>
    <t>/rsm:CrossIndustryInvoice/rsm:ExchangedDocument/ram:EffectiveSpecifiedPeriod/ram:CompleteDateTime/udt:DateTimeString/@format</t>
  </si>
  <si>
    <t>Date, format</t>
  </si>
  <si>
    <t>SCT</t>
  </si>
  <si>
    <t>BG-25-00</t>
  </si>
  <si>
    <t>SUPPLY CHAIN TRADE TRANSACTION</t>
  </si>
  <si>
    <t>/rsm:CrossIndustryInvoice
/rsm:SupplyChainTradeTransaction</t>
  </si>
  <si>
    <t>/rsm:CrossIndustryInvoice/rsm:SupplyChainTradeTransaction</t>
  </si>
  <si>
    <t>(LIGNE DE FACTURE)</t>
  </si>
  <si>
    <t>SCT_LINE</t>
  </si>
  <si>
    <t>BG-25</t>
  </si>
  <si>
    <t>1..n</t>
  </si>
  <si>
    <t>INVOICE LINE</t>
  </si>
  <si>
    <t>A group of business terms providing information on individual Invoice lines.</t>
  </si>
  <si>
    <t>BR-16: An Invoice shall have at least one Invoice line (BG-25).</t>
  </si>
  <si>
    <t>/rsm:CrossIndustryInvoice
/rsm:SupplyChainTradeTransaction
/ram:IncludedSupplyChainTradeLineItem</t>
  </si>
  <si>
    <t>/rsm:CrossIndustryInvoice/rsm:SupplyChainTradeTransaction/ram:IncludedSupplyChainTradeLineItem</t>
  </si>
  <si>
    <t>BASIC</t>
  </si>
  <si>
    <t>LIGNE DE FACTURE</t>
  </si>
  <si>
    <t>Groupe de termes métiers fournissant des informations sur des lignes de Facture individuelles.</t>
  </si>
  <si>
    <t>BR-16 : Une Facture doit avoir au moins une ligne de Facture (BG-25).</t>
  </si>
  <si>
    <t>BT-126-00</t>
  </si>
  <si>
    <t>ASSOCIATED LINE DOCUMENT</t>
  </si>
  <si>
    <t>/rsm:CrossIndustryInvoice
/rsm:SupplyChainTradeTransaction
/ram:IncludedSupplyChainTradeLineItem
/ram:AssociatedDocumentLineDocument</t>
  </si>
  <si>
    <t>/rsm:CrossIndustryInvoice/rsm:SupplyChainTradeTransaction/ram:IncludedSupplyChainTradeLineItem/ram:AssociatedDocumentLineDocument</t>
  </si>
  <si>
    <t>(Identifiant de ligne de facture)</t>
  </si>
  <si>
    <t>BT-126</t>
  </si>
  <si>
    <t>Invoice line identifier</t>
  </si>
  <si>
    <t>A unique identifier for the individual line within the Invoice.</t>
  </si>
  <si>
    <t>BR-21: Each   Invoice   line   (BG-25)   shall   have   an   Invoice   line identifier (BT-126).</t>
  </si>
  <si>
    <t>/rsm:CrossIndustryInvoice
/rsm:SupplyChainTradeTransaction
/ram:IncludedSupplyChainTradeLineItem
/ram:AssociatedDocumentLineDocument
/ram:LineID</t>
  </si>
  <si>
    <t>/rsm:CrossIndustryInvoice/rsm:SupplyChainTradeTransaction/ram:IncludedSupplyChainTradeLineItem/ram:AssociatedDocumentLineDocument/ram:LineID</t>
  </si>
  <si>
    <t>Identifiant de ligne de facture</t>
  </si>
  <si>
    <t>Identifiant unique d'une ligne au sein de la Facture.</t>
  </si>
  <si>
    <t>BR-21 : Chaque Ligne de facture (BG-25) doit avoir un Identifiant de ligne de facture (BT-126).</t>
  </si>
  <si>
    <t>NEW ? (needed in DE and FR)</t>
  </si>
  <si>
    <t>Parent Line ID</t>
  </si>
  <si>
    <t>The code specifying the status of this document line.</t>
  </si>
  <si>
    <t>/rsm:CrossIndustryInvoice
/rsm:SupplyChainTradeTransaction
/ram:IncludedSupplyChainTradeLineItem
/ram:AssociatedDocumentLineDocument
/ram:ParentLineID</t>
  </si>
  <si>
    <t>/rsm:CrossIndustryInvoice/rsm:SupplyChainTradeTransaction/ram:IncludedSupplyChainTradeLineItem/ram:AssociatedDocumentLineDocument/ram:ParentLineID</t>
  </si>
  <si>
    <t>Identfiant de ligne parent pour une souus-ligne</t>
  </si>
  <si>
    <t>LineStatusCode</t>
  </si>
  <si>
    <t>Codelist UNTDID 1229</t>
  </si>
  <si>
    <t>/rsm:CrossIndustryInvoice
/rsm:SupplyChainTradeTransaction
/ram:IncludedSupplyChainTradeLineItem
/ram:AssociatedDocumentLineDocument
/ram:LineStatusCode</t>
  </si>
  <si>
    <t>/rsm:CrossIndustryInvoice/rsm:SupplyChainTradeTransaction/ram:IncludedSupplyChainTradeLineItem/ram:AssociatedDocumentLineDocument/ram:LineStatusCode</t>
  </si>
  <si>
    <t>Type de ligne de facture en code</t>
  </si>
  <si>
    <t>LineStatusReasonCode</t>
  </si>
  <si>
    <t>The code specifying the line status reason for this document line.</t>
  </si>
  <si>
    <t>/rsm:CrossIndustryInvoice
/rsm:SupplyChainTradeTransaction
/ram:IncludedSupplyChainTradeLineItem
/ram:AssociatedDocumentLineDocument
/ram:LineStatusReasonCode</t>
  </si>
  <si>
    <t>/rsm:CrossIndustryInvoice/rsm:SupplyChainTradeTransaction/ram:IncludedSupplyChainTradeLineItem/ram:AssociatedDocumentLineDocument/ram:LineStatusReasonCode</t>
  </si>
  <si>
    <t>Sous-type de ligne de facture</t>
  </si>
  <si>
    <t>BT-127-00</t>
  </si>
  <si>
    <t>INVOICE LINE NOTE</t>
  </si>
  <si>
    <t>/rsm:CrossIndustryInvoice
/rsm:SupplyChainTradeTransaction
/ram:IncludedSupplyChainTradeLineItem
/ram:AssociatedDocumentLineDocument
/ram:IncludedNote</t>
  </si>
  <si>
    <t>/rsm:CrossIndustryInvoice/rsm:SupplyChainTradeTransaction/ram:IncludedSupplyChainTradeLineItem/ram:AssociatedDocumentLineDocument/ram:IncludedNote</t>
  </si>
  <si>
    <t>EN 16931</t>
  </si>
  <si>
    <t>/rsm:CrossIndustryInvoice
/rsm:SupplyChainTradeTransaction
/ram:IncludedSupplyChainTradeLineItem
/ram:AssociatedDocumentLineDocument
/ram:IncludedNote
/ram:ContentCode</t>
  </si>
  <si>
    <t>/rsm:CrossIndustryInvoice/rsm:SupplyChainTradeTransaction/ram:IncludedSupplyChainTradeLineItem/ram:AssociatedDocumentLineDocument/ram:IncludedNote/ram:ContentCode</t>
  </si>
  <si>
    <t>Contenu en code</t>
  </si>
  <si>
    <t>BT-127</t>
  </si>
  <si>
    <t>Invoice line note</t>
  </si>
  <si>
    <t>A textual note that gives unstructured information that is relevant to the Invoice line.</t>
  </si>
  <si>
    <t>/rsm:CrossIndustryInvoice
/rsm:SupplyChainTradeTransaction
/ram:IncludedSupplyChainTradeLineItem
/ram:AssociatedDocumentLineDocument
/ram:IncludedNote
/ram:Content</t>
  </si>
  <si>
    <t>/rsm:CrossIndustryInvoice/rsm:SupplyChainTradeTransaction/ram:IncludedSupplyChainTradeLineItem/ram:AssociatedDocumentLineDocument/ram:IncludedNote/ram:Content</t>
  </si>
  <si>
    <t>Note de ligne de facture</t>
  </si>
  <si>
    <t>Commentaire fournissant des informations non structurées concernant la ligne de Facture.</t>
  </si>
  <si>
    <t>SubjectCode</t>
  </si>
  <si>
    <t>/rsm:CrossIndustryInvoice
/rsm:SupplyChainTradeTransaction
/ram:IncludedSupplyChainTradeLineItem
/ram:AssociatedDocumentLineDocument
/ram:IncludedNote
/ram:SubjectCode</t>
  </si>
  <si>
    <t>/rsm:CrossIndustryInvoice/rsm:SupplyChainTradeTransaction/ram:IncludedSupplyChainTradeLineItem/ram:AssociatedDocumentLineDocument/ram:IncludedNote/ram:SubjectCode</t>
  </si>
  <si>
    <t>Sujet de la note applicable à la ligne de facture en code</t>
  </si>
  <si>
    <t>BG-31</t>
  </si>
  <si>
    <t>ITEM INFORMATION</t>
  </si>
  <si>
    <t>A group of business terms providing information about the goods and services invoiced.</t>
  </si>
  <si>
    <t>/rsm:CrossIndustryInvoice
/rsm:SupplyChainTradeTransaction
/ram:IncludedSupplyChainTradeLineItem
/ram:SpecifiedTradeProduct</t>
  </si>
  <si>
    <t>/rsm:CrossIndustryInvoice/rsm:SupplyChainTradeTransaction/ram:IncludedSupplyChainTradeLineItem/ram:SpecifiedTradeProduct</t>
  </si>
  <si>
    <t>INFORMATIONS SUR L'ARTICLE</t>
  </si>
  <si>
    <t>Groupe de termes métiers fournissant des informations sur les biens et services facturés.</t>
  </si>
  <si>
    <t>NEW ? (present in Order-X)</t>
  </si>
  <si>
    <t>Item standard identifier
Scheme identifier</t>
  </si>
  <si>
    <t>An item identifier</t>
  </si>
  <si>
    <t>/rsm:CrossIndustryInvoice
/rsm:SupplyChainTradeTransaction
/ram:IncludedSupplyChainTradeLineItem
/ram:SpecifiedTradeProduct
/ram:ID</t>
  </si>
  <si>
    <t>/rsm:CrossIndustryInvoice/rsm:SupplyChainTradeTransaction/ram:IncludedSupplyChainTradeLineItem/ram:SpecifiedTradeProduct/ram:ID</t>
  </si>
  <si>
    <t>Identifiant de l'article</t>
  </si>
  <si>
    <t>Identifiant privé d'article</t>
  </si>
  <si>
    <t>BT-157</t>
  </si>
  <si>
    <t>Item standard identifier</t>
  </si>
  <si>
    <t>An item identifier based on a registered scheme.
The identification scheme identifier of the Item standard identifier</t>
  </si>
  <si>
    <t>The identification scheme shall be identified from the entries of the list published by the ISO/IEC 6523 maintenance agency.</t>
  </si>
  <si>
    <t>CHORUSPRO: this field is limited to 40 characters</t>
  </si>
  <si>
    <t>BR-64: The Item standard identifier (BT-157) shall have a Scheme identifier</t>
  </si>
  <si>
    <t>/rsm:CrossIndustryInvoice
/rsm:SupplyChainTradeTransaction
/ram:IncludedSupplyChainTradeLineItem
/ram:SpecifiedTradeProduct
/ram:GlobalID</t>
  </si>
  <si>
    <t>/rsm:CrossIndustryInvoice/rsm:SupplyChainTradeTransaction/ram:IncludedSupplyChainTradeLineItem/ram:SpecifiedTradeProduct/ram:GlobalID</t>
  </si>
  <si>
    <t>Identifiant standard de l'article</t>
  </si>
  <si>
    <t>Identifiant d'article basé sur un schéma enregistré.</t>
  </si>
  <si>
    <t>CHORUSPRO : ce champ est limité à 40 caractères</t>
  </si>
  <si>
    <t>BR-64 : L'Identifiant standard de l'article (BT-157) doit avoir un Identifiant de schéma</t>
  </si>
  <si>
    <t>BT-157-1</t>
  </si>
  <si>
    <t>Scheme identifier for Item standard identifier</t>
  </si>
  <si>
    <t>Identifiant du schéma de l'identifiant standard de l'article</t>
  </si>
  <si>
    <t>If used, the identification scheme identifier shall be chosen from the entries of the list published by the ISO/IEC 6523 maintenance agency.</t>
  </si>
  <si>
    <t>/rsm:CrossIndustryInvoice
/rsm:SupplyChainTradeTransaction
/ram:IncludedSupplyChainTradeLineItem
/ram:SpecifiedTradeProduct
/ram:GlobalID
/@schemeID</t>
  </si>
  <si>
    <t>/rsm:CrossIndustryInvoice/rsm:SupplyChainTradeTransaction/ram:IncludedSupplyChainTradeLineItem/ram:SpecifiedTradeProduct/ram:GlobalID/@schemeID</t>
  </si>
  <si>
    <t>S</t>
  </si>
  <si>
    <t>Identifiant du schéma</t>
  </si>
  <si>
    <t>S'il est utilisé, l'identifiant du schéma doit être choisi parmi les entrées  de liste publiée par l'agence de maintenance ISO 6523.</t>
  </si>
  <si>
    <t>BT-155</t>
  </si>
  <si>
    <t>Item Seller's identifier</t>
  </si>
  <si>
    <t>An identifier, assigned by the Seller, for the item.</t>
  </si>
  <si>
    <t>/rsm:CrossIndustryInvoice
/rsm:SupplyChainTradeTransaction
/ram:IncludedSupplyChainTradeLineItem
/ram:SpecifiedTradeProduct
/ram:SellerAssignedID</t>
  </si>
  <si>
    <t>/rsm:CrossIndustryInvoice/rsm:SupplyChainTradeTransaction/ram:IncludedSupplyChainTradeLineItem/ram:SpecifiedTradeProduct/ram:SellerAssignedID</t>
  </si>
  <si>
    <t>Identifiant vendeur de l'article</t>
  </si>
  <si>
    <t>Identifiant attribué par le Vendeur à un article.</t>
  </si>
  <si>
    <t>BT-156</t>
  </si>
  <si>
    <t>Item Buyer's identifier</t>
  </si>
  <si>
    <t>An identifier, assigned by the Buyer, for the item.</t>
  </si>
  <si>
    <t>/rsm:CrossIndustryInvoice
/rsm:SupplyChainTradeTransaction
/ram:IncludedSupplyChainTradeLineItem
/ram:SpecifiedTradeProduct
/ram:BuyerAssignedID</t>
  </si>
  <si>
    <t>/rsm:CrossIndustryInvoice/rsm:SupplyChainTradeTransaction/ram:IncludedSupplyChainTradeLineItem/ram:SpecifiedTradeProduct/ram:BuyerAssignedID</t>
  </si>
  <si>
    <t>Identifiant acheteur de l'article</t>
  </si>
  <si>
    <t>Identifiant attribué par l'Acheteur à un article.</t>
  </si>
  <si>
    <t>Item (Trade Product) Industry Assigned ID</t>
  </si>
  <si>
    <t>An identifier, assigned by the Industry, for the item.</t>
  </si>
  <si>
    <t>/rsm:CrossIndustryInvoice
/rsm:SupplyChainTradeTransaction
/ram:IncludedSupplyChainTradeLineItem
/ram:SpecifiedTradeProduct
/ram:IndustryAssignedID</t>
  </si>
  <si>
    <t>/rsm:CrossIndustryInvoice/rsm:SupplyChainTradeTransaction/ram:IncludedSupplyChainTradeLineItem/ram:SpecifiedTradeProduct/ram:IndustryAssignedID</t>
  </si>
  <si>
    <t>Identifiant Industrie de l'article</t>
  </si>
  <si>
    <t>Item (Trade Product) Model Name ID</t>
  </si>
  <si>
    <t>A unique model identifier for this item.</t>
  </si>
  <si>
    <t>/rsm:CrossIndustryInvoice
/rsm:SupplyChainTradeTransaction
/ram:IncludedSupplyChainTradeLineItem
/ram:SpecifiedTradeProduct
/ram:ModelID</t>
  </si>
  <si>
    <t>/rsm:CrossIndustryInvoice/rsm:SupplyChainTradeTransaction/ram:IncludedSupplyChainTradeLineItem/ram:SpecifiedTradeProduct/ram:ModelID</t>
  </si>
  <si>
    <t>BT-153</t>
  </si>
  <si>
    <t>Item name</t>
  </si>
  <si>
    <t>A name for an item.</t>
  </si>
  <si>
    <t>BR-25: Each Invoice line (BG-25) shall contain the Item name (BT- 153).</t>
  </si>
  <si>
    <t>/rsm:CrossIndustryInvoice
/rsm:SupplyChainTradeTransaction
/ram:IncludedSupplyChainTradeLineItem
/ram:SpecifiedTradeProduct
/ram:Name</t>
  </si>
  <si>
    <t>/rsm:CrossIndustryInvoice/rsm:SupplyChainTradeTransaction/ram:IncludedSupplyChainTradeLineItem/ram:SpecifiedTradeProduct/ram:Name</t>
  </si>
  <si>
    <t>Nom de l'article</t>
  </si>
  <si>
    <t>Nom d'un article.</t>
  </si>
  <si>
    <t>BR-25 : Chaque Ligne de facture (BG-25) doit comporter le Nom de l'article (BT-153).</t>
  </si>
  <si>
    <t>BT-154</t>
  </si>
  <si>
    <t>Item description</t>
  </si>
  <si>
    <t>A description for an item.</t>
  </si>
  <si>
    <t>The Item description allows for describing the item and its features in more detail than the Item name.</t>
  </si>
  <si>
    <t>/rsm:CrossIndustryInvoice
/rsm:SupplyChainTradeTransaction
/ram:IncludedSupplyChainTradeLineItem
/ram:SpecifiedTradeProduct
/ram:Description</t>
  </si>
  <si>
    <t>/rsm:CrossIndustryInvoice/rsm:SupplyChainTradeTransaction/ram:IncludedSupplyChainTradeLineItem/ram:SpecifiedTradeProduct/ram:Description</t>
  </si>
  <si>
    <t>Description de l'article</t>
  </si>
  <si>
    <t>Description d'un article.</t>
  </si>
  <si>
    <t>La description de l'article permet de présenter l'article et ses caractéristiques avec plus de détails que le Nom de l'article.</t>
  </si>
  <si>
    <t>Item (Trade Product) Batch ID (lot ID)</t>
  </si>
  <si>
    <t>A batch identifier for this item.</t>
  </si>
  <si>
    <t>/rsm:CrossIndustryInvoice
/rsm:SupplyChainTradeTransaction
/ram:IncludedSupplyChainTradeLineItem
/ram:SpecifiedTradeProduct
/ram:BatchID</t>
  </si>
  <si>
    <t>/rsm:CrossIndustryInvoice/rsm:SupplyChainTradeTransaction/ram:IncludedSupplyChainTradeLineItem/ram:SpecifiedTradeProduct/ram:BatchID</t>
  </si>
  <si>
    <t>Valeur de la caractéristique produit (mesure numérique)</t>
  </si>
  <si>
    <t>Item (Trade Product) Brand Name</t>
  </si>
  <si>
    <t>The brand name, expressed as text, for this item.</t>
  </si>
  <si>
    <t>/rsm:CrossIndustryInvoice
/rsm:SupplyChainTradeTransaction
/ram:IncludedSupplyChainTradeLineItem
/ram:SpecifiedTradeProduct
/ram:BrandName</t>
  </si>
  <si>
    <t>/rsm:CrossIndustryInvoice/rsm:SupplyChainTradeTransaction/ram:IncludedSupplyChainTradeLineItem/ram:SpecifiedTradeProduct/ram:BrandName</t>
  </si>
  <si>
    <t>Item (Trade Product) Model Name</t>
  </si>
  <si>
    <t>A group of business terms providing information about properties of the goods and services ordered.</t>
  </si>
  <si>
    <t>/rsm:CrossIndustryInvoice
/rsm:SupplyChainTradeTransaction
/ram:IncludedSupplyChainTradeLineItem
/ram:SpecifiedTradeProduct
/ram:ModelName</t>
  </si>
  <si>
    <t>/rsm:CrossIndustryInvoice/rsm:SupplyChainTradeTransaction/ram:IncludedSupplyChainTradeLineItem/ram:SpecifiedTradeProduct/ram:ModelName</t>
  </si>
  <si>
    <t>BG-32</t>
  </si>
  <si>
    <t>ITEM ATTRIBUTES</t>
  </si>
  <si>
    <t>A group of business terms providing information about properties of the goods and services invoiced.</t>
  </si>
  <si>
    <t>/rsm:CrossIndustryInvoice
/rsm:SupplyChainTradeTransaction
/ram:IncludedSupplyChainTradeLineItem
/ram:SpecifiedTradeProduct
/ram:ApplicableProductCharacteristic</t>
  </si>
  <si>
    <t>/rsm:CrossIndustryInvoice/rsm:SupplyChainTradeTransaction/ram:IncludedSupplyChainTradeLineItem/ram:SpecifiedTradeProduct/ram:ApplicableProductCharacteristic</t>
  </si>
  <si>
    <t>ATTRIBUTS D'ARTICLE</t>
  </si>
  <si>
    <t>Groupe de termes métiers fournissant des informations sur les propriétés des biens et services facturés.</t>
  </si>
  <si>
    <t>TypeCode</t>
  </si>
  <si>
    <t>/rsm:CrossIndustryInvoice
/rsm:SupplyChainTradeTransaction
/ram:IncludedSupplyChainTradeLineItem
/ram:SpecifiedTradeProduct
/ram:ApplicableProductCharacteristic
/ram:TypeCode</t>
  </si>
  <si>
    <t>/rsm:CrossIndustryInvoice/rsm:SupplyChainTradeTransaction/ram:IncludedSupplyChainTradeLineItem/ram:SpecifiedTradeProduct/ram:ApplicableProductCharacteristic/ram:TypeCode</t>
  </si>
  <si>
    <t>Type de caractéristique produit en code</t>
  </si>
  <si>
    <t>BT-160</t>
  </si>
  <si>
    <t>Item attribute name</t>
  </si>
  <si>
    <t>The name of the attribute or property of the item.</t>
  </si>
  <si>
    <t>Such as “Colour”.</t>
  </si>
  <si>
    <t>BR-54: Each Item attribute (BG-32) shall contain an Item attribute name (BT-160) and an Item attribute value (BT-161).</t>
  </si>
  <si>
    <t>/rsm:CrossIndustryInvoice
/rsm:SupplyChainTradeTransaction
/ram:IncludedSupplyChainTradeLineItem
/ram:SpecifiedTradeProduct
/ram:ApplicableProductCharacteristic
/ram:Description</t>
  </si>
  <si>
    <t>/rsm:CrossIndustryInvoice/rsm:SupplyChainTradeTransaction/ram:IncludedSupplyChainTradeLineItem/ram:SpecifiedTradeProduct/ram:ApplicableProductCharacteristic/ram:Description</t>
  </si>
  <si>
    <t>Nom d'attribut d'article</t>
  </si>
  <si>
    <t>Nom de l'attribut ou de la propriété de l'article.</t>
  </si>
  <si>
    <t>Exemple : Couleur.</t>
  </si>
  <si>
    <t>BR-54 : Chaque Attribut d'article (BG-32) doit comporter un Nom d'attribut d'article (BT-160) et une Valeur d'attribut d'article (BT-161).</t>
  </si>
  <si>
    <t>ValueMeasure</t>
  </si>
  <si>
    <t>A measure of a value for this product characteristic.</t>
  </si>
  <si>
    <t>/rsm:CrossIndustryInvoice
/rsm:SupplyChainTradeTransaction
/ram:IncludedSupplyChainTradeLineItem
/ram:SpecifiedTradeProduct
/ram:ApplicableProductCharacteristic
/ram:ValueMeasure</t>
  </si>
  <si>
    <t>/rsm:CrossIndustryInvoice/rsm:SupplyChainTradeTransaction/ram:IncludedSupplyChainTradeLineItem/ram:SpecifiedTradeProduct/ram:ApplicableProductCharacteristic/ram:ValueMeasure</t>
  </si>
  <si>
    <t>unitCode of Value Measure</t>
  </si>
  <si>
    <t>/rsm:CrossIndustryInvoice
/rsm:SupplyChainTradeTransaction
/ram:IncludedSupplyChainTradeLineItem
/ram:SpecifiedTradeProduct
/ram:ApplicableProductCharacteristic
/ram:ValueMeasure
/@unitCode</t>
  </si>
  <si>
    <t>/rsm:CrossIndustryInvoice/rsm:SupplyChainTradeTransaction/ram:IncludedSupplyChainTradeLineItem/ram:SpecifiedTradeProduct/ram:ApplicableProductCharacteristic/ram:ValueMeasure/@unitCode</t>
  </si>
  <si>
    <t>Unité de mesure</t>
  </si>
  <si>
    <t>BT-161</t>
  </si>
  <si>
    <t>Item attribute value</t>
  </si>
  <si>
    <t>The value of the attribute or property of the item.</t>
  </si>
  <si>
    <t>Such as “Red”.</t>
  </si>
  <si>
    <t xml:space="preserve">BR-54: Each Item attribute (BG-32) shall contain an Item attribute name (BT-160) and an Item attribute value (BT-161).
</t>
  </si>
  <si>
    <t>/rsm:CrossIndustryInvoice
/rsm:SupplyChainTradeTransaction
/ram:IncludedSupplyChainTradeLineItem
/ram:SpecifiedTradeProduct
/ram:ApplicableProductCharacteristic
/ram:Value</t>
  </si>
  <si>
    <t>/rsm:CrossIndustryInvoice/rsm:SupplyChainTradeTransaction/ram:IncludedSupplyChainTradeLineItem/ram:SpecifiedTradeProduct/ram:ApplicableProductCharacteristic/ram:Value</t>
  </si>
  <si>
    <t>SYN-2, CAR-2, CAR-3</t>
  </si>
  <si>
    <t>Valeur d'attribut d'article</t>
  </si>
  <si>
    <t>Valeur de l'attribut ou de la propriété de l'article.</t>
  </si>
  <si>
    <t>Exemple : Rouge.</t>
  </si>
  <si>
    <t>BT-158-00</t>
  </si>
  <si>
    <t>(ITEM CLASSIFICATION IDENTIFIER)</t>
  </si>
  <si>
    <t>/rsm:CrossIndustryInvoice
/rsm:SupplyChainTradeTransaction
/ram:IncludedSupplyChainTradeLineItem
/ram:SpecifiedTradeProduct
/ram:DesignatedProductClassification</t>
  </si>
  <si>
    <t>/rsm:CrossIndustryInvoice/rsm:SupplyChainTradeTransaction/ram:IncludedSupplyChainTradeLineItem/ram:SpecifiedTradeProduct/ram:DesignatedProductClassification</t>
  </si>
  <si>
    <t>BT-158</t>
  </si>
  <si>
    <t>Item classification identifier
Scheme identifier
Scheme version identifier</t>
  </si>
  <si>
    <t>A code for classifying the item by its type or nature.
The identification scheme identifier of the Item classification identifier
The version of the identification scheme.</t>
  </si>
  <si>
    <t>Classification codes are used to allow grouping of similar items for a various purposes e.g. public procurement (CPV), e- Commerce (UNSPSC) etc.
The identification scheme shall be chosen from the entries in UNTDID 7143 [6].</t>
  </si>
  <si>
    <t>BR-65: The   Item   classification   identifier   (BT-158)   shall   have   a Scheme identifier</t>
  </si>
  <si>
    <t>/rsm:CrossIndustryInvoice
/rsm:SupplyChainTradeTransaction
/ram:IncludedSupplyChainTradeLineItem
/ram:SpecifiedTradeProduct
/ram:DesignatedProductClassification
/ram:ClassCode</t>
  </si>
  <si>
    <t>/rsm:CrossIndustryInvoice/rsm:SupplyChainTradeTransaction/ram:IncludedSupplyChainTradeLineItem/ram:SpecifiedTradeProduct/ram:DesignatedProductClassification/ram:ClassCode</t>
  </si>
  <si>
    <t>Code de classification de l'article</t>
  </si>
  <si>
    <t>Code permettant de classer un article en fonction de son type ou de sa nature.</t>
  </si>
  <si>
    <t>Les codes de classement sont utilisés pour permettre le regroupement d'articles similaires à des fins diverses, par exemple marchés publics (CPV), e-commerce (UNSPSC), etc.</t>
  </si>
  <si>
    <t>BR-65 : L'Identifiant de la classification de l'article (BT-158) doit avoir un Identifiant de schéma</t>
  </si>
  <si>
    <t>BT-158-1</t>
  </si>
  <si>
    <t>Scheme identifier</t>
  </si>
  <si>
    <t>The identification scheme identifier of Item classification identifier</t>
  </si>
  <si>
    <t>Identification scheme must be chosen among the values available in UNTDID 7143 [6].</t>
  </si>
  <si>
    <t>/rsm:CrossIndustryInvoice
/rsm:SupplyChainTradeTransaction
/ram:IncludedSupplyChainTradeLineItem
/ram:SpecifiedTradeProduct
/ram:DesignatedProductClassification
/ram:ClassCode
/@listID</t>
  </si>
  <si>
    <t>/rsm:CrossIndustryInvoice/rsm:SupplyChainTradeTransaction/ram:IncludedSupplyChainTradeLineItem/ram:SpecifiedTradeProduct/ram:DesignatedProductClassification/ram:ClassCode/@listID</t>
  </si>
  <si>
    <t>Identifiant du schéma de l'identifiant de classification de l'article</t>
  </si>
  <si>
    <t>Le schéma d'identification doit être choisi parmi les entrées disponibles dans l'UNTDID 7143 [6].</t>
  </si>
  <si>
    <t>BT-158-2</t>
  </si>
  <si>
    <t>Scheme version identifier</t>
  </si>
  <si>
    <t>/rsm:CrossIndustryInvoice
/rsm:SupplyChainTradeTransaction
/ram:IncludedSupplyChainTradeLineItem
/ram:SpecifiedTradeProduct
/ram:DesignatedProductClassification
/ram:ClassCode
/@listVersionID</t>
  </si>
  <si>
    <t>/rsm:CrossIndustryInvoice/rsm:SupplyChainTradeTransaction/ram:IncludedSupplyChainTradeLineItem/ram:SpecifiedTradeProduct/ram:DesignatedProductClassification/ram:ClassCode/@listVersionID</t>
  </si>
  <si>
    <t>Version du schéma d'identification</t>
  </si>
  <si>
    <t>Version du schéma d'identification.</t>
  </si>
  <si>
    <t>ClassName</t>
  </si>
  <si>
    <t>/rsm:CrossIndustryInvoice
/rsm:SupplyChainTradeTransaction
/ram:IncludedSupplyChainTradeLineItem
/ram:SpecifiedTradeProduct
/ram:DesignatedProductClassification
/ram:ClassName</t>
  </si>
  <si>
    <t>/rsm:CrossIndustryInvoice/rsm:SupplyChainTradeTransaction/ram:IncludedSupplyChainTradeLineItem/ram:SpecifiedTradeProduct/ram:DesignatedProductClassification/ram:ClassName</t>
  </si>
  <si>
    <t>Nom de la classification de l'article</t>
  </si>
  <si>
    <t>Item (Trade Product) Instances</t>
  </si>
  <si>
    <t>/rsm:CrossIndustryInvoice
/rsm:SupplyChainTradeTransaction
/ram:IncludedSupplyChainTradeLineItem
/ram:SpecifiedTradeProduct
/ram:IndividualTradeProductInstance</t>
  </si>
  <si>
    <t>/rsm:CrossIndustryInvoice/rsm:SupplyChainTradeTransaction/ram:IncludedSupplyChainTradeLineItem/ram:SpecifiedTradeProduct/ram:IndividualTradeProductInstance</t>
  </si>
  <si>
    <t>Item (Trade Product) Instances Batch ID</t>
  </si>
  <si>
    <t>The unique batch identifier for this trade product instance</t>
  </si>
  <si>
    <t>/rsm:CrossIndustryInvoice
/rsm:SupplyChainTradeTransaction
/ram:IncludedSupplyChainTradeLineItem
/ram:SpecifiedTradeProduct
/ram:IndividualTradeProductInstance
/ram:BatchID</t>
  </si>
  <si>
    <t>/rsm:CrossIndustryInvoice/rsm:SupplyChainTradeTransaction/ram:IncludedSupplyChainTradeLineItem/ram:SpecifiedTradeProduct/ram:IndividualTradeProductInstance/ram:BatchID</t>
  </si>
  <si>
    <t>Item (Trade Product) Instances Supplier Serial ID</t>
  </si>
  <si>
    <t>The unique supplier assigned serial identifier for this trade product instance.</t>
  </si>
  <si>
    <t>/rsm:CrossIndustryInvoice
/rsm:SupplyChainTradeTransaction
/ram:IncludedSupplyChainTradeLineItem
/ram:SpecifiedTradeProduct
/ram:IndividualTradeProductInstance
/ram:SupplierAssignedSerialID</t>
  </si>
  <si>
    <t>/rsm:CrossIndustryInvoice/rsm:SupplyChainTradeTransaction/ram:IncludedSupplyChainTradeLineItem/ram:SpecifiedTradeProduct/ram:IndividualTradeProductInstance/ram:SupplierAssignedSerialID</t>
  </si>
  <si>
    <t>BT-159-00</t>
  </si>
  <si>
    <t>(Item country of origin)</t>
  </si>
  <si>
    <t>/rsm:CrossIndustryInvoice
/rsm:SupplyChainTradeTransaction
/ram:IncludedSupplyChainTradeLineItem
/ram:SpecifiedTradeProduct
/ram:OriginTradeCountry</t>
  </si>
  <si>
    <t>/rsm:CrossIndustryInvoice/rsm:SupplyChainTradeTransaction/ram:IncludedSupplyChainTradeLineItem/ram:SpecifiedTradeProduct/ram:OriginTradeCountry</t>
  </si>
  <si>
    <t>(Pays d'origine de l'article)</t>
  </si>
  <si>
    <t>Card 1..1 to be corrected</t>
  </si>
  <si>
    <t>BT-159</t>
  </si>
  <si>
    <t>Item country of origin</t>
  </si>
  <si>
    <t>The code identifying the country from which the item originates.</t>
  </si>
  <si>
    <t>The lists of valid countries are registered with the EN ISO 3166-1 Maintenance agency, “Codes for the representation of names of countries and their subdivisions”.</t>
  </si>
  <si>
    <t>/rsm:CrossIndustryInvoice
/rsm:SupplyChainTradeTransaction
/ram:IncludedSupplyChainTradeLineItem
/ram:SpecifiedTradeProduct
/ram:OriginTradeCountry
/ram:ID</t>
  </si>
  <si>
    <t>/rsm:CrossIndustryInvoice/rsm:SupplyChainTradeTransaction/ram:IncludedSupplyChainTradeLineItem/ram:SpecifiedTradeProduct/ram:OriginTradeCountry/ram:ID</t>
  </si>
  <si>
    <t>Pays d'origine de l'article</t>
  </si>
  <si>
    <t>Code identifiant le pays d'où provient l'article.</t>
  </si>
  <si>
    <t>Les listes de pays valides sont enregistrées auprès de l'Agence de maintenance de la norme ISO 3166-1 « Codes pour la représentation des noms de pays et de leurs subdivisions ». Il est recommandé d'utiliser la représentation alpha-2.</t>
  </si>
  <si>
    <t>IncludedReferencedProduct</t>
  </si>
  <si>
    <t xml:space="preserve">	
An included product referenced from this trade product.</t>
  </si>
  <si>
    <t>/rsm:CrossIndustryInvoice
/rsm:SupplyChainTradeTransaction
/ram:IncludedSupplyChainTradeLineItem
/ram:SpecifiedTradeProduct
/ram:IncludedReferencedProduct</t>
  </si>
  <si>
    <t>/rsm:CrossIndustryInvoice/rsm:SupplyChainTradeTransaction/ram:IncludedSupplyChainTradeLineItem/ram:SpecifiedTradeProduct/ram:IncludedReferencedProduct</t>
  </si>
  <si>
    <t>Détails sur les produits référencés (sous-lignes)</t>
  </si>
  <si>
    <r>
      <t xml:space="preserve">ID 
</t>
    </r>
    <r>
      <rPr>
        <i/>
        <sz val="11"/>
        <color theme="1"/>
        <rFont val="Calibri (Corps)"/>
      </rPr>
      <t>of Included Referenced Product</t>
    </r>
  </si>
  <si>
    <t>/rsm:CrossIndustryInvoice
/rsm:SupplyChainTradeTransaction
/ram:IncludedSupplyChainTradeLineItem
/ram:SpecifiedTradeProduct
/ram:IncludedReferencedProduct
/ram:ID</t>
  </si>
  <si>
    <t>/rsm:CrossIndustryInvoice/rsm:SupplyChainTradeTransaction/ram:IncludedSupplyChainTradeLineItem/ram:SpecifiedTradeProduct/ram:IncludedReferencedProduct/ram:ID</t>
  </si>
  <si>
    <t>Identifiant privé de l'article</t>
  </si>
  <si>
    <r>
      <t xml:space="preserve">GlobalID 
</t>
    </r>
    <r>
      <rPr>
        <i/>
        <sz val="11"/>
        <color theme="1"/>
        <rFont val="Calibri (Corps)"/>
      </rPr>
      <t>of Included Referenced Product</t>
    </r>
  </si>
  <si>
    <t>/rsm:CrossIndustryInvoice
/rsm:SupplyChainTradeTransaction
/ram:IncludedSupplyChainTradeLineItem
/ram:SpecifiedTradeProduct
/ram:IncludedReferencedProduct
/ram:GlobalID</t>
  </si>
  <si>
    <t>/rsm:CrossIndustryInvoice/rsm:SupplyChainTradeTransaction/ram:IncludedSupplyChainTradeLineItem/ram:SpecifiedTradeProduct/ram:IncludedReferencedProduct/ram:GlobalID</t>
  </si>
  <si>
    <t>schemeID</t>
  </si>
  <si>
    <t>/rsm:CrossIndustryInvoice
/rsm:SupplyChainTradeTransaction
/ram:IncludedSupplyChainTradeLineItem
/ram:SpecifiedTradeProduct
/ram:IncludedReferencedProduct
/ram:GlobalID
/@schemeID</t>
  </si>
  <si>
    <t>/rsm:CrossIndustryInvoice/rsm:SupplyChainTradeTransaction/ram:IncludedSupplyChainTradeLineItem/ram:SpecifiedTradeProduct/ram:IncludedReferencedProduct/ram:GlobalID/@schemeID</t>
  </si>
  <si>
    <r>
      <t xml:space="preserve">SellerAssignedID 
</t>
    </r>
    <r>
      <rPr>
        <i/>
        <sz val="11"/>
        <color theme="1"/>
        <rFont val="Calibri (Corps)"/>
      </rPr>
      <t>of Included Referenced Product</t>
    </r>
  </si>
  <si>
    <t>/rsm:CrossIndustryInvoice
/rsm:SupplyChainTradeTransaction
/ram:IncludedSupplyChainTradeLineItem
/ram:SpecifiedTradeProduct
/ram:IncludedReferencedProduct
/ram:SellerAssignedID</t>
  </si>
  <si>
    <t>/rsm:CrossIndustryInvoice/rsm:SupplyChainTradeTransaction/ram:IncludedSupplyChainTradeLineItem/ram:SpecifiedTradeProduct/ram:IncludedReferencedProduct/ram:SellerAssignedID</t>
  </si>
  <si>
    <r>
      <t xml:space="preserve">BuyerAssignedID 
</t>
    </r>
    <r>
      <rPr>
        <i/>
        <sz val="11"/>
        <color theme="1"/>
        <rFont val="Calibri (Corps)"/>
      </rPr>
      <t>of Included Referenced Product</t>
    </r>
  </si>
  <si>
    <t>/rsm:CrossIndustryInvoice
/rsm:SupplyChainTradeTransaction
/ram:IncludedSupplyChainTradeLineItem
/ram:SpecifiedTradeProduct
/ram:IncludedReferencedProduct
/ram:BuyerAssignedID</t>
  </si>
  <si>
    <t>/rsm:CrossIndustryInvoice/rsm:SupplyChainTradeTransaction/ram:IncludedSupplyChainTradeLineItem/ram:SpecifiedTradeProduct/ram:IncludedReferencedProduct/ram:BuyerAssignedID</t>
  </si>
  <si>
    <r>
      <t xml:space="preserve">Industry AssignedID 
</t>
    </r>
    <r>
      <rPr>
        <i/>
        <sz val="11"/>
        <color theme="1"/>
        <rFont val="Calibri (Corps)"/>
      </rPr>
      <t>of Included Referenced Product</t>
    </r>
  </si>
  <si>
    <t>/rsm:CrossIndustryInvoice
/rsm:SupplyChainTradeTransaction
/ram:IncludedSupplyChainTradeLineItem
/ram:SpecifiedTradeProduct
/ram:IncludedReferencedProduct
/ram:IndustryAssignedID</t>
  </si>
  <si>
    <t>/rsm:CrossIndustryInvoice/rsm:SupplyChainTradeTransaction/ram:IncludedSupplyChainTradeLineItem/ram:SpecifiedTradeProduct/ram:IncludedReferencedProduct/ram:IndustryAssignedID</t>
  </si>
  <si>
    <t>Identifiant de l'industrie  de l'article</t>
  </si>
  <si>
    <r>
      <t xml:space="preserve">Name 
</t>
    </r>
    <r>
      <rPr>
        <i/>
        <sz val="11"/>
        <color theme="1"/>
        <rFont val="Calibri (Corps)"/>
      </rPr>
      <t>of Included Referenced Product</t>
    </r>
  </si>
  <si>
    <t>/rsm:CrossIndustryInvoice
/rsm:SupplyChainTradeTransaction
/ram:IncludedSupplyChainTradeLineItem
/ram:SpecifiedTradeProduct
/ram:IncludedReferencedProduct
/ram:Name</t>
  </si>
  <si>
    <t>/rsm:CrossIndustryInvoice/rsm:SupplyChainTradeTransaction/ram:IncludedSupplyChainTradeLineItem/ram:SpecifiedTradeProduct/ram:IncludedReferencedProduct/ram:Name</t>
  </si>
  <si>
    <r>
      <t xml:space="preserve">Description 
</t>
    </r>
    <r>
      <rPr>
        <i/>
        <sz val="11"/>
        <color theme="1"/>
        <rFont val="Calibri (Corps)"/>
      </rPr>
      <t>of Included Referenced Product</t>
    </r>
  </si>
  <si>
    <t>/rsm:CrossIndustryInvoice
/rsm:SupplyChainTradeTransaction
/ram:IncludedSupplyChainTradeLineItem
/ram:SpecifiedTradeProduct
/ram:IncludedReferencedProduct
/ram:Description</t>
  </si>
  <si>
    <t>/rsm:CrossIndustryInvoice/rsm:SupplyChainTradeTransaction/ram:IncludedSupplyChainTradeLineItem/ram:SpecifiedTradeProduct/ram:IncludedReferencedProduct/ram:Description</t>
  </si>
  <si>
    <r>
      <t xml:space="preserve">UnitQuantity 
</t>
    </r>
    <r>
      <rPr>
        <i/>
        <sz val="11"/>
        <color theme="1"/>
        <rFont val="Calibri (Corps)"/>
      </rPr>
      <t>of Included Referenced Product</t>
    </r>
  </si>
  <si>
    <t>/rsm:CrossIndustryInvoice
/rsm:SupplyChainTradeTransaction
/ram:IncludedSupplyChainTradeLineItem
/ram:SpecifiedTradeProduct
/ram:IncludedReferencedProduct
/ram:UnitQuantity</t>
  </si>
  <si>
    <t>/rsm:CrossIndustryInvoice/rsm:SupplyChainTradeTransaction/ram:IncludedSupplyChainTradeLineItem/ram:SpecifiedTradeProduct/ram:IncludedReferencedProduct/ram:UnitQuantity</t>
  </si>
  <si>
    <t>Q</t>
  </si>
  <si>
    <t>Quantité incluse</t>
  </si>
  <si>
    <t>unitCode</t>
  </si>
  <si>
    <t>/rsm:CrossIndustryInvoice
/rsm:SupplyChainTradeTransaction
/ram:IncludedSupplyChainTradeLineItem
/ram:SpecifiedTradeProduct
/ram:IncludedReferencedProduct
/ram:UnitQuantity
/@unitCode</t>
  </si>
  <si>
    <t>/rsm:CrossIndustryInvoice/rsm:SupplyChainTradeTransaction/ram:IncludedSupplyChainTradeLineItem/ram:SpecifiedTradeProduct/ram:IncludedReferencedProduct/ram:UnitQuantity/@unitCode</t>
  </si>
  <si>
    <t>SCT_LINE_TA</t>
  </si>
  <si>
    <t>BG-29</t>
  </si>
  <si>
    <t>LINE TRADE AGREEMENT 
(PRICE DETAILS)</t>
  </si>
  <si>
    <t>A group of business terms providing information about the price applied for the goods and services invoiced on the Invoice line.</t>
  </si>
  <si>
    <t>/rsm:CrossIndustryInvoice
/rsm:SupplyChainTradeTransaction
/ram:IncludedSupplyChainTradeLineItem
/ram:SpecifiedLineTradeAgreement</t>
  </si>
  <si>
    <t>/rsm:CrossIndustryInvoice/rsm:SupplyChainTradeTransaction/ram:IncludedSupplyChainTradeLineItem/ram:SpecifiedLineTradeAgreement</t>
  </si>
  <si>
    <t>STR-3</t>
  </si>
  <si>
    <t>Groupe de termes métiers fournissant des informations sur le prix appliqué pour les biens et services facturés sur la ligne de Facture.</t>
  </si>
  <si>
    <t>BT-132-00</t>
  </si>
  <si>
    <t>(Referenced purchase order line reference)</t>
  </si>
  <si>
    <t>/rsm:CrossIndustryInvoice
/rsm:SupplyChainTradeTransaction
/ram:IncludedSupplyChainTradeLineItem
/ram:SpecifiedLineTradeAgreement
/ram:BuyerOrderReferencedDocument</t>
  </si>
  <si>
    <t>/rsm:CrossIndustryInvoice/rsm:SupplyChainTradeTransaction/ram:IncludedSupplyChainTradeLineItem/ram:SpecifiedLineTradeAgreement/ram:BuyerOrderReferencedDocument</t>
  </si>
  <si>
    <t>(Identifiant de ligne de bon de commande référencée)</t>
  </si>
  <si>
    <t>IssuerAssignedID 
Of Referenced Purchased Order</t>
  </si>
  <si>
    <t>Referenced Purchase Order ID for this line</t>
  </si>
  <si>
    <t>To be used only in case of multiple Purchase Order. Otherwise, it is stated on Document level</t>
  </si>
  <si>
    <t>/rsm:CrossIndustryInvoice
/rsm:SupplyChainTradeTransaction
/ram:IncludedSupplyChainTradeLineItem
/ram:SpecifiedLineTradeAgreement
/ram:BuyerOrderReferencedDocument
/ram:IssuerAssignedID</t>
  </si>
  <si>
    <t>/rsm:CrossIndustryInvoice/rsm:SupplyChainTradeTransaction/ram:IncludedSupplyChainTradeLineItem/ram:SpecifiedLineTradeAgreement/ram:BuyerOrderReferencedDocument/ram:IssuerAssignedID</t>
  </si>
  <si>
    <t>Identifiant de la commande</t>
  </si>
  <si>
    <t>BT-132</t>
  </si>
  <si>
    <t>Referenced purchase order line reference</t>
  </si>
  <si>
    <t>An identifier for a referenced line within a purchase order, issued by the Buyer.</t>
  </si>
  <si>
    <t>The purchase order identifier is referenced on document level.</t>
  </si>
  <si>
    <t>Document reference</t>
  </si>
  <si>
    <t>/rsm:CrossIndustryInvoice
/rsm:SupplyChainTradeTransaction
/ram:IncludedSupplyChainTradeLineItem
/ram:SpecifiedLineTradeAgreement
/ram:BuyerOrderReferencedDocument
/ram:LineID</t>
  </si>
  <si>
    <t>/rsm:CrossIndustryInvoice/rsm:SupplyChainTradeTransaction/ram:IncludedSupplyChainTradeLineItem/ram:SpecifiedLineTradeAgreement/ram:BuyerOrderReferencedDocument/ram:LineID</t>
  </si>
  <si>
    <t>O</t>
  </si>
  <si>
    <t>Identifiant de ligne de bon de commande référencée</t>
  </si>
  <si>
    <t>Identifiant d'une ligne d'un bon de commande référencée, généré par l'Acheteur.</t>
  </si>
  <si>
    <t>L'Identifiant de bon de commande est référencé au niveau du document.</t>
  </si>
  <si>
    <t>Référence de Document</t>
  </si>
  <si>
    <r>
      <t xml:space="preserve">FormattedIssueDateTime
</t>
    </r>
    <r>
      <rPr>
        <i/>
        <sz val="11"/>
        <color theme="1"/>
        <rFont val="Calibri (Corps)"/>
      </rPr>
      <t>of the Referenced Purchase Order</t>
    </r>
  </si>
  <si>
    <t>Date of the Referenced Purchase Order for this line</t>
  </si>
  <si>
    <t>/rsm:CrossIndustryInvoice
/rsm:SupplyChainTradeTransaction
/ram:IncludedSupplyChainTradeLineItem
/ram:SpecifiedLineTradeAgreement
/ram:BuyerOrderReferencedDocument
/ram:FormattedIssueDateTime</t>
  </si>
  <si>
    <t>/rsm:CrossIndustryInvoice/rsm:SupplyChainTradeTransaction/ram:IncludedSupplyChainTradeLineItem/ram:SpecifiedLineTradeAgreement/ram:BuyerOrderReferencedDocument/ram:FormattedIssueDateTime</t>
  </si>
  <si>
    <t>Date de la commande</t>
  </si>
  <si>
    <t>/rsm:CrossIndustryInvoice
/rsm:SupplyChainTradeTransaction
/ram:IncludedSupplyChainTradeLineItem
/ram:SpecifiedLineTradeAgreement
/ram:BuyerOrderReferencedDocument
/ram:FormattedIssueDateTime
/qdt:DateTimeString</t>
  </si>
  <si>
    <t>/rsm:CrossIndustryInvoice/rsm:SupplyChainTradeTransaction/ram:IncludedSupplyChainTradeLineItem/ram:SpecifiedLineTradeAgreement/ram:BuyerOrderReferencedDocument/ram:FormattedIssueDateTime/qdt:DateTimeString</t>
  </si>
  <si>
    <t>Date de la commande, valeur</t>
  </si>
  <si>
    <t>/rsm:CrossIndustryInvoice
/rsm:SupplyChainTradeTransaction
/ram:IncludedSupplyChainTradeLineItem
/ram:SpecifiedLineTradeAgreement
/ram:BuyerOrderReferencedDocument
/ram:FormattedIssueDateTime
/qdt:DateTimeString
/@format</t>
  </si>
  <si>
    <t>/rsm:CrossIndustryInvoice/rsm:SupplyChainTradeTransaction/ram:IncludedSupplyChainTradeLineItem/ram:SpecifiedLineTradeAgreement/ram:BuyerOrderReferencedDocument/ram:FormattedIssueDateTime/qdt:DateTimeString/@format</t>
  </si>
  <si>
    <t>QUOTATION REFERENCE DOC ON LINE LEVEL</t>
  </si>
  <si>
    <t>Referenced Contract document for this line</t>
  </si>
  <si>
    <t>To be used only in case of multiple Contract document referenced. Otherwise, it is stated on Document level</t>
  </si>
  <si>
    <t>/rsm:CrossIndustryInvoice
/rsm:SupplyChainTradeTransaction
/ram:IncludedSupplyChainTradeLineItem
/ram:SpecifiedLineTradeAgreement
/ram:QuotationReferencedDocument</t>
  </si>
  <si>
    <t>/rsm:CrossIndustryInvoice/rsm:SupplyChainTradeTransaction/ram:IncludedSupplyChainTradeLineItem/ram:SpecifiedLineTradeAgreement/ram:QuotationReferencedDocument</t>
  </si>
  <si>
    <t>Détails sur uune devis référencé</t>
  </si>
  <si>
    <t>IssuerAssignedID</t>
  </si>
  <si>
    <t>The quotation document referenced in this line trade agreement</t>
  </si>
  <si>
    <t>/rsm:CrossIndustryInvoice
/rsm:SupplyChainTradeTransaction
/ram:IncludedSupplyChainTradeLineItem
/ram:SpecifiedLineTradeAgreement
/ram:QuotationReferencedDocument
/ram:IssuerAssignedID</t>
  </si>
  <si>
    <t>/rsm:CrossIndustryInvoice/rsm:SupplyChainTradeTransaction/ram:IncludedSupplyChainTradeLineItem/ram:SpecifiedLineTradeAgreement/ram:QuotationReferencedDocument/ram:IssuerAssignedID</t>
  </si>
  <si>
    <t>Identifiant du devis</t>
  </si>
  <si>
    <t>LineID</t>
  </si>
  <si>
    <t>The unique identifier of a line in this Quotation referenced document.</t>
  </si>
  <si>
    <t>/rsm:CrossIndustryInvoice
/rsm:SupplyChainTradeTransaction
/ram:IncludedSupplyChainTradeLineItem
/ram:SpecifiedLineTradeAgreement
/ram:QuotationReferencedDocument
/ram:LineID</t>
  </si>
  <si>
    <t>/rsm:CrossIndustryInvoice/rsm:SupplyChainTradeTransaction/ram:IncludedSupplyChainTradeLineItem/ram:SpecifiedLineTradeAgreement/ram:QuotationReferencedDocument/ram:LineID</t>
  </si>
  <si>
    <t>Identifiant de la ligne du devis</t>
  </si>
  <si>
    <t>(ISSUE DATE)</t>
  </si>
  <si>
    <t>/rsm:CrossIndustryInvoice
/rsm:SupplyChainTradeTransaction
/ram:IncludedSupplyChainTradeLineItem
/ram:SpecifiedLineTradeAgreement
/ram:QuotationReferencedDocument
/ram:FormattedIssueDateTime</t>
  </si>
  <si>
    <t>/rsm:CrossIndustryInvoice/rsm:SupplyChainTradeTransaction/ram:IncludedSupplyChainTradeLineItem/ram:SpecifiedLineTradeAgreement/ram:QuotationReferencedDocument/ram:FormattedIssueDateTime</t>
  </si>
  <si>
    <t>Date du devis</t>
  </si>
  <si>
    <t>Issue Date</t>
  </si>
  <si>
    <t>The formatted date or date time for the issuance of this referenced Quotation.</t>
  </si>
  <si>
    <t>/rsm:CrossIndustryInvoice
/rsm:SupplyChainTradeTransaction
/ram:IncludedSupplyChainTradeLineItem
/ram:SpecifiedLineTradeAgreement
/ram:QuotationReferencedDocument
/ram:FormattedIssueDateTime
/qdt:DateTimeString</t>
  </si>
  <si>
    <t>/rsm:CrossIndustryInvoice/rsm:SupplyChainTradeTransaction/ram:IncludedSupplyChainTradeLineItem/ram:SpecifiedLineTradeAgreement/ram:QuotationReferencedDocument/ram:FormattedIssueDateTime/qdt:DateTimeString</t>
  </si>
  <si>
    <t>Date du devis, valeur</t>
  </si>
  <si>
    <t>UNTDID 2379 : 
Value = 102 :CCYYMMDD
Value = 203 :CCYYMMDDHHMM</t>
  </si>
  <si>
    <t>/rsm:CrossIndustryInvoice
/rsm:SupplyChainTradeTransaction
/ram:IncludedSupplyChainTradeLineItem
/ram:SpecifiedLineTradeAgreement
/ram:QuotationReferencedDocument
/ram:FormattedIssueDateTime
/qdt:DateTimeString
/@format</t>
  </si>
  <si>
    <t>/rsm:CrossIndustryInvoice/rsm:SupplyChainTradeTransaction/ram:IncludedSupplyChainTradeLineItem/ram:SpecifiedLineTradeAgreement/ram:QuotationReferencedDocument/ram:FormattedIssueDateTime/qdt:DateTimeString/@format</t>
  </si>
  <si>
    <t>CONTRACT REFERENCE DOC ON LINE LEVEL</t>
  </si>
  <si>
    <t>/rsm:CrossIndustryInvoice
/rsm:SupplyChainTradeTransaction
/ram:IncludedSupplyChainTradeLineItem
/ram:SpecifiedLineTradeAgreement
/ram:ContractReferencedDocument</t>
  </si>
  <si>
    <t>/rsm:CrossIndustryInvoice/rsm:SupplyChainTradeTransaction/ram:IncludedSupplyChainTradeLineItem/ram:SpecifiedLineTradeAgreement/ram:ContractReferencedDocument</t>
  </si>
  <si>
    <t>Détails sur un contrat référencé</t>
  </si>
  <si>
    <t>Referenced Contract ID applied to this line</t>
  </si>
  <si>
    <t>/rsm:CrossIndustryInvoice
/rsm:SupplyChainTradeTransaction
/ram:IncludedSupplyChainTradeLineItem
/ram:SpecifiedLineTradeAgreement
/ram:ContractReferencedDocument
/ram:IssuerAssignedID</t>
  </si>
  <si>
    <t>/rsm:CrossIndustryInvoice/rsm:SupplyChainTradeTransaction/ram:IncludedSupplyChainTradeLineItem/ram:SpecifiedLineTradeAgreement/ram:ContractReferencedDocument/ram:IssuerAssignedID</t>
  </si>
  <si>
    <t>Identifiant du contrat</t>
  </si>
  <si>
    <t>Referenced Contract LineID applied to this line</t>
  </si>
  <si>
    <t>/rsm:CrossIndustryInvoice
/rsm:SupplyChainTradeTransaction
/ram:IncludedSupplyChainTradeLineItem
/ram:SpecifiedLineTradeAgreement
/ram:ContractReferencedDocument
/ram:LineID</t>
  </si>
  <si>
    <t>/rsm:CrossIndustryInvoice/rsm:SupplyChainTradeTransaction/ram:IncludedSupplyChainTradeLineItem/ram:SpecifiedLineTradeAgreement/ram:ContractReferencedDocument/ram:LineID</t>
  </si>
  <si>
    <t>Identifiant de la ligne du contrat</t>
  </si>
  <si>
    <t>Date of the Referenced Contract for this line</t>
  </si>
  <si>
    <t>/rsm:CrossIndustryInvoice
/rsm:SupplyChainTradeTransaction
/ram:IncludedSupplyChainTradeLineItem
/ram:SpecifiedLineTradeAgreement
/ram:ContractReferencedDocument
/ram:FormattedIssueDateTime</t>
  </si>
  <si>
    <t>/rsm:CrossIndustryInvoice/rsm:SupplyChainTradeTransaction/ram:IncludedSupplyChainTradeLineItem/ram:SpecifiedLineTradeAgreement/ram:ContractReferencedDocument/ram:FormattedIssueDateTime</t>
  </si>
  <si>
    <t>Date du contrat</t>
  </si>
  <si>
    <t>/rsm:CrossIndustryInvoice
/rsm:SupplyChainTradeTransaction
/ram:IncludedSupplyChainTradeLineItem
/ram:SpecifiedLineTradeAgreement
/ram:ContractReferencedDocument
/ram:FormattedIssueDateTime
/qdt:DateTimeString</t>
  </si>
  <si>
    <t>/rsm:CrossIndustryInvoice/rsm:SupplyChainTradeTransaction/ram:IncludedSupplyChainTradeLineItem/ram:SpecifiedLineTradeAgreement/ram:ContractReferencedDocument/ram:FormattedIssueDateTime/qdt:DateTimeString</t>
  </si>
  <si>
    <t>Date du contrat, valeur</t>
  </si>
  <si>
    <t>/rsm:CrossIndustryInvoice
/rsm:SupplyChainTradeTransaction
/ram:IncludedSupplyChainTradeLineItem
/ram:SpecifiedLineTradeAgreement
/ram:ContractReferencedDocument
/ram:FormattedIssueDateTime
/qdt:DateTimeString
/@format</t>
  </si>
  <si>
    <t>/rsm:CrossIndustryInvoice/rsm:SupplyChainTradeTransaction/ram:IncludedSupplyChainTradeLineItem/ram:SpecifiedLineTradeAgreement/ram:ContractReferencedDocument/ram:FormattedIssueDateTime/qdt:DateTimeString/@format</t>
  </si>
  <si>
    <t>ADDITIONAL REFERENCED DOCUMENT ON LINE LEVEL</t>
  </si>
  <si>
    <t>Referenced Additional document for this line</t>
  </si>
  <si>
    <t>/rsm:CrossIndustryInvoice
/rsm:SupplyChainTradeTransaction
/ram:IncludedSupplyChainTradeLineItem
/ram:SpecifiedLineTradeAgreement
/ram:AdditionalReferencedDocument</t>
  </si>
  <si>
    <t>/rsm:CrossIndustryInvoice/rsm:SupplyChainTradeTransaction/ram:IncludedSupplyChainTradeLineItem/ram:SpecifiedLineTradeAgreement/ram:AdditionalReferencedDocument</t>
  </si>
  <si>
    <t>Détails sur des documents additionnels référencés</t>
  </si>
  <si>
    <t>/rsm:CrossIndustryInvoice
/rsm:SupplyChainTradeTransaction
/ram:IncludedSupplyChainTradeLineItem
/ram:SpecifiedLineTradeAgreement
/ram:AdditionalReferencedDocument
/ram:IssuerAssignedID</t>
  </si>
  <si>
    <t>/rsm:CrossIndustryInvoice/rsm:SupplyChainTradeTransaction/ram:IncludedSupplyChainTradeLineItem/ram:SpecifiedLineTradeAgreement/ram:AdditionalReferencedDocument/ram:IssuerAssignedID</t>
  </si>
  <si>
    <t>Identifiant du document</t>
  </si>
  <si>
    <t>URIID</t>
  </si>
  <si>
    <t>/rsm:CrossIndustryInvoice
/rsm:SupplyChainTradeTransaction
/ram:IncludedSupplyChainTradeLineItem
/ram:SpecifiedLineTradeAgreement
/ram:AdditionalReferencedDocument
/ram:URIID</t>
  </si>
  <si>
    <t>/rsm:CrossIndustryInvoice/rsm:SupplyChainTradeTransaction/ram:IncludedSupplyChainTradeLineItem/ram:SpecifiedLineTradeAgreement/ram:AdditionalReferencedDocument/ram:URIID</t>
  </si>
  <si>
    <t>/rsm:CrossIndustryInvoice
/rsm:SupplyChainTradeTransaction
/ram:IncludedSupplyChainTradeLineItem
/ram:SpecifiedLineTradeAgreement
/ram:AdditionalReferencedDocument
/ram:LineID</t>
  </si>
  <si>
    <t>/rsm:CrossIndustryInvoice/rsm:SupplyChainTradeTransaction/ram:IncludedSupplyChainTradeLineItem/ram:SpecifiedLineTradeAgreement/ram:AdditionalReferencedDocument/ram:LineID</t>
  </si>
  <si>
    <t>Identifiant de la ligne du document</t>
  </si>
  <si>
    <t>/rsm:CrossIndustryInvoice
/rsm:SupplyChainTradeTransaction
/ram:IncludedSupplyChainTradeLineItem
/ram:SpecifiedLineTradeAgreement
/ram:AdditionalReferencedDocument
/ram:TypeCode</t>
  </si>
  <si>
    <t>/rsm:CrossIndustryInvoice/rsm:SupplyChainTradeTransaction/ram:IncludedSupplyChainTradeLineItem/ram:SpecifiedLineTradeAgreement/ram:AdditionalReferencedDocument/ram:TypeCode</t>
  </si>
  <si>
    <t>/rsm:CrossIndustryInvoice
/rsm:SupplyChainTradeTransaction
/ram:IncludedSupplyChainTradeLineItem
/ram:SpecifiedLineTradeAgreement
/ram:AdditionalReferencedDocument
/ram:Name</t>
  </si>
  <si>
    <t>/rsm:CrossIndustryInvoice/rsm:SupplyChainTradeTransaction/ram:IncludedSupplyChainTradeLineItem/ram:SpecifiedLineTradeAgreement/ram:AdditionalReferencedDocument/ram:Name</t>
  </si>
  <si>
    <t>AttachmentBinaryObject</t>
  </si>
  <si>
    <t>/rsm:CrossIndustryInvoice
/rsm:SupplyChainTradeTransaction
/ram:IncludedSupplyChainTradeLineItem
/ram:SpecifiedLineTradeAgreement
/ram:AdditionalReferencedDocument
/ram:AttachmentBinaryObject</t>
  </si>
  <si>
    <t>/rsm:CrossIndustryInvoice/rsm:SupplyChainTradeTransaction/ram:IncludedSupplyChainTradeLineItem/ram:SpecifiedLineTradeAgreement/ram:AdditionalReferencedDocument/ram:AttachmentBinaryObject</t>
  </si>
  <si>
    <t>B</t>
  </si>
  <si>
    <t>mimeCode</t>
  </si>
  <si>
    <t>/rsm:CrossIndustryInvoice
/rsm:SupplyChainTradeTransaction
/ram:IncludedSupplyChainTradeLineItem
/ram:SpecifiedLineTradeAgreement
/ram:AdditionalReferencedDocument
/ram:AttachmentBinaryObject
/@mimeCode</t>
  </si>
  <si>
    <t>/rsm:CrossIndustryInvoice/rsm:SupplyChainTradeTransaction/ram:IncludedSupplyChainTradeLineItem/ram:SpecifiedLineTradeAgreement/ram:AdditionalReferencedDocument/ram:AttachmentBinaryObject/@mimeCode</t>
  </si>
  <si>
    <t>Document Mime joint en code</t>
  </si>
  <si>
    <t>filename</t>
  </si>
  <si>
    <t>/rsm:CrossIndustryInvoice
/rsm:SupplyChainTradeTransaction
/ram:IncludedSupplyChainTradeLineItem
/ram:SpecifiedLineTradeAgreement
/ram:AdditionalReferencedDocument
/ram:AttachmentBinaryObject
/@filename</t>
  </si>
  <si>
    <t>/rsm:CrossIndustryInvoice/rsm:SupplyChainTradeTransaction/ram:IncludedSupplyChainTradeLineItem/ram:SpecifiedLineTradeAgreement/ram:AdditionalReferencedDocument/ram:AttachmentBinaryObject/@filename</t>
  </si>
  <si>
    <t>ReferenceTypeCode</t>
  </si>
  <si>
    <t>/rsm:CrossIndustryInvoice
/rsm:SupplyChainTradeTransaction
/ram:IncludedSupplyChainTradeLineItem
/ram:SpecifiedLineTradeAgreement
/ram:AdditionalReferencedDocument
/ram:ReferenceTypeCode</t>
  </si>
  <si>
    <t>/rsm:CrossIndustryInvoice/rsm:SupplyChainTradeTransaction/ram:IncludedSupplyChainTradeLineItem/ram:SpecifiedLineTradeAgreement/ram:AdditionalReferencedDocument/ram:ReferenceTypeCode</t>
  </si>
  <si>
    <t>Type de document en code</t>
  </si>
  <si>
    <t>FormattedIssueDateTime</t>
  </si>
  <si>
    <t>/rsm:CrossIndustryInvoice
/rsm:SupplyChainTradeTransaction
/ram:IncludedSupplyChainTradeLineItem
/ram:SpecifiedLineTradeAgreement
/ram:AdditionalReferencedDocument
/ram:FormattedIssueDateTime</t>
  </si>
  <si>
    <t>/rsm:CrossIndustryInvoice/rsm:SupplyChainTradeTransaction/ram:IncludedSupplyChainTradeLineItem/ram:SpecifiedLineTradeAgreement/ram:AdditionalReferencedDocument/ram:FormattedIssueDateTime</t>
  </si>
  <si>
    <t>Date du document</t>
  </si>
  <si>
    <t>/rsm:CrossIndustryInvoice
/rsm:SupplyChainTradeTransaction
/ram:IncludedSupplyChainTradeLineItem
/ram:SpecifiedLineTradeAgreement
/ram:AdditionalReferencedDocument
/ram:FormattedIssueDateTime
/qdt:DateTimeString</t>
  </si>
  <si>
    <t>/rsm:CrossIndustryInvoice/rsm:SupplyChainTradeTransaction/ram:IncludedSupplyChainTradeLineItem/ram:SpecifiedLineTradeAgreement/ram:AdditionalReferencedDocument/ram:FormattedIssueDateTime/qdt:DateTimeString</t>
  </si>
  <si>
    <t>Date du document, valeur</t>
  </si>
  <si>
    <t>/rsm:CrossIndustryInvoice
/rsm:SupplyChainTradeTransaction
/ram:IncludedSupplyChainTradeLineItem
/ram:SpecifiedLineTradeAgreement
/ram:AdditionalReferencedDocument
/ram:FormattedIssueDateTime
/qdt:DateTimeString
/@format</t>
  </si>
  <si>
    <t>/rsm:CrossIndustryInvoice/rsm:SupplyChainTradeTransaction/ram:IncludedSupplyChainTradeLineItem/ram:SpecifiedLineTradeAgreement/ram:AdditionalReferencedDocument/ram:FormattedIssueDateTime/qdt:DateTimeString/@format</t>
  </si>
  <si>
    <t>BT-148-00</t>
  </si>
  <si>
    <t>PRICE DETAIL - ITEM GROSS PRICE</t>
  </si>
  <si>
    <t>/rsm:CrossIndustryInvoice
/rsm:SupplyChainTradeTransaction
/ram:IncludedSupplyChainTradeLineItem
/ram:SpecifiedLineTradeAgreement
/ram:GrossPriceProductTradePrice</t>
  </si>
  <si>
    <t>/rsm:CrossIndustryInvoice/rsm:SupplyChainTradeTransaction/ram:IncludedSupplyChainTradeLineItem/ram:SpecifiedLineTradeAgreement/ram:GrossPriceProductTradePrice</t>
  </si>
  <si>
    <t>PRIX UNITAIRE BRUT - DETAIL</t>
  </si>
  <si>
    <t>BT-148</t>
  </si>
  <si>
    <t>Item gross price</t>
  </si>
  <si>
    <t>The unit price, exclusive of VAT, before subtracting Item price discount.</t>
  </si>
  <si>
    <t>The Item gross price MUST NOT be negative</t>
  </si>
  <si>
    <t>BR-28: The Item gross price (BT-148) shall NOT be negative.</t>
  </si>
  <si>
    <t>Unit price amount</t>
  </si>
  <si>
    <t>/rsm:CrossIndustryInvoice
/rsm:SupplyChainTradeTransaction
/ram:IncludedSupplyChainTradeLineItem
/ram:SpecifiedLineTradeAgreement
/ram:GrossPriceProductTradePrice
/ram:ChargeAmount</t>
  </si>
  <si>
    <t>/rsm:CrossIndustryInvoice/rsm:SupplyChainTradeTransaction/ram:IncludedSupplyChainTradeLineItem/ram:SpecifiedLineTradeAgreement/ram:GrossPriceProductTradePrice/ram:ChargeAmount</t>
  </si>
  <si>
    <t>U</t>
  </si>
  <si>
    <t>Prix brut de l'article</t>
  </si>
  <si>
    <t>Prix unitaire, hors TVA, avant application du Rabais sur le prix de l'article.</t>
  </si>
  <si>
    <t>Le prix brut de l'article ne DOIT pas être négatif</t>
  </si>
  <si>
    <t>BR-28 : Le Prix brut de l'article (BT-148) ne doit PAS être négatif.</t>
  </si>
  <si>
    <t>Montant de prix unitaire</t>
  </si>
  <si>
    <t>BT-149-1</t>
  </si>
  <si>
    <t>Item price base quantity</t>
  </si>
  <si>
    <t>The number of item units to which the price applies.</t>
  </si>
  <si>
    <t>To fill if BT-149 is present and if BT-148 is present, with the same value than BT-149</t>
  </si>
  <si>
    <t>Quantity</t>
  </si>
  <si>
    <t>/rsm:CrossIndustryInvoice
/rsm:SupplyChainTradeTransaction
/ram:IncludedSupplyChainTradeLineItem
/ram:SpecifiedLineTradeAgreement
/ram:GrossPriceProductTradePrice
/ram:BasisQuantity</t>
  </si>
  <si>
    <t>/rsm:CrossIndustryInvoice/rsm:SupplyChainTradeTransaction/ram:IncludedSupplyChainTradeLineItem/ram:SpecifiedLineTradeAgreement/ram:GrossPriceProductTradePrice/ram:BasisQuantity</t>
  </si>
  <si>
    <t>Quantité de base du prix de l'article</t>
  </si>
  <si>
    <t>Nombre d'articles sur lequel s'applique le prix.</t>
  </si>
  <si>
    <t>A compléter si BT-149 est présent et si BT-148 est présent, avec la même valeur que BT-149.</t>
  </si>
  <si>
    <t>Quantité</t>
  </si>
  <si>
    <t>BT-150-1</t>
  </si>
  <si>
    <t>Item price base quantity unit of measure code</t>
  </si>
  <si>
    <t>The unit of measure that applies to the Item price base quantity.</t>
  </si>
  <si>
    <t>The Item price base quantity unit of measure shall be the same as the Invoiced quantity unit of measure (BT-130).</t>
  </si>
  <si>
    <t>In particular, the most common units of measurement are:
LTR = Liter (1 dm3)
MTQ = cubic meter
KGM = Kilogram
MTR = Meter
C62 = Unit
TNE = Tonne</t>
  </si>
  <si>
    <t>Must be the same than BT-150 for Net Price</t>
  </si>
  <si>
    <t>/rsm:CrossIndustryInvoice
/rsm:SupplyChainTradeTransaction
/ram:IncludedSupplyChainTradeLineItem
/ram:SpecifiedLineTradeAgreement
/ram:GrossPriceProductTradePrice
/ram:BasisQuantity
/@unitCode</t>
  </si>
  <si>
    <t>/rsm:CrossIndustryInvoice/rsm:SupplyChainTradeTransaction/ram:IncludedSupplyChainTradeLineItem/ram:SpecifiedLineTradeAgreement/ram:GrossPriceProductTradePrice/ram:BasisQuantity/@unitCode</t>
  </si>
  <si>
    <t>Unité de mesure de la quantité de base du prix de l'article</t>
  </si>
  <si>
    <t>Unité de mesure applicable à la Quantité de base du prix de l'article.</t>
  </si>
  <si>
    <t>Il convient que l'Unité de mesure de la quantité de base du prix de l'article soit identique à l'Unité de mesure de quantité facturée.
Il convient que les unités de mesure soient exprimées selon les termes de la Recommandation UN-ECE N ° 20 « Codes des unités de mesure utilisées dans le commerce international » [7], par exemple « KGM » pour kilogramme.</t>
  </si>
  <si>
    <t>En particulier, les unités de mesures les plus courantes sont les suivantes:
LTR = Litre (1 dm3)
MTQ = Mètre cube
KGM = Kilogramme
MTR = Mètre
C62 = Unité
TNE = Tonne</t>
  </si>
  <si>
    <t>Doit être le même que BT-150 pour Prix Net</t>
  </si>
  <si>
    <t>Allow Charges and Allowances on Gross price</t>
  </si>
  <si>
    <t>BT-147-00</t>
  </si>
  <si>
    <t>(((Item price discount)))</t>
  </si>
  <si>
    <t>/rsm:CrossIndustryInvoice
/rsm:SupplyChainTradeTransaction
/ram:IncludedSupplyChainTradeLineItem
/ram:SpecifiedLineTradeAgreement
/ram:GrossPriceProductTradePrice
/ram:AppliedTradeAllowanceCharge</t>
  </si>
  <si>
    <t>/rsm:CrossIndustryInvoice/rsm:SupplyChainTradeTransaction/ram:IncludedSupplyChainTradeLineItem/ram:SpecifiedLineTradeAgreement/ram:GrossPriceProductTradePrice/ram:AppliedTradeAllowanceCharge</t>
  </si>
  <si>
    <t>(((Rabais sur le prix de l'article)))</t>
  </si>
  <si>
    <t>BT-147-01</t>
  </si>
  <si>
    <t>((Item price discount))</t>
  </si>
  <si>
    <t>/rsm:CrossIndustryInvoice
/rsm:SupplyChainTradeTransaction
/ram:IncludedSupplyChainTradeLineItem
/ram:SpecifiedLineTradeAgreement
/ram:GrossPriceProductTradePrice
/ram:AppliedTradeAllowanceCharge
/ram:ChargeIndicator</t>
  </si>
  <si>
    <t>/rsm:CrossIndustryInvoice/rsm:SupplyChainTradeTransaction/ram:IncludedSupplyChainTradeLineItem/ram:SpecifiedLineTradeAgreement/ram:GrossPriceProductTradePrice/ram:AppliedTradeAllowanceCharge/ram:ChargeIndicator</t>
  </si>
  <si>
    <t>((Rabais sur le prix de l'article))</t>
  </si>
  <si>
    <t>BT-147-02</t>
  </si>
  <si>
    <t>(Item price discount)</t>
  </si>
  <si>
    <t>Value = false</t>
  </si>
  <si>
    <t>/rsm:CrossIndustryInvoice
/rsm:SupplyChainTradeTransaction
/ram:IncludedSupplyChainTradeLineItem
/ram:SpecifiedLineTradeAgreement
/ram:GrossPriceProductTradePrice
/ram:AppliedTradeAllowanceCharge
/ram:ChargeIndicator
/udt:Indicator</t>
  </si>
  <si>
    <t>/rsm:CrossIndustryInvoice/rsm:SupplyChainTradeTransaction/ram:IncludedSupplyChainTradeLineItem/ram:SpecifiedLineTradeAgreement/ram:GrossPriceProductTradePrice/ram:AppliedTradeAllowanceCharge/ram:ChargeIndicator/udt:Indicator</t>
  </si>
  <si>
    <t>(Rabais sur le prix de l'article)</t>
  </si>
  <si>
    <t>Valeur = false</t>
  </si>
  <si>
    <t>CalculationPercent</t>
  </si>
  <si>
    <t>The percentage applied to calculate this trade allowance</t>
  </si>
  <si>
    <t>/rsm:CrossIndustryInvoice
/rsm:SupplyChainTradeTransaction
/ram:IncludedSupplyChainTradeLineItem
/ram:SpecifiedLineTradeAgreement
/ram:GrossPriceProductTradePrice
/ram:AppliedTradeAllowanceCharge
/ram:CalculationPercent</t>
  </si>
  <si>
    <t>/rsm:CrossIndustryInvoice/rsm:SupplyChainTradeTransaction/ram:IncludedSupplyChainTradeLineItem/ram:SpecifiedLineTradeAgreement/ram:GrossPriceProductTradePrice/ram:AppliedTradeAllowanceCharge/ram:CalculationPercent</t>
  </si>
  <si>
    <t>P</t>
  </si>
  <si>
    <t>BasisAmount</t>
  </si>
  <si>
    <t>The monetary value that is the basis on which this trade allowance is calculated.</t>
  </si>
  <si>
    <t>/rsm:CrossIndustryInvoice
/rsm:SupplyChainTradeTransaction
/ram:IncludedSupplyChainTradeLineItem
/ram:SpecifiedLineTradeAgreement
/ram:GrossPriceProductTradePrice
/ram:AppliedTradeAllowanceCharge
/ram:BasisAmount</t>
  </si>
  <si>
    <t>/rsm:CrossIndustryInvoice/rsm:SupplyChainTradeTransaction/ram:IncludedSupplyChainTradeLineItem/ram:SpecifiedLineTradeAgreement/ram:GrossPriceProductTradePrice/ram:AppliedTradeAllowanceCharge/ram:BasisAmount</t>
  </si>
  <si>
    <t>BT-147</t>
  </si>
  <si>
    <t>Item price discount</t>
  </si>
  <si>
    <t>The total discount subtracted from the Item gross price to calculate the Item net price.</t>
  </si>
  <si>
    <t>Only applies if the discount is provided per unit and if it is not included in the Item gross price.</t>
  </si>
  <si>
    <t>/rsm:CrossIndustryInvoice
/rsm:SupplyChainTradeTransaction
/ram:IncludedSupplyChainTradeLineItem
/ram:SpecifiedLineTradeAgreement
/ram:GrossPriceProductTradePrice
/ram:AppliedTradeAllowanceCharge
/ram:ActualAmount</t>
  </si>
  <si>
    <t>/rsm:CrossIndustryInvoice/rsm:SupplyChainTradeTransaction/ram:IncludedSupplyChainTradeLineItem/ram:SpecifiedLineTradeAgreement/ram:GrossPriceProductTradePrice/ram:AppliedTradeAllowanceCharge/ram:ActualAmount</t>
  </si>
  <si>
    <t>Rabais sur le prix de l'article</t>
  </si>
  <si>
    <t>Remise totale qui, une fois soustraite du Prix brut de l'article, donne le Prix net de l'article.</t>
  </si>
  <si>
    <t>S'applique exclusivement à l'unité et si elle n'est pas incluse dans le Prix brut de l'article.</t>
  </si>
  <si>
    <t>Reason Code</t>
  </si>
  <si>
    <t>The code specifying the reason for this trade allowance.</t>
  </si>
  <si>
    <t>/rsm:CrossIndustryInvoice
/rsm:SupplyChainTradeTransaction
/ram:IncludedSupplyChainTradeLineItem
/ram:SpecifiedLineTradeAgreement
/ram:GrossPriceProductTradePrice
/ram:AppliedTradeAllowanceCharge
/ram:ReasonCode</t>
  </si>
  <si>
    <t>/rsm:CrossIndustryInvoice/rsm:SupplyChainTradeTransaction/ram:IncludedSupplyChainTradeLineItem/ram:SpecifiedLineTradeAgreement/ram:GrossPriceProductTradePrice/ram:AppliedTradeAllowanceCharge/ram:ReasonCode</t>
  </si>
  <si>
    <t>Code Raison du discount</t>
  </si>
  <si>
    <t>Reason</t>
  </si>
  <si>
    <t>/rsm:CrossIndustryInvoice
/rsm:SupplyChainTradeTransaction
/ram:IncludedSupplyChainTradeLineItem
/ram:SpecifiedLineTradeAgreement
/ram:GrossPriceProductTradePrice
/ram:AppliedTradeAllowanceCharge
/ram:Reason</t>
  </si>
  <si>
    <t>/rsm:CrossIndustryInvoice/rsm:SupplyChainTradeTransaction/ram:IncludedSupplyChainTradeLineItem/ram:SpecifiedLineTradeAgreement/ram:GrossPriceProductTradePrice/ram:AppliedTradeAllowanceCharge/ram:Reason</t>
  </si>
  <si>
    <t>Raison du discount</t>
  </si>
  <si>
    <t>(((Item price charge)))</t>
  </si>
  <si>
    <t>(((Frais sur le prix de l'article)))</t>
  </si>
  <si>
    <t>((Item price charge))</t>
  </si>
  <si>
    <t>((Frais sur le prix de l'article))</t>
  </si>
  <si>
    <t>(Item price charge)</t>
  </si>
  <si>
    <t>Value = true</t>
  </si>
  <si>
    <t>(Frais sur le prix de l'article)</t>
  </si>
  <si>
    <t>The percentage applied to calculate this trade charge</t>
  </si>
  <si>
    <t>Pourcentage de frais</t>
  </si>
  <si>
    <t>The monetary value that is the basis on which this trade charge is calculated.</t>
  </si>
  <si>
    <t>Base de calcul des frais</t>
  </si>
  <si>
    <t>Item price charge</t>
  </si>
  <si>
    <t>The total charge added to the Item gross price to calculate the Item net price.</t>
  </si>
  <si>
    <t>Only applies if the charge is provided per unit and if it is not included in the Item gross price, for instance for WEEE tax.</t>
  </si>
  <si>
    <t>Frais sur le prix de l'article</t>
  </si>
  <si>
    <t>Charge ou frais total qui, une fois ajoutée au Prix brut de l'article, donne le Prix net de l'article.</t>
  </si>
  <si>
    <t>S'applique exclusivement à l'unité et si elle n'est pas incluse dans le Prix brut de l'article. Par exemple pour signifier la DEEE</t>
  </si>
  <si>
    <t>Use entries of the UNTDID 7161 code list . The order line level item trade price discount reason code and the order line level item trade price discount reason shall indicate the same item trade price charge reason. Example AEW for WEEE.</t>
  </si>
  <si>
    <t>Code Raison des frais sur Prix unitaire</t>
  </si>
  <si>
    <t>For instance WEEE to specify a WEEE tax.</t>
  </si>
  <si>
    <t>Raison des frais sur Prix unitaire</t>
  </si>
  <si>
    <t>BT-146-00</t>
  </si>
  <si>
    <t>PRICE DETAIL - ITEM NET PRICE</t>
  </si>
  <si>
    <t>/rsm:CrossIndustryInvoice
/rsm:SupplyChainTradeTransaction
/ram:IncludedSupplyChainTradeLineItem
/ram:SpecifiedLineTradeAgreement
/ram:NetPriceProductTradePrice</t>
  </si>
  <si>
    <t>/rsm:CrossIndustryInvoice/rsm:SupplyChainTradeTransaction/ram:IncludedSupplyChainTradeLineItem/ram:SpecifiedLineTradeAgreement/ram:NetPriceProductTradePrice</t>
  </si>
  <si>
    <t>PRIX UNITAIRE NET - DETAIL</t>
  </si>
  <si>
    <t>BT-146</t>
  </si>
  <si>
    <t>Item net price</t>
  </si>
  <si>
    <t>The price of an item, exclusive of VAT, after subtracting item price discount.</t>
  </si>
  <si>
    <t>The Item net price has to be equal with the Item gross price less the Item price discount.</t>
  </si>
  <si>
    <t>The Item net price MUST NOT be negative</t>
  </si>
  <si>
    <t>BR-26: Each  Invoice  line  (BG-25)  shall  contain  the  Item  net  price (BT-146).
BR-27: The Item net price (BT-146) shall NOT be negative.</t>
  </si>
  <si>
    <t>/rsm:CrossIndustryInvoice
/rsm:SupplyChainTradeTransaction
/ram:IncludedSupplyChainTradeLineItem
/ram:SpecifiedLineTradeAgreement
/ram:NetPriceProductTradePrice
/ram:ChargeAmount</t>
  </si>
  <si>
    <t>/rsm:CrossIndustryInvoice/rsm:SupplyChainTradeTransaction/ram:IncludedSupplyChainTradeLineItem/ram:SpecifiedLineTradeAgreement/ram:NetPriceProductTradePrice/ram:ChargeAmount</t>
  </si>
  <si>
    <t>Prix net de l'article</t>
  </si>
  <si>
    <t>Prix d'un article, hors TVA, après application du Rabais sur le prix de l'article.</t>
  </si>
  <si>
    <t>Le Prix net de l'article doit être égal au Prix brut de l'article, moins le Rabais sur le prix de l'article.</t>
  </si>
  <si>
    <t>Le prix net de l'article ne DOIT pas être négatif</t>
  </si>
  <si>
    <t>BR-26 : Chaque Ligne de facture (BG-25) doit comporter le Prix net de l’article (BT-146).
BR-27 : Le Prix net de l'article (BT-146) ne doit PAS être négatif.</t>
  </si>
  <si>
    <t>BT-149</t>
  </si>
  <si>
    <t>Optional, if filled and if BT-148 is present (EN16931 and EXTENDED profiles), then it should be the same value than BT-149-1</t>
  </si>
  <si>
    <t>/rsm:CrossIndustryInvoice
/rsm:SupplyChainTradeTransaction
/ram:IncludedSupplyChainTradeLineItem
/ram:SpecifiedLineTradeAgreement
/ram:NetPriceProductTradePrice
/ram:BasisQuantity</t>
  </si>
  <si>
    <t>/rsm:CrossIndustryInvoice/rsm:SupplyChainTradeTransaction/ram:IncludedSupplyChainTradeLineItem/ram:SpecifiedLineTradeAgreement/ram:NetPriceProductTradePrice/ram:BasisQuantity</t>
  </si>
  <si>
    <t>Optionnel, si renseigné et si BT-148 est présente (profils EN16931 et EXTENDED), alors ce doit être la même valeur que BT-149-1</t>
  </si>
  <si>
    <t>BT-150</t>
  </si>
  <si>
    <t>Must be equal to the value of BT-130 and BT-150-1 if it exists</t>
  </si>
  <si>
    <t>/rsm:CrossIndustryInvoice
/rsm:SupplyChainTradeTransaction
/ram:IncludedSupplyChainTradeLineItem
/ram:SpecifiedLineTradeAgreement
/ram:NetPriceProductTradePrice
/ram:BasisQuantity
/@unitCode</t>
  </si>
  <si>
    <t>/rsm:CrossIndustryInvoice/rsm:SupplyChainTradeTransaction/ram:IncludedSupplyChainTradeLineItem/ram:SpecifiedLineTradeAgreement/ram:NetPriceProductTradePrice/ram:BasisQuantity/@unitCode</t>
  </si>
  <si>
    <t>Doit être la même valeur que BT-130 et BT-150-1 si elle existe</t>
  </si>
  <si>
    <t>IncludedTradeTax</t>
  </si>
  <si>
    <t>/rsm:CrossIndustryInvoice
/rsm:SupplyChainTradeTransaction
/ram:IncludedSupplyChainTradeLineItem
/ram:SpecifiedLineTradeAgreement
/ram:NetPriceProductTradePrice
/ram:IncludedTradeTax</t>
  </si>
  <si>
    <t>/rsm:CrossIndustryInvoice/rsm:SupplyChainTradeTransaction/ram:IncludedSupplyChainTradeLineItem/ram:SpecifiedLineTradeAgreement/ram:NetPriceProductTradePrice/ram:IncludedTradeTax</t>
  </si>
  <si>
    <t>TVA incluse pour B2C</t>
  </si>
  <si>
    <t>CalculatedAmount</t>
  </si>
  <si>
    <t>A monetary value resulting from the calculation of this trade related tax, levy or duty.</t>
  </si>
  <si>
    <t>/rsm:CrossIndustryInvoice
/rsm:SupplyChainTradeTransaction
/ram:IncludedSupplyChainTradeLineItem
/ram:SpecifiedLineTradeAgreement
/ram:NetPriceProductTradePrice
/ram:IncludedTradeTax
/ram:CalculatedAmount</t>
  </si>
  <si>
    <t>/rsm:CrossIndustryInvoice/rsm:SupplyChainTradeTransaction/ram:IncludedSupplyChainTradeLineItem/ram:SpecifiedLineTradeAgreement/ram:NetPriceProductTradePrice/ram:IncludedTradeTax/ram:CalculatedAmount</t>
  </si>
  <si>
    <t>Montant de TVA incluse pour le B2C</t>
  </si>
  <si>
    <t>The code specifying the type of trade related tax, levy or duty, such as a code for a Value Added Tax (VAT) [Reference United Nations Code List (UNCL) 5153].</t>
  </si>
  <si>
    <t>Value = VAT</t>
  </si>
  <si>
    <t>Fixed value "VAT"</t>
  </si>
  <si>
    <t>/rsm:CrossIndustryInvoice
/rsm:SupplyChainTradeTransaction
/ram:IncludedSupplyChainTradeLineItem
/ram:SpecifiedLineTradeAgreement
/ram:NetPriceProductTradePrice
/ram:IncludedTradeTax
/ram:TypeCode</t>
  </si>
  <si>
    <t>/rsm:CrossIndustryInvoice/rsm:SupplyChainTradeTransaction/ram:IncludedSupplyChainTradeLineItem/ram:SpecifiedLineTradeAgreement/ram:NetPriceProductTradePrice/ram:IncludedTradeTax/ram:TypeCode</t>
  </si>
  <si>
    <t>Code TVA pour le B2C</t>
  </si>
  <si>
    <t>ExemptionReason</t>
  </si>
  <si>
    <t>/rsm:CrossIndustryInvoice
/rsm:SupplyChainTradeTransaction
/ram:IncludedSupplyChainTradeLineItem
/ram:SpecifiedLineTradeAgreement
/ram:NetPriceProductTradePrice
/ram:IncludedTradeTax
/ram:ExemptionReason</t>
  </si>
  <si>
    <t>/rsm:CrossIndustryInvoice/rsm:SupplyChainTradeTransaction/ram:IncludedSupplyChainTradeLineItem/ram:SpecifiedLineTradeAgreement/ram:NetPriceProductTradePrice/ram:IncludedTradeTax/ram:ExemptionReason</t>
  </si>
  <si>
    <t>Raison de l'exonération de TVA pour le B2C</t>
  </si>
  <si>
    <t>CategoryCode</t>
  </si>
  <si>
    <t>The VAT category code for the invoiced item.</t>
  </si>
  <si>
    <t>The following entries of UNTDID 5305 [6] are used (further clarification between brackets):
- Standard rate (Liable for VAT in a standard way)
- Zero rated goods (Liable for VAT with a percentage rate of zero)
- Exempt from tax (VAT/IGIC/IPSI)
- VAT Reverse Charge (Reverse charge VAT/IGIC/IPSI rules apply)
- VAT exempt for intra community supply of goods (VAT/IGIC/IPSI not levied due to Intra-community supply rules)
- Free export item, tax not charged (VAT/IGIC/IPSI not levied due to export outside of the EU)
- Services outside scope of tax (Sale is not subject to VAT/IGIC/IPSI)
- Canary Islands General Indirect Tax (Liable for IGIC tax)
- Liable for IPSI (Ceuta/Melilla tax)</t>
  </si>
  <si>
    <t>The VAT category codes are as follows:
S = Standard VAT rate
Z = Zero rated goods
E = VAT exempt
AE = Reverse charge
K = Intra-Community supply (specific reverse charge)
G = Exempt VAT for Export outside EU
O = Outside VAT scope
L = Canary Islands
M = Ceuta and Mellila</t>
  </si>
  <si>
    <t>/rsm:CrossIndustryInvoice
/rsm:SupplyChainTradeTransaction
/ram:IncludedSupplyChainTradeLineItem
/ram:SpecifiedLineTradeAgreement
/ram:NetPriceProductTradePrice
/ram:IncludedTradeTax
/ram:CategoryCode</t>
  </si>
  <si>
    <t>/rsm:CrossIndustryInvoice/rsm:SupplyChainTradeTransaction/ram:IncludedSupplyChainTradeLineItem/ram:SpecifiedLineTradeAgreement/ram:NetPriceProductTradePrice/ram:IncludedTradeTax/ram:CategoryCode</t>
  </si>
  <si>
    <t>Catégorie de TVA pour le B2C</t>
  </si>
  <si>
    <t>ExemptionReasonCode</t>
  </si>
  <si>
    <t>/rsm:CrossIndustryInvoice
/rsm:SupplyChainTradeTransaction
/ram:IncludedSupplyChainTradeLineItem
/ram:SpecifiedLineTradeAgreement
/ram:NetPriceProductTradePrice
/ram:IncludedTradeTax
/ram:ExemptionReasonCode</t>
  </si>
  <si>
    <t>/rsm:CrossIndustryInvoice/rsm:SupplyChainTradeTransaction/ram:IncludedSupplyChainTradeLineItem/ram:SpecifiedLineTradeAgreement/ram:NetPriceProductTradePrice/ram:IncludedTradeTax/ram:ExemptionReasonCode</t>
  </si>
  <si>
    <t>Motif d'exonération de la TVA en code</t>
  </si>
  <si>
    <t>RateApplicablePercent</t>
  </si>
  <si>
    <t>The VAT rate, represented as percentage that applies to the invoiced item.</t>
  </si>
  <si>
    <t>The value to enter is the percentage. For example, for 20%, it must be filled 20 (and not 0.2)</t>
  </si>
  <si>
    <t>/rsm:CrossIndustryInvoice
/rsm:SupplyChainTradeTransaction
/ram:IncludedSupplyChainTradeLineItem
/ram:SpecifiedLineTradeAgreement
/ram:NetPriceProductTradePrice
/ram:IncludedTradeTax
/ram:RateApplicablePercent</t>
  </si>
  <si>
    <t>/rsm:CrossIndustryInvoice/rsm:SupplyChainTradeTransaction/ram:IncludedSupplyChainTradeLineItem/ram:SpecifiedLineTradeAgreement/ram:NetPriceProductTradePrice/ram:IncludedTradeTax/ram:RateApplicablePercent</t>
  </si>
  <si>
    <t>Taux de TVA pour le B2C</t>
  </si>
  <si>
    <t>ULTIMATE CUSTOMER ORDER REFERENCED DOCUMENT</t>
  </si>
  <si>
    <t>An ultimate customer order document referenced for this line trade agreement.</t>
  </si>
  <si>
    <t>/rsm:CrossIndustryInvoice
/rsm:SupplyChainTradeTransaction
/ram:IncludedSupplyChainTradeLineItem
/ram:SpecifiedLineTradeAgreement
/ram:UltimateCustomerOrderReferencedDocument</t>
  </si>
  <si>
    <t>/rsm:CrossIndustryInvoice/rsm:SupplyChainTradeTransaction/ram:IncludedSupplyChainTradeLineItem/ram:SpecifiedLineTradeAgreement/ram:UltimateCustomerOrderReferencedDocument</t>
  </si>
  <si>
    <t>/rsm:CrossIndustryInvoice
/rsm:SupplyChainTradeTransaction
/ram:IncludedSupplyChainTradeLineItem
/ram:SpecifiedLineTradeAgreement
/ram:UltimateCustomerOrderReferencedDocument
/ram:IssuerAssignedID</t>
  </si>
  <si>
    <t>/rsm:CrossIndustryInvoice/rsm:SupplyChainTradeTransaction/ram:IncludedSupplyChainTradeLineItem/ram:SpecifiedLineTradeAgreement/ram:UltimateCustomerOrderReferencedDocument/ram:IssuerAssignedID</t>
  </si>
  <si>
    <t>/rsm:CrossIndustryInvoice
/rsm:SupplyChainTradeTransaction
/ram:IncludedSupplyChainTradeLineItem
/ram:SpecifiedLineTradeAgreement
/ram:UltimateCustomerOrderReferencedDocument
/ram:LineID</t>
  </si>
  <si>
    <t>/rsm:CrossIndustryInvoice/rsm:SupplyChainTradeTransaction/ram:IncludedSupplyChainTradeLineItem/ram:SpecifiedLineTradeAgreement/ram:UltimateCustomerOrderReferencedDocument/ram:LineID</t>
  </si>
  <si>
    <t>(Ultimate Customer Order Date)</t>
  </si>
  <si>
    <t>/rsm:CrossIndustryInvoice
/rsm:SupplyChainTradeTransaction
/ram:IncludedSupplyChainTradeLineItem
/ram:SpecifiedLineTradeAgreement
/ram:UltimateCustomerOrderReferencedDocument
/ram:FormattedIssueDateTime</t>
  </si>
  <si>
    <t>/rsm:CrossIndustryInvoice/rsm:SupplyChainTradeTransaction/ram:IncludedSupplyChainTradeLineItem/ram:SpecifiedLineTradeAgreement/ram:UltimateCustomerOrderReferencedDocument/ram:FormattedIssueDateTime</t>
  </si>
  <si>
    <t>Ultimate Customer Order Date</t>
  </si>
  <si>
    <t>/rsm:CrossIndustryInvoice
/rsm:SupplyChainTradeTransaction
/ram:IncludedSupplyChainTradeLineItem
/ram:SpecifiedLineTradeAgreement
/ram:UltimateCustomerOrderReferencedDocument
/ram:FormattedIssueDateTime
/qdt:DateTimeString</t>
  </si>
  <si>
    <t>/rsm:CrossIndustryInvoice/rsm:SupplyChainTradeTransaction/ram:IncludedSupplyChainTradeLineItem/ram:SpecifiedLineTradeAgreement/ram:UltimateCustomerOrderReferencedDocument/ram:FormattedIssueDateTime/qdt:DateTimeString</t>
  </si>
  <si>
    <t>/rsm:CrossIndustryInvoice
/rsm:SupplyChainTradeTransaction
/ram:IncludedSupplyChainTradeLineItem
/ram:SpecifiedLineTradeAgreement
/ram:UltimateCustomerOrderReferencedDocument
/ram:FormattedIssueDateTime
/qdt:DateTimeString
/@format</t>
  </si>
  <si>
    <t>/rsm:CrossIndustryInvoice/rsm:SupplyChainTradeTransaction/ram:IncludedSupplyChainTradeLineItem/ram:SpecifiedLineTradeAgreement/ram:UltimateCustomerOrderReferencedDocument/ram:FormattedIssueDateTime/qdt:DateTimeString/@format</t>
  </si>
  <si>
    <t>SCT_LINE_TD</t>
  </si>
  <si>
    <t>BT-129-00</t>
  </si>
  <si>
    <t>LINE TRADE DELIVERY</t>
  </si>
  <si>
    <t>/rsm:CrossIndustryInvoice
/rsm:SupplyChainTradeTransaction
/ram:IncludedSupplyChainTradeLineItem
/ram:SpecifiedLineTradeDelivery</t>
  </si>
  <si>
    <t>/rsm:CrossIndustryInvoice/rsm:SupplyChainTradeTransaction/ram:IncludedSupplyChainTradeLineItem/ram:SpecifiedLineTradeDelivery</t>
  </si>
  <si>
    <t>BT-129</t>
  </si>
  <si>
    <t>Invoiced quantity</t>
  </si>
  <si>
    <t>The quantity of items (goods or services) that is charged in the Invoice line.</t>
  </si>
  <si>
    <t xml:space="preserve">CHORUS PRO: Invoiced quantity is fulfilled on 10 digits maximum. </t>
  </si>
  <si>
    <t>BR-22: Each  Invoice  line  (BG-25)  shall  have  an  Invoiced  quantity (BT-129).</t>
  </si>
  <si>
    <t>/rsm:CrossIndustryInvoice
/rsm:SupplyChainTradeTransaction
/ram:IncludedSupplyChainTradeLineItem
/ram:SpecifiedLineTradeDelivery
/ram:BilledQuantity</t>
  </si>
  <si>
    <t>/rsm:CrossIndustryInvoice/rsm:SupplyChainTradeTransaction/ram:IncludedSupplyChainTradeLineItem/ram:SpecifiedLineTradeDelivery/ram:BilledQuantity</t>
  </si>
  <si>
    <t>Quantité facturée</t>
  </si>
  <si>
    <t>Quantité d'articles (biens ou services) prise en compte dans la ligne de Facture.</t>
  </si>
  <si>
    <t xml:space="preserve">CHORUS PRO : La quantité facturée est renseignée sur 10 chiffres maximum. </t>
  </si>
  <si>
    <t>BR-22 : Chaque Ligne de facture (BG-25) doit avoir une Quantité facturée (BT-129).</t>
  </si>
  <si>
    <t>BT-130</t>
  </si>
  <si>
    <t>Invoiced quantity unit of measure code</t>
  </si>
  <si>
    <t>The unit of measure that applies to the invoiced quantity.</t>
  </si>
  <si>
    <t>The unit of measure shall be chosen from the lists in UN/ECE Recommendation N°. 20 “Codes for Units of Measure Used in International Trade” [7] and UN/ECE Recommendation N° 21 “Codes for Passengers, Types of Cargo, Packages and Packaging Materials (with Complementary Codes for Package Names)” [19] applying the method described in UN/ECE Rec N° 20 Intro 2.a). Note that in most cases it is not needed for Buyers and Sellers to implement these lists fully in their software. Sellers need only to support the units needed for their goods and services; Buyers only need to verify that the units used in the Invoice are equal to the units used in other documents (such as Contract, Catalogue, Order and Despatch advice).</t>
  </si>
  <si>
    <t>BR-23: An Invoice line (BG-25) shall have an Invoiced quantity unit of measure code (BT-130).</t>
  </si>
  <si>
    <t>/rsm:CrossIndustryInvoice
/rsm:SupplyChainTradeTransaction
/ram:IncludedSupplyChainTradeLineItem
/ram:SpecifiedLineTradeDelivery
/ram:BilledQuantity
/@unitCode</t>
  </si>
  <si>
    <t>/rsm:CrossIndustryInvoice/rsm:SupplyChainTradeTransaction/ram:IncludedSupplyChainTradeLineItem/ram:SpecifiedLineTradeDelivery/ram:BilledQuantity/@unitCode</t>
  </si>
  <si>
    <t>Unité de mesure de la quantité facturée</t>
  </si>
  <si>
    <t>Unité de mesure applicable à la quantité facturée.</t>
  </si>
  <si>
    <t>Il convient que les unités de mesure soient exprimées selon les termes de la Recommandation UN/ECE N ° 20 « Codes des unités de mesure utilisées dans le commerce international » [7], par exemple « KGM » pour kilogramme.</t>
  </si>
  <si>
    <t>BR-23 : Une Ligne de facture (BG-25) doit avoir un Code de l'unité de mesure de la quantité facturée (BT-130).</t>
  </si>
  <si>
    <t>Charge Free Quantity</t>
  </si>
  <si>
    <t>The quantity, at line level, free of charge, in this trade delivery.</t>
  </si>
  <si>
    <t>/rsm:CrossIndustryInvoice
/rsm:SupplyChainTradeTransaction
/ram:IncludedSupplyChainTradeLineItem
/ram:SpecifiedLineTradeDelivery
/ram:ChargeFreeQuantity</t>
  </si>
  <si>
    <t>/rsm:CrossIndustryInvoice/rsm:SupplyChainTradeTransaction/ram:IncludedSupplyChainTradeLineItem/ram:SpecifiedLineTradeDelivery/ram:ChargeFreeQuantity</t>
  </si>
  <si>
    <t>Quantité sans frais</t>
  </si>
  <si>
    <t>/rsm:CrossIndustryInvoice
/rsm:SupplyChainTradeTransaction
/ram:IncludedSupplyChainTradeLineItem
/ram:SpecifiedLineTradeDelivery
/ram:ChargeFreeQuantity
/@unitCode</t>
  </si>
  <si>
    <t>/rsm:CrossIndustryInvoice/rsm:SupplyChainTradeTransaction/ram:IncludedSupplyChainTradeLineItem/ram:SpecifiedLineTradeDelivery/ram:ChargeFreeQuantity/@unitCode</t>
  </si>
  <si>
    <t>PackageQuantity</t>
  </si>
  <si>
    <t>The number of packages, at line level, in this trade delivery.</t>
  </si>
  <si>
    <t>/rsm:CrossIndustryInvoice
/rsm:SupplyChainTradeTransaction
/ram:IncludedSupplyChainTradeLineItem
/ram:SpecifiedLineTradeDelivery
/ram:PackageQuantity</t>
  </si>
  <si>
    <t>/rsm:CrossIndustryInvoice/rsm:SupplyChainTradeTransaction/ram:IncludedSupplyChainTradeLineItem/ram:SpecifiedLineTradeDelivery/ram:PackageQuantity</t>
  </si>
  <si>
    <t>Nombre de colis</t>
  </si>
  <si>
    <t>/rsm:CrossIndustryInvoice
/rsm:SupplyChainTradeTransaction
/ram:IncludedSupplyChainTradeLineItem
/ram:SpecifiedLineTradeDelivery
/ram:PackageQuantity
/@unitCode</t>
  </si>
  <si>
    <t>/rsm:CrossIndustryInvoice/rsm:SupplyChainTradeTransaction/ram:IncludedSupplyChainTradeLineItem/ram:SpecifiedLineTradeDelivery/ram:PackageQuantity/@unitCode</t>
  </si>
  <si>
    <t>SHIP TO PARTY FOR THIS LINE</t>
  </si>
  <si>
    <t>SHIP TO PARTY APPLIED FOR THIS LINE</t>
  </si>
  <si>
    <t>To be used in case of multiple Delivery. Otherwise, it is stated on Document level.</t>
  </si>
  <si>
    <t>/rsm:CrossIndustryInvoice
/rsm:SupplyChainTradeTransaction
/ram:IncludedSupplyChainTradeLineItem
/ram:SpecifiedLineTradeDelivery
/ram:ShipToTradeParty</t>
  </si>
  <si>
    <t>/rsm:CrossIndustryInvoice/rsm:SupplyChainTradeTransaction/ram:IncludedSupplyChainTradeLineItem/ram:SpecifiedLineTradeDelivery/ram:ShipToTradeParty</t>
  </si>
  <si>
    <t>Détails sur un lieu de livraison alternatif</t>
  </si>
  <si>
    <t>SHIP TO ID</t>
  </si>
  <si>
    <t>GloablID, if global identifier exists and can be stated in @schemeID, ID else</t>
  </si>
  <si>
    <t>/rsm:CrossIndustryInvoice
/rsm:SupplyChainTradeTransaction
/ram:IncludedSupplyChainTradeLineItem
/ram:SpecifiedLineTradeDelivery
/ram:ShipToTradeParty
/ram:ID</t>
  </si>
  <si>
    <t>/rsm:CrossIndustryInvoice/rsm:SupplyChainTradeTransaction/ram:IncludedSupplyChainTradeLineItem/ram:SpecifiedLineTradeDelivery/ram:ShipToTradeParty/ram:ID</t>
  </si>
  <si>
    <t>Identifiant du lieu de livraison à la ligne</t>
  </si>
  <si>
    <t>SHIP TO GlobalID</t>
  </si>
  <si>
    <t>/rsm:CrossIndustryInvoice
/rsm:SupplyChainTradeTransaction
/ram:IncludedSupplyChainTradeLineItem
/ram:SpecifiedLineTradeDelivery
/ram:ShipToTradeParty
/ram:GlobalID</t>
  </si>
  <si>
    <t>/rsm:CrossIndustryInvoice/rsm:SupplyChainTradeTransaction/ram:IncludedSupplyChainTradeLineItem/ram:SpecifiedLineTradeDelivery/ram:ShipToTradeParty/ram:GlobalID</t>
  </si>
  <si>
    <t>Identifiant global du lieu de livraison à la ligne</t>
  </si>
  <si>
    <t>/rsm:CrossIndustryInvoice
/rsm:SupplyChainTradeTransaction
/ram:IncludedSupplyChainTradeLineItem
/ram:SpecifiedLineTradeDelivery
/ram:ShipToTradeParty
/ram:GlobalID
/@schemeID</t>
  </si>
  <si>
    <t>/rsm:CrossIndustryInvoice/rsm:SupplyChainTradeTransaction/ram:IncludedSupplyChainTradeLineItem/ram:SpecifiedLineTradeDelivery/ram:ShipToTradeParty/ram:GlobalID/@schemeID</t>
  </si>
  <si>
    <t>SHIP TO Name</t>
  </si>
  <si>
    <t>/rsm:CrossIndustryInvoice
/rsm:SupplyChainTradeTransaction
/ram:IncludedSupplyChainTradeLineItem
/ram:SpecifiedLineTradeDelivery
/ram:ShipToTradeParty
/ram:Name</t>
  </si>
  <si>
    <t>/rsm:CrossIndustryInvoice/rsm:SupplyChainTradeTransaction/ram:IncludedSupplyChainTradeLineItem/ram:SpecifiedLineTradeDelivery/ram:ShipToTradeParty/ram:Name</t>
  </si>
  <si>
    <t>Nom du lieu de livraison</t>
  </si>
  <si>
    <t>(SHIP TO Legal ID)</t>
  </si>
  <si>
    <t>/rsm:CrossIndustryInvoice
/rsm:SupplyChainTradeTransaction
/ram:IncludedSupplyChainTradeLineItem
/ram:SpecifiedLineTradeDelivery
/ram:ShipToTradeParty
/ram:SpecifiedLegalOrganization</t>
  </si>
  <si>
    <t>/rsm:CrossIndustryInvoice/rsm:SupplyChainTradeTransaction/ram:IncludedSupplyChainTradeLineItem/ram:SpecifiedLineTradeDelivery/ram:ShipToTradeParty/ram:SpecifiedLegalOrganization</t>
  </si>
  <si>
    <t>Détails sur l'organisation légale du lieu de livraison alternatif</t>
  </si>
  <si>
    <t>SHIP TO Legal ID</t>
  </si>
  <si>
    <t>/rsm:CrossIndustryInvoice
/rsm:SupplyChainTradeTransaction
/ram:IncludedSupplyChainTradeLineItem
/ram:SpecifiedLineTradeDelivery
/ram:ShipToTradeParty
/ram:SpecifiedLegalOrganization
/ram:ID</t>
  </si>
  <si>
    <t>/rsm:CrossIndustryInvoice/rsm:SupplyChainTradeTransaction/ram:IncludedSupplyChainTradeLineItem/ram:SpecifiedLineTradeDelivery/ram:ShipToTradeParty/ram:SpecifiedLegalOrganization/ram:ID</t>
  </si>
  <si>
    <t>Identifiant de l'organisation légale du lieu de livraison alternatif</t>
  </si>
  <si>
    <t>For a SIREN or a SIRET, the value of this field is "0002"</t>
  </si>
  <si>
    <t>/rsm:CrossIndustryInvoice
/rsm:SupplyChainTradeTransaction
/ram:IncludedSupplyChainTradeLineItem
/ram:SpecifiedLineTradeDelivery
/ram:ShipToTradeParty
/ram:SpecifiedLegalOrganization
/ram:ID
/@schemeID</t>
  </si>
  <si>
    <t>/rsm:CrossIndustryInvoice/rsm:SupplyChainTradeTransaction/ram:IncludedSupplyChainTradeLineItem/ram:SpecifiedLineTradeDelivery/ram:ShipToTradeParty/ram:SpecifiedLegalOrganization/ram:ID/@schemeID</t>
  </si>
  <si>
    <t>Schéma de l'identifiant de l'organisation légale du lieu de livraison alternatif</t>
  </si>
  <si>
    <t>SHIP TO Trading Business Name</t>
  </si>
  <si>
    <t>/rsm:CrossIndustryInvoice
/rsm:SupplyChainTradeTransaction
/ram:IncludedSupplyChainTradeLineItem
/ram:SpecifiedLineTradeDelivery
/ram:ShipToTradeParty
/ram:SpecifiedLegalOrganization
/ram:TradingBusinessName</t>
  </si>
  <si>
    <t>/rsm:CrossIndustryInvoice/rsm:SupplyChainTradeTransaction/ram:IncludedSupplyChainTradeLineItem/ram:SpecifiedLineTradeDelivery/ram:ShipToTradeParty/ram:SpecifiedLegalOrganization/ram:TradingBusinessName</t>
  </si>
  <si>
    <t>Nom commercial du lieu de livraison alternatif</t>
  </si>
  <si>
    <t>SHIP TO Contact</t>
  </si>
  <si>
    <t>/rsm:CrossIndustryInvoice
/rsm:SupplyChainTradeTransaction
/ram:IncludedSupplyChainTradeLineItem
/ram:SpecifiedLineTradeDelivery
/ram:ShipToTradeParty
/ram:DefinedTradeContact</t>
  </si>
  <si>
    <t>/rsm:CrossIndustryInvoice/rsm:SupplyChainTradeTransaction/ram:IncludedSupplyChainTradeLineItem/ram:SpecifiedLineTradeDelivery/ram:ShipToTradeParty/ram:DefinedTradeContact</t>
  </si>
  <si>
    <t>Coordonnées du lieu de livraison</t>
  </si>
  <si>
    <t>SHIP TO Contact PersonName</t>
  </si>
  <si>
    <t>/rsm:CrossIndustryInvoice
/rsm:SupplyChainTradeTransaction
/ram:IncludedSupplyChainTradeLineItem
/ram:SpecifiedLineTradeDelivery
/ram:ShipToTradeParty
/ram:DefinedTradeContact
/ram:PersonName</t>
  </si>
  <si>
    <t>/rsm:CrossIndustryInvoice/rsm:SupplyChainTradeTransaction/ram:IncludedSupplyChainTradeLineItem/ram:SpecifiedLineTradeDelivery/ram:ShipToTradeParty/ram:DefinedTradeContact/ram:PersonName</t>
  </si>
  <si>
    <t>Point de contact du lieu livraison</t>
  </si>
  <si>
    <t>SHIP TO Contact DepartmentName</t>
  </si>
  <si>
    <t>/rsm:CrossIndustryInvoice
/rsm:SupplyChainTradeTransaction
/ram:IncludedSupplyChainTradeLineItem
/ram:SpecifiedLineTradeDelivery
/ram:ShipToTradeParty
/ram:DefinedTradeContact
/ram:DepartmentName</t>
  </si>
  <si>
    <t>/rsm:CrossIndustryInvoice/rsm:SupplyChainTradeTransaction/ram:IncludedSupplyChainTradeLineItem/ram:SpecifiedLineTradeDelivery/ram:ShipToTradeParty/ram:DefinedTradeContact/ram:DepartmentName</t>
  </si>
  <si>
    <t>Point de contact du lieu de livraison</t>
  </si>
  <si>
    <t>SHIP TO Contact Type</t>
  </si>
  <si>
    <t>The code specifying the type of trade contact.</t>
  </si>
  <si>
    <t>To be chosen from the entries in UNTDID 3139</t>
  </si>
  <si>
    <t>/rsm:CrossIndustryInvoice
/rsm:SupplyChainTradeTransaction
/ram:IncludedSupplyChainTradeLineItem
/ram:SpecifiedLineTradeDelivery
/ram:ShipToTradeParty
/ram:DefinedTradeContact
/ram:TypeCode</t>
  </si>
  <si>
    <t>/rsm:CrossIndustryInvoice/rsm:SupplyChainTradeTransaction/ram:IncludedSupplyChainTradeLineItem/ram:SpecifiedLineTradeDelivery/ram:ShipToTradeParty/ram:DefinedTradeContact/ram:TypeCode</t>
  </si>
  <si>
    <t>Type de Point de contact du lieu de livraison</t>
  </si>
  <si>
    <t>A choisir dans la liste UNTDID 3139</t>
  </si>
  <si>
    <t xml:space="preserve">SHIP TO Contact Telephone </t>
  </si>
  <si>
    <t>/rsm:CrossIndustryInvoice
/rsm:SupplyChainTradeTransaction
/ram:IncludedSupplyChainTradeLineItem
/ram:SpecifiedLineTradeDelivery
/ram:ShipToTradeParty
/ram:DefinedTradeContact
/ram:TelephoneUniversalCommunication</t>
  </si>
  <si>
    <t>/rsm:CrossIndustryInvoice/rsm:SupplyChainTradeTransaction/ram:IncludedSupplyChainTradeLineItem/ram:SpecifiedLineTradeDelivery/ram:ShipToTradeParty/ram:DefinedTradeContact/ram:TelephoneUniversalCommunication</t>
  </si>
  <si>
    <t>Détail d'un numéro de téléphone</t>
  </si>
  <si>
    <t>SHIP TO Contact Telephone number</t>
  </si>
  <si>
    <t>/rsm:CrossIndustryInvoice
/rsm:SupplyChainTradeTransaction
/ram:IncludedSupplyChainTradeLineItem
/ram:SpecifiedLineTradeDelivery
/ram:ShipToTradeParty
/ram:DefinedTradeContact
/ram:TelephoneUniversalCommunication
/ram:CompleteNumber</t>
  </si>
  <si>
    <t>/rsm:CrossIndustryInvoice/rsm:SupplyChainTradeTransaction/ram:IncludedSupplyChainTradeLineItem/ram:SpecifiedLineTradeDelivery/ram:ShipToTradeParty/ram:DefinedTradeContact/ram:TelephoneUniversalCommunication/ram:CompleteNumber</t>
  </si>
  <si>
    <t>Numéro de téléphone</t>
  </si>
  <si>
    <t>SHIP TO Contact Fax</t>
  </si>
  <si>
    <t>/rsm:CrossIndustryInvoice
/rsm:SupplyChainTradeTransaction
/ram:IncludedSupplyChainTradeLineItem
/ram:SpecifiedLineTradeDelivery
/ram:ShipToTradeParty
/ram:DefinedTradeContact
/ram:FaxUniversalCommunication</t>
  </si>
  <si>
    <t>/rsm:CrossIndustryInvoice/rsm:SupplyChainTradeTransaction/ram:IncludedSupplyChainTradeLineItem/ram:SpecifiedLineTradeDelivery/ram:ShipToTradeParty/ram:DefinedTradeContact/ram:FaxUniversalCommunication</t>
  </si>
  <si>
    <t>Détails d'un numéro de fax</t>
  </si>
  <si>
    <t>SHIP TO Contact Fax Number</t>
  </si>
  <si>
    <t>/rsm:CrossIndustryInvoice
/rsm:SupplyChainTradeTransaction
/ram:IncludedSupplyChainTradeLineItem
/ram:SpecifiedLineTradeDelivery
/ram:ShipToTradeParty
/ram:DefinedTradeContact
/ram:FaxUniversalCommunication
/ram:CompleteNumber</t>
  </si>
  <si>
    <t>/rsm:CrossIndustryInvoice/rsm:SupplyChainTradeTransaction/ram:IncludedSupplyChainTradeLineItem/ram:SpecifiedLineTradeDelivery/ram:ShipToTradeParty/ram:DefinedTradeContact/ram:FaxUniversalCommunication/ram:CompleteNumber</t>
  </si>
  <si>
    <t>Numéro de fax du contact</t>
  </si>
  <si>
    <t>EmailURIUniversalCommunication</t>
  </si>
  <si>
    <t>/rsm:CrossIndustryInvoice
/rsm:SupplyChainTradeTransaction
/ram:IncludedSupplyChainTradeLineItem
/ram:SpecifiedLineTradeDelivery
/ram:ShipToTradeParty
/ram:DefinedTradeContact
/ram:EmailURIUniversalCommunication</t>
  </si>
  <si>
    <t>/rsm:CrossIndustryInvoice/rsm:SupplyChainTradeTransaction/ram:IncludedSupplyChainTradeLineItem/ram:SpecifiedLineTradeDelivery/ram:ShipToTradeParty/ram:DefinedTradeContact/ram:EmailURIUniversalCommunication</t>
  </si>
  <si>
    <t>Détails d'un email</t>
  </si>
  <si>
    <t>/rsm:CrossIndustryInvoice
/rsm:SupplyChainTradeTransaction
/ram:IncludedSupplyChainTradeLineItem
/ram:SpecifiedLineTradeDelivery
/ram:ShipToTradeParty
/ram:DefinedTradeContact
/ram:EmailURIUniversalCommunication
/ram:URIID</t>
  </si>
  <si>
    <t>/rsm:CrossIndustryInvoice/rsm:SupplyChainTradeTransaction/ram:IncludedSupplyChainTradeLineItem/ram:SpecifiedLineTradeDelivery/ram:ShipToTradeParty/ram:DefinedTradeContact/ram:EmailURIUniversalCommunication/ram:URIID</t>
  </si>
  <si>
    <t>Adresse électronique du contact</t>
  </si>
  <si>
    <t>SHIP TO POSTAL ADDRESS</t>
  </si>
  <si>
    <t>/rsm:CrossIndustryInvoice
/rsm:SupplyChainTradeTransaction
/ram:IncludedSupplyChainTradeLineItem
/ram:SpecifiedLineTradeDelivery
/ram:ShipToTradeParty
/ram:PostalTradeAddress</t>
  </si>
  <si>
    <t>/rsm:CrossIndustryInvoice/rsm:SupplyChainTradeTransaction/ram:IncludedSupplyChainTradeLineItem/ram:SpecifiedLineTradeDelivery/ram:ShipToTradeParty/ram:PostalTradeAddress</t>
  </si>
  <si>
    <t>Adresse de livraison</t>
  </si>
  <si>
    <t>PostcodeCode</t>
  </si>
  <si>
    <t>/rsm:CrossIndustryInvoice
/rsm:SupplyChainTradeTransaction
/ram:IncludedSupplyChainTradeLineItem
/ram:SpecifiedLineTradeDelivery
/ram:ShipToTradeParty
/ram:PostalTradeAddress
/ram:PostcodeCode</t>
  </si>
  <si>
    <t>/rsm:CrossIndustryInvoice/rsm:SupplyChainTradeTransaction/ram:IncludedSupplyChainTradeLineItem/ram:SpecifiedLineTradeDelivery/ram:ShipToTradeParty/ram:PostalTradeAddress/ram:PostcodeCode</t>
  </si>
  <si>
    <t>Code postal de livraison</t>
  </si>
  <si>
    <t>LineOne</t>
  </si>
  <si>
    <t>/rsm:CrossIndustryInvoice
/rsm:SupplyChainTradeTransaction
/ram:IncludedSupplyChainTradeLineItem
/ram:SpecifiedLineTradeDelivery
/ram:ShipToTradeParty
/ram:PostalTradeAddress
/ram:LineOne</t>
  </si>
  <si>
    <t>/rsm:CrossIndustryInvoice/rsm:SupplyChainTradeTransaction/ram:IncludedSupplyChainTradeLineItem/ram:SpecifiedLineTradeDelivery/ram:ShipToTradeParty/ram:PostalTradeAddress/ram:LineOne</t>
  </si>
  <si>
    <t>Adresse de livraison - Ligne 1</t>
  </si>
  <si>
    <t>LineTwo</t>
  </si>
  <si>
    <t>/rsm:CrossIndustryInvoice
/rsm:SupplyChainTradeTransaction
/ram:IncludedSupplyChainTradeLineItem
/ram:SpecifiedLineTradeDelivery
/ram:ShipToTradeParty
/ram:PostalTradeAddress
/ram:LineTwo</t>
  </si>
  <si>
    <t>/rsm:CrossIndustryInvoice/rsm:SupplyChainTradeTransaction/ram:IncludedSupplyChainTradeLineItem/ram:SpecifiedLineTradeDelivery/ram:ShipToTradeParty/ram:PostalTradeAddress/ram:LineTwo</t>
  </si>
  <si>
    <t>Adresse de livraison - Ligne 2</t>
  </si>
  <si>
    <t>LineThree</t>
  </si>
  <si>
    <t>/rsm:CrossIndustryInvoice
/rsm:SupplyChainTradeTransaction
/ram:IncludedSupplyChainTradeLineItem
/ram:SpecifiedLineTradeDelivery
/ram:ShipToTradeParty
/ram:PostalTradeAddress
/ram:LineThree</t>
  </si>
  <si>
    <t>/rsm:CrossIndustryInvoice/rsm:SupplyChainTradeTransaction/ram:IncludedSupplyChainTradeLineItem/ram:SpecifiedLineTradeDelivery/ram:ShipToTradeParty/ram:PostalTradeAddress/ram:LineThree</t>
  </si>
  <si>
    <t>Adresse de livraison - Ligne 3</t>
  </si>
  <si>
    <t>CityName</t>
  </si>
  <si>
    <t>/rsm:CrossIndustryInvoice
/rsm:SupplyChainTradeTransaction
/ram:IncludedSupplyChainTradeLineItem
/ram:SpecifiedLineTradeDelivery
/ram:ShipToTradeParty
/ram:PostalTradeAddress
/ram:CityName</t>
  </si>
  <si>
    <t>/rsm:CrossIndustryInvoice/rsm:SupplyChainTradeTransaction/ram:IncludedSupplyChainTradeLineItem/ram:SpecifiedLineTradeDelivery/ram:ShipToTradeParty/ram:PostalTradeAddress/ram:CityName</t>
  </si>
  <si>
    <t>Localité de livraison</t>
  </si>
  <si>
    <t>CountryID</t>
  </si>
  <si>
    <t>/rsm:CrossIndustryInvoice
/rsm:SupplyChainTradeTransaction
/ram:IncludedSupplyChainTradeLineItem
/ram:SpecifiedLineTradeDelivery
/ram:ShipToTradeParty
/ram:PostalTradeAddress
/ram:CountryID</t>
  </si>
  <si>
    <t>/rsm:CrossIndustryInvoice/rsm:SupplyChainTradeTransaction/ram:IncludedSupplyChainTradeLineItem/ram:SpecifiedLineTradeDelivery/ram:ShipToTradeParty/ram:PostalTradeAddress/ram:CountryID</t>
  </si>
  <si>
    <t>Code du pays de livraison</t>
  </si>
  <si>
    <t>CountrySubDivisionName</t>
  </si>
  <si>
    <t>/rsm:CrossIndustryInvoice
/rsm:SupplyChainTradeTransaction
/ram:IncludedSupplyChainTradeLineItem
/ram:SpecifiedLineTradeDelivery
/ram:ShipToTradeParty
/ram:PostalTradeAddress
/ram:CountrySubDivisionName</t>
  </si>
  <si>
    <t>/rsm:CrossIndustryInvoice/rsm:SupplyChainTradeTransaction/ram:IncludedSupplyChainTradeLineItem/ram:SpecifiedLineTradeDelivery/ram:ShipToTradeParty/ram:PostalTradeAddress/ram:CountrySubDivisionName</t>
  </si>
  <si>
    <t>Subdivision du pays de livraison</t>
  </si>
  <si>
    <t>SHIP TO Electronic Address</t>
  </si>
  <si>
    <t>/rsm:CrossIndustryInvoice
/rsm:SupplyChainTradeTransaction
/ram:IncludedSupplyChainTradeLineItem
/ram:SpecifiedLineTradeDelivery
/ram:ShipToTradeParty
/ram:URIUniversalCommunication</t>
  </si>
  <si>
    <t>/rsm:CrossIndustryInvoice/rsm:SupplyChainTradeTransaction/ram:IncludedSupplyChainTradeLineItem/ram:SpecifiedLineTradeDelivery/ram:ShipToTradeParty/ram:URIUniversalCommunication</t>
  </si>
  <si>
    <t>Détails sur une adresse électronique</t>
  </si>
  <si>
    <t>/rsm:CrossIndustryInvoice
/rsm:SupplyChainTradeTransaction
/ram:IncludedSupplyChainTradeLineItem
/ram:SpecifiedLineTradeDelivery
/ram:ShipToTradeParty
/ram:URIUniversalCommunication
/ram:URIID</t>
  </si>
  <si>
    <t>/rsm:CrossIndustryInvoice/rsm:SupplyChainTradeTransaction/ram:IncludedSupplyChainTradeLineItem/ram:SpecifiedLineTradeDelivery/ram:ShipToTradeParty/ram:URIUniversalCommunication/ram:URIID</t>
  </si>
  <si>
    <t>Adresse électronique du lieu de livraison alternatif</t>
  </si>
  <si>
    <t>The scheme identifier shall be chosen from a list to be maintained by the Connecting Europe Facility.</t>
  </si>
  <si>
    <t>/rsm:CrossIndustryInvoice
/rsm:SupplyChainTradeTransaction
/ram:IncludedSupplyChainTradeLineItem
/ram:SpecifiedLineTradeDelivery
/ram:ShipToTradeParty
/ram:URIUniversalCommunication
/ram:URIID
/@schemeID</t>
  </si>
  <si>
    <t>/rsm:CrossIndustryInvoice/rsm:SupplyChainTradeTransaction/ram:IncludedSupplyChainTradeLineItem/ram:SpecifiedLineTradeDelivery/ram:ShipToTradeParty/ram:URIUniversalCommunication/ram:URIID/@schemeID</t>
  </si>
  <si>
    <t>SHIP TO TAX ID</t>
  </si>
  <si>
    <t>/rsm:CrossIndustryInvoice
/rsm:SupplyChainTradeTransaction
/ram:IncludedSupplyChainTradeLineItem
/ram:SpecifiedLineTradeDelivery
/ram:ShipToTradeParty
/ram:SpecifiedTaxRegistration</t>
  </si>
  <si>
    <t>/rsm:CrossIndustryInvoice/rsm:SupplyChainTradeTransaction/ram:IncludedSupplyChainTradeLineItem/ram:SpecifiedLineTradeDelivery/ram:ShipToTradeParty/ram:SpecifiedTaxRegistration</t>
  </si>
  <si>
    <t>Détails sur l'enregistrement fiscal</t>
  </si>
  <si>
    <t>/rsm:CrossIndustryInvoice
/rsm:SupplyChainTradeTransaction
/ram:IncludedSupplyChainTradeLineItem
/ram:SpecifiedLineTradeDelivery
/ram:ShipToTradeParty
/ram:SpecifiedTaxRegistration
/ram:ID</t>
  </si>
  <si>
    <t>/rsm:CrossIndustryInvoice/rsm:SupplyChainTradeTransaction/ram:IncludedSupplyChainTradeLineItem/ram:SpecifiedLineTradeDelivery/ram:ShipToTradeParty/ram:SpecifiedTaxRegistration/ram:ID</t>
  </si>
  <si>
    <t>Identifiant fiscal (local)
Identifiant à la TVA</t>
  </si>
  <si>
    <t>Value = VA</t>
  </si>
  <si>
    <t>@schemeID="VA"</t>
  </si>
  <si>
    <t>/rsm:CrossIndustryInvoice
/rsm:SupplyChainTradeTransaction
/ram:IncludedSupplyChainTradeLineItem
/ram:SpecifiedLineTradeDelivery
/ram:ShipToTradeParty
/ram:SpecifiedTaxRegistration
/ram:ID
/@schemeID</t>
  </si>
  <si>
    <t>/rsm:CrossIndustryInvoice/rsm:SupplyChainTradeTransaction/ram:IncludedSupplyChainTradeLineItem/ram:SpecifiedLineTradeDelivery/ram:ShipToTradeParty/ram:SpecifiedTaxRegistration/ram:ID/@schemeID</t>
  </si>
  <si>
    <t>Type d'identifiant fiscal</t>
  </si>
  <si>
    <t>ULTIMATE SHIP TO PARTY FOR THIS LINE</t>
  </si>
  <si>
    <t xml:space="preserve">  
The ultimate ship to party, at line level, for this trade delivery.</t>
  </si>
  <si>
    <t>/rsm:CrossIndustryInvoice
/rsm:SupplyChainTradeTransaction
/ram:IncludedSupplyChainTradeLineItem
/ram:SpecifiedLineTradeDelivery
/ram:UltimateShipToTradeParty</t>
  </si>
  <si>
    <t>/rsm:CrossIndustryInvoice/rsm:SupplyChainTradeTransaction/ram:IncludedSupplyChainTradeLineItem/ram:SpecifiedLineTradeDelivery/ram:UltimateShipToTradeParty</t>
  </si>
  <si>
    <t>Détails sur le lieu de livraison final</t>
  </si>
  <si>
    <t>/rsm:CrossIndustryInvoice
/rsm:SupplyChainTradeTransaction
/ram:IncludedSupplyChainTradeLineItem
/ram:SpecifiedLineTradeDelivery
/ram:UltimateShipToTradeParty
/ram:ID</t>
  </si>
  <si>
    <t>/rsm:CrossIndustryInvoice/rsm:SupplyChainTradeTransaction/ram:IncludedSupplyChainTradeLineItem/ram:SpecifiedLineTradeDelivery/ram:UltimateShipToTradeParty/ram:ID</t>
  </si>
  <si>
    <t>Identifiant du lieu de livraison final à la ligne</t>
  </si>
  <si>
    <t>GlobalID</t>
  </si>
  <si>
    <t>/rsm:CrossIndustryInvoice
/rsm:SupplyChainTradeTransaction
/ram:IncludedSupplyChainTradeLineItem
/ram:SpecifiedLineTradeDelivery
/ram:UltimateShipToTradeParty
/ram:GlobalID</t>
  </si>
  <si>
    <t>/rsm:CrossIndustryInvoice/rsm:SupplyChainTradeTransaction/ram:IncludedSupplyChainTradeLineItem/ram:SpecifiedLineTradeDelivery/ram:UltimateShipToTradeParty/ram:GlobalID</t>
  </si>
  <si>
    <t>Identifiant global du lieu final de livraison à la ligne</t>
  </si>
  <si>
    <t>/rsm:CrossIndustryInvoice
/rsm:SupplyChainTradeTransaction
/ram:IncludedSupplyChainTradeLineItem
/ram:SpecifiedLineTradeDelivery
/ram:UltimateShipToTradeParty
/ram:GlobalID
/@schemeID</t>
  </si>
  <si>
    <t>/rsm:CrossIndustryInvoice/rsm:SupplyChainTradeTransaction/ram:IncludedSupplyChainTradeLineItem/ram:SpecifiedLineTradeDelivery/ram:UltimateShipToTradeParty/ram:GlobalID/@schemeID</t>
  </si>
  <si>
    <t>/rsm:CrossIndustryInvoice
/rsm:SupplyChainTradeTransaction
/ram:IncludedSupplyChainTradeLineItem
/ram:SpecifiedLineTradeDelivery
/ram:UltimateShipToTradeParty
/ram:Name</t>
  </si>
  <si>
    <t>/rsm:CrossIndustryInvoice/rsm:SupplyChainTradeTransaction/ram:IncludedSupplyChainTradeLineItem/ram:SpecifiedLineTradeDelivery/ram:UltimateShipToTradeParty/ram:Name</t>
  </si>
  <si>
    <t>Nom du lieu de livraison final</t>
  </si>
  <si>
    <t>ULTIMATE SHIP TO Legal ID</t>
  </si>
  <si>
    <t>/rsm:CrossIndustryInvoice
/rsm:SupplyChainTradeTransaction
/ram:IncludedSupplyChainTradeLineItem
/ram:SpecifiedLineTradeDelivery
/ram:UltimateShipToTradeParty
/ram:SpecifiedLegalOrganization</t>
  </si>
  <si>
    <t>/rsm:CrossIndustryInvoice/rsm:SupplyChainTradeTransaction/ram:IncludedSupplyChainTradeLineItem/ram:SpecifiedLineTradeDelivery/ram:UltimateShipToTradeParty/ram:SpecifiedLegalOrganization</t>
  </si>
  <si>
    <t>/rsm:CrossIndustryInvoice
/rsm:SupplyChainTradeTransaction
/ram:IncludedSupplyChainTradeLineItem
/ram:SpecifiedLineTradeDelivery
/ram:UltimateShipToTradeParty
/ram:SpecifiedLegalOrganization
/ram:ID</t>
  </si>
  <si>
    <t>/rsm:CrossIndustryInvoice/rsm:SupplyChainTradeTransaction/ram:IncludedSupplyChainTradeLineItem/ram:SpecifiedLineTradeDelivery/ram:UltimateShipToTradeParty/ram:SpecifiedLegalOrganization/ram:ID</t>
  </si>
  <si>
    <t>/rsm:CrossIndustryInvoice
/rsm:SupplyChainTradeTransaction
/ram:IncludedSupplyChainTradeLineItem
/ram:SpecifiedLineTradeDelivery
/ram:UltimateShipToTradeParty
/ram:SpecifiedLegalOrganization
/ram:ID
/@schemeID</t>
  </si>
  <si>
    <t>/rsm:CrossIndustryInvoice/rsm:SupplyChainTradeTransaction/ram:IncludedSupplyChainTradeLineItem/ram:SpecifiedLineTradeDelivery/ram:UltimateShipToTradeParty/ram:SpecifiedLegalOrganization/ram:ID/@schemeID</t>
  </si>
  <si>
    <t>ULTIMATE SHIP TO Trading Business Name</t>
  </si>
  <si>
    <t>/rsm:CrossIndustryInvoice
/rsm:SupplyChainTradeTransaction
/ram:IncludedSupplyChainTradeLineItem
/ram:SpecifiedLineTradeDelivery
/ram:UltimateShipToTradeParty
/ram:SpecifiedLegalOrganization
/ram:TradingBusinessName</t>
  </si>
  <si>
    <t>/rsm:CrossIndustryInvoice/rsm:SupplyChainTradeTransaction/ram:IncludedSupplyChainTradeLineItem/ram:SpecifiedLineTradeDelivery/ram:UltimateShipToTradeParty/ram:SpecifiedLegalOrganization/ram:TradingBusinessName</t>
  </si>
  <si>
    <t>ULTIMATE SHIP TO Contact</t>
  </si>
  <si>
    <t>/rsm:CrossIndustryInvoice
/rsm:SupplyChainTradeTransaction
/ram:IncludedSupplyChainTradeLineItem
/ram:SpecifiedLineTradeDelivery
/ram:UltimateShipToTradeParty
/ram:DefinedTradeContact</t>
  </si>
  <si>
    <t>/rsm:CrossIndustryInvoice/rsm:SupplyChainTradeTransaction/ram:IncludedSupplyChainTradeLineItem/ram:SpecifiedLineTradeDelivery/ram:UltimateShipToTradeParty/ram:DefinedTradeContact</t>
  </si>
  <si>
    <t>Coordonnées du lieu de livraison final</t>
  </si>
  <si>
    <t>ULTIMATE SHIP TO Contact PersonName</t>
  </si>
  <si>
    <t>/rsm:CrossIndustryInvoice
/rsm:SupplyChainTradeTransaction
/ram:IncludedSupplyChainTradeLineItem
/ram:SpecifiedLineTradeDelivery
/ram:UltimateShipToTradeParty
/ram:DefinedTradeContact
/ram:PersonName</t>
  </si>
  <si>
    <t>/rsm:CrossIndustryInvoice/rsm:SupplyChainTradeTransaction/ram:IncludedSupplyChainTradeLineItem/ram:SpecifiedLineTradeDelivery/ram:UltimateShipToTradeParty/ram:DefinedTradeContact/ram:PersonName</t>
  </si>
  <si>
    <t>Point de contact du lieu livraison final</t>
  </si>
  <si>
    <t>ULTIMATE SHIP TO Contact DepartmentName</t>
  </si>
  <si>
    <t>/rsm:CrossIndustryInvoice
/rsm:SupplyChainTradeTransaction
/ram:IncludedSupplyChainTradeLineItem
/ram:SpecifiedLineTradeDelivery
/ram:UltimateShipToTradeParty
/ram:DefinedTradeContact
/ram:DepartmentName</t>
  </si>
  <si>
    <t>/rsm:CrossIndustryInvoice/rsm:SupplyChainTradeTransaction/ram:IncludedSupplyChainTradeLineItem/ram:SpecifiedLineTradeDelivery/ram:UltimateShipToTradeParty/ram:DefinedTradeContact/ram:DepartmentName</t>
  </si>
  <si>
    <t>Point de contact du lieu de livraison final</t>
  </si>
  <si>
    <t>ULTIMATE SHIP TO Contact Type</t>
  </si>
  <si>
    <t>/rsm:CrossIndustryInvoice
/rsm:SupplyChainTradeTransaction
/ram:IncludedSupplyChainTradeLineItem
/ram:SpecifiedLineTradeDelivery
/ram:UltimateShipToTradeParty
/ram:DefinedTradeContact
/ram:TypeCode</t>
  </si>
  <si>
    <t>/rsm:CrossIndustryInvoice/rsm:SupplyChainTradeTransaction/ram:IncludedSupplyChainTradeLineItem/ram:SpecifiedLineTradeDelivery/ram:UltimateShipToTradeParty/ram:DefinedTradeContact/ram:TypeCode</t>
  </si>
  <si>
    <t>Type de Point de contact du lieu de livraison final</t>
  </si>
  <si>
    <t>ULTIMATE SHIP TO Contact Phone</t>
  </si>
  <si>
    <t>/rsm:CrossIndustryInvoice
/rsm:SupplyChainTradeTransaction
/ram:IncludedSupplyChainTradeLineItem
/ram:SpecifiedLineTradeDelivery
/ram:UltimateShipToTradeParty
/ram:DefinedTradeContact
/ram:TelephoneUniversalCommunication</t>
  </si>
  <si>
    <t>/rsm:CrossIndustryInvoice/rsm:SupplyChainTradeTransaction/ram:IncludedSupplyChainTradeLineItem/ram:SpecifiedLineTradeDelivery/ram:UltimateShipToTradeParty/ram:DefinedTradeContact/ram:TelephoneUniversalCommunication</t>
  </si>
  <si>
    <t>ULTIMATE SHIP TO Contact Phone Number</t>
  </si>
  <si>
    <t>/rsm:CrossIndustryInvoice
/rsm:SupplyChainTradeTransaction
/ram:IncludedSupplyChainTradeLineItem
/ram:SpecifiedLineTradeDelivery
/ram:UltimateShipToTradeParty
/ram:DefinedTradeContact
/ram:TelephoneUniversalCommunication
/ram:CompleteNumber</t>
  </si>
  <si>
    <t>/rsm:CrossIndustryInvoice/rsm:SupplyChainTradeTransaction/ram:IncludedSupplyChainTradeLineItem/ram:SpecifiedLineTradeDelivery/ram:UltimateShipToTradeParty/ram:DefinedTradeContact/ram:TelephoneUniversalCommunication/ram:CompleteNumber</t>
  </si>
  <si>
    <t>ULTIMATE SHIP TO Contact Fax</t>
  </si>
  <si>
    <t>/rsm:CrossIndustryInvoice
/rsm:SupplyChainTradeTransaction
/ram:IncludedSupplyChainTradeLineItem
/ram:SpecifiedLineTradeDelivery
/ram:UltimateShipToTradeParty
/ram:DefinedTradeContact
/ram:FaxUniversalCommunication</t>
  </si>
  <si>
    <t>/rsm:CrossIndustryInvoice/rsm:SupplyChainTradeTransaction/ram:IncludedSupplyChainTradeLineItem/ram:SpecifiedLineTradeDelivery/ram:UltimateShipToTradeParty/ram:DefinedTradeContact/ram:FaxUniversalCommunication</t>
  </si>
  <si>
    <t>ULTIMATE SHIP TO Contact Fax Number</t>
  </si>
  <si>
    <t>/rsm:CrossIndustryInvoice
/rsm:SupplyChainTradeTransaction
/ram:IncludedSupplyChainTradeLineItem
/ram:SpecifiedLineTradeDelivery
/ram:UltimateShipToTradeParty
/ram:DefinedTradeContact
/ram:FaxUniversalCommunication
/ram:CompleteNumber</t>
  </si>
  <si>
    <t>/rsm:CrossIndustryInvoice/rsm:SupplyChainTradeTransaction/ram:IncludedSupplyChainTradeLineItem/ram:SpecifiedLineTradeDelivery/ram:UltimateShipToTradeParty/ram:DefinedTradeContact/ram:FaxUniversalCommunication/ram:CompleteNumber</t>
  </si>
  <si>
    <t>ULTIMATE SHIP TO Contact email</t>
  </si>
  <si>
    <t>/rsm:CrossIndustryInvoice
/rsm:SupplyChainTradeTransaction
/ram:IncludedSupplyChainTradeLineItem
/ram:SpecifiedLineTradeDelivery
/ram:UltimateShipToTradeParty
/ram:DefinedTradeContact
/ram:EmailURIUniversalCommunication</t>
  </si>
  <si>
    <t>/rsm:CrossIndustryInvoice/rsm:SupplyChainTradeTransaction/ram:IncludedSupplyChainTradeLineItem/ram:SpecifiedLineTradeDelivery/ram:UltimateShipToTradeParty/ram:DefinedTradeContact/ram:EmailURIUniversalCommunication</t>
  </si>
  <si>
    <t>/rsm:CrossIndustryInvoice
/rsm:SupplyChainTradeTransaction
/ram:IncludedSupplyChainTradeLineItem
/ram:SpecifiedLineTradeDelivery
/ram:UltimateShipToTradeParty
/ram:DefinedTradeContact
/ram:EmailURIUniversalCommunication
/ram:URIID</t>
  </si>
  <si>
    <t>/rsm:CrossIndustryInvoice/rsm:SupplyChainTradeTransaction/ram:IncludedSupplyChainTradeLineItem/ram:SpecifiedLineTradeDelivery/ram:UltimateShipToTradeParty/ram:DefinedTradeContact/ram:EmailURIUniversalCommunication/ram:URIID</t>
  </si>
  <si>
    <t>ULTIMATE SHIP TO PostalTradeAddress</t>
  </si>
  <si>
    <t>/rsm:CrossIndustryInvoice
/rsm:SupplyChainTradeTransaction
/ram:IncludedSupplyChainTradeLineItem
/ram:SpecifiedLineTradeDelivery
/ram:UltimateShipToTradeParty
/ram:PostalTradeAddress</t>
  </si>
  <si>
    <t>/rsm:CrossIndustryInvoice/rsm:SupplyChainTradeTransaction/ram:IncludedSupplyChainTradeLineItem/ram:SpecifiedLineTradeDelivery/ram:UltimateShipToTradeParty/ram:PostalTradeAddress</t>
  </si>
  <si>
    <t>Adresse de livraison final</t>
  </si>
  <si>
    <t>/rsm:CrossIndustryInvoice
/rsm:SupplyChainTradeTransaction
/ram:IncludedSupplyChainTradeLineItem
/ram:SpecifiedLineTradeDelivery
/ram:UltimateShipToTradeParty
/ram:PostalTradeAddress
/ram:PostcodeCode</t>
  </si>
  <si>
    <t>/rsm:CrossIndustryInvoice/rsm:SupplyChainTradeTransaction/ram:IncludedSupplyChainTradeLineItem/ram:SpecifiedLineTradeDelivery/ram:UltimateShipToTradeParty/ram:PostalTradeAddress/ram:PostcodeCode</t>
  </si>
  <si>
    <t>Code postal de livraison final</t>
  </si>
  <si>
    <t>/rsm:CrossIndustryInvoice
/rsm:SupplyChainTradeTransaction
/ram:IncludedSupplyChainTradeLineItem
/ram:SpecifiedLineTradeDelivery
/ram:UltimateShipToTradeParty
/ram:PostalTradeAddress
/ram:LineOne</t>
  </si>
  <si>
    <t>/rsm:CrossIndustryInvoice/rsm:SupplyChainTradeTransaction/ram:IncludedSupplyChainTradeLineItem/ram:SpecifiedLineTradeDelivery/ram:UltimateShipToTradeParty/ram:PostalTradeAddress/ram:LineOne</t>
  </si>
  <si>
    <t>/rsm:CrossIndustryInvoice
/rsm:SupplyChainTradeTransaction
/ram:IncludedSupplyChainTradeLineItem
/ram:SpecifiedLineTradeDelivery
/ram:UltimateShipToTradeParty
/ram:PostalTradeAddress
/ram:LineTwo</t>
  </si>
  <si>
    <t>/rsm:CrossIndustryInvoice/rsm:SupplyChainTradeTransaction/ram:IncludedSupplyChainTradeLineItem/ram:SpecifiedLineTradeDelivery/ram:UltimateShipToTradeParty/ram:PostalTradeAddress/ram:LineTwo</t>
  </si>
  <si>
    <t>/rsm:CrossIndustryInvoice
/rsm:SupplyChainTradeTransaction
/ram:IncludedSupplyChainTradeLineItem
/ram:SpecifiedLineTradeDelivery
/ram:UltimateShipToTradeParty
/ram:PostalTradeAddress
/ram:LineThree</t>
  </si>
  <si>
    <t>/rsm:CrossIndustryInvoice/rsm:SupplyChainTradeTransaction/ram:IncludedSupplyChainTradeLineItem/ram:SpecifiedLineTradeDelivery/ram:UltimateShipToTradeParty/ram:PostalTradeAddress/ram:LineThree</t>
  </si>
  <si>
    <t>Adresse de livraison final - Ligne 3</t>
  </si>
  <si>
    <t>/rsm:CrossIndustryInvoice
/rsm:SupplyChainTradeTransaction
/ram:IncludedSupplyChainTradeLineItem
/ram:SpecifiedLineTradeDelivery
/ram:UltimateShipToTradeParty
/ram:PostalTradeAddress
/ram:CityName</t>
  </si>
  <si>
    <t>/rsm:CrossIndustryInvoice/rsm:SupplyChainTradeTransaction/ram:IncludedSupplyChainTradeLineItem/ram:SpecifiedLineTradeDelivery/ram:UltimateShipToTradeParty/ram:PostalTradeAddress/ram:CityName</t>
  </si>
  <si>
    <t>Localité de livraison finale</t>
  </si>
  <si>
    <t>/rsm:CrossIndustryInvoice
/rsm:SupplyChainTradeTransaction
/ram:IncludedSupplyChainTradeLineItem
/ram:SpecifiedLineTradeDelivery
/ram:UltimateShipToTradeParty
/ram:PostalTradeAddress
/ram:CountryID</t>
  </si>
  <si>
    <t>/rsm:CrossIndustryInvoice/rsm:SupplyChainTradeTransaction/ram:IncludedSupplyChainTradeLineItem/ram:SpecifiedLineTradeDelivery/ram:UltimateShipToTradeParty/ram:PostalTradeAddress/ram:CountryID</t>
  </si>
  <si>
    <t>Code du pays de livraison finale</t>
  </si>
  <si>
    <t>/rsm:CrossIndustryInvoice
/rsm:SupplyChainTradeTransaction
/ram:IncludedSupplyChainTradeLineItem
/ram:SpecifiedLineTradeDelivery
/ram:UltimateShipToTradeParty
/ram:PostalTradeAddress
/ram:CountrySubDivisionName</t>
  </si>
  <si>
    <t>/rsm:CrossIndustryInvoice/rsm:SupplyChainTradeTransaction/ram:IncludedSupplyChainTradeLineItem/ram:SpecifiedLineTradeDelivery/ram:UltimateShipToTradeParty/ram:PostalTradeAddress/ram:CountrySubDivisionName</t>
  </si>
  <si>
    <t>Subdivision du pays de livraison finale</t>
  </si>
  <si>
    <t>ULTIMATE SHIP TO Electronic Address</t>
  </si>
  <si>
    <t>/rsm:CrossIndustryInvoice
/rsm:SupplyChainTradeTransaction
/ram:IncludedSupplyChainTradeLineItem
/ram:SpecifiedLineTradeDelivery
/ram:UltimateShipToTradeParty
/ram:URIUniversalCommunication</t>
  </si>
  <si>
    <t>/rsm:CrossIndustryInvoice/rsm:SupplyChainTradeTransaction/ram:IncludedSupplyChainTradeLineItem/ram:SpecifiedLineTradeDelivery/ram:UltimateShipToTradeParty/ram:URIUniversalCommunication</t>
  </si>
  <si>
    <t>/rsm:CrossIndustryInvoice
/rsm:SupplyChainTradeTransaction
/ram:IncludedSupplyChainTradeLineItem
/ram:SpecifiedLineTradeDelivery
/ram:UltimateShipToTradeParty
/ram:URIUniversalCommunication
/ram:URIID</t>
  </si>
  <si>
    <t>/rsm:CrossIndustryInvoice/rsm:SupplyChainTradeTransaction/ram:IncludedSupplyChainTradeLineItem/ram:SpecifiedLineTradeDelivery/ram:UltimateShipToTradeParty/ram:URIUniversalCommunication/ram:URIID</t>
  </si>
  <si>
    <t>/rsm:CrossIndustryInvoice
/rsm:SupplyChainTradeTransaction
/ram:IncludedSupplyChainTradeLineItem
/ram:SpecifiedLineTradeDelivery
/ram:UltimateShipToTradeParty
/ram:URIUniversalCommunication
/ram:URIID
/@schemeID</t>
  </si>
  <si>
    <t>/rsm:CrossIndustryInvoice/rsm:SupplyChainTradeTransaction/ram:IncludedSupplyChainTradeLineItem/ram:SpecifiedLineTradeDelivery/ram:UltimateShipToTradeParty/ram:URIUniversalCommunication/ram:URIID/@schemeID</t>
  </si>
  <si>
    <t>ULTIMATE SHIP TO  Tax ID</t>
  </si>
  <si>
    <t>/rsm:CrossIndustryInvoice
/rsm:SupplyChainTradeTransaction
/ram:IncludedSupplyChainTradeLineItem
/ram:SpecifiedLineTradeDelivery
/ram:UltimateShipToTradeParty
/ram:SpecifiedTaxRegistration</t>
  </si>
  <si>
    <t>/rsm:CrossIndustryInvoice/rsm:SupplyChainTradeTransaction/ram:IncludedSupplyChainTradeLineItem/ram:SpecifiedLineTradeDelivery/ram:UltimateShipToTradeParty/ram:SpecifiedTaxRegistration</t>
  </si>
  <si>
    <t>/rsm:CrossIndustryInvoice
/rsm:SupplyChainTradeTransaction
/ram:IncludedSupplyChainTradeLineItem
/ram:SpecifiedLineTradeDelivery
/ram:UltimateShipToTradeParty
/ram:SpecifiedTaxRegistration
/ram:ID</t>
  </si>
  <si>
    <t>/rsm:CrossIndustryInvoice/rsm:SupplyChainTradeTransaction/ram:IncludedSupplyChainTradeLineItem/ram:SpecifiedLineTradeDelivery/ram:UltimateShipToTradeParty/ram:SpecifiedTaxRegistration/ram:ID</t>
  </si>
  <si>
    <t>/rsm:CrossIndustryInvoice
/rsm:SupplyChainTradeTransaction
/ram:IncludedSupplyChainTradeLineItem
/ram:SpecifiedLineTradeDelivery
/ram:UltimateShipToTradeParty
/ram:SpecifiedTaxRegistration
/ram:ID
/@schemeID</t>
  </si>
  <si>
    <t>/rsm:CrossIndustryInvoice/rsm:SupplyChainTradeTransaction/ram:IncludedSupplyChainTradeLineItem/ram:SpecifiedLineTradeDelivery/ram:UltimateShipToTradeParty/ram:SpecifiedTaxRegistration/ram:ID/@schemeID</t>
  </si>
  <si>
    <t>DELIVERY DATE ON LINE</t>
  </si>
  <si>
    <t>/rsm:CrossIndustryInvoice
/rsm:SupplyChainTradeTransaction
/ram:IncludedSupplyChainTradeLineItem
/ram:SpecifiedLineTradeDelivery
/ram:ActualDeliverySupplyChainEvent</t>
  </si>
  <si>
    <t>/rsm:CrossIndustryInvoice/rsm:SupplyChainTradeTransaction/ram:IncludedSupplyChainTradeLineItem/ram:SpecifiedLineTradeDelivery/ram:ActualDeliverySupplyChainEvent</t>
  </si>
  <si>
    <t>Détails sur la livraison réelle</t>
  </si>
  <si>
    <t>(Delivery Date for this line)</t>
  </si>
  <si>
    <t>/rsm:CrossIndustryInvoice
/rsm:SupplyChainTradeTransaction
/ram:IncludedSupplyChainTradeLineItem
/ram:SpecifiedLineTradeDelivery
/ram:ActualDeliverySupplyChainEvent
/ram:OccurrenceDateTime</t>
  </si>
  <si>
    <t>/rsm:CrossIndustryInvoice/rsm:SupplyChainTradeTransaction/ram:IncludedSupplyChainTradeLineItem/ram:SpecifiedLineTradeDelivery/ram:ActualDeliverySupplyChainEvent/ram:OccurrenceDateTime</t>
  </si>
  <si>
    <t>Date de livraison à la ligne</t>
  </si>
  <si>
    <t>Delivery Date for this line</t>
  </si>
  <si>
    <t>/rsm:CrossIndustryInvoice
/rsm:SupplyChainTradeTransaction
/ram:IncludedSupplyChainTradeLineItem
/ram:SpecifiedLineTradeDelivery
/ram:ActualDeliverySupplyChainEvent
/ram:OccurrenceDateTime
/udt:DateTimeString</t>
  </si>
  <si>
    <t>/rsm:CrossIndustryInvoice/rsm:SupplyChainTradeTransaction/ram:IncludedSupplyChainTradeLineItem/ram:SpecifiedLineTradeDelivery/ram:ActualDeliverySupplyChainEvent/ram:OccurrenceDateTime/udt:DateTimeString</t>
  </si>
  <si>
    <t>Date de livraison à la ligne, valeur</t>
  </si>
  <si>
    <t>/rsm:CrossIndustryInvoice
/rsm:SupplyChainTradeTransaction
/ram:IncludedSupplyChainTradeLineItem
/ram:SpecifiedLineTradeDelivery
/ram:ActualDeliverySupplyChainEvent
/ram:OccurrenceDateTime
/udt:DateTimeString
/@format</t>
  </si>
  <si>
    <t>/rsm:CrossIndustryInvoice/rsm:SupplyChainTradeTransaction/ram:IncludedSupplyChainTradeLineItem/ram:SpecifiedLineTradeDelivery/ram:ActualDeliverySupplyChainEvent/ram:OccurrenceDateTime/udt:DateTimeString/@format</t>
  </si>
  <si>
    <t>DESPATCH ADVICE REFERENCED DOCUMENT FOR THIS LINE</t>
  </si>
  <si>
    <t>/rsm:CrossIndustryInvoice
/rsm:SupplyChainTradeTransaction
/ram:IncludedSupplyChainTradeLineItem
/ram:SpecifiedLineTradeDelivery
/ram:DespatchAdviceReferencedDocument</t>
  </si>
  <si>
    <t>/rsm:CrossIndustryInvoice/rsm:SupplyChainTradeTransaction/ram:IncludedSupplyChainTradeLineItem/ram:SpecifiedLineTradeDelivery/ram:DespatchAdviceReferencedDocument</t>
  </si>
  <si>
    <t>Détails sur l'avis d'expédition référencé</t>
  </si>
  <si>
    <t>/rsm:CrossIndustryInvoice
/rsm:SupplyChainTradeTransaction
/ram:IncludedSupplyChainTradeLineItem
/ram:SpecifiedLineTradeDelivery
/ram:DespatchAdviceReferencedDocument
/ram:IssuerAssignedID</t>
  </si>
  <si>
    <t>/rsm:CrossIndustryInvoice/rsm:SupplyChainTradeTransaction/ram:IncludedSupplyChainTradeLineItem/ram:SpecifiedLineTradeDelivery/ram:DespatchAdviceReferencedDocument/ram:IssuerAssignedID</t>
  </si>
  <si>
    <t>Identifiant de l'avis d'expédition</t>
  </si>
  <si>
    <t>/rsm:CrossIndustryInvoice
/rsm:SupplyChainTradeTransaction
/ram:IncludedSupplyChainTradeLineItem
/ram:SpecifiedLineTradeDelivery
/ram:DespatchAdviceReferencedDocument
/ram:LineID</t>
  </si>
  <si>
    <t>/rsm:CrossIndustryInvoice/rsm:SupplyChainTradeTransaction/ram:IncludedSupplyChainTradeLineItem/ram:SpecifiedLineTradeDelivery/ram:DespatchAdviceReferencedDocument/ram:LineID</t>
  </si>
  <si>
    <t>Identifiant de la ligne de l'avis d'expédition</t>
  </si>
  <si>
    <t>(Date of Referenced Document)</t>
  </si>
  <si>
    <t>/rsm:CrossIndustryInvoice
/rsm:SupplyChainTradeTransaction
/ram:IncludedSupplyChainTradeLineItem
/ram:SpecifiedLineTradeDelivery
/ram:DespatchAdviceReferencedDocument
/ram:FormattedIssueDateTime</t>
  </si>
  <si>
    <t>/rsm:CrossIndustryInvoice/rsm:SupplyChainTradeTransaction/ram:IncludedSupplyChainTradeLineItem/ram:SpecifiedLineTradeDelivery/ram:DespatchAdviceReferencedDocument/ram:FormattedIssueDateTime</t>
  </si>
  <si>
    <t>Date de l'avis d'expédition</t>
  </si>
  <si>
    <t>Date of Referenced Document</t>
  </si>
  <si>
    <t>/rsm:CrossIndustryInvoice
/rsm:SupplyChainTradeTransaction
/ram:IncludedSupplyChainTradeLineItem
/ram:SpecifiedLineTradeDelivery
/ram:DespatchAdviceReferencedDocument
/ram:FormattedIssueDateTime
/qdt:DateTimeString</t>
  </si>
  <si>
    <t>/rsm:CrossIndustryInvoice/rsm:SupplyChainTradeTransaction/ram:IncludedSupplyChainTradeLineItem/ram:SpecifiedLineTradeDelivery/ram:DespatchAdviceReferencedDocument/ram:FormattedIssueDateTime/qdt:DateTimeString</t>
  </si>
  <si>
    <t>Date de l'avis d'expédition à la ligne, valeur</t>
  </si>
  <si>
    <t>/rsm:CrossIndustryInvoice
/rsm:SupplyChainTradeTransaction
/ram:IncludedSupplyChainTradeLineItem
/ram:SpecifiedLineTradeDelivery
/ram:DespatchAdviceReferencedDocument
/ram:FormattedIssueDateTime
/qdt:DateTimeString
/@format</t>
  </si>
  <si>
    <t>/rsm:CrossIndustryInvoice/rsm:SupplyChainTradeTransaction/ram:IncludedSupplyChainTradeLineItem/ram:SpecifiedLineTradeDelivery/ram:DespatchAdviceReferencedDocument/ram:FormattedIssueDateTime/qdt:DateTimeString/@format</t>
  </si>
  <si>
    <t>RECEIVING ADVICE REFERENCED DOCUMENT FOR THIS LINE</t>
  </si>
  <si>
    <t>/rsm:CrossIndustryInvoice
/rsm:SupplyChainTradeTransaction
/ram:IncludedSupplyChainTradeLineItem
/ram:SpecifiedLineTradeDelivery
/ram:ReceivingAdviceReferencedDocument</t>
  </si>
  <si>
    <t>/rsm:CrossIndustryInvoice/rsm:SupplyChainTradeTransaction/ram:IncludedSupplyChainTradeLineItem/ram:SpecifiedLineTradeDelivery/ram:ReceivingAdviceReferencedDocument</t>
  </si>
  <si>
    <t>Détails sur l'avis de réception référencé</t>
  </si>
  <si>
    <t>/rsm:CrossIndustryInvoice
/rsm:SupplyChainTradeTransaction
/ram:IncludedSupplyChainTradeLineItem
/ram:SpecifiedLineTradeDelivery
/ram:ReceivingAdviceReferencedDocument
/ram:IssuerAssignedID</t>
  </si>
  <si>
    <t>/rsm:CrossIndustryInvoice/rsm:SupplyChainTradeTransaction/ram:IncludedSupplyChainTradeLineItem/ram:SpecifiedLineTradeDelivery/ram:ReceivingAdviceReferencedDocument/ram:IssuerAssignedID</t>
  </si>
  <si>
    <t>Identifiant de l'avis de réception</t>
  </si>
  <si>
    <t>/rsm:CrossIndustryInvoice
/rsm:SupplyChainTradeTransaction
/ram:IncludedSupplyChainTradeLineItem
/ram:SpecifiedLineTradeDelivery
/ram:ReceivingAdviceReferencedDocument
/ram:LineID</t>
  </si>
  <si>
    <t>/rsm:CrossIndustryInvoice/rsm:SupplyChainTradeTransaction/ram:IncludedSupplyChainTradeLineItem/ram:SpecifiedLineTradeDelivery/ram:ReceivingAdviceReferencedDocument/ram:LineID</t>
  </si>
  <si>
    <t>Identifiant de la ligne de l'avis de réception</t>
  </si>
  <si>
    <t>/rsm:CrossIndustryInvoice
/rsm:SupplyChainTradeTransaction
/ram:IncludedSupplyChainTradeLineItem
/ram:SpecifiedLineTradeDelivery
/ram:ReceivingAdviceReferencedDocument
/ram:FormattedIssueDateTime</t>
  </si>
  <si>
    <t>/rsm:CrossIndustryInvoice/rsm:SupplyChainTradeTransaction/ram:IncludedSupplyChainTradeLineItem/ram:SpecifiedLineTradeDelivery/ram:ReceivingAdviceReferencedDocument/ram:FormattedIssueDateTime</t>
  </si>
  <si>
    <t>Date de l'avis de réception</t>
  </si>
  <si>
    <t>/rsm:CrossIndustryInvoice
/rsm:SupplyChainTradeTransaction
/ram:IncludedSupplyChainTradeLineItem
/ram:SpecifiedLineTradeDelivery
/ram:ReceivingAdviceReferencedDocument
/ram:FormattedIssueDateTime
/qdt:DateTimeString</t>
  </si>
  <si>
    <t>/rsm:CrossIndustryInvoice/rsm:SupplyChainTradeTransaction/ram:IncludedSupplyChainTradeLineItem/ram:SpecifiedLineTradeDelivery/ram:ReceivingAdviceReferencedDocument/ram:FormattedIssueDateTime/qdt:DateTimeString</t>
  </si>
  <si>
    <t>Date de l'avis de réception à la ligne, valeur</t>
  </si>
  <si>
    <t>/rsm:CrossIndustryInvoice
/rsm:SupplyChainTradeTransaction
/ram:IncludedSupplyChainTradeLineItem
/ram:SpecifiedLineTradeDelivery
/ram:ReceivingAdviceReferencedDocument
/ram:FormattedIssueDateTime
/qdt:DateTimeString
/@format</t>
  </si>
  <si>
    <t>/rsm:CrossIndustryInvoice/rsm:SupplyChainTradeTransaction/ram:IncludedSupplyChainTradeLineItem/ram:SpecifiedLineTradeDelivery/ram:ReceivingAdviceReferencedDocument/ram:FormattedIssueDateTime/qdt:DateTimeString/@format</t>
  </si>
  <si>
    <t>DELIVERY NOTE REFERENCED DOCUMENT FOR THIS LINE</t>
  </si>
  <si>
    <t>/rsm:CrossIndustryInvoice
/rsm:SupplyChainTradeTransaction
/ram:IncludedSupplyChainTradeLineItem
/ram:SpecifiedLineTradeDelivery
/ram:DeliveryNoteReferencedDocument</t>
  </si>
  <si>
    <t>/rsm:CrossIndustryInvoice/rsm:SupplyChainTradeTransaction/ram:IncludedSupplyChainTradeLineItem/ram:SpecifiedLineTradeDelivery/ram:DeliveryNoteReferencedDocument</t>
  </si>
  <si>
    <t>Détails sur le bon de livraison référencé</t>
  </si>
  <si>
    <t>/rsm:CrossIndustryInvoice
/rsm:SupplyChainTradeTransaction
/ram:IncludedSupplyChainTradeLineItem
/ram:SpecifiedLineTradeDelivery
/ram:DeliveryNoteReferencedDocument
/ram:IssuerAssignedID</t>
  </si>
  <si>
    <t>/rsm:CrossIndustryInvoice/rsm:SupplyChainTradeTransaction/ram:IncludedSupplyChainTradeLineItem/ram:SpecifiedLineTradeDelivery/ram:DeliveryNoteReferencedDocument/ram:IssuerAssignedID</t>
  </si>
  <si>
    <t>Identifiant du bon de livraison</t>
  </si>
  <si>
    <t>/rsm:CrossIndustryInvoice
/rsm:SupplyChainTradeTransaction
/ram:IncludedSupplyChainTradeLineItem
/ram:SpecifiedLineTradeDelivery
/ram:DeliveryNoteReferencedDocument
/ram:LineID</t>
  </si>
  <si>
    <t>/rsm:CrossIndustryInvoice/rsm:SupplyChainTradeTransaction/ram:IncludedSupplyChainTradeLineItem/ram:SpecifiedLineTradeDelivery/ram:DeliveryNoteReferencedDocument/ram:LineID</t>
  </si>
  <si>
    <t>Identifiant de la ligne du bon de livraison</t>
  </si>
  <si>
    <t>/rsm:CrossIndustryInvoice
/rsm:SupplyChainTradeTransaction
/ram:IncludedSupplyChainTradeLineItem
/ram:SpecifiedLineTradeDelivery
/ram:DeliveryNoteReferencedDocument
/ram:FormattedIssueDateTime</t>
  </si>
  <si>
    <t>/rsm:CrossIndustryInvoice/rsm:SupplyChainTradeTransaction/ram:IncludedSupplyChainTradeLineItem/ram:SpecifiedLineTradeDelivery/ram:DeliveryNoteReferencedDocument/ram:FormattedIssueDateTime</t>
  </si>
  <si>
    <t>Date du bon de livraison</t>
  </si>
  <si>
    <t>/rsm:CrossIndustryInvoice
/rsm:SupplyChainTradeTransaction
/ram:IncludedSupplyChainTradeLineItem
/ram:SpecifiedLineTradeDelivery
/ram:DeliveryNoteReferencedDocument
/ram:FormattedIssueDateTime
/qdt:DateTimeString</t>
  </si>
  <si>
    <t>/rsm:CrossIndustryInvoice/rsm:SupplyChainTradeTransaction/ram:IncludedSupplyChainTradeLineItem/ram:SpecifiedLineTradeDelivery/ram:DeliveryNoteReferencedDocument/ram:FormattedIssueDateTime/qdt:DateTimeString</t>
  </si>
  <si>
    <t>Date du bon de livraison à la ligne, valeur</t>
  </si>
  <si>
    <t>/rsm:CrossIndustryInvoice
/rsm:SupplyChainTradeTransaction
/ram:IncludedSupplyChainTradeLineItem
/ram:SpecifiedLineTradeDelivery
/ram:DeliveryNoteReferencedDocument
/ram:FormattedIssueDateTime
/qdt:DateTimeString
/@format</t>
  </si>
  <si>
    <t>/rsm:CrossIndustryInvoice/rsm:SupplyChainTradeTransaction/ram:IncludedSupplyChainTradeLineItem/ram:SpecifiedLineTradeDelivery/ram:DeliveryNoteReferencedDocument/ram:FormattedIssueDateTime/qdt:DateTimeString/@format</t>
  </si>
  <si>
    <t>SCT_LINE_TS</t>
  </si>
  <si>
    <t>BG-30-00</t>
  </si>
  <si>
    <t>LINE TRADE SETTLEMENT</t>
  </si>
  <si>
    <t>/rsm:CrossIndustryInvoice
/rsm:SupplyChainTradeTransaction
/ram:IncludedSupplyChainTradeLineItem
/ram:SpecifiedLineTradeSettlement</t>
  </si>
  <si>
    <t>/rsm:CrossIndustryInvoice/rsm:SupplyChainTradeTransaction/ram:IncludedSupplyChainTradeLineItem/ram:SpecifiedLineTradeSettlement</t>
  </si>
  <si>
    <t>BG-30</t>
  </si>
  <si>
    <t>LINE VAT INFORMATION</t>
  </si>
  <si>
    <t>A group of business terms providing information about the VAT applicable for the goods and services invoiced on the Invoice line.</t>
  </si>
  <si>
    <t>/rsm:CrossIndustryInvoice
/rsm:SupplyChainTradeTransaction
/ram:IncludedSupplyChainTradeLineItem
/ram:SpecifiedLineTradeSettlement
/ram:ApplicableTradeTax</t>
  </si>
  <si>
    <t>/rsm:CrossIndustryInvoice/rsm:SupplyChainTradeTransaction/ram:IncludedSupplyChainTradeLineItem/ram:SpecifiedLineTradeSettlement/ram:ApplicableTradeTax</t>
  </si>
  <si>
    <t>INFORMATIONS DE TVA D'UNE LIGNE</t>
  </si>
  <si>
    <t>Groupe de termes métiers fournissant des informations sur la TVA applicable aux biens et services facturés sur la ligne de Facture.</t>
  </si>
  <si>
    <t>VAT Calculated Amount</t>
  </si>
  <si>
    <t>/rsm:CrossIndustryInvoice
/rsm:SupplyChainTradeTransaction
/ram:IncludedSupplyChainTradeLineItem
/ram:SpecifiedLineTradeSettlement
/ram:ApplicableTradeTax
/ram:CalculatedAmount</t>
  </si>
  <si>
    <t>/rsm:CrossIndustryInvoice/rsm:SupplyChainTradeTransaction/ram:IncludedSupplyChainTradeLineItem/ram:SpecifiedLineTradeSettlement/ram:ApplicableTradeTax/ram:CalculatedAmount</t>
  </si>
  <si>
    <t>Montant de taxes</t>
  </si>
  <si>
    <t>BT-151-0</t>
  </si>
  <si>
    <t>VAT type code on line level</t>
  </si>
  <si>
    <t>/rsm:CrossIndustryInvoice
/rsm:SupplyChainTradeTransaction
/ram:IncludedSupplyChainTradeLineItem
/ram:SpecifiedLineTradeSettlement
/ram:ApplicableTradeTax
/ram:TypeCode</t>
  </si>
  <si>
    <t>/rsm:CrossIndustryInvoice/rsm:SupplyChainTradeTransaction/ram:IncludedSupplyChainTradeLineItem/ram:SpecifiedLineTradeSettlement/ram:ApplicableTradeTax/ram:TypeCode</t>
  </si>
  <si>
    <t>Type en code</t>
  </si>
  <si>
    <t>Valeur = VAT</t>
  </si>
  <si>
    <t>VAT Exemption Reason</t>
  </si>
  <si>
    <t>The reason, expressed as text, for exemption from this trade related tax</t>
  </si>
  <si>
    <t>/rsm:CrossIndustryInvoice
/rsm:SupplyChainTradeTransaction
/ram:IncludedSupplyChainTradeLineItem
/ram:SpecifiedLineTradeSettlement
/ram:ApplicableTradeTax
/ram:ExemptionReason</t>
  </si>
  <si>
    <t>/rsm:CrossIndustryInvoice/rsm:SupplyChainTradeTransaction/ram:IncludedSupplyChainTradeLineItem/ram:SpecifiedLineTradeSettlement/ram:ApplicableTradeTax/ram:ExemptionReason</t>
  </si>
  <si>
    <t>Motif d'exonération de la TVA</t>
  </si>
  <si>
    <t>BT-151</t>
  </si>
  <si>
    <t>Invoiced item VAT category code</t>
  </si>
  <si>
    <t>BR-CO-4: Each  Invoice  line  (BG-25)  shall  be  categorized  with  an Invoiced item VAT category code (BT-151).</t>
  </si>
  <si>
    <t>/rsm:CrossIndustryInvoice
/rsm:SupplyChainTradeTransaction
/ram:IncludedSupplyChainTradeLineItem
/ram:SpecifiedLineTradeSettlement
/ram:ApplicableTradeTax
/ram:CategoryCode</t>
  </si>
  <si>
    <t>/rsm:CrossIndustryInvoice/rsm:SupplyChainTradeTransaction/ram:IncludedSupplyChainTradeLineItem/ram:SpecifiedLineTradeSettlement/ram:ApplicableTradeTax/ram:CategoryCode</t>
  </si>
  <si>
    <t>Code de type de TVA de l'article facturé</t>
  </si>
  <si>
    <t>Code de type de TVA applicable à l'article facturé.</t>
  </si>
  <si>
    <t>Les entrées suivantes de l'UNTDID 5305 [6] sont utilisées:
- Liable for VAT in a standard way
- Liable for VAT with a percentage rate of 0 (zero).
- Exempt from VAT/IGIC/IPSI.
- Reverse charge VAT/IGIC/IPSI rules apply.
- VAT/IGIC/IPSI not levied due to Intra-community supply rules.
- VAT/IGIC/IPSI not levied due to export outside of the EU.
- Sale is not subject to VAT/IGIC/IPSI.
- Liable for IGIC (Canary) tax
- Liable for IPSI (Ceuta/Melilla) tax</t>
  </si>
  <si>
    <t>Les codes de catégorie de TVA sont les suivants :
S = Taux de TVA standard
Z = Taux de TVA égal à 0 (non applicable en France)
E = Exempté de TVA
AE = Autoliquidation de TVA
K = Autoliquidation pour cause de livraison intracommunautaire
G = Exempté de TVA pour Export hors UE
O = Hors du périmètre d'application de la TVA
L = Iles Canaries
M = Ceuta et Mellila</t>
  </si>
  <si>
    <t>BR-CO-4 : Chaque Ligne de facture (BG-25) doit être classée à l'aide d'un Code de type de TVA de l'article facturé (BT-151).</t>
  </si>
  <si>
    <t>VAT Exemption Reason Code</t>
  </si>
  <si>
    <t>A code specifying a reason for exemption from this trade related tax</t>
  </si>
  <si>
    <t>/rsm:CrossIndustryInvoice
/rsm:SupplyChainTradeTransaction
/ram:IncludedSupplyChainTradeLineItem
/ram:SpecifiedLineTradeSettlement
/ram:ApplicableTradeTax
/ram:ExemptionReasonCode</t>
  </si>
  <si>
    <t>/rsm:CrossIndustryInvoice/rsm:SupplyChainTradeTransaction/ram:IncludedSupplyChainTradeLineItem/ram:SpecifiedLineTradeSettlement/ram:ApplicableTradeTax/ram:ExemptionReasonCode</t>
  </si>
  <si>
    <t>BT-152</t>
  </si>
  <si>
    <t>Invoiced item VAT rate</t>
  </si>
  <si>
    <t>Percentage</t>
  </si>
  <si>
    <t>/rsm:CrossIndustryInvoice
/rsm:SupplyChainTradeTransaction
/ram:IncludedSupplyChainTradeLineItem
/ram:SpecifiedLineTradeSettlement
/ram:ApplicableTradeTax
/ram:RateApplicablePercent</t>
  </si>
  <si>
    <t>/rsm:CrossIndustryInvoice/rsm:SupplyChainTradeTransaction/ram:IncludedSupplyChainTradeLineItem/ram:SpecifiedLineTradeSettlement/ram:ApplicableTradeTax/ram:RateApplicablePercent</t>
  </si>
  <si>
    <t>Taux de TVA de l'article facturé</t>
  </si>
  <si>
    <t>Taux de TVA, exprimé sous forme de pourcentage, applicable à l'article facturé.</t>
  </si>
  <si>
    <t>Un taux de TVA de zéro pour cent est appliqué dans les calculs même si l'article se trouve hors du champ d'application de la TVA.</t>
  </si>
  <si>
    <t>La valeur à inscrire est celle du pourcentage. Par exemple, pour 20%, il faut renseigner 20 (et non 0.2)</t>
  </si>
  <si>
    <t>Pourcentage</t>
  </si>
  <si>
    <t>BG-26</t>
  </si>
  <si>
    <t>INVOICE LINE PERIOD</t>
  </si>
  <si>
    <t>A group of business terms providing information about the period relevant for the Invoice line.</t>
  </si>
  <si>
    <t>Is also called Invoice line delivery period.</t>
  </si>
  <si>
    <t>/rsm:CrossIndustryInvoice
/rsm:SupplyChainTradeTransaction
/ram:IncludedSupplyChainTradeLineItem
/ram:SpecifiedLineTradeSettlement
/ram:BillingSpecifiedPeriod</t>
  </si>
  <si>
    <t>/rsm:CrossIndustryInvoice/rsm:SupplyChainTradeTransaction/ram:IncludedSupplyChainTradeLineItem/ram:SpecifiedLineTradeSettlement/ram:BillingSpecifiedPeriod</t>
  </si>
  <si>
    <t>PÉRIODE DE FACTURATION D'UNE LIGNE</t>
  </si>
  <si>
    <t>Groupe de termes métiers fournissant des informations sur la période de facturation concernant la ligne de Facture.</t>
  </si>
  <si>
    <t>Est également appelé période de livraison de la facture.</t>
  </si>
  <si>
    <t>BT-134-00</t>
  </si>
  <si>
    <t>(Invoice line period start date)</t>
  </si>
  <si>
    <t>/rsm:CrossIndustryInvoice
/rsm:SupplyChainTradeTransaction
/ram:IncludedSupplyChainTradeLineItem
/ram:SpecifiedLineTradeSettlement
/ram:BillingSpecifiedPeriod
/ram:StartDateTime</t>
  </si>
  <si>
    <t>/rsm:CrossIndustryInvoice/rsm:SupplyChainTradeTransaction/ram:IncludedSupplyChainTradeLineItem/ram:SpecifiedLineTradeSettlement/ram:BillingSpecifiedPeriod/ram:StartDateTime</t>
  </si>
  <si>
    <t>(Date de début de période de facturation d'une ligne)</t>
  </si>
  <si>
    <t>BT-134</t>
  </si>
  <si>
    <t>Invoice line period start date</t>
  </si>
  <si>
    <t>The date when the Invoice period for this Invoice line starts.</t>
  </si>
  <si>
    <t>The date is the first day of the period.</t>
  </si>
  <si>
    <t>This date must be less than or equal to the end date of the period (BT-135), if it exists</t>
  </si>
  <si>
    <t>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</si>
  <si>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/ram:StartDateTime
/udt:DateTimeString</t>
  </si>
  <si>
    <t>/rsm:CrossIndustryInvoice/rsm:SupplyChainTradeTransaction/ram:IncludedSupplyChainTradeLineItem/ram:SpecifiedLineTradeSettlement/ram:BillingSpecifiedPeriod/ram:StartDateTime/udt:DateTimeString</t>
  </si>
  <si>
    <t>Date de début de période de facturation d'une ligne</t>
  </si>
  <si>
    <t>Date à laquelle la période de facturation commence pour cette ligne de Facture.</t>
  </si>
  <si>
    <t>Cette date correspond au premier jour de la période.</t>
  </si>
  <si>
    <t>Cette date doit être inférieure ou égale à la date de fin de période (BT-135), si elle existe</t>
  </si>
  <si>
    <t>BR-CO-20 : Si la Période de facturation d'une ligne (BG-26) est utilisée, la Date de début de période de facturation d'une ligne (BT-134) et/ou la Date de fin de période de facturation d'une ligne (BT-135) doit être remplie.</t>
  </si>
  <si>
    <t>BT-134-0</t>
  </si>
  <si>
    <t>Date format</t>
  </si>
  <si>
    <t>Value = 102</t>
  </si>
  <si>
    <t>/rsm:CrossIndustryInvoice
/rsm:SupplyChainTradeTransaction
/ram:IncludedSupplyChainTradeLineItem
/ram:SpecifiedLineTradeSettlement
/ram:BillingSpecifiedPeriod
/ram:StartDateTime
/udt:DateTimeString
/@format</t>
  </si>
  <si>
    <t>/rsm:CrossIndustryInvoice/rsm:SupplyChainTradeTransaction/ram:IncludedSupplyChainTradeLineItem/ram:SpecifiedLineTradeSettlement/ram:BillingSpecifiedPeriod/ram:StartDateTime/udt:DateTimeString/@format</t>
  </si>
  <si>
    <t>Format</t>
  </si>
  <si>
    <t>BT-135-00</t>
  </si>
  <si>
    <t>(Invoice line period end date)</t>
  </si>
  <si>
    <t>/rsm:CrossIndustryInvoice
/rsm:SupplyChainTradeTransaction
/ram:IncludedSupplyChainTradeLineItem
/ram:SpecifiedLineTradeSettlement
/ram:BillingSpecifiedPeriod
/ram:EndDateTime</t>
  </si>
  <si>
    <t>/rsm:CrossIndustryInvoice/rsm:SupplyChainTradeTransaction/ram:IncludedSupplyChainTradeLineItem/ram:SpecifiedLineTradeSettlement/ram:BillingSpecifiedPeriod/ram:EndDateTime</t>
  </si>
  <si>
    <t>(Date de fin de période de facturation d'une ligne)</t>
  </si>
  <si>
    <t>BT-135</t>
  </si>
  <si>
    <t>Invoice line period end date</t>
  </si>
  <si>
    <t>The date when the Invoice period for this Invoice line ends.</t>
  </si>
  <si>
    <t>The date is the last day of the period.</t>
  </si>
  <si>
    <t>This date must be greater than or equal to the period start date (BT-134), if it exists</t>
  </si>
  <si>
    <t>BR-30: If both Invoice line period start date (BT-134) and Invoice line  period  end  date  (BT-135)  are  given  then  the  Invoice line period end date (BT-135) shall be later or equal to the Invoice line period start date (BT-134).
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</si>
  <si>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/ram:EndDateTime
/udt:DateTimeString</t>
  </si>
  <si>
    <t>/rsm:CrossIndustryInvoice/rsm:SupplyChainTradeTransaction/ram:IncludedSupplyChainTradeLineItem/ram:SpecifiedLineTradeSettlement/ram:BillingSpecifiedPeriod/ram:EndDateTime/udt:DateTimeString</t>
  </si>
  <si>
    <t>Date de fin de période de facturation d'une ligne</t>
  </si>
  <si>
    <t>Date à laquelle la période de facturation se termine pour cette ligne de Facture.</t>
  </si>
  <si>
    <t>Cette date correspond au dernier jour de la période.</t>
  </si>
  <si>
    <t>Cette date doit être supérieure ou égale à la date de début de période (BT-134), si elle existe</t>
  </si>
  <si>
    <t>BR-30 : 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
BR-CO-20 : Si la Période de facturation d'une ligne (BG-26) est utilisée, la Date de début de période de facturation d'une ligne (BT-134) et/ou la Date de fin de période de factura</t>
  </si>
  <si>
    <t>BT-135-0</t>
  </si>
  <si>
    <t>/rsm:CrossIndustryInvoice
/rsm:SupplyChainTradeTransaction
/ram:IncludedSupplyChainTradeLineItem
/ram:SpecifiedLineTradeSettlement
/ram:BillingSpecifiedPeriod
/ram:EndDateTime
/udt:DateTimeString
/@format</t>
  </si>
  <si>
    <t>/rsm:CrossIndustryInvoice/rsm:SupplyChainTradeTransaction/ram:IncludedSupplyChainTradeLineItem/ram:SpecifiedLineTradeSettlement/ram:BillingSpecifiedPeriod/ram:EndDateTime/udt:DateTimeString/@format</t>
  </si>
  <si>
    <t>BG-27</t>
  </si>
  <si>
    <t>INVOICE LINE ALLOWANCES</t>
  </si>
  <si>
    <t>A group of business terms providing information about allowances applicable to the individual Invoice line.</t>
  </si>
  <si>
    <t>Invoice line allowancess are subject to the same VAT rate as the line they relate to. If invoice line allowances are subject to a different VAT rate, they must be treated as standalone (negative) invoice lines</t>
  </si>
  <si>
    <t>ChargeIndicator=false</t>
  </si>
  <si>
    <t>/rsm:CrossIndustryInvoice
/rsm:SupplyChainTradeTransaction
/ram:IncludedSupplyChainTradeLineItem
/ram:SpecifiedLineTradeSettlement
/ram:SpecifiedTradeAllowanceCharge</t>
  </si>
  <si>
    <t>/rsm:CrossIndustryInvoice/rsm:SupplyChainTradeTransaction/ram:IncludedSupplyChainTradeLineItem/ram:SpecifiedLineTradeSettlement/ram:SpecifiedTradeAllowanceCharge</t>
  </si>
  <si>
    <t>STR-4</t>
  </si>
  <si>
    <t>REMISES DE LIGNE DE FACTURE</t>
  </si>
  <si>
    <t>Groupe de termes métiers fournissant des informations sur les remises applicables à une ligne de Facture.</t>
  </si>
  <si>
    <t>Les remises de ligne sont soumises au même taux de TVA que celui de la ligne auxquelles elles se rapportent. Si des remises font l'objet d'un taux de TVA différent, elle doivent être traitées comme des lignes de facture autonomes (négatives)</t>
  </si>
  <si>
    <t>BG-27-0</t>
  </si>
  <si>
    <t>Charges and Allowances line Indicator</t>
  </si>
  <si>
    <t>Indicator indicating whether the following data is for a charge or an allowance.</t>
  </si>
  <si>
    <t>/rsm:CrossIndustryInvoice
/rsm:SupplyChainTradeTransaction
/ram:IncludedSupplyChainTradeLineItem
/ram:SpecifiedLineTradeSettlement
/ram:SpecifiedTradeAllowanceCharge
/ram:ChargeIndicator</t>
  </si>
  <si>
    <t>/rsm:CrossIndustryInvoice/rsm:SupplyChainTradeTransaction/ram:IncludedSupplyChainTradeLineItem/ram:SpecifiedLineTradeSettlement/ram:SpecifiedTradeAllowanceCharge/ram:ChargeIndicator</t>
  </si>
  <si>
    <t>Indicateur de charge</t>
  </si>
  <si>
    <t>Indicateur précisant si les données qui suivent sont celles d'une charge ou d'une remise.</t>
  </si>
  <si>
    <t>BG-27-1</t>
  </si>
  <si>
    <t>Allowances indicator value</t>
  </si>
  <si>
    <t>/rsm:CrossIndustryInvoice
/rsm:SupplyChainTradeTransaction
/ram:IncludedSupplyChainTradeLineItem
/ram:SpecifiedLineTradeSettlement
/ram:SpecifiedTradeAllowanceCharge
/ram:ChargeIndicator
/udt:Indicator</t>
  </si>
  <si>
    <t>/rsm:CrossIndustryInvoice/rsm:SupplyChainTradeTransaction/ram:IncludedSupplyChainTradeLineItem/ram:SpecifiedLineTradeSettlement/ram:SpecifiedTradeAllowanceCharge/ram:ChargeIndicator/udt:Indicator</t>
  </si>
  <si>
    <t>Valeur de l'indicateur de charge</t>
  </si>
  <si>
    <t>BT-138</t>
  </si>
  <si>
    <t>Invoice line allowance percentage</t>
  </si>
  <si>
    <t>The percentage that may be used, in conjunction with the Invoice line allowance base amount, to calculate the Invoice line allowance amount.</t>
  </si>
  <si>
    <t>/rsm:CrossIndustryInvoice
/rsm:SupplyChainTradeTransaction
/ram:IncludedSupplyChainTradeLineItem
/ram:SpecifiedLineTradeSettlement
/ram:SpecifiedTradeAllowanceCharge
/ram:CalculationPercent</t>
  </si>
  <si>
    <t>/rsm:CrossIndustryInvoice/rsm:SupplyChainTradeTransaction/ram:IncludedSupplyChainTradeLineItem/ram:SpecifiedLineTradeSettlement/ram:SpecifiedTradeAllowanceCharge/ram:CalculationPercent</t>
  </si>
  <si>
    <t>Pourcentage de remise applicable à la ligne de facture</t>
  </si>
  <si>
    <t>Pourcentage pouvant être utilisé conjointement avec l'Assiette de la remise applicable à la ligne de facture pour calculer le Montant de la remise applicable à la ligne de facture.</t>
  </si>
  <si>
    <t>BT-137</t>
  </si>
  <si>
    <t>Invoice line allowance base amount</t>
  </si>
  <si>
    <t>The base amount that may be used, in conjunction with the Invoice line allowance percentage, to calculate the Invoice line allowance amount.</t>
  </si>
  <si>
    <t>Amount</t>
  </si>
  <si>
    <t>/rsm:CrossIndustryInvoice
/rsm:SupplyChainTradeTransaction
/ram:IncludedSupplyChainTradeLineItem
/ram:SpecifiedLineTradeSettlement
/ram:SpecifiedTradeAllowanceCharge
/ram:BasisAmount</t>
  </si>
  <si>
    <t>/rsm:CrossIndustryInvoice/rsm:SupplyChainTradeTransaction/ram:IncludedSupplyChainTradeLineItem/ram:SpecifiedLineTradeSettlement/ram:SpecifiedTradeAllowanceCharge/ram:BasisAmount</t>
  </si>
  <si>
    <t>Assiette de la remise applicable à la ligne de facture</t>
  </si>
  <si>
    <t>Montant de base pouvant être utilisé conjointement avec le Pourcentage de remise applicable à la ligne de facture pour calculer le Montant de la remise applicable à la ligne de facture.</t>
  </si>
  <si>
    <t>Montant</t>
  </si>
  <si>
    <t>BT-136</t>
  </si>
  <si>
    <t>Invoice line allowance amount</t>
  </si>
  <si>
    <t>The amount of an allowance, without VAT.</t>
  </si>
  <si>
    <t>BR-41: Each  Invoice  line  allowance  (BG-27)  shall  have  an  Invoice line allowance amount (BT-136).</t>
  </si>
  <si>
    <t>/rsm:CrossIndustryInvoice
/rsm:SupplyChainTradeTransaction
/ram:IncludedSupplyChainTradeLineItem
/ram:SpecifiedLineTradeSettlement
/ram:SpecifiedTradeAllowanceCharge
/ram:ActualAmount</t>
  </si>
  <si>
    <t>/rsm:CrossIndustryInvoice/rsm:SupplyChainTradeTransaction/ram:IncludedSupplyChainTradeLineItem/ram:SpecifiedLineTradeSettlement/ram:SpecifiedTradeAllowanceCharge/ram:ActualAmount</t>
  </si>
  <si>
    <t>Montant de la remise applicable à la ligne de facture</t>
  </si>
  <si>
    <t>Montant d'une remise, hors TVA.</t>
  </si>
  <si>
    <t>BR-41 : Chaque Remise de ligne de facture (BG-27) doit avoir un Montant de la remise de ligne de facture (BT-136).</t>
  </si>
  <si>
    <t>BT-140</t>
  </si>
  <si>
    <t>Invoice line allowance reason code</t>
  </si>
  <si>
    <t>The reason for the Invoice line allowance, expressed as a code.</t>
  </si>
  <si>
    <t>Use entries of the UNTDID 5189 code list [6]. The Invoice line level allowance reason code and the Invoice line level allowance reason shall indicate the same allowance reason.</t>
  </si>
  <si>
    <t>BR-42: Each  Invoice  line  allowance  (BG-27)  shall  have  an  Invoice line allowance reason (BT-139) or an Invoice line allowance reason code (BT-140).
BR-CO-7: Invoice line allowance reason code (BT-140) and Invoice line  allowance  reason  (BT-139)  shall  indicate  the same type of allowance reason.
BR-CO-23: Each  Invoice  line  allowance  (BG-27)  shall  contain  an Invoice  line  allowance  reason  (BT-139)  or  an  Invoice line allowance reason code (BT-140), or both.</t>
  </si>
  <si>
    <t>/rsm:CrossIndustryInvoice
/rsm:SupplyChainTradeTransaction
/ram:IncludedSupplyChainTradeLineItem
/ram:SpecifiedLineTradeSettlement
/ram:SpecifiedTradeAllowanceCharge
/ram:ReasonCode</t>
  </si>
  <si>
    <t>/rsm:CrossIndustryInvoice/rsm:SupplyChainTradeTransaction/ram:IncludedSupplyChainTradeLineItem/ram:SpecifiedLineTradeSettlement/ram:SpecifiedTradeAllowanceCharge/ram:ReasonCode</t>
  </si>
  <si>
    <t>Code de motif de la remise applicable à la ligne de facture</t>
  </si>
  <si>
    <t>Motif de la remise applicable à la ligne de Facture, exprimé sous forme de code.</t>
  </si>
  <si>
    <t>Voir liste de code UNTDID5189. 
Le Code de motif de la remise applicable à la ligne de facture et le Motif de la remise applicable à la ligne de facture doivent indiquer le même motif de remise.</t>
  </si>
  <si>
    <t>BR-42 : Chaque Remise de ligne de facture (BG-27) doit être associée à un Motif de la remise de ligne de facture (BT-139) ou à un Code de motif de la remise de ligne de facture (BT-140).
BR-CO-7 : Le Code de motif de la remise de ligne de facture (BT-140) et le Motif de la remise de ligne de facture (BT-139) doivent indiquer le même type de motif de remise.
BR-CO-23 : Chaque Remise de ligne de facture (BG-27) doit être associée à un Motif de la remise de la ligne de facture (BT-139) et/ou à un Code de motif de la remise de ligne de facture (BT-140).</t>
  </si>
  <si>
    <t>BT-139</t>
  </si>
  <si>
    <t>Invoice line allowance reason</t>
  </si>
  <si>
    <t>The reason for the Invoice line allowance, expressed as text.</t>
  </si>
  <si>
    <t>/rsm:CrossIndustryInvoice
/rsm:SupplyChainTradeTransaction
/ram:IncludedSupplyChainTradeLineItem
/ram:SpecifiedLineTradeSettlement
/ram:SpecifiedTradeAllowanceCharge
/ram:Reason</t>
  </si>
  <si>
    <t>/rsm:CrossIndustryInvoice/rsm:SupplyChainTradeTransaction/ram:IncludedSupplyChainTradeLineItem/ram:SpecifiedLineTradeSettlement/ram:SpecifiedTradeAllowanceCharge/ram:Reason</t>
  </si>
  <si>
    <t>Motif de la remise applicable à la ligne de facture</t>
  </si>
  <si>
    <t>Motif de la remise applicable à la ligne de Facture, exprimé sous forme de texte.</t>
  </si>
  <si>
    <t>BG-28</t>
  </si>
  <si>
    <t>INVOICE LINE CHARGES</t>
  </si>
  <si>
    <t>A group of business terms providing information about charges and taxes other than VAT applicable to the individual Invoice line.</t>
  </si>
  <si>
    <t>All charges and taxes are assumed to be liable to the same VAT rate as the Invoice line.</t>
  </si>
  <si>
    <t>Invoice line charges are subject to the same VAT rate as that of the line to which they relate. If invoice line charges are subject to a different VAT rate, they must be treated as stand-alone invoice lines.</t>
  </si>
  <si>
    <t>ChargeIndicator=true</t>
  </si>
  <si>
    <t>CHARGE DE LIGNE DE FACTURE</t>
  </si>
  <si>
    <t>Groupe de termes métiers fournissant des informations sur les charges et frais et les taxes autres que la TVA applicables à une ligne de Facture individuelle.</t>
  </si>
  <si>
    <t>Toutes les charges et  frais et taxes sont supposés être assujettis au même taux de TVA que la ligne de Facture.</t>
  </si>
  <si>
    <t>Les charges de ligne sont soumises au même taux de TVA que celui de la ligne auxquelles elles se rapportent. Si des charges font l'objet d'un taux de TVA différent, elle doivent être traitées comme des lignes de facture autonomes.</t>
  </si>
  <si>
    <t>BG-28-0</t>
  </si>
  <si>
    <t>BG-28-1</t>
  </si>
  <si>
    <t>Charges indicator value</t>
  </si>
  <si>
    <t>Valeur = true</t>
  </si>
  <si>
    <t>BT-143</t>
  </si>
  <si>
    <t>Invoice line charge percentage</t>
  </si>
  <si>
    <t>The percentage that may be used, in conjunction with the Invoice line charge base amount, to calculate the Invoice line charge amount.</t>
  </si>
  <si>
    <t>Pourcentage de charges et frais applicable à la ligne de facture</t>
  </si>
  <si>
    <t>Pourcentage pouvant être utilisé conjointement avec l'Assiette des charges et frais applicables à la ligne de facture pour calculer le Montant des charges et frais applicables à la ligne de facture.</t>
  </si>
  <si>
    <t>BT-142</t>
  </si>
  <si>
    <t>Invoice line charge base amount</t>
  </si>
  <si>
    <t>The base amount that may be used, in conjunction with the Invoice line charge percentage, to calculate the Invoice line charge amount.</t>
  </si>
  <si>
    <t>Assiette des charges et frais applicables à la ligne de facture</t>
  </si>
  <si>
    <t>Montant de base pouvant être utilisé conjointement avec le Pourcentage de charges et frais applicable à la ligne de facture pour calculer le Montant des charges et frais applicables à la ligne de facture.</t>
  </si>
  <si>
    <t>BT-141</t>
  </si>
  <si>
    <t>Invoice line charge amount</t>
  </si>
  <si>
    <t>The amount of a charge, without VAT.</t>
  </si>
  <si>
    <t>BR-43: Each Invoice line charge (BG-28) shall have an Invoice line charge amount (BT-141).</t>
  </si>
  <si>
    <t>Montant des charges et frais applicables à la ligne de facture</t>
  </si>
  <si>
    <t>Montant de frais, hors TVA.</t>
  </si>
  <si>
    <t>BR-43 : Chaque Charge ou frais sur ligne de facture  (BG-28) doit avoir un Montant des charges ou frais applicables à la ligne de facture (BT-141).</t>
  </si>
  <si>
    <t>BT-145</t>
  </si>
  <si>
    <t>Invoice line charge reason code</t>
  </si>
  <si>
    <t>The reason for the Invoice line charge, expressed as a code.</t>
  </si>
  <si>
    <t>Use entries of the UNTDID 7161 code list [6]. The Invoice line charge reason code and the Invoice line charge reason shall indicate the same charge reason.</t>
  </si>
  <si>
    <t>In particular, the following codes and reasons can be used:
AA = Advertising discount
ABL = Packing supplement
ADR = Other services
ADT = Removal
FC = transportation costs
FI = Financial expenses
LA = Labeling</t>
  </si>
  <si>
    <t>BR-44: Each Invoice line charge (BG-28) shall have an Invoice line charge  reason  (BT-144)  or  an  Invoice  line  charge  reason code (BT-145).
BR-CO-8: Invoice  line  charge  reason  code  (BT-145)  and  Invoice line charge reason (BT144) shall indicate the same type of charge reason.
BR-CO-24: Each Invoice line charge (BG-28) shall contain an Invoice line  charge  reason  (BT-144)  or  an  Invoice  line  charge reason code (BT-145), or both.</t>
  </si>
  <si>
    <t>Code de motif des charges et frais applicables à la ligne de facture</t>
  </si>
  <si>
    <t>Motif des charges et frais applicables à la ligne de Facture, exprimé sous forme de code.</t>
  </si>
  <si>
    <t>Voir liste de code UNTDID7161. 
Le Code de motif des charges et frais applicables à la ligne de facture et le Motif des charges et frais applicables à la ligne de facture doivent indiquer le même motif de frais.</t>
  </si>
  <si>
    <t>En particulier, les codes et motifs suivants peuvent être utilisés :
AA = Remise pour publicité
ABL = Supplément emballage
ADR = Autres services
ADS = Commande d'une palette complète
ADT = Enlèvement
FC = Frais de transport
FI = Frais financiers
LA = Etiquetage</t>
  </si>
  <si>
    <t>BR-44 : Chaque Charge ou frais sur ligne de facture (BG-28) doit être associée à un Motif des charges ou frais applicables à la ligne de facture (BT-144) ou à un Code de motif des charges ou frais applicables à la ligne de facture (BT-145).
BR-CO-8 : Le Code de motif des charges ou frais applicables à la ligne de facture (BT-145) et le Motif des charges ou frais applicables à la ligne de facture (BT144) doivent indiquer le même type de motif de charge ou frais.
BR-CO-24 : Chaque Charge ou frais sur ligne de facture (BG-28) doit être associée à un Motif des charges ou frais applicables à la ligne de facture (BT-144) et/ou à un Code de motif des charges ou frais applicables à la ligne de facture (BT-145).</t>
  </si>
  <si>
    <t>BT-144</t>
  </si>
  <si>
    <t>Invoice line charge reason</t>
  </si>
  <si>
    <t>The reason for the Invoice line charge, expressed as text.</t>
  </si>
  <si>
    <t>Motif des charges et frais applicables à la ligne de facture</t>
  </si>
  <si>
    <t>Motif des charges et frais applicables à la ligne de Facture, exprimé sous forme de texte.</t>
  </si>
  <si>
    <t>BT-131-00</t>
  </si>
  <si>
    <t>INVOICE LINE TOTALS</t>
  </si>
  <si>
    <t>/rsm:CrossIndustryInvoice
/rsm:SupplyChainTradeTransaction
/ram:IncludedSupplyChainTradeLineItem
/ram:SpecifiedLineTradeSettlement
/ram:SpecifiedTradeSettlementLineMonetarySummation</t>
  </si>
  <si>
    <t>/rsm:CrossIndustryInvoice/rsm:SupplyChainTradeTransaction/ram:IncludedSupplyChainTradeLineItem/ram:SpecifiedLineTradeSettlement/ram:SpecifiedTradeSettlementLineMonetarySummation</t>
  </si>
  <si>
    <t>MONTANTS TOTAUX DE LIGNE</t>
  </si>
  <si>
    <t>BT-131</t>
  </si>
  <si>
    <t>Invoice line net amount</t>
  </si>
  <si>
    <t>The total amount of the Invoice line.</t>
  </si>
  <si>
    <t>The amount is “net” without VAT, i.e. inclusive of line level allowances and charges as well as other relevant taxes.</t>
  </si>
  <si>
    <t>BR-24: Each  Invoice  line  (BG-25)  shall  have  an  Invoice  line  net amount (BT-131).</t>
  </si>
  <si>
    <t>/rsm:CrossIndustryInvoice
/rsm:SupplyChainTradeTransaction
/ram:IncludedSupplyChainTradeLineItem
/ram:SpecifiedLineTradeSettlement
/ram:SpecifiedTradeSettlementLineMonetarySummation
/ram:LineTotalAmount</t>
  </si>
  <si>
    <t>/rsm:CrossIndustryInvoice/rsm:SupplyChainTradeTransaction/ram:IncludedSupplyChainTradeLineItem/ram:SpecifiedLineTradeSettlement/ram:SpecifiedTradeSettlementLineMonetarySummation/ram:LineTotalAmount</t>
  </si>
  <si>
    <t>Montant net de ligne de facture</t>
  </si>
  <si>
    <t>Montant total de la ligne de Facture.</t>
  </si>
  <si>
    <t>Ce montant est « net » hors TVA, c'est-à-dire qu'il inclut des remises et charges ou frais au niveau de la ligne ainsi que des autres taxes afférentes.</t>
  </si>
  <si>
    <t>BR-24 : Chaque Ligne de facture (BG-25) doit avoir un Montant net de ligne de facture (BT-131).</t>
  </si>
  <si>
    <t>Line Total Charges (without VAT)</t>
  </si>
  <si>
    <t>/rsm:CrossIndustryInvoice
/rsm:SupplyChainTradeTransaction
/ram:IncludedSupplyChainTradeLineItem
/ram:SpecifiedLineTradeSettlement
/ram:SpecifiedTradeSettlementLineMonetarySummation
/ram:ChargeTotalAmount</t>
  </si>
  <si>
    <t>/rsm:CrossIndustryInvoice/rsm:SupplyChainTradeTransaction/ram:IncludedSupplyChainTradeLineItem/ram:SpecifiedLineTradeSettlement/ram:SpecifiedTradeSettlementLineMonetarySummation/ram:ChargeTotalAmount</t>
  </si>
  <si>
    <t>Montant total des charges de ligne</t>
  </si>
  <si>
    <t>Line Total Allowance Amount (without VAT)</t>
  </si>
  <si>
    <t>/rsm:CrossIndustryInvoice
/rsm:SupplyChainTradeTransaction
/ram:IncludedSupplyChainTradeLineItem
/ram:SpecifiedLineTradeSettlement
/ram:SpecifiedTradeSettlementLineMonetarySummation
/ram:AllowanceTotalAmount</t>
  </si>
  <si>
    <t>/rsm:CrossIndustryInvoice/rsm:SupplyChainTradeTransaction/ram:IncludedSupplyChainTradeLineItem/ram:SpecifiedLineTradeSettlement/ram:SpecifiedTradeSettlementLineMonetarySummation/ram:AllowanceTotalAmount</t>
  </si>
  <si>
    <t>Montant total des remises de ligne</t>
  </si>
  <si>
    <t>Line Total Tax amount</t>
  </si>
  <si>
    <t>/rsm:CrossIndustryInvoice
/rsm:SupplyChainTradeTransaction
/ram:IncludedSupplyChainTradeLineItem
/ram:SpecifiedLineTradeSettlement
/ram:SpecifiedTradeSettlementLineMonetarySummation
/ram:TaxTotalAmount</t>
  </si>
  <si>
    <t>/rsm:CrossIndustryInvoice/rsm:SupplyChainTradeTransaction/ram:IncludedSupplyChainTradeLineItem/ram:SpecifiedLineTradeSettlement/ram:SpecifiedTradeSettlementLineMonetarySummation/ram:TaxTotalAmount</t>
  </si>
  <si>
    <t>Montant total de taxes (TVA)</t>
  </si>
  <si>
    <t>NEW ? (For B2C, Line Total with VAT)</t>
  </si>
  <si>
    <t>Line Grand Total amount</t>
  </si>
  <si>
    <t>/rsm:CrossIndustryInvoice
/rsm:SupplyChainTradeTransaction
/ram:IncludedSupplyChainTradeLineItem
/ram:SpecifiedLineTradeSettlement
/ram:SpecifiedTradeSettlementLineMonetarySummation
/ram:GrandTotalAmount</t>
  </si>
  <si>
    <t>/rsm:CrossIndustryInvoice/rsm:SupplyChainTradeTransaction/ram:IncludedSupplyChainTradeLineItem/ram:SpecifiedLineTradeSettlement/ram:SpecifiedTradeSettlementLineMonetarySummation/ram:GrandTotalAmount</t>
  </si>
  <si>
    <t>Montant total avec taxes</t>
  </si>
  <si>
    <t>Total Allowance AND Charge Amount for this line</t>
  </si>
  <si>
    <t>/rsm:CrossIndustryInvoice
/rsm:SupplyChainTradeTransaction
/ram:IncludedSupplyChainTradeLineItem
/ram:SpecifiedLineTradeSettlement
/ram:SpecifiedTradeSettlementLineMonetarySummation
/ram:TotalAllowanceChargeAmount</t>
  </si>
  <si>
    <t>/rsm:CrossIndustryInvoice/rsm:SupplyChainTradeTransaction/ram:IncludedSupplyChainTradeLineItem/ram:SpecifiedLineTradeSettlement/ram:SpecifiedTradeSettlementLineMonetarySummation/ram:TotalAllowanceChargeAmount</t>
  </si>
  <si>
    <t>Montant total des remises et charges de ligne</t>
  </si>
  <si>
    <t xml:space="preserve">NEW, for multiple preceding Invoice reference, on line level </t>
  </si>
  <si>
    <t>PRECEDING INVOICE REFERENCE</t>
  </si>
  <si>
    <t>A group of business terms providing information on one preceding Invoice (in case of multiple preceding invoice)</t>
  </si>
  <si>
    <t>To be used in case:
- a preceding invoice is corrected
- preceding partial invoices are referred to from a final invoice
-preceding pre-payment invoices are referred to from a final invoice</t>
  </si>
  <si>
    <t>This business group is mandatory in case of a Credit Note which needs to reference more than one invoices it credits, unless the Credit Note refers to a period which must then be present in group BG-14.</t>
  </si>
  <si>
    <t>/rsm:CrossIndustryInvoice
/rsm:SupplyChainTradeTransaction
/ram:IncludedSupplyChainTradeLineItem
/ram:SpecifiedLineTradeSettlement
/ram:InvoiceReferencedDocument</t>
  </si>
  <si>
    <t>/rsm:CrossIndustryInvoice/rsm:SupplyChainTradeTransaction/ram:IncludedSupplyChainTradeLineItem/ram:SpecifiedLineTradeSettlement/ram:InvoiceReferencedDocument</t>
  </si>
  <si>
    <t>RÉFÉRENCE À UNE FACTURE ANTÉRIEURE</t>
  </si>
  <si>
    <t>Groupe de termes métiers fournissant des informations sur une Facture antérieure qui doit être rectifiée ou faire l’objet d’une facture d’avoir (en cas de multiple référence à la facture antérieure, à référencer au niveau de la ligne)</t>
  </si>
  <si>
    <t>À utiliser dans les cas suivants : 
- la correction d'une facture précédente
- la facture finale faisant référence à des factures partielles précédentes
- la facture finale faisant référence à des factures de pré-paiement précédentes</t>
  </si>
  <si>
    <t>Ce groupe est obligatoire en cas d'avoir pour référencer la ou les facture(s) auxquelle(s) l'avoir se réfère en cas de multiple références à une facture antérieure, sauf si l'avoir se réfère à une période qui doit alors être renseignée dans le groupe BG-14.</t>
  </si>
  <si>
    <t>Preceding Invoice reference</t>
  </si>
  <si>
    <t>The identification of an Invoice that was previously sent by the Seller.</t>
  </si>
  <si>
    <t>/rsm:CrossIndustryInvoice
/rsm:SupplyChainTradeTransaction
/ram:IncludedSupplyChainTradeLineItem
/ram:SpecifiedLineTradeSettlement
/ram:InvoiceReferencedDocument
/ram:IssuerAssignedID</t>
  </si>
  <si>
    <t>/rsm:CrossIndustryInvoice/rsm:SupplyChainTradeTransaction/ram:IncludedSupplyChainTradeLineItem/ram:SpecifiedLineTradeSettlement/ram:InvoiceReferencedDocument/ram:IssuerAssignedID</t>
  </si>
  <si>
    <t>Numéro de facture antérieure</t>
  </si>
  <si>
    <t>Identification d'une Facture précédemment envoyée par le Vendeur.</t>
  </si>
  <si>
    <t>Preceding invoive TypeCode</t>
  </si>
  <si>
    <t>The type of preceding Invoice Document</t>
  </si>
  <si>
    <t>Can be used in case of final invoive after prepaid invoice, in order to refernce the previous prepaid invoices.
Codelist UNCL 1001 restricted like BT-3</t>
  </si>
  <si>
    <t>/rsm:CrossIndustryInvoice
/rsm:SupplyChainTradeTransaction
/ram:IncludedSupplyChainTradeLineItem
/ram:SpecifiedLineTradeSettlement
/ram:InvoiceReferencedDocument
/ram:TypeCode</t>
  </si>
  <si>
    <t>/rsm:CrossIndustryInvoice/rsm:SupplyChainTradeTransaction/ram:IncludedSupplyChainTradeLineItem/ram:SpecifiedLineTradeSettlement/ram:InvoiceReferencedDocument/ram:TypeCode</t>
  </si>
  <si>
    <t>Type de facture antérieure</t>
  </si>
  <si>
    <t>Le type de la facture antérieure</t>
  </si>
  <si>
    <t>Peut être utilisée pour référencer des factures d'acompte dans la facture finale
Codelist UNCL 1001 restreinte comme pour BT-3</t>
  </si>
  <si>
    <t>(Preceding Invoice issue date)</t>
  </si>
  <si>
    <t>/rsm:CrossIndustryInvoice/rsm:SupplyChainTradeTransaction/ram:IncludedSupplyChainTradeLineItem/ram:SpecifiedLineTradeSettlement/ram:InvoiceReferencedDocument/ram:FormattedIssueDateTime</t>
  </si>
  <si>
    <t>(Date d'émission de facture antérieure)</t>
  </si>
  <si>
    <t>Preceding Invoice issue date</t>
  </si>
  <si>
    <t>The date when the Preceding Invoice was issued.</t>
  </si>
  <si>
    <t>The Preceding Invoice issue date shall be provided in case the Preceding Invoice identifier is not unique.</t>
  </si>
  <si>
    <t>/rsm:CrossIndustryInvoice
/rsm:SupplyChainTradeTransaction
/ram:IncludedSupplyChainTradeLineItem
/ram:SpecifiedLineTradeSettlement
/ram:InvoiceReferencedDocument
/ram:FormattedIssueDateTime
/qdt:DateTimeString</t>
  </si>
  <si>
    <t>/rsm:CrossIndustryInvoice/rsm:SupplyChainTradeTransaction/ram:IncludedSupplyChainTradeLineItem/ram:SpecifiedLineTradeSettlement/ram:InvoiceReferencedDocument/ram:FormattedIssueDateTime/qdt:DateTimeString</t>
  </si>
  <si>
    <t>Date d'émission de facture antérieure</t>
  </si>
  <si>
    <t>Date à laquelle la Facture antérieure a été émise.</t>
  </si>
  <si>
    <t>La Date d'émission de facture antérieure doit être fournie si l'identifiant de facture antérieure n'est pas unique.</t>
  </si>
  <si>
    <t>/rsm:CrossIndustryInvoice
/rsm:SupplyChainTradeTransaction
/ram:IncludedSupplyChainTradeLineItem
/ram:SpecifiedLineTradeSettlement
/ram:InvoiceReferencedDocument
/ram:FormattedIssueDateTime
/qdt:DateTimeString
/@format</t>
  </si>
  <si>
    <t>/rsm:CrossIndustryInvoice/rsm:SupplyChainTradeTransaction/ram:IncludedSupplyChainTradeLineItem/ram:SpecifiedLineTradeSettlement/ram:InvoiceReferencedDocument/ram:FormattedIssueDateTime/qdt:DateTimeString/@format</t>
  </si>
  <si>
    <t>BT-128-00</t>
  </si>
  <si>
    <t>(Invoice line object identifier)</t>
  </si>
  <si>
    <t>/rsm:CrossIndustryInvoice
/rsm:SupplyChainTradeTransaction
/ram:IncludedSupplyChainTradeLineItem
/ram:SpecifiedLineTradeSettlement
/ram:AdditionalReferencedDocument</t>
  </si>
  <si>
    <t>/rsm:CrossIndustryInvoice/rsm:SupplyChainTradeTransaction/ram:IncludedSupplyChainTradeLineItem/ram:SpecifiedLineTradeSettlement/ram:AdditionalReferencedDocument</t>
  </si>
  <si>
    <t>(Identifiant de l'objet à la ligne)</t>
  </si>
  <si>
    <t>BT-128</t>
  </si>
  <si>
    <t>Invoice line object identifier</t>
  </si>
  <si>
    <t>An identifier for an object on which the invoice line is based, given by the Seller.</t>
  </si>
  <si>
    <t>It may be a subscription number, telephone number, meter point etc., as applicable.</t>
  </si>
  <si>
    <t>/rsm:CrossIndustryInvoice
/rsm:SupplyChainTradeTransaction
/ram:IncludedSupplyChainTradeLineItem
/ram:SpecifiedLineTradeSettlement
/ram:AdditionalReferencedDocument
/ram:IssuerAssignedID</t>
  </si>
  <si>
    <t>/rsm:CrossIndustryInvoice/rsm:SupplyChainTradeTransaction/ram:IncludedSupplyChainTradeLineItem/ram:SpecifiedLineTradeSettlement/ram:AdditionalReferencedDocument/ram:IssuerAssignedID</t>
  </si>
  <si>
    <t>Use with TypeCode "130"</t>
  </si>
  <si>
    <t>Identifiant de l'objet à la ligne</t>
  </si>
  <si>
    <t>Identifiant d'un objet sur lequel la ligne de facturation est basée, attribué par le vendeur.</t>
  </si>
  <si>
    <t>Il peut s'agir d'un numéro d'abonnement, d'un numéro de téléphone, d'un compteur, etc., selon le cas.</t>
  </si>
  <si>
    <t>BT-128-0</t>
  </si>
  <si>
    <t>Value = 130</t>
  </si>
  <si>
    <t>/rsm:CrossIndustryInvoice
/rsm:SupplyChainTradeTransaction
/ram:IncludedSupplyChainTradeLineItem
/ram:SpecifiedLineTradeSettlement
/ram:AdditionalReferencedDocument
/ram:TypeCode</t>
  </si>
  <si>
    <t>/rsm:CrossIndustryInvoice/rsm:SupplyChainTradeTransaction/ram:IncludedSupplyChainTradeLineItem/ram:SpecifiedLineTradeSettlement/ram:AdditionalReferencedDocument/ram:TypeCode</t>
  </si>
  <si>
    <t>Valeur = 130</t>
  </si>
  <si>
    <t>Utiliser Typcode = 130</t>
  </si>
  <si>
    <t>BT-128-1</t>
  </si>
  <si>
    <t>Invoice line object identifier identification
scheme identifier</t>
  </si>
  <si>
    <t>The identification scheme identifier of the Invoice line object identifier.</t>
  </si>
  <si>
    <t>If it may be not clear for the receiver what scheme is used for the identifier, a conditional scheme identifier should be used that shall be chosen from the UNTDID 1153 code list [6] entries.</t>
  </si>
  <si>
    <t>/rsm:CrossIndustryInvoice
/rsm:SupplyChainTradeTransaction
/ram:IncludedSupplyChainTradeLineItem
/ram:SpecifiedLineTradeSettlement
/ram:AdditionalReferencedDocument
/ram:ReferenceTypeCode</t>
  </si>
  <si>
    <t>/rsm:CrossIndustryInvoice/rsm:SupplyChainTradeTransaction/ram:IncludedSupplyChainTradeLineItem/ram:SpecifiedLineTradeSettlement/ram:AdditionalReferencedDocument/ram:ReferenceTypeCode</t>
  </si>
  <si>
    <t>Identifiant du schéma de l'identifiant d'un objet à la ligne de facture.</t>
  </si>
  <si>
    <t>Si l'identifiant du schéma à utiliser par le destinataire n'est pas évident, un identifiant du schéma conditionnel doit être utilisé parmi les entrées de liste de code UNTDID 1153 [6].</t>
  </si>
  <si>
    <t>BT-133-00</t>
  </si>
  <si>
    <t>(Invoice line Buyer accounting reference)</t>
  </si>
  <si>
    <t>/rsm:CrossIndustryInvoice
/rsm:SupplyChainTradeTransaction
/ram:IncludedSupplyChainTradeLineItem
/ram:SpecifiedLineTradeSettlement
/ram:ReceivableSpecifiedTradeAccountingAccount</t>
  </si>
  <si>
    <t>/rsm:CrossIndustryInvoice/rsm:SupplyChainTradeTransaction/ram:IncludedSupplyChainTradeLineItem/ram:SpecifiedLineTradeSettlement/ram:ReceivableSpecifiedTradeAccountingAccount</t>
  </si>
  <si>
    <t>(Référence comptable de l'acheteur)</t>
  </si>
  <si>
    <t>BT-133</t>
  </si>
  <si>
    <t>Invoice line Buyer accounting reference</t>
  </si>
  <si>
    <t>A textual value that specifies where to book the relevant data into the Buyer's financial accounts.</t>
  </si>
  <si>
    <t>If required, this reference shall be provided by the Buyer to the Seller prior to the issuing of the Invoice.</t>
  </si>
  <si>
    <t>/rsm:CrossIndustryInvoice
/rsm:SupplyChainTradeTransaction
/ram:IncludedSupplyChainTradeLineItem
/ram:SpecifiedLineTradeSettlement
/ram:ReceivableSpecifiedTradeAccountingAccount
/ram:ID</t>
  </si>
  <si>
    <t>/rsm:CrossIndustryInvoice/rsm:SupplyChainTradeTransaction/ram:IncludedSupplyChainTradeLineItem/ram:SpecifiedLineTradeSettlement/ram:ReceivableSpecifiedTradeAccountingAccount/ram:ID</t>
  </si>
  <si>
    <t>Référence comptable de l'acheteur</t>
  </si>
  <si>
    <t>Valeur textuelle spécifiant où imputer les données pertinentes dans les comptes comptables de l'Acheteur.</t>
  </si>
  <si>
    <t>Si nécessaire, cette référence doit être fournie par l'Acheteur au Vendeur avant émission de la Facture.</t>
  </si>
  <si>
    <t>/rsm:CrossIndustryInvoice
/rsm:SupplyChainTradeTransaction
/ram:IncludedSupplyChainTradeLineItem
/ram:SpecifiedLineTradeSettlement
/ram:ReceivableSpecifiedTradeAccountingAccount
/ram:TypeCode</t>
  </si>
  <si>
    <t>/rsm:CrossIndustryInvoice/rsm:SupplyChainTradeTransaction/ram:IncludedSupplyChainTradeLineItem/ram:SpecifiedLineTradeSettlement/ram:ReceivableSpecifiedTradeAccountingAccount/ram:TypeCode</t>
  </si>
  <si>
    <t>Code de type de référence comptable de l'acheteur</t>
  </si>
  <si>
    <t>SCT_HTA</t>
  </si>
  <si>
    <t>BT-10-00</t>
  </si>
  <si>
    <t>HEADER TRADE AGREEMENT</t>
  </si>
  <si>
    <t>/rsm:CrossIndustryInvoice
/rsm:SupplyChainTradeTransaction
/ram:ApplicableHeaderTradeAgreement</t>
  </si>
  <si>
    <t>/rsm:CrossIndustryInvoice/rsm:SupplyChainTradeTransaction/ram:ApplicableHeaderTradeAgreement</t>
  </si>
  <si>
    <t>BT-10</t>
  </si>
  <si>
    <t>Buyer reference</t>
  </si>
  <si>
    <t>An identifier assigned by the Buyer used for internal routing purposes.</t>
  </si>
  <si>
    <t>The identifier is defined by the Buyer (e.g. contact ID, department, office id, project code), but provided by the Seller in the Invoice.</t>
  </si>
  <si>
    <t>CHORUS PRO: for the public sector, it is the "Service Exécutant". It is mandatory for some buyers. It must belong to the Chorus Pro repository. It is limited to 100 characters.</t>
  </si>
  <si>
    <t>/rsm:CrossIndustryInvoice
/rsm:SupplyChainTradeTransaction
/ram:ApplicableHeaderTradeAgreement
/ram:BuyerReference</t>
  </si>
  <si>
    <t>/rsm:CrossIndustryInvoice/rsm:SupplyChainTradeTransaction/ram:ApplicableHeaderTradeAgreement/ram:BuyerReference</t>
  </si>
  <si>
    <t>Référence de l’acheteur</t>
  </si>
  <si>
    <t>Identifiant attribué par l'Acheteur et destiné au routage de la facture en interne.</t>
  </si>
  <si>
    <t>L'identifiant est défini par l'Acheteur (par exemple, ID de contact, service, ID de bureau, code de projet) mais est indiqué par le Vendeur dans la Facture.</t>
  </si>
  <si>
    <t>CHORUS PRO : pour le secteur public, il s'agit du "Service Executant". Il est obligatoire pour certains acheteurs. Il doit appartenir au référentiel Chorus Pro. Il est limité à 100 caractères</t>
  </si>
  <si>
    <t>BG-4</t>
  </si>
  <si>
    <t>SELLER</t>
  </si>
  <si>
    <t>A group of business terms providing information about the Seller.</t>
  </si>
  <si>
    <t>/rsm:CrossIndustryInvoice
/rsm:SupplyChainTradeTransaction
/ram:ApplicableHeaderTradeAgreement
/ram:SellerTradeParty</t>
  </si>
  <si>
    <t>/rsm:CrossIndustryInvoice/rsm:SupplyChainTradeTransaction/ram:ApplicableHeaderTradeAgreement/ram:SellerTradeParty</t>
  </si>
  <si>
    <t>VENDEUR</t>
  </si>
  <si>
    <t>Groupe de termes métiers fournissant des informations sur le Vendeur.</t>
  </si>
  <si>
    <t>BT-29</t>
  </si>
  <si>
    <t>Seller identifier</t>
  </si>
  <si>
    <t>An identification of the Seller.</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</si>
  <si>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
If used, the identification scheme identifier shall be chosen from the entries of the list published by the ISO/IEC 6523 maintenance agency.</t>
  </si>
  <si>
    <t>If the seller has a GlobalID, he can use it with the tag below. Otherwise, it uses the ID.</t>
  </si>
  <si>
    <t>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</si>
  <si>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/ram:ID</t>
  </si>
  <si>
    <t>/rsm:CrossIndustryInvoice/rsm:SupplyChainTradeTransaction/ram:ApplicableHeaderTradeAgreement/ram:SellerTradeParty/ram:ID</t>
  </si>
  <si>
    <t>SYN-1, CAR-3</t>
  </si>
  <si>
    <t>Identifiant du vendeur</t>
  </si>
  <si>
    <t>Identification du Vendeur.</t>
  </si>
  <si>
    <t>Dans de nombreux systèmes, l'Identifiant du vendeur est un élément d'information clé. Plusieurs Identifiants de vendeur peuvent être attribués ou spécifiés. Toutefois, tous les identifiants sont spécifiques à un contexte et lorsqu'il y a échange de données entre des systèmes, il est important de les différencier en utilisant un schéma d'identification différent.</t>
  </si>
  <si>
    <t>Si le vendeur dispose d'un GlobalID, il peut l'utiliser avec la balise ci-dessous. Sinon, il utilise l'ID.</t>
  </si>
  <si>
    <t>BR-CO-26 : Pour que l'acheteur identifie automatiquement un fournisseur, l'Identifiant du Vendeur (BT-29), l'Identifiant d'enregistrement légal du vendeur (BT-30) et/ou l'Identifiant à la TVA du vendeur  (BT-31) doivent être présents.</t>
  </si>
  <si>
    <t>BT-29-0</t>
  </si>
  <si>
    <t>Seller identifier (Global ID)</t>
  </si>
  <si>
    <t>/rsm:CrossIndustryInvoice
/rsm:SupplyChainTradeTransaction
/ram:ApplicableHeaderTradeAgreement
/ram:SellerTradeParty
/ram:GlobalID</t>
  </si>
  <si>
    <t>/rsm:CrossIndustryInvoice/rsm:SupplyChainTradeTransaction/ram:ApplicableHeaderTradeAgreement/ram:SellerTradeParty/ram:GlobalID</t>
  </si>
  <si>
    <t>Identifiant du vendeur (Global ID)</t>
  </si>
  <si>
    <t>Identifiant du schéma de l'identifiant global</t>
  </si>
  <si>
    <t>GlobalID, si un identifiant global existe et peut être déterminé dans le @schemeID, sinon utiliser ID</t>
  </si>
  <si>
    <t>BT-29-1</t>
  </si>
  <si>
    <t>Seller identifier identification scheme identifier</t>
  </si>
  <si>
    <t>The identification scheme identifier of the Seller identifier.</t>
  </si>
  <si>
    <t xml:space="preserve">In particular, the following codes can be used:
0021 : SWIFT
0060 : DUNS
0088 : GLN
0177 : ODETTE 
</t>
  </si>
  <si>
    <t>/rsm:CrossIndustryInvoice
/rsm:SupplyChainTradeTransaction
/ram:ApplicableHeaderTradeAgreement
/ram:SellerTradeParty
/ram:GlobalID
/@schemeID</t>
  </si>
  <si>
    <t>/rsm:CrossIndustryInvoice/rsm:SupplyChainTradeTransaction/ram:ApplicableHeaderTradeAgreement/ram:SellerTradeParty/ram:GlobalID/@schemeID</t>
  </si>
  <si>
    <t>Identifiant du schéma de l'identifiant du vendeur.</t>
  </si>
  <si>
    <t xml:space="preserve">En particulier les codes suivant peuvent être utilisés : 
0021 : SWIFT
0060 : DUNS
0088 : GLN
0177 : ODETTE 
</t>
  </si>
  <si>
    <t>BT-27</t>
  </si>
  <si>
    <t>Seller name</t>
  </si>
  <si>
    <t>The full formal name by which the Seller is registered in the national registry of legal entities or as a Taxable person or otherwise trades as a person or persons.</t>
  </si>
  <si>
    <t>BR-6: An Invoice shall contain the Seller name (BT-27).</t>
  </si>
  <si>
    <t>/rsm:CrossIndustryInvoice
/rsm:SupplyChainTradeTransaction
/ram:ApplicableHeaderTradeAgreement
/ram:SellerTradeParty
/ram:Name</t>
  </si>
  <si>
    <t>/rsm:CrossIndustryInvoice/rsm:SupplyChainTradeTransaction/ram:ApplicableHeaderTradeAgreement/ram:SellerTradeParty/ram:Name</t>
  </si>
  <si>
    <t>Raison sociale du vendeur</t>
  </si>
  <si>
    <t>Dénomination officielle complète sous laquelle le Vendeur est inscrit dans le registre national des personnes morales ou en tant qu'Assujetti, ou alors exerce ses activités en tant que personne ou groupe de personnes.</t>
  </si>
  <si>
    <t>BR-6 : Une Facture doit comporter la Raison sociale du vendeur (BT-27).</t>
  </si>
  <si>
    <t>BT-33</t>
  </si>
  <si>
    <t>Seller additional legal information</t>
  </si>
  <si>
    <t>Additional legal information relevant for the Seller.</t>
  </si>
  <si>
    <t>Such as share capital.</t>
  </si>
  <si>
    <t>/rsm:CrossIndustryInvoice
/rsm:SupplyChainTradeTransaction
/ram:ApplicableHeaderTradeAgreement
/ram:SellerTradeParty
/ram:Description</t>
  </si>
  <si>
    <t>/rsm:CrossIndustryInvoice/rsm:SupplyChainTradeTransaction/ram:ApplicableHeaderTradeAgreement/ram:SellerTradeParty/ram:Description</t>
  </si>
  <si>
    <t>Informations juridiques additionnelles sur le vendeur</t>
  </si>
  <si>
    <t>Informations juridiques additionnelles sur le Vendeur.</t>
  </si>
  <si>
    <t> Exemple : capital social.</t>
  </si>
  <si>
    <t>BT-30-00</t>
  </si>
  <si>
    <t>SELLER LEGAL ORGANIZATION</t>
  </si>
  <si>
    <t>/rsm:CrossIndustryInvoice
/rsm:SupplyChainTradeTransaction
/ram:ApplicableHeaderTradeAgreement
/ram:SellerTradeParty
/ram:SpecifiedLegalOrganization</t>
  </si>
  <si>
    <t>/rsm:CrossIndustryInvoice/rsm:SupplyChainTradeTransaction/ram:ApplicableHeaderTradeAgreement/ram:SellerTradeParty/ram:SpecifiedLegalOrganization</t>
  </si>
  <si>
    <t>ENREGISTREMENT LÉGAL DU VENDEUR</t>
  </si>
  <si>
    <t>BT-30</t>
  </si>
  <si>
    <t>Seller legal registration identifier</t>
  </si>
  <si>
    <t>An identifier issued by an official registrar that identifies the Seller as a legal entity or person.</t>
  </si>
  <si>
    <t>If no identification scheme is specified, it should be known by Buyer and Seller.</t>
  </si>
  <si>
    <t>/rsm:CrossIndustryInvoice
/rsm:SupplyChainTradeTransaction
/ram:ApplicableHeaderTradeAgreement
/ram:SellerTradeParty
/ram:SpecifiedLegalOrganization
/ram:ID</t>
  </si>
  <si>
    <t>/rsm:CrossIndustryInvoice/rsm:SupplyChainTradeTransaction/ram:ApplicableHeaderTradeAgreement/ram:SellerTradeParty/ram:SpecifiedLegalOrganization/ram:ID</t>
  </si>
  <si>
    <t>Identifiant d’enregistrement légal du vendeur</t>
  </si>
  <si>
    <t>Identifiant délivré par un organisme d’enregistrement officiel, qui identifie le Vendeur comme une entité juridique ou une personne morale.</t>
  </si>
  <si>
    <t>Si aucun schéma d'identification n'est précisé, il devrait être connu de l'Acheteur et du Vendeur.</t>
  </si>
  <si>
    <t>BT-30-1</t>
  </si>
  <si>
    <t>Seller legal registration identifier identification scheme identifier</t>
  </si>
  <si>
    <t>The identification scheme identifier of the Seller legal registration identifier.</t>
  </si>
  <si>
    <t>/rsm:CrossIndustryInvoice
/rsm:SupplyChainTradeTransaction
/ram:ApplicableHeaderTradeAgreement
/ram:SellerTradeParty
/ram:SpecifiedLegalOrganization
/ram:ID
/@schemeID</t>
  </si>
  <si>
    <t>/rsm:CrossIndustryInvoice/rsm:SupplyChainTradeTransaction/ram:ApplicableHeaderTradeAgreement/ram:SellerTradeParty/ram:SpecifiedLegalOrganization/ram:ID/@schemeID</t>
  </si>
  <si>
    <t>Identifiant du schéma de l'identifiant d'enregistrement légal du vendeur.</t>
  </si>
  <si>
    <t>Pour un SIREN ou un SIRET, la valeur de ce champ est "0002"</t>
  </si>
  <si>
    <t>BT-28</t>
  </si>
  <si>
    <t>Seller trading name</t>
  </si>
  <si>
    <t>A name by which the Seller is known, other than Seller name (also known as Business name).</t>
  </si>
  <si>
    <t>This may be used if different from the Seller name.</t>
  </si>
  <si>
    <t>CHORUS PRO: this field is limied to 99 characters.</t>
  </si>
  <si>
    <t>/rsm:CrossIndustryInvoice
/rsm:SupplyChainTradeTransaction
/ram:ApplicableHeaderTradeAgreement
/ram:SellerTradeParty
/ram:SpecifiedLegalOrganization
/ram:TradingBusinessName</t>
  </si>
  <si>
    <t>/rsm:CrossIndustryInvoice/rsm:SupplyChainTradeTransaction/ram:ApplicableHeaderTradeAgreement/ram:SellerTradeParty/ram:SpecifiedLegalOrganization/ram:TradingBusinessName</t>
  </si>
  <si>
    <t>Appellation commerciale du vendeur</t>
  </si>
  <si>
    <t>Nom sous lequel le Vendeur est connu, autre que la Raison sociale du vendeur (également appelée Dénomination commerciale).</t>
  </si>
  <si>
    <t>Elle peut être utilisée si elle diffère de la Raison sociale du Vendeur.</t>
  </si>
  <si>
    <t>CHORUS PRO : ce champ est limité à 99 caractères</t>
  </si>
  <si>
    <t>SELLER LEGAL POSTAL ADDRESS</t>
  </si>
  <si>
    <t>Legal address of the seller in case the seller address is different</t>
  </si>
  <si>
    <t>/rsm:CrossIndustryInvoice
/rsm:SupplyChainTradeTransaction
/ram:ApplicableHeaderTradeAgreement
/ram:SellerTradeParty
/ram:SpecifiedLegalOrganization
/ram:PostalTradeAddress</t>
  </si>
  <si>
    <t>/rsm:CrossIndustryInvoice/rsm:SupplyChainTradeTransaction/ram:ApplicableHeaderTradeAgreement/ram:SellerTradeParty/ram:SpecifiedLegalOrganization/ram:PostalTradeAddress</t>
  </si>
  <si>
    <t>Adresse postale légale</t>
  </si>
  <si>
    <t>Adresse légale de la Partie dans le cas où elle est différente de son adresse usuelle</t>
  </si>
  <si>
    <t>Postcode Code</t>
  </si>
  <si>
    <t>The identifier for an addressable group of properties according to the relevant postal service.</t>
  </si>
  <si>
    <t>Such as a ZIP code or a post code.</t>
  </si>
  <si>
    <t>/rsm:CrossIndustryInvoice
/rsm:SupplyChainTradeTransaction
/ram:ApplicableHeaderTradeAgreement
/ram:SellerTradeParty
/ram:SpecifiedLegalOrganization
/ram:PostalTradeAddress
/ram:PostcodeCode</t>
  </si>
  <si>
    <t>/rsm:CrossIndustryInvoice/rsm:SupplyChainTradeTransaction/ram:ApplicableHeaderTradeAgreement/ram:SellerTradeParty/ram:SpecifiedLegalOrganization/ram:PostalTradeAddress/ram:PostcodeCode</t>
  </si>
  <si>
    <t>Code postal du vendeur</t>
  </si>
  <si>
    <t>Line One</t>
  </si>
  <si>
    <t>The main address line in an address.</t>
  </si>
  <si>
    <t>Usually the street name and number or post office box.</t>
  </si>
  <si>
    <t>/rsm:CrossIndustryInvoice
/rsm:SupplyChainTradeTransaction
/ram:ApplicableHeaderTradeAgreement
/ram:SellerTradeParty
/ram:SpecifiedLegalOrganization
/ram:PostalTradeAddress
/ram:LineOne</t>
  </si>
  <si>
    <t>/rsm:CrossIndustryInvoice/rsm:SupplyChainTradeTransaction/ram:ApplicableHeaderTradeAgreement/ram:SellerTradeParty/ram:SpecifiedLegalOrganization/ram:PostalTradeAddress/ram:LineOne</t>
  </si>
  <si>
    <t>Adresse légale du vendeur - Ligne 1</t>
  </si>
  <si>
    <t>Line Two</t>
  </si>
  <si>
    <t>An additional address line in an address that can be used to give further details supplementing the main line.</t>
  </si>
  <si>
    <t>/rsm:CrossIndustryInvoice
/rsm:SupplyChainTradeTransaction
/ram:ApplicableHeaderTradeAgreement
/ram:SellerTradeParty
/ram:SpecifiedLegalOrganization
/ram:PostalTradeAddress
/ram:LineTwo</t>
  </si>
  <si>
    <t>/rsm:CrossIndustryInvoice/rsm:SupplyChainTradeTransaction/ram:ApplicableHeaderTradeAgreement/ram:SellerTradeParty/ram:SpecifiedLegalOrganization/ram:PostalTradeAddress/ram:LineTwo</t>
  </si>
  <si>
    <t>Adresse légale du vendeur - Ligne 2</t>
  </si>
  <si>
    <t>Line Three</t>
  </si>
  <si>
    <t>/rsm:CrossIndustryInvoice
/rsm:SupplyChainTradeTransaction
/ram:ApplicableHeaderTradeAgreement
/ram:SellerTradeParty
/ram:SpecifiedLegalOrganization
/ram:PostalTradeAddress
/ram:LineThree</t>
  </si>
  <si>
    <t>/rsm:CrossIndustryInvoice/rsm:SupplyChainTradeTransaction/ram:ApplicableHeaderTradeAgreement/ram:SellerTradeParty/ram:SpecifiedLegalOrganization/ram:PostalTradeAddress/ram:LineThree</t>
  </si>
  <si>
    <t>Adresse légale du vendeur - Ligne 3</t>
  </si>
  <si>
    <t>City Name</t>
  </si>
  <si>
    <t>The common name of the city, town or village, where the Seller address is located.</t>
  </si>
  <si>
    <t>/rsm:CrossIndustryInvoice
/rsm:SupplyChainTradeTransaction
/ram:ApplicableHeaderTradeAgreement
/ram:SellerTradeParty
/ram:SpecifiedLegalOrganization
/ram:PostalTradeAddress
/ram:CityName</t>
  </si>
  <si>
    <t>/rsm:CrossIndustryInvoice/rsm:SupplyChainTradeTransaction/ram:ApplicableHeaderTradeAgreement/ram:SellerTradeParty/ram:SpecifiedLegalOrganization/ram:PostalTradeAddress/ram:CityName</t>
  </si>
  <si>
    <t>Localité du vendeur</t>
  </si>
  <si>
    <t>Country ID</t>
  </si>
  <si>
    <t>A code that identifies the country.</t>
  </si>
  <si>
    <t>If no tax representative is specified, this is the 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</si>
  <si>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/ram:SellerTradeParty
/ram:SpecifiedLegalOrganization
/ram:PostalTradeAddress
/ram:CountryID</t>
  </si>
  <si>
    <t>/rsm:CrossIndustryInvoice/rsm:SupplyChainTradeTransaction/ram:ApplicableHeaderTradeAgreement/ram:SellerTradeParty/ram:SpecifiedLegalOrganization/ram:PostalTradeAddress/ram:CountryID</t>
  </si>
  <si>
    <t>Code de pays du vendeur</t>
  </si>
  <si>
    <t>Country Subdivision Name</t>
  </si>
  <si>
    <t>The subdivision of a country.</t>
  </si>
  <si>
    <t>Such as a region, a county, a state, a province, etc.</t>
  </si>
  <si>
    <t>/rsm:CrossIndustryInvoice
/rsm:SupplyChainTradeTransaction
/ram:ApplicableHeaderTradeAgreement
/ram:SellerTradeParty
/ram:SpecifiedLegalOrganization
/ram:PostalTradeAddress
/ram:CountrySubDivisionName</t>
  </si>
  <si>
    <t>/rsm:CrossIndustryInvoice/rsm:SupplyChainTradeTransaction/ram:ApplicableHeaderTradeAgreement/ram:SellerTradeParty/ram:SpecifiedLegalOrganization/ram:PostalTradeAddress/ram:CountrySubDivisionName</t>
  </si>
  <si>
    <t>Subdivision d'un pays.</t>
  </si>
  <si>
    <t>Exemple : région, comté, état, province, etc.</t>
  </si>
  <si>
    <t>BG-6</t>
  </si>
  <si>
    <t>SELLER CONTACT</t>
  </si>
  <si>
    <t>A group of business terms providing contact information about the Seller.</t>
  </si>
  <si>
    <t>/rsm:CrossIndustryInvoice
/rsm:SupplyChainTradeTransaction
/ram:ApplicableHeaderTradeAgreement
/ram:SellerTradeParty
/ram:DefinedTradeContact</t>
  </si>
  <si>
    <t>/rsm:CrossIndustryInvoice/rsm:SupplyChainTradeTransaction/ram:ApplicableHeaderTradeAgreement/ram:SellerTradeParty/ram:DefinedTradeContact</t>
  </si>
  <si>
    <t>COORDONNÉES DU VENDEUR</t>
  </si>
  <si>
    <t>Groupe de termes métiers fournissant des informations de contact concernant le Vendeur.</t>
  </si>
  <si>
    <t>BT-41</t>
  </si>
  <si>
    <t>Seller contact point</t>
  </si>
  <si>
    <t>A contact point for a legal entity or person.</t>
  </si>
  <si>
    <t>Such as person name, contact identification, department or office identification : Person Name</t>
  </si>
  <si>
    <t>/rsm:CrossIndustryInvoice
/rsm:SupplyChainTradeTransaction
/ram:ApplicableHeaderTradeAgreement
/ram:SellerTradeParty
/ram:DefinedTradeContact
/ram:PersonName</t>
  </si>
  <si>
    <t>/rsm:CrossIndustryInvoice/rsm:SupplyChainTradeTransaction/ram:ApplicableHeaderTradeAgreement/ram:SellerTradeParty/ram:DefinedTradeContact/ram:PersonName</t>
  </si>
  <si>
    <t>STR-5</t>
  </si>
  <si>
    <t>Point de contact vendeur</t>
  </si>
  <si>
    <t>Point de contact correspondant à une entité juridique ou à une personne morale.</t>
  </si>
  <si>
    <t>Exemple : nom d'une personne, ou identification d'un contact, d'un service ou d'un bureau : PERSON</t>
  </si>
  <si>
    <t>BT-41-0</t>
  </si>
  <si>
    <t>Such as person name, contact identification, department or office identification : Department Name</t>
  </si>
  <si>
    <t>/rsm:CrossIndustryInvoice
/rsm:SupplyChainTradeTransaction
/ram:ApplicableHeaderTradeAgreement
/ram:SellerTradeParty
/ram:DefinedTradeContact
/ram:DepartmentName</t>
  </si>
  <si>
    <t>/rsm:CrossIndustryInvoice/rsm:SupplyChainTradeTransaction/ram:ApplicableHeaderTradeAgreement/ram:SellerTradeParty/ram:DefinedTradeContact/ram:DepartmentName</t>
  </si>
  <si>
    <t>Exemple : nom d'une personne, ou identification d'un contact, d'un service ou d'un bureau : DEP</t>
  </si>
  <si>
    <t>Seller Contact - Type</t>
  </si>
  <si>
    <t>/rsm:CrossIndustryInvoice
/rsm:SupplyChainTradeTransaction
/ram:ApplicableHeaderTradeAgreement
/ram:SellerTradeParty
/ram:DefinedTradeContact
/ram:TypeCode</t>
  </si>
  <si>
    <t>/rsm:CrossIndustryInvoice/rsm:SupplyChainTradeTransaction/ram:ApplicableHeaderTradeAgreement/ram:SellerTradeParty/ram:DefinedTradeContact/ram:TypeCode</t>
  </si>
  <si>
    <t>Type de Point de contact vendeur</t>
  </si>
  <si>
    <t>BT-42-00</t>
  </si>
  <si>
    <t>(Seller contact telephone number)</t>
  </si>
  <si>
    <t>/rsm:CrossIndustryInvoice
/rsm:SupplyChainTradeTransaction
/ram:ApplicableHeaderTradeAgreement
/ram:SellerTradeParty
/ram:DefinedTradeContact
/ram:TelephoneUniversalCommunication</t>
  </si>
  <si>
    <t>/rsm:CrossIndustryInvoice/rsm:SupplyChainTradeTransaction/ram:ApplicableHeaderTradeAgreement/ram:SellerTradeParty/ram:DefinedTradeContact/ram:TelephoneUniversalCommunication</t>
  </si>
  <si>
    <t>(Numéro de téléphone du contact vendeur)</t>
  </si>
  <si>
    <t>BT-42</t>
  </si>
  <si>
    <t>Seller contact telephone number</t>
  </si>
  <si>
    <t>A phone number for the contact point.</t>
  </si>
  <si>
    <t>/rsm:CrossIndustryInvoice
/rsm:SupplyChainTradeTransaction
/ram:ApplicableHeaderTradeAgreement
/ram:SellerTradeParty
/ram:DefinedTradeContact
/ram:TelephoneUniversalCommunication
/ram:CompleteNumber</t>
  </si>
  <si>
    <t>/rsm:CrossIndustryInvoice/rsm:SupplyChainTradeTransaction/ram:ApplicableHeaderTradeAgreement/ram:SellerTradeParty/ram:DefinedTradeContact/ram:TelephoneUniversalCommunication/ram:CompleteNumber</t>
  </si>
  <si>
    <t>Numéro de téléphone du contact vendeur</t>
  </si>
  <si>
    <t>Numéro de téléphone du point de contact.</t>
  </si>
  <si>
    <t>(Seller Fax Number)</t>
  </si>
  <si>
    <t>/rsm:CrossIndustryInvoice
/rsm:SupplyChainTradeTransaction
/ram:ApplicableHeaderTradeAgreement
/ram:SellerTradeParty
/ram:DefinedTradeContact
/ram:FaxUniversalCommunication</t>
  </si>
  <si>
    <t>/rsm:CrossIndustryInvoice/rsm:SupplyChainTradeTransaction/ram:ApplicableHeaderTradeAgreement/ram:SellerTradeParty/ram:DefinedTradeContact/ram:FaxUniversalCommunication</t>
  </si>
  <si>
    <t>Seller Fax Number</t>
  </si>
  <si>
    <t>/rsm:CrossIndustryInvoice
/rsm:SupplyChainTradeTransaction
/ram:ApplicableHeaderTradeAgreement
/ram:SellerTradeParty
/ram:DefinedTradeContact
/ram:FaxUniversalCommunication
/ram:CompleteNumber</t>
  </si>
  <si>
    <t>/rsm:CrossIndustryInvoice/rsm:SupplyChainTradeTransaction/ram:ApplicableHeaderTradeAgreement/ram:SellerTradeParty/ram:DefinedTradeContact/ram:FaxUniversalCommunication/ram:CompleteNumber</t>
  </si>
  <si>
    <t>Numéro de fax du contact vendeur</t>
  </si>
  <si>
    <t>BT-43-00</t>
  </si>
  <si>
    <t>(Seller contact email address)</t>
  </si>
  <si>
    <t>/rsm:CrossIndustryInvoice
/rsm:SupplyChainTradeTransaction
/ram:ApplicableHeaderTradeAgreement
/ram:SellerTradeParty
/ram:DefinedTradeContact
/ram:EmailURIUniversalCommunication</t>
  </si>
  <si>
    <t>/rsm:CrossIndustryInvoice/rsm:SupplyChainTradeTransaction/ram:ApplicableHeaderTradeAgreement/ram:SellerTradeParty/ram:DefinedTradeContact/ram:EmailURIUniversalCommunication</t>
  </si>
  <si>
    <t>(Adresse électronique du contact vendeur)</t>
  </si>
  <si>
    <t>BT-43</t>
  </si>
  <si>
    <t>Seller contact email address</t>
  </si>
  <si>
    <t>An e-mail address for the contact point.</t>
  </si>
  <si>
    <t>/rsm:CrossIndustryInvoice
/rsm:SupplyChainTradeTransaction
/ram:ApplicableHeaderTradeAgreement
/ram:SellerTradeParty
/ram:DefinedTradeContact
/ram:EmailURIUniversalCommunication
/ram:URIID</t>
  </si>
  <si>
    <t>/rsm:CrossIndustryInvoice/rsm:SupplyChainTradeTransaction/ram:ApplicableHeaderTradeAgreement/ram:SellerTradeParty/ram:DefinedTradeContact/ram:EmailURIUniversalCommunication/ram:URIID</t>
  </si>
  <si>
    <t>Adresse électronique du contact vendeur</t>
  </si>
  <si>
    <t>Adresse e-mail du point de contact.</t>
  </si>
  <si>
    <t>BG-5</t>
  </si>
  <si>
    <t>SELLER POSTAL ADDRESS</t>
  </si>
  <si>
    <t>A group of business terms providing information about the address of the Seller.</t>
  </si>
  <si>
    <t>Sufficient components of the address are to be filled to comply with legal requirements.</t>
  </si>
  <si>
    <t>Like any address, the fields necessary to define the address must appear. The country code is mandatory.</t>
  </si>
  <si>
    <t>BR-8: An Invoice shall contain the Seller postal address (BG-5).</t>
  </si>
  <si>
    <t>/rsm:CrossIndustryInvoice
/rsm:SupplyChainTradeTransaction
/ram:ApplicableHeaderTradeAgreement
/ram:SellerTradeParty
/ram:PostalTradeAddress</t>
  </si>
  <si>
    <t>/rsm:CrossIndustryInvoice/rsm:SupplyChainTradeTransaction/ram:ApplicableHeaderTradeAgreement/ram:SellerTradeParty/ram:PostalTradeAddress</t>
  </si>
  <si>
    <t>ADRESSE POSTALE DU VENDEUR</t>
  </si>
  <si>
    <t>Groupe de termes métiers fournissant des informations sur l'adresse du Vendeur.</t>
  </si>
  <si>
    <t>Les éléments pertinents de l'adresse doivent être remplis pour se conformer aux exigences légales.</t>
  </si>
  <si>
    <t>Comme toute adresse, les champs nécessaires pour définir l'adresse doivent figurer. Le code pays est obligatoire.</t>
  </si>
  <si>
    <t>BR-8 : Une Facture doit comporter l'Adresse postale du vendeur (BG-5).</t>
  </si>
  <si>
    <t>BT-38</t>
  </si>
  <si>
    <t>Seller post code</t>
  </si>
  <si>
    <t>/rsm:CrossIndustryInvoice
/rsm:SupplyChainTradeTransaction
/ram:ApplicableHeaderTradeAgreement
/ram:SellerTradeParty
/ram:PostalTradeAddress
/ram:PostcodeCode</t>
  </si>
  <si>
    <t>/rsm:CrossIndustryInvoice/rsm:SupplyChainTradeTransaction/ram:ApplicableHeaderTradeAgreement/ram:SellerTradeParty/ram:PostalTradeAddress/ram:PostcodeCode</t>
  </si>
  <si>
    <t>Identifiant d'un groupe adressable de propriétés, conforme au service postal concerné.</t>
  </si>
  <si>
    <t>Exemple : code postal ou numéro postal d'acheminement.</t>
  </si>
  <si>
    <t>BT-35</t>
  </si>
  <si>
    <t>Seller address line 1</t>
  </si>
  <si>
    <t>/rsm:CrossIndustryInvoice
/rsm:SupplyChainTradeTransaction
/ram:ApplicableHeaderTradeAgreement
/ram:SellerTradeParty
/ram:PostalTradeAddress
/ram:LineOne</t>
  </si>
  <si>
    <t>/rsm:CrossIndustryInvoice/rsm:SupplyChainTradeTransaction/ram:ApplicableHeaderTradeAgreement/ram:SellerTradeParty/ram:PostalTradeAddress/ram:LineOne</t>
  </si>
  <si>
    <t>Adresse du vendeur - Ligne 1</t>
  </si>
  <si>
    <t>Ligne principale d'une adresse.</t>
  </si>
  <si>
    <t>Généralement, le nom et le numéro de la rue ou la boîte postale.</t>
  </si>
  <si>
    <t>BT-36</t>
  </si>
  <si>
    <t>Seller address line 2</t>
  </si>
  <si>
    <t>/rsm:CrossIndustryInvoice
/rsm:SupplyChainTradeTransaction
/ram:ApplicableHeaderTradeAgreement
/ram:SellerTradeParty
/ram:PostalTradeAddress
/ram:LineTwo</t>
  </si>
  <si>
    <t>/rsm:CrossIndustryInvoice/rsm:SupplyChainTradeTransaction/ram:ApplicableHeaderTradeAgreement/ram:SellerTradeParty/ram:PostalTradeAddress/ram:LineTwo</t>
  </si>
  <si>
    <t>Adresse du vendeur - Ligne 2</t>
  </si>
  <si>
    <t>Ligne supplémentaire d'une adresse, qui peut être utilisée pour donner des précisions et compléter la ligne principale.</t>
  </si>
  <si>
    <t>BT-162</t>
  </si>
  <si>
    <t>Seller address line 3</t>
  </si>
  <si>
    <t>/rsm:CrossIndustryInvoice
/rsm:SupplyChainTradeTransaction
/ram:ApplicableHeaderTradeAgreement
/ram:SellerTradeParty
/ram:PostalTradeAddress
/ram:LineThree</t>
  </si>
  <si>
    <t>/rsm:CrossIndustryInvoice/rsm:SupplyChainTradeTransaction/ram:ApplicableHeaderTradeAgreement/ram:SellerTradeParty/ram:PostalTradeAddress/ram:LineThree</t>
  </si>
  <si>
    <t>Adresse du vendeur - Ligne 3</t>
  </si>
  <si>
    <t>BT-37</t>
  </si>
  <si>
    <t>Seller city</t>
  </si>
  <si>
    <t>/rsm:CrossIndustryInvoice
/rsm:SupplyChainTradeTransaction
/ram:ApplicableHeaderTradeAgreement
/ram:SellerTradeParty
/ram:PostalTradeAddress
/ram:CityName</t>
  </si>
  <si>
    <t>/rsm:CrossIndustryInvoice/rsm:SupplyChainTradeTransaction/ram:ApplicableHeaderTradeAgreement/ram:SellerTradeParty/ram:PostalTradeAddress/ram:CityName</t>
  </si>
  <si>
    <t>Nom usuel de la commune, ville ou village, dans laquelle se trouve l'adresse du Vendeur.</t>
  </si>
  <si>
    <t>BT-40</t>
  </si>
  <si>
    <t>Seller country code</t>
  </si>
  <si>
    <t>BR-9: The   Seller   postal   address   (BG-5)   shall   contain   a   Seller country code (BT-40).</t>
  </si>
  <si>
    <t>/rsm:CrossIndustryInvoice
/rsm:SupplyChainTradeTransaction
/ram:ApplicableHeaderTradeAgreement
/ram:SellerTradeParty
/ram:PostalTradeAddress
/ram:CountryID</t>
  </si>
  <si>
    <t>/rsm:CrossIndustryInvoice/rsm:SupplyChainTradeTransaction/ram:ApplicableHeaderTradeAgreement/ram:SellerTradeParty/ram:PostalTradeAddress/ram:CountryID</t>
  </si>
  <si>
    <t>Code d'identification du pays.</t>
  </si>
  <si>
    <t>BR-9 : L'Adresse postale du vendeur (BG-5) doit contenir un Code de pays du vendeur (BT-40).</t>
  </si>
  <si>
    <t>BT-39</t>
  </si>
  <si>
    <t>Seller country subdivision</t>
  </si>
  <si>
    <t>/rsm:CrossIndustryInvoice
/rsm:SupplyChainTradeTransaction
/ram:ApplicableHeaderTradeAgreement
/ram:SellerTradeParty
/ram:PostalTradeAddress
/ram:CountrySubDivisionName</t>
  </si>
  <si>
    <t>/rsm:CrossIndustryInvoice/rsm:SupplyChainTradeTransaction/ram:ApplicableHeaderTradeAgreement/ram:SellerTradeParty/ram:PostalTradeAddress/ram:CountrySubDivisionName</t>
  </si>
  <si>
    <t>Subdivision du pays du vendeur</t>
  </si>
  <si>
    <t>BT-34-00</t>
  </si>
  <si>
    <t>(SELLER ELECTRONIC ADDRESS)</t>
  </si>
  <si>
    <t>/rsm:CrossIndustryInvoice
/rsm:SupplyChainTradeTransaction
/ram:ApplicableHeaderTradeAgreement
/ram:SellerTradeParty
/ram:URIUniversalCommunication</t>
  </si>
  <si>
    <t>/rsm:CrossIndustryInvoice/rsm:SupplyChainTradeTransaction/ram:ApplicableHeaderTradeAgreement/ram:SellerTradeParty/ram:URIUniversalCommunication</t>
  </si>
  <si>
    <t>(ADRESSE ÉLECTRONIQUE DU VENDEUR )</t>
  </si>
  <si>
    <t>BT-34</t>
  </si>
  <si>
    <t>Seller electronic address</t>
  </si>
  <si>
    <t>Identifies the Seller's electronic address to which the application level response to the invoice may be delivered.
The identification scheme identifier of the Seller electronic address.</t>
  </si>
  <si>
    <t>BR-62: The Seller  electronic  address  (BT-34)  shall  have  a Scheme identifier.</t>
  </si>
  <si>
    <t>/rsm:CrossIndustryInvoice
/rsm:SupplyChainTradeTransaction
/ram:ApplicableHeaderTradeAgreement
/ram:SellerTradeParty
/ram:URIUniversalCommunication
/ram:URIID</t>
  </si>
  <si>
    <t>/rsm:CrossIndustryInvoice/rsm:SupplyChainTradeTransaction/ram:ApplicableHeaderTradeAgreement/ram:SellerTradeParty/ram:URIUniversalCommunication/ram:URIID</t>
  </si>
  <si>
    <t xml:space="preserve">Adresse électronique du vendeur </t>
  </si>
  <si>
    <t>Identifie l'adresse électronique du Vendeur à laquelle un document commercial peut être transmis.</t>
  </si>
  <si>
    <t>BR-62 : L'Adresse électronique du vendeur (BT-34) doit avoir un Identifiant de schéma.</t>
  </si>
  <si>
    <t>BT-34-1</t>
  </si>
  <si>
    <t>Seller electronic address identification scheme identifier</t>
  </si>
  <si>
    <t>The identification scheme identifier of the Seller electronic address</t>
  </si>
  <si>
    <t>/rsm:CrossIndustryInvoice
/rsm:SupplyChainTradeTransaction
/ram:ApplicableHeaderTradeAgreement
/ram:SellerTradeParty
/ram:URIUniversalCommunication
/ram:URIID
/@schemeID</t>
  </si>
  <si>
    <t>/rsm:CrossIndustryInvoice/rsm:SupplyChainTradeTransaction/ram:ApplicableHeaderTradeAgreement/ram:SellerTradeParty/ram:URIUniversalCommunication/ram:URIID/@schemeID</t>
  </si>
  <si>
    <t>Identifiant du schéma d'identification de l'adresse électronique du vendeur</t>
  </si>
  <si>
    <t>Le schéma d'identification doit être choisi dans une liste maintenue par le CEF (Connecting Europe Facility).</t>
  </si>
  <si>
    <t>BT-31-00</t>
  </si>
  <si>
    <t>(SELLER VAT IDENTIFIER)</t>
  </si>
  <si>
    <t>0..2</t>
  </si>
  <si>
    <t>/rsm:CrossIndustryInvoice
/rsm:SupplyChainTradeTransaction
/ram:ApplicableHeaderTradeAgreement
/ram:SellerTradeParty
/ram:SpecifiedTaxRegistration</t>
  </si>
  <si>
    <t>/rsm:CrossIndustryInvoice/rsm:SupplyChainTradeTransaction/ram:ApplicableHeaderTradeAgreement/ram:SellerTradeParty/ram:SpecifiedTaxRegistration</t>
  </si>
  <si>
    <t>(IDENTIFIANT À LA TVA DU VENDEUR)</t>
  </si>
  <si>
    <t>BT-31</t>
  </si>
  <si>
    <t>Seller VAT identifier</t>
  </si>
  <si>
    <t>The Seller's VAT identifier (also known as Seller VAT identification number).</t>
  </si>
  <si>
    <t>VAT number prefixed by a country code. A VAT registered Supplier shall include his VAT ID, except when he uses a tax representative.</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</si>
  <si>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
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</si>
  <si>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/ram:SpecifiedTaxRegistration
/ram:ID</t>
  </si>
  <si>
    <t>/rsm:CrossIndustryInvoice/rsm:SupplyChainTradeTransaction/ram:ApplicableHeaderTradeAgreement/ram:SellerTradeParty/ram:SpecifiedTaxRegistration/ram:ID</t>
  </si>
  <si>
    <t>Identifiant à la TVA du vendeur</t>
  </si>
  <si>
    <t>Identifiant à la TVA du Vendeur (également appelé Numéro d'identification à la TVA du vendeur).</t>
  </si>
  <si>
    <t>Selon l'Article 215 de la Directive 2006/112/CE du Conseil [2], le numéro individuel d'identification à la TVA comporte un préfixe conforme à l’ISO 3166-1 alpha-2 permettant d'identifier l'État membre par lequel il a été attribué. Néanmoins, la Grèce est autorisée à utiliser le préfixe « EL ».</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</si>
  <si>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
BR-CO-26 : Pour que l'acheteur identifie automatiquement un fournisseur, l'Identifiant du Vendeur (BT-29), l'Identifiant d'enregistrement léga</t>
  </si>
  <si>
    <t>BT-31-0</t>
  </si>
  <si>
    <t>scheme identifier attribute</t>
  </si>
  <si>
    <t>Scheme identifier for supplier VAT identifier</t>
  </si>
  <si>
    <t>/rsm:CrossIndustryInvoice
/rsm:SupplyChainTradeTransaction
/ram:ApplicableHeaderTradeAgreement
/ram:SellerTradeParty
/ram:SpecifiedTaxRegistration
/ram:ID
/@schemeID</t>
  </si>
  <si>
    <t>/rsm:CrossIndustryInvoice/rsm:SupplyChainTradeTransaction/ram:ApplicableHeaderTradeAgreement/ram:SellerTradeParty/ram:SpecifiedTaxRegistration/ram:ID/@schemeID</t>
  </si>
  <si>
    <t>Identifiant du schéma de l'identifiant d'enregistrement à la taxe du vendeur</t>
  </si>
  <si>
    <t>Valeur = VA</t>
  </si>
  <si>
    <t>BT-32-00</t>
  </si>
  <si>
    <t>(SELLER TAX REGISTRATION IDENTIFIER)</t>
  </si>
  <si>
    <t>BT-32</t>
  </si>
  <si>
    <t>Seller tax registration identifier</t>
  </si>
  <si>
    <t>The local identification (defined by the Seller’s address) of the Seller for tax purposes or a reference that enables the Seller to state his registered tax status.</t>
  </si>
  <si>
    <t>This information may affect how the Buyer settles the payment (such as for social security fees). E.g. in some countries, if the Seller is not registered as a tax paying entity then the Buyer is required to withhold the amount of the tax and pay it on behalf of the Seller.</t>
  </si>
  <si>
    <t>@schemeID="FC"</t>
  </si>
  <si>
    <t>Identification fiscale du vendeur</t>
  </si>
  <si>
    <t>Référence permettant au Vendeur d'indiquer qu'il est enregistré auprès de l'administration fiscale.</t>
  </si>
  <si>
    <t>Cette information peut avoir une incidence sur la façon dont l'Acheteur règle le paiement (notamment en ce qui concerne les cotisations de sécurité sociale). Par exemple, dans certains pays, si le Vendeur n'est pas enregistré comme entité imposable, l'Acheteur est tenu de retenir le montant de la taxe et de le payer pour le compte du Vendeur.</t>
  </si>
  <si>
    <t>BT-32-0</t>
  </si>
  <si>
    <t>Scheme identifier for supplier fiscal identifier</t>
  </si>
  <si>
    <t>Value = FC</t>
  </si>
  <si>
    <t>Valeur = FC</t>
  </si>
  <si>
    <t>BG-7</t>
  </si>
  <si>
    <t>BUYER</t>
  </si>
  <si>
    <t>A group of business terms providing information about the Buyer.</t>
  </si>
  <si>
    <t>/rsm:CrossIndustryInvoice
/rsm:SupplyChainTradeTransaction
/ram:ApplicableHeaderTradeAgreement
/ram:BuyerTradeParty</t>
  </si>
  <si>
    <t>/rsm:CrossIndustryInvoice/rsm:SupplyChainTradeTransaction/ram:ApplicableHeaderTradeAgreement/ram:BuyerTradeParty</t>
  </si>
  <si>
    <t>ACHETEUR</t>
  </si>
  <si>
    <t>Groupe de termes métiers fournissant des informations sur l'Acheteur.</t>
  </si>
  <si>
    <t>BT-46</t>
  </si>
  <si>
    <t>Buyer identifier</t>
  </si>
  <si>
    <t>An identifier of the Buyer.
The identification scheme identifier of the Buyer identifier.</t>
  </si>
  <si>
    <t>If no scheme is specified, it should be known by Buyer and Seller, e.g. a previously exchanged Seller assigned identifier of the Buyer.
If used, the identification scheme shall be chosen from the entries of the list published by the ISO/IEC 6523 maintenance agency.</t>
  </si>
  <si>
    <t>/rsm:CrossIndustryInvoice
/rsm:SupplyChainTradeTransaction
/ram:ApplicableHeaderTradeAgreement
/ram:BuyerTradeParty
/ram:ID</t>
  </si>
  <si>
    <t>/rsm:CrossIndustryInvoice/rsm:SupplyChainTradeTransaction/ram:ApplicableHeaderTradeAgreement/ram:BuyerTradeParty/ram:ID</t>
  </si>
  <si>
    <t>Identifiant de l'acheteur</t>
  </si>
  <si>
    <t>Identification de l'Acheteur.</t>
  </si>
  <si>
    <t>Si aucun schéma d'identification n'est précisé, il devrait être connu de l'Acheteur et du Vendeur, par exemple un identifiant de l'acehteur attribué par le Vendeur préalablement échangé.</t>
  </si>
  <si>
    <t>BT-46-0</t>
  </si>
  <si>
    <t>/rsm:CrossIndustryInvoice
/rsm:SupplyChainTradeTransaction
/ram:ApplicableHeaderTradeAgreement
/ram:BuyerTradeParty
/ram:GlobalID</t>
  </si>
  <si>
    <t>/rsm:CrossIndustryInvoice/rsm:SupplyChainTradeTransaction/ram:ApplicableHeaderTradeAgreement/ram:BuyerTradeParty/ram:GlobalID</t>
  </si>
  <si>
    <t>Identifiant de l'acheteur
Identifiant du schéma (GlobalID)</t>
  </si>
  <si>
    <t>BT-46-1</t>
  </si>
  <si>
    <t>scheme identifier attribute (if GlobalID)</t>
  </si>
  <si>
    <t>Scheme identifier for Buyer identifier</t>
  </si>
  <si>
    <t>/rsm:CrossIndustryInvoice
/rsm:SupplyChainTradeTransaction
/ram:ApplicableHeaderTradeAgreement
/ram:BuyerTradeParty
/ram:GlobalID
/@schemeID</t>
  </si>
  <si>
    <t>/rsm:CrossIndustryInvoice/rsm:SupplyChainTradeTransaction/ram:ApplicableHeaderTradeAgreement/ram:BuyerTradeParty/ram:GlobalID/@schemeID</t>
  </si>
  <si>
    <t>Attribut de l'Identifiant du schéma (si GlobalID)</t>
  </si>
  <si>
    <t>Identifiant du schéma de l'identifiant de l'acheteur</t>
  </si>
  <si>
    <t>BT-44</t>
  </si>
  <si>
    <t>Buyer name</t>
  </si>
  <si>
    <t>The full name of the Buyer.</t>
  </si>
  <si>
    <t>BR-7: An Invoice shall contain the Buyer name (BT-44).</t>
  </si>
  <si>
    <t>/rsm:CrossIndustryInvoice
/rsm:SupplyChainTradeTransaction
/ram:ApplicableHeaderTradeAgreement
/ram:BuyerTradeParty
/ram:Name</t>
  </si>
  <si>
    <t>/rsm:CrossIndustryInvoice/rsm:SupplyChainTradeTransaction/ram:ApplicableHeaderTradeAgreement/ram:BuyerTradeParty/ram:Name</t>
  </si>
  <si>
    <t>Raison sociale de l'acheteur</t>
  </si>
  <si>
    <t>Nom complet de l'Acheteur.</t>
  </si>
  <si>
    <t xml:space="preserve"> </t>
  </si>
  <si>
    <t>BR-7 : Une Facture doit comporter la Raison sociale de l'Acheteur (BT-44).</t>
  </si>
  <si>
    <t>Buyer additional legal information</t>
  </si>
  <si>
    <t>Additional legal information relevant for the Buyer.</t>
  </si>
  <si>
    <t>/rsm:CrossIndustryInvoice
/rsm:SupplyChainTradeTransaction
/ram:ApplicableHeaderTradeAgreement
/ram:BuyerTradeParty
/ram:Description</t>
  </si>
  <si>
    <t>/rsm:CrossIndustryInvoice/rsm:SupplyChainTradeTransaction/ram:ApplicableHeaderTradeAgreement/ram:BuyerTradeParty/ram:Description</t>
  </si>
  <si>
    <t>Informations juridiques additionnelles sur l'acheteur</t>
  </si>
  <si>
    <t>BT-47-00</t>
  </si>
  <si>
    <t>(BUYER LEGAL REGISTRATION IDENTIFIER)</t>
  </si>
  <si>
    <t>/rsm:CrossIndustryInvoice
/rsm:SupplyChainTradeTransaction
/ram:ApplicableHeaderTradeAgreement
/ram:BuyerTradeParty
/ram:SpecifiedLegalOrganization</t>
  </si>
  <si>
    <t>/rsm:CrossIndustryInvoice/rsm:SupplyChainTradeTransaction/ram:ApplicableHeaderTradeAgreement/ram:BuyerTradeParty/ram:SpecifiedLegalOrganization</t>
  </si>
  <si>
    <t>(IDENTIFIANT D’ENREGISTREMENT  LÉGAL DE L'ACHETEUR)</t>
  </si>
  <si>
    <t>BT-47</t>
  </si>
  <si>
    <t>Buyer legal registration identifier</t>
  </si>
  <si>
    <t>An identifier issued by an official registrar that identifies the Buyer as a legal entity or person.
The identification scheme identifier of the Buyer legal registration identifier.</t>
  </si>
  <si>
    <t>If no identification scheme is specified, it should be known by Buyer and Seller, e.g. the identifier that is exclusively used in the applicable legal environment.
If used, the identification scheme shall be chosen from the entries of the list published by the ISO/IEC 6523 maintenance agency.</t>
  </si>
  <si>
    <t>CHORUSPRO: the identifier of the buyer (public entity) is mandatory and is always a SIRET number</t>
  </si>
  <si>
    <t>/rsm:CrossIndustryInvoice
/rsm:SupplyChainTradeTransaction
/ram:ApplicableHeaderTradeAgreement
/ram:BuyerTradeParty
/ram:SpecifiedLegalOrganization
/ram:ID</t>
  </si>
  <si>
    <t>/rsm:CrossIndustryInvoice/rsm:SupplyChainTradeTransaction/ram:ApplicableHeaderTradeAgreement/ram:BuyerTradeParty/ram:SpecifiedLegalOrganization/ram:ID</t>
  </si>
  <si>
    <t>Identifiant d’enregistrement  légal de l'acheteur</t>
  </si>
  <si>
    <t>Identifiant délivré par un organisme d’enregistrement officiel, qui identifie l'Acheteur comme une entité juridique ou une personne morale.</t>
  </si>
  <si>
    <t>Si aucun schéma d'identification n'est précisé, il devrait être connu de l'Acheteur et du Vendeur, par exemple un identifiant exclusivement utilisé dans l'environnement juridique applicable.</t>
  </si>
  <si>
    <t>CHORUSPRO : l'identifiant de l'acheteur est obligatoire et est toujours un N° de SIRET</t>
  </si>
  <si>
    <t>BT-47-1</t>
  </si>
  <si>
    <t>Scheme identifier for Buyer legal identifier</t>
  </si>
  <si>
    <t>/rsm:CrossIndustryInvoice
/rsm:SupplyChainTradeTransaction
/ram:ApplicableHeaderTradeAgreement
/ram:BuyerTradeParty
/ram:SpecifiedLegalOrganization
/ram:ID
/@schemeID</t>
  </si>
  <si>
    <t>/rsm:CrossIndustryInvoice/rsm:SupplyChainTradeTransaction/ram:ApplicableHeaderTradeAgreement/ram:BuyerTradeParty/ram:SpecifiedLegalOrganization/ram:ID/@schemeID</t>
  </si>
  <si>
    <t>Identifiant du schéma de l'identifiant d'enregistrement légal de l'acheteur</t>
  </si>
  <si>
    <t>BT-45</t>
  </si>
  <si>
    <t>Buyer trading name</t>
  </si>
  <si>
    <t>A name by which the Buyer is known, other than Buyer name (also known as Business name).</t>
  </si>
  <si>
    <t>This may be used if different from the Buyer name.</t>
  </si>
  <si>
    <t>/rsm:CrossIndustryInvoice
/rsm:SupplyChainTradeTransaction
/ram:ApplicableHeaderTradeAgreement
/ram:BuyerTradeParty
/ram:SpecifiedLegalOrganization
/ram:TradingBusinessName</t>
  </si>
  <si>
    <t>/rsm:CrossIndustryInvoice/rsm:SupplyChainTradeTransaction/ram:ApplicableHeaderTradeAgreement/ram:BuyerTradeParty/ram:SpecifiedLegalOrganization/ram:TradingBusinessName</t>
  </si>
  <si>
    <t>Nom commercial de l'acheteur</t>
  </si>
  <si>
    <t>Nom par lequel l'Acheteur est connu, autre que la raison sociale de l'Acheteur (également appelé Nom de l'entreprise).</t>
  </si>
  <si>
    <t>Elle peut être utilisée si elle diffère de la Raison sociale de l'Acheteur.</t>
  </si>
  <si>
    <t>BUYER LEGAL POSTAL ADDRESS</t>
  </si>
  <si>
    <t>Legal address of the buyerr in case the Buyer address is different</t>
  </si>
  <si>
    <t>/rsm:CrossIndustryInvoice
/rsm:SupplyChainTradeTransaction
/ram:ApplicableHeaderTradeAgreement
/ram:BuyerTradeParty
/ram:SpecifiedLegalOrganization
/ram:PostalTradeAddress</t>
  </si>
  <si>
    <t>/rsm:CrossIndustryInvoice/rsm:SupplyChainTradeTransaction/ram:ApplicableHeaderTradeAgreement/ram:BuyerTradeParty/ram:SpecifiedLegalOrganization/ram:PostalTradeAddress</t>
  </si>
  <si>
    <t>/rsm:CrossIndustryInvoice
/rsm:SupplyChainTradeTransaction
/ram:ApplicableHeaderTradeAgreement
/ram:BuyerTradeParty
/ram:SpecifiedLegalOrganization
/ram:PostalTradeAddress
/ram:PostcodeCode</t>
  </si>
  <si>
    <t>/rsm:CrossIndustryInvoice/rsm:SupplyChainTradeTransaction/ram:ApplicableHeaderTradeAgreement/ram:BuyerTradeParty/ram:SpecifiedLegalOrganization/ram:PostalTradeAddress/ram:PostcodeCode</t>
  </si>
  <si>
    <t>Code postal de l'adresse légale de l'acheteur</t>
  </si>
  <si>
    <t>/rsm:CrossIndustryInvoice
/rsm:SupplyChainTradeTransaction
/ram:ApplicableHeaderTradeAgreement
/ram:BuyerTradeParty
/ram:SpecifiedLegalOrganization
/ram:PostalTradeAddress
/ram:LineOne</t>
  </si>
  <si>
    <t>/rsm:CrossIndustryInvoice/rsm:SupplyChainTradeTransaction/ram:ApplicableHeaderTradeAgreement/ram:BuyerTradeParty/ram:SpecifiedLegalOrganization/ram:PostalTradeAddress/ram:LineOne</t>
  </si>
  <si>
    <t>Adresse légale de l'acheteur - Ligne 1</t>
  </si>
  <si>
    <t>/rsm:CrossIndustryInvoice
/rsm:SupplyChainTradeTransaction
/ram:ApplicableHeaderTradeAgreement
/ram:BuyerTradeParty
/ram:SpecifiedLegalOrganization
/ram:PostalTradeAddress
/ram:LineTwo</t>
  </si>
  <si>
    <t>/rsm:CrossIndustryInvoice/rsm:SupplyChainTradeTransaction/ram:ApplicableHeaderTradeAgreement/ram:BuyerTradeParty/ram:SpecifiedLegalOrganization/ram:PostalTradeAddress/ram:LineTwo</t>
  </si>
  <si>
    <t>Adresse légale de l'acheteur - Ligne 2</t>
  </si>
  <si>
    <t>/rsm:CrossIndustryInvoice
/rsm:SupplyChainTradeTransaction
/ram:ApplicableHeaderTradeAgreement
/ram:BuyerTradeParty
/ram:SpecifiedLegalOrganization
/ram:PostalTradeAddress
/ram:LineThree</t>
  </si>
  <si>
    <t>/rsm:CrossIndustryInvoice/rsm:SupplyChainTradeTransaction/ram:ApplicableHeaderTradeAgreement/ram:BuyerTradeParty/ram:SpecifiedLegalOrganization/ram:PostalTradeAddress/ram:LineThree</t>
  </si>
  <si>
    <t>Adresse légale de l'acheteur - Ligne 3</t>
  </si>
  <si>
    <t>The common name of the city, town or village, where the Buyer's address is located.</t>
  </si>
  <si>
    <t>/rsm:CrossIndustryInvoice
/rsm:SupplyChainTradeTransaction
/ram:ApplicableHeaderTradeAgreement
/ram:BuyerTradeParty
/ram:SpecifiedLegalOrganization
/ram:PostalTradeAddress
/ram:CityName</t>
  </si>
  <si>
    <t>/rsm:CrossIndustryInvoice/rsm:SupplyChainTradeTransaction/ram:ApplicableHeaderTradeAgreement/ram:BuyerTradeParty/ram:SpecifiedLegalOrganization/ram:PostalTradeAddress/ram:CityName</t>
  </si>
  <si>
    <t>Localité de l'adresse légale  de l'acheteur</t>
  </si>
  <si>
    <t>/rsm:CrossIndustryInvoice
/rsm:SupplyChainTradeTransaction
/ram:ApplicableHeaderTradeAgreement
/ram:BuyerTradeParty
/ram:SpecifiedLegalOrganization
/ram:PostalTradeAddress
/ram:CountryID</t>
  </si>
  <si>
    <t>/rsm:CrossIndustryInvoice/rsm:SupplyChainTradeTransaction/ram:ApplicableHeaderTradeAgreement/ram:BuyerTradeParty/ram:SpecifiedLegalOrganization/ram:PostalTradeAddress/ram:CountryID</t>
  </si>
  <si>
    <t>Code de pays de l'adresse légale de l'acheteur</t>
  </si>
  <si>
    <t>/rsm:CrossIndustryInvoice
/rsm:SupplyChainTradeTransaction
/ram:ApplicableHeaderTradeAgreement
/ram:BuyerTradeParty
/ram:SpecifiedLegalOrganization
/ram:PostalTradeAddress
/ram:CountrySubDivisionName</t>
  </si>
  <si>
    <t>/rsm:CrossIndustryInvoice/rsm:SupplyChainTradeTransaction/ram:ApplicableHeaderTradeAgreement/ram:BuyerTradeParty/ram:SpecifiedLegalOrganization/ram:PostalTradeAddress/ram:CountrySubDivisionName</t>
  </si>
  <si>
    <t>Subdivision du pays de l'adresse légale de l'acheteur</t>
  </si>
  <si>
    <t>BG-9</t>
  </si>
  <si>
    <t>BUYER CONTACT</t>
  </si>
  <si>
    <t>A group of business terms providing contact information relevant for the Buyer.</t>
  </si>
  <si>
    <t>Contact details can be given by the Buyer at the time of the ordering or as master data exchanged prior to ordering. Contact details should not be used for the purpose of routing the received Invoice internally by the recipient; the Buyer reference identifier should be used for this purpose.</t>
  </si>
  <si>
    <t>/rsm:CrossIndustryInvoice
/rsm:SupplyChainTradeTransaction
/ram:ApplicableHeaderTradeAgreement
/ram:BuyerTradeParty
/ram:DefinedTradeContact</t>
  </si>
  <si>
    <t>/rsm:CrossIndustryInvoice/rsm:SupplyChainTradeTransaction/ram:ApplicableHeaderTradeAgreement/ram:BuyerTradeParty/ram:DefinedTradeContact</t>
  </si>
  <si>
    <t>COORDONNÉES DE L'ACHETEUR</t>
  </si>
  <si>
    <t xml:space="preserve">Groupe de termes métiers fournissant des informations de contact concernant l'Acheteur. </t>
  </si>
  <si>
    <t>Les coordonnées peuvent être fournies par l'Acheteur au moment de la commande ou parmi les données de référence échangées avant la commande. Il est recommandé de ne pas utiliser les coordonnées pour acheminer en interne la Facture reçue par le destinataire ; il convient d'utiliser à cette fin l'identifiant Référence de l’Acheteur.</t>
  </si>
  <si>
    <t>BT-56</t>
  </si>
  <si>
    <t>Buyer contact point</t>
  </si>
  <si>
    <t>/rsm:CrossIndustryInvoice
/rsm:SupplyChainTradeTransaction
/ram:ApplicableHeaderTradeAgreement
/ram:BuyerTradeParty
/ram:DefinedTradeContact
/ram:PersonName</t>
  </si>
  <si>
    <t>/rsm:CrossIndustryInvoice/rsm:SupplyChainTradeTransaction/ram:ApplicableHeaderTradeAgreement/ram:BuyerTradeParty/ram:DefinedTradeContact/ram:PersonName</t>
  </si>
  <si>
    <t>Point de contact acheteur</t>
  </si>
  <si>
    <t>BT-56-0</t>
  </si>
  <si>
    <t>For CHORUSPRO, it corresponds to the name of the "Service Exécutant" which is stated in BT-10</t>
  </si>
  <si>
    <t>/rsm:CrossIndustryInvoice
/rsm:SupplyChainTradeTransaction
/ram:ApplicableHeaderTradeAgreement
/ram:BuyerTradeParty
/ram:DefinedTradeContact
/ram:DepartmentName</t>
  </si>
  <si>
    <t>/rsm:CrossIndustryInvoice/rsm:SupplyChainTradeTransaction/ram:ApplicableHeaderTradeAgreement/ram:BuyerTradeParty/ram:DefinedTradeContact/ram:DepartmentName</t>
  </si>
  <si>
    <t>Pour CHORUSPRO, il s'agit du nom du Service Exécutant (BT-10)</t>
  </si>
  <si>
    <t>Buyer Contact - Type</t>
  </si>
  <si>
    <t>/rsm:CrossIndustryInvoice
/rsm:SupplyChainTradeTransaction
/ram:ApplicableHeaderTradeAgreement
/ram:BuyerTradeParty
/ram:DefinedTradeContact
/ram:TypeCode</t>
  </si>
  <si>
    <t>/rsm:CrossIndustryInvoice/rsm:SupplyChainTradeTransaction/ram:ApplicableHeaderTradeAgreement/ram:BuyerTradeParty/ram:DefinedTradeContact/ram:TypeCode</t>
  </si>
  <si>
    <t>Type de Point de contact acheteur</t>
  </si>
  <si>
    <t>BT-57-00</t>
  </si>
  <si>
    <t>(Buyer contact telephone number)</t>
  </si>
  <si>
    <t>/rsm:CrossIndustryInvoice
/rsm:SupplyChainTradeTransaction
/ram:ApplicableHeaderTradeAgreement
/ram:BuyerTradeParty
/ram:DefinedTradeContact
/ram:TelephoneUniversalCommunication</t>
  </si>
  <si>
    <t>/rsm:CrossIndustryInvoice/rsm:SupplyChainTradeTransaction/ram:ApplicableHeaderTradeAgreement/ram:BuyerTradeParty/ram:DefinedTradeContact/ram:TelephoneUniversalCommunication</t>
  </si>
  <si>
    <t>(Numéro de téléphone du contact acheteur)</t>
  </si>
  <si>
    <t>BT-57</t>
  </si>
  <si>
    <t>Buyer contact telephone number</t>
  </si>
  <si>
    <t>/rsm:CrossIndustryInvoice
/rsm:SupplyChainTradeTransaction
/ram:ApplicableHeaderTradeAgreement
/ram:BuyerTradeParty
/ram:DefinedTradeContact
/ram:TelephoneUniversalCommunication
/ram:CompleteNumber</t>
  </si>
  <si>
    <t>/rsm:CrossIndustryInvoice/rsm:SupplyChainTradeTransaction/ram:ApplicableHeaderTradeAgreement/ram:BuyerTradeParty/ram:DefinedTradeContact/ram:TelephoneUniversalCommunication/ram:CompleteNumber</t>
  </si>
  <si>
    <t>Numéro de téléphone du contact acheteur</t>
  </si>
  <si>
    <t>(Buyer Fax Number)</t>
  </si>
  <si>
    <t>/rsm:CrossIndustryInvoice
/rsm:SupplyChainTradeTransaction
/ram:ApplicableHeaderTradeAgreement
/ram:BuyerTradeParty
/ram:DefinedTradeContact
/ram:FaxUniversalCommunication</t>
  </si>
  <si>
    <t>/rsm:CrossIndustryInvoice/rsm:SupplyChainTradeTransaction/ram:ApplicableHeaderTradeAgreement/ram:BuyerTradeParty/ram:DefinedTradeContact/ram:FaxUniversalCommunication</t>
  </si>
  <si>
    <t>Buyer Fax Number</t>
  </si>
  <si>
    <t>/rsm:CrossIndustryInvoice
/rsm:SupplyChainTradeTransaction
/ram:ApplicableHeaderTradeAgreement
/ram:BuyerTradeParty
/ram:DefinedTradeContact
/ram:FaxUniversalCommunication
/ram:CompleteNumber</t>
  </si>
  <si>
    <t>/rsm:CrossIndustryInvoice/rsm:SupplyChainTradeTransaction/ram:ApplicableHeaderTradeAgreement/ram:BuyerTradeParty/ram:DefinedTradeContact/ram:FaxUniversalCommunication/ram:CompleteNumber</t>
  </si>
  <si>
    <t>Numéro de fax du contact acheteur</t>
  </si>
  <si>
    <t>BT-58-00</t>
  </si>
  <si>
    <t>(Buyer contact email address)</t>
  </si>
  <si>
    <t>/rsm:CrossIndustryInvoice
/rsm:SupplyChainTradeTransaction
/ram:ApplicableHeaderTradeAgreement
/ram:BuyerTradeParty
/ram:DefinedTradeContact
/ram:EmailURIUniversalCommunication</t>
  </si>
  <si>
    <t>/rsm:CrossIndustryInvoice/rsm:SupplyChainTradeTransaction/ram:ApplicableHeaderTradeAgreement/ram:BuyerTradeParty/ram:DefinedTradeContact/ram:EmailURIUniversalCommunication</t>
  </si>
  <si>
    <t>(Adresse électronique du contact acheteur)</t>
  </si>
  <si>
    <t>BT-58</t>
  </si>
  <si>
    <t>Buyer contact email address</t>
  </si>
  <si>
    <t>/rsm:CrossIndustryInvoice
/rsm:SupplyChainTradeTransaction
/ram:ApplicableHeaderTradeAgreement
/ram:BuyerTradeParty
/ram:DefinedTradeContact
/ram:EmailURIUniversalCommunication
/ram:URIID</t>
  </si>
  <si>
    <t>/rsm:CrossIndustryInvoice/rsm:SupplyChainTradeTransaction/ram:ApplicableHeaderTradeAgreement/ram:BuyerTradeParty/ram:DefinedTradeContact/ram:EmailURIUniversalCommunication/ram:URIID</t>
  </si>
  <si>
    <t>Adresse électronique du contact acheteur</t>
  </si>
  <si>
    <t>BG-8</t>
  </si>
  <si>
    <t>BUYER POSTAL ADDRESS</t>
  </si>
  <si>
    <t>A group of business terms providing information about the postal address for the Buyer.</t>
  </si>
  <si>
    <t>BR-10: An Invoice shall contain the Buyer postal address (BG-8).</t>
  </si>
  <si>
    <t>/rsm:CrossIndustryInvoice
/rsm:SupplyChainTradeTransaction
/ram:ApplicableHeaderTradeAgreement
/ram:BuyerTradeParty
/ram:PostalTradeAddress</t>
  </si>
  <si>
    <t>/rsm:CrossIndustryInvoice/rsm:SupplyChainTradeTransaction/ram:ApplicableHeaderTradeAgreement/ram:BuyerTradeParty/ram:PostalTradeAddress</t>
  </si>
  <si>
    <t>ADRESSE POSTALE DE L'ACHETEUR</t>
  </si>
  <si>
    <t>Groupe de termes métiers fournissant des informations sur l'adresse postale de l'Acheteur.</t>
  </si>
  <si>
    <t>BR-10 : Une Facture doit comporter l'Adresse postale de l'Acheteur (BG-8).</t>
  </si>
  <si>
    <t>BT-53</t>
  </si>
  <si>
    <t>Buyer post code</t>
  </si>
  <si>
    <t>/rsm:CrossIndustryInvoice
/rsm:SupplyChainTradeTransaction
/ram:ApplicableHeaderTradeAgreement
/ram:BuyerTradeParty
/ram:PostalTradeAddress
/ram:PostcodeCode</t>
  </si>
  <si>
    <t>/rsm:CrossIndustryInvoice/rsm:SupplyChainTradeTransaction/ram:ApplicableHeaderTradeAgreement/ram:BuyerTradeParty/ram:PostalTradeAddress/ram:PostcodeCode</t>
  </si>
  <si>
    <t>Code postal de l'acheteur</t>
  </si>
  <si>
    <t>BT-50</t>
  </si>
  <si>
    <t>Buyer address line 1</t>
  </si>
  <si>
    <t>/rsm:CrossIndustryInvoice
/rsm:SupplyChainTradeTransaction
/ram:ApplicableHeaderTradeAgreement
/ram:BuyerTradeParty
/ram:PostalTradeAddress
/ram:LineOne</t>
  </si>
  <si>
    <t>/rsm:CrossIndustryInvoice/rsm:SupplyChainTradeTransaction/ram:ApplicableHeaderTradeAgreement/ram:BuyerTradeParty/ram:PostalTradeAddress/ram:LineOne</t>
  </si>
  <si>
    <t>Adresse de l'acheteur - Ligne 1</t>
  </si>
  <si>
    <t>BT-51</t>
  </si>
  <si>
    <t>Buyer address line 2</t>
  </si>
  <si>
    <t>/rsm:CrossIndustryInvoice
/rsm:SupplyChainTradeTransaction
/ram:ApplicableHeaderTradeAgreement
/ram:BuyerTradeParty
/ram:PostalTradeAddress
/ram:LineTwo</t>
  </si>
  <si>
    <t>/rsm:CrossIndustryInvoice/rsm:SupplyChainTradeTransaction/ram:ApplicableHeaderTradeAgreement/ram:BuyerTradeParty/ram:PostalTradeAddress/ram:LineTwo</t>
  </si>
  <si>
    <t>Adresse de l'acheteur - Ligne 2</t>
  </si>
  <si>
    <t>BT-163</t>
  </si>
  <si>
    <t>Buyer address line 3</t>
  </si>
  <si>
    <t>/rsm:CrossIndustryInvoice
/rsm:SupplyChainTradeTransaction
/ram:ApplicableHeaderTradeAgreement
/ram:BuyerTradeParty
/ram:PostalTradeAddress
/ram:LineThree</t>
  </si>
  <si>
    <t>/rsm:CrossIndustryInvoice/rsm:SupplyChainTradeTransaction/ram:ApplicableHeaderTradeAgreement/ram:BuyerTradeParty/ram:PostalTradeAddress/ram:LineThree</t>
  </si>
  <si>
    <t>Adresse de l'acheteur - Ligne 3</t>
  </si>
  <si>
    <t>BT-52</t>
  </si>
  <si>
    <t>Buyer city</t>
  </si>
  <si>
    <t>/rsm:CrossIndustryInvoice
/rsm:SupplyChainTradeTransaction
/ram:ApplicableHeaderTradeAgreement
/ram:BuyerTradeParty
/ram:PostalTradeAddress
/ram:CityName</t>
  </si>
  <si>
    <t>/rsm:CrossIndustryInvoice/rsm:SupplyChainTradeTransaction/ram:ApplicableHeaderTradeAgreement/ram:BuyerTradeParty/ram:PostalTradeAddress/ram:CityName</t>
  </si>
  <si>
    <t>Localité de l'acheteur</t>
  </si>
  <si>
    <t>Nom usuel de la commune, ville ou village, dans laquelle se trouve l'adresse de l'Acheteur.</t>
  </si>
  <si>
    <t>BT-55</t>
  </si>
  <si>
    <t>Buyer country code</t>
  </si>
  <si>
    <t>BR-11: The  Buyer  postal  address  shall  contain  a  Buyer  country code (BT-55).</t>
  </si>
  <si>
    <t>/rsm:CrossIndustryInvoice
/rsm:SupplyChainTradeTransaction
/ram:ApplicableHeaderTradeAgreement
/ram:BuyerTradeParty
/ram:PostalTradeAddress
/ram:CountryID</t>
  </si>
  <si>
    <t>/rsm:CrossIndustryInvoice/rsm:SupplyChainTradeTransaction/ram:ApplicableHeaderTradeAgreement/ram:BuyerTradeParty/ram:PostalTradeAddress/ram:CountryID</t>
  </si>
  <si>
    <t>Code de pays de l'acheteur</t>
  </si>
  <si>
    <t>BR-11 : L'Adresse postale de l'Acheteur doit contenir un Code de pays de l'acheteur (BT-55).</t>
  </si>
  <si>
    <t>BT-54</t>
  </si>
  <si>
    <t>Buyer country subdivision</t>
  </si>
  <si>
    <t>/rsm:CrossIndustryInvoice
/rsm:SupplyChainTradeTransaction
/ram:ApplicableHeaderTradeAgreement
/ram:BuyerTradeParty
/ram:PostalTradeAddress
/ram:CountrySubDivisionName</t>
  </si>
  <si>
    <t>/rsm:CrossIndustryInvoice/rsm:SupplyChainTradeTransaction/ram:ApplicableHeaderTradeAgreement/ram:BuyerTradeParty/ram:PostalTradeAddress/ram:CountrySubDivisionName</t>
  </si>
  <si>
    <t>Subdivision du pays de l'acheteur</t>
  </si>
  <si>
    <t>BT-49-00</t>
  </si>
  <si>
    <t>(BUYER ELECTRONIC ADDRESS)</t>
  </si>
  <si>
    <t>/rsm:CrossIndustryInvoice
/rsm:SupplyChainTradeTransaction
/ram:ApplicableHeaderTradeAgreement
/ram:BuyerTradeParty
/ram:URIUniversalCommunication</t>
  </si>
  <si>
    <t>/rsm:CrossIndustryInvoice/rsm:SupplyChainTradeTransaction/ram:ApplicableHeaderTradeAgreement/ram:BuyerTradeParty/ram:URIUniversalCommunication</t>
  </si>
  <si>
    <t>(ADRESSE ÉLECTRONIQUE DE L'ACHETEUR)</t>
  </si>
  <si>
    <t>BT-49</t>
  </si>
  <si>
    <t>Buyer electronic address</t>
  </si>
  <si>
    <t>Identifies the Buyer's electronic address to which the invoice is delivered.</t>
  </si>
  <si>
    <t>BR-63: The Buyer electronic  address  (BT-49) shall have a Scheme identifier.</t>
  </si>
  <si>
    <t>/rsm:CrossIndustryInvoice
/rsm:SupplyChainTradeTransaction
/ram:ApplicableHeaderTradeAgreement
/ram:BuyerTradeParty
/ram:URIUniversalCommunication
/ram:URIID</t>
  </si>
  <si>
    <t>/rsm:CrossIndustryInvoice/rsm:SupplyChainTradeTransaction/ram:ApplicableHeaderTradeAgreement/ram:BuyerTradeParty/ram:URIUniversalCommunication/ram:URIID</t>
  </si>
  <si>
    <t>Adresse électronique de l'acheteur</t>
  </si>
  <si>
    <t>Identifie l'adresse électronique de l'Acheteur à laquelle il convient qu'un document commercial soit transmis.</t>
  </si>
  <si>
    <t>BR-63 : L'Adresse électronique de l'acheteur (BT-49) doit avoir un Identifiant de schéma.</t>
  </si>
  <si>
    <t>BT-49-1</t>
  </si>
  <si>
    <t>Scheme identifier for Buyer electronic address</t>
  </si>
  <si>
    <t>/rsm:CrossIndustryInvoice
/rsm:SupplyChainTradeTransaction
/ram:ApplicableHeaderTradeAgreement
/ram:BuyerTradeParty
/ram:URIUniversalCommunication
/ram:URIID
/@schemeID</t>
  </si>
  <si>
    <t>/rsm:CrossIndustryInvoice/rsm:SupplyChainTradeTransaction/ram:ApplicableHeaderTradeAgreement/ram:BuyerTradeParty/ram:URIUniversalCommunication/ram:URIID/@schemeID</t>
  </si>
  <si>
    <t>Identifiant du schéma de l'adresse électronique de l'acheteur.</t>
  </si>
  <si>
    <t>BT-48-00</t>
  </si>
  <si>
    <t>(BUYER VAT IDENTIFIER)</t>
  </si>
  <si>
    <t>/rsm:CrossIndustryInvoice
/rsm:SupplyChainTradeTransaction
/ram:ApplicableHeaderTradeAgreement
/ram:BuyerTradeParty
/ram:SpecifiedTaxRegistration</t>
  </si>
  <si>
    <t>/rsm:CrossIndustryInvoice/rsm:SupplyChainTradeTransaction/ram:ApplicableHeaderTradeAgreement/ram:BuyerTradeParty/ram:SpecifiedTaxRegistration</t>
  </si>
  <si>
    <t>(IDENTIFIANT À LA TVA DE L'ACHETEUR)</t>
  </si>
  <si>
    <t>BT-48</t>
  </si>
  <si>
    <t>Buyer VAT identifier</t>
  </si>
  <si>
    <t>The Buyer's VAT identifier (also known as Buyer VAT identification number).</t>
  </si>
  <si>
    <t>VAT number prefixed by a country code based on EN ISO 3166-1 "Codes for the representation of names of countries and their subdivisions"</t>
  </si>
  <si>
    <t>CHORUSPRO: If entered, ChorusPro will not integrate the VAT ID of the buyer because it is the SIRET number that is used to identify a buyer for public entities (BT-47)</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</si>
  <si>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</si>
  <si>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/ram:BuyerTradeParty
/ram:SpecifiedTaxRegistration
/ram:ID</t>
  </si>
  <si>
    <t>/rsm:CrossIndustryInvoice/rsm:SupplyChainTradeTransaction/ram:ApplicableHeaderTradeAgreement/ram:BuyerTradeParty/ram:SpecifiedTaxRegistration/ram:ID</t>
  </si>
  <si>
    <t>Identifiant à la TVA de l'acheteur</t>
  </si>
  <si>
    <t>Identifiant à la TVA de l'Acheteur (également appelé Numéro d'identification à la TVA de l'acheteur).</t>
  </si>
  <si>
    <t>CHORUSPRO : S’il est renseigné, Chorus Pro n’intègrera pas l’identifiant de TVA de l'acheteur car c'est le n° de SIRET qui est utilisé pour identifier l'acheteur (BT-47)</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</si>
  <si>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</si>
  <si>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BT-48-0</t>
  </si>
  <si>
    <t>Scheme identifier for Buyer VAT Identifier</t>
  </si>
  <si>
    <t>/rsm:CrossIndustryInvoice
/rsm:SupplyChainTradeTransaction
/ram:ApplicableHeaderTradeAgreement
/ram:BuyerTradeParty
/ram:SpecifiedTaxRegistration
/ram:ID
/@schemeID</t>
  </si>
  <si>
    <t>/rsm:CrossIndustryInvoice/rsm:SupplyChainTradeTransaction/ram:ApplicableHeaderTradeAgreement/ram:BuyerTradeParty/ram:SpecifiedTaxRegistration/ram:ID/@schemeID</t>
  </si>
  <si>
    <t>Identifiant du schéma de l'identifiant de TVA de l'acheteur</t>
  </si>
  <si>
    <t>NEW ? (needed in FR for B2B)</t>
  </si>
  <si>
    <t>Sales Agent</t>
  </si>
  <si>
    <t>A group of business terms providing information about the Sales Agent</t>
  </si>
  <si>
    <t>/rsm:CrossIndustryInvoice
/rsm:SupplyChainTradeTransaction
/ram:ApplicableHeaderTradeAgreement
/ram:SalesAgentTradeParty</t>
  </si>
  <si>
    <t>/rsm:CrossIndustryInvoice/rsm:SupplyChainTradeTransaction/ram:ApplicableHeaderTradeAgreement/ram:SalesAgentTradeParty</t>
  </si>
  <si>
    <t>AGENT DU VENDEUR</t>
  </si>
  <si>
    <t>Groupe de termes métiers fournissant des informations sur l'Agent du Vendeur (celui qui vend, reçoit / traite la commande, voire émet la facture pour le compte du Vendeur)</t>
  </si>
  <si>
    <t>/rsm:CrossIndustryInvoice
/rsm:SupplyChainTradeTransaction
/ram:ApplicableHeaderTradeAgreement
/ram:SalesAgentTradeParty
/ram:ID</t>
  </si>
  <si>
    <t>/rsm:CrossIndustryInvoice/rsm:SupplyChainTradeTransaction/ram:ApplicableHeaderTradeAgreement/ram:SalesAgentTradeParty/ram:ID</t>
  </si>
  <si>
    <t>Identifiant de l'Agent du Vendeur</t>
  </si>
  <si>
    <t>/rsm:CrossIndustryInvoice
/rsm:SupplyChainTradeTransaction
/ram:ApplicableHeaderTradeAgreement
/ram:SalesAgentTradeParty
/ram:GlobalID</t>
  </si>
  <si>
    <t>/rsm:CrossIndustryInvoice/rsm:SupplyChainTradeTransaction/ram:ApplicableHeaderTradeAgreement/ram:SalesAgentTradeParty/ram:GlobalID</t>
  </si>
  <si>
    <t>Identifiant global l'Agent du Vendeur</t>
  </si>
  <si>
    <t>/rsm:CrossIndustryInvoice
/rsm:SupplyChainTradeTransaction
/ram:ApplicableHeaderTradeAgreement
/ram:SalesAgentTradeParty
/ram:GlobalID
/@schemeID</t>
  </si>
  <si>
    <t>/rsm:CrossIndustryInvoice/rsm:SupplyChainTradeTransaction/ram:ApplicableHeaderTradeAgreement/ram:SalesAgentTradeParty/ram:GlobalID/@schemeID</t>
  </si>
  <si>
    <t>Sales Agent name</t>
  </si>
  <si>
    <t>The full name of the Sales Agent</t>
  </si>
  <si>
    <t>/rsm:CrossIndustryInvoice
/rsm:SupplyChainTradeTransaction
/ram:ApplicableHeaderTradeAgreement
/ram:SalesAgentTradeParty
/ram:Name</t>
  </si>
  <si>
    <t>/rsm:CrossIndustryInvoice/rsm:SupplyChainTradeTransaction/ram:ApplicableHeaderTradeAgreement/ram:SalesAgentTradeParty/ram:Name</t>
  </si>
  <si>
    <t>Nom l'Agent du Vendeur</t>
  </si>
  <si>
    <t>SALES AGENT LEGAL ORGANIZATION</t>
  </si>
  <si>
    <t>/rsm:CrossIndustryInvoice
/rsm:SupplyChainTradeTransaction
/ram:ApplicableHeaderTradeAgreement
/ram:SalesAgentTradeParty
/ram:SpecifiedLegalOrganization</t>
  </si>
  <si>
    <t>/rsm:CrossIndustryInvoice/rsm:SupplyChainTradeTransaction/ram:ApplicableHeaderTradeAgreement/ram:SalesAgentTradeParty/ram:SpecifiedLegalOrganization</t>
  </si>
  <si>
    <t>Détails sur l'organisation légale</t>
  </si>
  <si>
    <t>/rsm:CrossIndustryInvoice
/rsm:SupplyChainTradeTransaction
/ram:ApplicableHeaderTradeAgreement
/ram:SalesAgentTradeParty
/ram:SpecifiedLegalOrganization
/ram:ID</t>
  </si>
  <si>
    <t>/rsm:CrossIndustryInvoice/rsm:SupplyChainTradeTransaction/ram:ApplicableHeaderTradeAgreement/ram:SalesAgentTradeParty/ram:SpecifiedLegalOrganization/ram:ID</t>
  </si>
  <si>
    <t>Identifiant d’enregistrement légal</t>
  </si>
  <si>
    <t>Scheme identifier for Sales Agentlegal identifier</t>
  </si>
  <si>
    <t>/rsm:CrossIndustryInvoice
/rsm:SupplyChainTradeTransaction
/ram:ApplicableHeaderTradeAgreement
/ram:SalesAgentTradeParty
/ram:SpecifiedLegalOrganization
/ram:ID
/@schemeID</t>
  </si>
  <si>
    <t>/rsm:CrossIndustryInvoice/rsm:SupplyChainTradeTransaction/ram:ApplicableHeaderTradeAgreement/ram:SalesAgentTradeParty/ram:SpecifiedLegalOrganization/ram:ID/@schemeID</t>
  </si>
  <si>
    <t>TradingBusinessName</t>
  </si>
  <si>
    <t>/rsm:CrossIndustryInvoice
/rsm:SupplyChainTradeTransaction
/ram:ApplicableHeaderTradeAgreement
/ram:SalesAgentTradeParty
/ram:SpecifiedLegalOrganization
/ram:TradingBusinessName</t>
  </si>
  <si>
    <t>/rsm:CrossIndustryInvoice/rsm:SupplyChainTradeTransaction/ram:ApplicableHeaderTradeAgreement/ram:SalesAgentTradeParty/ram:SpecifiedLegalOrganization/ram:TradingBusinessName</t>
  </si>
  <si>
    <t>Nom commercial</t>
  </si>
  <si>
    <t>SALES AGENT  LEGAL POSTAL ADDRESS</t>
  </si>
  <si>
    <t>Legal address of the buyerr in case the Sales Agent address is different</t>
  </si>
  <si>
    <t>/rsm:CrossIndustryInvoice
/rsm:SupplyChainTradeTransaction
/ram:ApplicableHeaderTradeAgreement
/ram:SalesAgentTradeParty
/ram:SpecifiedLegalOrganization
/ram:PostalTradeAddress</t>
  </si>
  <si>
    <t>/rsm:CrossIndustryInvoice/rsm:SupplyChainTradeTransaction/ram:ApplicableHeaderTradeAgreement/ram:SalesAgentTradeParty/ram:SpecifiedLegalOrganization/ram:PostalTradeAddress</t>
  </si>
  <si>
    <t>/rsm:CrossIndustryInvoice
/rsm:SupplyChainTradeTransaction
/ram:ApplicableHeaderTradeAgreement
/ram:SalesAgentTradeParty
/ram:SpecifiedLegalOrganization
/ram:PostalTradeAddress
/ram:PostcodeCode</t>
  </si>
  <si>
    <t>/rsm:CrossIndustryInvoice/rsm:SupplyChainTradeTransaction/ram:ApplicableHeaderTradeAgreement/ram:SalesAgentTradeParty/ram:SpecifiedLegalOrganization/ram:PostalTradeAddress/ram:PostcodeCode</t>
  </si>
  <si>
    <t>Code postal de l'adresse légale de l'Agent du Vendeur</t>
  </si>
  <si>
    <t>/rsm:CrossIndustryInvoice
/rsm:SupplyChainTradeTransaction
/ram:ApplicableHeaderTradeAgreement
/ram:SalesAgentTradeParty
/ram:SpecifiedLegalOrganization
/ram:PostalTradeAddress
/ram:LineOne</t>
  </si>
  <si>
    <t>/rsm:CrossIndustryInvoice/rsm:SupplyChainTradeTransaction/ram:ApplicableHeaderTradeAgreement/ram:SalesAgentTradeParty/ram:SpecifiedLegalOrganization/ram:PostalTradeAddress/ram:LineOne</t>
  </si>
  <si>
    <t>Adresse légale de l'Agent du Vendeur - Ligne 1</t>
  </si>
  <si>
    <t>/rsm:CrossIndustryInvoice
/rsm:SupplyChainTradeTransaction
/ram:ApplicableHeaderTradeAgreement
/ram:SalesAgentTradeParty
/ram:SpecifiedLegalOrganization
/ram:PostalTradeAddress
/ram:LineTwo</t>
  </si>
  <si>
    <t>/rsm:CrossIndustryInvoice/rsm:SupplyChainTradeTransaction/ram:ApplicableHeaderTradeAgreement/ram:SalesAgentTradeParty/ram:SpecifiedLegalOrganization/ram:PostalTradeAddress/ram:LineTwo</t>
  </si>
  <si>
    <t>Adresse légale de l'Agent du Vendeur - Ligne 2</t>
  </si>
  <si>
    <t>/rsm:CrossIndustryInvoice
/rsm:SupplyChainTradeTransaction
/ram:ApplicableHeaderTradeAgreement
/ram:SalesAgentTradeParty
/ram:SpecifiedLegalOrganization
/ram:PostalTradeAddress
/ram:LineThree</t>
  </si>
  <si>
    <t>/rsm:CrossIndustryInvoice/rsm:SupplyChainTradeTransaction/ram:ApplicableHeaderTradeAgreement/ram:SalesAgentTradeParty/ram:SpecifiedLegalOrganization/ram:PostalTradeAddress/ram:LineThree</t>
  </si>
  <si>
    <t>Adresse légale del'Agent du Vendeur - Ligne 3</t>
  </si>
  <si>
    <t>/rsm:CrossIndustryInvoice
/rsm:SupplyChainTradeTransaction
/ram:ApplicableHeaderTradeAgreement
/ram:SalesAgentTradeParty
/ram:SpecifiedLegalOrganization
/ram:PostalTradeAddress
/ram:CityName</t>
  </si>
  <si>
    <t>/rsm:CrossIndustryInvoice/rsm:SupplyChainTradeTransaction/ram:ApplicableHeaderTradeAgreement/ram:SalesAgentTradeParty/ram:SpecifiedLegalOrganization/ram:PostalTradeAddress/ram:CityName</t>
  </si>
  <si>
    <t>Localité de l'adresse légale  de l'Agent du Vendeur</t>
  </si>
  <si>
    <t>/rsm:CrossIndustryInvoice
/rsm:SupplyChainTradeTransaction
/ram:ApplicableHeaderTradeAgreement
/ram:SalesAgentTradeParty
/ram:SpecifiedLegalOrganization
/ram:PostalTradeAddress
/ram:CountryID</t>
  </si>
  <si>
    <t>/rsm:CrossIndustryInvoice/rsm:SupplyChainTradeTransaction/ram:ApplicableHeaderTradeAgreement/ram:SalesAgentTradeParty/ram:SpecifiedLegalOrganization/ram:PostalTradeAddress/ram:CountryID</t>
  </si>
  <si>
    <t>Code de pays de l'adresse légale de l'Agent du Vendeur</t>
  </si>
  <si>
    <t>/rsm:CrossIndustryInvoice
/rsm:SupplyChainTradeTransaction
/ram:ApplicableHeaderTradeAgreement
/ram:SalesAgentTradeParty
/ram:SpecifiedLegalOrganization
/ram:PostalTradeAddress
/ram:CountrySubDivisionName</t>
  </si>
  <si>
    <t>/rsm:CrossIndustryInvoice/rsm:SupplyChainTradeTransaction/ram:ApplicableHeaderTradeAgreement/ram:SalesAgentTradeParty/ram:SpecifiedLegalOrganization/ram:PostalTradeAddress/ram:CountrySubDivisionName</t>
  </si>
  <si>
    <t>Subdivision du pays de l'adresse légale de l'Agent du Vendeur</t>
  </si>
  <si>
    <t>Sales Agent CONTACT</t>
  </si>
  <si>
    <t>/rsm:CrossIndustryInvoice
/rsm:SupplyChainTradeTransaction
/ram:ApplicableHeaderTradeAgreement
/ram:SalesAgentTradeParty
/ram:DefinedTradeContact</t>
  </si>
  <si>
    <t>/rsm:CrossIndustryInvoice/rsm:SupplyChainTradeTransaction/ram:ApplicableHeaderTradeAgreement/ram:SalesAgentTradeParty/ram:DefinedTradeContact</t>
  </si>
  <si>
    <t>Coordonnées de l'Agent du Vendeur</t>
  </si>
  <si>
    <t>Person Name</t>
  </si>
  <si>
    <t>/rsm:CrossIndustryInvoice
/rsm:SupplyChainTradeTransaction
/ram:ApplicableHeaderTradeAgreement
/ram:SalesAgentTradeParty
/ram:DefinedTradeContact
/ram:PersonName</t>
  </si>
  <si>
    <t>/rsm:CrossIndustryInvoice/rsm:SupplyChainTradeTransaction/ram:ApplicableHeaderTradeAgreement/ram:SalesAgentTradeParty/ram:DefinedTradeContact/ram:PersonName</t>
  </si>
  <si>
    <t>Point de contact</t>
  </si>
  <si>
    <t>Department Name</t>
  </si>
  <si>
    <t>/rsm:CrossIndustryInvoice
/rsm:SupplyChainTradeTransaction
/ram:ApplicableHeaderTradeAgreement
/ram:SalesAgentTradeParty
/ram:DefinedTradeContact
/ram:DepartmentName</t>
  </si>
  <si>
    <t>/rsm:CrossIndustryInvoice/rsm:SupplyChainTradeTransaction/ram:ApplicableHeaderTradeAgreement/ram:SalesAgentTradeParty/ram:DefinedTradeContact/ram:DepartmentName</t>
  </si>
  <si>
    <t>Sales Agent CONTACT - Type</t>
  </si>
  <si>
    <t>/rsm:CrossIndustryInvoice
/rsm:SupplyChainTradeTransaction
/ram:ApplicableHeaderTradeAgreement
/ram:SalesAgentTradeParty
/ram:DefinedTradeContact
/ram:TypeCode</t>
  </si>
  <si>
    <t>/rsm:CrossIndustryInvoice/rsm:SupplyChainTradeTransaction/ram:ApplicableHeaderTradeAgreement/ram:SalesAgentTradeParty/ram:DefinedTradeContact/ram:TypeCode</t>
  </si>
  <si>
    <t>Type de Point de contact de l'Agent du Vendeur</t>
  </si>
  <si>
    <t>(Phone Number)</t>
  </si>
  <si>
    <t>/rsm:CrossIndustryInvoice
/rsm:SupplyChainTradeTransaction
/ram:ApplicableHeaderTradeAgreement
/ram:SalesAgentTradeParty
/ram:DefinedTradeContact
/ram:TelephoneUniversalCommunication</t>
  </si>
  <si>
    <t>/rsm:CrossIndustryInvoice/rsm:SupplyChainTradeTransaction/ram:ApplicableHeaderTradeAgreement/ram:SalesAgentTradeParty/ram:DefinedTradeContact/ram:TelephoneUniversalCommunication</t>
  </si>
  <si>
    <t>Phone Number</t>
  </si>
  <si>
    <t>/rsm:CrossIndustryInvoice
/rsm:SupplyChainTradeTransaction
/ram:ApplicableHeaderTradeAgreement
/ram:SalesAgentTradeParty
/ram:DefinedTradeContact
/ram:TelephoneUniversalCommunication
/ram:CompleteNumber</t>
  </si>
  <si>
    <t>/rsm:CrossIndustryInvoice/rsm:SupplyChainTradeTransaction/ram:ApplicableHeaderTradeAgreement/ram:SalesAgentTradeParty/ram:DefinedTradeContact/ram:TelephoneUniversalCommunication/ram:CompleteNumber</t>
  </si>
  <si>
    <t>(Fax Number)</t>
  </si>
  <si>
    <t>/rsm:CrossIndustryInvoice
/rsm:SupplyChainTradeTransaction
/ram:ApplicableHeaderTradeAgreement
/ram:SalesAgentTradeParty
/ram:DefinedTradeContact
/ram:FaxUniversalCommunication</t>
  </si>
  <si>
    <t>/rsm:CrossIndustryInvoice/rsm:SupplyChainTradeTransaction/ram:ApplicableHeaderTradeAgreement/ram:SalesAgentTradeParty/ram:DefinedTradeContact/ram:FaxUniversalCommunication</t>
  </si>
  <si>
    <t>Fax Number</t>
  </si>
  <si>
    <t>/rsm:CrossIndustryInvoice
/rsm:SupplyChainTradeTransaction
/ram:ApplicableHeaderTradeAgreement
/ram:SalesAgentTradeParty
/ram:DefinedTradeContact
/ram:FaxUniversalCommunication
/ram:CompleteNumber</t>
  </si>
  <si>
    <t>/rsm:CrossIndustryInvoice/rsm:SupplyChainTradeTransaction/ram:ApplicableHeaderTradeAgreement/ram:SalesAgentTradeParty/ram:DefinedTradeContact/ram:FaxUniversalCommunication/ram:CompleteNumber</t>
  </si>
  <si>
    <t>Numéro de fax</t>
  </si>
  <si>
    <t>(Email)</t>
  </si>
  <si>
    <t>/rsm:CrossIndustryInvoice
/rsm:SupplyChainTradeTransaction
/ram:ApplicableHeaderTradeAgreement
/ram:SalesAgentTradeParty
/ram:DefinedTradeContact
/ram:EmailURIUniversalCommunication</t>
  </si>
  <si>
    <t>/rsm:CrossIndustryInvoice/rsm:SupplyChainTradeTransaction/ram:ApplicableHeaderTradeAgreement/ram:SalesAgentTradeParty/ram:DefinedTradeContact/ram:EmailURIUniversalCommunication</t>
  </si>
  <si>
    <t>Email</t>
  </si>
  <si>
    <t>/rsm:CrossIndustryInvoice
/rsm:SupplyChainTradeTransaction
/ram:ApplicableHeaderTradeAgreement
/ram:SalesAgentTradeParty
/ram:DefinedTradeContact
/ram:EmailURIUniversalCommunication
/ram:URIID</t>
  </si>
  <si>
    <t>/rsm:CrossIndustryInvoice/rsm:SupplyChainTradeTransaction/ram:ApplicableHeaderTradeAgreement/ram:SalesAgentTradeParty/ram:DefinedTradeContact/ram:EmailURIUniversalCommunication/ram:URIID</t>
  </si>
  <si>
    <t>Adresse électronique</t>
  </si>
  <si>
    <t>SALES AGENT POSTAL ADDRESS</t>
  </si>
  <si>
    <t>A group of business terms providing information about the postal address for the buuyer agent</t>
  </si>
  <si>
    <t>/rsm:CrossIndustryInvoice
/rsm:SupplyChainTradeTransaction
/ram:ApplicableHeaderTradeAgreement
/ram:SalesAgentTradeParty
/ram:PostalTradeAddress</t>
  </si>
  <si>
    <t>/rsm:CrossIndustryInvoice/rsm:SupplyChainTradeTransaction/ram:ApplicableHeaderTradeAgreement/ram:SalesAgentTradeParty/ram:PostalTradeAddress</t>
  </si>
  <si>
    <t>ADRESSE POSTALE DE L'AGENT DU VENDEUR</t>
  </si>
  <si>
    <t>Groupe de termes métiers fournissant des informations sur l'adresse postale de l'Agent de l'Acheteur</t>
  </si>
  <si>
    <t>Sales Agent post code</t>
  </si>
  <si>
    <t>/rsm:CrossIndustryInvoice
/rsm:SupplyChainTradeTransaction
/ram:ApplicableHeaderTradeAgreement
/ram:SalesAgentTradeParty
/ram:PostalTradeAddress
/ram:PostcodeCode</t>
  </si>
  <si>
    <t>/rsm:CrossIndustryInvoice/rsm:SupplyChainTradeTransaction/ram:ApplicableHeaderTradeAgreement/ram:SalesAgentTradeParty/ram:PostalTradeAddress/ram:PostcodeCode</t>
  </si>
  <si>
    <t>Code postal de l'Agent du Vendeur</t>
  </si>
  <si>
    <t>Sales Agent address line 1</t>
  </si>
  <si>
    <t>Usually the street name and number or the post office box.</t>
  </si>
  <si>
    <t>/rsm:CrossIndustryInvoice
/rsm:SupplyChainTradeTransaction
/ram:ApplicableHeaderTradeAgreement
/ram:SalesAgentTradeParty
/ram:PostalTradeAddress
/ram:LineOne</t>
  </si>
  <si>
    <t>/rsm:CrossIndustryInvoice/rsm:SupplyChainTradeTransaction/ram:ApplicableHeaderTradeAgreement/ram:SalesAgentTradeParty/ram:PostalTradeAddress/ram:LineOne</t>
  </si>
  <si>
    <t>Adresse de l'Agent du Vendeur - Ligne 1</t>
  </si>
  <si>
    <t>Sales Agent address line 2</t>
  </si>
  <si>
    <t>/rsm:CrossIndustryInvoice
/rsm:SupplyChainTradeTransaction
/ram:ApplicableHeaderTradeAgreement
/ram:SalesAgentTradeParty
/ram:PostalTradeAddress
/ram:LineTwo</t>
  </si>
  <si>
    <t>/rsm:CrossIndustryInvoice/rsm:SupplyChainTradeTransaction/ram:ApplicableHeaderTradeAgreement/ram:SalesAgentTradeParty/ram:PostalTradeAddress/ram:LineTwo</t>
  </si>
  <si>
    <t>Adresse de l'Agent du Vendeur - Ligne 2</t>
  </si>
  <si>
    <t>Sales Agent address line 3</t>
  </si>
  <si>
    <t>/rsm:CrossIndustryInvoice
/rsm:SupplyChainTradeTransaction
/ram:ApplicableHeaderTradeAgreement
/ram:SalesAgentTradeParty
/ram:PostalTradeAddress
/ram:LineThree</t>
  </si>
  <si>
    <t>/rsm:CrossIndustryInvoice/rsm:SupplyChainTradeTransaction/ram:ApplicableHeaderTradeAgreement/ram:SalesAgentTradeParty/ram:PostalTradeAddress/ram:LineThree</t>
  </si>
  <si>
    <t>Adresse de l'Agent du Vendeur - Ligne 3</t>
  </si>
  <si>
    <t>Sales Agent city</t>
  </si>
  <si>
    <t>The common name of the city, town or village, where the tax representative address is located.</t>
  </si>
  <si>
    <t>/rsm:CrossIndustryInvoice
/rsm:SupplyChainTradeTransaction
/ram:ApplicableHeaderTradeAgreement
/ram:SalesAgentTradeParty
/ram:PostalTradeAddress
/ram:CityName</t>
  </si>
  <si>
    <t>/rsm:CrossIndustryInvoice/rsm:SupplyChainTradeTransaction/ram:ApplicableHeaderTradeAgreement/ram:SalesAgentTradeParty/ram:PostalTradeAddress/ram:CityName</t>
  </si>
  <si>
    <t>Localité de l'Agent du Vendeur</t>
  </si>
  <si>
    <t>Nom usuel de la commune, ville ou village, dans laquelle se trouve l'adresse du Représentant fiscal.</t>
  </si>
  <si>
    <t>Sales Agent country code</t>
  </si>
  <si>
    <t>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</si>
  <si>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/ram:SalesAgentTradeParty
/ram:PostalTradeAddress
/ram:CountryID</t>
  </si>
  <si>
    <t>/rsm:CrossIndustryInvoice/rsm:SupplyChainTradeTransaction/ram:ApplicableHeaderTradeAgreement/ram:SalesAgentTradeParty/ram:PostalTradeAddress/ram:CountryID</t>
  </si>
  <si>
    <t>Code de pays de l'Agent de l'Acheteur</t>
  </si>
  <si>
    <t>Sales Agent country subdivision</t>
  </si>
  <si>
    <t>/rsm:CrossIndustryInvoice
/rsm:SupplyChainTradeTransaction
/ram:ApplicableHeaderTradeAgreement
/ram:SalesAgentTradeParty
/ram:PostalTradeAddress
/ram:CountrySubDivisionName</t>
  </si>
  <si>
    <t>/rsm:CrossIndustryInvoice/rsm:SupplyChainTradeTransaction/ram:ApplicableHeaderTradeAgreement/ram:SalesAgentTradeParty/ram:PostalTradeAddress/ram:CountrySubDivisionName</t>
  </si>
  <si>
    <t>Subdivision du pays de l'Agent du Vendeur</t>
  </si>
  <si>
    <t>(Sales Agent ELECTRONIC ADDRESS)</t>
  </si>
  <si>
    <t>/rsm:CrossIndustryInvoice
/rsm:SupplyChainTradeTransaction
/ram:ApplicableHeaderTradeAgreement
/ram:SalesAgentTradeParty
/ram:URIUniversalCommunication</t>
  </si>
  <si>
    <t>/rsm:CrossIndustryInvoice/rsm:SupplyChainTradeTransaction/ram:ApplicableHeaderTradeAgreement/ram:SalesAgentTradeParty/ram:URIUniversalCommunication</t>
  </si>
  <si>
    <t>Sales Agent Electronic Address</t>
  </si>
  <si>
    <t>/rsm:CrossIndustryInvoice
/rsm:SupplyChainTradeTransaction
/ram:ApplicableHeaderTradeAgreement
/ram:SalesAgentTradeParty
/ram:URIUniversalCommunication
/ram:URIID</t>
  </si>
  <si>
    <t>/rsm:CrossIndustryInvoice/rsm:SupplyChainTradeTransaction/ram:ApplicableHeaderTradeAgreement/ram:SalesAgentTradeParty/ram:URIUniversalCommunication/ram:URIID</t>
  </si>
  <si>
    <t>Adresse électronique de l'Agent du Vendeur</t>
  </si>
  <si>
    <t>/rsm:CrossIndustryInvoice
/rsm:SupplyChainTradeTransaction
/ram:ApplicableHeaderTradeAgreement
/ram:SalesAgentTradeParty
/ram:URIUniversalCommunication
/ram:URIID
/@schemeID</t>
  </si>
  <si>
    <t>/rsm:CrossIndustryInvoice/rsm:SupplyChainTradeTransaction/ram:ApplicableHeaderTradeAgreement/ram:SalesAgentTradeParty/ram:URIUniversalCommunication/ram:URIID/@schemeID</t>
  </si>
  <si>
    <t>(Sales Agent VAT IDENTIFIER)</t>
  </si>
  <si>
    <t>/rsm:CrossIndustryInvoice
/rsm:SupplyChainTradeTransaction
/ram:ApplicableHeaderTradeAgreement
/ram:SalesAgentTradeParty
/ram:SpecifiedTaxRegistration</t>
  </si>
  <si>
    <t>/rsm:CrossIndustryInvoice/rsm:SupplyChainTradeTransaction/ram:ApplicableHeaderTradeAgreement/ram:SalesAgentTradeParty/ram:SpecifiedTaxRegistration</t>
  </si>
  <si>
    <t>(IDENTIFIANT À LA TVA DE L'AGENT DU VENDEUR)</t>
  </si>
  <si>
    <t>Sales Agent VAT identifier</t>
  </si>
  <si>
    <t>The VAT identifier of the Sales Agent</t>
  </si>
  <si>
    <t>VAT number prefixed by a country code based on EN ISO 3166-1 "Codes for the representation of names of countries and their subdivisions".</t>
  </si>
  <si>
    <t>/rsm:CrossIndustryInvoice
/rsm:SupplyChainTradeTransaction
/ram:ApplicableHeaderTradeAgreement
/ram:SalesAgentTradeParty
/ram:SpecifiedTaxRegistration
/ram:ID</t>
  </si>
  <si>
    <t>/rsm:CrossIndustryInvoice/rsm:SupplyChainTradeTransaction/ram:ApplicableHeaderTradeAgreement/ram:SalesAgentTradeParty/ram:SpecifiedTaxRegistration/ram:ID</t>
  </si>
  <si>
    <t>Identifiant à la TVA de l'Agent du Vendeur</t>
  </si>
  <si>
    <t>Identifiant à la TVA de la partie représentant fiscalement le Acheteur.</t>
  </si>
  <si>
    <t>Numéro de TVA consitutué du préfixe d'un code pays basé sur la norme ISO 3166-1.</t>
  </si>
  <si>
    <t>Scheme identifier for Sales Agent</t>
  </si>
  <si>
    <t>/rsm:CrossIndustryInvoice
/rsm:SupplyChainTradeTransaction
/ram:ApplicableHeaderTradeAgreement
/ram:SalesAgentTradeParty
/ram:SpecifiedTaxRegistration
/ram:ID
/@schemeID</t>
  </si>
  <si>
    <t>/rsm:CrossIndustryInvoice/rsm:SupplyChainTradeTransaction/ram:ApplicableHeaderTradeAgreement/ram:SalesAgentTradeParty/ram:SpecifiedTaxRegistration/ram:ID/@schemeID</t>
  </si>
  <si>
    <t>Identifiant du schéma de l'identifiant TVA du représentant fiscal</t>
  </si>
  <si>
    <t>BUYER TAX REPRESENTATIVE PARTY</t>
  </si>
  <si>
    <t>A group of business terms providing information about the Buyer's tax representative.</t>
  </si>
  <si>
    <t>The "Buyer Tax Representative party" block must be filled in if the BUYER has a tax representative.</t>
  </si>
  <si>
    <t>/rsm:CrossIndustryInvoice
/rsm:SupplyChainTradeTransaction
/ram:ApplicableHeaderTradeAgreement
/ram:BuyerTaxRepresentativeTradeParty</t>
  </si>
  <si>
    <t>/rsm:CrossIndustryInvoice/rsm:SupplyChainTradeTransaction/ram:ApplicableHeaderTradeAgreement/ram:BuyerTaxRepresentativeTradeParty</t>
  </si>
  <si>
    <t>REPRÉSENTANT FISCAL DE L'Acheteur</t>
  </si>
  <si>
    <t>Groupe de termes métiers fournissant des informations sur le Représentant fiscal du Acheteur.</t>
  </si>
  <si>
    <t>Le bloc "représentant fiscal du Acheteur" doit être renseigné si le Acheteur dispose d'un représentant fiscal.</t>
  </si>
  <si>
    <t>/rsm:CrossIndustryInvoice
/rsm:SupplyChainTradeTransaction
/ram:ApplicableHeaderTradeAgreement
/ram:BuyerTaxRepresentativeTradeParty
/ram:ID</t>
  </si>
  <si>
    <t>/rsm:CrossIndustryInvoice/rsm:SupplyChainTradeTransaction/ram:ApplicableHeaderTradeAgreement/ram:BuyerTaxRepresentativeTradeParty/ram:ID</t>
  </si>
  <si>
    <t>Identifiant du représentant fiscal du Acheteur</t>
  </si>
  <si>
    <t>/rsm:CrossIndustryInvoice
/rsm:SupplyChainTradeTransaction
/ram:ApplicableHeaderTradeAgreement
/ram:BuyerTaxRepresentativeTradeParty
/ram:GlobalID</t>
  </si>
  <si>
    <t>/rsm:CrossIndustryInvoice/rsm:SupplyChainTradeTransaction/ram:ApplicableHeaderTradeAgreement/ram:BuyerTaxRepresentativeTradeParty/ram:GlobalID</t>
  </si>
  <si>
    <t>Identifiant global du représentant fiscal du Acheteur</t>
  </si>
  <si>
    <t>/rsm:CrossIndustryInvoice
/rsm:SupplyChainTradeTransaction
/ram:ApplicableHeaderTradeAgreement
/ram:BuyerTaxRepresentativeTradeParty
/ram:GlobalID
/@schemeID</t>
  </si>
  <si>
    <t>/rsm:CrossIndustryInvoice/rsm:SupplyChainTradeTransaction/ram:ApplicableHeaderTradeAgreement/ram:BuyerTaxRepresentativeTradeParty/ram:GlobalID/@schemeID</t>
  </si>
  <si>
    <t>BUYER tax representative name</t>
  </si>
  <si>
    <t>The full name of the BUYER's tax representative party.</t>
  </si>
  <si>
    <t>/rsm:CrossIndustryInvoice
/rsm:SupplyChainTradeTransaction
/ram:ApplicableHeaderTradeAgreement
/ram:BuyerTaxRepresentativeTradeParty
/ram:Name</t>
  </si>
  <si>
    <t>/rsm:CrossIndustryInvoice/rsm:SupplyChainTradeTransaction/ram:ApplicableHeaderTradeAgreement/ram:BuyerTaxRepresentativeTradeParty/ram:Name</t>
  </si>
  <si>
    <t>Nom du représentant fiscal du Acheteur</t>
  </si>
  <si>
    <t>Nom complet de la partie représentant fiscalement le Acheteur.</t>
  </si>
  <si>
    <t>BR-18 : Le Nom du représentant fiscal du vendeur (BT-62) doit figurer dans la Facture, si le Vendeur (BG-4) a un Représentant fiscal du vendeur (BG-11).</t>
  </si>
  <si>
    <t>BUYER TAX REPRESENTATIVE LEGAL ORGANIZATION</t>
  </si>
  <si>
    <t>/rsm:CrossIndustryInvoice
/rsm:SupplyChainTradeTransaction
/ram:ApplicableHeaderTradeAgreement
/ram:BuyerTaxRepresentativeTradeParty
/ram:SpecifiedLegalOrganization</t>
  </si>
  <si>
    <t>/rsm:CrossIndustryInvoice/rsm:SupplyChainTradeTransaction/ram:ApplicableHeaderTradeAgreement/ram:BuyerTaxRepresentativeTradeParty/ram:SpecifiedLegalOrganization</t>
  </si>
  <si>
    <t>/rsm:CrossIndustryInvoice
/rsm:SupplyChainTradeTransaction
/ram:ApplicableHeaderTradeAgreement
/ram:BuyerTaxRepresentativeTradeParty
/ram:SpecifiedLegalOrganization
/ram:ID</t>
  </si>
  <si>
    <t>/rsm:CrossIndustryInvoice/rsm:SupplyChainTradeTransaction/ram:ApplicableHeaderTradeAgreement/ram:BuyerTaxRepresentativeTradeParty/ram:SpecifiedLegalOrganization/ram:ID</t>
  </si>
  <si>
    <t>Scheme identifier for BUYER Tax Representative legal identifier</t>
  </si>
  <si>
    <t>/rsm:CrossIndustryInvoice
/rsm:SupplyChainTradeTransaction
/ram:ApplicableHeaderTradeAgreement
/ram:BuyerTaxRepresentativeTradeParty
/ram:SpecifiedLegalOrganization
/ram:ID
/@schemeID</t>
  </si>
  <si>
    <t>/rsm:CrossIndustryInvoice/rsm:SupplyChainTradeTransaction/ram:ApplicableHeaderTradeAgreement/ram:BuyerTaxRepresentativeTradeParty/ram:SpecifiedLegalOrganization/ram:ID/@schemeID</t>
  </si>
  <si>
    <t>/rsm:CrossIndustryInvoice
/rsm:SupplyChainTradeTransaction
/ram:ApplicableHeaderTradeAgreement
/ram:BuyerTaxRepresentativeTradeParty
/ram:SpecifiedLegalOrganization
/ram:TradingBusinessName</t>
  </si>
  <si>
    <t>/rsm:CrossIndustryInvoice/rsm:SupplyChainTradeTransaction/ram:ApplicableHeaderTradeAgreement/ram:BuyerTaxRepresentativeTradeParty/ram:SpecifiedLegalOrganization/ram:TradingBusinessName</t>
  </si>
  <si>
    <t>BUYER TAX REPRESENTATIVE LEGAL POSTAL ADDRESS</t>
  </si>
  <si>
    <t>Legal address of the buyerr in case the Buyer Tax Representative address is different</t>
  </si>
  <si>
    <t>/rsm:CrossIndustryInvoice
/rsm:SupplyChainTradeTransaction
/ram:ApplicableHeaderTradeAgreement
/ram:BuyerTaxRepresentativeTradeParty
/ram:SpecifiedLegalOrganization
/ram:PostalTradeAddress</t>
  </si>
  <si>
    <t>/rsm:CrossIndustryInvoice/rsm:SupplyChainTradeTransaction/ram:ApplicableHeaderTradeAgreement/ram:BuyerTaxRepresentativeTradeParty/ram:SpecifiedLegalOrganization/ram:PostalTradeAddress</t>
  </si>
  <si>
    <t>/rsm:CrossIndustryInvoice
/rsm:SupplyChainTradeTransaction
/ram:ApplicableHeaderTradeAgreement
/ram:BuyerTaxRepresentativeTradeParty
/ram:SpecifiedLegalOrganization
/ram:PostalTradeAddress
/ram:PostcodeCode</t>
  </si>
  <si>
    <t>/rsm:CrossIndustryInvoice/rsm:SupplyChainTradeTransaction/ram:ApplicableHeaderTradeAgreement/ram:BuyerTaxRepresentativeTradeParty/ram:SpecifiedLegalOrganization/ram:PostalTradeAddress/ram:PostcodeCode</t>
  </si>
  <si>
    <t>Code postal de l'adresse légale du représentant fiscal de l'Acheteur</t>
  </si>
  <si>
    <t>/rsm:CrossIndustryInvoice
/rsm:SupplyChainTradeTransaction
/ram:ApplicableHeaderTradeAgreement
/ram:BuyerTaxRepresentativeTradeParty
/ram:SpecifiedLegalOrganization
/ram:PostalTradeAddress
/ram:LineOne</t>
  </si>
  <si>
    <t>/rsm:CrossIndustryInvoice/rsm:SupplyChainTradeTransaction/ram:ApplicableHeaderTradeAgreement/ram:BuyerTaxRepresentativeTradeParty/ram:SpecifiedLegalOrganization/ram:PostalTradeAddress/ram:LineOne</t>
  </si>
  <si>
    <t>Adresse légale du représentant fiscal de l'Acheteur - Ligne 1</t>
  </si>
  <si>
    <t>/rsm:CrossIndustryInvoice
/rsm:SupplyChainTradeTransaction
/ram:ApplicableHeaderTradeAgreement
/ram:BuyerTaxRepresentativeTradeParty
/ram:SpecifiedLegalOrganization
/ram:PostalTradeAddress
/ram:LineTwo</t>
  </si>
  <si>
    <t>/rsm:CrossIndustryInvoice/rsm:SupplyChainTradeTransaction/ram:ApplicableHeaderTradeAgreement/ram:BuyerTaxRepresentativeTradeParty/ram:SpecifiedLegalOrganization/ram:PostalTradeAddress/ram:LineTwo</t>
  </si>
  <si>
    <t>Adresse légale du représentant fiscal de l'Acheteur - Ligne 2</t>
  </si>
  <si>
    <t>/rsm:CrossIndustryInvoice
/rsm:SupplyChainTradeTransaction
/ram:ApplicableHeaderTradeAgreement
/ram:BuyerTaxRepresentativeTradeParty
/ram:SpecifiedLegalOrganization
/ram:PostalTradeAddress
/ram:LineThree</t>
  </si>
  <si>
    <t>/rsm:CrossIndustryInvoice/rsm:SupplyChainTradeTransaction/ram:ApplicableHeaderTradeAgreement/ram:BuyerTaxRepresentativeTradeParty/ram:SpecifiedLegalOrganization/ram:PostalTradeAddress/ram:LineThree</t>
  </si>
  <si>
    <t>Adresse légale du représentant fiscal de l'Acheteur - Ligne 3</t>
  </si>
  <si>
    <t>/rsm:CrossIndustryInvoice
/rsm:SupplyChainTradeTransaction
/ram:ApplicableHeaderTradeAgreement
/ram:BuyerTaxRepresentativeTradeParty
/ram:SpecifiedLegalOrganization
/ram:PostalTradeAddress
/ram:CityName</t>
  </si>
  <si>
    <t>/rsm:CrossIndustryInvoice/rsm:SupplyChainTradeTransaction/ram:ApplicableHeaderTradeAgreement/ram:BuyerTaxRepresentativeTradeParty/ram:SpecifiedLegalOrganization/ram:PostalTradeAddress/ram:CityName</t>
  </si>
  <si>
    <t>Localité de l'adresse légale  du représentant fiscal de l'Acheteur</t>
  </si>
  <si>
    <t>/rsm:CrossIndustryInvoice
/rsm:SupplyChainTradeTransaction
/ram:ApplicableHeaderTradeAgreement
/ram:BuyerTaxRepresentativeTradeParty
/ram:SpecifiedLegalOrganization
/ram:PostalTradeAddress
/ram:CountryID</t>
  </si>
  <si>
    <t>/rsm:CrossIndustryInvoice/rsm:SupplyChainTradeTransaction/ram:ApplicableHeaderTradeAgreement/ram:BuyerTaxRepresentativeTradeParty/ram:SpecifiedLegalOrganization/ram:PostalTradeAddress/ram:CountryID</t>
  </si>
  <si>
    <t>Code de pays de l'adresse légale du représentant fiscal de l'Acheteur</t>
  </si>
  <si>
    <t>/rsm:CrossIndustryInvoice
/rsm:SupplyChainTradeTransaction
/ram:ApplicableHeaderTradeAgreement
/ram:BuyerTaxRepresentativeTradeParty
/ram:SpecifiedLegalOrganization
/ram:PostalTradeAddress
/ram:CountrySubDivisionName</t>
  </si>
  <si>
    <t>/rsm:CrossIndustryInvoice/rsm:SupplyChainTradeTransaction/ram:ApplicableHeaderTradeAgreement/ram:BuyerTaxRepresentativeTradeParty/ram:SpecifiedLegalOrganization/ram:PostalTradeAddress/ram:CountrySubDivisionName</t>
  </si>
  <si>
    <t>Subdivision du pays de l'adresse légale du représentant fiscal de l'Acheteur</t>
  </si>
  <si>
    <t>BUYER TAX REPRESENTATIVE  CONTACT</t>
  </si>
  <si>
    <t>/rsm:CrossIndustryInvoice
/rsm:SupplyChainTradeTransaction
/ram:ApplicableHeaderTradeAgreement
/ram:BuyerTaxRepresentativeTradeParty
/ram:DefinedTradeContact</t>
  </si>
  <si>
    <t>/rsm:CrossIndustryInvoice/rsm:SupplyChainTradeTransaction/ram:ApplicableHeaderTradeAgreement/ram:BuyerTaxRepresentativeTradeParty/ram:DefinedTradeContact</t>
  </si>
  <si>
    <t>Coordonnées</t>
  </si>
  <si>
    <t>/rsm:CrossIndustryInvoice
/rsm:SupplyChainTradeTransaction
/ram:ApplicableHeaderTradeAgreement
/ram:BuyerTaxRepresentativeTradeParty
/ram:DefinedTradeContact
/ram:PersonName</t>
  </si>
  <si>
    <t>/rsm:CrossIndustryInvoice/rsm:SupplyChainTradeTransaction/ram:ApplicableHeaderTradeAgreement/ram:BuyerTaxRepresentativeTradeParty/ram:DefinedTradeContact/ram:PersonName</t>
  </si>
  <si>
    <t>/rsm:CrossIndustryInvoice
/rsm:SupplyChainTradeTransaction
/ram:ApplicableHeaderTradeAgreement
/ram:BuyerTaxRepresentativeTradeParty
/ram:DefinedTradeContact
/ram:DepartmentName</t>
  </si>
  <si>
    <t>/rsm:CrossIndustryInvoice/rsm:SupplyChainTradeTransaction/ram:ApplicableHeaderTradeAgreement/ram:BuyerTaxRepresentativeTradeParty/ram:DefinedTradeContact/ram:DepartmentName</t>
  </si>
  <si>
    <t>BUYER TAX REPRESENTATIVE  CONTACT - Type</t>
  </si>
  <si>
    <t>/rsm:CrossIndustryInvoice
/rsm:SupplyChainTradeTransaction
/ram:ApplicableHeaderTradeAgreement
/ram:BuyerTaxRepresentativeTradeParty
/ram:DefinedTradeContact
/ram:TypeCode</t>
  </si>
  <si>
    <t>/rsm:CrossIndustryInvoice/rsm:SupplyChainTradeTransaction/ram:ApplicableHeaderTradeAgreement/ram:BuyerTaxRepresentativeTradeParty/ram:DefinedTradeContact/ram:TypeCode</t>
  </si>
  <si>
    <t>Type de Point de contact du représentant fiscal du Acheteur</t>
  </si>
  <si>
    <t>/rsm:CrossIndustryInvoice
/rsm:SupplyChainTradeTransaction
/ram:ApplicableHeaderTradeAgreement
/ram:BuyerTaxRepresentativeTradeParty
/ram:DefinedTradeContact
/ram:TelephoneUniversalCommunication</t>
  </si>
  <si>
    <t>/rsm:CrossIndustryInvoice/rsm:SupplyChainTradeTransaction/ram:ApplicableHeaderTradeAgreement/ram:BuyerTaxRepresentativeTradeParty/ram:DefinedTradeContact/ram:TelephoneUniversalCommunication</t>
  </si>
  <si>
    <t>/rsm:CrossIndustryInvoice
/rsm:SupplyChainTradeTransaction
/ram:ApplicableHeaderTradeAgreement
/ram:BuyerTaxRepresentativeTradeParty
/ram:DefinedTradeContact
/ram:TelephoneUniversalCommunication
/ram:CompleteNumber</t>
  </si>
  <si>
    <t>/rsm:CrossIndustryInvoice/rsm:SupplyChainTradeTransaction/ram:ApplicableHeaderTradeAgreement/ram:BuyerTaxRepresentativeTradeParty/ram:DefinedTradeContact/ram:TelephoneUniversalCommunication/ram:CompleteNumber</t>
  </si>
  <si>
    <t>/rsm:CrossIndustryInvoice
/rsm:SupplyChainTradeTransaction
/ram:ApplicableHeaderTradeAgreement
/ram:BuyerTaxRepresentativeTradeParty
/ram:DefinedTradeContact
/ram:FaxUniversalCommunication</t>
  </si>
  <si>
    <t>/rsm:CrossIndustryInvoice/rsm:SupplyChainTradeTransaction/ram:ApplicableHeaderTradeAgreement/ram:BuyerTaxRepresentativeTradeParty/ram:DefinedTradeContact/ram:FaxUniversalCommunication</t>
  </si>
  <si>
    <t>/rsm:CrossIndustryInvoice
/rsm:SupplyChainTradeTransaction
/ram:ApplicableHeaderTradeAgreement
/ram:BuyerTaxRepresentativeTradeParty
/ram:DefinedTradeContact
/ram:FaxUniversalCommunication
/ram:CompleteNumber</t>
  </si>
  <si>
    <t>/rsm:CrossIndustryInvoice/rsm:SupplyChainTradeTransaction/ram:ApplicableHeaderTradeAgreement/ram:BuyerTaxRepresentativeTradeParty/ram:DefinedTradeContact/ram:FaxUniversalCommunication/ram:CompleteNumber</t>
  </si>
  <si>
    <t>/rsm:CrossIndustryInvoice
/rsm:SupplyChainTradeTransaction
/ram:ApplicableHeaderTradeAgreement
/ram:BuyerTaxRepresentativeTradeParty
/ram:DefinedTradeContact
/ram:EmailURIUniversalCommunication</t>
  </si>
  <si>
    <t>/rsm:CrossIndustryInvoice/rsm:SupplyChainTradeTransaction/ram:ApplicableHeaderTradeAgreement/ram:BuyerTaxRepresentativeTradeParty/ram:DefinedTradeContact/ram:EmailURIUniversalCommunication</t>
  </si>
  <si>
    <t>/rsm:CrossIndustryInvoice
/rsm:SupplyChainTradeTransaction
/ram:ApplicableHeaderTradeAgreement
/ram:BuyerTaxRepresentativeTradeParty
/ram:DefinedTradeContact
/ram:EmailURIUniversalCommunication
/ram:URIID</t>
  </si>
  <si>
    <t>/rsm:CrossIndustryInvoice/rsm:SupplyChainTradeTransaction/ram:ApplicableHeaderTradeAgreement/ram:BuyerTaxRepresentativeTradeParty/ram:DefinedTradeContact/ram:EmailURIUniversalCommunication/ram:URIID</t>
  </si>
  <si>
    <t>BUYER TAX REPRESENTATIVE POSTAL ADDRESS</t>
  </si>
  <si>
    <t>A group of business terms providing information about the postal address for the tax representative party.</t>
  </si>
  <si>
    <t>The BUYER tax representative name/postal address shall be provided in the invoice, if the BUYER has a tax representative who is liable to pay the VAT due. Sufficient components of the address are to be filled to comply with legal requirements.</t>
  </si>
  <si>
    <t>/rsm:CrossIndustryInvoice
/rsm:SupplyChainTradeTransaction
/ram:ApplicableHeaderTradeAgreement
/ram:BuyerTaxRepresentativeTradeParty
/ram:PostalTradeAddress</t>
  </si>
  <si>
    <t>/rsm:CrossIndustryInvoice/rsm:SupplyChainTradeTransaction/ram:ApplicableHeaderTradeAgreement/ram:BuyerTaxRepresentativeTradeParty/ram:PostalTradeAddress</t>
  </si>
  <si>
    <t>ADRESSE POSTALE DU REPRÉSENTANT FISCAL</t>
  </si>
  <si>
    <t>Groupe de termes métiers fournissant des informations sur l'adresse postale du Représentant fiscal.</t>
  </si>
  <si>
    <t>Le nom et l'adresse du représentant fiscal du Acheteur doit être fournie dans la facture, si l'Acheteur a un représentant fiscal qui est tenu de payer la TVA due. Les éléments pertinents de l'adresse doivent être remplis pour se conformer aux exigences légales.</t>
  </si>
  <si>
    <t>Tax representative post code</t>
  </si>
  <si>
    <t>/rsm:CrossIndustryInvoice
/rsm:SupplyChainTradeTransaction
/ram:ApplicableHeaderTradeAgreement
/ram:BuyerTaxRepresentativeTradeParty
/ram:PostalTradeAddress
/ram:PostcodeCode</t>
  </si>
  <si>
    <t>/rsm:CrossIndustryInvoice/rsm:SupplyChainTradeTransaction/ram:ApplicableHeaderTradeAgreement/ram:BuyerTaxRepresentativeTradeParty/ram:PostalTradeAddress/ram:PostcodeCode</t>
  </si>
  <si>
    <t>Code postal du représentant fiscal</t>
  </si>
  <si>
    <t>Tax representative address line 1</t>
  </si>
  <si>
    <t>/rsm:CrossIndustryInvoice
/rsm:SupplyChainTradeTransaction
/ram:ApplicableHeaderTradeAgreement
/ram:BuyerTaxRepresentativeTradeParty
/ram:PostalTradeAddress
/ram:LineOne</t>
  </si>
  <si>
    <t>/rsm:CrossIndustryInvoice/rsm:SupplyChainTradeTransaction/ram:ApplicableHeaderTradeAgreement/ram:BuyerTaxRepresentativeTradeParty/ram:PostalTradeAddress/ram:LineOne</t>
  </si>
  <si>
    <t>Adresse du représentant fiscal - Ligne 1</t>
  </si>
  <si>
    <t>Tax representative address line 2</t>
  </si>
  <si>
    <t>/rsm:CrossIndustryInvoice
/rsm:SupplyChainTradeTransaction
/ram:ApplicableHeaderTradeAgreement
/ram:BuyerTaxRepresentativeTradeParty
/ram:PostalTradeAddress
/ram:LineTwo</t>
  </si>
  <si>
    <t>/rsm:CrossIndustryInvoice/rsm:SupplyChainTradeTransaction/ram:ApplicableHeaderTradeAgreement/ram:BuyerTaxRepresentativeTradeParty/ram:PostalTradeAddress/ram:LineTwo</t>
  </si>
  <si>
    <t>Adresse du représentant fiscal - Ligne 2</t>
  </si>
  <si>
    <t>Tax representative address line 3</t>
  </si>
  <si>
    <t>/rsm:CrossIndustryInvoice
/rsm:SupplyChainTradeTransaction
/ram:ApplicableHeaderTradeAgreement
/ram:BuyerTaxRepresentativeTradeParty
/ram:PostalTradeAddress
/ram:LineThree</t>
  </si>
  <si>
    <t>/rsm:CrossIndustryInvoice/rsm:SupplyChainTradeTransaction/ram:ApplicableHeaderTradeAgreement/ram:BuyerTaxRepresentativeTradeParty/ram:PostalTradeAddress/ram:LineThree</t>
  </si>
  <si>
    <t>Adresse du représentant fiscal - Ligne 3</t>
  </si>
  <si>
    <t>Tax representative city</t>
  </si>
  <si>
    <t>/rsm:CrossIndustryInvoice
/rsm:SupplyChainTradeTransaction
/ram:ApplicableHeaderTradeAgreement
/ram:BuyerTaxRepresentativeTradeParty
/ram:PostalTradeAddress
/ram:CityName</t>
  </si>
  <si>
    <t>/rsm:CrossIndustryInvoice/rsm:SupplyChainTradeTransaction/ram:ApplicableHeaderTradeAgreement/ram:BuyerTaxRepresentativeTradeParty/ram:PostalTradeAddress/ram:CityName</t>
  </si>
  <si>
    <t>Localité du représentant fiscal</t>
  </si>
  <si>
    <t>Tax representative country code</t>
  </si>
  <si>
    <t>BR-20: The  Seller  tax  representative  postal  address  (BG-12)  shall contain  a  Tax  representative  country  code  (BT-69),  if  the Seller (BG-4) has a Seller tax representative party (BG-11).</t>
  </si>
  <si>
    <t>/rsm:CrossIndustryInvoice
/rsm:SupplyChainTradeTransaction
/ram:ApplicableHeaderTradeAgreement
/ram:BuyerTaxRepresentativeTradeParty
/ram:PostalTradeAddress
/ram:CountryID</t>
  </si>
  <si>
    <t>/rsm:CrossIndustryInvoice/rsm:SupplyChainTradeTransaction/ram:ApplicableHeaderTradeAgreement/ram:BuyerTaxRepresentativeTradeParty/ram:PostalTradeAddress/ram:CountryID</t>
  </si>
  <si>
    <t>Code de pays du représentant fiscal</t>
  </si>
  <si>
    <t>BR-20 : L'Adresse postale du représentant fiscal du vendeur (BG-12) doit contenir le Code de pays du représentant fiscal (BT-69), si le Vendeur (BG-4) a un Représentant fiscal du vendeur (BG-11).</t>
  </si>
  <si>
    <t>Tax representative country subdivision</t>
  </si>
  <si>
    <t>/rsm:CrossIndustryInvoice
/rsm:SupplyChainTradeTransaction
/ram:ApplicableHeaderTradeAgreement
/ram:BuyerTaxRepresentativeTradeParty
/ram:PostalTradeAddress
/ram:CountrySubDivisionName</t>
  </si>
  <si>
    <t>/rsm:CrossIndustryInvoice/rsm:SupplyChainTradeTransaction/ram:ApplicableHeaderTradeAgreement/ram:BuyerTaxRepresentativeTradeParty/ram:PostalTradeAddress/ram:CountrySubDivisionName</t>
  </si>
  <si>
    <t>Subdivision du pays du représentant fiscal</t>
  </si>
  <si>
    <t>(TAX REPRESENTATIVE ELECTRONIC ADDRESS)</t>
  </si>
  <si>
    <t>/rsm:CrossIndustryInvoice
/rsm:SupplyChainTradeTransaction
/ram:ApplicableHeaderTradeAgreement
/ram:BuyerTaxRepresentativeTradeParty
/ram:URIUniversalCommunication</t>
  </si>
  <si>
    <t>/rsm:CrossIndustryInvoice/rsm:SupplyChainTradeTransaction/ram:ApplicableHeaderTradeAgreement/ram:BuyerTaxRepresentativeTradeParty/ram:URIUniversalCommunication</t>
  </si>
  <si>
    <t>Tax Representative Electronic Address</t>
  </si>
  <si>
    <t>/rsm:CrossIndustryInvoice
/rsm:SupplyChainTradeTransaction
/ram:ApplicableHeaderTradeAgreement
/ram:BuyerTaxRepresentativeTradeParty
/ram:URIUniversalCommunication
/ram:URIID</t>
  </si>
  <si>
    <t>/rsm:CrossIndustryInvoice/rsm:SupplyChainTradeTransaction/ram:ApplicableHeaderTradeAgreement/ram:BuyerTaxRepresentativeTradeParty/ram:URIUniversalCommunication/ram:URIID</t>
  </si>
  <si>
    <t>/rsm:CrossIndustryInvoice
/rsm:SupplyChainTradeTransaction
/ram:ApplicableHeaderTradeAgreement
/ram:BuyerTaxRepresentativeTradeParty
/ram:URIUniversalCommunication
/ram:URIID
/@schemeID</t>
  </si>
  <si>
    <t>/rsm:CrossIndustryInvoice/rsm:SupplyChainTradeTransaction/ram:ApplicableHeaderTradeAgreement/ram:BuyerTaxRepresentativeTradeParty/ram:URIUniversalCommunication/ram:URIID/@schemeID</t>
  </si>
  <si>
    <t>(BUYER TAX REPRESENTATIVE VAT IDENTIFIER)</t>
  </si>
  <si>
    <t>/rsm:CrossIndustryInvoice
/rsm:SupplyChainTradeTransaction
/ram:ApplicableHeaderTradeAgreement
/ram:BuyerTaxRepresentativeTradeParty
/ram:SpecifiedTaxRegistration</t>
  </si>
  <si>
    <t>/rsm:CrossIndustryInvoice/rsm:SupplyChainTradeTransaction/ram:ApplicableHeaderTradeAgreement/ram:BuyerTaxRepresentativeTradeParty/ram:SpecifiedTaxRegistration</t>
  </si>
  <si>
    <t>(IDENTIFIANT À LA TVA DU REPRÉSENTANT FISCAL DE L'ACHETEURr)</t>
  </si>
  <si>
    <t>BUYER tax representative VAT identifier</t>
  </si>
  <si>
    <t>The VAT identifier of the BUYER's tax representative party.</t>
  </si>
  <si>
    <t>BR-56: Each  Seller  tax  representative  party  (BG-11)  shall  have  a Seller tax representative VAT identifier (BT-63).
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</si>
  <si>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/ram:BuyerTaxRepresentativeTradeParty
/ram:SpecifiedTaxRegistration
/ram:ID</t>
  </si>
  <si>
    <t>/rsm:CrossIndustryInvoice/rsm:SupplyChainTradeTransaction/ram:ApplicableHeaderTradeAgreement/ram:BuyerTaxRepresentativeTradeParty/ram:SpecifiedTaxRegistration/ram:ID</t>
  </si>
  <si>
    <t>Identifiant à la TVA du représentant fiscal de l'Acheteur</t>
  </si>
  <si>
    <t>BR-56 : Chaque Représentant fiscal du vendeur (BG-11) doit avoir un Identifiant à la TVA du représentant fiscal du vendeur (BT-63).
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</si>
  <si>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Scheme identifier for BUYER Tax Representative VAT Identifier</t>
  </si>
  <si>
    <t>/rsm:CrossIndustryInvoice
/rsm:SupplyChainTradeTransaction
/ram:ApplicableHeaderTradeAgreement
/ram:BuyerTaxRepresentativeTradeParty
/ram:SpecifiedTaxRegistration
/ram:ID
/@schemeID</t>
  </si>
  <si>
    <t>/rsm:CrossIndustryInvoice/rsm:SupplyChainTradeTransaction/ram:ApplicableHeaderTradeAgreement/ram:BuyerTaxRepresentativeTradeParty/ram:SpecifiedTaxRegistration/ram:ID/@schemeID</t>
  </si>
  <si>
    <t>BG-11</t>
  </si>
  <si>
    <t>SELLER TAX REPRESENTATIVE PARTY</t>
  </si>
  <si>
    <t>A group of business terms providing information about the Seller's tax representative.</t>
  </si>
  <si>
    <t>The "Seller Tax Representative party" block must be filled in if the seller has a tax representative.</t>
  </si>
  <si>
    <t>/rsm:CrossIndustryInvoice
/rsm:SupplyChainTradeTransaction
/ram:ApplicableHeaderTradeAgreement
/ram:SellerTaxRepresentativeTradeParty</t>
  </si>
  <si>
    <t>/rsm:CrossIndustryInvoice/rsm:SupplyChainTradeTransaction/ram:ApplicableHeaderTradeAgreement/ram:SellerTaxRepresentativeTradeParty</t>
  </si>
  <si>
    <t>REPRÉSENTANT FISCAL DU VENDEUR</t>
  </si>
  <si>
    <t>Groupe de termes métiers fournissant des informations sur le Représentant fiscal du Vendeur.</t>
  </si>
  <si>
    <t>Le bloc "représentant fiscal du vendeur" doit être renseigné si le vendeur dispose d'un représentant fiscal.</t>
  </si>
  <si>
    <t>/rsm:CrossIndustryInvoice
/rsm:SupplyChainTradeTransaction
/ram:ApplicableHeaderTradeAgreement
/ram:SellerTaxRepresentativeTradeParty
/ram:ID</t>
  </si>
  <si>
    <t>/rsm:CrossIndustryInvoice/rsm:SupplyChainTradeTransaction/ram:ApplicableHeaderTradeAgreement/ram:SellerTaxRepresentativeTradeParty/ram:ID</t>
  </si>
  <si>
    <t>Identifiant du représentant fiscal du vendeur</t>
  </si>
  <si>
    <t>/rsm:CrossIndustryInvoice
/rsm:SupplyChainTradeTransaction
/ram:ApplicableHeaderTradeAgreement
/ram:SellerTaxRepresentativeTradeParty
/ram:GlobalID</t>
  </si>
  <si>
    <t>/rsm:CrossIndustryInvoice/rsm:SupplyChainTradeTransaction/ram:ApplicableHeaderTradeAgreement/ram:SellerTaxRepresentativeTradeParty/ram:GlobalID</t>
  </si>
  <si>
    <t>Identifiant global du représentant fiscal du vendeur</t>
  </si>
  <si>
    <t>/rsm:CrossIndustryInvoice
/rsm:SupplyChainTradeTransaction
/ram:ApplicableHeaderTradeAgreement
/ram:SellerTaxRepresentativeTradeParty
/ram:GlobalID
/@schemeID</t>
  </si>
  <si>
    <t>/rsm:CrossIndustryInvoice/rsm:SupplyChainTradeTransaction/ram:ApplicableHeaderTradeAgreement/ram:SellerTaxRepresentativeTradeParty/ram:GlobalID/@schemeID</t>
  </si>
  <si>
    <t>BT-62</t>
  </si>
  <si>
    <t>Seller tax representative name</t>
  </si>
  <si>
    <t>The full name of the Seller's tax representative party.</t>
  </si>
  <si>
    <t>BR-18: The   Seller   tax   representative   name   (BT-62)   shall   be provided in the Invoice, if the Seller (BG-4) has a Seller tax representative party (BG-11).</t>
  </si>
  <si>
    <t>/rsm:CrossIndustryInvoice
/rsm:SupplyChainTradeTransaction
/ram:ApplicableHeaderTradeAgreement
/ram:SellerTaxRepresentativeTradeParty
/ram:Name</t>
  </si>
  <si>
    <t>/rsm:CrossIndustryInvoice/rsm:SupplyChainTradeTransaction/ram:ApplicableHeaderTradeAgreement/ram:SellerTaxRepresentativeTradeParty/ram:Name</t>
  </si>
  <si>
    <t>Nom du représentant fiscal du vendeur</t>
  </si>
  <si>
    <t>Nom complet de la partie représentant fiscalement le Vendeur.</t>
  </si>
  <si>
    <t>SELLER TAX REPRESENTATIVE LEGAL ORGANIZATION</t>
  </si>
  <si>
    <t>/rsm:CrossIndustryInvoice
/rsm:SupplyChainTradeTransaction
/ram:ApplicableHeaderTradeAgreement
/ram:SellerTaxRepresentativeTradeParty
/ram:SpecifiedLegalOrganization</t>
  </si>
  <si>
    <t>/rsm:CrossIndustryInvoice/rsm:SupplyChainTradeTransaction/ram:ApplicableHeaderTradeAgreement/ram:SellerTaxRepresentativeTradeParty/ram:SpecifiedLegalOrganization</t>
  </si>
  <si>
    <t>/rsm:CrossIndustryInvoice
/rsm:SupplyChainTradeTransaction
/ram:ApplicableHeaderTradeAgreement
/ram:SellerTaxRepresentativeTradeParty
/ram:SpecifiedLegalOrganization
/ram:ID</t>
  </si>
  <si>
    <t>/rsm:CrossIndustryInvoice/rsm:SupplyChainTradeTransaction/ram:ApplicableHeaderTradeAgreement/ram:SellerTaxRepresentativeTradeParty/ram:SpecifiedLegalOrganization/ram:ID</t>
  </si>
  <si>
    <t>Scheme identifier for Seller Tax Representative legal identifier</t>
  </si>
  <si>
    <t>/rsm:CrossIndustryInvoice
/rsm:SupplyChainTradeTransaction
/ram:ApplicableHeaderTradeAgreement
/ram:SellerTaxRepresentativeTradeParty
/ram:SpecifiedLegalOrganization
/ram:ID
/@schemeID</t>
  </si>
  <si>
    <t>/rsm:CrossIndustryInvoice/rsm:SupplyChainTradeTransaction/ram:ApplicableHeaderTradeAgreement/ram:SellerTaxRepresentativeTradeParty/ram:SpecifiedLegalOrganization/ram:ID/@schemeID</t>
  </si>
  <si>
    <t>/rsm:CrossIndustryInvoice
/rsm:SupplyChainTradeTransaction
/ram:ApplicableHeaderTradeAgreement
/ram:SellerTaxRepresentativeTradeParty
/ram:SpecifiedLegalOrganization
/ram:TradingBusinessName</t>
  </si>
  <si>
    <t>/rsm:CrossIndustryInvoice/rsm:SupplyChainTradeTransaction/ram:ApplicableHeaderTradeAgreement/ram:SellerTaxRepresentativeTradeParty/ram:SpecifiedLegalOrganization/ram:TradingBusinessName</t>
  </si>
  <si>
    <t>SELLER TAX REPRESENTATIVE LEGAL POSTAL ADDRESS</t>
  </si>
  <si>
    <t>Legal address of the buyerr in case the Seller Tax Representative address is different</t>
  </si>
  <si>
    <t>/rsm:CrossIndustryInvoice
/rsm:SupplyChainTradeTransaction
/ram:ApplicableHeaderTradeAgreement
/ram:SellerTaxRepresentativeTradeParty
/ram:SpecifiedLegalOrganization
/ram:PostalTradeAddress</t>
  </si>
  <si>
    <t>/rsm:CrossIndustryInvoice/rsm:SupplyChainTradeTransaction/ram:ApplicableHeaderTradeAgreement/ram:SellerTaxRepresentativeTradeParty/ram:SpecifiedLegalOrganization/ram:PostalTradeAddress</t>
  </si>
  <si>
    <t>/rsm:CrossIndustryInvoice
/rsm:SupplyChainTradeTransaction
/ram:ApplicableHeaderTradeAgreement
/ram:SellerTaxRepresentativeTradeParty
/ram:SpecifiedLegalOrganization
/ram:PostalTradeAddress
/ram:PostcodeCode</t>
  </si>
  <si>
    <t>/rsm:CrossIndustryInvoice/rsm:SupplyChainTradeTransaction/ram:ApplicableHeaderTradeAgreement/ram:SellerTaxRepresentativeTradeParty/ram:SpecifiedLegalOrganization/ram:PostalTradeAddress/ram:PostcodeCode</t>
  </si>
  <si>
    <t>Code postal de l'adresse légale du représentant fiscal du Vendeur</t>
  </si>
  <si>
    <t>/rsm:CrossIndustryInvoice
/rsm:SupplyChainTradeTransaction
/ram:ApplicableHeaderTradeAgreement
/ram:SellerTaxRepresentativeTradeParty
/ram:SpecifiedLegalOrganization
/ram:PostalTradeAddress
/ram:LineOne</t>
  </si>
  <si>
    <t>/rsm:CrossIndustryInvoice/rsm:SupplyChainTradeTransaction/ram:ApplicableHeaderTradeAgreement/ram:SellerTaxRepresentativeTradeParty/ram:SpecifiedLegalOrganization/ram:PostalTradeAddress/ram:LineOne</t>
  </si>
  <si>
    <t>Adresse légale du représentant fiscal du Vendeur - Ligne 1</t>
  </si>
  <si>
    <t>/rsm:CrossIndustryInvoice
/rsm:SupplyChainTradeTransaction
/ram:ApplicableHeaderTradeAgreement
/ram:SellerTaxRepresentativeTradeParty
/ram:SpecifiedLegalOrganization
/ram:PostalTradeAddress
/ram:LineTwo</t>
  </si>
  <si>
    <t>/rsm:CrossIndustryInvoice/rsm:SupplyChainTradeTransaction/ram:ApplicableHeaderTradeAgreement/ram:SellerTaxRepresentativeTradeParty/ram:SpecifiedLegalOrganization/ram:PostalTradeAddress/ram:LineTwo</t>
  </si>
  <si>
    <t>Adresse légale du représentant fiscal du Vendeur - Ligne 2</t>
  </si>
  <si>
    <t>/rsm:CrossIndustryInvoice
/rsm:SupplyChainTradeTransaction
/ram:ApplicableHeaderTradeAgreement
/ram:SellerTaxRepresentativeTradeParty
/ram:SpecifiedLegalOrganization
/ram:PostalTradeAddress
/ram:LineThree</t>
  </si>
  <si>
    <t>/rsm:CrossIndustryInvoice/rsm:SupplyChainTradeTransaction/ram:ApplicableHeaderTradeAgreement/ram:SellerTaxRepresentativeTradeParty/ram:SpecifiedLegalOrganization/ram:PostalTradeAddress/ram:LineThree</t>
  </si>
  <si>
    <t>Adresse légale du représentant fiscal du Vendeur - Ligne 3</t>
  </si>
  <si>
    <t>/rsm:CrossIndustryInvoice
/rsm:SupplyChainTradeTransaction
/ram:ApplicableHeaderTradeAgreement
/ram:SellerTaxRepresentativeTradeParty
/ram:SpecifiedLegalOrganization
/ram:PostalTradeAddress
/ram:CityName</t>
  </si>
  <si>
    <t>/rsm:CrossIndustryInvoice/rsm:SupplyChainTradeTransaction/ram:ApplicableHeaderTradeAgreement/ram:SellerTaxRepresentativeTradeParty/ram:SpecifiedLegalOrganization/ram:PostalTradeAddress/ram:CityName</t>
  </si>
  <si>
    <t>Localité de l'adresse légale  du représentant fiscal du Vendeur</t>
  </si>
  <si>
    <t>/rsm:CrossIndustryInvoice
/rsm:SupplyChainTradeTransaction
/ram:ApplicableHeaderTradeAgreement
/ram:SellerTaxRepresentativeTradeParty
/ram:SpecifiedLegalOrganization
/ram:PostalTradeAddress
/ram:CountryID</t>
  </si>
  <si>
    <t>/rsm:CrossIndustryInvoice/rsm:SupplyChainTradeTransaction/ram:ApplicableHeaderTradeAgreement/ram:SellerTaxRepresentativeTradeParty/ram:SpecifiedLegalOrganization/ram:PostalTradeAddress/ram:CountryID</t>
  </si>
  <si>
    <t>Code de pays de l'adresse légale du représentant fiscal du Vendeur</t>
  </si>
  <si>
    <t>/rsm:CrossIndustryInvoice
/rsm:SupplyChainTradeTransaction
/ram:ApplicableHeaderTradeAgreement
/ram:SellerTaxRepresentativeTradeParty
/ram:SpecifiedLegalOrganization
/ram:PostalTradeAddress
/ram:CountrySubDivisionName</t>
  </si>
  <si>
    <t>/rsm:CrossIndustryInvoice/rsm:SupplyChainTradeTransaction/ram:ApplicableHeaderTradeAgreement/ram:SellerTaxRepresentativeTradeParty/ram:SpecifiedLegalOrganization/ram:PostalTradeAddress/ram:CountrySubDivisionName</t>
  </si>
  <si>
    <t>Subdivision du pays de l'adresse légale du représentant fiscal du Vendeur</t>
  </si>
  <si>
    <t>SELLER TAX REPRESENTATIVE  CONTACT</t>
  </si>
  <si>
    <t>/rsm:CrossIndustryInvoice
/rsm:SupplyChainTradeTransaction
/ram:ApplicableHeaderTradeAgreement
/ram:SellerTaxRepresentativeTradeParty
/ram:DefinedTradeContact</t>
  </si>
  <si>
    <t>/rsm:CrossIndustryInvoice/rsm:SupplyChainTradeTransaction/ram:ApplicableHeaderTradeAgreement/ram:SellerTaxRepresentativeTradeParty/ram:DefinedTradeContact</t>
  </si>
  <si>
    <t>/rsm:CrossIndustryInvoice
/rsm:SupplyChainTradeTransaction
/ram:ApplicableHeaderTradeAgreement
/ram:SellerTaxRepresentativeTradeParty
/ram:DefinedTradeContact
/ram:PersonName</t>
  </si>
  <si>
    <t>/rsm:CrossIndustryInvoice/rsm:SupplyChainTradeTransaction/ram:ApplicableHeaderTradeAgreement/ram:SellerTaxRepresentativeTradeParty/ram:DefinedTradeContact/ram:PersonName</t>
  </si>
  <si>
    <t>/rsm:CrossIndustryInvoice
/rsm:SupplyChainTradeTransaction
/ram:ApplicableHeaderTradeAgreement
/ram:SellerTaxRepresentativeTradeParty
/ram:DefinedTradeContact
/ram:DepartmentName</t>
  </si>
  <si>
    <t>/rsm:CrossIndustryInvoice/rsm:SupplyChainTradeTransaction/ram:ApplicableHeaderTradeAgreement/ram:SellerTaxRepresentativeTradeParty/ram:DefinedTradeContact/ram:DepartmentName</t>
  </si>
  <si>
    <t>SELLER TAX REPRESENTATIVE  CONTACT - Type</t>
  </si>
  <si>
    <t>/rsm:CrossIndustryInvoice
/rsm:SupplyChainTradeTransaction
/ram:ApplicableHeaderTradeAgreement
/ram:SellerTaxRepresentativeTradeParty
/ram:DefinedTradeContact
/ram:TypeCode</t>
  </si>
  <si>
    <t>/rsm:CrossIndustryInvoice/rsm:SupplyChainTradeTransaction/ram:ApplicableHeaderTradeAgreement/ram:SellerTaxRepresentativeTradeParty/ram:DefinedTradeContact/ram:TypeCode</t>
  </si>
  <si>
    <t>Type de Point de contact du représentant fiscal du vendeur</t>
  </si>
  <si>
    <t>/rsm:CrossIndustryInvoice
/rsm:SupplyChainTradeTransaction
/ram:ApplicableHeaderTradeAgreement
/ram:SellerTaxRepresentativeTradeParty
/ram:DefinedTradeContact
/ram:TelephoneUniversalCommunication</t>
  </si>
  <si>
    <t>/rsm:CrossIndustryInvoice/rsm:SupplyChainTradeTransaction/ram:ApplicableHeaderTradeAgreement/ram:SellerTaxRepresentativeTradeParty/ram:DefinedTradeContact/ram:TelephoneUniversalCommunication</t>
  </si>
  <si>
    <t>/rsm:CrossIndustryInvoice
/rsm:SupplyChainTradeTransaction
/ram:ApplicableHeaderTradeAgreement
/ram:SellerTaxRepresentativeTradeParty
/ram:DefinedTradeContact
/ram:TelephoneUniversalCommunication
/ram:CompleteNumber</t>
  </si>
  <si>
    <t>/rsm:CrossIndustryInvoice/rsm:SupplyChainTradeTransaction/ram:ApplicableHeaderTradeAgreement/ram:SellerTaxRepresentativeTradeParty/ram:DefinedTradeContact/ram:TelephoneUniversalCommunication/ram:CompleteNumber</t>
  </si>
  <si>
    <t>/rsm:CrossIndustryInvoice
/rsm:SupplyChainTradeTransaction
/ram:ApplicableHeaderTradeAgreement
/ram:SellerTaxRepresentativeTradeParty
/ram:DefinedTradeContact
/ram:FaxUniversalCommunication</t>
  </si>
  <si>
    <t>/rsm:CrossIndustryInvoice/rsm:SupplyChainTradeTransaction/ram:ApplicableHeaderTradeAgreement/ram:SellerTaxRepresentativeTradeParty/ram:DefinedTradeContact/ram:FaxUniversalCommunication</t>
  </si>
  <si>
    <t>/rsm:CrossIndustryInvoice
/rsm:SupplyChainTradeTransaction
/ram:ApplicableHeaderTradeAgreement
/ram:SellerTaxRepresentativeTradeParty
/ram:DefinedTradeContact
/ram:FaxUniversalCommunication
/ram:CompleteNumber</t>
  </si>
  <si>
    <t>/rsm:CrossIndustryInvoice/rsm:SupplyChainTradeTransaction/ram:ApplicableHeaderTradeAgreement/ram:SellerTaxRepresentativeTradeParty/ram:DefinedTradeContact/ram:FaxUniversalCommunication/ram:CompleteNumber</t>
  </si>
  <si>
    <t>/rsm:CrossIndustryInvoice
/rsm:SupplyChainTradeTransaction
/ram:ApplicableHeaderTradeAgreement
/ram:SellerTaxRepresentativeTradeParty
/ram:DefinedTradeContact
/ram:EmailURIUniversalCommunication</t>
  </si>
  <si>
    <t>/rsm:CrossIndustryInvoice/rsm:SupplyChainTradeTransaction/ram:ApplicableHeaderTradeAgreement/ram:SellerTaxRepresentativeTradeParty/ram:DefinedTradeContact/ram:EmailURIUniversalCommunication</t>
  </si>
  <si>
    <t>/rsm:CrossIndustryInvoice
/rsm:SupplyChainTradeTransaction
/ram:ApplicableHeaderTradeAgreement
/ram:SellerTaxRepresentativeTradeParty
/ram:DefinedTradeContact
/ram:EmailURIUniversalCommunication
/ram:URIID</t>
  </si>
  <si>
    <t>/rsm:CrossIndustryInvoice/rsm:SupplyChainTradeTransaction/ram:ApplicableHeaderTradeAgreement/ram:SellerTaxRepresentativeTradeParty/ram:DefinedTradeContact/ram:EmailURIUniversalCommunication/ram:URIID</t>
  </si>
  <si>
    <t>BG-12</t>
  </si>
  <si>
    <t>SELLER TAX REPRESENTATIVE POSTAL ADDRESS</t>
  </si>
  <si>
    <t>The Seller tax representative name/postal address shall be provided in the invoice, if the Seller has a tax representative who is liable to pay the VAT due. Sufficient components of the address are to be filled to comply with legal requirements.</t>
  </si>
  <si>
    <t>The address block of the Seller Tax Representative is mandatory if the supplier has a tax representative. Like any address, the fields necessary to define the address must appear. The country code is mandatory.</t>
  </si>
  <si>
    <t>BR-19: The  Seller  tax  representative  postal  address  (BG-12)  shall be provided in the Invoice, if the Seller (BG-4) has a Seller tax representative party (BG-11).</t>
  </si>
  <si>
    <t>/rsm:CrossIndustryInvoice
/rsm:SupplyChainTradeTransaction
/ram:ApplicableHeaderTradeAgreement
/ram:SellerTaxRepresentativeTradeParty
/ram:PostalTradeAddress</t>
  </si>
  <si>
    <t>/rsm:CrossIndustryInvoice/rsm:SupplyChainTradeTransaction/ram:ApplicableHeaderTradeAgreement/ram:SellerTaxRepresentativeTradeParty/ram:PostalTradeAddress</t>
  </si>
  <si>
    <t>Le nom et l'adresse du représentant fiscal du vendeur doit être fournie dans la facture, si le vendeur a un représentant fiscal qui est tenu de payer la TVA due. Les éléments pertinents de l'adresse doivent être remplis pour se conformer aux exigences légales.</t>
  </si>
  <si>
    <t>Le bloc adresse du représentant fiscal est obligatoire si le fournisseur a un représentant fiscal. Comme toute adresse, les champs nécessaires pour définir l'adresse doivent figurer. Le code pays est obligatoire.</t>
  </si>
  <si>
    <t>BR-19 : L'Adresse postale du représentant fiscal du vendeur (BG-12) doit figurer dans la Facture, si le Vendeur (BG-4) a un Représentant fiscal du vendeur (BG-11).</t>
  </si>
  <si>
    <t>BT-67</t>
  </si>
  <si>
    <t>/rsm:CrossIndustryInvoice
/rsm:SupplyChainTradeTransaction
/ram:ApplicableHeaderTradeAgreement
/ram:SellerTaxRepresentativeTradeParty
/ram:PostalTradeAddress
/ram:PostcodeCode</t>
  </si>
  <si>
    <t>/rsm:CrossIndustryInvoice/rsm:SupplyChainTradeTransaction/ram:ApplicableHeaderTradeAgreement/ram:SellerTaxRepresentativeTradeParty/ram:PostalTradeAddress/ram:PostcodeCode</t>
  </si>
  <si>
    <t>BT-64</t>
  </si>
  <si>
    <t>/rsm:CrossIndustryInvoice
/rsm:SupplyChainTradeTransaction
/ram:ApplicableHeaderTradeAgreement
/ram:SellerTaxRepresentativeTradeParty
/ram:PostalTradeAddress
/ram:LineOne</t>
  </si>
  <si>
    <t>/rsm:CrossIndustryInvoice/rsm:SupplyChainTradeTransaction/ram:ApplicableHeaderTradeAgreement/ram:SellerTaxRepresentativeTradeParty/ram:PostalTradeAddress/ram:LineOne</t>
  </si>
  <si>
    <t>BT-65</t>
  </si>
  <si>
    <t>/rsm:CrossIndustryInvoice
/rsm:SupplyChainTradeTransaction
/ram:ApplicableHeaderTradeAgreement
/ram:SellerTaxRepresentativeTradeParty
/ram:PostalTradeAddress
/ram:LineTwo</t>
  </si>
  <si>
    <t>/rsm:CrossIndustryInvoice/rsm:SupplyChainTradeTransaction/ram:ApplicableHeaderTradeAgreement/ram:SellerTaxRepresentativeTradeParty/ram:PostalTradeAddress/ram:LineTwo</t>
  </si>
  <si>
    <t>BT-164</t>
  </si>
  <si>
    <t>/rsm:CrossIndustryInvoice
/rsm:SupplyChainTradeTransaction
/ram:ApplicableHeaderTradeAgreement
/ram:SellerTaxRepresentativeTradeParty
/ram:PostalTradeAddress
/ram:LineThree</t>
  </si>
  <si>
    <t>/rsm:CrossIndustryInvoice/rsm:SupplyChainTradeTransaction/ram:ApplicableHeaderTradeAgreement/ram:SellerTaxRepresentativeTradeParty/ram:PostalTradeAddress/ram:LineThree</t>
  </si>
  <si>
    <t>BT-66</t>
  </si>
  <si>
    <t>/rsm:CrossIndustryInvoice
/rsm:SupplyChainTradeTransaction
/ram:ApplicableHeaderTradeAgreement
/ram:SellerTaxRepresentativeTradeParty
/ram:PostalTradeAddress
/ram:CityName</t>
  </si>
  <si>
    <t>/rsm:CrossIndustryInvoice/rsm:SupplyChainTradeTransaction/ram:ApplicableHeaderTradeAgreement/ram:SellerTaxRepresentativeTradeParty/ram:PostalTradeAddress/ram:CityName</t>
  </si>
  <si>
    <t>BT-69</t>
  </si>
  <si>
    <t>/rsm:CrossIndustryInvoice
/rsm:SupplyChainTradeTransaction
/ram:ApplicableHeaderTradeAgreement
/ram:SellerTaxRepresentativeTradeParty
/ram:PostalTradeAddress
/ram:CountryID</t>
  </si>
  <si>
    <t>/rsm:CrossIndustryInvoice/rsm:SupplyChainTradeTransaction/ram:ApplicableHeaderTradeAgreement/ram:SellerTaxRepresentativeTradeParty/ram:PostalTradeAddress/ram:CountryID</t>
  </si>
  <si>
    <t>BT-68</t>
  </si>
  <si>
    <t>/rsm:CrossIndustryInvoice
/rsm:SupplyChainTradeTransaction
/ram:ApplicableHeaderTradeAgreement
/ram:SellerTaxRepresentativeTradeParty
/ram:PostalTradeAddress
/ram:CountrySubDivisionName</t>
  </si>
  <si>
    <t>/rsm:CrossIndustryInvoice/rsm:SupplyChainTradeTransaction/ram:ApplicableHeaderTradeAgreement/ram:SellerTaxRepresentativeTradeParty/ram:PostalTradeAddress/ram:CountrySubDivisionName</t>
  </si>
  <si>
    <t>/rsm:CrossIndustryInvoice
/rsm:SupplyChainTradeTransaction
/ram:ApplicableHeaderTradeAgreement
/ram:SellerTaxRepresentativeTradeParty
/ram:URIUniversalCommunication</t>
  </si>
  <si>
    <t>/rsm:CrossIndustryInvoice/rsm:SupplyChainTradeTransaction/ram:ApplicableHeaderTradeAgreement/ram:SellerTaxRepresentativeTradeParty/ram:URIUniversalCommunication</t>
  </si>
  <si>
    <t>/rsm:CrossIndustryInvoice
/rsm:SupplyChainTradeTransaction
/ram:ApplicableHeaderTradeAgreement
/ram:SellerTaxRepresentativeTradeParty
/ram:URIUniversalCommunication
/ram:URIID</t>
  </si>
  <si>
    <t>/rsm:CrossIndustryInvoice/rsm:SupplyChainTradeTransaction/ram:ApplicableHeaderTradeAgreement/ram:SellerTaxRepresentativeTradeParty/ram:URIUniversalCommunication/ram:URIID</t>
  </si>
  <si>
    <t>/rsm:CrossIndustryInvoice
/rsm:SupplyChainTradeTransaction
/ram:ApplicableHeaderTradeAgreement
/ram:SellerTaxRepresentativeTradeParty
/ram:URIUniversalCommunication
/ram:URIID
/@schemeID</t>
  </si>
  <si>
    <t>/rsm:CrossIndustryInvoice/rsm:SupplyChainTradeTransaction/ram:ApplicableHeaderTradeAgreement/ram:SellerTaxRepresentativeTradeParty/ram:URIUniversalCommunication/ram:URIID/@schemeID</t>
  </si>
  <si>
    <t>BT-63-00</t>
  </si>
  <si>
    <t>(SELLER TAX REPRESENTATIVE VAT IDENTIFIER)</t>
  </si>
  <si>
    <t>/rsm:CrossIndustryInvoice
/rsm:SupplyChainTradeTransaction
/ram:ApplicableHeaderTradeAgreement
/ram:SellerTaxRepresentativeTradeParty
/ram:SpecifiedTaxRegistration</t>
  </si>
  <si>
    <t>/rsm:CrossIndustryInvoice/rsm:SupplyChainTradeTransaction/ram:ApplicableHeaderTradeAgreement/ram:SellerTaxRepresentativeTradeParty/ram:SpecifiedTaxRegistration</t>
  </si>
  <si>
    <t>(IDENTIFIANT À LA TVA DU REPRÉSENTANT FISCAL DU VENDEUR)</t>
  </si>
  <si>
    <t>BT-63</t>
  </si>
  <si>
    <t>Seller tax representative VAT identifier</t>
  </si>
  <si>
    <t>The VAT identifier of the Seller's tax representative party.</t>
  </si>
  <si>
    <t>/rsm:CrossIndustryInvoice
/rsm:SupplyChainTradeTransaction
/ram:ApplicableHeaderTradeAgreement
/ram:SellerTaxRepresentativeTradeParty
/ram:SpecifiedTaxRegistration
/ram:ID</t>
  </si>
  <si>
    <t>/rsm:CrossIndustryInvoice/rsm:SupplyChainTradeTransaction/ram:ApplicableHeaderTradeAgreement/ram:SellerTaxRepresentativeTradeParty/ram:SpecifiedTaxRegistration/ram:ID</t>
  </si>
  <si>
    <t>Identifiant à la TVA du représentant fiscal du vendeur</t>
  </si>
  <si>
    <t>Identifiant à la TVA de la partie représentant fiscalement le Vendeur.</t>
  </si>
  <si>
    <t>BT-63-0</t>
  </si>
  <si>
    <t>Scheme identifier for Seller Tax Representative VAT Identifier</t>
  </si>
  <si>
    <t>/rsm:CrossIndustryInvoice
/rsm:SupplyChainTradeTransaction
/ram:ApplicableHeaderTradeAgreement
/ram:SellerTaxRepresentativeTradeParty
/ram:SpecifiedTaxRegistration
/ram:ID
/@schemeID</t>
  </si>
  <si>
    <t>/rsm:CrossIndustryInvoice/rsm:SupplyChainTradeTransaction/ram:ApplicableHeaderTradeAgreement/ram:SellerTaxRepresentativeTradeParty/ram:SpecifiedTaxRegistration/ram:ID/@schemeID</t>
  </si>
  <si>
    <t>PRODUCT END USER PARTY</t>
  </si>
  <si>
    <t>The party acting as the end user for the products in this header trade agreement.</t>
  </si>
  <si>
    <t>/rsm:CrossIndustryInvoice
/rsm:SupplyChainTradeTransaction
/ram:ApplicableHeaderTradeAgreement
/ram:ProductEndUserTradeParty</t>
  </si>
  <si>
    <t>/rsm:CrossIndustryInvoice/rsm:SupplyChainTradeTransaction/ram:ApplicableHeaderTradeAgreement/ram:ProductEndUserTradeParty</t>
  </si>
  <si>
    <t>Détail sur les utilisateurs finaux</t>
  </si>
  <si>
    <t>/rsm:CrossIndustryInvoice
/rsm:SupplyChainTradeTransaction
/ram:ApplicableHeaderTradeAgreement
/ram:ProductEndUserTradeParty
/ram:ID</t>
  </si>
  <si>
    <t>/rsm:CrossIndustryInvoice/rsm:SupplyChainTradeTransaction/ram:ApplicableHeaderTradeAgreement/ram:ProductEndUserTradeParty/ram:ID</t>
  </si>
  <si>
    <t>Identifiant de l'utilisateur final</t>
  </si>
  <si>
    <t>/rsm:CrossIndustryInvoice
/rsm:SupplyChainTradeTransaction
/ram:ApplicableHeaderTradeAgreement
/ram:ProductEndUserTradeParty
/ram:GlobalID</t>
  </si>
  <si>
    <t>/rsm:CrossIndustryInvoice/rsm:SupplyChainTradeTransaction/ram:ApplicableHeaderTradeAgreement/ram:ProductEndUserTradeParty/ram:GlobalID</t>
  </si>
  <si>
    <t>Identifiant global de l'utilisateur final</t>
  </si>
  <si>
    <t>/rsm:CrossIndustryInvoice
/rsm:SupplyChainTradeTransaction
/ram:ApplicableHeaderTradeAgreement
/ram:ProductEndUserTradeParty
/ram:GlobalID
/@schemeID</t>
  </si>
  <si>
    <t>/rsm:CrossIndustryInvoice/rsm:SupplyChainTradeTransaction/ram:ApplicableHeaderTradeAgreement/ram:ProductEndUserTradeParty/ram:GlobalID/@schemeID</t>
  </si>
  <si>
    <t>/rsm:CrossIndustryInvoice
/rsm:SupplyChainTradeTransaction
/ram:ApplicableHeaderTradeAgreement
/ram:ProductEndUserTradeParty
/ram:Name</t>
  </si>
  <si>
    <t>/rsm:CrossIndustryInvoice/rsm:SupplyChainTradeTransaction/ram:ApplicableHeaderTradeAgreement/ram:ProductEndUserTradeParty/ram:Name</t>
  </si>
  <si>
    <t>Raison sociale de l'utilisateur final</t>
  </si>
  <si>
    <t>PRODUCT END USER LEGAL ORGANIZATION</t>
  </si>
  <si>
    <t>/rsm:CrossIndustryInvoice
/rsm:SupplyChainTradeTransaction
/ram:ApplicableHeaderTradeAgreement
/ram:ProductEndUserTradeParty
/ram:SpecifiedLegalOrganization</t>
  </si>
  <si>
    <t>/rsm:CrossIndustryInvoice/rsm:SupplyChainTradeTransaction/ram:ApplicableHeaderTradeAgreement/ram:ProductEndUserTradeParty/ram:SpecifiedLegalOrganization</t>
  </si>
  <si>
    <t>/rsm:CrossIndustryInvoice
/rsm:SupplyChainTradeTransaction
/ram:ApplicableHeaderTradeAgreement
/ram:ProductEndUserTradeParty
/ram:SpecifiedLegalOrganization
/ram:ID</t>
  </si>
  <si>
    <t>/rsm:CrossIndustryInvoice/rsm:SupplyChainTradeTransaction/ram:ApplicableHeaderTradeAgreement/ram:ProductEndUserTradeParty/ram:SpecifiedLegalOrganization/ram:ID</t>
  </si>
  <si>
    <t>/rsm:CrossIndustryInvoice
/rsm:SupplyChainTradeTransaction
/ram:ApplicableHeaderTradeAgreement
/ram:ProductEndUserTradeParty
/ram:SpecifiedLegalOrganization
/ram:ID
/@schemeID</t>
  </si>
  <si>
    <t>/rsm:CrossIndustryInvoice/rsm:SupplyChainTradeTransaction/ram:ApplicableHeaderTradeAgreement/ram:ProductEndUserTradeParty/ram:SpecifiedLegalOrganization/ram:ID/@schemeID</t>
  </si>
  <si>
    <t>/rsm:CrossIndustryInvoice
/rsm:SupplyChainTradeTransaction
/ram:ApplicableHeaderTradeAgreement
/ram:ProductEndUserTradeParty
/ram:SpecifiedLegalOrganization
/ram:TradingBusinessName</t>
  </si>
  <si>
    <t>/rsm:CrossIndustryInvoice/rsm:SupplyChainTradeTransaction/ram:ApplicableHeaderTradeAgreement/ram:ProductEndUserTradeParty/ram:SpecifiedLegalOrganization/ram:TradingBusinessName</t>
  </si>
  <si>
    <t>PRODUCT END USER  LEGAL POSTAL ADDRESS</t>
  </si>
  <si>
    <t>/rsm:CrossIndustryInvoice
/rsm:SupplyChainTradeTransaction
/ram:ApplicableHeaderTradeAgreement
/ram:ProductEndUserTradeParty
/ram:SpecifiedLegalOrganization
/ram:PostalTradeAddress</t>
  </si>
  <si>
    <t>/rsm:CrossIndustryInvoice/rsm:SupplyChainTradeTransaction/ram:ApplicableHeaderTradeAgreement/ram:ProductEndUserTradeParty/ram:SpecifiedLegalOrganization/ram:PostalTradeAddress</t>
  </si>
  <si>
    <t>/rsm:CrossIndustryInvoice
/rsm:SupplyChainTradeTransaction
/ram:ApplicableHeaderTradeAgreement
/ram:ProductEndUserTradeParty
/ram:SpecifiedLegalOrganization
/ram:PostalTradeAddress
/ram:PostcodeCode</t>
  </si>
  <si>
    <t>/rsm:CrossIndustryInvoice/rsm:SupplyChainTradeTransaction/ram:ApplicableHeaderTradeAgreement/ram:ProductEndUserTradeParty/ram:SpecifiedLegalOrganization/ram:PostalTradeAddress/ram:PostcodeCode</t>
  </si>
  <si>
    <t>Code postal de l'adresse légale</t>
  </si>
  <si>
    <t>/rsm:CrossIndustryInvoice
/rsm:SupplyChainTradeTransaction
/ram:ApplicableHeaderTradeAgreement
/ram:ProductEndUserTradeParty
/ram:SpecifiedLegalOrganization
/ram:PostalTradeAddress
/ram:LineOne</t>
  </si>
  <si>
    <t>/rsm:CrossIndustryInvoice/rsm:SupplyChainTradeTransaction/ram:ApplicableHeaderTradeAgreement/ram:ProductEndUserTradeParty/ram:SpecifiedLegalOrganization/ram:PostalTradeAddress/ram:LineOne</t>
  </si>
  <si>
    <t>Adresse légale - Ligne 1</t>
  </si>
  <si>
    <t>/rsm:CrossIndustryInvoice
/rsm:SupplyChainTradeTransaction
/ram:ApplicableHeaderTradeAgreement
/ram:ProductEndUserTradeParty
/ram:SpecifiedLegalOrganization
/ram:PostalTradeAddress
/ram:LineTwo</t>
  </si>
  <si>
    <t>/rsm:CrossIndustryInvoice/rsm:SupplyChainTradeTransaction/ram:ApplicableHeaderTradeAgreement/ram:ProductEndUserTradeParty/ram:SpecifiedLegalOrganization/ram:PostalTradeAddress/ram:LineTwo</t>
  </si>
  <si>
    <t>Adresse légale - Ligne 2</t>
  </si>
  <si>
    <t>/rsm:CrossIndustryInvoice
/rsm:SupplyChainTradeTransaction
/ram:ApplicableHeaderTradeAgreement
/ram:ProductEndUserTradeParty
/ram:SpecifiedLegalOrganization
/ram:PostalTradeAddress
/ram:LineThree</t>
  </si>
  <si>
    <t>/rsm:CrossIndustryInvoice/rsm:SupplyChainTradeTransaction/ram:ApplicableHeaderTradeAgreement/ram:ProductEndUserTradeParty/ram:SpecifiedLegalOrganization/ram:PostalTradeAddress/ram:LineThree</t>
  </si>
  <si>
    <t>Adresse légale - Ligne 3</t>
  </si>
  <si>
    <t>/rsm:CrossIndustryInvoice
/rsm:SupplyChainTradeTransaction
/ram:ApplicableHeaderTradeAgreement
/ram:ProductEndUserTradeParty
/ram:SpecifiedLegalOrganization
/ram:PostalTradeAddress
/ram:CityName</t>
  </si>
  <si>
    <t>/rsm:CrossIndustryInvoice/rsm:SupplyChainTradeTransaction/ram:ApplicableHeaderTradeAgreement/ram:ProductEndUserTradeParty/ram:SpecifiedLegalOrganization/ram:PostalTradeAddress/ram:CityName</t>
  </si>
  <si>
    <t xml:space="preserve">Localité de l'adresse légale </t>
  </si>
  <si>
    <t>/rsm:CrossIndustryInvoice
/rsm:SupplyChainTradeTransaction
/ram:ApplicableHeaderTradeAgreement
/ram:ProductEndUserTradeParty
/ram:SpecifiedLegalOrganization
/ram:PostalTradeAddress
/ram:CountryID</t>
  </si>
  <si>
    <t>/rsm:CrossIndustryInvoice/rsm:SupplyChainTradeTransaction/ram:ApplicableHeaderTradeAgreement/ram:ProductEndUserTradeParty/ram:SpecifiedLegalOrganization/ram:PostalTradeAddress/ram:CountryID</t>
  </si>
  <si>
    <t>Code de pays de l'adresse légale</t>
  </si>
  <si>
    <t>/rsm:CrossIndustryInvoice
/rsm:SupplyChainTradeTransaction
/ram:ApplicableHeaderTradeAgreement
/ram:ProductEndUserTradeParty
/ram:SpecifiedLegalOrganization
/ram:PostalTradeAddress
/ram:CountrySubDivisionName</t>
  </si>
  <si>
    <t>/rsm:CrossIndustryInvoice/rsm:SupplyChainTradeTransaction/ram:ApplicableHeaderTradeAgreement/ram:ProductEndUserTradeParty/ram:SpecifiedLegalOrganization/ram:PostalTradeAddress/ram:CountrySubDivisionName</t>
  </si>
  <si>
    <t>Subdivision du pays de l'adresse</t>
  </si>
  <si>
    <t>PRODUCT END USER CONTACT</t>
  </si>
  <si>
    <t>/rsm:CrossIndustryInvoice
/rsm:SupplyChainTradeTransaction
/ram:ApplicableHeaderTradeAgreement
/ram:ProductEndUserTradeParty
/ram:DefinedTradeContact</t>
  </si>
  <si>
    <t>/rsm:CrossIndustryInvoice/rsm:SupplyChainTradeTransaction/ram:ApplicableHeaderTradeAgreement/ram:ProductEndUserTradeParty/ram:DefinedTradeContact</t>
  </si>
  <si>
    <t>Coordonnées de l'utilisateur final</t>
  </si>
  <si>
    <t>/rsm:CrossIndustryInvoice
/rsm:SupplyChainTradeTransaction
/ram:ApplicableHeaderTradeAgreement
/ram:ProductEndUserTradeParty
/ram:DefinedTradeContact
/ram:PersonName</t>
  </si>
  <si>
    <t>/rsm:CrossIndustryInvoice/rsm:SupplyChainTradeTransaction/ram:ApplicableHeaderTradeAgreement/ram:ProductEndUserTradeParty/ram:DefinedTradeContact/ram:PersonName</t>
  </si>
  <si>
    <t>Point de contact de l'utilisateur final</t>
  </si>
  <si>
    <t>/rsm:CrossIndustryInvoice
/rsm:SupplyChainTradeTransaction
/ram:ApplicableHeaderTradeAgreement
/ram:ProductEndUserTradeParty
/ram:DefinedTradeContact
/ram:DepartmentName</t>
  </si>
  <si>
    <t>/rsm:CrossIndustryInvoice/rsm:SupplyChainTradeTransaction/ram:ApplicableHeaderTradeAgreement/ram:ProductEndUserTradeParty/ram:DefinedTradeContact/ram:DepartmentName</t>
  </si>
  <si>
    <t>Contact Type Code</t>
  </si>
  <si>
    <t>/rsm:CrossIndustryInvoice
/rsm:SupplyChainTradeTransaction
/ram:ApplicableHeaderTradeAgreement
/ram:ProductEndUserTradeParty
/ram:DefinedTradeContact
/ram:TypeCode</t>
  </si>
  <si>
    <t>/rsm:CrossIndustryInvoice/rsm:SupplyChainTradeTransaction/ram:ApplicableHeaderTradeAgreement/ram:ProductEndUserTradeParty/ram:DefinedTradeContact/ram:TypeCode</t>
  </si>
  <si>
    <t>Type Code du contact de l'utilisateur final</t>
  </si>
  <si>
    <t>/rsm:CrossIndustryInvoice
/rsm:SupplyChainTradeTransaction
/ram:ApplicableHeaderTradeAgreement
/ram:ProductEndUserTradeParty
/ram:DefinedTradeContact
/ram:TelephoneUniversalCommunication</t>
  </si>
  <si>
    <t>/rsm:CrossIndustryInvoice/rsm:SupplyChainTradeTransaction/ram:ApplicableHeaderTradeAgreement/ram:ProductEndUserTradeParty/ram:DefinedTradeContact/ram:TelephoneUniversalCommunication</t>
  </si>
  <si>
    <t>/rsm:CrossIndustryInvoice
/rsm:SupplyChainTradeTransaction
/ram:ApplicableHeaderTradeAgreement
/ram:ProductEndUserTradeParty
/ram:DefinedTradeContact
/ram:TelephoneUniversalCommunication
/ram:CompleteNumber</t>
  </si>
  <si>
    <t>/rsm:CrossIndustryInvoice/rsm:SupplyChainTradeTransaction/ram:ApplicableHeaderTradeAgreement/ram:ProductEndUserTradeParty/ram:DefinedTradeContact/ram:TelephoneUniversalCommunication/ram:CompleteNumber</t>
  </si>
  <si>
    <t>Numéro de téléphone du contact de l'utilisateur final</t>
  </si>
  <si>
    <t>/rsm:CrossIndustryInvoice
/rsm:SupplyChainTradeTransaction
/ram:ApplicableHeaderTradeAgreement
/ram:ProductEndUserTradeParty
/ram:DefinedTradeContact
/ram:FaxUniversalCommunication</t>
  </si>
  <si>
    <t>/rsm:CrossIndustryInvoice/rsm:SupplyChainTradeTransaction/ram:ApplicableHeaderTradeAgreement/ram:ProductEndUserTradeParty/ram:DefinedTradeContact/ram:FaxUniversalCommunication</t>
  </si>
  <si>
    <t>/rsm:CrossIndustryInvoice
/rsm:SupplyChainTradeTransaction
/ram:ApplicableHeaderTradeAgreement
/ram:ProductEndUserTradeParty
/ram:DefinedTradeContact
/ram:FaxUniversalCommunication
/ram:CompleteNumber</t>
  </si>
  <si>
    <t>/rsm:CrossIndustryInvoice/rsm:SupplyChainTradeTransaction/ram:ApplicableHeaderTradeAgreement/ram:ProductEndUserTradeParty/ram:DefinedTradeContact/ram:FaxUniversalCommunication/ram:CompleteNumber</t>
  </si>
  <si>
    <t>Numéro de fax du contact de l'utilisateur final</t>
  </si>
  <si>
    <t>/rsm:CrossIndustryInvoice
/rsm:SupplyChainTradeTransaction
/ram:ApplicableHeaderTradeAgreement
/ram:ProductEndUserTradeParty
/ram:DefinedTradeContact
/ram:EmailURIUniversalCommunication</t>
  </si>
  <si>
    <t>/rsm:CrossIndustryInvoice/rsm:SupplyChainTradeTransaction/ram:ApplicableHeaderTradeAgreement/ram:ProductEndUserTradeParty/ram:DefinedTradeContact/ram:EmailURIUniversalCommunication</t>
  </si>
  <si>
    <t>/rsm:CrossIndustryInvoice
/rsm:SupplyChainTradeTransaction
/ram:ApplicableHeaderTradeAgreement
/ram:ProductEndUserTradeParty
/ram:DefinedTradeContact
/ram:EmailURIUniversalCommunication
/ram:URIID</t>
  </si>
  <si>
    <t>/rsm:CrossIndustryInvoice/rsm:SupplyChainTradeTransaction/ram:ApplicableHeaderTradeAgreement/ram:ProductEndUserTradeParty/ram:DefinedTradeContact/ram:EmailURIUniversalCommunication/ram:URIID</t>
  </si>
  <si>
    <t>Adresse électronique du contact de l'utilisateur final</t>
  </si>
  <si>
    <t>PRODUCT END USER POSTAL ADDRESS</t>
  </si>
  <si>
    <t>/rsm:CrossIndustryInvoice
/rsm:SupplyChainTradeTransaction
/ram:ApplicableHeaderTradeAgreement
/ram:ProductEndUserTradeParty
/ram:PostalTradeAddress</t>
  </si>
  <si>
    <t>/rsm:CrossIndustryInvoice/rsm:SupplyChainTradeTransaction/ram:ApplicableHeaderTradeAgreement/ram:ProductEndUserTradeParty/ram:PostalTradeAddress</t>
  </si>
  <si>
    <t>Adresse postale de l'utilisateur final</t>
  </si>
  <si>
    <t>/rsm:CrossIndustryInvoice
/rsm:SupplyChainTradeTransaction
/ram:ApplicableHeaderTradeAgreement
/ram:ProductEndUserTradeParty
/ram:PostalTradeAddress
/ram:PostcodeCode</t>
  </si>
  <si>
    <t>/rsm:CrossIndustryInvoice/rsm:SupplyChainTradeTransaction/ram:ApplicableHeaderTradeAgreement/ram:ProductEndUserTradeParty/ram:PostalTradeAddress/ram:PostcodeCode</t>
  </si>
  <si>
    <t>Code postal de l'utilisateur final</t>
  </si>
  <si>
    <t>/rsm:CrossIndustryInvoice
/rsm:SupplyChainTradeTransaction
/ram:ApplicableHeaderTradeAgreement
/ram:ProductEndUserTradeParty
/ram:PostalTradeAddress
/ram:LineOne</t>
  </si>
  <si>
    <t>/rsm:CrossIndustryInvoice/rsm:SupplyChainTradeTransaction/ram:ApplicableHeaderTradeAgreement/ram:ProductEndUserTradeParty/ram:PostalTradeAddress/ram:LineOne</t>
  </si>
  <si>
    <t>Adresse de l'utilisateur final - Ligne 1</t>
  </si>
  <si>
    <t>/rsm:CrossIndustryInvoice
/rsm:SupplyChainTradeTransaction
/ram:ApplicableHeaderTradeAgreement
/ram:ProductEndUserTradeParty
/ram:PostalTradeAddress
/ram:LineTwo</t>
  </si>
  <si>
    <t>/rsm:CrossIndustryInvoice/rsm:SupplyChainTradeTransaction/ram:ApplicableHeaderTradeAgreement/ram:ProductEndUserTradeParty/ram:PostalTradeAddress/ram:LineTwo</t>
  </si>
  <si>
    <t>Adresse de l'utilisateur final - Ligne 2</t>
  </si>
  <si>
    <t>/rsm:CrossIndustryInvoice
/rsm:SupplyChainTradeTransaction
/ram:ApplicableHeaderTradeAgreement
/ram:ProductEndUserTradeParty
/ram:PostalTradeAddress
/ram:LineThree</t>
  </si>
  <si>
    <t>/rsm:CrossIndustryInvoice/rsm:SupplyChainTradeTransaction/ram:ApplicableHeaderTradeAgreement/ram:ProductEndUserTradeParty/ram:PostalTradeAddress/ram:LineThree</t>
  </si>
  <si>
    <t>Adresse de l'utilisateur final - Ligne 3</t>
  </si>
  <si>
    <t>/rsm:CrossIndustryInvoice
/rsm:SupplyChainTradeTransaction
/ram:ApplicableHeaderTradeAgreement
/ram:ProductEndUserTradeParty
/ram:PostalTradeAddress
/ram:CityName</t>
  </si>
  <si>
    <t>/rsm:CrossIndustryInvoice/rsm:SupplyChainTradeTransaction/ram:ApplicableHeaderTradeAgreement/ram:ProductEndUserTradeParty/ram:PostalTradeAddress/ram:CityName</t>
  </si>
  <si>
    <t>Localité de l'utilisateur final</t>
  </si>
  <si>
    <t>/rsm:CrossIndustryInvoice
/rsm:SupplyChainTradeTransaction
/ram:ApplicableHeaderTradeAgreement
/ram:ProductEndUserTradeParty
/ram:PostalTradeAddress
/ram:CountryID</t>
  </si>
  <si>
    <t>/rsm:CrossIndustryInvoice/rsm:SupplyChainTradeTransaction/ram:ApplicableHeaderTradeAgreement/ram:ProductEndUserTradeParty/ram:PostalTradeAddress/ram:CountryID</t>
  </si>
  <si>
    <t>Code de pays de l'utilisateur final</t>
  </si>
  <si>
    <t>/rsm:CrossIndustryInvoice
/rsm:SupplyChainTradeTransaction
/ram:ApplicableHeaderTradeAgreement
/ram:ProductEndUserTradeParty
/ram:PostalTradeAddress
/ram:CountrySubDivisionName</t>
  </si>
  <si>
    <t>/rsm:CrossIndustryInvoice/rsm:SupplyChainTradeTransaction/ram:ApplicableHeaderTradeAgreement/ram:ProductEndUserTradeParty/ram:PostalTradeAddress/ram:CountrySubDivisionName</t>
  </si>
  <si>
    <t>Subdivision du pays de l'utilisateur final</t>
  </si>
  <si>
    <t>PRODUCT END USER ELECTRONIC ADDRESS</t>
  </si>
  <si>
    <t>/rsm:CrossIndustryInvoice
/rsm:SupplyChainTradeTransaction
/ram:ApplicableHeaderTradeAgreement
/ram:ProductEndUserTradeParty
/ram:URIUniversalCommunication</t>
  </si>
  <si>
    <t>/rsm:CrossIndustryInvoice/rsm:SupplyChainTradeTransaction/ram:ApplicableHeaderTradeAgreement/ram:ProductEndUserTradeParty/ram:URIUniversalCommunication</t>
  </si>
  <si>
    <t>/rsm:CrossIndustryInvoice
/rsm:SupplyChainTradeTransaction
/ram:ApplicableHeaderTradeAgreement
/ram:ProductEndUserTradeParty
/ram:URIUniversalCommunication
/ram:URIID</t>
  </si>
  <si>
    <t>/rsm:CrossIndustryInvoice/rsm:SupplyChainTradeTransaction/ram:ApplicableHeaderTradeAgreement/ram:ProductEndUserTradeParty/ram:URIUniversalCommunication/ram:URIID</t>
  </si>
  <si>
    <t>/rsm:CrossIndustryInvoice
/rsm:SupplyChainTradeTransaction
/ram:ApplicableHeaderTradeAgreement
/ram:ProductEndUserTradeParty
/ram:URIUniversalCommunication
/ram:URIID
/@schemeID</t>
  </si>
  <si>
    <t>/rsm:CrossIndustryInvoice/rsm:SupplyChainTradeTransaction/ram:ApplicableHeaderTradeAgreement/ram:ProductEndUserTradeParty/ram:URIUniversalCommunication/ram:URIID/@schemeID</t>
  </si>
  <si>
    <t>PRODUCT END USER TAX REGISTRATION ID</t>
  </si>
  <si>
    <t>/rsm:CrossIndustryInvoice
/rsm:SupplyChainTradeTransaction
/ram:ApplicableHeaderTradeAgreement
/ram:ProductEndUserTradeParty
/ram:SpecifiedTaxRegistration</t>
  </si>
  <si>
    <t>/rsm:CrossIndustryInvoice/rsm:SupplyChainTradeTransaction/ram:ApplicableHeaderTradeAgreement/ram:ProductEndUserTradeParty/ram:SpecifiedTaxRegistration</t>
  </si>
  <si>
    <t>Détail d'enregistrement fiscal</t>
  </si>
  <si>
    <t>/rsm:CrossIndustryInvoice
/rsm:SupplyChainTradeTransaction
/ram:ApplicableHeaderTradeAgreement
/ram:ProductEndUserTradeParty
/ram:SpecifiedTaxRegistration
/ram:ID</t>
  </si>
  <si>
    <t>/rsm:CrossIndustryInvoice/rsm:SupplyChainTradeTransaction/ram:ApplicableHeaderTradeAgreement/ram:ProductEndUserTradeParty/ram:SpecifiedTaxRegistration/ram:ID</t>
  </si>
  <si>
    <t>Identifiant à la TVA de l'utilisateur final</t>
  </si>
  <si>
    <t>/rsm:CrossIndustryInvoice
/rsm:SupplyChainTradeTransaction
/ram:ApplicableHeaderTradeAgreement
/ram:ProductEndUserTradeParty
/ram:SpecifiedTaxRegistration
/ram:ID
/@schemeID</t>
  </si>
  <si>
    <t>/rsm:CrossIndustryInvoice/rsm:SupplyChainTradeTransaction/ram:ApplicableHeaderTradeAgreement/ram:ProductEndUserTradeParty/ram:SpecifiedTaxRegistration/ram:ID/@schemeID</t>
  </si>
  <si>
    <t>APPLICABLE TRADE DELIVERY TERMS</t>
  </si>
  <si>
    <t>/rsm:CrossIndustryInvoice
/rsm:SupplyChainTradeTransaction
/ram:ApplicableHeaderTradeAgreement
/ram:ApplicableTradeDeliveryTerms</t>
  </si>
  <si>
    <t>/rsm:CrossIndustryInvoice/rsm:SupplyChainTradeTransaction/ram:ApplicableHeaderTradeAgreement/ram:ApplicableTradeDeliveryTerms</t>
  </si>
  <si>
    <t>Détail sur les conditions de livraison</t>
  </si>
  <si>
    <t>DeliveryTypeCode</t>
  </si>
  <si>
    <t>The code specifying the type of delivery for these trade delivery terms.</t>
  </si>
  <si>
    <t>/rsm:CrossIndustryInvoice
/rsm:SupplyChainTradeTransaction
/ram:ApplicableHeaderTradeAgreement
/ram:ApplicableTradeDeliveryTerms
/ram:DeliveryTypeCode</t>
  </si>
  <si>
    <t>/rsm:CrossIndustryInvoice/rsm:SupplyChainTradeTransaction/ram:ApplicableHeaderTradeAgreement/ram:ApplicableTradeDeliveryTerms/ram:DeliveryTypeCode</t>
  </si>
  <si>
    <t>Type de livraison en code</t>
  </si>
  <si>
    <t>BT-14-00</t>
  </si>
  <si>
    <t>(SALES ORDER REFERENCE)</t>
  </si>
  <si>
    <t>/rsm:CrossIndustryInvoice
/rsm:SupplyChainTradeTransaction
/ram:ApplicableHeaderTradeAgreement
/ram:SellerOrderReferencedDocument</t>
  </si>
  <si>
    <t>/rsm:CrossIndustryInvoice/rsm:SupplyChainTradeTransaction/ram:ApplicableHeaderTradeAgreement/ram:SellerOrderReferencedDocument</t>
  </si>
  <si>
    <t>(IDENTIFIANT D'UN BON DE COMMANDE DE VENTE)</t>
  </si>
  <si>
    <t>BT-14</t>
  </si>
  <si>
    <t>Sales order reference</t>
  </si>
  <si>
    <t>An identifier of a referenced sales order, issued by the Seller.</t>
  </si>
  <si>
    <t>/rsm:CrossIndustryInvoice
/rsm:SupplyChainTradeTransaction
/ram:ApplicableHeaderTradeAgreement
/ram:SellerOrderReferencedDocument
/ram:IssuerAssignedID</t>
  </si>
  <si>
    <t>/rsm:CrossIndustryInvoice/rsm:SupplyChainTradeTransaction/ram:ApplicableHeaderTradeAgreement/ram:SellerOrderReferencedDocument/ram:IssuerAssignedID</t>
  </si>
  <si>
    <t>Identifiant d'un bon de commande de vente</t>
  </si>
  <si>
    <t>Identifiant d'un bon de commande référencé, généré par le Vendeur.</t>
  </si>
  <si>
    <t>/rsm:CrossIndustryInvoice
/rsm:SupplyChainTradeTransaction
/ram:ApplicableHeaderTradeAgreement
/ram:SellerOrderReferencedDocument
/ram:FormattedIssueDateTime</t>
  </si>
  <si>
    <t>/rsm:CrossIndustryInvoice/rsm:SupplyChainTradeTransaction/ram:ApplicableHeaderTradeAgreement/ram:SellerOrderReferencedDocument/ram:FormattedIssueDateTime</t>
  </si>
  <si>
    <t>Date de la commande de vente</t>
  </si>
  <si>
    <t>/rsm:CrossIndustryInvoice
/rsm:SupplyChainTradeTransaction
/ram:ApplicableHeaderTradeAgreement
/ram:SellerOrderReferencedDocument
/ram:FormattedIssueDateTime
/qdt:DateTimeString</t>
  </si>
  <si>
    <t>/rsm:CrossIndustryInvoice/rsm:SupplyChainTradeTransaction/ram:ApplicableHeaderTradeAgreement/ram:SellerOrderReferencedDocument/ram:FormattedIssueDateTime/qdt:DateTimeString</t>
  </si>
  <si>
    <t>/rsm:CrossIndustryInvoice
/rsm:SupplyChainTradeTransaction
/ram:ApplicableHeaderTradeAgreement
/ram:SellerOrderReferencedDocument
/ram:FormattedIssueDateTime
/qdt:DateTimeString
/@format</t>
  </si>
  <si>
    <t>/rsm:CrossIndustryInvoice/rsm:SupplyChainTradeTransaction/ram:ApplicableHeaderTradeAgreement/ram:SellerOrderReferencedDocument/ram:FormattedIssueDateTime/qdt:DateTimeString/@format</t>
  </si>
  <si>
    <t>BT-13-00</t>
  </si>
  <si>
    <t>(PURCHASE ORDER REFERENCE)</t>
  </si>
  <si>
    <t>/rsm:CrossIndustryInvoice
/rsm:SupplyChainTradeTransaction
/ram:ApplicableHeaderTradeAgreement
/ram:BuyerOrderReferencedDocument</t>
  </si>
  <si>
    <t>/rsm:CrossIndustryInvoice/rsm:SupplyChainTradeTransaction/ram:ApplicableHeaderTradeAgreement/ram:BuyerOrderReferencedDocument</t>
  </si>
  <si>
    <t>(IDENTIFIANT DE BON DE COMMANDE)</t>
  </si>
  <si>
    <t>BT-13</t>
  </si>
  <si>
    <t>Purchase order reference</t>
  </si>
  <si>
    <t>An identifier of a referenced purchase order, issued by the Buyer.</t>
  </si>
  <si>
    <t>CHORUS PRO: for the public sector, this is the "Engagement Juridique" (Legal Commitment). It is mandatory for some buyers. You should refer to the ChorusPro Directory to identify these public entity buyers that make it mandatory.</t>
  </si>
  <si>
    <t>/rsm:CrossIndustryInvoice
/rsm:SupplyChainTradeTransaction
/ram:ApplicableHeaderTradeAgreement
/ram:BuyerOrderReferencedDocument
/ram:IssuerAssignedID</t>
  </si>
  <si>
    <t>/rsm:CrossIndustryInvoice/rsm:SupplyChainTradeTransaction/ram:ApplicableHeaderTradeAgreement/ram:BuyerOrderReferencedDocument/ram:IssuerAssignedID</t>
  </si>
  <si>
    <t>Identifiant de bon de commande</t>
  </si>
  <si>
    <t>Identifiant d'un bon de commande référencé, généré par l'Acheteur.</t>
  </si>
  <si>
    <t>CHORUS PRO : pour le secteur public, il s'agit de "l'Engagement Juridique". Il est obligatoire pour certains acheteurs. Il convient de se référer à l'annuaire Chorus Pro pour identifier ces acheteurs.</t>
  </si>
  <si>
    <t>/rsm:CrossIndustryInvoice
/rsm:SupplyChainTradeTransaction
/ram:ApplicableHeaderTradeAgreement
/ram:BuyerOrderReferencedDocument
/ram:FormattedIssueDateTime</t>
  </si>
  <si>
    <t>/rsm:CrossIndustryInvoice/rsm:SupplyChainTradeTransaction/ram:ApplicableHeaderTradeAgreement/ram:BuyerOrderReferencedDocument/ram:FormattedIssueDateTime</t>
  </si>
  <si>
    <t>/rsm:CrossIndustryInvoice
/rsm:SupplyChainTradeTransaction
/ram:ApplicableHeaderTradeAgreement
/ram:BuyerOrderReferencedDocument
/ram:FormattedIssueDateTime
/qdt:DateTimeString</t>
  </si>
  <si>
    <t>/rsm:CrossIndustryInvoice/rsm:SupplyChainTradeTransaction/ram:ApplicableHeaderTradeAgreement/ram:BuyerOrderReferencedDocument/ram:FormattedIssueDateTime/qdt:DateTimeString</t>
  </si>
  <si>
    <t>/rsm:CrossIndustryInvoice
/rsm:SupplyChainTradeTransaction
/ram:ApplicableHeaderTradeAgreement
/ram:BuyerOrderReferencedDocument
/ram:FormattedIssueDateTime
/qdt:DateTimeString
/@format</t>
  </si>
  <si>
    <t>/rsm:CrossIndustryInvoice/rsm:SupplyChainTradeTransaction/ram:ApplicableHeaderTradeAgreement/ram:BuyerOrderReferencedDocument/ram:FormattedIssueDateTime/qdt:DateTimeString/@format</t>
  </si>
  <si>
    <t>(QUOTATION REFERENCE)</t>
  </si>
  <si>
    <t>/rsm:CrossIndustryInvoice
/rsm:SupplyChainTradeTransaction
/ram:ApplicableHeaderTradeAgreement
/ram:QuotationReferencedDocument</t>
  </si>
  <si>
    <t>/rsm:CrossIndustryInvoice/rsm:SupplyChainTradeTransaction/ram:ApplicableHeaderTradeAgreement/ram:QuotationReferencedDocument</t>
  </si>
  <si>
    <t>(IDENTIFIANT DU DEVIS)</t>
  </si>
  <si>
    <t>Quotation reference</t>
  </si>
  <si>
    <t>An identifier of a referenced quotation.</t>
  </si>
  <si>
    <t>/rsm:CrossIndustryInvoice
/rsm:SupplyChainTradeTransaction
/ram:ApplicableHeaderTradeAgreement
/ram:QuotationReferencedDocument
/ram:IssuerAssignedID</t>
  </si>
  <si>
    <t>/rsm:CrossIndustryInvoice/rsm:SupplyChainTradeTransaction/ram:ApplicableHeaderTradeAgreement/ram:QuotationReferencedDocument/ram:IssuerAssignedID</t>
  </si>
  <si>
    <t>/rsm:CrossIndustryInvoice
/rsm:SupplyChainTradeTransaction
/ram:ApplicableHeaderTradeAgreement
/ram:QuotationReferencedDocument
/ram:FormattedIssueDateTime</t>
  </si>
  <si>
    <t>/rsm:CrossIndustryInvoice/rsm:SupplyChainTradeTransaction/ram:ApplicableHeaderTradeAgreement/ram:QuotationReferencedDocument/ram:FormattedIssueDateTime</t>
  </si>
  <si>
    <t>Date du Devis</t>
  </si>
  <si>
    <t>/rsm:CrossIndustryInvoice
/rsm:SupplyChainTradeTransaction
/ram:ApplicableHeaderTradeAgreement
/ram:QuotationReferencedDocument
/ram:FormattedIssueDateTime
/qdt:DateTimeString</t>
  </si>
  <si>
    <t>/rsm:CrossIndustryInvoice/rsm:SupplyChainTradeTransaction/ram:ApplicableHeaderTradeAgreement/ram:QuotationReferencedDocument/ram:FormattedIssueDateTime/qdt:DateTimeString</t>
  </si>
  <si>
    <t>Date duu Devis, valeur</t>
  </si>
  <si>
    <t>"UNTDID 2379 : 
Value = 102 :CCYYMMDD
Value = 203 :CCYYMMDDHHMM"</t>
  </si>
  <si>
    <t>/rsm:CrossIndustryInvoice
/rsm:SupplyChainTradeTransaction
/ram:ApplicableHeaderTradeAgreement
/ram:QuotationReferencedDocument
/ram:FormattedIssueDateTime
/qdt:DateTimeString
/@format</t>
  </si>
  <si>
    <t>/rsm:CrossIndustryInvoice/rsm:SupplyChainTradeTransaction/ram:ApplicableHeaderTradeAgreement/ram:QuotationReferencedDocument/ram:FormattedIssueDateTime/qdt:DateTimeString/@format</t>
  </si>
  <si>
    <t>BT-12-00</t>
  </si>
  <si>
    <t>(CONTRACT REFERENCE)</t>
  </si>
  <si>
    <t>/rsm:CrossIndustryInvoice
/rsm:SupplyChainTradeTransaction
/ram:ApplicableHeaderTradeAgreement
/ram:ContractReferencedDocument</t>
  </si>
  <si>
    <t>/rsm:CrossIndustryInvoice/rsm:SupplyChainTradeTransaction/ram:ApplicableHeaderTradeAgreement/ram:ContractReferencedDocument</t>
  </si>
  <si>
    <t>(IDENTIFIANT DE CONTRAT)</t>
  </si>
  <si>
    <t>BT-12</t>
  </si>
  <si>
    <t>Contract reference</t>
  </si>
  <si>
    <t>The identification of a contract.</t>
  </si>
  <si>
    <t>The contract identifier should be unique in the context of the specific trading relationship and for a defined time period.</t>
  </si>
  <si>
    <t>CHORUSPRO : This is the "numéro de Marché" (contract number)</t>
  </si>
  <si>
    <t>/rsm:CrossIndustryInvoice
/rsm:SupplyChainTradeTransaction
/ram:ApplicableHeaderTradeAgreement
/ram:ContractReferencedDocument
/ram:IssuerAssignedID</t>
  </si>
  <si>
    <t>/rsm:CrossIndustryInvoice/rsm:SupplyChainTradeTransaction/ram:ApplicableHeaderTradeAgreement/ram:ContractReferencedDocument/ram:IssuerAssignedID</t>
  </si>
  <si>
    <t>Identifiant de contrat</t>
  </si>
  <si>
    <t>Identifiant d'un contrat.</t>
  </si>
  <si>
    <t>L'identifiant du contrat devrait être unique pour une relation commerciale spécifique et pour une période de temps définie.</t>
  </si>
  <si>
    <t>CHORUS PRO : il s'agit du numéro de Marché</t>
  </si>
  <si>
    <t>NEW ? (needed in FR for B2G)</t>
  </si>
  <si>
    <t>Contract Code Type</t>
  </si>
  <si>
    <t>Type of contract</t>
  </si>
  <si>
    <t>Codelist UNCL 1153</t>
  </si>
  <si>
    <t>CHORUSPRO : To qualify a Contract (CT) or a "Marché"(BC)</t>
  </si>
  <si>
    <t>/rsm:CrossIndustryInvoice
/rsm:SupplyChainTradeTransaction
/ram:ApplicableHeaderTradeAgreement
/ram:ContractReferencedDocument
/ram:ReferenceTypeCode</t>
  </si>
  <si>
    <t>/rsm:CrossIndustryInvoice/rsm:SupplyChainTradeTransaction/ram:ApplicableHeaderTradeAgreement/ram:ContractReferencedDocument/ram:ReferenceTypeCode</t>
  </si>
  <si>
    <t>Code de type de Contrat</t>
  </si>
  <si>
    <t>Qualifie le type de Contrat</t>
  </si>
  <si>
    <t>CHORUSPRO : pour qualifier un Contrat (CT) ou un "Marché"(BC)</t>
  </si>
  <si>
    <t>/rsm:CrossIndustryInvoice
/rsm:SupplyChainTradeTransaction
/ram:ApplicableHeaderTradeAgreement
/ram:ContractReferencedDocument
/ram:FormattedIssueDateTime</t>
  </si>
  <si>
    <t>/rsm:CrossIndustryInvoice/rsm:SupplyChainTradeTransaction/ram:ApplicableHeaderTradeAgreement/ram:ContractReferencedDocument/ram:FormattedIssueDateTime</t>
  </si>
  <si>
    <t>/rsm:CrossIndustryInvoice
/rsm:SupplyChainTradeTransaction
/ram:ApplicableHeaderTradeAgreement
/ram:ContractReferencedDocument
/ram:FormattedIssueDateTime
/qdt:DateTimeString</t>
  </si>
  <si>
    <t>/rsm:CrossIndustryInvoice/rsm:SupplyChainTradeTransaction/ram:ApplicableHeaderTradeAgreement/ram:ContractReferencedDocument/ram:FormattedIssueDateTime/qdt:DateTimeString</t>
  </si>
  <si>
    <t>/rsm:CrossIndustryInvoice
/rsm:SupplyChainTradeTransaction
/ram:ApplicableHeaderTradeAgreement
/ram:ContractReferencedDocument
/ram:FormattedIssueDateTime
/qdt:DateTimeString
/@format</t>
  </si>
  <si>
    <t>/rsm:CrossIndustryInvoice/rsm:SupplyChainTradeTransaction/ram:ApplicableHeaderTradeAgreement/ram:ContractReferencedDocument/ram:FormattedIssueDateTime/qdt:DateTimeString/@format</t>
  </si>
  <si>
    <t>BG-24</t>
  </si>
  <si>
    <t>ADDITIONAL SUPPORTING DOCUMENTS</t>
  </si>
  <si>
    <t>A group of business terms providing information about additional supporting documents substantiating the claims made in the Invoice.</t>
  </si>
  <si>
    <t>The additional supporting documents can be used for both referencing a document number which is expected to be known by the receiver, an external document (referenced by a URL) or as an embedded document (such as a time report in pdf). The option to link to an external document will be needed, for example in the case of large attachments and/or when sensitive information, e.g. person-related services, has to be separated from the Invoice itself.</t>
  </si>
  <si>
    <t>CHORUS PRO: If the group "ADDITIONAL SUPPORTING DOCUMENTS" is filled in, one of the following two business terms must be present: Attached Document (BT-125) or External document location (URI) (BT-124)</t>
  </si>
  <si>
    <t>/rsm:CrossIndustryInvoice
/rsm:SupplyChainTradeTransaction
/ram:ApplicableHeaderTradeAgreement
/ram:AdditionalReferencedDocument</t>
  </si>
  <si>
    <t>/rsm:CrossIndustryInvoice/rsm:SupplyChainTradeTransaction/ram:ApplicableHeaderTradeAgreement/ram:AdditionalReferencedDocument</t>
  </si>
  <si>
    <t>DOCUMENTS JUSTIFICATIFS ADDITIONNELS</t>
  </si>
  <si>
    <t>Groupe de termes métiers fournissant des informations sur les documents justificatifs additionnels étayant les demandes formulées dans la Facture.</t>
  </si>
  <si>
    <t>Les documents justificatifs additionnels peuvent être utilisés pour référencer un numéro de document censé être connu du Destinataire, un document externe (référencé par une adresse URL) ou un document intégré (tel qu'un relevé périodique au format PDF). Le recours à un lien vers un document externe est nécessaire, par exemple, dans le cas de pièces jointes volumineuses et/ou lorsque des informations sensibles, par exemple, des services liés à la personne, doivent être séparées de la Facture elle-même.</t>
  </si>
  <si>
    <t xml:space="preserve">CHORUS PRO : Si le groupe "DOCUMENTS JUSTIFICATIFS ADDITIONNELS" est renseignée, l’une des deux balises suivantes est obligatoirement renseignée : Contenu (BT-125) ou Identifiant unique (URI) ( BT-124) </t>
  </si>
  <si>
    <t>BT-122</t>
  </si>
  <si>
    <t>Supporting document reference</t>
  </si>
  <si>
    <t>An identifier of the supporting document.</t>
  </si>
  <si>
    <t>BR-52: Each Additional supporting document (BG-24) shall contain a Supporting document reference (BT-122).</t>
  </si>
  <si>
    <t>/rsm:CrossIndustryInvoice
/rsm:SupplyChainTradeTransaction
/ram:ApplicableHeaderTradeAgreement
/ram:AdditionalReferencedDocument
/ram:IssuerAssignedID</t>
  </si>
  <si>
    <t>/rsm:CrossIndustryInvoice/rsm:SupplyChainTradeTransaction/ram:ApplicableHeaderTradeAgreement/ram:AdditionalReferencedDocument/ram:IssuerAssignedID</t>
  </si>
  <si>
    <t>Use for "ADDITIONAL SUPPORTING DOCUMENTS" with TypeCode "916"</t>
  </si>
  <si>
    <t>Identifiant de document justificatif</t>
  </si>
  <si>
    <t>Identifiant du document justificatif.</t>
  </si>
  <si>
    <t>BR-52 : Chaque Document justificatif additionnel (BG-24) doit comporter une Référence de document justificatif (BT-122).</t>
  </si>
  <si>
    <t>BT-124</t>
  </si>
  <si>
    <t>External document location</t>
  </si>
  <si>
    <t>The URL (Uniform Resource Locator) that identifies where the external document is located.</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</si>
  <si>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</si>
  <si>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/rsm:CrossIndustryInvoice
/rsm:SupplyChainTradeTransaction
/ram:ApplicableHeaderTradeAgreement
/ram:AdditionalReferencedDocument
/ram:URIID</t>
  </si>
  <si>
    <t>/rsm:CrossIndustryInvoice/rsm:SupplyChainTradeTransaction/ram:ApplicableHeaderTradeAgreement/ram:AdditionalReferencedDocument/ram:URIID</t>
  </si>
  <si>
    <t>Emplacement de document externe</t>
  </si>
  <si>
    <t>Adresse URL (Uniform Resource Locator) qui identifie l’emplacement du document externe.</t>
  </si>
  <si>
    <t>Moyen de localiser la ressource en décrivant son mécanisme d'accès primaire, par exemple http:// ou ftp://.
L'Emplacement de document externe doit être utilisé si l'Acheteur exige des informations supplémentaires étayant la facture.</t>
  </si>
  <si>
    <t>BT-122-0</t>
  </si>
  <si>
    <t>Use for "ADDITIONAL SUPPORTING DOCUMENTS" with TypeCode Value = 916</t>
  </si>
  <si>
    <t>For this business term, same Xpath for BT-17, BT-18, and BT-122. For BT-18, Value = 916</t>
  </si>
  <si>
    <t>/rsm:CrossIndustryInvoice
/rsm:SupplyChainTradeTransaction
/ram:ApplicableHeaderTradeAgreement
/ram:AdditionalReferencedDocument
/ram:TypeCode</t>
  </si>
  <si>
    <t>/rsm:CrossIndustryInvoice/rsm:SupplyChainTradeTransaction/ram:ApplicableHeaderTradeAgreement/ram:AdditionalReferencedDocument/ram:TypeCode</t>
  </si>
  <si>
    <t>Valeur = 916</t>
  </si>
  <si>
    <t>Utiliser DOCUMENTS ADDITIONNELS avec le typeCode = 916</t>
  </si>
  <si>
    <t>BT-123</t>
  </si>
  <si>
    <t>Supporting document description</t>
  </si>
  <si>
    <t>A description of the supporting document.</t>
  </si>
  <si>
    <t>Such as: timesheet, usage report etc.</t>
  </si>
  <si>
    <t>CHORUS PRO: Chorus Pro allows only two types of attachements: main attachment and additional attachment.
In the case of a PDF / A-3 (Factur-X), only the type of complementary attachment is allowed.</t>
  </si>
  <si>
    <t>/rsm:CrossIndustryInvoice
/rsm:SupplyChainTradeTransaction
/ram:ApplicableHeaderTradeAgreement
/ram:AdditionalReferencedDocument
/ram:Name</t>
  </si>
  <si>
    <t>/rsm:CrossIndustryInvoice/rsm:SupplyChainTradeTransaction/ram:ApplicableHeaderTradeAgreement/ram:AdditionalReferencedDocument/ram:Name</t>
  </si>
  <si>
    <t>Description de document justificatif</t>
  </si>
  <si>
    <t>Description du document justificatif.</t>
  </si>
  <si>
    <t>Exemple : feuille de temps, rapport d'utilisation, etc.</t>
  </si>
  <si>
    <t xml:space="preserve">CHORUS PRO : Chorus Pro n'autorise que deux types de PJ : pièces-jointe principale et pièce-jointe complémentaire._x000D_
Dans le cas d'un PDF/A-3, seul le type pièce-jointe complémentaire est autorisé. </t>
  </si>
  <si>
    <t>BT-125</t>
  </si>
  <si>
    <t>Attached document</t>
  </si>
  <si>
    <t>An attached document embedded as binary object or sent together with the invoice.</t>
  </si>
  <si>
    <t>Attached document is used when documentation shall be stored with the Invoice for future reference or audit purposes.</t>
  </si>
  <si>
    <t>CHORUS PRO: The attachment must be contained in a ZIP archive, the maximum weight of the attachment is 100 MB.</t>
  </si>
  <si>
    <t>Binary object</t>
  </si>
  <si>
    <t>/rsm:CrossIndustryInvoice
/rsm:SupplyChainTradeTransaction
/ram:ApplicableHeaderTradeAgreement
/ram:AdditionalReferencedDocument
/ram:AttachmentBinaryObject</t>
  </si>
  <si>
    <t>/rsm:CrossIndustryInvoice/rsm:SupplyChainTradeTransaction/ram:ApplicableHeaderTradeAgreement/ram:AdditionalReferencedDocument/ram:AttachmentBinaryObject</t>
  </si>
  <si>
    <t>Document joint</t>
  </si>
  <si>
    <t>Document annexe intégré sous forme d'objet binaire.</t>
  </si>
  <si>
    <t>Le Document joint est utilisé lorsque de la documentation doit être stockée avec la Facture à des fins de référence ultérieure ou d'audit.</t>
  </si>
  <si>
    <t>CHORUS PRO : La pièce jointe doit être contenu dans une archivage au format ZIP, Le poids maximum de la pièce jointe est 100 Mo.</t>
  </si>
  <si>
    <t>BT-125-1</t>
  </si>
  <si>
    <t>Attached document Mime code</t>
  </si>
  <si>
    <t>The mime code of the attached document.</t>
  </si>
  <si>
    <t>Allowed mime codes: 
- application/pdf
- image/png
- image/jpeg
- text/csv
- application/vnd.openxmlformats
- officedocument.spreadsheetml.sheet
- application/vnd.oasis.opendocument. Spreadsheet</t>
  </si>
  <si>
    <t>/rsm:CrossIndustryInvoice
/rsm:SupplyChainTradeTransaction
/ram:ApplicableHeaderTradeAgreement
/ram:AdditionalReferencedDocument
/ram:AttachmentBinaryObject
/@mimeCode</t>
  </si>
  <si>
    <t>/rsm:CrossIndustryInvoice/rsm:SupplyChainTradeTransaction/ram:ApplicableHeaderTradeAgreement/ram:AdditionalReferencedDocument/ram:AttachmentBinaryObject/@mimeCode</t>
  </si>
  <si>
    <t>Code Mime du document attaché</t>
  </si>
  <si>
    <t>Codes Mime autorisés : 
- application/pdf
- image/png
- image/jpeg
- text/csv
- application/vnd.openxmlformats
- officedocument.spreadsheetml.sheet
- application/vnd.oasis.opendocument. Spreadsheet</t>
  </si>
  <si>
    <t>BT-125-2</t>
  </si>
  <si>
    <t>Attached document Filename</t>
  </si>
  <si>
    <t>The file name of the attached document</t>
  </si>
  <si>
    <t>/rsm:CrossIndustryInvoice
/rsm:SupplyChainTradeTransaction
/ram:ApplicableHeaderTradeAgreement
/ram:AdditionalReferencedDocument
/ram:AttachmentBinaryObject
/@filename</t>
  </si>
  <si>
    <t>/rsm:CrossIndustryInvoice/rsm:SupplyChainTradeTransaction/ram:ApplicableHeaderTradeAgreement/ram:AdditionalReferencedDocument/ram:AttachmentBinaryObject/@filename</t>
  </si>
  <si>
    <t>Nom du fichier du document attaché</t>
  </si>
  <si>
    <t>Nom du fichier du document attaché.</t>
  </si>
  <si>
    <t>/rsm:CrossIndustryInvoice
/rsm:SupplyChainTradeTransaction
/ram:ApplicableHeaderTradeAgreement
/ram:AdditionalReferencedDocument
/ram:FormattedIssueDateTime</t>
  </si>
  <si>
    <t>/rsm:CrossIndustryInvoice/rsm:SupplyChainTradeTransaction/ram:ApplicableHeaderTradeAgreement/ram:AdditionalReferencedDocument/ram:FormattedIssueDateTime</t>
  </si>
  <si>
    <t>/rsm:CrossIndustryInvoice
/rsm:SupplyChainTradeTransaction
/ram:ApplicableHeaderTradeAgreement
/ram:AdditionalReferencedDocument
/ram:FormattedIssueDateTime
/qdt:DateTimeString</t>
  </si>
  <si>
    <t>/rsm:CrossIndustryInvoice/rsm:SupplyChainTradeTransaction/ram:ApplicableHeaderTradeAgreement/ram:AdditionalReferencedDocument/ram:FormattedIssueDateTime/qdt:DateTimeString</t>
  </si>
  <si>
    <t>/rsm:CrossIndustryInvoice
/rsm:SupplyChainTradeTransaction
/ram:ApplicableHeaderTradeAgreement
/ram:AdditionalReferencedDocument
/ram:FormattedIssueDateTime
/qdt:DateTimeString
/@format</t>
  </si>
  <si>
    <t>/rsm:CrossIndustryInvoice/rsm:SupplyChainTradeTransaction/ram:ApplicableHeaderTradeAgreement/ram:AdditionalReferencedDocument/ram:FormattedIssueDateTime/qdt:DateTimeString/@format</t>
  </si>
  <si>
    <t>BT-17-00</t>
  </si>
  <si>
    <t>(TENDER OR LOT REFERENCE)</t>
  </si>
  <si>
    <t>Use maximum 1 occurrence of Addtionnal Documents block for Tender lor lot reference with Value 50 on BT-17-0</t>
  </si>
  <si>
    <t>(IDENTIFIANT D'APPEL D'OFFRES OU DE LOT)</t>
  </si>
  <si>
    <t>Utiliser une occurrence maximum du bloc Documents additionnels pour le champs Identifiant d'appel d'offres ou de lot, avec valeur = 50 sur BT-17-0</t>
  </si>
  <si>
    <t>BT-17</t>
  </si>
  <si>
    <t>Tender or lot reference</t>
  </si>
  <si>
    <t>The identification of the call for tender or lot the invoice relates to.</t>
  </si>
  <si>
    <t>In some countries a reference to the call for tender that has led to the contract shall be provided.</t>
  </si>
  <si>
    <t>Use for "Tender or lot reference" with TypeCode "50"</t>
  </si>
  <si>
    <t>Identifiant d'appel d'offres ou de lot</t>
  </si>
  <si>
    <t>Identifiant d'un appel d'offres ou d'un lot</t>
  </si>
  <si>
    <t>Dans certains pays, une référence à l'appel d'offres qui a abouti au contrat doit être fournie.</t>
  </si>
  <si>
    <t>Utiliser DOCUMENTS ADDITIONNELS avec le typeCode = 50</t>
  </si>
  <si>
    <t>BT-17-0</t>
  </si>
  <si>
    <t>Typecode for Tender or Lot reference</t>
  </si>
  <si>
    <t>Use for "Tender or lot reference" with TypeCode value = 50</t>
  </si>
  <si>
    <t>For this business term, same Xpath for BT-17, BT-18, and BT-122. For BT-18, Value = 50</t>
  </si>
  <si>
    <t>Qualifiant pour l'appel d'offres</t>
  </si>
  <si>
    <t>Pour mettre en œuvre ce terme métier (BT-17, BT-18 et BT-122, avec le même Xpath). Valeur = 50</t>
  </si>
  <si>
    <t>BT-18-00</t>
  </si>
  <si>
    <t>(INVOICED OBJECT IDENTIFIER)</t>
  </si>
  <si>
    <t>Use maximum 1 ooccurrence of Addtionnal Documents block for Invoiced Object with Value 130 on BT-18-0</t>
  </si>
  <si>
    <t>(IDENTIFIANT D'OBJET FACTURÉ)</t>
  </si>
  <si>
    <t>Utiliser une occurrence maximum du bloc Documents additionnels pour le champs Identifiant d'Objet Facturé ou de lot, avec valeur = 130 sur BT-18-0</t>
  </si>
  <si>
    <t>BT-18</t>
  </si>
  <si>
    <t>Invoiced object identifier</t>
  </si>
  <si>
    <t>An identifier for an object on which the invoice is based, given by the Seller.
The identification scheme identifier of the Invoiced object identifier.</t>
  </si>
  <si>
    <t>It may be a subscription number, telephone number, meter point, vehicle, person etc., as applicable.
If it may be not clear for the receiver what scheme is used for the identifier, a conditional scheme identifier should be used that shall be chosen from the UNTDID 1153 code list [6] entries.</t>
  </si>
  <si>
    <t>Use for "Invoiced object identifier" with TypeCode "130" and ReferenceTypeCode</t>
  </si>
  <si>
    <t>Identifiant d'objet facturé</t>
  </si>
  <si>
    <t>Identifiant d'un objet sur lequel sont basés l'article ou les données facturés et qui est indiqué par le Vendeur.</t>
  </si>
  <si>
    <t>Utiliser DOCUMENTS ADDITIONNELS avec le typeCode = 130</t>
  </si>
  <si>
    <t>BT-18-0</t>
  </si>
  <si>
    <t>Use for "Invoiced object identifier" with TypeCode Value =  130</t>
  </si>
  <si>
    <t>For this business term, same Xpath for BT-17, BT-18, and BT-122. For BT-18, Value = 130</t>
  </si>
  <si>
    <t>BT-18-1</t>
  </si>
  <si>
    <t>The identification scheme identifier of the Invoiced object identifier.</t>
  </si>
  <si>
    <t>/rsm:CrossIndustryInvoice
/rsm:SupplyChainTradeTransaction
/ram:ApplicableHeaderTradeAgreement
/ram:AdditionalReferencedDocument
/ram:ReferenceTypeCode</t>
  </si>
  <si>
    <t>/rsm:CrossIndustryInvoice/rsm:SupplyChainTradeTransaction/ram:ApplicableHeaderTradeAgreement/ram:AdditionalReferencedDocument/ram:ReferenceTypeCode</t>
  </si>
  <si>
    <t>Identifiant du schéma de l'identifiant d'objet facturé</t>
  </si>
  <si>
    <t>BUYER AGENT</t>
  </si>
  <si>
    <t>A group of business terms providing information about the Buyer Agent</t>
  </si>
  <si>
    <t>/rsm:CrossIndustryInvoice
/rsm:SupplyChainTradeTransaction
/ram:ApplicableHeaderTradeAgreement
/ram:BuyerAgentTradeParty</t>
  </si>
  <si>
    <t>/rsm:CrossIndustryInvoice/rsm:SupplyChainTradeTransaction/ram:ApplicableHeaderTradeAgreement/ram:BuyerAgentTradeParty</t>
  </si>
  <si>
    <t>AGENT DE L'ACHETEUR</t>
  </si>
  <si>
    <t>Groupe de termes métiers fournissant des informations sur l'Agent de l'Acheteur (cemui quui passe commande et / ou réceptionne / traite la factyre pour son compte)</t>
  </si>
  <si>
    <t>/rsm:CrossIndustryInvoice
/rsm:SupplyChainTradeTransaction
/ram:ApplicableHeaderTradeAgreement
/ram:BuyerAgentTradeParty
/ram:ID</t>
  </si>
  <si>
    <t>/rsm:CrossIndustryInvoice/rsm:SupplyChainTradeTransaction/ram:ApplicableHeaderTradeAgreement/ram:BuyerAgentTradeParty/ram:ID</t>
  </si>
  <si>
    <t>Identifiant de l'Agent de l'Acheteur</t>
  </si>
  <si>
    <t>/rsm:CrossIndustryInvoice
/rsm:SupplyChainTradeTransaction
/ram:ApplicableHeaderTradeAgreement
/ram:BuyerAgentTradeParty
/ram:GlobalID</t>
  </si>
  <si>
    <t>/rsm:CrossIndustryInvoice/rsm:SupplyChainTradeTransaction/ram:ApplicableHeaderTradeAgreement/ram:BuyerAgentTradeParty/ram:GlobalID</t>
  </si>
  <si>
    <t>Identifiant global l'Agent de l'Acheteur</t>
  </si>
  <si>
    <t>/rsm:CrossIndustryInvoice
/rsm:SupplyChainTradeTransaction
/ram:ApplicableHeaderTradeAgreement
/ram:BuyerAgentTradeParty
/ram:GlobalID
/@schemeID</t>
  </si>
  <si>
    <t>/rsm:CrossIndustryInvoice/rsm:SupplyChainTradeTransaction/ram:ApplicableHeaderTradeAgreement/ram:BuyerAgentTradeParty/ram:GlobalID/@schemeID</t>
  </si>
  <si>
    <t>BUYER AGENT name</t>
  </si>
  <si>
    <t>The full name of the BUYER AGENT</t>
  </si>
  <si>
    <t>/rsm:CrossIndustryInvoice
/rsm:SupplyChainTradeTransaction
/ram:ApplicableHeaderTradeAgreement
/ram:BuyerAgentTradeParty
/ram:Name</t>
  </si>
  <si>
    <t>/rsm:CrossIndustryInvoice/rsm:SupplyChainTradeTransaction/ram:ApplicableHeaderTradeAgreement/ram:BuyerAgentTradeParty/ram:Name</t>
  </si>
  <si>
    <t>Nom l'Agent de l'Acheteur</t>
  </si>
  <si>
    <t>BUYER AGENT LEGAL ORGANIZATION</t>
  </si>
  <si>
    <t>/rsm:CrossIndustryInvoice
/rsm:SupplyChainTradeTransaction
/ram:ApplicableHeaderTradeAgreement
/ram:BuyerAgentTradeParty
/ram:SpecifiedLegalOrganization</t>
  </si>
  <si>
    <t>/rsm:CrossIndustryInvoice/rsm:SupplyChainTradeTransaction/ram:ApplicableHeaderTradeAgreement/ram:BuyerAgentTradeParty/ram:SpecifiedLegalOrganization</t>
  </si>
  <si>
    <t>/rsm:CrossIndustryInvoice
/rsm:SupplyChainTradeTransaction
/ram:ApplicableHeaderTradeAgreement
/ram:BuyerAgentTradeParty
/ram:SpecifiedLegalOrganization
/ram:ID</t>
  </si>
  <si>
    <t>/rsm:CrossIndustryInvoice/rsm:SupplyChainTradeTransaction/ram:ApplicableHeaderTradeAgreement/ram:BuyerAgentTradeParty/ram:SpecifiedLegalOrganization/ram:ID</t>
  </si>
  <si>
    <t>Scheme identifier for BUYER Agentlegal identifier</t>
  </si>
  <si>
    <t>/rsm:CrossIndustryInvoice
/rsm:SupplyChainTradeTransaction
/ram:ApplicableHeaderTradeAgreement
/ram:BuyerAgentTradeParty
/ram:SpecifiedLegalOrganization
/ram:ID
/@schemeID</t>
  </si>
  <si>
    <t>/rsm:CrossIndustryInvoice/rsm:SupplyChainTradeTransaction/ram:ApplicableHeaderTradeAgreement/ram:BuyerAgentTradeParty/ram:SpecifiedLegalOrganization/ram:ID/@schemeID</t>
  </si>
  <si>
    <t>/rsm:CrossIndustryInvoice
/rsm:SupplyChainTradeTransaction
/ram:ApplicableHeaderTradeAgreement
/ram:BuyerAgentTradeParty
/ram:SpecifiedLegalOrganization
/ram:TradingBusinessName</t>
  </si>
  <si>
    <t>/rsm:CrossIndustryInvoice/rsm:SupplyChainTradeTransaction/ram:ApplicableHeaderTradeAgreement/ram:BuyerAgentTradeParty/ram:SpecifiedLegalOrganization/ram:TradingBusinessName</t>
  </si>
  <si>
    <t>BUYER AGENT  LEGAL POSTAL ADDRESS</t>
  </si>
  <si>
    <t>/rsm:CrossIndustryInvoice
/rsm:SupplyChainTradeTransaction
/ram:ApplicableHeaderTradeAgreement
/ram:BuyerAgentTradeParty
/ram:SpecifiedLegalOrganization
/ram:PostalTradeAddress</t>
  </si>
  <si>
    <t>/rsm:CrossIndustryInvoice/rsm:SupplyChainTradeTransaction/ram:ApplicableHeaderTradeAgreement/ram:BuyerAgentTradeParty/ram:SpecifiedLegalOrganization/ram:PostalTradeAddress</t>
  </si>
  <si>
    <t>/rsm:CrossIndustryInvoice
/rsm:SupplyChainTradeTransaction
/ram:ApplicableHeaderTradeAgreement
/ram:BuyerAgentTradeParty
/ram:SpecifiedLegalOrganization
/ram:PostalTradeAddress
/ram:PostcodeCode</t>
  </si>
  <si>
    <t>/rsm:CrossIndustryInvoice/rsm:SupplyChainTradeTransaction/ram:ApplicableHeaderTradeAgreement/ram:BuyerAgentTradeParty/ram:SpecifiedLegalOrganization/ram:PostalTradeAddress/ram:PostcodeCode</t>
  </si>
  <si>
    <t>/rsm:CrossIndustryInvoice
/rsm:SupplyChainTradeTransaction
/ram:ApplicableHeaderTradeAgreement
/ram:BuyerAgentTradeParty
/ram:SpecifiedLegalOrganization
/ram:PostalTradeAddress
/ram:LineOne</t>
  </si>
  <si>
    <t>/rsm:CrossIndustryInvoice/rsm:SupplyChainTradeTransaction/ram:ApplicableHeaderTradeAgreement/ram:BuyerAgentTradeParty/ram:SpecifiedLegalOrganization/ram:PostalTradeAddress/ram:LineOne</t>
  </si>
  <si>
    <t>/rsm:CrossIndustryInvoice
/rsm:SupplyChainTradeTransaction
/ram:ApplicableHeaderTradeAgreement
/ram:BuyerAgentTradeParty
/ram:SpecifiedLegalOrganization
/ram:PostalTradeAddress
/ram:LineTwo</t>
  </si>
  <si>
    <t>/rsm:CrossIndustryInvoice/rsm:SupplyChainTradeTransaction/ram:ApplicableHeaderTradeAgreement/ram:BuyerAgentTradeParty/ram:SpecifiedLegalOrganization/ram:PostalTradeAddress/ram:LineTwo</t>
  </si>
  <si>
    <t>/rsm:CrossIndustryInvoice
/rsm:SupplyChainTradeTransaction
/ram:ApplicableHeaderTradeAgreement
/ram:BuyerAgentTradeParty
/ram:SpecifiedLegalOrganization
/ram:PostalTradeAddress
/ram:LineThree</t>
  </si>
  <si>
    <t>/rsm:CrossIndustryInvoice/rsm:SupplyChainTradeTransaction/ram:ApplicableHeaderTradeAgreement/ram:BuyerAgentTradeParty/ram:SpecifiedLegalOrganization/ram:PostalTradeAddress/ram:LineThree</t>
  </si>
  <si>
    <t>/rsm:CrossIndustryInvoice
/rsm:SupplyChainTradeTransaction
/ram:ApplicableHeaderTradeAgreement
/ram:BuyerAgentTradeParty
/ram:SpecifiedLegalOrganization
/ram:PostalTradeAddress
/ram:CityName</t>
  </si>
  <si>
    <t>/rsm:CrossIndustryInvoice/rsm:SupplyChainTradeTransaction/ram:ApplicableHeaderTradeAgreement/ram:BuyerAgentTradeParty/ram:SpecifiedLegalOrganization/ram:PostalTradeAddress/ram:CityName</t>
  </si>
  <si>
    <t>Localité de l'adresse légale</t>
  </si>
  <si>
    <t>/rsm:CrossIndustryInvoice
/rsm:SupplyChainTradeTransaction
/ram:ApplicableHeaderTradeAgreement
/ram:BuyerAgentTradeParty
/ram:SpecifiedLegalOrganization
/ram:PostalTradeAddress
/ram:CountryID</t>
  </si>
  <si>
    <t>/rsm:CrossIndustryInvoice/rsm:SupplyChainTradeTransaction/ram:ApplicableHeaderTradeAgreement/ram:BuyerAgentTradeParty/ram:SpecifiedLegalOrganization/ram:PostalTradeAddress/ram:CountryID</t>
  </si>
  <si>
    <t>/rsm:CrossIndustryInvoice
/rsm:SupplyChainTradeTransaction
/ram:ApplicableHeaderTradeAgreement
/ram:BuyerAgentTradeParty
/ram:SpecifiedLegalOrganization
/ram:PostalTradeAddress
/ram:CountrySubDivisionName</t>
  </si>
  <si>
    <t>/rsm:CrossIndustryInvoice/rsm:SupplyChainTradeTransaction/ram:ApplicableHeaderTradeAgreement/ram:BuyerAgentTradeParty/ram:SpecifiedLegalOrganization/ram:PostalTradeAddress/ram:CountrySubDivisionName</t>
  </si>
  <si>
    <t>Subdivision du pays de l'adresse légale</t>
  </si>
  <si>
    <t>BUYER AGENT CONTACT</t>
  </si>
  <si>
    <t>/rsm:CrossIndustryInvoice
/rsm:SupplyChainTradeTransaction
/ram:ApplicableHeaderTradeAgreement
/ram:BuyerAgentTradeParty
/ram:DefinedTradeContact</t>
  </si>
  <si>
    <t>/rsm:CrossIndustryInvoice/rsm:SupplyChainTradeTransaction/ram:ApplicableHeaderTradeAgreement/ram:BuyerAgentTradeParty/ram:DefinedTradeContact</t>
  </si>
  <si>
    <t>Coordonnées de l'Agent de l'Acheteur</t>
  </si>
  <si>
    <t>/rsm:CrossIndustryInvoice
/rsm:SupplyChainTradeTransaction
/ram:ApplicableHeaderTradeAgreement
/ram:BuyerAgentTradeParty
/ram:DefinedTradeContact
/ram:PersonName</t>
  </si>
  <si>
    <t>/rsm:CrossIndustryInvoice/rsm:SupplyChainTradeTransaction/ram:ApplicableHeaderTradeAgreement/ram:BuyerAgentTradeParty/ram:DefinedTradeContact/ram:PersonName</t>
  </si>
  <si>
    <t>/rsm:CrossIndustryInvoice
/rsm:SupplyChainTradeTransaction
/ram:ApplicableHeaderTradeAgreement
/ram:BuyerAgentTradeParty
/ram:DefinedTradeContact
/ram:DepartmentName</t>
  </si>
  <si>
    <t>/rsm:CrossIndustryInvoice/rsm:SupplyChainTradeTransaction/ram:ApplicableHeaderTradeAgreement/ram:BuyerAgentTradeParty/ram:DefinedTradeContact/ram:DepartmentName</t>
  </si>
  <si>
    <t>CONTACT - Type</t>
  </si>
  <si>
    <t>/rsm:CrossIndustryInvoice
/rsm:SupplyChainTradeTransaction
/ram:ApplicableHeaderTradeAgreement
/ram:BuyerAgentTradeParty
/ram:DefinedTradeContact
/ram:TypeCode</t>
  </si>
  <si>
    <t>/rsm:CrossIndustryInvoice/rsm:SupplyChainTradeTransaction/ram:ApplicableHeaderTradeAgreement/ram:BuyerAgentTradeParty/ram:DefinedTradeContact/ram:TypeCode</t>
  </si>
  <si>
    <t>Type de Point de contact</t>
  </si>
  <si>
    <t>/rsm:CrossIndustryInvoice
/rsm:SupplyChainTradeTransaction
/ram:ApplicableHeaderTradeAgreement
/ram:BuyerAgentTradeParty
/ram:DefinedTradeContact
/ram:TelephoneUniversalCommunication</t>
  </si>
  <si>
    <t>/rsm:CrossIndustryInvoice/rsm:SupplyChainTradeTransaction/ram:ApplicableHeaderTradeAgreement/ram:BuyerAgentTradeParty/ram:DefinedTradeContact/ram:TelephoneUniversalCommunication</t>
  </si>
  <si>
    <t>/rsm:CrossIndustryInvoice
/rsm:SupplyChainTradeTransaction
/ram:ApplicableHeaderTradeAgreement
/ram:BuyerAgentTradeParty
/ram:DefinedTradeContact
/ram:TelephoneUniversalCommunication
/ram:CompleteNumber</t>
  </si>
  <si>
    <t>/rsm:CrossIndustryInvoice/rsm:SupplyChainTradeTransaction/ram:ApplicableHeaderTradeAgreement/ram:BuyerAgentTradeParty/ram:DefinedTradeContact/ram:TelephoneUniversalCommunication/ram:CompleteNumber</t>
  </si>
  <si>
    <t>/rsm:CrossIndustryInvoice
/rsm:SupplyChainTradeTransaction
/ram:ApplicableHeaderTradeAgreement
/ram:BuyerAgentTradeParty
/ram:DefinedTradeContact
/ram:FaxUniversalCommunication</t>
  </si>
  <si>
    <t>/rsm:CrossIndustryInvoice/rsm:SupplyChainTradeTransaction/ram:ApplicableHeaderTradeAgreement/ram:BuyerAgentTradeParty/ram:DefinedTradeContact/ram:FaxUniversalCommunication</t>
  </si>
  <si>
    <t>/rsm:CrossIndustryInvoice
/rsm:SupplyChainTradeTransaction
/ram:ApplicableHeaderTradeAgreement
/ram:BuyerAgentTradeParty
/ram:DefinedTradeContact
/ram:FaxUniversalCommunication
/ram:CompleteNumber</t>
  </si>
  <si>
    <t>/rsm:CrossIndustryInvoice/rsm:SupplyChainTradeTransaction/ram:ApplicableHeaderTradeAgreement/ram:BuyerAgentTradeParty/ram:DefinedTradeContact/ram:FaxUniversalCommunication/ram:CompleteNumber</t>
  </si>
  <si>
    <t>/rsm:CrossIndustryInvoice
/rsm:SupplyChainTradeTransaction
/ram:ApplicableHeaderTradeAgreement
/ram:BuyerAgentTradeParty
/ram:DefinedTradeContact
/ram:EmailURIUniversalCommunication</t>
  </si>
  <si>
    <t>/rsm:CrossIndustryInvoice/rsm:SupplyChainTradeTransaction/ram:ApplicableHeaderTradeAgreement/ram:BuyerAgentTradeParty/ram:DefinedTradeContact/ram:EmailURIUniversalCommunication</t>
  </si>
  <si>
    <t>/rsm:CrossIndustryInvoice
/rsm:SupplyChainTradeTransaction
/ram:ApplicableHeaderTradeAgreement
/ram:BuyerAgentTradeParty
/ram:DefinedTradeContact
/ram:EmailURIUniversalCommunication
/ram:URIID</t>
  </si>
  <si>
    <t>/rsm:CrossIndustryInvoice/rsm:SupplyChainTradeTransaction/ram:ApplicableHeaderTradeAgreement/ram:BuyerAgentTradeParty/ram:DefinedTradeContact/ram:EmailURIUniversalCommunication/ram:URIID</t>
  </si>
  <si>
    <t>BUYER AGENT POSTAL ADDRESS</t>
  </si>
  <si>
    <t>/rsm:CrossIndustryInvoice
/rsm:SupplyChainTradeTransaction
/ram:ApplicableHeaderTradeAgreement
/ram:BuyerAgentTradeParty
/ram:PostalTradeAddress</t>
  </si>
  <si>
    <t>/rsm:CrossIndustryInvoice/rsm:SupplyChainTradeTransaction/ram:ApplicableHeaderTradeAgreement/ram:BuyerAgentTradeParty/ram:PostalTradeAddress</t>
  </si>
  <si>
    <t>ADRESSE POSTALE DE L'AGENT DE L'ACHETEUR</t>
  </si>
  <si>
    <t>Buyer Agent post code</t>
  </si>
  <si>
    <t>/rsm:CrossIndustryInvoice
/rsm:SupplyChainTradeTransaction
/ram:ApplicableHeaderTradeAgreement
/ram:BuyerAgentTradeParty
/ram:PostalTradeAddress
/ram:PostcodeCode</t>
  </si>
  <si>
    <t>/rsm:CrossIndustryInvoice/rsm:SupplyChainTradeTransaction/ram:ApplicableHeaderTradeAgreement/ram:BuyerAgentTradeParty/ram:PostalTradeAddress/ram:PostcodeCode</t>
  </si>
  <si>
    <t>Code postal de l'Agent de l'Acheteur</t>
  </si>
  <si>
    <t>Buyer Agent address line 1</t>
  </si>
  <si>
    <t>/rsm:CrossIndustryInvoice
/rsm:SupplyChainTradeTransaction
/ram:ApplicableHeaderTradeAgreement
/ram:BuyerAgentTradeParty
/ram:PostalTradeAddress
/ram:LineOne</t>
  </si>
  <si>
    <t>/rsm:CrossIndustryInvoice/rsm:SupplyChainTradeTransaction/ram:ApplicableHeaderTradeAgreement/ram:BuyerAgentTradeParty/ram:PostalTradeAddress/ram:LineOne</t>
  </si>
  <si>
    <t>Adresse de l'Agent de l'Acheteur - Ligne 1</t>
  </si>
  <si>
    <t>Buyer Agent address line 2</t>
  </si>
  <si>
    <t>/rsm:CrossIndustryInvoice
/rsm:SupplyChainTradeTransaction
/ram:ApplicableHeaderTradeAgreement
/ram:BuyerAgentTradeParty
/ram:PostalTradeAddress
/ram:LineTwo</t>
  </si>
  <si>
    <t>/rsm:CrossIndustryInvoice/rsm:SupplyChainTradeTransaction/ram:ApplicableHeaderTradeAgreement/ram:BuyerAgentTradeParty/ram:PostalTradeAddress/ram:LineTwo</t>
  </si>
  <si>
    <t>Adresse de l'Agent de l'Acheteur - Ligne 2</t>
  </si>
  <si>
    <t>Buyer Agent address line 3</t>
  </si>
  <si>
    <t>/rsm:CrossIndustryInvoice
/rsm:SupplyChainTradeTransaction
/ram:ApplicableHeaderTradeAgreement
/ram:BuyerAgentTradeParty
/ram:PostalTradeAddress
/ram:LineThree</t>
  </si>
  <si>
    <t>/rsm:CrossIndustryInvoice/rsm:SupplyChainTradeTransaction/ram:ApplicableHeaderTradeAgreement/ram:BuyerAgentTradeParty/ram:PostalTradeAddress/ram:LineThree</t>
  </si>
  <si>
    <t>Adresse de l'Agent de l'Acheteur - Ligne 3</t>
  </si>
  <si>
    <t>Buyer Agent city</t>
  </si>
  <si>
    <t>/rsm:CrossIndustryInvoice
/rsm:SupplyChainTradeTransaction
/ram:ApplicableHeaderTradeAgreement
/ram:BuyerAgentTradeParty
/ram:PostalTradeAddress
/ram:CityName</t>
  </si>
  <si>
    <t>/rsm:CrossIndustryInvoice/rsm:SupplyChainTradeTransaction/ram:ApplicableHeaderTradeAgreement/ram:BuyerAgentTradeParty/ram:PostalTradeAddress/ram:CityName</t>
  </si>
  <si>
    <t>Localité de l'Agent de l'Acheteur</t>
  </si>
  <si>
    <t>Buyer Agent country code</t>
  </si>
  <si>
    <t>/rsm:CrossIndustryInvoice
/rsm:SupplyChainTradeTransaction
/ram:ApplicableHeaderTradeAgreement
/ram:BuyerAgentTradeParty
/ram:PostalTradeAddress
/ram:CountryID</t>
  </si>
  <si>
    <t>/rsm:CrossIndustryInvoice/rsm:SupplyChainTradeTransaction/ram:ApplicableHeaderTradeAgreement/ram:BuyerAgentTradeParty/ram:PostalTradeAddress/ram:CountryID</t>
  </si>
  <si>
    <t>Buyer Agent country subdivision</t>
  </si>
  <si>
    <t>/rsm:CrossIndustryInvoice
/rsm:SupplyChainTradeTransaction
/ram:ApplicableHeaderTradeAgreement
/ram:BuyerAgentTradeParty
/ram:PostalTradeAddress
/ram:CountrySubDivisionName</t>
  </si>
  <si>
    <t>/rsm:CrossIndustryInvoice/rsm:SupplyChainTradeTransaction/ram:ApplicableHeaderTradeAgreement/ram:BuyerAgentTradeParty/ram:PostalTradeAddress/ram:CountrySubDivisionName</t>
  </si>
  <si>
    <t>Subdivision du pays de l'Agent de l'Acheteur</t>
  </si>
  <si>
    <t>(BUYER AGENT ELECTRONIC ADDRESS)</t>
  </si>
  <si>
    <t>/rsm:CrossIndustryInvoice
/rsm:SupplyChainTradeTransaction
/ram:ApplicableHeaderTradeAgreement
/ram:BuyerAgentTradeParty
/ram:URIUniversalCommunication</t>
  </si>
  <si>
    <t>/rsm:CrossIndustryInvoice/rsm:SupplyChainTradeTransaction/ram:ApplicableHeaderTradeAgreement/ram:BuyerAgentTradeParty/ram:URIUniversalCommunication</t>
  </si>
  <si>
    <t>Buyer Agent Electronic Address</t>
  </si>
  <si>
    <t>/rsm:CrossIndustryInvoice
/rsm:SupplyChainTradeTransaction
/ram:ApplicableHeaderTradeAgreement
/ram:BuyerAgentTradeParty
/ram:URIUniversalCommunication
/ram:URIID</t>
  </si>
  <si>
    <t>/rsm:CrossIndustryInvoice/rsm:SupplyChainTradeTransaction/ram:ApplicableHeaderTradeAgreement/ram:BuyerAgentTradeParty/ram:URIUniversalCommunication/ram:URIID</t>
  </si>
  <si>
    <t>Adresse électronique de l'Agent de l'Acheteur</t>
  </si>
  <si>
    <t>/rsm:CrossIndustryInvoice
/rsm:SupplyChainTradeTransaction
/ram:ApplicableHeaderTradeAgreement
/ram:BuyerAgentTradeParty
/ram:URIUniversalCommunication
/ram:URIID
/@schemeID</t>
  </si>
  <si>
    <t>/rsm:CrossIndustryInvoice/rsm:SupplyChainTradeTransaction/ram:ApplicableHeaderTradeAgreement/ram:BuyerAgentTradeParty/ram:URIUniversalCommunication/ram:URIID/@schemeID</t>
  </si>
  <si>
    <t>(BUYER AGENT VAT IDENTIFIER)</t>
  </si>
  <si>
    <t>/rsm:CrossIndustryInvoice
/rsm:SupplyChainTradeTransaction
/ram:ApplicableHeaderTradeAgreement
/ram:BuyerAgentTradeParty
/ram:SpecifiedTaxRegistration</t>
  </si>
  <si>
    <t>/rsm:CrossIndustryInvoice/rsm:SupplyChainTradeTransaction/ram:ApplicableHeaderTradeAgreement/ram:BuyerAgentTradeParty/ram:SpecifiedTaxRegistration</t>
  </si>
  <si>
    <t>(IDENTIFIANT À LA TVA DE L'AGENT DE L'ACHETEUR)</t>
  </si>
  <si>
    <t>Buyer Agent VAT identifier</t>
  </si>
  <si>
    <t>The VAT identifier of the BUYER Agent</t>
  </si>
  <si>
    <t>/rsm:CrossIndustryInvoice
/rsm:SupplyChainTradeTransaction
/ram:ApplicableHeaderTradeAgreement
/ram:BuyerAgentTradeParty
/ram:SpecifiedTaxRegistration
/ram:ID</t>
  </si>
  <si>
    <t>/rsm:CrossIndustryInvoice/rsm:SupplyChainTradeTransaction/ram:ApplicableHeaderTradeAgreement/ram:BuyerAgentTradeParty/ram:SpecifiedTaxRegistration/ram:ID</t>
  </si>
  <si>
    <t>Identifiant à la TVA de l'Agent de l'Acheteur</t>
  </si>
  <si>
    <t>Scheme identifier for BUYER Agent</t>
  </si>
  <si>
    <t>/rsm:CrossIndustryInvoice
/rsm:SupplyChainTradeTransaction
/ram:ApplicableHeaderTradeAgreement
/ram:BuyerAgentTradeParty
/ram:SpecifiedTaxRegistration
/ram:ID
/@schemeID</t>
  </si>
  <si>
    <t>/rsm:CrossIndustryInvoice/rsm:SupplyChainTradeTransaction/ram:ApplicableHeaderTradeAgreement/ram:BuyerAgentTradeParty/ram:SpecifiedTaxRegistration/ram:ID/@schemeID</t>
  </si>
  <si>
    <t>BT-11-00</t>
  </si>
  <si>
    <t>(PROJECT REFERENCE)</t>
  </si>
  <si>
    <t>/rsm:CrossIndustryInvoice
/rsm:SupplyChainTradeTransaction
/ram:ApplicableHeaderTradeAgreement
/ram:SpecifiedProcuringProject</t>
  </si>
  <si>
    <t>/rsm:CrossIndustryInvoice/rsm:SupplyChainTradeTransaction/ram:ApplicableHeaderTradeAgreement/ram:SpecifiedProcuringProject</t>
  </si>
  <si>
    <t>(RÉFÉRENCE AU PROJET)</t>
  </si>
  <si>
    <t>BT-11</t>
  </si>
  <si>
    <t>Project reference</t>
  </si>
  <si>
    <t>The identification of the project the invoice refers to</t>
  </si>
  <si>
    <t>/rsm:CrossIndustryInvoice
/rsm:SupplyChainTradeTransaction
/ram:ApplicableHeaderTradeAgreement
/ram:SpecifiedProcuringProject
/ram:ID</t>
  </si>
  <si>
    <t>/rsm:CrossIndustryInvoice/rsm:SupplyChainTradeTransaction/ram:ApplicableHeaderTradeAgreement/ram:SpecifiedProcuringProject/ram:ID</t>
  </si>
  <si>
    <t>Use "Project reference" as default value for Name.</t>
  </si>
  <si>
    <t>Référence au projet</t>
  </si>
  <si>
    <t>Identification du projet auquel la facture fait référence</t>
  </si>
  <si>
    <t>BT-11-0</t>
  </si>
  <si>
    <t>Project name</t>
  </si>
  <si>
    <t>Value : "Project Reference"</t>
  </si>
  <si>
    <t>/rsm:CrossIndustryInvoice
/rsm:SupplyChainTradeTransaction
/ram:ApplicableHeaderTradeAgreement
/ram:SpecifiedProcuringProject
/ram:Name</t>
  </si>
  <si>
    <t>/rsm:CrossIndustryInvoice/rsm:SupplyChainTradeTransaction/ram:ApplicableHeaderTradeAgreement/ram:SpecifiedProcuringProject/ram:Name</t>
  </si>
  <si>
    <t>Nom</t>
  </si>
  <si>
    <t>Valeur : "Project Reference"</t>
  </si>
  <si>
    <t>Uniquement Valeur = "Project Reference"</t>
  </si>
  <si>
    <t>/rsm:CrossIndustryInvoice
/rsm:SupplyChainTradeTransaction
/ram:ApplicableHeaderTradeAgreement
/ram:UltimateCustomerOrderReferencedDocument</t>
  </si>
  <si>
    <t>/rsm:CrossIndustryInvoice/rsm:SupplyChainTradeTransaction/ram:ApplicableHeaderTradeAgreement/ram:UltimateCustomerOrderReferencedDocument</t>
  </si>
  <si>
    <t>Issuer Assigned ID</t>
  </si>
  <si>
    <t>/rsm:CrossIndustryInvoice
/rsm:SupplyChainTradeTransaction
/ram:ApplicableHeaderTradeAgreement
/ram:UltimateCustomerOrderReferencedDocument
/ram:IssuerAssignedID</t>
  </si>
  <si>
    <t>/rsm:CrossIndustryInvoice/rsm:SupplyChainTradeTransaction/ram:ApplicableHeaderTradeAgreement/ram:UltimateCustomerOrderReferencedDocument/ram:IssuerAssignedID</t>
  </si>
  <si>
    <t>/rsm:CrossIndustryInvoice
/rsm:SupplyChainTradeTransaction
/ram:ApplicableHeaderTradeAgreement
/ram:UltimateCustomerOrderReferencedDocument
/ram:FormattedIssueDateTime</t>
  </si>
  <si>
    <t>/rsm:CrossIndustryInvoice/rsm:SupplyChainTradeTransaction/ram:ApplicableHeaderTradeAgreement/ram:UltimateCustomerOrderReferencedDocument/ram:FormattedIssueDateTime</t>
  </si>
  <si>
    <t>/rsm:CrossIndustryInvoice
/rsm:SupplyChainTradeTransaction
/ram:ApplicableHeaderTradeAgreement
/ram:UltimateCustomerOrderReferencedDocument
/ram:FormattedIssueDateTime
/qdt:DateTimeString</t>
  </si>
  <si>
    <t>/rsm:CrossIndustryInvoice/rsm:SupplyChainTradeTransaction/ram:ApplicableHeaderTradeAgreement/ram:UltimateCustomerOrderReferencedDocument/ram:FormattedIssueDateTime/qdt:DateTimeString</t>
  </si>
  <si>
    <t>/rsm:CrossIndustryInvoice
/rsm:SupplyChainTradeTransaction
/ram:ApplicableHeaderTradeAgreement
/ram:UltimateCustomerOrderReferencedDocument
/ram:FormattedIssueDateTime
/qdt:DateTimeString
/@format</t>
  </si>
  <si>
    <t>/rsm:CrossIndustryInvoice/rsm:SupplyChainTradeTransaction/ram:ApplicableHeaderTradeAgreement/ram:UltimateCustomerOrderReferencedDocument/ram:FormattedIssueDateTime/qdt:DateTimeString/@format</t>
  </si>
  <si>
    <t>SCT_HTD</t>
  </si>
  <si>
    <t>BG-13-00</t>
  </si>
  <si>
    <t>(DELIVERY INFORMATION)</t>
  </si>
  <si>
    <t>A group of business terms providing information about where and when the goods and services invoiced are delivered.</t>
  </si>
  <si>
    <t>/rsm:CrossIndustryInvoice
/rsm:SupplyChainTradeTransaction
/ram:ApplicableHeaderTradeDelivery</t>
  </si>
  <si>
    <t>/rsm:CrossIndustryInvoice/rsm:SupplyChainTradeTransaction/ram:ApplicableHeaderTradeDelivery</t>
  </si>
  <si>
    <t>(INFORMATIONS CONCERNANT LA LIVRAISON)</t>
  </si>
  <si>
    <t>Groupe de termes métiers fournissant des informations sur le lieu et la date auxquels les biens et services facturés sont livrés.</t>
  </si>
  <si>
    <t>Related SupplyChain Consignment</t>
  </si>
  <si>
    <t xml:space="preserve">	
A consignment, at header level, related to this trade delivery.</t>
  </si>
  <si>
    <t>/rsm:CrossIndustryInvoice
/rsm:SupplyChainTradeTransaction
/ram:ApplicableHeaderTradeDelivery
/ram:RelatedSupplyChainConsignment</t>
  </si>
  <si>
    <t>/rsm:CrossIndustryInvoice/rsm:SupplyChainTradeTransaction/ram:ApplicableHeaderTradeDelivery/ram:RelatedSupplyChainConsignment</t>
  </si>
  <si>
    <t>Détail sur l'expédition</t>
  </si>
  <si>
    <t>Specified Logistics Transport Movement</t>
  </si>
  <si>
    <t xml:space="preserve">	
A logistics transport movement specified for this supply chain consignment.</t>
  </si>
  <si>
    <t>/rsm:CrossIndustryInvoice
/rsm:SupplyChainTradeTransaction
/ram:ApplicableHeaderTradeDelivery
/ram:RelatedSupplyChainConsignment
/ram:SpecifiedLogisticsTransportMovement</t>
  </si>
  <si>
    <t>/rsm:CrossIndustryInvoice/rsm:SupplyChainTradeTransaction/ram:ApplicableHeaderTradeDelivery/ram:RelatedSupplyChainConsignment/ram:SpecifiedLogisticsTransportMovement</t>
  </si>
  <si>
    <t>Détail sur le mode de transport</t>
  </si>
  <si>
    <t>ModeCode</t>
  </si>
  <si>
    <t>The code specifying the mode, such as by air, sea, rail, road or inland waterway, for this logistics transport movement.</t>
  </si>
  <si>
    <t>/rsm:CrossIndustryInvoice
/rsm:SupplyChainTradeTransaction
/ram:ApplicableHeaderTradeDelivery
/ram:RelatedSupplyChainConsignment
/ram:SpecifiedLogisticsTransportMovement
/ram:ModeCode</t>
  </si>
  <si>
    <t>/rsm:CrossIndustryInvoice/rsm:SupplyChainTradeTransaction/ram:ApplicableHeaderTradeDelivery/ram:RelatedSupplyChainConsignment/ram:SpecifiedLogisticsTransportMovement/ram:ModeCode</t>
  </si>
  <si>
    <t>Mode de transport en code</t>
  </si>
  <si>
    <t>BG-13</t>
  </si>
  <si>
    <t>DELIVERY INFORMATION</t>
  </si>
  <si>
    <t>/rsm:CrossIndustryInvoice
/rsm:SupplyChainTradeTransaction
/ram:ApplicableHeaderTradeDelivery
/ram:ShipToTradeParty</t>
  </si>
  <si>
    <t>/rsm:CrossIndustryInvoice/rsm:SupplyChainTradeTransaction/ram:ApplicableHeaderTradeDelivery/ram:ShipToTradeParty</t>
  </si>
  <si>
    <t>INFORMATIONS CONCERNANT LA LIVRAISON</t>
  </si>
  <si>
    <t>BT-71</t>
  </si>
  <si>
    <t>Deliver to location identifier</t>
  </si>
  <si>
    <t>An identifier for the location at which the goods and services are delivered.
The identification scheme identifier of the Deliver to location identifier.</t>
  </si>
  <si>
    <t>If no scheme is specified, it should be known by Buyer and Seller, e.g. a previously exchanged Buyer or Seller assigned identifier.
If used, the identification scheme shall be chosen from the entries of the list published by the ISO/IEC 6523 maintenance agency.</t>
  </si>
  <si>
    <t>/rsm:CrossIndustryInvoice
/rsm:SupplyChainTradeTransaction
/ram:ApplicableHeaderTradeDelivery
/ram:ShipToTradeParty
/ram:ID</t>
  </si>
  <si>
    <t>/rsm:CrossIndustryInvoice/rsm:SupplyChainTradeTransaction/ram:ApplicableHeaderTradeDelivery/ram:ShipToTradeParty/ram:ID</t>
  </si>
  <si>
    <t>Identifiant de l'établissement de livraison</t>
  </si>
  <si>
    <t>Identifiant de l'établissement où les biens et services sont livrés.</t>
  </si>
  <si>
    <t>Si aucun schéma d'identification n'est précisé, il devrait être connu de l'Acheteur et du Vendeur, par exemple un identifiant précédemment échangé, attribué par l'acheteur ou le vendeur.</t>
  </si>
  <si>
    <t>BT-71-0</t>
  </si>
  <si>
    <t>Deliver to location identifier
Scheme identifier (GlobalID)</t>
  </si>
  <si>
    <t>/rsm:CrossIndustryInvoice
/rsm:SupplyChainTradeTransaction
/ram:ApplicableHeaderTradeDelivery
/ram:ShipToTradeParty
/ram:GlobalID</t>
  </si>
  <si>
    <t>/rsm:CrossIndustryInvoice/rsm:SupplyChainTradeTransaction/ram:ApplicableHeaderTradeDelivery/ram:ShipToTradeParty/ram:GlobalID</t>
  </si>
  <si>
    <t>BT-71-1</t>
  </si>
  <si>
    <t>Scheme identifier (for GlobalID)</t>
  </si>
  <si>
    <t>Identifiant du schéma de l'identifiant de l'établissement de livraison</t>
  </si>
  <si>
    <t>/rsm:CrossIndustryInvoice
/rsm:SupplyChainTradeTransaction
/ram:ApplicableHeaderTradeDelivery
/ram:ShipToTradeParty
/ram:GlobalID
/@schemeID</t>
  </si>
  <si>
    <t>/rsm:CrossIndustryInvoice/rsm:SupplyChainTradeTransaction/ram:ApplicableHeaderTradeDelivery/ram:ShipToTradeParty/ram:GlobalID/@schemeID</t>
  </si>
  <si>
    <t>BT-70</t>
  </si>
  <si>
    <t>Deliver to party name</t>
  </si>
  <si>
    <t>The name of the party to which the goods and services are delivered.</t>
  </si>
  <si>
    <t>Shall be used if the Deliver to party is different from the Buyer.</t>
  </si>
  <si>
    <t>/rsm:CrossIndustryInvoice
/rsm:SupplyChainTradeTransaction
/ram:ApplicableHeaderTradeDelivery
/ram:ShipToTradeParty
/ram:Name</t>
  </si>
  <si>
    <t>/rsm:CrossIndustryInvoice/rsm:SupplyChainTradeTransaction/ram:ApplicableHeaderTradeDelivery/ram:ShipToTradeParty/ram:Name</t>
  </si>
  <si>
    <t>Nom de l’intervenant à livrer</t>
  </si>
  <si>
    <t>Nom de la partie à laquelle les biens et services sont livrés.</t>
  </si>
  <si>
    <t>Doit être utilisé si l’Intervenant à livrer est différent de l'Acheteur.</t>
  </si>
  <si>
    <t>DELIVER TO LEGAL ORGANIZATION</t>
  </si>
  <si>
    <t>/rsm:CrossIndustryInvoice
/rsm:SupplyChainTradeTransaction
/ram:ApplicableHeaderTradeDelivery
/ram:ShipToTradeParty
/ram:SpecifiedLegalOrganization</t>
  </si>
  <si>
    <t>/rsm:CrossIndustryInvoice/rsm:SupplyChainTradeTransaction/ram:ApplicableHeaderTradeDelivery/ram:ShipToTradeParty/ram:SpecifiedLegalOrganization</t>
  </si>
  <si>
    <t>/rsm:CrossIndustryInvoice
/rsm:SupplyChainTradeTransaction
/ram:ApplicableHeaderTradeDelivery
/ram:ShipToTradeParty
/ram:SpecifiedLegalOrganization
/ram:ID</t>
  </si>
  <si>
    <t>/rsm:CrossIndustryInvoice/rsm:SupplyChainTradeTransaction/ram:ApplicableHeaderTradeDelivery/ram:ShipToTradeParty/ram:SpecifiedLegalOrganization/ram:ID</t>
  </si>
  <si>
    <t>/rsm:CrossIndustryInvoice
/rsm:SupplyChainTradeTransaction
/ram:ApplicableHeaderTradeDelivery
/ram:ShipToTradeParty
/ram:SpecifiedLegalOrganization
/ram:ID
/@schemeID</t>
  </si>
  <si>
    <t>/rsm:CrossIndustryInvoice/rsm:SupplyChainTradeTransaction/ram:ApplicableHeaderTradeDelivery/ram:ShipToTradeParty/ram:SpecifiedLegalOrganization/ram:ID/@schemeID</t>
  </si>
  <si>
    <t>Trading Business Name</t>
  </si>
  <si>
    <t>/rsm:CrossIndustryInvoice
/rsm:SupplyChainTradeTransaction
/ram:ApplicableHeaderTradeDelivery
/ram:ShipToTradeParty
/ram:SpecifiedLegalOrganization
/ram:TradingBusinessName</t>
  </si>
  <si>
    <t>/rsm:CrossIndustryInvoice/rsm:SupplyChainTradeTransaction/ram:ApplicableHeaderTradeDelivery/ram:ShipToTradeParty/ram:SpecifiedLegalOrganization/ram:TradingBusinessName</t>
  </si>
  <si>
    <t>DELIVER TO  LEGAL POSTAL ADDRESS</t>
  </si>
  <si>
    <t>Legal address of the Party in case the Party address is different</t>
  </si>
  <si>
    <t>/rsm:CrossIndustryInvoice
/rsm:SupplyChainTradeTransaction
/ram:ApplicableHeaderTradeDelivery
/ram:ShipToTradeParty
/ram:SpecifiedLegalOrganization
/ram:PostalTradeAddress</t>
  </si>
  <si>
    <t>/rsm:CrossIndustryInvoice/rsm:SupplyChainTradeTransaction/ram:ApplicableHeaderTradeDelivery/ram:ShipToTradeParty/ram:SpecifiedLegalOrganization/ram:PostalTradeAddress</t>
  </si>
  <si>
    <t>/rsm:CrossIndustryInvoice
/rsm:SupplyChainTradeTransaction
/ram:ApplicableHeaderTradeDelivery
/ram:ShipToTradeParty
/ram:SpecifiedLegalOrganization
/ram:PostalTradeAddress
/ram:PostcodeCode</t>
  </si>
  <si>
    <t>/rsm:CrossIndustryInvoice/rsm:SupplyChainTradeTransaction/ram:ApplicableHeaderTradeDelivery/ram:ShipToTradeParty/ram:SpecifiedLegalOrganization/ram:PostalTradeAddress/ram:PostcodeCode</t>
  </si>
  <si>
    <t>/rsm:CrossIndustryInvoice
/rsm:SupplyChainTradeTransaction
/ram:ApplicableHeaderTradeDelivery
/ram:ShipToTradeParty
/ram:SpecifiedLegalOrganization
/ram:PostalTradeAddress
/ram:LineOne</t>
  </si>
  <si>
    <t>/rsm:CrossIndustryInvoice/rsm:SupplyChainTradeTransaction/ram:ApplicableHeaderTradeDelivery/ram:ShipToTradeParty/ram:SpecifiedLegalOrganization/ram:PostalTradeAddress/ram:LineOne</t>
  </si>
  <si>
    <t>/rsm:CrossIndustryInvoice
/rsm:SupplyChainTradeTransaction
/ram:ApplicableHeaderTradeDelivery
/ram:ShipToTradeParty
/ram:SpecifiedLegalOrganization
/ram:PostalTradeAddress
/ram:LineTwo</t>
  </si>
  <si>
    <t>/rsm:CrossIndustryInvoice/rsm:SupplyChainTradeTransaction/ram:ApplicableHeaderTradeDelivery/ram:ShipToTradeParty/ram:SpecifiedLegalOrganization/ram:PostalTradeAddress/ram:LineTwo</t>
  </si>
  <si>
    <t>/rsm:CrossIndustryInvoice
/rsm:SupplyChainTradeTransaction
/ram:ApplicableHeaderTradeDelivery
/ram:ShipToTradeParty
/ram:SpecifiedLegalOrganization
/ram:PostalTradeAddress
/ram:LineThree</t>
  </si>
  <si>
    <t>/rsm:CrossIndustryInvoice/rsm:SupplyChainTradeTransaction/ram:ApplicableHeaderTradeDelivery/ram:ShipToTradeParty/ram:SpecifiedLegalOrganization/ram:PostalTradeAddress/ram:LineThree</t>
  </si>
  <si>
    <t>/rsm:CrossIndustryInvoice
/rsm:SupplyChainTradeTransaction
/ram:ApplicableHeaderTradeDelivery
/ram:ShipToTradeParty
/ram:SpecifiedLegalOrganization
/ram:PostalTradeAddress
/ram:CityName</t>
  </si>
  <si>
    <t>/rsm:CrossIndustryInvoice/rsm:SupplyChainTradeTransaction/ram:ApplicableHeaderTradeDelivery/ram:ShipToTradeParty/ram:SpecifiedLegalOrganization/ram:PostalTradeAddress/ram:CityName</t>
  </si>
  <si>
    <t>/rsm:CrossIndustryInvoice
/rsm:SupplyChainTradeTransaction
/ram:ApplicableHeaderTradeDelivery
/ram:ShipToTradeParty
/ram:SpecifiedLegalOrganization
/ram:PostalTradeAddress
/ram:CountryID</t>
  </si>
  <si>
    <t>/rsm:CrossIndustryInvoice/rsm:SupplyChainTradeTransaction/ram:ApplicableHeaderTradeDelivery/ram:ShipToTradeParty/ram:SpecifiedLegalOrganization/ram:PostalTradeAddress/ram:CountryID</t>
  </si>
  <si>
    <t>/rsm:CrossIndustryInvoice
/rsm:SupplyChainTradeTransaction
/ram:ApplicableHeaderTradeDelivery
/ram:ShipToTradeParty
/ram:SpecifiedLegalOrganization
/ram:PostalTradeAddress
/ram:CountrySubDivisionName</t>
  </si>
  <si>
    <t>/rsm:CrossIndustryInvoice/rsm:SupplyChainTradeTransaction/ram:ApplicableHeaderTradeDelivery/ram:ShipToTradeParty/ram:SpecifiedLegalOrganization/ram:PostalTradeAddress/ram:CountrySubDivisionName</t>
  </si>
  <si>
    <t>DELIVER TO CONTACT</t>
  </si>
  <si>
    <t>/rsm:CrossIndustryInvoice
/rsm:SupplyChainTradeTransaction
/ram:ApplicableHeaderTradeDelivery
/ram:ShipToTradeParty
/ram:DefinedTradeContact</t>
  </si>
  <si>
    <t>/rsm:CrossIndustryInvoice/rsm:SupplyChainTradeTransaction/ram:ApplicableHeaderTradeDelivery/ram:ShipToTradeParty/ram:DefinedTradeContact</t>
  </si>
  <si>
    <t>/rsm:CrossIndustryInvoice
/rsm:SupplyChainTradeTransaction
/ram:ApplicableHeaderTradeDelivery
/ram:ShipToTradeParty
/ram:DefinedTradeContact
/ram:PersonName</t>
  </si>
  <si>
    <t>/rsm:CrossIndustryInvoice/rsm:SupplyChainTradeTransaction/ram:ApplicableHeaderTradeDelivery/ram:ShipToTradeParty/ram:DefinedTradeContact/ram:PersonName</t>
  </si>
  <si>
    <t>/rsm:CrossIndustryInvoice
/rsm:SupplyChainTradeTransaction
/ram:ApplicableHeaderTradeDelivery
/ram:ShipToTradeParty
/ram:DefinedTradeContact
/ram:DepartmentName</t>
  </si>
  <si>
    <t>/rsm:CrossIndustryInvoice/rsm:SupplyChainTradeTransaction/ram:ApplicableHeaderTradeDelivery/ram:ShipToTradeParty/ram:DefinedTradeContact/ram:DepartmentName</t>
  </si>
  <si>
    <t>/rsm:CrossIndustryInvoice
/rsm:SupplyChainTradeTransaction
/ram:ApplicableHeaderTradeDelivery
/ram:ShipToTradeParty
/ram:DefinedTradeContact
/ram:TypeCode</t>
  </si>
  <si>
    <t>/rsm:CrossIndustryInvoice/rsm:SupplyChainTradeTransaction/ram:ApplicableHeaderTradeDelivery/ram:ShipToTradeParty/ram:DefinedTradeContact/ram:TypeCode</t>
  </si>
  <si>
    <t>/rsm:CrossIndustryInvoice
/rsm:SupplyChainTradeTransaction
/ram:ApplicableHeaderTradeDelivery
/ram:ShipToTradeParty
/ram:DefinedTradeContact
/ram:TelephoneUniversalCommunication</t>
  </si>
  <si>
    <t>/rsm:CrossIndustryInvoice/rsm:SupplyChainTradeTransaction/ram:ApplicableHeaderTradeDelivery/ram:ShipToTradeParty/ram:DefinedTradeContact/ram:TelephoneUniversalCommunication</t>
  </si>
  <si>
    <t>/rsm:CrossIndustryInvoice
/rsm:SupplyChainTradeTransaction
/ram:ApplicableHeaderTradeDelivery
/ram:ShipToTradeParty
/ram:DefinedTradeContact
/ram:TelephoneUniversalCommunication
/ram:CompleteNumber</t>
  </si>
  <si>
    <t>/rsm:CrossIndustryInvoice/rsm:SupplyChainTradeTransaction/ram:ApplicableHeaderTradeDelivery/ram:ShipToTradeParty/ram:DefinedTradeContact/ram:TelephoneUniversalCommunication/ram:CompleteNumber</t>
  </si>
  <si>
    <t>/rsm:CrossIndustryInvoice
/rsm:SupplyChainTradeTransaction
/ram:ApplicableHeaderTradeDelivery
/ram:ShipToTradeParty
/ram:DefinedTradeContact
/ram:FaxUniversalCommunication</t>
  </si>
  <si>
    <t>/rsm:CrossIndustryInvoice/rsm:SupplyChainTradeTransaction/ram:ApplicableHeaderTradeDelivery/ram:ShipToTradeParty/ram:DefinedTradeContact/ram:FaxUniversalCommunication</t>
  </si>
  <si>
    <t>/rsm:CrossIndustryInvoice
/rsm:SupplyChainTradeTransaction
/ram:ApplicableHeaderTradeDelivery
/ram:ShipToTradeParty
/ram:DefinedTradeContact
/ram:FaxUniversalCommunication
/ram:CompleteNumber</t>
  </si>
  <si>
    <t>/rsm:CrossIndustryInvoice/rsm:SupplyChainTradeTransaction/ram:ApplicableHeaderTradeDelivery/ram:ShipToTradeParty/ram:DefinedTradeContact/ram:FaxUniversalCommunication/ram:CompleteNumber</t>
  </si>
  <si>
    <t>/rsm:CrossIndustryInvoice
/rsm:SupplyChainTradeTransaction
/ram:ApplicableHeaderTradeDelivery
/ram:ShipToTradeParty
/ram:DefinedTradeContact
/ram:EmailURIUniversalCommunication</t>
  </si>
  <si>
    <t>/rsm:CrossIndustryInvoice/rsm:SupplyChainTradeTransaction/ram:ApplicableHeaderTradeDelivery/ram:ShipToTradeParty/ram:DefinedTradeContact/ram:EmailURIUniversalCommunication</t>
  </si>
  <si>
    <t>/rsm:CrossIndustryInvoice
/rsm:SupplyChainTradeTransaction
/ram:ApplicableHeaderTradeDelivery
/ram:ShipToTradeParty
/ram:DefinedTradeContact
/ram:EmailURIUniversalCommunication
/ram:URIID</t>
  </si>
  <si>
    <t>/rsm:CrossIndustryInvoice/rsm:SupplyChainTradeTransaction/ram:ApplicableHeaderTradeDelivery/ram:ShipToTradeParty/ram:DefinedTradeContact/ram:EmailURIUniversalCommunication/ram:URIID</t>
  </si>
  <si>
    <t>BG-15</t>
  </si>
  <si>
    <t>DELIVER TO POSTAL ADDRESS</t>
  </si>
  <si>
    <t>A group of business terms providing information about the address to which goods and services invoiced were or are delivered.</t>
  </si>
  <si>
    <t>In the case of pick-up, the deliver to address is the pick-up address. Sufficient components of the address are to be filled to comply with legal requirements.</t>
  </si>
  <si>
    <t>/rsm:CrossIndustryInvoice
/rsm:SupplyChainTradeTransaction
/ram:ApplicableHeaderTradeDelivery
/ram:ShipToTradeParty
/ram:PostalTradeAddress</t>
  </si>
  <si>
    <t>/rsm:CrossIndustryInvoice/rsm:SupplyChainTradeTransaction/ram:ApplicableHeaderTradeDelivery/ram:ShipToTradeParty/ram:PostalTradeAddress</t>
  </si>
  <si>
    <t>ADRESSE DE LIVRAISON</t>
  </si>
  <si>
    <t>Groupe de termes métiers fournissant des informations sur l'adresse à laquelle les biens et services facturés ont été ou sont livrés.</t>
  </si>
  <si>
    <t>Dans le cas de l'enlèvement, l'adresse du lieu de livraison est l'adresse d'enlèvement. Les éléments pertinents de l'adresse doivent être remplis pour se conformer aux exigences légales.</t>
  </si>
  <si>
    <t>BT-78</t>
  </si>
  <si>
    <t>Deliver to post code</t>
  </si>
  <si>
    <t>/rsm:CrossIndustryInvoice
/rsm:SupplyChainTradeTransaction
/ram:ApplicableHeaderTradeDelivery
/ram:ShipToTradeParty
/ram:PostalTradeAddress
/ram:PostcodeCode</t>
  </si>
  <si>
    <t>/rsm:CrossIndustryInvoice/rsm:SupplyChainTradeTransaction/ram:ApplicableHeaderTradeDelivery/ram:ShipToTradeParty/ram:PostalTradeAddress/ram:PostcodeCode</t>
  </si>
  <si>
    <t>BT-75</t>
  </si>
  <si>
    <t>Deliver to address line 1</t>
  </si>
  <si>
    <t>Usually the street name and number.</t>
  </si>
  <si>
    <t>/rsm:CrossIndustryInvoice
/rsm:SupplyChainTradeTransaction
/ram:ApplicableHeaderTradeDelivery
/ram:ShipToTradeParty
/ram:PostalTradeAddress
/ram:LineOne</t>
  </si>
  <si>
    <t>/rsm:CrossIndustryInvoice/rsm:SupplyChainTradeTransaction/ram:ApplicableHeaderTradeDelivery/ram:ShipToTradeParty/ram:PostalTradeAddress/ram:LineOne</t>
  </si>
  <si>
    <t>Il s'agit généralement des nom et numéro de la rue ou de la boîte postale.</t>
  </si>
  <si>
    <t>BT-76</t>
  </si>
  <si>
    <t>Deliver to address line 2</t>
  </si>
  <si>
    <t>/rsm:CrossIndustryInvoice
/rsm:SupplyChainTradeTransaction
/ram:ApplicableHeaderTradeDelivery
/ram:ShipToTradeParty
/ram:PostalTradeAddress
/ram:LineTwo</t>
  </si>
  <si>
    <t>/rsm:CrossIndustryInvoice/rsm:SupplyChainTradeTransaction/ram:ApplicableHeaderTradeDelivery/ram:ShipToTradeParty/ram:PostalTradeAddress/ram:LineTwo</t>
  </si>
  <si>
    <t>BT-165</t>
  </si>
  <si>
    <t>Deliver to address line 3</t>
  </si>
  <si>
    <t>/rsm:CrossIndustryInvoice
/rsm:SupplyChainTradeTransaction
/ram:ApplicableHeaderTradeDelivery
/ram:ShipToTradeParty
/ram:PostalTradeAddress
/ram:LineThree</t>
  </si>
  <si>
    <t>/rsm:CrossIndustryInvoice/rsm:SupplyChainTradeTransaction/ram:ApplicableHeaderTradeDelivery/ram:ShipToTradeParty/ram:PostalTradeAddress/ram:LineThree</t>
  </si>
  <si>
    <t>BT-77</t>
  </si>
  <si>
    <t>Deliver to city</t>
  </si>
  <si>
    <t>The common name of the city, town or village, where the deliver to address is located.</t>
  </si>
  <si>
    <t>/rsm:CrossIndustryInvoice
/rsm:SupplyChainTradeTransaction
/ram:ApplicableHeaderTradeDelivery
/ram:ShipToTradeParty
/ram:PostalTradeAddress
/ram:CityName</t>
  </si>
  <si>
    <t>/rsm:CrossIndustryInvoice/rsm:SupplyChainTradeTransaction/ram:ApplicableHeaderTradeDelivery/ram:ShipToTradeParty/ram:PostalTradeAddress/ram:CityName</t>
  </si>
  <si>
    <t>Nom usuel de la commune, ville ou village, dans laquelle se trouve l'adresse de livraison.</t>
  </si>
  <si>
    <t>BT-80</t>
  </si>
  <si>
    <t>Deliver to country code</t>
  </si>
  <si>
    <t>BR-57: Each  Deliver  to  address  (BG-15)  shall  contain  a  Deliver  to country code (BT-80).</t>
  </si>
  <si>
    <t>/rsm:CrossIndustryInvoice
/rsm:SupplyChainTradeTransaction
/ram:ApplicableHeaderTradeDelivery
/ram:ShipToTradeParty
/ram:PostalTradeAddress
/ram:CountryID</t>
  </si>
  <si>
    <t>/rsm:CrossIndustryInvoice/rsm:SupplyChainTradeTransaction/ram:ApplicableHeaderTradeDelivery/ram:ShipToTradeParty/ram:PostalTradeAddress/ram:CountryID</t>
  </si>
  <si>
    <t>BR-57 : Chaque Adresse de livraison (BG-15) doit contenir un Code du pays de livraison (BT-80).</t>
  </si>
  <si>
    <t>BT-79</t>
  </si>
  <si>
    <t>Deliver to country subdivision</t>
  </si>
  <si>
    <t>/rsm:CrossIndustryInvoice
/rsm:SupplyChainTradeTransaction
/ram:ApplicableHeaderTradeDelivery
/ram:ShipToTradeParty
/ram:PostalTradeAddress
/ram:CountrySubDivisionName</t>
  </si>
  <si>
    <t>/rsm:CrossIndustryInvoice/rsm:SupplyChainTradeTransaction/ram:ApplicableHeaderTradeDelivery/ram:ShipToTradeParty/ram:PostalTradeAddress/ram:CountrySubDivisionName</t>
  </si>
  <si>
    <t>DELIVER TO ELECTRONIC ADDRESS</t>
  </si>
  <si>
    <t>/rsm:CrossIndustryInvoice
/rsm:SupplyChainTradeTransaction
/ram:ApplicableHeaderTradeDelivery
/ram:ShipToTradeParty
/ram:URIUniversalCommunication</t>
  </si>
  <si>
    <t>/rsm:CrossIndustryInvoice/rsm:SupplyChainTradeTransaction/ram:ApplicableHeaderTradeDelivery/ram:ShipToTradeParty/ram:URIUniversalCommunication</t>
  </si>
  <si>
    <t>/rsm:CrossIndustryInvoice
/rsm:SupplyChainTradeTransaction
/ram:ApplicableHeaderTradeDelivery
/ram:ShipToTradeParty
/ram:URIUniversalCommunication
/ram:URIID</t>
  </si>
  <si>
    <t>/rsm:CrossIndustryInvoice/rsm:SupplyChainTradeTransaction/ram:ApplicableHeaderTradeDelivery/ram:ShipToTradeParty/ram:URIUniversalCommunication/ram:URIID</t>
  </si>
  <si>
    <t>/rsm:CrossIndustryInvoice
/rsm:SupplyChainTradeTransaction
/ram:ApplicableHeaderTradeDelivery
/ram:ShipToTradeParty
/ram:URIUniversalCommunication
/ram:URIID
/@schemeID</t>
  </si>
  <si>
    <t>/rsm:CrossIndustryInvoice/rsm:SupplyChainTradeTransaction/ram:ApplicableHeaderTradeDelivery/ram:ShipToTradeParty/ram:URIUniversalCommunication/ram:URIID/@schemeID</t>
  </si>
  <si>
    <t>DELIVER TO VAT ID</t>
  </si>
  <si>
    <t>/rsm:CrossIndustryInvoice
/rsm:SupplyChainTradeTransaction
/ram:ApplicableHeaderTradeDelivery
/ram:ShipToTradeParty
/ram:SpecifiedTaxRegistration</t>
  </si>
  <si>
    <t>/rsm:CrossIndustryInvoice/rsm:SupplyChainTradeTransaction/ram:ApplicableHeaderTradeDelivery/ram:ShipToTradeParty/ram:SpecifiedTaxRegistration</t>
  </si>
  <si>
    <t>/rsm:CrossIndustryInvoice
/rsm:SupplyChainTradeTransaction
/ram:ApplicableHeaderTradeDelivery
/ram:ShipToTradeParty
/ram:SpecifiedTaxRegistration
/ram:ID</t>
  </si>
  <si>
    <t>/rsm:CrossIndustryInvoice/rsm:SupplyChainTradeTransaction/ram:ApplicableHeaderTradeDelivery/ram:ShipToTradeParty/ram:SpecifiedTaxRegistration/ram:ID</t>
  </si>
  <si>
    <t>/rsm:CrossIndustryInvoice
/rsm:SupplyChainTradeTransaction
/ram:ApplicableHeaderTradeDelivery
/ram:ShipToTradeParty
/ram:SpecifiedTaxRegistration
/ram:ID
/@schemeID</t>
  </si>
  <si>
    <t>/rsm:CrossIndustryInvoice/rsm:SupplyChainTradeTransaction/ram:ApplicableHeaderTradeDelivery/ram:ShipToTradeParty/ram:SpecifiedTaxRegistration/ram:ID/@schemeID</t>
  </si>
  <si>
    <t>ULTIMATE SHIP TO PARTY</t>
  </si>
  <si>
    <t>/rsm:CrossIndustryInvoice
/rsm:SupplyChainTradeTransaction
/ram:ApplicableHeaderTradeDelivery
/ram:UltimateShipToTradeParty</t>
  </si>
  <si>
    <t>/rsm:CrossIndustryInvoice/rsm:SupplyChainTradeTransaction/ram:ApplicableHeaderTradeDelivery/ram:UltimateShipToTradeParty</t>
  </si>
  <si>
    <t>/rsm:CrossIndustryInvoice
/rsm:SupplyChainTradeTransaction
/ram:ApplicableHeaderTradeDelivery
/ram:UltimateShipToTradeParty
/ram:ID</t>
  </si>
  <si>
    <t>/rsm:CrossIndustryInvoice/rsm:SupplyChainTradeTransaction/ram:ApplicableHeaderTradeDelivery/ram:UltimateShipToTradeParty/ram:ID</t>
  </si>
  <si>
    <t>/rsm:CrossIndustryInvoice
/rsm:SupplyChainTradeTransaction
/ram:ApplicableHeaderTradeDelivery
/ram:UltimateShipToTradeParty
/ram:GlobalID</t>
  </si>
  <si>
    <t>/rsm:CrossIndustryInvoice/rsm:SupplyChainTradeTransaction/ram:ApplicableHeaderTradeDelivery/ram:UltimateShipToTradeParty/ram:GlobalID</t>
  </si>
  <si>
    <t>/rsm:CrossIndustryInvoice
/rsm:SupplyChainTradeTransaction
/ram:ApplicableHeaderTradeDelivery
/ram:UltimateShipToTradeParty
/ram:GlobalID
/@schemeID</t>
  </si>
  <si>
    <t>/rsm:CrossIndustryInvoice/rsm:SupplyChainTradeTransaction/ram:ApplicableHeaderTradeDelivery/ram:UltimateShipToTradeParty/ram:GlobalID/@schemeID</t>
  </si>
  <si>
    <t>/rsm:CrossIndustryInvoice
/rsm:SupplyChainTradeTransaction
/ram:ApplicableHeaderTradeDelivery
/ram:UltimateShipToTradeParty
/ram:Name</t>
  </si>
  <si>
    <t>/rsm:CrossIndustryInvoice/rsm:SupplyChainTradeTransaction/ram:ApplicableHeaderTradeDelivery/ram:UltimateShipToTradeParty/ram:Name</t>
  </si>
  <si>
    <t>ULTIMATE SHIP TO LEGAL ORGANIZATION</t>
  </si>
  <si>
    <t>/rsm:CrossIndustryInvoice
/rsm:SupplyChainTradeTransaction
/ram:ApplicableHeaderTradeDelivery
/ram:UltimateShipToTradeParty
/ram:SpecifiedLegalOrganization</t>
  </si>
  <si>
    <t>/rsm:CrossIndustryInvoice/rsm:SupplyChainTradeTransaction/ram:ApplicableHeaderTradeDelivery/ram:UltimateShipToTradeParty/ram:SpecifiedLegalOrganization</t>
  </si>
  <si>
    <t>/rsm:CrossIndustryInvoice
/rsm:SupplyChainTradeTransaction
/ram:ApplicableHeaderTradeDelivery
/ram:UltimateShipToTradeParty
/ram:SpecifiedLegalOrganization
/ram:ID</t>
  </si>
  <si>
    <t>/rsm:CrossIndustryInvoice/rsm:SupplyChainTradeTransaction/ram:ApplicableHeaderTradeDelivery/ram:UltimateShipToTradeParty/ram:SpecifiedLegalOrganization/ram:ID</t>
  </si>
  <si>
    <t>/rsm:CrossIndustryInvoice
/rsm:SupplyChainTradeTransaction
/ram:ApplicableHeaderTradeDelivery
/ram:UltimateShipToTradeParty
/ram:SpecifiedLegalOrganization
/ram:ID
/@schemeID</t>
  </si>
  <si>
    <t>/rsm:CrossIndustryInvoice/rsm:SupplyChainTradeTransaction/ram:ApplicableHeaderTradeDelivery/ram:UltimateShipToTradeParty/ram:SpecifiedLegalOrganization/ram:ID/@schemeID</t>
  </si>
  <si>
    <t>/rsm:CrossIndustryInvoice
/rsm:SupplyChainTradeTransaction
/ram:ApplicableHeaderTradeDelivery
/ram:UltimateShipToTradeParty
/ram:SpecifiedLegalOrganization
/ram:TradingBusinessName</t>
  </si>
  <si>
    <t>/rsm:CrossIndustryInvoice/rsm:SupplyChainTradeTransaction/ram:ApplicableHeaderTradeDelivery/ram:UltimateShipToTradeParty/ram:SpecifiedLegalOrganization/ram:TradingBusinessName</t>
  </si>
  <si>
    <t>ULTIMATE SHIP TO  LEGAL POSTAL ADDRESS</t>
  </si>
  <si>
    <t>/rsm:CrossIndustryInvoice
/rsm:SupplyChainTradeTransaction
/ram:ApplicableHeaderTradeDelivery
/ram:UltimateShipToTradeParty
/ram:SpecifiedLegalOrganization
/ram:PostalTradeAddress</t>
  </si>
  <si>
    <t>/rsm:CrossIndustryInvoice/rsm:SupplyChainTradeTransaction/ram:ApplicableHeaderTradeDelivery/ram:UltimateShipToTradeParty/ram:SpecifiedLegalOrganization/ram:PostalTradeAddress</t>
  </si>
  <si>
    <t>/rsm:CrossIndustryInvoice
/rsm:SupplyChainTradeTransaction
/ram:ApplicableHeaderTradeDelivery
/ram:UltimateShipToTradeParty
/ram:SpecifiedLegalOrganization
/ram:PostalTradeAddress
/ram:PostcodeCode</t>
  </si>
  <si>
    <t>/rsm:CrossIndustryInvoice/rsm:SupplyChainTradeTransaction/ram:ApplicableHeaderTradeDelivery/ram:UltimateShipToTradeParty/ram:SpecifiedLegalOrganization/ram:PostalTradeAddress/ram:PostcodeCode</t>
  </si>
  <si>
    <t>/rsm:CrossIndustryInvoice
/rsm:SupplyChainTradeTransaction
/ram:ApplicableHeaderTradeDelivery
/ram:UltimateShipToTradeParty
/ram:SpecifiedLegalOrganization
/ram:PostalTradeAddress
/ram:LineOne</t>
  </si>
  <si>
    <t>/rsm:CrossIndustryInvoice/rsm:SupplyChainTradeTransaction/ram:ApplicableHeaderTradeDelivery/ram:UltimateShipToTradeParty/ram:SpecifiedLegalOrganization/ram:PostalTradeAddress/ram:LineOne</t>
  </si>
  <si>
    <t>/rsm:CrossIndustryInvoice
/rsm:SupplyChainTradeTransaction
/ram:ApplicableHeaderTradeDelivery
/ram:UltimateShipToTradeParty
/ram:SpecifiedLegalOrganization
/ram:PostalTradeAddress
/ram:LineTwo</t>
  </si>
  <si>
    <t>/rsm:CrossIndustryInvoice/rsm:SupplyChainTradeTransaction/ram:ApplicableHeaderTradeDelivery/ram:UltimateShipToTradeParty/ram:SpecifiedLegalOrganization/ram:PostalTradeAddress/ram:LineTwo</t>
  </si>
  <si>
    <t>/rsm:CrossIndustryInvoice
/rsm:SupplyChainTradeTransaction
/ram:ApplicableHeaderTradeDelivery
/ram:UltimateShipToTradeParty
/ram:SpecifiedLegalOrganization
/ram:PostalTradeAddress
/ram:LineThree</t>
  </si>
  <si>
    <t>/rsm:CrossIndustryInvoice/rsm:SupplyChainTradeTransaction/ram:ApplicableHeaderTradeDelivery/ram:UltimateShipToTradeParty/ram:SpecifiedLegalOrganization/ram:PostalTradeAddress/ram:LineThree</t>
  </si>
  <si>
    <t>/rsm:CrossIndustryInvoice
/rsm:SupplyChainTradeTransaction
/ram:ApplicableHeaderTradeDelivery
/ram:UltimateShipToTradeParty
/ram:SpecifiedLegalOrganization
/ram:PostalTradeAddress
/ram:CityName</t>
  </si>
  <si>
    <t>/rsm:CrossIndustryInvoice/rsm:SupplyChainTradeTransaction/ram:ApplicableHeaderTradeDelivery/ram:UltimateShipToTradeParty/ram:SpecifiedLegalOrganization/ram:PostalTradeAddress/ram:CityName</t>
  </si>
  <si>
    <t>/rsm:CrossIndustryInvoice
/rsm:SupplyChainTradeTransaction
/ram:ApplicableHeaderTradeDelivery
/ram:UltimateShipToTradeParty
/ram:SpecifiedLegalOrganization
/ram:PostalTradeAddress
/ram:CountryID</t>
  </si>
  <si>
    <t>/rsm:CrossIndustryInvoice/rsm:SupplyChainTradeTransaction/ram:ApplicableHeaderTradeDelivery/ram:UltimateShipToTradeParty/ram:SpecifiedLegalOrganization/ram:PostalTradeAddress/ram:CountryID</t>
  </si>
  <si>
    <t>/rsm:CrossIndustryInvoice
/rsm:SupplyChainTradeTransaction
/ram:ApplicableHeaderTradeDelivery
/ram:UltimateShipToTradeParty
/ram:SpecifiedLegalOrganization
/ram:PostalTradeAddress
/ram:CountrySubDivisionName</t>
  </si>
  <si>
    <t>/rsm:CrossIndustryInvoice/rsm:SupplyChainTradeTransaction/ram:ApplicableHeaderTradeDelivery/ram:UltimateShipToTradeParty/ram:SpecifiedLegalOrganization/ram:PostalTradeAddress/ram:CountrySubDivisionName</t>
  </si>
  <si>
    <t>ULTIMATE SHIP TO CONTACT</t>
  </si>
  <si>
    <t>/rsm:CrossIndustryInvoice
/rsm:SupplyChainTradeTransaction
/ram:ApplicableHeaderTradeDelivery
/ram:UltimateShipToTradeParty
/ram:DefinedTradeContact</t>
  </si>
  <si>
    <t>/rsm:CrossIndustryInvoice/rsm:SupplyChainTradeTransaction/ram:ApplicableHeaderTradeDelivery/ram:UltimateShipToTradeParty/ram:DefinedTradeContact</t>
  </si>
  <si>
    <t>/rsm:CrossIndustryInvoice
/rsm:SupplyChainTradeTransaction
/ram:ApplicableHeaderTradeDelivery
/ram:UltimateShipToTradeParty
/ram:DefinedTradeContact
/ram:PersonName</t>
  </si>
  <si>
    <t>/rsm:CrossIndustryInvoice/rsm:SupplyChainTradeTransaction/ram:ApplicableHeaderTradeDelivery/ram:UltimateShipToTradeParty/ram:DefinedTradeContact/ram:PersonName</t>
  </si>
  <si>
    <t>/rsm:CrossIndustryInvoice
/rsm:SupplyChainTradeTransaction
/ram:ApplicableHeaderTradeDelivery
/ram:UltimateShipToTradeParty
/ram:DefinedTradeContact
/ram:DepartmentName</t>
  </si>
  <si>
    <t>/rsm:CrossIndustryInvoice/rsm:SupplyChainTradeTransaction/ram:ApplicableHeaderTradeDelivery/ram:UltimateShipToTradeParty/ram:DefinedTradeContact/ram:DepartmentName</t>
  </si>
  <si>
    <t>/rsm:CrossIndustryInvoice
/rsm:SupplyChainTradeTransaction
/ram:ApplicableHeaderTradeDelivery
/ram:UltimateShipToTradeParty
/ram:DefinedTradeContact
/ram:TypeCode</t>
  </si>
  <si>
    <t>/rsm:CrossIndustryInvoice/rsm:SupplyChainTradeTransaction/ram:ApplicableHeaderTradeDelivery/ram:UltimateShipToTradeParty/ram:DefinedTradeContact/ram:TypeCode</t>
  </si>
  <si>
    <t>/rsm:CrossIndustryInvoice
/rsm:SupplyChainTradeTransaction
/ram:ApplicableHeaderTradeDelivery
/ram:UltimateShipToTradeParty
/ram:DefinedTradeContact
/ram:TelephoneUniversalCommunication</t>
  </si>
  <si>
    <t>/rsm:CrossIndustryInvoice/rsm:SupplyChainTradeTransaction/ram:ApplicableHeaderTradeDelivery/ram:UltimateShipToTradeParty/ram:DefinedTradeContact/ram:TelephoneUniversalCommunication</t>
  </si>
  <si>
    <t>/rsm:CrossIndustryInvoice
/rsm:SupplyChainTradeTransaction
/ram:ApplicableHeaderTradeDelivery
/ram:UltimateShipToTradeParty
/ram:DefinedTradeContact
/ram:TelephoneUniversalCommunication
/ram:CompleteNumber</t>
  </si>
  <si>
    <t>/rsm:CrossIndustryInvoice/rsm:SupplyChainTradeTransaction/ram:ApplicableHeaderTradeDelivery/ram:UltimateShipToTradeParty/ram:DefinedTradeContact/ram:TelephoneUniversalCommunication/ram:CompleteNumber</t>
  </si>
  <si>
    <t>/rsm:CrossIndustryInvoice
/rsm:SupplyChainTradeTransaction
/ram:ApplicableHeaderTradeDelivery
/ram:UltimateShipToTradeParty
/ram:DefinedTradeContact
/ram:FaxUniversalCommunication</t>
  </si>
  <si>
    <t>/rsm:CrossIndustryInvoice/rsm:SupplyChainTradeTransaction/ram:ApplicableHeaderTradeDelivery/ram:UltimateShipToTradeParty/ram:DefinedTradeContact/ram:FaxUniversalCommunication</t>
  </si>
  <si>
    <t>/rsm:CrossIndustryInvoice
/rsm:SupplyChainTradeTransaction
/ram:ApplicableHeaderTradeDelivery
/ram:UltimateShipToTradeParty
/ram:DefinedTradeContact
/ram:FaxUniversalCommunication
/ram:CompleteNumber</t>
  </si>
  <si>
    <t>/rsm:CrossIndustryInvoice/rsm:SupplyChainTradeTransaction/ram:ApplicableHeaderTradeDelivery/ram:UltimateShipToTradeParty/ram:DefinedTradeContact/ram:FaxUniversalCommunication/ram:CompleteNumber</t>
  </si>
  <si>
    <t>/rsm:CrossIndustryInvoice
/rsm:SupplyChainTradeTransaction
/ram:ApplicableHeaderTradeDelivery
/ram:UltimateShipToTradeParty
/ram:DefinedTradeContact
/ram:EmailURIUniversalCommunication</t>
  </si>
  <si>
    <t>/rsm:CrossIndustryInvoice/rsm:SupplyChainTradeTransaction/ram:ApplicableHeaderTradeDelivery/ram:UltimateShipToTradeParty/ram:DefinedTradeContact/ram:EmailURIUniversalCommunication</t>
  </si>
  <si>
    <t>/rsm:CrossIndustryInvoice
/rsm:SupplyChainTradeTransaction
/ram:ApplicableHeaderTradeDelivery
/ram:UltimateShipToTradeParty
/ram:DefinedTradeContact
/ram:EmailURIUniversalCommunication
/ram:URIID</t>
  </si>
  <si>
    <t>/rsm:CrossIndustryInvoice/rsm:SupplyChainTradeTransaction/ram:ApplicableHeaderTradeDelivery/ram:UltimateShipToTradeParty/ram:DefinedTradeContact/ram:EmailURIUniversalCommunication/ram:URIID</t>
  </si>
  <si>
    <t>ULTIMATE SHIP TO POSTAL ADDRESS</t>
  </si>
  <si>
    <t>/rsm:CrossIndustryInvoice
/rsm:SupplyChainTradeTransaction
/ram:ApplicableHeaderTradeDelivery
/ram:UltimateShipToTradeParty
/ram:PostalTradeAddress</t>
  </si>
  <si>
    <t>/rsm:CrossIndustryInvoice/rsm:SupplyChainTradeTransaction/ram:ApplicableHeaderTradeDelivery/ram:UltimateShipToTradeParty/ram:PostalTradeAddress</t>
  </si>
  <si>
    <t>/rsm:CrossIndustryInvoice
/rsm:SupplyChainTradeTransaction
/ram:ApplicableHeaderTradeDelivery
/ram:UltimateShipToTradeParty
/ram:PostalTradeAddress
/ram:PostcodeCode</t>
  </si>
  <si>
    <t>/rsm:CrossIndustryInvoice/rsm:SupplyChainTradeTransaction/ram:ApplicableHeaderTradeDelivery/ram:UltimateShipToTradeParty/ram:PostalTradeAddress/ram:PostcodeCode</t>
  </si>
  <si>
    <t>/rsm:CrossIndustryInvoice
/rsm:SupplyChainTradeTransaction
/ram:ApplicableHeaderTradeDelivery
/ram:UltimateShipToTradeParty
/ram:PostalTradeAddress
/ram:LineOne</t>
  </si>
  <si>
    <t>/rsm:CrossIndustryInvoice/rsm:SupplyChainTradeTransaction/ram:ApplicableHeaderTradeDelivery/ram:UltimateShipToTradeParty/ram:PostalTradeAddress/ram:LineOne</t>
  </si>
  <si>
    <t>/rsm:CrossIndustryInvoice
/rsm:SupplyChainTradeTransaction
/ram:ApplicableHeaderTradeDelivery
/ram:UltimateShipToTradeParty
/ram:PostalTradeAddress
/ram:LineTwo</t>
  </si>
  <si>
    <t>/rsm:CrossIndustryInvoice/rsm:SupplyChainTradeTransaction/ram:ApplicableHeaderTradeDelivery/ram:UltimateShipToTradeParty/ram:PostalTradeAddress/ram:LineTwo</t>
  </si>
  <si>
    <t>/rsm:CrossIndustryInvoice
/rsm:SupplyChainTradeTransaction
/ram:ApplicableHeaderTradeDelivery
/ram:UltimateShipToTradeParty
/ram:PostalTradeAddress
/ram:LineThree</t>
  </si>
  <si>
    <t>/rsm:CrossIndustryInvoice/rsm:SupplyChainTradeTransaction/ram:ApplicableHeaderTradeDelivery/ram:UltimateShipToTradeParty/ram:PostalTradeAddress/ram:LineThree</t>
  </si>
  <si>
    <t>/rsm:CrossIndustryInvoice
/rsm:SupplyChainTradeTransaction
/ram:ApplicableHeaderTradeDelivery
/ram:UltimateShipToTradeParty
/ram:PostalTradeAddress
/ram:CityName</t>
  </si>
  <si>
    <t>/rsm:CrossIndustryInvoice/rsm:SupplyChainTradeTransaction/ram:ApplicableHeaderTradeDelivery/ram:UltimateShipToTradeParty/ram:PostalTradeAddress/ram:CityName</t>
  </si>
  <si>
    <t>/rsm:CrossIndustryInvoice
/rsm:SupplyChainTradeTransaction
/ram:ApplicableHeaderTradeDelivery
/ram:UltimateShipToTradeParty
/ram:PostalTradeAddress
/ram:CountryID</t>
  </si>
  <si>
    <t>/rsm:CrossIndustryInvoice/rsm:SupplyChainTradeTransaction/ram:ApplicableHeaderTradeDelivery/ram:UltimateShipToTradeParty/ram:PostalTradeAddress/ram:CountryID</t>
  </si>
  <si>
    <t>/rsm:CrossIndustryInvoice
/rsm:SupplyChainTradeTransaction
/ram:ApplicableHeaderTradeDelivery
/ram:UltimateShipToTradeParty
/ram:PostalTradeAddress
/ram:CountrySubDivisionName</t>
  </si>
  <si>
    <t>/rsm:CrossIndustryInvoice/rsm:SupplyChainTradeTransaction/ram:ApplicableHeaderTradeDelivery/ram:UltimateShipToTradeParty/ram:PostalTradeAddress/ram:CountrySubDivisionName</t>
  </si>
  <si>
    <t>ULTIMATE SHIP TO PARTY ELECTRONIC ADDRESS</t>
  </si>
  <si>
    <t>/rsm:CrossIndustryInvoice
/rsm:SupplyChainTradeTransaction
/ram:ApplicableHeaderTradeDelivery
/ram:UltimateShipToTradeParty
/ram:URIUniversalCommunication</t>
  </si>
  <si>
    <t>/rsm:CrossIndustryInvoice/rsm:SupplyChainTradeTransaction/ram:ApplicableHeaderTradeDelivery/ram:UltimateShipToTradeParty/ram:URIUniversalCommunication</t>
  </si>
  <si>
    <t>/rsm:CrossIndustryInvoice
/rsm:SupplyChainTradeTransaction
/ram:ApplicableHeaderTradeDelivery
/ram:UltimateShipToTradeParty
/ram:URIUniversalCommunication
/ram:URIID</t>
  </si>
  <si>
    <t>/rsm:CrossIndustryInvoice/rsm:SupplyChainTradeTransaction/ram:ApplicableHeaderTradeDelivery/ram:UltimateShipToTradeParty/ram:URIUniversalCommunication/ram:URIID</t>
  </si>
  <si>
    <t>/rsm:CrossIndustryInvoice
/rsm:SupplyChainTradeTransaction
/ram:ApplicableHeaderTradeDelivery
/ram:UltimateShipToTradeParty
/ram:URIUniversalCommunication
/ram:URIID
/@schemeID</t>
  </si>
  <si>
    <t>/rsm:CrossIndustryInvoice/rsm:SupplyChainTradeTransaction/ram:ApplicableHeaderTradeDelivery/ram:UltimateShipToTradeParty/ram:URIUniversalCommunication/ram:URIID/@schemeID</t>
  </si>
  <si>
    <t>ULTIMATE SHIP TO PARTY VAT ID</t>
  </si>
  <si>
    <t>/rsm:CrossIndustryInvoice
/rsm:SupplyChainTradeTransaction
/ram:ApplicableHeaderTradeDelivery
/ram:UltimateShipToTradeParty
/ram:SpecifiedTaxRegistration</t>
  </si>
  <si>
    <t>/rsm:CrossIndustryInvoice/rsm:SupplyChainTradeTransaction/ram:ApplicableHeaderTradeDelivery/ram:UltimateShipToTradeParty/ram:SpecifiedTaxRegistration</t>
  </si>
  <si>
    <t>/rsm:CrossIndustryInvoice
/rsm:SupplyChainTradeTransaction
/ram:ApplicableHeaderTradeDelivery
/ram:UltimateShipToTradeParty
/ram:SpecifiedTaxRegistration
/ram:ID</t>
  </si>
  <si>
    <t>/rsm:CrossIndustryInvoice/rsm:SupplyChainTradeTransaction/ram:ApplicableHeaderTradeDelivery/ram:UltimateShipToTradeParty/ram:SpecifiedTaxRegistration/ram:ID</t>
  </si>
  <si>
    <t>/rsm:CrossIndustryInvoice
/rsm:SupplyChainTradeTransaction
/ram:ApplicableHeaderTradeDelivery
/ram:UltimateShipToTradeParty
/ram:SpecifiedTaxRegistration
/ram:ID
/@schemeID</t>
  </si>
  <si>
    <t>/rsm:CrossIndustryInvoice/rsm:SupplyChainTradeTransaction/ram:ApplicableHeaderTradeDelivery/ram:UltimateShipToTradeParty/ram:SpecifiedTaxRegistration/ram:ID/@schemeID</t>
  </si>
  <si>
    <t>SHIP FROM PARTY</t>
  </si>
  <si>
    <t>/rsm:CrossIndustryInvoice
/rsm:SupplyChainTradeTransaction
/ram:ApplicableHeaderTradeDelivery
/ram:ShipFromTradeParty</t>
  </si>
  <si>
    <t>/rsm:CrossIndustryInvoice/rsm:SupplyChainTradeTransaction/ram:ApplicableHeaderTradeDelivery/ram:ShipFromTradeParty</t>
  </si>
  <si>
    <t>Informations concernant le lieu d'expédition</t>
  </si>
  <si>
    <t>/rsm:CrossIndustryInvoice
/rsm:SupplyChainTradeTransaction
/ram:ApplicableHeaderTradeDelivery
/ram:ShipFromTradeParty
/ram:ID</t>
  </si>
  <si>
    <t>/rsm:CrossIndustryInvoice/rsm:SupplyChainTradeTransaction/ram:ApplicableHeaderTradeDelivery/ram:ShipFromTradeParty/ram:ID</t>
  </si>
  <si>
    <t>Identifiant de l'établissement d'expédition</t>
  </si>
  <si>
    <t>/rsm:CrossIndustryInvoice
/rsm:SupplyChainTradeTransaction
/ram:ApplicableHeaderTradeDelivery
/ram:ShipFromTradeParty
/ram:GlobalID</t>
  </si>
  <si>
    <t>/rsm:CrossIndustryInvoice/rsm:SupplyChainTradeTransaction/ram:ApplicableHeaderTradeDelivery/ram:ShipFromTradeParty/ram:GlobalID</t>
  </si>
  <si>
    <t>/rsm:CrossIndustryInvoice
/rsm:SupplyChainTradeTransaction
/ram:ApplicableHeaderTradeDelivery
/ram:ShipFromTradeParty
/ram:GlobalID
/@schemeID</t>
  </si>
  <si>
    <t>/rsm:CrossIndustryInvoice/rsm:SupplyChainTradeTransaction/ram:ApplicableHeaderTradeDelivery/ram:ShipFromTradeParty/ram:GlobalID/@schemeID</t>
  </si>
  <si>
    <t>/rsm:CrossIndustryInvoice
/rsm:SupplyChainTradeTransaction
/ram:ApplicableHeaderTradeDelivery
/ram:ShipFromTradeParty
/ram:Name</t>
  </si>
  <si>
    <t>/rsm:CrossIndustryInvoice/rsm:SupplyChainTradeTransaction/ram:ApplicableHeaderTradeDelivery/ram:ShipFromTradeParty/ram:Name</t>
  </si>
  <si>
    <t>Nom du lieu d'expédition</t>
  </si>
  <si>
    <t>SHIP FROM LEGAL ORGANIZATION</t>
  </si>
  <si>
    <t>/rsm:CrossIndustryInvoice
/rsm:SupplyChainTradeTransaction
/ram:ApplicableHeaderTradeDelivery
/ram:ShipFromTradeParty
/ram:SpecifiedLegalOrganization</t>
  </si>
  <si>
    <t>/rsm:CrossIndustryInvoice/rsm:SupplyChainTradeTransaction/ram:ApplicableHeaderTradeDelivery/ram:ShipFromTradeParty/ram:SpecifiedLegalOrganization</t>
  </si>
  <si>
    <t>/rsm:CrossIndustryInvoice
/rsm:SupplyChainTradeTransaction
/ram:ApplicableHeaderTradeDelivery
/ram:ShipFromTradeParty
/ram:SpecifiedLegalOrganization
/ram:ID</t>
  </si>
  <si>
    <t>/rsm:CrossIndustryInvoice/rsm:SupplyChainTradeTransaction/ram:ApplicableHeaderTradeDelivery/ram:ShipFromTradeParty/ram:SpecifiedLegalOrganization/ram:ID</t>
  </si>
  <si>
    <t>/rsm:CrossIndustryInvoice
/rsm:SupplyChainTradeTransaction
/ram:ApplicableHeaderTradeDelivery
/ram:ShipFromTradeParty
/ram:SpecifiedLegalOrganization
/ram:ID
/@schemeID</t>
  </si>
  <si>
    <t>/rsm:CrossIndustryInvoice/rsm:SupplyChainTradeTransaction/ram:ApplicableHeaderTradeDelivery/ram:ShipFromTradeParty/ram:SpecifiedLegalOrganization/ram:ID/@schemeID</t>
  </si>
  <si>
    <t>/rsm:CrossIndustryInvoice
/rsm:SupplyChainTradeTransaction
/ram:ApplicableHeaderTradeDelivery
/ram:ShipFromTradeParty
/ram:SpecifiedLegalOrganization
/ram:TradingBusinessName</t>
  </si>
  <si>
    <t>/rsm:CrossIndustryInvoice/rsm:SupplyChainTradeTransaction/ram:ApplicableHeaderTradeDelivery/ram:ShipFromTradeParty/ram:SpecifiedLegalOrganization/ram:TradingBusinessName</t>
  </si>
  <si>
    <t>SHIP FROM LEGAL POSTAL ADDRESS</t>
  </si>
  <si>
    <t>/rsm:CrossIndustryInvoice
/rsm:SupplyChainTradeTransaction
/ram:ApplicableHeaderTradeDelivery
/ram:ShipFromTradeParty
/ram:SpecifiedLegalOrganization
/ram:PostalTradeAddress</t>
  </si>
  <si>
    <t>/rsm:CrossIndustryInvoice/rsm:SupplyChainTradeTransaction/ram:ApplicableHeaderTradeDelivery/ram:ShipFromTradeParty/ram:SpecifiedLegalOrganization/ram:PostalTradeAddress</t>
  </si>
  <si>
    <t>/rsm:CrossIndustryInvoice
/rsm:SupplyChainTradeTransaction
/ram:ApplicableHeaderTradeDelivery
/ram:ShipFromTradeParty
/ram:SpecifiedLegalOrganization
/ram:PostalTradeAddress
/ram:PostcodeCode</t>
  </si>
  <si>
    <t>/rsm:CrossIndustryInvoice/rsm:SupplyChainTradeTransaction/ram:ApplicableHeaderTradeDelivery/ram:ShipFromTradeParty/ram:SpecifiedLegalOrganization/ram:PostalTradeAddress/ram:PostcodeCode</t>
  </si>
  <si>
    <t>/rsm:CrossIndustryInvoice
/rsm:SupplyChainTradeTransaction
/ram:ApplicableHeaderTradeDelivery
/ram:ShipFromTradeParty
/ram:SpecifiedLegalOrganization
/ram:PostalTradeAddress
/ram:LineOne</t>
  </si>
  <si>
    <t>/rsm:CrossIndustryInvoice/rsm:SupplyChainTradeTransaction/ram:ApplicableHeaderTradeDelivery/ram:ShipFromTradeParty/ram:SpecifiedLegalOrganization/ram:PostalTradeAddress/ram:LineOne</t>
  </si>
  <si>
    <t>/rsm:CrossIndustryInvoice
/rsm:SupplyChainTradeTransaction
/ram:ApplicableHeaderTradeDelivery
/ram:ShipFromTradeParty
/ram:SpecifiedLegalOrganization
/ram:PostalTradeAddress
/ram:LineTwo</t>
  </si>
  <si>
    <t>/rsm:CrossIndustryInvoice/rsm:SupplyChainTradeTransaction/ram:ApplicableHeaderTradeDelivery/ram:ShipFromTradeParty/ram:SpecifiedLegalOrganization/ram:PostalTradeAddress/ram:LineTwo</t>
  </si>
  <si>
    <t>/rsm:CrossIndustryInvoice
/rsm:SupplyChainTradeTransaction
/ram:ApplicableHeaderTradeDelivery
/ram:ShipFromTradeParty
/ram:SpecifiedLegalOrganization
/ram:PostalTradeAddress
/ram:LineThree</t>
  </si>
  <si>
    <t>/rsm:CrossIndustryInvoice/rsm:SupplyChainTradeTransaction/ram:ApplicableHeaderTradeDelivery/ram:ShipFromTradeParty/ram:SpecifiedLegalOrganization/ram:PostalTradeAddress/ram:LineThree</t>
  </si>
  <si>
    <t>/rsm:CrossIndustryInvoice
/rsm:SupplyChainTradeTransaction
/ram:ApplicableHeaderTradeDelivery
/ram:ShipFromTradeParty
/ram:SpecifiedLegalOrganization
/ram:PostalTradeAddress
/ram:CityName</t>
  </si>
  <si>
    <t>/rsm:CrossIndustryInvoice/rsm:SupplyChainTradeTransaction/ram:ApplicableHeaderTradeDelivery/ram:ShipFromTradeParty/ram:SpecifiedLegalOrganization/ram:PostalTradeAddress/ram:CityName</t>
  </si>
  <si>
    <t>/rsm:CrossIndustryInvoice
/rsm:SupplyChainTradeTransaction
/ram:ApplicableHeaderTradeDelivery
/ram:ShipFromTradeParty
/ram:SpecifiedLegalOrganization
/ram:PostalTradeAddress
/ram:CountryID</t>
  </si>
  <si>
    <t>/rsm:CrossIndustryInvoice/rsm:SupplyChainTradeTransaction/ram:ApplicableHeaderTradeDelivery/ram:ShipFromTradeParty/ram:SpecifiedLegalOrganization/ram:PostalTradeAddress/ram:CountryID</t>
  </si>
  <si>
    <t>/rsm:CrossIndustryInvoice
/rsm:SupplyChainTradeTransaction
/ram:ApplicableHeaderTradeDelivery
/ram:ShipFromTradeParty
/ram:SpecifiedLegalOrganization
/ram:PostalTradeAddress
/ram:CountrySubDivisionName</t>
  </si>
  <si>
    <t>/rsm:CrossIndustryInvoice/rsm:SupplyChainTradeTransaction/ram:ApplicableHeaderTradeDelivery/ram:ShipFromTradeParty/ram:SpecifiedLegalOrganization/ram:PostalTradeAddress/ram:CountrySubDivisionName</t>
  </si>
  <si>
    <t>SHIP FROM CONTACT</t>
  </si>
  <si>
    <t>/rsm:CrossIndustryInvoice
/rsm:SupplyChainTradeTransaction
/ram:ApplicableHeaderTradeDelivery
/ram:ShipFromTradeParty
/ram:DefinedTradeContact</t>
  </si>
  <si>
    <t>/rsm:CrossIndustryInvoice/rsm:SupplyChainTradeTransaction/ram:ApplicableHeaderTradeDelivery/ram:ShipFromTradeParty/ram:DefinedTradeContact</t>
  </si>
  <si>
    <t>Coordonnées du lieu d'expédition</t>
  </si>
  <si>
    <t>/rsm:CrossIndustryInvoice
/rsm:SupplyChainTradeTransaction
/ram:ApplicableHeaderTradeDelivery
/ram:ShipFromTradeParty
/ram:DefinedTradeContact
/ram:PersonName</t>
  </si>
  <si>
    <t>/rsm:CrossIndustryInvoice/rsm:SupplyChainTradeTransaction/ram:ApplicableHeaderTradeDelivery/ram:ShipFromTradeParty/ram:DefinedTradeContact/ram:PersonName</t>
  </si>
  <si>
    <t>Point de contact du lieu d'expédition</t>
  </si>
  <si>
    <t>/rsm:CrossIndustryInvoice
/rsm:SupplyChainTradeTransaction
/ram:ApplicableHeaderTradeDelivery
/ram:ShipFromTradeParty
/ram:DefinedTradeContact
/ram:DepartmentName</t>
  </si>
  <si>
    <t>/rsm:CrossIndustryInvoice/rsm:SupplyChainTradeTransaction/ram:ApplicableHeaderTradeDelivery/ram:ShipFromTradeParty/ram:DefinedTradeContact/ram:DepartmentName</t>
  </si>
  <si>
    <t>/rsm:CrossIndustryInvoice
/rsm:SupplyChainTradeTransaction
/ram:ApplicableHeaderTradeDelivery
/ram:ShipFromTradeParty
/ram:DefinedTradeContact
/ram:TypeCode</t>
  </si>
  <si>
    <t>/rsm:CrossIndustryInvoice/rsm:SupplyChainTradeTransaction/ram:ApplicableHeaderTradeDelivery/ram:ShipFromTradeParty/ram:DefinedTradeContact/ram:TypeCode</t>
  </si>
  <si>
    <t>/rsm:CrossIndustryInvoice
/rsm:SupplyChainTradeTransaction
/ram:ApplicableHeaderTradeDelivery
/ram:ShipFromTradeParty
/ram:DefinedTradeContact
/ram:TelephoneUniversalCommunication</t>
  </si>
  <si>
    <t>/rsm:CrossIndustryInvoice/rsm:SupplyChainTradeTransaction/ram:ApplicableHeaderTradeDelivery/ram:ShipFromTradeParty/ram:DefinedTradeContact/ram:TelephoneUniversalCommunication</t>
  </si>
  <si>
    <t>/rsm:CrossIndustryInvoice
/rsm:SupplyChainTradeTransaction
/ram:ApplicableHeaderTradeDelivery
/ram:ShipFromTradeParty
/ram:DefinedTradeContact
/ram:TelephoneUniversalCommunication
/ram:CompleteNumber</t>
  </si>
  <si>
    <t>/rsm:CrossIndustryInvoice/rsm:SupplyChainTradeTransaction/ram:ApplicableHeaderTradeDelivery/ram:ShipFromTradeParty/ram:DefinedTradeContact/ram:TelephoneUniversalCommunication/ram:CompleteNumber</t>
  </si>
  <si>
    <t>/rsm:CrossIndustryInvoice
/rsm:SupplyChainTradeTransaction
/ram:ApplicableHeaderTradeDelivery
/ram:ShipFromTradeParty
/ram:DefinedTradeContact
/ram:FaxUniversalCommunication</t>
  </si>
  <si>
    <t>/rsm:CrossIndustryInvoice/rsm:SupplyChainTradeTransaction/ram:ApplicableHeaderTradeDelivery/ram:ShipFromTradeParty/ram:DefinedTradeContact/ram:FaxUniversalCommunication</t>
  </si>
  <si>
    <t>/rsm:CrossIndustryInvoice
/rsm:SupplyChainTradeTransaction
/ram:ApplicableHeaderTradeDelivery
/ram:ShipFromTradeParty
/ram:DefinedTradeContact
/ram:FaxUniversalCommunication
/ram:CompleteNumber</t>
  </si>
  <si>
    <t>/rsm:CrossIndustryInvoice/rsm:SupplyChainTradeTransaction/ram:ApplicableHeaderTradeDelivery/ram:ShipFromTradeParty/ram:DefinedTradeContact/ram:FaxUniversalCommunication/ram:CompleteNumber</t>
  </si>
  <si>
    <t>/rsm:CrossIndustryInvoice
/rsm:SupplyChainTradeTransaction
/ram:ApplicableHeaderTradeDelivery
/ram:ShipFromTradeParty
/ram:DefinedTradeContact
/ram:EmailURIUniversalCommunication</t>
  </si>
  <si>
    <t>/rsm:CrossIndustryInvoice/rsm:SupplyChainTradeTransaction/ram:ApplicableHeaderTradeDelivery/ram:ShipFromTradeParty/ram:DefinedTradeContact/ram:EmailURIUniversalCommunication</t>
  </si>
  <si>
    <t>/rsm:CrossIndustryInvoice
/rsm:SupplyChainTradeTransaction
/ram:ApplicableHeaderTradeDelivery
/ram:ShipFromTradeParty
/ram:DefinedTradeContact
/ram:EmailURIUniversalCommunication
/ram:URIID</t>
  </si>
  <si>
    <t>/rsm:CrossIndustryInvoice/rsm:SupplyChainTradeTransaction/ram:ApplicableHeaderTradeDelivery/ram:ShipFromTradeParty/ram:DefinedTradeContact/ram:EmailURIUniversalCommunication/ram:URIID</t>
  </si>
  <si>
    <t>SHIP FROM POSTAL ADDRESS</t>
  </si>
  <si>
    <t>/rsm:CrossIndustryInvoice
/rsm:SupplyChainTradeTransaction
/ram:ApplicableHeaderTradeDelivery
/ram:ShipFromTradeParty
/ram:PostalTradeAddress</t>
  </si>
  <si>
    <t>/rsm:CrossIndustryInvoice/rsm:SupplyChainTradeTransaction/ram:ApplicableHeaderTradeDelivery/ram:ShipFromTradeParty/ram:PostalTradeAddress</t>
  </si>
  <si>
    <t>Adresse d'expédition</t>
  </si>
  <si>
    <t>/rsm:CrossIndustryInvoice
/rsm:SupplyChainTradeTransaction
/ram:ApplicableHeaderTradeDelivery
/ram:ShipFromTradeParty
/ram:PostalTradeAddress
/ram:PostcodeCode</t>
  </si>
  <si>
    <t>/rsm:CrossIndustryInvoice/rsm:SupplyChainTradeTransaction/ram:ApplicableHeaderTradeDelivery/ram:ShipFromTradeParty/ram:PostalTradeAddress/ram:PostcodeCode</t>
  </si>
  <si>
    <t>Code postal d'expédition</t>
  </si>
  <si>
    <t>/rsm:CrossIndustryInvoice
/rsm:SupplyChainTradeTransaction
/ram:ApplicableHeaderTradeDelivery
/ram:ShipFromTradeParty
/ram:PostalTradeAddress
/ram:LineOne</t>
  </si>
  <si>
    <t>/rsm:CrossIndustryInvoice/rsm:SupplyChainTradeTransaction/ram:ApplicableHeaderTradeDelivery/ram:ShipFromTradeParty/ram:PostalTradeAddress/ram:LineOne</t>
  </si>
  <si>
    <t>Adresse d'expédition - Ligne 1</t>
  </si>
  <si>
    <t>/rsm:CrossIndustryInvoice
/rsm:SupplyChainTradeTransaction
/ram:ApplicableHeaderTradeDelivery
/ram:ShipFromTradeParty
/ram:PostalTradeAddress
/ram:LineTwo</t>
  </si>
  <si>
    <t>/rsm:CrossIndustryInvoice/rsm:SupplyChainTradeTransaction/ram:ApplicableHeaderTradeDelivery/ram:ShipFromTradeParty/ram:PostalTradeAddress/ram:LineTwo</t>
  </si>
  <si>
    <t>Adresse d'expédition - Ligne 2</t>
  </si>
  <si>
    <t>/rsm:CrossIndustryInvoice
/rsm:SupplyChainTradeTransaction
/ram:ApplicableHeaderTradeDelivery
/ram:ShipFromTradeParty
/ram:PostalTradeAddress
/ram:LineThree</t>
  </si>
  <si>
    <t>/rsm:CrossIndustryInvoice/rsm:SupplyChainTradeTransaction/ram:ApplicableHeaderTradeDelivery/ram:ShipFromTradeParty/ram:PostalTradeAddress/ram:LineThree</t>
  </si>
  <si>
    <t>Adresse d'expédition - Ligne 3</t>
  </si>
  <si>
    <t>/rsm:CrossIndustryInvoice
/rsm:SupplyChainTradeTransaction
/ram:ApplicableHeaderTradeDelivery
/ram:ShipFromTradeParty
/ram:PostalTradeAddress
/ram:CityName</t>
  </si>
  <si>
    <t>/rsm:CrossIndustryInvoice/rsm:SupplyChainTradeTransaction/ram:ApplicableHeaderTradeDelivery/ram:ShipFromTradeParty/ram:PostalTradeAddress/ram:CityName</t>
  </si>
  <si>
    <t>Localité d'expédition</t>
  </si>
  <si>
    <t>/rsm:CrossIndustryInvoice
/rsm:SupplyChainTradeTransaction
/ram:ApplicableHeaderTradeDelivery
/ram:ShipFromTradeParty
/ram:PostalTradeAddress
/ram:CountryID</t>
  </si>
  <si>
    <t>/rsm:CrossIndustryInvoice/rsm:SupplyChainTradeTransaction/ram:ApplicableHeaderTradeDelivery/ram:ShipFromTradeParty/ram:PostalTradeAddress/ram:CountryID</t>
  </si>
  <si>
    <t>Code du pays d'expédition</t>
  </si>
  <si>
    <t>/rsm:CrossIndustryInvoice
/rsm:SupplyChainTradeTransaction
/ram:ApplicableHeaderTradeDelivery
/ram:ShipFromTradeParty
/ram:PostalTradeAddress
/ram:CountrySubDivisionName</t>
  </si>
  <si>
    <t>/rsm:CrossIndustryInvoice/rsm:SupplyChainTradeTransaction/ram:ApplicableHeaderTradeDelivery/ram:ShipFromTradeParty/ram:PostalTradeAddress/ram:CountrySubDivisionName</t>
  </si>
  <si>
    <t>Subdivision du pays d'expédition</t>
  </si>
  <si>
    <t>SHIP FROM ELECTRONIC ADDRESS</t>
  </si>
  <si>
    <t>/rsm:CrossIndustryInvoice
/rsm:SupplyChainTradeTransaction
/ram:ApplicableHeaderTradeDelivery
/ram:ShipFromTradeParty
/ram:URIUniversalCommunication</t>
  </si>
  <si>
    <t>/rsm:CrossIndustryInvoice/rsm:SupplyChainTradeTransaction/ram:ApplicableHeaderTradeDelivery/ram:ShipFromTradeParty/ram:URIUniversalCommunication</t>
  </si>
  <si>
    <t>/rsm:CrossIndustryInvoice
/rsm:SupplyChainTradeTransaction
/ram:ApplicableHeaderTradeDelivery
/ram:ShipFromTradeParty
/ram:URIUniversalCommunication
/ram:URIID</t>
  </si>
  <si>
    <t>/rsm:CrossIndustryInvoice/rsm:SupplyChainTradeTransaction/ram:ApplicableHeaderTradeDelivery/ram:ShipFromTradeParty/ram:URIUniversalCommunication/ram:URIID</t>
  </si>
  <si>
    <t>/rsm:CrossIndustryInvoice
/rsm:SupplyChainTradeTransaction
/ram:ApplicableHeaderTradeDelivery
/ram:ShipFromTradeParty
/ram:URIUniversalCommunication
/ram:URIID
/@schemeID</t>
  </si>
  <si>
    <t>/rsm:CrossIndustryInvoice/rsm:SupplyChainTradeTransaction/ram:ApplicableHeaderTradeDelivery/ram:ShipFromTradeParty/ram:URIUniversalCommunication/ram:URIID/@schemeID</t>
  </si>
  <si>
    <t>SHIP FROM VAT ID</t>
  </si>
  <si>
    <t>/rsm:CrossIndustryInvoice
/rsm:SupplyChainTradeTransaction
/ram:ApplicableHeaderTradeDelivery
/ram:ShipFromTradeParty
/ram:SpecifiedTaxRegistration</t>
  </si>
  <si>
    <t>/rsm:CrossIndustryInvoice/rsm:SupplyChainTradeTransaction/ram:ApplicableHeaderTradeDelivery/ram:ShipFromTradeParty/ram:SpecifiedTaxRegistration</t>
  </si>
  <si>
    <t>/rsm:CrossIndustryInvoice
/rsm:SupplyChainTradeTransaction
/ram:ApplicableHeaderTradeDelivery
/ram:ShipFromTradeParty
/ram:SpecifiedTaxRegistration
/ram:ID</t>
  </si>
  <si>
    <t>/rsm:CrossIndustryInvoice/rsm:SupplyChainTradeTransaction/ram:ApplicableHeaderTradeDelivery/ram:ShipFromTradeParty/ram:SpecifiedTaxRegistration/ram:ID</t>
  </si>
  <si>
    <t>/rsm:CrossIndustryInvoice
/rsm:SupplyChainTradeTransaction
/ram:ApplicableHeaderTradeDelivery
/ram:ShipFromTradeParty
/ram:SpecifiedTaxRegistration
/ram:ID
/@schemeID</t>
  </si>
  <si>
    <t>/rsm:CrossIndustryInvoice/rsm:SupplyChainTradeTransaction/ram:ApplicableHeaderTradeDelivery/ram:ShipFromTradeParty/ram:SpecifiedTaxRegistration/ram:ID/@schemeID</t>
  </si>
  <si>
    <t>BT-72-00</t>
  </si>
  <si>
    <t>((ACTUAL DELIVERY DATE))</t>
  </si>
  <si>
    <t>/rsm:CrossIndustryInvoice
/rsm:SupplyChainTradeTransaction
/ram:ApplicableHeaderTradeDelivery
/ram:ActualDeliverySupplyChainEvent</t>
  </si>
  <si>
    <t>/rsm:CrossIndustryInvoice/rsm:SupplyChainTradeTransaction/ram:ApplicableHeaderTradeDelivery/ram:ActualDeliverySupplyChainEvent</t>
  </si>
  <si>
    <t>((DATE EFFECTIVE DE LIVRAISON))</t>
  </si>
  <si>
    <t>BT-72-01</t>
  </si>
  <si>
    <t>(Actual delivery date)</t>
  </si>
  <si>
    <t>/rsm:CrossIndustryInvoice
/rsm:SupplyChainTradeTransaction
/ram:ApplicableHeaderTradeDelivery
/ram:ActualDeliverySupplyChainEvent
/ram:OccurrenceDateTime</t>
  </si>
  <si>
    <t>/rsm:CrossIndustryInvoice/rsm:SupplyChainTradeTransaction/ram:ApplicableHeaderTradeDelivery/ram:ActualDeliverySupplyChainEvent/ram:OccurrenceDateTime</t>
  </si>
  <si>
    <t>(Date effective de livraison)</t>
  </si>
  <si>
    <t>BT-72</t>
  </si>
  <si>
    <t>Actual delivery date</t>
  </si>
  <si>
    <t>the date on which the supply of goods or services was made or completed.</t>
  </si>
  <si>
    <t>/rsm:CrossIndustryInvoice
/rsm:SupplyChainTradeTransaction
/ram:ApplicableHeaderTradeDelivery
/ram:ActualDeliverySupplyChainEvent
/ram:OccurrenceDateTime
/udt:DateTimeString</t>
  </si>
  <si>
    <t>/rsm:CrossIndustryInvoice/rsm:SupplyChainTradeTransaction/ram:ApplicableHeaderTradeDelivery/ram:ActualDeliverySupplyChainEvent/ram:OccurrenceDateTime/udt:DateTimeString</t>
  </si>
  <si>
    <t>Date effective de livraison</t>
  </si>
  <si>
    <t>Date à laquelle la livraison est effectuée.</t>
  </si>
  <si>
    <t>BT-72-0</t>
  </si>
  <si>
    <t>/rsm:CrossIndustryInvoice
/rsm:SupplyChainTradeTransaction
/ram:ApplicableHeaderTradeDelivery
/ram:ActualDeliverySupplyChainEvent
/ram:OccurrenceDateTime
/udt:DateTimeString
/@format</t>
  </si>
  <si>
    <t>/rsm:CrossIndustryInvoice/rsm:SupplyChainTradeTransaction/ram:ApplicableHeaderTradeDelivery/ram:ActualDeliverySupplyChainEvent/ram:OccurrenceDateTime/udt:DateTimeString/@format</t>
  </si>
  <si>
    <t>BT-16-00</t>
  </si>
  <si>
    <t>(DESPATCH ADVICE REFERENCE)</t>
  </si>
  <si>
    <t>/rsm:CrossIndustryInvoice
/rsm:SupplyChainTradeTransaction
/ram:ApplicableHeaderTradeDelivery
/ram:DespatchAdviceReferencedDocument</t>
  </si>
  <si>
    <t>/rsm:CrossIndustryInvoice/rsm:SupplyChainTradeTransaction/ram:ApplicableHeaderTradeDelivery/ram:DespatchAdviceReferencedDocument</t>
  </si>
  <si>
    <t>(IDENTIFIANT D'AVIS D'EXPÉDITION)</t>
  </si>
  <si>
    <t>BT-16</t>
  </si>
  <si>
    <t>Despatch advice reference</t>
  </si>
  <si>
    <t>An identifier of a referenced despatch advice.</t>
  </si>
  <si>
    <t>CHORUS PRO : not used</t>
  </si>
  <si>
    <t>/rsm:CrossIndustryInvoice
/rsm:SupplyChainTradeTransaction
/ram:ApplicableHeaderTradeDelivery
/ram:DespatchAdviceReferencedDocument
/ram:IssuerAssignedID</t>
  </si>
  <si>
    <t>/rsm:CrossIndustryInvoice/rsm:SupplyChainTradeTransaction/ram:ApplicableHeaderTradeDelivery/ram:DespatchAdviceReferencedDocument/ram:IssuerAssignedID</t>
  </si>
  <si>
    <t>Identifiant d'avis d'expédition</t>
  </si>
  <si>
    <t>Identifiant d'un avis d'expédition référencé.</t>
  </si>
  <si>
    <t>CHORUS PRO : non utilisé</t>
  </si>
  <si>
    <t>/rsm:CrossIndustryInvoice
/rsm:SupplyChainTradeTransaction
/ram:ApplicableHeaderTradeDelivery
/ram:DespatchAdviceReferencedDocument
/ram:FormattedIssueDateTime</t>
  </si>
  <si>
    <t>/rsm:CrossIndustryInvoice/rsm:SupplyChainTradeTransaction/ram:ApplicableHeaderTradeDelivery/ram:DespatchAdviceReferencedDocument/ram:FormattedIssueDateTime</t>
  </si>
  <si>
    <t>/rsm:CrossIndustryInvoice
/rsm:SupplyChainTradeTransaction
/ram:ApplicableHeaderTradeDelivery
/ram:DespatchAdviceReferencedDocument
/ram:FormattedIssueDateTime
/qdt:DateTimeString</t>
  </si>
  <si>
    <t>/rsm:CrossIndustryInvoice/rsm:SupplyChainTradeTransaction/ram:ApplicableHeaderTradeDelivery/ram:DespatchAdviceReferencedDocument/ram:FormattedIssueDateTime/qdt:DateTimeString</t>
  </si>
  <si>
    <t>Date de l'avis d'epxédition, valeur</t>
  </si>
  <si>
    <t>/rsm:CrossIndustryInvoice
/rsm:SupplyChainTradeTransaction
/ram:ApplicableHeaderTradeDelivery
/ram:DespatchAdviceReferencedDocument
/ram:FormattedIssueDateTime
/qdt:DateTimeString
/@format</t>
  </si>
  <si>
    <t>/rsm:CrossIndustryInvoice/rsm:SupplyChainTradeTransaction/ram:ApplicableHeaderTradeDelivery/ram:DespatchAdviceReferencedDocument/ram:FormattedIssueDateTime/qdt:DateTimeString/@format</t>
  </si>
  <si>
    <t>BT-15-00</t>
  </si>
  <si>
    <t>(RECEIVING ADVICE REFERENCE)</t>
  </si>
  <si>
    <t>/rsm:CrossIndustryInvoice
/rsm:SupplyChainTradeTransaction
/ram:ApplicableHeaderTradeDelivery
/ram:ReceivingAdviceReferencedDocument</t>
  </si>
  <si>
    <t>/rsm:CrossIndustryInvoice/rsm:SupplyChainTradeTransaction/ram:ApplicableHeaderTradeDelivery/ram:ReceivingAdviceReferencedDocument</t>
  </si>
  <si>
    <t>(IDENTIFIANT D'AVIS DE RÉCEPTION)</t>
  </si>
  <si>
    <t>BT-15</t>
  </si>
  <si>
    <t>Receiving advice reference</t>
  </si>
  <si>
    <t>An identifier of a referenced receiving advice.</t>
  </si>
  <si>
    <t>/rsm:CrossIndustryInvoice
/rsm:SupplyChainTradeTransaction
/ram:ApplicableHeaderTradeDelivery
/ram:ReceivingAdviceReferencedDocument
/ram:IssuerAssignedID</t>
  </si>
  <si>
    <t>/rsm:CrossIndustryInvoice/rsm:SupplyChainTradeTransaction/ram:ApplicableHeaderTradeDelivery/ram:ReceivingAdviceReferencedDocument/ram:IssuerAssignedID</t>
  </si>
  <si>
    <t>Identifiant d'avis de réception</t>
  </si>
  <si>
    <t>Identifiant d'un avis de réception référencé.</t>
  </si>
  <si>
    <t>/rsm:CrossIndustryInvoice
/rsm:SupplyChainTradeTransaction
/ram:ApplicableHeaderTradeDelivery
/ram:ReceivingAdviceReferencedDocument
/ram:FormattedIssueDateTime</t>
  </si>
  <si>
    <t>/rsm:CrossIndustryInvoice/rsm:SupplyChainTradeTransaction/ram:ApplicableHeaderTradeDelivery/ram:ReceivingAdviceReferencedDocument/ram:FormattedIssueDateTime</t>
  </si>
  <si>
    <t>/rsm:CrossIndustryInvoice
/rsm:SupplyChainTradeTransaction
/ram:ApplicableHeaderTradeDelivery
/ram:ReceivingAdviceReferencedDocument
/ram:FormattedIssueDateTime
/qdt:DateTimeString</t>
  </si>
  <si>
    <t>/rsm:CrossIndustryInvoice/rsm:SupplyChainTradeTransaction/ram:ApplicableHeaderTradeDelivery/ram:ReceivingAdviceReferencedDocument/ram:FormattedIssueDateTime/qdt:DateTimeString</t>
  </si>
  <si>
    <t>Date de l'avis de réception, valeur</t>
  </si>
  <si>
    <t>/rsm:CrossIndustryInvoice
/rsm:SupplyChainTradeTransaction
/ram:ApplicableHeaderTradeDelivery
/ram:ReceivingAdviceReferencedDocument
/ram:FormattedIssueDateTime
/qdt:DateTimeString
/@format</t>
  </si>
  <si>
    <t>/rsm:CrossIndustryInvoice/rsm:SupplyChainTradeTransaction/ram:ApplicableHeaderTradeDelivery/ram:ReceivingAdviceReferencedDocument/ram:FormattedIssueDateTime/qdt:DateTimeString/@format</t>
  </si>
  <si>
    <t>(DELIVERY NOTE REFERENCE)</t>
  </si>
  <si>
    <t>/rsm:CrossIndustryInvoice
/rsm:SupplyChainTradeTransaction
/ram:ApplicableHeaderTradeDelivery
/ram:DeliveryNoteReferencedDocument</t>
  </si>
  <si>
    <t>/rsm:CrossIndustryInvoice/rsm:SupplyChainTradeTransaction/ram:ApplicableHeaderTradeDelivery/ram:DeliveryNoteReferencedDocument</t>
  </si>
  <si>
    <t>Delivery Note Reference</t>
  </si>
  <si>
    <t>/rsm:CrossIndustryInvoice
/rsm:SupplyChainTradeTransaction
/ram:ApplicableHeaderTradeDelivery
/ram:DeliveryNoteReferencedDocument
/ram:IssuerAssignedID</t>
  </si>
  <si>
    <t>/rsm:CrossIndustryInvoice/rsm:SupplyChainTradeTransaction/ram:ApplicableHeaderTradeDelivery/ram:DeliveryNoteReferencedDocument/ram:IssuerAssignedID</t>
  </si>
  <si>
    <t>/rsm:CrossIndustryInvoice
/rsm:SupplyChainTradeTransaction
/ram:ApplicableHeaderTradeDelivery
/ram:DeliveryNoteReferencedDocument
/ram:FormattedIssueDateTime</t>
  </si>
  <si>
    <t>/rsm:CrossIndustryInvoice/rsm:SupplyChainTradeTransaction/ram:ApplicableHeaderTradeDelivery/ram:DeliveryNoteReferencedDocument/ram:FormattedIssueDateTime</t>
  </si>
  <si>
    <t>/rsm:CrossIndustryInvoice
/rsm:SupplyChainTradeTransaction
/ram:ApplicableHeaderTradeDelivery
/ram:DeliveryNoteReferencedDocument
/ram:FormattedIssueDateTime
/qdt:DateTimeString</t>
  </si>
  <si>
    <t>/rsm:CrossIndustryInvoice/rsm:SupplyChainTradeTransaction/ram:ApplicableHeaderTradeDelivery/ram:DeliveryNoteReferencedDocument/ram:FormattedIssueDateTime/qdt:DateTimeString</t>
  </si>
  <si>
    <t>/rsm:CrossIndustryInvoice
/rsm:SupplyChainTradeTransaction
/ram:ApplicableHeaderTradeDelivery
/ram:DeliveryNoteReferencedDocument
/ram:FormattedIssueDateTime
/qdt:DateTimeString
/@format</t>
  </si>
  <si>
    <t>/rsm:CrossIndustryInvoice/rsm:SupplyChainTradeTransaction/ram:ApplicableHeaderTradeDelivery/ram:DeliveryNoteReferencedDocument/ram:FormattedIssueDateTime/qdt:DateTimeString/@format</t>
  </si>
  <si>
    <t>SCT_HTS</t>
  </si>
  <si>
    <t>BG-19</t>
  </si>
  <si>
    <t xml:space="preserve">(HEADER TRADE SETTLEMENT)
DIRECT DEBIT </t>
  </si>
  <si>
    <t>A group of business terms to specify a direct debit.</t>
  </si>
  <si>
    <t>This group may be used to give prior notice in the invoice that payment will be made through a SEPA or other direct debit initiated by the Seller, in accordance with the rules of the SEPA or other direct debit scheme.</t>
  </si>
  <si>
    <t>/rsm:CrossIndustryInvoice
/rsm:SupplyChainTradeTransaction
/ram:ApplicableHeaderTradeSettlement</t>
  </si>
  <si>
    <t>/rsm:CrossIndustryInvoice/rsm:SupplyChainTradeTransaction/ram:ApplicableHeaderTradeSettlement</t>
  </si>
  <si>
    <t>PRELEVEMENT</t>
  </si>
  <si>
    <t>Groupe de termes métiers spécifiant un prélèvement.</t>
  </si>
  <si>
    <t>Ce groupe peut être utilisé pour préciser dans la facture que le paiement sera effectué par le biais d'un SEPA ou d'un autre prélèvement initié par le Vendeur, conformément aux règles du SEPA ou d'un autre système de prélèvement.</t>
  </si>
  <si>
    <t>BT-90</t>
  </si>
  <si>
    <t>Bank assigned creditor identifier</t>
  </si>
  <si>
    <t>Unique banking reference identifier of the Payee or Seller assigned by the Payee or Seller bank.</t>
  </si>
  <si>
    <t>Used in order to pre-notify the Buyer of a SEPA direct debit.</t>
  </si>
  <si>
    <t>This is the ICS for SEPA direct debits</t>
  </si>
  <si>
    <t>/rsm:CrossIndustryInvoice
/rsm:SupplyChainTradeTransaction
/ram:ApplicableHeaderTradeSettlement
/ram:CreditorReferenceID</t>
  </si>
  <si>
    <t>/rsm:CrossIndustryInvoice/rsm:SupplyChainTradeTransaction/ram:ApplicableHeaderTradeSettlement/ram:CreditorReferenceID</t>
  </si>
  <si>
    <t>Identifiant bancaire du créancier</t>
  </si>
  <si>
    <t>Identifiant de référence bancaire unique du Bénéficiaire ou du Vendeur, attribué par la banque du Bénéficiaire ou du Vendeur.</t>
  </si>
  <si>
    <t>Élément d'information obligatoire en cas de prélèvement SEPA.</t>
  </si>
  <si>
    <t>Il s'agit de l'ICS  pour les prélèvements SEPA</t>
  </si>
  <si>
    <t>BT-83</t>
  </si>
  <si>
    <t>Remittance information</t>
  </si>
  <si>
    <t>A textual value used to establish a link between the payment and the Invoice, issued by the Seller.</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</si>
  <si>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 section 1.4 of the SEPA credit transfer and SEPA direct debit scheme implementation guides [13] and [14] for details of the allowed characters. Other rules may apply for SEPA payments within national borders.</t>
  </si>
  <si>
    <t>/rsm:CrossIndustryInvoice
/rsm:SupplyChainTradeTransaction
/ram:ApplicableHeaderTradeSettlement
/ram:PaymentReference</t>
  </si>
  <si>
    <t>/rsm:CrossIndustryInvoice/rsm:SupplyChainTradeTransaction/ram:ApplicableHeaderTradeSettlement/ram:PaymentReference</t>
  </si>
  <si>
    <t>Référence de paiement</t>
  </si>
  <si>
    <t>Valeur textuelle utilisée pour établir un lien entre le paiement et la Facture, émise par le Vendeur.</t>
  </si>
  <si>
    <t>La référence aide le Vendeur à attribuer un paiement entrant au processus de paiement concerné. Lorsqu'une référence de paiement (par exemple, un numéro d'opération) est spécifiée, il convient que le système destinataire indique cette référence lors du paiement. Dans une opération bancaire, cette référence est rappelée au Vendeur dans la zone « note de remise ».</t>
  </si>
  <si>
    <t>BT-6</t>
  </si>
  <si>
    <t>VAT accounting currency code</t>
  </si>
  <si>
    <t>The currency used for VAT accounting and reporting purposes as accepted or required in the country of the Seller.</t>
  </si>
  <si>
    <t>Shall be used in combination with the Invoice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</si>
  <si>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/rsm:CrossIndustryInvoice
/rsm:SupplyChainTradeTransaction
/ram:ApplicableHeaderTradeSettlement
/ram:TaxCurrencyCode</t>
  </si>
  <si>
    <t>/rsm:CrossIndustryInvoice/rsm:SupplyChainTradeTransaction/ram:ApplicableHeaderTradeSettlement/ram:TaxCurrencyCode</t>
  </si>
  <si>
    <t>Devise de comptabilisation de la TVA</t>
  </si>
  <si>
    <t>Devise utilisée pour la comptabilisation et la déclaration de la TVA, acceptée ou exigée dans le pays du Vendeur.</t>
  </si>
  <si>
    <t>Doit être utilisée pour le montant total de la TVA dans la devise de comptabilisation, lorsque le code de devise de comptabilisation de la TVA diffère du Code de devise de facturation.
Les listes de devises valides sont enregistrées auprès de l'Agence de maintenance de la norme ISO 4217 « Codes pour la représentation des monnaies et types de fonds ». Il est recommandé d'utiliser la représentation alpha-3.
Pour plus d'informations, voir l'Article 230 de la Directive 2006/112/CE du Conseil [2].</t>
  </si>
  <si>
    <t>BT-5</t>
  </si>
  <si>
    <t>Invoice currency code</t>
  </si>
  <si>
    <t>The currency in which all Invoice amounts are given, except for the Total VAT amount in accounting currency.</t>
  </si>
  <si>
    <t>Only one currency shall be used in the Invoice, except for the Invoice total VAT amount in accounting currency (BT-111) in accordance with article 230 of Directive 2006/112/EC on VAT [2].
The lists of valid currencies are registered with the ISO 4217 Maintenance Agency “Codes for the representation of currencies and funds”.</t>
  </si>
  <si>
    <t>CHORUS PRO: Invoices and credit notes or Chorus Pro are mono-currencies only.</t>
  </si>
  <si>
    <t>BR-5: An Invoice shall have an Invoice currency code (BT-5).</t>
  </si>
  <si>
    <t>/rsm:CrossIndustryInvoice
/rsm:SupplyChainTradeTransaction
/ram:ApplicableHeaderTradeSettlement
/ram:InvoiceCurrencyCode</t>
  </si>
  <si>
    <t>/rsm:CrossIndustryInvoice/rsm:SupplyChainTradeTransaction/ram:ApplicableHeaderTradeSettlement/ram:InvoiceCurrencyCode</t>
  </si>
  <si>
    <t>Code de devise de facturation</t>
  </si>
  <si>
    <t>Devise dans laquelle tous les montants de la Facture sont exprimés, à l'exception du montant total de la TVA dans la devise de comptabilisation.</t>
  </si>
  <si>
    <t>Une seule devise doit être utilisée dans la Facture, sauf pour le montant total de la TVA dans la devise de comptabilisation.
La devise peut être spécifiée pour chaque montant ou au niveau du document, en fonction de la syntaxe utilisée.
Les listes de devises valides sont enregistrées auprès de l'Agence de maintenance de la norme ISO 4217 « Codes pour la représentation des monnaies et types de fonds ». Il est recommandé d'utiliser la représentation alpha‑3.</t>
  </si>
  <si>
    <t>CHORUS PRO : les factures et avoirs pour Chorus Pro sont mono-devises uniquement</t>
  </si>
  <si>
    <t>BR-5 : Une Facture doit avoir un Code de devise de la facture (BT-5).</t>
  </si>
  <si>
    <t>Invoice Issuer Reference</t>
  </si>
  <si>
    <t>The invoice issuer reference, expressed as text, for this header trade settlement.</t>
  </si>
  <si>
    <t>/rsm:CrossIndustryInvoice
/rsm:SupplyChainTradeTransaction
/ram:ApplicableHeaderTradeSettlement
/ram:InvoiceIssuerReference</t>
  </si>
  <si>
    <t>/rsm:CrossIndustryInvoice/rsm:SupplyChainTradeTransaction/ram:ApplicableHeaderTradeSettlement/ram:InvoiceIssuerReference</t>
  </si>
  <si>
    <t>Référence du vendeur</t>
  </si>
  <si>
    <t>INVOICER TRADE PARTY</t>
  </si>
  <si>
    <t>/rsm:CrossIndustryInvoice
/rsm:SupplyChainTradeTransaction
/ram:ApplicableHeaderTradeSettlement
/ram:InvoicerTradeParty</t>
  </si>
  <si>
    <t>/rsm:CrossIndustryInvoice/rsm:SupplyChainTradeTransaction/ram:ApplicableHeaderTradeSettlement/ram:InvoicerTradeParty</t>
  </si>
  <si>
    <t>Partenaire commercial Facturant</t>
  </si>
  <si>
    <t>/rsm:CrossIndustryInvoice
/rsm:SupplyChainTradeTransaction
/ram:ApplicableHeaderTradeSettlement
/ram:InvoicerTradeParty
/ram:ID</t>
  </si>
  <si>
    <t>/rsm:CrossIndustryInvoice/rsm:SupplyChainTradeTransaction/ram:ApplicableHeaderTradeSettlement/ram:InvoicerTradeParty/ram:ID</t>
  </si>
  <si>
    <t>/rsm:CrossIndustryInvoice
/rsm:SupplyChainTradeTransaction
/ram:ApplicableHeaderTradeSettlement
/ram:InvoicerTradeParty
/ram:GlobalID</t>
  </si>
  <si>
    <t>/rsm:CrossIndustryInvoice/rsm:SupplyChainTradeTransaction/ram:ApplicableHeaderTradeSettlement/ram:InvoicerTradeParty/ram:GlobalID</t>
  </si>
  <si>
    <t>Identifiant global</t>
  </si>
  <si>
    <t>/rsm:CrossIndustryInvoice
/rsm:SupplyChainTradeTransaction
/ram:ApplicableHeaderTradeSettlement
/ram:InvoicerTradeParty
/ram:GlobalID
/@schemeID</t>
  </si>
  <si>
    <t>/rsm:CrossIndustryInvoice/rsm:SupplyChainTradeTransaction/ram:ApplicableHeaderTradeSettlement/ram:InvoicerTradeParty/ram:GlobalID/@schemeID</t>
  </si>
  <si>
    <t>/rsm:CrossIndustryInvoice
/rsm:SupplyChainTradeTransaction
/ram:ApplicableHeaderTradeSettlement
/ram:InvoicerTradeParty
/ram:Name</t>
  </si>
  <si>
    <t>/rsm:CrossIndustryInvoice/rsm:SupplyChainTradeTransaction/ram:ApplicableHeaderTradeSettlement/ram:InvoicerTradeParty/ram:Name</t>
  </si>
  <si>
    <t>INVOICER TRADE LEGAL ORGANIZATION</t>
  </si>
  <si>
    <t>/rsm:CrossIndustryInvoice
/rsm:SupplyChainTradeTransaction
/ram:ApplicableHeaderTradeSettlement
/ram:InvoicerTradeParty
/ram:SpecifiedLegalOrganization</t>
  </si>
  <si>
    <t>/rsm:CrossIndustryInvoice/rsm:SupplyChainTradeTransaction/ram:ApplicableHeaderTradeSettlement/ram:InvoicerTradeParty/ram:SpecifiedLegalOrganization</t>
  </si>
  <si>
    <t>/rsm:CrossIndustryInvoice
/rsm:SupplyChainTradeTransaction
/ram:ApplicableHeaderTradeSettlement
/ram:InvoicerTradeParty
/ram:SpecifiedLegalOrganization
/ram:ID</t>
  </si>
  <si>
    <t>/rsm:CrossIndustryInvoice/rsm:SupplyChainTradeTransaction/ram:ApplicableHeaderTradeSettlement/ram:InvoicerTradeParty/ram:SpecifiedLegalOrganization/ram:ID</t>
  </si>
  <si>
    <t>/rsm:CrossIndustryInvoice
/rsm:SupplyChainTradeTransaction
/ram:ApplicableHeaderTradeSettlement
/ram:InvoicerTradeParty
/ram:SpecifiedLegalOrganization
/ram:ID
/@schemeID</t>
  </si>
  <si>
    <t>/rsm:CrossIndustryInvoice/rsm:SupplyChainTradeTransaction/ram:ApplicableHeaderTradeSettlement/ram:InvoicerTradeParty/ram:SpecifiedLegalOrganization/ram:ID/@schemeID</t>
  </si>
  <si>
    <t>/rsm:CrossIndustryInvoice
/rsm:SupplyChainTradeTransaction
/ram:ApplicableHeaderTradeSettlement
/ram:InvoicerTradeParty
/ram:SpecifiedLegalOrganization
/ram:TradingBusinessName</t>
  </si>
  <si>
    <t>/rsm:CrossIndustryInvoice/rsm:SupplyChainTradeTransaction/ram:ApplicableHeaderTradeSettlement/ram:InvoicerTradeParty/ram:SpecifiedLegalOrganization/ram:TradingBusinessName</t>
  </si>
  <si>
    <t>INVOICER LEGAL POSTAL ADDRESS</t>
  </si>
  <si>
    <t>/rsm:CrossIndustryInvoice
/rsm:SupplyChainTradeTransaction
/ram:ApplicableHeaderTradeSettlement
/ram:InvoicerTradeParty
/ram:SpecifiedLegalOrganization
/ram:PostalTradeAddress</t>
  </si>
  <si>
    <t>/rsm:CrossIndustryInvoice/rsm:SupplyChainTradeTransaction/ram:ApplicableHeaderTradeSettlement/ram:InvoicerTradeParty/ram:SpecifiedLegalOrganization/ram:PostalTradeAddress</t>
  </si>
  <si>
    <t>/rsm:CrossIndustryInvoice
/rsm:SupplyChainTradeTransaction
/ram:ApplicableHeaderTradeSettlement
/ram:InvoicerTradeParty
/ram:SpecifiedLegalOrganization
/ram:PostalTradeAddress
/ram:PostcodeCode</t>
  </si>
  <si>
    <t>/rsm:CrossIndustryInvoice/rsm:SupplyChainTradeTransaction/ram:ApplicableHeaderTradeSettlement/ram:InvoicerTradeParty/ram:SpecifiedLegalOrganization/ram:PostalTradeAddress/ram:PostcodeCode</t>
  </si>
  <si>
    <t>/rsm:CrossIndustryInvoice
/rsm:SupplyChainTradeTransaction
/ram:ApplicableHeaderTradeSettlement
/ram:InvoicerTradeParty
/ram:SpecifiedLegalOrganization
/ram:PostalTradeAddress
/ram:LineOne</t>
  </si>
  <si>
    <t>/rsm:CrossIndustryInvoice/rsm:SupplyChainTradeTransaction/ram:ApplicableHeaderTradeSettlement/ram:InvoicerTradeParty/ram:SpecifiedLegalOrganization/ram:PostalTradeAddress/ram:LineOne</t>
  </si>
  <si>
    <t>/rsm:CrossIndustryInvoice
/rsm:SupplyChainTradeTransaction
/ram:ApplicableHeaderTradeSettlement
/ram:InvoicerTradeParty
/ram:SpecifiedLegalOrganization
/ram:PostalTradeAddress
/ram:LineTwo</t>
  </si>
  <si>
    <t>/rsm:CrossIndustryInvoice/rsm:SupplyChainTradeTransaction/ram:ApplicableHeaderTradeSettlement/ram:InvoicerTradeParty/ram:SpecifiedLegalOrganization/ram:PostalTradeAddress/ram:LineTwo</t>
  </si>
  <si>
    <t>/rsm:CrossIndustryInvoice
/rsm:SupplyChainTradeTransaction
/ram:ApplicableHeaderTradeSettlement
/ram:InvoicerTradeParty
/ram:SpecifiedLegalOrganization
/ram:PostalTradeAddress
/ram:LineThree</t>
  </si>
  <si>
    <t>/rsm:CrossIndustryInvoice/rsm:SupplyChainTradeTransaction/ram:ApplicableHeaderTradeSettlement/ram:InvoicerTradeParty/ram:SpecifiedLegalOrganization/ram:PostalTradeAddress/ram:LineThree</t>
  </si>
  <si>
    <t>/rsm:CrossIndustryInvoice
/rsm:SupplyChainTradeTransaction
/ram:ApplicableHeaderTradeSettlement
/ram:InvoicerTradeParty
/ram:SpecifiedLegalOrganization
/ram:PostalTradeAddress
/ram:CityName</t>
  </si>
  <si>
    <t>/rsm:CrossIndustryInvoice/rsm:SupplyChainTradeTransaction/ram:ApplicableHeaderTradeSettlement/ram:InvoicerTradeParty/ram:SpecifiedLegalOrganization/ram:PostalTradeAddress/ram:CityName</t>
  </si>
  <si>
    <t>/rsm:CrossIndustryInvoice
/rsm:SupplyChainTradeTransaction
/ram:ApplicableHeaderTradeSettlement
/ram:InvoicerTradeParty
/ram:SpecifiedLegalOrganization
/ram:PostalTradeAddress
/ram:CountryID</t>
  </si>
  <si>
    <t>/rsm:CrossIndustryInvoice/rsm:SupplyChainTradeTransaction/ram:ApplicableHeaderTradeSettlement/ram:InvoicerTradeParty/ram:SpecifiedLegalOrganization/ram:PostalTradeAddress/ram:CountryID</t>
  </si>
  <si>
    <t>/rsm:CrossIndustryInvoice
/rsm:SupplyChainTradeTransaction
/ram:ApplicableHeaderTradeSettlement
/ram:InvoicerTradeParty
/ram:SpecifiedLegalOrganization
/ram:PostalTradeAddress
/ram:CountrySubDivisionName</t>
  </si>
  <si>
    <t>/rsm:CrossIndustryInvoice/rsm:SupplyChainTradeTransaction/ram:ApplicableHeaderTradeSettlement/ram:InvoicerTradeParty/ram:SpecifiedLegalOrganization/ram:PostalTradeAddress/ram:CountrySubDivisionName</t>
  </si>
  <si>
    <t>INVOICER TRADE CONTACT</t>
  </si>
  <si>
    <t>/rsm:CrossIndustryInvoice
/rsm:SupplyChainTradeTransaction
/ram:ApplicableHeaderTradeSettlement
/ram:InvoicerTradeParty
/ram:DefinedTradeContact</t>
  </si>
  <si>
    <t>/rsm:CrossIndustryInvoice/rsm:SupplyChainTradeTransaction/ram:ApplicableHeaderTradeSettlement/ram:InvoicerTradeParty/ram:DefinedTradeContact</t>
  </si>
  <si>
    <t>/rsm:CrossIndustryInvoice
/rsm:SupplyChainTradeTransaction
/ram:ApplicableHeaderTradeSettlement
/ram:InvoicerTradeParty
/ram:DefinedTradeContact
/ram:PersonName</t>
  </si>
  <si>
    <t>/rsm:CrossIndustryInvoice/rsm:SupplyChainTradeTransaction/ram:ApplicableHeaderTradeSettlement/ram:InvoicerTradeParty/ram:DefinedTradeContact/ram:PersonName</t>
  </si>
  <si>
    <t>/rsm:CrossIndustryInvoice
/rsm:SupplyChainTradeTransaction
/ram:ApplicableHeaderTradeSettlement
/ram:InvoicerTradeParty
/ram:DefinedTradeContact
/ram:DepartmentName</t>
  </si>
  <si>
    <t>/rsm:CrossIndustryInvoice/rsm:SupplyChainTradeTransaction/ram:ApplicableHeaderTradeSettlement/ram:InvoicerTradeParty/ram:DefinedTradeContact/ram:DepartmentName</t>
  </si>
  <si>
    <t>/rsm:CrossIndustryInvoice
/rsm:SupplyChainTradeTransaction
/ram:ApplicableHeaderTradeSettlement
/ram:InvoicerTradeParty
/ram:DefinedTradeContact
/ram:TypeCode</t>
  </si>
  <si>
    <t>/rsm:CrossIndustryInvoice/rsm:SupplyChainTradeTransaction/ram:ApplicableHeaderTradeSettlement/ram:InvoicerTradeParty/ram:DefinedTradeContact/ram:TypeCode</t>
  </si>
  <si>
    <t>/rsm:CrossIndustryInvoice
/rsm:SupplyChainTradeTransaction
/ram:ApplicableHeaderTradeSettlement
/ram:InvoicerTradeParty
/ram:DefinedTradeContact
/ram:TelephoneUniversalCommunication</t>
  </si>
  <si>
    <t>/rsm:CrossIndustryInvoice/rsm:SupplyChainTradeTransaction/ram:ApplicableHeaderTradeSettlement/ram:InvoicerTradeParty/ram:DefinedTradeContact/ram:TelephoneUniversalCommunication</t>
  </si>
  <si>
    <t>/rsm:CrossIndustryInvoice
/rsm:SupplyChainTradeTransaction
/ram:ApplicableHeaderTradeSettlement
/ram:InvoicerTradeParty
/ram:DefinedTradeContact
/ram:TelephoneUniversalCommunication
/ram:CompleteNumber</t>
  </si>
  <si>
    <t>/rsm:CrossIndustryInvoice/rsm:SupplyChainTradeTransaction/ram:ApplicableHeaderTradeSettlement/ram:InvoicerTradeParty/ram:DefinedTradeContact/ram:TelephoneUniversalCommunication/ram:CompleteNumber</t>
  </si>
  <si>
    <t>/rsm:CrossIndustryInvoice
/rsm:SupplyChainTradeTransaction
/ram:ApplicableHeaderTradeSettlement
/ram:InvoicerTradeParty
/ram:DefinedTradeContact
/ram:FaxUniversalCommunication</t>
  </si>
  <si>
    <t>/rsm:CrossIndustryInvoice/rsm:SupplyChainTradeTransaction/ram:ApplicableHeaderTradeSettlement/ram:InvoicerTradeParty/ram:DefinedTradeContact/ram:FaxUniversalCommunication</t>
  </si>
  <si>
    <t>/rsm:CrossIndustryInvoice
/rsm:SupplyChainTradeTransaction
/ram:ApplicableHeaderTradeSettlement
/ram:InvoicerTradeParty
/ram:DefinedTradeContact
/ram:FaxUniversalCommunication
/ram:CompleteNumber</t>
  </si>
  <si>
    <t>/rsm:CrossIndustryInvoice/rsm:SupplyChainTradeTransaction/ram:ApplicableHeaderTradeSettlement/ram:InvoicerTradeParty/ram:DefinedTradeContact/ram:FaxUniversalCommunication/ram:CompleteNumber</t>
  </si>
  <si>
    <t>/rsm:CrossIndustryInvoice
/rsm:SupplyChainTradeTransaction
/ram:ApplicableHeaderTradeSettlement
/ram:InvoicerTradeParty
/ram:DefinedTradeContact
/ram:EmailURIUniversalCommunication</t>
  </si>
  <si>
    <t>/rsm:CrossIndustryInvoice/rsm:SupplyChainTradeTransaction/ram:ApplicableHeaderTradeSettlement/ram:InvoicerTradeParty/ram:DefinedTradeContact/ram:EmailURIUniversalCommunication</t>
  </si>
  <si>
    <t>/rsm:CrossIndustryInvoice
/rsm:SupplyChainTradeTransaction
/ram:ApplicableHeaderTradeSettlement
/ram:InvoicerTradeParty
/ram:DefinedTradeContact
/ram:EmailURIUniversalCommunication
/ram:URIID</t>
  </si>
  <si>
    <t>/rsm:CrossIndustryInvoice/rsm:SupplyChainTradeTransaction/ram:ApplicableHeaderTradeSettlement/ram:InvoicerTradeParty/ram:DefinedTradeContact/ram:EmailURIUniversalCommunication/ram:URIID</t>
  </si>
  <si>
    <t>INVOICER TRADE POSTAL ADDRESS</t>
  </si>
  <si>
    <t>/rsm:CrossIndustryInvoice
/rsm:SupplyChainTradeTransaction
/ram:ApplicableHeaderTradeSettlement
/ram:InvoicerTradeParty
/ram:PostalTradeAddress</t>
  </si>
  <si>
    <t>/rsm:CrossIndustryInvoice/rsm:SupplyChainTradeTransaction/ram:ApplicableHeaderTradeSettlement/ram:InvoicerTradeParty/ram:PostalTradeAddress</t>
  </si>
  <si>
    <t>Adresse postale</t>
  </si>
  <si>
    <t>/rsm:CrossIndustryInvoice
/rsm:SupplyChainTradeTransaction
/ram:ApplicableHeaderTradeSettlement
/ram:InvoicerTradeParty
/ram:PostalTradeAddress
/ram:PostcodeCode</t>
  </si>
  <si>
    <t>/rsm:CrossIndustryInvoice/rsm:SupplyChainTradeTransaction/ram:ApplicableHeaderTradeSettlement/ram:InvoicerTradeParty/ram:PostalTradeAddress/ram:PostcodeCode</t>
  </si>
  <si>
    <t>/rsm:CrossIndustryInvoice
/rsm:SupplyChainTradeTransaction
/ram:ApplicableHeaderTradeSettlement
/ram:InvoicerTradeParty
/ram:PostalTradeAddress
/ram:LineOne</t>
  </si>
  <si>
    <t>/rsm:CrossIndustryInvoice/rsm:SupplyChainTradeTransaction/ram:ApplicableHeaderTradeSettlement/ram:InvoicerTradeParty/ram:PostalTradeAddress/ram:LineOne</t>
  </si>
  <si>
    <t>/rsm:CrossIndustryInvoice
/rsm:SupplyChainTradeTransaction
/ram:ApplicableHeaderTradeSettlement
/ram:InvoicerTradeParty
/ram:PostalTradeAddress
/ram:LineTwo</t>
  </si>
  <si>
    <t>/rsm:CrossIndustryInvoice/rsm:SupplyChainTradeTransaction/ram:ApplicableHeaderTradeSettlement/ram:InvoicerTradeParty/ram:PostalTradeAddress/ram:LineTwo</t>
  </si>
  <si>
    <t>/rsm:CrossIndustryInvoice
/rsm:SupplyChainTradeTransaction
/ram:ApplicableHeaderTradeSettlement
/ram:InvoicerTradeParty
/ram:PostalTradeAddress
/ram:LineThree</t>
  </si>
  <si>
    <t>/rsm:CrossIndustryInvoice/rsm:SupplyChainTradeTransaction/ram:ApplicableHeaderTradeSettlement/ram:InvoicerTradeParty/ram:PostalTradeAddress/ram:LineThree</t>
  </si>
  <si>
    <t>/rsm:CrossIndustryInvoice
/rsm:SupplyChainTradeTransaction
/ram:ApplicableHeaderTradeSettlement
/ram:InvoicerTradeParty
/ram:PostalTradeAddress
/ram:CityName</t>
  </si>
  <si>
    <t>/rsm:CrossIndustryInvoice/rsm:SupplyChainTradeTransaction/ram:ApplicableHeaderTradeSettlement/ram:InvoicerTradeParty/ram:PostalTradeAddress/ram:CityName</t>
  </si>
  <si>
    <t>Localité</t>
  </si>
  <si>
    <t>/rsm:CrossIndustryInvoice
/rsm:SupplyChainTradeTransaction
/ram:ApplicableHeaderTradeSettlement
/ram:InvoicerTradeParty
/ram:PostalTradeAddress
/ram:CountryID</t>
  </si>
  <si>
    <t>/rsm:CrossIndustryInvoice/rsm:SupplyChainTradeTransaction/ram:ApplicableHeaderTradeSettlement/ram:InvoicerTradeParty/ram:PostalTradeAddress/ram:CountryID</t>
  </si>
  <si>
    <t>Code de pays</t>
  </si>
  <si>
    <t>/rsm:CrossIndustryInvoice
/rsm:SupplyChainTradeTransaction
/ram:ApplicableHeaderTradeSettlement
/ram:InvoicerTradeParty
/ram:PostalTradeAddress
/ram:CountrySubDivisionName</t>
  </si>
  <si>
    <t>/rsm:CrossIndustryInvoice/rsm:SupplyChainTradeTransaction/ram:ApplicableHeaderTradeSettlement/ram:InvoicerTradeParty/ram:PostalTradeAddress/ram:CountrySubDivisionName</t>
  </si>
  <si>
    <t>INVOICER TRADE ELECTRONIC ADDRESS</t>
  </si>
  <si>
    <t>/rsm:CrossIndustryInvoice
/rsm:SupplyChainTradeTransaction
/ram:ApplicableHeaderTradeSettlement
/ram:InvoicerTradeParty
/ram:URIUniversalCommunication</t>
  </si>
  <si>
    <t>/rsm:CrossIndustryInvoice/rsm:SupplyChainTradeTransaction/ram:ApplicableHeaderTradeSettlement/ram:InvoicerTradeParty/ram:URIUniversalCommunication</t>
  </si>
  <si>
    <t>/rsm:CrossIndustryInvoice
/rsm:SupplyChainTradeTransaction
/ram:ApplicableHeaderTradeSettlement
/ram:InvoicerTradeParty
/ram:URIUniversalCommunication
/ram:URIID</t>
  </si>
  <si>
    <t>/rsm:CrossIndustryInvoice/rsm:SupplyChainTradeTransaction/ram:ApplicableHeaderTradeSettlement/ram:InvoicerTradeParty/ram:URIUniversalCommunication/ram:URIID</t>
  </si>
  <si>
    <t>/rsm:CrossIndustryInvoice
/rsm:SupplyChainTradeTransaction
/ram:ApplicableHeaderTradeSettlement
/ram:InvoicerTradeParty
/ram:URIUniversalCommunication
/ram:URIID
/@schemeID</t>
  </si>
  <si>
    <t>/rsm:CrossIndustryInvoice/rsm:SupplyChainTradeTransaction/ram:ApplicableHeaderTradeSettlement/ram:InvoicerTradeParty/ram:URIUniversalCommunication/ram:URIID/@schemeID</t>
  </si>
  <si>
    <t>INVOICER TRADE VAT ID</t>
  </si>
  <si>
    <t>/rsm:CrossIndustryInvoice
/rsm:SupplyChainTradeTransaction
/ram:ApplicableHeaderTradeSettlement
/ram:InvoicerTradeParty
/ram:SpecifiedTaxRegistration</t>
  </si>
  <si>
    <t>/rsm:CrossIndustryInvoice/rsm:SupplyChainTradeTransaction/ram:ApplicableHeaderTradeSettlement/ram:InvoicerTradeParty/ram:SpecifiedTaxRegistration</t>
  </si>
  <si>
    <t>/rsm:CrossIndustryInvoice
/rsm:SupplyChainTradeTransaction
/ram:ApplicableHeaderTradeSettlement
/ram:InvoicerTradeParty
/ram:SpecifiedTaxRegistration
/ram:ID</t>
  </si>
  <si>
    <t>/rsm:CrossIndustryInvoice/rsm:SupplyChainTradeTransaction/ram:ApplicableHeaderTradeSettlement/ram:InvoicerTradeParty/ram:SpecifiedTaxRegistration/ram:ID</t>
  </si>
  <si>
    <t>Identifiant à la TVA du représentant fiscal</t>
  </si>
  <si>
    <t>/rsm:CrossIndustryInvoice
/rsm:SupplyChainTradeTransaction
/ram:ApplicableHeaderTradeSettlement
/ram:InvoicerTradeParty
/ram:SpecifiedTaxRegistration
/ram:ID
/@schemeID</t>
  </si>
  <si>
    <t>/rsm:CrossIndustryInvoice/rsm:SupplyChainTradeTransaction/ram:ApplicableHeaderTradeSettlement/ram:InvoicerTradeParty/ram:SpecifiedTaxRegistration/ram:ID/@schemeID</t>
  </si>
  <si>
    <t>INVOICEE TRADE PARTY</t>
  </si>
  <si>
    <t>/rsm:CrossIndustryInvoice
/rsm:SupplyChainTradeTransaction
/ram:ApplicableHeaderTradeSettlement
/ram:InvoiceeTradeParty</t>
  </si>
  <si>
    <t>/rsm:CrossIndustryInvoice/rsm:SupplyChainTradeTransaction/ram:ApplicableHeaderTradeSettlement/ram:InvoiceeTradeParty</t>
  </si>
  <si>
    <t>Facturer à</t>
  </si>
  <si>
    <t>CHORUSPRO : Valideur</t>
  </si>
  <si>
    <t>/rsm:CrossIndustryInvoice
/rsm:SupplyChainTradeTransaction
/ram:ApplicableHeaderTradeSettlement
/ram:InvoiceeTradeParty
/ram:ID</t>
  </si>
  <si>
    <t>/rsm:CrossIndustryInvoice/rsm:SupplyChainTradeTransaction/ram:ApplicableHeaderTradeSettlement/ram:InvoiceeTradeParty/ram:ID</t>
  </si>
  <si>
    <t>Identifiant du facturer à</t>
  </si>
  <si>
    <t>/rsm:CrossIndustryInvoice
/rsm:SupplyChainTradeTransaction
/ram:ApplicableHeaderTradeSettlement
/ram:InvoiceeTradeParty
/ram:GlobalID</t>
  </si>
  <si>
    <t>/rsm:CrossIndustryInvoice/rsm:SupplyChainTradeTransaction/ram:ApplicableHeaderTradeSettlement/ram:InvoiceeTradeParty/ram:GlobalID</t>
  </si>
  <si>
    <t>Identifiant global du facturer à</t>
  </si>
  <si>
    <t>/rsm:CrossIndustryInvoice
/rsm:SupplyChainTradeTransaction
/ram:ApplicableHeaderTradeSettlement
/ram:InvoiceeTradeParty
/ram:GlobalID
/@schemeID</t>
  </si>
  <si>
    <t>/rsm:CrossIndustryInvoice/rsm:SupplyChainTradeTransaction/ram:ApplicableHeaderTradeSettlement/ram:InvoiceeTradeParty/ram:GlobalID/@schemeID</t>
  </si>
  <si>
    <t>/rsm:CrossIndustryInvoice
/rsm:SupplyChainTradeTransaction
/ram:ApplicableHeaderTradeSettlement
/ram:InvoiceeTradeParty
/ram:Name</t>
  </si>
  <si>
    <t>/rsm:CrossIndustryInvoice/rsm:SupplyChainTradeTransaction/ram:ApplicableHeaderTradeSettlement/ram:InvoiceeTradeParty/ram:Name</t>
  </si>
  <si>
    <t>Raison sociale du facturer à</t>
  </si>
  <si>
    <t>CHORUSPRO : Valideur, NOM Légal</t>
  </si>
  <si>
    <t>INVOICEE TRADE LEGAL ORGANIZATION</t>
  </si>
  <si>
    <t>/rsm:CrossIndustryInvoice
/rsm:SupplyChainTradeTransaction
/ram:ApplicableHeaderTradeSettlement
/ram:InvoiceeTradeParty
/ram:SpecifiedLegalOrganization</t>
  </si>
  <si>
    <t>/rsm:CrossIndustryInvoice/rsm:SupplyChainTradeTransaction/ram:ApplicableHeaderTradeSettlement/ram:InvoiceeTradeParty/ram:SpecifiedLegalOrganization</t>
  </si>
  <si>
    <t>Identifiant d’enregistrement légal du facturer à</t>
  </si>
  <si>
    <t>/rsm:CrossIndustryInvoice
/rsm:SupplyChainTradeTransaction
/ram:ApplicableHeaderTradeSettlement
/ram:InvoiceeTradeParty
/ram:SpecifiedLegalOrganization
/ram:ID</t>
  </si>
  <si>
    <t>/rsm:CrossIndustryInvoice/rsm:SupplyChainTradeTransaction/ram:ApplicableHeaderTradeSettlement/ram:InvoiceeTradeParty/ram:SpecifiedLegalOrganization/ram:ID</t>
  </si>
  <si>
    <t>Identifiant d'enregistrement légal du facturer à</t>
  </si>
  <si>
    <t>CHORUSPRO : Valideur, Identifiant</t>
  </si>
  <si>
    <t>/rsm:CrossIndustryInvoice
/rsm:SupplyChainTradeTransaction
/ram:ApplicableHeaderTradeSettlement
/ram:InvoiceeTradeParty
/ram:SpecifiedLegalOrganization
/ram:ID
/@schemeID</t>
  </si>
  <si>
    <t>/rsm:CrossIndustryInvoice/rsm:SupplyChainTradeTransaction/ram:ApplicableHeaderTradeSettlement/ram:InvoiceeTradeParty/ram:SpecifiedLegalOrganization/ram:ID/@schemeID</t>
  </si>
  <si>
    <t>CHORUSPRO : Valideur, Type d'Identifiant</t>
  </si>
  <si>
    <t>/rsm:CrossIndustryInvoice
/rsm:SupplyChainTradeTransaction
/ram:ApplicableHeaderTradeSettlement
/ram:InvoiceeTradeParty
/ram:SpecifiedLegalOrganization
/ram:TradingBusinessName</t>
  </si>
  <si>
    <t>/rsm:CrossIndustryInvoice/rsm:SupplyChainTradeTransaction/ram:ApplicableHeaderTradeSettlement/ram:InvoiceeTradeParty/ram:SpecifiedLegalOrganization/ram:TradingBusinessName</t>
  </si>
  <si>
    <t>INVOICEE LEGAL POSTAL ADDRESS</t>
  </si>
  <si>
    <t>/rsm:CrossIndustryInvoice
/rsm:SupplyChainTradeTransaction
/ram:ApplicableHeaderTradeSettlement
/ram:InvoiceeTradeParty
/ram:SpecifiedLegalOrganization
/ram:PostalTradeAddress</t>
  </si>
  <si>
    <t>/rsm:CrossIndustryInvoice/rsm:SupplyChainTradeTransaction/ram:ApplicableHeaderTradeSettlement/ram:InvoiceeTradeParty/ram:SpecifiedLegalOrganization/ram:PostalTradeAddress</t>
  </si>
  <si>
    <t>/rsm:CrossIndustryInvoice
/rsm:SupplyChainTradeTransaction
/ram:ApplicableHeaderTradeSettlement
/ram:InvoiceeTradeParty
/ram:SpecifiedLegalOrganization
/ram:PostalTradeAddress
/ram:PostcodeCode</t>
  </si>
  <si>
    <t>/rsm:CrossIndustryInvoice/rsm:SupplyChainTradeTransaction/ram:ApplicableHeaderTradeSettlement/ram:InvoiceeTradeParty/ram:SpecifiedLegalOrganization/ram:PostalTradeAddress/ram:PostcodeCode</t>
  </si>
  <si>
    <t>/rsm:CrossIndustryInvoice
/rsm:SupplyChainTradeTransaction
/ram:ApplicableHeaderTradeSettlement
/ram:InvoiceeTradeParty
/ram:SpecifiedLegalOrganization
/ram:PostalTradeAddress
/ram:LineOne</t>
  </si>
  <si>
    <t>/rsm:CrossIndustryInvoice/rsm:SupplyChainTradeTransaction/ram:ApplicableHeaderTradeSettlement/ram:InvoiceeTradeParty/ram:SpecifiedLegalOrganization/ram:PostalTradeAddress/ram:LineOne</t>
  </si>
  <si>
    <t>/rsm:CrossIndustryInvoice
/rsm:SupplyChainTradeTransaction
/ram:ApplicableHeaderTradeSettlement
/ram:InvoiceeTradeParty
/ram:SpecifiedLegalOrganization
/ram:PostalTradeAddress
/ram:LineTwo</t>
  </si>
  <si>
    <t>/rsm:CrossIndustryInvoice/rsm:SupplyChainTradeTransaction/ram:ApplicableHeaderTradeSettlement/ram:InvoiceeTradeParty/ram:SpecifiedLegalOrganization/ram:PostalTradeAddress/ram:LineTwo</t>
  </si>
  <si>
    <t>/rsm:CrossIndustryInvoice
/rsm:SupplyChainTradeTransaction
/ram:ApplicableHeaderTradeSettlement
/ram:InvoiceeTradeParty
/ram:SpecifiedLegalOrganization
/ram:PostalTradeAddress
/ram:LineThree</t>
  </si>
  <si>
    <t>/rsm:CrossIndustryInvoice/rsm:SupplyChainTradeTransaction/ram:ApplicableHeaderTradeSettlement/ram:InvoiceeTradeParty/ram:SpecifiedLegalOrganization/ram:PostalTradeAddress/ram:LineThree</t>
  </si>
  <si>
    <t>/rsm:CrossIndustryInvoice
/rsm:SupplyChainTradeTransaction
/ram:ApplicableHeaderTradeSettlement
/ram:InvoiceeTradeParty
/ram:SpecifiedLegalOrganization
/ram:PostalTradeAddress
/ram:CityName</t>
  </si>
  <si>
    <t>/rsm:CrossIndustryInvoice/rsm:SupplyChainTradeTransaction/ram:ApplicableHeaderTradeSettlement/ram:InvoiceeTradeParty/ram:SpecifiedLegalOrganization/ram:PostalTradeAddress/ram:CityName</t>
  </si>
  <si>
    <t>/rsm:CrossIndustryInvoice
/rsm:SupplyChainTradeTransaction
/ram:ApplicableHeaderTradeSettlement
/ram:InvoiceeTradeParty
/ram:SpecifiedLegalOrganization
/ram:PostalTradeAddress
/ram:CountryID</t>
  </si>
  <si>
    <t>/rsm:CrossIndustryInvoice/rsm:SupplyChainTradeTransaction/ram:ApplicableHeaderTradeSettlement/ram:InvoiceeTradeParty/ram:SpecifiedLegalOrganization/ram:PostalTradeAddress/ram:CountryID</t>
  </si>
  <si>
    <t>/rsm:CrossIndustryInvoice
/rsm:SupplyChainTradeTransaction
/ram:ApplicableHeaderTradeSettlement
/ram:InvoiceeTradeParty
/ram:SpecifiedLegalOrganization
/ram:PostalTradeAddress
/ram:CountrySubDivisionName</t>
  </si>
  <si>
    <t>/rsm:CrossIndustryInvoice/rsm:SupplyChainTradeTransaction/ram:ApplicableHeaderTradeSettlement/ram:InvoiceeTradeParty/ram:SpecifiedLegalOrganization/ram:PostalTradeAddress/ram:CountrySubDivisionName</t>
  </si>
  <si>
    <t>INVOICEE TRADE CONTACT</t>
  </si>
  <si>
    <t>/rsm:CrossIndustryInvoice
/rsm:SupplyChainTradeTransaction
/ram:ApplicableHeaderTradeSettlement
/ram:InvoiceeTradeParty
/ram:DefinedTradeContact</t>
  </si>
  <si>
    <t>/rsm:CrossIndustryInvoice/rsm:SupplyChainTradeTransaction/ram:ApplicableHeaderTradeSettlement/ram:InvoiceeTradeParty/ram:DefinedTradeContact</t>
  </si>
  <si>
    <t>Coordonnées du facturer à</t>
  </si>
  <si>
    <t>/rsm:CrossIndustryInvoice
/rsm:SupplyChainTradeTransaction
/ram:ApplicableHeaderTradeSettlement
/ram:InvoiceeTradeParty
/ram:DefinedTradeContact
/ram:PersonName</t>
  </si>
  <si>
    <t>/rsm:CrossIndustryInvoice/rsm:SupplyChainTradeTransaction/ram:ApplicableHeaderTradeSettlement/ram:InvoiceeTradeParty/ram:DefinedTradeContact/ram:PersonName</t>
  </si>
  <si>
    <t>Point de contact facturer à</t>
  </si>
  <si>
    <t>CHORUSPRO : Valideur, Nom contact</t>
  </si>
  <si>
    <t>/rsm:CrossIndustryInvoice
/rsm:SupplyChainTradeTransaction
/ram:ApplicableHeaderTradeSettlement
/ram:InvoiceeTradeParty
/ram:DefinedTradeContact
/ram:DepartmentName</t>
  </si>
  <si>
    <t>/rsm:CrossIndustryInvoice/rsm:SupplyChainTradeTransaction/ram:ApplicableHeaderTradeSettlement/ram:InvoiceeTradeParty/ram:DefinedTradeContact/ram:DepartmentName</t>
  </si>
  <si>
    <t>/rsm:CrossIndustryInvoice
/rsm:SupplyChainTradeTransaction
/ram:ApplicableHeaderTradeSettlement
/ram:InvoiceeTradeParty
/ram:DefinedTradeContact
/ram:TypeCode</t>
  </si>
  <si>
    <t>/rsm:CrossIndustryInvoice/rsm:SupplyChainTradeTransaction/ram:ApplicableHeaderTradeSettlement/ram:InvoiceeTradeParty/ram:DefinedTradeContact/ram:TypeCode</t>
  </si>
  <si>
    <t>/rsm:CrossIndustryInvoice
/rsm:SupplyChainTradeTransaction
/ram:ApplicableHeaderTradeSettlement
/ram:InvoiceeTradeParty
/ram:DefinedTradeContact
/ram:TelephoneUniversalCommunication</t>
  </si>
  <si>
    <t>/rsm:CrossIndustryInvoice/rsm:SupplyChainTradeTransaction/ram:ApplicableHeaderTradeSettlement/ram:InvoiceeTradeParty/ram:DefinedTradeContact/ram:TelephoneUniversalCommunication</t>
  </si>
  <si>
    <t>/rsm:CrossIndustryInvoice
/rsm:SupplyChainTradeTransaction
/ram:ApplicableHeaderTradeSettlement
/ram:InvoiceeTradeParty
/ram:DefinedTradeContact
/ram:TelephoneUniversalCommunication
/ram:CompleteNumber</t>
  </si>
  <si>
    <t>/rsm:CrossIndustryInvoice/rsm:SupplyChainTradeTransaction/ram:ApplicableHeaderTradeSettlement/ram:InvoiceeTradeParty/ram:DefinedTradeContact/ram:TelephoneUniversalCommunication/ram:CompleteNumber</t>
  </si>
  <si>
    <t>Numéro de téléphone du facturer à</t>
  </si>
  <si>
    <t>CHORUSPRO : Valideur, Téléphone Contact</t>
  </si>
  <si>
    <t>/rsm:CrossIndustryInvoice
/rsm:SupplyChainTradeTransaction
/ram:ApplicableHeaderTradeSettlement
/ram:InvoiceeTradeParty
/ram:DefinedTradeContact
/ram:FaxUniversalCommunication</t>
  </si>
  <si>
    <t>/rsm:CrossIndustryInvoice/rsm:SupplyChainTradeTransaction/ram:ApplicableHeaderTradeSettlement/ram:InvoiceeTradeParty/ram:DefinedTradeContact/ram:FaxUniversalCommunication</t>
  </si>
  <si>
    <t>/rsm:CrossIndustryInvoice
/rsm:SupplyChainTradeTransaction
/ram:ApplicableHeaderTradeSettlement
/ram:InvoiceeTradeParty
/ram:DefinedTradeContact
/ram:FaxUniversalCommunication
/ram:CompleteNumber</t>
  </si>
  <si>
    <t>/rsm:CrossIndustryInvoice/rsm:SupplyChainTradeTransaction/ram:ApplicableHeaderTradeSettlement/ram:InvoiceeTradeParty/ram:DefinedTradeContact/ram:FaxUniversalCommunication/ram:CompleteNumber</t>
  </si>
  <si>
    <t>Numéro de fax du contact facturer à</t>
  </si>
  <si>
    <t>CHORUSPRO : Valideur, Télécopie Contact</t>
  </si>
  <si>
    <t>/rsm:CrossIndustryInvoice
/rsm:SupplyChainTradeTransaction
/ram:ApplicableHeaderTradeSettlement
/ram:InvoiceeTradeParty
/ram:DefinedTradeContact
/ram:EmailURIUniversalCommunication</t>
  </si>
  <si>
    <t>/rsm:CrossIndustryInvoice/rsm:SupplyChainTradeTransaction/ram:ApplicableHeaderTradeSettlement/ram:InvoiceeTradeParty/ram:DefinedTradeContact/ram:EmailURIUniversalCommunication</t>
  </si>
  <si>
    <t>/rsm:CrossIndustryInvoice
/rsm:SupplyChainTradeTransaction
/ram:ApplicableHeaderTradeSettlement
/ram:InvoiceeTradeParty
/ram:DefinedTradeContact
/ram:EmailURIUniversalCommunication
/ram:URIID</t>
  </si>
  <si>
    <t>/rsm:CrossIndustryInvoice/rsm:SupplyChainTradeTransaction/ram:ApplicableHeaderTradeSettlement/ram:InvoiceeTradeParty/ram:DefinedTradeContact/ram:EmailURIUniversalCommunication/ram:URIID</t>
  </si>
  <si>
    <t>Adresse électronique du contact facturer à</t>
  </si>
  <si>
    <t>CHORUSPRO : Valideur, Courriel Contact</t>
  </si>
  <si>
    <t>INVOICEE TRADE POSTAL ADDRESS</t>
  </si>
  <si>
    <t>/rsm:CrossIndustryInvoice
/rsm:SupplyChainTradeTransaction
/ram:ApplicableHeaderTradeSettlement
/ram:InvoiceeTradeParty
/ram:PostalTradeAddress</t>
  </si>
  <si>
    <t>/rsm:CrossIndustryInvoice/rsm:SupplyChainTradeTransaction/ram:ApplicableHeaderTradeSettlement/ram:InvoiceeTradeParty/ram:PostalTradeAddress</t>
  </si>
  <si>
    <t>Adresse postale du facturer à</t>
  </si>
  <si>
    <t>CHORUSPRO : Valideur
SINON : Adresse Postale de Facturation</t>
  </si>
  <si>
    <t>/rsm:CrossIndustryInvoice
/rsm:SupplyChainTradeTransaction
/ram:ApplicableHeaderTradeSettlement
/ram:InvoiceeTradeParty
/ram:PostalTradeAddress
/ram:PostcodeCode</t>
  </si>
  <si>
    <t>/rsm:CrossIndustryInvoice/rsm:SupplyChainTradeTransaction/ram:ApplicableHeaderTradeSettlement/ram:InvoiceeTradeParty/ram:PostalTradeAddress/ram:PostcodeCode</t>
  </si>
  <si>
    <t>Code postal du facturer à</t>
  </si>
  <si>
    <t>CHORUSPRO : Valideur, Adresse Code Postal</t>
  </si>
  <si>
    <t>/rsm:CrossIndustryInvoice
/rsm:SupplyChainTradeTransaction
/ram:ApplicableHeaderTradeSettlement
/ram:InvoiceeTradeParty
/ram:PostalTradeAddress
/ram:LineOne</t>
  </si>
  <si>
    <t>/rsm:CrossIndustryInvoice/rsm:SupplyChainTradeTransaction/ram:ApplicableHeaderTradeSettlement/ram:InvoiceeTradeParty/ram:PostalTradeAddress/ram:LineOne</t>
  </si>
  <si>
    <t>Adresse du facturer à - Ligne 1</t>
  </si>
  <si>
    <t>CHORUSPRO : Valideur, Adresse Ligne Adresse</t>
  </si>
  <si>
    <t>/rsm:CrossIndustryInvoice
/rsm:SupplyChainTradeTransaction
/ram:ApplicableHeaderTradeSettlement
/ram:InvoiceeTradeParty
/ram:PostalTradeAddress
/ram:LineTwo</t>
  </si>
  <si>
    <t>/rsm:CrossIndustryInvoice/rsm:SupplyChainTradeTransaction/ram:ApplicableHeaderTradeSettlement/ram:InvoiceeTradeParty/ram:PostalTradeAddress/ram:LineTwo</t>
  </si>
  <si>
    <t>Adresse du facturer à - Ligne 2</t>
  </si>
  <si>
    <t>/rsm:CrossIndustryInvoice
/rsm:SupplyChainTradeTransaction
/ram:ApplicableHeaderTradeSettlement
/ram:InvoiceeTradeParty
/ram:PostalTradeAddress
/ram:LineThree</t>
  </si>
  <si>
    <t>/rsm:CrossIndustryInvoice/rsm:SupplyChainTradeTransaction/ram:ApplicableHeaderTradeSettlement/ram:InvoiceeTradeParty/ram:PostalTradeAddress/ram:LineThree</t>
  </si>
  <si>
    <t>Adresse du facturer à - Ligne 3</t>
  </si>
  <si>
    <t>/rsm:CrossIndustryInvoice
/rsm:SupplyChainTradeTransaction
/ram:ApplicableHeaderTradeSettlement
/ram:InvoiceeTradeParty
/ram:PostalTradeAddress
/ram:CityName</t>
  </si>
  <si>
    <t>/rsm:CrossIndustryInvoice/rsm:SupplyChainTradeTransaction/ram:ApplicableHeaderTradeSettlement/ram:InvoiceeTradeParty/ram:PostalTradeAddress/ram:CityName</t>
  </si>
  <si>
    <t>Localité du facturer à</t>
  </si>
  <si>
    <t>CHORUSPRO : Valideur, Adresse Commune</t>
  </si>
  <si>
    <t>/rsm:CrossIndustryInvoice
/rsm:SupplyChainTradeTransaction
/ram:ApplicableHeaderTradeSettlement
/ram:InvoiceeTradeParty
/ram:PostalTradeAddress
/ram:CountryID</t>
  </si>
  <si>
    <t>/rsm:CrossIndustryInvoice/rsm:SupplyChainTradeTransaction/ram:ApplicableHeaderTradeSettlement/ram:InvoiceeTradeParty/ram:PostalTradeAddress/ram:CountryID</t>
  </si>
  <si>
    <t>Code de pays du facturer à</t>
  </si>
  <si>
    <t>CHORUSPRO : Valideur, Code Pays</t>
  </si>
  <si>
    <t>/rsm:CrossIndustryInvoice
/rsm:SupplyChainTradeTransaction
/ram:ApplicableHeaderTradeSettlement
/ram:InvoiceeTradeParty
/ram:PostalTradeAddress
/ram:CountrySubDivisionName</t>
  </si>
  <si>
    <t>/rsm:CrossIndustryInvoice/rsm:SupplyChainTradeTransaction/ram:ApplicableHeaderTradeSettlement/ram:InvoiceeTradeParty/ram:PostalTradeAddress/ram:CountrySubDivisionName</t>
  </si>
  <si>
    <t>Subdivision du pays du facturer à</t>
  </si>
  <si>
    <t>INVOICEE TRADE ELECTRONIC ADDRESS</t>
  </si>
  <si>
    <t>/rsm:CrossIndustryInvoice
/rsm:SupplyChainTradeTransaction
/ram:ApplicableHeaderTradeSettlement
/ram:InvoiceeTradeParty
/ram:URIUniversalCommunication</t>
  </si>
  <si>
    <t>/rsm:CrossIndustryInvoice/rsm:SupplyChainTradeTransaction/ram:ApplicableHeaderTradeSettlement/ram:InvoiceeTradeParty/ram:URIUniversalCommunication</t>
  </si>
  <si>
    <t>/rsm:CrossIndustryInvoice
/rsm:SupplyChainTradeTransaction
/ram:ApplicableHeaderTradeSettlement
/ram:InvoiceeTradeParty
/ram:URIUniversalCommunication
/ram:URIID</t>
  </si>
  <si>
    <t>/rsm:CrossIndustryInvoice/rsm:SupplyChainTradeTransaction/ram:ApplicableHeaderTradeSettlement/ram:InvoiceeTradeParty/ram:URIUniversalCommunication/ram:URIID</t>
  </si>
  <si>
    <t>/rsm:CrossIndustryInvoice
/rsm:SupplyChainTradeTransaction
/ram:ApplicableHeaderTradeSettlement
/ram:InvoiceeTradeParty
/ram:URIUniversalCommunication
/ram:URIID
/@schemeID</t>
  </si>
  <si>
    <t>/rsm:CrossIndustryInvoice/rsm:SupplyChainTradeTransaction/ram:ApplicableHeaderTradeSettlement/ram:InvoiceeTradeParty/ram:URIUniversalCommunication/ram:URIID/@schemeID</t>
  </si>
  <si>
    <t>INVOICEE TRADE VAT ID</t>
  </si>
  <si>
    <t>/rsm:CrossIndustryInvoice
/rsm:SupplyChainTradeTransaction
/ram:ApplicableHeaderTradeSettlement
/ram:InvoiceeTradeParty
/ram:SpecifiedTaxRegistration</t>
  </si>
  <si>
    <t>/rsm:CrossIndustryInvoice/rsm:SupplyChainTradeTransaction/ram:ApplicableHeaderTradeSettlement/ram:InvoiceeTradeParty/ram:SpecifiedTaxRegistration</t>
  </si>
  <si>
    <t>/rsm:CrossIndustryInvoice
/rsm:SupplyChainTradeTransaction
/ram:ApplicableHeaderTradeSettlement
/ram:InvoiceeTradeParty
/ram:SpecifiedTaxRegistration
/ram:ID</t>
  </si>
  <si>
    <t>/rsm:CrossIndustryInvoice/rsm:SupplyChainTradeTransaction/ram:ApplicableHeaderTradeSettlement/ram:InvoiceeTradeParty/ram:SpecifiedTaxRegistration/ram:ID</t>
  </si>
  <si>
    <t>/rsm:CrossIndustryInvoice
/rsm:SupplyChainTradeTransaction
/ram:ApplicableHeaderTradeSettlement
/ram:InvoiceeTradeParty
/ram:SpecifiedTaxRegistration
/ram:ID
/@schemeID</t>
  </si>
  <si>
    <t>/rsm:CrossIndustryInvoice/rsm:SupplyChainTradeTransaction/ram:ApplicableHeaderTradeSettlement/ram:InvoiceeTradeParty/ram:SpecifiedTaxRegistration/ram:ID/@schemeID</t>
  </si>
  <si>
    <t>BG-10</t>
  </si>
  <si>
    <t>PAYEE</t>
  </si>
  <si>
    <t>A group of business terms providing information about the Payee, i.e. the role that receives the payment.</t>
  </si>
  <si>
    <t>The role of Payee may be fulfilled by another party than the Seller, e.g. a factoring service.</t>
  </si>
  <si>
    <t>This group makes it possible to identify the invoices to be paid to a third-party Payee in the case of factoring.
CHORUS PRO: In the event of subrogation factoring, the legal information associated with subrogation must be present in the PDF visual presentation of the invoice.
In this case, the bank identifier oresent in the invoice is the Factor one.</t>
  </si>
  <si>
    <t>/rsm:CrossIndustryInvoice
/rsm:SupplyChainTradeTransaction
/ram:ApplicableHeaderTradeSettlement
/ram:PayeeTradeParty</t>
  </si>
  <si>
    <t>/rsm:CrossIndustryInvoice/rsm:SupplyChainTradeTransaction/ram:ApplicableHeaderTradeSettlement/ram:PayeeTradeParty</t>
  </si>
  <si>
    <t>BÉNÉFICIAIRE</t>
  </si>
  <si>
    <t>Groupe de termes métiers fournissant des informations sur le Bénéficiaire, c'est-à-dire le rôle qui reçoit le paiement.</t>
  </si>
  <si>
    <t>Le rôle du bénéficiaire peut être rempli par une autre partie que le vendeur, par ex. un service d'affacturage.</t>
  </si>
  <si>
    <t xml:space="preserve">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 </t>
  </si>
  <si>
    <t>BT-60</t>
  </si>
  <si>
    <t>Payee identifier
Scheme identifier</t>
  </si>
  <si>
    <t>An identifier for the Payee.
The identification scheme identifier of the Payee identifier.</t>
  </si>
  <si>
    <t>/rsm:CrossIndustryInvoice
/rsm:SupplyChainTradeTransaction
/ram:ApplicableHeaderTradeSettlement
/ram:PayeeTradeParty
/ram:ID</t>
  </si>
  <si>
    <t>/rsm:CrossIndustryInvoice/rsm:SupplyChainTradeTransaction/ram:ApplicableHeaderTradeSettlement/ram:PayeeTradeParty/ram:ID</t>
  </si>
  <si>
    <t>Identifiant du bénéficiaire</t>
  </si>
  <si>
    <t>Identification du Bénéficiaire.</t>
  </si>
  <si>
    <t>Si aucun schéma n'est spécifié, il doit être connu de l'acheteur et du vendeur, par exemple un identifiant attribué par l'acheteur ou le vendeur précédemment échangé: Nom</t>
  </si>
  <si>
    <t>BT-60-0</t>
  </si>
  <si>
    <t>Payee scheme identifier</t>
  </si>
  <si>
    <t>/rsm:CrossIndustryInvoice
/rsm:SupplyChainTradeTransaction
/ram:ApplicableHeaderTradeSettlement
/ram:PayeeTradeParty
/ram:GlobalID</t>
  </si>
  <si>
    <t>/rsm:CrossIndustryInvoice/rsm:SupplyChainTradeTransaction/ram:ApplicableHeaderTradeSettlement/ram:PayeeTradeParty/ram:GlobalID</t>
  </si>
  <si>
    <t>BT-60-1</t>
  </si>
  <si>
    <t>Identifiant du schéma de l'identifiant du bénéficiaire</t>
  </si>
  <si>
    <t>/rsm:CrossIndustryInvoice
/rsm:SupplyChainTradeTransaction
/ram:ApplicableHeaderTradeSettlement
/ram:PayeeTradeParty
/ram:GlobalID
/@schemeID</t>
  </si>
  <si>
    <t>/rsm:CrossIndustryInvoice/rsm:SupplyChainTradeTransaction/ram:ApplicableHeaderTradeSettlement/ram:PayeeTradeParty/ram:GlobalID/@schemeID</t>
  </si>
  <si>
    <t>BT-59</t>
  </si>
  <si>
    <t>Payee name</t>
  </si>
  <si>
    <t>The name of the Payee.</t>
  </si>
  <si>
    <t>Shall be used when the Payee is different from the Seller. The Payee name may however be the same as the Seller name.</t>
  </si>
  <si>
    <t>If the PAYEE party bock is present, the name of the Payee is mandatory</t>
  </si>
  <si>
    <t>BR-17: The Payee name (BT-59) shall be provided in the Invoice, if the Payee (BG-10) is different from the Seller (BG-4).</t>
  </si>
  <si>
    <t>/rsm:CrossIndustryInvoice
/rsm:SupplyChainTradeTransaction
/ram:ApplicableHeaderTradeSettlement
/ram:PayeeTradeParty
/ram:Name</t>
  </si>
  <si>
    <t>/rsm:CrossIndustryInvoice/rsm:SupplyChainTradeTransaction/ram:ApplicableHeaderTradeSettlement/ram:PayeeTradeParty/ram:Name</t>
  </si>
  <si>
    <t>Nom du bénéficiaire</t>
  </si>
  <si>
    <t>Nom du Bénéficiaire.</t>
  </si>
  <si>
    <t>Doit être utilisé lorsque le Bénéficiaire est différent du Vendeur. Le nom du bénéficiaire peut cependant être identique au nom du vendeur.</t>
  </si>
  <si>
    <t>Si le boc "Bénéficiaire" est présent, le nom du bénéficiare est obligatoire</t>
  </si>
  <si>
    <t>BR-17 : Le Nom du bénéficiaire (BT-59) doit figurer dans la Facture, si le Bénéficiaire (BG-10) est différent du Vendeur (BG-4).</t>
  </si>
  <si>
    <t>Payee Role Code</t>
  </si>
  <si>
    <t>A code specifying the role of this trade party.</t>
  </si>
  <si>
    <t>To be chosen from the entries in UNCL 3035, for instance :
DL : Factor
DS : Distributor
MOP : Market operator</t>
  </si>
  <si>
    <t>/rsm:CrossIndustryInvoice
/rsm:SupplyChainTradeTransaction
/ram:ApplicableHeaderTradeSettlement
/ram:PayeeTradeParty
/ram:RoleCode</t>
  </si>
  <si>
    <t>/rsm:CrossIndustryInvoice/rsm:SupplyChainTradeTransaction/ram:ApplicableHeaderTradeSettlement/ram:PayeeTradeParty/ram:RoleCode</t>
  </si>
  <si>
    <t>Code du Role du Bénéficiaire</t>
  </si>
  <si>
    <t>Code qualifiant le rôle du Bénéficiaire</t>
  </si>
  <si>
    <t>A choisir dans la lsite  UNCL 3035, par exemple :
DL : Factor
DS : Distributor
MOP : Market operator</t>
  </si>
  <si>
    <t>BT-61-00</t>
  </si>
  <si>
    <t>PAYEE LEGAL REGISTRATION</t>
  </si>
  <si>
    <t>/rsm:CrossIndustryInvoice
/rsm:SupplyChainTradeTransaction
/ram:ApplicableHeaderTradeSettlement
/ram:PayeeTradeParty
/ram:SpecifiedLegalOrganization</t>
  </si>
  <si>
    <t>/rsm:CrossIndustryInvoice/rsm:SupplyChainTradeTransaction/ram:ApplicableHeaderTradeSettlement/ram:PayeeTradeParty/ram:SpecifiedLegalOrganization</t>
  </si>
  <si>
    <t>(IDENTIFIANT D’ENREGISTREMENT LÉGAL DU BÉNÉFICIAIRE)</t>
  </si>
  <si>
    <t>BT-61</t>
  </si>
  <si>
    <t>Payee legal registration identifier
Scheme identifier</t>
  </si>
  <si>
    <t>An identifier issued by an official registrar that identifies the Payee as a legal entity or person.
The identification scheme identifier of the Payee legal registration identifier.</t>
  </si>
  <si>
    <t>If no scheme is specified, it should be known by Buyer and Seller, e.g. the identifier that is exclusively used in the applicable legal environment.
If used, the identification scheme shall be chosen from the entries of the list published by the ISO/IEC 6523 maintenance agency.</t>
  </si>
  <si>
    <t>/rsm:CrossIndustryInvoice
/rsm:SupplyChainTradeTransaction
/ram:ApplicableHeaderTradeSettlement
/ram:PayeeTradeParty
/ram:SpecifiedLegalOrganization
/ram:ID</t>
  </si>
  <si>
    <t>/rsm:CrossIndustryInvoice/rsm:SupplyChainTradeTransaction/ram:ApplicableHeaderTradeSettlement/ram:PayeeTradeParty/ram:SpecifiedLegalOrganization/ram:ID</t>
  </si>
  <si>
    <t>Identifiant d’enregistrement légal du bénéficiaire</t>
  </si>
  <si>
    <t>Identifiant délivré par un organisme d’enregistrement officiel, qui identifie le Bénéficiaire comme une entité juridique ou une personne morale.</t>
  </si>
  <si>
    <t>Si aucun schéma n'est spécifié, il doit être connu de l'acheteur et du vendeur, par exemple l'identifiant qui est exclusivement utilisé dans l'environnement juridique applicable.</t>
  </si>
  <si>
    <t>BT-61-1</t>
  </si>
  <si>
    <t>The identification scheme identifier of the Payee legal registration identifier.</t>
  </si>
  <si>
    <t>/rsm:CrossIndustryInvoice
/rsm:SupplyChainTradeTransaction
/ram:ApplicableHeaderTradeSettlement
/ram:PayeeTradeParty
/ram:SpecifiedLegalOrganization
/ram:ID
/@schemeID</t>
  </si>
  <si>
    <t>/rsm:CrossIndustryInvoice/rsm:SupplyChainTradeTransaction/ram:ApplicableHeaderTradeSettlement/ram:PayeeTradeParty/ram:SpecifiedLegalOrganization/ram:ID/@schemeID</t>
  </si>
  <si>
    <t>Identifiant du schéma de l'identifiant d'enregistrement légal du bénéficiaire</t>
  </si>
  <si>
    <t>/rsm:CrossIndustryInvoice
/rsm:SupplyChainTradeTransaction
/ram:ApplicableHeaderTradeSettlement
/ram:PayeeTradeParty
/ram:SpecifiedLegalOrganization
/ram:TradingBusinessName</t>
  </si>
  <si>
    <t>/rsm:CrossIndustryInvoice/rsm:SupplyChainTradeTransaction/ram:ApplicableHeaderTradeSettlement/ram:PayeeTradeParty/ram:SpecifiedLegalOrganization/ram:TradingBusinessName</t>
  </si>
  <si>
    <t>PAYEE LEGAL POSTAL ADDRESS</t>
  </si>
  <si>
    <t>/rsm:CrossIndustryInvoice
/rsm:SupplyChainTradeTransaction
/ram:ApplicableHeaderTradeSettlement
/ram:PayeeTradeParty
/ram:SpecifiedLegalOrganization
/ram:PostalTradeAddress</t>
  </si>
  <si>
    <t>/rsm:CrossIndustryInvoice/rsm:SupplyChainTradeTransaction/ram:ApplicableHeaderTradeSettlement/ram:PayeeTradeParty/ram:SpecifiedLegalOrganization/ram:PostalTradeAddress</t>
  </si>
  <si>
    <t>/rsm:CrossIndustryInvoice
/rsm:SupplyChainTradeTransaction
/ram:ApplicableHeaderTradeSettlement
/ram:PayeeTradeParty
/ram:SpecifiedLegalOrganization
/ram:PostalTradeAddress
/ram:PostcodeCode</t>
  </si>
  <si>
    <t>/rsm:CrossIndustryInvoice/rsm:SupplyChainTradeTransaction/ram:ApplicableHeaderTradeSettlement/ram:PayeeTradeParty/ram:SpecifiedLegalOrganization/ram:PostalTradeAddress/ram:PostcodeCode</t>
  </si>
  <si>
    <t>/rsm:CrossIndustryInvoice
/rsm:SupplyChainTradeTransaction
/ram:ApplicableHeaderTradeSettlement
/ram:PayeeTradeParty
/ram:SpecifiedLegalOrganization
/ram:PostalTradeAddress
/ram:LineOne</t>
  </si>
  <si>
    <t>/rsm:CrossIndustryInvoice/rsm:SupplyChainTradeTransaction/ram:ApplicableHeaderTradeSettlement/ram:PayeeTradeParty/ram:SpecifiedLegalOrganization/ram:PostalTradeAddress/ram:LineOne</t>
  </si>
  <si>
    <t>/rsm:CrossIndustryInvoice
/rsm:SupplyChainTradeTransaction
/ram:ApplicableHeaderTradeSettlement
/ram:PayeeTradeParty
/ram:SpecifiedLegalOrganization
/ram:PostalTradeAddress
/ram:LineTwo</t>
  </si>
  <si>
    <t>/rsm:CrossIndustryInvoice/rsm:SupplyChainTradeTransaction/ram:ApplicableHeaderTradeSettlement/ram:PayeeTradeParty/ram:SpecifiedLegalOrganization/ram:PostalTradeAddress/ram:LineTwo</t>
  </si>
  <si>
    <t>/rsm:CrossIndustryInvoice
/rsm:SupplyChainTradeTransaction
/ram:ApplicableHeaderTradeSettlement
/ram:PayeeTradeParty
/ram:SpecifiedLegalOrganization
/ram:PostalTradeAddress
/ram:LineThree</t>
  </si>
  <si>
    <t>/rsm:CrossIndustryInvoice/rsm:SupplyChainTradeTransaction/ram:ApplicableHeaderTradeSettlement/ram:PayeeTradeParty/ram:SpecifiedLegalOrganization/ram:PostalTradeAddress/ram:LineThree</t>
  </si>
  <si>
    <t>/rsm:CrossIndustryInvoice
/rsm:SupplyChainTradeTransaction
/ram:ApplicableHeaderTradeSettlement
/ram:PayeeTradeParty
/ram:SpecifiedLegalOrganization
/ram:PostalTradeAddress
/ram:CityName</t>
  </si>
  <si>
    <t>/rsm:CrossIndustryInvoice/rsm:SupplyChainTradeTransaction/ram:ApplicableHeaderTradeSettlement/ram:PayeeTradeParty/ram:SpecifiedLegalOrganization/ram:PostalTradeAddress/ram:CityName</t>
  </si>
  <si>
    <t>/rsm:CrossIndustryInvoice
/rsm:SupplyChainTradeTransaction
/ram:ApplicableHeaderTradeSettlement
/ram:PayeeTradeParty
/ram:SpecifiedLegalOrganization
/ram:PostalTradeAddress
/ram:CountryID</t>
  </si>
  <si>
    <t>/rsm:CrossIndustryInvoice/rsm:SupplyChainTradeTransaction/ram:ApplicableHeaderTradeSettlement/ram:PayeeTradeParty/ram:SpecifiedLegalOrganization/ram:PostalTradeAddress/ram:CountryID</t>
  </si>
  <si>
    <t>/rsm:CrossIndustryInvoice
/rsm:SupplyChainTradeTransaction
/ram:ApplicableHeaderTradeSettlement
/ram:PayeeTradeParty
/ram:SpecifiedLegalOrganization
/ram:PostalTradeAddress
/ram:CountrySubDivisionName</t>
  </si>
  <si>
    <t>/rsm:CrossIndustryInvoice/rsm:SupplyChainTradeTransaction/ram:ApplicableHeaderTradeSettlement/ram:PayeeTradeParty/ram:SpecifiedLegalOrganization/ram:PostalTradeAddress/ram:CountrySubDivisionName</t>
  </si>
  <si>
    <t>PAYEE CONTACT</t>
  </si>
  <si>
    <t>/rsm:CrossIndustryInvoice
/rsm:SupplyChainTradeTransaction
/ram:ApplicableHeaderTradeSettlement
/ram:PayeeTradeParty
/ram:DefinedTradeContact</t>
  </si>
  <si>
    <t>/rsm:CrossIndustryInvoice/rsm:SupplyChainTradeTransaction/ram:ApplicableHeaderTradeSettlement/ram:PayeeTradeParty/ram:DefinedTradeContact</t>
  </si>
  <si>
    <t>Coordonnées du bénéficiaire</t>
  </si>
  <si>
    <t>/rsm:CrossIndustryInvoice
/rsm:SupplyChainTradeTransaction
/ram:ApplicableHeaderTradeSettlement
/ram:PayeeTradeParty
/ram:DefinedTradeContact
/ram:PersonName</t>
  </si>
  <si>
    <t>/rsm:CrossIndustryInvoice/rsm:SupplyChainTradeTransaction/ram:ApplicableHeaderTradeSettlement/ram:PayeeTradeParty/ram:DefinedTradeContact/ram:PersonName</t>
  </si>
  <si>
    <t>Point de contact bénéficiaire</t>
  </si>
  <si>
    <t>CHORUSPRO : Bénéficiaire (Encaisseur), Non Contact</t>
  </si>
  <si>
    <t>/rsm:CrossIndustryInvoice
/rsm:SupplyChainTradeTransaction
/ram:ApplicableHeaderTradeSettlement
/ram:PayeeTradeParty
/ram:DefinedTradeContact
/ram:DepartmentName</t>
  </si>
  <si>
    <t>/rsm:CrossIndustryInvoice/rsm:SupplyChainTradeTransaction/ram:ApplicableHeaderTradeSettlement/ram:PayeeTradeParty/ram:DefinedTradeContact/ram:DepartmentName</t>
  </si>
  <si>
    <t>/rsm:CrossIndustryInvoice
/rsm:SupplyChainTradeTransaction
/ram:ApplicableHeaderTradeSettlement
/ram:PayeeTradeParty
/ram:DefinedTradeContact
/ram:TypeCode</t>
  </si>
  <si>
    <t>/rsm:CrossIndustryInvoice/rsm:SupplyChainTradeTransaction/ram:ApplicableHeaderTradeSettlement/ram:PayeeTradeParty/ram:DefinedTradeContact/ram:TypeCode</t>
  </si>
  <si>
    <t>/rsm:CrossIndustryInvoice
/rsm:SupplyChainTradeTransaction
/ram:ApplicableHeaderTradeSettlement
/ram:PayeeTradeParty
/ram:DefinedTradeContact
/ram:TelephoneUniversalCommunication</t>
  </si>
  <si>
    <t>/rsm:CrossIndustryInvoice/rsm:SupplyChainTradeTransaction/ram:ApplicableHeaderTradeSettlement/ram:PayeeTradeParty/ram:DefinedTradeContact/ram:TelephoneUniversalCommunication</t>
  </si>
  <si>
    <t>/rsm:CrossIndustryInvoice
/rsm:SupplyChainTradeTransaction
/ram:ApplicableHeaderTradeSettlement
/ram:PayeeTradeParty
/ram:DefinedTradeContact
/ram:TelephoneUniversalCommunication
/ram:CompleteNumber</t>
  </si>
  <si>
    <t>/rsm:CrossIndustryInvoice/rsm:SupplyChainTradeTransaction/ram:ApplicableHeaderTradeSettlement/ram:PayeeTradeParty/ram:DefinedTradeContact/ram:TelephoneUniversalCommunication/ram:CompleteNumber</t>
  </si>
  <si>
    <t>Numéro de téléphone du contact bénéficiaire</t>
  </si>
  <si>
    <t>CHORUSPRO : Bénéficiaire (Encaisseur), Téléphone Contact</t>
  </si>
  <si>
    <t>/rsm:CrossIndustryInvoice
/rsm:SupplyChainTradeTransaction
/ram:ApplicableHeaderTradeSettlement
/ram:PayeeTradeParty
/ram:DefinedTradeContact
/ram:FaxUniversalCommunication</t>
  </si>
  <si>
    <t>/rsm:CrossIndustryInvoice/rsm:SupplyChainTradeTransaction/ram:ApplicableHeaderTradeSettlement/ram:PayeeTradeParty/ram:DefinedTradeContact/ram:FaxUniversalCommunication</t>
  </si>
  <si>
    <t>/rsm:CrossIndustryInvoice
/rsm:SupplyChainTradeTransaction
/ram:ApplicableHeaderTradeSettlement
/ram:PayeeTradeParty
/ram:DefinedTradeContact
/ram:FaxUniversalCommunication
/ram:CompleteNumber</t>
  </si>
  <si>
    <t>/rsm:CrossIndustryInvoice/rsm:SupplyChainTradeTransaction/ram:ApplicableHeaderTradeSettlement/ram:PayeeTradeParty/ram:DefinedTradeContact/ram:FaxUniversalCommunication/ram:CompleteNumber</t>
  </si>
  <si>
    <t>Numéro de fax du contact bénéficiaire</t>
  </si>
  <si>
    <t>/rsm:CrossIndustryInvoice
/rsm:SupplyChainTradeTransaction
/ram:ApplicableHeaderTradeSettlement
/ram:PayeeTradeParty
/ram:DefinedTradeContact
/ram:EmailURIUniversalCommunication</t>
  </si>
  <si>
    <t>/rsm:CrossIndustryInvoice/rsm:SupplyChainTradeTransaction/ram:ApplicableHeaderTradeSettlement/ram:PayeeTradeParty/ram:DefinedTradeContact/ram:EmailURIUniversalCommunication</t>
  </si>
  <si>
    <t>/rsm:CrossIndustryInvoice
/rsm:SupplyChainTradeTransaction
/ram:ApplicableHeaderTradeSettlement
/ram:PayeeTradeParty
/ram:DefinedTradeContact
/ram:EmailURIUniversalCommunication
/ram:URIID</t>
  </si>
  <si>
    <t>/rsm:CrossIndustryInvoice/rsm:SupplyChainTradeTransaction/ram:ApplicableHeaderTradeSettlement/ram:PayeeTradeParty/ram:DefinedTradeContact/ram:EmailURIUniversalCommunication/ram:URIID</t>
  </si>
  <si>
    <t>Adresse électronique du contact bénéficiaire</t>
  </si>
  <si>
    <t>CHORUSPRO : Bénéficiaire (Encaisseur), Courriel Contact</t>
  </si>
  <si>
    <t>PAYEE POSTAL ADDRESS</t>
  </si>
  <si>
    <t>/rsm:CrossIndustryInvoice
/rsm:SupplyChainTradeTransaction
/ram:ApplicableHeaderTradeSettlement
/ram:PayeeTradeParty
/ram:PostalTradeAddress</t>
  </si>
  <si>
    <t>/rsm:CrossIndustryInvoice/rsm:SupplyChainTradeTransaction/ram:ApplicableHeaderTradeSettlement/ram:PayeeTradeParty/ram:PostalTradeAddress</t>
  </si>
  <si>
    <t>Adresse postale du bénéficiaire</t>
  </si>
  <si>
    <t>/rsm:CrossIndustryInvoice
/rsm:SupplyChainTradeTransaction
/ram:ApplicableHeaderTradeSettlement
/ram:PayeeTradeParty
/ram:PostalTradeAddress
/ram:PostcodeCode</t>
  </si>
  <si>
    <t>/rsm:CrossIndustryInvoice/rsm:SupplyChainTradeTransaction/ram:ApplicableHeaderTradeSettlement/ram:PayeeTradeParty/ram:PostalTradeAddress/ram:PostcodeCode</t>
  </si>
  <si>
    <t>Code postal du bénéficiaire</t>
  </si>
  <si>
    <t>CHORUSPRO : Bénéficiaire (Encaisseur), Adresse Code Postal</t>
  </si>
  <si>
    <t>/rsm:CrossIndustryInvoice
/rsm:SupplyChainTradeTransaction
/ram:ApplicableHeaderTradeSettlement
/ram:PayeeTradeParty
/ram:PostalTradeAddress
/ram:LineOne</t>
  </si>
  <si>
    <t>/rsm:CrossIndustryInvoice/rsm:SupplyChainTradeTransaction/ram:ApplicableHeaderTradeSettlement/ram:PayeeTradeParty/ram:PostalTradeAddress/ram:LineOne</t>
  </si>
  <si>
    <t>Adresse du bénéficiaire - Ligne 1</t>
  </si>
  <si>
    <t>CHORUSPRO : Bénéficiaire (Encaisseur), Adresse Ligne 1</t>
  </si>
  <si>
    <t>/rsm:CrossIndustryInvoice
/rsm:SupplyChainTradeTransaction
/ram:ApplicableHeaderTradeSettlement
/ram:PayeeTradeParty
/ram:PostalTradeAddress
/ram:LineTwo</t>
  </si>
  <si>
    <t>/rsm:CrossIndustryInvoice/rsm:SupplyChainTradeTransaction/ram:ApplicableHeaderTradeSettlement/ram:PayeeTradeParty/ram:PostalTradeAddress/ram:LineTwo</t>
  </si>
  <si>
    <t>Adresse du bénéficiaire - Ligne 2</t>
  </si>
  <si>
    <t>CHORUSPRO : Bénéficiaire (Encaisseur), Adresse Ligne 2</t>
  </si>
  <si>
    <t>/rsm:CrossIndustryInvoice
/rsm:SupplyChainTradeTransaction
/ram:ApplicableHeaderTradeSettlement
/ram:PayeeTradeParty
/ram:PostalTradeAddress
/ram:LineThree</t>
  </si>
  <si>
    <t>/rsm:CrossIndustryInvoice/rsm:SupplyChainTradeTransaction/ram:ApplicableHeaderTradeSettlement/ram:PayeeTradeParty/ram:PostalTradeAddress/ram:LineThree</t>
  </si>
  <si>
    <t>Adresse du bénéficiaire - Ligne 3</t>
  </si>
  <si>
    <t>/rsm:CrossIndustryInvoice
/rsm:SupplyChainTradeTransaction
/ram:ApplicableHeaderTradeSettlement
/ram:PayeeTradeParty
/ram:PostalTradeAddress
/ram:CityName</t>
  </si>
  <si>
    <t>/rsm:CrossIndustryInvoice/rsm:SupplyChainTradeTransaction/ram:ApplicableHeaderTradeSettlement/ram:PayeeTradeParty/ram:PostalTradeAddress/ram:CityName</t>
  </si>
  <si>
    <t>Localité du bénéficiaire</t>
  </si>
  <si>
    <t>CHORUSPRO : Bénéficiaire (Encaisseur), Adresse Commune</t>
  </si>
  <si>
    <t>/rsm:CrossIndustryInvoice
/rsm:SupplyChainTradeTransaction
/ram:ApplicableHeaderTradeSettlement
/ram:PayeeTradeParty
/ram:PostalTradeAddress
/ram:CountryID</t>
  </si>
  <si>
    <t>/rsm:CrossIndustryInvoice/rsm:SupplyChainTradeTransaction/ram:ApplicableHeaderTradeSettlement/ram:PayeeTradeParty/ram:PostalTradeAddress/ram:CountryID</t>
  </si>
  <si>
    <t>Code de pays du bénéficiaire</t>
  </si>
  <si>
    <t>CHORUSPRO : Bénéficiaire (Encaisseur), Adresse Ccode Pays</t>
  </si>
  <si>
    <t>/rsm:CrossIndustryInvoice
/rsm:SupplyChainTradeTransaction
/ram:ApplicableHeaderTradeSettlement
/ram:PayeeTradeParty
/ram:PostalTradeAddress
/ram:CountrySubDivisionName</t>
  </si>
  <si>
    <t>/rsm:CrossIndustryInvoice/rsm:SupplyChainTradeTransaction/ram:ApplicableHeaderTradeSettlement/ram:PayeeTradeParty/ram:PostalTradeAddress/ram:CountrySubDivisionName</t>
  </si>
  <si>
    <t>Subdivision du pays du bénéficiaire</t>
  </si>
  <si>
    <t>PAYEE ELECTRONIC ADDRESS</t>
  </si>
  <si>
    <t>/rsm:CrossIndustryInvoice
/rsm:SupplyChainTradeTransaction
/ram:ApplicableHeaderTradeSettlement
/ram:PayeeTradeParty
/ram:URIUniversalCommunication</t>
  </si>
  <si>
    <t>/rsm:CrossIndustryInvoice/rsm:SupplyChainTradeTransaction/ram:ApplicableHeaderTradeSettlement/ram:PayeeTradeParty/ram:URIUniversalCommunication</t>
  </si>
  <si>
    <t>/rsm:CrossIndustryInvoice
/rsm:SupplyChainTradeTransaction
/ram:ApplicableHeaderTradeSettlement
/ram:PayeeTradeParty
/ram:URIUniversalCommunication
/ram:URIID</t>
  </si>
  <si>
    <t>/rsm:CrossIndustryInvoice/rsm:SupplyChainTradeTransaction/ram:ApplicableHeaderTradeSettlement/ram:PayeeTradeParty/ram:URIUniversalCommunication/ram:URIID</t>
  </si>
  <si>
    <t>/rsm:CrossIndustryInvoice
/rsm:SupplyChainTradeTransaction
/ram:ApplicableHeaderTradeSettlement
/ram:PayeeTradeParty
/ram:URIUniversalCommunication
/ram:URIID
/@schemeID</t>
  </si>
  <si>
    <t>/rsm:CrossIndustryInvoice/rsm:SupplyChainTradeTransaction/ram:ApplicableHeaderTradeSettlement/ram:PayeeTradeParty/ram:URIUniversalCommunication/ram:URIID/@schemeID</t>
  </si>
  <si>
    <t>PAYEE VAT ID</t>
  </si>
  <si>
    <t>/rsm:CrossIndustryInvoice
/rsm:SupplyChainTradeTransaction
/ram:ApplicableHeaderTradeSettlement
/ram:PayeeTradeParty
/ram:SpecifiedTaxRegistration</t>
  </si>
  <si>
    <t>/rsm:CrossIndustryInvoice/rsm:SupplyChainTradeTransaction/ram:ApplicableHeaderTradeSettlement/ram:PayeeTradeParty/ram:SpecifiedTaxRegistration</t>
  </si>
  <si>
    <t>/rsm:CrossIndustryInvoice
/rsm:SupplyChainTradeTransaction
/ram:ApplicableHeaderTradeSettlement
/ram:PayeeTradeParty
/ram:SpecifiedTaxRegistration
/ram:ID</t>
  </si>
  <si>
    <t>/rsm:CrossIndustryInvoice/rsm:SupplyChainTradeTransaction/ram:ApplicableHeaderTradeSettlement/ram:PayeeTradeParty/ram:SpecifiedTaxRegistration/ram:ID</t>
  </si>
  <si>
    <t>/rsm:CrossIndustryInvoice
/rsm:SupplyChainTradeTransaction
/ram:ApplicableHeaderTradeSettlement
/ram:PayeeTradeParty
/ram:SpecifiedTaxRegistration
/ram:ID
/@schemeID</t>
  </si>
  <si>
    <t>/rsm:CrossIndustryInvoice/rsm:SupplyChainTradeTransaction/ram:ApplicableHeaderTradeSettlement/ram:PayeeTradeParty/ram:SpecifiedTaxRegistration/ram:ID/@schemeID</t>
  </si>
  <si>
    <t>PAYER</t>
  </si>
  <si>
    <t>A group of business terms providing information about the Payer, i.e. the role that makes the payment.</t>
  </si>
  <si>
    <t>The role of Payer may be fulfilled by another party than the Buyer, e.g. a third Party like a mother company</t>
  </si>
  <si>
    <t>/rsm:CrossIndustryInvoice
/rsm:SupplyChainTradeTransaction
/ram:ApplicableHeaderTradeSettlement
/ram:PayerTradeParty</t>
  </si>
  <si>
    <t>/rsm:CrossIndustryInvoice/rsm:SupplyChainTradeTransaction/ram:ApplicableHeaderTradeSettlement/ram:PayerTradeParty</t>
  </si>
  <si>
    <t>Payer identifier
Scheme identifier</t>
  </si>
  <si>
    <t>An identifier for the Payer.
The identification scheme identifier of the Payer identifier.</t>
  </si>
  <si>
    <t>/rsm:CrossIndustryInvoice
/rsm:SupplyChainTradeTransaction
/ram:ApplicableHeaderTradeSettlement
/ram:PayerTradeParty
/ram:ID</t>
  </si>
  <si>
    <t>/rsm:CrossIndustryInvoice/rsm:SupplyChainTradeTransaction/ram:ApplicableHeaderTradeSettlement/ram:PayerTradeParty/ram:ID</t>
  </si>
  <si>
    <t>Payer scheme identifier</t>
  </si>
  <si>
    <t>/rsm:CrossIndustryInvoice
/rsm:SupplyChainTradeTransaction
/ram:ApplicableHeaderTradeSettlement
/ram:PayerTradeParty
/ram:GlobalID</t>
  </si>
  <si>
    <t>/rsm:CrossIndustryInvoice/rsm:SupplyChainTradeTransaction/ram:ApplicableHeaderTradeSettlement/ram:PayerTradeParty/ram:GlobalID</t>
  </si>
  <si>
    <t>/rsm:CrossIndustryInvoice
/rsm:SupplyChainTradeTransaction
/ram:ApplicableHeaderTradeSettlement
/ram:PayerTradeParty
/ram:GlobalID
/@schemeID</t>
  </si>
  <si>
    <t>/rsm:CrossIndustryInvoice/rsm:SupplyChainTradeTransaction/ram:ApplicableHeaderTradeSettlement/ram:PayerTradeParty/ram:GlobalID/@schemeID</t>
  </si>
  <si>
    <t>Payer name</t>
  </si>
  <si>
    <t>The name of the Payer.</t>
  </si>
  <si>
    <t>/rsm:CrossIndustryInvoice
/rsm:SupplyChainTradeTransaction
/ram:ApplicableHeaderTradeSettlement
/ram:PayerTradeParty
/ram:Name</t>
  </si>
  <si>
    <t>/rsm:CrossIndustryInvoice/rsm:SupplyChainTradeTransaction/ram:ApplicableHeaderTradeSettlement/ram:PayerTradeParty/ram:Name</t>
  </si>
  <si>
    <t>Payer Role Code</t>
  </si>
  <si>
    <t>To be chosen from the entries in UNCL 3035, for instance :
AB : Buyer Agent / representative
MOP : Market operator</t>
  </si>
  <si>
    <t>/rsm:CrossIndustryInvoice
/rsm:SupplyChainTradeTransaction
/ram:ApplicableHeaderTradeSettlement
/ram:PayerTradeParty
/ram:RoleCode</t>
  </si>
  <si>
    <t>/rsm:CrossIndustryInvoice/rsm:SupplyChainTradeTransaction/ram:ApplicableHeaderTradeSettlement/ram:PayerTradeParty/ram:RoleCode</t>
  </si>
  <si>
    <t>Payer LEGAL REGISTRATION</t>
  </si>
  <si>
    <t>/rsm:CrossIndustryInvoice
/rsm:SupplyChainTradeTransaction
/ram:ApplicableHeaderTradeSettlement
/ram:PayerTradeParty
/ram:SpecifiedLegalOrganization</t>
  </si>
  <si>
    <t>/rsm:CrossIndustryInvoice/rsm:SupplyChainTradeTransaction/ram:ApplicableHeaderTradeSettlement/ram:PayerTradeParty/ram:SpecifiedLegalOrganization</t>
  </si>
  <si>
    <t>Payer legal registration identifier
Scheme identifier</t>
  </si>
  <si>
    <t>An identifier issued by an official registrar that identifies the Payer as a legal entity or person.
The identification scheme identifier of the Payer legal registration identifier.</t>
  </si>
  <si>
    <t>/rsm:CrossIndustryInvoice
/rsm:SupplyChainTradeTransaction
/ram:ApplicableHeaderTradeSettlement
/ram:PayerTradeParty
/ram:SpecifiedLegalOrganization
/ram:ID</t>
  </si>
  <si>
    <t>/rsm:CrossIndustryInvoice/rsm:SupplyChainTradeTransaction/ram:ApplicableHeaderTradeSettlement/ram:PayerTradeParty/ram:SpecifiedLegalOrganization/ram:ID</t>
  </si>
  <si>
    <t>The identification scheme identifier of the Payer legal registration identifier.</t>
  </si>
  <si>
    <t>/rsm:CrossIndustryInvoice
/rsm:SupplyChainTradeTransaction
/ram:ApplicableHeaderTradeSettlement
/ram:PayerTradeParty
/ram:SpecifiedLegalOrganization
/ram:ID
/@schemeID</t>
  </si>
  <si>
    <t>/rsm:CrossIndustryInvoice/rsm:SupplyChainTradeTransaction/ram:ApplicableHeaderTradeSettlement/ram:PayerTradeParty/ram:SpecifiedLegalOrganization/ram:ID/@schemeID</t>
  </si>
  <si>
    <t>/rsm:CrossIndustryInvoice
/rsm:SupplyChainTradeTransaction
/ram:ApplicableHeaderTradeSettlement
/ram:PayerTradeParty
/ram:SpecifiedLegalOrganization
/ram:TradingBusinessName</t>
  </si>
  <si>
    <t>/rsm:CrossIndustryInvoice/rsm:SupplyChainTradeTransaction/ram:ApplicableHeaderTradeSettlement/ram:PayerTradeParty/ram:SpecifiedLegalOrganization/ram:TradingBusinessName</t>
  </si>
  <si>
    <t>Payer LEGAL POSTAL ADDRESS</t>
  </si>
  <si>
    <t>/rsm:CrossIndustryInvoice
/rsm:SupplyChainTradeTransaction
/ram:ApplicableHeaderTradeSettlement
/ram:PayerTradeParty
/ram:SpecifiedLegalOrganization
/ram:PostalTradeAddress</t>
  </si>
  <si>
    <t>/rsm:CrossIndustryInvoice/rsm:SupplyChainTradeTransaction/ram:ApplicableHeaderTradeSettlement/ram:PayerTradeParty/ram:SpecifiedLegalOrganization/ram:PostalTradeAddress</t>
  </si>
  <si>
    <t>/rsm:CrossIndustryInvoice
/rsm:SupplyChainTradeTransaction
/ram:ApplicableHeaderTradeSettlement
/ram:PayerTradeParty
/ram:SpecifiedLegalOrganization
/ram:PostalTradeAddress
/ram:PostcodeCode</t>
  </si>
  <si>
    <t>/rsm:CrossIndustryInvoice/rsm:SupplyChainTradeTransaction/ram:ApplicableHeaderTradeSettlement/ram:PayerTradeParty/ram:SpecifiedLegalOrganization/ram:PostalTradeAddress/ram:PostcodeCode</t>
  </si>
  <si>
    <t>/rsm:CrossIndustryInvoice
/rsm:SupplyChainTradeTransaction
/ram:ApplicableHeaderTradeSettlement
/ram:PayerTradeParty
/ram:SpecifiedLegalOrganization
/ram:PostalTradeAddress
/ram:LineOne</t>
  </si>
  <si>
    <t>/rsm:CrossIndustryInvoice/rsm:SupplyChainTradeTransaction/ram:ApplicableHeaderTradeSettlement/ram:PayerTradeParty/ram:SpecifiedLegalOrganization/ram:PostalTradeAddress/ram:LineOne</t>
  </si>
  <si>
    <t>/rsm:CrossIndustryInvoice
/rsm:SupplyChainTradeTransaction
/ram:ApplicableHeaderTradeSettlement
/ram:PayerTradeParty
/ram:SpecifiedLegalOrganization
/ram:PostalTradeAddress
/ram:LineTwo</t>
  </si>
  <si>
    <t>/rsm:CrossIndustryInvoice/rsm:SupplyChainTradeTransaction/ram:ApplicableHeaderTradeSettlement/ram:PayerTradeParty/ram:SpecifiedLegalOrganization/ram:PostalTradeAddress/ram:LineTwo</t>
  </si>
  <si>
    <t>/rsm:CrossIndustryInvoice
/rsm:SupplyChainTradeTransaction
/ram:ApplicableHeaderTradeSettlement
/ram:PayerTradeParty
/ram:SpecifiedLegalOrganization
/ram:PostalTradeAddress
/ram:LineThree</t>
  </si>
  <si>
    <t>/rsm:CrossIndustryInvoice/rsm:SupplyChainTradeTransaction/ram:ApplicableHeaderTradeSettlement/ram:PayerTradeParty/ram:SpecifiedLegalOrganization/ram:PostalTradeAddress/ram:LineThree</t>
  </si>
  <si>
    <t>/rsm:CrossIndustryInvoice
/rsm:SupplyChainTradeTransaction
/ram:ApplicableHeaderTradeSettlement
/ram:PayerTradeParty
/ram:SpecifiedLegalOrganization
/ram:PostalTradeAddress
/ram:CityName</t>
  </si>
  <si>
    <t>/rsm:CrossIndustryInvoice/rsm:SupplyChainTradeTransaction/ram:ApplicableHeaderTradeSettlement/ram:PayerTradeParty/ram:SpecifiedLegalOrganization/ram:PostalTradeAddress/ram:CityName</t>
  </si>
  <si>
    <t>/rsm:CrossIndustryInvoice
/rsm:SupplyChainTradeTransaction
/ram:ApplicableHeaderTradeSettlement
/ram:PayerTradeParty
/ram:SpecifiedLegalOrganization
/ram:PostalTradeAddress
/ram:CountryID</t>
  </si>
  <si>
    <t>/rsm:CrossIndustryInvoice/rsm:SupplyChainTradeTransaction/ram:ApplicableHeaderTradeSettlement/ram:PayerTradeParty/ram:SpecifiedLegalOrganization/ram:PostalTradeAddress/ram:CountryID</t>
  </si>
  <si>
    <t>/rsm:CrossIndustryInvoice
/rsm:SupplyChainTradeTransaction
/ram:ApplicableHeaderTradeSettlement
/ram:PayerTradeParty
/ram:SpecifiedLegalOrganization
/ram:PostalTradeAddress
/ram:CountrySubDivisionName</t>
  </si>
  <si>
    <t>/rsm:CrossIndustryInvoice/rsm:SupplyChainTradeTransaction/ram:ApplicableHeaderTradeSettlement/ram:PayerTradeParty/ram:SpecifiedLegalOrganization/ram:PostalTradeAddress/ram:CountrySubDivisionName</t>
  </si>
  <si>
    <t>Payer CONTACT</t>
  </si>
  <si>
    <t>/rsm:CrossIndustryInvoice
/rsm:SupplyChainTradeTransaction
/ram:ApplicableHeaderTradeSettlement
/ram:PayerTradeParty
/ram:DefinedTradeContact</t>
  </si>
  <si>
    <t>/rsm:CrossIndustryInvoice/rsm:SupplyChainTradeTransaction/ram:ApplicableHeaderTradeSettlement/ram:PayerTradeParty/ram:DefinedTradeContact</t>
  </si>
  <si>
    <t>Coordonnées du Payeur</t>
  </si>
  <si>
    <t>/rsm:CrossIndustryInvoice
/rsm:SupplyChainTradeTransaction
/ram:ApplicableHeaderTradeSettlement
/ram:PayerTradeParty
/ram:DefinedTradeContact
/ram:PersonName</t>
  </si>
  <si>
    <t>/rsm:CrossIndustryInvoice/rsm:SupplyChainTradeTransaction/ram:ApplicableHeaderTradeSettlement/ram:PayerTradeParty/ram:DefinedTradeContact/ram:PersonName</t>
  </si>
  <si>
    <t>Point de contact Payer</t>
  </si>
  <si>
    <t>/rsm:CrossIndustryInvoice
/rsm:SupplyChainTradeTransaction
/ram:ApplicableHeaderTradeSettlement
/ram:PayerTradeParty
/ram:DefinedTradeContact
/ram:DepartmentName</t>
  </si>
  <si>
    <t>/rsm:CrossIndustryInvoice/rsm:SupplyChainTradeTransaction/ram:ApplicableHeaderTradeSettlement/ram:PayerTradeParty/ram:DefinedTradeContact/ram:DepartmentName</t>
  </si>
  <si>
    <t>/rsm:CrossIndustryInvoice
/rsm:SupplyChainTradeTransaction
/ram:ApplicableHeaderTradeSettlement
/ram:PayerTradeParty
/ram:DefinedTradeContact
/ram:TypeCode</t>
  </si>
  <si>
    <t>/rsm:CrossIndustryInvoice/rsm:SupplyChainTradeTransaction/ram:ApplicableHeaderTradeSettlement/ram:PayerTradeParty/ram:DefinedTradeContact/ram:TypeCode</t>
  </si>
  <si>
    <t>/rsm:CrossIndustryInvoice
/rsm:SupplyChainTradeTransaction
/ram:ApplicableHeaderTradeSettlement
/ram:PayerTradeParty
/ram:DefinedTradeContact
/ram:TelephoneUniversalCommunication</t>
  </si>
  <si>
    <t>/rsm:CrossIndustryInvoice/rsm:SupplyChainTradeTransaction/ram:ApplicableHeaderTradeSettlement/ram:PayerTradeParty/ram:DefinedTradeContact/ram:TelephoneUniversalCommunication</t>
  </si>
  <si>
    <t>/rsm:CrossIndustryInvoice
/rsm:SupplyChainTradeTransaction
/ram:ApplicableHeaderTradeSettlement
/ram:PayerTradeParty
/ram:DefinedTradeContact
/ram:TelephoneUniversalCommunication
/ram:CompleteNumber</t>
  </si>
  <si>
    <t>/rsm:CrossIndustryInvoice/rsm:SupplyChainTradeTransaction/ram:ApplicableHeaderTradeSettlement/ram:PayerTradeParty/ram:DefinedTradeContact/ram:TelephoneUniversalCommunication/ram:CompleteNumber</t>
  </si>
  <si>
    <t>/rsm:CrossIndustryInvoice
/rsm:SupplyChainTradeTransaction
/ram:ApplicableHeaderTradeSettlement
/ram:PayerTradeParty
/ram:DefinedTradeContact
/ram:FaxUniversalCommunication</t>
  </si>
  <si>
    <t>/rsm:CrossIndustryInvoice/rsm:SupplyChainTradeTransaction/ram:ApplicableHeaderTradeSettlement/ram:PayerTradeParty/ram:DefinedTradeContact/ram:FaxUniversalCommunication</t>
  </si>
  <si>
    <t>/rsm:CrossIndustryInvoice
/rsm:SupplyChainTradeTransaction
/ram:ApplicableHeaderTradeSettlement
/ram:PayerTradeParty
/ram:DefinedTradeContact
/ram:FaxUniversalCommunication
/ram:CompleteNumber</t>
  </si>
  <si>
    <t>/rsm:CrossIndustryInvoice/rsm:SupplyChainTradeTransaction/ram:ApplicableHeaderTradeSettlement/ram:PayerTradeParty/ram:DefinedTradeContact/ram:FaxUniversalCommunication/ram:CompleteNumber</t>
  </si>
  <si>
    <t>/rsm:CrossIndustryInvoice
/rsm:SupplyChainTradeTransaction
/ram:ApplicableHeaderTradeSettlement
/ram:PayerTradeParty
/ram:DefinedTradeContact
/ram:EmailURIUniversalCommunication</t>
  </si>
  <si>
    <t>/rsm:CrossIndustryInvoice/rsm:SupplyChainTradeTransaction/ram:ApplicableHeaderTradeSettlement/ram:PayerTradeParty/ram:DefinedTradeContact/ram:EmailURIUniversalCommunication</t>
  </si>
  <si>
    <t>/rsm:CrossIndustryInvoice
/rsm:SupplyChainTradeTransaction
/ram:ApplicableHeaderTradeSettlement
/ram:PayerTradeParty
/ram:DefinedTradeContact
/ram:EmailURIUniversalCommunication
/ram:URIID</t>
  </si>
  <si>
    <t>/rsm:CrossIndustryInvoice/rsm:SupplyChainTradeTransaction/ram:ApplicableHeaderTradeSettlement/ram:PayerTradeParty/ram:DefinedTradeContact/ram:EmailURIUniversalCommunication/ram:URIID</t>
  </si>
  <si>
    <t>Payer POSTAL ADDRESS</t>
  </si>
  <si>
    <t>/rsm:CrossIndustryInvoice
/rsm:SupplyChainTradeTransaction
/ram:ApplicableHeaderTradeSettlement
/ram:PayerTradeParty
/ram:PostalTradeAddress</t>
  </si>
  <si>
    <t>/rsm:CrossIndustryInvoice/rsm:SupplyChainTradeTransaction/ram:ApplicableHeaderTradeSettlement/ram:PayerTradeParty/ram:PostalTradeAddress</t>
  </si>
  <si>
    <t>/rsm:CrossIndustryInvoice
/rsm:SupplyChainTradeTransaction
/ram:ApplicableHeaderTradeSettlement
/ram:PayerTradeParty
/ram:PostalTradeAddress
/ram:PostcodeCode</t>
  </si>
  <si>
    <t>/rsm:CrossIndustryInvoice/rsm:SupplyChainTradeTransaction/ram:ApplicableHeaderTradeSettlement/ram:PayerTradeParty/ram:PostalTradeAddress/ram:PostcodeCode</t>
  </si>
  <si>
    <t>/rsm:CrossIndustryInvoice
/rsm:SupplyChainTradeTransaction
/ram:ApplicableHeaderTradeSettlement
/ram:PayerTradeParty
/ram:PostalTradeAddress
/ram:LineOne</t>
  </si>
  <si>
    <t>/rsm:CrossIndustryInvoice/rsm:SupplyChainTradeTransaction/ram:ApplicableHeaderTradeSettlement/ram:PayerTradeParty/ram:PostalTradeAddress/ram:LineOne</t>
  </si>
  <si>
    <t>/rsm:CrossIndustryInvoice
/rsm:SupplyChainTradeTransaction
/ram:ApplicableHeaderTradeSettlement
/ram:PayerTradeParty
/ram:PostalTradeAddress
/ram:LineTwo</t>
  </si>
  <si>
    <t>/rsm:CrossIndustryInvoice/rsm:SupplyChainTradeTransaction/ram:ApplicableHeaderTradeSettlement/ram:PayerTradeParty/ram:PostalTradeAddress/ram:LineTwo</t>
  </si>
  <si>
    <t>/rsm:CrossIndustryInvoice
/rsm:SupplyChainTradeTransaction
/ram:ApplicableHeaderTradeSettlement
/ram:PayerTradeParty
/ram:PostalTradeAddress
/ram:LineThree</t>
  </si>
  <si>
    <t>/rsm:CrossIndustryInvoice/rsm:SupplyChainTradeTransaction/ram:ApplicableHeaderTradeSettlement/ram:PayerTradeParty/ram:PostalTradeAddress/ram:LineThree</t>
  </si>
  <si>
    <t>/rsm:CrossIndustryInvoice
/rsm:SupplyChainTradeTransaction
/ram:ApplicableHeaderTradeSettlement
/ram:PayerTradeParty
/ram:PostalTradeAddress
/ram:CityName</t>
  </si>
  <si>
    <t>/rsm:CrossIndustryInvoice/rsm:SupplyChainTradeTransaction/ram:ApplicableHeaderTradeSettlement/ram:PayerTradeParty/ram:PostalTradeAddress/ram:CityName</t>
  </si>
  <si>
    <t>/rsm:CrossIndustryInvoice
/rsm:SupplyChainTradeTransaction
/ram:ApplicableHeaderTradeSettlement
/ram:PayerTradeParty
/ram:PostalTradeAddress
/ram:CountryID</t>
  </si>
  <si>
    <t>/rsm:CrossIndustryInvoice/rsm:SupplyChainTradeTransaction/ram:ApplicableHeaderTradeSettlement/ram:PayerTradeParty/ram:PostalTradeAddress/ram:CountryID</t>
  </si>
  <si>
    <t>/rsm:CrossIndustryInvoice
/rsm:SupplyChainTradeTransaction
/ram:ApplicableHeaderTradeSettlement
/ram:PayerTradeParty
/ram:PostalTradeAddress
/ram:CountrySubDivisionName</t>
  </si>
  <si>
    <t>/rsm:CrossIndustryInvoice/rsm:SupplyChainTradeTransaction/ram:ApplicableHeaderTradeSettlement/ram:PayerTradeParty/ram:PostalTradeAddress/ram:CountrySubDivisionName</t>
  </si>
  <si>
    <t>Payer ELECTRONIC ADDRESS</t>
  </si>
  <si>
    <t>/rsm:CrossIndustryInvoice
/rsm:SupplyChainTradeTransaction
/ram:ApplicableHeaderTradeSettlement
/ram:PayerTradeParty
/ram:URIUniversalCommunication</t>
  </si>
  <si>
    <t>/rsm:CrossIndustryInvoice/rsm:SupplyChainTradeTransaction/ram:ApplicableHeaderTradeSettlement/ram:PayerTradeParty/ram:URIUniversalCommunication</t>
  </si>
  <si>
    <t>/rsm:CrossIndustryInvoice
/rsm:SupplyChainTradeTransaction
/ram:ApplicableHeaderTradeSettlement
/ram:PayerTradeParty
/ram:URIUniversalCommunication
/ram:URIID</t>
  </si>
  <si>
    <t>/rsm:CrossIndustryInvoice/rsm:SupplyChainTradeTransaction/ram:ApplicableHeaderTradeSettlement/ram:PayerTradeParty/ram:URIUniversalCommunication/ram:URIID</t>
  </si>
  <si>
    <t>/rsm:CrossIndustryInvoice
/rsm:SupplyChainTradeTransaction
/ram:ApplicableHeaderTradeSettlement
/ram:PayerTradeParty
/ram:URIUniversalCommunication
/ram:URIID
/@schemeID</t>
  </si>
  <si>
    <t>/rsm:CrossIndustryInvoice/rsm:SupplyChainTradeTransaction/ram:ApplicableHeaderTradeSettlement/ram:PayerTradeParty/ram:URIUniversalCommunication/ram:URIID/@schemeID</t>
  </si>
  <si>
    <t>Payer VAT ID</t>
  </si>
  <si>
    <t>/rsm:CrossIndustryInvoice
/rsm:SupplyChainTradeTransaction
/ram:ApplicableHeaderTradeSettlement
/ram:PayerTradeParty
/ram:SpecifiedTaxRegistration</t>
  </si>
  <si>
    <t>/rsm:CrossIndustryInvoice/rsm:SupplyChainTradeTransaction/ram:ApplicableHeaderTradeSettlement/ram:PayerTradeParty/ram:SpecifiedTaxRegistration</t>
  </si>
  <si>
    <t>/rsm:CrossIndustryInvoice
/rsm:SupplyChainTradeTransaction
/ram:ApplicableHeaderTradeSettlement
/ram:PayerTradeParty
/ram:SpecifiedTaxRegistration
/ram:ID</t>
  </si>
  <si>
    <t>/rsm:CrossIndustryInvoice/rsm:SupplyChainTradeTransaction/ram:ApplicableHeaderTradeSettlement/ram:PayerTradeParty/ram:SpecifiedTaxRegistration/ram:ID</t>
  </si>
  <si>
    <t>/rsm:CrossIndustryInvoice
/rsm:SupplyChainTradeTransaction
/ram:ApplicableHeaderTradeSettlement
/ram:PayerTradeParty
/ram:SpecifiedTaxRegistration
/ram:ID
/@schemeID</t>
  </si>
  <si>
    <t>/rsm:CrossIndustryInvoice/rsm:SupplyChainTradeTransaction/ram:ApplicableHeaderTradeSettlement/ram:PayerTradeParty/ram:SpecifiedTaxRegistration/ram:ID/@schemeID</t>
  </si>
  <si>
    <t>TAX CURRENCY EXCHANGE</t>
  </si>
  <si>
    <t>A currency exchange applicable to a tax in this header trade settlement.</t>
  </si>
  <si>
    <t>/rsm:CrossIndustryInvoice
/rsm:SupplyChainTradeTransaction
/ram:ApplicableHeaderTradeSettlement
/ram:TaxApplicableTradeCurrencyExchange</t>
  </si>
  <si>
    <t>/rsm:CrossIndustryInvoice/rsm:SupplyChainTradeTransaction/ram:ApplicableHeaderTradeSettlement/ram:TaxApplicableTradeCurrencyExchange</t>
  </si>
  <si>
    <t>Source Currency Code</t>
  </si>
  <si>
    <t>The code specifying the source currency of a trade related currency conversion.</t>
  </si>
  <si>
    <t>/rsm:CrossIndustryInvoice
/rsm:SupplyChainTradeTransaction
/ram:ApplicableHeaderTradeSettlement
/ram:TaxApplicableTradeCurrencyExchange
/ram:SourceCurrencyCode</t>
  </si>
  <si>
    <t>/rsm:CrossIndustryInvoice/rsm:SupplyChainTradeTransaction/ram:ApplicableHeaderTradeSettlement/ram:TaxApplicableTradeCurrencyExchange/ram:SourceCurrencyCode</t>
  </si>
  <si>
    <t>Target Currency Code</t>
  </si>
  <si>
    <t>The code specifying the target currency of a trade related currency conversion.</t>
  </si>
  <si>
    <t>/rsm:CrossIndustryInvoice
/rsm:SupplyChainTradeTransaction
/ram:ApplicableHeaderTradeSettlement
/ram:TaxApplicableTradeCurrencyExchange
/ram:TargetCurrencyCode</t>
  </si>
  <si>
    <t>/rsm:CrossIndustryInvoice/rsm:SupplyChainTradeTransaction/ram:ApplicableHeaderTradeSettlement/ram:TaxApplicableTradeCurrencyExchange/ram:TargetCurrencyCode</t>
  </si>
  <si>
    <t>Conversion Rate</t>
  </si>
  <si>
    <t>The rate factor used for conversion from the source currency to the target currency for trade purposes.</t>
  </si>
  <si>
    <t>/rsm:CrossIndustryInvoice
/rsm:SupplyChainTradeTransaction
/ram:ApplicableHeaderTradeSettlement
/ram:TaxApplicableTradeCurrencyExchange
/ram:ConversionRate</t>
  </si>
  <si>
    <t>/rsm:CrossIndustryInvoice/rsm:SupplyChainTradeTransaction/ram:ApplicableHeaderTradeSettlement/ram:TaxApplicableTradeCurrencyExchange/ram:ConversionRate</t>
  </si>
  <si>
    <t>M</t>
  </si>
  <si>
    <t>Conversion Rate Date Time</t>
  </si>
  <si>
    <t>The date, time, date time or other date time value of the conversion rate for this trade related currency exchange</t>
  </si>
  <si>
    <t>/rsm:CrossIndustryInvoice
/rsm:SupplyChainTradeTransaction
/ram:ApplicableHeaderTradeSettlement
/ram:TaxApplicableTradeCurrencyExchange
/ram:ConversionRateDateTime</t>
  </si>
  <si>
    <t>/rsm:CrossIndustryInvoice/rsm:SupplyChainTradeTransaction/ram:ApplicableHeaderTradeSettlement/ram:TaxApplicableTradeCurrencyExchange/ram:ConversionRateDateTime</t>
  </si>
  <si>
    <t>/rsm:CrossIndustryInvoice
/rsm:SupplyChainTradeTransaction
/ram:ApplicableHeaderTradeSettlement
/ram:TaxApplicableTradeCurrencyExchange
/ram:ConversionRateDateTime
/qdt:DateTimeString</t>
  </si>
  <si>
    <t>/rsm:CrossIndustryInvoice/rsm:SupplyChainTradeTransaction/ram:ApplicableHeaderTradeSettlement/ram:TaxApplicableTradeCurrencyExchange/ram:ConversionRateDateTime/qdt:DateTimeString</t>
  </si>
  <si>
    <t>/rsm:CrossIndustryInvoice
/rsm:SupplyChainTradeTransaction
/ram:ApplicableHeaderTradeSettlement
/ram:TaxApplicableTradeCurrencyExchange
/ram:ConversionRateDateTime
/qdt:DateTimeString
/@format</t>
  </si>
  <si>
    <t>/rsm:CrossIndustryInvoice/rsm:SupplyChainTradeTransaction/ram:ApplicableHeaderTradeSettlement/ram:TaxApplicableTradeCurrencyExchange/ram:ConversionRateDateTime/qdt:DateTimeString/@format</t>
  </si>
  <si>
    <t>BG-16</t>
  </si>
  <si>
    <t>PAYMENT INSTRUCTIONS</t>
  </si>
  <si>
    <t>A group of business terms providing information about the payment.</t>
  </si>
  <si>
    <t>/rsm:CrossIndustryInvoice
/rsm:SupplyChainTradeTransaction
/ram:ApplicableHeaderTradeSettlement
/ram:SpecifiedTradeSettlementPaymentMeans</t>
  </si>
  <si>
    <t>/rsm:CrossIndustryInvoice/rsm:SupplyChainTradeTransaction/ram:ApplicableHeaderTradeSettlement/ram:SpecifiedTradeSettlementPaymentMeans</t>
  </si>
  <si>
    <t>INSTRUCTIONS DE PAIEMENT</t>
  </si>
  <si>
    <t>Groupe de termes métiers fournissant des informations sur le paiement.</t>
  </si>
  <si>
    <t>BT-81</t>
  </si>
  <si>
    <t>Payment means type code</t>
  </si>
  <si>
    <t>The means, expressed as code, for how a payment is expected to be or has been settled.</t>
  </si>
  <si>
    <t>Entries from the UNTDID 4461 code list [6] shall be used. Distinction should be made between SEPA and non-SEPA payments, and between credit payments, direct debits, card payments and other instruments.</t>
  </si>
  <si>
    <t xml:space="preserve">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 </t>
  </si>
  <si>
    <t>BR-49: A  Payment  instruction  (BG-16)  shall  specify  the  Payment means type code (BT-81).</t>
  </si>
  <si>
    <t>/rsm:CrossIndustryInvoice
/rsm:SupplyChainTradeTransaction
/ram:ApplicableHeaderTradeSettlement
/ram:SpecifiedTradeSettlementPaymentMeans
/ram:TypeCode</t>
  </si>
  <si>
    <t>/rsm:CrossIndustryInvoice/rsm:SupplyChainTradeTransaction/ram:ApplicableHeaderTradeSettlement/ram:SpecifiedTradeSettlementPaymentMeans/ram:TypeCode</t>
  </si>
  <si>
    <t>Code de type de moyen de paiement</t>
  </si>
  <si>
    <t>Code indiquant le mode selon lequel un paiement doit être ou a été effectué.</t>
  </si>
  <si>
    <t>Les entrées suivantes de la liste de codes UNTDID 4461 [6] peuvent être utilisées:
- Instructions permanentes
- Virement SEPA
- Prélèvement SEPA
- Virement local
- Virement international hors-SEPA
- Prélèvement local
- Chèque
- Espèces
- Transfert de compte sur les livres du même fournisseur de services de paiement
- Pas de paiement (ajouter à la balance)
- Carte de paiement</t>
  </si>
  <si>
    <t xml:space="preserve">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
</t>
  </si>
  <si>
    <t>BR-49 : Une Instruction de paiement (BG-16) doit spécifier le Code de type de moyen de paiement (BT-81).</t>
  </si>
  <si>
    <t>BT-82</t>
  </si>
  <si>
    <t>Payment means text</t>
  </si>
  <si>
    <t>The means, expressed as text, for how a payment is expected to be or has been settled.</t>
  </si>
  <si>
    <t>Such as cash, credit transfer, direct debit, credit card, etc.</t>
  </si>
  <si>
    <t>/rsm:CrossIndustryInvoice
/rsm:SupplyChainTradeTransaction
/ram:ApplicableHeaderTradeSettlement
/ram:SpecifiedTradeSettlementPaymentMeans
/ram:Information</t>
  </si>
  <si>
    <t>/rsm:CrossIndustryInvoice/rsm:SupplyChainTradeTransaction/ram:ApplicableHeaderTradeSettlement/ram:SpecifiedTradeSettlementPaymentMeans/ram:Information</t>
  </si>
  <si>
    <t>Libellé du moyen de paiement</t>
  </si>
  <si>
    <t>Texte indiquant le mode selon lequel un paiement doit être ou a été effectué.</t>
  </si>
  <si>
    <t>Exemple : espèces, carte de crédit, etc.</t>
  </si>
  <si>
    <t>BG-18</t>
  </si>
  <si>
    <t>PAYMENT CARD INFORMATION</t>
  </si>
  <si>
    <t>A group of business terms providing information about card used for payment contemporaneous with invoice issuance.</t>
  </si>
  <si>
    <t>Only used if the Buyer had opted to pay by using a payment card such as a credit or debit card.</t>
  </si>
  <si>
    <t>/rsm:CrossIndustryInvoice
/rsm:SupplyChainTradeTransaction
/ram:ApplicableHeaderTradeSettlement
/ram:SpecifiedTradeSettlementPaymentMeans
/ram:ApplicableTradeSettlementFinancialCard</t>
  </si>
  <si>
    <t>/rsm:CrossIndustryInvoice/rsm:SupplyChainTradeTransaction/ram:ApplicableHeaderTradeSettlement/ram:SpecifiedTradeSettlementPaymentMeans/ram:ApplicableTradeSettlementFinancialCard</t>
  </si>
  <si>
    <t>INFORMATIONS CONCERNANT LA CARTE DE PAIEMENT</t>
  </si>
  <si>
    <t>Groupe de termes métiers fournissant des informations sur la carte utilisée pour le paiement.</t>
  </si>
  <si>
    <t>Utilisé seulement si l'Acheteur a choisi de payer par carte de crédit ou de débit.</t>
  </si>
  <si>
    <t>BT-87</t>
  </si>
  <si>
    <t>Payment card primary account number</t>
  </si>
  <si>
    <t>The Primary Account Number (PAN) of the card used for payment.</t>
  </si>
  <si>
    <t>In accordance with card payments security standards an invoice should never include a full card primary account number. At the moment PCI Security Standards Council has defined that the first 6 digits and last 4 digits are the maximum number of digits to be shown.</t>
  </si>
  <si>
    <t>BR-51: The last 4 to 6 digits of the Payment card primary account number    (BT-87)    shall    be    present    if    Payment    card information (BG-18) is provided in the Invoice.</t>
  </si>
  <si>
    <t>/rsm:CrossIndustryInvoice
/rsm:SupplyChainTradeTransaction
/ram:ApplicableHeaderTradeSettlement
/ram:SpecifiedTradeSettlementPaymentMeans
/ram:ApplicableTradeSettlementFinancialCard
/ram:ID</t>
  </si>
  <si>
    <t>/rsm:CrossIndustryInvoice/rsm:SupplyChainTradeTransaction/ram:ApplicableHeaderTradeSettlement/ram:SpecifiedTradeSettlementPaymentMeans/ram:ApplicableTradeSettlementFinancialCard/ram:ID</t>
  </si>
  <si>
    <t>Numéro de compte primaire de carte de paiement</t>
  </si>
  <si>
    <t>Numéro de compte primaire (PAN) de la carte utilisée pour le paiement.</t>
  </si>
  <si>
    <t>Conformément aux exigences générales applicables dans les établissements financiers, il convient qu'une Facture ne comporte jamais l'intégralité du numéro de compte primaire d'une carte, mais seulement les 4 à 6 derniers chiffres.</t>
  </si>
  <si>
    <t>BR-51 : Les 4 à 6 derniers chiffres du Numéro de compte principal de carte de paiement (BT-87) doivent être mentionnés si les Informations concernant la carte de paiement (BG-18) figurent dans la Facture.</t>
  </si>
  <si>
    <t>BT-88</t>
  </si>
  <si>
    <t>Payment card holder name</t>
  </si>
  <si>
    <t>The name of the payment card holder.</t>
  </si>
  <si>
    <t>/rsm:CrossIndustryInvoice
/rsm:SupplyChainTradeTransaction
/ram:ApplicableHeaderTradeSettlement
/ram:SpecifiedTradeSettlementPaymentMeans
/ram:ApplicableTradeSettlementFinancialCard
/ram:CardholderName</t>
  </si>
  <si>
    <t>/rsm:CrossIndustryInvoice/rsm:SupplyChainTradeTransaction/ram:ApplicableHeaderTradeSettlement/ram:SpecifiedTradeSettlementPaymentMeans/ram:ApplicableTradeSettlementFinancialCard/ram:CardholderName</t>
  </si>
  <si>
    <t>Nom du titulaire de la carte de paiement</t>
  </si>
  <si>
    <t>BT-91-00</t>
  </si>
  <si>
    <t>(DEBITED ACCOUNT IDENTIFIER)</t>
  </si>
  <si>
    <t>/rsm:CrossIndustryInvoice
/rsm:SupplyChainTradeTransaction
/ram:ApplicableHeaderTradeSettlement
/ram:SpecifiedTradeSettlementPaymentMeans
/ram:PayerPartyDebtorFinancialAccount</t>
  </si>
  <si>
    <t>/rsm:CrossIndustryInvoice/rsm:SupplyChainTradeTransaction/ram:ApplicableHeaderTradeSettlement/ram:SpecifiedTradeSettlementPaymentMeans/ram:PayerPartyDebtorFinancialAccount</t>
  </si>
  <si>
    <t>(IDENTIFIANT DU COMPTE DÉBITÉ)</t>
  </si>
  <si>
    <t>BT-91</t>
  </si>
  <si>
    <t>Debited account identifier</t>
  </si>
  <si>
    <t>The account to be debited by the direct debit.</t>
  </si>
  <si>
    <t>/rsm:CrossIndustryInvoice
/rsm:SupplyChainTradeTransaction
/ram:ApplicableHeaderTradeSettlement
/ram:SpecifiedTradeSettlementPaymentMeans
/ram:PayerPartyDebtorFinancialAccount
/ram:IBANID</t>
  </si>
  <si>
    <t>/rsm:CrossIndustryInvoice/rsm:SupplyChainTradeTransaction/ram:ApplicableHeaderTradeSettlement/ram:SpecifiedTradeSettlementPaymentMeans/ram:PayerPartyDebtorFinancialAccount/ram:IBANID</t>
  </si>
  <si>
    <t>Identifiant du compte débité</t>
  </si>
  <si>
    <t>Compte à débiter par prélèvement.</t>
  </si>
  <si>
    <t>BG-17</t>
  </si>
  <si>
    <t>CREDIT TRANSFER</t>
  </si>
  <si>
    <t>A group of business terms to specify credit transfer payments.</t>
  </si>
  <si>
    <t>/rsm:CrossIndustryInvoice
/rsm:SupplyChainTradeTransaction
/ram:ApplicableHeaderTradeSettlement
/ram:SpecifiedTradeSettlementPaymentMeans
/ram:PayeePartyCreditorFinancialAccount</t>
  </si>
  <si>
    <t>/rsm:CrossIndustryInvoice/rsm:SupplyChainTradeTransaction/ram:ApplicableHeaderTradeSettlement/ram:SpecifiedTradeSettlementPaymentMeans/ram:PayeePartyCreditorFinancialAccount</t>
  </si>
  <si>
    <t>VIREMENT</t>
  </si>
  <si>
    <t>Groupe de termes métiers fournissant des informations sur le paiement par virement.</t>
  </si>
  <si>
    <t>BT-84</t>
  </si>
  <si>
    <t>Payment account identifier</t>
  </si>
  <si>
    <t>A unique identifier of the financial payment account, at a payment service provider, to which payment should be made.</t>
  </si>
  <si>
    <t>Such as IBAN (in case of a SEPA payment) or a national account number.</t>
  </si>
  <si>
    <t>Use IBANID if applicable, ProprietaryID else
BR-50: A  Payment  account  identifier  (BT-84)  shall  be  present  if Credit   transfer   (BG-16)   information   is   provided   in   the Invoice.
BR-61: If the Payment means type code (BT-81) means SEPA credit transfer,  Local  credit  transfer  or  Non-SEPA  international credit transfer, the Payment account identifier (BT-84) shall be present.</t>
  </si>
  <si>
    <t>/rsm:CrossIndustryInvoice
/rsm:SupplyChainTradeTransaction
/ram:ApplicableHeaderTradeSettlement
/ram:SpecifiedTradeSettlementPaymentMeans
/ram:PayeePartyCreditorFinancialAccount
/ram:IBANID</t>
  </si>
  <si>
    <t>/rsm:CrossIndustryInvoice/rsm:SupplyChainTradeTransaction/ram:ApplicableHeaderTradeSettlement/ram:SpecifiedTradeSettlementPaymentMeans/ram:PayeePartyCreditorFinancialAccount/ram:IBANID</t>
  </si>
  <si>
    <t>CAR-2, SEM-2</t>
  </si>
  <si>
    <t>Use IBANID if applicable, ProprietaryID else</t>
  </si>
  <si>
    <t>Identifiant de compte bancaire</t>
  </si>
  <si>
    <t>Identifiant unique du compte bancaire, domicilié dans un établissement financier, sur lequel il convient que soit effectué le paiement.</t>
  </si>
  <si>
    <t>Exemple : IBAN ou numéro de compte national.</t>
  </si>
  <si>
    <t>Utiliser IBAN si applicable et ProprietaryID sinon
BR-50 : Un Identifiant de compte de paiement (BT-84) doit être mentionné si les informations de Virement (BG-16) sont fournies dans la Facture.
BR-61 : Si le Code de type de moyen de paiement (BT-81) est un virement SEPA, un virement local ou un virement international non SEPA, l'Identifiant de compte de paiement  (BT-84) doit être présent.</t>
  </si>
  <si>
    <t>BT-85</t>
  </si>
  <si>
    <t>Payment account name</t>
  </si>
  <si>
    <t>The name of the payment account, at a payment service provider, to which payment should be made.</t>
  </si>
  <si>
    <t>/rsm:CrossIndustryInvoice
/rsm:SupplyChainTradeTransaction
/ram:ApplicableHeaderTradeSettlement
/ram:SpecifiedTradeSettlementPaymentMeans
/ram:PayeePartyCreditorFinancialAccount
/ram:AccountName</t>
  </si>
  <si>
    <t>/rsm:CrossIndustryInvoice/rsm:SupplyChainTradeTransaction/ram:ApplicableHeaderTradeSettlement/ram:SpecifiedTradeSettlementPaymentMeans/ram:PayeePartyCreditorFinancialAccount/ram:AccountName</t>
  </si>
  <si>
    <t>Nom du compte bancaire</t>
  </si>
  <si>
    <t>Nom d'un compte bancaire, domicilié dans un établissement financier, sur lequel il convient que soit effectué le paiement.</t>
  </si>
  <si>
    <t>BT-84-0</t>
  </si>
  <si>
    <t>Use IBANID when appropriate, otherwise use ProprietaryID</t>
  </si>
  <si>
    <t>/rsm:CrossIndustryInvoice
/rsm:SupplyChainTradeTransaction
/ram:ApplicableHeaderTradeSettlement
/ram:SpecifiedTradeSettlementPaymentMeans
/ram:PayeePartyCreditorFinancialAccount
/ram:ProprietaryID</t>
  </si>
  <si>
    <t>/rsm:CrossIndustryInvoice/rsm:SupplyChainTradeTransaction/ram:ApplicableHeaderTradeSettlement/ram:SpecifiedTradeSettlementPaymentMeans/ram:PayeePartyCreditorFinancialAccount/ram:ProprietaryID</t>
  </si>
  <si>
    <t>Utiliser IBANID quand cela est approprié, sinon utiliser ProprietaryID</t>
  </si>
  <si>
    <t>BT-86-00</t>
  </si>
  <si>
    <t>(PAYMENT SERVICE PROVIDER IDENTIFIER)</t>
  </si>
  <si>
    <t>/rsm:CrossIndustryInvoice
/rsm:SupplyChainTradeTransaction
/ram:ApplicableHeaderTradeSettlement
/ram:SpecifiedTradeSettlementPaymentMeans
/ram:PayeeSpecifiedCreditorFinancialInstitution</t>
  </si>
  <si>
    <t>/rsm:CrossIndustryInvoice/rsm:SupplyChainTradeTransaction/ram:ApplicableHeaderTradeSettlement/ram:SpecifiedTradeSettlementPaymentMeans/ram:PayeeSpecifiedCreditorFinancialInstitution</t>
  </si>
  <si>
    <t>(IDENTIFIANT D'ÉTABLISSEMENT FINANCIER)</t>
  </si>
  <si>
    <t>BT-86</t>
  </si>
  <si>
    <t>Payment service provider identifier</t>
  </si>
  <si>
    <t>An identifier for the payment service provider where a payment account is located.</t>
  </si>
  <si>
    <t>Such as a BIC or a national clearing code where required. No identification scheme to be used.</t>
  </si>
  <si>
    <t>To be used for Credit Transfer only
CHORUS PRO: Only BIC format is allowed</t>
  </si>
  <si>
    <t>Use for credit transfer</t>
  </si>
  <si>
    <t>/rsm:CrossIndustryInvoice
/rsm:SupplyChainTradeTransaction
/ram:ApplicableHeaderTradeSettlement
/ram:SpecifiedTradeSettlementPaymentMeans
/ram:PayeeSpecifiedCreditorFinancialInstitution
/ram:BICID</t>
  </si>
  <si>
    <t>/rsm:CrossIndustryInvoice/rsm:SupplyChainTradeTransaction/ram:ApplicableHeaderTradeSettlement/ram:SpecifiedTradeSettlementPaymentMeans/ram:PayeeSpecifiedCreditorFinancialInstitution/ram:BICID</t>
  </si>
  <si>
    <t>Identifiant d'établissement financier</t>
  </si>
  <si>
    <t>Identifiant de l'établissement financier dans lequel est domicilié un compte bancaire.</t>
  </si>
  <si>
    <t>Exemple : code BIC ou NCC.</t>
  </si>
  <si>
    <t>UTILISER cette balise en cas de virement seulement
CHORUS PRO : Seul le format BIC est autorisé</t>
  </si>
  <si>
    <t>Utiliser pour les virements</t>
  </si>
  <si>
    <t>BG-23</t>
  </si>
  <si>
    <t>VAT BREAKDOWN</t>
  </si>
  <si>
    <t>A group of business terms providing information about VAT breakdown by different categories, rates and exemption reasons</t>
  </si>
  <si>
    <t>BR-CO-18: An Invoice shall at least have one VAT breakdown group (BG-23).</t>
  </si>
  <si>
    <t>/rsm:CrossIndustryInvoice
/rsm:SupplyChainTradeTransaction
/ram:ApplicableHeaderTradeSettlement
/ram:ApplicableTradeTax</t>
  </si>
  <si>
    <t>/rsm:CrossIndustryInvoice/rsm:SupplyChainTradeTransaction/ram:ApplicableHeaderTradeSettlement/ram:ApplicableTradeTax</t>
  </si>
  <si>
    <t>VENTILATION DE LA TVA</t>
  </si>
  <si>
    <t>Groupe de termes métiers fournissant des informations sur la répartition de la TVA par types.</t>
  </si>
  <si>
    <t>BR-CO-18 : Une Facture doit au moins avoir un groupe de Ventilation de la TVA (BG-23).</t>
  </si>
  <si>
    <t>BT-117</t>
  </si>
  <si>
    <t>VAT category tax amount</t>
  </si>
  <si>
    <t>The total VAT amount for a given VAT category.</t>
  </si>
  <si>
    <t>Calculated by multiplying the VAT category taxable amount with the VAT category rate for the relevant VAT category.</t>
  </si>
  <si>
    <t>BR-46: Each VAT breakdown (BG-23) shall have a VAT category tax amount (BT-117).
BR-CO-17: VAT   category   tax   amount   (BT-117)   =   VAT   category taxable amount (BT-116) x (VAT category rate (BT-119) / 100), rounded to two decimals.</t>
  </si>
  <si>
    <t>/rsm:CrossIndustryInvoice
/rsm:SupplyChainTradeTransaction
/ram:ApplicableHeaderTradeSettlement
/ram:ApplicableTradeTax
/ram:CalculatedAmount</t>
  </si>
  <si>
    <t>/rsm:CrossIndustryInvoice/rsm:SupplyChainTradeTransaction/ram:ApplicableHeaderTradeSettlement/ram:ApplicableTradeTax/ram:CalculatedAmount</t>
  </si>
  <si>
    <t>Montant de la taxe pour le type de TVA</t>
  </si>
  <si>
    <t>Montant total de la TVA pour un type donné de TVA.</t>
  </si>
  <si>
    <t>S'obtient en multipliant la Base d'imposition du type de TVA par le Taux de type de TVA du type correspondant.</t>
  </si>
  <si>
    <t>BR-46 : Chaque Ventilation de la TVA (BG-23) doit avoir un Montant de la TVA pour chaque type de TVA (BT-117).
BR-CO-17 : Montant de la TVA pour chaque type de TVA (BT-117) = Base d'imposition du type de TVA (BT-116) x (Taux de type de TVA (BT-119) / 100), arrondi à deux décimales.</t>
  </si>
  <si>
    <t>BT-118-0</t>
  </si>
  <si>
    <t>VAT type code</t>
  </si>
  <si>
    <t>/rsm:CrossIndustryInvoice
/rsm:SupplyChainTradeTransaction
/ram:ApplicableHeaderTradeSettlement
/ram:ApplicableTradeTax
/ram:TypeCode</t>
  </si>
  <si>
    <t>/rsm:CrossIndustryInvoice/rsm:SupplyChainTradeTransaction/ram:ApplicableHeaderTradeSettlement/ram:ApplicableTradeTax/ram:TypeCode</t>
  </si>
  <si>
    <t>Code de type de TVA</t>
  </si>
  <si>
    <t>BT-120</t>
  </si>
  <si>
    <t>VAT exemption reason text</t>
  </si>
  <si>
    <t>A textual statement of the reason why the amount is exempted from VAT or why no VAT is being charged</t>
  </si>
  <si>
    <t>Articles 226 items 11 to 15 Directive
2006/112/EC [2].</t>
  </si>
  <si>
    <t>CHORUS PRO: this field is limited to 1024 characters</t>
  </si>
  <si>
    <t>/rsm:CrossIndustryInvoice
/rsm:SupplyChainTradeTransaction
/ram:ApplicableHeaderTradeSettlement
/ram:ApplicableTradeTax
/ram:ExemptionReason</t>
  </si>
  <si>
    <t>/rsm:CrossIndustryInvoice/rsm:SupplyChainTradeTransaction/ram:ApplicableHeaderTradeSettlement/ram:ApplicableTradeTax/ram:ExemptionReason</t>
  </si>
  <si>
    <t>Énoncé expliquant pourquoi un montant est exonéré de TVA.</t>
  </si>
  <si>
    <t>Articles 226 items 11 to 15 Directive 2006/112/EN</t>
  </si>
  <si>
    <t>CHORUS PRO : ce champ est limité à 1024 caractères</t>
  </si>
  <si>
    <t>BT-116</t>
  </si>
  <si>
    <t>VAT category taxable amount</t>
  </si>
  <si>
    <t>Sum of all taxable amounts subject to a specific VAT category code and VAT category rate (if the VAT category rate is applicable).</t>
  </si>
  <si>
    <t>The sum of Invoice line net amount minus allowances plus charges on document level which are subject to a specific VAT category code and VAT category rate (if the VAT category rate is applicable).</t>
  </si>
  <si>
    <t>BR-45: Each  VAT  breakdown  (BG-23)  shall  have  a  VAT  category taxable amount (BT-116).</t>
  </si>
  <si>
    <t>/rsm:CrossIndustryInvoice
/rsm:SupplyChainTradeTransaction
/ram:ApplicableHeaderTradeSettlement
/ram:ApplicableTradeTax
/ram:BasisAmount</t>
  </si>
  <si>
    <t>/rsm:CrossIndustryInvoice/rsm:SupplyChainTradeTransaction/ram:ApplicableHeaderTradeSettlement/ram:ApplicableTradeTax/ram:BasisAmount</t>
  </si>
  <si>
    <t>Base d'imposition du type de TVA</t>
  </si>
  <si>
    <t>Somme de tous les montants imposables assujettis à un code et à un taux de type de TVA spécifiques (si le Taux de type de TVA est applicable).</t>
  </si>
  <si>
    <t>Somme du montant net des lignes de facture, moins les remises plus les charges ou frais au niveau du document qui sont assujettis à un code et à un taux de type de TVA spécifiques (si le Taux de type de TVA est applicable).</t>
  </si>
  <si>
    <t>BR-45 : Chaque Ventilation de la TVA (BG-23) doit avoir une Base d'imposition du type de TVA (BT-116).</t>
  </si>
  <si>
    <t>Line Total Basis Amount</t>
  </si>
  <si>
    <t>A monetary value used as the line total basis on which this trade related tax, levy or duty is calculated.</t>
  </si>
  <si>
    <t>/rsm:CrossIndustryInvoice
/rsm:SupplyChainTradeTransaction
/ram:ApplicableHeaderTradeSettlement
/ram:ApplicableTradeTax
/ram:LineTotalBasisAmount</t>
  </si>
  <si>
    <t>/rsm:CrossIndustryInvoice/rsm:SupplyChainTradeTransaction/ram:ApplicableHeaderTradeSettlement/ram:ApplicableTradeTax/ram:LineTotalBasisAmount</t>
  </si>
  <si>
    <t>Montant de ligne pour un taux</t>
  </si>
  <si>
    <t>Allowance Charge Basis Amount</t>
  </si>
  <si>
    <t>A monetary value used as the allowance and charge basis on which this trade related tax, levy or duty is calculated.</t>
  </si>
  <si>
    <t>/rsm:CrossIndustryInvoice
/rsm:SupplyChainTradeTransaction
/ram:ApplicableHeaderTradeSettlement
/ram:ApplicableTradeTax
/ram:AllowanceChargeBasisAmount</t>
  </si>
  <si>
    <t>/rsm:CrossIndustryInvoice/rsm:SupplyChainTradeTransaction/ram:ApplicableHeaderTradeSettlement/ram:ApplicableTradeTax/ram:AllowanceChargeBasisAmount</t>
  </si>
  <si>
    <t>Assiette des remises et charges d'en-tête</t>
  </si>
  <si>
    <t>BT-118</t>
  </si>
  <si>
    <t>VAT category code</t>
  </si>
  <si>
    <t>Coded identification of a VAT category.</t>
  </si>
  <si>
    <t>BR-47: Each  VAT  breakdown  (BG-23)  shall  be  defined  through  a VAT category code (BT-118).</t>
  </si>
  <si>
    <t>/rsm:CrossIndustryInvoice
/rsm:SupplyChainTradeTransaction
/ram:ApplicableHeaderTradeSettlement
/ram:ApplicableTradeTax
/ram:CategoryCode</t>
  </si>
  <si>
    <t>/rsm:CrossIndustryInvoice/rsm:SupplyChainTradeTransaction/ram:ApplicableHeaderTradeSettlement/ram:ApplicableTradeTax/ram:CategoryCode</t>
  </si>
  <si>
    <t>Identification codée d’un type de TVA.</t>
  </si>
  <si>
    <t>BR-47 : Chaque Ventilation de la TVA (BG-23) doit être définie par un Code de type de TVA (BT-118).</t>
  </si>
  <si>
    <t>BT-121</t>
  </si>
  <si>
    <t>VAT exemption reason code</t>
  </si>
  <si>
    <t>A coded statement of the reason for why the amount is exempted from VAT.</t>
  </si>
  <si>
    <t>Code list issued and maintained by the Connecting Europe Facility.</t>
  </si>
  <si>
    <t>/rsm:CrossIndustryInvoice
/rsm:SupplyChainTradeTransaction
/ram:ApplicableHeaderTradeSettlement
/ram:ApplicableTradeTax
/ram:ExemptionReasonCode</t>
  </si>
  <si>
    <t>/rsm:CrossIndustryInvoice/rsm:SupplyChainTradeTransaction/ram:ApplicableHeaderTradeSettlement/ram:ApplicableTradeTax/ram:ExemptionReasonCode</t>
  </si>
  <si>
    <t>Code expliquant pourquoi un montant est exonéré de TVA.</t>
  </si>
  <si>
    <t>Liste de codes issue et maintenue par le CEF</t>
  </si>
  <si>
    <t>BT-7-00</t>
  </si>
  <si>
    <t>(Value added tax point date)</t>
  </si>
  <si>
    <t>/rsm:CrossIndustryInvoice
/rsm:SupplyChainTradeTransaction
/ram:ApplicableHeaderTradeSettlement
/ram:ApplicableTradeTax
/ram:TaxPointDate</t>
  </si>
  <si>
    <t>/rsm:CrossIndustryInvoice/rsm:SupplyChainTradeTransaction/ram:ApplicableHeaderTradeSettlement/ram:ApplicableTradeTax/ram:TaxPointDate</t>
  </si>
  <si>
    <t>(Date d'exigibilité de la taxe sur la valeur ajoutée)</t>
  </si>
  <si>
    <t>BT-7</t>
  </si>
  <si>
    <t>Value added tax point date</t>
  </si>
  <si>
    <t>The date when the VAT becomes accountable for the Seller and for the Buyer in so far as that date can be determined and differs from the date of issue of the invoice, according to the VAT directive.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</si>
  <si>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</si>
  <si>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This date shall not be present if the Value added tax point date is expressed in code in the "Value added tax point date code" (BT-8)</t>
  </si>
  <si>
    <t>BR-CO-3: Value added tax point date (BT-7) and Value added tax point date code (BT-8) are mutually exclusive.</t>
  </si>
  <si>
    <t>/rsm:CrossIndustryInvoice
/rsm:SupplyChainTradeTransaction
/ram:ApplicableHeaderTradeSettlement
/ram:ApplicableTradeTax
/ram:TaxPointDate
/udt:DateString</t>
  </si>
  <si>
    <t>/rsm:CrossIndustryInvoice/rsm:SupplyChainTradeTransaction/ram:ApplicableHeaderTradeSettlement/ram:ApplicableTradeTax/ram:TaxPointDate/udt:DateString</t>
  </si>
  <si>
    <t>STR-2</t>
  </si>
  <si>
    <t>Date d'exigibilité de la taxe sur la valeur ajoutée</t>
  </si>
  <si>
    <t>Date à laquelle la TVA devient imputable pour le Vendeur et pour l'Acheteur dans la mesure où cette date peut être déterminée et diffère de la date d'émission de la facture, conformément à la directive TVA.</t>
  </si>
  <si>
    <t>La date d'exigibilité correspond généralement à la date à laquelle les biens ont été livrés ou les services achevés (fait générateur). Il existe quelques variations. Pour plus d'informations, voir l'Article 226 (7) de la Directive 2006/112/CE du Conseil [2].
Cet élément est requis si la Date d'exigibilité de la taxe sur la valeur ajoutée diffère de la Date d'émission de la facture.</t>
  </si>
  <si>
    <t>Cette date ne doit pas être présente si la date d'exigibilité de la taxe sur la valeur ajoutée est exprimée en code dans l'élément "Date d'exigibilité de la taxe sur la valeur ajoutée en code" (BT-8)</t>
  </si>
  <si>
    <t>BR-CO-3 : La date d'exigibilité de la taxe sur la valeur ajoutée (BT-7) et le Code de date d'exigibilité de la taxe sur la valeur ajoutée (BT-8) sont mutuellement exclusifs.</t>
  </si>
  <si>
    <t>BT-7-0</t>
  </si>
  <si>
    <t>/rsm:CrossIndustryInvoice
/rsm:SupplyChainTradeTransaction
/ram:ApplicableHeaderTradeSettlement
/ram:ApplicableTradeTax
/ram:TaxPointDate
/udt:DateString
/@format</t>
  </si>
  <si>
    <t>/rsm:CrossIndustryInvoice/rsm:SupplyChainTradeTransaction/ram:ApplicableHeaderTradeSettlement/ram:ApplicableTradeTax/ram:TaxPointDate/udt:DateString/@format</t>
  </si>
  <si>
    <t>BT-8</t>
  </si>
  <si>
    <t>Value added tax point date code</t>
  </si>
  <si>
    <t>The code of the date when the VAT becomes accountable for the Seller and for the Buyer.</t>
  </si>
  <si>
    <t>The code shall distinguish between the following entries of UNTDID 2005 [6]:
- Invoice document issue date
- Delivery date, actual
- Paid to dateThe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</si>
  <si>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ENCAISSEMENTS)</t>
  </si>
  <si>
    <t>/rsm:CrossIndustryInvoice
/rsm:SupplyChainTradeTransaction
/ram:ApplicableHeaderTradeSettlement
/ram:ApplicableTradeTax
/ram:DueDateTypeCode</t>
  </si>
  <si>
    <t>/rsm:CrossIndustryInvoice/rsm:SupplyChainTradeTransaction/ram:ApplicableHeaderTradeSettlement/ram:ApplicableTradeTax/ram:DueDateTypeCode</t>
  </si>
  <si>
    <t>Date d'exigibilité de la taxe sur la valeur ajoutée en code</t>
  </si>
  <si>
    <t>Code spécifiant la date à laquelle la TVA devient imputable pour le Vendeur et pour l'Acheteur</t>
  </si>
  <si>
    <t>Le code doit être choisi parmi les valeurs suivantes issues de l'UNTDID 2005 [6]:
- Date de la facture
- Date de livraison
- Date de paiement
La date d'exigibilité de la taxe sur la valeur ajoutée en code est utilisé lorsque la date d'exigibilité de la taxe sur la valeur ajoutée n'est pas connue au moment de l'envoi de la facture. L'utilisation du BT-8 est donc exclusive de celle du BT-7 et inversement.</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</si>
  <si>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</si>
  <si>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BT-119</t>
  </si>
  <si>
    <t>VAT category rate</t>
  </si>
  <si>
    <t>The VAT rate, represented as percentage that applies for the relevant VAT category.</t>
  </si>
  <si>
    <t>The VAT category code and the VAT category rate shall be consistent.</t>
  </si>
  <si>
    <t>BR-48: Each  VAT  breakdown  (BG-23)  shall  have  a  VAT  category rate (BT-119), except if the Invoice is not subject to VAT.</t>
  </si>
  <si>
    <t>/rsm:CrossIndustryInvoice
/rsm:SupplyChainTradeTransaction
/ram:ApplicableHeaderTradeSettlement
/ram:ApplicableTradeTax
/ram:RateApplicablePercent</t>
  </si>
  <si>
    <t>/rsm:CrossIndustryInvoice/rsm:SupplyChainTradeTransaction/ram:ApplicableHeaderTradeSettlement/ram:ApplicableTradeTax/ram:RateApplicablePercent</t>
  </si>
  <si>
    <t>Taux de type de TVA</t>
  </si>
  <si>
    <t>Taux de TVA, exprimé sous forme de pourcentage, applicable au type de TVA correspondant.</t>
  </si>
  <si>
    <t>Le Code de type de TVA et le Taux de type de TVA doivent être cohérents.</t>
  </si>
  <si>
    <t>BR-48 : Chaque Ventilation de la TVA (BG-23) doit avoir un Taux de type de TVA (BT-119), sauf si la Facture n'est pas soumise à la TVA.</t>
  </si>
  <si>
    <t>BG-14</t>
  </si>
  <si>
    <t>INVOICING PERIOD</t>
  </si>
  <si>
    <t>A group of business terms providing information on the invoice period.</t>
  </si>
  <si>
    <t>Used to indicate when the period covered by the invoice starts and when it ends. Also called delivery period.</t>
  </si>
  <si>
    <t>/rsm:CrossIndustryInvoice
/rsm:SupplyChainTradeTransaction
/ram:ApplicableHeaderTradeSettlement
/ram:BillingSpecifiedPeriod</t>
  </si>
  <si>
    <t>/rsm:CrossIndustryInvoice/rsm:SupplyChainTradeTransaction/ram:ApplicableHeaderTradeSettlement/ram:BillingSpecifiedPeriod</t>
  </si>
  <si>
    <t>PÉRIODE DE FACTURATION</t>
  </si>
  <si>
    <t>Groupe de termes métiers fournissant des informations sur la période de facturation.</t>
  </si>
  <si>
    <t>Utilisée pour indiquer le moment où la période couverte par la Facture commence et le moment où elle se termine.</t>
  </si>
  <si>
    <t>/rsm:CrossIndustryInvoice
/rsm:SupplyChainTradeTransaction
/ram:ApplicableHeaderTradeSettlement
/ram:BillingSpecifiedPeriod
/ram:Description</t>
  </si>
  <si>
    <t>/rsm:CrossIndustryInvoice/rsm:SupplyChainTradeTransaction/ram:ApplicableHeaderTradeSettlement/ram:BillingSpecifiedPeriod/ram:Description</t>
  </si>
  <si>
    <t>Description de la période de facturation</t>
  </si>
  <si>
    <t>CHORUSPRO : Description Période de Facturation</t>
  </si>
  <si>
    <t>BT-73-00</t>
  </si>
  <si>
    <t>(INVOICING PERIOD START DATE)</t>
  </si>
  <si>
    <t>/rsm:CrossIndustryInvoice
/rsm:SupplyChainTradeTransaction
/ram:ApplicableHeaderTradeSettlement
/ram:BillingSpecifiedPeriod
/ram:StartDateTime</t>
  </si>
  <si>
    <t>/rsm:CrossIndustryInvoice/rsm:SupplyChainTradeTransaction/ram:ApplicableHeaderTradeSettlement/ram:BillingSpecifiedPeriod/ram:StartDateTime</t>
  </si>
  <si>
    <t>(DATE DE DÉBUT DE PÉRIODE DE FACTURATION)</t>
  </si>
  <si>
    <t>BT-73</t>
  </si>
  <si>
    <t>Invoicing period start date</t>
  </si>
  <si>
    <t>The date when the Invoice period starts.</t>
  </si>
  <si>
    <t>The initial date of delivery of goods or services.</t>
  </si>
  <si>
    <t>This date must be less than or equal to the period end date (BT-74), if it exists</t>
  </si>
  <si>
    <t>BR-CO-19: If Invoicing period (BG-14) is used, the Invoicing period start date (BT-73) or the Invoicing period end date (BT-74) shall be filled, or both.</t>
  </si>
  <si>
    <t>/rsm:CrossIndustryInvoice
/rsm:SupplyChainTradeTransaction
/ram:ApplicableHeaderTradeSettlement
/ram:BillingSpecifiedPeriod
/ram:StartDateTime
/udt:DateTimeString</t>
  </si>
  <si>
    <t>/rsm:CrossIndustryInvoice/rsm:SupplyChainTradeTransaction/ram:ApplicableHeaderTradeSettlement/ram:BillingSpecifiedPeriod/ram:StartDateTime/udt:DateTimeString</t>
  </si>
  <si>
    <t>SYN-2, CAR-2</t>
  </si>
  <si>
    <t>Date de début de période de facturation</t>
  </si>
  <si>
    <t>Date à laquelle commence la période de facturation.</t>
  </si>
  <si>
    <t>Cette date doit être inférieure ou égale à la date de fin de période (BT-74), si elle existe</t>
  </si>
  <si>
    <t>BR-CO-19 : Si la Période de facturation (BG-14) est utilisée, la Date de début de période de facturation (BT-73) et/ou la Date de fin de période de facturation (BT-74) doit être remplie.</t>
  </si>
  <si>
    <t>BT-73-0</t>
  </si>
  <si>
    <t>/rsm:CrossIndustryInvoice
/rsm:SupplyChainTradeTransaction
/ram:ApplicableHeaderTradeSettlement
/ram:BillingSpecifiedPeriod
/ram:StartDateTime
/udt:DateTimeString
/@format</t>
  </si>
  <si>
    <t>/rsm:CrossIndustryInvoice/rsm:SupplyChainTradeTransaction/ram:ApplicableHeaderTradeSettlement/ram:BillingSpecifiedPeriod/ram:StartDateTime/udt:DateTimeString/@format</t>
  </si>
  <si>
    <t>BT-74-00</t>
  </si>
  <si>
    <t>(INVOICING PERIOD END DATE)</t>
  </si>
  <si>
    <t>/rsm:CrossIndustryInvoice
/rsm:SupplyChainTradeTransaction
/ram:ApplicableHeaderTradeSettlement
/ram:BillingSpecifiedPeriod
/ram:EndDateTime</t>
  </si>
  <si>
    <t>/rsm:CrossIndustryInvoice/rsm:SupplyChainTradeTransaction/ram:ApplicableHeaderTradeSettlement/ram:BillingSpecifiedPeriod/ram:EndDateTime</t>
  </si>
  <si>
    <t>(DATE DE FIN DE PÉRIODE DE FACTURATION)</t>
  </si>
  <si>
    <t>BT-74</t>
  </si>
  <si>
    <t>Invoicing period end date</t>
  </si>
  <si>
    <t>The date when the Invoice period ends.</t>
  </si>
  <si>
    <t>The date on which the delivery of goods or services was completed.</t>
  </si>
  <si>
    <t>This date must be greater than or equal to the period start date (BT-73), if it exists</t>
  </si>
  <si>
    <t>BR-29: If  both  Invoicing  period  start  date  (BT-73)  and  Invoicing period end date (BT-74) are given then the Invoicing period end  date  (BT-74)  shall  be  later  or  equal  to  the  Invoicing period start date (BT-73).
BR-CO-19: If Invoicing period (BG-14) is used, the Invoicing period start date (BT-73) or the Invoicing period end date (BT-74) shall be filled, or both.</t>
  </si>
  <si>
    <t>/rsm:CrossIndustryInvoice
/rsm:SupplyChainTradeTransaction
/ram:ApplicableHeaderTradeSettlement
/ram:BillingSpecifiedPeriod
/ram:EndDateTime
/udt:DateTimeString</t>
  </si>
  <si>
    <t>/rsm:CrossIndustryInvoice/rsm:SupplyChainTradeTransaction/ram:ApplicableHeaderTradeSettlement/ram:BillingSpecifiedPeriod/ram:EndDateTime/udt:DateTimeString</t>
  </si>
  <si>
    <t>Date de fin de période de facturation</t>
  </si>
  <si>
    <t>Date à laquelle se termine la période de facturation.</t>
  </si>
  <si>
    <t>Cette date doit être supérieure ou égale à la date de début de période (BT-73), si elle existe</t>
  </si>
  <si>
    <t>BR-29 : Si la Date de début de période de facturation (BT-73) et la Date de fin de période de facturation (BT-74) sont données alors la Date de fin de période de facturation (BT-74) doit être postérieure ou égale à la Date de début de période de facturation (BT-73).
BR-CO-19 : Si la Période de facturation (BG-14) est utilisée, la Date de début de période de facturation (BT-73) et/ou la Date de fin de période de facturation (BT-74) doit être remplie.</t>
  </si>
  <si>
    <t>BT-74-0</t>
  </si>
  <si>
    <t>/rsm:CrossIndustryInvoice
/rsm:SupplyChainTradeTransaction
/ram:ApplicableHeaderTradeSettlement
/ram:BillingSpecifiedPeriod
/ram:EndDateTime
/udt:DateTimeString
/@format</t>
  </si>
  <si>
    <t>/rsm:CrossIndustryInvoice/rsm:SupplyChainTradeTransaction/ram:ApplicableHeaderTradeSettlement/ram:BillingSpecifiedPeriod/ram:EndDateTime/udt:DateTimeString/@format</t>
  </si>
  <si>
    <t>BG-20</t>
  </si>
  <si>
    <t>DOCUMENT LEVEL ALLOWANCES</t>
  </si>
  <si>
    <t>A group of business terms providing information about allowances applicable to the Invoice as a whole.</t>
  </si>
  <si>
    <t>Deductions, such as withheld tax may also be specified in this group.</t>
  </si>
  <si>
    <t>/rsm:CrossIndustryInvoice
/rsm:SupplyChainTradeTransaction
/ram:ApplicableHeaderTradeSettlement
/ram:SpecifiedTradeAllowanceCharge</t>
  </si>
  <si>
    <t>/rsm:CrossIndustryInvoice/rsm:SupplyChainTradeTransaction/ram:ApplicableHeaderTradeSettlement/ram:SpecifiedTradeAllowanceCharge</t>
  </si>
  <si>
    <t>REMISES AU NIVEAU DU DOCUMENT</t>
  </si>
  <si>
    <t xml:space="preserve">Groupe de termes métiers fournissant des informations sur les remises applicables à la Facture dans son ensemble. </t>
  </si>
  <si>
    <t>Les déductions telles que la taxe retenue à la source peuvent donc être spécifiés dans ce groupe.</t>
  </si>
  <si>
    <t>BG-20-0</t>
  </si>
  <si>
    <t>Charges and Allowances Document level Indicator</t>
  </si>
  <si>
    <t>/rsm:CrossIndustryInvoice
/rsm:SupplyChainTradeTransaction
/ram:ApplicableHeaderTradeSettlement
/ram:SpecifiedTradeAllowanceCharge
/ram:ChargeIndicator</t>
  </si>
  <si>
    <t>/rsm:CrossIndustryInvoice/rsm:SupplyChainTradeTransaction/ram:ApplicableHeaderTradeSettlement/ram:SpecifiedTradeAllowanceCharge/ram:ChargeIndicator</t>
  </si>
  <si>
    <t>BG-20-1</t>
  </si>
  <si>
    <t>Allowance or Charge indicator Value</t>
  </si>
  <si>
    <t>/rsm:CrossIndustryInvoice
/rsm:SupplyChainTradeTransaction
/ram:ApplicableHeaderTradeSettlement
/ram:SpecifiedTradeAllowanceCharge
/ram:ChargeIndicator
/udt:Indicator</t>
  </si>
  <si>
    <t>/rsm:CrossIndustryInvoice/rsm:SupplyChainTradeTransaction/ram:ApplicableHeaderTradeSettlement/ram:SpecifiedTradeAllowanceCharge/ram:ChargeIndicator/udt:Indicator</t>
  </si>
  <si>
    <t>Sequence Numeric</t>
  </si>
  <si>
    <t>The sequence number for applying this trade allowance charge.</t>
  </si>
  <si>
    <t>/rsm:CrossIndustryInvoice
/rsm:SupplyChainTradeTransaction
/ram:ApplicableHeaderTradeSettlement
/ram:SpecifiedTradeAllowanceCharge
/ram:SequenceNumeric</t>
  </si>
  <si>
    <t>/rsm:CrossIndustryInvoice/rsm:SupplyChainTradeTransaction/ram:ApplicableHeaderTradeSettlement/ram:SpecifiedTradeAllowanceCharge/ram:SequenceNumeric</t>
  </si>
  <si>
    <t>Séquence de calcul</t>
  </si>
  <si>
    <t>BT-94</t>
  </si>
  <si>
    <t>Document level allowance percentage</t>
  </si>
  <si>
    <t>The percentage that may be used, in conjunction with the document level allowance base amount, to calculate the document level allowance amount.</t>
  </si>
  <si>
    <t>/rsm:CrossIndustryInvoice
/rsm:SupplyChainTradeTransaction
/ram:ApplicableHeaderTradeSettlement
/ram:SpecifiedTradeAllowanceCharge
/ram:CalculationPercent</t>
  </si>
  <si>
    <t>/rsm:CrossIndustryInvoice/rsm:SupplyChainTradeTransaction/ram:ApplicableHeaderTradeSettlement/ram:SpecifiedTradeAllowanceCharge/ram:CalculationPercent</t>
  </si>
  <si>
    <t>Pourcentage de remise au niveau du document</t>
  </si>
  <si>
    <t>Pourcentage pouvant être utilisé conjointement avec l'Assiette de la remise au niveau du document pour calculer le Montant de la remise au niveau du document.</t>
  </si>
  <si>
    <t>BT-93</t>
  </si>
  <si>
    <t>Document level allowance base amount</t>
  </si>
  <si>
    <t>The base amount that may be used, in conjunction with the document level allowance percentage, to calculate the document level allowance amount.</t>
  </si>
  <si>
    <t>/rsm:CrossIndustryInvoice
/rsm:SupplyChainTradeTransaction
/ram:ApplicableHeaderTradeSettlement
/ram:SpecifiedTradeAllowanceCharge
/ram:BasisAmount</t>
  </si>
  <si>
    <t>/rsm:CrossIndustryInvoice/rsm:SupplyChainTradeTransaction/ram:ApplicableHeaderTradeSettlement/ram:SpecifiedTradeAllowanceCharge/ram:BasisAmount</t>
  </si>
  <si>
    <t>Assiette de la remise au niveau du document</t>
  </si>
  <si>
    <t>Montant de base pouvant être utilisé conjointement avec le Pourcentage de remise au niveau du document pour calculer le Montant de la remise au niveau du document.</t>
  </si>
  <si>
    <t>BasisQuantity</t>
  </si>
  <si>
    <t>The quantity on which this trade allowance charge is based.</t>
  </si>
  <si>
    <t>/rsm:CrossIndustryInvoice
/rsm:SupplyChainTradeTransaction
/ram:ApplicableHeaderTradeSettlement
/ram:SpecifiedTradeAllowanceCharge
/ram:BasisQuantity</t>
  </si>
  <si>
    <t>/rsm:CrossIndustryInvoice/rsm:SupplyChainTradeTransaction/ram:ApplicableHeaderTradeSettlement/ram:SpecifiedTradeAllowanceCharge/ram:BasisQuantity</t>
  </si>
  <si>
    <t>Quantité de base de la remise ou charge</t>
  </si>
  <si>
    <t>/rsm:CrossIndustryInvoice
/rsm:SupplyChainTradeTransaction
/ram:ApplicableHeaderTradeSettlement
/ram:SpecifiedTradeAllowanceCharge
/ram:BasisQuantity
/@unitCode</t>
  </si>
  <si>
    <t>/rsm:CrossIndustryInvoice/rsm:SupplyChainTradeTransaction/ram:ApplicableHeaderTradeSettlement/ram:SpecifiedTradeAllowanceCharge/ram:BasisQuantity/@unitCode</t>
  </si>
  <si>
    <t>Quantité unitaire du prix de base</t>
  </si>
  <si>
    <t>BT-92</t>
  </si>
  <si>
    <t>Document level allowance amount</t>
  </si>
  <si>
    <t>BR-31: Each   Document   level   allowance   (BG-20)   shall   have   a Document level allowance amount (BT-92).</t>
  </si>
  <si>
    <t>/rsm:CrossIndustryInvoice
/rsm:SupplyChainTradeTransaction
/ram:ApplicableHeaderTradeSettlement
/ram:SpecifiedTradeAllowanceCharge
/ram:ActualAmount</t>
  </si>
  <si>
    <t>/rsm:CrossIndustryInvoice/rsm:SupplyChainTradeTransaction/ram:ApplicableHeaderTradeSettlement/ram:SpecifiedTradeAllowanceCharge/ram:ActualAmount</t>
  </si>
  <si>
    <t>Montant de la remise au niveau du document</t>
  </si>
  <si>
    <t>Montant d'une remise de pied, hors TVA.</t>
  </si>
  <si>
    <t>BR-31 : Chaque Remise au niveau du document (BG-20) doit être associée à un Montant de la remise au niveau du document (BT-92).</t>
  </si>
  <si>
    <t>BT-98</t>
  </si>
  <si>
    <t>Document level allowance reason code</t>
  </si>
  <si>
    <t>The reason for the document level allowance, expressed as a code.</t>
  </si>
  <si>
    <t>Use entries of the UNTDID 5189 code list [6]. The Document level allowance reason code and the Document level allowance reason shall indicate the same allowance reason.</t>
  </si>
  <si>
    <t>BR-33: Each   Document   level   allowance   (BG-20)   shall   have   a Document  level  allowance  reason  (BT-97)  or  a  Document level allowance reason code (BT-98).
BR-CO-5: Document   level   allowance   reason   code   (BT-98)   and Document level allowance reason (BT-97) shall indicate the same type of allowance.
BR-CO-21: Each Document level allowance (BG-20) shall contain a Document    level    allowance    reason    (BT-97)    or    a Document level allowance reason code (BT-98), or both.</t>
  </si>
  <si>
    <t>/rsm:CrossIndustryInvoice
/rsm:SupplyChainTradeTransaction
/ram:ApplicableHeaderTradeSettlement
/ram:SpecifiedTradeAllowanceCharge
/ram:ReasonCode</t>
  </si>
  <si>
    <t>/rsm:CrossIndustryInvoice/rsm:SupplyChainTradeTransaction/ram:ApplicableHeaderTradeSettlement/ram:SpecifiedTradeAllowanceCharge/ram:ReasonCode</t>
  </si>
  <si>
    <t>Code de motif de la remise au niveau du document</t>
  </si>
  <si>
    <t>Motif de la remise au niveau du document, exprimé sous forme de code.</t>
  </si>
  <si>
    <t>Le Code de motif de la remise au niveau du document et le Motif de la remise au niveau du document doivent indiquer le même motif de remise.</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</si>
  <si>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t>
  </si>
  <si>
    <t>BT-97</t>
  </si>
  <si>
    <t>Document level allowance reason</t>
  </si>
  <si>
    <t>The reason for the document level allowance, expressed as text.</t>
  </si>
  <si>
    <t>/rsm:CrossIndustryInvoice
/rsm:SupplyChainTradeTransaction
/ram:ApplicableHeaderTradeSettlement
/ram:SpecifiedTradeAllowanceCharge
/ram:Reason</t>
  </si>
  <si>
    <t>/rsm:CrossIndustryInvoice/rsm:SupplyChainTradeTransaction/ram:ApplicableHeaderTradeSettlement/ram:SpecifiedTradeAllowanceCharge/ram:Reason</t>
  </si>
  <si>
    <t>Motif de la remise au niveau du document</t>
  </si>
  <si>
    <t>Motif de la remise au niveau du document, exprimé sous forme de texte.</t>
  </si>
  <si>
    <t>BT-95-00</t>
  </si>
  <si>
    <t>(DOCUMENT LEVEL ALLOWANCE VAT CATEGORY CODE)</t>
  </si>
  <si>
    <t>/rsm:CrossIndustryInvoice
/rsm:SupplyChainTradeTransaction
/ram:ApplicableHeaderTradeSettlement
/ram:SpecifiedTradeAllowanceCharge
/ram:CategoryTradeTax</t>
  </si>
  <si>
    <t>/rsm:CrossIndustryInvoice/rsm:SupplyChainTradeTransaction/ram:ApplicableHeaderTradeSettlement/ram:SpecifiedTradeAllowanceCharge/ram:CategoryTradeTax</t>
  </si>
  <si>
    <t>(CODE DE TYPE DE TVA DE LA REMISE AU NIVEAU DU DOCUMENT)</t>
  </si>
  <si>
    <t>BT-95-0</t>
  </si>
  <si>
    <t>VAT type code for document level allowances</t>
  </si>
  <si>
    <t>/rsm:CrossIndustryInvoice
/rsm:SupplyChainTradeTransaction
/ram:ApplicableHeaderTradeSettlement
/ram:SpecifiedTradeAllowanceCharge
/ram:CategoryTradeTax
/ram:TypeCode</t>
  </si>
  <si>
    <t>/rsm:CrossIndustryInvoice/rsm:SupplyChainTradeTransaction/ram:ApplicableHeaderTradeSettlement/ram:SpecifiedTradeAllowanceCharge/ram:CategoryTradeTax/ram:TypeCode</t>
  </si>
  <si>
    <t>Code de type de TVA de la remise au niveau du document</t>
  </si>
  <si>
    <t>BT-95</t>
  </si>
  <si>
    <t>Document level allowance VAT category code</t>
  </si>
  <si>
    <t>A coded identification of what VAT category applies to the document level allowance.</t>
  </si>
  <si>
    <t>BR-32: Each   Document   level   allowance   (BG-20)   shall   have   a Document level allowance VAT category code (BT-95).</t>
  </si>
  <si>
    <t>/rsm:CrossIndustryInvoice
/rsm:SupplyChainTradeTransaction
/ram:ApplicableHeaderTradeSettlement
/ram:SpecifiedTradeAllowanceCharge
/ram:CategoryTradeTax
/ram:CategoryCode</t>
  </si>
  <si>
    <t>/rsm:CrossIndustryInvoice/rsm:SupplyChainTradeTransaction/ram:ApplicableHeaderTradeSettlement/ram:SpecifiedTradeAllowanceCharge/ram:CategoryTradeTax/ram:CategoryCode</t>
  </si>
  <si>
    <t>Identification codée du type de TVA applicable à la remise au niveau du document.</t>
  </si>
  <si>
    <t>BR-32 : Chaque Remise au niveau du document (BG-20) doit être associée à un Code de type de TVA de la remise au niveau du document (BT-95).</t>
  </si>
  <si>
    <t>BT-96</t>
  </si>
  <si>
    <t>Document level allowance VAT rate</t>
  </si>
  <si>
    <t>The VAT rate, represented as percentage that applies to the document level allowance.</t>
  </si>
  <si>
    <t>/rsm:CrossIndustryInvoice
/rsm:SupplyChainTradeTransaction
/ram:ApplicableHeaderTradeSettlement
/ram:SpecifiedTradeAllowanceCharge
/ram:CategoryTradeTax
/ram:RateApplicablePercent</t>
  </si>
  <si>
    <t>/rsm:CrossIndustryInvoice/rsm:SupplyChainTradeTransaction/ram:ApplicableHeaderTradeSettlement/ram:SpecifiedTradeAllowanceCharge/ram:CategoryTradeTax/ram:RateApplicablePercent</t>
  </si>
  <si>
    <t>Taux de TVA de la remise au niveau du document</t>
  </si>
  <si>
    <t>Taux de TVA, exprimé sous forme de pourcentage, applicable à la remise au niveau du document.</t>
  </si>
  <si>
    <t>BG-21</t>
  </si>
  <si>
    <t>DOCUMENT LEVEL CHARGES</t>
  </si>
  <si>
    <t>A group of business terms providing information about charges and taxes other than VAT, applicable to the Invoice as a whole.</t>
  </si>
  <si>
    <t>CHARGES OU FRAIS AU NIVEAU DU DOCUMENT</t>
  </si>
  <si>
    <t>Groupe de termes métiers fournissant des informations sur les charges et frais et les taxes autres que la TVA applicables à la Facture dans son ensemble.</t>
  </si>
  <si>
    <t>BG-21-0</t>
  </si>
  <si>
    <t>BG-21-1</t>
  </si>
  <si>
    <t>Charge indicator Value</t>
  </si>
  <si>
    <t>SequenceNumeric</t>
  </si>
  <si>
    <t>BT-101</t>
  </si>
  <si>
    <t>Document level charge percentage</t>
  </si>
  <si>
    <t>The percentage that may be used, in conjunction with the document level charge base amount, to calculate the document level charge amount.</t>
  </si>
  <si>
    <t>Pourcentage de charges ou frais au niveau du document</t>
  </si>
  <si>
    <t>Pourcentage pouvant être utilisé conjointement avec l'Assiette des charges ou frais au niveau du document pour calculer le Montant des charges ou frais au niveau du document.</t>
  </si>
  <si>
    <t>BT-100</t>
  </si>
  <si>
    <t>Document level charge base amount</t>
  </si>
  <si>
    <t>The base amount that may be used, in conjunction with the document level charge percentage, to calculate the document level charge amount.</t>
  </si>
  <si>
    <t>Assiette des charges ou frais au niveau du document</t>
  </si>
  <si>
    <t>Montant de base pouvant être utilisé conjointement avec le Pourcentage de charges ou frais au niveau du document pour calculer le Montant des charges ou frais au niveau du document.</t>
  </si>
  <si>
    <t>BT-99</t>
  </si>
  <si>
    <t>Document level charge amount</t>
  </si>
  <si>
    <t>BR-36: Each Document level charge (BG-21) shall have a Document level charge amount (BT-99).</t>
  </si>
  <si>
    <t>Montant des charges ou frais au niveau du document</t>
  </si>
  <si>
    <t>Montant de charges et frais, hors TVA.</t>
  </si>
  <si>
    <t>BR-36 : Chaque Charge ou frais au niveau du document (BG-21) doit être associée à un Montant des charges ou frais au niveau du document (BT-99).</t>
  </si>
  <si>
    <t>BT-105</t>
  </si>
  <si>
    <t>Document level charge reason code</t>
  </si>
  <si>
    <t>The reason for the document level charge, expressed as a code.</t>
  </si>
  <si>
    <t>Use entries of the UNTDID 7161 code list [6]. The Document level charge reason code and the Document level charge reason shall indicate the same charge reason.</t>
  </si>
  <si>
    <t>BR-38: Each Document level charge (BG-21) shall have a Document level  charge  reason  (BT-104)  or  a  Document  level  charge reason code (BT-105).
BR-CO-6: Document   level   charge   reason   code   (BT-105)   and Document  level  charge  reason  (BT-104)  shall  indicate the same type of charge.
BR-CO-22: Each  Document  level  charge  (BG-21)  shall  contain  a Document level charge reason (BT-104) or a Document level charge reason code (BT-105), or both.</t>
  </si>
  <si>
    <t>Code de motif des charges ou frais au niveau du document</t>
  </si>
  <si>
    <t>Motif des charges ou frais au niveau du document, exprimé sous forme de code.</t>
  </si>
  <si>
    <t>Utiliser les entrées de la liste de codes UNTDID 7161 [6]. Le Code de motif des charges ou frais au niveau du document et le Motif des charges ou frais au niveau du document doivent indiquer le même motif de frais.</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</si>
  <si>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t>
  </si>
  <si>
    <t>BT-104</t>
  </si>
  <si>
    <t>Document level charge reason</t>
  </si>
  <si>
    <t>The reason for the document level charge, expressed as text.</t>
  </si>
  <si>
    <t>Motif des charges ou frais au niveau du document</t>
  </si>
  <si>
    <t>Motif des charges ou frais au niveau du document, exprimé sous forme de texte.</t>
  </si>
  <si>
    <t>BR-38 : Chaque Charge ou frais au niveau du document (BG-21) doit être associée à un Motif des charges ou frais au niveau du document (BT-104) ou à un Code de motif des charges ou frais au niveau du document (BT-105).
BR-CO-22 : Chaque Charge ou frais au niveau du document (BG-21) doit être associée à un Motif des charges ou frais au niveau du document (BT-104) et/ou à un Code de motif des charges ou frais au niveau du document (BT-105).
BR-CO-6 : Le Code de motif des charges ou frais au nivea</t>
  </si>
  <si>
    <t>BT-102-00</t>
  </si>
  <si>
    <t>(DOCUMENT LEVEL CHARGE VAT CATEGORY CODE)</t>
  </si>
  <si>
    <t>(CODE DE TYPE DE TVA DES CHARGES OU FRAIS AU NIVEAU DU DOCUMENT)</t>
  </si>
  <si>
    <t>BT-102-0</t>
  </si>
  <si>
    <t>VAT type code for document level charges</t>
  </si>
  <si>
    <t>Code de type de TVA des charges ou frais au niveau du document</t>
  </si>
  <si>
    <t>BT-102</t>
  </si>
  <si>
    <t>Document level charge VAT category code</t>
  </si>
  <si>
    <t>A coded identification of what VAT category applies to the document level charge.</t>
  </si>
  <si>
    <t>BR-37: Each Document level charge (BG-21) shall have a Document level charge VAT category code (BT-102).</t>
  </si>
  <si>
    <t>Identification codée du type de TVA applicable aux charges ou frais au niveau du document.</t>
  </si>
  <si>
    <t>BR-37 : Chaque Charge ou frais au niveau du document  (BG-21) doit être associée à un Code de type de TVA des charges ou frais au niveau du document  (BT-102).</t>
  </si>
  <si>
    <t>BT-103</t>
  </si>
  <si>
    <t>Document level charge VAT rate</t>
  </si>
  <si>
    <t>The VAT rate, represented as percentage that applies to the document level charge.</t>
  </si>
  <si>
    <t>Taux de TVA des charges ou frais au niveau du document</t>
  </si>
  <si>
    <t>Taux de TVA, exprimé sous forme de pourcentage, applicable aux charges ou frais au niveau du document.</t>
  </si>
  <si>
    <t>LOGISTICS SERVICE CHARGE</t>
  </si>
  <si>
    <t>A logistics service charge specified for this header trade settlement.</t>
  </si>
  <si>
    <t>/rsm:CrossIndustryInvoice
/rsm:SupplyChainTradeTransaction
/ram:ApplicableHeaderTradeSettlement
/ram:SpecifiedLogisticsServiceCharge</t>
  </si>
  <si>
    <t>/rsm:CrossIndustryInvoice/rsm:SupplyChainTradeTransaction/ram:ApplicableHeaderTradeSettlement/ram:SpecifiedLogisticsServiceCharge</t>
  </si>
  <si>
    <t>/rsm:CrossIndustryInvoice
/rsm:SupplyChainTradeTransaction
/ram:ApplicableHeaderTradeSettlement
/ram:SpecifiedLogisticsServiceCharge
/ram:Description</t>
  </si>
  <si>
    <t>/rsm:CrossIndustryInvoice/rsm:SupplyChainTradeTransaction/ram:ApplicableHeaderTradeSettlement/ram:SpecifiedLogisticsServiceCharge/ram:Description</t>
  </si>
  <si>
    <t>Applied Amount</t>
  </si>
  <si>
    <t>/rsm:CrossIndustryInvoice
/rsm:SupplyChainTradeTransaction
/ram:ApplicableHeaderTradeSettlement
/ram:SpecifiedLogisticsServiceCharge
/ram:AppliedAmount</t>
  </si>
  <si>
    <t>/rsm:CrossIndustryInvoice/rsm:SupplyChainTradeTransaction/ram:ApplicableHeaderTradeSettlement/ram:SpecifiedLogisticsServiceCharge/ram:AppliedAmount</t>
  </si>
  <si>
    <t>APPLIED TRADE TAX</t>
  </si>
  <si>
    <t>/rsm:CrossIndustryInvoice
/rsm:SupplyChainTradeTransaction
/ram:ApplicableHeaderTradeSettlement
/ram:SpecifiedLogisticsServiceCharge
/ram:AppliedTradeTax</t>
  </si>
  <si>
    <t>/rsm:CrossIndustryInvoice/rsm:SupplyChainTradeTransaction/ram:ApplicableHeaderTradeSettlement/ram:SpecifiedLogisticsServiceCharge/ram:AppliedTradeTax</t>
  </si>
  <si>
    <t>/rsm:CrossIndustryInvoice
/rsm:SupplyChainTradeTransaction
/ram:ApplicableHeaderTradeSettlement
/ram:SpecifiedLogisticsServiceCharge
/ram:AppliedTradeTax
/ram:TypeCode</t>
  </si>
  <si>
    <t>/rsm:CrossIndustryInvoice/rsm:SupplyChainTradeTransaction/ram:ApplicableHeaderTradeSettlement/ram:SpecifiedLogisticsServiceCharge/ram:AppliedTradeTax/ram:TypeCode</t>
  </si>
  <si>
    <t>/rsm:CrossIndustryInvoice
/rsm:SupplyChainTradeTransaction
/ram:ApplicableHeaderTradeSettlement
/ram:SpecifiedLogisticsServiceCharge
/ram:AppliedTradeTax
/ram:CategoryCode</t>
  </si>
  <si>
    <t>/rsm:CrossIndustryInvoice/rsm:SupplyChainTradeTransaction/ram:ApplicableHeaderTradeSettlement/ram:SpecifiedLogisticsServiceCharge/ram:AppliedTradeTax/ram:CategoryCode</t>
  </si>
  <si>
    <t>/rsm:CrossIndustryInvoice
/rsm:SupplyChainTradeTransaction
/ram:ApplicableHeaderTradeSettlement
/ram:SpecifiedLogisticsServiceCharge
/ram:AppliedTradeTax
/ram:RateApplicablePercent</t>
  </si>
  <si>
    <t>/rsm:CrossIndustryInvoice/rsm:SupplyChainTradeTransaction/ram:ApplicableHeaderTradeSettlement/ram:SpecifiedLogisticsServiceCharge/ram:AppliedTradeTax/ram:RateApplicablePercent</t>
  </si>
  <si>
    <t>BT-20-00</t>
  </si>
  <si>
    <t>(PAYMENT TERMS)</t>
  </si>
  <si>
    <t>/rsm:CrossIndustryInvoice
/rsm:SupplyChainTradeTransaction
/ram:ApplicableHeaderTradeSettlement
/ram:SpecifiedTradePaymentTerms</t>
  </si>
  <si>
    <t>/rsm:CrossIndustryInvoice/rsm:SupplyChainTradeTransaction/ram:ApplicableHeaderTradeSettlement/ram:SpecifiedTradePaymentTerms</t>
  </si>
  <si>
    <t>(CONDITIONS DE PAIEMENT)</t>
  </si>
  <si>
    <t>BT-20</t>
  </si>
  <si>
    <t>Payment terms</t>
  </si>
  <si>
    <t>A textual description of the payment terms that apply to the amount due for payment (Including description of possible penalties).</t>
  </si>
  <si>
    <t>This element may contain multiple lines and multiple terms.</t>
  </si>
  <si>
    <t>BR-CO-25: In   case   the   Amount   due   for   payment   (BT-115)   is positive,  either  the  Payment  due  date  (BT-9)  or  the Payment terms (BT-20) shall be present.</t>
  </si>
  <si>
    <t>/rsm:CrossIndustryInvoice
/rsm:SupplyChainTradeTransaction
/ram:ApplicableHeaderTradeSettlement
/ram:SpecifiedTradePaymentTerms
/ram:Description</t>
  </si>
  <si>
    <t>/rsm:CrossIndustryInvoice/rsm:SupplyChainTradeTransaction/ram:ApplicableHeaderTradeSettlement/ram:SpecifiedTradePaymentTerms/ram:Description</t>
  </si>
  <si>
    <t>Conditions de paiement</t>
  </si>
  <si>
    <t>Description textuelle des conditions de paiement applicables au montant à payer (y compris la description des pénalités éventuelles).</t>
  </si>
  <si>
    <t>Cet élément peut contenir plusieurs lignes et plusieurs termes.</t>
  </si>
  <si>
    <t>BR-CO-25 : Si le Montant à payer (BT-115) est positif, la Date d'échéance (BT-9) ou les Conditions de paiement (BT-20) doivent être présentes.</t>
  </si>
  <si>
    <t>BT-9-00</t>
  </si>
  <si>
    <t>(Payment due date)</t>
  </si>
  <si>
    <t>/rsm:CrossIndustryInvoice
/rsm:SupplyChainTradeTransaction
/ram:ApplicableHeaderTradeSettlement
/ram:SpecifiedTradePaymentTerms
/ram:DueDateDateTime</t>
  </si>
  <si>
    <t>/rsm:CrossIndustryInvoice/rsm:SupplyChainTradeTransaction/ram:ApplicableHeaderTradeSettlement/ram:SpecifiedTradePaymentTerms/ram:DueDateDateTime</t>
  </si>
  <si>
    <t>(Date d'échéance)</t>
  </si>
  <si>
    <t>BT-9</t>
  </si>
  <si>
    <t>Payment due date</t>
  </si>
  <si>
    <t>The date when the payment is due.</t>
  </si>
  <si>
    <t>The payment due date reflects the due date of the net payment. For partial payments it states the first net due date. The corresponding description of more complex payment terms can be stated in BT-20 Payment terms.</t>
  </si>
  <si>
    <t>/rsm:CrossIndustryInvoice
/rsm:SupplyChainTradeTransaction
/ram:ApplicableHeaderTradeSettlement
/ram:SpecifiedTradePaymentTerms
/ram:DueDateDateTime
/udt:DateTimeString</t>
  </si>
  <si>
    <t>/rsm:CrossIndustryInvoice/rsm:SupplyChainTradeTransaction/ram:ApplicableHeaderTradeSettlement/ram:SpecifiedTradePaymentTerms/ram:DueDateDateTime/udt:DateTimeString</t>
  </si>
  <si>
    <t>Date d'échéance</t>
  </si>
  <si>
    <t>Date à laquelle le paiement est dû.</t>
  </si>
  <si>
    <t>La date d'échéance correspond à la date à laquelle le paiement net est dû. Pour les paiements partiels, il s'agit de la première date d'échéance nette. La description correspondant à des conditions de paiement plus complexes est indiquée dans le BT-20.</t>
  </si>
  <si>
    <t>BT-9-0</t>
  </si>
  <si>
    <t>/rsm:CrossIndustryInvoice
/rsm:SupplyChainTradeTransaction
/ram:ApplicableHeaderTradeSettlement
/ram:SpecifiedTradePaymentTerms
/ram:DueDateDateTime
/udt:DateTimeString
/@format</t>
  </si>
  <si>
    <t>/rsm:CrossIndustryInvoice/rsm:SupplyChainTradeTransaction/ram:ApplicableHeaderTradeSettlement/ram:SpecifiedTradePaymentTerms/ram:DueDateDateTime/udt:DateTimeString/@format</t>
  </si>
  <si>
    <t>BT-89</t>
  </si>
  <si>
    <t>Mandate reference identifier</t>
  </si>
  <si>
    <t>Unique identifier assigned by the Payee for referencing the direct debit mandate.</t>
  </si>
  <si>
    <t>This is the RUM (Unique Mandate Reference) for SEPA direct debits</t>
  </si>
  <si>
    <t>/rsm:CrossIndustryInvoice
/rsm:SupplyChainTradeTransaction
/ram:ApplicableHeaderTradeSettlement
/ram:SpecifiedTradePaymentTerms
/ram:DirectDebitMandateID</t>
  </si>
  <si>
    <t>/rsm:CrossIndustryInvoice/rsm:SupplyChainTradeTransaction/ram:ApplicableHeaderTradeSettlement/ram:SpecifiedTradePaymentTerms/ram:DirectDebitMandateID</t>
  </si>
  <si>
    <t>Identifiant de référence de mandat</t>
  </si>
  <si>
    <t>Identifiant unique attribué par le Bénéficiaire, utilisé comme référence pour le mandat de prélèvement automatique.</t>
  </si>
  <si>
    <t>Il s'agit du RUM (Référence Unique de Mandat) pour les prélèvements SEPA</t>
  </si>
  <si>
    <t>PartialPaymentAmount</t>
  </si>
  <si>
    <t>/rsm:CrossIndustryInvoice
/rsm:SupplyChainTradeTransaction
/ram:ApplicableHeaderTradeSettlement
/ram:SpecifiedTradePaymentTerms
/ram:PartialPaymentAmount</t>
  </si>
  <si>
    <t>/rsm:CrossIndustryInvoice/rsm:SupplyChainTradeTransaction/ram:ApplicableHeaderTradeSettlement/ram:SpecifiedTradePaymentTerms/ram:PartialPaymentAmount</t>
  </si>
  <si>
    <t>Montant d'un paiement partiel</t>
  </si>
  <si>
    <t>APPLICABLE TRADE PAYMENT PENALTIES</t>
  </si>
  <si>
    <t>/rsm:CrossIndustryInvoice
/rsm:SupplyChainTradeTransaction
/ram:ApplicableHeaderTradeSettlement
/ram:SpecifiedTradePaymentTerms
/ram:ApplicableTradePaymentPenaltyTerms</t>
  </si>
  <si>
    <t>/rsm:CrossIndustryInvoice/rsm:SupplyChainTradeTransaction/ram:ApplicableHeaderTradeSettlement/ram:SpecifiedTradePaymentTerms/ram:ApplicableTradePaymentPenaltyTerms</t>
  </si>
  <si>
    <t>Détail sur les conditions de pénalité</t>
  </si>
  <si>
    <t>BasisDateTime</t>
  </si>
  <si>
    <t>/rsm:CrossIndustryInvoice
/rsm:SupplyChainTradeTransaction
/ram:ApplicableHeaderTradeSettlement
/ram:SpecifiedTradePaymentTerms
/ram:ApplicableTradePaymentPenaltyTerms
/ram:BasisDateTime</t>
  </si>
  <si>
    <t>/rsm:CrossIndustryInvoice/rsm:SupplyChainTradeTransaction/ram:ApplicableHeaderTradeSettlement/ram:SpecifiedTradePaymentTerms/ram:ApplicableTradePaymentPenaltyTerms/ram:BasisDateTime</t>
  </si>
  <si>
    <t>Date de référence à laquelle le paiement est dû</t>
  </si>
  <si>
    <t>/rsm:CrossIndustryInvoice
/rsm:SupplyChainTradeTransaction
/ram:ApplicableHeaderTradeSettlement
/ram:SpecifiedTradePaymentTerms
/ram:ApplicableTradePaymentPenaltyTerms
/ram:BasisDateTime
/udt:DateTimeString</t>
  </si>
  <si>
    <t>/rsm:CrossIndustryInvoice/rsm:SupplyChainTradeTransaction/ram:ApplicableHeaderTradeSettlement/ram:SpecifiedTradePaymentTerms/ram:ApplicableTradePaymentPenaltyTerms/ram:BasisDateTime/udt:DateTimeString</t>
  </si>
  <si>
    <t>Date, valeur</t>
  </si>
  <si>
    <t>/rsm:CrossIndustryInvoice
/rsm:SupplyChainTradeTransaction
/ram:ApplicableHeaderTradeSettlement
/ram:SpecifiedTradePaymentTerms
/ram:ApplicableTradePaymentPenaltyTerms
/ram:BasisDateTime
/udt:DateTimeString
/@format</t>
  </si>
  <si>
    <t>/rsm:CrossIndustryInvoice/rsm:SupplyChainTradeTransaction/ram:ApplicableHeaderTradeSettlement/ram:SpecifiedTradePaymentTerms/ram:ApplicableTradePaymentPenaltyTerms/ram:BasisDateTime/udt:DateTimeString/@format</t>
  </si>
  <si>
    <t>Basis Period Measure</t>
  </si>
  <si>
    <t>/rsm:CrossIndustryInvoice
/rsm:SupplyChainTradeTransaction
/ram:ApplicableHeaderTradeSettlement
/ram:SpecifiedTradePaymentTerms
/ram:ApplicableTradePaymentPenaltyTerms
/ram:BasisPeriodMeasure</t>
  </si>
  <si>
    <t>/rsm:CrossIndustryInvoice/rsm:SupplyChainTradeTransaction/ram:ApplicableHeaderTradeSettlement/ram:SpecifiedTradePaymentTerms/ram:ApplicableTradePaymentPenaltyTerms/ram:BasisPeriodMeasure</t>
  </si>
  <si>
    <t>Période d'échéance</t>
  </si>
  <si>
    <t>/rsm:CrossIndustryInvoice
/rsm:SupplyChainTradeTransaction
/ram:ApplicableHeaderTradeSettlement
/ram:SpecifiedTradePaymentTerms
/ram:ApplicableTradePaymentPenaltyTerms
/ram:BasisPeriodMeasure
/@unitCode</t>
  </si>
  <si>
    <t>/rsm:CrossIndustryInvoice/rsm:SupplyChainTradeTransaction/ram:ApplicableHeaderTradeSettlement/ram:SpecifiedTradePaymentTerms/ram:ApplicableTradePaymentPenaltyTerms/ram:BasisPeriodMeasure/@unitCode</t>
  </si>
  <si>
    <t>Période d'échéance, unité</t>
  </si>
  <si>
    <t>Basis Amount</t>
  </si>
  <si>
    <t>/rsm:CrossIndustryInvoice
/rsm:SupplyChainTradeTransaction
/ram:ApplicableHeaderTradeSettlement
/ram:SpecifiedTradePaymentTerms
/ram:ApplicableTradePaymentPenaltyTerms
/ram:BasisAmount</t>
  </si>
  <si>
    <t>/rsm:CrossIndustryInvoice/rsm:SupplyChainTradeTransaction/ram:ApplicableHeaderTradeSettlement/ram:SpecifiedTradePaymentTerms/ram:ApplicableTradePaymentPenaltyTerms/ram:BasisAmount</t>
  </si>
  <si>
    <t>Montant d'application des pénalités</t>
  </si>
  <si>
    <t>Calculation Percent</t>
  </si>
  <si>
    <t>/rsm:CrossIndustryInvoice
/rsm:SupplyChainTradeTransaction
/ram:ApplicableHeaderTradeSettlement
/ram:SpecifiedTradePaymentTerms
/ram:ApplicableTradePaymentPenaltyTerms
/ram:CalculationPercent</t>
  </si>
  <si>
    <t>/rsm:CrossIndustryInvoice/rsm:SupplyChainTradeTransaction/ram:ApplicableHeaderTradeSettlement/ram:SpecifiedTradePaymentTerms/ram:ApplicableTradePaymentPenaltyTerms/ram:CalculationPercent</t>
  </si>
  <si>
    <t>Pourcentage d'application des pénalités</t>
  </si>
  <si>
    <t>ActualPenaltyAmount</t>
  </si>
  <si>
    <t>/rsm:CrossIndustryInvoice
/rsm:SupplyChainTradeTransaction
/ram:ApplicableHeaderTradeSettlement
/ram:SpecifiedTradePaymentTerms
/ram:ApplicableTradePaymentPenaltyTerms
/ram:ActualPenaltyAmount</t>
  </si>
  <si>
    <t>/rsm:CrossIndustryInvoice/rsm:SupplyChainTradeTransaction/ram:ApplicableHeaderTradeSettlement/ram:SpecifiedTradePaymentTerms/ram:ApplicableTradePaymentPenaltyTerms/ram:ActualPenaltyAmount</t>
  </si>
  <si>
    <t>Montant de pénalité</t>
  </si>
  <si>
    <t>APPLICABLE TRADE PAYMENTS DISCOUNT TERMS</t>
  </si>
  <si>
    <t>/rsm:CrossIndustryInvoice
/rsm:SupplyChainTradeTransaction
/ram:ApplicableHeaderTradeSettlement
/ram:SpecifiedTradePaymentTerms
/ram:ApplicableTradePaymentDiscountTerms</t>
  </si>
  <si>
    <t>/rsm:CrossIndustryInvoice/rsm:SupplyChainTradeTransaction/ram:ApplicableHeaderTradeSettlement/ram:SpecifiedTradePaymentTerms/ram:ApplicableTradePaymentDiscountTerms</t>
  </si>
  <si>
    <t>Détail sur les conditions d'escompte</t>
  </si>
  <si>
    <t>Basis Date Time</t>
  </si>
  <si>
    <t>/rsm:CrossIndustryInvoice
/rsm:SupplyChainTradeTransaction
/ram:ApplicableHeaderTradeSettlement
/ram:SpecifiedTradePaymentTerms
/ram:ApplicableTradePaymentDiscountTerms
/ram:BasisDateTime</t>
  </si>
  <si>
    <t>/rsm:CrossIndustryInvoice/rsm:SupplyChainTradeTransaction/ram:ApplicableHeaderTradeSettlement/ram:SpecifiedTradePaymentTerms/ram:ApplicableTradePaymentDiscountTerms/ram:BasisDateTime</t>
  </si>
  <si>
    <t>/rsm:CrossIndustryInvoice
/rsm:SupplyChainTradeTransaction
/ram:ApplicableHeaderTradeSettlement
/ram:SpecifiedTradePaymentTerms
/ram:ApplicableTradePaymentDiscountTerms
/ram:BasisDateTime
/udt:DateTimeString</t>
  </si>
  <si>
    <t>/rsm:CrossIndustryInvoice/rsm:SupplyChainTradeTransaction/ram:ApplicableHeaderTradeSettlement/ram:SpecifiedTradePaymentTerms/ram:ApplicableTradePaymentDiscountTerms/ram:BasisDateTime/udt:DateTimeString</t>
  </si>
  <si>
    <t>/rsm:CrossIndustryInvoice
/rsm:SupplyChainTradeTransaction
/ram:ApplicableHeaderTradeSettlement
/ram:SpecifiedTradePaymentTerms
/ram:ApplicableTradePaymentDiscountTerms
/ram:BasisDateTime
/udt:DateTimeString
/@format</t>
  </si>
  <si>
    <t>/rsm:CrossIndustryInvoice/rsm:SupplyChainTradeTransaction/ram:ApplicableHeaderTradeSettlement/ram:SpecifiedTradePaymentTerms/ram:ApplicableTradePaymentDiscountTerms/ram:BasisDateTime/udt:DateTimeString/@format</t>
  </si>
  <si>
    <t>/rsm:CrossIndustryInvoice
/rsm:SupplyChainTradeTransaction
/ram:ApplicableHeaderTradeSettlement
/ram:SpecifiedTradePaymentTerms
/ram:ApplicableTradePaymentDiscountTerms
/ram:BasisPeriodMeasure</t>
  </si>
  <si>
    <t>/rsm:CrossIndustryInvoice/rsm:SupplyChainTradeTransaction/ram:ApplicableHeaderTradeSettlement/ram:SpecifiedTradePaymentTerms/ram:ApplicableTradePaymentDiscountTerms/ram:BasisPeriodMeasure</t>
  </si>
  <si>
    <t>/rsm:CrossIndustryInvoice
/rsm:SupplyChainTradeTransaction
/ram:ApplicableHeaderTradeSettlement
/ram:SpecifiedTradePaymentTerms
/ram:ApplicableTradePaymentDiscountTerms
/ram:BasisPeriodMeasure
/@unitCode</t>
  </si>
  <si>
    <t>/rsm:CrossIndustryInvoice/rsm:SupplyChainTradeTransaction/ram:ApplicableHeaderTradeSettlement/ram:SpecifiedTradePaymentTerms/ram:ApplicableTradePaymentDiscountTerms/ram:BasisPeriodMeasure/@unitCode</t>
  </si>
  <si>
    <t>/rsm:CrossIndustryInvoice
/rsm:SupplyChainTradeTransaction
/ram:ApplicableHeaderTradeSettlement
/ram:SpecifiedTradePaymentTerms
/ram:ApplicableTradePaymentDiscountTerms
/ram:BasisAmount</t>
  </si>
  <si>
    <t>/rsm:CrossIndustryInvoice/rsm:SupplyChainTradeTransaction/ram:ApplicableHeaderTradeSettlement/ram:SpecifiedTradePaymentTerms/ram:ApplicableTradePaymentDiscountTerms/ram:BasisAmount</t>
  </si>
  <si>
    <t>Montant d'application de l'escompte</t>
  </si>
  <si>
    <t>/rsm:CrossIndustryInvoice
/rsm:SupplyChainTradeTransaction
/ram:ApplicableHeaderTradeSettlement
/ram:SpecifiedTradePaymentTerms
/ram:ApplicableTradePaymentDiscountTerms
/ram:CalculationPercent</t>
  </si>
  <si>
    <t>/rsm:CrossIndustryInvoice/rsm:SupplyChainTradeTransaction/ram:ApplicableHeaderTradeSettlement/ram:SpecifiedTradePaymentTerms/ram:ApplicableTradePaymentDiscountTerms/ram:CalculationPercent</t>
  </si>
  <si>
    <t>Pourcentage d'application de l'escompte</t>
  </si>
  <si>
    <t>ActualDiscountAmount</t>
  </si>
  <si>
    <t>/rsm:CrossIndustryInvoice
/rsm:SupplyChainTradeTransaction
/ram:ApplicableHeaderTradeSettlement
/ram:SpecifiedTradePaymentTerms
/ram:ApplicableTradePaymentDiscountTerms
/ram:ActualDiscountAmount</t>
  </si>
  <si>
    <t>/rsm:CrossIndustryInvoice/rsm:SupplyChainTradeTransaction/ram:ApplicableHeaderTradeSettlement/ram:SpecifiedTradePaymentTerms/ram:ApplicableTradePaymentDiscountTerms/ram:ActualDiscountAmount</t>
  </si>
  <si>
    <t>Montant de l'ecompte</t>
  </si>
  <si>
    <t>PAYEE FOR MULTIPLE PAYMENT &amp; PAYEE</t>
  </si>
  <si>
    <t>A group of business terms providing information about the Payee IN CASE OF MULTIPLE PAYMENT AND DIFFERENT PAYEE, i.e. the role that makes the payment.</t>
  </si>
  <si>
    <t>The role of Payee may be fulfilled by another party than the Buyer, e.g. a third Party like a mother company. This Payee Must be used ONLY in case of MULTIPLE PAYEE on MULTIPLE PAYMENTS</t>
  </si>
  <si>
    <t>/rsm:CrossIndustryInvoice
/rsm:SupplyChainTradeTransaction
/ram:ApplicableHeaderTradeSettlement
/ram:SpecifiedTradePaymentTerms
/ram:PayeeTradeParty</t>
  </si>
  <si>
    <t>/rsm:CrossIndustryInvoice/rsm:SupplyChainTradeTransaction/ram:ApplicableHeaderTradeSettlement/ram:SpecifiedTradePaymentTerms/ram:PayeeTradeParty</t>
  </si>
  <si>
    <t>BÉNÉFICIAIRE EN CAS DE MULTIPLES PAIEMENT &amp; BENEFICIAIRES</t>
  </si>
  <si>
    <t>Groupe de termes métiers fournissant des informations sur le Bénéficiaire, c'est-à-dire le rôle qui reçoit le paiement, EN CAS DE MULTIPLES BENEFICIAIRES</t>
  </si>
  <si>
    <t>Le rôle du bénéficiaire peut être rempli par une autre partie que le vendeur, par ex. un service d'affacturage. CE GROUPE N'EST UTILISÉ QU'EN CAS DE MULTIPLES BENEFICIAIRES (par exemple en cas de withholding Tax ou split payment</t>
  </si>
  <si>
    <t>/rsm:CrossIndustryInvoice
/rsm:SupplyChainTradeTransaction
/ram:ApplicableHeaderTradeSettlement
/ram:SpecifiedTradePaymentTerms
/ram:PayeeTradeParty
/ram:ID</t>
  </si>
  <si>
    <t>/rsm:CrossIndustryInvoice/rsm:SupplyChainTradeTransaction/ram:ApplicableHeaderTradeSettlement/ram:SpecifiedTradePaymentTerms/ram:PayeeTradeParty/ram:ID</t>
  </si>
  <si>
    <t>/rsm:CrossIndustryInvoice
/rsm:SupplyChainTradeTransaction
/ram:ApplicableHeaderTradeSettlement
/ram:SpecifiedTradePaymentTerms
/ram:PayeeTradeParty
/ram:GlobalID</t>
  </si>
  <si>
    <t>/rsm:CrossIndustryInvoice/rsm:SupplyChainTradeTransaction/ram:ApplicableHeaderTradeSettlement/ram:SpecifiedTradePaymentTerms/ram:PayeeTradeParty/ram:GlobalID</t>
  </si>
  <si>
    <t>/rsm:CrossIndustryInvoice
/rsm:SupplyChainTradeTransaction
/ram:ApplicableHeaderTradeSettlement
/ram:SpecifiedTradePaymentTerms
/ram:PayeeTradeParty
/ram:GlobalID
/@schemeID</t>
  </si>
  <si>
    <t>/rsm:CrossIndustryInvoice/rsm:SupplyChainTradeTransaction/ram:ApplicableHeaderTradeSettlement/ram:SpecifiedTradePaymentTerms/ram:PayeeTradeParty/ram:GlobalID/@schemeID</t>
  </si>
  <si>
    <t>/rsm:CrossIndustryInvoice
/rsm:SupplyChainTradeTransaction
/ram:ApplicableHeaderTradeSettlement
/ram:SpecifiedTradePaymentTerms
/ram:PayeeTradeParty
/ram:Name</t>
  </si>
  <si>
    <t>/rsm:CrossIndustryInvoice/rsm:SupplyChainTradeTransaction/ram:ApplicableHeaderTradeSettlement/ram:SpecifiedTradePaymentTerms/ram:PayeeTradeParty/ram:Name</t>
  </si>
  <si>
    <t>/rsm:CrossIndustryInvoice
/rsm:SupplyChainTradeTransaction
/ram:ApplicableHeaderTradeSettlement
/ram:SpecifiedTradePaymentTerms
/ram:PayeeTradeParty
/ram:RoleCode</t>
  </si>
  <si>
    <t>/rsm:CrossIndustryInvoice/rsm:SupplyChainTradeTransaction/ram:ApplicableHeaderTradeSettlement/ram:SpecifiedTradePaymentTerms/ram:PayeeTradeParty/ram:RoleCode</t>
  </si>
  <si>
    <t>Payee LEGAL REGISTRATION</t>
  </si>
  <si>
    <t>/rsm:CrossIndustryInvoice
/rsm:SupplyChainTradeTransaction
/ram:ApplicableHeaderTradeSettlement
/ram:SpecifiedTradePaymentTerms
/ram:PayeeTradeParty
/ram:SpecifiedLegalOrganization</t>
  </si>
  <si>
    <t>/rsm:CrossIndustryInvoice/rsm:SupplyChainTradeTransaction/ram:ApplicableHeaderTradeSettlement/ram:SpecifiedTradePaymentTerms/ram:PayeeTradeParty/ram:SpecifiedLegalOrganization</t>
  </si>
  <si>
    <t>/rsm:CrossIndustryInvoice
/rsm:SupplyChainTradeTransaction
/ram:ApplicableHeaderTradeSettlement
/ram:SpecifiedTradePaymentTerms
/ram:PayeeTradeParty
/ram:SpecifiedLegalOrganization
/ram:ID</t>
  </si>
  <si>
    <t>/rsm:CrossIndustryInvoice/rsm:SupplyChainTradeTransaction/ram:ApplicableHeaderTradeSettlement/ram:SpecifiedTradePaymentTerms/ram:PayeeTradeParty/ram:SpecifiedLegalOrganization/ram:ID</t>
  </si>
  <si>
    <t>/rsm:CrossIndustryInvoice
/rsm:SupplyChainTradeTransaction
/ram:ApplicableHeaderTradeSettlement
/ram:SpecifiedTradePaymentTerms
/ram:PayeeTradeParty
/ram:SpecifiedLegalOrganization
/ram:ID
/@schemeID</t>
  </si>
  <si>
    <t>/rsm:CrossIndustryInvoice/rsm:SupplyChainTradeTransaction/ram:ApplicableHeaderTradeSettlement/ram:SpecifiedTradePaymentTerms/ram:PayeeTradeParty/ram:SpecifiedLegalOrganization/ram:ID/@schemeID</t>
  </si>
  <si>
    <t>/rsm:CrossIndustryInvoice
/rsm:SupplyChainTradeTransaction
/ram:ApplicableHeaderTradeSettlement
/ram:SpecifiedTradePaymentTerms
/ram:PayeeTradeParty
/ram:SpecifiedLegalOrganization
/ram:TradingBusinessName</t>
  </si>
  <si>
    <t>/rsm:CrossIndustryInvoice/rsm:SupplyChainTradeTransaction/ram:ApplicableHeaderTradeSettlement/ram:SpecifiedTradePaymentTerms/ram:PayeeTradeParty/ram:SpecifiedLegalOrganization/ram:TradingBusinessName</t>
  </si>
  <si>
    <t>Payee LEGAL POSTAL ADDRESS</t>
  </si>
  <si>
    <t>/rsm:CrossIndustryInvoice
/rsm:SupplyChainTradeTransaction
/ram:ApplicableHeaderTradeSettlement
/ram:SpecifiedTradePaymentTerms
/ram:PayeeTradeParty
/ram:SpecifiedLegalOrganization
/ram:PostalTradeAddress</t>
  </si>
  <si>
    <t>/rsm:CrossIndustryInvoice/rsm:SupplyChainTradeTransaction/ram:ApplicableHeaderTradeSettlement/ram:SpecifiedTradePaymentTerms/ram:PayeeTradeParty/ram:SpecifiedLegalOrganization/ram:PostalTradeAddress</t>
  </si>
  <si>
    <t>/rsm:CrossIndustryInvoice
/rsm:SupplyChainTradeTransaction
/ram:ApplicableHeaderTradeSettlement
/ram:SpecifiedTradePaymentTerms
/ram:PayeeTradeParty
/ram:SpecifiedLegalOrganization
/ram:PostalTradeAddress
/ram:PostcodeCode</t>
  </si>
  <si>
    <t>/rsm:CrossIndustryInvoice/rsm:SupplyChainTradeTransaction/ram:ApplicableHeaderTradeSettlement/ram:SpecifiedTradePaymentTerms/ram:PayeeTradeParty/ram:SpecifiedLegalOrganization/ram:PostalTradeAddress/ram:PostcodeCode</t>
  </si>
  <si>
    <t>/rsm:CrossIndustryInvoice
/rsm:SupplyChainTradeTransaction
/ram:ApplicableHeaderTradeSettlement
/ram:SpecifiedTradePaymentTerms
/ram:PayeeTradeParty
/ram:SpecifiedLegalOrganization
/ram:PostalTradeAddress
/ram:LineOne</t>
  </si>
  <si>
    <t>/rsm:CrossIndustryInvoice/rsm:SupplyChainTradeTransaction/ram:ApplicableHeaderTradeSettlement/ram:SpecifiedTradePaymentTerms/ram:PayeeTradeParty/ram:SpecifiedLegalOrganization/ram:PostalTradeAddress/ram:LineOne</t>
  </si>
  <si>
    <t>/rsm:CrossIndustryInvoice
/rsm:SupplyChainTradeTransaction
/ram:ApplicableHeaderTradeSettlement
/ram:SpecifiedTradePaymentTerms
/ram:PayeeTradeParty
/ram:SpecifiedLegalOrganization
/ram:PostalTradeAddress
/ram:LineTwo</t>
  </si>
  <si>
    <t>/rsm:CrossIndustryInvoice/rsm:SupplyChainTradeTransaction/ram:ApplicableHeaderTradeSettlement/ram:SpecifiedTradePaymentTerms/ram:PayeeTradeParty/ram:SpecifiedLegalOrganization/ram:PostalTradeAddress/ram:LineTwo</t>
  </si>
  <si>
    <t>/rsm:CrossIndustryInvoice
/rsm:SupplyChainTradeTransaction
/ram:ApplicableHeaderTradeSettlement
/ram:SpecifiedTradePaymentTerms
/ram:PayeeTradeParty
/ram:SpecifiedLegalOrganization
/ram:PostalTradeAddress
/ram:LineThree</t>
  </si>
  <si>
    <t>/rsm:CrossIndustryInvoice/rsm:SupplyChainTradeTransaction/ram:ApplicableHeaderTradeSettlement/ram:SpecifiedTradePaymentTerms/ram:PayeeTradeParty/ram:SpecifiedLegalOrganization/ram:PostalTradeAddress/ram:LineThree</t>
  </si>
  <si>
    <t>/rsm:CrossIndustryInvoice
/rsm:SupplyChainTradeTransaction
/ram:ApplicableHeaderTradeSettlement
/ram:SpecifiedTradePaymentTerms
/ram:PayeeTradeParty
/ram:SpecifiedLegalOrganization
/ram:PostalTradeAddress
/ram:CityName</t>
  </si>
  <si>
    <t>/rsm:CrossIndustryInvoice/rsm:SupplyChainTradeTransaction/ram:ApplicableHeaderTradeSettlement/ram:SpecifiedTradePaymentTerms/ram:PayeeTradeParty/ram:SpecifiedLegalOrganization/ram:PostalTradeAddress/ram:CityName</t>
  </si>
  <si>
    <t>/rsm:CrossIndustryInvoice
/rsm:SupplyChainTradeTransaction
/ram:ApplicableHeaderTradeSettlement
/ram:SpecifiedTradePaymentTerms
/ram:PayeeTradeParty
/ram:SpecifiedLegalOrganization
/ram:PostalTradeAddress
/ram:CountryID</t>
  </si>
  <si>
    <t>/rsm:CrossIndustryInvoice/rsm:SupplyChainTradeTransaction/ram:ApplicableHeaderTradeSettlement/ram:SpecifiedTradePaymentTerms/ram:PayeeTradeParty/ram:SpecifiedLegalOrganization/ram:PostalTradeAddress/ram:CountryID</t>
  </si>
  <si>
    <t>/rsm:CrossIndustryInvoice
/rsm:SupplyChainTradeTransaction
/ram:ApplicableHeaderTradeSettlement
/ram:SpecifiedTradePaymentTerms
/ram:PayeeTradeParty
/ram:SpecifiedLegalOrganization
/ram:PostalTradeAddress
/ram:CountrySubDivisionName</t>
  </si>
  <si>
    <t>/rsm:CrossIndustryInvoice/rsm:SupplyChainTradeTransaction/ram:ApplicableHeaderTradeSettlement/ram:SpecifiedTradePaymentTerms/ram:PayeeTradeParty/ram:SpecifiedLegalOrganization/ram:PostalTradeAddress/ram:CountrySubDivisionName</t>
  </si>
  <si>
    <t>Payee CONTACT</t>
  </si>
  <si>
    <t>/rsm:CrossIndustryInvoice
/rsm:SupplyChainTradeTransaction
/ram:ApplicableHeaderTradeSettlement
/ram:SpecifiedTradePaymentTerms
/ram:PayeeTradeParty
/ram:DefinedTradeContact</t>
  </si>
  <si>
    <t>/rsm:CrossIndustryInvoice/rsm:SupplyChainTradeTransaction/ram:ApplicableHeaderTradeSettlement/ram:SpecifiedTradePaymentTerms/ram:PayeeTradeParty/ram:DefinedTradeContact</t>
  </si>
  <si>
    <t>/rsm:CrossIndustryInvoice
/rsm:SupplyChainTradeTransaction
/ram:ApplicableHeaderTradeSettlement
/ram:SpecifiedTradePaymentTerms
/ram:PayeeTradeParty
/ram:DefinedTradeContact
/ram:PersonName</t>
  </si>
  <si>
    <t>/rsm:CrossIndustryInvoice/rsm:SupplyChainTradeTransaction/ram:ApplicableHeaderTradeSettlement/ram:SpecifiedTradePaymentTerms/ram:PayeeTradeParty/ram:DefinedTradeContact/ram:PersonName</t>
  </si>
  <si>
    <t>/rsm:CrossIndustryInvoice
/rsm:SupplyChainTradeTransaction
/ram:ApplicableHeaderTradeSettlement
/ram:SpecifiedTradePaymentTerms
/ram:PayeeTradeParty
/ram:DefinedTradeContact
/ram:DepartmentName</t>
  </si>
  <si>
    <t>/rsm:CrossIndustryInvoice/rsm:SupplyChainTradeTransaction/ram:ApplicableHeaderTradeSettlement/ram:SpecifiedTradePaymentTerms/ram:PayeeTradeParty/ram:DefinedTradeContact/ram:DepartmentName</t>
  </si>
  <si>
    <t>/rsm:CrossIndustryInvoice
/rsm:SupplyChainTradeTransaction
/ram:ApplicableHeaderTradeSettlement
/ram:SpecifiedTradePaymentTerms
/ram:PayeeTradeParty
/ram:DefinedTradeContact
/ram:TypeCode</t>
  </si>
  <si>
    <t>/rsm:CrossIndustryInvoice/rsm:SupplyChainTradeTransaction/ram:ApplicableHeaderTradeSettlement/ram:SpecifiedTradePaymentTerms/ram:PayeeTradeParty/ram:DefinedTradeContact/ram:TypeCode</t>
  </si>
  <si>
    <t>/rsm:CrossIndustryInvoice
/rsm:SupplyChainTradeTransaction
/ram:ApplicableHeaderTradeSettlement
/ram:SpecifiedTradePaymentTerms
/ram:PayeeTradeParty
/ram:DefinedTradeContact
/ram:TelephoneUniversalCommunication</t>
  </si>
  <si>
    <t>/rsm:CrossIndustryInvoice/rsm:SupplyChainTradeTransaction/ram:ApplicableHeaderTradeSettlement/ram:SpecifiedTradePaymentTerms/ram:PayeeTradeParty/ram:DefinedTradeContact/ram:TelephoneUniversalCommunication</t>
  </si>
  <si>
    <t>/rsm:CrossIndustryInvoice
/rsm:SupplyChainTradeTransaction
/ram:ApplicableHeaderTradeSettlement
/ram:SpecifiedTradePaymentTerms
/ram:PayeeTradeParty
/ram:DefinedTradeContact
/ram:TelephoneUniversalCommunication
/ram:CompleteNumber</t>
  </si>
  <si>
    <t>/rsm:CrossIndustryInvoice/rsm:SupplyChainTradeTransaction/ram:ApplicableHeaderTradeSettlement/ram:SpecifiedTradePaymentTerms/ram:PayeeTradeParty/ram:DefinedTradeContact/ram:TelephoneUniversalCommunication/ram:CompleteNumber</t>
  </si>
  <si>
    <t>/rsm:CrossIndustryInvoice
/rsm:SupplyChainTradeTransaction
/ram:ApplicableHeaderTradeSettlement
/ram:SpecifiedTradePaymentTerms
/ram:PayeeTradeParty
/ram:DefinedTradeContact
/ram:FaxUniversalCommunication</t>
  </si>
  <si>
    <t>/rsm:CrossIndustryInvoice/rsm:SupplyChainTradeTransaction/ram:ApplicableHeaderTradeSettlement/ram:SpecifiedTradePaymentTerms/ram:PayeeTradeParty/ram:DefinedTradeContact/ram:FaxUniversalCommunication</t>
  </si>
  <si>
    <t>/rsm:CrossIndustryInvoice
/rsm:SupplyChainTradeTransaction
/ram:ApplicableHeaderTradeSettlement
/ram:SpecifiedTradePaymentTerms
/ram:PayeeTradeParty
/ram:DefinedTradeContact
/ram:FaxUniversalCommunication
/ram:CompleteNumber</t>
  </si>
  <si>
    <t>/rsm:CrossIndustryInvoice/rsm:SupplyChainTradeTransaction/ram:ApplicableHeaderTradeSettlement/ram:SpecifiedTradePaymentTerms/ram:PayeeTradeParty/ram:DefinedTradeContact/ram:FaxUniversalCommunication/ram:CompleteNumber</t>
  </si>
  <si>
    <t>/rsm:CrossIndustryInvoice
/rsm:SupplyChainTradeTransaction
/ram:ApplicableHeaderTradeSettlement
/ram:SpecifiedTradePaymentTerms
/ram:PayeeTradeParty
/ram:DefinedTradeContact
/ram:EmailURIUniversalCommunication</t>
  </si>
  <si>
    <t>/rsm:CrossIndustryInvoice/rsm:SupplyChainTradeTransaction/ram:ApplicableHeaderTradeSettlement/ram:SpecifiedTradePaymentTerms/ram:PayeeTradeParty/ram:DefinedTradeContact/ram:EmailURIUniversalCommunication</t>
  </si>
  <si>
    <t>/rsm:CrossIndustryInvoice
/rsm:SupplyChainTradeTransaction
/ram:ApplicableHeaderTradeSettlement
/ram:SpecifiedTradePaymentTerms
/ram:PayeeTradeParty
/ram:DefinedTradeContact
/ram:EmailURIUniversalCommunication
/ram:URIID</t>
  </si>
  <si>
    <t>/rsm:CrossIndustryInvoice/rsm:SupplyChainTradeTransaction/ram:ApplicableHeaderTradeSettlement/ram:SpecifiedTradePaymentTerms/ram:PayeeTradeParty/ram:DefinedTradeContact/ram:EmailURIUniversalCommunication/ram:URIID</t>
  </si>
  <si>
    <t>Payee POSTAL ADDRESS</t>
  </si>
  <si>
    <t>/rsm:CrossIndustryInvoice
/rsm:SupplyChainTradeTransaction
/ram:ApplicableHeaderTradeSettlement
/ram:SpecifiedTradePaymentTerms
/ram:PayeeTradeParty
/ram:PostalTradeAddress</t>
  </si>
  <si>
    <t>/rsm:CrossIndustryInvoice/rsm:SupplyChainTradeTransaction/ram:ApplicableHeaderTradeSettlement/ram:SpecifiedTradePaymentTerms/ram:PayeeTradeParty/ram:PostalTradeAddress</t>
  </si>
  <si>
    <t>/rsm:CrossIndustryInvoice
/rsm:SupplyChainTradeTransaction
/ram:ApplicableHeaderTradeSettlement
/ram:SpecifiedTradePaymentTerms
/ram:PayeeTradeParty
/ram:PostalTradeAddress
/ram:PostcodeCode</t>
  </si>
  <si>
    <t>/rsm:CrossIndustryInvoice/rsm:SupplyChainTradeTransaction/ram:ApplicableHeaderTradeSettlement/ram:SpecifiedTradePaymentTerms/ram:PayeeTradeParty/ram:PostalTradeAddress/ram:PostcodeCode</t>
  </si>
  <si>
    <t>/rsm:CrossIndustryInvoice
/rsm:SupplyChainTradeTransaction
/ram:ApplicableHeaderTradeSettlement
/ram:SpecifiedTradePaymentTerms
/ram:PayeeTradeParty
/ram:PostalTradeAddress
/ram:LineOne</t>
  </si>
  <si>
    <t>/rsm:CrossIndustryInvoice/rsm:SupplyChainTradeTransaction/ram:ApplicableHeaderTradeSettlement/ram:SpecifiedTradePaymentTerms/ram:PayeeTradeParty/ram:PostalTradeAddress/ram:LineOne</t>
  </si>
  <si>
    <t>/rsm:CrossIndustryInvoice
/rsm:SupplyChainTradeTransaction
/ram:ApplicableHeaderTradeSettlement
/ram:SpecifiedTradePaymentTerms
/ram:PayeeTradeParty
/ram:PostalTradeAddress
/ram:LineTwo</t>
  </si>
  <si>
    <t>/rsm:CrossIndustryInvoice/rsm:SupplyChainTradeTransaction/ram:ApplicableHeaderTradeSettlement/ram:SpecifiedTradePaymentTerms/ram:PayeeTradeParty/ram:PostalTradeAddress/ram:LineTwo</t>
  </si>
  <si>
    <t>/rsm:CrossIndustryInvoice
/rsm:SupplyChainTradeTransaction
/ram:ApplicableHeaderTradeSettlement
/ram:SpecifiedTradePaymentTerms
/ram:PayeeTradeParty
/ram:PostalTradeAddress
/ram:LineThree</t>
  </si>
  <si>
    <t>/rsm:CrossIndustryInvoice/rsm:SupplyChainTradeTransaction/ram:ApplicableHeaderTradeSettlement/ram:SpecifiedTradePaymentTerms/ram:PayeeTradeParty/ram:PostalTradeAddress/ram:LineThree</t>
  </si>
  <si>
    <t>/rsm:CrossIndustryInvoice
/rsm:SupplyChainTradeTransaction
/ram:ApplicableHeaderTradeSettlement
/ram:SpecifiedTradePaymentTerms
/ram:PayeeTradeParty
/ram:PostalTradeAddress
/ram:CityName</t>
  </si>
  <si>
    <t>/rsm:CrossIndustryInvoice/rsm:SupplyChainTradeTransaction/ram:ApplicableHeaderTradeSettlement/ram:SpecifiedTradePaymentTerms/ram:PayeeTradeParty/ram:PostalTradeAddress/ram:CityName</t>
  </si>
  <si>
    <t>/rsm:CrossIndustryInvoice
/rsm:SupplyChainTradeTransaction
/ram:ApplicableHeaderTradeSettlement
/ram:SpecifiedTradePaymentTerms
/ram:PayeeTradeParty
/ram:PostalTradeAddress
/ram:CountryID</t>
  </si>
  <si>
    <t>/rsm:CrossIndustryInvoice/rsm:SupplyChainTradeTransaction/ram:ApplicableHeaderTradeSettlement/ram:SpecifiedTradePaymentTerms/ram:PayeeTradeParty/ram:PostalTradeAddress/ram:CountryID</t>
  </si>
  <si>
    <t>/rsm:CrossIndustryInvoice
/rsm:SupplyChainTradeTransaction
/ram:ApplicableHeaderTradeSettlement
/ram:SpecifiedTradePaymentTerms
/ram:PayeeTradeParty
/ram:PostalTradeAddress
/ram:CountrySubDivisionName</t>
  </si>
  <si>
    <t>/rsm:CrossIndustryInvoice/rsm:SupplyChainTradeTransaction/ram:ApplicableHeaderTradeSettlement/ram:SpecifiedTradePaymentTerms/ram:PayeeTradeParty/ram:PostalTradeAddress/ram:CountrySubDivisionName</t>
  </si>
  <si>
    <t>Payee ELECTRONIC ADDRESS</t>
  </si>
  <si>
    <t>/rsm:CrossIndustryInvoice
/rsm:SupplyChainTradeTransaction
/ram:ApplicableHeaderTradeSettlement
/ram:SpecifiedTradePaymentTerms
/ram:PayeeTradeParty
/ram:URIUniversalCommunication</t>
  </si>
  <si>
    <t>/rsm:CrossIndustryInvoice/rsm:SupplyChainTradeTransaction/ram:ApplicableHeaderTradeSettlement/ram:SpecifiedTradePaymentTerms/ram:PayeeTradeParty/ram:URIUniversalCommunication</t>
  </si>
  <si>
    <t>/rsm:CrossIndustryInvoice
/rsm:SupplyChainTradeTransaction
/ram:ApplicableHeaderTradeSettlement
/ram:SpecifiedTradePaymentTerms
/ram:PayeeTradeParty
/ram:URIUniversalCommunication
/ram:URIID</t>
  </si>
  <si>
    <t>/rsm:CrossIndustryInvoice/rsm:SupplyChainTradeTransaction/ram:ApplicableHeaderTradeSettlement/ram:SpecifiedTradePaymentTerms/ram:PayeeTradeParty/ram:URIUniversalCommunication/ram:URIID</t>
  </si>
  <si>
    <t>/rsm:CrossIndustryInvoice
/rsm:SupplyChainTradeTransaction
/ram:ApplicableHeaderTradeSettlement
/ram:SpecifiedTradePaymentTerms
/ram:PayeeTradeParty
/ram:URIUniversalCommunication
/ram:URIID
/@schemeID</t>
  </si>
  <si>
    <t>/rsm:CrossIndustryInvoice/rsm:SupplyChainTradeTransaction/ram:ApplicableHeaderTradeSettlement/ram:SpecifiedTradePaymentTerms/ram:PayeeTradeParty/ram:URIUniversalCommunication/ram:URIID/@schemeID</t>
  </si>
  <si>
    <t>Payee VAT ID</t>
  </si>
  <si>
    <t>/rsm:CrossIndustryInvoice
/rsm:SupplyChainTradeTransaction
/ram:ApplicableHeaderTradeSettlement
/ram:SpecifiedTradePaymentTerms
/ram:PayeeTradeParty
/ram:SpecifiedTaxRegistration</t>
  </si>
  <si>
    <t>/rsm:CrossIndustryInvoice/rsm:SupplyChainTradeTransaction/ram:ApplicableHeaderTradeSettlement/ram:SpecifiedTradePaymentTerms/ram:PayeeTradeParty/ram:SpecifiedTaxRegistration</t>
  </si>
  <si>
    <t>/rsm:CrossIndustryInvoice
/rsm:SupplyChainTradeTransaction
/ram:ApplicableHeaderTradeSettlement
/ram:SpecifiedTradePaymentTerms
/ram:PayeeTradeParty
/ram:SpecifiedTaxRegistration
/ram:ID</t>
  </si>
  <si>
    <t>/rsm:CrossIndustryInvoice/rsm:SupplyChainTradeTransaction/ram:ApplicableHeaderTradeSettlement/ram:SpecifiedTradePaymentTerms/ram:PayeeTradeParty/ram:SpecifiedTaxRegistration/ram:ID</t>
  </si>
  <si>
    <t>/rsm:CrossIndustryInvoice
/rsm:SupplyChainTradeTransaction
/ram:ApplicableHeaderTradeSettlement
/ram:SpecifiedTradePaymentTerms
/ram:PayeeTradeParty
/ram:SpecifiedTaxRegistration
/ram:ID
/@schemeID</t>
  </si>
  <si>
    <t>/rsm:CrossIndustryInvoice/rsm:SupplyChainTradeTransaction/ram:ApplicableHeaderTradeSettlement/ram:SpecifiedTradePaymentTerms/ram:PayeeTradeParty/ram:SpecifiedTaxRegistration/ram:ID/@schemeID</t>
  </si>
  <si>
    <t>BG-22</t>
  </si>
  <si>
    <t>DOCUMENT TOTALS</t>
  </si>
  <si>
    <t>A group of business terms providing the monetary totals for the Invoice.</t>
  </si>
  <si>
    <t>CHORUS PRO: Amounts in an invoice are expressed by a figure on 19 positions.
They can not have more than two decimals. The separator is ". "</t>
  </si>
  <si>
    <t>/rsm:CrossIndustryInvoice
/rsm:SupplyChainTradeTransaction
/ram:ApplicableHeaderTradeSettlement
/ram:SpecifiedTradeSettlementHeaderMonetarySummation</t>
  </si>
  <si>
    <t>/rsm:CrossIndustryInvoice/rsm:SupplyChainTradeTransaction/ram:ApplicableHeaderTradeSettlement/ram:SpecifiedTradeSettlementHeaderMonetarySummation</t>
  </si>
  <si>
    <t>TOTAUX DU DOCUMENT</t>
  </si>
  <si>
    <t>Groupe de termes métiers fournissant des informations sur les totaux monétaires de la Facture.</t>
  </si>
  <si>
    <t>CHORUS PRO : Les Montants dans une facture est exprimé par un chiffre sur 19 positions. 
Il ne peuvent comporter plus de deux décimales. Le séparateur est « . »</t>
  </si>
  <si>
    <t>BT-106</t>
  </si>
  <si>
    <t>Sum of Invoice line net amount</t>
  </si>
  <si>
    <t>Sum of all Invoice line net amounts in the Invoice.</t>
  </si>
  <si>
    <t>BR-12: An  Invoice  shall  have  the  Sum  of  Invoice  line  net  amount (BT-106).
BR-CO-10: Sum  of  Invoice  line  net  amount  (BT-106)  =  ∑  Invoice line net amount (BT-131).</t>
  </si>
  <si>
    <t>/rsm:CrossIndustryInvoice
/rsm:SupplyChainTradeTransaction
/ram:ApplicableHeaderTradeSettlement
/ram:SpecifiedTradeSettlementHeaderMonetarySummation
/ram:LineTotalAmount</t>
  </si>
  <si>
    <t>/rsm:CrossIndustryInvoice/rsm:SupplyChainTradeTransaction/ram:ApplicableHeaderTradeSettlement/ram:SpecifiedTradeSettlementHeaderMonetarySummation/ram:LineTotalAmount</t>
  </si>
  <si>
    <t>Somme du montant net des lignes de facture</t>
  </si>
  <si>
    <t>Somme du montant net de toutes les lignes de la Facture.</t>
  </si>
  <si>
    <t>BR-12 : Une Facture doit faire ressortir la Somme des montants nets des lignes de facture (BT-106).
BR-CO-10 : Somme des montants nets des lignes de facture (BT-106) = ∑ des Montants nets de lignes de facture (BT-131).</t>
  </si>
  <si>
    <t>BT-108</t>
  </si>
  <si>
    <t>Sum of charges on document level</t>
  </si>
  <si>
    <t>Sum of all charges on document level in the Invoice.</t>
  </si>
  <si>
    <t>Charges on line level are included in the Invoice line net amount which is summed up into the Sum of Invoice line net amount.</t>
  </si>
  <si>
    <t>BR-CO-12: Sum   of   charges   on   document   level   (BT-108)   =   ∑ Document level charge amount (BT-99).</t>
  </si>
  <si>
    <t>/rsm:CrossIndustryInvoice
/rsm:SupplyChainTradeTransaction
/ram:ApplicableHeaderTradeSettlement
/ram:SpecifiedTradeSettlementHeaderMonetarySummation
/ram:ChargeTotalAmount</t>
  </si>
  <si>
    <t>/rsm:CrossIndustryInvoice/rsm:SupplyChainTradeTransaction/ram:ApplicableHeaderTradeSettlement/ram:SpecifiedTradeSettlementHeaderMonetarySummation/ram:ChargeTotalAmount</t>
  </si>
  <si>
    <t>Somme des charges ou frais au niveau du document</t>
  </si>
  <si>
    <t>Somme de toutes les charges ou frais au niveau du document de la Facture.</t>
  </si>
  <si>
    <t>Les frais appliqués au niveau des lignes sont inclus dans le Montant net de ligne de facture utilisé dans la Somme du montant net des lignes de facture.</t>
  </si>
  <si>
    <t>BR-CO-12 : Somme des charges ou frais au niveau du document (BT-108) = ∑ des Montants des charges ou frais au niveau du document (BT-99).</t>
  </si>
  <si>
    <t>BT-107</t>
  </si>
  <si>
    <t>Sum of allowances on document level</t>
  </si>
  <si>
    <t>Sum of all allowances on document level in the Invoice.</t>
  </si>
  <si>
    <t>Allowances on line level are included in the Invoice line net amount which is summed up into the Sum of Invoice line net amount.</t>
  </si>
  <si>
    <t>BR-CO-11: Sum  of  allowances  on  document  level  (BT-107)  =  ∑ Document level allowance amount (BT-92).</t>
  </si>
  <si>
    <t>/rsm:CrossIndustryInvoice
/rsm:SupplyChainTradeTransaction
/ram:ApplicableHeaderTradeSettlement
/ram:SpecifiedTradeSettlementHeaderMonetarySummation
/ram:AllowanceTotalAmount</t>
  </si>
  <si>
    <t>/rsm:CrossIndustryInvoice/rsm:SupplyChainTradeTransaction/ram:ApplicableHeaderTradeSettlement/ram:SpecifiedTradeSettlementHeaderMonetarySummation/ram:AllowanceTotalAmount</t>
  </si>
  <si>
    <t>Somme des remises au niveau du document</t>
  </si>
  <si>
    <t>Somme de toutes les remises au niveau du document de la Facture.</t>
  </si>
  <si>
    <t>Les remises appliquées au niveau des lignes sont incluses dans le Montant net de ligne de facture utilisé dans la Somme du montant net des lignes de facture.</t>
  </si>
  <si>
    <t>BR-CO-11 : Somme des remises au niveau du document (BT-107) = ∑ des Montants de remises au niveau du document (BT-92).</t>
  </si>
  <si>
    <t>BT-109</t>
  </si>
  <si>
    <t>Invoice total amount without VAT</t>
  </si>
  <si>
    <t>The total amount of the Invoice without VAT.</t>
  </si>
  <si>
    <t>The Invoice total amount without VAT is the Sum of Invoice line net amount minus Sum of allowances on document level plus Sum of charges on document level.</t>
  </si>
  <si>
    <t>BR-13: An Invoice shall have the Invoice total amount without VAT (BT-109).
BR-CO-13: Invoice total amount without VAT (BT-109) = ∑ Invoice line   net   amount   (BT-131)   -   Sum   of   allowances   on document level (BT-107) + Sum of charges on document level (BT-108).</t>
  </si>
  <si>
    <t>1..2</t>
  </si>
  <si>
    <t>/rsm:CrossIndustryInvoice
/rsm:SupplyChainTradeTransaction
/ram:ApplicableHeaderTradeSettlement
/ram:SpecifiedTradeSettlementHeaderMonetarySummation
/ram:TaxBasisTotalAmount</t>
  </si>
  <si>
    <t>/rsm:CrossIndustryInvoice/rsm:SupplyChainTradeTransaction/ram:ApplicableHeaderTradeSettlement/ram:SpecifiedTradeSettlementHeaderMonetarySummation/ram:TaxBasisTotalAmount</t>
  </si>
  <si>
    <t>Montant total de la facture hors TVA</t>
  </si>
  <si>
    <t>Montant total de la Facture, sans la TVA.</t>
  </si>
  <si>
    <t>Le Montant total de la facture hors TVA correspond à la Somme du montant net des lignes de facture, moins la Somme des remises au niveau du document, plus la Somme des charges ou frais au niveau du document.</t>
  </si>
  <si>
    <t>BR-13 : Une Facture doit faire ressortir le Montant total de la facture hors TVA (BT-109).
BR-CO-13 : Montant total de la facture hors TVA (BT-109) = ∑ Montants nets des lignes de facture (BT-131) – Somme des remises au niveau du document (BT-107) + Somme des charges ou frais au niveau du document (BT-108).</t>
  </si>
  <si>
    <t>currencyID</t>
  </si>
  <si>
    <t>/rsm:CrossIndustryInvoice
/rsm:SupplyChainTradeTransaction
/ram:ApplicableHeaderTradeSettlement
/ram:SpecifiedTradeSettlementHeaderMonetarySummation
/ram:TaxBasisTotalAmount
/@currencyID</t>
  </si>
  <si>
    <t>/rsm:CrossIndustryInvoice/rsm:SupplyChainTradeTransaction/ram:ApplicableHeaderTradeSettlement/ram:SpecifiedTradeSettlementHeaderMonetarySummation/ram:TaxBasisTotalAmount/@currencyID</t>
  </si>
  <si>
    <t>BT-110</t>
  </si>
  <si>
    <t>Invoice total VAT amount</t>
  </si>
  <si>
    <t>The total VAT amount for the Invoice.</t>
  </si>
  <si>
    <t>The Invoice total VAT amount is the sum of all VAT category tax amounts.</t>
  </si>
  <si>
    <t>BR-CO-14: Invoice  total  VAT  amount  (BT-110)  =  ∑  VAT  category tax amount (BT-117).</t>
  </si>
  <si>
    <t>/rsm:CrossIndustryInvoice
/rsm:SupplyChainTradeTransaction
/ram:ApplicableHeaderTradeSettlement
/ram:SpecifiedTradeSettlementHeaderMonetarySummation
/ram:TaxTotalAmount</t>
  </si>
  <si>
    <t>/rsm:CrossIndustryInvoice/rsm:SupplyChainTradeTransaction/ram:ApplicableHeaderTradeSettlement/ram:SpecifiedTradeSettlementHeaderMonetarySummation/ram:TaxTotalAmount</t>
  </si>
  <si>
    <t>STR-4, CAR-3</t>
  </si>
  <si>
    <t>@currencyID is mandatory to differentiate between VAT amount and VAT amount in accounting currency.</t>
  </si>
  <si>
    <t>Montant total de TVA</t>
  </si>
  <si>
    <t>Montant total de la TVA de la Facture.</t>
  </si>
  <si>
    <t>Le Montant total de la facture TVA comprise correspond à la somme de tous les montants de TVA des différents types de TVA.</t>
  </si>
  <si>
    <t>BR-CO-14 : Montant total de TVA de la facture (BT-110) = ∑ Montants de TVA pour chaque type de TVA (BT-117).</t>
  </si>
  <si>
    <t>BT-110-0</t>
  </si>
  <si>
    <t>VAT currency</t>
  </si>
  <si>
    <t>/rsm:CrossIndustryInvoice
/rsm:SupplyChainTradeTransaction
/ram:ApplicableHeaderTradeSettlement
/ram:SpecifiedTradeSettlementHeaderMonetarySummation
/ram:TaxTotalAmount
/@currencyID</t>
  </si>
  <si>
    <t>/rsm:CrossIndustryInvoice/rsm:SupplyChainTradeTransaction/ram:ApplicableHeaderTradeSettlement/ram:SpecifiedTradeSettlementHeaderMonetarySummation/ram:TaxTotalAmount/@currencyID</t>
  </si>
  <si>
    <t>Devise de la TVA</t>
  </si>
  <si>
    <t>@currencyID est obligatoire pour distinguer entre Montant de la TVA et Montant de la TVA dans la devise de comptabilisation</t>
  </si>
  <si>
    <t>BT-111</t>
  </si>
  <si>
    <t>Invoice total VAT amount in accounting currency</t>
  </si>
  <si>
    <t>The VAT total amount expressed in the accounting currency accepted or required in the country of the Seller.</t>
  </si>
  <si>
    <t>To be used when the VAT accounting currency (BT-6) differs from the Invoice currency code (BT-5) in accordance with article 230 of Directive 2006/112 / EC on VAT.
The VAT amount in accounting currency is not used in the calculation of the Invoice totals.</t>
  </si>
  <si>
    <t>BR-53: If the VAT accounting currency code (BT-6) is present, then the  Invoice  total  VAT  amount  in  accounting  currency  (BT-111) shall be provided.</t>
  </si>
  <si>
    <t>Montant total de la facture TVA comprise dans la devise de comptabilisation</t>
  </si>
  <si>
    <t>Montant total de la TVA exprimé dans la devise de comptabilisation acceptée ou exigée dans le pays du Vendeur.</t>
  </si>
  <si>
    <t>Doit être utilisé lorsque la Devise de comptabilisation de la TVA diffère du Code de devise de facturation.
La Devise de comptabilisation de la TVA n'est pas utilisée dans le calcul des totaux de la Facture.
Les listes de devises valides sont enregistrées auprès de l'Agence de maintenance de la norme ISO 4217 « Codes pour la représentation des monnaies et types de fonds ». Il est recommandé d'utiliser la représentation alpha-3.</t>
  </si>
  <si>
    <t>BR-53 : Si le Code de devise de comptabilisation de la TVA (BT-6) est présent, alors le Montant total de TVA de la facture exprimée dans la devise de comptabilisation (BT-111) doit être indiqué.</t>
  </si>
  <si>
    <t>BT-111-0</t>
  </si>
  <si>
    <t>Accounting VAT currency</t>
  </si>
  <si>
    <t>BT-114</t>
  </si>
  <si>
    <t>Rounding amount</t>
  </si>
  <si>
    <t>The amount to be added to the invoice total to round the amount to be paid.</t>
  </si>
  <si>
    <t>This mechanism is not applied in France.</t>
  </si>
  <si>
    <t>/rsm:CrossIndustryInvoice
/rsm:SupplyChainTradeTransaction
/ram:ApplicableHeaderTradeSettlement
/ram:SpecifiedTradeSettlementHeaderMonetarySummation
/ram:RoundingAmount</t>
  </si>
  <si>
    <t>/rsm:CrossIndustryInvoice/rsm:SupplyChainTradeTransaction/ram:ApplicableHeaderTradeSettlement/ram:SpecifiedTradeSettlementHeaderMonetarySummation/ram:RoundingAmount</t>
  </si>
  <si>
    <t>Montant de l'arrondi</t>
  </si>
  <si>
    <t>Montant à ajouter au montant total de la facture pour arrondir le montant à payer.</t>
  </si>
  <si>
    <t>Ce mécanisme n'est pas praiqué en France.</t>
  </si>
  <si>
    <t>BT-112</t>
  </si>
  <si>
    <t>Invoice total amount with VAT</t>
  </si>
  <si>
    <t>The total amount of the Invoice with VAT.</t>
  </si>
  <si>
    <t>The Invoice total amount with VAT is the Invoice total amount without VAT plus the Invoice total VAT amount.</t>
  </si>
  <si>
    <t>BR-14: An  Invoice  shall  have  the  Invoice  total  amount  with  VAT (BT-112).
BR-CO-15: Invoice total amount with VAT (BT-112) = Invoice total amount   without   VAT   (BT-109)   +   Invoice   total   VAT amount (BT-110).</t>
  </si>
  <si>
    <t>/rsm:CrossIndustryInvoice
/rsm:SupplyChainTradeTransaction
/ram:ApplicableHeaderTradeSettlement
/ram:SpecifiedTradeSettlementHeaderMonetarySummation
/ram:GrandTotalAmount</t>
  </si>
  <si>
    <t>/rsm:CrossIndustryInvoice/rsm:SupplyChainTradeTransaction/ram:ApplicableHeaderTradeSettlement/ram:SpecifiedTradeSettlementHeaderMonetarySummation/ram:GrandTotalAmount</t>
  </si>
  <si>
    <t>Montant total de la facture avec TVA comprise</t>
  </si>
  <si>
    <t>Montant total de la Facture, avec la TVA.</t>
  </si>
  <si>
    <t>Le Montant total de la facture avec TVA comprise correspond au Montant total de la facture hors TVA auquel s'ajoute le Montant total de la facture TVA comprise. Le Montant total de la facture avec TVA comprise doit être supérieur ou égal à zéro.</t>
  </si>
  <si>
    <t>BR-14 : Une Facture doit faire ressortir le Montant total de la facture TVA comprise (BT-112).
BR-CO-15 : Montant total de la facture TVA comprise (BT-112) = Montant total de la facture hors TVA (BT-109) + Montant total de TVA de la facture (BT-110).</t>
  </si>
  <si>
    <t>/rsm:CrossIndustryInvoice
/rsm:SupplyChainTradeTransaction
/ram:ApplicableHeaderTradeSettlement
/ram:SpecifiedTradeSettlementHeaderMonetarySummation
/ram:GrandTotalAmount
/@currencyID</t>
  </si>
  <si>
    <t>/rsm:CrossIndustryInvoice/rsm:SupplyChainTradeTransaction/ram:ApplicableHeaderTradeSettlement/ram:SpecifiedTradeSettlementHeaderMonetarySummation/ram:GrandTotalAmount/@currencyID</t>
  </si>
  <si>
    <t>BT-113</t>
  </si>
  <si>
    <t>Paid amount</t>
  </si>
  <si>
    <t>The sum of amounts which have been paid in advance.</t>
  </si>
  <si>
    <t>This amount is subtracted from the invoice total amount with VAT to calculate the amount due for payment.</t>
  </si>
  <si>
    <t>/rsm:CrossIndustryInvoice
/rsm:SupplyChainTradeTransaction
/ram:ApplicableHeaderTradeSettlement
/ram:SpecifiedTradeSettlementHeaderMonetarySummation
/ram:TotalPrepaidAmount</t>
  </si>
  <si>
    <t>/rsm:CrossIndustryInvoice/rsm:SupplyChainTradeTransaction/ram:ApplicableHeaderTradeSettlement/ram:SpecifiedTradeSettlementHeaderMonetarySummation/ram:TotalPrepaidAmount</t>
  </si>
  <si>
    <t>Montant payé</t>
  </si>
  <si>
    <t>Somme des montants qui ont été payés par anticipation.</t>
  </si>
  <si>
    <t>Ce montant est soustrait du montant total de la facture avec la TVA pour calculer le montant dû pour le paiement.</t>
  </si>
  <si>
    <t>BT-115</t>
  </si>
  <si>
    <t>Amount due for payment</t>
  </si>
  <si>
    <t>The outstanding amount that is requested to be paid.</t>
  </si>
  <si>
    <t>This amount is the Invoice total amount with VAT minus the paid amount that has been paid in advance. The amount is zero in case of a fully paid Invoice. The amount may be negative; in that case the Seller owes the amount to the Buyer.</t>
  </si>
  <si>
    <t>BR-15: An  Invoice  shall  have  the  Amount  due  for  payment  (BT- 115).
BR-CO-16: Amount   due   for   payment   (BT-115)   =   Invoice   total amount  with  VAT  (BT-112)  -Paid  amount  (BT-113)  + Rounding amount (BT-114).</t>
  </si>
  <si>
    <t>/rsm:CrossIndustryInvoice
/rsm:SupplyChainTradeTransaction
/ram:ApplicableHeaderTradeSettlement
/ram:SpecifiedTradeSettlementHeaderMonetarySummation
/ram:DuePayableAmount</t>
  </si>
  <si>
    <t>/rsm:CrossIndustryInvoice/rsm:SupplyChainTradeTransaction/ram:ApplicableHeaderTradeSettlement/ram:SpecifiedTradeSettlementHeaderMonetarySummation/ram:DuePayableAmount</t>
  </si>
  <si>
    <t>Montant à payer</t>
  </si>
  <si>
    <t>Encours dont le paiement est demandé.</t>
  </si>
  <si>
    <t>Ce montant correspond au Montant total de la facture avec TVA comprise, moins le Montant payé qui a été payé par anticipation. Ce montant est égal à zéro si la Facture a été entièrement payée. Il est négatif si le Montant payé est supérieur au Montant total de la facture avec TVA comprise.</t>
  </si>
  <si>
    <t>BR-15 : Une Facture doit faire ressortir le Montant à payer (BT-115).
BR-CO-16 : Montant à payer (BT-115) = Montant total de la facture TVA comprise (BT-112) - Montant payé (BT-113) + Montant arrondi (BT-114).</t>
  </si>
  <si>
    <t>Card 0..n D20B</t>
  </si>
  <si>
    <t>BG-3</t>
  </si>
  <si>
    <t>A group of business terms providing information on one or more preceding Invoices.</t>
  </si>
  <si>
    <t>This business group is mandatory in case of a Credit Note in order to reference the invoices it credits, unless the Credit Note refers to a period which must then be present in group BG-14.</t>
  </si>
  <si>
    <t>/rsm:CrossIndustryInvoice
/rsm:SupplyChainTradeTransaction
/ram:ApplicableHeaderTradeSettlement
/ram:InvoiceReferencedDocument</t>
  </si>
  <si>
    <t>/rsm:CrossIndustryInvoice/rsm:SupplyChainTradeTransaction/ram:ApplicableHeaderTradeSettlement/ram:InvoiceReferencedDocument</t>
  </si>
  <si>
    <t>Groupe de termes métiers fournissant des informations sur une Facture antérieure qui doit être rectifiée ou faire l’objet d’une facture d’avoir.</t>
  </si>
  <si>
    <t>Ce groupe est obligatoire en cas d'avoir pour référencer la ou les facture(s) auxquelle(s) l'avoir se réfère, sauf si l'avoir se réfère à une période qui doit alors être renseignée dans le groupe BG-14.</t>
  </si>
  <si>
    <t>BT-25</t>
  </si>
  <si>
    <t>BR-55: Each  Preceding  Invoice  reference  (BG-3)  shall  contain  a Preceding Invoice reference (BT-25).</t>
  </si>
  <si>
    <t>/rsm:CrossIndustryInvoice
/rsm:SupplyChainTradeTransaction
/ram:ApplicableHeaderTradeSettlement
/ram:InvoiceReferencedDocument
/ram:IssuerAssignedID</t>
  </si>
  <si>
    <t>/rsm:CrossIndustryInvoice/rsm:SupplyChainTradeTransaction/ram:ApplicableHeaderTradeSettlement/ram:InvoiceReferencedDocument/ram:IssuerAssignedID</t>
  </si>
  <si>
    <t>BR-55 : Chaque Référence à une facture antérieure (BG-3) doit comporter une Référence à une facture antérieure (BT-25).</t>
  </si>
  <si>
    <t>/rsm:CrossIndustryInvoice
/rsm:SupplyChainTradeTransaction
/ram:ApplicableHeaderTradeSettlement
/ram:InvoiceReferencedDocument
/ram:TypeCode</t>
  </si>
  <si>
    <t>/rsm:CrossIndustryInvoice/rsm:SupplyChainTradeTransaction/ram:ApplicableHeaderTradeSettlement/ram:InvoiceReferencedDocument/ram:TypeCode</t>
  </si>
  <si>
    <t>BT-26-00</t>
  </si>
  <si>
    <t>/rsm:CrossIndustryInvoice
/rsm:SupplyChainTradeTransaction
/ram:ApplicableHeaderTradeSettlement
/ram:InvoiceReferencedDocument
/ram:FormattedIssueDateTime</t>
  </si>
  <si>
    <t>/rsm:CrossIndustryInvoice/rsm:SupplyChainTradeTransaction/ram:ApplicableHeaderTradeSettlement/ram:InvoiceReferencedDocument/ram:FormattedIssueDateTime</t>
  </si>
  <si>
    <t>BT-26</t>
  </si>
  <si>
    <t>/rsm:CrossIndustryInvoice
/rsm:SupplyChainTradeTransaction
/ram:ApplicableHeaderTradeSettlement
/ram:InvoiceReferencedDocument
/ram:FormattedIssueDateTime
/qdt:DateTimeString</t>
  </si>
  <si>
    <t>/rsm:CrossIndustryInvoice/rsm:SupplyChainTradeTransaction/ram:ApplicableHeaderTradeSettlement/ram:InvoiceReferencedDocument/ram:FormattedIssueDateTime/qdt:DateTimeString</t>
  </si>
  <si>
    <t>BT-26-0</t>
  </si>
  <si>
    <t>/rsm:CrossIndustryInvoice
/rsm:SupplyChainTradeTransaction
/ram:ApplicableHeaderTradeSettlement
/ram:InvoiceReferencedDocument
/ram:FormattedIssueDateTime
/qdt:DateTimeString
/@format</t>
  </si>
  <si>
    <t>/rsm:CrossIndustryInvoice/rsm:SupplyChainTradeTransaction/ram:ApplicableHeaderTradeSettlement/ram:InvoiceReferencedDocument/ram:FormattedIssueDateTime/qdt:DateTimeString/@format</t>
  </si>
  <si>
    <t>BT-19-00</t>
  </si>
  <si>
    <t>(BUYER ACCOUNTING REFERENCE)</t>
  </si>
  <si>
    <t>/rsm:CrossIndustryInvoice
/rsm:SupplyChainTradeTransaction
/ram:ApplicableHeaderTradeSettlement
/ram:ReceivableSpecifiedTradeAccountingAccount</t>
  </si>
  <si>
    <t>/rsm:CrossIndustryInvoice/rsm:SupplyChainTradeTransaction/ram:ApplicableHeaderTradeSettlement/ram:ReceivableSpecifiedTradeAccountingAccount</t>
  </si>
  <si>
    <t>(RÉFÉRENCE COMPTABLE DE L'ACHETEUR)</t>
  </si>
  <si>
    <t>BT-19</t>
  </si>
  <si>
    <t>Buyer accounting reference</t>
  </si>
  <si>
    <t>CHORUS PRO: not used</t>
  </si>
  <si>
    <t>/rsm:CrossIndustryInvoice
/rsm:SupplyChainTradeTransaction
/ram:ApplicableHeaderTradeSettlement
/ram:ReceivableSpecifiedTradeAccountingAccount
/ram:ID</t>
  </si>
  <si>
    <t>/rsm:CrossIndustryInvoice/rsm:SupplyChainTradeTransaction/ram:ApplicableHeaderTradeSettlement/ram:ReceivableSpecifiedTradeAccountingAccount/ram:ID</t>
  </si>
  <si>
    <t>The code specifying the type of trade accounting account, such as general (main), secondary, cost accounting or budget account.</t>
  </si>
  <si>
    <t>/rsm:CrossIndustryInvoice
/rsm:SupplyChainTradeTransaction
/ram:ApplicableHeaderTradeSettlement
/ram:ReceivableSpecifiedTradeAccountingAccount
/ram:TypeCode</t>
  </si>
  <si>
    <t>/rsm:CrossIndustryInvoice/rsm:SupplyChainTradeTransaction/ram:ApplicableHeaderTradeSettlement/ram:ReceivableSpecifiedTradeAccountingAccount/ram:TypeCode</t>
  </si>
  <si>
    <t>ADVANCE PAYMENT</t>
  </si>
  <si>
    <t>/rsm:CrossIndustryInvoice
/rsm:SupplyChainTradeTransaction
/ram:ApplicableHeaderTradeSettlement
/ram:SpecifiedAdvancePayment</t>
  </si>
  <si>
    <t>/rsm:CrossIndustryInvoice/rsm:SupplyChainTradeTransaction/ram:ApplicableHeaderTradeSettlement/ram:SpecifiedAdvancePayment</t>
  </si>
  <si>
    <t>Information sur un paiement anticipé</t>
  </si>
  <si>
    <t>PaidAmount</t>
  </si>
  <si>
    <t>/rsm:CrossIndustryInvoice
/rsm:SupplyChainTradeTransaction
/ram:ApplicableHeaderTradeSettlement
/ram:SpecifiedAdvancePayment
/ram:PaidAmount</t>
  </si>
  <si>
    <t>/rsm:CrossIndustryInvoice/rsm:SupplyChainTradeTransaction/ram:ApplicableHeaderTradeSettlement/ram:SpecifiedAdvancePayment/ram:PaidAmount</t>
  </si>
  <si>
    <t>Paiement anticipé, valeur</t>
  </si>
  <si>
    <t>The formatted date or date time value when an advance payment has been received.</t>
  </si>
  <si>
    <t>/rsm:CrossIndustryInvoice
/rsm:SupplyChainTradeTransaction
/ram:ApplicableHeaderTradeSettlement
/ram:SpecifiedAdvancePayment
/ram:FormattedReceivedDateTime</t>
  </si>
  <si>
    <t>/rsm:CrossIndustryInvoice/rsm:SupplyChainTradeTransaction/ram:ApplicableHeaderTradeSettlement/ram:SpecifiedAdvancePayment/ram:FormattedReceivedDateTime</t>
  </si>
  <si>
    <t>Date de réception du paiement</t>
  </si>
  <si>
    <t>/rsm:CrossIndustryInvoice
/rsm:SupplyChainTradeTransaction
/ram:ApplicableHeaderTradeSettlement
/ram:SpecifiedAdvancePayment
/ram:FormattedReceivedDateTime
/qdt:DateTimeString</t>
  </si>
  <si>
    <t>/rsm:CrossIndustryInvoice/rsm:SupplyChainTradeTransaction/ram:ApplicableHeaderTradeSettlement/ram:SpecifiedAdvancePayment/ram:FormattedReceivedDateTime/qdt:DateTimeString</t>
  </si>
  <si>
    <t>Date de réception du paiement, date</t>
  </si>
  <si>
    <t>/rsm:CrossIndustryInvoice
/rsm:SupplyChainTradeTransaction
/ram:ApplicableHeaderTradeSettlement
/ram:SpecifiedAdvancePayment
/ram:FormattedReceivedDateTime
/qdt:DateTimeString
/@format</t>
  </si>
  <si>
    <t>/rsm:CrossIndustryInvoice/rsm:SupplyChainTradeTransaction/ram:ApplicableHeaderTradeSettlement/ram:SpecifiedAdvancePayment/ram:FormattedReceivedDateTime/qdt:DateTimeString/@format</t>
  </si>
  <si>
    <t>INCLUDED TAX</t>
  </si>
  <si>
    <t>/rsm:CrossIndustryInvoice
/rsm:SupplyChainTradeTransaction
/ram:ApplicableHeaderTradeSettlement
/ram:SpecifiedAdvancePayment
/ram:IncludedTradeTax</t>
  </si>
  <si>
    <t>/rsm:CrossIndustryInvoice/rsm:SupplyChainTradeTransaction/ram:ApplicableHeaderTradeSettlement/ram:SpecifiedAdvancePayment/ram:IncludedTradeTax</t>
  </si>
  <si>
    <t>TVA incluse pour paiement anticipé</t>
  </si>
  <si>
    <t>/rsm:CrossIndustryInvoice
/rsm:SupplyChainTradeTransaction
/ram:ApplicableHeaderTradeSettlement
/ram:SpecifiedAdvancePayment
/ram:IncludedTradeTax
/ram:CalculatedAmount</t>
  </si>
  <si>
    <t>/rsm:CrossIndustryInvoice/rsm:SupplyChainTradeTransaction/ram:ApplicableHeaderTradeSettlement/ram:SpecifiedAdvancePayment/ram:IncludedTradeTax/ram:CalculatedAmount</t>
  </si>
  <si>
    <t>/rsm:CrossIndustryInvoice
/rsm:SupplyChainTradeTransaction
/ram:ApplicableHeaderTradeSettlement
/ram:SpecifiedAdvancePayment
/ram:IncludedTradeTax
/ram:TypeCode</t>
  </si>
  <si>
    <t>/rsm:CrossIndustryInvoice/rsm:SupplyChainTradeTransaction/ram:ApplicableHeaderTradeSettlement/ram:SpecifiedAdvancePayment/ram:IncludedTradeTax/ram:TypeCode</t>
  </si>
  <si>
    <t>/rsm:CrossIndustryInvoice
/rsm:SupplyChainTradeTransaction
/ram:ApplicableHeaderTradeSettlement
/ram:SpecifiedAdvancePayment
/ram:IncludedTradeTax
/ram:ExemptionReason</t>
  </si>
  <si>
    <t>/rsm:CrossIndustryInvoice/rsm:SupplyChainTradeTransaction/ram:ApplicableHeaderTradeSettlement/ram:SpecifiedAdvancePayment/ram:IncludedTradeTax/ram:ExemptionReason</t>
  </si>
  <si>
    <t>/rsm:CrossIndustryInvoice
/rsm:SupplyChainTradeTransaction
/ram:ApplicableHeaderTradeSettlement
/ram:SpecifiedAdvancePayment
/ram:IncludedTradeTax
/ram:CategoryCode</t>
  </si>
  <si>
    <t>/rsm:CrossIndustryInvoice/rsm:SupplyChainTradeTransaction/ram:ApplicableHeaderTradeSettlement/ram:SpecifiedAdvancePayment/ram:IncludedTradeTax/ram:CategoryCode</t>
  </si>
  <si>
    <t>Code de type de TVA de la remise ou de la charge au niveau du document</t>
  </si>
  <si>
    <t>/rsm:CrossIndustryInvoice
/rsm:SupplyChainTradeTransaction
/ram:ApplicableHeaderTradeSettlement
/ram:SpecifiedAdvancePayment
/ram:IncludedTradeTax
/ram:ExemptionReasonCode</t>
  </si>
  <si>
    <t>/rsm:CrossIndustryInvoice/rsm:SupplyChainTradeTransaction/ram:ApplicableHeaderTradeSettlement/ram:SpecifiedAdvancePayment/ram:IncludedTradeTax/ram:ExemptionReasonCode</t>
  </si>
  <si>
    <t>/rsm:CrossIndustryInvoice
/rsm:SupplyChainTradeTransaction
/ram:ApplicableHeaderTradeSettlement
/ram:SpecifiedAdvancePayment
/ram:IncludedTradeTax
/ram:RateApplicablePercent</t>
  </si>
  <si>
    <t>/rsm:CrossIndustryInvoice/rsm:SupplyChainTradeTransaction/ram:ApplicableHeaderTradeSettlement/ram:SpecifiedAdvancePayment/ram:IncludedTradeTax/ram:RateApplicablePercent</t>
  </si>
  <si>
    <t>Taux de TVA de la remise ou de la charge au niveau du document</t>
  </si>
  <si>
    <t>OLD Profiles</t>
  </si>
  <si>
    <t>NEW</t>
  </si>
  <si>
    <t>Change 1.0.06</t>
  </si>
  <si>
    <t>Change 1.0.07</t>
  </si>
  <si>
    <t>New RoleCode</t>
  </si>
  <si>
    <t>A code to qualify the role of the Party</t>
  </si>
  <si>
    <t>Code du röle du Vendeur</t>
  </si>
  <si>
    <t>Un Code pour qualifier le role de la Party</t>
  </si>
  <si>
    <t>Liste de code 3035</t>
  </si>
  <si>
    <t>/rsm:CrossIndustryInvoice/rsm:SupplyChainTradeTransaction/ram:ApplicableHeaderTradeAgreement/ram:SellerTradeParty/ram:RoleCode</t>
  </si>
  <si>
    <t>/rsm:CrossIndustryInvoice
/rsm:SupplyChainTradeTransaction
/ram:ApplicableHeaderTradeAgreement
/ram:SellerTradeParty
/ram:RoleCode</t>
  </si>
  <si>
    <t>Buyer RoleCode</t>
  </si>
  <si>
    <t>/rsm:CrossIndustryInvoice/rsm:SupplyChainTradeTransaction/ram:ApplicableHeaderTradeAgreement/ram:BuyerTradeParty/ram:RoleCode</t>
  </si>
  <si>
    <t>/rsm:CrossIndustryInvoice
/rsm:SupplyChainTradeTransaction
/ram:ApplicableHeaderTradeAgreement
/ram:BuyerTradeParty
/ram:RoleCode</t>
  </si>
  <si>
    <t>Code du röle de l'acheteur</t>
  </si>
  <si>
    <t>Sales Agent RoleCode</t>
  </si>
  <si>
    <t>/rsm:CrossIndustryInvoice
/rsm:SupplyChainTradeTransaction
/ram:ApplicableHeaderTradeAgreement
/ram:SalesAgentTradeParty
/ram:RoleCode</t>
  </si>
  <si>
    <t>/rsm:CrossIndustryInvoice/rsm:SupplyChainTradeTransaction/ram:ApplicableHeaderTradeAgreement/ram:SalesAgentTradeParty/ram:RoleCode</t>
  </si>
  <si>
    <t>Code du röle de l'Agent de Vendeur</t>
  </si>
  <si>
    <t>/rsm:CrossIndustryInvoice
/rsm:SupplyChainTradeTransaction
/ram:ApplicableHeaderTradeAgreement
/ram:BuyerTaxRepresentativeTradeParty
/ram:RoleCode</t>
  </si>
  <si>
    <t>/rsm:CrossIndustryInvoice/rsm:SupplyChainTradeTransaction/ram:ApplicableHeaderTradeAgreement/ram:BuyerTaxRepresentativeTradeParty/ram:RoleCode</t>
  </si>
  <si>
    <t>/rsm:CrossIndustryInvoice
/rsm:SupplyChainTradeTransaction
/ram:ApplicableHeaderTradeAgreement
/ram:SellerTaxRepresentativeTradeParty
/ram:RoleCode</t>
  </si>
  <si>
    <t>/rsm:CrossIndustryInvoice
/rsm:SupplyChainTradeTransaction
/ram:ApplicableHeaderTradeAgreement
/ram:BuyerAgentTradeParty
/ram:RoleCode</t>
  </si>
  <si>
    <t>/rsm:CrossIndustryInvoice/rsm:SupplyChainTradeTransaction/ram:ApplicableHeaderTradeAgreement/ram:BuyerAgentTradeParty/ram:RoleCode</t>
  </si>
  <si>
    <t>/rsm:CrossIndustryInvoice
/rsm:SupplyChainTradeTransaction
/ram:ApplicableHeaderTradeAgreement
/ram:ProductEndUserTradeParty
/ram:RoleCode</t>
  </si>
  <si>
    <t>/rsm:CrossIndustryInvoice/rsm:SupplyChainTradeTransaction/ram:ApplicableHeaderTradeAgreement/ram:ProductEndUserTradeParty/ram:RoleCode</t>
  </si>
  <si>
    <t>Code du röle de l'Utilisateur final</t>
  </si>
  <si>
    <t>Code du röle de l'Agent du Représentant fiscal de l'Acheteur</t>
  </si>
  <si>
    <t>Code du röle de l'Agent du Représentant fiscal du Vendeur</t>
  </si>
  <si>
    <t>Code du röle de l'Agent de l'Acheteur</t>
  </si>
  <si>
    <t>/rsm:CrossIndustryInvoice
/rsm:SupplyChainTradeTransaction
/ram:ApplicableHeaderTradeAgreement
/ram:ShipToTradeParty
/ram:RoleCode</t>
  </si>
  <si>
    <t>/rsm:CrossIndustryInvoice
/rsm:SupplyChainTradeTransaction
/ram:ApplicableHeaderTradeAgreement
/ram:UltimateShipToTradeParty
/ram:RoleCode</t>
  </si>
  <si>
    <t>/rsm:CrossIndustryInvoice
/rsm:SupplyChainTradeTransaction
/ram:ApplicableHeaderTradeAgreement
/ram:ShipFromTradeParty
/ram:RoleCode</t>
  </si>
  <si>
    <t>/rsm:CrossIndustryInvoice
/rsm:SupplyChainTradeTransaction
/ram:ApplicableHeaderTradeAgreement
/ram:InvoicerTradeParty
/ram:RoleCode</t>
  </si>
  <si>
    <t>/rsm:CrossIndustryInvoice
/rsm:SupplyChainTradeTransaction
/ram:ApplicableHeaderTradeAgreement
/ram:InvoiceeTradeParty
/ram:RoleCode</t>
  </si>
  <si>
    <t>Code du röle du lieu d'expédition</t>
  </si>
  <si>
    <t>Cardinality 0..1</t>
  </si>
  <si>
    <t>New (Sales Order)</t>
  </si>
  <si>
    <t>(Identifiant de ligne de bon de Vente référencée)</t>
  </si>
  <si>
    <t>Identifiant du bon de vente</t>
  </si>
  <si>
    <t>Identifiant de ligne de bon de vente référencée</t>
  </si>
  <si>
    <t>Identifiant d'une ligne d'un bon de vente référencée, généré parle Vendeur</t>
  </si>
  <si>
    <t>IssuerAssignedID 
Of Referenced SalesOrder</t>
  </si>
  <si>
    <t>Referenced Sales order line reference</t>
  </si>
  <si>
    <t>An identifier for a referenced line within a Sales order, issued by the Seller</t>
  </si>
  <si>
    <t>Referenced Sales Order ID for this line</t>
  </si>
  <si>
    <t>Card 0..n for France</t>
  </si>
  <si>
    <t>/rsm:CrossIndustryInvoice/rsm:SupplyChainTradeTransaction/ram:ApplicableHeaderTradeSettlement/ram:InvoiceeTradeParty/ram:RoleCode</t>
  </si>
  <si>
    <t>/rsm:CrossIndustryInvoice/rsm:SupplyChainTradeTransaction/ram:ApplicableHeaderTradeSettlement/ram:InvoicerTradeParty/ram:RoleCode</t>
  </si>
  <si>
    <t>/rsm:CrossIndustryInvoice/rsm:SupplyChainTradeTransaction/ram:IncludedSupplyChainTradeLineItem/ram:SpecifiedLineTradeSettlement/ram:InvoiceReferencedDocument/ram:LineID</t>
  </si>
  <si>
    <t>/rsm:CrossIndustryInvoice
/rsm:SupplyChainTradeTransaction
/ram:IncludedSupplyChainTradeLineItem
/ram:SpecifiedLineTradeSettlement
/ram:InvoiceReferencedDocument
/ram:LineID</t>
  </si>
  <si>
    <t>Preceding invoice TypeCode</t>
  </si>
  <si>
    <t>Preceding invoice Line ID</t>
  </si>
  <si>
    <t>New LineID on Preceding</t>
  </si>
  <si>
    <t>(Referenced Sales order line reference)</t>
  </si>
  <si>
    <t>/rsm:CrossIndustryInvoice/rsm:SupplyChainTradeTransaction/ram:IncludedSupplyChainTradeLineItem/ram:SpecifiedLineTradeAgreement/ram:SellerOrderReferencedDocument</t>
  </si>
  <si>
    <t>/rsm:CrossIndustryInvoice/rsm:SupplyChainTradeTransaction/ram:IncludedSupplyChainTradeLineItem/ram:SpecifiedLineTradeAgreement/ram:SellerOrderReferencedDocument/ram:IssuerAssignedID</t>
  </si>
  <si>
    <t>/rsm:CrossIndustryInvoice/rsm:SupplyChainTradeTransaction/ram:IncludedSupplyChainTradeLineItem/ram:SpecifiedLineTradeAgreement/ram:SellerOrderReferencedDocument/ram:LineID</t>
  </si>
  <si>
    <t>/rsm:CrossIndustryInvoice
/rsm:SupplyChainTradeTransaction
/ram:IncludedSupplyChainTradeLineItem
/ram:SpecifiedLineTradeAgreement
/ram:SellerOrderReferencedDocument
/ram:LineID</t>
  </si>
  <si>
    <t>/rsm:CrossIndustryInvoice
/rsm:SupplyChainTradeTransaction
/ram:IncludedSupplyChainTradeLineItem
/ram:SpecifiedLineTradeAgreement
/ram:SellerOrderReferencedDocument
/ram:IssuerAssignedID</t>
  </si>
  <si>
    <t>/rsm:CrossIndustryInvoice
/rsm:SupplyChainTradeTransaction
/ram:IncludedSupplyChainTradeLineItem
/ram:SpecifiedLineTradeAgreement
/ram:SellerOrderReferencedDocument</t>
  </si>
  <si>
    <t>EXT-FR-FE-183</t>
  </si>
  <si>
    <t>EXT-FR-FE-BG-09</t>
  </si>
  <si>
    <t>EXT-FR-FE-144</t>
  </si>
  <si>
    <t>EXT-FR-FE-145</t>
  </si>
  <si>
    <t>EXT-FR-FE-135</t>
  </si>
  <si>
    <t>EXT-FR-FE-BG-10</t>
  </si>
  <si>
    <t>EXT-FR-FE-146</t>
  </si>
  <si>
    <t>EXT-FR-FE-148</t>
  </si>
  <si>
    <t>EXT-FR-FE-149</t>
  </si>
  <si>
    <t>EXT-FR-FE-150</t>
  </si>
  <si>
    <t>EXT-FR-FE-155</t>
  </si>
  <si>
    <t>EXT-FR-FE-151</t>
  </si>
  <si>
    <t>EXT-FR-FE-152</t>
  </si>
  <si>
    <t>EXT-FR-FE-153</t>
  </si>
  <si>
    <t>EXT-FR-FE-154</t>
  </si>
  <si>
    <t>EXT-FR-FE-157</t>
  </si>
  <si>
    <t>EXT-FR-FE-156</t>
  </si>
  <si>
    <t>EXT-FR-FE-BG-11</t>
  </si>
  <si>
    <t>EXT-FR-FE-158-0</t>
  </si>
  <si>
    <t>EXT-FR-FE-158-1</t>
  </si>
  <si>
    <t>EXT-FR-FE-BG-08</t>
  </si>
  <si>
    <t>EXT-FR-FE-142</t>
  </si>
  <si>
    <t>EXT-FR-FE-143</t>
  </si>
  <si>
    <t>EXT-FR-FE-BG-07</t>
  </si>
  <si>
    <t>EXT-FR-FE-140</t>
  </si>
  <si>
    <t>EXT-FR-FE-141</t>
  </si>
  <si>
    <t>EXT-FR-FE-BG-06</t>
  </si>
  <si>
    <t>EXT-FR-FE-136</t>
  </si>
  <si>
    <t>EXT-FR-FE-139</t>
  </si>
  <si>
    <t>EXT-FR-FE-137</t>
  </si>
  <si>
    <t>EXT-FR-FE-138</t>
  </si>
  <si>
    <t>BT-46a</t>
  </si>
  <si>
    <t>BT-46a-1</t>
  </si>
  <si>
    <t>EXT-FR-FE-BG-03</t>
  </si>
  <si>
    <t>EXT-FR-FE-70</t>
  </si>
  <si>
    <t>EXT-FR-FE-66</t>
  </si>
  <si>
    <t>EXT-FR-FE-67</t>
  </si>
  <si>
    <t>EXT-FR-FE-71</t>
  </si>
  <si>
    <t>EXT-FR-FE-72</t>
  </si>
  <si>
    <t>EXT-FR-FE-68</t>
  </si>
  <si>
    <t>EXT-FR-FE-85</t>
  </si>
  <si>
    <t>EXT-FR-FE-86</t>
  </si>
  <si>
    <t>EXT-FR-FE-87</t>
  </si>
  <si>
    <t>EXT-FR-FE-88</t>
  </si>
  <si>
    <t>EXT-FR-FE-77</t>
  </si>
  <si>
    <t>EXT-FR-FE-81</t>
  </si>
  <si>
    <t>EXT-FR-FE-78</t>
  </si>
  <si>
    <t>EXT-FR-FE-79</t>
  </si>
  <si>
    <t>EXT-FR-FE-80</t>
  </si>
  <si>
    <t>EXT-FR-FE-82</t>
  </si>
  <si>
    <t>EXT-FR-FE-84</t>
  </si>
  <si>
    <t>EXT-FR-FE-83</t>
  </si>
  <si>
    <t>EXT-FR-FE-76</t>
  </si>
  <si>
    <t>EXT-FR-FE-73</t>
  </si>
  <si>
    <t>EXT-FR-FE-74</t>
  </si>
  <si>
    <t>EXT-FR-FE-01</t>
  </si>
  <si>
    <t>EXT-FR-FE-BG-01</t>
  </si>
  <si>
    <t>EXT-FR-FE-06</t>
  </si>
  <si>
    <t>EXT-FR-FE-07</t>
  </si>
  <si>
    <t>EXT-FR-FE-03</t>
  </si>
  <si>
    <t>EXT-FR-FE-04</t>
  </si>
  <si>
    <t>EXT-FR-FE-08</t>
  </si>
  <si>
    <t>EXT-FR-FE-09</t>
  </si>
  <si>
    <t>EXT-FR-FE-05</t>
  </si>
  <si>
    <t>EXT-FR-FE-22</t>
  </si>
  <si>
    <t>EXT-FR-FE-24</t>
  </si>
  <si>
    <t>EXT-FR-FE-25</t>
  </si>
  <si>
    <t>EXT-FR-FE-14</t>
  </si>
  <si>
    <t>EXT-FR-FE-18</t>
  </si>
  <si>
    <t>EXT-FR-FE-15</t>
  </si>
  <si>
    <t>EXT-FR-FE-16</t>
  </si>
  <si>
    <t>EXT-FR-FE-17</t>
  </si>
  <si>
    <t>EXT-FR-FE-19</t>
  </si>
  <si>
    <t>EXT-FR-FE-21</t>
  </si>
  <si>
    <t>EXT-FR-FE-20</t>
  </si>
  <si>
    <t>EXT-FR-FE-12</t>
  </si>
  <si>
    <t>EXT-FR-FE-10</t>
  </si>
  <si>
    <t>EXT-FR-FE-BG-05</t>
  </si>
  <si>
    <t>EXT-FR-FE-115</t>
  </si>
  <si>
    <t>EXT-FR-FE-116</t>
  </si>
  <si>
    <t>EXT-FR-FE-112</t>
  </si>
  <si>
    <t>EXT-FR-FE-113</t>
  </si>
  <si>
    <t>EXT-FR-FE-117</t>
  </si>
  <si>
    <t>EXT-FR-FE-114</t>
  </si>
  <si>
    <t>EXT-FR-FE-131</t>
  </si>
  <si>
    <t>EXT-FR-FE-132</t>
  </si>
  <si>
    <t>EXT-FR-FE-133</t>
  </si>
  <si>
    <t>EXT-FR-FE-134</t>
  </si>
  <si>
    <t>EXT-FR-FE-123</t>
  </si>
  <si>
    <t>EXT-FR-FE-128</t>
  </si>
  <si>
    <t>EXT-FR-FE-124</t>
  </si>
  <si>
    <t>EXT-FR-FE-125</t>
  </si>
  <si>
    <t>EXT-FR-FE-126</t>
  </si>
  <si>
    <t>EXT-FR-FE-127</t>
  </si>
  <si>
    <t>EXT-FR-FE-130</t>
  </si>
  <si>
    <t>EXT-FR-FE-129</t>
  </si>
  <si>
    <t>EXT-FR-FE-121</t>
  </si>
  <si>
    <t>EXT-FR-FE-122</t>
  </si>
  <si>
    <t>EXT-FR-FE-119</t>
  </si>
  <si>
    <t>EXT-FR-FE-BG-04</t>
  </si>
  <si>
    <t>EXT-FR-FE-92</t>
  </si>
  <si>
    <t>EXT-FR-FE-93</t>
  </si>
  <si>
    <t>EXT-FR-FE-89</t>
  </si>
  <si>
    <t>EXT-FR-FE-90</t>
  </si>
  <si>
    <t>EXT-FR-FE-94</t>
  </si>
  <si>
    <t>EXT-FR-FE-91</t>
  </si>
  <si>
    <t>EXT-FR-FE-108</t>
  </si>
  <si>
    <t>EXT-FR-FE-109</t>
  </si>
  <si>
    <t>EXT-FR-FE-110</t>
  </si>
  <si>
    <t>EXT-FR-FE-111</t>
  </si>
  <si>
    <t>EXT-FR-FE-100</t>
  </si>
  <si>
    <t>EXT-FR-FE-105</t>
  </si>
  <si>
    <t>EXT-FR-FE-101</t>
  </si>
  <si>
    <t>EXT-FR-FE-102</t>
  </si>
  <si>
    <t>EXT-FR-FE-103</t>
  </si>
  <si>
    <t>EXT-FR-FE-104</t>
  </si>
  <si>
    <t>EXT-FR-FE-107</t>
  </si>
  <si>
    <t>EXT-FR-FE-106</t>
  </si>
  <si>
    <t>EXT-FR-FE-98</t>
  </si>
  <si>
    <t>EXT-FR-FE-99</t>
  </si>
  <si>
    <t>EXT-FR-FE-96</t>
  </si>
  <si>
    <t>EXT-FR-FE-26</t>
  </si>
  <si>
    <t>EXT-FR-FE-40</t>
  </si>
  <si>
    <t>EXT-FR-FE-41</t>
  </si>
  <si>
    <t>EXT-FR-FE-42</t>
  </si>
  <si>
    <t>EXT-FR-FE-31</t>
  </si>
  <si>
    <t>EXT-FR-FE-36</t>
  </si>
  <si>
    <t>EXT-FR-FE-32</t>
  </si>
  <si>
    <t>EXT-FR-FE-33</t>
  </si>
  <si>
    <t>EXT-FR-FE-34</t>
  </si>
  <si>
    <t>EXT-FR-FE-35</t>
  </si>
  <si>
    <t>EXT-FR-FE-38</t>
  </si>
  <si>
    <t>EXT-FR-FE-37</t>
  </si>
  <si>
    <t>EXT-FR-FE-29</t>
  </si>
  <si>
    <t>EXT-FR-FE-30</t>
  </si>
  <si>
    <t>EXT-FR-FE-27</t>
  </si>
  <si>
    <t>EXT-FR-FE-BG-02</t>
  </si>
  <si>
    <t>EXT-FR-FE-46</t>
  </si>
  <si>
    <t>EXT-FR-FE-47</t>
  </si>
  <si>
    <t>EXT-FR-FE-43</t>
  </si>
  <si>
    <t>EXT-FR-FE-44</t>
  </si>
  <si>
    <t>EXT-FR-FE-48</t>
  </si>
  <si>
    <t>EXT-FR-FE-45</t>
  </si>
  <si>
    <t>EXT-FR-FE-62</t>
  </si>
  <si>
    <t>EXT-FR-FE-63</t>
  </si>
  <si>
    <t>EXT-FR-FE-64</t>
  </si>
  <si>
    <t>EXT-FR-FE-65</t>
  </si>
  <si>
    <t>EXT-FR-FE-59</t>
  </si>
  <si>
    <t>EXT-FR-FE-55</t>
  </si>
  <si>
    <t>EXT-FR-FE-56</t>
  </si>
  <si>
    <t>EXT-FR-FE-57</t>
  </si>
  <si>
    <t>EXT-FR-FE-58</t>
  </si>
  <si>
    <t>EXT-FR-FE-61</t>
  </si>
  <si>
    <t>EXT-FR-FE-60</t>
  </si>
  <si>
    <t>EXT-FR-FE-52</t>
  </si>
  <si>
    <t>EXT-FR-FE-53</t>
  </si>
  <si>
    <t>EXT-FR-FE-50</t>
  </si>
  <si>
    <t>EXT-FR-FE-51</t>
  </si>
  <si>
    <t>EXT-FR-FE-02</t>
  </si>
  <si>
    <t>Card 1..n</t>
  </si>
  <si>
    <t>Card 0..1</t>
  </si>
  <si>
    <t>Card 1..1</t>
  </si>
  <si>
    <t>Cardinality 0..n</t>
  </si>
  <si>
    <t>EXT-FR-FE-13</t>
  </si>
  <si>
    <t>EXT-FR-FE-11</t>
  </si>
  <si>
    <t>EXT-FR-FE-118</t>
  </si>
  <si>
    <t>EXT-FR-FE-120</t>
  </si>
  <si>
    <t>EXT-FR-FE-95</t>
  </si>
  <si>
    <t>EXT-FR-FE-97</t>
  </si>
  <si>
    <t>EXT-FR-FE-39</t>
  </si>
  <si>
    <t>EXT-FR-FE-49</t>
  </si>
  <si>
    <t>EXT-FR-FE-54</t>
  </si>
  <si>
    <t>BT-63-1</t>
  </si>
  <si>
    <t>/rsm:CrossIndustryInvoice/rsm:SupplyChainTradeTransaction/ram:ApplicableHeaderTradeSettlement/ram:TaxApplicableTradeCurrencyExchange/ram:ConversionRateDateTime/udt:DateTimeString</t>
  </si>
  <si>
    <t>/rsm:CrossIndustryInvoice/rsm:SupplyChainTradeTransaction/ram:ApplicableHeaderTradeSettlement/ram:TaxApplicableTradeCurrencyExchange/ram:ConversionRateDateTime/udt:DateTimeString/@format</t>
  </si>
  <si>
    <t>BT-X-300</t>
  </si>
  <si>
    <t>BT-X-301</t>
  </si>
  <si>
    <t>BT-X-302</t>
  </si>
  <si>
    <t>BT-X-314</t>
  </si>
  <si>
    <t>BT-X-303</t>
  </si>
  <si>
    <t>Identifiant fiscal
Identifiant à la TVA</t>
  </si>
  <si>
    <t>BT-X-66</t>
  </si>
  <si>
    <t>BT-X-66-0</t>
  </si>
  <si>
    <t>BT-X-84-00</t>
  </si>
  <si>
    <t>BT-X-84</t>
  </si>
  <si>
    <t>BT-X-84-0</t>
  </si>
  <si>
    <t>BT-X-367-00</t>
  </si>
  <si>
    <t>BT-X-367</t>
  </si>
  <si>
    <t>BT-X-367-0</t>
  </si>
  <si>
    <t>BT-X-144-00</t>
  </si>
  <si>
    <t>BT-X-144</t>
  </si>
  <si>
    <t>BT-X-144-0</t>
  </si>
  <si>
    <t>BT-X-411-00</t>
  </si>
  <si>
    <t>BT-X-411</t>
  </si>
  <si>
    <t>BT-X-411-0</t>
  </si>
  <si>
    <t>BT-X-161-00</t>
  </si>
  <si>
    <t>BT-X-161</t>
  </si>
  <si>
    <t>BT-X-161-0</t>
  </si>
  <si>
    <t>BT-X-199-00</t>
  </si>
  <si>
    <t>BT-X-199</t>
  </si>
  <si>
    <t>BT-X-199-0</t>
  </si>
  <si>
    <t>BT-X-180-00</t>
  </si>
  <si>
    <t>BT-X-180</t>
  </si>
  <si>
    <t>BT-X-180-0</t>
  </si>
  <si>
    <t>BT-X-223-00</t>
  </si>
  <si>
    <t>BT-X-223</t>
  </si>
  <si>
    <t>BT-X-223-0</t>
  </si>
  <si>
    <t>BT-X-242-00</t>
  </si>
  <si>
    <t>BT-X-242</t>
  </si>
  <si>
    <t>BT-X-242-0</t>
  </si>
  <si>
    <t>BT-X-257-00</t>
  </si>
  <si>
    <t>BT-X-257</t>
  </si>
  <si>
    <t>BT-X-257-0</t>
  </si>
  <si>
    <t>BT-X-481-00</t>
  </si>
  <si>
    <t>BT-X-481</t>
  </si>
  <si>
    <t>BT-X-481-0</t>
  </si>
  <si>
    <t>BT-X-268</t>
  </si>
  <si>
    <t>BT-X-269</t>
  </si>
  <si>
    <t>BT-X-270</t>
  </si>
  <si>
    <t>BT-X-340</t>
  </si>
  <si>
    <t>BT-X-340-0</t>
  </si>
  <si>
    <t>BT-X-340-00</t>
  </si>
  <si>
    <t>BT-X-509-00</t>
  </si>
  <si>
    <t>BT-X-509</t>
  </si>
  <si>
    <t>BT-X-509-0</t>
  </si>
  <si>
    <t>BT-X-1-00</t>
  </si>
  <si>
    <t>BT-X-1</t>
  </si>
  <si>
    <t>BT-X-2</t>
  </si>
  <si>
    <t>BT-X-3-00</t>
  </si>
  <si>
    <t>BT-X-3</t>
  </si>
  <si>
    <t>BT-X-4</t>
  </si>
  <si>
    <t>BT-X-5</t>
  </si>
  <si>
    <t>BT-X-6-000</t>
  </si>
  <si>
    <t>BT-X-6-00</t>
  </si>
  <si>
    <t>BT-X-6</t>
  </si>
  <si>
    <t>BT-X-6-0</t>
  </si>
  <si>
    <t>BT-X-304</t>
  </si>
  <si>
    <t>BT-X-7</t>
  </si>
  <si>
    <t>BT-X-8</t>
  </si>
  <si>
    <t>BT-X-9</t>
  </si>
  <si>
    <t>BT-X-10</t>
  </si>
  <si>
    <t>BT-X-305</t>
  </si>
  <si>
    <t>BT-X-11</t>
  </si>
  <si>
    <t>BT-X-12</t>
  </si>
  <si>
    <t>BT-X-12-0</t>
  </si>
  <si>
    <t>BT-X-13</t>
  </si>
  <si>
    <t>BG-X-46</t>
  </si>
  <si>
    <t>BT-X-306</t>
  </si>
  <si>
    <t>BT-X-307</t>
  </si>
  <si>
    <t>BG-X-1</t>
  </si>
  <si>
    <t>BT-X-308</t>
  </si>
  <si>
    <t>BT-X-15</t>
  </si>
  <si>
    <t>BT-X-15-1</t>
  </si>
  <si>
    <t>BT-X-16</t>
  </si>
  <si>
    <t>BT-X-17</t>
  </si>
  <si>
    <t>BT-X-309</t>
  </si>
  <si>
    <t>BT-X-18</t>
  </si>
  <si>
    <t>BT-X-19</t>
  </si>
  <si>
    <t>BT-X-20</t>
  </si>
  <si>
    <t>BT-X-20-1</t>
  </si>
  <si>
    <t>BT-X-21</t>
  </si>
  <si>
    <t>BT-X-22-00</t>
  </si>
  <si>
    <t>BT-X-22</t>
  </si>
  <si>
    <t>BT-X-22-0</t>
  </si>
  <si>
    <t>BG-X-47</t>
  </si>
  <si>
    <t>BT-X-310</t>
  </si>
  <si>
    <t>BT-X-311</t>
  </si>
  <si>
    <t>BT-X-312-00</t>
  </si>
  <si>
    <t>BT-X-312</t>
  </si>
  <si>
    <t>BT-X-312-0</t>
  </si>
  <si>
    <t>BG-X-2</t>
  </si>
  <si>
    <t>BT-X-24</t>
  </si>
  <si>
    <t>BT-X-25</t>
  </si>
  <si>
    <t>BT-X-26-00</t>
  </si>
  <si>
    <t>BT-X-26</t>
  </si>
  <si>
    <t>BT-X-26-0</t>
  </si>
  <si>
    <t>BG-X-3</t>
  </si>
  <si>
    <t>BT-X-27</t>
  </si>
  <si>
    <t>BT-X-28</t>
  </si>
  <si>
    <t>BT-X-29</t>
  </si>
  <si>
    <t>BT-X-30</t>
  </si>
  <si>
    <t>BT-X-299</t>
  </si>
  <si>
    <t>BT-X-31</t>
  </si>
  <si>
    <t>BT-X-31-1</t>
  </si>
  <si>
    <t>BT-X-31-2</t>
  </si>
  <si>
    <t>BT-X-32</t>
  </si>
  <si>
    <t>BT-X-33-00</t>
  </si>
  <si>
    <t>BT-X-33</t>
  </si>
  <si>
    <t>BT-X-33-0</t>
  </si>
  <si>
    <t>BT-X-34</t>
  </si>
  <si>
    <t>BT-X-35</t>
  </si>
  <si>
    <t>BT-X-313</t>
  </si>
  <si>
    <t>BT-X-36</t>
  </si>
  <si>
    <t>BG-X-4</t>
  </si>
  <si>
    <t>BT-X-37</t>
  </si>
  <si>
    <t>BT-X-38</t>
  </si>
  <si>
    <t>BT-X-39</t>
  </si>
  <si>
    <t>BT-X-40</t>
  </si>
  <si>
    <t>BT-X-41</t>
  </si>
  <si>
    <t>BT-X-42</t>
  </si>
  <si>
    <t>BG-X-5</t>
  </si>
  <si>
    <t>BT-X-43</t>
  </si>
  <si>
    <t>BT-X-44</t>
  </si>
  <si>
    <t>BT-X-45-00</t>
  </si>
  <si>
    <t>BT-X-45</t>
  </si>
  <si>
    <t>BT-X-45-0</t>
  </si>
  <si>
    <t>BT-X-46</t>
  </si>
  <si>
    <t>BT-X-46-0</t>
  </si>
  <si>
    <t>BT-X-47</t>
  </si>
  <si>
    <t>BT-X-47-0</t>
  </si>
  <si>
    <t>BG-X-7</t>
  </si>
  <si>
    <t>BT-X-48</t>
  </si>
  <si>
    <t>BT-X-49</t>
  </si>
  <si>
    <t>BT-X-49-0</t>
  </si>
  <si>
    <t>BT-X-50</t>
  </si>
  <si>
    <t>BT-X-51-00</t>
  </si>
  <si>
    <t>BT-X-51</t>
  </si>
  <si>
    <t>BT-X-51-0</t>
  </si>
  <si>
    <t>BT-X-52</t>
  </si>
  <si>
    <t>BG-X-8</t>
  </si>
  <si>
    <t>BT-X-54</t>
  </si>
  <si>
    <t>BT-X-54-1</t>
  </si>
  <si>
    <t>BT-X-315</t>
  </si>
  <si>
    <t>BT-X-55-00</t>
  </si>
  <si>
    <t>BT-X-55</t>
  </si>
  <si>
    <t>BT-X-56-00</t>
  </si>
  <si>
    <t>BT-X-56</t>
  </si>
  <si>
    <t>BT-X-57-00</t>
  </si>
  <si>
    <t>BT-X-57</t>
  </si>
  <si>
    <t>BG-X-9</t>
  </si>
  <si>
    <t>BT-X-58</t>
  </si>
  <si>
    <t>BT-X-59</t>
  </si>
  <si>
    <t>BT-X-60</t>
  </si>
  <si>
    <t>BT-X-61</t>
  </si>
  <si>
    <t>BT-X-62</t>
  </si>
  <si>
    <t>BT-X-63</t>
  </si>
  <si>
    <t>BT-X-64</t>
  </si>
  <si>
    <t>BT-X-65-00</t>
  </si>
  <si>
    <t>BT-X-65</t>
  </si>
  <si>
    <t>BT-X-65-0</t>
  </si>
  <si>
    <t>BT-X-66-00</t>
  </si>
  <si>
    <t>BG-X-10</t>
  </si>
  <si>
    <t>BT-X-67</t>
  </si>
  <si>
    <t>BT-X-68</t>
  </si>
  <si>
    <t>BT-X-68-0</t>
  </si>
  <si>
    <t>BT-X-69</t>
  </si>
  <si>
    <t>BT-X-70-00</t>
  </si>
  <si>
    <t>BT-X-70</t>
  </si>
  <si>
    <t>BT-X-70-0</t>
  </si>
  <si>
    <t>BT-X-71</t>
  </si>
  <si>
    <t>BG-X-11</t>
  </si>
  <si>
    <t>BT-X-72</t>
  </si>
  <si>
    <t>BT-X-72-1</t>
  </si>
  <si>
    <t>BT-X-316</t>
  </si>
  <si>
    <t>BT-X-73-00</t>
  </si>
  <si>
    <t>BT-X-73</t>
  </si>
  <si>
    <t>BT-X-74-00</t>
  </si>
  <si>
    <t>BT-X-74</t>
  </si>
  <si>
    <t>BT-X-75-00</t>
  </si>
  <si>
    <t>BT-X-75</t>
  </si>
  <si>
    <t>BG-X-12</t>
  </si>
  <si>
    <t>BT-X-76</t>
  </si>
  <si>
    <t>BT-X-77</t>
  </si>
  <si>
    <t>BT-X-78</t>
  </si>
  <si>
    <t>BT-X-79</t>
  </si>
  <si>
    <t>BT-X-80</t>
  </si>
  <si>
    <t>BT-X-81</t>
  </si>
  <si>
    <t>BT-X-82</t>
  </si>
  <si>
    <t>BT-X-83-00</t>
  </si>
  <si>
    <t>BT-X-83</t>
  </si>
  <si>
    <t>BT-X-83-0</t>
  </si>
  <si>
    <t>BT-X-85-000</t>
  </si>
  <si>
    <t>BT-X-85-00</t>
  </si>
  <si>
    <t>BT-X-85</t>
  </si>
  <si>
    <t>BT-X-85-0</t>
  </si>
  <si>
    <t>BG-X-13</t>
  </si>
  <si>
    <t>BT-X-86</t>
  </si>
  <si>
    <t>BT-X-87</t>
  </si>
  <si>
    <t>BT-X-88-00</t>
  </si>
  <si>
    <t>BT-X-88</t>
  </si>
  <si>
    <t>BT-X-88-0</t>
  </si>
  <si>
    <t>BG-X-14</t>
  </si>
  <si>
    <t>BT-X-89</t>
  </si>
  <si>
    <t>BT-X-90</t>
  </si>
  <si>
    <t>BT-X-91-00</t>
  </si>
  <si>
    <t>BT-X-91</t>
  </si>
  <si>
    <t>BT-X-91-0</t>
  </si>
  <si>
    <t>BG-X-15</t>
  </si>
  <si>
    <t>BT-X-92</t>
  </si>
  <si>
    <t>BT-X-93</t>
  </si>
  <si>
    <t>BT-X-94-00</t>
  </si>
  <si>
    <t>BT-X-94</t>
  </si>
  <si>
    <t>BT-X-94-0</t>
  </si>
  <si>
    <t>BT-X-95</t>
  </si>
  <si>
    <t>BT-X-96</t>
  </si>
  <si>
    <t>BT-X-97</t>
  </si>
  <si>
    <t>BT-X-327</t>
  </si>
  <si>
    <t>BT-X-328</t>
  </si>
  <si>
    <t>BT-X-329</t>
  </si>
  <si>
    <t>BT-X-330</t>
  </si>
  <si>
    <t>BT-X-98</t>
  </si>
  <si>
    <t>BG-X-48</t>
  </si>
  <si>
    <t>BT-X-331</t>
  </si>
  <si>
    <t>BT-X-332</t>
  </si>
  <si>
    <t>BT-X-333-00</t>
  </si>
  <si>
    <t>BT-X-333</t>
  </si>
  <si>
    <t>BT-X-333-0</t>
  </si>
  <si>
    <t>BT-X-99</t>
  </si>
  <si>
    <t>BT-X-100</t>
  </si>
  <si>
    <t>BT-X-101</t>
  </si>
  <si>
    <t>BT-X-102</t>
  </si>
  <si>
    <t>BT-X-103</t>
  </si>
  <si>
    <t>BT-X-104</t>
  </si>
  <si>
    <t>BT-X-105</t>
  </si>
  <si>
    <t>BT-X-106</t>
  </si>
  <si>
    <t>BT-X-317</t>
  </si>
  <si>
    <t>BT-X-107-00</t>
  </si>
  <si>
    <t>BT-X-107</t>
  </si>
  <si>
    <t>BT-X-334</t>
  </si>
  <si>
    <t>BT-X-108</t>
  </si>
  <si>
    <t>BT-X-109</t>
  </si>
  <si>
    <t>BT-X-110</t>
  </si>
  <si>
    <t>BT-X-111</t>
  </si>
  <si>
    <t>BT-X-112</t>
  </si>
  <si>
    <t>BT-X-113</t>
  </si>
  <si>
    <t>BT-X-114</t>
  </si>
  <si>
    <t>BT-X-318</t>
  </si>
  <si>
    <t>BT-X-115-00</t>
  </si>
  <si>
    <t>BT-X-115</t>
  </si>
  <si>
    <t>BG-X-49</t>
  </si>
  <si>
    <t>BT-X-337</t>
  </si>
  <si>
    <t>BT-X-338</t>
  </si>
  <si>
    <t>BT-X-338-0</t>
  </si>
  <si>
    <t>BT-X-335</t>
  </si>
  <si>
    <t>BG-X-50</t>
  </si>
  <si>
    <t>BT-X-339</t>
  </si>
  <si>
    <t>BT-X-339-0</t>
  </si>
  <si>
    <t>BT-X-336</t>
  </si>
  <si>
    <t>BG-X-53</t>
  </si>
  <si>
    <t>BT-X-355</t>
  </si>
  <si>
    <t>BT-X-356</t>
  </si>
  <si>
    <t>BT-X-357</t>
  </si>
  <si>
    <t>BT-X-358</t>
  </si>
  <si>
    <t>BT-X-359</t>
  </si>
  <si>
    <t>BT-X-360</t>
  </si>
  <si>
    <t>BT-X-361</t>
  </si>
  <si>
    <t>BG-X-51</t>
  </si>
  <si>
    <t>BT-X-342</t>
  </si>
  <si>
    <t>BT-X-343</t>
  </si>
  <si>
    <t>BT-X-347</t>
  </si>
  <si>
    <t>BT-X-344-00</t>
  </si>
  <si>
    <t>BT-X-344</t>
  </si>
  <si>
    <t>BT-X-345-00</t>
  </si>
  <si>
    <t>BT-X-345</t>
  </si>
  <si>
    <t>BT-X-346</t>
  </si>
  <si>
    <t>BG-X-52</t>
  </si>
  <si>
    <t>BT-X-348</t>
  </si>
  <si>
    <t>BT-X-349</t>
  </si>
  <si>
    <t>BT-X-350</t>
  </si>
  <si>
    <t>BT-X-351</t>
  </si>
  <si>
    <t>BT-X-352</t>
  </si>
  <si>
    <t>BT-X-353</t>
  </si>
  <si>
    <t>BT-X-354</t>
  </si>
  <si>
    <t>BT-X-341-00</t>
  </si>
  <si>
    <t>BT-X-341</t>
  </si>
  <si>
    <t>BT-X-341-0</t>
  </si>
  <si>
    <t>BG-X-54</t>
  </si>
  <si>
    <t>BT-X-364</t>
  </si>
  <si>
    <t>BT-X-365</t>
  </si>
  <si>
    <t>BT-X-365-0</t>
  </si>
  <si>
    <t>BT-X-362</t>
  </si>
  <si>
    <t>BG-X-58</t>
  </si>
  <si>
    <t>BT-X-366</t>
  </si>
  <si>
    <t>BT-X-366-0</t>
  </si>
  <si>
    <t>BT-X-363</t>
  </si>
  <si>
    <t>BG-X-57</t>
  </si>
  <si>
    <t>BT-X-382</t>
  </si>
  <si>
    <t>BT-X-383</t>
  </si>
  <si>
    <t>BT-X-384</t>
  </si>
  <si>
    <t>BT-X-385</t>
  </si>
  <si>
    <t>BT-X-386</t>
  </si>
  <si>
    <t>BT-X-387</t>
  </si>
  <si>
    <t>BT-X-388</t>
  </si>
  <si>
    <t>BG-X-55</t>
  </si>
  <si>
    <t>BT-X-369</t>
  </si>
  <si>
    <t>BT-X-370</t>
  </si>
  <si>
    <t>BT-X-371</t>
  </si>
  <si>
    <t>BT-X-372-00</t>
  </si>
  <si>
    <t>BT-X-372</t>
  </si>
  <si>
    <t>BT-X-373-00</t>
  </si>
  <si>
    <t>BT-X-373</t>
  </si>
  <si>
    <t>BT-X-374-00</t>
  </si>
  <si>
    <t>BT-X-374</t>
  </si>
  <si>
    <t>BG-X-56</t>
  </si>
  <si>
    <t>BT-X-375</t>
  </si>
  <si>
    <t>BT-X-376</t>
  </si>
  <si>
    <t>BT-X-377</t>
  </si>
  <si>
    <t>BT-X-378</t>
  </si>
  <si>
    <t>BT-X-379</t>
  </si>
  <si>
    <t>BT-X-380</t>
  </si>
  <si>
    <t>BT-X-381</t>
  </si>
  <si>
    <t>BT-X-368-00</t>
  </si>
  <si>
    <t>BT-X-368</t>
  </si>
  <si>
    <t>BT-X-368-0</t>
  </si>
  <si>
    <t>BT-X-116</t>
  </si>
  <si>
    <t>BT-X-117</t>
  </si>
  <si>
    <t>BT-X-117-1</t>
  </si>
  <si>
    <t>BG-X-16</t>
  </si>
  <si>
    <t>BT-X-118</t>
  </si>
  <si>
    <t>BT-X-118-0</t>
  </si>
  <si>
    <t>BT-X-119</t>
  </si>
  <si>
    <t>BG-X-59</t>
  </si>
  <si>
    <t>BT-X-389</t>
  </si>
  <si>
    <t>BT-X-390</t>
  </si>
  <si>
    <t>BT-X-391</t>
  </si>
  <si>
    <t>BT-X-392</t>
  </si>
  <si>
    <t>BT-X-393</t>
  </si>
  <si>
    <t>BT-X-394</t>
  </si>
  <si>
    <t>BT-X-395</t>
  </si>
  <si>
    <t>BG-X-17</t>
  </si>
  <si>
    <t>BT-X-120</t>
  </si>
  <si>
    <t>BT-X-121</t>
  </si>
  <si>
    <t>BT-X-319</t>
  </si>
  <si>
    <t>BT-X-122-00</t>
  </si>
  <si>
    <t>BT-X-122</t>
  </si>
  <si>
    <t>BT-X-123-00</t>
  </si>
  <si>
    <t>BT-X-123</t>
  </si>
  <si>
    <t>BT-X-124-00</t>
  </si>
  <si>
    <t>BT-X-124</t>
  </si>
  <si>
    <t>BT-X-125-00</t>
  </si>
  <si>
    <t>BT-X-125</t>
  </si>
  <si>
    <t>BT-X-125-0</t>
  </si>
  <si>
    <t>BG-X-18</t>
  </si>
  <si>
    <t>BT-X-126</t>
  </si>
  <si>
    <t>BT-X-127</t>
  </si>
  <si>
    <t>BT-X-127-0</t>
  </si>
  <si>
    <t>BT-X-128</t>
  </si>
  <si>
    <t>BG-X-19</t>
  </si>
  <si>
    <t>BT-X-129</t>
  </si>
  <si>
    <t>BT-X-129-0</t>
  </si>
  <si>
    <t>BT-X-130</t>
  </si>
  <si>
    <t>BG-X-60</t>
  </si>
  <si>
    <t>BT-X-396</t>
  </si>
  <si>
    <t>BT-X-397</t>
  </si>
  <si>
    <t>BT-X-398</t>
  </si>
  <si>
    <t>BT-X-399</t>
  </si>
  <si>
    <t>BT-X-400</t>
  </si>
  <si>
    <t>BT-X-401</t>
  </si>
  <si>
    <t>BT-X-402</t>
  </si>
  <si>
    <t>BG-X-20</t>
  </si>
  <si>
    <t>BT-X-131</t>
  </si>
  <si>
    <t>BT-X-132</t>
  </si>
  <si>
    <t>BT-X-320</t>
  </si>
  <si>
    <t>BT-X-133-00</t>
  </si>
  <si>
    <t>BT-X-133</t>
  </si>
  <si>
    <t>BT-X-134-00</t>
  </si>
  <si>
    <t>BT-X-134</t>
  </si>
  <si>
    <t>BT-X-135-00</t>
  </si>
  <si>
    <t>BT-X-135</t>
  </si>
  <si>
    <t>BG-X-21</t>
  </si>
  <si>
    <t>BT-X-136</t>
  </si>
  <si>
    <t>BT-X-137</t>
  </si>
  <si>
    <t>BT-X-138</t>
  </si>
  <si>
    <t>BT-X-139</t>
  </si>
  <si>
    <t>BT-X-140</t>
  </si>
  <si>
    <t>BT-X-141</t>
  </si>
  <si>
    <t>BT-X-142</t>
  </si>
  <si>
    <t>BT-X-143-00</t>
  </si>
  <si>
    <t>BT-X-143</t>
  </si>
  <si>
    <t>BT-X-143-0</t>
  </si>
  <si>
    <t>BG-X-22</t>
  </si>
  <si>
    <t>BT-X-145</t>
  </si>
  <si>
    <t>BT-X-146-00</t>
  </si>
  <si>
    <t>BT-X-146</t>
  </si>
  <si>
    <t>BT-X-146-0</t>
  </si>
  <si>
    <t>BT-X-147-00</t>
  </si>
  <si>
    <t>BT-X-147</t>
  </si>
  <si>
    <t>BT-X-147-0</t>
  </si>
  <si>
    <t>BG-X-61</t>
  </si>
  <si>
    <t>BT-X-403</t>
  </si>
  <si>
    <t>BT-X-404-00</t>
  </si>
  <si>
    <t>BT-X-404</t>
  </si>
  <si>
    <t>BT-X-404-0</t>
  </si>
  <si>
    <t>BT-X-405</t>
  </si>
  <si>
    <t>BT-X-148-00</t>
  </si>
  <si>
    <t>BT-X-148</t>
  </si>
  <si>
    <t>BT-X-148-0</t>
  </si>
  <si>
    <t>BT-X-149-00</t>
  </si>
  <si>
    <t>BT-X-149</t>
  </si>
  <si>
    <t>BT-X-149-0</t>
  </si>
  <si>
    <t>BG-X-62</t>
  </si>
  <si>
    <t>BT-X-408</t>
  </si>
  <si>
    <t>BT-X-409</t>
  </si>
  <si>
    <t>BT-X-409-0</t>
  </si>
  <si>
    <t>BT-X-406</t>
  </si>
  <si>
    <t>BG-X-63</t>
  </si>
  <si>
    <t>BT-X-410</t>
  </si>
  <si>
    <t>BT-X-410-0</t>
  </si>
  <si>
    <t>BT-X-407</t>
  </si>
  <si>
    <t>BG-X-66</t>
  </si>
  <si>
    <t>BT-X-426</t>
  </si>
  <si>
    <t>BT-X-427</t>
  </si>
  <si>
    <t>BT-X-428</t>
  </si>
  <si>
    <t>BT-X-429</t>
  </si>
  <si>
    <t>BT-X-430</t>
  </si>
  <si>
    <t>BT-X-431</t>
  </si>
  <si>
    <t>BT-X-432</t>
  </si>
  <si>
    <t>BG-X-64</t>
  </si>
  <si>
    <t>BT-X-413</t>
  </si>
  <si>
    <t>BT-X-414</t>
  </si>
  <si>
    <t>BT-X-415</t>
  </si>
  <si>
    <t>BT-X-416-00</t>
  </si>
  <si>
    <t>BT-X-416</t>
  </si>
  <si>
    <t>BT-X-417-00</t>
  </si>
  <si>
    <t>BT-X-417</t>
  </si>
  <si>
    <t>BT-X-418-00</t>
  </si>
  <si>
    <t>BT-X-418</t>
  </si>
  <si>
    <t>BG-X-65</t>
  </si>
  <si>
    <t>BT-X-419</t>
  </si>
  <si>
    <t>BT-X-420</t>
  </si>
  <si>
    <t>BT-X-421</t>
  </si>
  <si>
    <t>BT-X-422</t>
  </si>
  <si>
    <t>BT-X-423</t>
  </si>
  <si>
    <t>BT-X-424</t>
  </si>
  <si>
    <t>BT-X-425</t>
  </si>
  <si>
    <t>BT-X-412-00</t>
  </si>
  <si>
    <t>BT-X-412</t>
  </si>
  <si>
    <t>BT-X-412-0</t>
  </si>
  <si>
    <t>BG-X-23</t>
  </si>
  <si>
    <t>BT-X-150</t>
  </si>
  <si>
    <t>BT-X-151-00</t>
  </si>
  <si>
    <t>BT-X-151</t>
  </si>
  <si>
    <t>BT-X-151-0</t>
  </si>
  <si>
    <t>BG-X-24</t>
  </si>
  <si>
    <t>BT-X-152-00</t>
  </si>
  <si>
    <t>BT-X-152</t>
  </si>
  <si>
    <t>BG-X-25</t>
  </si>
  <si>
    <t>BT-X-153</t>
  </si>
  <si>
    <t>BT-X-153-0</t>
  </si>
  <si>
    <t>BT-X-154</t>
  </si>
  <si>
    <t>BG-X-67</t>
  </si>
  <si>
    <t>BT-X-433</t>
  </si>
  <si>
    <t>BT-X-434</t>
  </si>
  <si>
    <t>BT-X-435</t>
  </si>
  <si>
    <t>BT-X-436</t>
  </si>
  <si>
    <t>BT-X-437</t>
  </si>
  <si>
    <t>BT-X-438</t>
  </si>
  <si>
    <t>BT-X-439</t>
  </si>
  <si>
    <t>BG-X-26</t>
  </si>
  <si>
    <t>BT-X-155</t>
  </si>
  <si>
    <t>BT-X-156</t>
  </si>
  <si>
    <t>BT-X-321</t>
  </si>
  <si>
    <t>BT-X-157-00</t>
  </si>
  <si>
    <t>BT-X-157</t>
  </si>
  <si>
    <t>BT-X-158-00</t>
  </si>
  <si>
    <t>BT-X-158</t>
  </si>
  <si>
    <t>BT-X-159-00</t>
  </si>
  <si>
    <t>BT-X-159</t>
  </si>
  <si>
    <t>BT-X-160-00</t>
  </si>
  <si>
    <t>BT-X-160</t>
  </si>
  <si>
    <t>BT-X-160-0</t>
  </si>
  <si>
    <t>BG-X-27</t>
  </si>
  <si>
    <t>BT-X-162</t>
  </si>
  <si>
    <t>BT-X-163</t>
  </si>
  <si>
    <t>BT-X-163-0</t>
  </si>
  <si>
    <t>BT-X-164</t>
  </si>
  <si>
    <t>BT-X-165-00</t>
  </si>
  <si>
    <t>BT-X-165</t>
  </si>
  <si>
    <t>BT-X-165-0</t>
  </si>
  <si>
    <t>BT-X-166</t>
  </si>
  <si>
    <t>BG-X-68</t>
  </si>
  <si>
    <t>BT-X-440</t>
  </si>
  <si>
    <t>BT-X-441</t>
  </si>
  <si>
    <t>BT-X-442</t>
  </si>
  <si>
    <t>BT-X-443</t>
  </si>
  <si>
    <t>BT-X-444</t>
  </si>
  <si>
    <t>BT-X-445</t>
  </si>
  <si>
    <t>BT-X-446</t>
  </si>
  <si>
    <t>BG-X-28</t>
  </si>
  <si>
    <t>BT-X-167</t>
  </si>
  <si>
    <t>BT-X-168</t>
  </si>
  <si>
    <t>BT-X-322</t>
  </si>
  <si>
    <t>BT-X-169-00</t>
  </si>
  <si>
    <t>BT-X-169</t>
  </si>
  <si>
    <t>BT-X-170-00</t>
  </si>
  <si>
    <t>BT-X-170</t>
  </si>
  <si>
    <t>BT-X-171-00</t>
  </si>
  <si>
    <t>BT-X-171</t>
  </si>
  <si>
    <t>BG-X-29</t>
  </si>
  <si>
    <t>BT-X-172</t>
  </si>
  <si>
    <t>BT-X-173</t>
  </si>
  <si>
    <t>BT-X-174</t>
  </si>
  <si>
    <t>BT-X-175</t>
  </si>
  <si>
    <t>BT-X-176</t>
  </si>
  <si>
    <t>BT-X-177</t>
  </si>
  <si>
    <t>BT-X-178</t>
  </si>
  <si>
    <t>BT-X-179-00</t>
  </si>
  <si>
    <t>BT-X-179</t>
  </si>
  <si>
    <t>BT-X-179-0</t>
  </si>
  <si>
    <t>BG-X-30</t>
  </si>
  <si>
    <t>BT-X-181</t>
  </si>
  <si>
    <t>BT-X-182</t>
  </si>
  <si>
    <t>BT-X-182-0</t>
  </si>
  <si>
    <t>BT-X-183</t>
  </si>
  <si>
    <t>BT-X-184-00</t>
  </si>
  <si>
    <t>BT-X-184</t>
  </si>
  <si>
    <t>BT-X-184-0</t>
  </si>
  <si>
    <t>BT-X-185</t>
  </si>
  <si>
    <t>BG-X-69</t>
  </si>
  <si>
    <t>BT-X-447</t>
  </si>
  <si>
    <t>BT-X-448</t>
  </si>
  <si>
    <t>BT-X-449</t>
  </si>
  <si>
    <t>BT-X-450</t>
  </si>
  <si>
    <t>BT-X-451</t>
  </si>
  <si>
    <t>BT-X-452</t>
  </si>
  <si>
    <t>BT-X-453</t>
  </si>
  <si>
    <t>BG-X-31</t>
  </si>
  <si>
    <t>BT-X-186</t>
  </si>
  <si>
    <t>BT-X-187</t>
  </si>
  <si>
    <t>BT-X-323</t>
  </si>
  <si>
    <t>BT-X-188-00</t>
  </si>
  <si>
    <t>BT-X-188</t>
  </si>
  <si>
    <t>BT-X-189-00</t>
  </si>
  <si>
    <t>BT-X-189</t>
  </si>
  <si>
    <t>BT-X-190-00</t>
  </si>
  <si>
    <t>BT-X-190</t>
  </si>
  <si>
    <t>BG-X-32</t>
  </si>
  <si>
    <t>BT-X-191</t>
  </si>
  <si>
    <t>BT-X-192</t>
  </si>
  <si>
    <t>BT-X-193</t>
  </si>
  <si>
    <t>BT-X-194</t>
  </si>
  <si>
    <t>BT-X-195</t>
  </si>
  <si>
    <t>BT-X-196</t>
  </si>
  <si>
    <t>BT-X-197</t>
  </si>
  <si>
    <t>BT-X-198-00</t>
  </si>
  <si>
    <t>BT-X-198</t>
  </si>
  <si>
    <t>BT-X-198-0</t>
  </si>
  <si>
    <t>BT-72-000</t>
  </si>
  <si>
    <t>BT-X-200-00</t>
  </si>
  <si>
    <t>BT-X-200</t>
  </si>
  <si>
    <t>BT-X-200-0</t>
  </si>
  <si>
    <t>BT-X-201-00</t>
  </si>
  <si>
    <t>BT-X-201</t>
  </si>
  <si>
    <t>BT-X-201-0</t>
  </si>
  <si>
    <t>BT-X-202-00</t>
  </si>
  <si>
    <t>BT-X-202</t>
  </si>
  <si>
    <t>BT-X-203-00</t>
  </si>
  <si>
    <t>BT-X-203</t>
  </si>
  <si>
    <t>BT-X-203-0</t>
  </si>
  <si>
    <t>BT-X-204</t>
  </si>
  <si>
    <t>BG-X-33</t>
  </si>
  <si>
    <t>BT-X-205</t>
  </si>
  <si>
    <t>BT-X-206</t>
  </si>
  <si>
    <t>BT-X-206-0</t>
  </si>
  <si>
    <t>BT-X-207</t>
  </si>
  <si>
    <t>BT-X-208-00</t>
  </si>
  <si>
    <t>BT-X-208</t>
  </si>
  <si>
    <t>BT-X-208-0</t>
  </si>
  <si>
    <t>BT-X-209</t>
  </si>
  <si>
    <t>BG-X-70</t>
  </si>
  <si>
    <t>BT-X-454</t>
  </si>
  <si>
    <t>BT-X-455</t>
  </si>
  <si>
    <t>BT-X-456</t>
  </si>
  <si>
    <t>BT-X-457</t>
  </si>
  <si>
    <t>BT-X-458</t>
  </si>
  <si>
    <t>BT-X-459</t>
  </si>
  <si>
    <t>BT-X-460</t>
  </si>
  <si>
    <t>BG-X-34</t>
  </si>
  <si>
    <t>BT-X-210</t>
  </si>
  <si>
    <t>BT-X-211</t>
  </si>
  <si>
    <t>BT-X-324</t>
  </si>
  <si>
    <t>BT-X-212-00</t>
  </si>
  <si>
    <t>BT-X-212</t>
  </si>
  <si>
    <t>BT-X-213-00</t>
  </si>
  <si>
    <t>BT-X-213</t>
  </si>
  <si>
    <t>BT-X-214-00</t>
  </si>
  <si>
    <t>BT-X-214</t>
  </si>
  <si>
    <t>BG-X-35</t>
  </si>
  <si>
    <t>BT-X-215</t>
  </si>
  <si>
    <t>BT-X-216</t>
  </si>
  <si>
    <t>BT-X-217</t>
  </si>
  <si>
    <t>BT-X-218</t>
  </si>
  <si>
    <t>BT-X-219</t>
  </si>
  <si>
    <t>BT-X-220</t>
  </si>
  <si>
    <t>BT-X-221</t>
  </si>
  <si>
    <t>BT-X-222-00</t>
  </si>
  <si>
    <t>BT-X-222</t>
  </si>
  <si>
    <t>BT-X-222-0</t>
  </si>
  <si>
    <t>BG-X-36</t>
  </si>
  <si>
    <t>BT-X-224</t>
  </si>
  <si>
    <t>BT-X-225</t>
  </si>
  <si>
    <t>BT-X-225-0</t>
  </si>
  <si>
    <t>BT-X-226</t>
  </si>
  <si>
    <t>BT-X-227-00</t>
  </si>
  <si>
    <t>BT-X-227</t>
  </si>
  <si>
    <t>BT-X-227-0</t>
  </si>
  <si>
    <t>BT-X-228</t>
  </si>
  <si>
    <t>BG-X-71</t>
  </si>
  <si>
    <t>BT-X-461</t>
  </si>
  <si>
    <t>BT-X-462</t>
  </si>
  <si>
    <t>BT-X-463</t>
  </si>
  <si>
    <t>BT-X-464</t>
  </si>
  <si>
    <t>BT-X-465</t>
  </si>
  <si>
    <t>BT-X-466</t>
  </si>
  <si>
    <t>BT-X-467</t>
  </si>
  <si>
    <t>BG-X-37</t>
  </si>
  <si>
    <t>BT-X-229</t>
  </si>
  <si>
    <t>BT-X-230</t>
  </si>
  <si>
    <t>BT-X-325</t>
  </si>
  <si>
    <t>BT-X-231-00</t>
  </si>
  <si>
    <t>BT-X-231</t>
  </si>
  <si>
    <t>BT-X-232-00</t>
  </si>
  <si>
    <t>BT-X-232</t>
  </si>
  <si>
    <t>BT-X-233-00</t>
  </si>
  <si>
    <t>BT-X-233</t>
  </si>
  <si>
    <t>BG-X-38</t>
  </si>
  <si>
    <t>BT-X-234</t>
  </si>
  <si>
    <t>BT-X-235</t>
  </si>
  <si>
    <t>BT-X-236</t>
  </si>
  <si>
    <t>BT-X-237</t>
  </si>
  <si>
    <t>BT-X-238</t>
  </si>
  <si>
    <t>BT-X-239</t>
  </si>
  <si>
    <t>BT-X-240</t>
  </si>
  <si>
    <t>BT-X-241-00</t>
  </si>
  <si>
    <t>BT-X-241</t>
  </si>
  <si>
    <t>BT-X-241-0</t>
  </si>
  <si>
    <t>BT-X-468</t>
  </si>
  <si>
    <t>BT-X-243</t>
  </si>
  <si>
    <t>BG-X-72</t>
  </si>
  <si>
    <t>BT-X-469</t>
  </si>
  <si>
    <t>BT-X-470</t>
  </si>
  <si>
    <t>BT-X-471</t>
  </si>
  <si>
    <t>BT-X-472</t>
  </si>
  <si>
    <t>BT-X-473</t>
  </si>
  <si>
    <t>BT-X-474</t>
  </si>
  <si>
    <t>BT-X-475</t>
  </si>
  <si>
    <t>BG-X-39</t>
  </si>
  <si>
    <t>BT-X-244</t>
  </si>
  <si>
    <t>BT-X-245</t>
  </si>
  <si>
    <t>BT-X-326</t>
  </si>
  <si>
    <t>BT-X-246-00</t>
  </si>
  <si>
    <t>BT-X-246</t>
  </si>
  <si>
    <t>BT-X-247-00</t>
  </si>
  <si>
    <t>BT-X-247</t>
  </si>
  <si>
    <t>BT-X-248-00</t>
  </si>
  <si>
    <t>BT-X-248</t>
  </si>
  <si>
    <t>BG-X-40</t>
  </si>
  <si>
    <t>BT-X-249</t>
  </si>
  <si>
    <t>BT-X-250</t>
  </si>
  <si>
    <t>BT-X-251</t>
  </si>
  <si>
    <t>BT-X-252</t>
  </si>
  <si>
    <t>BT-X-253</t>
  </si>
  <si>
    <t>BT-X-254</t>
  </si>
  <si>
    <t>BT-X-255</t>
  </si>
  <si>
    <t>BT-X-256-00</t>
  </si>
  <si>
    <t>BT-X-256</t>
  </si>
  <si>
    <t>BT-X-256-0</t>
  </si>
  <si>
    <t>BG-X-73</t>
  </si>
  <si>
    <t>BT-X-478</t>
  </si>
  <si>
    <t>BT-X-479</t>
  </si>
  <si>
    <t>BT-X-479-0</t>
  </si>
  <si>
    <t>BT-X-476</t>
  </si>
  <si>
    <t>BT-X-483</t>
  </si>
  <si>
    <t>BT-X-480-00</t>
  </si>
  <si>
    <t>BT-X-480</t>
  </si>
  <si>
    <t>BT-X-480-0</t>
  </si>
  <si>
    <t>BT-X-477</t>
  </si>
  <si>
    <t>BG-X-76</t>
  </si>
  <si>
    <t>BT-X-497</t>
  </si>
  <si>
    <t>BT-X-498</t>
  </si>
  <si>
    <t>BT-X-499</t>
  </si>
  <si>
    <t>BT-X-500</t>
  </si>
  <si>
    <t>BT-X-501</t>
  </si>
  <si>
    <t>BT-X-502</t>
  </si>
  <si>
    <t>BT-X-503</t>
  </si>
  <si>
    <t>BG-X-74</t>
  </si>
  <si>
    <t>BT-X-484</t>
  </si>
  <si>
    <t>BT-X-485</t>
  </si>
  <si>
    <t>BT-X-486</t>
  </si>
  <si>
    <t>BT-X-487-00</t>
  </si>
  <si>
    <t>BT-X-487</t>
  </si>
  <si>
    <t>BT-X-488-00</t>
  </si>
  <si>
    <t>BT-X-488</t>
  </si>
  <si>
    <t>BT-X-489-00</t>
  </si>
  <si>
    <t>BT-X-489</t>
  </si>
  <si>
    <t>BG-X-75</t>
  </si>
  <si>
    <t>BT-X-490</t>
  </si>
  <si>
    <t>BT-X-491</t>
  </si>
  <si>
    <t>BT-X-492</t>
  </si>
  <si>
    <t>BT-X-493</t>
  </si>
  <si>
    <t>BT-X-494</t>
  </si>
  <si>
    <t>BT-X-495</t>
  </si>
  <si>
    <t>BT-X-496</t>
  </si>
  <si>
    <t>BT-X-482-00</t>
  </si>
  <si>
    <t>BT-X-482</t>
  </si>
  <si>
    <t>BT-X-482-0</t>
  </si>
  <si>
    <t>BG-X-41</t>
  </si>
  <si>
    <t>BT-X-258</t>
  </si>
  <si>
    <t>BT-X-259</t>
  </si>
  <si>
    <t>BT-X-260</t>
  </si>
  <si>
    <t>BT-X-261-00</t>
  </si>
  <si>
    <t>BT-X-261</t>
  </si>
  <si>
    <t>BT-X-261-0</t>
  </si>
  <si>
    <t>BT-X-262</t>
  </si>
  <si>
    <t>BT-X-263</t>
  </si>
  <si>
    <t>BT-X-264</t>
  </si>
  <si>
    <t>BT-X-265</t>
  </si>
  <si>
    <t>BT-X-266</t>
  </si>
  <si>
    <t>BT-X-267</t>
  </si>
  <si>
    <t>BG-X-42</t>
  </si>
  <si>
    <t>BT-X-271</t>
  </si>
  <si>
    <t>BT-X-272</t>
  </si>
  <si>
    <t>BT-X-273-00</t>
  </si>
  <si>
    <t>BT-X-273-0</t>
  </si>
  <si>
    <t>BT-X-273</t>
  </si>
  <si>
    <t>BT-X-274</t>
  </si>
  <si>
    <t>BT-X-275</t>
  </si>
  <si>
    <t>BG-X-43</t>
  </si>
  <si>
    <t>BT-X-276-00</t>
  </si>
  <si>
    <t>BT-X-276</t>
  </si>
  <si>
    <t>BT-X-276-0</t>
  </si>
  <si>
    <t>BT-X-277</t>
  </si>
  <si>
    <t>BT-X-278</t>
  </si>
  <si>
    <t>BT-X-279</t>
  </si>
  <si>
    <t>BT-X-280</t>
  </si>
  <si>
    <t>BT-X-281</t>
  </si>
  <si>
    <t>BG-X-44</t>
  </si>
  <si>
    <t>BT-X-282-00</t>
  </si>
  <si>
    <t>BT-X-282</t>
  </si>
  <si>
    <t>BT-X-282-0</t>
  </si>
  <si>
    <t>BT-X-283</t>
  </si>
  <si>
    <t>BT-X-284</t>
  </si>
  <si>
    <t>BT-X-285</t>
  </si>
  <si>
    <t>BT-X-286</t>
  </si>
  <si>
    <t>BT-X-287</t>
  </si>
  <si>
    <t>BG-X-77</t>
  </si>
  <si>
    <t>BT-X-506</t>
  </si>
  <si>
    <t>BT-X-507</t>
  </si>
  <si>
    <t>BT-X-507-0</t>
  </si>
  <si>
    <t>BT-X-504</t>
  </si>
  <si>
    <t>BT-X-511</t>
  </si>
  <si>
    <t>BT-X-508-00</t>
  </si>
  <si>
    <t>BT-X-508</t>
  </si>
  <si>
    <t>BT-X-508-0</t>
  </si>
  <si>
    <t>BT-X-505</t>
  </si>
  <si>
    <t>BG-X-80</t>
  </si>
  <si>
    <t>BT-X-525</t>
  </si>
  <si>
    <t>BT-X-526</t>
  </si>
  <si>
    <t>BT-X-527</t>
  </si>
  <si>
    <t>BT-X-528</t>
  </si>
  <si>
    <t>BT-X-529</t>
  </si>
  <si>
    <t>BT-X-530</t>
  </si>
  <si>
    <t>BT-X-531</t>
  </si>
  <si>
    <t>BG-X-78</t>
  </si>
  <si>
    <t>BT-X-512</t>
  </si>
  <si>
    <t>BT-X-513</t>
  </si>
  <si>
    <t>BT-X-514</t>
  </si>
  <si>
    <t>BT-X-515-00</t>
  </si>
  <si>
    <t>BT-X-515</t>
  </si>
  <si>
    <t>BT-X-516-00</t>
  </si>
  <si>
    <t>BT-X-516</t>
  </si>
  <si>
    <t>BT-X-517-00</t>
  </si>
  <si>
    <t>BT-X-517</t>
  </si>
  <si>
    <t>BG-X-79</t>
  </si>
  <si>
    <t>BT-X-518</t>
  </si>
  <si>
    <t>BT-X-519</t>
  </si>
  <si>
    <t>BT-X-520</t>
  </si>
  <si>
    <t>BT-X-521</t>
  </si>
  <si>
    <t>BT-X-522</t>
  </si>
  <si>
    <t>BT-X-523</t>
  </si>
  <si>
    <t>BT-X-524</t>
  </si>
  <si>
    <t>BT-X-510-00</t>
  </si>
  <si>
    <t>BT-X-510</t>
  </si>
  <si>
    <t>BT-X-510-0</t>
  </si>
  <si>
    <t>BT-X-290</t>
  </si>
  <si>
    <t>BG-X-45</t>
  </si>
  <si>
    <t>BT-X-291</t>
  </si>
  <si>
    <t>BT-X-292-00</t>
  </si>
  <si>
    <t>BT-X-292</t>
  </si>
  <si>
    <t>BT-X-292-0</t>
  </si>
  <si>
    <t>BT-X-293</t>
  </si>
  <si>
    <t>BT-X-294</t>
  </si>
  <si>
    <t>BT-X-295</t>
  </si>
  <si>
    <t>BT-X-296</t>
  </si>
  <si>
    <t>BT-X-297</t>
  </si>
  <si>
    <t>BT-X-298</t>
  </si>
  <si>
    <t>EXT-FR-FE-69</t>
  </si>
  <si>
    <t>EXT-FR-FE-23</t>
  </si>
  <si>
    <t>EXT-FR-FE-28</t>
  </si>
  <si>
    <t>EXT-FR-FE-75</t>
  </si>
  <si>
    <t>EXT-FR-FE-158</t>
  </si>
  <si>
    <t>ID Annexe 1 Spec FR</t>
  </si>
  <si>
    <t>EXTENDED-CTC-FR</t>
  </si>
  <si>
    <t>Card</t>
  </si>
  <si>
    <t>www.iso.org/obp</t>
  </si>
  <si>
    <t>https://www.currency-iso.org/en/home/tables/table-a1.html</t>
  </si>
  <si>
    <t>Code list for Identification scheme Identifier (ISO 6523), still in construction</t>
  </si>
  <si>
    <t>https://ec.europa.eu/cefdigital/wiki/display/CEFDIGITAL/Code+lists#Codelists-3</t>
  </si>
  <si>
    <t>EAS : Electronice Address Scheme</t>
  </si>
  <si>
    <t>CEF VATEX — VAT exemption reason code</t>
  </si>
  <si>
    <t>MIME</t>
  </si>
  <si>
    <t>UNTDID 1001</t>
  </si>
  <si>
    <t>BT-3 : Invoice Type Code</t>
  </si>
  <si>
    <t>UNTDID 4461</t>
  </si>
  <si>
    <t>Payment means code : BT-81</t>
  </si>
  <si>
    <t>UNTDID7161</t>
  </si>
  <si>
    <t>Special service description code : BT-145 / BT-105 (charge reason code)</t>
  </si>
  <si>
    <t>UNTDID 5189</t>
  </si>
  <si>
    <t>Subset for Allowance identification code : BT-140 / BT-98</t>
  </si>
  <si>
    <t>Unit of Measure</t>
  </si>
  <si>
    <t>BT-130 / BT-150</t>
  </si>
  <si>
    <t>UNTDID 4451</t>
  </si>
  <si>
    <t>Text subject code qualifier  : BT-21</t>
  </si>
  <si>
    <t>ISO 3166</t>
  </si>
  <si>
    <t>Country Code list - use Alpha-2 - Exception for Greece</t>
  </si>
  <si>
    <t>ISO 4217</t>
  </si>
  <si>
    <t>UNTDID 1153</t>
  </si>
  <si>
    <t>Reference code Identifier : BT-18-1, BT-128-1</t>
  </si>
  <si>
    <t>UNTDID 7143</t>
  </si>
  <si>
    <t>Item type identification code : BT-158-1</t>
  </si>
  <si>
    <t>ISO 6523</t>
  </si>
  <si>
    <t>For BT-29, BT-30, BT-46, BT-47, BT-60, BT-61, BT-71</t>
  </si>
  <si>
    <t>For BT-34-1, BT-49-1</t>
  </si>
  <si>
    <t>For BT-121</t>
  </si>
  <si>
    <t>For BT-125-1</t>
  </si>
  <si>
    <t>Most frequently used codes</t>
  </si>
  <si>
    <t>BT-40, BT-48, BT-55, BT-63, BT-69, BT-80, BT-159</t>
  </si>
  <si>
    <t>EN16931 interpretation</t>
  </si>
  <si>
    <t>Meaning</t>
  </si>
  <si>
    <t>Sens</t>
  </si>
  <si>
    <t>Source</t>
  </si>
  <si>
    <t>English Name</t>
  </si>
  <si>
    <t>French Name</t>
  </si>
  <si>
    <t>Alpha-2 code</t>
  </si>
  <si>
    <t>Alpha-3 code</t>
  </si>
  <si>
    <t>Country</t>
  </si>
  <si>
    <t>Currency</t>
  </si>
  <si>
    <t>Scheme ID</t>
  </si>
  <si>
    <t>ICD value</t>
  </si>
  <si>
    <t>Issuing Organization</t>
  </si>
  <si>
    <t>Structure of code</t>
  </si>
  <si>
    <t>Comment</t>
  </si>
  <si>
    <t>Code name (english)</t>
  </si>
  <si>
    <t>Context of exemption (for definition refer to legislation)</t>
  </si>
  <si>
    <t>Remark</t>
  </si>
  <si>
    <t>2475 Code</t>
  </si>
  <si>
    <t>Value</t>
  </si>
  <si>
    <t>Debit note related to goods or services</t>
  </si>
  <si>
    <t>Invoice</t>
  </si>
  <si>
    <t>Instrument not defined</t>
  </si>
  <si>
    <t>AA</t>
  </si>
  <si>
    <t>Advertising</t>
  </si>
  <si>
    <t>Bonus for works ahead of schedule</t>
  </si>
  <si>
    <t>rec20</t>
  </si>
  <si>
    <t>MTK</t>
  </si>
  <si>
    <t>square metre</t>
  </si>
  <si>
    <t>AAA</t>
  </si>
  <si>
    <t>Goods item description</t>
  </si>
  <si>
    <t>Afghanistan</t>
  </si>
  <si>
    <t>Afghanistan (l')</t>
  </si>
  <si>
    <t>AF</t>
  </si>
  <si>
    <t>AFG</t>
  </si>
  <si>
    <t>ÅLAND ISLANDS</t>
  </si>
  <si>
    <t>Euro</t>
  </si>
  <si>
    <t>EUR</t>
  </si>
  <si>
    <t>Order acknowledgement document identifier</t>
  </si>
  <si>
    <t>Product version number</t>
  </si>
  <si>
    <t>FR:SIRENE</t>
  </si>
  <si>
    <t>0002</t>
  </si>
  <si>
    <t xml:space="preserve">System Information et Repertoire des Entreprise et des Etablissements: SIRENE </t>
  </si>
  <si>
    <t xml:space="preserve">1) Number of characters: 9 characters ("SIREN") 14 " 9+5 ("SIRET"), The 9 character number designates an organization, The 14 character number designates a specific establishment of the organization designated by the first 9 characters. 2) Check digits: 9th &amp; 14th character respectively
</t>
  </si>
  <si>
    <t>UNECE3155</t>
  </si>
  <si>
    <t>AN</t>
  </si>
  <si>
    <t>O.F.T.P. (ODETTE File Transfer Protocol)</t>
  </si>
  <si>
    <t>VATEX-EU-79-C</t>
  </si>
  <si>
    <t>Exempt based on article 79, point c of Council Directive 2006/112/EC</t>
  </si>
  <si>
    <t>Exemptions relating to repayment of expenditures.</t>
  </si>
  <si>
    <t>Date of invoice</t>
  </si>
  <si>
    <t>application/pdf</t>
  </si>
  <si>
    <t>Credit note related to goods or services</t>
  </si>
  <si>
    <t>Credit Note</t>
  </si>
  <si>
    <t>Not defined legally enforceable agreement between two or more parties (expressing a contractual right or a right to the payment of money).</t>
  </si>
  <si>
    <t>The service of providing advertising.</t>
  </si>
  <si>
    <t>Bonus for completing work ahead of schedule.</t>
  </si>
  <si>
    <t>C62</t>
  </si>
  <si>
    <t>one</t>
  </si>
  <si>
    <t>[7002] Plain language description of the nature of a goods item sufficient to identify it for customs, statistical or transport purposes.</t>
  </si>
  <si>
    <t>Åland Islands</t>
  </si>
  <si>
    <t>Åland(les Îles)</t>
  </si>
  <si>
    <t>AX</t>
  </si>
  <si>
    <t>ALA</t>
  </si>
  <si>
    <t>ANDORRA</t>
  </si>
  <si>
    <t>[1018] Reference number identifying the acknowledgement of an order.</t>
  </si>
  <si>
    <t>Number assigned by manufacturer or seller to identify the release of a product.</t>
  </si>
  <si>
    <t>DUNS</t>
  </si>
  <si>
    <t>0060</t>
  </si>
  <si>
    <t xml:space="preserve">Data Universal Numbering System (D-U-N-S Number) </t>
  </si>
  <si>
    <t xml:space="preserve">1) Eight identification digits and a check digit. A two digit prefix will be added in the future but it will not be used to calculate the check digit. 2) The Organization name is not part of the D-U-N-S number.
</t>
  </si>
  <si>
    <t xml:space="preserve">AQ </t>
  </si>
  <si>
    <t>X.400 address for mail text</t>
  </si>
  <si>
    <t>VATEX-EU-132</t>
  </si>
  <si>
    <t>Exempt based on article 132 of Council Directive 2006/112/EC</t>
  </si>
  <si>
    <t>Exemptions for certain activities in public interest.</t>
  </si>
  <si>
    <t>Date of delivery of goods to establishments/domicile/site</t>
  </si>
  <si>
    <t>image/png</t>
  </si>
  <si>
    <t>Metered services invoice</t>
  </si>
  <si>
    <t>Automated clearing house credit</t>
  </si>
  <si>
    <t>Telecommunication</t>
  </si>
  <si>
    <t>Other bonus</t>
  </si>
  <si>
    <t>NAR</t>
  </si>
  <si>
    <t>AAB</t>
  </si>
  <si>
    <t>Payment term</t>
  </si>
  <si>
    <t>Albania</t>
  </si>
  <si>
    <t>Albanie (l')</t>
  </si>
  <si>
    <t>AL</t>
  </si>
  <si>
    <t>ALB</t>
  </si>
  <si>
    <t>AUSTRIA</t>
  </si>
  <si>
    <t>Proforma invoice document identifier</t>
  </si>
  <si>
    <t>AB</t>
  </si>
  <si>
    <t>Assembly</t>
  </si>
  <si>
    <t>GLN</t>
  </si>
  <si>
    <t>0088</t>
  </si>
  <si>
    <t xml:space="preserve">EAN Location Code </t>
  </si>
  <si>
    <t xml:space="preserve">1) 13 digits including check digits, 2) None
</t>
  </si>
  <si>
    <t xml:space="preserve">AS </t>
  </si>
  <si>
    <t xml:space="preserve">AS2 exchange </t>
  </si>
  <si>
    <t>VATEX-EU-132-1A</t>
  </si>
  <si>
    <t>Exempt based on article 132, section 1 (a) of Council Directive 2006/112/EC</t>
  </si>
  <si>
    <t>The supply by the public postal services of services other than passenger transport and telecommunications services, and the supply of goods incidental thereto.</t>
  </si>
  <si>
    <t>Payment date</t>
  </si>
  <si>
    <t>image/jpeg</t>
  </si>
  <si>
    <t>Credit note related to financial adjustments</t>
  </si>
  <si>
    <t>A credit transaction made through the automated clearing house system.</t>
  </si>
  <si>
    <t>The service of providing telecommunication activities and/or faclities.</t>
  </si>
  <si>
    <t>Bonus earned for other reasons.</t>
  </si>
  <si>
    <t>PR</t>
  </si>
  <si>
    <t>pair</t>
  </si>
  <si>
    <t>[4276] Free form description of the conditions of payment between the parties to a transaction.</t>
  </si>
  <si>
    <t>Algeria</t>
  </si>
  <si>
    <t>Algérie (l')</t>
  </si>
  <si>
    <t>DZ</t>
  </si>
  <si>
    <t>DZA</t>
  </si>
  <si>
    <t>BELGIUM</t>
  </si>
  <si>
    <t>[1088] Reference number to identify a proforma invoice.</t>
  </si>
  <si>
    <t>The item number is that of an assembly.</t>
  </si>
  <si>
    <t>ODETTE</t>
  </si>
  <si>
    <t>0177</t>
  </si>
  <si>
    <t xml:space="preserve">Odette International Limited </t>
  </si>
  <si>
    <t>ICD 4 digits</t>
  </si>
  <si>
    <t xml:space="preserve">AU </t>
  </si>
  <si>
    <t>File Transfer Protocol</t>
  </si>
  <si>
    <t>VATEX-EU-132-1B</t>
  </si>
  <si>
    <t>Exempt based on article 132, section 1 (b) of Council Directive 2006/112/EC</t>
  </si>
  <si>
    <t>Hospital and medical care and closely related activities undertaken by bodies governed by public law or, under social conditions comparable with those applicable to bodies governed by public law, by hospitals, centres for medical treatment or diagnosis and other duly recognised establishments of a similar nature</t>
  </si>
  <si>
    <t>text/csv</t>
  </si>
  <si>
    <t>Debit note related to financial adjustments</t>
  </si>
  <si>
    <t>Automated clearing house debit</t>
  </si>
  <si>
    <t>AAC</t>
  </si>
  <si>
    <t>Technical modification</t>
  </si>
  <si>
    <t>Manufacturer's consumer discount</t>
  </si>
  <si>
    <t>SET</t>
  </si>
  <si>
    <t>set</t>
  </si>
  <si>
    <t>Dangerous goods additional information</t>
  </si>
  <si>
    <t>American Samoa</t>
  </si>
  <si>
    <t>Samoa américaines (les)</t>
  </si>
  <si>
    <t>AS</t>
  </si>
  <si>
    <t>ASM</t>
  </si>
  <si>
    <t>CYPRUS</t>
  </si>
  <si>
    <t>Documentary credit identifier</t>
  </si>
  <si>
    <t>AC</t>
  </si>
  <si>
    <t>HIBC (Health Industry Bar Code)</t>
  </si>
  <si>
    <t>0003</t>
  </si>
  <si>
    <t xml:space="preserve">Codification Numerique des Etablissments Financiers En Belgique </t>
  </si>
  <si>
    <t xml:space="preserve">1) 3 numeric digits, 2) None Display Requirements : In one group of three Character Repertoire :
</t>
  </si>
  <si>
    <t>EM</t>
  </si>
  <si>
    <t>Electronic mail (SMPT)</t>
  </si>
  <si>
    <t>VATEX-EU-132-1C</t>
  </si>
  <si>
    <t>Exempt based on article 132, section 1 (c) of Council Directive 2006/112/EC</t>
  </si>
  <si>
    <t>The provision of medical care in the exercise of the medical and paramedical professions as defined by the Member State concerned.</t>
  </si>
  <si>
    <t>application/vnd.openxmlformats-officedocument.spreadsheetml.sheet</t>
  </si>
  <si>
    <t>Invoicing data sheet</t>
  </si>
  <si>
    <t>A debit transaction made through the automated clearing house system.</t>
  </si>
  <si>
    <t>The service of making technical modifications to a product.</t>
  </si>
  <si>
    <t>A discount given by the manufacturer which should be passed on to the consumer.</t>
  </si>
  <si>
    <t>AMP</t>
  </si>
  <si>
    <t>ampere</t>
  </si>
  <si>
    <t>[7488] Additional information concerning dangerous substances and/or article in a consignment.</t>
  </si>
  <si>
    <t>Andorra</t>
  </si>
  <si>
    <t>Andorre (l')</t>
  </si>
  <si>
    <t>AD</t>
  </si>
  <si>
    <t>AND</t>
  </si>
  <si>
    <t>ESTONIA</t>
  </si>
  <si>
    <t>[1172] Reference number to identify a documentary credit.</t>
  </si>
  <si>
    <t>Article identifier used within health sector to indicate data used conforms to HIBC.</t>
  </si>
  <si>
    <t>0004</t>
  </si>
  <si>
    <t xml:space="preserve">NBS/OSI NETWORK </t>
  </si>
  <si>
    <t xml:space="preserve">1) 0004 OSINET Open System Interconnection Network, 2) No check digits are needed as the whole message has a checking mechanism.
</t>
  </si>
  <si>
    <t>ICD</t>
  </si>
  <si>
    <t>System Information et Repertoire des Entreprise et des Etablissements: SIRENE</t>
  </si>
  <si>
    <t>VATEX-EU-132-1D</t>
  </si>
  <si>
    <t>Exempt based on article 132, section 1 (d) of Council Directive 2006/112/EC</t>
  </si>
  <si>
    <t>The supply of human organs, blood and milk.</t>
  </si>
  <si>
    <t>application/vnd.oasis.opendocument.spreadsheet</t>
  </si>
  <si>
    <t>Direct payment valuation</t>
  </si>
  <si>
    <t>ACH demand debit reversal</t>
  </si>
  <si>
    <t>AAD</t>
  </si>
  <si>
    <t>Job-order production</t>
  </si>
  <si>
    <t>Due to military status</t>
  </si>
  <si>
    <t>CMT</t>
  </si>
  <si>
    <t>centimetre</t>
  </si>
  <si>
    <t>Dangerous goods technical name</t>
  </si>
  <si>
    <t>Angola</t>
  </si>
  <si>
    <t>Angola (l')</t>
  </si>
  <si>
    <t>AO</t>
  </si>
  <si>
    <t>AGO</t>
  </si>
  <si>
    <t>EUROPEAN UNION</t>
  </si>
  <si>
    <t>Contract document addendum identifier</t>
  </si>
  <si>
    <t>Cold roll number</t>
  </si>
  <si>
    <t>0005</t>
  </si>
  <si>
    <t xml:space="preserve">USA FED GOV OSI NETWORK </t>
  </si>
  <si>
    <t xml:space="preserve">1) 0005 GOSNET United States Federal Government Open System Interconnection Network, 2) No check digits are needed as the whole message has a checking mechanism.
</t>
  </si>
  <si>
    <t>0007</t>
  </si>
  <si>
    <t>Organisationsnummer</t>
  </si>
  <si>
    <t>VATEX-EU-132-1E</t>
  </si>
  <si>
    <t>Exempt based on article 132, section 1 (e) of Council Directive 2006/112/EC</t>
  </si>
  <si>
    <t>The supply of services by dental technicians in their professional capacity and the supply of dental prostheses by dentists and dental technicians.</t>
  </si>
  <si>
    <t>Provisional payment valuation</t>
  </si>
  <si>
    <t>A request to reverse an ACH debit transaction to a demand deposit account.</t>
  </si>
  <si>
    <t>The service of producing to order.</t>
  </si>
  <si>
    <t>Allowance granted because of the military status.</t>
  </si>
  <si>
    <t>MMT</t>
  </si>
  <si>
    <t>millimetre</t>
  </si>
  <si>
    <t>[7254] Proper shipping name, supplemented as necessary with the correct technical name, by which a dangerous substance or article may be correctly identified, or which is sufficiently informative to permit identification by reference to generally available literature.</t>
  </si>
  <si>
    <t>Anguilla</t>
  </si>
  <si>
    <t>AI</t>
  </si>
  <si>
    <t>AIA</t>
  </si>
  <si>
    <t>FINLAND</t>
  </si>
  <si>
    <t>[1318] Reference number to identify an addendum to a contract.</t>
  </si>
  <si>
    <t>Number assigned to a cold roll.</t>
  </si>
  <si>
    <t>0006</t>
  </si>
  <si>
    <t xml:space="preserve">USA DOD OSI NETWORK </t>
  </si>
  <si>
    <t xml:space="preserve">1) 0006 DODNET Open System Interconnection Network for the Department of Defense USA, 2) No check digits are needed as the whole message has a checking mechanism.
</t>
  </si>
  <si>
    <t>0009</t>
  </si>
  <si>
    <t>SIRET-CODE</t>
  </si>
  <si>
    <t>VATEX-EU-132-1F</t>
  </si>
  <si>
    <t>Exempt based on article 132, section 1 (f) of Council Directive 2006/112/EC</t>
  </si>
  <si>
    <t>The supply of services by independent groups of persons, who are carrying on an activity which is exempt from VAT or in relation to which they are not taxable persons, for the purpose of rendering their members the services directly necessary for the exercise of that activity, where those groups merely claim from their members exact reimbursement of their share of the joint expenses, provided that such exemption is not likely to cause distortion of competition.</t>
  </si>
  <si>
    <t>Payment valuation</t>
  </si>
  <si>
    <t>ACH demand credit reversal</t>
  </si>
  <si>
    <t>AAE</t>
  </si>
  <si>
    <t>Outlays</t>
  </si>
  <si>
    <t>Due to work accident</t>
  </si>
  <si>
    <t>MTR</t>
  </si>
  <si>
    <t>metre</t>
  </si>
  <si>
    <t>Acknowledgement description</t>
  </si>
  <si>
    <t>Antarctica</t>
  </si>
  <si>
    <t>Antarctique (l')</t>
  </si>
  <si>
    <t>AQ</t>
  </si>
  <si>
    <t>ATA</t>
  </si>
  <si>
    <t>FRANCE</t>
  </si>
  <si>
    <t>Goods declaration number</t>
  </si>
  <si>
    <t>AE</t>
  </si>
  <si>
    <t>Hot roll number</t>
  </si>
  <si>
    <t>SE:ORGNR</t>
  </si>
  <si>
    <t xml:space="preserve">Organisationsnummer </t>
  </si>
  <si>
    <t xml:space="preserve">1) 10 digits. 1st digit = Group number, 2nd - 9th digit = Ordinalnumber1st digit, = Group number, 10th digit = Check digit, 2) Last digit.
</t>
  </si>
  <si>
    <t>0037</t>
  </si>
  <si>
    <t>LY-tunnus</t>
  </si>
  <si>
    <t>VATEX-EU-132-1G</t>
  </si>
  <si>
    <t>Exempt based on article 132, section 1 (g) of Council Directive 2006/112/EC</t>
  </si>
  <si>
    <t>The supply of services and of goods closely linked to welfare and social security work, including those supplied by old people's homes, by bodies governed by public law or by other bodies recognised by the Member State concerned as being devoted to social wellbeing.</t>
  </si>
  <si>
    <t>Interim application for payment</t>
  </si>
  <si>
    <t>A request to reverse a credit transaction to a demand deposit account.</t>
  </si>
  <si>
    <t>The service of providing money for outlays on behalf of a trading partner.</t>
  </si>
  <si>
    <t>Allowance granted to a victim of a work accident.</t>
  </si>
  <si>
    <t>GRM</t>
  </si>
  <si>
    <t>gram</t>
  </si>
  <si>
    <t>The content of an acknowledgement.</t>
  </si>
  <si>
    <t>Antigua and Barbuda</t>
  </si>
  <si>
    <t>Antigua-et-Barbuda</t>
  </si>
  <si>
    <t>AG</t>
  </si>
  <si>
    <t>ATG</t>
  </si>
  <si>
    <t>FRENCH GUIANA</t>
  </si>
  <si>
    <t>Reference number assigned to a goods declaration.</t>
  </si>
  <si>
    <t>Number assigned to a hot roll.</t>
  </si>
  <si>
    <t>0008</t>
  </si>
  <si>
    <t xml:space="preserve">LE NUMERO NATIONAL </t>
  </si>
  <si>
    <t xml:space="preserve">1) 13 characters, 2) 8th &amp; 9th characters
</t>
  </si>
  <si>
    <t>Data Universal Numbering System (D-U-N-S Number)</t>
  </si>
  <si>
    <t>VATEX-EU-132-1H</t>
  </si>
  <si>
    <t>Exempt based on article 132, section 1 (h) of Council Directive 2006/112/EC</t>
  </si>
  <si>
    <t>The supply of services and of goods closely linked to the protection of children and young persons by bodies governed by public law or by other organisations recognised by the Member State concerned as being devoted to social wellbeing;</t>
  </si>
  <si>
    <t>Self billed credit note</t>
  </si>
  <si>
    <t>ACH demand credit</t>
  </si>
  <si>
    <t>AAF</t>
  </si>
  <si>
    <t>Off-premises</t>
  </si>
  <si>
    <t>Special agreement</t>
  </si>
  <si>
    <t>KGM</t>
  </si>
  <si>
    <t>kilogram</t>
  </si>
  <si>
    <t>Rate additional information</t>
  </si>
  <si>
    <t>Argentina</t>
  </si>
  <si>
    <t>Argentine (l')</t>
  </si>
  <si>
    <t>AR</t>
  </si>
  <si>
    <t>ARG</t>
  </si>
  <si>
    <t>FRENCH SOUTHERN TERRITORIES (THE)</t>
  </si>
  <si>
    <t>Debit card number</t>
  </si>
  <si>
    <t>Slab number</t>
  </si>
  <si>
    <t>FR:SIRET</t>
  </si>
  <si>
    <t xml:space="preserve">SIRET-CODE </t>
  </si>
  <si>
    <t xml:space="preserve">1) 14 digits, 2) None
</t>
  </si>
  <si>
    <t>EAN Location Code</t>
  </si>
  <si>
    <t>VATEX-EU-132-1I</t>
  </si>
  <si>
    <t>Exempt based on article 132, section 1 (i) of Council Directive 2006/112/EC</t>
  </si>
  <si>
    <t xml:space="preserve"> The provision of children's or young people's education, school or university education, vocational training or retraining, including the supply of services and of goods closely related thereto, by bodies
governed by public law having such as their aim or by other organisations recognised by the Member State concerned as having similar objects.</t>
  </si>
  <si>
    <t>Consolidated credit note - goods and services</t>
  </si>
  <si>
    <t>A credit transaction made through the ACH system to a demand deposit account.</t>
  </si>
  <si>
    <t>The service of providing services outside the premises of the provider.</t>
  </si>
  <si>
    <t>An allowance or charge as specified in a special agreement.</t>
  </si>
  <si>
    <t>TNE</t>
  </si>
  <si>
    <t>tonne (metric ton)</t>
  </si>
  <si>
    <t>Specific details applying to rates.</t>
  </si>
  <si>
    <t>Armenia</t>
  </si>
  <si>
    <t>Arménie (l')</t>
  </si>
  <si>
    <t>AM</t>
  </si>
  <si>
    <t>ARM</t>
  </si>
  <si>
    <t>GERMANY</t>
  </si>
  <si>
    <t>A reference number identifying a debit card.</t>
  </si>
  <si>
    <t>Number assigned to a slab, which is produced in a particular production step.</t>
  </si>
  <si>
    <t>0010</t>
  </si>
  <si>
    <t xml:space="preserve">Organizational Identifiers for Structured Names under ISO 9541 Part 2 </t>
  </si>
  <si>
    <t xml:space="preserve">1) Between 1 - 14 characters (letters, digits and hyphens only). 2) None
</t>
  </si>
  <si>
    <t>0096</t>
  </si>
  <si>
    <t>VATEX-EU-132-1J</t>
  </si>
  <si>
    <t>Exempt based on article 132, section 1 (j) of Council Directive 2006/112/EC</t>
  </si>
  <si>
    <t>Tuition given privately by teachers and covering school or university education.</t>
  </si>
  <si>
    <t>Price variation invoice</t>
  </si>
  <si>
    <t>ACH demand debit</t>
  </si>
  <si>
    <t>AAH</t>
  </si>
  <si>
    <t>Additional processing</t>
  </si>
  <si>
    <t>Production error discount</t>
  </si>
  <si>
    <t>A90</t>
  </si>
  <si>
    <t>gigawatt</t>
  </si>
  <si>
    <t>AAG</t>
  </si>
  <si>
    <t>Party instructions</t>
  </si>
  <si>
    <t>Aruba</t>
  </si>
  <si>
    <t>AW</t>
  </si>
  <si>
    <t>ABW</t>
  </si>
  <si>
    <t>GREECE</t>
  </si>
  <si>
    <t>Offer number</t>
  </si>
  <si>
    <t>Software revision number</t>
  </si>
  <si>
    <t>0011</t>
  </si>
  <si>
    <t xml:space="preserve">International Code Designator for the Identification of OSI-based, Amateur Radio Organizations, Network Objects and Application Services. </t>
  </si>
  <si>
    <t>0097</t>
  </si>
  <si>
    <t>FTI - Ediforum Italia, (EDIRA compliant)</t>
  </si>
  <si>
    <t>VATEX-EU-132-1K</t>
  </si>
  <si>
    <t>Exempt based on article 132, section 1 (k) of Council Directive 2006/112/EC</t>
  </si>
  <si>
    <t>The supply of staff by religious or philosophical institutions for the purpose of the activities referred to in points (b), (g), (h) and (i) and with a view to spiritual welfare.</t>
  </si>
  <si>
    <t>Credit note for price variation</t>
  </si>
  <si>
    <t>A debit transaction made through the ACH system to a demand deposit account.</t>
  </si>
  <si>
    <t>The service of providing additional processing.</t>
  </si>
  <si>
    <t>A discount given for the purchase of a product with a production error.</t>
  </si>
  <si>
    <t>KWT</t>
  </si>
  <si>
    <t>kilowatt</t>
  </si>
  <si>
    <t>Indicates that the segment contains instructions to be passed on to the identified party.</t>
  </si>
  <si>
    <t>Australia</t>
  </si>
  <si>
    <t>Australie (l')</t>
  </si>
  <si>
    <t>AU</t>
  </si>
  <si>
    <t>AUS</t>
  </si>
  <si>
    <t>GUADELOUPE</t>
  </si>
  <si>
    <t>(1332) Reference number assigned by issuing party to an offer.</t>
  </si>
  <si>
    <t>A number assigned to indicate a revision of software.</t>
  </si>
  <si>
    <t>0012</t>
  </si>
  <si>
    <t xml:space="preserve">European Computer Manufacturers Association: ECMA </t>
  </si>
  <si>
    <t xml:space="preserve">1) Three fields, First field = ICD, Second field = Organization Code, four-digit number, 1000-9989, Third field = Organization Name, upto 250 characters, 2) None
</t>
  </si>
  <si>
    <t>0106</t>
  </si>
  <si>
    <t>VATEX-EU-132-1L</t>
  </si>
  <si>
    <t>Exempt based on article 132, section 1 (l) of Council Directive 2006/112/EC</t>
  </si>
  <si>
    <t>The supply of services, and the supply of goods closely linked thereto, to their members in their common interest in return for a subscription fixed in accordance with their rules by non-profitmaking organisations with aims of a political, trade-union, religious, patriotic, philosophical, philanthropic or civic nature, provided that this exemption is not likely to cause distortion of competition.</t>
  </si>
  <si>
    <t>Delcredere credit note</t>
  </si>
  <si>
    <t>Hold</t>
  </si>
  <si>
    <t>AAI</t>
  </si>
  <si>
    <t>Attesting</t>
  </si>
  <si>
    <t>New outlet discount</t>
  </si>
  <si>
    <t>MAW</t>
  </si>
  <si>
    <t>megawatt</t>
  </si>
  <si>
    <t>General information</t>
  </si>
  <si>
    <t>UE</t>
  </si>
  <si>
    <t>Austria</t>
  </si>
  <si>
    <t>Autriche (l')</t>
  </si>
  <si>
    <t>AT</t>
  </si>
  <si>
    <t>AUT</t>
  </si>
  <si>
    <t>HOLY SEE (THE)</t>
  </si>
  <si>
    <t>Bank's batch interbank transaction reference number</t>
  </si>
  <si>
    <t>AH</t>
  </si>
  <si>
    <t>UPC (Universal Product Code) Consumer package code (1-5-5)</t>
  </si>
  <si>
    <t>0013</t>
  </si>
  <si>
    <t xml:space="preserve">VSA FTP CODE (FTP = File Transfer Protocol) </t>
  </si>
  <si>
    <t xml:space="preserve">1) Four fields, First field = four digit, ICD code, Second field = six characters, Third field = eight characters, identification of organization. Fourth field = six characters, special identification (e.g. sub-address), if required. 2) None
</t>
  </si>
  <si>
    <t>0130</t>
  </si>
  <si>
    <t>Directorates of the European Commission</t>
  </si>
  <si>
    <t>VATEX-EU-132-1M</t>
  </si>
  <si>
    <t>Exempt based on article 132, section 1 (m) of Council Directive 2006/112/EC</t>
  </si>
  <si>
    <t>The supply of certain services closely linked to sport or physical education by non-profit-making organisations to persons taking part in sport or physical education.</t>
  </si>
  <si>
    <t>Proforma invoice</t>
  </si>
  <si>
    <t>Indicates that the bank should hold the payment for collection by the beneficiary or other instructions.</t>
  </si>
  <si>
    <t>The service of certifying validity.</t>
  </si>
  <si>
    <t>A discount given at the occasion of the opening of a new outlet.</t>
  </si>
  <si>
    <t>K3</t>
  </si>
  <si>
    <t>The text contains general information.</t>
  </si>
  <si>
    <t>Azerbaijan</t>
  </si>
  <si>
    <t>Azerbaïdjan (l')</t>
  </si>
  <si>
    <t>AZ</t>
  </si>
  <si>
    <t>AZE</t>
  </si>
  <si>
    <t>IRELAND</t>
  </si>
  <si>
    <t>Reference number allocated by the bank to a batch of different underlying interbank transactions.</t>
  </si>
  <si>
    <t>An 11-digit code that uniquely identifies consumer packaging of a product; does not have a check digit.</t>
  </si>
  <si>
    <t>0014</t>
  </si>
  <si>
    <t xml:space="preserve">NIST/OSI Implememts' Workshop </t>
  </si>
  <si>
    <t xml:space="preserve">1) 0014 OWI NIST Workshop for Implementors of OSI, 2) No check digits are needed as the whole message has checking mechanism
</t>
  </si>
  <si>
    <t>0135</t>
  </si>
  <si>
    <t>SIA Object Identifiers</t>
  </si>
  <si>
    <t>VATEX-EU-132-1N</t>
  </si>
  <si>
    <t>Exempt based on article 132, section 1 (n) of Council Directive 2006/112/EC</t>
  </si>
  <si>
    <t>The supply of certain cultural services, and the supply of goods closely linked thereto, by bodies governed by public law or by other cultural bodies recognised by the Member State concerned.</t>
  </si>
  <si>
    <t>Partial invoice</t>
  </si>
  <si>
    <t>National or regional clearing</t>
  </si>
  <si>
    <t>AAS</t>
  </si>
  <si>
    <t>Acceptance</t>
  </si>
  <si>
    <t>Sample discount</t>
  </si>
  <si>
    <t>KVR</t>
  </si>
  <si>
    <t>kilovar</t>
  </si>
  <si>
    <t>AAJ</t>
  </si>
  <si>
    <t>Additional conditions of sale/purchase</t>
  </si>
  <si>
    <t>Bahamas (the)</t>
  </si>
  <si>
    <t>Bahamas (les)</t>
  </si>
  <si>
    <t>BS</t>
  </si>
  <si>
    <t>BHS</t>
  </si>
  <si>
    <t>ITALY</t>
  </si>
  <si>
    <t>Bank's individual interbank transaction reference number</t>
  </si>
  <si>
    <t>UPC (Universal Product Code) Consumer package code (1-5-5-</t>
  </si>
  <si>
    <t>0015</t>
  </si>
  <si>
    <t xml:space="preserve">Electronic Data Interchange: EDI </t>
  </si>
  <si>
    <t xml:space="preserve">1) details not received yet, 2) Display Requirements : Details not received yet Character Repertoire :
</t>
  </si>
  <si>
    <t>0142</t>
  </si>
  <si>
    <t>SECETI Object Identifiers</t>
  </si>
  <si>
    <t>VATEX-EU-132-1O</t>
  </si>
  <si>
    <t>Exempt based on article 132, section 1 (o) of Council Directive 2006/112/EC</t>
  </si>
  <si>
    <t>The supply of services and goods, by organisations whose activities are exempt pursuant to points (b), (g), (h), (i), (l), (m) and (n), in connection with fund-raising events organised exclusively for their
own benefit, provided that exemption is not likely to cause distortion of competition.</t>
  </si>
  <si>
    <t>Commercial invoice</t>
  </si>
  <si>
    <t>Indicates that the payment should be made using the national or regional clearing.</t>
  </si>
  <si>
    <t>The service of accepting goods or services.</t>
  </si>
  <si>
    <t>A discount given for the purchase of a sample of a product.</t>
  </si>
  <si>
    <t>ANN</t>
  </si>
  <si>
    <t>year</t>
  </si>
  <si>
    <t>Additional conditions specific to this order or project.</t>
  </si>
  <si>
    <t>Bahrain</t>
  </si>
  <si>
    <t>Bahreïn</t>
  </si>
  <si>
    <t>BH</t>
  </si>
  <si>
    <t>BHR</t>
  </si>
  <si>
    <t>LATVIA</t>
  </si>
  <si>
    <t>Reference number allocated by the bank to one specific interbank transaction.</t>
  </si>
  <si>
    <t>1) A 12-digit code that uniquely identifies the consumer packaging of a product, including a check digit.</t>
  </si>
  <si>
    <t>0016</t>
  </si>
  <si>
    <t xml:space="preserve">EWOS Object Identifiers </t>
  </si>
  <si>
    <t xml:space="preserve">1) Digit ICD code = 0016, Organization Code = 4 characters, Organization Name = 34 characters, 2) None
</t>
  </si>
  <si>
    <t>0151</t>
  </si>
  <si>
    <t>Australian Business Number (ABN) Scheme</t>
  </si>
  <si>
    <t>VATEX-EU-132-1P</t>
  </si>
  <si>
    <t>Exempt based on article 132, section 1 (p) of Council Directive 2006/112/EC</t>
  </si>
  <si>
    <t>The supply of transport services for sick or injured persons in vehicles specially designed for the purpose, by duly authorised bodies.</t>
  </si>
  <si>
    <t>Credit note</t>
  </si>
  <si>
    <t>In cash</t>
  </si>
  <si>
    <t>Espèces</t>
  </si>
  <si>
    <t>AAT</t>
  </si>
  <si>
    <t>Rush delivery</t>
  </si>
  <si>
    <t>End-of-range discount</t>
  </si>
  <si>
    <t>DAY</t>
  </si>
  <si>
    <t>day</t>
  </si>
  <si>
    <t>AAK</t>
  </si>
  <si>
    <t>Price conditions</t>
  </si>
  <si>
    <t>Bangladesh</t>
  </si>
  <si>
    <t>Bangladesh (le)</t>
  </si>
  <si>
    <t>BD</t>
  </si>
  <si>
    <t>BGD</t>
  </si>
  <si>
    <t>LITHUANIA</t>
  </si>
  <si>
    <t>Delivery order number</t>
  </si>
  <si>
    <t>AJ</t>
  </si>
  <si>
    <t>Sample number</t>
  </si>
  <si>
    <t>0017</t>
  </si>
  <si>
    <t xml:space="preserve">COMMON LANGUAGE </t>
  </si>
  <si>
    <t xml:space="preserve">1) Two fields, a. Place Code = four characters, derived from location name. b.
</t>
  </si>
  <si>
    <t>0183</t>
  </si>
  <si>
    <t xml:space="preserve">Numéro d'identification suisse des enterprises (IDE), Swiss Unique Business Identification Number (UIDB) </t>
  </si>
  <si>
    <t>VATEX-EU-132-1Q</t>
  </si>
  <si>
    <t>Exempt based on article 132, section 1 (q) of Council Directive 2006/112/EC</t>
  </si>
  <si>
    <t>The activities, other than those of a commercial nature, carried out by public radio and television bodies.</t>
  </si>
  <si>
    <t>Debit note</t>
  </si>
  <si>
    <t>Payment by currency (including bills and coins) in circulation, including checking account deposits.</t>
  </si>
  <si>
    <t>The service to provide a rush delivery.</t>
  </si>
  <si>
    <t>A discount given for the purchase of an end-of-range product.</t>
  </si>
  <si>
    <t>HUR</t>
  </si>
  <si>
    <t>hour</t>
  </si>
  <si>
    <t>Information on the price conditions that are expected or given.</t>
  </si>
  <si>
    <t>Barbados</t>
  </si>
  <si>
    <t>Barbade (la)</t>
  </si>
  <si>
    <t>BB</t>
  </si>
  <si>
    <t>BRB</t>
  </si>
  <si>
    <t>LUXEMBOURG</t>
  </si>
  <si>
    <t>Reference number assigned by issuer to a delivery order.</t>
  </si>
  <si>
    <t>Number assigned to a sample.</t>
  </si>
  <si>
    <t>0018</t>
  </si>
  <si>
    <t xml:space="preserve">SNA/OSI Network </t>
  </si>
  <si>
    <t xml:space="preserve">1) xxx SNA-OSI NET Open Systems Interconnection Network, 2) None, as the whole message has a checking mechanism.
</t>
  </si>
  <si>
    <t>0184</t>
  </si>
  <si>
    <t>DIGSTORG</t>
  </si>
  <si>
    <t>VATEX-EU-143</t>
  </si>
  <si>
    <t>Exempt based on article 143 of Council Directive 2006/112/EC</t>
  </si>
  <si>
    <t>Exemptions on importation.</t>
  </si>
  <si>
    <t>Corrected invoice</t>
  </si>
  <si>
    <t>ACH savings credit reversal</t>
  </si>
  <si>
    <t>AAV</t>
  </si>
  <si>
    <t>Special construction</t>
  </si>
  <si>
    <t>Incoterm discount</t>
  </si>
  <si>
    <t>MIN</t>
  </si>
  <si>
    <t>minute [unit of time]</t>
  </si>
  <si>
    <t>AAL</t>
  </si>
  <si>
    <t>Goods dimensions in characters</t>
  </si>
  <si>
    <t>Belarus</t>
  </si>
  <si>
    <t>Bélarus (le)</t>
  </si>
  <si>
    <t>BY</t>
  </si>
  <si>
    <t>BLR</t>
  </si>
  <si>
    <t>MALTA</t>
  </si>
  <si>
    <t>Despatch advice number</t>
  </si>
  <si>
    <t>AK</t>
  </si>
  <si>
    <t>Pack number</t>
  </si>
  <si>
    <t>0019</t>
  </si>
  <si>
    <t xml:space="preserve">Air Transport Industry Services Communications Network </t>
  </si>
  <si>
    <t xml:space="preserve">1) ICD IATA International Air Transport Association, 2) No check digits are needed as the whole message has a checking mechanism.
</t>
  </si>
  <si>
    <t>0190</t>
  </si>
  <si>
    <t>Dutch Originator's Identification Number</t>
  </si>
  <si>
    <t>VATEX-EU-143-1A</t>
  </si>
  <si>
    <t>Exempt based on article 143, section 1 (a) of Council Directive 2006/112/EC</t>
  </si>
  <si>
    <t>The final importation of goods of which the supply by a taxable person would in all circumstances be exempt within their respective territory.</t>
  </si>
  <si>
    <t>Consolidated invoice</t>
  </si>
  <si>
    <t>A request to reverse an ACH credit transaction to a savings account.</t>
  </si>
  <si>
    <t>The service of providing special construction.</t>
  </si>
  <si>
    <t>A discount given for a specified Incoterm.</t>
  </si>
  <si>
    <t>MON</t>
  </si>
  <si>
    <t>month</t>
  </si>
  <si>
    <t>Expression of a number in characters as length of ten meters.</t>
  </si>
  <si>
    <t>Belgium</t>
  </si>
  <si>
    <t>Belgique (la)</t>
  </si>
  <si>
    <t>BE</t>
  </si>
  <si>
    <t>BEL</t>
  </si>
  <si>
    <t>MARTINIQUE</t>
  </si>
  <si>
    <t>[1035] Reference number assigned by issuing party to a despatch advice.</t>
  </si>
  <si>
    <t>Number assigned to a pack containing a stack of items put together (e.g. cold roll sheets (steel product)).</t>
  </si>
  <si>
    <t>0020</t>
  </si>
  <si>
    <t xml:space="preserve">European Laboratory for Particle Physics: CERN </t>
  </si>
  <si>
    <t xml:space="preserve">1) 4 Digit ICD code. Organization code upto 14 characters. Organization name upto 250 characters. 2) No check digits needed.
</t>
  </si>
  <si>
    <t>0191</t>
  </si>
  <si>
    <t>Centre of Registers and Information Systems of the Ministry of Justice</t>
  </si>
  <si>
    <t>VATEX-EU-143-1B</t>
  </si>
  <si>
    <t>Exempt based on article 143, section 1 (b) of Council Directive 2006/112/EC</t>
  </si>
  <si>
    <t>The final importation of goods governed by Council Directives 69/169/EEC (1), 83/181/EEC (2) and 2006/79/EC (3).</t>
  </si>
  <si>
    <t>Prepayment invoice</t>
  </si>
  <si>
    <t>ACH savings debit reversal</t>
  </si>
  <si>
    <t>AAY</t>
  </si>
  <si>
    <t>Airport facilities</t>
  </si>
  <si>
    <t>Point of sales threshold allowance</t>
  </si>
  <si>
    <t>QAN</t>
  </si>
  <si>
    <t>Quarter (of a year)</t>
  </si>
  <si>
    <t>AAM</t>
  </si>
  <si>
    <t>Equipment re-usage restrictions</t>
  </si>
  <si>
    <t>Belize</t>
  </si>
  <si>
    <t>Belize (le)</t>
  </si>
  <si>
    <t>BZ</t>
  </si>
  <si>
    <t>BLZ</t>
  </si>
  <si>
    <t>MAYOTTE</t>
  </si>
  <si>
    <t>Drawing number</t>
  </si>
  <si>
    <t>UPC (Universal Product Code) Shipping container code (1-2-</t>
  </si>
  <si>
    <t>SWIFT</t>
  </si>
  <si>
    <t>0021</t>
  </si>
  <si>
    <t xml:space="preserve">SOCIETY FOR WORLDWIDE INTERBANK FINANCIAL, TELECOMMUNICATION S.W.I.F.T. </t>
  </si>
  <si>
    <t>0192</t>
  </si>
  <si>
    <t xml:space="preserve">Enhetsregisteret ved Bronnoysundregisterne </t>
  </si>
  <si>
    <t>VATEX-EU-143-1C</t>
  </si>
  <si>
    <t>Exempt based on article 143, section 1 (c) of Council Directive 2006/112/EC</t>
  </si>
  <si>
    <t>The final importation of goods, in free circulation from a third territory forming part of the Community customs territory, which would be entitled to exemption under point (b) if they had been imported within the meaning of the first paragraph of Article 30</t>
  </si>
  <si>
    <t>Hire invoice</t>
  </si>
  <si>
    <t>A request to reverse an ACH debit transaction to a savings account.</t>
  </si>
  <si>
    <t>The service of providing airport facilities.</t>
  </si>
  <si>
    <t>Allowance for reaching or exceeding an agreed sales threshold at the point of sales.</t>
  </si>
  <si>
    <t>SAN</t>
  </si>
  <si>
    <t>Half year (6 months)</t>
  </si>
  <si>
    <t>Technical or commercial reasons why a piece of equipment may not be re-used after the current transport terminates.</t>
  </si>
  <si>
    <t>Benin</t>
  </si>
  <si>
    <t>Bénin (le)</t>
  </si>
  <si>
    <t>BJ</t>
  </si>
  <si>
    <t>BEN</t>
  </si>
  <si>
    <t>MONACO</t>
  </si>
  <si>
    <t>Reference number identifying a specific product drawing.</t>
  </si>
  <si>
    <t>5-5) A 13-digit code that uniquely identifies the manufacturer's shipping unit, including the packaging indicator.</t>
  </si>
  <si>
    <t>0022</t>
  </si>
  <si>
    <t xml:space="preserve">OSF Distributed Computing Object Identification </t>
  </si>
  <si>
    <t xml:space="preserve">1) Organization code: full 4- character code without spaces or hyphens.
</t>
  </si>
  <si>
    <t>0193</t>
  </si>
  <si>
    <t>UBL.BE party identifier</t>
  </si>
  <si>
    <t>VATEX-EU-143-1D</t>
  </si>
  <si>
    <t>Exempt based on article 143, section 1 (d) of Council Directive 2006/112/EC</t>
  </si>
  <si>
    <t>The importation of goods dispatched or transported from a third territory or a third country into a Member State other than that in which the dispatch or transport of the goods ends, where the supply of such goods by the importer designated or recognised under Article 201 as liable for payment of VAT is exempt under Article 138.</t>
  </si>
  <si>
    <t>Tax invoice</t>
  </si>
  <si>
    <t>ACH savings credit</t>
  </si>
  <si>
    <t>AAZ</t>
  </si>
  <si>
    <t>Concession</t>
  </si>
  <si>
    <t>Material surcharge/deduction</t>
  </si>
  <si>
    <t>SEC</t>
  </si>
  <si>
    <t>second [unit of time]</t>
  </si>
  <si>
    <t>AAN</t>
  </si>
  <si>
    <t>Handling restriction</t>
  </si>
  <si>
    <t>Bermuda</t>
  </si>
  <si>
    <t>Bermudes (les)</t>
  </si>
  <si>
    <t>BM</t>
  </si>
  <si>
    <t>BMU</t>
  </si>
  <si>
    <t>MONTENEGRO</t>
  </si>
  <si>
    <t>Waybill number</t>
  </si>
  <si>
    <t>UPC (Universal Product Code)/EAN (European article number)</t>
  </si>
  <si>
    <t>0023</t>
  </si>
  <si>
    <t xml:space="preserve">Nordic University and Research Network: NORDUnet </t>
  </si>
  <si>
    <t xml:space="preserve">1) ICD Code - 4 digits, Organisation code - upto 14 characters, Organisation Name - upto 250 characters, 2) No check digits needed.
</t>
  </si>
  <si>
    <t>0194</t>
  </si>
  <si>
    <t>KOIOS Open Technical Dictionary</t>
  </si>
  <si>
    <t>VATEX-EU-143-1E</t>
  </si>
  <si>
    <t>Exempt based on article 143, section 1 (e) of Council Directive 2006/112/EC</t>
  </si>
  <si>
    <t>The reimportation, by the person who exported them, of goods in the state in which they were exported, where those goods are exempt from customs duties.</t>
  </si>
  <si>
    <t>Self-billed invoice</t>
  </si>
  <si>
    <t>A credit transaction made through the ACH system to a savings account.</t>
  </si>
  <si>
    <t>The service allowing a party to use another party's facilities.</t>
  </si>
  <si>
    <t>Surcharge/deduction, calculated for higher/ lower material's consumption.</t>
  </si>
  <si>
    <t>WEE</t>
  </si>
  <si>
    <t>week</t>
  </si>
  <si>
    <t>Restrictions in handling depending on the technical characteristics of the piece of equipment or on the nature of the goods.</t>
  </si>
  <si>
    <t>Bhutan</t>
  </si>
  <si>
    <t>Bhoutan (le)</t>
  </si>
  <si>
    <t>BT</t>
  </si>
  <si>
    <t>BTN</t>
  </si>
  <si>
    <t>NETHERLANDS (THE)</t>
  </si>
  <si>
    <t>Reference number assigned to a waybill, see: 1001 = 700.</t>
  </si>
  <si>
    <t>Shipping container code (1-2-5-5-1) A 14-digit code that uniquely identifies the manufacturer's shipping unit, including the packaging indicator and the check digit.</t>
  </si>
  <si>
    <t>0024</t>
  </si>
  <si>
    <t xml:space="preserve">Digital Equipment Corporation: DEC </t>
  </si>
  <si>
    <t xml:space="preserve">1) Four digit ICD code, Organisation code upto 14 characters, Organisation name upto 250 characters, 2) None
</t>
  </si>
  <si>
    <t>0195</t>
  </si>
  <si>
    <t>Singapore UEN identifier</t>
  </si>
  <si>
    <t>VATEX-EU-143-1F</t>
  </si>
  <si>
    <t>Exempt based on article 143, section 1 (f) of Council Directive 2006/112/EC</t>
  </si>
  <si>
    <t>The importation, under diplomatic and consular arrangements, of goods which are exempt from customs duties.</t>
  </si>
  <si>
    <t>Delcredere invoice</t>
  </si>
  <si>
    <t>ACH savings debit</t>
  </si>
  <si>
    <t>ABA</t>
  </si>
  <si>
    <t>Compulsory storage</t>
  </si>
  <si>
    <t>Discount</t>
  </si>
  <si>
    <t>LTR</t>
  </si>
  <si>
    <t>litre</t>
  </si>
  <si>
    <t>AAO</t>
  </si>
  <si>
    <t>Error description (free text)</t>
  </si>
  <si>
    <t>Bolivia (Plurinational State of)</t>
  </si>
  <si>
    <t>Bolivie (État plurinational de)</t>
  </si>
  <si>
    <t>BO</t>
  </si>
  <si>
    <t>BOL</t>
  </si>
  <si>
    <t>PORTUGAL</t>
  </si>
  <si>
    <t>Delivery schedule number</t>
  </si>
  <si>
    <t>UPC (Universal Product Code) suffix</t>
  </si>
  <si>
    <t>0025</t>
  </si>
  <si>
    <t xml:space="preserve">OSI ASIA-OCEANIA WORKSHOP </t>
  </si>
  <si>
    <t xml:space="preserve">1) Number of the characters and their significance as defined in clause 3 of ISO 6523, ICD = 4 characters, Organization code = upto 14 characters, Organization name = upto 250 characters, 2) No identification of check digits
</t>
  </si>
  <si>
    <t>0196</t>
  </si>
  <si>
    <t>Kennitala - Iceland legal id for individuals and legal entities</t>
  </si>
  <si>
    <t>VATEX-EU-143-1FA</t>
  </si>
  <si>
    <t>Exempt based on article 143, section 1 (fa) of Council Directive 2006/112/EC</t>
  </si>
  <si>
    <t>The importation of goods by the European Community, the European Atomic Energy Community, the European Central Bank or the European Investment Bank, or by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</si>
  <si>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Factored invoice</t>
  </si>
  <si>
    <t>A debit transaction made through the ACH system to a savings account.</t>
  </si>
  <si>
    <t>The service provided to hold a compulsory inventory.</t>
  </si>
  <si>
    <t>A reduction from a usual or list price.</t>
  </si>
  <si>
    <t>MLT</t>
  </si>
  <si>
    <t>millilitre</t>
  </si>
  <si>
    <t>Error described by a free text.</t>
  </si>
  <si>
    <t>Bonaire, Sint Eustatius and Saba</t>
  </si>
  <si>
    <t>Bonaire, Saint-Eustache et Saba</t>
  </si>
  <si>
    <t>BQ</t>
  </si>
  <si>
    <t>BES</t>
  </si>
  <si>
    <t>RÉUNION</t>
  </si>
  <si>
    <t>Reference number assigned by buyer to a delivery schedule.</t>
  </si>
  <si>
    <t>A suffix used in conjunction with a higher level UPC (Universal product code) to define packing variations for a product.</t>
  </si>
  <si>
    <t>0026</t>
  </si>
  <si>
    <t xml:space="preserve">NATO ISO 6523 ICDE coding scheme </t>
  </si>
  <si>
    <t xml:space="preserve">1) ICD Code - 4 digits, Organisation code up to 14 characters, Organisation name up to 250 characters, 2) No check digits
</t>
  </si>
  <si>
    <t>0198</t>
  </si>
  <si>
    <t>ERSTORG</t>
  </si>
  <si>
    <t>VATEX-EU-143-1G</t>
  </si>
  <si>
    <t>Exempt based on article 143, section 1 (g) of Council Directive 2006/112/EC</t>
  </si>
  <si>
    <t xml:space="preserve"> The importation of goods by international bodies, other than those referred to in point (fa), recognised as such by the public authorities of the host Member State, or by members of such bodies, within the limits and under the conditions laid down by the international conventions establishing the bodies or by headquarters agreements;</t>
  </si>
  <si>
    <t>Lease invoice</t>
  </si>
  <si>
    <t>Bookentry credit</t>
  </si>
  <si>
    <t>ABB</t>
  </si>
  <si>
    <t>Fuel removal</t>
  </si>
  <si>
    <t>Special rebate</t>
  </si>
  <si>
    <t>MTQ</t>
  </si>
  <si>
    <t>cubic metre</t>
  </si>
  <si>
    <t>AAP</t>
  </si>
  <si>
    <t>Response (free text)</t>
  </si>
  <si>
    <t>Bosnia and Herzegovina</t>
  </si>
  <si>
    <t>Bosnie-Herzégovine (la)</t>
  </si>
  <si>
    <t>BA</t>
  </si>
  <si>
    <t>BIH</t>
  </si>
  <si>
    <t>SAINT BARTHÉLEMY</t>
  </si>
  <si>
    <t>Consignment identifier, consignee assigned</t>
  </si>
  <si>
    <t>State label code</t>
  </si>
  <si>
    <t>0027</t>
  </si>
  <si>
    <t xml:space="preserve">Aeronautical Telecommunications Network (ATN) </t>
  </si>
  <si>
    <t xml:space="preserve">1) /XXXX/ICAO/International Civil Aviation Organization, 2) No check digits
</t>
  </si>
  <si>
    <t>0199</t>
  </si>
  <si>
    <t>Legal Entity Identifier (LEI)</t>
  </si>
  <si>
    <t>VATEX-EU-143-1H</t>
  </si>
  <si>
    <t>Exempt based on article 143, section 1 (h) of Council Directive 2006/112/EC</t>
  </si>
  <si>
    <t>The importation of goods, into Member States party to the North Atlantic Treaty, by the armed forces of other States party to that Treaty for the use of those forces or the civilian staff accompanying them or for supplying their messes or canteens where such forces take part in the common defence effort.</t>
  </si>
  <si>
    <t>Consignment invoice</t>
  </si>
  <si>
    <t>A credit entry between two accounts at the same bank branch. Synonym: house credit.</t>
  </si>
  <si>
    <t>Remove or off-load fuel from vehicle, vessel or craft.</t>
  </si>
  <si>
    <t>A return of part of an amount paid for goods or services, serving as a reduction or discount.</t>
  </si>
  <si>
    <t>MQH</t>
  </si>
  <si>
    <t>cubic metre per hour</t>
  </si>
  <si>
    <t>Free text of the response to a communication.</t>
  </si>
  <si>
    <t>Botswana</t>
  </si>
  <si>
    <t>Botswana (le)</t>
  </si>
  <si>
    <t>BW</t>
  </si>
  <si>
    <t>BWA</t>
  </si>
  <si>
    <t>SAINT MARTIN (FRENCH PART)</t>
  </si>
  <si>
    <t>[1362] Reference number assigned by the consignee to identify a particular consignment.</t>
  </si>
  <si>
    <t>A code which specifies the codification of the state's labelling requirements.</t>
  </si>
  <si>
    <t>0028</t>
  </si>
  <si>
    <t xml:space="preserve">International Standard ISO 6523 </t>
  </si>
  <si>
    <t xml:space="preserve">1) 14 characters identifying STYRIA FEDERN GmbH, 2) no check digits
</t>
  </si>
  <si>
    <t>0200</t>
  </si>
  <si>
    <t>Legal entity code (Lithuania)</t>
  </si>
  <si>
    <t>VATEX-EU-143-1I</t>
  </si>
  <si>
    <t>Exempt based on article 143, section 1 (i) of Council Directive 2006/112/EC</t>
  </si>
  <si>
    <t>The importation of goods by the armed forces of the United Kingdom stationed in the island of Cyprus pursuant to the Treaty of Establishment concerning the Republic of Cyprus, dated 16 August 1960, which are for the use of those forces or the civilian staff accompanying them or for supplying their messes or canteens.</t>
  </si>
  <si>
    <t>Factored credit note</t>
  </si>
  <si>
    <t>Bookentry debit</t>
  </si>
  <si>
    <t>ABC</t>
  </si>
  <si>
    <t>Into plane</t>
  </si>
  <si>
    <t>Fixed long term</t>
  </si>
  <si>
    <t>3B</t>
  </si>
  <si>
    <t>megajoule</t>
  </si>
  <si>
    <t>AAQ</t>
  </si>
  <si>
    <t>Package content's description</t>
  </si>
  <si>
    <t>Bouvet Island</t>
  </si>
  <si>
    <t>Bouvet (l'Île)</t>
  </si>
  <si>
    <t>BV</t>
  </si>
  <si>
    <t>BVT</t>
  </si>
  <si>
    <t>SAINT PIERRE AND MIQUELON</t>
  </si>
  <si>
    <t>Partial shipment identifier</t>
  </si>
  <si>
    <t>AP</t>
  </si>
  <si>
    <t>Heat number</t>
  </si>
  <si>
    <t>0029</t>
  </si>
  <si>
    <t xml:space="preserve">The All-Union Classifier of Enterprises and Organisations </t>
  </si>
  <si>
    <t xml:space="preserve">1) 8 character in digits, The first 7 digits indicate the ordinal number of an organization, 2) From 0 to 9 including one check digit
</t>
  </si>
  <si>
    <t>0201</t>
  </si>
  <si>
    <t>Codice Univoco Unità Organizzativa iPA</t>
  </si>
  <si>
    <t>VATEX-EU-143-1J</t>
  </si>
  <si>
    <t>Exempt based on article 143, section 1 (j) of Council Directive 2006/112/EC</t>
  </si>
  <si>
    <t>The importation into ports, by sea fishing undertakings, of their catches, unprocessed or after undergoing preservation for marketing but before being supplied.</t>
  </si>
  <si>
    <t>Optical Character Reading (OCR) payment credit note</t>
  </si>
  <si>
    <t>A debit entry between two accounts at the same bank branch. Synonym: house debit.</t>
  </si>
  <si>
    <t>Service of delivering goods to an aircraft from local storage.</t>
  </si>
  <si>
    <t>A fixed long term allowance or charge.</t>
  </si>
  <si>
    <t>GV</t>
  </si>
  <si>
    <t>gigajoule</t>
  </si>
  <si>
    <t>A description of the contents of a package.</t>
  </si>
  <si>
    <t>Brazil</t>
  </si>
  <si>
    <t>Brésil (le)</t>
  </si>
  <si>
    <t>BR</t>
  </si>
  <si>
    <t>BRA</t>
  </si>
  <si>
    <t>SAN MARINO</t>
  </si>
  <si>
    <t>[1310] Identifier of a shipment which is part of an order.</t>
  </si>
  <si>
    <t>Number assigned to the heat (also known as the iron charge) for the production of steel products.</t>
  </si>
  <si>
    <t>0030</t>
  </si>
  <si>
    <t xml:space="preserve">AT&amp;T/OSI Network </t>
  </si>
  <si>
    <t xml:space="preserve">1) ICD, 2) Organization Code, 1-14 characters, 3) Organization Name, upto 250 characters
</t>
  </si>
  <si>
    <t>0202</t>
  </si>
  <si>
    <t>Indirizzo di Posta Elettronica Certificata</t>
  </si>
  <si>
    <t>VATEX-EU-143-1K</t>
  </si>
  <si>
    <t>Exempt based on article 143, section 1 (k) of Council Directive 2006/112/EC</t>
  </si>
  <si>
    <t>The importation of gold by central banks.</t>
  </si>
  <si>
    <t>Debit advice</t>
  </si>
  <si>
    <t>ACH demand cash concentration/disbursement (CCD) credit</t>
  </si>
  <si>
    <t>ABD</t>
  </si>
  <si>
    <t>Overtime</t>
  </si>
  <si>
    <t>Temporary</t>
  </si>
  <si>
    <t>GWH</t>
  </si>
  <si>
    <t>gigawatt hour</t>
  </si>
  <si>
    <t>AAR</t>
  </si>
  <si>
    <t>Terms of delivery</t>
  </si>
  <si>
    <t>British Indian Ocean Territory (the)</t>
  </si>
  <si>
    <t>Indien (le Territoire britannique de l'océan)</t>
  </si>
  <si>
    <t>IO</t>
  </si>
  <si>
    <t>IOT</t>
  </si>
  <si>
    <t>SLOVAKIA</t>
  </si>
  <si>
    <t>Transport equipment identifier</t>
  </si>
  <si>
    <t>Coupon number</t>
  </si>
  <si>
    <t>0031</t>
  </si>
  <si>
    <t xml:space="preserve">EDI Partner Identification Code </t>
  </si>
  <si>
    <t xml:space="preserve">1) ICD Code...N4, District Number of Chamber of Commerce...N2, Company number according to Chamber of Commerce...N12, Sub-address...AN 6 (if required)
</t>
  </si>
  <si>
    <t>0203</t>
  </si>
  <si>
    <t>eDelivery Network Participant identifier</t>
  </si>
  <si>
    <t>VATEX-EU-143-1L</t>
  </si>
  <si>
    <t>Exempt based on article 143, section 1 (l) of Council Directive 2006/112/EC</t>
  </si>
  <si>
    <t>The importation of gas through a natural gas system or any network connected to such a system or fed in from a vessel transporting gas into a natural gas system or any upstream pipeline network, of electricity or of heat or cooling energy through heating or cooling networks.</t>
  </si>
  <si>
    <t>Reversal of debit</t>
  </si>
  <si>
    <t>A credit transaction made through the ACH system to a demand deposit account using the CCD payment format.</t>
  </si>
  <si>
    <t>The service of providing labour beyond the established limit of working hours.</t>
  </si>
  <si>
    <t>A temporary allowance or charge.</t>
  </si>
  <si>
    <t>JOU</t>
  </si>
  <si>
    <t>joule</t>
  </si>
  <si>
    <t>(4053) Free text of the non Incoterms terms of delivery. For Incoterms, use: 4053.</t>
  </si>
  <si>
    <t>Brunei Darussalam</t>
  </si>
  <si>
    <t>Brunéi Darussalam (le)</t>
  </si>
  <si>
    <t>BN</t>
  </si>
  <si>
    <t>BRN</t>
  </si>
  <si>
    <t>SLOVENIA</t>
  </si>
  <si>
    <t>[8260] To identify a piece if transport equipment e.g. container or unit load device.</t>
  </si>
  <si>
    <t>A number identifying a coupon.</t>
  </si>
  <si>
    <t>0032</t>
  </si>
  <si>
    <t xml:space="preserve">Telecom Australia </t>
  </si>
  <si>
    <t xml:space="preserve">1) Delimiter between ICD and Organisation code to be 3 spaces, 2) Delimiter between Organisation name and Organisation code to be 2 spaces, 3) Delimiter between names within the Organisation name to be 2 spaces, 4) No check digits
</t>
  </si>
  <si>
    <t>0204</t>
  </si>
  <si>
    <t>Leitweg-ID</t>
  </si>
  <si>
    <t>VATEX-EU-148</t>
  </si>
  <si>
    <t>Exempt based on article 148 of Council Directive 2006/112/EC</t>
  </si>
  <si>
    <t>Exemptions related to international transport.</t>
  </si>
  <si>
    <t>Reversal of credit</t>
  </si>
  <si>
    <t>ACH demand cash concentration/disbursement (CCD) debit</t>
  </si>
  <si>
    <t>ABF</t>
  </si>
  <si>
    <t>Tooling</t>
  </si>
  <si>
    <t>Standard</t>
  </si>
  <si>
    <t>KJO</t>
  </si>
  <si>
    <t>kilojoule</t>
  </si>
  <si>
    <t>Bill of lading remarks</t>
  </si>
  <si>
    <t>Bulgaria</t>
  </si>
  <si>
    <t>Bulgarie (la)</t>
  </si>
  <si>
    <t>BG</t>
  </si>
  <si>
    <t>BGR</t>
  </si>
  <si>
    <t>SPAIN</t>
  </si>
  <si>
    <t>Municipality assigned business registry number</t>
  </si>
  <si>
    <t>Resource number</t>
  </si>
  <si>
    <t>0033</t>
  </si>
  <si>
    <t xml:space="preserve">S G W OSI Internetwork </t>
  </si>
  <si>
    <t xml:space="preserve">1) S G W OSI, 2) S G Warburg Group Management Ltd
</t>
  </si>
  <si>
    <t>0208</t>
  </si>
  <si>
    <t>Numero d'entreprise / ondernemingsnummer / Unternehmensnummer</t>
  </si>
  <si>
    <t>VATEX-EU-148-A</t>
  </si>
  <si>
    <t>Exempt based on article 148, section (a) of Council Directive 2006/112/EC</t>
  </si>
  <si>
    <t>Fuel supplies for commercial international transport vessels</t>
  </si>
  <si>
    <t>Self billed debit note</t>
  </si>
  <si>
    <t>A debit transaction made through the ACH system to a demand deposit account using the CCD payment format.</t>
  </si>
  <si>
    <t>The service of providing specific tooling.</t>
  </si>
  <si>
    <t>The standard available allowance or charge.</t>
  </si>
  <si>
    <t>KWH</t>
  </si>
  <si>
    <t>kilowatt hour</t>
  </si>
  <si>
    <t>The remarks printed or to be printed on a bill of lading.</t>
  </si>
  <si>
    <t>Burkina Faso</t>
  </si>
  <si>
    <t>Burkina Faso (le)</t>
  </si>
  <si>
    <t>BF</t>
  </si>
  <si>
    <t>BFA</t>
  </si>
  <si>
    <t>DENMARK</t>
  </si>
  <si>
    <t>Danish Krone</t>
  </si>
  <si>
    <t>DKK</t>
  </si>
  <si>
    <t>A reference number assigned by a municipality to identify a business.</t>
  </si>
  <si>
    <t>A number to identify a resource.</t>
  </si>
  <si>
    <t>0034</t>
  </si>
  <si>
    <t xml:space="preserve">Reuter Open Address Standard </t>
  </si>
  <si>
    <t xml:space="preserve">1) According to ISO 8348 Addendum 2, 2) There are no check digits
</t>
  </si>
  <si>
    <t>0209</t>
  </si>
  <si>
    <t>GS1 identification keys</t>
  </si>
  <si>
    <t>VATEX-EU-148-B</t>
  </si>
  <si>
    <t>Exempt based on article 148, section (b) of Council Directive 2006/112/EC</t>
  </si>
  <si>
    <t>Fuel supplies for fighting ships in international transport.</t>
  </si>
  <si>
    <t>Insurer's invoice</t>
  </si>
  <si>
    <t>ACH demand corporate trade payment (CTP) credit</t>
  </si>
  <si>
    <t>ABK</t>
  </si>
  <si>
    <t>Miscellaneous</t>
  </si>
  <si>
    <t>Yearly turnover</t>
  </si>
  <si>
    <t>MWH</t>
  </si>
  <si>
    <t>megawatt hour (1000 kW.h)</t>
  </si>
  <si>
    <t>Mode of settlement information</t>
  </si>
  <si>
    <t>Burundi</t>
  </si>
  <si>
    <t>Burundi (le)</t>
  </si>
  <si>
    <t>BI</t>
  </si>
  <si>
    <t>BDI</t>
  </si>
  <si>
    <t>FAROE ISLANDS (THE)</t>
  </si>
  <si>
    <t>Transport contract document identifier</t>
  </si>
  <si>
    <t>Work task number</t>
  </si>
  <si>
    <t>0035</t>
  </si>
  <si>
    <t xml:space="preserve">ISO 6523 - ICD </t>
  </si>
  <si>
    <t xml:space="preserve">1), 2) Display Requirements : None Character Repertoire :
</t>
  </si>
  <si>
    <t>0210</t>
  </si>
  <si>
    <t>CODICE FISCALE</t>
  </si>
  <si>
    <t>VATEX-EU-148-C</t>
  </si>
  <si>
    <t>Exempt based on article 148, section (c) of Council Directive 2006/112/EC</t>
  </si>
  <si>
    <t>Maintenance, modification, chartering and hiring of international transport vessels.</t>
  </si>
  <si>
    <t>Forwarder's invoice</t>
  </si>
  <si>
    <t>A credit transaction made through the ACH system to a demand deposit account using the CTP payment format.</t>
  </si>
  <si>
    <t>Miscellaneous services.</t>
  </si>
  <si>
    <t>An allowance or charge based on yearly turnover.</t>
  </si>
  <si>
    <t>WHR</t>
  </si>
  <si>
    <t>watt hour</t>
  </si>
  <si>
    <t>Free text information on an IATA Air Waybill to indicate means by which account is to be settled.</t>
  </si>
  <si>
    <t>Cabo Verde</t>
  </si>
  <si>
    <t>CV</t>
  </si>
  <si>
    <t>CPV</t>
  </si>
  <si>
    <t>GREENLAND</t>
  </si>
  <si>
    <t>[1188] Reference number to identify a document evidencing a transport contract.</t>
  </si>
  <si>
    <t>A number to identify a work task.</t>
  </si>
  <si>
    <t>0036</t>
  </si>
  <si>
    <t xml:space="preserve">TeleTrust Object Identifiers </t>
  </si>
  <si>
    <t xml:space="preserve">1) Organization code: TeleTrust, 2) Organization name: TeleTrust-Deutschland-e.V.
</t>
  </si>
  <si>
    <t>0211</t>
  </si>
  <si>
    <t>PARTITA IVA</t>
  </si>
  <si>
    <t>VATEX-EU-148-D</t>
  </si>
  <si>
    <t>Exempt based on article 148, section (d) of Council Directive 2006/112/EC</t>
  </si>
  <si>
    <t>Supply to of other services to commercial international transport vessels.</t>
  </si>
  <si>
    <t>Port charges documents</t>
  </si>
  <si>
    <t>Cheque</t>
  </si>
  <si>
    <t>Chèque</t>
  </si>
  <si>
    <t>ABL</t>
  </si>
  <si>
    <t>Additional packaging</t>
  </si>
  <si>
    <t>10</t>
  </si>
  <si>
    <t>group</t>
  </si>
  <si>
    <t>AAU</t>
  </si>
  <si>
    <t>Consignment invoice information</t>
  </si>
  <si>
    <t>Cambodia</t>
  </si>
  <si>
    <t>Cambodge (le)</t>
  </si>
  <si>
    <t>KH</t>
  </si>
  <si>
    <t>KHM</t>
  </si>
  <si>
    <t>ICELAND</t>
  </si>
  <si>
    <t>Iceland Krona</t>
  </si>
  <si>
    <t>ISK</t>
  </si>
  <si>
    <t>Master label number</t>
  </si>
  <si>
    <t>Price look up number</t>
  </si>
  <si>
    <t>FI:OVT</t>
  </si>
  <si>
    <t xml:space="preserve">LY-tunnus </t>
  </si>
  <si>
    <t xml:space="preserve">1) 8 digits, 1st-7th digit = number, 8th digit = check number, 2) digit
</t>
  </si>
  <si>
    <t>0212</t>
  </si>
  <si>
    <t>Finnish Organization Identifier</t>
  </si>
  <si>
    <t>VATEX-EU-148-E</t>
  </si>
  <si>
    <t>Exempt based on article 148, section (e) of Council Directive 2006/112/EC</t>
  </si>
  <si>
    <t>Fuel supplies for aircraft on international routes.</t>
  </si>
  <si>
    <t>Invoice information for accounting purposes</t>
  </si>
  <si>
    <t>Payment by a pre-printed form on which instructions are given to an account holder (a bank or building society) to pay a stated sum to a named recipient.</t>
  </si>
  <si>
    <t>The service of providing additional packaging.</t>
  </si>
  <si>
    <t>11</t>
  </si>
  <si>
    <t>outfit</t>
  </si>
  <si>
    <t>Information pertaining to the invoice covering the consignment.</t>
  </si>
  <si>
    <t>Cameroon</t>
  </si>
  <si>
    <t>Cameroun (le)</t>
  </si>
  <si>
    <t>CM</t>
  </si>
  <si>
    <t>CMR</t>
  </si>
  <si>
    <t>BOUVET ISLAND</t>
  </si>
  <si>
    <t>Norwegian Krone</t>
  </si>
  <si>
    <t>NOK</t>
  </si>
  <si>
    <t>Identifies the master label number of any package type.</t>
  </si>
  <si>
    <t>Identification number on a product allowing a quick electronic retrieval of price information for that product.</t>
  </si>
  <si>
    <t>0038</t>
  </si>
  <si>
    <t xml:space="preserve">The Australian GOSIP Network </t>
  </si>
  <si>
    <t xml:space="preserve">1) NSAP address: maximum length: 20 codes including the ICD code, 2) No check digit
</t>
  </si>
  <si>
    <t>0213</t>
  </si>
  <si>
    <t>Finnish Organization Value Add Tax Identifier</t>
  </si>
  <si>
    <t>VATEX-EU-148-F</t>
  </si>
  <si>
    <t>Exempt based on article 148, section (f) of Council Directive 2006/112/EC</t>
  </si>
  <si>
    <t>Maintenance, modification, chartering and hiring of aircraft on international routes.</t>
  </si>
  <si>
    <t>Freight invoice</t>
  </si>
  <si>
    <t>Banker's draft</t>
  </si>
  <si>
    <t>ABN</t>
  </si>
  <si>
    <t>Dunnage</t>
  </si>
  <si>
    <t>13</t>
  </si>
  <si>
    <t>ration</t>
  </si>
  <si>
    <t>Clearance invoice information</t>
  </si>
  <si>
    <t>Canada</t>
  </si>
  <si>
    <t>Canada (le)</t>
  </si>
  <si>
    <t>CA</t>
  </si>
  <si>
    <t>CAN</t>
  </si>
  <si>
    <t>NORWAY</t>
  </si>
  <si>
    <t>Despatch note document identifier</t>
  </si>
  <si>
    <t>NSN (North Atlantic Treaty Organization Stock Number)</t>
  </si>
  <si>
    <t>0039</t>
  </si>
  <si>
    <t xml:space="preserve">The OZ DOD OSI Network </t>
  </si>
  <si>
    <t xml:space="preserve">1) 0039/OZDOD DEFNET/Australian Department of Defence OSI Network, 2) No check digits needed as the whole message has a checking mechanism
</t>
  </si>
  <si>
    <t>PEPPOL</t>
  </si>
  <si>
    <t>VATEX-EU-148-G</t>
  </si>
  <si>
    <t>Exempt based on article 148, section (g) of Council Directive 2006/112/EC</t>
  </si>
  <si>
    <t>Supply to of other services to aircraft on international routes.</t>
  </si>
  <si>
    <t>Customs invoice</t>
  </si>
  <si>
    <t>Issue of a banker's draft in payment of the funds.</t>
  </si>
  <si>
    <t>The service of providing additional padding materials required to secure and protect a cargo within a shipping container.</t>
  </si>
  <si>
    <t>14</t>
  </si>
  <si>
    <t>shot</t>
  </si>
  <si>
    <t>Information pertaining to the invoice covering clearance of the cargo.</t>
  </si>
  <si>
    <t>Cayman Islands (the)</t>
  </si>
  <si>
    <t>Caïmans (les Îles)</t>
  </si>
  <si>
    <t>KY</t>
  </si>
  <si>
    <t>CYM</t>
  </si>
  <si>
    <t>SVALBARD AND JAN MAYEN</t>
  </si>
  <si>
    <t>[1128] Reference number to identify a Despatch Note.</t>
  </si>
  <si>
    <t>Number assigned under the NATO (North Atlantic Treaty Organization) codification system to provide the identification of an approved item of supply.</t>
  </si>
  <si>
    <t>0040</t>
  </si>
  <si>
    <t xml:space="preserve">Unilever Group Companies </t>
  </si>
  <si>
    <t xml:space="preserve">1) 4 digits 0-9, 2) No check digits
</t>
  </si>
  <si>
    <t>VATEX-EU-151</t>
  </si>
  <si>
    <t>Exempt based on article 151 of Council Directive 2006/112/EC</t>
  </si>
  <si>
    <t>Exemptions relating to certain Transactions treated as exports.</t>
  </si>
  <si>
    <t>Certified banker's draft</t>
  </si>
  <si>
    <t>ABR</t>
  </si>
  <si>
    <t>Containerisation</t>
  </si>
  <si>
    <t>15</t>
  </si>
  <si>
    <t>stick, military</t>
  </si>
  <si>
    <t>AAW</t>
  </si>
  <si>
    <t>Letter of credit information</t>
  </si>
  <si>
    <t>Central African Republic (the)</t>
  </si>
  <si>
    <t>République centrafricaine (la)</t>
  </si>
  <si>
    <t>CF</t>
  </si>
  <si>
    <t>CAF</t>
  </si>
  <si>
    <t>SWEDEN</t>
  </si>
  <si>
    <t>Swedish Krona</t>
  </si>
  <si>
    <t>SEK</t>
  </si>
  <si>
    <t>Enquiry number</t>
  </si>
  <si>
    <t>AV</t>
  </si>
  <si>
    <t>Refined product code</t>
  </si>
  <si>
    <t>0041</t>
  </si>
  <si>
    <t xml:space="preserve">Citicorp Global Information Network </t>
  </si>
  <si>
    <t xml:space="preserve">1) ICD CGIN Citicorp Global Information Network, 2) None
</t>
  </si>
  <si>
    <t>VATEX-EU-151-1A</t>
  </si>
  <si>
    <t xml:space="preserve">Exempt based on article 151, section 1 (a) of Council Directive 2006/112/EC </t>
  </si>
  <si>
    <t>The supply of goods or services under diplomatic and consular arrangements.</t>
  </si>
  <si>
    <t>Cheque drawn by a bank on itself or its agent. A person who owes money to another buys the draft from a bank for cash and hands it to the creditor who need have no fear that it might be dishonoured.</t>
  </si>
  <si>
    <t>The service of packing items into a container.</t>
  </si>
  <si>
    <t>20</t>
  </si>
  <si>
    <t>twenty foot container</t>
  </si>
  <si>
    <t>Information pertaining to the letter of credit.</t>
  </si>
  <si>
    <t>Chad</t>
  </si>
  <si>
    <t>Tchad (le)</t>
  </si>
  <si>
    <t>TD</t>
  </si>
  <si>
    <t>TCD</t>
  </si>
  <si>
    <t>CZECHIA</t>
  </si>
  <si>
    <t>Czech Koruna</t>
  </si>
  <si>
    <t>CZK</t>
  </si>
  <si>
    <t>Reference number assigned to an enquiry.</t>
  </si>
  <si>
    <t>A code specifying the product refinement designation.</t>
  </si>
  <si>
    <t>0042</t>
  </si>
  <si>
    <t xml:space="preserve">DBP Telekom Object Identifiers </t>
  </si>
  <si>
    <t xml:space="preserve">1) Organisation code: four numeric digits (ICD), 2) Organisation name: Deutsche Bundespost Telekom
</t>
  </si>
  <si>
    <t>VATEX-EU-151-1AA</t>
  </si>
  <si>
    <t xml:space="preserve">Exempt based on article 151, section 1 (aa) of Council Directive 2006/112/EC </t>
  </si>
  <si>
    <t>The supply of goods or services to the European Community, the European Atomic Energy Community, the European Central Bank or the European Investment Bank, or to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</si>
  <si>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Bank cheque (issued by a banking or similar establishment)</t>
  </si>
  <si>
    <t>ABS</t>
  </si>
  <si>
    <t>Carton packing</t>
  </si>
  <si>
    <t>21</t>
  </si>
  <si>
    <t>forty foot container</t>
  </si>
  <si>
    <t>AAX</t>
  </si>
  <si>
    <t>License information</t>
  </si>
  <si>
    <t>Chile</t>
  </si>
  <si>
    <t>Chili (le)</t>
  </si>
  <si>
    <t>CL</t>
  </si>
  <si>
    <t>CHL</t>
  </si>
  <si>
    <t>POLAND</t>
  </si>
  <si>
    <t>Zloty</t>
  </si>
  <si>
    <t>PLN</t>
  </si>
  <si>
    <t>Docket number</t>
  </si>
  <si>
    <t>Exhibit</t>
  </si>
  <si>
    <t>0043</t>
  </si>
  <si>
    <t xml:space="preserve">HydroNETT </t>
  </si>
  <si>
    <t xml:space="preserve">1) ICD code: 4 digit, Organization code: (up to 14 characters). Organization name: (up to 250 characters). 2) No check digits needed.
</t>
  </si>
  <si>
    <t>VATEX-EU-151-1B</t>
  </si>
  <si>
    <t xml:space="preserve">Exempt based on article 151, section 1 (b) of Council Directive 2006/112/EC </t>
  </si>
  <si>
    <t>The supply of goods or services to international bodies, other than those referred to in point (aa), recognised as such by the public authorities of the host Member States, and to members of such bodies, within the limits and under the conditions laid down by the international conventions establishing the bodies or by headquarters agreements.</t>
  </si>
  <si>
    <t>Payment by a pre-printed form, which has been completed by a financial institution, on which instructions are given to an account holder (a bank or building society) to pay a stated sum to a named recipient.</t>
  </si>
  <si>
    <t>The service of packing items into a carton.</t>
  </si>
  <si>
    <t>22</t>
  </si>
  <si>
    <t>decilitre per gram</t>
  </si>
  <si>
    <t>Information pertaining to a license.</t>
  </si>
  <si>
    <t>China</t>
  </si>
  <si>
    <t>Chine (la)</t>
  </si>
  <si>
    <t>CN</t>
  </si>
  <si>
    <t>CHN</t>
  </si>
  <si>
    <t>MOLDOVA (THE REPUBLIC OF)</t>
  </si>
  <si>
    <t>Moldovan Leu</t>
  </si>
  <si>
    <t>MDL</t>
  </si>
  <si>
    <t>A reference number identifying the docket.</t>
  </si>
  <si>
    <t>A code indicating that the product is identified by an exhibit number.</t>
  </si>
  <si>
    <t>0044</t>
  </si>
  <si>
    <t xml:space="preserve">Thai Industrial Standards Institute (TISI) </t>
  </si>
  <si>
    <t xml:space="preserve">1) Four Fields, First field = four digits, ICD code, Second field = three characters to represent organization group, Third field = between 1-11 characters, Fourth field = Organization Name, up to 250, characters, 2) None
</t>
  </si>
  <si>
    <t>VATEX-EU-151-1C</t>
  </si>
  <si>
    <t xml:space="preserve">Exempt based on article 151, section 1 (c) of Council Directive 2006/112/EC </t>
  </si>
  <si>
    <t>The supply of goods or services within a Member State which is a party to the North Atlantic Treaty, intended either for the armed forces of other States party to that Treaty for the use of those forces, or of the civilian staff accompanying them, or for supplying their messes or canteens when such forces take part in the common defence effort.</t>
  </si>
  <si>
    <t>Bill of exchange awaiting acceptance</t>
  </si>
  <si>
    <t>ABT</t>
  </si>
  <si>
    <t>Hessian wrapped</t>
  </si>
  <si>
    <t>23</t>
  </si>
  <si>
    <t>gram per cubic centimetre</t>
  </si>
  <si>
    <t>Certification statements</t>
  </si>
  <si>
    <t>Christmas Island</t>
  </si>
  <si>
    <t>Christmas (l'Île)</t>
  </si>
  <si>
    <t>CX</t>
  </si>
  <si>
    <t>CXR</t>
  </si>
  <si>
    <t>ROMANIA</t>
  </si>
  <si>
    <t>Romanian Leu</t>
  </si>
  <si>
    <t>RON</t>
  </si>
  <si>
    <t>Civil action number</t>
  </si>
  <si>
    <t>End item</t>
  </si>
  <si>
    <t>0045</t>
  </si>
  <si>
    <t xml:space="preserve">ICI Company Identification System </t>
  </si>
  <si>
    <t xml:space="preserve">1) ICD org, Code, 1 4 5 8 9 n, xxxx/xxxx/organisation name//, 2) None
</t>
  </si>
  <si>
    <t>9910</t>
  </si>
  <si>
    <t>Hungary VAT number</t>
  </si>
  <si>
    <t>VATEX-EU-151-1D</t>
  </si>
  <si>
    <t xml:space="preserve">Exempt based on article 151, section 1 (d) of Council Directive 2006/112/EC </t>
  </si>
  <si>
    <t>The supply of goods or services to another Member State, intended for the armed forces of any State which is a party to the North Atlantic Treaty, other than the Member State of destination itself, for the use of those forces, or of the civilian staff accompanying them, or for supplying their messes or canteens when such forces take part in the common defence effort.</t>
  </si>
  <si>
    <t>Bill drawn by the creditor on the debtor but not yet accepted by the debtor.</t>
  </si>
  <si>
    <t>The service of hessian wrapping.</t>
  </si>
  <si>
    <t>theoretical pound</t>
  </si>
  <si>
    <t>The text contains certification statements.</t>
  </si>
  <si>
    <t>Cocos (Keeling) Islands (the)</t>
  </si>
  <si>
    <t>Cocos (les Îles)/ Keeling (les Îles)</t>
  </si>
  <si>
    <t>CC</t>
  </si>
  <si>
    <t>CCK</t>
  </si>
  <si>
    <t>BULGARIA</t>
  </si>
  <si>
    <t>Bulgarian Lev</t>
  </si>
  <si>
    <t>BGN</t>
  </si>
  <si>
    <t>A reference number identifying the civil action.</t>
  </si>
  <si>
    <t>A number specifying an end item.</t>
  </si>
  <si>
    <t>0046</t>
  </si>
  <si>
    <t xml:space="preserve">FUNLOC </t>
  </si>
  <si>
    <t xml:space="preserve">1) 6 Decimal digits,the first 3 denoting the country in a proprietary coding system. 2) None
</t>
  </si>
  <si>
    <t>9913</t>
  </si>
  <si>
    <t xml:space="preserve">Business Registers Network </t>
  </si>
  <si>
    <t>VATEX-EU-151-1E</t>
  </si>
  <si>
    <t xml:space="preserve">Exempt based on article 151, section 1 (e) of Council Directive 2006/112/EC </t>
  </si>
  <si>
    <t>The supply of goods or services to the armed forces of the United Kingdom stationed in the island of Cyprus pursuant to the Treaty of Establishment concerning the Republic of Cyprus, dated 16 August 1960, which are for the use of those forces, or of the civilian staff accompanying them, or for supplying their messes or canteens.</t>
  </si>
  <si>
    <t>Certified cheque</t>
  </si>
  <si>
    <t>ABU</t>
  </si>
  <si>
    <t>Polyethylene wrap packing</t>
  </si>
  <si>
    <t>25</t>
  </si>
  <si>
    <t>gram per square centimetre</t>
  </si>
  <si>
    <t>Additional export information</t>
  </si>
  <si>
    <t>Colombia</t>
  </si>
  <si>
    <t>Colombie (la)</t>
  </si>
  <si>
    <t>CO</t>
  </si>
  <si>
    <t>COL</t>
  </si>
  <si>
    <t>GUERNSEY</t>
  </si>
  <si>
    <t>Pound Sterling</t>
  </si>
  <si>
    <t>GBP</t>
  </si>
  <si>
    <t>Carrier's agent reference number</t>
  </si>
  <si>
    <t>AY</t>
  </si>
  <si>
    <t>Federal supply classification</t>
  </si>
  <si>
    <t>0047</t>
  </si>
  <si>
    <t xml:space="preserve">BULL ODI/DSA/UNIX Network </t>
  </si>
  <si>
    <t xml:space="preserve">1) Four numeric digits, 2) None
</t>
  </si>
  <si>
    <t>9914</t>
  </si>
  <si>
    <t xml:space="preserve">Österreichische Umsatzsteuer-Identifikationsnummer </t>
  </si>
  <si>
    <t>VATEX-EU-309</t>
  </si>
  <si>
    <t xml:space="preserve">Exempt based on article 309 of Council Directive 2006/112/EC </t>
  </si>
  <si>
    <t>Travel agents performed outside of EU.</t>
  </si>
  <si>
    <t>Payment by a pre-printed form stamped with the paying bank's certification on which instructions are given to an account holder (a bank or building society) to pay a stated sum to a named recipient .</t>
  </si>
  <si>
    <t>The service of packing in polyethylene wrapping.</t>
  </si>
  <si>
    <t>27</t>
  </si>
  <si>
    <t>theoretical ton</t>
  </si>
  <si>
    <t>The text contains additional export information.</t>
  </si>
  <si>
    <t>Comoros (the)</t>
  </si>
  <si>
    <t>Comores (les)</t>
  </si>
  <si>
    <t>KM</t>
  </si>
  <si>
    <t>COM</t>
  </si>
  <si>
    <t>ISLE OF MAN</t>
  </si>
  <si>
    <t>Reference number assigned by the carriers agent to a transaction.</t>
  </si>
  <si>
    <t>A code to specify a product's Federal supply classification.</t>
  </si>
  <si>
    <t>0048</t>
  </si>
  <si>
    <t xml:space="preserve">OSINZ </t>
  </si>
  <si>
    <t xml:space="preserve">1) 8 Digits (1-4 organisation), (5-8 Subnet ID), 2) None
</t>
  </si>
  <si>
    <t>9915</t>
  </si>
  <si>
    <t>VATEX-EU-AE</t>
  </si>
  <si>
    <t>Reverse charge</t>
  </si>
  <si>
    <t>Supports EN 16931-1 rule BR-AE-10</t>
  </si>
  <si>
    <t>Only use with VAT category code AE</t>
  </si>
  <si>
    <t>Local cheque</t>
  </si>
  <si>
    <t>ACF</t>
  </si>
  <si>
    <t>Miscellaneous treatment</t>
  </si>
  <si>
    <t>28</t>
  </si>
  <si>
    <t>kilogram per square metre</t>
  </si>
  <si>
    <t>Tariff statements</t>
  </si>
  <si>
    <t>Congo (the Democratic Republic of the)</t>
  </si>
  <si>
    <t>Congo (la République démocratique du)</t>
  </si>
  <si>
    <t>CD</t>
  </si>
  <si>
    <t>COD</t>
  </si>
  <si>
    <t>JERSEY</t>
  </si>
  <si>
    <t>Standard Carrier Alpha Code (SCAC) number</t>
  </si>
  <si>
    <t>Engineering data list</t>
  </si>
  <si>
    <t>0049</t>
  </si>
  <si>
    <t xml:space="preserve">Auckland Area Health </t>
  </si>
  <si>
    <t>VATEX-EU-D</t>
  </si>
  <si>
    <t>Only use with VAT category code E</t>
  </si>
  <si>
    <t>Indicates that the cheque is given local to the recipient.</t>
  </si>
  <si>
    <t>Miscellaneous treatment service.</t>
  </si>
  <si>
    <t>33</t>
  </si>
  <si>
    <t>kilopascal square metre per gram</t>
  </si>
  <si>
    <t>Description of parameters relating to a tariff.</t>
  </si>
  <si>
    <t>Congo (the)</t>
  </si>
  <si>
    <t>Congo (le)</t>
  </si>
  <si>
    <t>CG</t>
  </si>
  <si>
    <t>COG</t>
  </si>
  <si>
    <t>UNITED KINGDOM OF GREAT BRITAIN AND NORTHERN IRELAND (THE)</t>
  </si>
  <si>
    <t>For maritime shipments, this code qualifies a Standard Alpha Carrier Code (SCAC) as issued by the United Stated National Motor Traffic Association Inc.</t>
  </si>
  <si>
    <t>A code specifying the product's engineering data list.</t>
  </si>
  <si>
    <t>0050</t>
  </si>
  <si>
    <t xml:space="preserve">Firmenich </t>
  </si>
  <si>
    <t xml:space="preserve">1) XXXX/XXX XXXXXXX/FIRMENICH//, 2) XXXX/XXXXXXXXXX//
</t>
  </si>
  <si>
    <t>9918</t>
  </si>
  <si>
    <t>SOCIETY FOR WORLDWIDE INTERBANK FINANCIAL, TELECOMMUNICATION S.W.I.F.T</t>
  </si>
  <si>
    <t>VATEX-EU-F</t>
  </si>
  <si>
    <t>Second-hand goods - Indication that the VAT margin scheme for second-hand goods has been applied.</t>
  </si>
  <si>
    <t>ACH demand corporate trade payment (CTP) debit</t>
  </si>
  <si>
    <t>ACG</t>
  </si>
  <si>
    <t>Enamelling treatment</t>
  </si>
  <si>
    <t>34</t>
  </si>
  <si>
    <t>kilopascal per millimetre</t>
  </si>
  <si>
    <t>Medical history</t>
  </si>
  <si>
    <t>Cook Islands (the)</t>
  </si>
  <si>
    <t>Cook (les Îles)</t>
  </si>
  <si>
    <t>CK</t>
  </si>
  <si>
    <t>COK</t>
  </si>
  <si>
    <t>LIECHTENSTEIN</t>
  </si>
  <si>
    <t>Swiss Franc</t>
  </si>
  <si>
    <t>CHF</t>
  </si>
  <si>
    <t>Customs valuation decision number</t>
  </si>
  <si>
    <t>Milestone event number</t>
  </si>
  <si>
    <t>0051</t>
  </si>
  <si>
    <t xml:space="preserve">AGFA-DIS </t>
  </si>
  <si>
    <t xml:space="preserve">1) XXXX/AGFA-DIS/AGFA-DIS//, 2) None
</t>
  </si>
  <si>
    <t>9919</t>
  </si>
  <si>
    <t xml:space="preserve">Kennziffer des Unternehmensregisters </t>
  </si>
  <si>
    <t>VATEX-EU-G</t>
  </si>
  <si>
    <t>Export outside the EU</t>
  </si>
  <si>
    <t>Supports EN 16931-1 rule BR-G-10</t>
  </si>
  <si>
    <t>Only use with VAT category code G</t>
  </si>
  <si>
    <t>A debit transaction made through the ACH system to a demand deposit account using the CTP payment format.</t>
  </si>
  <si>
    <t>The service of providing enamelling treatment.</t>
  </si>
  <si>
    <t>35</t>
  </si>
  <si>
    <t>millilitre per square centimetre second</t>
  </si>
  <si>
    <t>Historical details of a patients medical events.</t>
  </si>
  <si>
    <t>Costa Rica</t>
  </si>
  <si>
    <t>Costa Rica (le)</t>
  </si>
  <si>
    <t>CR</t>
  </si>
  <si>
    <t>CRI</t>
  </si>
  <si>
    <t>SWITZERLAND</t>
  </si>
  <si>
    <t>Reference by an importing party to a previous decision made by a Customs administration regarding the valuation of goods.</t>
  </si>
  <si>
    <t>A number to identify a milestone event.</t>
  </si>
  <si>
    <t>0052</t>
  </si>
  <si>
    <t xml:space="preserve">Society of Motion Picture and Television Engineers (SMPTE) </t>
  </si>
  <si>
    <t xml:space="preserve">1) Three fields, First field = ICD, Second field = SMPTE, Third field = Society of Motion Picture and Television Engineers, 2) None, except that all fields are left
</t>
  </si>
  <si>
    <t>9920</t>
  </si>
  <si>
    <t xml:space="preserve">Agencia Española de Administración Tributaria </t>
  </si>
  <si>
    <t>VATEX-EU-I</t>
  </si>
  <si>
    <t>Works of art - Indication that the VAT margin scheme for works of art has been applied.</t>
  </si>
  <si>
    <t>ACH demand corporate trade exchange (CTX) credit</t>
  </si>
  <si>
    <t>ACH</t>
  </si>
  <si>
    <t>Heat treatment</t>
  </si>
  <si>
    <t>37</t>
  </si>
  <si>
    <t>ounce per square foot</t>
  </si>
  <si>
    <t>Conditions of sale or purchase</t>
  </si>
  <si>
    <t>Côte d'Ivoire</t>
  </si>
  <si>
    <t>Côte d'Ivoire (la)</t>
  </si>
  <si>
    <t>CI</t>
  </si>
  <si>
    <t>CIV</t>
  </si>
  <si>
    <t>WIR Euro</t>
  </si>
  <si>
    <t>CHE</t>
  </si>
  <si>
    <t>End use authorization number</t>
  </si>
  <si>
    <t>Lot number</t>
  </si>
  <si>
    <t>0053</t>
  </si>
  <si>
    <t xml:space="preserve">Migros_Network M_NETOPZ </t>
  </si>
  <si>
    <t xml:space="preserve">1) MIGROS, MGB, 2) None
</t>
  </si>
  <si>
    <t>VATEX-EU-IC</t>
  </si>
  <si>
    <t>Supports EN 16931-1 rule BR-IC-10</t>
  </si>
  <si>
    <t>Only use with VAT category code K</t>
  </si>
  <si>
    <t>A credit transaction made through the ACH system to a demand deposit account using the CTX payment format.</t>
  </si>
  <si>
    <t>The service of treating with heat.</t>
  </si>
  <si>
    <t>38</t>
  </si>
  <si>
    <t>ounce per square foot per 0,01inch</t>
  </si>
  <si>
    <t>(4490) (4372) Additional information regarding terms and conditions which apply to the transaction.</t>
  </si>
  <si>
    <t>Croatia</t>
  </si>
  <si>
    <t>Croatie (la)</t>
  </si>
  <si>
    <t>HR</t>
  </si>
  <si>
    <t>HRV</t>
  </si>
  <si>
    <t>WIR Franc</t>
  </si>
  <si>
    <t>CHW</t>
  </si>
  <si>
    <t>Reference issued by a Customs administration authorizing a preferential rate of duty if a product is used for a specified purpose, see: 1001 = 990.</t>
  </si>
  <si>
    <t>A number indicating the lot number of a product.</t>
  </si>
  <si>
    <t>0054</t>
  </si>
  <si>
    <t xml:space="preserve">ISO6523 - ICDPCR </t>
  </si>
  <si>
    <t xml:space="preserve">1) As per Addendum 2 ISO 8348, 2) None
</t>
  </si>
  <si>
    <t>9922</t>
  </si>
  <si>
    <t>Andorra VAT number</t>
  </si>
  <si>
    <t>VATEX-EU-J</t>
  </si>
  <si>
    <t>Collectors' items and antiques - Indication that the VAT margin scheme for collector’s items and antiques has been applied.</t>
  </si>
  <si>
    <t>ACH demand corporate trade exchange (CTX) debit</t>
  </si>
  <si>
    <t>ACI</t>
  </si>
  <si>
    <t>Plating treatment</t>
  </si>
  <si>
    <t>40</t>
  </si>
  <si>
    <t>millilitre per second</t>
  </si>
  <si>
    <t>Contract document type</t>
  </si>
  <si>
    <t>Cuba</t>
  </si>
  <si>
    <t>CU</t>
  </si>
  <si>
    <t>CUB</t>
  </si>
  <si>
    <t>CHINA</t>
  </si>
  <si>
    <t>Yuan Renminbi</t>
  </si>
  <si>
    <t>CNY</t>
  </si>
  <si>
    <t>Anti-dumping case number</t>
  </si>
  <si>
    <t>BC</t>
  </si>
  <si>
    <t>National drug code 4-4-2 format</t>
  </si>
  <si>
    <t>0055</t>
  </si>
  <si>
    <t xml:space="preserve">Energy Net </t>
  </si>
  <si>
    <t xml:space="preserve">1) AFI, ICD, country code, routing domain, Area, ID, SEL, 2) None
</t>
  </si>
  <si>
    <t>9923</t>
  </si>
  <si>
    <t>Albania VAT number</t>
  </si>
  <si>
    <t>VATEX-EU-O</t>
  </si>
  <si>
    <t>Not subject to VAT</t>
  </si>
  <si>
    <t>Supports EN 16931-1 rule BR-O-10</t>
  </si>
  <si>
    <t>Only use with VAT category code O</t>
  </si>
  <si>
    <t>A debit transaction made through the ACH system to a demand account using the CTX payment format.</t>
  </si>
  <si>
    <t>The service of providing plating treatment.</t>
  </si>
  <si>
    <t>41</t>
  </si>
  <si>
    <t>millilitre per minute</t>
  </si>
  <si>
    <t>[4422] Textual representation of the type of contract.</t>
  </si>
  <si>
    <t>Curaçao</t>
  </si>
  <si>
    <t>CW</t>
  </si>
  <si>
    <t>CUW</t>
  </si>
  <si>
    <t>JAPAN</t>
  </si>
  <si>
    <t>Yen</t>
  </si>
  <si>
    <t>JPY</t>
  </si>
  <si>
    <t>Reference issued by a Customs administration pertaining to a past or current investigation of goods "dumped" at a price lower than the exporter's domestic market price.</t>
  </si>
  <si>
    <t>A code identifying the product in national drug format 4-4-2.</t>
  </si>
  <si>
    <t>0056</t>
  </si>
  <si>
    <t xml:space="preserve">Nokia Object Identifiers (NOI) </t>
  </si>
  <si>
    <t xml:space="preserve">1) ICD (fixed length 4 digits), Organization code (variable length up to 14 characters), Organization name (variable length up to 250 characters), 2) None
</t>
  </si>
  <si>
    <t>9924</t>
  </si>
  <si>
    <t>Bosnia and Herzegovina VAT number</t>
  </si>
  <si>
    <t>Credit transfer</t>
  </si>
  <si>
    <t>Virement</t>
  </si>
  <si>
    <t>ACJ</t>
  </si>
  <si>
    <t>Painting</t>
  </si>
  <si>
    <t>56</t>
  </si>
  <si>
    <t>sitas</t>
  </si>
  <si>
    <t>ABE</t>
  </si>
  <si>
    <t>Additional terms and/or conditions (documentary credit)</t>
  </si>
  <si>
    <t>Cyprus</t>
  </si>
  <si>
    <t>Chypre</t>
  </si>
  <si>
    <t>CY</t>
  </si>
  <si>
    <t>CYP</t>
  </si>
  <si>
    <t>BHUTAN</t>
  </si>
  <si>
    <t>Indian Rupee</t>
  </si>
  <si>
    <t>INR</t>
  </si>
  <si>
    <t>Customs tariff number</t>
  </si>
  <si>
    <t>National drug code 5-3-2 format</t>
  </si>
  <si>
    <t>0057</t>
  </si>
  <si>
    <t xml:space="preserve">Saint Gobain </t>
  </si>
  <si>
    <t xml:space="preserve">1) ICD 4 digits, (AFI 47 followed by a 4 digit ICD), 2) None
</t>
  </si>
  <si>
    <t>9925</t>
  </si>
  <si>
    <t>Belgium VAT number</t>
  </si>
  <si>
    <t>Payment by credit movement of funds from one account to another.</t>
  </si>
  <si>
    <t>The service of painting.</t>
  </si>
  <si>
    <t>57</t>
  </si>
  <si>
    <t>mesh</t>
  </si>
  <si>
    <t>(4260) Additional terms and/or conditions to the documentary credit.</t>
  </si>
  <si>
    <t>Czechia</t>
  </si>
  <si>
    <t>Tchéquie (la)</t>
  </si>
  <si>
    <t>CZ</t>
  </si>
  <si>
    <t>CZE</t>
  </si>
  <si>
    <t>INDIA</t>
  </si>
  <si>
    <t>(7357) Code number of the goods in accordance with the tariff nomenclature system of classification in use where the Customs declaration is made.</t>
  </si>
  <si>
    <t>A code identifying the product in national drug format 5-3-2.</t>
  </si>
  <si>
    <t>0058</t>
  </si>
  <si>
    <t xml:space="preserve">Siemens Corporate Network </t>
  </si>
  <si>
    <t xml:space="preserve">1) cccc(ICD) SCN (Siemens Corporate Network), 2) No check digits as in general the whole message has a checking mechanism.
</t>
  </si>
  <si>
    <t>9926</t>
  </si>
  <si>
    <t>Bulgaria VAT number</t>
  </si>
  <si>
    <t>Debit transfer</t>
  </si>
  <si>
    <t>ACK</t>
  </si>
  <si>
    <t>Polishing</t>
  </si>
  <si>
    <t>58</t>
  </si>
  <si>
    <t>net kilogram</t>
  </si>
  <si>
    <t>Instructions or information about standby documentary</t>
  </si>
  <si>
    <t>Denmark</t>
  </si>
  <si>
    <t>Danemark (le)</t>
  </si>
  <si>
    <t>DK</t>
  </si>
  <si>
    <t>DNK</t>
  </si>
  <si>
    <t>AMERICAN SAMOA</t>
  </si>
  <si>
    <t>US Dollar</t>
  </si>
  <si>
    <t>USD</t>
  </si>
  <si>
    <t>Declarant's reference number</t>
  </si>
  <si>
    <t>National drug code 5-4-1 format</t>
  </si>
  <si>
    <t>0059</t>
  </si>
  <si>
    <t xml:space="preserve">DANZNET </t>
  </si>
  <si>
    <t xml:space="preserve">1) Between 1 - 4 characters (letters, digits and hyphens only). 2) Between 1 - 12 characters (letters, digits and hyphens only).
</t>
  </si>
  <si>
    <t>9927</t>
  </si>
  <si>
    <t>Switzerland VAT number</t>
  </si>
  <si>
    <t>Payment by debit movement of funds from one account to another.</t>
  </si>
  <si>
    <t>The service of polishing.</t>
  </si>
  <si>
    <t>59</t>
  </si>
  <si>
    <t>part per million</t>
  </si>
  <si>
    <t>credit Instruction or information about a standby documentary credit.</t>
  </si>
  <si>
    <t>Djibouti</t>
  </si>
  <si>
    <t>DJ</t>
  </si>
  <si>
    <t>DJI</t>
  </si>
  <si>
    <t>BONAIRE, SINT EUSTATIUS AND SABA</t>
  </si>
  <si>
    <t>Unique reference number assigned to a document or a message by the declarant for identification purposes.</t>
  </si>
  <si>
    <t>A code identifying the product in national drug format 5-4-1.</t>
  </si>
  <si>
    <t>0061</t>
  </si>
  <si>
    <t xml:space="preserve">SOFFEX OSI </t>
  </si>
  <si>
    <t xml:space="preserve">1) 4 numeric digits, 2) None
</t>
  </si>
  <si>
    <t>9928</t>
  </si>
  <si>
    <t>Cyprus VAT number</t>
  </si>
  <si>
    <t>ACH demand cash concentration/disbursement plus (CCD+)</t>
  </si>
  <si>
    <t>ACL</t>
  </si>
  <si>
    <t>Priming</t>
  </si>
  <si>
    <t>60</t>
  </si>
  <si>
    <t>percent weight</t>
  </si>
  <si>
    <t>ABG</t>
  </si>
  <si>
    <t>Instructions or information about partial shipment(s)</t>
  </si>
  <si>
    <t>Dominica</t>
  </si>
  <si>
    <t>Dominique (la)</t>
  </si>
  <si>
    <t>DM</t>
  </si>
  <si>
    <t>DMA</t>
  </si>
  <si>
    <t>BRITISH INDIAN OCEAN TERRITORY (THE)</t>
  </si>
  <si>
    <t>Repair estimate number</t>
  </si>
  <si>
    <t>National drug code 5-4-2 format</t>
  </si>
  <si>
    <t>0062</t>
  </si>
  <si>
    <t xml:space="preserve">KPN OVN </t>
  </si>
  <si>
    <t xml:space="preserve">1) ICD 4 digits, 2) None
</t>
  </si>
  <si>
    <t>9929</t>
  </si>
  <si>
    <t>Czech Republic VAT number</t>
  </si>
  <si>
    <t>credit A credit transaction made through the ACH system to a demand deposit account using the CCD+ payment format.</t>
  </si>
  <si>
    <t>The service of priming.</t>
  </si>
  <si>
    <t>61</t>
  </si>
  <si>
    <t>part per billion (US)</t>
  </si>
  <si>
    <t>Instructions or information about partial shipment(s).</t>
  </si>
  <si>
    <t>Dominican Republic (the)</t>
  </si>
  <si>
    <t>dominicaine (la République)</t>
  </si>
  <si>
    <t>DO</t>
  </si>
  <si>
    <t>DOM</t>
  </si>
  <si>
    <t>ECUADOR</t>
  </si>
  <si>
    <t>A number identifying a repair estimate.</t>
  </si>
  <si>
    <t>A code identifying the product in national drug format 5-4-2.</t>
  </si>
  <si>
    <t>0063</t>
  </si>
  <si>
    <t xml:space="preserve">ascomOSINet </t>
  </si>
  <si>
    <t xml:space="preserve">1) ICD 4 digits, 2) None Display Requirements : All fields are left justified Character Repertoire :
</t>
  </si>
  <si>
    <t>9930</t>
  </si>
  <si>
    <t>Germany VAT number</t>
  </si>
  <si>
    <t>ACM</t>
  </si>
  <si>
    <t>Preservation treatment</t>
  </si>
  <si>
    <t>74</t>
  </si>
  <si>
    <t>millipascal</t>
  </si>
  <si>
    <t>ABH</t>
  </si>
  <si>
    <t>Instructions or information about transhipment(s)</t>
  </si>
  <si>
    <t>Ecuador</t>
  </si>
  <si>
    <t>Équateur (l')</t>
  </si>
  <si>
    <t>EC</t>
  </si>
  <si>
    <t>ECU</t>
  </si>
  <si>
    <t>EL SALVADOR</t>
  </si>
  <si>
    <t>Customs decision request number</t>
  </si>
  <si>
    <t>National drug code</t>
  </si>
  <si>
    <t>0064</t>
  </si>
  <si>
    <t xml:space="preserve">UTC: Uniforme Transport Code </t>
  </si>
  <si>
    <t xml:space="preserve">1) ICD Code: 4 digits, Organization code: minimum 1, maximum 8 digits, Sequence number: minimum 1, maximum 8 digits, 2) None
</t>
  </si>
  <si>
    <t>9931</t>
  </si>
  <si>
    <t>Estonia VAT number</t>
  </si>
  <si>
    <t>debit A debit transaction made through the ACH system to a demand deposit account using the CCD+ payment format.</t>
  </si>
  <si>
    <t>The service of preservation treatment.</t>
  </si>
  <si>
    <t>77</t>
  </si>
  <si>
    <t>milli-inch</t>
  </si>
  <si>
    <t>Instructions or information about transhipment(s).</t>
  </si>
  <si>
    <t>Egypt</t>
  </si>
  <si>
    <t>Égypte (l')</t>
  </si>
  <si>
    <t>EG</t>
  </si>
  <si>
    <t>EGY</t>
  </si>
  <si>
    <t>GUAM</t>
  </si>
  <si>
    <t>Reference issued by Customs pertaining to a pending tariff classification decision requested by an importer or agent.</t>
  </si>
  <si>
    <t>A code specifying the national drug classification.</t>
  </si>
  <si>
    <t>0065</t>
  </si>
  <si>
    <t xml:space="preserve">SOLVAY OSI CODING </t>
  </si>
  <si>
    <t xml:space="preserve">1) Two octets, fixed length. The particular values of 00-00 (all zeros) and FF-FF (allones) will be reserved, so that addresses are able to comply with ECMA-117, where the ISO 6523 organization code is mapped to ECMA-117 subnetwork. This structure also permits compliance with GOSIP (FIPS PUB 146), 2) No check digits will be used
</t>
  </si>
  <si>
    <t>9932</t>
  </si>
  <si>
    <t>United Kingdom VAT number</t>
  </si>
  <si>
    <t>ACH prearranged payment and deposit (PPD)</t>
  </si>
  <si>
    <t>ACS</t>
  </si>
  <si>
    <t>Fitting</t>
  </si>
  <si>
    <t>80</t>
  </si>
  <si>
    <t>pound per square inch absolute</t>
  </si>
  <si>
    <t>ABI</t>
  </si>
  <si>
    <t>Additional handling instructions documentary credit</t>
  </si>
  <si>
    <t>El Salvador</t>
  </si>
  <si>
    <t>SV</t>
  </si>
  <si>
    <t>SLV</t>
  </si>
  <si>
    <t>HAITI</t>
  </si>
  <si>
    <t>Sub-house bill of lading number</t>
  </si>
  <si>
    <t>Part number</t>
  </si>
  <si>
    <t>0066</t>
  </si>
  <si>
    <t xml:space="preserve">Roche Corporate Network </t>
  </si>
  <si>
    <t xml:space="preserve">As per Addendum 2 ISO 8348
</t>
  </si>
  <si>
    <t>9933</t>
  </si>
  <si>
    <t>Greece VAT number</t>
  </si>
  <si>
    <t>A consumer credit transaction made through the ACH system to a demand deposit or savings account.</t>
  </si>
  <si>
    <t>Fitting service.</t>
  </si>
  <si>
    <t>81</t>
  </si>
  <si>
    <t>henry</t>
  </si>
  <si>
    <t>Additional handling instructions for a documentary credit.</t>
  </si>
  <si>
    <t>Equatorial Guinea</t>
  </si>
  <si>
    <t>Guinée équatoriale (la)</t>
  </si>
  <si>
    <t>GQ</t>
  </si>
  <si>
    <t>GNQ</t>
  </si>
  <si>
    <t>MARSHALL ISLANDS (THE)</t>
  </si>
  <si>
    <t>Reference assigned to a sub-house bill of lading.</t>
  </si>
  <si>
    <t>A number indicating the part.</t>
  </si>
  <si>
    <t>0067</t>
  </si>
  <si>
    <t xml:space="preserve">ZellwegerOSINet </t>
  </si>
  <si>
    <t>9934</t>
  </si>
  <si>
    <t>Croatia VAT number</t>
  </si>
  <si>
    <t>ACH savings cash concentration/disbursement (CCD) credit</t>
  </si>
  <si>
    <t>ADC</t>
  </si>
  <si>
    <t>Consolidation</t>
  </si>
  <si>
    <t>85</t>
  </si>
  <si>
    <t>foot pound-force</t>
  </si>
  <si>
    <t>ABJ</t>
  </si>
  <si>
    <t>Domestic routing information</t>
  </si>
  <si>
    <t>Eritrea</t>
  </si>
  <si>
    <t>Érythrée (l')</t>
  </si>
  <si>
    <t>ER</t>
  </si>
  <si>
    <t>ERI</t>
  </si>
  <si>
    <t>MICRONESIA (FEDERATED STATES OF)</t>
  </si>
  <si>
    <t>Tax payment identifier</t>
  </si>
  <si>
    <t>Local Stock Number (LSN)</t>
  </si>
  <si>
    <t>0068</t>
  </si>
  <si>
    <t xml:space="preserve">Intel Corporation OSI </t>
  </si>
  <si>
    <t xml:space="preserve">1) 4 Numeric digits, 2) None
</t>
  </si>
  <si>
    <t>9935</t>
  </si>
  <si>
    <t>Ireland VAT number</t>
  </si>
  <si>
    <t>A credit transaction made through the ACH system to a demand deposit or savings account.</t>
  </si>
  <si>
    <t>The service of consolidating multiple consignments into one shipment.</t>
  </si>
  <si>
    <t>87</t>
  </si>
  <si>
    <t>pound per cubic foot</t>
  </si>
  <si>
    <t>Information regarding the domestic routing.</t>
  </si>
  <si>
    <t>Estonia</t>
  </si>
  <si>
    <t>Estonie (l')</t>
  </si>
  <si>
    <t>EE</t>
  </si>
  <si>
    <t>EST</t>
  </si>
  <si>
    <t>NORTHERN MARIANA ISLANDS (THE)</t>
  </si>
  <si>
    <t>[1168] Reference number identifying a payment of a duty or tax e.g. under a transit procedure.</t>
  </si>
  <si>
    <t>A local number assigned to an item of stock.</t>
  </si>
  <si>
    <t>0069</t>
  </si>
  <si>
    <t xml:space="preserve">SITA Object Identifier Tree </t>
  </si>
  <si>
    <t xml:space="preserve">1) ISO(1), identified organization(3), sita(00xx), 2) None
</t>
  </si>
  <si>
    <t>9936</t>
  </si>
  <si>
    <t>Liechtenstein VAT number</t>
  </si>
  <si>
    <t>ACH savings cash concentration/disbursement (CCD) debit</t>
  </si>
  <si>
    <t>ADE</t>
  </si>
  <si>
    <t>Bill of lading</t>
  </si>
  <si>
    <t>89</t>
  </si>
  <si>
    <t>poise</t>
  </si>
  <si>
    <t>Chargeable category of equipment</t>
  </si>
  <si>
    <t>Eswatini</t>
  </si>
  <si>
    <t>Eswatini (l')</t>
  </si>
  <si>
    <t>SZ</t>
  </si>
  <si>
    <t>SWZ</t>
  </si>
  <si>
    <t>PALAU</t>
  </si>
  <si>
    <t>Quota number</t>
  </si>
  <si>
    <t>Next higher assembly number</t>
  </si>
  <si>
    <t>0070</t>
  </si>
  <si>
    <t xml:space="preserve">DaimlerChrysler Corporate Network </t>
  </si>
  <si>
    <t xml:space="preserve">1) cccc (ICD) DCCN (DaimlerChrysler Corporate Network), 2) No check digits as in general the whole message has a checking mechanism
</t>
  </si>
  <si>
    <t>9937</t>
  </si>
  <si>
    <t>Lithuania VAT number</t>
  </si>
  <si>
    <t>A debit transaction made through the ACH system to a savings account using the CCD payment format.</t>
  </si>
  <si>
    <t>The service of providing a bill of lading document.</t>
  </si>
  <si>
    <t>91</t>
  </si>
  <si>
    <t>stokes</t>
  </si>
  <si>
    <t>Equipment types are coded by category for financial purposes.</t>
  </si>
  <si>
    <t>Ethiopia</t>
  </si>
  <si>
    <t>Éthiopie (l')</t>
  </si>
  <si>
    <t>ET</t>
  </si>
  <si>
    <t>ETH</t>
  </si>
  <si>
    <t>PANAMA</t>
  </si>
  <si>
    <t>Reference number allocated by a government authority to identify a quota.</t>
  </si>
  <si>
    <t>A number specifying the next higher assembly or component into which the product is being incorporated.</t>
  </si>
  <si>
    <t>0071</t>
  </si>
  <si>
    <t xml:space="preserve">LEGO /OSI NETWORK </t>
  </si>
  <si>
    <t xml:space="preserve">1) Three fields: First field = ICD, Second field = Organization Code, Third field = Organization Name, 2) None
</t>
  </si>
  <si>
    <t>9938</t>
  </si>
  <si>
    <t>Luxemburg VAT number</t>
  </si>
  <si>
    <t>ACH savings corporate trade payment (CTP) credit</t>
  </si>
  <si>
    <t>ADJ</t>
  </si>
  <si>
    <t>Airbag</t>
  </si>
  <si>
    <t>1I</t>
  </si>
  <si>
    <t>fixed rate</t>
  </si>
  <si>
    <t>Government information</t>
  </si>
  <si>
    <t>Falkland Islands (the) [Malvinas]</t>
  </si>
  <si>
    <t>Falkland (les Îles)/Malouines (les Îles)</t>
  </si>
  <si>
    <t>FK</t>
  </si>
  <si>
    <t>FLK</t>
  </si>
  <si>
    <t>PUERTO RICO</t>
  </si>
  <si>
    <t>Transit (onward carriage) guarantee (bond) number</t>
  </si>
  <si>
    <t>BK</t>
  </si>
  <si>
    <t>Data category</t>
  </si>
  <si>
    <t>0072</t>
  </si>
  <si>
    <t xml:space="preserve">NAVISTAR/OSI Network </t>
  </si>
  <si>
    <t xml:space="preserve">1) Three fields: First field = ICD, Second field = NAVISTAR, Third field = International Truck and Engine Corporation, 2) None
</t>
  </si>
  <si>
    <t>9939</t>
  </si>
  <si>
    <t>Latvia VAT number</t>
  </si>
  <si>
    <t>A credit transaction made through the ACH system to a savings account using the CTP payment format.</t>
  </si>
  <si>
    <t>The service of surrounding a product with an air bag.</t>
  </si>
  <si>
    <t>2A</t>
  </si>
  <si>
    <t>radian per second</t>
  </si>
  <si>
    <t>Information pertaining to government.</t>
  </si>
  <si>
    <t>Faroe Islands (the)</t>
  </si>
  <si>
    <t>Féroé (les Îles)</t>
  </si>
  <si>
    <t>FO</t>
  </si>
  <si>
    <t>FRO</t>
  </si>
  <si>
    <t>TIMOR-LESTE</t>
  </si>
  <si>
    <t>Reference number to identify the guarantee or security provided for Customs transit operation (CCC).</t>
  </si>
  <si>
    <t>A code specifying a category of data.</t>
  </si>
  <si>
    <t>0073</t>
  </si>
  <si>
    <t xml:space="preserve">ICD Formatted ATM address </t>
  </si>
  <si>
    <t xml:space="preserve">1) Format: /XXXX/xxxxxxx/Organization Name//, Example: /XXXX/000000/Newbridge Network Corporation//, The xxxxxx field is a 6-digit BCD encoded number. 2) There are no check digits
</t>
  </si>
  <si>
    <t>9940</t>
  </si>
  <si>
    <t>Monaco VAT number</t>
  </si>
  <si>
    <t>ACH savings corporate trade payment (CTP) debit</t>
  </si>
  <si>
    <t>ADK</t>
  </si>
  <si>
    <t>Transfer</t>
  </si>
  <si>
    <t>2B</t>
  </si>
  <si>
    <t>radian per second squared</t>
  </si>
  <si>
    <t>ABM</t>
  </si>
  <si>
    <t>Onward routing information</t>
  </si>
  <si>
    <t>Fiji</t>
  </si>
  <si>
    <t>Fidji (les)</t>
  </si>
  <si>
    <t>FJ</t>
  </si>
  <si>
    <t>FJI</t>
  </si>
  <si>
    <t>TURKS AND CAICOS ISLANDS (THE)</t>
  </si>
  <si>
    <t>Customs guarantee number</t>
  </si>
  <si>
    <t>BL</t>
  </si>
  <si>
    <t>Control number</t>
  </si>
  <si>
    <t>0074</t>
  </si>
  <si>
    <t xml:space="preserve">ARINC </t>
  </si>
  <si>
    <t xml:space="preserve">1) ISO (1), identified organization (3), arinc (00xx), 2) None
</t>
  </si>
  <si>
    <t>9941</t>
  </si>
  <si>
    <t>Montenegro VAT number</t>
  </si>
  <si>
    <t>A debit transaction made through the ACH system to a savings account using the CTP payment format.</t>
  </si>
  <si>
    <t>The service of transferring.</t>
  </si>
  <si>
    <t>2C</t>
  </si>
  <si>
    <t>roentgen</t>
  </si>
  <si>
    <t>The text contains onward routing information.</t>
  </si>
  <si>
    <t>Finland</t>
  </si>
  <si>
    <t>Finlande (la)</t>
  </si>
  <si>
    <t>FI</t>
  </si>
  <si>
    <t>FIN</t>
  </si>
  <si>
    <t>UNITED STATES MINOR OUTLYING ISLANDS (THE)</t>
  </si>
  <si>
    <t>Reference assigned to a Customs guarantee.</t>
  </si>
  <si>
    <t>To specify the control number.</t>
  </si>
  <si>
    <t>0075</t>
  </si>
  <si>
    <t xml:space="preserve">Alcanet/Alcatel-Alsthom Corporate Network </t>
  </si>
  <si>
    <t xml:space="preserve">1) cccc (ICD) Alcanet, 2) No check digits as in general the whole message has a checking mechanism
</t>
  </si>
  <si>
    <t>9942</t>
  </si>
  <si>
    <t>Macedonia, the former Yugoslav Republic of VAT number</t>
  </si>
  <si>
    <t>ACH savings corporate trade exchange (CTX) credit</t>
  </si>
  <si>
    <t>ADL</t>
  </si>
  <si>
    <t>Slipsheet</t>
  </si>
  <si>
    <t>2G</t>
  </si>
  <si>
    <t>volt AC</t>
  </si>
  <si>
    <t>Accounting information</t>
  </si>
  <si>
    <t>France</t>
  </si>
  <si>
    <t>France (la)</t>
  </si>
  <si>
    <t>FR</t>
  </si>
  <si>
    <t>FRA</t>
  </si>
  <si>
    <t>UNITED STATES OF AMERICA (THE)</t>
  </si>
  <si>
    <t>Replacing part number</t>
  </si>
  <si>
    <t>Special material identification code</t>
  </si>
  <si>
    <t>0076</t>
  </si>
  <si>
    <t xml:space="preserve">Sistema Italiano di Identificazione di ogetti gestito da UNINFO </t>
  </si>
  <si>
    <t xml:space="preserve">1) Six digits. Organization name: variable length up to 250 characters, 2) No check digits
</t>
  </si>
  <si>
    <t>9943</t>
  </si>
  <si>
    <t>Malta VAT number</t>
  </si>
  <si>
    <t>A credit transaction made through the ACH system to a savings account using the CTX payment format.</t>
  </si>
  <si>
    <t>The service of securing a stack of products on a slipsheet.</t>
  </si>
  <si>
    <t>2H</t>
  </si>
  <si>
    <t>volt DC</t>
  </si>
  <si>
    <t>[4410] The text contains information related to accounting.</t>
  </si>
  <si>
    <t>French Guiana</t>
  </si>
  <si>
    <t>Guyane française (la )</t>
  </si>
  <si>
    <t>GF</t>
  </si>
  <si>
    <t>GUF</t>
  </si>
  <si>
    <t>VIRGIN ISLANDS (BRITISH)</t>
  </si>
  <si>
    <t>New part number which replaces the existing part number.</t>
  </si>
  <si>
    <t>A number to identify the special material code.</t>
  </si>
  <si>
    <t>0077</t>
  </si>
  <si>
    <t xml:space="preserve">Sistema Italiano di Indirizzamento di Reti OSI Gestito da UNINFO </t>
  </si>
  <si>
    <t xml:space="preserve">1) To be defined, 2) Display Requirements : To be defined Character Repertoire :
</t>
  </si>
  <si>
    <t>9944</t>
  </si>
  <si>
    <t>Netherlands VAT number</t>
  </si>
  <si>
    <t>ACH savings corporate trade exchange (CTX) debit</t>
  </si>
  <si>
    <t>ADM</t>
  </si>
  <si>
    <t>Binding</t>
  </si>
  <si>
    <t>2I</t>
  </si>
  <si>
    <t>British thermal unit (international table) per hour</t>
  </si>
  <si>
    <t>ABO</t>
  </si>
  <si>
    <t>Discrepancy information</t>
  </si>
  <si>
    <t>French Polynesia</t>
  </si>
  <si>
    <t>Polynésie française (la)</t>
  </si>
  <si>
    <t>PF</t>
  </si>
  <si>
    <t>PYF</t>
  </si>
  <si>
    <t>VIRGIN ISLANDS (U.S.)</t>
  </si>
  <si>
    <t>Seller's catalogue number</t>
  </si>
  <si>
    <t>Locally assigned control number</t>
  </si>
  <si>
    <t>0078</t>
  </si>
  <si>
    <t xml:space="preserve">Mitel terminal or switching equipment </t>
  </si>
  <si>
    <t xml:space="preserve">1) XXX/MITEL/Mitel Corporation//, 2) None
</t>
  </si>
  <si>
    <t>9945</t>
  </si>
  <si>
    <t>Poland VAT number</t>
  </si>
  <si>
    <t>A debit transaction made through the ACH system to a savings account using the CTX payment format.</t>
  </si>
  <si>
    <t>Binding service.</t>
  </si>
  <si>
    <t>2J</t>
  </si>
  <si>
    <t>cubic centimetre per second</t>
  </si>
  <si>
    <t>Free text or coded information to indicate a specific discrepancy.</t>
  </si>
  <si>
    <t>French Southern Territories (the)</t>
  </si>
  <si>
    <t>Terres australes françaises (les)</t>
  </si>
  <si>
    <t>TF</t>
  </si>
  <si>
    <t>ATF</t>
  </si>
  <si>
    <t>AUSTRALIA</t>
  </si>
  <si>
    <t>Australian Dollar</t>
  </si>
  <si>
    <t>AUD</t>
  </si>
  <si>
    <t>Identification number assigned to a seller's catalogue.</t>
  </si>
  <si>
    <t>A number assigned locally for control purposes.</t>
  </si>
  <si>
    <t>0079</t>
  </si>
  <si>
    <t xml:space="preserve">ATM Forum </t>
  </si>
  <si>
    <t xml:space="preserve">1) Format includes 2 fields, First field = ICD, Second field = Domains Specific Part,
</t>
  </si>
  <si>
    <t>9946</t>
  </si>
  <si>
    <t>Portugal VAT number</t>
  </si>
  <si>
    <t>ACH savings cash concentration/disbursement plus (CCD+)</t>
  </si>
  <si>
    <t>ADN</t>
  </si>
  <si>
    <t>Repair or replacement of broken returnable package</t>
  </si>
  <si>
    <t>2K</t>
  </si>
  <si>
    <t>cubic foot per hour</t>
  </si>
  <si>
    <t>ABP</t>
  </si>
  <si>
    <t>Confirmation instructions</t>
  </si>
  <si>
    <t>Gabon</t>
  </si>
  <si>
    <t>Gabon (le)</t>
  </si>
  <si>
    <t>GA</t>
  </si>
  <si>
    <t>GAB</t>
  </si>
  <si>
    <t>CHRISTMAS ISLAND</t>
  </si>
  <si>
    <t>Originator's reference</t>
  </si>
  <si>
    <t>Buyer's colour</t>
  </si>
  <si>
    <t>0080</t>
  </si>
  <si>
    <t xml:space="preserve">UK National Health Service Scheme, (EDIRA compliant) </t>
  </si>
  <si>
    <t>9947</t>
  </si>
  <si>
    <t>Romania VAT number</t>
  </si>
  <si>
    <t>credit A credit transaction made through the ACH system to a savings account using the CCD+ payment format.</t>
  </si>
  <si>
    <t>The service of repairing or replacing a broken returnable package.</t>
  </si>
  <si>
    <t>2L</t>
  </si>
  <si>
    <t>cubic foot per minute</t>
  </si>
  <si>
    <t>Documentary credit confirmation instructions.</t>
  </si>
  <si>
    <t>Gambia (the)</t>
  </si>
  <si>
    <t>Gambie (la)</t>
  </si>
  <si>
    <t>GM</t>
  </si>
  <si>
    <t>GMB</t>
  </si>
  <si>
    <t>COCOS (KEELING) ISLANDS (THE)</t>
  </si>
  <si>
    <t>A unique reference assigned by the originator.</t>
  </si>
  <si>
    <t>Colour assigned by buyer.</t>
  </si>
  <si>
    <t>0081</t>
  </si>
  <si>
    <t xml:space="preserve">International NSAP </t>
  </si>
  <si>
    <t xml:space="preserve">1) NSAP address (detailed document on structure can be supplied on request, 2) No check digit
</t>
  </si>
  <si>
    <t>9948</t>
  </si>
  <si>
    <t>Serbia VAT number</t>
  </si>
  <si>
    <t>Payment to bank account</t>
  </si>
  <si>
    <t>Paiement sur compte bancaire</t>
  </si>
  <si>
    <t>ADO</t>
  </si>
  <si>
    <t>Efficient logistics</t>
  </si>
  <si>
    <t>2M</t>
  </si>
  <si>
    <t>centimetre per second</t>
  </si>
  <si>
    <t>ABQ</t>
  </si>
  <si>
    <t>Method of issuance</t>
  </si>
  <si>
    <t>Georgia</t>
  </si>
  <si>
    <t>Géorgie (la)</t>
  </si>
  <si>
    <t>GE</t>
  </si>
  <si>
    <t>GEO</t>
  </si>
  <si>
    <t>HEARD ISLAND AND McDONALD ISLANDS</t>
  </si>
  <si>
    <t>Declarant's Customs identity number</t>
  </si>
  <si>
    <t>BP</t>
  </si>
  <si>
    <t>Buyer's part number</t>
  </si>
  <si>
    <t>0082</t>
  </si>
  <si>
    <t xml:space="preserve">Norwegian Telecommunications Authority's, NTA'S, EDI, identifier scheme (EDIRA compliant) </t>
  </si>
  <si>
    <t>9949</t>
  </si>
  <si>
    <t>Slovenia VAT number</t>
  </si>
  <si>
    <t>Payment by an arrangement for settling debts that is operated by the Post Office.</t>
  </si>
  <si>
    <t>A code indicating efficient logistics services.</t>
  </si>
  <si>
    <t>2N</t>
  </si>
  <si>
    <t>decibel</t>
  </si>
  <si>
    <t>Method of issuance of documentary credit.</t>
  </si>
  <si>
    <t>Germany</t>
  </si>
  <si>
    <t>Allemagne (l')</t>
  </si>
  <si>
    <t>DE</t>
  </si>
  <si>
    <t>DEU</t>
  </si>
  <si>
    <t>KIRIBATI</t>
  </si>
  <si>
    <t>Reference to the party whose posted bond or security is being declared in order to accept responsibility for a goods declaration and the applicable duties and taxes.</t>
  </si>
  <si>
    <t>Reference number assigned by the buyer to identify an article.</t>
  </si>
  <si>
    <t>0083</t>
  </si>
  <si>
    <t xml:space="preserve">Advanced Telecommunications Modules Limited, Corporate Network </t>
  </si>
  <si>
    <t xml:space="preserve">1) Format includes 2 fields : First field = ICD, Second field = Domain specific part, 2) None
</t>
  </si>
  <si>
    <t>9950</t>
  </si>
  <si>
    <t>Slovakia VAT number</t>
  </si>
  <si>
    <t>ADP</t>
  </si>
  <si>
    <t>Merchandising</t>
  </si>
  <si>
    <t>2P</t>
  </si>
  <si>
    <t>kilobyte</t>
  </si>
  <si>
    <t>Documents delivery instructions</t>
  </si>
  <si>
    <t>Ghana</t>
  </si>
  <si>
    <t>Ghana (le)</t>
  </si>
  <si>
    <t>GH</t>
  </si>
  <si>
    <t>GHA</t>
  </si>
  <si>
    <t>NAURU</t>
  </si>
  <si>
    <t>Importer reference number</t>
  </si>
  <si>
    <t>Variable measure product code</t>
  </si>
  <si>
    <t>0084</t>
  </si>
  <si>
    <t xml:space="preserve">Athens Chamber of Commerce &amp; Industry Scheme (EDIRA compliant) </t>
  </si>
  <si>
    <t>9951</t>
  </si>
  <si>
    <t>San Marino VAT number</t>
  </si>
  <si>
    <t>debit A debit transaction made through the ACH system to a savings account using the CCD+ payment format.</t>
  </si>
  <si>
    <t>A code indicating that merchandising services are in operation.</t>
  </si>
  <si>
    <t>2Q</t>
  </si>
  <si>
    <t>kilobecquerel</t>
  </si>
  <si>
    <t>Delivery instructions for documents required under a documentary credit.</t>
  </si>
  <si>
    <t>Gibraltar</t>
  </si>
  <si>
    <t>GI</t>
  </si>
  <si>
    <t>GIB</t>
  </si>
  <si>
    <t>NORFOLK ISLAND</t>
  </si>
  <si>
    <t>Reference number assigned by the importer to identify a particular shipment for his own purposes.</t>
  </si>
  <si>
    <t>A code assigned to identify a variable measure item.</t>
  </si>
  <si>
    <t>0085</t>
  </si>
  <si>
    <t xml:space="preserve">Swiss Chambers of Commerce Scheme (EDIRA) compliant </t>
  </si>
  <si>
    <t xml:space="preserve">999-999999-999999-9-99; useage of 100999999-999999-9-99 is prohibited, 1)18 numerical characters, organization ID (mandatory): 9 characters (first 3 char. may, indicate a registration office), organization part, OPI (optional): 6 char. OPI source indicator, OPIS (optional): 1 char. 2) Check digits (optional): last 2 char. Calculated mod 97 on used characters
</t>
  </si>
  <si>
    <t>9952</t>
  </si>
  <si>
    <t>Turkey VAT number</t>
  </si>
  <si>
    <t>Accepted bill of exchange</t>
  </si>
  <si>
    <t>ADQ</t>
  </si>
  <si>
    <t>Product mix</t>
  </si>
  <si>
    <t>2R</t>
  </si>
  <si>
    <t>kilocurie</t>
  </si>
  <si>
    <t>Additional conditions</t>
  </si>
  <si>
    <t>Greece</t>
  </si>
  <si>
    <t>Grèce (la)</t>
  </si>
  <si>
    <t>GR</t>
  </si>
  <si>
    <t>GRC</t>
  </si>
  <si>
    <t>USE code: EL</t>
  </si>
  <si>
    <t>TUVALU</t>
  </si>
  <si>
    <t>Export clearance instruction reference number</t>
  </si>
  <si>
    <t>Financial phase</t>
  </si>
  <si>
    <t>0086</t>
  </si>
  <si>
    <t xml:space="preserve">United States Council for International Business (USCIB) Scheme, (EDIRA compliant) </t>
  </si>
  <si>
    <t>9953</t>
  </si>
  <si>
    <t>Holy See (Vatican City State) VAT number</t>
  </si>
  <si>
    <t>Bill drawn by the creditor on the debtor and accepted by the debtor.</t>
  </si>
  <si>
    <t>A code indicating that product mixing services are in operation.</t>
  </si>
  <si>
    <t>2U</t>
  </si>
  <si>
    <t>megagram</t>
  </si>
  <si>
    <t>Additional conditions to the issuance of a documentary credit.</t>
  </si>
  <si>
    <t>Greenland</t>
  </si>
  <si>
    <t>Groenland (le)</t>
  </si>
  <si>
    <t>GL</t>
  </si>
  <si>
    <t>GRL</t>
  </si>
  <si>
    <t>CANADA</t>
  </si>
  <si>
    <t>Canadian Dollar</t>
  </si>
  <si>
    <t>CAD</t>
  </si>
  <si>
    <t>Reference number of the clearance instructions given by the consignor through different means.</t>
  </si>
  <si>
    <t>To specify as an item, the financial phase.</t>
  </si>
  <si>
    <t>0087</t>
  </si>
  <si>
    <t xml:space="preserve">National Federation of Chambers of Commerce &amp; Industry of Belgium, Scheme (EDIRA compliant) </t>
  </si>
  <si>
    <t>Referenced home-banking credit transfer</t>
  </si>
  <si>
    <t>ADR</t>
  </si>
  <si>
    <t>Other services</t>
  </si>
  <si>
    <t>2X</t>
  </si>
  <si>
    <t>metre per minute</t>
  </si>
  <si>
    <t>Information/instructions about additional amounts covered</t>
  </si>
  <si>
    <t>Grenada</t>
  </si>
  <si>
    <t>Grenade (la)</t>
  </si>
  <si>
    <t>GD</t>
  </si>
  <si>
    <t>GRD</t>
  </si>
  <si>
    <t>AFGHANISTAN</t>
  </si>
  <si>
    <t>Afghani</t>
  </si>
  <si>
    <t>AFN</t>
  </si>
  <si>
    <t>Import clearance instruction reference number</t>
  </si>
  <si>
    <t>Contract breakdown</t>
  </si>
  <si>
    <t>0089</t>
  </si>
  <si>
    <t xml:space="preserve">The Association of British Chambers of Commerce Ltd. Scheme, (EDIRA compliant) </t>
  </si>
  <si>
    <t>A referenced credit transfer initiated through home- banking.</t>
  </si>
  <si>
    <t>A code indicating that other non-specific services are in operation.</t>
  </si>
  <si>
    <t>2Y</t>
  </si>
  <si>
    <t>milliroentgen</t>
  </si>
  <si>
    <t>Additional amounts information/instruction.</t>
  </si>
  <si>
    <t>Guadeloupe</t>
  </si>
  <si>
    <t>Guadeloupe (la)</t>
  </si>
  <si>
    <t>GP</t>
  </si>
  <si>
    <t>GLP</t>
  </si>
  <si>
    <t>ALBANIA</t>
  </si>
  <si>
    <t>Lek</t>
  </si>
  <si>
    <t>ALL</t>
  </si>
  <si>
    <t>Reference number of the import clearance instructions given by the consignor/consignee through different means.</t>
  </si>
  <si>
    <t>To specify as an item, the contract breakdown.</t>
  </si>
  <si>
    <t>0090</t>
  </si>
  <si>
    <t xml:space="preserve">Internet IP addressing - ISO 6523 ICD encoding </t>
  </si>
  <si>
    <t xml:space="preserve">1) ICD, Organization Code, 1-14 characters, Organization name, up to 250 characters, 2) None, as the whole message has a checking mechanism
</t>
  </si>
  <si>
    <t>9957</t>
  </si>
  <si>
    <t>French VAT number</t>
  </si>
  <si>
    <t>Interbank debit transfer</t>
  </si>
  <si>
    <t>ADT</t>
  </si>
  <si>
    <t>Pick-up</t>
  </si>
  <si>
    <t>2Z</t>
  </si>
  <si>
    <t>millivolt</t>
  </si>
  <si>
    <t>Deferred payment termed additional</t>
  </si>
  <si>
    <t>Guam</t>
  </si>
  <si>
    <t>GU</t>
  </si>
  <si>
    <t>GUM</t>
  </si>
  <si>
    <t>ALGERIA</t>
  </si>
  <si>
    <t>Algerian Dinar</t>
  </si>
  <si>
    <t>DZD</t>
  </si>
  <si>
    <t>Goods declaration document identifier, Customs</t>
  </si>
  <si>
    <t>Technical phase</t>
  </si>
  <si>
    <t>0091</t>
  </si>
  <si>
    <t xml:space="preserve">Cisco Sysytems / OSI Network </t>
  </si>
  <si>
    <t xml:space="preserve">1) Three fields, First field = ICD, Second field = Organization Code, 1-14 characters, Third field = Organization Name, up to 150 characters, 2)
</t>
  </si>
  <si>
    <t>A debit transfer via interbank means.</t>
  </si>
  <si>
    <t>The service of picking up or collection of goods.</t>
  </si>
  <si>
    <t>3C</t>
  </si>
  <si>
    <t>manmonth</t>
  </si>
  <si>
    <t>Additional terms concerning deferred payment.</t>
  </si>
  <si>
    <t>Guatemala</t>
  </si>
  <si>
    <t>Guatemala (le)</t>
  </si>
  <si>
    <t>GT</t>
  </si>
  <si>
    <t>GTM</t>
  </si>
  <si>
    <t>ANGOLA</t>
  </si>
  <si>
    <t>Kwanza</t>
  </si>
  <si>
    <t>AOA</t>
  </si>
  <si>
    <t>[1426] Reference number, assigned or accepted by Customs, to identify a goods declaration.</t>
  </si>
  <si>
    <t>To specify as an item, the technical phase.</t>
  </si>
  <si>
    <t>0093</t>
  </si>
  <si>
    <t xml:space="preserve">Revenue Canada Business Number Registration (EDIRA compliant) </t>
  </si>
  <si>
    <t>Home-banking debit transfer</t>
  </si>
  <si>
    <t>ADW</t>
  </si>
  <si>
    <t>Chronic illness</t>
  </si>
  <si>
    <t>4C</t>
  </si>
  <si>
    <t>centistokes</t>
  </si>
  <si>
    <t>ABV</t>
  </si>
  <si>
    <t>Acceptance terms additional</t>
  </si>
  <si>
    <t>Guernsey</t>
  </si>
  <si>
    <t>Guernesey</t>
  </si>
  <si>
    <t>GG</t>
  </si>
  <si>
    <t>GGY</t>
  </si>
  <si>
    <t>ANGUILLA</t>
  </si>
  <si>
    <t>East Caribbean Dollar</t>
  </si>
  <si>
    <t>XCD</t>
  </si>
  <si>
    <t>Article number</t>
  </si>
  <si>
    <t>BU</t>
  </si>
  <si>
    <t>Dye lot number</t>
  </si>
  <si>
    <t>0094</t>
  </si>
  <si>
    <t xml:space="preserve">DEUTSCHER INDUSTRIE- UND HANDELSTAG (DIHT) Scheme (EDIRA compliant) </t>
  </si>
  <si>
    <t>A debit transfer initiated through home-banking.</t>
  </si>
  <si>
    <t>The special services provided due to chronic illness.</t>
  </si>
  <si>
    <t>4G</t>
  </si>
  <si>
    <t>microlitre</t>
  </si>
  <si>
    <t>Additional terms concerning acceptance.</t>
  </si>
  <si>
    <t>Guinea</t>
  </si>
  <si>
    <t>Guinée (la)</t>
  </si>
  <si>
    <t>GN</t>
  </si>
  <si>
    <t>GIN</t>
  </si>
  <si>
    <t>ANTIGUA AND BARBUDA</t>
  </si>
  <si>
    <t>A number that identifies an article.</t>
  </si>
  <si>
    <t>Number identifying a dye lot.</t>
  </si>
  <si>
    <t>0095</t>
  </si>
  <si>
    <t xml:space="preserve">Hewlett - Packard Company Internal AM Network </t>
  </si>
  <si>
    <t xml:space="preserve">1) Format includes 2 fields: First field = ICD, 2) Second field = Domain specific part
</t>
  </si>
  <si>
    <t>Bank card</t>
  </si>
  <si>
    <t>Paiement par carte bancaire</t>
  </si>
  <si>
    <t>ADY</t>
  </si>
  <si>
    <t>New product introduction</t>
  </si>
  <si>
    <t>4H</t>
  </si>
  <si>
    <t>micrometre (micron)</t>
  </si>
  <si>
    <t>Negotiation terms additional</t>
  </si>
  <si>
    <t>Guinea-Bissau</t>
  </si>
  <si>
    <t>Guinée-Bissau (la)</t>
  </si>
  <si>
    <t>GW</t>
  </si>
  <si>
    <t>GNB</t>
  </si>
  <si>
    <t>ARGENTINA</t>
  </si>
  <si>
    <t>Argentine Peso</t>
  </si>
  <si>
    <t>ARS</t>
  </si>
  <si>
    <t>Intra-plant routing</t>
  </si>
  <si>
    <t>Daily statement of activities</t>
  </si>
  <si>
    <t>DK:P</t>
  </si>
  <si>
    <t xml:space="preserve">DANISH CHAMBER OF COMMERCE Scheme (EDIRA compliant) </t>
  </si>
  <si>
    <t>Payment by means of a card issued by a bank or other financial institution.</t>
  </si>
  <si>
    <t>A service provided by a buyer when introducing a new product from a suppliers range to the range traded by the buyer.</t>
  </si>
  <si>
    <t>4K</t>
  </si>
  <si>
    <t>milliampere</t>
  </si>
  <si>
    <t>Additional terms concerning negotiation.</t>
  </si>
  <si>
    <t>Guyana</t>
  </si>
  <si>
    <t>Guyana (le)</t>
  </si>
  <si>
    <t>GY</t>
  </si>
  <si>
    <t>GUY</t>
  </si>
  <si>
    <t>ARMENIA</t>
  </si>
  <si>
    <t>Armenian Dram</t>
  </si>
  <si>
    <t>AMD</t>
  </si>
  <si>
    <t>To define routing within a plant.</t>
  </si>
  <si>
    <t>A statement listing activities of one day.</t>
  </si>
  <si>
    <t>IT:FTI</t>
  </si>
  <si>
    <t xml:space="preserve">FTI - Ediforum Italia, (EDIRA compliant) </t>
  </si>
  <si>
    <t>Direct debit</t>
  </si>
  <si>
    <t>Paiement par prélèvement</t>
  </si>
  <si>
    <t>ADZ</t>
  </si>
  <si>
    <t>Direct delivery</t>
  </si>
  <si>
    <t>4L</t>
  </si>
  <si>
    <t>megabyte</t>
  </si>
  <si>
    <t>ABX</t>
  </si>
  <si>
    <t>Document name and documentary requirements</t>
  </si>
  <si>
    <t>Haiti</t>
  </si>
  <si>
    <t>Haïti</t>
  </si>
  <si>
    <t>HT</t>
  </si>
  <si>
    <t>HTI</t>
  </si>
  <si>
    <t>ARUBA</t>
  </si>
  <si>
    <t>Aruban Florin</t>
  </si>
  <si>
    <t>AWG</t>
  </si>
  <si>
    <t>Stock keeping unit number</t>
  </si>
  <si>
    <t>Periodical statement of activities within a bilaterally</t>
  </si>
  <si>
    <t>0098</t>
  </si>
  <si>
    <t xml:space="preserve">CHAMBER OF COMMERCE TEL AVIV-JAFFA Scheme (EDIRA compliant) </t>
  </si>
  <si>
    <t>The amount is to be, or has been, directly debited to the customer's bank account.</t>
  </si>
  <si>
    <t>Direct delivery service.</t>
  </si>
  <si>
    <t>4M</t>
  </si>
  <si>
    <t>milligram per hour</t>
  </si>
  <si>
    <t>Document name and documentary requirements.</t>
  </si>
  <si>
    <t>Heard Island and McDonald Islands</t>
  </si>
  <si>
    <t>Heard-et-Îles MacDonald (l'Île)</t>
  </si>
  <si>
    <t>HM</t>
  </si>
  <si>
    <t>HMD</t>
  </si>
  <si>
    <t>AZERBAIJAN</t>
  </si>
  <si>
    <t>Azerbaijan Manat</t>
  </si>
  <si>
    <t>AZN</t>
  </si>
  <si>
    <t>A number that identifies the stock keeping unit.</t>
  </si>
  <si>
    <t>agreed time period Periodical statement listing activities within a bilaterally agreed time period.</t>
  </si>
  <si>
    <t>0099</t>
  </si>
  <si>
    <t xml:space="preserve">Siemens Supervisory Systems Network </t>
  </si>
  <si>
    <t xml:space="preserve">1) cccc (ICD), 2) No check digits as in general the whole message has a checking mechanism
</t>
  </si>
  <si>
    <t>Payment by postgiro</t>
  </si>
  <si>
    <t>AEA</t>
  </si>
  <si>
    <t>Diversion</t>
  </si>
  <si>
    <t>4N</t>
  </si>
  <si>
    <t>megabecquerel</t>
  </si>
  <si>
    <t>ABZ</t>
  </si>
  <si>
    <t>Instructions/information about revolving documentary credit</t>
  </si>
  <si>
    <t>Holy See (the)</t>
  </si>
  <si>
    <t>Saint-Siège (le)</t>
  </si>
  <si>
    <t>VA</t>
  </si>
  <si>
    <t>VAT</t>
  </si>
  <si>
    <t>BAHAMAS (THE)</t>
  </si>
  <si>
    <t>Bahamian Dollar</t>
  </si>
  <si>
    <t>BSD</t>
  </si>
  <si>
    <t>Text Element Identifier deletion reference</t>
  </si>
  <si>
    <t>BX</t>
  </si>
  <si>
    <t>Calendar week statement of activities</t>
  </si>
  <si>
    <t>0100</t>
  </si>
  <si>
    <t xml:space="preserve">PNG_ICD Scheme </t>
  </si>
  <si>
    <t>A method for the transmission of funds through the postal system rather than through the banking system.</t>
  </si>
  <si>
    <t>The service of diverting deliverables.</t>
  </si>
  <si>
    <t>4O</t>
  </si>
  <si>
    <t>microfarad</t>
  </si>
  <si>
    <t>Instructions/information about a revolving documentary credit.</t>
  </si>
  <si>
    <t>Honduras</t>
  </si>
  <si>
    <t>Honduras (le)</t>
  </si>
  <si>
    <t>HN</t>
  </si>
  <si>
    <t>HND</t>
  </si>
  <si>
    <t>BAHRAIN</t>
  </si>
  <si>
    <t>Bahraini Dinar</t>
  </si>
  <si>
    <t>BHD</t>
  </si>
  <si>
    <t>The reference used within a given TEI (Text Element Identifier) which is to be deleted.</t>
  </si>
  <si>
    <t>A statement listing activities of a calendar week.</t>
  </si>
  <si>
    <t>0101</t>
  </si>
  <si>
    <t xml:space="preserve">South African Code Allocation </t>
  </si>
  <si>
    <t>FR, norme 6 97-Telereglement CFONB (French Organisation for</t>
  </si>
  <si>
    <t>AEB</t>
  </si>
  <si>
    <t>Disconnect</t>
  </si>
  <si>
    <t>4P</t>
  </si>
  <si>
    <t>newton per metre</t>
  </si>
  <si>
    <t>ACA</t>
  </si>
  <si>
    <t>Documentary requirements</t>
  </si>
  <si>
    <t>Hong Kong</t>
  </si>
  <si>
    <t>HK</t>
  </si>
  <si>
    <t>HKG</t>
  </si>
  <si>
    <t>BANGLADESH</t>
  </si>
  <si>
    <t>Taka</t>
  </si>
  <si>
    <t>BDT</t>
  </si>
  <si>
    <t>ABY</t>
  </si>
  <si>
    <t>Allotment identification (Air)</t>
  </si>
  <si>
    <t>Calendar month statement of activities</t>
  </si>
  <si>
    <t>0102</t>
  </si>
  <si>
    <t xml:space="preserve">HEAG </t>
  </si>
  <si>
    <t xml:space="preserve">1) cccc(ICD), 2) no check digits
</t>
  </si>
  <si>
    <t>Banking Standards) - Option A A French standard procedure that allows a debtor to pay an amount due to a creditor. The creditor will forward it to its bank, which will collect the money on the bank account of the debtor.</t>
  </si>
  <si>
    <t>The service is a disconnection.</t>
  </si>
  <si>
    <t>4Q</t>
  </si>
  <si>
    <t>ounce inch</t>
  </si>
  <si>
    <t>Specification of the documentary requirements.</t>
  </si>
  <si>
    <t>Hungary</t>
  </si>
  <si>
    <t>Hongrie (la)</t>
  </si>
  <si>
    <t>HU</t>
  </si>
  <si>
    <t>HUN</t>
  </si>
  <si>
    <t>BARBADOS</t>
  </si>
  <si>
    <t>Barbados Dollar</t>
  </si>
  <si>
    <t>BBD</t>
  </si>
  <si>
    <t>Reference assigned to guarantied capacity on one or more specific flights on specific date(s) to third parties as agents and other airlines.</t>
  </si>
  <si>
    <t>A statement listing activities of a calendar month.</t>
  </si>
  <si>
    <t>0104</t>
  </si>
  <si>
    <t xml:space="preserve">BT - ICD Coding System </t>
  </si>
  <si>
    <t xml:space="preserve">1) Format includes 2 fields: First field = ICD (4 decimal digits), Second field = Domain specific part, 2) None
</t>
  </si>
  <si>
    <t>Urgent commercial payment</t>
  </si>
  <si>
    <t>AEC</t>
  </si>
  <si>
    <t>Distribution</t>
  </si>
  <si>
    <t>4R</t>
  </si>
  <si>
    <t>ounce foot</t>
  </si>
  <si>
    <t>ACB</t>
  </si>
  <si>
    <t>Additional information</t>
  </si>
  <si>
    <t>Iceland</t>
  </si>
  <si>
    <t>Islande (l')</t>
  </si>
  <si>
    <t>IS</t>
  </si>
  <si>
    <t>ISL</t>
  </si>
  <si>
    <t>BELARUS</t>
  </si>
  <si>
    <t>Belarusian Ruble</t>
  </si>
  <si>
    <t>BYN</t>
  </si>
  <si>
    <t>Vehicle licence number</t>
  </si>
  <si>
    <t>Original equipment number</t>
  </si>
  <si>
    <t>0105</t>
  </si>
  <si>
    <t xml:space="preserve">Portuguese Chamber of Commerce and Industry Scheme (EDIRA compliant) </t>
  </si>
  <si>
    <t>Payment order which requires guaranteed processing by the most appropriate means to ensure it occurs on the requested execution date, provided that it is issued to the ordered bank before the agreed cut-off time.</t>
  </si>
  <si>
    <t>Distribution service.</t>
  </si>
  <si>
    <t>4T</t>
  </si>
  <si>
    <t>picofarad</t>
  </si>
  <si>
    <t>(4270) The text contains additional information.</t>
  </si>
  <si>
    <t>India</t>
  </si>
  <si>
    <t>Inde (l')</t>
  </si>
  <si>
    <t>IN</t>
  </si>
  <si>
    <t>IND</t>
  </si>
  <si>
    <t>BELIZE</t>
  </si>
  <si>
    <t>Belize Dollar</t>
  </si>
  <si>
    <t>BZD</t>
  </si>
  <si>
    <t>Number of the licence issued for a vehicle by an agency of government.</t>
  </si>
  <si>
    <t>Original equipment number allocated to spare parts by the manufacturer.</t>
  </si>
  <si>
    <t>NL:KVK</t>
  </si>
  <si>
    <t xml:space="preserve">Vereniging van Kamers van Koophandel en Fabrieken in Nederland (Association of Chambers of Commerce and Industry in the Netherlands), Scheme (EDIRA compliant) </t>
  </si>
  <si>
    <t>Urgent Treasury Payment</t>
  </si>
  <si>
    <t>AED</t>
  </si>
  <si>
    <t>Handling of hazardous cargo</t>
  </si>
  <si>
    <t>4U</t>
  </si>
  <si>
    <t>pound per hour</t>
  </si>
  <si>
    <t>ACC</t>
  </si>
  <si>
    <t>Factor assignment clause</t>
  </si>
  <si>
    <t>Indonesia</t>
  </si>
  <si>
    <t>Indonésie (l')</t>
  </si>
  <si>
    <t>IDN</t>
  </si>
  <si>
    <t>BENIN</t>
  </si>
  <si>
    <t>CFA Franc BCEAO</t>
  </si>
  <si>
    <t>XOF</t>
  </si>
  <si>
    <t>Air cargo transfer manifest</t>
  </si>
  <si>
    <t>Industry commodity code</t>
  </si>
  <si>
    <t>0107</t>
  </si>
  <si>
    <t xml:space="preserve">Association of Swedish Chambers of Commerce and Industry Scheme (EDIRA compliant) </t>
  </si>
  <si>
    <t>Payment order or transfer which must be executed, by the most appropriate means, as urgently as possible and before urgent commercial payments.</t>
  </si>
  <si>
    <t>A service for handling hazardous cargo.</t>
  </si>
  <si>
    <t>4W</t>
  </si>
  <si>
    <t>ton (US) per hour</t>
  </si>
  <si>
    <t>Assignment based on an agreement between seller and factor.</t>
  </si>
  <si>
    <t>Iran (Islamic Republic of)</t>
  </si>
  <si>
    <t>Iran (République Islamique d')</t>
  </si>
  <si>
    <t>IR</t>
  </si>
  <si>
    <t>IRN</t>
  </si>
  <si>
    <t>BERMUDA</t>
  </si>
  <si>
    <t>Bermudian Dollar</t>
  </si>
  <si>
    <t>BMD</t>
  </si>
  <si>
    <t>A number assigned to an air cargo list of goods to be transferred.</t>
  </si>
  <si>
    <t>The codes given to certain commodities by an industry.</t>
  </si>
  <si>
    <t>0108</t>
  </si>
  <si>
    <t xml:space="preserve">Australian Chambers of Commerce and Industry Scheme (EDIRA compliant) </t>
  </si>
  <si>
    <t>Credit card</t>
  </si>
  <si>
    <t>AEF</t>
  </si>
  <si>
    <t>Rents and leases</t>
  </si>
  <si>
    <t>4X</t>
  </si>
  <si>
    <t>kilolitre per hour</t>
  </si>
  <si>
    <t>ACD</t>
  </si>
  <si>
    <t>Iraq</t>
  </si>
  <si>
    <t>Iraq (l')</t>
  </si>
  <si>
    <t>IQ</t>
  </si>
  <si>
    <t>IRQ</t>
  </si>
  <si>
    <t>Ngultrum</t>
  </si>
  <si>
    <t>Cargo acceptance order reference number</t>
  </si>
  <si>
    <t>Commodity grouping</t>
  </si>
  <si>
    <t>0109</t>
  </si>
  <si>
    <t xml:space="preserve">BellSouth ICD AESA (ATM End System Address) </t>
  </si>
  <si>
    <t xml:space="preserve">Field, #bytes, Name, Notes: 1, 1, Authority and Format Identifier, =0x47; 2, 2, ICD; 3, 10, Higher Order Domain Specific Part, BellSouth administered; 4, 6, End System Identifier, End user field; 5, 1, Selector, End user field; This structure conforms to the ICD AESA specified in User-Network (UNI), Specification Version 3.1 and ATM User-Network Interface (UNI) Signalling, Specification Version 4.0 (af-sig-0061.000). Both by the ATM Forum.
</t>
  </si>
  <si>
    <t>Payment made by means of credit card.</t>
  </si>
  <si>
    <t>The service of renting and/or leasing.</t>
  </si>
  <si>
    <t>5A</t>
  </si>
  <si>
    <t>barrel (US) per minute</t>
  </si>
  <si>
    <t>Reason for a request or response.</t>
  </si>
  <si>
    <t>Ireland</t>
  </si>
  <si>
    <t>Irlande (l')</t>
  </si>
  <si>
    <t>IE</t>
  </si>
  <si>
    <t>IRL</t>
  </si>
  <si>
    <t>BOLIVIA (PLURINATIONAL STATE OF)</t>
  </si>
  <si>
    <t>Boliviano</t>
  </si>
  <si>
    <t>BOB</t>
  </si>
  <si>
    <t>Reference assigned to the cargo acceptance order.</t>
  </si>
  <si>
    <t>Code for a group of articles with common characteristics (e.g. used for statistical purposes).</t>
  </si>
  <si>
    <t>0110</t>
  </si>
  <si>
    <t xml:space="preserve">Bell Atlantic </t>
  </si>
  <si>
    <t xml:space="preserve">Format includes 2 fields : First field = ICD, Second field = Domain Specific Part
</t>
  </si>
  <si>
    <t>Debit card</t>
  </si>
  <si>
    <t>AEH</t>
  </si>
  <si>
    <t>Location differential</t>
  </si>
  <si>
    <t>5B</t>
  </si>
  <si>
    <t>batch</t>
  </si>
  <si>
    <t>ACE</t>
  </si>
  <si>
    <t>Dispute</t>
  </si>
  <si>
    <t>Isle of Man</t>
  </si>
  <si>
    <t>Île de Man</t>
  </si>
  <si>
    <t>IM</t>
  </si>
  <si>
    <t>IMN</t>
  </si>
  <si>
    <t>Mvdol</t>
  </si>
  <si>
    <t>BOV</t>
  </si>
  <si>
    <t>US government agency number</t>
  </si>
  <si>
    <t>Colour number</t>
  </si>
  <si>
    <t>0111</t>
  </si>
  <si>
    <t xml:space="preserve">Object Identifiers </t>
  </si>
  <si>
    <t xml:space="preserve">SMPTE 298M Universal Labels for Unique Identification, of Digital Data an ISO/ITU based identifier hierarchy registration system.
</t>
  </si>
  <si>
    <t>Payment made by means of debit card.</t>
  </si>
  <si>
    <t>Delivery to a different location than previously contracted.</t>
  </si>
  <si>
    <t>5E</t>
  </si>
  <si>
    <t>MMSCF/day</t>
  </si>
  <si>
    <t>A notice, usually from buyer to seller, that something was found wrong with goods delivered or the services rendered, or with the related invoice.</t>
  </si>
  <si>
    <t>Israel</t>
  </si>
  <si>
    <t>Israël</t>
  </si>
  <si>
    <t>IL</t>
  </si>
  <si>
    <t>ISR</t>
  </si>
  <si>
    <t>BOSNIA AND HERZEGOVINA</t>
  </si>
  <si>
    <t>Convertible Mark</t>
  </si>
  <si>
    <t>BAM</t>
  </si>
  <si>
    <t>A number that identifies a United States Government agency.</t>
  </si>
  <si>
    <t>Code for the colour of an article.</t>
  </si>
  <si>
    <t>0112</t>
  </si>
  <si>
    <t xml:space="preserve">ISO register for Standards producing Organizations </t>
  </si>
  <si>
    <t xml:space="preserve">1) Numeric sequential, 2)
</t>
  </si>
  <si>
    <t>Bankgiro</t>
  </si>
  <si>
    <t>AEI</t>
  </si>
  <si>
    <t>Aircraft refueling</t>
  </si>
  <si>
    <t>5J</t>
  </si>
  <si>
    <t>hydraulic horse power</t>
  </si>
  <si>
    <t>Additional attribute information</t>
  </si>
  <si>
    <t>Italy</t>
  </si>
  <si>
    <t>Italie (l')</t>
  </si>
  <si>
    <t>IT</t>
  </si>
  <si>
    <t>ITA</t>
  </si>
  <si>
    <t>BOTSWANA</t>
  </si>
  <si>
    <t>Pula</t>
  </si>
  <si>
    <t>BWP</t>
  </si>
  <si>
    <t>Shipping unit identification</t>
  </si>
  <si>
    <t>Contract number</t>
  </si>
  <si>
    <t>0113</t>
  </si>
  <si>
    <t xml:space="preserve">OriginNet </t>
  </si>
  <si>
    <t xml:space="preserve">Format includes 2 fields, First field: ICD, Second field: Domain Specific Part
</t>
  </si>
  <si>
    <t>Payment will be, or has been, made by bankgiro.</t>
  </si>
  <si>
    <t>Fuel being put into the aircraft.</t>
  </si>
  <si>
    <t>A10</t>
  </si>
  <si>
    <t>ampere square metre per joule second</t>
  </si>
  <si>
    <t>The text refers to information about an additional attribute not otherwise specified.</t>
  </si>
  <si>
    <t>Jamaica</t>
  </si>
  <si>
    <t>Jamaïque (la)</t>
  </si>
  <si>
    <t>JM</t>
  </si>
  <si>
    <t>JAM</t>
  </si>
  <si>
    <t>BRAZIL</t>
  </si>
  <si>
    <t>Brazilian Real</t>
  </si>
  <si>
    <t>BRL</t>
  </si>
  <si>
    <t>Identifying marks on the outermost unit that is used to transport merchandise.</t>
  </si>
  <si>
    <t>Reference number identifying a contract.</t>
  </si>
  <si>
    <t>0114</t>
  </si>
  <si>
    <t xml:space="preserve">Check Point Software Technologies </t>
  </si>
  <si>
    <t xml:space="preserve">1) Format includes 3 fields: First field: ICD, 4 decimal digits, Second field: Organization Code, 1-14 characters, Third field: Organization Name, up to 150 characters, 2) No check digits
</t>
  </si>
  <si>
    <t>Standing agreement</t>
  </si>
  <si>
    <t>Moyens de paiement convenu</t>
  </si>
  <si>
    <t>AEJ</t>
  </si>
  <si>
    <t>Fuel shipped into storage</t>
  </si>
  <si>
    <t>A11</t>
  </si>
  <si>
    <t>angstrom</t>
  </si>
  <si>
    <t>Absence declaration</t>
  </si>
  <si>
    <t>Japan</t>
  </si>
  <si>
    <t>Japon (le)</t>
  </si>
  <si>
    <t>JP</t>
  </si>
  <si>
    <t>JPN</t>
  </si>
  <si>
    <t>BRUNEI DARUSSALAM</t>
  </si>
  <si>
    <t>Brunei Dollar</t>
  </si>
  <si>
    <t>BND</t>
  </si>
  <si>
    <t>Additional reference number</t>
  </si>
  <si>
    <t>Customs article number</t>
  </si>
  <si>
    <t>0115</t>
  </si>
  <si>
    <t xml:space="preserve">Pacific Bell Data Communications Network </t>
  </si>
  <si>
    <t xml:space="preserve">An OSI network address, which consists of the IDP, with subfields AFI and ICD, followed by the Domain Specific Part. No check digits are used.
</t>
  </si>
  <si>
    <t>The payment means have been previously agreed between seller and buyer and thus are not stated again.</t>
  </si>
  <si>
    <t>Fuel being shipped into a storage system.</t>
  </si>
  <si>
    <t>A12</t>
  </si>
  <si>
    <t>astronomical unit</t>
  </si>
  <si>
    <t>A declaration on the reason of the absence.</t>
  </si>
  <si>
    <t>Jersey</t>
  </si>
  <si>
    <t>JE</t>
  </si>
  <si>
    <t>JEY</t>
  </si>
  <si>
    <t>BURKINA FASO</t>
  </si>
  <si>
    <t>[1010] Reference number provided in addition to another given reference.</t>
  </si>
  <si>
    <t>Code defined by Customs authorities to an article or a group of articles for Customs purposes.</t>
  </si>
  <si>
    <t>0116</t>
  </si>
  <si>
    <t xml:space="preserve">PSS Object Identifiers </t>
  </si>
  <si>
    <t xml:space="preserve">1) As defined in ISO 6523, clause 3.1, 2) Check digits, none
</t>
  </si>
  <si>
    <t>SEPA credit transfer</t>
  </si>
  <si>
    <t>Virement SEPA</t>
  </si>
  <si>
    <t>AEK</t>
  </si>
  <si>
    <t>Cash on delivery</t>
  </si>
  <si>
    <t>A13</t>
  </si>
  <si>
    <t>attojoule</t>
  </si>
  <si>
    <t>Aggregation statement</t>
  </si>
  <si>
    <t>Jordan</t>
  </si>
  <si>
    <t>Jordanie (la)</t>
  </si>
  <si>
    <t>JO</t>
  </si>
  <si>
    <t>JOR</t>
  </si>
  <si>
    <t>BURUNDI</t>
  </si>
  <si>
    <t>Burundi Franc</t>
  </si>
  <si>
    <t>BIF</t>
  </si>
  <si>
    <t>Related document number</t>
  </si>
  <si>
    <t>DR</t>
  </si>
  <si>
    <t>Drawing revision number</t>
  </si>
  <si>
    <t>0117</t>
  </si>
  <si>
    <t xml:space="preserve">STENTOR-ICD CODING SYSTEM </t>
  </si>
  <si>
    <t xml:space="preserve">1) Format includes 2 fields. First field - ICD (4 decimal digital), Second field - Domain Specific Part, 2) None
</t>
  </si>
  <si>
    <t>Credit transfer inside the Single Euro Payment Area (SEPA) system.</t>
  </si>
  <si>
    <t>The provision of a cash on delivery (COD) service.</t>
  </si>
  <si>
    <t>A14</t>
  </si>
  <si>
    <t>barn</t>
  </si>
  <si>
    <t>A statement on the way a specific variable or set of variables has been aggregated.</t>
  </si>
  <si>
    <t>Kazakhstan</t>
  </si>
  <si>
    <t>Kazakhstan (le)</t>
  </si>
  <si>
    <t>KZ</t>
  </si>
  <si>
    <t>KAZ</t>
  </si>
  <si>
    <t>CABO VERDE</t>
  </si>
  <si>
    <t>Cabo Verde Escudo</t>
  </si>
  <si>
    <t>CVE</t>
  </si>
  <si>
    <t>Reference number identifying a related document.</t>
  </si>
  <si>
    <t>Reference number indicating that a change or revision has been applied to a drawing.</t>
  </si>
  <si>
    <t>0118</t>
  </si>
  <si>
    <t xml:space="preserve">ATM-Network ZN'96 </t>
  </si>
  <si>
    <t xml:space="preserve">ICD Format, (4 characters)
</t>
  </si>
  <si>
    <t>SEPA direct debit</t>
  </si>
  <si>
    <t>Prélèvement SEPA</t>
  </si>
  <si>
    <t>AEL</t>
  </si>
  <si>
    <t>Small order processing service</t>
  </si>
  <si>
    <t>A15</t>
  </si>
  <si>
    <t>barn per electronvolt</t>
  </si>
  <si>
    <t>Compilation statement</t>
  </si>
  <si>
    <t>Kenya</t>
  </si>
  <si>
    <t>Kenya (le)</t>
  </si>
  <si>
    <t>KE</t>
  </si>
  <si>
    <t>KEN</t>
  </si>
  <si>
    <t>CAMBODIA</t>
  </si>
  <si>
    <t>Riel</t>
  </si>
  <si>
    <t>KHR</t>
  </si>
  <si>
    <t>Addressee reference</t>
  </si>
  <si>
    <t>DW</t>
  </si>
  <si>
    <t>Drawing</t>
  </si>
  <si>
    <t>0119</t>
  </si>
  <si>
    <t xml:space="preserve">MCI / OSI Network </t>
  </si>
  <si>
    <t xml:space="preserve">1) Three fields, First Field = ICD, Second Field = Organization Code, 1-14 digits, Third Field = Organization Name, up to 250 digits
</t>
  </si>
  <si>
    <t>Direct debit inside the Single Euro Payment Area (SEPA) system.</t>
  </si>
  <si>
    <t>A service related to the processing of small orders.</t>
  </si>
  <si>
    <t>A16</t>
  </si>
  <si>
    <t>barn per steradian electronvolt</t>
  </si>
  <si>
    <t>A statement on the compilation status of an array or other set of figures or calculations.</t>
  </si>
  <si>
    <t>Kiribati</t>
  </si>
  <si>
    <t>KI</t>
  </si>
  <si>
    <t>KIR</t>
  </si>
  <si>
    <t>CAMEROON</t>
  </si>
  <si>
    <t>CFA Franc BEAC</t>
  </si>
  <si>
    <t>XAF</t>
  </si>
  <si>
    <t>A reference number of an addressee.</t>
  </si>
  <si>
    <t>Reference number identifying a drawing of an article.</t>
  </si>
  <si>
    <t>0120</t>
  </si>
  <si>
    <t xml:space="preserve">Advantis </t>
  </si>
  <si>
    <t xml:space="preserve">The format includes three fields: First field: ICD, 4 digits, Second field: Organization code, 1-14 digits, Third field: Organizational name up to 250 digits
</t>
  </si>
  <si>
    <t>Promissory note</t>
  </si>
  <si>
    <t>AEM</t>
  </si>
  <si>
    <t>Clerical or administrative services</t>
  </si>
  <si>
    <t>A17</t>
  </si>
  <si>
    <t>barn per steradian</t>
  </si>
  <si>
    <t>Definitional exception</t>
  </si>
  <si>
    <t>Korea (the Democratic People's Republic of)</t>
  </si>
  <si>
    <t>Corée (la République populaire démocratique de)</t>
  </si>
  <si>
    <t>KP</t>
  </si>
  <si>
    <t>PRK</t>
  </si>
  <si>
    <t>CAYMAN ISLANDS (THE)</t>
  </si>
  <si>
    <t>Cayman Islands Dollar</t>
  </si>
  <si>
    <t>KYD</t>
  </si>
  <si>
    <t>ATA carnet number</t>
  </si>
  <si>
    <t>Engineering change level</t>
  </si>
  <si>
    <t>0121</t>
  </si>
  <si>
    <t xml:space="preserve">Affable Software Data Interchange Codes </t>
  </si>
  <si>
    <t xml:space="preserve">1) format: XXXX/AFC, example: 0000/AFC, 2) none
</t>
  </si>
  <si>
    <t>Payment by an unconditional promise in writing made by one person to another, signed by the maker, engaging to pay on demand or at a fixed or determinable future time a sum certain in money, to order or to bearer.</t>
  </si>
  <si>
    <t>The provision of clerical or administrative services.</t>
  </si>
  <si>
    <t>A18</t>
  </si>
  <si>
    <t>becquerel per kilogram</t>
  </si>
  <si>
    <t>An exception to the agreed definition of a term, concept, formula or other object.</t>
  </si>
  <si>
    <t>Korea (the Republic of)</t>
  </si>
  <si>
    <t>Corée (la République de)</t>
  </si>
  <si>
    <t>KR</t>
  </si>
  <si>
    <t>KOR</t>
  </si>
  <si>
    <t>CENTRAL AFRICAN REPUBLIC (THE)</t>
  </si>
  <si>
    <t>Reference number assigned to an ATA carnet.</t>
  </si>
  <si>
    <t>Reference number indicating that a change or revision has been applied to an article's specification.</t>
  </si>
  <si>
    <t>0122</t>
  </si>
  <si>
    <t xml:space="preserve">BB-DATA GmbH </t>
  </si>
  <si>
    <t xml:space="preserve">cccc(ICD) Display Requirements : None Character Repertoire :
</t>
  </si>
  <si>
    <t>Promissory note signed by the debtor</t>
  </si>
  <si>
    <t>AEN</t>
  </si>
  <si>
    <t>Guarantee</t>
  </si>
  <si>
    <t>A19</t>
  </si>
  <si>
    <t>becquerel per cubic metre</t>
  </si>
  <si>
    <t>Privacy statement</t>
  </si>
  <si>
    <t>Kuwait</t>
  </si>
  <si>
    <t>Koweït (le)</t>
  </si>
  <si>
    <t>KW</t>
  </si>
  <si>
    <t>CHAD</t>
  </si>
  <si>
    <t>Packaging unit identification</t>
  </si>
  <si>
    <t>EF</t>
  </si>
  <si>
    <t>Material code</t>
  </si>
  <si>
    <t>0123</t>
  </si>
  <si>
    <t xml:space="preserve">BASF Company ATM-Network </t>
  </si>
  <si>
    <t xml:space="preserve">1) ICD (International Code Designator), 2) Organization code, comprising 4 fields with a total of, 10 characters
</t>
  </si>
  <si>
    <t>Payment by an unconditional promise in writing made by the debtor to another person, signed by the debtor, engaging to pay on demand or at a fixed or determinable future time a sum certain in money, to order or to bearer.</t>
  </si>
  <si>
    <t>The service of providing a guarantee.</t>
  </si>
  <si>
    <t>A2</t>
  </si>
  <si>
    <t>ampere per centimetre</t>
  </si>
  <si>
    <t>A statement on the privacy or confidential nature of an object.</t>
  </si>
  <si>
    <t>Kyrgyzstan</t>
  </si>
  <si>
    <t>Kirghizistan (le)</t>
  </si>
  <si>
    <t>KG</t>
  </si>
  <si>
    <t>KGZ</t>
  </si>
  <si>
    <t>CHILE</t>
  </si>
  <si>
    <t>Chilean Peso</t>
  </si>
  <si>
    <t>CLP</t>
  </si>
  <si>
    <t>Identifying marks on packing units.</t>
  </si>
  <si>
    <t>Code defining the material's type, surface, geometric form plus various classifying characteristics.</t>
  </si>
  <si>
    <t>0124</t>
  </si>
  <si>
    <t xml:space="preserve">IOTA Identifiers for Organizations for Telecommunications Addressing using the ICD system format defined in ISO/IEC 8348 </t>
  </si>
  <si>
    <t>Promissory note signed by the debtor and endorsed by a bank</t>
  </si>
  <si>
    <t>AEO</t>
  </si>
  <si>
    <t>Collection and recycling</t>
  </si>
  <si>
    <t>A20</t>
  </si>
  <si>
    <t>British thermal unit (international table) per second square foot degree Rankine</t>
  </si>
  <si>
    <t>Quality statement</t>
  </si>
  <si>
    <t>Lao People's Democratic Republic (the)</t>
  </si>
  <si>
    <t>Lao, République démocratique populaire</t>
  </si>
  <si>
    <t>LA</t>
  </si>
  <si>
    <t>LAO</t>
  </si>
  <si>
    <t>Unidad de Fomento</t>
  </si>
  <si>
    <t>CLF</t>
  </si>
  <si>
    <t>Outerpackaging unit identification</t>
  </si>
  <si>
    <t>EN</t>
  </si>
  <si>
    <t>International Article Numbering Association (EAN)</t>
  </si>
  <si>
    <t>0125</t>
  </si>
  <si>
    <t xml:space="preserve">Henkel Corporate Network (H-Net) </t>
  </si>
  <si>
    <t xml:space="preserve">1) ICD (4 characters), 2) Organization code, comprising 4 fields with a total of 10 characters, No check digits are used in the code
</t>
  </si>
  <si>
    <t>Payment by an unconditional promise in writing made by the debtor to another person, signed by the debtor and endorsed by a bank, engaging to pay on demand or at a fixed or determinable future time a sum certain in money, to order or to bearer.</t>
  </si>
  <si>
    <t>The service of collection and recycling products.</t>
  </si>
  <si>
    <t>A21</t>
  </si>
  <si>
    <t>British thermal unit (international table) per pound degree Rankine</t>
  </si>
  <si>
    <t>A statement on the quality of an object.</t>
  </si>
  <si>
    <t>Latvia</t>
  </si>
  <si>
    <t>Lettonie (la)</t>
  </si>
  <si>
    <t>LV</t>
  </si>
  <si>
    <t>LVA</t>
  </si>
  <si>
    <t>COLOMBIA</t>
  </si>
  <si>
    <t>Colombian Peso</t>
  </si>
  <si>
    <t>COP</t>
  </si>
  <si>
    <t>Identifying marks on packing units contained within an outermost shipping unit.</t>
  </si>
  <si>
    <t>Number assigned to a manufacturer's product according to the International Article Numbering Association.</t>
  </si>
  <si>
    <t>0126</t>
  </si>
  <si>
    <t xml:space="preserve">GTE/OSI Network </t>
  </si>
  <si>
    <t xml:space="preserve">1) ICD, 2) Organization Code, 1-14 characters, 3) Organization name, up to 250 characters
</t>
  </si>
  <si>
    <t>Promissory note signed by the debtor and endorsed by a</t>
  </si>
  <si>
    <t>AEP</t>
  </si>
  <si>
    <t>Copyright fee collection</t>
  </si>
  <si>
    <t>A22</t>
  </si>
  <si>
    <t>British thermal unit (international table) per second foot degree Rankine</t>
  </si>
  <si>
    <t>Statistical description</t>
  </si>
  <si>
    <t>Lebanon</t>
  </si>
  <si>
    <t>Liban (le)</t>
  </si>
  <si>
    <t>LB</t>
  </si>
  <si>
    <t>LBN</t>
  </si>
  <si>
    <t>Unidad de Valor Real</t>
  </si>
  <si>
    <t>COU</t>
  </si>
  <si>
    <t>Customer material specification number</t>
  </si>
  <si>
    <t>FS</t>
  </si>
  <si>
    <t>Fish species</t>
  </si>
  <si>
    <t>0127</t>
  </si>
  <si>
    <t xml:space="preserve">Dresdner Bank Corporate Network </t>
  </si>
  <si>
    <t xml:space="preserve">ICD (4 characters)
</t>
  </si>
  <si>
    <t>third party Payment by an unconditional promise in writing made by the debtor to another person, signed by the debtor and endorsed by a third party, engaging to pay on demand or at a fixed or determinable future time a sum certain in money, to order or to bearer.</t>
  </si>
  <si>
    <t>The service of collecting copyright fees.</t>
  </si>
  <si>
    <t>A23</t>
  </si>
  <si>
    <t>British thermal unit (international table) per hour square foot degree Rankine</t>
  </si>
  <si>
    <t>The description of a statistical object such as a value list, concept, or structure definition.</t>
  </si>
  <si>
    <t>Lesotho</t>
  </si>
  <si>
    <t>Lesotho (le)</t>
  </si>
  <si>
    <t>LS</t>
  </si>
  <si>
    <t>LSO</t>
  </si>
  <si>
    <t>COMOROS (THE)</t>
  </si>
  <si>
    <t xml:space="preserve">Comorian Franc </t>
  </si>
  <si>
    <t>KMF</t>
  </si>
  <si>
    <t>Number for a material specification given by customer.</t>
  </si>
  <si>
    <t>Identification of fish species.</t>
  </si>
  <si>
    <t>0128</t>
  </si>
  <si>
    <t xml:space="preserve">BCNR (Swiss Clearing Bank Number) </t>
  </si>
  <si>
    <t xml:space="preserve">1) n..6, 2) Minimum of 4 numeric characters
</t>
  </si>
  <si>
    <t>Promissory note signed by a bank</t>
  </si>
  <si>
    <t>AES</t>
  </si>
  <si>
    <t>Veterinary inspection service</t>
  </si>
  <si>
    <t>A24</t>
  </si>
  <si>
    <t>candela per square metre</t>
  </si>
  <si>
    <t>ACN</t>
  </si>
  <si>
    <t>Statistical definition</t>
  </si>
  <si>
    <t>Liberia</t>
  </si>
  <si>
    <t>Libéria (le)</t>
  </si>
  <si>
    <t>LR</t>
  </si>
  <si>
    <t>LBR</t>
  </si>
  <si>
    <t>CONGO (THE DEMOCRATIC REPUBLIC OF THE)</t>
  </si>
  <si>
    <t>Congolese Franc</t>
  </si>
  <si>
    <t>CDF</t>
  </si>
  <si>
    <t>Bank reference</t>
  </si>
  <si>
    <t>GB</t>
  </si>
  <si>
    <t>Buyer's internal product group code</t>
  </si>
  <si>
    <t>0129</t>
  </si>
  <si>
    <t xml:space="preserve">BPI (Swiss Business Partner Identification) code </t>
  </si>
  <si>
    <t xml:space="preserve">1) an..6, 2) None
</t>
  </si>
  <si>
    <t>Payment by an unconditional promise in writing made by the bank to another person, signed by the bank, engaging to pay on demand or at a fixed or determinable future time a sum certain in money, to order or to bearer.</t>
  </si>
  <si>
    <t>The service of providing veterinary inspection.</t>
  </si>
  <si>
    <t>A26</t>
  </si>
  <si>
    <t>coulomb metre</t>
  </si>
  <si>
    <t>The definition of a statistical object such as a value list, concept, or structure definition.</t>
  </si>
  <si>
    <t>Libya</t>
  </si>
  <si>
    <t>Libye (la)</t>
  </si>
  <si>
    <t>LY</t>
  </si>
  <si>
    <t>LBY</t>
  </si>
  <si>
    <t>CONGO (THE)</t>
  </si>
  <si>
    <t>Cross reference issued by financial institution.</t>
  </si>
  <si>
    <t>Product group code used within a buyer's internal systems.</t>
  </si>
  <si>
    <t xml:space="preserve">Directorates of the European Commission </t>
  </si>
  <si>
    <t>Promissory note signed by a bank and endorsed by another</t>
  </si>
  <si>
    <t>AET</t>
  </si>
  <si>
    <t>Pensioner service</t>
  </si>
  <si>
    <t>A27</t>
  </si>
  <si>
    <t>coulomb metre squared per volt</t>
  </si>
  <si>
    <t>ACO</t>
  </si>
  <si>
    <t>Statistical name</t>
  </si>
  <si>
    <t>Liechtenstein</t>
  </si>
  <si>
    <t>Liechtenstein (le)</t>
  </si>
  <si>
    <t>LI</t>
  </si>
  <si>
    <t>LIE</t>
  </si>
  <si>
    <t>COOK ISLANDS (THE)</t>
  </si>
  <si>
    <t>New Zealand Dollar</t>
  </si>
  <si>
    <t>NZD</t>
  </si>
  <si>
    <t>Principal reference number</t>
  </si>
  <si>
    <t>National product group code</t>
  </si>
  <si>
    <t>0131</t>
  </si>
  <si>
    <t xml:space="preserve">Code for the Identification of National Organizations </t>
  </si>
  <si>
    <t xml:space="preserve">1) ICD (International Code Designator), 2) Organization Code, comprising 2 fields with a total of 9 characters. 8 number or character body code and 1 number or character check code.
</t>
  </si>
  <si>
    <t>bank Payment by an unconditional promise in writing made by the bank to another person, signed by the bank and endorsed by another bank, engaging to pay on demand or at a fixed or determinable future time a sum certain in money, to order or to bearer.</t>
  </si>
  <si>
    <t>Special service when the subject is a pensioner.</t>
  </si>
  <si>
    <t>A28</t>
  </si>
  <si>
    <t>coulomb per cubic centimetre</t>
  </si>
  <si>
    <t>The name of a statistical object such as a value list, concept or structure definition.</t>
  </si>
  <si>
    <t>Lithuania</t>
  </si>
  <si>
    <t>Lituanie (la)</t>
  </si>
  <si>
    <t>LT</t>
  </si>
  <si>
    <t>LTU</t>
  </si>
  <si>
    <t>COSTA RICA</t>
  </si>
  <si>
    <t>Costa Rican Colon</t>
  </si>
  <si>
    <t>CRC</t>
  </si>
  <si>
    <t>A number that identifies the principal reference.</t>
  </si>
  <si>
    <t>National product group code. Administered by a national agency.</t>
  </si>
  <si>
    <t>0132</t>
  </si>
  <si>
    <t xml:space="preserve">Certicom Object Identifiers </t>
  </si>
  <si>
    <t xml:space="preserve">Two fields : First field - ICD, Second field - Sequence of digits
</t>
  </si>
  <si>
    <t>Promissory note signed by a third party</t>
  </si>
  <si>
    <t>AEU</t>
  </si>
  <si>
    <t>Medicine free pass holder</t>
  </si>
  <si>
    <t>A29</t>
  </si>
  <si>
    <t>coulomb per cubic metre</t>
  </si>
  <si>
    <t>ACP</t>
  </si>
  <si>
    <t>Statistical title</t>
  </si>
  <si>
    <t>Luxembourg</t>
  </si>
  <si>
    <t>Luxembourg (le)</t>
  </si>
  <si>
    <t>LU</t>
  </si>
  <si>
    <t>LUX</t>
  </si>
  <si>
    <t>CÔTE D'IVOIRE</t>
  </si>
  <si>
    <t>Collection advice document identifier</t>
  </si>
  <si>
    <t>GS</t>
  </si>
  <si>
    <t>General specification number</t>
  </si>
  <si>
    <t>0133</t>
  </si>
  <si>
    <t xml:space="preserve">TC68 OID </t>
  </si>
  <si>
    <t xml:space="preserve">1) Three fields, First field = ICD, Second field = Member Country Code, 1-14 characters, Third field = Number of Standard
</t>
  </si>
  <si>
    <t>Payment by an unconditional promise in writing made by a third party to another person, signed by the third party, engaging to pay on demand or at a fixed or determinable future time a sum certain in money, to order or to bearer.</t>
  </si>
  <si>
    <t>Special service when the subject holds a medicine free pass.</t>
  </si>
  <si>
    <t>A3</t>
  </si>
  <si>
    <t>ampere per millimetre</t>
  </si>
  <si>
    <t>The title of a statistical object such as a value list, concept, or structure definition.</t>
  </si>
  <si>
    <t>Macao</t>
  </si>
  <si>
    <t>MO</t>
  </si>
  <si>
    <t>MAC</t>
  </si>
  <si>
    <t>CROATIA</t>
  </si>
  <si>
    <t>[1030] Reference number to identify a collection advice document.</t>
  </si>
  <si>
    <t>The item number is a general specification number.</t>
  </si>
  <si>
    <t>0134</t>
  </si>
  <si>
    <t xml:space="preserve">Infonet Services Corporation </t>
  </si>
  <si>
    <t xml:space="preserve">1) ICD Code- 4 digits, Organization code - up to 14 characters, Organization name - up to 250 characters, 2) No check digits needed
</t>
  </si>
  <si>
    <t>Promissory note signed by a third party and endorsed by a</t>
  </si>
  <si>
    <t>AEV</t>
  </si>
  <si>
    <t>Environmental protection service</t>
  </si>
  <si>
    <t>A30</t>
  </si>
  <si>
    <t>coulomb per cubic millimetre</t>
  </si>
  <si>
    <t>ACQ</t>
  </si>
  <si>
    <t>Off-dimension information</t>
  </si>
  <si>
    <t>Macédoine (l'ex‑République yougoslave de)</t>
  </si>
  <si>
    <t>MKD</t>
  </si>
  <si>
    <t>CUBA</t>
  </si>
  <si>
    <t>Cuban Peso</t>
  </si>
  <si>
    <t>CUP</t>
  </si>
  <si>
    <t>Iron charge number</t>
  </si>
  <si>
    <t>HS</t>
  </si>
  <si>
    <t>Harmonised system</t>
  </si>
  <si>
    <t>IT:SIA</t>
  </si>
  <si>
    <t xml:space="preserve">SIA Object Identifiers </t>
  </si>
  <si>
    <t xml:space="preserve">First field: ICD: 4 digits, Second field: sequence of digits
</t>
  </si>
  <si>
    <t>bank Payment by an unconditional promise in writing made by a third party to another person, signed by the third party and endorsed by a bank, engaging to pay on demand or at a fixed or determinable future time a sum certain in money, to order or to bearer.</t>
  </si>
  <si>
    <t>The provision of an environmental protection service.</t>
  </si>
  <si>
    <t>A31</t>
  </si>
  <si>
    <t>coulomb per kilogram second</t>
  </si>
  <si>
    <t>Information relating to differences between the actual transport dimensions and the normally applicable dimensions.</t>
  </si>
  <si>
    <t>Madagascar</t>
  </si>
  <si>
    <t>MG</t>
  </si>
  <si>
    <t>MDG</t>
  </si>
  <si>
    <t>Number attributed to the iron charge for the production of steel products.</t>
  </si>
  <si>
    <t>The item number is part of, or is generated in the context of the Harmonised Commodity Description and Coding System (Harmonised System), as developed and maintained by the World Customs Organization (WCO).</t>
  </si>
  <si>
    <t>0136</t>
  </si>
  <si>
    <t xml:space="preserve">Cable &amp; Wireless Global ATM End-System Address Plan </t>
  </si>
  <si>
    <t xml:space="preserve">1) ICD 4 digits, 2)
</t>
  </si>
  <si>
    <t>Online payment service</t>
  </si>
  <si>
    <t>AEW</t>
  </si>
  <si>
    <t>Environmental clean-up service</t>
  </si>
  <si>
    <t>A32</t>
  </si>
  <si>
    <t>coulomb per mole</t>
  </si>
  <si>
    <t>ACR</t>
  </si>
  <si>
    <t>Unexpected stops information</t>
  </si>
  <si>
    <t>Malawi</t>
  </si>
  <si>
    <t>Malawi (le)</t>
  </si>
  <si>
    <t>MW</t>
  </si>
  <si>
    <t>MWI</t>
  </si>
  <si>
    <t>CURAÇAO</t>
  </si>
  <si>
    <t>Netherlands Antillean Guilder</t>
  </si>
  <si>
    <t>ANG</t>
  </si>
  <si>
    <t>IB</t>
  </si>
  <si>
    <t>ISBN (International Standard Book Number)</t>
  </si>
  <si>
    <t>0137</t>
  </si>
  <si>
    <t xml:space="preserve">Global AESA scheme </t>
  </si>
  <si>
    <t xml:space="preserve">1) Field, 1 Authority and Format Identifier, 2 ICD, 3 Higher Order Domain Specific Part Assigned by Global One
</t>
  </si>
  <si>
    <t>Payment will be made or has been made by an online payment service.</t>
  </si>
  <si>
    <t>The provision of an environmental clean-up service.</t>
  </si>
  <si>
    <t>A33</t>
  </si>
  <si>
    <t>coulomb per square centimetre</t>
  </si>
  <si>
    <t>Information relating to unexpected stops during a conveyance.</t>
  </si>
  <si>
    <t>Malaysia</t>
  </si>
  <si>
    <t>Malaisie (la)</t>
  </si>
  <si>
    <t>MY</t>
  </si>
  <si>
    <t>MYS</t>
  </si>
  <si>
    <t>DJIBOUTI</t>
  </si>
  <si>
    <t>Djibouti Franc</t>
  </si>
  <si>
    <t>DJF</t>
  </si>
  <si>
    <t>Number attributed to a hot roll coil.</t>
  </si>
  <si>
    <t>A unique number identifying a book.</t>
  </si>
  <si>
    <t>0138</t>
  </si>
  <si>
    <t xml:space="preserve">France Telecom ATM End System Address Plan </t>
  </si>
  <si>
    <t xml:space="preserve">Field, #bytes, Name; 1, 1, Authority and Format Identifier (0x47); 2, 2, ICD; 3, 10, Higher Order Domain Specific Part (administered by France Telecom; 4, 6, End System Identifier (End user field); 5, 1, Selector (End user field)
</t>
  </si>
  <si>
    <t>Transfer Advice</t>
  </si>
  <si>
    <t>AEX</t>
  </si>
  <si>
    <t>National cheque processing service outside account area</t>
  </si>
  <si>
    <t>A34</t>
  </si>
  <si>
    <t>coulomb per square metre</t>
  </si>
  <si>
    <t>Principles</t>
  </si>
  <si>
    <t>Maldives</t>
  </si>
  <si>
    <t>Maldives (les)</t>
  </si>
  <si>
    <t>MV</t>
  </si>
  <si>
    <t>MDV</t>
  </si>
  <si>
    <t>DOMINICA</t>
  </si>
  <si>
    <t>Buyer's item number</t>
  </si>
  <si>
    <t>0139</t>
  </si>
  <si>
    <t xml:space="preserve">Savvis Communications AESA:. </t>
  </si>
  <si>
    <t xml:space="preserve">First Field = ICD (0x47), Second Field = Domain Specific Part (0x124), Third Field = Organisation ID (3 bytes), Fourth Field = Domain Specific Part (7 bytes), The Domain Specific will be used to for assigning ATM, Addresses according to ATM Forum UNI3.1/4.0 and PNNI 1.0, Specifications
</t>
  </si>
  <si>
    <t>Transfer of an amount of money in the books of the account servicer. An advice should be sent back to the account owner.</t>
  </si>
  <si>
    <t>Service of processing a national cheque outside the ordering customer's bank trading area.</t>
  </si>
  <si>
    <t>A35</t>
  </si>
  <si>
    <t>coulomb per square millimetre</t>
  </si>
  <si>
    <t>Text subject is principles section of the UN/EDIFACT rules for presentation of standardized message and directories documentation.</t>
  </si>
  <si>
    <t>Mali</t>
  </si>
  <si>
    <t>Mali (le)</t>
  </si>
  <si>
    <t>ML</t>
  </si>
  <si>
    <t>MLI</t>
  </si>
  <si>
    <t>DOMINICAN REPUBLIC (THE)</t>
  </si>
  <si>
    <t>Dominican Peso</t>
  </si>
  <si>
    <t>DOP</t>
  </si>
  <si>
    <t>Number attributed to a cold roll coil.</t>
  </si>
  <si>
    <t>The item number has been allocated by the buyer.</t>
  </si>
  <si>
    <t>0140</t>
  </si>
  <si>
    <t xml:space="preserve">Toshiba Organizations, Partners, And Suppliers' (TOPAS) Code </t>
  </si>
  <si>
    <t xml:space="preserve">1. ICD 4 digits, Organization Identifier, Organization Part Identifier, 4. OPIS -----1
</t>
  </si>
  <si>
    <t>Bill drawn by the creditor on the debtor</t>
  </si>
  <si>
    <t>AEY</t>
  </si>
  <si>
    <t>National payment service outside account area</t>
  </si>
  <si>
    <t>A36</t>
  </si>
  <si>
    <t>cubic centimetre per mole</t>
  </si>
  <si>
    <t>ACT</t>
  </si>
  <si>
    <t>Terms and definition</t>
  </si>
  <si>
    <t>Malta</t>
  </si>
  <si>
    <t>Malte</t>
  </si>
  <si>
    <t>MT</t>
  </si>
  <si>
    <t>EGYPT</t>
  </si>
  <si>
    <t>Egyptian Pound</t>
  </si>
  <si>
    <t>EGP</t>
  </si>
  <si>
    <t>Railway wagon number</t>
  </si>
  <si>
    <t>ISSN (International Standard Serial Number)</t>
  </si>
  <si>
    <t>0141</t>
  </si>
  <si>
    <t xml:space="preserve">NATO Commercial and Government Entity system </t>
  </si>
  <si>
    <t xml:space="preserve">1) This code consists of: Three alpha and/or numeric characters prefixed and suffixed by a numeral, for Canada and the United States, or: Three alpha and/or numeric characters either prefixed by one significant alpha character and suffixed by one numeral or suffixed by one significant alpha character and prefixed by one numeral for the other user countries/organizations. 2) None
</t>
  </si>
  <si>
    <t>Bill drawn by the creditor on the debtor.</t>
  </si>
  <si>
    <t>Service of processing a national payment to a beneficiary holding an account outside the trading area of the ordering customer's bank.</t>
  </si>
  <si>
    <t>A37</t>
  </si>
  <si>
    <t>cubic decimetre per mole</t>
  </si>
  <si>
    <t>Text subject is terms and definition section of the UN/EDIFACT rules for presentation of standardized message and directories documentation.</t>
  </si>
  <si>
    <t>Marshall Islands (the)</t>
  </si>
  <si>
    <t>Marshall (Îles)</t>
  </si>
  <si>
    <t>MH</t>
  </si>
  <si>
    <t>MHL</t>
  </si>
  <si>
    <t>El Salvador Colon</t>
  </si>
  <si>
    <t>SVC</t>
  </si>
  <si>
    <t>(8260) Registered identification initials and numbers of railway wagon. Synonym: Rail car number.</t>
  </si>
  <si>
    <t>A unique number identifying a serial publication.</t>
  </si>
  <si>
    <t>IT:SECETI</t>
  </si>
  <si>
    <t xml:space="preserve">SECETI Object Identifiers </t>
  </si>
  <si>
    <t xml:space="preserve">1) First field: ICD: 4 digits, Second field: sequence of digits
</t>
  </si>
  <si>
    <t>Bill drawn by the creditor on a bank</t>
  </si>
  <si>
    <t>AEZ</t>
  </si>
  <si>
    <t>National payment service within account area</t>
  </si>
  <si>
    <t>A38</t>
  </si>
  <si>
    <t>cubic metre per coulomb</t>
  </si>
  <si>
    <t>ACU</t>
  </si>
  <si>
    <t>Segment name</t>
  </si>
  <si>
    <t>Martinique</t>
  </si>
  <si>
    <t>Martinique (la)</t>
  </si>
  <si>
    <t>MQ</t>
  </si>
  <si>
    <t>EQUATORIAL GUINEA</t>
  </si>
  <si>
    <t>Unique claims reference number of the sender</t>
  </si>
  <si>
    <t>Buyer's style number</t>
  </si>
  <si>
    <t>0143</t>
  </si>
  <si>
    <t xml:space="preserve">EINESTEINet AG </t>
  </si>
  <si>
    <t xml:space="preserve">2 digit authority and format identifier X'47', 2 digit authority and format identifier, 4 digit international code designator (ICD), 20 digit domain definition based upon geographic location, No check characters
</t>
  </si>
  <si>
    <t>Bill drawn by the creditor on a bank.</t>
  </si>
  <si>
    <t>Service of processing a national payment to a beneficiary holding an account within the trading area of the ordering customer's bank.</t>
  </si>
  <si>
    <t>A39</t>
  </si>
  <si>
    <t>cubic metre per kilogram</t>
  </si>
  <si>
    <t>Text subject is segment name.</t>
  </si>
  <si>
    <t>Mauritania</t>
  </si>
  <si>
    <t>Mauritanie (la)</t>
  </si>
  <si>
    <t>MR</t>
  </si>
  <si>
    <t>MRT</t>
  </si>
  <si>
    <t>ERITREA</t>
  </si>
  <si>
    <t>Nakfa</t>
  </si>
  <si>
    <t>ERN</t>
  </si>
  <si>
    <t>A number that identifies the unique claims reference of the sender.</t>
  </si>
  <si>
    <t>Number given by the buyer to a specific style or form of an article, especially used for garments.</t>
  </si>
  <si>
    <t>0144</t>
  </si>
  <si>
    <t xml:space="preserve">DoDAAC (Department of Defense Activity Address Code) </t>
  </si>
  <si>
    <t xml:space="preserve">1) 6 alphanumeric character string. No significance is applied to any character in the string, 2) None
</t>
  </si>
  <si>
    <t>Bill drawn by the creditor, endorsed by another bank</t>
  </si>
  <si>
    <t>Adjustments</t>
  </si>
  <si>
    <t>A4</t>
  </si>
  <si>
    <t>ampere per square centimetre</t>
  </si>
  <si>
    <t>ACV</t>
  </si>
  <si>
    <t>Simple data element name</t>
  </si>
  <si>
    <t>Mauritius</t>
  </si>
  <si>
    <t>Maurice</t>
  </si>
  <si>
    <t>MU</t>
  </si>
  <si>
    <t>MUS</t>
  </si>
  <si>
    <t>ESWATINI</t>
  </si>
  <si>
    <t>Lilangeni</t>
  </si>
  <si>
    <t>SZL</t>
  </si>
  <si>
    <t>Loss/event number</t>
  </si>
  <si>
    <t>IZ</t>
  </si>
  <si>
    <t>Buyer's size code</t>
  </si>
  <si>
    <t>0145</t>
  </si>
  <si>
    <t xml:space="preserve">DGCP (Direction Générale de la Comptabilité Publique)administrative accounting identification scheme </t>
  </si>
  <si>
    <t xml:space="preserve">1) 10 characters, first 4 characters are 'DCGP' following by 6 digits to identify an administrative accounting unit, 2) None
</t>
  </si>
  <si>
    <t>Bill drawn by the creditor, endorsed by another bank.</t>
  </si>
  <si>
    <t>The service of making adjustments.</t>
  </si>
  <si>
    <t>A40</t>
  </si>
  <si>
    <t>cubic metre per mole</t>
  </si>
  <si>
    <t>Text subject is name of simple data element.</t>
  </si>
  <si>
    <t>Mayotte</t>
  </si>
  <si>
    <t>YT</t>
  </si>
  <si>
    <t>MYT</t>
  </si>
  <si>
    <t>ETHIOPIA</t>
  </si>
  <si>
    <t>Ethiopian Birr</t>
  </si>
  <si>
    <t>ETB</t>
  </si>
  <si>
    <t>To reference to the unique number that is assigned to each major loss hitting the reinsurance industry.</t>
  </si>
  <si>
    <t>Code given by the buyer to designate the size of an article in textile and shoe industry.</t>
  </si>
  <si>
    <t>0146</t>
  </si>
  <si>
    <t xml:space="preserve">DGI (Direction Générale des Impots) code </t>
  </si>
  <si>
    <t xml:space="preserve">Various structures, 1) Dependant on structure, 2) None
</t>
  </si>
  <si>
    <t>Bill drawn by the creditor on a bank and endorsed by a</t>
  </si>
  <si>
    <t>Authentication</t>
  </si>
  <si>
    <t>A41</t>
  </si>
  <si>
    <t>ampere per square metre</t>
  </si>
  <si>
    <t>ACW</t>
  </si>
  <si>
    <t>Scope</t>
  </si>
  <si>
    <t>Mexico</t>
  </si>
  <si>
    <t>Mexique (le)</t>
  </si>
  <si>
    <t>MX</t>
  </si>
  <si>
    <t>MEX</t>
  </si>
  <si>
    <t>FALKLAND ISLANDS (THE) [MALVINAS]</t>
  </si>
  <si>
    <t>Falkland Islands Pound</t>
  </si>
  <si>
    <t>FKP</t>
  </si>
  <si>
    <t>Estimate order reference number</t>
  </si>
  <si>
    <t>MA</t>
  </si>
  <si>
    <t>Machine number</t>
  </si>
  <si>
    <t>0147</t>
  </si>
  <si>
    <t xml:space="preserve">Standard Company Code </t>
  </si>
  <si>
    <t xml:space="preserve">1) 12 characters (fixed length), First 6 characters identify an organization, Last 6 characters identify an organization part, 2) None
</t>
  </si>
  <si>
    <t>third party Bill drawn by the creditor on a bank and endorsed by a third party.</t>
  </si>
  <si>
    <t>The service of authenticating.</t>
  </si>
  <si>
    <t>A42</t>
  </si>
  <si>
    <t>curie per kilogram</t>
  </si>
  <si>
    <t>Text subject is scope section of the UN/EDIFACT rules for presentation of standardized message and directories documentation.</t>
  </si>
  <si>
    <t>Micronesia (Federated States of)</t>
  </si>
  <si>
    <t>Micronésie (États fédérés de)</t>
  </si>
  <si>
    <t>FM</t>
  </si>
  <si>
    <t>FSM</t>
  </si>
  <si>
    <t>FIJI</t>
  </si>
  <si>
    <t>Fiji Dollar</t>
  </si>
  <si>
    <t>FJD</t>
  </si>
  <si>
    <t>Reference number assigned by the ordering party of the estimate order.</t>
  </si>
  <si>
    <t>The item number is a machine number.</t>
  </si>
  <si>
    <t>0148</t>
  </si>
  <si>
    <t xml:space="preserve">ITU (International Telecommunications Union)Data Network Identification Codes (DNIC) </t>
  </si>
  <si>
    <t xml:space="preserve">1) 4 numeric digits, First three digits represent the country, Fourth digit represents the actual data network within the Country (for countries with many public networks multiple country codes exist). Up to 10 additional characters can be appended by the individual data networks to specify a network address within their network. 2)
</t>
  </si>
  <si>
    <t>Bill drawn by the creditor on a third party</t>
  </si>
  <si>
    <t>Cataloguing</t>
  </si>
  <si>
    <t>A43</t>
  </si>
  <si>
    <t>deadweight tonnage</t>
  </si>
  <si>
    <t>ACX</t>
  </si>
  <si>
    <t>Message type name</t>
  </si>
  <si>
    <t>Moldova (the Republic of)</t>
  </si>
  <si>
    <t>Moldova, République de</t>
  </si>
  <si>
    <t>MD</t>
  </si>
  <si>
    <t>MDA</t>
  </si>
  <si>
    <t>FRENCH POLYNESIA</t>
  </si>
  <si>
    <t>CFP Franc</t>
  </si>
  <si>
    <t>XPF</t>
  </si>
  <si>
    <t>Reference number to previous message</t>
  </si>
  <si>
    <t>MF</t>
  </si>
  <si>
    <t>Manufacturer's (producer's) article number</t>
  </si>
  <si>
    <t>0149</t>
  </si>
  <si>
    <t xml:space="preserve">Global Business Identifier </t>
  </si>
  <si>
    <t xml:space="preserve">9999-9999-9999, 1) 12 Characters; no significance, 2) There are no check characters
</t>
  </si>
  <si>
    <t>Bill drawn by the creditor on a third party.</t>
  </si>
  <si>
    <t>The provision of cataloguing services.</t>
  </si>
  <si>
    <t>A44</t>
  </si>
  <si>
    <t>decalitre</t>
  </si>
  <si>
    <t>Text subject is name of message type.</t>
  </si>
  <si>
    <t>Monaco</t>
  </si>
  <si>
    <t>MC</t>
  </si>
  <si>
    <t>MCO</t>
  </si>
  <si>
    <t>GABON</t>
  </si>
  <si>
    <t>Reference number assigned to the message which was previously issued (e.g. in the case of a cancellation, the primary reference of the message to be cancelled will be quoted in this element).</t>
  </si>
  <si>
    <t>The number given to an article by its manufacturer.</t>
  </si>
  <si>
    <t>0150</t>
  </si>
  <si>
    <t xml:space="preserve">Madge Networks Ltd- ICD ATM Addressing Scheme </t>
  </si>
  <si>
    <t xml:space="preserve">40 digit ATM NSAP address, 1) Field Digits Purpose, 1 2 AFI (= 47), 2 4 ICD, 3 20
</t>
  </si>
  <si>
    <t>Bill drawn by creditor on third party, accepted and</t>
  </si>
  <si>
    <t>CAB</t>
  </si>
  <si>
    <t>Cartage</t>
  </si>
  <si>
    <t>A45</t>
  </si>
  <si>
    <t>decametre</t>
  </si>
  <si>
    <t>ACY</t>
  </si>
  <si>
    <t>Introduction</t>
  </si>
  <si>
    <t>Mongolia</t>
  </si>
  <si>
    <t>Mongolie (la)</t>
  </si>
  <si>
    <t>MN</t>
  </si>
  <si>
    <t>MNG</t>
  </si>
  <si>
    <t>GAMBIA (THE)</t>
  </si>
  <si>
    <t>Dalasi</t>
  </si>
  <si>
    <t>GMD</t>
  </si>
  <si>
    <t>Banker's acceptance</t>
  </si>
  <si>
    <t>Model number</t>
  </si>
  <si>
    <t xml:space="preserve">Australian Business Number (ABN) Scheme </t>
  </si>
  <si>
    <t>endorsed by bank Bill drawn by creditor on third party, accepted and endorsed by bank.</t>
  </si>
  <si>
    <t>Movement of goods by heavy duty cart or vehicle.</t>
  </si>
  <si>
    <t>A47</t>
  </si>
  <si>
    <t>decitex</t>
  </si>
  <si>
    <t>Text subject is introduction section of the UN/EDIFACT rules for presentation of standardized message and directories documentation.</t>
  </si>
  <si>
    <t>Montenegro</t>
  </si>
  <si>
    <t>Monténégro (le)</t>
  </si>
  <si>
    <t>ME</t>
  </si>
  <si>
    <t>MNE</t>
  </si>
  <si>
    <t>GEORGIA</t>
  </si>
  <si>
    <t>Lari</t>
  </si>
  <si>
    <t>GEL</t>
  </si>
  <si>
    <t>Reference number for banker's acceptance issued by the accepting financial institution.</t>
  </si>
  <si>
    <t>Reference number assigned by the manufacturer to differentiate variations in similar products in a class or group.</t>
  </si>
  <si>
    <t>0152</t>
  </si>
  <si>
    <t xml:space="preserve">Edira Scheme Identifier Code </t>
  </si>
  <si>
    <t xml:space="preserve">99999; greater than 10000, 5 characters; no significance, no check characters
</t>
  </si>
  <si>
    <t>Not transferable banker's draft</t>
  </si>
  <si>
    <t>Certification</t>
  </si>
  <si>
    <t>A48</t>
  </si>
  <si>
    <t>degree Rankine</t>
  </si>
  <si>
    <t>ACZ</t>
  </si>
  <si>
    <t>Glossary</t>
  </si>
  <si>
    <t>Montserrat</t>
  </si>
  <si>
    <t>MS</t>
  </si>
  <si>
    <t>MSR</t>
  </si>
  <si>
    <t>GHANA</t>
  </si>
  <si>
    <t>Ghana Cedi</t>
  </si>
  <si>
    <t>GHS</t>
  </si>
  <si>
    <t>Duty memo number</t>
  </si>
  <si>
    <t>MP</t>
  </si>
  <si>
    <t>Product/service identification number</t>
  </si>
  <si>
    <t>0153</t>
  </si>
  <si>
    <t xml:space="preserve">Concert Global Network Services ICD AESA </t>
  </si>
  <si>
    <t xml:space="preserve">Field, Name; 1, Authority and Format Identifier; 2, ICD; 3, Higher order domain specific part as assigned by Concert. This structure conforms to the ICD AESA specified in the User- Network (UNI) specification Version 3.1 and ATM User Network (UNI) Signalling Specification 4.0. It also conforms with PNNI 1.0 standard. All
</t>
  </si>
  <si>
    <t>Issue a bankers draft not endorsable.</t>
  </si>
  <si>
    <t>The service of certifying.</t>
  </si>
  <si>
    <t>A49</t>
  </si>
  <si>
    <t>denier</t>
  </si>
  <si>
    <t>Text subject is glossary section of the UN/EDIFACT rules for presentation of standardized message and directories documentation.</t>
  </si>
  <si>
    <t>Morocco</t>
  </si>
  <si>
    <t>Maroc (le)</t>
  </si>
  <si>
    <t>MAR</t>
  </si>
  <si>
    <t>GIBRALTAR</t>
  </si>
  <si>
    <t>Gibraltar Pound</t>
  </si>
  <si>
    <t>GIP</t>
  </si>
  <si>
    <t>Reference number assigned by customs to a duty memo.</t>
  </si>
  <si>
    <t>Reference number identifying a product or service.</t>
  </si>
  <si>
    <t>0154</t>
  </si>
  <si>
    <t xml:space="preserve">Identification number of economic subjects: (ICO) </t>
  </si>
  <si>
    <t xml:space="preserve">Form of representation: nnnnnnn.n, nnnnnnn - serial number, - - - - - - - n code
</t>
  </si>
  <si>
    <t>Not transferable local cheque</t>
  </si>
  <si>
    <t>CAE</t>
  </si>
  <si>
    <t>Certificate of conformance</t>
  </si>
  <si>
    <t>A5</t>
  </si>
  <si>
    <t>ampere square metre</t>
  </si>
  <si>
    <t>ADA</t>
  </si>
  <si>
    <t>Functional definition</t>
  </si>
  <si>
    <t>Mozambique</t>
  </si>
  <si>
    <t>Mozambique (le)</t>
  </si>
  <si>
    <t>MZ</t>
  </si>
  <si>
    <t>MOZ</t>
  </si>
  <si>
    <t>GRENADA</t>
  </si>
  <si>
    <t>Equipment transport charge number</t>
  </si>
  <si>
    <t>NB</t>
  </si>
  <si>
    <t>Batch number</t>
  </si>
  <si>
    <t>0155</t>
  </si>
  <si>
    <t xml:space="preserve">Global Crossing AESA (ATM End System Address) </t>
  </si>
  <si>
    <t xml:space="preserve">1) AFI -Authority and Format Identifier, 2) ICD - International Code Designator, 3) HODSP - Higher Order Domain Specific Part. Structure conforms to ATM Forum UNI Signalling Specifications 3.1/4.0
</t>
  </si>
  <si>
    <t>Issue a cheque not endorsable in payment of the funds.</t>
  </si>
  <si>
    <t>The service of providing a certificate of conformance.</t>
  </si>
  <si>
    <t>A53</t>
  </si>
  <si>
    <t>electronvolt</t>
  </si>
  <si>
    <t>Text subject is functional definition section of the UN/EDIFACT rules for presentation of standardized message and directories documentation.</t>
  </si>
  <si>
    <t>Myanmar</t>
  </si>
  <si>
    <t>Myanmar (le)</t>
  </si>
  <si>
    <t>MM</t>
  </si>
  <si>
    <t>MMR</t>
  </si>
  <si>
    <t>GUATEMALA</t>
  </si>
  <si>
    <t>Quetzal</t>
  </si>
  <si>
    <t>GTQ</t>
  </si>
  <si>
    <t>Reference assigned to a specific equipment transportation charge.</t>
  </si>
  <si>
    <t>The item number is a batch number.</t>
  </si>
  <si>
    <t>0156</t>
  </si>
  <si>
    <t xml:space="preserve">AUNA </t>
  </si>
  <si>
    <t xml:space="preserve">1) CCCC (ICD), 2) Organization Code
</t>
  </si>
  <si>
    <t>Reference giro</t>
  </si>
  <si>
    <t>Certificate of origin</t>
  </si>
  <si>
    <t>A54</t>
  </si>
  <si>
    <t>electronvolt per metre</t>
  </si>
  <si>
    <t>ADB</t>
  </si>
  <si>
    <t>Examples</t>
  </si>
  <si>
    <t>Namibia</t>
  </si>
  <si>
    <t>Namibie (la)</t>
  </si>
  <si>
    <t>NA</t>
  </si>
  <si>
    <t>NAM</t>
  </si>
  <si>
    <t>GUINEA</t>
  </si>
  <si>
    <t>Guinean Franc</t>
  </si>
  <si>
    <t>GNF</t>
  </si>
  <si>
    <t>ON</t>
  </si>
  <si>
    <t>Customer order number</t>
  </si>
  <si>
    <t>0157</t>
  </si>
  <si>
    <t xml:space="preserve">ATM interconnection with the Dutch KPN Telecom </t>
  </si>
  <si>
    <t xml:space="preserve">1) ICD Code- 4 digits, 2) None
</t>
  </si>
  <si>
    <t>Ordering customer tells the bank to use the payment system 'Reference giro'. Used in the Finnish national banking system.</t>
  </si>
  <si>
    <t>The service of providing a certificate of origin.</t>
  </si>
  <si>
    <t>A55</t>
  </si>
  <si>
    <t>electronvolt square metre</t>
  </si>
  <si>
    <t>Text subject is examples as given in the example(s) section of the UN/EDIFACT rules for presentation of standardized message and directories documentation.</t>
  </si>
  <si>
    <t>Nauru</t>
  </si>
  <si>
    <t>NR</t>
  </si>
  <si>
    <t>NRU</t>
  </si>
  <si>
    <t>GUINEA-BISSAU</t>
  </si>
  <si>
    <t>[7304] Reference number assigned by the buyer to an item.</t>
  </si>
  <si>
    <t>Reference number of a customer's order.</t>
  </si>
  <si>
    <t>0158</t>
  </si>
  <si>
    <t xml:space="preserve">Identification number of economic subject (ICO) Act on State Statistics of 29 November 2'001, § 27 </t>
  </si>
  <si>
    <t xml:space="preserve">1) 8 characters (fixed length), 2) Check character: 8th digit
</t>
  </si>
  <si>
    <t>Urgent giro</t>
  </si>
  <si>
    <t>CAI</t>
  </si>
  <si>
    <t>Cutting</t>
  </si>
  <si>
    <t>A56</t>
  </si>
  <si>
    <t>electronvolt square metre per kilogram</t>
  </si>
  <si>
    <t>Cover page</t>
  </si>
  <si>
    <t>Nepal</t>
  </si>
  <si>
    <t>Népal (le)</t>
  </si>
  <si>
    <t>NP</t>
  </si>
  <si>
    <t>NPL</t>
  </si>
  <si>
    <t>GUYANA</t>
  </si>
  <si>
    <t>Guyana Dollar</t>
  </si>
  <si>
    <t>GYD</t>
  </si>
  <si>
    <t>Matured certificate of deposit</t>
  </si>
  <si>
    <t>PD</t>
  </si>
  <si>
    <t>Part number description</t>
  </si>
  <si>
    <t>0159</t>
  </si>
  <si>
    <t xml:space="preserve">ACTALIS Object Identifiers </t>
  </si>
  <si>
    <t>Ordering customer tells the bank to use the bank service 'Urgent Giro' when transferring the payment. Used in Finnish national banking system.</t>
  </si>
  <si>
    <t>The service of cutting.</t>
  </si>
  <si>
    <t>A59</t>
  </si>
  <si>
    <t>8-part cloud cover</t>
  </si>
  <si>
    <t>Text subject is cover page of the UN/EDIFACT rules for presentation of standardized message and directories documentation.</t>
  </si>
  <si>
    <t>Netherlands (the)</t>
  </si>
  <si>
    <t>Pays-Bas (les)</t>
  </si>
  <si>
    <t>NL</t>
  </si>
  <si>
    <t>NLD</t>
  </si>
  <si>
    <t>Gourde</t>
  </si>
  <si>
    <t>HTG</t>
  </si>
  <si>
    <t>Reference number for certificate of deposit allocated by issuing financial institution.</t>
  </si>
  <si>
    <t>Reference number identifying a description associated with a number ultimately used to identify an article.</t>
  </si>
  <si>
    <t>0160</t>
  </si>
  <si>
    <t xml:space="preserve">GTIN - Global Trade Item Number </t>
  </si>
  <si>
    <t xml:space="preserve">THE GTIN has four different formats of respectively 8, 12, 13 and 14 digits. When stored in a computer file, right justified with leading zeroes, GTIN's are unique against each other, Up to 14 digits, Last digit = modulo 10 check digit
</t>
  </si>
  <si>
    <t>Free format giro</t>
  </si>
  <si>
    <t>CAJ</t>
  </si>
  <si>
    <t>Consular service</t>
  </si>
  <si>
    <t>A6</t>
  </si>
  <si>
    <t>ampere per square metre kelvin squared</t>
  </si>
  <si>
    <t>ADD</t>
  </si>
  <si>
    <t>Dependency (syntax) notes</t>
  </si>
  <si>
    <t>New Caledonia</t>
  </si>
  <si>
    <t>Nouvelle-Calédonie (la)</t>
  </si>
  <si>
    <t>NC</t>
  </si>
  <si>
    <t>NCL</t>
  </si>
  <si>
    <t>HONDURAS</t>
  </si>
  <si>
    <t>Lempira</t>
  </si>
  <si>
    <t>HNL</t>
  </si>
  <si>
    <t>Loan</t>
  </si>
  <si>
    <t>PL</t>
  </si>
  <si>
    <t>Purchaser's order line number</t>
  </si>
  <si>
    <t>0161</t>
  </si>
  <si>
    <t xml:space="preserve">ECCMA Open Technical Directory </t>
  </si>
  <si>
    <t xml:space="preserve">9.999999
</t>
  </si>
  <si>
    <t>Ordering customer tells the ordering bank to use the bank service 'Free Format Giro' when transferring the payment. Used in Finnish national banking system.</t>
  </si>
  <si>
    <t>The service provided by consulates.</t>
  </si>
  <si>
    <t>A68</t>
  </si>
  <si>
    <t>exajoule</t>
  </si>
  <si>
    <t>Denotes that the associated text is a dependency (syntax) note.</t>
  </si>
  <si>
    <t>New Zealand</t>
  </si>
  <si>
    <t>Nouvelle-Zélande (la)</t>
  </si>
  <si>
    <t>NZ</t>
  </si>
  <si>
    <t>NZL</t>
  </si>
  <si>
    <t>HONG KONG</t>
  </si>
  <si>
    <t>Hong Kong Dollar</t>
  </si>
  <si>
    <t>HKD</t>
  </si>
  <si>
    <t>Reference number for loan allocated by lending financial institution.</t>
  </si>
  <si>
    <t>Reference number identifying a line entry in a customer's order for goods or services.</t>
  </si>
  <si>
    <t>0162</t>
  </si>
  <si>
    <t xml:space="preserve">CEN/ISSS Object Identifier Scheme </t>
  </si>
  <si>
    <t xml:space="preserve">First field: ICD: 4 digitsSecond field: sequence of digits
</t>
  </si>
  <si>
    <t>Requested method for payment was not used</t>
  </si>
  <si>
    <t>CAK</t>
  </si>
  <si>
    <t>Customer collection</t>
  </si>
  <si>
    <t>A69</t>
  </si>
  <si>
    <t>farad per metre</t>
  </si>
  <si>
    <t>Code value name</t>
  </si>
  <si>
    <t>Nicaragua</t>
  </si>
  <si>
    <t>Nicaragua (le)</t>
  </si>
  <si>
    <t>NI</t>
  </si>
  <si>
    <t>NIC</t>
  </si>
  <si>
    <t>HUNGARY</t>
  </si>
  <si>
    <t>Forint</t>
  </si>
  <si>
    <t>HUF</t>
  </si>
  <si>
    <t>Analysis number/test number</t>
  </si>
  <si>
    <t>PO</t>
  </si>
  <si>
    <t>Purchase order number</t>
  </si>
  <si>
    <t>0163</t>
  </si>
  <si>
    <t xml:space="preserve">US-EPA Facility Identifier </t>
  </si>
  <si>
    <t xml:space="preserve">Alphanumeric (12)
</t>
  </si>
  <si>
    <t>If the requested method for payment was or could not be used, this code indicates that.</t>
  </si>
  <si>
    <t>The service of collecting goods by the customer.</t>
  </si>
  <si>
    <t>A7</t>
  </si>
  <si>
    <t>ampere per square millimetre</t>
  </si>
  <si>
    <t>Text subject is name of code value.</t>
  </si>
  <si>
    <t>Niger (the)</t>
  </si>
  <si>
    <t>Niger (le)</t>
  </si>
  <si>
    <t>NE</t>
  </si>
  <si>
    <t>NER</t>
  </si>
  <si>
    <t>INDONESIA</t>
  </si>
  <si>
    <t>Rupiah</t>
  </si>
  <si>
    <t>IDR</t>
  </si>
  <si>
    <t>Number given to a specific analysis or test operation.</t>
  </si>
  <si>
    <t>Reference number identifying a customer's order.</t>
  </si>
  <si>
    <t>0164</t>
  </si>
  <si>
    <t xml:space="preserve">TELUS Corporation </t>
  </si>
  <si>
    <t xml:space="preserve">All 10 characters of HODSP required
</t>
  </si>
  <si>
    <t>Clearing between partners</t>
  </si>
  <si>
    <t>Report / Compensation</t>
  </si>
  <si>
    <t>CAL</t>
  </si>
  <si>
    <t>Payroll payment service</t>
  </si>
  <si>
    <t>A70</t>
  </si>
  <si>
    <t>femtojoule</t>
  </si>
  <si>
    <t>ADF</t>
  </si>
  <si>
    <t>Code list name</t>
  </si>
  <si>
    <t>Nigeria</t>
  </si>
  <si>
    <t>Nigéria (le)</t>
  </si>
  <si>
    <t>NG</t>
  </si>
  <si>
    <t>NGA</t>
  </si>
  <si>
    <t>INTERNATIONAL MONETARY FUND (IMF) </t>
  </si>
  <si>
    <t>SDR (Special Drawing Right)</t>
  </si>
  <si>
    <t>XDR</t>
  </si>
  <si>
    <t>Account number</t>
  </si>
  <si>
    <t>PV</t>
  </si>
  <si>
    <t>Promotional variant number</t>
  </si>
  <si>
    <t>0165</t>
  </si>
  <si>
    <t xml:space="preserve">FIEIE Object identifiers </t>
  </si>
  <si>
    <t xml:space="preserve">The identifier consists of a sequence of digits
</t>
  </si>
  <si>
    <t>Amounts which two partners owe to each other to be compensated in order to avoid useless payments.</t>
  </si>
  <si>
    <t>Provision of a payroll payment service.</t>
  </si>
  <si>
    <t>A71</t>
  </si>
  <si>
    <t>femtometre</t>
  </si>
  <si>
    <t>Text subject is name of code list.</t>
  </si>
  <si>
    <t>Niue</t>
  </si>
  <si>
    <t>NU</t>
  </si>
  <si>
    <t>NIU</t>
  </si>
  <si>
    <t>IRAN (ISLAMIC REPUBLIC OF)</t>
  </si>
  <si>
    <t>Iranian Rial</t>
  </si>
  <si>
    <t>IRR</t>
  </si>
  <si>
    <t>Identification number of an account.</t>
  </si>
  <si>
    <t>The item number is a promotional variant number.</t>
  </si>
  <si>
    <t>0166</t>
  </si>
  <si>
    <t xml:space="preserve">Swissguide Identifier Scheme </t>
  </si>
  <si>
    <t xml:space="preserve">999999
</t>
  </si>
  <si>
    <t>ZZZ</t>
  </si>
  <si>
    <t>Mutually defined</t>
  </si>
  <si>
    <t>Moyen de paiement convenu</t>
  </si>
  <si>
    <t>CAM</t>
  </si>
  <si>
    <t>Cash transportation</t>
  </si>
  <si>
    <t>A73</t>
  </si>
  <si>
    <t>foot per second squared</t>
  </si>
  <si>
    <t>ADG</t>
  </si>
  <si>
    <t>Clarification of usage</t>
  </si>
  <si>
    <t>Norfolk Island</t>
  </si>
  <si>
    <t>Norfolk (l'Île)</t>
  </si>
  <si>
    <t>NF</t>
  </si>
  <si>
    <t>NFK</t>
  </si>
  <si>
    <t>IRAQ</t>
  </si>
  <si>
    <t>Iraqi Dinar</t>
  </si>
  <si>
    <t>IQD</t>
  </si>
  <si>
    <t>Treaty number</t>
  </si>
  <si>
    <t>QS</t>
  </si>
  <si>
    <t>Buyer's qualifier for size</t>
  </si>
  <si>
    <t>0167</t>
  </si>
  <si>
    <t xml:space="preserve">Priority Telecom ATM End System Address Plan </t>
  </si>
  <si>
    <t xml:space="preserve">Field 1 = AFI = 47 (1 byte)
</t>
  </si>
  <si>
    <t>A code assigned within a code list to be used on an interim basis and as defined among trading partners until a precise code can be assigned to the code list.</t>
  </si>
  <si>
    <t>Provision of a cash transportation service.</t>
  </si>
  <si>
    <t>A74</t>
  </si>
  <si>
    <t>foot pound-force per second</t>
  </si>
  <si>
    <t>Text subject is an explanation of the intended usage of a segment or segment group.</t>
  </si>
  <si>
    <t>Northern Mariana Islands (the)</t>
  </si>
  <si>
    <t>Mariannes du Nord (les Îles)</t>
  </si>
  <si>
    <t>MNP</t>
  </si>
  <si>
    <t>ISRAEL</t>
  </si>
  <si>
    <t>New Israeli Sheqel</t>
  </si>
  <si>
    <t>ILS</t>
  </si>
  <si>
    <t>A number that identifies a treaty.</t>
  </si>
  <si>
    <t>The item number qualifies the size of the buyer.</t>
  </si>
  <si>
    <t>0168</t>
  </si>
  <si>
    <t xml:space="preserve">Vodafone Ireland OSI Addressing </t>
  </si>
  <si>
    <t xml:space="preserve">1) AFI-Authority and Format Identifier
</t>
  </si>
  <si>
    <t>Home banking service</t>
  </si>
  <si>
    <t>A75</t>
  </si>
  <si>
    <t>freight ton</t>
  </si>
  <si>
    <t>ADH</t>
  </si>
  <si>
    <t>Composite data element name</t>
  </si>
  <si>
    <t>Norway</t>
  </si>
  <si>
    <t>Norvège (la)</t>
  </si>
  <si>
    <t>NO</t>
  </si>
  <si>
    <t>NOR</t>
  </si>
  <si>
    <t>JAMAICA</t>
  </si>
  <si>
    <t>Jamaican Dollar</t>
  </si>
  <si>
    <t>JMD</t>
  </si>
  <si>
    <t>Catastrophe number</t>
  </si>
  <si>
    <t>RC</t>
  </si>
  <si>
    <t>Returnable container number</t>
  </si>
  <si>
    <t>0169</t>
  </si>
  <si>
    <t xml:space="preserve">Swiss Federal Business Identification Number. Central Business names Index (zefix) Identification Number </t>
  </si>
  <si>
    <t xml:space="preserve">CH-RRR.X.XXX.XXX-P
</t>
  </si>
  <si>
    <t>Provision of a home banking service.</t>
  </si>
  <si>
    <t>A76</t>
  </si>
  <si>
    <t>gal</t>
  </si>
  <si>
    <t>Text subject is name of composite data element.</t>
  </si>
  <si>
    <t>Oman</t>
  </si>
  <si>
    <t>OM</t>
  </si>
  <si>
    <t>OMN</t>
  </si>
  <si>
    <t>JORDAN</t>
  </si>
  <si>
    <t>Jordanian Dinar</t>
  </si>
  <si>
    <t>JOD</t>
  </si>
  <si>
    <t>A number that identifies a catastrophe.</t>
  </si>
  <si>
    <t>Reference number identifying a returnable container.</t>
  </si>
  <si>
    <t>0170</t>
  </si>
  <si>
    <t xml:space="preserve">Teikoku Company Code </t>
  </si>
  <si>
    <t xml:space="preserve">1) Eight identification digits and a check digit
</t>
  </si>
  <si>
    <t>CAO</t>
  </si>
  <si>
    <t>Bilateral agreement service</t>
  </si>
  <si>
    <t>A8</t>
  </si>
  <si>
    <t>ampere second</t>
  </si>
  <si>
    <t>ADI</t>
  </si>
  <si>
    <t>Field of application</t>
  </si>
  <si>
    <t>Pakistan</t>
  </si>
  <si>
    <t>Pakistan (le)</t>
  </si>
  <si>
    <t>PK</t>
  </si>
  <si>
    <t>PAK</t>
  </si>
  <si>
    <t>KAZAKHSTAN</t>
  </si>
  <si>
    <t>Tenge</t>
  </si>
  <si>
    <t>KZT</t>
  </si>
  <si>
    <t>Bureau signing (statement reference)</t>
  </si>
  <si>
    <t>RN</t>
  </si>
  <si>
    <t>Release number</t>
  </si>
  <si>
    <t>0171</t>
  </si>
  <si>
    <t xml:space="preserve">Luxembourg CP &amp; CPS (Certification Policy and Certification Practice Statement) Index </t>
  </si>
  <si>
    <t xml:space="preserve">xxx.yyy.zzz.nnnn
</t>
  </si>
  <si>
    <t>Provision of a service as specified in a bilateral special agreement.</t>
  </si>
  <si>
    <t>A84</t>
  </si>
  <si>
    <t>gigacoulomb per cubic metre</t>
  </si>
  <si>
    <t>Text subject is field of application of the UN/EDIFACT rules for presentation of standardized message and directories documentation.</t>
  </si>
  <si>
    <t>Palau</t>
  </si>
  <si>
    <t>Palaos (les)</t>
  </si>
  <si>
    <t>PW</t>
  </si>
  <si>
    <t>PLW</t>
  </si>
  <si>
    <t>KENYA</t>
  </si>
  <si>
    <t>Kenyan Shilling</t>
  </si>
  <si>
    <t>KES</t>
  </si>
  <si>
    <t>A statement reference that identifies a bureau signing.</t>
  </si>
  <si>
    <t>Reference number identifying a release from a buyer's purchase order.</t>
  </si>
  <si>
    <t>0172</t>
  </si>
  <si>
    <t xml:space="preserve">Project Group “Lists of Properties” (PROLIST®) </t>
  </si>
  <si>
    <t xml:space="preserve">1. ICD 4 digits, 2. Organisation Identifier. No check character required. 3. Organisation Part Identifier. 4. OPIS </t>
  </si>
  <si>
    <t>CAP</t>
  </si>
  <si>
    <t>Insurance brokerage service</t>
  </si>
  <si>
    <t>A85</t>
  </si>
  <si>
    <t>gigaelectronvolt</t>
  </si>
  <si>
    <t>Type of assets and liabilities</t>
  </si>
  <si>
    <t>Palestine, State of</t>
  </si>
  <si>
    <t>Palestine, État de</t>
  </si>
  <si>
    <t>PS</t>
  </si>
  <si>
    <t>PSE</t>
  </si>
  <si>
    <t>KOREA (THE DEMOCRATIC PEOPLE’S REPUBLIC OF)</t>
  </si>
  <si>
    <t>North Korean Won</t>
  </si>
  <si>
    <t>KPW</t>
  </si>
  <si>
    <t>Company / syndicate reference 1</t>
  </si>
  <si>
    <t>RU</t>
  </si>
  <si>
    <t>Run number</t>
  </si>
  <si>
    <t>0173</t>
  </si>
  <si>
    <t xml:space="preserve">eCI@ss </t>
  </si>
  <si>
    <t xml:space="preserve">1) ICD 4 digits, 2) Organization identifier, 3) Organization Part identifier, 4) OPISNo check character required </t>
  </si>
  <si>
    <t>Provision of an insurance brokerage service.</t>
  </si>
  <si>
    <t>A86</t>
  </si>
  <si>
    <t>gigahertz</t>
  </si>
  <si>
    <t>Information describing the type of assets and liabilities.</t>
  </si>
  <si>
    <t>Panama</t>
  </si>
  <si>
    <t>Panama (le)</t>
  </si>
  <si>
    <t>PA</t>
  </si>
  <si>
    <t>PAN</t>
  </si>
  <si>
    <t>KOREA (THE REPUBLIC OF)</t>
  </si>
  <si>
    <t>Won</t>
  </si>
  <si>
    <t>KRW</t>
  </si>
  <si>
    <t>First reference of a company/syndicate.</t>
  </si>
  <si>
    <t>The item number identifies the production or manufacturing run or sequence in which the item was manufactured, processed or assembled.</t>
  </si>
  <si>
    <t>0174</t>
  </si>
  <si>
    <t xml:space="preserve">StepNexus </t>
  </si>
  <si>
    <t>CAQ</t>
  </si>
  <si>
    <t>Cheque generation</t>
  </si>
  <si>
    <t>A87</t>
  </si>
  <si>
    <t>gigaohm</t>
  </si>
  <si>
    <t>Promotion information</t>
  </si>
  <si>
    <t>Papua New Guinea</t>
  </si>
  <si>
    <t>Papouasie-Nouvelle-Guinée (la)</t>
  </si>
  <si>
    <t>PG</t>
  </si>
  <si>
    <t>PNG</t>
  </si>
  <si>
    <t>KUWAIT</t>
  </si>
  <si>
    <t>Kuwaiti Dinar</t>
  </si>
  <si>
    <t>KWD</t>
  </si>
  <si>
    <t>Company / syndicate reference 2</t>
  </si>
  <si>
    <t>RY</t>
  </si>
  <si>
    <t>Record keeping of model year</t>
  </si>
  <si>
    <t>0175</t>
  </si>
  <si>
    <t xml:space="preserve">Siemens AG </t>
  </si>
  <si>
    <t xml:space="preserve">1. ICD 4 digits, 2. Organisation Identifier, 3. Organisation Part Identifier, 4. OPISNo check character required </t>
  </si>
  <si>
    <t>Provision of a cheque generation service.</t>
  </si>
  <si>
    <t>A88</t>
  </si>
  <si>
    <t>gigaohm metre</t>
  </si>
  <si>
    <t>The text contains information about a promotion.</t>
  </si>
  <si>
    <t>Paraguay</t>
  </si>
  <si>
    <t>Paraguay (le)</t>
  </si>
  <si>
    <t>PY</t>
  </si>
  <si>
    <t>PRY</t>
  </si>
  <si>
    <t>KYRGYZSTAN</t>
  </si>
  <si>
    <t>Som</t>
  </si>
  <si>
    <t>KGS</t>
  </si>
  <si>
    <t>Second reference of a company/syndicate.</t>
  </si>
  <si>
    <t>The item number relates to the year in which the particular model was kept.</t>
  </si>
  <si>
    <t>0176</t>
  </si>
  <si>
    <t xml:space="preserve">Paradine GmbH </t>
  </si>
  <si>
    <t>CAR</t>
  </si>
  <si>
    <t>Preferential merchandising location</t>
  </si>
  <si>
    <t>A89</t>
  </si>
  <si>
    <t>gigapascal</t>
  </si>
  <si>
    <t>Meter condition</t>
  </si>
  <si>
    <t>Peru</t>
  </si>
  <si>
    <t>Pérou (le)</t>
  </si>
  <si>
    <t>PE</t>
  </si>
  <si>
    <t>PER</t>
  </si>
  <si>
    <t>LAO PEOPLE’S DEMOCRATIC REPUBLIC (THE)</t>
  </si>
  <si>
    <t>Lao Kip</t>
  </si>
  <si>
    <t>LAK</t>
  </si>
  <si>
    <t>Ordering customer consignment reference number</t>
  </si>
  <si>
    <t>SA</t>
  </si>
  <si>
    <t>Supplier's article number</t>
  </si>
  <si>
    <t>0178</t>
  </si>
  <si>
    <t xml:space="preserve">Route1 MobiNET </t>
  </si>
  <si>
    <t xml:space="preserve">6 Fields:
</t>
  </si>
  <si>
    <t>Service of assigning a preferential location for merchandising.</t>
  </si>
  <si>
    <t>A9</t>
  </si>
  <si>
    <t>rate</t>
  </si>
  <si>
    <t>Description of the condition of a meter.</t>
  </si>
  <si>
    <t>Philippines (the)</t>
  </si>
  <si>
    <t>Philippines (les)</t>
  </si>
  <si>
    <t>PH</t>
  </si>
  <si>
    <t>PHL</t>
  </si>
  <si>
    <t>LEBANON</t>
  </si>
  <si>
    <t>Lebanese Pound</t>
  </si>
  <si>
    <t>LBP</t>
  </si>
  <si>
    <t>Reference number assigned to the consignment by the ordering customer.</t>
  </si>
  <si>
    <t>Number assigned to an article by the supplier of that article.</t>
  </si>
  <si>
    <t>0179</t>
  </si>
  <si>
    <t xml:space="preserve">Penango Object Identifiers </t>
  </si>
  <si>
    <t xml:space="preserve">The OID structure and the inclusion therein of the ICD is as follows: Level 1: iso(1) Level 2: identified-organization (3) Level 3: Penango(xxxx) Level 4 and higher: Defined by Penango
</t>
  </si>
  <si>
    <t>CAS</t>
  </si>
  <si>
    <t>Crane</t>
  </si>
  <si>
    <t>A91</t>
  </si>
  <si>
    <t>gon</t>
  </si>
  <si>
    <t>Meter reading information</t>
  </si>
  <si>
    <t>Pitcairn</t>
  </si>
  <si>
    <t>PN</t>
  </si>
  <si>
    <t>PCN</t>
  </si>
  <si>
    <t>LESOTHO</t>
  </si>
  <si>
    <t>Loti</t>
  </si>
  <si>
    <t>LSL</t>
  </si>
  <si>
    <t>Shipowner's authorization number</t>
  </si>
  <si>
    <t>SG</t>
  </si>
  <si>
    <t>Standard group of products (mixed assortment)</t>
  </si>
  <si>
    <t>0180</t>
  </si>
  <si>
    <t xml:space="preserve">Lithuanian military PKI </t>
  </si>
  <si>
    <t xml:space="preserve">3 fields: 1) PKI code; 2) CP/CPS code; 3) doc-code
</t>
  </si>
  <si>
    <t>The service of providing a crane.</t>
  </si>
  <si>
    <t>A93</t>
  </si>
  <si>
    <t>gram per cubic metre</t>
  </si>
  <si>
    <t>Information related to a particular reading of a meter.</t>
  </si>
  <si>
    <t>Poland</t>
  </si>
  <si>
    <t>Pologne (la)</t>
  </si>
  <si>
    <t>POL</t>
  </si>
  <si>
    <t>Rand</t>
  </si>
  <si>
    <t>ZAR</t>
  </si>
  <si>
    <t>Reference number assigned by the shipowner as an authorization number to transport certain goods (such as hazardous goods, cool or reefer goods).</t>
  </si>
  <si>
    <t>The item number relates to a standard group of other items (mixed) which are grouped together as a single item for identification purposes.</t>
  </si>
  <si>
    <t xml:space="preserve">CHEXXXXXXXXP, UID number, is composed by 9 digits and is random generated and has no internal means. 1) 12 characters CHE: Swiss Country Code following ISO 3166-1. XXXXXXXX: 8 digits for the number itselfP: check digit 2) CHEXXXXXXXXP, the last digit </t>
  </si>
  <si>
    <t>CAT</t>
  </si>
  <si>
    <t>Special colour service</t>
  </si>
  <si>
    <t>A94</t>
  </si>
  <si>
    <t>gram per mole</t>
  </si>
  <si>
    <t>Type of transaction reason</t>
  </si>
  <si>
    <t>Portugal</t>
  </si>
  <si>
    <t>Portugal (le)</t>
  </si>
  <si>
    <t>PT</t>
  </si>
  <si>
    <t>PRT</t>
  </si>
  <si>
    <t>LIBERIA</t>
  </si>
  <si>
    <t>Liberian Dollar</t>
  </si>
  <si>
    <t>LRD</t>
  </si>
  <si>
    <t>Inland transport order number</t>
  </si>
  <si>
    <t>SK</t>
  </si>
  <si>
    <t>SKU (Stock keeping unit)</t>
  </si>
  <si>
    <t>DK:DIGST</t>
  </si>
  <si>
    <t xml:space="preserve">DIGSTORG </t>
  </si>
  <si>
    <t xml:space="preserve">8 or 10 digits </t>
  </si>
  <si>
    <t>Providing a colour which is different from the default colour.</t>
  </si>
  <si>
    <t>A95</t>
  </si>
  <si>
    <t>gray</t>
  </si>
  <si>
    <t>Information describing the type of the reason of transaction.</t>
  </si>
  <si>
    <t>Puerto Rico</t>
  </si>
  <si>
    <t>Porto Rico</t>
  </si>
  <si>
    <t>PRI</t>
  </si>
  <si>
    <t>LIBYA</t>
  </si>
  <si>
    <t>Libyan Dinar</t>
  </si>
  <si>
    <t>LYD</t>
  </si>
  <si>
    <t>Reference number assigned by the principal to the transport order for inland carriage.</t>
  </si>
  <si>
    <t>Reference number of a stock keeping unit.</t>
  </si>
  <si>
    <t>0185</t>
  </si>
  <si>
    <t xml:space="preserve">Perceval Object Code </t>
  </si>
  <si>
    <t xml:space="preserve">The code is primarily intended for the registration of object identifiers in the International Object Identifier tree in accordance with ISO/IEC 8824 under the top arcs iso(1) identified- organization(3) perceval(International Code Designator value). The lower levels are defined by Perceval. Variable length encoding using dotted notation. No check characters. </t>
  </si>
  <si>
    <t>CAU</t>
  </si>
  <si>
    <t>Sorting</t>
  </si>
  <si>
    <t>A96</t>
  </si>
  <si>
    <t>gray per second</t>
  </si>
  <si>
    <t>Type of survey question</t>
  </si>
  <si>
    <t>Qatar</t>
  </si>
  <si>
    <t>Qatar (le)</t>
  </si>
  <si>
    <t>QA</t>
  </si>
  <si>
    <t>QAT</t>
  </si>
  <si>
    <t>MACAO</t>
  </si>
  <si>
    <t>Pataca</t>
  </si>
  <si>
    <t>MOP</t>
  </si>
  <si>
    <t>Container work order reference number</t>
  </si>
  <si>
    <t>SN</t>
  </si>
  <si>
    <t>Serial number</t>
  </si>
  <si>
    <t>0186</t>
  </si>
  <si>
    <t xml:space="preserve">TrustPoint Object Identifiers </t>
  </si>
  <si>
    <t xml:space="preserve">1) ICD, 2) Object class, 3) Object number(s) Number of characters and their significance: Object class 1 or 2 digits, Object number(s) multiple levels of 1 or more digits </t>
  </si>
  <si>
    <t>The provision of sorting services.</t>
  </si>
  <si>
    <t>A97</t>
  </si>
  <si>
    <t>hectopascal</t>
  </si>
  <si>
    <t>Type of survey question.</t>
  </si>
  <si>
    <t>Réunion</t>
  </si>
  <si>
    <t>Réunion (La)</t>
  </si>
  <si>
    <t>RE</t>
  </si>
  <si>
    <t>REU</t>
  </si>
  <si>
    <t>MACEDONIA (THE FORMER YUGOSLAV REPUBLIC OF)</t>
  </si>
  <si>
    <t>Denar</t>
  </si>
  <si>
    <t>Reference number assigned by the principal to the work order for a (set of) container(s).</t>
  </si>
  <si>
    <t>Identification number of an item which distinguishes this specific item out of a number of identical items.</t>
  </si>
  <si>
    <t>0187</t>
  </si>
  <si>
    <t xml:space="preserve">Amazon Unique Identification Scheme </t>
  </si>
  <si>
    <t xml:space="preserve">Each identifier may have a textual description assigned to describe the identifier. The identifier shall not begin with a zero nor shall the character immediately after a full stop character be a zero unless the zero is the last character in the identifier. 1) Between one and 35 characters each of which is a digit (0 to 9) or a full stop character (.) 2) There is no check character. </t>
  </si>
  <si>
    <t>CAV</t>
  </si>
  <si>
    <t>Battery collection and recycling</t>
  </si>
  <si>
    <t>A98</t>
  </si>
  <si>
    <t>henry per metre</t>
  </si>
  <si>
    <t>Carrier's agent counter information</t>
  </si>
  <si>
    <t>Romania</t>
  </si>
  <si>
    <t>Roumanie (la)</t>
  </si>
  <si>
    <t>RO</t>
  </si>
  <si>
    <t>ROU</t>
  </si>
  <si>
    <t>MADAGASCAR</t>
  </si>
  <si>
    <t>Malagasy Ariary</t>
  </si>
  <si>
    <t>MGA</t>
  </si>
  <si>
    <t>Statement number</t>
  </si>
  <si>
    <t>SRS</t>
  </si>
  <si>
    <t>RSK number</t>
  </si>
  <si>
    <t>0188</t>
  </si>
  <si>
    <t xml:space="preserve">Corporate Number of The Social Security and Tax Number System </t>
  </si>
  <si>
    <t xml:space="preserve">12-digit fundamental numbers, and a one-digit check numeral put ahead of them. 1) Figure of 13 digits. 2) Figures from 1 to 9 (Formula to calculate the test number) Formula 9- ((n = 1 (Sigma)12( Pn * Qn )) remainder obtained by dividing the 9) Pn : the numeral of the n-th digit of a fundamental number, when counted from the bottom digit. Qn : one when the "n" is an odd number, two when the "n" is an even one </t>
  </si>
  <si>
    <t>The service of collecting and recycling batteries.</t>
  </si>
  <si>
    <t>A99</t>
  </si>
  <si>
    <t>bit</t>
  </si>
  <si>
    <t>Information for use at the counter of the carrier's agent.</t>
  </si>
  <si>
    <t>Russian Federation (the)</t>
  </si>
  <si>
    <t>Russie (la Fédération de)</t>
  </si>
  <si>
    <t>RUS</t>
  </si>
  <si>
    <t>MALAWI</t>
  </si>
  <si>
    <t>Malawi Kwacha</t>
  </si>
  <si>
    <t>MWK</t>
  </si>
  <si>
    <t>A reference number identifying a statement.</t>
  </si>
  <si>
    <t>Plumbing and heating.</t>
  </si>
  <si>
    <t>0189</t>
  </si>
  <si>
    <t xml:space="preserve">European Business Identifier (EBID) </t>
  </si>
  <si>
    <t xml:space="preserve">XXXXXXXXXXXXC 1) XXXXXXXXXXXX: Twelve identification digits C: Check digit 2) 13th digit </t>
  </si>
  <si>
    <t>CAW</t>
  </si>
  <si>
    <t>Product take back fee</t>
  </si>
  <si>
    <t>ball</t>
  </si>
  <si>
    <t>Description of work item on equipment</t>
  </si>
  <si>
    <t>Rwanda</t>
  </si>
  <si>
    <t>Rwanda (le)</t>
  </si>
  <si>
    <t>RW</t>
  </si>
  <si>
    <t>RWA</t>
  </si>
  <si>
    <t>MALAYSIA</t>
  </si>
  <si>
    <t>Malaysian Ringgit</t>
  </si>
  <si>
    <t>MYR</t>
  </si>
  <si>
    <t>Unique market reference</t>
  </si>
  <si>
    <t>SRT</t>
  </si>
  <si>
    <t>IFLS (Institut Francais du Libre Service) 5 digit product</t>
  </si>
  <si>
    <t>NL:OINO</t>
  </si>
  <si>
    <t xml:space="preserve">Organisatie Indentificatie Nummer (OIN) </t>
  </si>
  <si>
    <t>The fee the consumer must pay the manufacturer to take back the product.</t>
  </si>
  <si>
    <t>bulk pack</t>
  </si>
  <si>
    <t>Description or code for the operation to be executed on the equipment.</t>
  </si>
  <si>
    <t>Saint Barthélemy</t>
  </si>
  <si>
    <t>Saint-Barthélemy</t>
  </si>
  <si>
    <t>BLM</t>
  </si>
  <si>
    <t>MALDIVES</t>
  </si>
  <si>
    <t>Rufiyaa</t>
  </si>
  <si>
    <t>MVR</t>
  </si>
  <si>
    <t>A number that identifies a unique market.</t>
  </si>
  <si>
    <t>classification code 5 digit code for product classification managed by the Institut Francais du Libre Service.</t>
  </si>
  <si>
    <t>EE:CC</t>
  </si>
  <si>
    <t xml:space="preserve">Company Code (Estonia) </t>
  </si>
  <si>
    <t>Always 8-digit number</t>
  </si>
  <si>
    <t>CAX</t>
  </si>
  <si>
    <t>Quality control released</t>
  </si>
  <si>
    <t>acre</t>
  </si>
  <si>
    <t>Message definition</t>
  </si>
  <si>
    <t>Saint Helena, Ascension and Tristan da Cunha</t>
  </si>
  <si>
    <t>Sainte-Hélène, Ascension et Tristan da Cunha</t>
  </si>
  <si>
    <t>SH</t>
  </si>
  <si>
    <t>SHN</t>
  </si>
  <si>
    <t>MALI</t>
  </si>
  <si>
    <t>Group accounting</t>
  </si>
  <si>
    <t>SRU</t>
  </si>
  <si>
    <t>IFLS (Institut Francais du Libre Service) 9 digit product</t>
  </si>
  <si>
    <t>NO:ORG</t>
  </si>
  <si>
    <t xml:space="preserve">Organisasjonsnummer </t>
  </si>
  <si>
    <t>9 digits, The organization number consists of 9 digits where the last digit is a control digit calculated with standard weights, modulus 11. After this, weights 3, 2, 7, 6, 5, 4, 3 and 2 are calculated from the first digit.</t>
  </si>
  <si>
    <t>Informs the stockholder it is free to distribute the quality controlled passed goods.</t>
  </si>
  <si>
    <t>activity</t>
  </si>
  <si>
    <t>Text subject is message definition.</t>
  </si>
  <si>
    <t>Saint Kitts and Nevis</t>
  </si>
  <si>
    <t>Saint-Kitts-et-Nevis</t>
  </si>
  <si>
    <t>KN</t>
  </si>
  <si>
    <t>KNA</t>
  </si>
  <si>
    <t>MAURITANIA</t>
  </si>
  <si>
    <t>Ouguiya</t>
  </si>
  <si>
    <t>MRU</t>
  </si>
  <si>
    <t>A number that identifies group accounting.</t>
  </si>
  <si>
    <t>classification code 9 digit code for product classification managed by the Institut Francais du Libre Service.</t>
  </si>
  <si>
    <t>UBLBE</t>
  </si>
  <si>
    <t xml:space="preserve">UBL.BE Party Identifier </t>
  </si>
  <si>
    <t>Maximum 50 characters, 4 Characters fixed length identifying the type , Maximum 46 characters for the identifier itself</t>
  </si>
  <si>
    <t>CAY</t>
  </si>
  <si>
    <t>Quality control held</t>
  </si>
  <si>
    <t>byte</t>
  </si>
  <si>
    <t>ADS</t>
  </si>
  <si>
    <t>Booked item information</t>
  </si>
  <si>
    <t>Saint Lucia</t>
  </si>
  <si>
    <t>Sainte-Lucie</t>
  </si>
  <si>
    <t>LC</t>
  </si>
  <si>
    <t>LCA</t>
  </si>
  <si>
    <t>MAURITIUS</t>
  </si>
  <si>
    <t>Mauritius Rupee</t>
  </si>
  <si>
    <t>MUR</t>
  </si>
  <si>
    <t>ADU</t>
  </si>
  <si>
    <t>Broker reference 1</t>
  </si>
  <si>
    <t>SRV</t>
  </si>
  <si>
    <t>GS1 Global Trade Item Number</t>
  </si>
  <si>
    <t>Instructs the stockholder to withhold distribution of the goods until the manufacturer has completed a quality control assessment.</t>
  </si>
  <si>
    <t>ampere per metre</t>
  </si>
  <si>
    <t>Information pertaining to a booked item.</t>
  </si>
  <si>
    <t>Saint Martin (French part)</t>
  </si>
  <si>
    <t>Saint-Martin (partie française)</t>
  </si>
  <si>
    <t>MAF</t>
  </si>
  <si>
    <t>MEMBER COUNTRIES OF THE AFRICAN DEVELOPMENT BANK GROUP</t>
  </si>
  <si>
    <t>ADB Unit of Account</t>
  </si>
  <si>
    <t>XUA</t>
  </si>
  <si>
    <t>First reference of a broker.</t>
  </si>
  <si>
    <t>A unique number, up to 14-digits, assigned according to the numbering structure of the GS1 system.</t>
  </si>
  <si>
    <t xml:space="preserve">Singapore Nationwide E-lnvoice Framework </t>
  </si>
  <si>
    <t>CAZ</t>
  </si>
  <si>
    <t>Quality control embargo</t>
  </si>
  <si>
    <t>additional minute</t>
  </si>
  <si>
    <t>Source of document</t>
  </si>
  <si>
    <t>Saint Pierre and Miquelon</t>
  </si>
  <si>
    <t>Saint-Pierre-et-Miquelon</t>
  </si>
  <si>
    <t>PM</t>
  </si>
  <si>
    <t>SPM</t>
  </si>
  <si>
    <t>MEXICO</t>
  </si>
  <si>
    <t>Mexican Peso</t>
  </si>
  <si>
    <t>MXN</t>
  </si>
  <si>
    <t>ADV</t>
  </si>
  <si>
    <t>Broker reference 2</t>
  </si>
  <si>
    <t>SRW</t>
  </si>
  <si>
    <t>EDIS (Energy Data Identification System)</t>
  </si>
  <si>
    <t xml:space="preserve">Icelandic identifier - Íslensk kennitala </t>
  </si>
  <si>
    <t>Instructs the stockholder to withhold distribution of goods which have failed quality control tests.</t>
  </si>
  <si>
    <t>average minute per call</t>
  </si>
  <si>
    <t>Text subject is source of document.</t>
  </si>
  <si>
    <t>Saint Vincent and the Grenadines</t>
  </si>
  <si>
    <t>Saint-Vincent-et-les Grenadines</t>
  </si>
  <si>
    <t>VC</t>
  </si>
  <si>
    <t>VCT</t>
  </si>
  <si>
    <t>Mexican Unidad de Inversion (UDI)</t>
  </si>
  <si>
    <t>MXV</t>
  </si>
  <si>
    <t>Second reference of a broker.</t>
  </si>
  <si>
    <t>European system for identification of meter data.</t>
  </si>
  <si>
    <t>0197</t>
  </si>
  <si>
    <t>Car loading</t>
  </si>
  <si>
    <t>fathom</t>
  </si>
  <si>
    <t>Note</t>
  </si>
  <si>
    <t>Samoa</t>
  </si>
  <si>
    <t>Samoa (le)</t>
  </si>
  <si>
    <t>WS</t>
  </si>
  <si>
    <t>WSM</t>
  </si>
  <si>
    <t>MONGOLIA</t>
  </si>
  <si>
    <t>Tugrik</t>
  </si>
  <si>
    <t>MNT</t>
  </si>
  <si>
    <t>Lloyd's claims office reference</t>
  </si>
  <si>
    <t>SRX</t>
  </si>
  <si>
    <t>Slaughter number</t>
  </si>
  <si>
    <t>Car loading service.</t>
  </si>
  <si>
    <t>access line</t>
  </si>
  <si>
    <t>Text subject is note.</t>
  </si>
  <si>
    <t>San Marino</t>
  </si>
  <si>
    <t>Saint-Marin</t>
  </si>
  <si>
    <t>SM</t>
  </si>
  <si>
    <t>SMR</t>
  </si>
  <si>
    <t>MONTSERRAT</t>
  </si>
  <si>
    <t>A number that identifies a Lloyd's claims office.</t>
  </si>
  <si>
    <t>Unique number given by a slaughterhouse to an animal or a group of animals of the same breed.</t>
  </si>
  <si>
    <t>Global legal entity identifier (GLEIF)</t>
  </si>
  <si>
    <t>Cleaning</t>
  </si>
  <si>
    <t>AMH</t>
  </si>
  <si>
    <t>ampere hour</t>
  </si>
  <si>
    <t>Fixed part of segment clarification text</t>
  </si>
  <si>
    <t>Sao Tome and Principe</t>
  </si>
  <si>
    <t>Sao Tomé-et-Principe</t>
  </si>
  <si>
    <t>ST</t>
  </si>
  <si>
    <t>STP</t>
  </si>
  <si>
    <t>MOROCCO</t>
  </si>
  <si>
    <t>Moroccan Dirham</t>
  </si>
  <si>
    <t>MAD</t>
  </si>
  <si>
    <t>ADX</t>
  </si>
  <si>
    <t>Secure delivery terms and conditions agreement reference</t>
  </si>
  <si>
    <t>SRY</t>
  </si>
  <si>
    <t>Official animal number</t>
  </si>
  <si>
    <t>Cleaning service.</t>
  </si>
  <si>
    <t>APZ</t>
  </si>
  <si>
    <t>troy ounce or apothecary ounce</t>
  </si>
  <si>
    <t>Text subject is fixed part of segment clarification text.</t>
  </si>
  <si>
    <t>Saudi Arabia</t>
  </si>
  <si>
    <t>Arabie saoudite (l')</t>
  </si>
  <si>
    <t>SAU</t>
  </si>
  <si>
    <t>MOZAMBIQUE</t>
  </si>
  <si>
    <t>Mozambique Metical</t>
  </si>
  <si>
    <t>MZN</t>
  </si>
  <si>
    <t>A reference to a secure delivery terms and conditions agreement. A secured delivery agreement is an agreement containing terms and conditions to secure deliveries in case of failure in the production or logistics process of the supplier.</t>
  </si>
  <si>
    <t>Unique number given by a national authority to identify an animal individually.</t>
  </si>
  <si>
    <t>CS</t>
  </si>
  <si>
    <t>Cigarette stamping</t>
  </si>
  <si>
    <t>anti-hemophilic factor (AHF) unit</t>
  </si>
  <si>
    <t>Characteristics of goods</t>
  </si>
  <si>
    <t>Senegal</t>
  </si>
  <si>
    <t>Sénégal (le)</t>
  </si>
  <si>
    <t>SEN</t>
  </si>
  <si>
    <t>MYANMAR</t>
  </si>
  <si>
    <t>Kyat</t>
  </si>
  <si>
    <t>MMK</t>
  </si>
  <si>
    <t>Report number</t>
  </si>
  <si>
    <t>SRZ</t>
  </si>
  <si>
    <t>Harmonized tariff schedule</t>
  </si>
  <si>
    <t>The service of providing cigarette stamping.</t>
  </si>
  <si>
    <t>assortment</t>
  </si>
  <si>
    <t>Description of the characteristic of goods in addition to the description of the goods.</t>
  </si>
  <si>
    <t>Serbia</t>
  </si>
  <si>
    <t>Serbie (la)</t>
  </si>
  <si>
    <t>RS</t>
  </si>
  <si>
    <t>SRB</t>
  </si>
  <si>
    <t>NAMIBIA</t>
  </si>
  <si>
    <t>Namibia Dollar</t>
  </si>
  <si>
    <t>NAD</t>
  </si>
  <si>
    <t>Reference to a report to Customs by a carrier at the point of entry, encompassing both conveyance and consignment information.</t>
  </si>
  <si>
    <t>The international Harmonized Tariff Schedule (HTS) to classify the article for customs, statistical and other purposes.</t>
  </si>
  <si>
    <t>CT</t>
  </si>
  <si>
    <t>Count and recount</t>
  </si>
  <si>
    <t>alcoholic strength by mass</t>
  </si>
  <si>
    <t>Additional discharge instructions</t>
  </si>
  <si>
    <t>Seychelles</t>
  </si>
  <si>
    <t>Seychelles (les)</t>
  </si>
  <si>
    <t>SC</t>
  </si>
  <si>
    <t>SYC</t>
  </si>
  <si>
    <t>Trader account number</t>
  </si>
  <si>
    <t>SS</t>
  </si>
  <si>
    <t>Supplier's supplier article number</t>
  </si>
  <si>
    <t>The service of doing a count and recount.</t>
  </si>
  <si>
    <t>ASU</t>
  </si>
  <si>
    <t>alcoholic strength by volume</t>
  </si>
  <si>
    <t>Special discharge instructions concerning the goods.</t>
  </si>
  <si>
    <t>Sierra Leone</t>
  </si>
  <si>
    <t>Sierra Leone (la)</t>
  </si>
  <si>
    <t>SL</t>
  </si>
  <si>
    <t>SLE</t>
  </si>
  <si>
    <t>NEPAL</t>
  </si>
  <si>
    <t>Nepalese Rupee</t>
  </si>
  <si>
    <t>NPR</t>
  </si>
  <si>
    <t>Number assigned by a Customs authority which uniquely identifies a trader (i.e. importer, exporter or declarant) for Customs purposes.</t>
  </si>
  <si>
    <t>Article number referring to a sales catalogue of supplier's supplier.</t>
  </si>
  <si>
    <t>0205</t>
  </si>
  <si>
    <t>CODDEST</t>
  </si>
  <si>
    <t>DAB</t>
  </si>
  <si>
    <t>Layout/design</t>
  </si>
  <si>
    <t>ATM</t>
  </si>
  <si>
    <t>standard atmosphere</t>
  </si>
  <si>
    <t>Container stripping instructions</t>
  </si>
  <si>
    <t>Singapore</t>
  </si>
  <si>
    <t>Singapour</t>
  </si>
  <si>
    <t>SGP</t>
  </si>
  <si>
    <t>NEW CALEDONIA</t>
  </si>
  <si>
    <t>Authorization for expense (AFE) number</t>
  </si>
  <si>
    <t>SSA</t>
  </si>
  <si>
    <t>46 Level DOT Code</t>
  </si>
  <si>
    <t>0206</t>
  </si>
  <si>
    <t>Registre du Commerce et de l’Industrie : RCI</t>
  </si>
  <si>
    <t>The service of providing layout/design.</t>
  </si>
  <si>
    <t>american wire gauge</t>
  </si>
  <si>
    <t>Instructions regarding the stripping of container(s).</t>
  </si>
  <si>
    <t>Sint Maarten (Dutch part)</t>
  </si>
  <si>
    <t>Saint-Martin (partie néerlandaise)</t>
  </si>
  <si>
    <t>SX</t>
  </si>
  <si>
    <t>SXM</t>
  </si>
  <si>
    <t>NEW ZEALAND</t>
  </si>
  <si>
    <t>A number that identifies an authorization for expense (AFE).</t>
  </si>
  <si>
    <t>A US Department of Transportation (DOT) code to identify hazardous (dangerous) goods, managed by the Customs and Border Protection (CBP) agency.</t>
  </si>
  <si>
    <t>0207</t>
  </si>
  <si>
    <t>PiLog Ontology Codification Identifier (POCI)</t>
  </si>
  <si>
    <t>DAC</t>
  </si>
  <si>
    <t>Assortment allowance</t>
  </si>
  <si>
    <t>assembly</t>
  </si>
  <si>
    <t>CSC (Container Safety Convention) plate information</t>
  </si>
  <si>
    <t>Slovakia</t>
  </si>
  <si>
    <t>Slovaquie (la)</t>
  </si>
  <si>
    <t>SVK</t>
  </si>
  <si>
    <t>NICARAGUA</t>
  </si>
  <si>
    <t>Cordoba Oro</t>
  </si>
  <si>
    <t>NIO</t>
  </si>
  <si>
    <t>Government agency reference number</t>
  </si>
  <si>
    <t>SSB</t>
  </si>
  <si>
    <t>Airline Tariff 6D</t>
  </si>
  <si>
    <t>Allowance given when a specific part of a suppliers assortment is purchased by the buyer.</t>
  </si>
  <si>
    <t>British thermal unit (international table) per pound</t>
  </si>
  <si>
    <t>Information on the CSC (Container Safety Convention) plate that is attached to the container.</t>
  </si>
  <si>
    <t>Slovenia</t>
  </si>
  <si>
    <t>Slovénie (la)</t>
  </si>
  <si>
    <t>SI</t>
  </si>
  <si>
    <t>SVN</t>
  </si>
  <si>
    <t>NIGER (THE)</t>
  </si>
  <si>
    <t>Coded reference number that pertains to the business of a government agency.</t>
  </si>
  <si>
    <t>A US code agreed to by the airline industry to identify hazardous (dangerous) goods, managed by the Customs and Border Protection (CBP) agency.</t>
  </si>
  <si>
    <t>DAD</t>
  </si>
  <si>
    <t>Driver assigned unloading</t>
  </si>
  <si>
    <t>B1</t>
  </si>
  <si>
    <t>barrel (US) per day</t>
  </si>
  <si>
    <t>Cargo remarks</t>
  </si>
  <si>
    <t>Solomon Islands</t>
  </si>
  <si>
    <t>Salomon (Îles)</t>
  </si>
  <si>
    <t>SB</t>
  </si>
  <si>
    <t>SLB</t>
  </si>
  <si>
    <t>NIGERIA</t>
  </si>
  <si>
    <t>Naira</t>
  </si>
  <si>
    <t>NGN</t>
  </si>
  <si>
    <t>Assembly number</t>
  </si>
  <si>
    <t>SSC</t>
  </si>
  <si>
    <t>Title 49 Code of Federal Regulations</t>
  </si>
  <si>
    <t>The service of unloading by the driver.</t>
  </si>
  <si>
    <t>B10</t>
  </si>
  <si>
    <t>bit per second</t>
  </si>
  <si>
    <t>Additional remarks concerning the cargo.</t>
  </si>
  <si>
    <t>Somalia</t>
  </si>
  <si>
    <t>Somalie (la)</t>
  </si>
  <si>
    <t>SO</t>
  </si>
  <si>
    <t>SOM</t>
  </si>
  <si>
    <t>NIUE</t>
  </si>
  <si>
    <t>A number that identifies an assembly.</t>
  </si>
  <si>
    <t>A US Customs and Border Protection (CBP) code used to identify hazardous (dangerous) goods.</t>
  </si>
  <si>
    <t>DAF</t>
  </si>
  <si>
    <t>Debtor bound</t>
  </si>
  <si>
    <t>B11</t>
  </si>
  <si>
    <t>joule per kilogram kelvin</t>
  </si>
  <si>
    <t>Temperature control instructions</t>
  </si>
  <si>
    <t>South Africa</t>
  </si>
  <si>
    <t>Afrique du Sud (l')</t>
  </si>
  <si>
    <t>ZA</t>
  </si>
  <si>
    <t>ZAF</t>
  </si>
  <si>
    <t>OMAN</t>
  </si>
  <si>
    <t>Rial Omani</t>
  </si>
  <si>
    <t>OMR</t>
  </si>
  <si>
    <t>Symbol number</t>
  </si>
  <si>
    <t>SSD</t>
  </si>
  <si>
    <t>International Civil Aviation Administration code</t>
  </si>
  <si>
    <t>A special allowance or charge applicable to a specific debtor.</t>
  </si>
  <si>
    <t>B12</t>
  </si>
  <si>
    <t>joule per metre</t>
  </si>
  <si>
    <t>Instruction regarding the temperature control of the cargo.</t>
  </si>
  <si>
    <t>South Georgia and the South Sandwich Islands</t>
  </si>
  <si>
    <t>Géorgie du Sud-et-les Îles Sandwich du Sud (la)</t>
  </si>
  <si>
    <t>SGS</t>
  </si>
  <si>
    <t>PAKISTAN</t>
  </si>
  <si>
    <t>Pakistan Rupee</t>
  </si>
  <si>
    <t>PKR</t>
  </si>
  <si>
    <t>A number that identifies a symbol.</t>
  </si>
  <si>
    <t>A US Department of Transportation/Federal Aviation Administration code used to identify hazardous (dangerous) goods, managed by the Customs and Border Protection (CBP) agency.</t>
  </si>
  <si>
    <t>DAG</t>
  </si>
  <si>
    <t>Dealer allowance</t>
  </si>
  <si>
    <t>B13</t>
  </si>
  <si>
    <t>joule per square metre</t>
  </si>
  <si>
    <t>Text refers to expected data</t>
  </si>
  <si>
    <t>South Sudan</t>
  </si>
  <si>
    <t>Soudan du Sud (le)</t>
  </si>
  <si>
    <t>Balboa</t>
  </si>
  <si>
    <t>PAB</t>
  </si>
  <si>
    <t>Commodity number</t>
  </si>
  <si>
    <t>SSE</t>
  </si>
  <si>
    <t>Hazardous Materials ID DOT</t>
  </si>
  <si>
    <t>An allowance offered by a party dealing a certain brand or brands of products.</t>
  </si>
  <si>
    <t>B14</t>
  </si>
  <si>
    <t>joule per metre to the fourth power</t>
  </si>
  <si>
    <t>Remarks refer to data that was expected.</t>
  </si>
  <si>
    <t>Spain</t>
  </si>
  <si>
    <t>Espagne (l')</t>
  </si>
  <si>
    <t>ES</t>
  </si>
  <si>
    <t>ESP</t>
  </si>
  <si>
    <t>PAPUA NEW GUINEA</t>
  </si>
  <si>
    <t>Kina</t>
  </si>
  <si>
    <t>PGK</t>
  </si>
  <si>
    <t>A number that identifies a commodity.</t>
  </si>
  <si>
    <t>A US Department of Transportation (DOT) code used to identify hazardous (dangerous) goods, managed by the Customs and Border Protection (CBP) agency.</t>
  </si>
  <si>
    <t>DAH</t>
  </si>
  <si>
    <t>Allowance transferable to the consumer</t>
  </si>
  <si>
    <t>B15</t>
  </si>
  <si>
    <t>joule per mole</t>
  </si>
  <si>
    <t>Text refers to received data</t>
  </si>
  <si>
    <t>Sri Lanka</t>
  </si>
  <si>
    <t>LK</t>
  </si>
  <si>
    <t>LKA</t>
  </si>
  <si>
    <t>PARAGUAY</t>
  </si>
  <si>
    <t>Guarani</t>
  </si>
  <si>
    <t>PYG</t>
  </si>
  <si>
    <t>AEE</t>
  </si>
  <si>
    <t>Eur 1 certificate number</t>
  </si>
  <si>
    <t>SSF</t>
  </si>
  <si>
    <t>Endorsement</t>
  </si>
  <si>
    <t>An allowance given by the manufacturer which should be transfered to the consumer.</t>
  </si>
  <si>
    <t>B16</t>
  </si>
  <si>
    <t>joule per mole kelvin</t>
  </si>
  <si>
    <t>Remarks refer to data that was received.</t>
  </si>
  <si>
    <t>Sudan (the)</t>
  </si>
  <si>
    <t>Soudan (le)</t>
  </si>
  <si>
    <t>SD</t>
  </si>
  <si>
    <t>SDN</t>
  </si>
  <si>
    <t>PERU</t>
  </si>
  <si>
    <t>Sol</t>
  </si>
  <si>
    <t>PEN</t>
  </si>
  <si>
    <t>Reference number assigned to a Eur 1 certificate.</t>
  </si>
  <si>
    <t>DAI</t>
  </si>
  <si>
    <t>Growth of business</t>
  </si>
  <si>
    <t>B17</t>
  </si>
  <si>
    <t>credit</t>
  </si>
  <si>
    <t>Section clarification text</t>
  </si>
  <si>
    <t>Suriname</t>
  </si>
  <si>
    <t>Suriname (le)</t>
  </si>
  <si>
    <t>SR</t>
  </si>
  <si>
    <t>SUR</t>
  </si>
  <si>
    <t>PHILIPPINES (THE)</t>
  </si>
  <si>
    <t>Philippine Peso</t>
  </si>
  <si>
    <t>PHP</t>
  </si>
  <si>
    <t>Customer process specification number</t>
  </si>
  <si>
    <t>SSG</t>
  </si>
  <si>
    <t>Air Force Regulation 71-4</t>
  </si>
  <si>
    <t>An allowance or charge related to the growth of business over a pre-determined period of time.</t>
  </si>
  <si>
    <t>B18</t>
  </si>
  <si>
    <t>joule second</t>
  </si>
  <si>
    <t>Text subject is section clarification text.</t>
  </si>
  <si>
    <t>Svalbard and Jan Mayen</t>
  </si>
  <si>
    <t>Svalbard et l'Île Jan Mayen (le)</t>
  </si>
  <si>
    <t>SJ</t>
  </si>
  <si>
    <t>SJM</t>
  </si>
  <si>
    <t>PITCAIRN</t>
  </si>
  <si>
    <t>Retrieval number for a process specification defined by customer.</t>
  </si>
  <si>
    <t>A department of Defense/Air Force code used to identify hazardous (dangerous) goods, managed by the Customs and Border Protection (CBP) agency.</t>
  </si>
  <si>
    <t>DAJ</t>
  </si>
  <si>
    <t>Introduction allowance</t>
  </si>
  <si>
    <t>B19</t>
  </si>
  <si>
    <t>digit</t>
  </si>
  <si>
    <t>Information to the beneficiary</t>
  </si>
  <si>
    <t>Sweden</t>
  </si>
  <si>
    <t>Suède (la)</t>
  </si>
  <si>
    <t>SE</t>
  </si>
  <si>
    <t>SWE</t>
  </si>
  <si>
    <t>QATAR</t>
  </si>
  <si>
    <t>Qatari Rial</t>
  </si>
  <si>
    <t>QAR</t>
  </si>
  <si>
    <t>AEG</t>
  </si>
  <si>
    <t>Customer specification number</t>
  </si>
  <si>
    <t>SSH</t>
  </si>
  <si>
    <t>Breed</t>
  </si>
  <si>
    <t>An allowance related to the introduction of a new product to the range of products traded by a retailer.</t>
  </si>
  <si>
    <t>B20</t>
  </si>
  <si>
    <t>joule square metre per kilogram</t>
  </si>
  <si>
    <t>Information given to the beneficiary.</t>
  </si>
  <si>
    <t>Switzerland</t>
  </si>
  <si>
    <t>Suisse (la)</t>
  </si>
  <si>
    <t>CH</t>
  </si>
  <si>
    <t>RUSSIAN FEDERATION (THE)</t>
  </si>
  <si>
    <t>Russian Ruble</t>
  </si>
  <si>
    <t>RUB</t>
  </si>
  <si>
    <t>Retrieval number for a specification defined by customer.</t>
  </si>
  <si>
    <t>The breed of the item (e.g. plant or animal).</t>
  </si>
  <si>
    <t>DAK</t>
  </si>
  <si>
    <t>Multi-buy promotion</t>
  </si>
  <si>
    <t>B21</t>
  </si>
  <si>
    <t>kelvin per watt</t>
  </si>
  <si>
    <t>Information to the applicant</t>
  </si>
  <si>
    <t>République arabe syrienne (la)</t>
  </si>
  <si>
    <t>SY</t>
  </si>
  <si>
    <t>SYR</t>
  </si>
  <si>
    <t>RWANDA</t>
  </si>
  <si>
    <t>Rwanda Franc</t>
  </si>
  <si>
    <t>RWF</t>
  </si>
  <si>
    <t>Applicable instructions or standards</t>
  </si>
  <si>
    <t>SSI</t>
  </si>
  <si>
    <t>Chemical Abstract Service (CAS) registry number</t>
  </si>
  <si>
    <t>A code indicating special conditions related to a multi- buy promotion.</t>
  </si>
  <si>
    <t>B22</t>
  </si>
  <si>
    <t>kiloampere</t>
  </si>
  <si>
    <t>Information given to the applicant.</t>
  </si>
  <si>
    <t>Taiwan (Province of China)</t>
  </si>
  <si>
    <t>Taïwan (Province de Chine)</t>
  </si>
  <si>
    <t>TW</t>
  </si>
  <si>
    <t>TWN</t>
  </si>
  <si>
    <t>SAINT HELENA, ASCENSION AND TRISTAN DA CUNHA</t>
  </si>
  <si>
    <t>Saint Helena Pound</t>
  </si>
  <si>
    <t>SHP</t>
  </si>
  <si>
    <t>Instructions or standards applicable for the whole message or a message line item. These instructions or standards may be published by a neutral organization or authority or another party concerned.</t>
  </si>
  <si>
    <t>A unique numerical identifier for for chemical compounds, polymers, biological sequences, mixtures and alloys.</t>
  </si>
  <si>
    <t>DAL</t>
  </si>
  <si>
    <t>Partnership</t>
  </si>
  <si>
    <t>B23</t>
  </si>
  <si>
    <t>kiloampere per square metre</t>
  </si>
  <si>
    <t>Instructions to the beneficiary</t>
  </si>
  <si>
    <t>Tajikistan</t>
  </si>
  <si>
    <t>Tadjikistan (le)</t>
  </si>
  <si>
    <t>TJ</t>
  </si>
  <si>
    <t>TJK</t>
  </si>
  <si>
    <t>SAINT KITTS AND NEVIS</t>
  </si>
  <si>
    <t>Registration number of previous Customs declaration</t>
  </si>
  <si>
    <t>SSJ</t>
  </si>
  <si>
    <t>Engine model designation</t>
  </si>
  <si>
    <t>An allowance or charge related to the establishment and on-going maintenance of a partnership.</t>
  </si>
  <si>
    <t>B24</t>
  </si>
  <si>
    <t>kiloampere per metre</t>
  </si>
  <si>
    <t>Instructions made to the beneficiary.</t>
  </si>
  <si>
    <t>Tanzanie, République-Unie de</t>
  </si>
  <si>
    <t>TZ</t>
  </si>
  <si>
    <t>TZA</t>
  </si>
  <si>
    <t>SAINT LUCIA</t>
  </si>
  <si>
    <t>Registration number of the Customs declaration lodged for the previous Customs procedure.</t>
  </si>
  <si>
    <t>A name or designation to identify an engine model.</t>
  </si>
  <si>
    <t>DAM</t>
  </si>
  <si>
    <t>Return handling</t>
  </si>
  <si>
    <t>B25</t>
  </si>
  <si>
    <t>kilobecquerel per kilogram</t>
  </si>
  <si>
    <t>Instructions to the applicant</t>
  </si>
  <si>
    <t>Thailand</t>
  </si>
  <si>
    <t>Thaïlande (la)</t>
  </si>
  <si>
    <t>TH</t>
  </si>
  <si>
    <t>THA</t>
  </si>
  <si>
    <t>SAINT VINCENT AND THE GRENADINES</t>
  </si>
  <si>
    <t>Post-entry reference</t>
  </si>
  <si>
    <t>SSK</t>
  </si>
  <si>
    <t>Institutional Meat Purchase Specifications (IMPS) Number</t>
  </si>
  <si>
    <t>An allowance or change related to the handling of returns.</t>
  </si>
  <si>
    <t>B26</t>
  </si>
  <si>
    <t>kilocoulomb</t>
  </si>
  <si>
    <t>Instructions given to the applicant.</t>
  </si>
  <si>
    <t>Timor-Leste</t>
  </si>
  <si>
    <t>Timor-Leste (le)</t>
  </si>
  <si>
    <t>TL</t>
  </si>
  <si>
    <t>TLS</t>
  </si>
  <si>
    <t>SAMOA</t>
  </si>
  <si>
    <t>Tala</t>
  </si>
  <si>
    <t>WST</t>
  </si>
  <si>
    <t>Reference to a message related to a post-entry.</t>
  </si>
  <si>
    <t>A number assigned by agricultural authorities to identify and track meat and meat products.</t>
  </si>
  <si>
    <t>DAN</t>
  </si>
  <si>
    <t>Minimum order not fulfilled charge</t>
  </si>
  <si>
    <t>B27</t>
  </si>
  <si>
    <t>kilocoulomb per cubic metre</t>
  </si>
  <si>
    <t>Controlled atmosphere</t>
  </si>
  <si>
    <t>Togo</t>
  </si>
  <si>
    <t>Togo (le)</t>
  </si>
  <si>
    <t>TG</t>
  </si>
  <si>
    <t>TGO</t>
  </si>
  <si>
    <t>SAO TOME AND PRINCIPE</t>
  </si>
  <si>
    <t>Dobra</t>
  </si>
  <si>
    <t>STN</t>
  </si>
  <si>
    <t>Payment order number</t>
  </si>
  <si>
    <t>SSL</t>
  </si>
  <si>
    <t>Price Look-Up code (PLU)</t>
  </si>
  <si>
    <t>Charge levied because the minimum order quantity could not be fulfilled.</t>
  </si>
  <si>
    <t>B28</t>
  </si>
  <si>
    <t>kilocoulomb per square metre</t>
  </si>
  <si>
    <t>Information about the controlled atmosphere.</t>
  </si>
  <si>
    <t>Tokelau</t>
  </si>
  <si>
    <t>Tokelau (les)</t>
  </si>
  <si>
    <t>TK</t>
  </si>
  <si>
    <t>TKL</t>
  </si>
  <si>
    <t>SAUDI ARABIA</t>
  </si>
  <si>
    <t>Saudi Riyal</t>
  </si>
  <si>
    <t>SAR</t>
  </si>
  <si>
    <t>A number that identifies a payment order.</t>
  </si>
  <si>
    <t>Identification number affixed to produce in stores to retrieve price information.</t>
  </si>
  <si>
    <t>DAO</t>
  </si>
  <si>
    <t>B29</t>
  </si>
  <si>
    <t>kiloelectronvolt</t>
  </si>
  <si>
    <t>Take off annotation</t>
  </si>
  <si>
    <t>Tonga</t>
  </si>
  <si>
    <t>Tonga (les)</t>
  </si>
  <si>
    <t>TO</t>
  </si>
  <si>
    <t>TON</t>
  </si>
  <si>
    <t>SENEGAL</t>
  </si>
  <si>
    <t>Delivery number (transport)</t>
  </si>
  <si>
    <t>SSM</t>
  </si>
  <si>
    <t>International Maritime Organization (IMO) Code</t>
  </si>
  <si>
    <t>B3</t>
  </si>
  <si>
    <t>batting pound</t>
  </si>
  <si>
    <t>Additional information in plain text to support a take off annotation. Taking off is the process of assessing the quantity work from extracting the measurement from construction documentation.</t>
  </si>
  <si>
    <t>Trinidad and Tobago</t>
  </si>
  <si>
    <t>Trinité-et-Tobago (la)</t>
  </si>
  <si>
    <t>TT</t>
  </si>
  <si>
    <t>TTO</t>
  </si>
  <si>
    <t>SERBIA</t>
  </si>
  <si>
    <t>Serbian Dinar</t>
  </si>
  <si>
    <t>RSD</t>
  </si>
  <si>
    <t>Reference number by which a haulier/carrier will announce himself at the container terminal or depot when delivering equipment.</t>
  </si>
  <si>
    <t>An International Maritime Organization (IMO) code used to identify hazardous (dangerous) goods.</t>
  </si>
  <si>
    <t>DAP</t>
  </si>
  <si>
    <t>Wholesaling discount</t>
  </si>
  <si>
    <t>B30</t>
  </si>
  <si>
    <t>gibibit</t>
  </si>
  <si>
    <t>Price variation narrative</t>
  </si>
  <si>
    <t>Tunisia</t>
  </si>
  <si>
    <t>Tunisie (la)</t>
  </si>
  <si>
    <t>TN</t>
  </si>
  <si>
    <t>TUN</t>
  </si>
  <si>
    <t>SEYCHELLES</t>
  </si>
  <si>
    <t>Seychelles Rupee</t>
  </si>
  <si>
    <t>SCR</t>
  </si>
  <si>
    <t>Transport route</t>
  </si>
  <si>
    <t>SSN</t>
  </si>
  <si>
    <t>Bureau of Explosives 600-A (rail)</t>
  </si>
  <si>
    <t>A special discount related to the purchase of products through a wholesaler.</t>
  </si>
  <si>
    <t>B31</t>
  </si>
  <si>
    <t>kilogram metre per second</t>
  </si>
  <si>
    <t>Additional information in plain language to support a price variation.</t>
  </si>
  <si>
    <t>Turquie (la)</t>
  </si>
  <si>
    <t>TR</t>
  </si>
  <si>
    <t>TUR</t>
  </si>
  <si>
    <t>Leone</t>
  </si>
  <si>
    <t>A predefined and identified sequence of points where goods are collected, agreed between partners, e.g. the party in charge of organizing the transport and the parties where goods will be collected. The same collecting points may be included in different transport routes, but in a different sequence.</t>
  </si>
  <si>
    <t>A Department of Transportation/Federal Railroad Administration code used to identify hazardous (dangerous) goods.</t>
  </si>
  <si>
    <t>DAQ</t>
  </si>
  <si>
    <t>Documentary credits transfer commission</t>
  </si>
  <si>
    <t>B32</t>
  </si>
  <si>
    <t>kilogram metre squared</t>
  </si>
  <si>
    <t>Documentary credit amendment instructions</t>
  </si>
  <si>
    <t>Turkmenistan</t>
  </si>
  <si>
    <t>Turkménistan (le)</t>
  </si>
  <si>
    <t>TM</t>
  </si>
  <si>
    <t>TKM</t>
  </si>
  <si>
    <t>SINGAPORE</t>
  </si>
  <si>
    <t>Singapore Dollar</t>
  </si>
  <si>
    <t>SGD</t>
  </si>
  <si>
    <t>Customer's unit inventory number</t>
  </si>
  <si>
    <t>SSO</t>
  </si>
  <si>
    <t>United Nations Dangerous Goods List</t>
  </si>
  <si>
    <t>Fee for the transfer of transferable documentary credits.</t>
  </si>
  <si>
    <t>B33</t>
  </si>
  <si>
    <t>kilogram metre squared per second</t>
  </si>
  <si>
    <t>Documentary credit amendment instructions.</t>
  </si>
  <si>
    <t>Turks and Caicos Islands (the)</t>
  </si>
  <si>
    <t>Turks-et-Caïcos (les Îles)</t>
  </si>
  <si>
    <t>TC</t>
  </si>
  <si>
    <t>TCA</t>
  </si>
  <si>
    <t>SINT MAARTEN (DUTCH PART)</t>
  </si>
  <si>
    <t>Number assigned by customer to a unique unit for inventory purposes.</t>
  </si>
  <si>
    <t>A UN code used to classify and identify dangerous goods.</t>
  </si>
  <si>
    <t>DL</t>
  </si>
  <si>
    <t>Delivery</t>
  </si>
  <si>
    <t>B34</t>
  </si>
  <si>
    <t>kilogram per cubic decimetre</t>
  </si>
  <si>
    <t>Standard method narrative</t>
  </si>
  <si>
    <t>Tuvalu</t>
  </si>
  <si>
    <t>Tuvalu (les)</t>
  </si>
  <si>
    <t>TV</t>
  </si>
  <si>
    <t>TUV</t>
  </si>
  <si>
    <t>SISTEMA UNITARIO DE COMPENSACION REGIONAL DE PAGOS "SUCRE"</t>
  </si>
  <si>
    <t>Sucre</t>
  </si>
  <si>
    <t>XSU</t>
  </si>
  <si>
    <t>Product reservation number</t>
  </si>
  <si>
    <t>SSP</t>
  </si>
  <si>
    <t>International Code of Botanical Nomenclature (ICBN)</t>
  </si>
  <si>
    <t>The service of providing delivery.</t>
  </si>
  <si>
    <t>B35</t>
  </si>
  <si>
    <t>kilogram per litre</t>
  </si>
  <si>
    <t>Additional information in plain language to support a standard method.</t>
  </si>
  <si>
    <t>Uganda</t>
  </si>
  <si>
    <t>Ouganda (l')</t>
  </si>
  <si>
    <t>UG</t>
  </si>
  <si>
    <t>UGA</t>
  </si>
  <si>
    <t>SOLOMON ISLANDS</t>
  </si>
  <si>
    <t>Solomon Islands Dollar</t>
  </si>
  <si>
    <t>SBD</t>
  </si>
  <si>
    <t>Number assigned by seller to identify reservation of specified products.</t>
  </si>
  <si>
    <t>A code established by the International Code of Botanical Nomenclature (ICBN) used to classify and identify botanical articles and commodities.</t>
  </si>
  <si>
    <t>Engraving</t>
  </si>
  <si>
    <t>B4</t>
  </si>
  <si>
    <t>barrel, imperial</t>
  </si>
  <si>
    <t>Project narrative</t>
  </si>
  <si>
    <t>Ukraine</t>
  </si>
  <si>
    <t>Ukraine (l')</t>
  </si>
  <si>
    <t>UA</t>
  </si>
  <si>
    <t>UKR</t>
  </si>
  <si>
    <t>SOMALIA</t>
  </si>
  <si>
    <t>Somali Shilling</t>
  </si>
  <si>
    <t>SOS</t>
  </si>
  <si>
    <t>Project number</t>
  </si>
  <si>
    <t>SSQ</t>
  </si>
  <si>
    <t>International Code of Zoological Nomenclature (ICZN)</t>
  </si>
  <si>
    <t>The service of providing engraving.</t>
  </si>
  <si>
    <t>B41</t>
  </si>
  <si>
    <t>kilojoule per kelvin</t>
  </si>
  <si>
    <t>Additional information in plain language to support the project.</t>
  </si>
  <si>
    <t>United Arab Emirates (the)</t>
  </si>
  <si>
    <t>Émirats arabes unis (les)</t>
  </si>
  <si>
    <t>ARE</t>
  </si>
  <si>
    <t>SOUTH AFRICA</t>
  </si>
  <si>
    <t>Reference number assigned to a project.</t>
  </si>
  <si>
    <t>A code established by the International Code of Zoological Nomenclature (ICZN) used to classify and identify animals.</t>
  </si>
  <si>
    <t>EP</t>
  </si>
  <si>
    <t>Expediting</t>
  </si>
  <si>
    <t>B42</t>
  </si>
  <si>
    <t>kilojoule per kilogram</t>
  </si>
  <si>
    <t>Radioactive goods, additional information</t>
  </si>
  <si>
    <t>United Kingdom of Great Britain and Northern Ireland (the)</t>
  </si>
  <si>
    <t>Royaume-Uni de Grande-Bretagne et d'Irlande du Nord (le)</t>
  </si>
  <si>
    <t>GBR</t>
  </si>
  <si>
    <t>SOUTH SUDAN</t>
  </si>
  <si>
    <t>South Sudanese Pound</t>
  </si>
  <si>
    <t>AEQ</t>
  </si>
  <si>
    <t>Drawing list number</t>
  </si>
  <si>
    <t>SSR</t>
  </si>
  <si>
    <t>International Code of Nomenclature for Cultivated Plants</t>
  </si>
  <si>
    <t>The service of expediting.</t>
  </si>
  <si>
    <t>B43</t>
  </si>
  <si>
    <t>kilojoule per kilogram kelvin</t>
  </si>
  <si>
    <t>Additional information related to radioactive goods.</t>
  </si>
  <si>
    <t>United States Minor Outlying Islands (the)</t>
  </si>
  <si>
    <t>Îles mineures éloignées des États-Unis (les)</t>
  </si>
  <si>
    <t>UM</t>
  </si>
  <si>
    <t>UMI</t>
  </si>
  <si>
    <t>SRI LANKA</t>
  </si>
  <si>
    <t>Sri Lanka Rupee</t>
  </si>
  <si>
    <t>LKR</t>
  </si>
  <si>
    <t>Reference number identifying a drawing list.</t>
  </si>
  <si>
    <t>(ICNCP) A code established by the International Code of Nomenclature for Cultivated Plants (ICNCP) used to classify and identify animals.</t>
  </si>
  <si>
    <t>Exchange rate guarantee</t>
  </si>
  <si>
    <t>B44</t>
  </si>
  <si>
    <t>kilojoule per mole</t>
  </si>
  <si>
    <t>Bank-to-bank information</t>
  </si>
  <si>
    <t>United States of America (the)</t>
  </si>
  <si>
    <t>États-Unis d'Amérique (les)</t>
  </si>
  <si>
    <t>US</t>
  </si>
  <si>
    <t>USA</t>
  </si>
  <si>
    <t>SUDAN (THE)</t>
  </si>
  <si>
    <t>Sudanese Pound</t>
  </si>
  <si>
    <t>SDG</t>
  </si>
  <si>
    <t>AER</t>
  </si>
  <si>
    <t>Project specification number</t>
  </si>
  <si>
    <t>SSS</t>
  </si>
  <si>
    <t>Distributor's article identifier</t>
  </si>
  <si>
    <t>The service of guaranteeing exchange rate.</t>
  </si>
  <si>
    <t>B45</t>
  </si>
  <si>
    <t>kilomole</t>
  </si>
  <si>
    <t>Information given from one bank to another.</t>
  </si>
  <si>
    <t>Uruguay</t>
  </si>
  <si>
    <t>Uruguay (l')</t>
  </si>
  <si>
    <t>UY</t>
  </si>
  <si>
    <t>URY</t>
  </si>
  <si>
    <t>SURINAME</t>
  </si>
  <si>
    <t>Surinam Dollar</t>
  </si>
  <si>
    <t>SRD</t>
  </si>
  <si>
    <t>Reference number identifying a project specification.</t>
  </si>
  <si>
    <t>Identifier assigned to an article by the distributor of that article.</t>
  </si>
  <si>
    <t>FAA</t>
  </si>
  <si>
    <t>Fabrication</t>
  </si>
  <si>
    <t>B46</t>
  </si>
  <si>
    <t>kilomole per cubic metre</t>
  </si>
  <si>
    <t>Reimbursement instructions</t>
  </si>
  <si>
    <t>Uzbekistan</t>
  </si>
  <si>
    <t>Ouzbékistan (l')</t>
  </si>
  <si>
    <t>UZ</t>
  </si>
  <si>
    <t>UZB</t>
  </si>
  <si>
    <t>SYRIAN ARAB REPUBLIC</t>
  </si>
  <si>
    <t>Syrian Pound</t>
  </si>
  <si>
    <t>SYP</t>
  </si>
  <si>
    <t>Primary reference</t>
  </si>
  <si>
    <t>SST</t>
  </si>
  <si>
    <t>Norwegian Classification system ENVA</t>
  </si>
  <si>
    <t>The service of providing fabrication.</t>
  </si>
  <si>
    <t>B47</t>
  </si>
  <si>
    <t>kilonewton</t>
  </si>
  <si>
    <t>Instructions given for reimbursement purposes.</t>
  </si>
  <si>
    <t>Vanuatu</t>
  </si>
  <si>
    <t>Vanuatu (le)</t>
  </si>
  <si>
    <t>VU</t>
  </si>
  <si>
    <t>VUT</t>
  </si>
  <si>
    <t>TAIWAN (PROVINCE OF CHINA)</t>
  </si>
  <si>
    <t>New Taiwan Dollar</t>
  </si>
  <si>
    <t>TWD</t>
  </si>
  <si>
    <t>A number that identifies the primary reference.</t>
  </si>
  <si>
    <t>Product classification system used in the Norwegian market.</t>
  </si>
  <si>
    <t>FAB</t>
  </si>
  <si>
    <t>Freight equalization</t>
  </si>
  <si>
    <t>B48</t>
  </si>
  <si>
    <t>kilonewton metre</t>
  </si>
  <si>
    <t>Reason for amending a message</t>
  </si>
  <si>
    <t>Venezuela (Bolivarian Republic of)</t>
  </si>
  <si>
    <t>Venezuela (République bolivarienne du)</t>
  </si>
  <si>
    <t>VE</t>
  </si>
  <si>
    <t>VEN</t>
  </si>
  <si>
    <t>TAJIKISTAN</t>
  </si>
  <si>
    <t>Somoni</t>
  </si>
  <si>
    <t>TJS</t>
  </si>
  <si>
    <t>Request for cancellation number</t>
  </si>
  <si>
    <t>SSU</t>
  </si>
  <si>
    <t>Supplier assigned classification</t>
  </si>
  <si>
    <t>The service of load balancing.</t>
  </si>
  <si>
    <t>B49</t>
  </si>
  <si>
    <t>kiloohm</t>
  </si>
  <si>
    <t>Identification of the reason for amending a message.</t>
  </si>
  <si>
    <t>Viet Nam</t>
  </si>
  <si>
    <t>Viet Nam (le)</t>
  </si>
  <si>
    <t>VN</t>
  </si>
  <si>
    <t>VNM</t>
  </si>
  <si>
    <t>TANZANIA, UNITED REPUBLIC OF</t>
  </si>
  <si>
    <t>Tanzanian Shilling</t>
  </si>
  <si>
    <t>TZS</t>
  </si>
  <si>
    <t>A number that identifies a request for cancellation.</t>
  </si>
  <si>
    <t>Product classification assigned by the supplier.</t>
  </si>
  <si>
    <t>FAC</t>
  </si>
  <si>
    <t>Freight extraordinary handling</t>
  </si>
  <si>
    <t>B50</t>
  </si>
  <si>
    <t>kiloohm metre</t>
  </si>
  <si>
    <t>Instructions to the paying and/or accepting and/or</t>
  </si>
  <si>
    <t>Virgin Islands (British)</t>
  </si>
  <si>
    <t>Vierges britanniques (les Îles)</t>
  </si>
  <si>
    <t>VG</t>
  </si>
  <si>
    <t>VGB</t>
  </si>
  <si>
    <t>THAILAND</t>
  </si>
  <si>
    <t>Baht</t>
  </si>
  <si>
    <t>THB</t>
  </si>
  <si>
    <t>Supplier's control number</t>
  </si>
  <si>
    <t>SSV</t>
  </si>
  <si>
    <t>Mexican classification system AMECE</t>
  </si>
  <si>
    <t>The service of providing freight's extraordinary handling.</t>
  </si>
  <si>
    <t>B52</t>
  </si>
  <si>
    <t>kilosecond</t>
  </si>
  <si>
    <t>negotiating bank Instructions to the paying and/or accepting and/or negotiating bank.</t>
  </si>
  <si>
    <t>Virgin Islands (U.S.)</t>
  </si>
  <si>
    <t>Vierges des États-Unis (les Îles)</t>
  </si>
  <si>
    <t>VI</t>
  </si>
  <si>
    <t>VIR</t>
  </si>
  <si>
    <t>TOGO</t>
  </si>
  <si>
    <t>Reference to a file regarding a control of the supplier carried out on departure of the goods.</t>
  </si>
  <si>
    <t>Product classification system used in the Mexican market.</t>
  </si>
  <si>
    <t>FC</t>
  </si>
  <si>
    <t>Freight service</t>
  </si>
  <si>
    <t>B53</t>
  </si>
  <si>
    <t>kilosiemens</t>
  </si>
  <si>
    <t>Interest instructions</t>
  </si>
  <si>
    <t>Wallis and Futuna</t>
  </si>
  <si>
    <t>Wallis-et-Futuna</t>
  </si>
  <si>
    <t>WF</t>
  </si>
  <si>
    <t>WLF</t>
  </si>
  <si>
    <t>TOKELAU</t>
  </si>
  <si>
    <t>Shipping note number</t>
  </si>
  <si>
    <t>SSW</t>
  </si>
  <si>
    <t>German classification system CCG</t>
  </si>
  <si>
    <t>The service of moving goods, by whatever means, from one place to another.</t>
  </si>
  <si>
    <t>B54</t>
  </si>
  <si>
    <t>kilosiemens per metre</t>
  </si>
  <si>
    <t>Instructions given about the interest.</t>
  </si>
  <si>
    <t>Western Sahara*</t>
  </si>
  <si>
    <t>Sahara occidental (le)*</t>
  </si>
  <si>
    <t>EH</t>
  </si>
  <si>
    <t>ESH</t>
  </si>
  <si>
    <t>TONGA</t>
  </si>
  <si>
    <t>Pa’anga</t>
  </si>
  <si>
    <t>TOP</t>
  </si>
  <si>
    <t>[1123] Reference number assigned to a shipping note.</t>
  </si>
  <si>
    <t>Product classification system used in the German market.</t>
  </si>
  <si>
    <t>FH</t>
  </si>
  <si>
    <t>Filling/handling</t>
  </si>
  <si>
    <t>B55</t>
  </si>
  <si>
    <t>kilovolt per metre</t>
  </si>
  <si>
    <t>Agent commission</t>
  </si>
  <si>
    <t>Yemen</t>
  </si>
  <si>
    <t>Yémen (le)</t>
  </si>
  <si>
    <t>YE</t>
  </si>
  <si>
    <t>YEM</t>
  </si>
  <si>
    <t>TRINIDAD AND TOBAGO</t>
  </si>
  <si>
    <t>Trinidad and Tobago Dollar</t>
  </si>
  <si>
    <t>TTD</t>
  </si>
  <si>
    <t>Empty container bill number</t>
  </si>
  <si>
    <t>SSX</t>
  </si>
  <si>
    <t>Finnish classification system EANFIN</t>
  </si>
  <si>
    <t>The service of providing filling/handling.</t>
  </si>
  <si>
    <t>B56</t>
  </si>
  <si>
    <t>kiloweber per metre</t>
  </si>
  <si>
    <t>Instructions about agent commission.</t>
  </si>
  <si>
    <t>Zambia</t>
  </si>
  <si>
    <t>Zambie (la)</t>
  </si>
  <si>
    <t>ZM</t>
  </si>
  <si>
    <t>ZMB</t>
  </si>
  <si>
    <t>TUNISIA</t>
  </si>
  <si>
    <t>Tunisian Dinar</t>
  </si>
  <si>
    <t>TND</t>
  </si>
  <si>
    <t>Reference number assigned to an empty container bill, see: 1001 = 708.</t>
  </si>
  <si>
    <t>Product classification system used in the Finnish market.</t>
  </si>
  <si>
    <t>Financing</t>
  </si>
  <si>
    <t>B57</t>
  </si>
  <si>
    <t>light year</t>
  </si>
  <si>
    <t>Remitting bank instructions</t>
  </si>
  <si>
    <t>Zimbabwe</t>
  </si>
  <si>
    <t>Zimbabwe (le)</t>
  </si>
  <si>
    <t>ZW</t>
  </si>
  <si>
    <t>ZWE</t>
  </si>
  <si>
    <t>TURKEY</t>
  </si>
  <si>
    <t>Turkish Lira</t>
  </si>
  <si>
    <t>TRY</t>
  </si>
  <si>
    <t>Non-negotiable maritime transport document number</t>
  </si>
  <si>
    <t>SSY</t>
  </si>
  <si>
    <t>Canadian classification system ICC</t>
  </si>
  <si>
    <t>The service of providing financing.</t>
  </si>
  <si>
    <t>B58</t>
  </si>
  <si>
    <t>litre per mole</t>
  </si>
  <si>
    <t>Instructions to the remitting bank.</t>
  </si>
  <si>
    <t>Kosovo</t>
  </si>
  <si>
    <t>1A</t>
  </si>
  <si>
    <t>TURKMENISTAN</t>
  </si>
  <si>
    <t>Turkmenistan New Manat</t>
  </si>
  <si>
    <t>TMT</t>
  </si>
  <si>
    <t>Reference number assigned to a sea waybill, see: 1001 = 712.</t>
  </si>
  <si>
    <t>Product classification system used in the Canadian market.</t>
  </si>
  <si>
    <t>GAA</t>
  </si>
  <si>
    <t>Grinding</t>
  </si>
  <si>
    <t>B59</t>
  </si>
  <si>
    <t>lumen hour</t>
  </si>
  <si>
    <t>Instructions to the collecting bank</t>
  </si>
  <si>
    <t>United Kingdom (Northern Ireland)</t>
  </si>
  <si>
    <t>Royaume -Uni (Irelande du Nord)</t>
  </si>
  <si>
    <t>XI</t>
  </si>
  <si>
    <t>UGANDA</t>
  </si>
  <si>
    <t>Uganda Shilling</t>
  </si>
  <si>
    <t>UGX</t>
  </si>
  <si>
    <t>Substitute air waybill number</t>
  </si>
  <si>
    <t>SSZ</t>
  </si>
  <si>
    <t>French classification system IFLS5</t>
  </si>
  <si>
    <t>The service of grinding.</t>
  </si>
  <si>
    <t>B60</t>
  </si>
  <si>
    <t>lumen per square metre</t>
  </si>
  <si>
    <t>Instructions to the bank, other than the remitting bank, involved in processing the collection.</t>
  </si>
  <si>
    <t>UKRAINE</t>
  </si>
  <si>
    <t>Hryvnia</t>
  </si>
  <si>
    <t>UAH</t>
  </si>
  <si>
    <t>Reference number assigned to a substitute air waybill, see: 1001 = 743.</t>
  </si>
  <si>
    <t>Product classification system used in the French market.</t>
  </si>
  <si>
    <t>HAA</t>
  </si>
  <si>
    <t>Hose</t>
  </si>
  <si>
    <t>B61</t>
  </si>
  <si>
    <t>lumen per watt</t>
  </si>
  <si>
    <t>Collection amount instructions</t>
  </si>
  <si>
    <t>UNITED ARAB EMIRATES (THE)</t>
  </si>
  <si>
    <t>UAE Dirham</t>
  </si>
  <si>
    <t>Despatch note (post parcels) number</t>
  </si>
  <si>
    <t>Style number</t>
  </si>
  <si>
    <t>The service of providing a hose.</t>
  </si>
  <si>
    <t>B62</t>
  </si>
  <si>
    <t>lumen second</t>
  </si>
  <si>
    <t>Instructions about the collection amount.</t>
  </si>
  <si>
    <t>US Dollar (Next day)</t>
  </si>
  <si>
    <t>USN</t>
  </si>
  <si>
    <t>(1128) Reference number assigned to a despatch note (post parcels), see: 1001 = 750.</t>
  </si>
  <si>
    <t>Number given to a specific style or form of an article, especially used for garments.</t>
  </si>
  <si>
    <t>HD</t>
  </si>
  <si>
    <t>Handling</t>
  </si>
  <si>
    <t>B63</t>
  </si>
  <si>
    <t>lux hour</t>
  </si>
  <si>
    <t>Internal auditing information</t>
  </si>
  <si>
    <t>URUGUAY</t>
  </si>
  <si>
    <t>Peso Uruguayo</t>
  </si>
  <si>
    <t>UYU</t>
  </si>
  <si>
    <t>Airlines flight identification number</t>
  </si>
  <si>
    <t>STA</t>
  </si>
  <si>
    <t>Dutch classification system CBL</t>
  </si>
  <si>
    <t>Handling service.</t>
  </si>
  <si>
    <t>B64</t>
  </si>
  <si>
    <t>lux second</t>
  </si>
  <si>
    <t>Text relating to internal auditing information.</t>
  </si>
  <si>
    <t>Uruguay Peso en Unidades Indexadas (UI)</t>
  </si>
  <si>
    <t>UYI</t>
  </si>
  <si>
    <t>(8028) Identification of a commercial flight by carrier code and number as assigned by the airline (IATA).</t>
  </si>
  <si>
    <t>Product classification system used in the Dutch market.</t>
  </si>
  <si>
    <t>HH</t>
  </si>
  <si>
    <t>Hoisting and hauling</t>
  </si>
  <si>
    <t>B66</t>
  </si>
  <si>
    <t>megaampere per square metre</t>
  </si>
  <si>
    <t>AFA</t>
  </si>
  <si>
    <t>Constraint</t>
  </si>
  <si>
    <t>Unidad Previsional</t>
  </si>
  <si>
    <t>UYW</t>
  </si>
  <si>
    <t>Through bill of lading number</t>
  </si>
  <si>
    <t>STB</t>
  </si>
  <si>
    <t>Japanese classification system JICFS</t>
  </si>
  <si>
    <t>The service of hoisting and hauling.</t>
  </si>
  <si>
    <t>B67</t>
  </si>
  <si>
    <t>megabecquerel per kilogram</t>
  </si>
  <si>
    <t>Denotes that the associated text is a constraint.</t>
  </si>
  <si>
    <t>UZBEKISTAN</t>
  </si>
  <si>
    <t>Uzbekistan Sum</t>
  </si>
  <si>
    <t>UZS</t>
  </si>
  <si>
    <t>Reference number assigned to a through bill of lading, see: 1001 = 761.</t>
  </si>
  <si>
    <t>Product classification system used in the Japanese market.</t>
  </si>
  <si>
    <t>IAA</t>
  </si>
  <si>
    <t>Installation</t>
  </si>
  <si>
    <t>B68</t>
  </si>
  <si>
    <t>gigabit</t>
  </si>
  <si>
    <t>AFB</t>
  </si>
  <si>
    <t>VANUATU</t>
  </si>
  <si>
    <t>Vatu</t>
  </si>
  <si>
    <t>VUV</t>
  </si>
  <si>
    <t>Cargo manifest number</t>
  </si>
  <si>
    <t>STC</t>
  </si>
  <si>
    <t>European Union dairy subsidy eligibility classification</t>
  </si>
  <si>
    <t>The service of installing.</t>
  </si>
  <si>
    <t>B69</t>
  </si>
  <si>
    <t>megacoulomb per cubic metre</t>
  </si>
  <si>
    <t>Denotes that the associated text is a comment.</t>
  </si>
  <si>
    <t>VENEZUELA (BOLIVARIAN REPUBLIC OF)</t>
  </si>
  <si>
    <t>Bolívar Soberano</t>
  </si>
  <si>
    <t>VES</t>
  </si>
  <si>
    <t>[1037] Reference number assigned to a cargo manifest.</t>
  </si>
  <si>
    <t>Category of product eligible for EU subsidy (applies for certain dairy products with specific level of fat content).</t>
  </si>
  <si>
    <t>IAB</t>
  </si>
  <si>
    <t>Installation and warranty</t>
  </si>
  <si>
    <t>B7</t>
  </si>
  <si>
    <t>cycle</t>
  </si>
  <si>
    <t>AFC</t>
  </si>
  <si>
    <t>Semantic note</t>
  </si>
  <si>
    <t>VIET NAM</t>
  </si>
  <si>
    <t>Dong</t>
  </si>
  <si>
    <t>VND</t>
  </si>
  <si>
    <t>Bordereau number</t>
  </si>
  <si>
    <t>STD</t>
  </si>
  <si>
    <t>GS1 Spain classification system</t>
  </si>
  <si>
    <t>The service of installing and providing warranty.</t>
  </si>
  <si>
    <t>B70</t>
  </si>
  <si>
    <t>megacoulomb per square metre</t>
  </si>
  <si>
    <t>Denotes that the associated text is a semantic note.</t>
  </si>
  <si>
    <t>WALLIS AND FUTUNA</t>
  </si>
  <si>
    <t>Reference number assigned to a bordereau, see: 1001 = 787.</t>
  </si>
  <si>
    <t>Product classification system used in the Spanish market.</t>
  </si>
  <si>
    <t>Inside delivery</t>
  </si>
  <si>
    <t>B71</t>
  </si>
  <si>
    <t>megaelectronvolt</t>
  </si>
  <si>
    <t>AFD</t>
  </si>
  <si>
    <t>Help text</t>
  </si>
  <si>
    <t>WESTERN SAHARA</t>
  </si>
  <si>
    <t>Customs item number</t>
  </si>
  <si>
    <t>STE</t>
  </si>
  <si>
    <t>GS1 Poland classification system</t>
  </si>
  <si>
    <t>The service of providing delivery inside.</t>
  </si>
  <si>
    <t>B72</t>
  </si>
  <si>
    <t>megagram per cubic metre</t>
  </si>
  <si>
    <t>Denotes that the associated text is an item of help text.</t>
  </si>
  <si>
    <t>YEMEN</t>
  </si>
  <si>
    <t>Yemeni Rial</t>
  </si>
  <si>
    <t>YER</t>
  </si>
  <si>
    <t>Number (1496 in CST) assigned by the declarant to an item.</t>
  </si>
  <si>
    <t>Product classification system used in the Polish market.</t>
  </si>
  <si>
    <t>IF</t>
  </si>
  <si>
    <t>Inspection</t>
  </si>
  <si>
    <t>B73</t>
  </si>
  <si>
    <t>meganewton</t>
  </si>
  <si>
    <t>AFE</t>
  </si>
  <si>
    <t>Legend</t>
  </si>
  <si>
    <t>ZAMBIA</t>
  </si>
  <si>
    <t>Zambian Kwacha</t>
  </si>
  <si>
    <t>ZMW</t>
  </si>
  <si>
    <t>Export Control Commodity number (ECCN)</t>
  </si>
  <si>
    <t>STF</t>
  </si>
  <si>
    <t>Federal Agency on Technical Regulating and Metrology of the</t>
  </si>
  <si>
    <t>The service of inspection.</t>
  </si>
  <si>
    <t>B74</t>
  </si>
  <si>
    <t>meganewton metre</t>
  </si>
  <si>
    <t>Denotes that the associated text is a legend.</t>
  </si>
  <si>
    <t>ZIMBABWE</t>
  </si>
  <si>
    <t>Reference number to relevant item within Commodity Control List covering actual products change functionality.</t>
  </si>
  <si>
    <t>Russian Federation A Russian government agency that serves as a national standardization body of the Russian Federation.</t>
  </si>
  <si>
    <t>Installation and training</t>
  </si>
  <si>
    <t>B75</t>
  </si>
  <si>
    <t>megaohm</t>
  </si>
  <si>
    <t>AFF</t>
  </si>
  <si>
    <t>Batch code structure</t>
  </si>
  <si>
    <t>ZZ01_Bond Markets Unit European_EURCO</t>
  </si>
  <si>
    <t>Bond Markets Unit European Composite Unit (EURCO)</t>
  </si>
  <si>
    <t>XBA</t>
  </si>
  <si>
    <t>Marking/label reference</t>
  </si>
  <si>
    <t>STG</t>
  </si>
  <si>
    <t>Efficient Consumer Response (ECR) Austria classification</t>
  </si>
  <si>
    <t>The service of providing installation and training.</t>
  </si>
  <si>
    <t>B76</t>
  </si>
  <si>
    <t>megaohm metre</t>
  </si>
  <si>
    <t>A description of the structure of a batch code.</t>
  </si>
  <si>
    <t>ZZ02_Bond Markets Unit European_EMU-6</t>
  </si>
  <si>
    <t>Bond Markets Unit European Monetary Unit (E.M.U.-6)</t>
  </si>
  <si>
    <t>XBB</t>
  </si>
  <si>
    <t>Reference where marking/label information derives from.</t>
  </si>
  <si>
    <t>system Product classification system used in the Austrian market.</t>
  </si>
  <si>
    <t>Invoicing</t>
  </si>
  <si>
    <t>B77</t>
  </si>
  <si>
    <t>megasiemens per metre</t>
  </si>
  <si>
    <t>Product application</t>
  </si>
  <si>
    <t>ZZ03_Bond Markets Unit European_EUA-9</t>
  </si>
  <si>
    <t>Bond Markets Unit European Unit of Account 9 (E.U.A.-9)</t>
  </si>
  <si>
    <t>XBC</t>
  </si>
  <si>
    <t>Tariff number</t>
  </si>
  <si>
    <t>STH</t>
  </si>
  <si>
    <t>GS1 Italy classification system</t>
  </si>
  <si>
    <t>The service of providing an invoice.</t>
  </si>
  <si>
    <t>B78</t>
  </si>
  <si>
    <t>megavolt</t>
  </si>
  <si>
    <t>A general description of the application of a product.</t>
  </si>
  <si>
    <t>ZZ04_Bond Markets Unit European_EUA-17</t>
  </si>
  <si>
    <t>Bond Markets Unit European Unit of Account 17 (E.U.A.-17)</t>
  </si>
  <si>
    <t>XBD</t>
  </si>
  <si>
    <t>A number that identifies a tariff.</t>
  </si>
  <si>
    <t>Product classification system used in the Italian market.</t>
  </si>
  <si>
    <t>KO</t>
  </si>
  <si>
    <t>Koshering</t>
  </si>
  <si>
    <t>B79</t>
  </si>
  <si>
    <t>megavolt per metre</t>
  </si>
  <si>
    <t>AFH</t>
  </si>
  <si>
    <t>Customer complaint</t>
  </si>
  <si>
    <t>ZZ06_Testing_Code</t>
  </si>
  <si>
    <t>Codes specifically reserved for testing purposes</t>
  </si>
  <si>
    <t>XTS</t>
  </si>
  <si>
    <t>Replenishment purchase order number</t>
  </si>
  <si>
    <t>STI</t>
  </si>
  <si>
    <t>CPV (Common Procurement Vocabulary)</t>
  </si>
  <si>
    <t>The service of preparing food in accordance with Jewish law.</t>
  </si>
  <si>
    <t>B8</t>
  </si>
  <si>
    <t>joule per cubic metre</t>
  </si>
  <si>
    <t>Complaint of customer.</t>
  </si>
  <si>
    <t>ZZ07_No_Currency</t>
  </si>
  <si>
    <t>The codes assigned for transactions where no currency is involved</t>
  </si>
  <si>
    <t>XXX</t>
  </si>
  <si>
    <t>Purchase order number specified by the buyer for the assignment to vendor's replenishment orders in a vendor managed inventory program.</t>
  </si>
  <si>
    <t>Official classification system for public procurement in the European Union.</t>
  </si>
  <si>
    <t>L1</t>
  </si>
  <si>
    <t>Carrier count</t>
  </si>
  <si>
    <t>B80</t>
  </si>
  <si>
    <t>gigabit per second</t>
  </si>
  <si>
    <t>AFI</t>
  </si>
  <si>
    <t>Probable cause of fault</t>
  </si>
  <si>
    <t>ZZ08_Gold</t>
  </si>
  <si>
    <t>Gold</t>
  </si>
  <si>
    <t>XAU</t>
  </si>
  <si>
    <t>Immediate transportation no. for in bond movement</t>
  </si>
  <si>
    <t>STJ</t>
  </si>
  <si>
    <t>IFDA (International Foodservice Distributors Association)</t>
  </si>
  <si>
    <t>The service of counting by the carrier.</t>
  </si>
  <si>
    <t>B81</t>
  </si>
  <si>
    <t>reciprocal metre squared reciprocal second</t>
  </si>
  <si>
    <t>The probable cause of fault.</t>
  </si>
  <si>
    <t>ZZ09_Palladium</t>
  </si>
  <si>
    <t>Palladium</t>
  </si>
  <si>
    <t>XPD</t>
  </si>
  <si>
    <t>A number that identifies immediate transportation for in bond movement.</t>
  </si>
  <si>
    <t>International Foodservice Distributors Association (IFDA).</t>
  </si>
  <si>
    <t>Labelling</t>
  </si>
  <si>
    <t>B82</t>
  </si>
  <si>
    <t>inch per linear foot</t>
  </si>
  <si>
    <t>AFJ</t>
  </si>
  <si>
    <t>Defect description</t>
  </si>
  <si>
    <t>ZZ10_Platinum</t>
  </si>
  <si>
    <t>Platinum</t>
  </si>
  <si>
    <t>XPT</t>
  </si>
  <si>
    <t>Transportation exportation no. for in bond movement</t>
  </si>
  <si>
    <t>STK</t>
  </si>
  <si>
    <t>AHFS (American Hospital Formulary Service) pharmacologic -</t>
  </si>
  <si>
    <t>Labelling service.</t>
  </si>
  <si>
    <t>B83</t>
  </si>
  <si>
    <t>metre to the fourth power</t>
  </si>
  <si>
    <t>Description of the defect.</t>
  </si>
  <si>
    <t>ZZ11_Silver</t>
  </si>
  <si>
    <t>Silver</t>
  </si>
  <si>
    <t>XAG</t>
  </si>
  <si>
    <t>A number that identifies the transportation exportation number for an in bond movement.</t>
  </si>
  <si>
    <t>therapeutic classification Pharmacologic - therapeutic classification maintained by the American Hospital Formulary Service (AHFS).</t>
  </si>
  <si>
    <t>LAA</t>
  </si>
  <si>
    <t>Labour</t>
  </si>
  <si>
    <t>B84</t>
  </si>
  <si>
    <t>microampere</t>
  </si>
  <si>
    <t>AFK</t>
  </si>
  <si>
    <t>Repair description</t>
  </si>
  <si>
    <t>Immediate exportation no. for in bond movement</t>
  </si>
  <si>
    <t>STL</t>
  </si>
  <si>
    <t>ATC (Anatomical Therapeutic Chemical) classification system</t>
  </si>
  <si>
    <t>The service to provide required labour.</t>
  </si>
  <si>
    <t>B85</t>
  </si>
  <si>
    <t>microbar</t>
  </si>
  <si>
    <t>The description of the work performed during the repair.</t>
  </si>
  <si>
    <t>A number that identifies the immediate exportation number for an in bond movement.</t>
  </si>
  <si>
    <t>Anatomical Therapeutic Chemical classification system maintained by the World Health Organisation (WHO).</t>
  </si>
  <si>
    <t>LAB</t>
  </si>
  <si>
    <t>Repair and return</t>
  </si>
  <si>
    <t>B86</t>
  </si>
  <si>
    <t>microcoulomb</t>
  </si>
  <si>
    <t>AFL</t>
  </si>
  <si>
    <t>Review comments</t>
  </si>
  <si>
    <t>Associated invoices</t>
  </si>
  <si>
    <t>STM</t>
  </si>
  <si>
    <t>CLADIMED (Classification des Dispositifs Médicaux)</t>
  </si>
  <si>
    <t>The service of repairing and returning.</t>
  </si>
  <si>
    <t>B87</t>
  </si>
  <si>
    <t>microcoulomb per cubic metre</t>
  </si>
  <si>
    <t>Comments relevant to a review.</t>
  </si>
  <si>
    <t>A number that identifies associated invoices.</t>
  </si>
  <si>
    <t>A five level classification system for medical decvices maintained by the CLADIMED organisation used in the French market.</t>
  </si>
  <si>
    <t>LF</t>
  </si>
  <si>
    <t>Legalisation</t>
  </si>
  <si>
    <t>B88</t>
  </si>
  <si>
    <t>microcoulomb per square metre</t>
  </si>
  <si>
    <t>AFM</t>
  </si>
  <si>
    <t>Title</t>
  </si>
  <si>
    <t>Secondary Customs reference</t>
  </si>
  <si>
    <t>CMDR (Canadian Medical Device Regulations) classification</t>
  </si>
  <si>
    <t>The service of legalising.</t>
  </si>
  <si>
    <t>B89</t>
  </si>
  <si>
    <t>microfarad per metre</t>
  </si>
  <si>
    <t>Denotes that the associated text is a title.</t>
  </si>
  <si>
    <t>A number that identifies the secondary customs reference.</t>
  </si>
  <si>
    <t>system Classification system related to the Canadian Medical Device Regulations maintained by Health Canada.</t>
  </si>
  <si>
    <t>MAE</t>
  </si>
  <si>
    <t>Mounting</t>
  </si>
  <si>
    <t>B90</t>
  </si>
  <si>
    <t>microhenry</t>
  </si>
  <si>
    <t>Description of amount</t>
  </si>
  <si>
    <t>Account party's reference</t>
  </si>
  <si>
    <t>STO</t>
  </si>
  <si>
    <t>CNDM (Classificazione Nazionale dei Dispositivi Medici)</t>
  </si>
  <si>
    <t>The service of mounting.</t>
  </si>
  <si>
    <t>B91</t>
  </si>
  <si>
    <t>microhenry per metre</t>
  </si>
  <si>
    <t>An amount description in clear text.</t>
  </si>
  <si>
    <t>Reference of the account party.</t>
  </si>
  <si>
    <t>A classification system for medical devices used in the Italian market.</t>
  </si>
  <si>
    <t>MI</t>
  </si>
  <si>
    <t>Mail invoice</t>
  </si>
  <si>
    <t>B92</t>
  </si>
  <si>
    <t>micronewton</t>
  </si>
  <si>
    <t>AFO</t>
  </si>
  <si>
    <t>Responsibilities</t>
  </si>
  <si>
    <t>Beneficiary's reference</t>
  </si>
  <si>
    <t>UK DM&amp;D (Dictionary of Medicines &amp; Devices) standard coding</t>
  </si>
  <si>
    <t>The service of mailing an invoice.</t>
  </si>
  <si>
    <t>B93</t>
  </si>
  <si>
    <t>micronewton metre</t>
  </si>
  <si>
    <t>Information describing the responsibilities.</t>
  </si>
  <si>
    <t>Reference of the beneficiary.</t>
  </si>
  <si>
    <t>scheme A classification system for medicines and devices used in the UK market.</t>
  </si>
  <si>
    <t>Mail invoice to each location</t>
  </si>
  <si>
    <t>B94</t>
  </si>
  <si>
    <t>microohm</t>
  </si>
  <si>
    <t>AFP</t>
  </si>
  <si>
    <t>Supplier</t>
  </si>
  <si>
    <t>Second beneficiary's reference</t>
  </si>
  <si>
    <t>STQ</t>
  </si>
  <si>
    <t>eCl@ss</t>
  </si>
  <si>
    <t>The service of mailing an invoice to each location.</t>
  </si>
  <si>
    <t>B95</t>
  </si>
  <si>
    <t>microohm metre</t>
  </si>
  <si>
    <t>Information concerning suppliers.</t>
  </si>
  <si>
    <t>Reference of the second beneficiary.</t>
  </si>
  <si>
    <t>Standardized material and service classification and dictionary maintained by eClass e.V.</t>
  </si>
  <si>
    <t>NAA</t>
  </si>
  <si>
    <t>Non-returnable containers</t>
  </si>
  <si>
    <t>B96</t>
  </si>
  <si>
    <t>micropascal</t>
  </si>
  <si>
    <t>AFQ</t>
  </si>
  <si>
    <t>Purchase region</t>
  </si>
  <si>
    <t>Applicant's bank reference</t>
  </si>
  <si>
    <t>STR</t>
  </si>
  <si>
    <t>EDMA (European Diagnostic Manufacturers Association)</t>
  </si>
  <si>
    <t>The service of providing non-returnable containers.</t>
  </si>
  <si>
    <t>B97</t>
  </si>
  <si>
    <t>microradian</t>
  </si>
  <si>
    <t>Information concerning the region(s) where purchases are made.</t>
  </si>
  <si>
    <t>Reference number of the applicant's bank.</t>
  </si>
  <si>
    <t>Products Classification Classification for in vitro diagnostics medical devices maintained by the European Diagnostic Manufacturers Association.</t>
  </si>
  <si>
    <t>OA</t>
  </si>
  <si>
    <t>Outside cable connectors</t>
  </si>
  <si>
    <t>B98</t>
  </si>
  <si>
    <t>microsecond</t>
  </si>
  <si>
    <t>AFR</t>
  </si>
  <si>
    <t>Affiliation</t>
  </si>
  <si>
    <t>Issuing bank's reference</t>
  </si>
  <si>
    <t>STS</t>
  </si>
  <si>
    <t>EGAR (European Generic Article Register)</t>
  </si>
  <si>
    <t>The service of providing outside cable connectors.</t>
  </si>
  <si>
    <t>B99</t>
  </si>
  <si>
    <t>microsiemens</t>
  </si>
  <si>
    <t>Information concerning an association of one party with another party(ies).</t>
  </si>
  <si>
    <t>Reference number of the issuing bank.</t>
  </si>
  <si>
    <t>A classification system for medical devices.</t>
  </si>
  <si>
    <t>Invoice with shipment</t>
  </si>
  <si>
    <t>BAR</t>
  </si>
  <si>
    <t>bar [unit of pressure]</t>
  </si>
  <si>
    <t>AFS</t>
  </si>
  <si>
    <t>Borrower</t>
  </si>
  <si>
    <t>Beneficiary's bank reference</t>
  </si>
  <si>
    <t>STT</t>
  </si>
  <si>
    <t>GMDN (Global Medical Devices Nomenclature)</t>
  </si>
  <si>
    <t>The service of including the invoice with the shipment.</t>
  </si>
  <si>
    <t>base box</t>
  </si>
  <si>
    <t>Information concerning the borrower.</t>
  </si>
  <si>
    <t>Reference number of the beneficiary's bank.</t>
  </si>
  <si>
    <t>Nomenclature system for identification of medical devices officially apprroved by the European Union.</t>
  </si>
  <si>
    <t>PAA</t>
  </si>
  <si>
    <t>Phosphatizing (steel treatment)</t>
  </si>
  <si>
    <t>BFT</t>
  </si>
  <si>
    <t>board foot</t>
  </si>
  <si>
    <t>AFT</t>
  </si>
  <si>
    <t>Line of business</t>
  </si>
  <si>
    <t>Direct payment valuation number</t>
  </si>
  <si>
    <t>STU</t>
  </si>
  <si>
    <t>GPI (Generic Product Identifier)</t>
  </si>
  <si>
    <t>The service of phosphatizing the steel.</t>
  </si>
  <si>
    <t>BHP</t>
  </si>
  <si>
    <t>brake horse power</t>
  </si>
  <si>
    <t>Information concerning an entity's line of business.</t>
  </si>
  <si>
    <t>Reference number assigned to a direct payment valuation.</t>
  </si>
  <si>
    <t>A drug classification system managed by Medi-Span.</t>
  </si>
  <si>
    <t>PC</t>
  </si>
  <si>
    <t>Packing</t>
  </si>
  <si>
    <t>BIL</t>
  </si>
  <si>
    <t>billion (EUR)</t>
  </si>
  <si>
    <t>AFU</t>
  </si>
  <si>
    <t>Financial institution</t>
  </si>
  <si>
    <t>Direct payment valuation request number</t>
  </si>
  <si>
    <t>STV</t>
  </si>
  <si>
    <t>HCPCS (Healthcare Common Procedure Coding System)</t>
  </si>
  <si>
    <t>The service of packing.</t>
  </si>
  <si>
    <t>BLD</t>
  </si>
  <si>
    <t>dry barrel (US)</t>
  </si>
  <si>
    <t>Description of financial institution(s) used by an entity.</t>
  </si>
  <si>
    <t>Reference number assigned to a direct payment valuation request.</t>
  </si>
  <si>
    <t>A classification system used with US healthcare insurance programs.</t>
  </si>
  <si>
    <t>Palletizing</t>
  </si>
  <si>
    <t>BLL</t>
  </si>
  <si>
    <t>barrel (US)</t>
  </si>
  <si>
    <t>AFV</t>
  </si>
  <si>
    <t>Business founder</t>
  </si>
  <si>
    <t>Quantity valuation number</t>
  </si>
  <si>
    <t>STW</t>
  </si>
  <si>
    <t>ICPS (International Classification for Patient Safety)</t>
  </si>
  <si>
    <t>The service of palletizing.</t>
  </si>
  <si>
    <t>hundred board foot</t>
  </si>
  <si>
    <t>Information about the business founder.</t>
  </si>
  <si>
    <t>Reference number assigned to a quantity valuation.</t>
  </si>
  <si>
    <t>A patient safety taxonomy maintained by the World Health Organisation.</t>
  </si>
  <si>
    <t>RAB</t>
  </si>
  <si>
    <t>Repacking</t>
  </si>
  <si>
    <t>BPM</t>
  </si>
  <si>
    <t>beats per minute</t>
  </si>
  <si>
    <t>AFW</t>
  </si>
  <si>
    <t>Business history</t>
  </si>
  <si>
    <t>Quantity valuation request number</t>
  </si>
  <si>
    <t>STX</t>
  </si>
  <si>
    <t>MedDRA (Medical Dictionary for Regulatory Activities)</t>
  </si>
  <si>
    <t>The service of repacking.</t>
  </si>
  <si>
    <t>BQL</t>
  </si>
  <si>
    <t>becquerel</t>
  </si>
  <si>
    <t>Description of the business history.</t>
  </si>
  <si>
    <t>Reference number assigned to a quantity valuation request.</t>
  </si>
  <si>
    <t>A medical dictionary maintained by the International Federation of Pharmaceutical Manufacturers and Associations (IFPMA).</t>
  </si>
  <si>
    <t>RAC</t>
  </si>
  <si>
    <t>Repair</t>
  </si>
  <si>
    <t>BTU</t>
  </si>
  <si>
    <t>British thermal unit (international table)</t>
  </si>
  <si>
    <t>AFX</t>
  </si>
  <si>
    <t>Banking arrangements</t>
  </si>
  <si>
    <t>Bill of quantities number</t>
  </si>
  <si>
    <t>STY</t>
  </si>
  <si>
    <t>Medical Columbus</t>
  </si>
  <si>
    <t>The service of repairing.</t>
  </si>
  <si>
    <t>BUA</t>
  </si>
  <si>
    <t>bushel (US)</t>
  </si>
  <si>
    <t>Information concerning the general banking arrangements.</t>
  </si>
  <si>
    <t>Reference number assigned to a bill of quantities.</t>
  </si>
  <si>
    <t>Medical product classification system used in the German market.</t>
  </si>
  <si>
    <t>RAD</t>
  </si>
  <si>
    <t>Returnable container</t>
  </si>
  <si>
    <t>BUI</t>
  </si>
  <si>
    <t>bushel (UK)</t>
  </si>
  <si>
    <t>AFY</t>
  </si>
  <si>
    <t>Business origin</t>
  </si>
  <si>
    <t>Payment valuation number</t>
  </si>
  <si>
    <t>STZ</t>
  </si>
  <si>
    <t>NAPCS (North American Product Classification System)</t>
  </si>
  <si>
    <t>The service of providing returnable containers.</t>
  </si>
  <si>
    <t>C0</t>
  </si>
  <si>
    <t>call</t>
  </si>
  <si>
    <t>Description of the business origin.</t>
  </si>
  <si>
    <t>Reference number assigned to a payment valuation.</t>
  </si>
  <si>
    <t>Product classification system used in the North American market.</t>
  </si>
  <si>
    <t>RAF</t>
  </si>
  <si>
    <t>Restocking</t>
  </si>
  <si>
    <t>C10</t>
  </si>
  <si>
    <t>millifarad</t>
  </si>
  <si>
    <t>AFZ</t>
  </si>
  <si>
    <t>Brand names' description</t>
  </si>
  <si>
    <t>Situation number</t>
  </si>
  <si>
    <t>SUA</t>
  </si>
  <si>
    <t>NHS (National Health Services) eClass</t>
  </si>
  <si>
    <t>The service of restocking.</t>
  </si>
  <si>
    <t>C11</t>
  </si>
  <si>
    <t>milligal</t>
  </si>
  <si>
    <t>Description of the entity's brands.</t>
  </si>
  <si>
    <t>Common reference number given to documents concerning a determined period of works.</t>
  </si>
  <si>
    <t>Product and Service classification system used in United Kingdom market.</t>
  </si>
  <si>
    <t>Re-delivery</t>
  </si>
  <si>
    <t>C12</t>
  </si>
  <si>
    <t>milligram per metre</t>
  </si>
  <si>
    <t>AGA</t>
  </si>
  <si>
    <t>Business financing details</t>
  </si>
  <si>
    <t>Agreement to pay number</t>
  </si>
  <si>
    <t>SUB</t>
  </si>
  <si>
    <t>US FDA (Food and Drug Administration) Product Code</t>
  </si>
  <si>
    <t>The service of re-delivering.</t>
  </si>
  <si>
    <t>C13</t>
  </si>
  <si>
    <t>milligray</t>
  </si>
  <si>
    <t>Details about the financing of the business.</t>
  </si>
  <si>
    <t>A number that identifies an agreement to pay.</t>
  </si>
  <si>
    <t>Classification Database US FDA Product Code Classification Database contains medical device names and associated information developed by the Center for Devices and Radiological Health (CDRH).</t>
  </si>
  <si>
    <t>RF</t>
  </si>
  <si>
    <t>Refurbishing</t>
  </si>
  <si>
    <t>C14</t>
  </si>
  <si>
    <t>millihenry</t>
  </si>
  <si>
    <t>AGB</t>
  </si>
  <si>
    <t>Competition</t>
  </si>
  <si>
    <t>Contract party reference number</t>
  </si>
  <si>
    <t>SUC</t>
  </si>
  <si>
    <t>SNOMED CT (Systematized Nomenclature of Medicine-Clinical</t>
  </si>
  <si>
    <t>The service of refurbishing.</t>
  </si>
  <si>
    <t>C15</t>
  </si>
  <si>
    <t>millijoule</t>
  </si>
  <si>
    <t>Information concerning an entity's competition.</t>
  </si>
  <si>
    <t>Reference number assigned to a party for a particular contract.</t>
  </si>
  <si>
    <t>Terms) A medical nomenclature system developed between the NHS and the College of American Pathologists.</t>
  </si>
  <si>
    <t>RH</t>
  </si>
  <si>
    <t>Rail wagon hire</t>
  </si>
  <si>
    <t>C16</t>
  </si>
  <si>
    <t>millimetre per second</t>
  </si>
  <si>
    <t>AGC</t>
  </si>
  <si>
    <t>Construction process details</t>
  </si>
  <si>
    <t>Account party's bank reference</t>
  </si>
  <si>
    <t>SUD</t>
  </si>
  <si>
    <t>UMDNS (Universal Medical Device Nomenclature System)</t>
  </si>
  <si>
    <t>The service of providing rail wagons for hire.</t>
  </si>
  <si>
    <t>C17</t>
  </si>
  <si>
    <t>millimetre squared per second</t>
  </si>
  <si>
    <t>Details about the construction process.</t>
  </si>
  <si>
    <t>Reference number of the account party's bank.</t>
  </si>
  <si>
    <t>A standard international nomenclature and computer coding system for medical devices maintained by the Emergency Care Research Institute (ECRI).</t>
  </si>
  <si>
    <t>RV</t>
  </si>
  <si>
    <t>Loading</t>
  </si>
  <si>
    <t>C18</t>
  </si>
  <si>
    <t>millimole</t>
  </si>
  <si>
    <t>AGD</t>
  </si>
  <si>
    <t>Construction specialty</t>
  </si>
  <si>
    <t>Agent's bank reference</t>
  </si>
  <si>
    <t>SUE</t>
  </si>
  <si>
    <t>GS1 Global Returnable Asset Identifier, non-serialised</t>
  </si>
  <si>
    <t>The service of loading goods.</t>
  </si>
  <si>
    <t>C19</t>
  </si>
  <si>
    <t>mole per kilogram</t>
  </si>
  <si>
    <t>Information concerning the line of business of a construction entity.</t>
  </si>
  <si>
    <t>Reference number issued by the agent's bank.</t>
  </si>
  <si>
    <t>A unique, 13-digit number assigned according to the numbering structure of the GS1 system and used to identify a type of Reusable Transport Item (RTI).</t>
  </si>
  <si>
    <t>Salvaging</t>
  </si>
  <si>
    <t>C20</t>
  </si>
  <si>
    <t>millinewton</t>
  </si>
  <si>
    <t>AGE</t>
  </si>
  <si>
    <t>Contract information</t>
  </si>
  <si>
    <t>Agent's reference</t>
  </si>
  <si>
    <t>SUF</t>
  </si>
  <si>
    <t>IMEI</t>
  </si>
  <si>
    <t>The service of salvaging.</t>
  </si>
  <si>
    <t>C21</t>
  </si>
  <si>
    <t>kibibit</t>
  </si>
  <si>
    <t>Details about contract(s).</t>
  </si>
  <si>
    <t>Reference number of the agent.</t>
  </si>
  <si>
    <t>The International Mobile Station Equipment Identity (IMEI) is a unique number to identify mobile phones. It includes the origin, model and serial number of the device. The structure is specified in 3GPP TS 23.003.</t>
  </si>
  <si>
    <t>SAA</t>
  </si>
  <si>
    <t>Shipping and handling</t>
  </si>
  <si>
    <t>C22</t>
  </si>
  <si>
    <t>millinewton per metre</t>
  </si>
  <si>
    <t>AGF</t>
  </si>
  <si>
    <t>Corporate filing</t>
  </si>
  <si>
    <t>Applicant's reference</t>
  </si>
  <si>
    <t>SUG</t>
  </si>
  <si>
    <t>Waste Type (EMSA)</t>
  </si>
  <si>
    <t>The service of shipping and handling.</t>
  </si>
  <si>
    <t>C23</t>
  </si>
  <si>
    <t>milliohm metre</t>
  </si>
  <si>
    <t>Details about a corporate filing.</t>
  </si>
  <si>
    <t>Reference number of the applicant.</t>
  </si>
  <si>
    <t>Classification of waste as defined by the European Maritime Safety Agency (EMSA).</t>
  </si>
  <si>
    <t>SAD</t>
  </si>
  <si>
    <t>Special packaging</t>
  </si>
  <si>
    <t>C24</t>
  </si>
  <si>
    <t>millipascal second</t>
  </si>
  <si>
    <t>AGG</t>
  </si>
  <si>
    <t>Customer information</t>
  </si>
  <si>
    <t>Dispute number</t>
  </si>
  <si>
    <t>SUH</t>
  </si>
  <si>
    <t>Ship's store classification type</t>
  </si>
  <si>
    <t>The service of special packaging.</t>
  </si>
  <si>
    <t>C25</t>
  </si>
  <si>
    <t>milliradian</t>
  </si>
  <si>
    <t>Description of customers.</t>
  </si>
  <si>
    <t>Reference number to a dispute notice.</t>
  </si>
  <si>
    <t>Classification of ship's stores.</t>
  </si>
  <si>
    <t>SAE</t>
  </si>
  <si>
    <t>Stamping</t>
  </si>
  <si>
    <t>C26</t>
  </si>
  <si>
    <t>millisecond</t>
  </si>
  <si>
    <t>AGH</t>
  </si>
  <si>
    <t>Copyright notice</t>
  </si>
  <si>
    <t>Credit rating agency's reference number</t>
  </si>
  <si>
    <t>SUI</t>
  </si>
  <si>
    <t>Emergency fire code</t>
  </si>
  <si>
    <t>The service of stamping.</t>
  </si>
  <si>
    <t>C27</t>
  </si>
  <si>
    <t>millisiemens</t>
  </si>
  <si>
    <t>Information concerning the copyright notice.</t>
  </si>
  <si>
    <t>Reference number assigned by a credit rating agency to a debtor.</t>
  </si>
  <si>
    <t>Classification for emergency response procedures related to fire.</t>
  </si>
  <si>
    <t>SAI</t>
  </si>
  <si>
    <t>Consignee unload</t>
  </si>
  <si>
    <t>C28</t>
  </si>
  <si>
    <t>millisievert</t>
  </si>
  <si>
    <t>AGI</t>
  </si>
  <si>
    <t>Contingent debt</t>
  </si>
  <si>
    <t>Request number</t>
  </si>
  <si>
    <t>SUJ</t>
  </si>
  <si>
    <t>Emergency spillage code</t>
  </si>
  <si>
    <t>The service of unloading by the consignee.</t>
  </si>
  <si>
    <t>C29</t>
  </si>
  <si>
    <t>millitesla</t>
  </si>
  <si>
    <t>Details about the contingent debt.</t>
  </si>
  <si>
    <t>The reference number of a request.</t>
  </si>
  <si>
    <t>Classification for emergency response procedures related to spillage.</t>
  </si>
  <si>
    <t>Shrink-wrap</t>
  </si>
  <si>
    <t>C3</t>
  </si>
  <si>
    <t>microvolt per metre</t>
  </si>
  <si>
    <t>AGJ</t>
  </si>
  <si>
    <t>Conviction details</t>
  </si>
  <si>
    <t>Single transaction sequence number</t>
  </si>
  <si>
    <t>SUK</t>
  </si>
  <si>
    <t>IMDG packing group</t>
  </si>
  <si>
    <t>The service of shrink-wrapping.</t>
  </si>
  <si>
    <t>C30</t>
  </si>
  <si>
    <t>millivolt per metre</t>
  </si>
  <si>
    <t>Details about the law or penal codes that resulted in conviction.</t>
  </si>
  <si>
    <t>A number that identifies a single transaction sequence.</t>
  </si>
  <si>
    <t>Packing group as defined in the International Marititme Dangerous Goods (IMDG) specification.</t>
  </si>
  <si>
    <t>Special handling</t>
  </si>
  <si>
    <t>C31</t>
  </si>
  <si>
    <t>milliwatt</t>
  </si>
  <si>
    <t>AGK</t>
  </si>
  <si>
    <t>Equipment</t>
  </si>
  <si>
    <t>Application reference number</t>
  </si>
  <si>
    <t>SUL</t>
  </si>
  <si>
    <t>MARPOL Code IBC</t>
  </si>
  <si>
    <t>The service of special handling.</t>
  </si>
  <si>
    <t>C32</t>
  </si>
  <si>
    <t>milliwatt per square metre</t>
  </si>
  <si>
    <t>Description of equipment.</t>
  </si>
  <si>
    <t>A number that identifies an application reference.</t>
  </si>
  <si>
    <t>International Bulk Chemical (IBC) code defined by the International Convention for the Prevention of Pollution from Ships (MARPOL).</t>
  </si>
  <si>
    <t>Special finish</t>
  </si>
  <si>
    <t>C33</t>
  </si>
  <si>
    <t>milliweber</t>
  </si>
  <si>
    <t>AGL</t>
  </si>
  <si>
    <t>Workforce description</t>
  </si>
  <si>
    <t>Delivery verification certificate</t>
  </si>
  <si>
    <t>SUM</t>
  </si>
  <si>
    <t>IMDG subsidiary risk class</t>
  </si>
  <si>
    <t>The service of providing a special finish.</t>
  </si>
  <si>
    <t>C34</t>
  </si>
  <si>
    <t>mole</t>
  </si>
  <si>
    <t>Comments about the workforce.</t>
  </si>
  <si>
    <t>Formal identification of delivery verification certificate which is a formal document from Customs etc. confirming that physical goods have been delivered. It may be needed to support a tax reclaim based on an invoice.</t>
  </si>
  <si>
    <t>Subsidiary risk class as defined in the International Maritime Dangerous Goods (IMDG) specification.</t>
  </si>
  <si>
    <t>SU</t>
  </si>
  <si>
    <t>Set-up</t>
  </si>
  <si>
    <t>C35</t>
  </si>
  <si>
    <t>mole per cubic decimetre</t>
  </si>
  <si>
    <t>AGM</t>
  </si>
  <si>
    <t>Exemption</t>
  </si>
  <si>
    <t>Number of temporary importation document</t>
  </si>
  <si>
    <t>Transport group number</t>
  </si>
  <si>
    <t>The service of setting-up.</t>
  </si>
  <si>
    <t>C36</t>
  </si>
  <si>
    <t>mole per cubic metre</t>
  </si>
  <si>
    <t>Description about exemptions.</t>
  </si>
  <si>
    <t>Number assigned by customs to identify consignment in transit.</t>
  </si>
  <si>
    <t>(8012) Additional number to form article groups for packing and/or transportation purposes.</t>
  </si>
  <si>
    <t>TAB</t>
  </si>
  <si>
    <t>Tank renting</t>
  </si>
  <si>
    <t>C37</t>
  </si>
  <si>
    <t>kilobit</t>
  </si>
  <si>
    <t>AGN</t>
  </si>
  <si>
    <t>Future plans</t>
  </si>
  <si>
    <t>Reference number quoted on statement</t>
  </si>
  <si>
    <t>TSN</t>
  </si>
  <si>
    <t>Taxonomic Serial Number</t>
  </si>
  <si>
    <t>The service of providing tanks for hire.</t>
  </si>
  <si>
    <t>C38</t>
  </si>
  <si>
    <t>mole per litre</t>
  </si>
  <si>
    <t>Information on future plans.</t>
  </si>
  <si>
    <t>Reference number quoted on the statement sent to the beneficiary for information purposes.</t>
  </si>
  <si>
    <t>A unique number assigned to a taxonomic entity, commonly to a species of plants or animals, providing information on their hierarchical classification, scientific name, taxonomic rank, associated synonyms and vernacular names where appropriate, data source information and data quality indicators.</t>
  </si>
  <si>
    <t>TAC</t>
  </si>
  <si>
    <t>Testing</t>
  </si>
  <si>
    <t>C39</t>
  </si>
  <si>
    <t>nanoampere</t>
  </si>
  <si>
    <t>Interviewee conversation information</t>
  </si>
  <si>
    <t>Sender's reference to the original message</t>
  </si>
  <si>
    <t>TSO</t>
  </si>
  <si>
    <t>IMDG main hazard class</t>
  </si>
  <si>
    <t>The service of testing.</t>
  </si>
  <si>
    <t>C40</t>
  </si>
  <si>
    <t>nanocoulomb</t>
  </si>
  <si>
    <t>Information concerning the interviewee conversation.</t>
  </si>
  <si>
    <t>The reference provided by the sender of the original message.</t>
  </si>
  <si>
    <t>Main hazard class as defined in the International Maritime Dangerous Goods (IMDG) specification.</t>
  </si>
  <si>
    <t>Transportation - third party billing</t>
  </si>
  <si>
    <t>C41</t>
  </si>
  <si>
    <t>nanofarad</t>
  </si>
  <si>
    <t>AGP</t>
  </si>
  <si>
    <t>Intangible asset</t>
  </si>
  <si>
    <t>Company issued equipment ID</t>
  </si>
  <si>
    <t>TSP</t>
  </si>
  <si>
    <t>EU Combined Nomenclature</t>
  </si>
  <si>
    <t>The service of providing third party billing for transportation.</t>
  </si>
  <si>
    <t>C42</t>
  </si>
  <si>
    <t>nanofarad per metre</t>
  </si>
  <si>
    <t>Description of intangible asset(s).</t>
  </si>
  <si>
    <t>Owner/operator, non-government issued equipment reference number.</t>
  </si>
  <si>
    <t>The number is part of, or is generated in the context of the Combined Nomenclature classification, as developed and maintained by the European Union (EU).</t>
  </si>
  <si>
    <t>Transportation by vendor</t>
  </si>
  <si>
    <t>C43</t>
  </si>
  <si>
    <t>nanohenry</t>
  </si>
  <si>
    <t>AGQ</t>
  </si>
  <si>
    <t>Inventory</t>
  </si>
  <si>
    <t>Domestic flight number</t>
  </si>
  <si>
    <t>TSQ</t>
  </si>
  <si>
    <t>Therapeutic classification number</t>
  </si>
  <si>
    <t>The service of providing transportation by the vendor.</t>
  </si>
  <si>
    <t>C44</t>
  </si>
  <si>
    <t>nanohenry per metre</t>
  </si>
  <si>
    <t>Description of the inventory.</t>
  </si>
  <si>
    <t>Airline flight number assigned to a flight originating and terminating within the same country.</t>
  </si>
  <si>
    <t>A code to specify a product's therapeutic classification.</t>
  </si>
  <si>
    <t>V1</t>
  </si>
  <si>
    <t>Drop yard</t>
  </si>
  <si>
    <t>C45</t>
  </si>
  <si>
    <t>nanometre</t>
  </si>
  <si>
    <t>AGR</t>
  </si>
  <si>
    <t>Investment</t>
  </si>
  <si>
    <t>International flight number</t>
  </si>
  <si>
    <t>TSR</t>
  </si>
  <si>
    <t>European Waste Catalogue</t>
  </si>
  <si>
    <t>The service of delivering goods at the yard.</t>
  </si>
  <si>
    <t>C46</t>
  </si>
  <si>
    <t>nanoohm metre</t>
  </si>
  <si>
    <t>Description of the investments.</t>
  </si>
  <si>
    <t>Airline flight number assigned to a flight originating and terminating across national borders.</t>
  </si>
  <si>
    <t>Waste type number according to the European Waste Catalogue (EWC).</t>
  </si>
  <si>
    <t>V2</t>
  </si>
  <si>
    <t>Drop dock</t>
  </si>
  <si>
    <t>C47</t>
  </si>
  <si>
    <t>nanosecond</t>
  </si>
  <si>
    <t>AGS</t>
  </si>
  <si>
    <t>Intercompany relations information</t>
  </si>
  <si>
    <t>Employer identification number of service bureau</t>
  </si>
  <si>
    <t>TSS</t>
  </si>
  <si>
    <t>Price grouping code</t>
  </si>
  <si>
    <t>The service of delivering goods at the dock.</t>
  </si>
  <si>
    <t>C48</t>
  </si>
  <si>
    <t>nanotesla</t>
  </si>
  <si>
    <t>Description of the intercompany relations.</t>
  </si>
  <si>
    <t>Reference number assigned by a service/processing bureau to an employer.</t>
  </si>
  <si>
    <t>Number assigned to identify a grouping of products based on price.</t>
  </si>
  <si>
    <t>WH</t>
  </si>
  <si>
    <t>Warehousing</t>
  </si>
  <si>
    <t>C49</t>
  </si>
  <si>
    <t>nanowatt</t>
  </si>
  <si>
    <t>AGT</t>
  </si>
  <si>
    <t>Joint venture</t>
  </si>
  <si>
    <t>Service group identification number</t>
  </si>
  <si>
    <t>TST</t>
  </si>
  <si>
    <t>UNSPSC</t>
  </si>
  <si>
    <t>The service of storing and handling of goods in a warehouse.</t>
  </si>
  <si>
    <t>C50</t>
  </si>
  <si>
    <t>neper</t>
  </si>
  <si>
    <t>Description of the joint venture.</t>
  </si>
  <si>
    <t>Identification used for a group of services.</t>
  </si>
  <si>
    <t>The UNSPSC commodity classification system.</t>
  </si>
  <si>
    <t>XAA</t>
  </si>
  <si>
    <t>Combine all same day shipment</t>
  </si>
  <si>
    <t>C51</t>
  </si>
  <si>
    <t>neper per second</t>
  </si>
  <si>
    <t>AGU</t>
  </si>
  <si>
    <t>Member number</t>
  </si>
  <si>
    <t>TSU</t>
  </si>
  <si>
    <t>EU RoHS Directive</t>
  </si>
  <si>
    <t>The service of combining all shipments for the same day.</t>
  </si>
  <si>
    <t>C52</t>
  </si>
  <si>
    <t>picometre</t>
  </si>
  <si>
    <t>Description of a loan.</t>
  </si>
  <si>
    <t>Reference number assigned to a person as a member of a group of persons or a service scheme.</t>
  </si>
  <si>
    <t>European Union Directive on the restriction of hazardous substances.</t>
  </si>
  <si>
    <t>YY</t>
  </si>
  <si>
    <t>Split pick-up</t>
  </si>
  <si>
    <t>C53</t>
  </si>
  <si>
    <t>newton metre second</t>
  </si>
  <si>
    <t>AGV</t>
  </si>
  <si>
    <t>Long term debt</t>
  </si>
  <si>
    <t>Previous member number</t>
  </si>
  <si>
    <t>Ultimate customer's article number</t>
  </si>
  <si>
    <t>The service of providing split pick-up.</t>
  </si>
  <si>
    <t>C54</t>
  </si>
  <si>
    <t>newton metre squared per kilogram squared</t>
  </si>
  <si>
    <t>Description of the long term debt.</t>
  </si>
  <si>
    <t>Reference number previously assigned to a member.</t>
  </si>
  <si>
    <t>Number assigned by ultimate customer to identify relevant article.</t>
  </si>
  <si>
    <t>C55</t>
  </si>
  <si>
    <t>newton per square metre</t>
  </si>
  <si>
    <t>AGW</t>
  </si>
  <si>
    <t>Location</t>
  </si>
  <si>
    <t>Scheme/plan number</t>
  </si>
  <si>
    <t>UP</t>
  </si>
  <si>
    <t>UPC (Universal product code)</t>
  </si>
  <si>
    <t>C56</t>
  </si>
  <si>
    <t>newton per square millimetre</t>
  </si>
  <si>
    <t>Description of a location.</t>
  </si>
  <si>
    <t>Reference number assigned to a service scheme or plan.</t>
  </si>
  <si>
    <t>Number assigned to a manufacturer's product by the Product Code Council.</t>
  </si>
  <si>
    <t>C57</t>
  </si>
  <si>
    <t>newton second</t>
  </si>
  <si>
    <t>AGX</t>
  </si>
  <si>
    <t>Current legal structure</t>
  </si>
  <si>
    <t>Previous scheme/plan number</t>
  </si>
  <si>
    <t>Vendor item number</t>
  </si>
  <si>
    <t>C58</t>
  </si>
  <si>
    <t>newton second per metre</t>
  </si>
  <si>
    <t>Details on the current legal structure.</t>
  </si>
  <si>
    <t>Reference number previously assigned to a service scheme or plan.</t>
  </si>
  <si>
    <t>Reference number assigned by a vendor/seller identifying a product/service/article.</t>
  </si>
  <si>
    <t>C59</t>
  </si>
  <si>
    <t>octave</t>
  </si>
  <si>
    <t>AGY</t>
  </si>
  <si>
    <t>Marital contract</t>
  </si>
  <si>
    <t>Receiving party's member identification</t>
  </si>
  <si>
    <t>VP</t>
  </si>
  <si>
    <t>Vendor's (seller's) part number</t>
  </si>
  <si>
    <t>C60</t>
  </si>
  <si>
    <t>ohm centimetre</t>
  </si>
  <si>
    <t>Details on a marital contract.</t>
  </si>
  <si>
    <t>Identification used by the receiving party for a member of a service scheme or group of persons.</t>
  </si>
  <si>
    <t>Reference number assigned by a vendor/seller identifying an article.</t>
  </si>
  <si>
    <t>C61</t>
  </si>
  <si>
    <t>ohm metre</t>
  </si>
  <si>
    <t>AGZ</t>
  </si>
  <si>
    <t>Marketing activities</t>
  </si>
  <si>
    <t>Payroll number</t>
  </si>
  <si>
    <t>VS</t>
  </si>
  <si>
    <t>Vendor's supplemental item number</t>
  </si>
  <si>
    <t>C63</t>
  </si>
  <si>
    <t>parsec</t>
  </si>
  <si>
    <t>Information concerning marketing activities.</t>
  </si>
  <si>
    <t>Reference number assigned to the payroll of an organisation.</t>
  </si>
  <si>
    <t>The item number is a specified by the vendor as a supplemental number for the vendor's purposes.</t>
  </si>
  <si>
    <t>C64</t>
  </si>
  <si>
    <t>pascal per kelvin</t>
  </si>
  <si>
    <t>AHA</t>
  </si>
  <si>
    <t>Merger</t>
  </si>
  <si>
    <t>Packaging specification number</t>
  </si>
  <si>
    <t>VX</t>
  </si>
  <si>
    <t>Vendor specification number</t>
  </si>
  <si>
    <t>C65</t>
  </si>
  <si>
    <t>pascal second</t>
  </si>
  <si>
    <t>Description of a merger.</t>
  </si>
  <si>
    <t>Reference number of documentation specifying the technical detail of packaging requirements.</t>
  </si>
  <si>
    <t>The item number has been allocated by the vendor as a specification number.</t>
  </si>
  <si>
    <t>C66</t>
  </si>
  <si>
    <t>pascal second per cubic metre</t>
  </si>
  <si>
    <t>AHB</t>
  </si>
  <si>
    <t>Marketable securities</t>
  </si>
  <si>
    <t>Authority issued equipment identification</t>
  </si>
  <si>
    <t>C67</t>
  </si>
  <si>
    <t>pascal second per metre</t>
  </si>
  <si>
    <t>Description of the marketable securities.</t>
  </si>
  <si>
    <t>Identification issued by an authority, e.g. government, airport authority.</t>
  </si>
  <si>
    <t>Item type identification mutually agreed between interchanging parties.</t>
  </si>
  <si>
    <t>C68</t>
  </si>
  <si>
    <t>petajoule</t>
  </si>
  <si>
    <t>AHC</t>
  </si>
  <si>
    <t>Business debt</t>
  </si>
  <si>
    <t>Training flight number</t>
  </si>
  <si>
    <t>C69</t>
  </si>
  <si>
    <t>phon</t>
  </si>
  <si>
    <t>Description of the business debt(s).</t>
  </si>
  <si>
    <t>Non-revenue producing airline flight for training purposes.</t>
  </si>
  <si>
    <t>C7</t>
  </si>
  <si>
    <t>centipoise</t>
  </si>
  <si>
    <t>AHD</t>
  </si>
  <si>
    <t>Original legal structure</t>
  </si>
  <si>
    <t>Fund code number</t>
  </si>
  <si>
    <t>C70</t>
  </si>
  <si>
    <t>picoampere</t>
  </si>
  <si>
    <t>Information concerning the original legal structure.</t>
  </si>
  <si>
    <t>Reference number to identify appropriation and branch chargeable for item.</t>
  </si>
  <si>
    <t>C71</t>
  </si>
  <si>
    <t>picocoulomb</t>
  </si>
  <si>
    <t>AHE</t>
  </si>
  <si>
    <t>Employee sharing arrangements</t>
  </si>
  <si>
    <t>Signal code number</t>
  </si>
  <si>
    <t>C72</t>
  </si>
  <si>
    <t>picofarad per metre</t>
  </si>
  <si>
    <t>Information describing how a company uses employees from another company.</t>
  </si>
  <si>
    <t>Reference number to identify a signal.</t>
  </si>
  <si>
    <t>C73</t>
  </si>
  <si>
    <t>picohenry</t>
  </si>
  <si>
    <t>AHF</t>
  </si>
  <si>
    <t>Organization details</t>
  </si>
  <si>
    <t>Major force program number</t>
  </si>
  <si>
    <t>C74</t>
  </si>
  <si>
    <t>kilobit per second</t>
  </si>
  <si>
    <t>Description about the organization of a company.</t>
  </si>
  <si>
    <t>Reference number according to Major Force Program (US).</t>
  </si>
  <si>
    <t>C75</t>
  </si>
  <si>
    <t>picowatt</t>
  </si>
  <si>
    <t>AHG</t>
  </si>
  <si>
    <t>Public record details</t>
  </si>
  <si>
    <t>Nomination number</t>
  </si>
  <si>
    <t>C76</t>
  </si>
  <si>
    <t>picowatt per square metre</t>
  </si>
  <si>
    <t>Information concerning public records.</t>
  </si>
  <si>
    <t>Reference number assigned by a shipper to a request/ commitment-to-ship on a pipeline system.</t>
  </si>
  <si>
    <t>C78</t>
  </si>
  <si>
    <t>pound-force</t>
  </si>
  <si>
    <t>AHH</t>
  </si>
  <si>
    <t>Price range</t>
  </si>
  <si>
    <t>Laboratory registration number</t>
  </si>
  <si>
    <t>C79</t>
  </si>
  <si>
    <t>kilovolt ampere hour</t>
  </si>
  <si>
    <t>Information concerning the price range of products made or sold.</t>
  </si>
  <si>
    <t>Reference number is the official registration number of the laboratory.</t>
  </si>
  <si>
    <t>C8</t>
  </si>
  <si>
    <t>millicoulomb per kilogram</t>
  </si>
  <si>
    <t>AHI</t>
  </si>
  <si>
    <t>Qualifications</t>
  </si>
  <si>
    <t>Transport contract reference number</t>
  </si>
  <si>
    <t>C80</t>
  </si>
  <si>
    <t>rad</t>
  </si>
  <si>
    <t>Information on the accomplishments fitting a party for a position.</t>
  </si>
  <si>
    <t>Reference number of a transport contract.</t>
  </si>
  <si>
    <t>C81</t>
  </si>
  <si>
    <t>radian</t>
  </si>
  <si>
    <t>AHJ</t>
  </si>
  <si>
    <t>Registered activity</t>
  </si>
  <si>
    <t>Payee's reference number</t>
  </si>
  <si>
    <t>C82</t>
  </si>
  <si>
    <t>radian square metre per mole</t>
  </si>
  <si>
    <t>Information concerning the registered activity.</t>
  </si>
  <si>
    <t>Reference number of the party to be paid.</t>
  </si>
  <si>
    <t>C83</t>
  </si>
  <si>
    <t>radian square metre per kilogram</t>
  </si>
  <si>
    <t>AHK</t>
  </si>
  <si>
    <t>Criminal sentence</t>
  </si>
  <si>
    <t>Payer's reference number</t>
  </si>
  <si>
    <t>C84</t>
  </si>
  <si>
    <t>radian per metre</t>
  </si>
  <si>
    <t>Description of the sentence imposed in a criminal proceeding.</t>
  </si>
  <si>
    <t>Reference number of the party who pays.</t>
  </si>
  <si>
    <t>C85</t>
  </si>
  <si>
    <t>reciprocal angstrom</t>
  </si>
  <si>
    <t>AHL</t>
  </si>
  <si>
    <t>Sales method</t>
  </si>
  <si>
    <t>Creditor's reference number</t>
  </si>
  <si>
    <t>C86</t>
  </si>
  <si>
    <t>reciprocal cubic metre</t>
  </si>
  <si>
    <t>Description of the selling means.</t>
  </si>
  <si>
    <t>Reference number of the party to whom a debt is owed.</t>
  </si>
  <si>
    <t>C87</t>
  </si>
  <si>
    <t>reciprocal cubic metre per second</t>
  </si>
  <si>
    <t>AHM</t>
  </si>
  <si>
    <t>Educational institution information</t>
  </si>
  <si>
    <t>Debtor's reference number</t>
  </si>
  <si>
    <t>C88</t>
  </si>
  <si>
    <t>reciprocal electron volt per cubic metre</t>
  </si>
  <si>
    <t>Free form description relating to the school(s) attended.</t>
  </si>
  <si>
    <t>Reference number of the party who owes an amount of money.</t>
  </si>
  <si>
    <t>C89</t>
  </si>
  <si>
    <t>reciprocal henry</t>
  </si>
  <si>
    <t>AHN</t>
  </si>
  <si>
    <t>Status details</t>
  </si>
  <si>
    <t>Joint venture reference number</t>
  </si>
  <si>
    <t>C9</t>
  </si>
  <si>
    <t>coil group</t>
  </si>
  <si>
    <t>Describes the status details.</t>
  </si>
  <si>
    <t>Reference number assigned to a joint venture agreement.</t>
  </si>
  <si>
    <t>C90</t>
  </si>
  <si>
    <t>reciprocal joule per cubic metre</t>
  </si>
  <si>
    <t>AHO</t>
  </si>
  <si>
    <t>Sales</t>
  </si>
  <si>
    <t>Chamber of Commerce registration number</t>
  </si>
  <si>
    <t>C91</t>
  </si>
  <si>
    <t>reciprocal kelvin or kelvin to the power minus one</t>
  </si>
  <si>
    <t>Description of the sales.</t>
  </si>
  <si>
    <t>The registration number by which a company/organization is known to the Chamber of Commerce.</t>
  </si>
  <si>
    <t>C92</t>
  </si>
  <si>
    <t>reciprocal metre</t>
  </si>
  <si>
    <t>AHP</t>
  </si>
  <si>
    <t>Spouse information</t>
  </si>
  <si>
    <t>Tax registration number</t>
  </si>
  <si>
    <t>C93</t>
  </si>
  <si>
    <t>reciprocal square metre</t>
  </si>
  <si>
    <t>Information about the spouse.</t>
  </si>
  <si>
    <t>The registration number by which a company/organization is identified with the tax administration.</t>
  </si>
  <si>
    <t>C94</t>
  </si>
  <si>
    <t>reciprocal minute</t>
  </si>
  <si>
    <t>AHQ</t>
  </si>
  <si>
    <t>Educational degree information</t>
  </si>
  <si>
    <t>Wool identification number</t>
  </si>
  <si>
    <t>C95</t>
  </si>
  <si>
    <t>reciprocal mole</t>
  </si>
  <si>
    <t>Details about the educational degree received from a school.</t>
  </si>
  <si>
    <t>Shipping Identification Mark (SIM) allocated to a wool consignment by a shipping company.</t>
  </si>
  <si>
    <t>C96</t>
  </si>
  <si>
    <t>reciprocal pascal or pascal to the power minus one</t>
  </si>
  <si>
    <t>AHR</t>
  </si>
  <si>
    <t>Shareholding information</t>
  </si>
  <si>
    <t>Wool tax reference number</t>
  </si>
  <si>
    <t>C97</t>
  </si>
  <si>
    <t>reciprocal second</t>
  </si>
  <si>
    <t>General description of shareholding.</t>
  </si>
  <si>
    <t>Reference or indication of the payment of wool tax.</t>
  </si>
  <si>
    <t>C99</t>
  </si>
  <si>
    <t>reciprocal second per metre squared</t>
  </si>
  <si>
    <t>AHS</t>
  </si>
  <si>
    <t>Sales territory</t>
  </si>
  <si>
    <t>Meat processing establishment registration number</t>
  </si>
  <si>
    <t>CCT</t>
  </si>
  <si>
    <t>carrying capacity in metric ton</t>
  </si>
  <si>
    <t>Information on the sales territory.</t>
  </si>
  <si>
    <t>Registration number allocated to a registered meat packing establishment by the local quarantine and inspection authority.</t>
  </si>
  <si>
    <t>CDL</t>
  </si>
  <si>
    <t>candela</t>
  </si>
  <si>
    <t>AHT</t>
  </si>
  <si>
    <t>Accountant's comments</t>
  </si>
  <si>
    <t>Quarantine/treatment status reference number</t>
  </si>
  <si>
    <t>CEL</t>
  </si>
  <si>
    <t>degree Celsius</t>
  </si>
  <si>
    <t>Comments made by an accountant regarding a financial statement.</t>
  </si>
  <si>
    <t>Coded quarantine/treatment status of a container and its cargo and packing materials, generated by a shipping company based upon declarations presented by a shipper.</t>
  </si>
  <si>
    <t>CEN</t>
  </si>
  <si>
    <t>hundred</t>
  </si>
  <si>
    <t>AHU</t>
  </si>
  <si>
    <t>Exemption law location</t>
  </si>
  <si>
    <t>Request for quote number</t>
  </si>
  <si>
    <t>card</t>
  </si>
  <si>
    <t>Description of the exemption provided to a location by a law.</t>
  </si>
  <si>
    <t>Reference number assigned by the requestor to a request for quote.</t>
  </si>
  <si>
    <t>CGM</t>
  </si>
  <si>
    <t>centigram</t>
  </si>
  <si>
    <t>AHV</t>
  </si>
  <si>
    <t>Share classifications</t>
  </si>
  <si>
    <t>Manual processing authority number</t>
  </si>
  <si>
    <t>CKG</t>
  </si>
  <si>
    <t>coulomb per kilogram</t>
  </si>
  <si>
    <t>Information about the classes or categories of shares.</t>
  </si>
  <si>
    <t>Number allocated to allow the manual processing of an entity.</t>
  </si>
  <si>
    <t>hundred leave</t>
  </si>
  <si>
    <t>AHW</t>
  </si>
  <si>
    <t>Forecast</t>
  </si>
  <si>
    <t>AHX</t>
  </si>
  <si>
    <t>Rate note number</t>
  </si>
  <si>
    <t>CLT</t>
  </si>
  <si>
    <t>centilitre</t>
  </si>
  <si>
    <t>Description of a prediction.</t>
  </si>
  <si>
    <t>Reference assigned to a specific rate.</t>
  </si>
  <si>
    <t>CMK</t>
  </si>
  <si>
    <t>square centimetre</t>
  </si>
  <si>
    <t>Event location</t>
  </si>
  <si>
    <t>AHY</t>
  </si>
  <si>
    <t>Freight Forwarder number</t>
  </si>
  <si>
    <t>CMQ</t>
  </si>
  <si>
    <t>cubic centimetre</t>
  </si>
  <si>
    <t>Description of the location of an event.</t>
  </si>
  <si>
    <t>An identification code of a Freight Forwarder.</t>
  </si>
  <si>
    <t>CNP</t>
  </si>
  <si>
    <t>hundred pack</t>
  </si>
  <si>
    <t>Facility occupancy</t>
  </si>
  <si>
    <t>AHZ</t>
  </si>
  <si>
    <t>Customs release code</t>
  </si>
  <si>
    <t>CNT</t>
  </si>
  <si>
    <t>cental (UK)</t>
  </si>
  <si>
    <t>Information related to occupancy of a facility.</t>
  </si>
  <si>
    <t>A code associated to a requirement that must be presented to gain the release of goods by Customs.</t>
  </si>
  <si>
    <t>coulomb</t>
  </si>
  <si>
    <t>Import and export details</t>
  </si>
  <si>
    <t>Compliance code number</t>
  </si>
  <si>
    <t>CTG</t>
  </si>
  <si>
    <t>content gram</t>
  </si>
  <si>
    <t>Specific information provided about the importation and exportation of goods.</t>
  </si>
  <si>
    <t>Number assigned to indicate regulatory compliance.</t>
  </si>
  <si>
    <t>CTM</t>
  </si>
  <si>
    <t>metric carat</t>
  </si>
  <si>
    <t>Additional facility information</t>
  </si>
  <si>
    <t>AIB</t>
  </si>
  <si>
    <t>Department of transportation bond number</t>
  </si>
  <si>
    <t>CTN</t>
  </si>
  <si>
    <t>content ton (metric)</t>
  </si>
  <si>
    <t>Additional information about a facility.</t>
  </si>
  <si>
    <t>Number of a bond assigned by the department of transportation.</t>
  </si>
  <si>
    <t>CUR</t>
  </si>
  <si>
    <t>curie</t>
  </si>
  <si>
    <t>Inventory value</t>
  </si>
  <si>
    <t>AIC</t>
  </si>
  <si>
    <t>Export establishment number</t>
  </si>
  <si>
    <t>CWA</t>
  </si>
  <si>
    <t>hundred pound (cwt) / hundred weight (US)</t>
  </si>
  <si>
    <t>Description of the value of inventory.</t>
  </si>
  <si>
    <t>Number to identify export establishment.</t>
  </si>
  <si>
    <t>CWI</t>
  </si>
  <si>
    <t>hundred weight (UK)</t>
  </si>
  <si>
    <t>Education</t>
  </si>
  <si>
    <t>AID</t>
  </si>
  <si>
    <t>Certificate of conformity</t>
  </si>
  <si>
    <t>D03</t>
  </si>
  <si>
    <t>kilowatt hour per hour</t>
  </si>
  <si>
    <t>Description of the education of a person.</t>
  </si>
  <si>
    <t>Certificate certifying the conformity to predefined definitions.</t>
  </si>
  <si>
    <t>D04</t>
  </si>
  <si>
    <t>lot  [unit of weight]</t>
  </si>
  <si>
    <t>Event</t>
  </si>
  <si>
    <t>AIE</t>
  </si>
  <si>
    <t>Ministerial certificate of homologation</t>
  </si>
  <si>
    <t>D1</t>
  </si>
  <si>
    <t>reciprocal second per steradian</t>
  </si>
  <si>
    <t>Description of a thing that happens or takes place.</t>
  </si>
  <si>
    <t>Certificate of approval for components which are subject to legal restrictions and must be approved by the government.</t>
  </si>
  <si>
    <t>D10</t>
  </si>
  <si>
    <t>siemens per metre</t>
  </si>
  <si>
    <t>Agent</t>
  </si>
  <si>
    <t>AIF</t>
  </si>
  <si>
    <t>Previous delivery instruction number</t>
  </si>
  <si>
    <t>D11</t>
  </si>
  <si>
    <t>mebibit</t>
  </si>
  <si>
    <t>Information about agents the entity uses.</t>
  </si>
  <si>
    <t>The identification of a previous delivery instruction.</t>
  </si>
  <si>
    <t>D12</t>
  </si>
  <si>
    <t>siemens square metre per mole</t>
  </si>
  <si>
    <t>Domestically agreed financial statement details</t>
  </si>
  <si>
    <t>AIG</t>
  </si>
  <si>
    <t>Passport number</t>
  </si>
  <si>
    <t>D13</t>
  </si>
  <si>
    <t>sievert</t>
  </si>
  <si>
    <t>Details of domestically agreed financial statement.</t>
  </si>
  <si>
    <t>Number assigned to a passport.</t>
  </si>
  <si>
    <t>D15</t>
  </si>
  <si>
    <t>sone</t>
  </si>
  <si>
    <t>Other current asset description</t>
  </si>
  <si>
    <t>AIH</t>
  </si>
  <si>
    <t>Common transaction reference number</t>
  </si>
  <si>
    <t>D16</t>
  </si>
  <si>
    <t>square centimetre per erg</t>
  </si>
  <si>
    <t>Description of other current asset.</t>
  </si>
  <si>
    <t>Reference number applicable to different underlying individual transactions.</t>
  </si>
  <si>
    <t>D17</t>
  </si>
  <si>
    <t>square centimetre per steradian erg</t>
  </si>
  <si>
    <t>Other current liability description</t>
  </si>
  <si>
    <t>AII</t>
  </si>
  <si>
    <t>Bank's common transaction reference number</t>
  </si>
  <si>
    <t>D18</t>
  </si>
  <si>
    <t>metre kelvin</t>
  </si>
  <si>
    <t>Description of other current liability.</t>
  </si>
  <si>
    <t>Bank's reference number allocated by the bank to different underlying individual transactions.</t>
  </si>
  <si>
    <t>D19</t>
  </si>
  <si>
    <t>square metre kelvin per watt</t>
  </si>
  <si>
    <t>Former business activity</t>
  </si>
  <si>
    <t>AIJ</t>
  </si>
  <si>
    <t>Customer's individual transaction reference number</t>
  </si>
  <si>
    <t>D2</t>
  </si>
  <si>
    <t>reciprocal second per steradian metre squared</t>
  </si>
  <si>
    <t>Description of the former line of business.</t>
  </si>
  <si>
    <t>Customer's reference number allocated by the customer to one specific transaction.</t>
  </si>
  <si>
    <t>D20</t>
  </si>
  <si>
    <t>square metre per joule</t>
  </si>
  <si>
    <t>Trade name use</t>
  </si>
  <si>
    <t>AIK</t>
  </si>
  <si>
    <t>Bank's individual transaction reference number</t>
  </si>
  <si>
    <t>D21</t>
  </si>
  <si>
    <t>square metre per kilogram</t>
  </si>
  <si>
    <t>Description of how a trading name is used.</t>
  </si>
  <si>
    <t>Bank's reference number allocated by the bank to one specific transaction.</t>
  </si>
  <si>
    <t>D22</t>
  </si>
  <si>
    <t>square metre per mole</t>
  </si>
  <si>
    <t>Signing authority</t>
  </si>
  <si>
    <t>AIL</t>
  </si>
  <si>
    <t>Customer's common transaction reference number</t>
  </si>
  <si>
    <t>D23</t>
  </si>
  <si>
    <t>pen gram (protein)</t>
  </si>
  <si>
    <t>Description of the authorized signatory.</t>
  </si>
  <si>
    <t>Customer's reference number allocated by the customer to different underlying individual transactions.</t>
  </si>
  <si>
    <t>D24</t>
  </si>
  <si>
    <t>square metre per steradian</t>
  </si>
  <si>
    <t>AIM</t>
  </si>
  <si>
    <t>Individual transaction reference number</t>
  </si>
  <si>
    <t>D25</t>
  </si>
  <si>
    <t>square metre per steradian joule</t>
  </si>
  <si>
    <t>[4376] Description of guarantee.</t>
  </si>
  <si>
    <t>Reference number applying to one specific transaction.</t>
  </si>
  <si>
    <t>D26</t>
  </si>
  <si>
    <t>square metre per volt second</t>
  </si>
  <si>
    <t>Holding company operation</t>
  </si>
  <si>
    <t>AIN</t>
  </si>
  <si>
    <t>Product sourcing agreement number</t>
  </si>
  <si>
    <t>D27</t>
  </si>
  <si>
    <t>steradian</t>
  </si>
  <si>
    <t>Description of the operation of a holding company.</t>
  </si>
  <si>
    <t>Reference number assigned to a product sourcing agreement.</t>
  </si>
  <si>
    <t>D29</t>
  </si>
  <si>
    <t>terahertz</t>
  </si>
  <si>
    <t>Consignment routing</t>
  </si>
  <si>
    <t>AIO</t>
  </si>
  <si>
    <t>Customs transhipment number</t>
  </si>
  <si>
    <t>D30</t>
  </si>
  <si>
    <t>terajoule</t>
  </si>
  <si>
    <t>Information on routing of the consignment.</t>
  </si>
  <si>
    <t>Approval number issued by Customs for cargo to be transhipped under Customs control.</t>
  </si>
  <si>
    <t>D31</t>
  </si>
  <si>
    <t>terawatt</t>
  </si>
  <si>
    <t>Letter of protest</t>
  </si>
  <si>
    <t>AIP</t>
  </si>
  <si>
    <t>Customs preference inquiry number</t>
  </si>
  <si>
    <t>D32</t>
  </si>
  <si>
    <t>terawatt hour</t>
  </si>
  <si>
    <t>A letter citing any condition in dispute.</t>
  </si>
  <si>
    <t>The number assigned by Customs to a preference inquiry.</t>
  </si>
  <si>
    <t>D33</t>
  </si>
  <si>
    <t>tesla</t>
  </si>
  <si>
    <t>Question</t>
  </si>
  <si>
    <t>AIQ</t>
  </si>
  <si>
    <t>Packing plant number</t>
  </si>
  <si>
    <t>D34</t>
  </si>
  <si>
    <t>tex</t>
  </si>
  <si>
    <t>A free text question.</t>
  </si>
  <si>
    <t>Number to identify packing establishment.</t>
  </si>
  <si>
    <t>D36</t>
  </si>
  <si>
    <t>megabit</t>
  </si>
  <si>
    <t>Party information</t>
  </si>
  <si>
    <t>AIR</t>
  </si>
  <si>
    <t>Original certificate number</t>
  </si>
  <si>
    <t>D41</t>
  </si>
  <si>
    <t>tonne per cubic metre</t>
  </si>
  <si>
    <t>Free text information related to a party.</t>
  </si>
  <si>
    <t>Number giving reference to an original certificate number.</t>
  </si>
  <si>
    <t>D42</t>
  </si>
  <si>
    <t>tropical year</t>
  </si>
  <si>
    <t>Area boundaries description</t>
  </si>
  <si>
    <t>AIS</t>
  </si>
  <si>
    <t>Processing plant number</t>
  </si>
  <si>
    <t>D43</t>
  </si>
  <si>
    <t>unified atomic mass unit</t>
  </si>
  <si>
    <t>Description of the boundaries of a geographical area.</t>
  </si>
  <si>
    <t>Number to identify processing plant.</t>
  </si>
  <si>
    <t>D44</t>
  </si>
  <si>
    <t>var</t>
  </si>
  <si>
    <t>Advertisement information</t>
  </si>
  <si>
    <t>AIT</t>
  </si>
  <si>
    <t>Slaughter plant number</t>
  </si>
  <si>
    <t>D45</t>
  </si>
  <si>
    <t>volt squared per kelvin squared</t>
  </si>
  <si>
    <t>The free text contains advertisement information.</t>
  </si>
  <si>
    <t>Number to identify slaughter plant.</t>
  </si>
  <si>
    <t>D46</t>
  </si>
  <si>
    <t>volt - ampere</t>
  </si>
  <si>
    <t>Financial statement details</t>
  </si>
  <si>
    <t>AIU</t>
  </si>
  <si>
    <t>Charge card account number</t>
  </si>
  <si>
    <t>D47</t>
  </si>
  <si>
    <t>volt per centimetre</t>
  </si>
  <si>
    <t>Details regarding the financial statement in free text.</t>
  </si>
  <si>
    <t>Number to identify charge card account.</t>
  </si>
  <si>
    <t>D48</t>
  </si>
  <si>
    <t>volt per kelvin</t>
  </si>
  <si>
    <t>Access instructions</t>
  </si>
  <si>
    <t>AIV</t>
  </si>
  <si>
    <t>Event reference number</t>
  </si>
  <si>
    <t>D49</t>
  </si>
  <si>
    <t>millivolt per kelvin</t>
  </si>
  <si>
    <t>Description of how to access an entity.</t>
  </si>
  <si>
    <t>[1007] Reference number identifying an event.</t>
  </si>
  <si>
    <t>D5</t>
  </si>
  <si>
    <t>kilogram per square centimetre</t>
  </si>
  <si>
    <t>Liquidity</t>
  </si>
  <si>
    <t>AIW</t>
  </si>
  <si>
    <t>Transport section reference number</t>
  </si>
  <si>
    <t>D50</t>
  </si>
  <si>
    <t>volt per metre</t>
  </si>
  <si>
    <t>Description of an entity's liquidity.</t>
  </si>
  <si>
    <t>A number identifying a transport section.</t>
  </si>
  <si>
    <t>D51</t>
  </si>
  <si>
    <t>volt per millimetre</t>
  </si>
  <si>
    <t>Credit line</t>
  </si>
  <si>
    <t>AIX</t>
  </si>
  <si>
    <t>Referred product for mechanical analysis</t>
  </si>
  <si>
    <t>D52</t>
  </si>
  <si>
    <t>watt per kelvin</t>
  </si>
  <si>
    <t>Description of the line of credit available to an entity.</t>
  </si>
  <si>
    <t>A product number identifying the product which is used for mechanical analysis considered valid for a group of products.</t>
  </si>
  <si>
    <t>D53</t>
  </si>
  <si>
    <t>watt per metre kelvin</t>
  </si>
  <si>
    <t>Warranty terms</t>
  </si>
  <si>
    <t>AIY</t>
  </si>
  <si>
    <t>Referred product for chemical analysis</t>
  </si>
  <si>
    <t>D54</t>
  </si>
  <si>
    <t>watt per square metre</t>
  </si>
  <si>
    <t>Text describing the terms of warranty which apply to a product or service.</t>
  </si>
  <si>
    <t>A product number identifying the product which is used for chemical analysis considered valid for a group of products.</t>
  </si>
  <si>
    <t>D55</t>
  </si>
  <si>
    <t>watt per square metre kelvin</t>
  </si>
  <si>
    <t>Division description</t>
  </si>
  <si>
    <t>AIZ</t>
  </si>
  <si>
    <t>Consolidated invoice number</t>
  </si>
  <si>
    <t>D56</t>
  </si>
  <si>
    <t>watt per square metre kelvin to the fourth power</t>
  </si>
  <si>
    <t>Plain language description of a division of an entity.</t>
  </si>
  <si>
    <t>Invoice number into which other invoices are consolidated.</t>
  </si>
  <si>
    <t>D57</t>
  </si>
  <si>
    <t>watt per steradian</t>
  </si>
  <si>
    <t>Reporting instruction</t>
  </si>
  <si>
    <t>AJA</t>
  </si>
  <si>
    <t>Part reference indicator in a drawing</t>
  </si>
  <si>
    <t>D58</t>
  </si>
  <si>
    <t>watt per steradian square metre</t>
  </si>
  <si>
    <t>Instruction on how to report.</t>
  </si>
  <si>
    <t>To designate the number which provides a cross reference between parts contained in a drawing and a parts catalogue.</t>
  </si>
  <si>
    <t>D59</t>
  </si>
  <si>
    <t>weber per metre</t>
  </si>
  <si>
    <t>Examination result</t>
  </si>
  <si>
    <t>AJB</t>
  </si>
  <si>
    <t>U.S. Code of Federal Regulations (CFR)</t>
  </si>
  <si>
    <t>D6</t>
  </si>
  <si>
    <t>roentgen per second</t>
  </si>
  <si>
    <t>The result of an examination.</t>
  </si>
  <si>
    <t>A reference indicating a citation from the U.S. Code of Federal Regulations (CFR).</t>
  </si>
  <si>
    <t>D60</t>
  </si>
  <si>
    <t>weber per millimetre</t>
  </si>
  <si>
    <t>Laboratory result</t>
  </si>
  <si>
    <t>AJC</t>
  </si>
  <si>
    <t>Purchasing activity clause number</t>
  </si>
  <si>
    <t>D61</t>
  </si>
  <si>
    <t>minute [unit of angle]</t>
  </si>
  <si>
    <t>The result of a laboratory investigation.</t>
  </si>
  <si>
    <t>A number indicating a clause applicable to a purchasing activity.</t>
  </si>
  <si>
    <t>D62</t>
  </si>
  <si>
    <t>second [unit of angle]</t>
  </si>
  <si>
    <t>ALC</t>
  </si>
  <si>
    <t>Allowance/charge information</t>
  </si>
  <si>
    <t>AJD</t>
  </si>
  <si>
    <t>U.S. Defense Federal Acquisition Regulation Supplement</t>
  </si>
  <si>
    <t>D63</t>
  </si>
  <si>
    <t>book</t>
  </si>
  <si>
    <t>Information referring to allowance/charge.</t>
  </si>
  <si>
    <t>A reference indicating a citation from the U.S. Defense Federal Acquisition Regulation Supplement.</t>
  </si>
  <si>
    <t>D65</t>
  </si>
  <si>
    <t>round</t>
  </si>
  <si>
    <t>ALD</t>
  </si>
  <si>
    <t>X-ray result</t>
  </si>
  <si>
    <t>AJE</t>
  </si>
  <si>
    <t>Agency clause number</t>
  </si>
  <si>
    <t>D68</t>
  </si>
  <si>
    <t>number of words</t>
  </si>
  <si>
    <t>The result of an X-ray examination.</t>
  </si>
  <si>
    <t>A number indicating a clause applicable to a particular agency.</t>
  </si>
  <si>
    <t>D69</t>
  </si>
  <si>
    <t>inch to the fourth power</t>
  </si>
  <si>
    <t>ALE</t>
  </si>
  <si>
    <t>Pathology result</t>
  </si>
  <si>
    <t>AJF</t>
  </si>
  <si>
    <t>Circular publication number</t>
  </si>
  <si>
    <t>D73</t>
  </si>
  <si>
    <t>joule square metre</t>
  </si>
  <si>
    <t>The result of a pathology investigation.</t>
  </si>
  <si>
    <t>A number specifying a circular publication.</t>
  </si>
  <si>
    <t>D74</t>
  </si>
  <si>
    <t>kilogram per mole</t>
  </si>
  <si>
    <t>ALF</t>
  </si>
  <si>
    <t>Intervention description</t>
  </si>
  <si>
    <t>AJG</t>
  </si>
  <si>
    <t>U.S. Federal Acquisition Regulation</t>
  </si>
  <si>
    <t>D77</t>
  </si>
  <si>
    <t>megacoulomb</t>
  </si>
  <si>
    <t>Details of an intervention.</t>
  </si>
  <si>
    <t>A reference indicating a citation from the U.S. Federal Acquisition Regulation.</t>
  </si>
  <si>
    <t>D78</t>
  </si>
  <si>
    <t>megajoule per second</t>
  </si>
  <si>
    <t>ALG</t>
  </si>
  <si>
    <t>Summary of admittance</t>
  </si>
  <si>
    <t>AJH</t>
  </si>
  <si>
    <t>U.S. General Services Administration Regulation</t>
  </si>
  <si>
    <t>D80</t>
  </si>
  <si>
    <t>microwatt</t>
  </si>
  <si>
    <t>Summary description of admittance.</t>
  </si>
  <si>
    <t>A reference indicating a citation from U.S. General Services Administration Regulation.</t>
  </si>
  <si>
    <t>D81</t>
  </si>
  <si>
    <t>microtesla</t>
  </si>
  <si>
    <t>ALH</t>
  </si>
  <si>
    <t>Medical treatment course detail</t>
  </si>
  <si>
    <t>AJI</t>
  </si>
  <si>
    <t>U.S. Federal Information Resources Management Regulation</t>
  </si>
  <si>
    <t>D82</t>
  </si>
  <si>
    <t>microvolt</t>
  </si>
  <si>
    <t>Details of a course of medical treatment.</t>
  </si>
  <si>
    <t>A reference indicating a citation from U.S. Federal Information Resources Management Regulation.</t>
  </si>
  <si>
    <t>D83</t>
  </si>
  <si>
    <t>millinewton metre</t>
  </si>
  <si>
    <t>ALI</t>
  </si>
  <si>
    <t>Prognosis</t>
  </si>
  <si>
    <t>AJJ</t>
  </si>
  <si>
    <t>Paragraph</t>
  </si>
  <si>
    <t>D85</t>
  </si>
  <si>
    <t>microwatt per square metre</t>
  </si>
  <si>
    <t>Details of a prognosis.</t>
  </si>
  <si>
    <t>A reference indicating a paragraph cited as the source of information.</t>
  </si>
  <si>
    <t>D86</t>
  </si>
  <si>
    <t>millicoulomb</t>
  </si>
  <si>
    <t>ALJ</t>
  </si>
  <si>
    <t>Instruction to patient</t>
  </si>
  <si>
    <t>AJK</t>
  </si>
  <si>
    <t>Special instructions number</t>
  </si>
  <si>
    <t>D87</t>
  </si>
  <si>
    <t>millimole per kilogram</t>
  </si>
  <si>
    <t>Instruction given to a patient.</t>
  </si>
  <si>
    <t>A number indicating a citation used for special instructions.</t>
  </si>
  <si>
    <t>D88</t>
  </si>
  <si>
    <t>millicoulomb per cubic metre</t>
  </si>
  <si>
    <t>ALK</t>
  </si>
  <si>
    <t>Instruction to physician</t>
  </si>
  <si>
    <t>AJL</t>
  </si>
  <si>
    <t>Site specific procedures, terms, and conditions number</t>
  </si>
  <si>
    <t>D89</t>
  </si>
  <si>
    <t>millicoulomb per square metre</t>
  </si>
  <si>
    <t>Instruction given to a physician.</t>
  </si>
  <si>
    <t>A number indicating a set of site specific procedures, terms and conditions.</t>
  </si>
  <si>
    <t>D91</t>
  </si>
  <si>
    <t>rem</t>
  </si>
  <si>
    <t>All documents</t>
  </si>
  <si>
    <t>AJM</t>
  </si>
  <si>
    <t>Master solicitation procedures, terms, and conditions</t>
  </si>
  <si>
    <t>D93</t>
  </si>
  <si>
    <t>second per cubic metre</t>
  </si>
  <si>
    <t>The note implies to all documents.</t>
  </si>
  <si>
    <t>number A number indicating a master solicitation containing procedures, terms and conditions.</t>
  </si>
  <si>
    <t>D94</t>
  </si>
  <si>
    <t>second per cubic metre radian</t>
  </si>
  <si>
    <t>ALM</t>
  </si>
  <si>
    <t>Medicine treatment</t>
  </si>
  <si>
    <t>AJN</t>
  </si>
  <si>
    <t>U.S. Department of Veterans Affairs Acquisition Regulation</t>
  </si>
  <si>
    <t>D95</t>
  </si>
  <si>
    <t>joule per gram</t>
  </si>
  <si>
    <t>Details of medicine treatment.</t>
  </si>
  <si>
    <t>A reference indicating a citation from the U.S. Department of Veterans Affairs Acquisition Regulation.</t>
  </si>
  <si>
    <t>DAA</t>
  </si>
  <si>
    <t>decare</t>
  </si>
  <si>
    <t>ALN</t>
  </si>
  <si>
    <t>Medicine dosage and administration</t>
  </si>
  <si>
    <t>AJO</t>
  </si>
  <si>
    <t>Military Interdepartmental Purchase Request (MIPR) number</t>
  </si>
  <si>
    <t>ten day</t>
  </si>
  <si>
    <t>Details of medicine dosage and method of administration.</t>
  </si>
  <si>
    <t>A number indicating an interdepartmental purchase request used by the military.</t>
  </si>
  <si>
    <t>DBM</t>
  </si>
  <si>
    <t>Decibel-milliwatts</t>
  </si>
  <si>
    <t>ALO</t>
  </si>
  <si>
    <t>Availability of patient</t>
  </si>
  <si>
    <t>AJP</t>
  </si>
  <si>
    <t>Foreign military sales number</t>
  </si>
  <si>
    <t>DBW</t>
  </si>
  <si>
    <t>Decibel watt</t>
  </si>
  <si>
    <t>Details of when and/or where the patient is available.</t>
  </si>
  <si>
    <t>A number specifying a sale to a foreign military.</t>
  </si>
  <si>
    <t>DB</t>
  </si>
  <si>
    <t>dry pound</t>
  </si>
  <si>
    <t>ALP</t>
  </si>
  <si>
    <t>Reason for service request</t>
  </si>
  <si>
    <t>AJQ</t>
  </si>
  <si>
    <t>Defense priorities allocation system priority rating</t>
  </si>
  <si>
    <t>DD</t>
  </si>
  <si>
    <t>degree [unit of angle]</t>
  </si>
  <si>
    <t>Details of the reason for a requested service.</t>
  </si>
  <si>
    <t>A reference indicating a priority rating assigned to allocate resources for defense purchases.</t>
  </si>
  <si>
    <t>DEC</t>
  </si>
  <si>
    <t>decade</t>
  </si>
  <si>
    <t>ALQ</t>
  </si>
  <si>
    <t>Purpose of service</t>
  </si>
  <si>
    <t>AJR</t>
  </si>
  <si>
    <t>Wage determination number</t>
  </si>
  <si>
    <t>DG</t>
  </si>
  <si>
    <t>decigram</t>
  </si>
  <si>
    <t>Details of the purpose of a service.</t>
  </si>
  <si>
    <t>A number specifying a wage determination.</t>
  </si>
  <si>
    <t>decagram</t>
  </si>
  <si>
    <t>ARR</t>
  </si>
  <si>
    <t>Arrival conditions</t>
  </si>
  <si>
    <t>AJS</t>
  </si>
  <si>
    <t>Agreement number</t>
  </si>
  <si>
    <t>DLT</t>
  </si>
  <si>
    <t>decilitre</t>
  </si>
  <si>
    <t>Conditions under which arrival takes place.</t>
  </si>
  <si>
    <t>A number specifying an agreement between parties.</t>
  </si>
  <si>
    <t>cubic decametre</t>
  </si>
  <si>
    <t>Service requester's comment</t>
  </si>
  <si>
    <t>AJT</t>
  </si>
  <si>
    <t>Standard Industry Classification (SIC) number</t>
  </si>
  <si>
    <t>DMK</t>
  </si>
  <si>
    <t>square decimetre</t>
  </si>
  <si>
    <t>Comment by the requester of a service.</t>
  </si>
  <si>
    <t>A number specifying a standard industry classification.</t>
  </si>
  <si>
    <t>DMO</t>
  </si>
  <si>
    <t>standard kilolitre</t>
  </si>
  <si>
    <t>AJU</t>
  </si>
  <si>
    <t>End item number</t>
  </si>
  <si>
    <t>DMQ</t>
  </si>
  <si>
    <t>cubic decimetre</t>
  </si>
  <si>
    <t>(4130) (4136) (4426) Name, code, password etc. given for authentication purposes.</t>
  </si>
  <si>
    <t>A number specifying the end item applicable to a subordinate item.</t>
  </si>
  <si>
    <t>DMT</t>
  </si>
  <si>
    <t>decimetre</t>
  </si>
  <si>
    <t>AUU</t>
  </si>
  <si>
    <t>Requested location description</t>
  </si>
  <si>
    <t>AJV</t>
  </si>
  <si>
    <t>Federal supply schedule item number</t>
  </si>
  <si>
    <t>DN</t>
  </si>
  <si>
    <t>decinewton metre</t>
  </si>
  <si>
    <t>The description of the location requested.</t>
  </si>
  <si>
    <t>A number specifying an item listed in a federal supply schedule.</t>
  </si>
  <si>
    <t>DPC</t>
  </si>
  <si>
    <t>dozen piece</t>
  </si>
  <si>
    <t>AUV</t>
  </si>
  <si>
    <t>Medicine administration condition</t>
  </si>
  <si>
    <t>AJW</t>
  </si>
  <si>
    <t>Technical document number</t>
  </si>
  <si>
    <t>DPR</t>
  </si>
  <si>
    <t>dozen pair</t>
  </si>
  <si>
    <t>The event or condition that initiates the administration of a single dose of medicine or a period of treatment.</t>
  </si>
  <si>
    <t>A number specifying a technical document.</t>
  </si>
  <si>
    <t>DPT</t>
  </si>
  <si>
    <t>displacement tonnage</t>
  </si>
  <si>
    <t>AUW</t>
  </si>
  <si>
    <t>Patient information</t>
  </si>
  <si>
    <t>AJX</t>
  </si>
  <si>
    <t>Technical order number</t>
  </si>
  <si>
    <t>DRA</t>
  </si>
  <si>
    <t>dram (US)</t>
  </si>
  <si>
    <t>Information concerning a patient.</t>
  </si>
  <si>
    <t>A reference to an order that specifies a technical change.</t>
  </si>
  <si>
    <t>DRI</t>
  </si>
  <si>
    <t>dram (UK)</t>
  </si>
  <si>
    <t>AUX</t>
  </si>
  <si>
    <t>Precautionary measure</t>
  </si>
  <si>
    <t>AJY</t>
  </si>
  <si>
    <t>Suffix</t>
  </si>
  <si>
    <t>DRL</t>
  </si>
  <si>
    <t>dozen roll</t>
  </si>
  <si>
    <t>Action to be taken to avert possible harmful affects.</t>
  </si>
  <si>
    <t>A reference to specify a suffix added to the end of a basic identifier.</t>
  </si>
  <si>
    <t>dry ton</t>
  </si>
  <si>
    <t>AUY</t>
  </si>
  <si>
    <t>Service characteristic</t>
  </si>
  <si>
    <t>AJZ</t>
  </si>
  <si>
    <t>Transportation account number</t>
  </si>
  <si>
    <t>DTN</t>
  </si>
  <si>
    <t>decitonne</t>
  </si>
  <si>
    <t>Free text description is related to a service characteristic.</t>
  </si>
  <si>
    <t>An account number to be charged or credited for transportation.</t>
  </si>
  <si>
    <t>DWT</t>
  </si>
  <si>
    <t>pennyweight</t>
  </si>
  <si>
    <t>AUZ</t>
  </si>
  <si>
    <t>Planned event comment</t>
  </si>
  <si>
    <t>AKA</t>
  </si>
  <si>
    <t>Container disposition order reference number</t>
  </si>
  <si>
    <t>DZN</t>
  </si>
  <si>
    <t>dozen</t>
  </si>
  <si>
    <t>Comment about an event that is planned.</t>
  </si>
  <si>
    <t>Reference assigned to the empty container disposition order.</t>
  </si>
  <si>
    <t>DZP</t>
  </si>
  <si>
    <t>dozen pack</t>
  </si>
  <si>
    <t>AVA</t>
  </si>
  <si>
    <t>Expected delay comment</t>
  </si>
  <si>
    <t>AKB</t>
  </si>
  <si>
    <t>Container prefix</t>
  </si>
  <si>
    <t>E01</t>
  </si>
  <si>
    <t>newton per square centimetre</t>
  </si>
  <si>
    <t>Comment about the expected delay.</t>
  </si>
  <si>
    <t>The first part of the unique identification of a container formed by an alpha code identifying the owner of the container.</t>
  </si>
  <si>
    <t>E07</t>
  </si>
  <si>
    <t>megawatt hour per hour</t>
  </si>
  <si>
    <t>AVB</t>
  </si>
  <si>
    <t>Transport requirements comment</t>
  </si>
  <si>
    <t>AKC</t>
  </si>
  <si>
    <t>Transport equipment return reference</t>
  </si>
  <si>
    <t>E08</t>
  </si>
  <si>
    <t>megawatt per hertz</t>
  </si>
  <si>
    <t>Comment about the requirements for transport.</t>
  </si>
  <si>
    <t>Reference known at the address to return equipment to.</t>
  </si>
  <si>
    <t>E09</t>
  </si>
  <si>
    <t>milliampere hour</t>
  </si>
  <si>
    <t>AVC</t>
  </si>
  <si>
    <t>Temporary approval condition</t>
  </si>
  <si>
    <t>AKD</t>
  </si>
  <si>
    <t>Transport equipment survey reference</t>
  </si>
  <si>
    <t>E10</t>
  </si>
  <si>
    <t>degree day</t>
  </si>
  <si>
    <t>The condition under which the approval is considered.</t>
  </si>
  <si>
    <t>Reference number assigned by the ordering party to the transport equipment survey order.</t>
  </si>
  <si>
    <t>E12</t>
  </si>
  <si>
    <t>mille</t>
  </si>
  <si>
    <t>AVD</t>
  </si>
  <si>
    <t>Customs Valuation Information</t>
  </si>
  <si>
    <t>AKE</t>
  </si>
  <si>
    <t>Transport equipment survey report number</t>
  </si>
  <si>
    <t>E14</t>
  </si>
  <si>
    <t>kilocalorie (international table)</t>
  </si>
  <si>
    <t>Information provided in this category will be used by the trader to make certain declarations in relation to Customs Valuation.</t>
  </si>
  <si>
    <t>Reference number used by a party to identify its transport equipment survey report.</t>
  </si>
  <si>
    <t>E15</t>
  </si>
  <si>
    <t>kilocalorie (thermochemical) per hour</t>
  </si>
  <si>
    <t>AVE</t>
  </si>
  <si>
    <t>Value Added Tax (VAT) margin scheme</t>
  </si>
  <si>
    <t>AKF</t>
  </si>
  <si>
    <t>Transport equipment stuffing order</t>
  </si>
  <si>
    <t>E16</t>
  </si>
  <si>
    <t>million Btu(IT) per hour</t>
  </si>
  <si>
    <t>Description of the VAT margin scheme applied.</t>
  </si>
  <si>
    <t>Reference number assigned to the order to stuff goods in transport equipment.</t>
  </si>
  <si>
    <t>E17</t>
  </si>
  <si>
    <t>cubic foot per second</t>
  </si>
  <si>
    <t>AVF</t>
  </si>
  <si>
    <t>Maritime Declaration of Health</t>
  </si>
  <si>
    <t>AKG</t>
  </si>
  <si>
    <t>Vehicle Identification Number (VIN)</t>
  </si>
  <si>
    <t>E18</t>
  </si>
  <si>
    <t>tonne per hour</t>
  </si>
  <si>
    <t>Information about Maritime Declaration of Health.</t>
  </si>
  <si>
    <t>The identification number which uniquely distinguishes one vehicle from another through the lifespan of the vehicle.</t>
  </si>
  <si>
    <t>E19</t>
  </si>
  <si>
    <t>ping</t>
  </si>
  <si>
    <t>BAG</t>
  </si>
  <si>
    <t>Passenger baggage information</t>
  </si>
  <si>
    <t>AKH</t>
  </si>
  <si>
    <t>Government bill of lading</t>
  </si>
  <si>
    <t>E20</t>
  </si>
  <si>
    <t>megabit per second</t>
  </si>
  <si>
    <t>Information related to baggage tendered by a passenger, such as odd size indication, tag.</t>
  </si>
  <si>
    <t>Bill of lading as defined by the government.</t>
  </si>
  <si>
    <t>E21</t>
  </si>
  <si>
    <t>shares</t>
  </si>
  <si>
    <t>BAH</t>
  </si>
  <si>
    <t>AKI</t>
  </si>
  <si>
    <t>Ordering customer's second reference number</t>
  </si>
  <si>
    <t>E22</t>
  </si>
  <si>
    <t>TEU</t>
  </si>
  <si>
    <t>Ordering customer's second reference number.</t>
  </si>
  <si>
    <t>E23</t>
  </si>
  <si>
    <t>tyre</t>
  </si>
  <si>
    <t>BAI</t>
  </si>
  <si>
    <t>Additional product information address</t>
  </si>
  <si>
    <t>AKJ</t>
  </si>
  <si>
    <t>Direct debit reference</t>
  </si>
  <si>
    <t>E25</t>
  </si>
  <si>
    <t>active unit</t>
  </si>
  <si>
    <t>Address at which additional information on the product can be found.</t>
  </si>
  <si>
    <t>Reference number assigned to the direct debit operation.</t>
  </si>
  <si>
    <t>E27</t>
  </si>
  <si>
    <t>dose</t>
  </si>
  <si>
    <t>BAJ</t>
  </si>
  <si>
    <t>Information to be printed on despatch advice</t>
  </si>
  <si>
    <t>AKK</t>
  </si>
  <si>
    <t>Meter reading at the beginning of the delivery</t>
  </si>
  <si>
    <t>E28</t>
  </si>
  <si>
    <t>air dry ton</t>
  </si>
  <si>
    <t>Specification of free text information which is to be printed on a despatch advice.</t>
  </si>
  <si>
    <t>Meter reading at the beginning of the delivery.</t>
  </si>
  <si>
    <t>E30</t>
  </si>
  <si>
    <t>strand</t>
  </si>
  <si>
    <t>BAK</t>
  </si>
  <si>
    <t>Missing goods remarks</t>
  </si>
  <si>
    <t>AKL</t>
  </si>
  <si>
    <t>Meter reading at the end of delivery</t>
  </si>
  <si>
    <t>E31</t>
  </si>
  <si>
    <t>square metre per litre</t>
  </si>
  <si>
    <t>Remarks concerning missing goods.</t>
  </si>
  <si>
    <t>Meter reading at the end of the delivery.</t>
  </si>
  <si>
    <t>E32</t>
  </si>
  <si>
    <t>litre per hour</t>
  </si>
  <si>
    <t>BAL</t>
  </si>
  <si>
    <t>Non-acceptance information</t>
  </si>
  <si>
    <t>AKM</t>
  </si>
  <si>
    <t>Replenishment purchase order range start number</t>
  </si>
  <si>
    <t>E33</t>
  </si>
  <si>
    <t>foot per thousand</t>
  </si>
  <si>
    <t>Information related to the non-acceptance of an order, goods or a consignment.</t>
  </si>
  <si>
    <t>Starting number of a range of purchase order numbers assigned by the buyer to vendor's replenishment orders.</t>
  </si>
  <si>
    <t>E34</t>
  </si>
  <si>
    <t>gigabyte</t>
  </si>
  <si>
    <t>Returns information</t>
  </si>
  <si>
    <t>AKN</t>
  </si>
  <si>
    <t>Third bank's reference</t>
  </si>
  <si>
    <t>E35</t>
  </si>
  <si>
    <t>terabyte</t>
  </si>
  <si>
    <t>Information related to the return of items.</t>
  </si>
  <si>
    <t>Reference number of the third bank.</t>
  </si>
  <si>
    <t>E36</t>
  </si>
  <si>
    <t>petabyte</t>
  </si>
  <si>
    <t>BAN</t>
  </si>
  <si>
    <t>Sub-line item information</t>
  </si>
  <si>
    <t>AKO</t>
  </si>
  <si>
    <t>Action authorization number</t>
  </si>
  <si>
    <t>E37</t>
  </si>
  <si>
    <t>pixel</t>
  </si>
  <si>
    <t>Note contains information related to sub-line item data.</t>
  </si>
  <si>
    <t>A reference number authorizing an action.</t>
  </si>
  <si>
    <t>E38</t>
  </si>
  <si>
    <t>megapixel</t>
  </si>
  <si>
    <t>BAO</t>
  </si>
  <si>
    <t>Test information</t>
  </si>
  <si>
    <t>AKP</t>
  </si>
  <si>
    <t>Appropriation number</t>
  </si>
  <si>
    <t>E39</t>
  </si>
  <si>
    <t>dots per inch</t>
  </si>
  <si>
    <t>Information related to a test.</t>
  </si>
  <si>
    <t>The number identifying a type of funding for a specific purpose (appropriation).</t>
  </si>
  <si>
    <t>E4</t>
  </si>
  <si>
    <t>gross kilogram</t>
  </si>
  <si>
    <t>BAP</t>
  </si>
  <si>
    <t>External link</t>
  </si>
  <si>
    <t>AKQ</t>
  </si>
  <si>
    <t>Product change authority number</t>
  </si>
  <si>
    <t>E40</t>
  </si>
  <si>
    <t>part per hundred thousand</t>
  </si>
  <si>
    <t>The external link to a digital document (e.g.: URL).</t>
  </si>
  <si>
    <t>Number which authorises a change in form, fit or function of a product.</t>
  </si>
  <si>
    <t>E41</t>
  </si>
  <si>
    <t>kilogram-force per square millimetre</t>
  </si>
  <si>
    <t>BAQ</t>
  </si>
  <si>
    <t>VAT exemption reason</t>
  </si>
  <si>
    <t>AKR</t>
  </si>
  <si>
    <t>General cargo consignment reference number</t>
  </si>
  <si>
    <t>E42</t>
  </si>
  <si>
    <t>kilogram-force per square centimetre</t>
  </si>
  <si>
    <t>Reason for Value Added Tax (VAT) exemption.</t>
  </si>
  <si>
    <t>Reference number identifying a particular general cargo (non-containerised or break bulk) consignment.</t>
  </si>
  <si>
    <t>E43</t>
  </si>
  <si>
    <t>joule per square centimetre</t>
  </si>
  <si>
    <t>Processing Instructions</t>
  </si>
  <si>
    <t>AKS</t>
  </si>
  <si>
    <t>Catalogue sequence number</t>
  </si>
  <si>
    <t>E44</t>
  </si>
  <si>
    <t>kilogram-force metre per square centimetre</t>
  </si>
  <si>
    <t>Instructions for processing.</t>
  </si>
  <si>
    <t>A number which uniquely identifies an item within a catalogue according to a standard numbering system.</t>
  </si>
  <si>
    <t>E45</t>
  </si>
  <si>
    <t>milliohm</t>
  </si>
  <si>
    <t>BAS</t>
  </si>
  <si>
    <t>Relay Instructions</t>
  </si>
  <si>
    <t>AKT</t>
  </si>
  <si>
    <t>Forwarding order number</t>
  </si>
  <si>
    <t>E46</t>
  </si>
  <si>
    <t>kilowatt hour per cubic metre</t>
  </si>
  <si>
    <t>Instructions for relaying.</t>
  </si>
  <si>
    <t>Reference number assigned to the forwarding order by the ordering customer.</t>
  </si>
  <si>
    <t>E47</t>
  </si>
  <si>
    <t>kilowatt hour per kelvin</t>
  </si>
  <si>
    <t>BLC</t>
  </si>
  <si>
    <t>Transport contract document clause</t>
  </si>
  <si>
    <t>AKU</t>
  </si>
  <si>
    <t>Transport equipment survey reference number</t>
  </si>
  <si>
    <t>E48</t>
  </si>
  <si>
    <t>service unit</t>
  </si>
  <si>
    <t>[4180] Clause on a transport document regarding the cargo being consigned. Synonym: Bill of Lading clause.</t>
  </si>
  <si>
    <t>Reference number known at the address where the transport equipment will be or has been surveyed.</t>
  </si>
  <si>
    <t>E49</t>
  </si>
  <si>
    <t>working day</t>
  </si>
  <si>
    <t>Instruction to prepare the patient</t>
  </si>
  <si>
    <t>AKV</t>
  </si>
  <si>
    <t>Lease contract reference</t>
  </si>
  <si>
    <t>E50</t>
  </si>
  <si>
    <t>accounting unit</t>
  </si>
  <si>
    <t>Instruction with the purpose of preparing the patient.</t>
  </si>
  <si>
    <t>Reference number of the lease contract.</t>
  </si>
  <si>
    <t>E51</t>
  </si>
  <si>
    <t>job</t>
  </si>
  <si>
    <t>BLE</t>
  </si>
  <si>
    <t>Medicine treatment comment</t>
  </si>
  <si>
    <t>AKW</t>
  </si>
  <si>
    <t>Transport costs reference number</t>
  </si>
  <si>
    <t>E52</t>
  </si>
  <si>
    <t>run foot</t>
  </si>
  <si>
    <t>Comment about treatment with medicine.</t>
  </si>
  <si>
    <t>Reference number of the transport costs.</t>
  </si>
  <si>
    <t>E53</t>
  </si>
  <si>
    <t>test</t>
  </si>
  <si>
    <t>BLF</t>
  </si>
  <si>
    <t>Examination result comment</t>
  </si>
  <si>
    <t>AKX</t>
  </si>
  <si>
    <t>Transport equipment stripping order</t>
  </si>
  <si>
    <t>E54</t>
  </si>
  <si>
    <t>trip</t>
  </si>
  <si>
    <t>Comment about the result of an examination.</t>
  </si>
  <si>
    <t>Reference number assigned to the order to strip goods from transport equipment.</t>
  </si>
  <si>
    <t>E55</t>
  </si>
  <si>
    <t>use</t>
  </si>
  <si>
    <t>BLG</t>
  </si>
  <si>
    <t>Service request comment</t>
  </si>
  <si>
    <t>AKY</t>
  </si>
  <si>
    <t>Prior policy number</t>
  </si>
  <si>
    <t>E56</t>
  </si>
  <si>
    <t>well</t>
  </si>
  <si>
    <t>Comment about the requested service.</t>
  </si>
  <si>
    <t>The number of the prior policy.</t>
  </si>
  <si>
    <t>E57</t>
  </si>
  <si>
    <t>zone</t>
  </si>
  <si>
    <t>BLH</t>
  </si>
  <si>
    <t>Prescription reason</t>
  </si>
  <si>
    <t>AKZ</t>
  </si>
  <si>
    <t>Policy number</t>
  </si>
  <si>
    <t>E58</t>
  </si>
  <si>
    <t>exabit per second</t>
  </si>
  <si>
    <t>Details of the reason for a prescription.</t>
  </si>
  <si>
    <t>Number assigned to a policy.</t>
  </si>
  <si>
    <t>E59</t>
  </si>
  <si>
    <t>exbibyte</t>
  </si>
  <si>
    <t>BLI</t>
  </si>
  <si>
    <t>Prescription comment</t>
  </si>
  <si>
    <t>Procurement budget number</t>
  </si>
  <si>
    <t>E60</t>
  </si>
  <si>
    <t>pebibyte</t>
  </si>
  <si>
    <t>Comment concerning a specified prescription.</t>
  </si>
  <si>
    <t>A number which uniquely identifies a procurement budget against which commitments or invoices can be allocated.</t>
  </si>
  <si>
    <t>E61</t>
  </si>
  <si>
    <t>tebibyte</t>
  </si>
  <si>
    <t>BLJ</t>
  </si>
  <si>
    <t>Clinical investigation comment</t>
  </si>
  <si>
    <t>Domestic inventory management code</t>
  </si>
  <si>
    <t>E62</t>
  </si>
  <si>
    <t>gibibyte</t>
  </si>
  <si>
    <t>Comment concerning a clinical investigation.</t>
  </si>
  <si>
    <t>Code to identify the management of domestic inventory.</t>
  </si>
  <si>
    <t>E63</t>
  </si>
  <si>
    <t>mebibyte</t>
  </si>
  <si>
    <t>BLK</t>
  </si>
  <si>
    <t>Medicinal specification comment</t>
  </si>
  <si>
    <t>Customer reference number assigned to previous balance of</t>
  </si>
  <si>
    <t>E64</t>
  </si>
  <si>
    <t>kibibyte</t>
  </si>
  <si>
    <t>Comment concerning the specification of a medicinal product.</t>
  </si>
  <si>
    <t>payment information Identification number of the previous balance of payments information from customer message.</t>
  </si>
  <si>
    <t>E65</t>
  </si>
  <si>
    <t>exbibit per metre</t>
  </si>
  <si>
    <t>Economic contribution comment</t>
  </si>
  <si>
    <t>Previous credit advice reference number</t>
  </si>
  <si>
    <t>E66</t>
  </si>
  <si>
    <t>exbibit per square metre</t>
  </si>
  <si>
    <t>Comment concerning economic contribution.</t>
  </si>
  <si>
    <t>Reference number of the previous "Credit advice" message.</t>
  </si>
  <si>
    <t>E67</t>
  </si>
  <si>
    <t>exbibit per cubic metre</t>
  </si>
  <si>
    <t>Status of a plan</t>
  </si>
  <si>
    <t>Reporting form number</t>
  </si>
  <si>
    <t>E68</t>
  </si>
  <si>
    <t>gigabyte per second</t>
  </si>
  <si>
    <t>Comment about the status of a plan.</t>
  </si>
  <si>
    <t>Reference number assigned to the reporting form.</t>
  </si>
  <si>
    <t>E69</t>
  </si>
  <si>
    <t>gibibit per metre</t>
  </si>
  <si>
    <t>BLN</t>
  </si>
  <si>
    <t>Random sample test information</t>
  </si>
  <si>
    <t>Authorization number for exception to dangerous goods</t>
  </si>
  <si>
    <t>E70</t>
  </si>
  <si>
    <t>gibibit per square metre</t>
  </si>
  <si>
    <t>Information regarding a random sample test.</t>
  </si>
  <si>
    <t>regulations Reference number allocated by an authority. This number contains an approval concerning exceptions on the existing dangerous goods regulations.</t>
  </si>
  <si>
    <t>E71</t>
  </si>
  <si>
    <t>gibibit per cubic metre</t>
  </si>
  <si>
    <t>BLO</t>
  </si>
  <si>
    <t>Period of time</t>
  </si>
  <si>
    <t>Dangerous goods security number</t>
  </si>
  <si>
    <t>E72</t>
  </si>
  <si>
    <t>kibibit per metre</t>
  </si>
  <si>
    <t>Text subject is a period of time.</t>
  </si>
  <si>
    <t>Reference number allocated by an authority in order to control the dangerous goods on board of a specific means of transport for dangerous goods security purposes.</t>
  </si>
  <si>
    <t>E73</t>
  </si>
  <si>
    <t>kibibit per square metre</t>
  </si>
  <si>
    <t>BLP</t>
  </si>
  <si>
    <t>Legislation</t>
  </si>
  <si>
    <t>Dangerous goods transport licence number</t>
  </si>
  <si>
    <t>E74</t>
  </si>
  <si>
    <t>kibibit per cubic metre</t>
  </si>
  <si>
    <t>Information about legislation.</t>
  </si>
  <si>
    <t>Licence number allocated by an authority as to the permission of carrying dangerous goods by a specific means of transport.</t>
  </si>
  <si>
    <t>E75</t>
  </si>
  <si>
    <t>mebibit per metre</t>
  </si>
  <si>
    <t>BLQ</t>
  </si>
  <si>
    <t>Security measures requested</t>
  </si>
  <si>
    <t>Previous rental agreement number</t>
  </si>
  <si>
    <t>E76</t>
  </si>
  <si>
    <t>mebibit per square metre</t>
  </si>
  <si>
    <t>Text describing security measures that are requested to be executed (e.g. access controls, supervision of ship's stores).</t>
  </si>
  <si>
    <t>Number to identify the previous rental agreement number.</t>
  </si>
  <si>
    <t>E77</t>
  </si>
  <si>
    <t>mebibit per cubic metre</t>
  </si>
  <si>
    <t>Transport contract document remark</t>
  </si>
  <si>
    <t>Next rental agreement reason number</t>
  </si>
  <si>
    <t>E78</t>
  </si>
  <si>
    <t>petabit</t>
  </si>
  <si>
    <t>[4244] Remarks concerning the complete consignment to be printed on the transport document. Synonym: Bill of Lading remark.</t>
  </si>
  <si>
    <t>Number to identify the reason for the next rental agreement.</t>
  </si>
  <si>
    <t>E79</t>
  </si>
  <si>
    <t>petabit per second</t>
  </si>
  <si>
    <t>BLS</t>
  </si>
  <si>
    <t>Previous port of call security information</t>
  </si>
  <si>
    <t>Consignee's invoice number</t>
  </si>
  <si>
    <t>E80</t>
  </si>
  <si>
    <t>pebibit per metre</t>
  </si>
  <si>
    <t>Text describing the security information as applicable at the port facility in the previous port where a ship/port interface was conducted.</t>
  </si>
  <si>
    <t>The invoice number assigned by a consignee.</t>
  </si>
  <si>
    <t>E81</t>
  </si>
  <si>
    <t>pebibit per square metre</t>
  </si>
  <si>
    <t>BLT</t>
  </si>
  <si>
    <t>Security information</t>
  </si>
  <si>
    <t>Message batch number</t>
  </si>
  <si>
    <t>E82</t>
  </si>
  <si>
    <t>pebibit per cubic metre</t>
  </si>
  <si>
    <t>Text describing security related information (e.g security measures currently in force on a vessel).</t>
  </si>
  <si>
    <t>A number identifying a batch of messages.</t>
  </si>
  <si>
    <t>E83</t>
  </si>
  <si>
    <t>terabit</t>
  </si>
  <si>
    <t>BLU</t>
  </si>
  <si>
    <t>Waste information</t>
  </si>
  <si>
    <t>Previous delivery schedule number</t>
  </si>
  <si>
    <t>E84</t>
  </si>
  <si>
    <t>terabit per second</t>
  </si>
  <si>
    <t>Text describing waste related information.</t>
  </si>
  <si>
    <t>A reference number identifying a previous delivery schedule.</t>
  </si>
  <si>
    <t>E85</t>
  </si>
  <si>
    <t>tebibit per metre</t>
  </si>
  <si>
    <t>BLV</t>
  </si>
  <si>
    <t>B2C marketing information, short description</t>
  </si>
  <si>
    <t>Physical inventory recount reference number</t>
  </si>
  <si>
    <t>E86</t>
  </si>
  <si>
    <t>tebibit per cubic metre</t>
  </si>
  <si>
    <t>Consumer marketing information, short description.</t>
  </si>
  <si>
    <t>A reference to a re-count of physically held inventory.</t>
  </si>
  <si>
    <t>E87</t>
  </si>
  <si>
    <t>tebibit per square metre</t>
  </si>
  <si>
    <t>BLW</t>
  </si>
  <si>
    <t>B2B marketing information, long description</t>
  </si>
  <si>
    <t>Receiving advice number</t>
  </si>
  <si>
    <t>E88</t>
  </si>
  <si>
    <t>bit per metre</t>
  </si>
  <si>
    <t>Trading partner marketing information, long description.</t>
  </si>
  <si>
    <t>A reference number to a receiving advice.</t>
  </si>
  <si>
    <t>E89</t>
  </si>
  <si>
    <t>bit per square metre</t>
  </si>
  <si>
    <t>BLX</t>
  </si>
  <si>
    <t>B2C marketing information, long description</t>
  </si>
  <si>
    <t>Returnable container reference number</t>
  </si>
  <si>
    <t>E90</t>
  </si>
  <si>
    <t>reciprocal centimetre</t>
  </si>
  <si>
    <t>Consumer marketing information, long description.</t>
  </si>
  <si>
    <t>A reference number identifying a returnable container.</t>
  </si>
  <si>
    <t>E91</t>
  </si>
  <si>
    <t>reciprocal day</t>
  </si>
  <si>
    <t>BLY</t>
  </si>
  <si>
    <t>Product ingredients</t>
  </si>
  <si>
    <t>Returns notice number</t>
  </si>
  <si>
    <t>E92</t>
  </si>
  <si>
    <t>cubic decimetre per hour</t>
  </si>
  <si>
    <t>Information on the ingredient make up of the product.</t>
  </si>
  <si>
    <t>A reference number to a returns notice.</t>
  </si>
  <si>
    <t>E93</t>
  </si>
  <si>
    <t>kilogram per hour</t>
  </si>
  <si>
    <t>Location short name</t>
  </si>
  <si>
    <t>ALR</t>
  </si>
  <si>
    <t>Sales forecast number</t>
  </si>
  <si>
    <t>E94</t>
  </si>
  <si>
    <t>kilomole per second</t>
  </si>
  <si>
    <t>Short name of a location e.g. for display or printing purposes.</t>
  </si>
  <si>
    <t>A reference number identifying a sales forecast.</t>
  </si>
  <si>
    <t>E95</t>
  </si>
  <si>
    <t>mole per second</t>
  </si>
  <si>
    <t>BMA</t>
  </si>
  <si>
    <t>Packaging material information</t>
  </si>
  <si>
    <t>ALS</t>
  </si>
  <si>
    <t>Sales report number</t>
  </si>
  <si>
    <t>E96</t>
  </si>
  <si>
    <t>degree per second</t>
  </si>
  <si>
    <t>The text contains a description of the material used for packaging.</t>
  </si>
  <si>
    <t>A reference number identifying a sales report.</t>
  </si>
  <si>
    <t>E97</t>
  </si>
  <si>
    <t>millimetre per degree Celcius metre</t>
  </si>
  <si>
    <t>BMB</t>
  </si>
  <si>
    <t>Filler material information</t>
  </si>
  <si>
    <t>ALT</t>
  </si>
  <si>
    <t>Previous tax control number</t>
  </si>
  <si>
    <t>E98</t>
  </si>
  <si>
    <t>degree Celsius per kelvin</t>
  </si>
  <si>
    <t>Text contains information on the material used for stuffing.</t>
  </si>
  <si>
    <t>A reference number identifying a previous tax control number.</t>
  </si>
  <si>
    <t>E99</t>
  </si>
  <si>
    <t>hectopascal per bar</t>
  </si>
  <si>
    <t>BMC</t>
  </si>
  <si>
    <t>Ship-to-ship activity information</t>
  </si>
  <si>
    <t>ALU</t>
  </si>
  <si>
    <t>AGERD (Aerospace Ground Equipment Requirement Data) number</t>
  </si>
  <si>
    <t>EA</t>
  </si>
  <si>
    <t>each</t>
  </si>
  <si>
    <t>Text contains information on ship-to-ship activities.</t>
  </si>
  <si>
    <t>Identifies the equipment required to conduct maintenance.</t>
  </si>
  <si>
    <t>EB</t>
  </si>
  <si>
    <t>electronic mail box</t>
  </si>
  <si>
    <t>Package material description</t>
  </si>
  <si>
    <t>ALV</t>
  </si>
  <si>
    <t>Registered capital reference</t>
  </si>
  <si>
    <t>EQ</t>
  </si>
  <si>
    <t>equivalent gallon</t>
  </si>
  <si>
    <t>A description of the type of material for packaging beyond the level covered by standards such as UN Recommendation 21.</t>
  </si>
  <si>
    <t>Registered capital reference of a company.</t>
  </si>
  <si>
    <t>F01</t>
  </si>
  <si>
    <t>bit per cubic metre</t>
  </si>
  <si>
    <t>BME</t>
  </si>
  <si>
    <t>Consumer level package marking</t>
  </si>
  <si>
    <t>ALW</t>
  </si>
  <si>
    <t>Standard number of inspection document</t>
  </si>
  <si>
    <t>F02</t>
  </si>
  <si>
    <t>kelvin per kelvin</t>
  </si>
  <si>
    <t>Textual representation of the markings on a consumer level package.</t>
  </si>
  <si>
    <t>Code identifying the standard number of the inspection document supplied.</t>
  </si>
  <si>
    <t>F03</t>
  </si>
  <si>
    <t>kilopascal per bar</t>
  </si>
  <si>
    <t>CCI</t>
  </si>
  <si>
    <t>Customs clearance instructions</t>
  </si>
  <si>
    <t>ALX</t>
  </si>
  <si>
    <t>Model</t>
  </si>
  <si>
    <t>F04</t>
  </si>
  <si>
    <t>millibar per bar</t>
  </si>
  <si>
    <t>Any coded or clear instruction agreed by customer and carrier regarding the declaration of the goods.</t>
  </si>
  <si>
    <t>(7242) A reference used to identify a model.</t>
  </si>
  <si>
    <t>F05</t>
  </si>
  <si>
    <t>megapascal per bar</t>
  </si>
  <si>
    <t>CEX</t>
  </si>
  <si>
    <t>Customs clearance instructions export</t>
  </si>
  <si>
    <t>ALY</t>
  </si>
  <si>
    <t>Financial management reference</t>
  </si>
  <si>
    <t>F06</t>
  </si>
  <si>
    <t>poise per bar</t>
  </si>
  <si>
    <t>Any coded or clear instruction agreed by customer and carrier regarding the export declaration of the goods.</t>
  </si>
  <si>
    <t>A financial management reference.</t>
  </si>
  <si>
    <t>F07</t>
  </si>
  <si>
    <t>pascal per bar</t>
  </si>
  <si>
    <t>CHG</t>
  </si>
  <si>
    <t>Change information</t>
  </si>
  <si>
    <t>ALZ</t>
  </si>
  <si>
    <t>NOTIfication for COLlection number (NOTICOL)</t>
  </si>
  <si>
    <t>F08</t>
  </si>
  <si>
    <t>milliampere per inch</t>
  </si>
  <si>
    <t>Note contains change information.</t>
  </si>
  <si>
    <t>A reference assigned by a consignor to a notification document which indicates the availability of goods for collection.</t>
  </si>
  <si>
    <t>F10</t>
  </si>
  <si>
    <t>kelvin per hour</t>
  </si>
  <si>
    <t>CIP</t>
  </si>
  <si>
    <t>Customs clearance instruction import</t>
  </si>
  <si>
    <t>AMA</t>
  </si>
  <si>
    <t>Previous request for metered reading reference number</t>
  </si>
  <si>
    <t>F11</t>
  </si>
  <si>
    <t>kelvin per minute</t>
  </si>
  <si>
    <t>Any coded or clear instruction agreed by customer and carrier regarding the import declaration of the goods.</t>
  </si>
  <si>
    <t>Number to identify a previous request for a recording or reading of a measuring device.</t>
  </si>
  <si>
    <t>F12</t>
  </si>
  <si>
    <t>kelvin per second</t>
  </si>
  <si>
    <t>Clearance place requested</t>
  </si>
  <si>
    <t>AMB</t>
  </si>
  <si>
    <t>Next rental agreement number</t>
  </si>
  <si>
    <t>F13</t>
  </si>
  <si>
    <t>slug</t>
  </si>
  <si>
    <t>Name of the place where Customs clearance is asked to be executed as requested by the consignee/consignor.</t>
  </si>
  <si>
    <t>Number to identify the next rental agreement.</t>
  </si>
  <si>
    <t>F14</t>
  </si>
  <si>
    <t>gram per kelvin</t>
  </si>
  <si>
    <t>CLR</t>
  </si>
  <si>
    <t>Loading remarks</t>
  </si>
  <si>
    <t>AMC</t>
  </si>
  <si>
    <t>Reference number of a request for metered reading</t>
  </si>
  <si>
    <t>F15</t>
  </si>
  <si>
    <t>kilogram per kelvin</t>
  </si>
  <si>
    <t>Instructions concerning the loading of the container.</t>
  </si>
  <si>
    <t>Number to identify a request for a recording or reading of a measuring device to be taken.</t>
  </si>
  <si>
    <t>F16</t>
  </si>
  <si>
    <t>milligram per kelvin</t>
  </si>
  <si>
    <t>COI</t>
  </si>
  <si>
    <t>Order information</t>
  </si>
  <si>
    <t>Hastening number</t>
  </si>
  <si>
    <t>F17</t>
  </si>
  <si>
    <t>pound-force per foot</t>
  </si>
  <si>
    <t>Additional information related to an order.</t>
  </si>
  <si>
    <t>A number which uniquely identifies a request to hasten an action.</t>
  </si>
  <si>
    <t>F18</t>
  </si>
  <si>
    <t>kilogram square centimetre</t>
  </si>
  <si>
    <t>Customer remarks</t>
  </si>
  <si>
    <t>AME</t>
  </si>
  <si>
    <t>Repair data request number</t>
  </si>
  <si>
    <t>F19</t>
  </si>
  <si>
    <t>kilogram square millimetre</t>
  </si>
  <si>
    <t>Remarks from or for a supplier of goods or services.</t>
  </si>
  <si>
    <t>A number which uniquely identifies a request for data about repairs.</t>
  </si>
  <si>
    <t>F20</t>
  </si>
  <si>
    <t>pound inch squared</t>
  </si>
  <si>
    <t>CUS</t>
  </si>
  <si>
    <t>Customs declaration information</t>
  </si>
  <si>
    <t>AMF</t>
  </si>
  <si>
    <t>Consumption data request number</t>
  </si>
  <si>
    <t>F21</t>
  </si>
  <si>
    <t>pound-force inch</t>
  </si>
  <si>
    <t>(4034) Note contains customs declaration information.</t>
  </si>
  <si>
    <t>A number which identifies a request for consumption data.</t>
  </si>
  <si>
    <t>F22</t>
  </si>
  <si>
    <t>pound-force foot per ampere</t>
  </si>
  <si>
    <t>DAR</t>
  </si>
  <si>
    <t>Damage remarks</t>
  </si>
  <si>
    <t>AMG</t>
  </si>
  <si>
    <t>Profile number</t>
  </si>
  <si>
    <t>F23</t>
  </si>
  <si>
    <t>gram per cubic decimetre</t>
  </si>
  <si>
    <t>Remarks concerning damage on the cargo.</t>
  </si>
  <si>
    <t>Reference number allocated to a discrete set of criteria.</t>
  </si>
  <si>
    <t>F24</t>
  </si>
  <si>
    <t>kilogram per kilomol</t>
  </si>
  <si>
    <t>DCL</t>
  </si>
  <si>
    <t>Document issuer declaration</t>
  </si>
  <si>
    <t>Case number</t>
  </si>
  <si>
    <t>F25</t>
  </si>
  <si>
    <t>gram per hertz</t>
  </si>
  <si>
    <t>[4020] Text of a declaration made by the issuer of a document.</t>
  </si>
  <si>
    <t>Number assigned to a case.</t>
  </si>
  <si>
    <t>F26</t>
  </si>
  <si>
    <t>gram per day</t>
  </si>
  <si>
    <t>DEL</t>
  </si>
  <si>
    <t>Delivery information</t>
  </si>
  <si>
    <t>AMI</t>
  </si>
  <si>
    <t>Government quality assurance and control level Number</t>
  </si>
  <si>
    <t>F27</t>
  </si>
  <si>
    <t>gram per hour</t>
  </si>
  <si>
    <t>Information about delivery.</t>
  </si>
  <si>
    <t>A number which identifies the level of quality assurance and control required by the government for an article.</t>
  </si>
  <si>
    <t>F28</t>
  </si>
  <si>
    <t>gram per minute</t>
  </si>
  <si>
    <t>DIN</t>
  </si>
  <si>
    <t>Delivery instructions</t>
  </si>
  <si>
    <t>AMJ</t>
  </si>
  <si>
    <t>Payment plan reference</t>
  </si>
  <si>
    <t>F29</t>
  </si>
  <si>
    <t>gram per second</t>
  </si>
  <si>
    <t>[4492] Instructions regarding the delivery of the cargo.</t>
  </si>
  <si>
    <t>A number which uniquely identifies a payment plan.</t>
  </si>
  <si>
    <t>F30</t>
  </si>
  <si>
    <t>kilogram per day</t>
  </si>
  <si>
    <t>DOC</t>
  </si>
  <si>
    <t>Documentation instructions</t>
  </si>
  <si>
    <t>AMK</t>
  </si>
  <si>
    <t>Replaced meter unit number</t>
  </si>
  <si>
    <t>F31</t>
  </si>
  <si>
    <t>kilogram per minute</t>
  </si>
  <si>
    <t>Instructions pertaining to the documentation.</t>
  </si>
  <si>
    <t>Number identifying the replaced meter unit.</t>
  </si>
  <si>
    <t>F32</t>
  </si>
  <si>
    <t>milligram per day</t>
  </si>
  <si>
    <t>DUT</t>
  </si>
  <si>
    <t>Duty declaration</t>
  </si>
  <si>
    <t>AML</t>
  </si>
  <si>
    <t>Replenishment purchase order range end number</t>
  </si>
  <si>
    <t>F33</t>
  </si>
  <si>
    <t>milligram per minute</t>
  </si>
  <si>
    <t>The text contains a statement constituting a duty declaration.</t>
  </si>
  <si>
    <t>Ending number of a range of purchase order numbers assigned by the buyer to vendor's replenishment orders.</t>
  </si>
  <si>
    <t>F34</t>
  </si>
  <si>
    <t>milligram per second</t>
  </si>
  <si>
    <t>Effective used routing</t>
  </si>
  <si>
    <t>AMM</t>
  </si>
  <si>
    <t>Insurer assigned reference number</t>
  </si>
  <si>
    <t>F35</t>
  </si>
  <si>
    <t>gram per day kelvin</t>
  </si>
  <si>
    <t>Physical route effectively used for the movement of the means of transport.</t>
  </si>
  <si>
    <t>A unique reference number assigned by the insurer.</t>
  </si>
  <si>
    <t>F36</t>
  </si>
  <si>
    <t>gram per hour kelvin</t>
  </si>
  <si>
    <t>FBC</t>
  </si>
  <si>
    <t>First block to be printed on the transport contract</t>
  </si>
  <si>
    <t>AMN</t>
  </si>
  <si>
    <t>Canadian excise entry number</t>
  </si>
  <si>
    <t>F37</t>
  </si>
  <si>
    <t>gram per minute kelvin</t>
  </si>
  <si>
    <t>The first block of text to be printed on the transport contract.</t>
  </si>
  <si>
    <t>An excise entry number assigned by the Canadian Customs.</t>
  </si>
  <si>
    <t>F38</t>
  </si>
  <si>
    <t>gram per second kelvin</t>
  </si>
  <si>
    <t>GBL</t>
  </si>
  <si>
    <t>Government bill of lading information</t>
  </si>
  <si>
    <t>AMO</t>
  </si>
  <si>
    <t>Premium rate table</t>
  </si>
  <si>
    <t>F39</t>
  </si>
  <si>
    <t>kilogram per day kelvin</t>
  </si>
  <si>
    <t>Free text information on a transport document to indicate payment information by Government Bill of Lading.</t>
  </si>
  <si>
    <t>Identifies the premium rate table.</t>
  </si>
  <si>
    <t>F40</t>
  </si>
  <si>
    <t>kilogram per hour kelvin</t>
  </si>
  <si>
    <t>GEN</t>
  </si>
  <si>
    <t>Entire transaction set</t>
  </si>
  <si>
    <t>Advise through bank's reference</t>
  </si>
  <si>
    <t>F41</t>
  </si>
  <si>
    <t>kilogram per minute kelvin</t>
  </si>
  <si>
    <t>Note is general in nature, applies to entire transaction segment.</t>
  </si>
  <si>
    <t>Financial institution through which the advising bank is to advise the documentary credit.</t>
  </si>
  <si>
    <t>F42</t>
  </si>
  <si>
    <t>kilogram per second kelvin</t>
  </si>
  <si>
    <t>GS7</t>
  </si>
  <si>
    <t>Further information concerning GGVS par. 7</t>
  </si>
  <si>
    <t>AMQ</t>
  </si>
  <si>
    <t>US, Department of Transportation bond surety code</t>
  </si>
  <si>
    <t>F43</t>
  </si>
  <si>
    <t>milligram per day kelvin</t>
  </si>
  <si>
    <t>Special permission for road transport of certain goods in the German dangerous goods regulation for road transport.</t>
  </si>
  <si>
    <t>A bond surety code assigned by the United States Department of Transportation (DOT).</t>
  </si>
  <si>
    <t>F44</t>
  </si>
  <si>
    <t>milligram per hour kelvin</t>
  </si>
  <si>
    <t>HAN</t>
  </si>
  <si>
    <t>Consignment handling instruction</t>
  </si>
  <si>
    <t>AMR</t>
  </si>
  <si>
    <t>US, Food and Drug Administration establishment indicator</t>
  </si>
  <si>
    <t>F45</t>
  </si>
  <si>
    <t>milligram per minute kelvin</t>
  </si>
  <si>
    <t>[4078] Free form description of a set of handling instructions. For example how specified goods, packages or transport equipment (container) should be handled.</t>
  </si>
  <si>
    <t>An establishment indicator assigned by the United States Food and Drug Administration.</t>
  </si>
  <si>
    <t>F46</t>
  </si>
  <si>
    <t>milligram per second kelvin</t>
  </si>
  <si>
    <t>HAZ</t>
  </si>
  <si>
    <t>Hazard information</t>
  </si>
  <si>
    <t>AMS</t>
  </si>
  <si>
    <t>US, Federal Communications Commission (FCC) import</t>
  </si>
  <si>
    <t>F47</t>
  </si>
  <si>
    <t>newton per millimetre</t>
  </si>
  <si>
    <t>Information pertaining to a hazard.</t>
  </si>
  <si>
    <t>condition number A number known as the United States Federal Communications Commission (FCC) import condition number applying to certain types of regulated communications equipment.</t>
  </si>
  <si>
    <t>F48</t>
  </si>
  <si>
    <t>pound-force per inch</t>
  </si>
  <si>
    <t>ICN</t>
  </si>
  <si>
    <t>Consignment information for consignee</t>
  </si>
  <si>
    <t>AMT</t>
  </si>
  <si>
    <t>Goods and Services Tax identification number</t>
  </si>
  <si>
    <t>F49</t>
  </si>
  <si>
    <t>rod [unit of distance]</t>
  </si>
  <si>
    <t>[4070] Any remarks given for the information of the consignee.</t>
  </si>
  <si>
    <t>Identifier assigned to an entity by a tax authority for Goods and Services Tax (GST) related purposes.</t>
  </si>
  <si>
    <t>F50</t>
  </si>
  <si>
    <t>micrometre per kelvin</t>
  </si>
  <si>
    <t>IIN</t>
  </si>
  <si>
    <t>Insurance instructions</t>
  </si>
  <si>
    <t>AMU</t>
  </si>
  <si>
    <t>Integrated logistic support cross reference number</t>
  </si>
  <si>
    <t>F51</t>
  </si>
  <si>
    <t>centimetre per kelvin</t>
  </si>
  <si>
    <t>(4112) Instructions regarding the cargo insurance.</t>
  </si>
  <si>
    <t>Provides the identification of the reference which allows cross referencing of items between different areas of integrated logistics support.</t>
  </si>
  <si>
    <t>F52</t>
  </si>
  <si>
    <t>metre per kelvin</t>
  </si>
  <si>
    <t>IMI</t>
  </si>
  <si>
    <t>Invoice mailing instructions</t>
  </si>
  <si>
    <t>AMV</t>
  </si>
  <si>
    <t>Department number</t>
  </si>
  <si>
    <t>F53</t>
  </si>
  <si>
    <t>millimetre per kelvin</t>
  </si>
  <si>
    <t>Instructions as to which freight and charges components have to be mailed to whom.</t>
  </si>
  <si>
    <t>Number assigned to a department within an organization.</t>
  </si>
  <si>
    <t>F54</t>
  </si>
  <si>
    <t>milliohm per metre</t>
  </si>
  <si>
    <t>Commercial invoice item description</t>
  </si>
  <si>
    <t>AMW</t>
  </si>
  <si>
    <t>Buyer's catalogue number</t>
  </si>
  <si>
    <t>F55</t>
  </si>
  <si>
    <t>ohm per mile (statute mile)</t>
  </si>
  <si>
    <t>Free text describing goods on a commercial invoice line.</t>
  </si>
  <si>
    <t>Identification of a catalogue maintained by a buyer.</t>
  </si>
  <si>
    <t>F56</t>
  </si>
  <si>
    <t>ohm per kilometre</t>
  </si>
  <si>
    <t>INS</t>
  </si>
  <si>
    <t>Insurance information</t>
  </si>
  <si>
    <t>AMX</t>
  </si>
  <si>
    <t>Financial settlement party's reference number</t>
  </si>
  <si>
    <t>F57</t>
  </si>
  <si>
    <t>milliampere per pound-force per square inch</t>
  </si>
  <si>
    <t>Specific note contains insurance information.</t>
  </si>
  <si>
    <t>Reference number of the party who is responsible for the financial settlement.</t>
  </si>
  <si>
    <t>F58</t>
  </si>
  <si>
    <t>reciprocal bar</t>
  </si>
  <si>
    <t>INV</t>
  </si>
  <si>
    <t>Invoice instruction</t>
  </si>
  <si>
    <t>AMY</t>
  </si>
  <si>
    <t>Standard's version number</t>
  </si>
  <si>
    <t>F59</t>
  </si>
  <si>
    <t>milliampere per bar</t>
  </si>
  <si>
    <t>Note contains invoice instructions.</t>
  </si>
  <si>
    <t>The version number assigned to a standard.</t>
  </si>
  <si>
    <t>F60</t>
  </si>
  <si>
    <t>degree Celsius per bar</t>
  </si>
  <si>
    <t>IRP</t>
  </si>
  <si>
    <t>Information for railway purpose</t>
  </si>
  <si>
    <t>AMZ</t>
  </si>
  <si>
    <t>Pipeline number</t>
  </si>
  <si>
    <t>F61</t>
  </si>
  <si>
    <t>kelvin per bar</t>
  </si>
  <si>
    <t>Data entered by railway stations when required, e.g. specified trains, additional sheets for freight calculations, special measures, etc.</t>
  </si>
  <si>
    <t>Number to identify a pipeline.</t>
  </si>
  <si>
    <t>F62</t>
  </si>
  <si>
    <t>gram per day bar</t>
  </si>
  <si>
    <t>ITR</t>
  </si>
  <si>
    <t>Inland transport details</t>
  </si>
  <si>
    <t>ANA</t>
  </si>
  <si>
    <t>Account servicing bank's reference number</t>
  </si>
  <si>
    <t>F63</t>
  </si>
  <si>
    <t>gram per hour bar</t>
  </si>
  <si>
    <t>Information concerning the pre-carriage to the port of discharge if by other means than a vessel.</t>
  </si>
  <si>
    <t>Reference number of the account servicing bank.</t>
  </si>
  <si>
    <t>F64</t>
  </si>
  <si>
    <t>gram per minute bar</t>
  </si>
  <si>
    <t>ITS</t>
  </si>
  <si>
    <t>Testing instructions</t>
  </si>
  <si>
    <t>ANB</t>
  </si>
  <si>
    <t>Completed units payment request reference</t>
  </si>
  <si>
    <t>F65</t>
  </si>
  <si>
    <t>gram per second bar</t>
  </si>
  <si>
    <t>Instructions regarding the testing that is required to be carried out on the items in the transaction.</t>
  </si>
  <si>
    <t>A reference to a payment request for completed units.</t>
  </si>
  <si>
    <t>F66</t>
  </si>
  <si>
    <t>kilogram per day bar</t>
  </si>
  <si>
    <t>LAN</t>
  </si>
  <si>
    <t>Location Alias</t>
  </si>
  <si>
    <t>ANC</t>
  </si>
  <si>
    <t>Payment in advance request reference</t>
  </si>
  <si>
    <t>F67</t>
  </si>
  <si>
    <t>kilogram per hour bar</t>
  </si>
  <si>
    <t>Alternative name for a location.</t>
  </si>
  <si>
    <t>A reference to a request for payment in advance.</t>
  </si>
  <si>
    <t>F68</t>
  </si>
  <si>
    <t>kilogram per minute bar</t>
  </si>
  <si>
    <t>LIN</t>
  </si>
  <si>
    <t>Line item</t>
  </si>
  <si>
    <t>Parent file</t>
  </si>
  <si>
    <t>F69</t>
  </si>
  <si>
    <t>kilogram per second bar</t>
  </si>
  <si>
    <t>Note contains line item information.</t>
  </si>
  <si>
    <t>Identifies the parent file in a structure of related files.</t>
  </si>
  <si>
    <t>F70</t>
  </si>
  <si>
    <t>milligram per day bar</t>
  </si>
  <si>
    <t>LOI</t>
  </si>
  <si>
    <t>Loading instruction</t>
  </si>
  <si>
    <t>ANE</t>
  </si>
  <si>
    <t>Sub file</t>
  </si>
  <si>
    <t>F71</t>
  </si>
  <si>
    <t>milligram per hour bar</t>
  </si>
  <si>
    <t>[4080] Instructions where specified packages or containers are to be loaded on a means of transport.</t>
  </si>
  <si>
    <t>Identifies the sub file in a structure of related files.</t>
  </si>
  <si>
    <t>F72</t>
  </si>
  <si>
    <t>milligram per minute bar</t>
  </si>
  <si>
    <t>Miscellaneous charge order</t>
  </si>
  <si>
    <t>ANF</t>
  </si>
  <si>
    <t>CAD file layer convention</t>
  </si>
  <si>
    <t>F73</t>
  </si>
  <si>
    <t>milligram per second bar</t>
  </si>
  <si>
    <t>Free text accounting information on an IATA Air Waybill to indicate payment information by Miscellaneous charge order.</t>
  </si>
  <si>
    <t>Reference number identifying a layer convention for a file in a Computer Aided Design (CAD) environment.</t>
  </si>
  <si>
    <t>F74</t>
  </si>
  <si>
    <t>gram per bar</t>
  </si>
  <si>
    <t>MDH</t>
  </si>
  <si>
    <t>Technical regulation</t>
  </si>
  <si>
    <t>F75</t>
  </si>
  <si>
    <t>milligram per bar</t>
  </si>
  <si>
    <t>Reference number identifying a technical regulation.</t>
  </si>
  <si>
    <t>F76</t>
  </si>
  <si>
    <t>milliampere per millimetre</t>
  </si>
  <si>
    <t>MKS</t>
  </si>
  <si>
    <t>Additional marks/numbers information</t>
  </si>
  <si>
    <t>ANH</t>
  </si>
  <si>
    <t>Plot file</t>
  </si>
  <si>
    <t>F77</t>
  </si>
  <si>
    <t>pascal second per kelvin</t>
  </si>
  <si>
    <t>Additional information regarding the marks and numbers.</t>
  </si>
  <si>
    <t>Reference number indicating that the file is a plot file.</t>
  </si>
  <si>
    <t>F78</t>
  </si>
  <si>
    <t>inch of water</t>
  </si>
  <si>
    <t>ORI</t>
  </si>
  <si>
    <t>Order instruction</t>
  </si>
  <si>
    <t>ANI</t>
  </si>
  <si>
    <t>File conversion journal</t>
  </si>
  <si>
    <t>F79</t>
  </si>
  <si>
    <t>inch of mercury</t>
  </si>
  <si>
    <t>Free text contains order instructions.</t>
  </si>
  <si>
    <t>Reference number identifying a journal recording details about conversion operations between file formats.</t>
  </si>
  <si>
    <t>F80</t>
  </si>
  <si>
    <t>water horse power</t>
  </si>
  <si>
    <t>OSI</t>
  </si>
  <si>
    <t>Other service information</t>
  </si>
  <si>
    <t>ANJ</t>
  </si>
  <si>
    <t>Authorization number</t>
  </si>
  <si>
    <t>F81</t>
  </si>
  <si>
    <t>bar per kelvin</t>
  </si>
  <si>
    <t>General information created by the sender of general or specific value.</t>
  </si>
  <si>
    <t>A number which uniquely identifies an authorization.</t>
  </si>
  <si>
    <t>F82</t>
  </si>
  <si>
    <t>hectopascal per kelvin</t>
  </si>
  <si>
    <t>PAC</t>
  </si>
  <si>
    <t>Packing/marking information</t>
  </si>
  <si>
    <t>ANK</t>
  </si>
  <si>
    <t>Reference number assigned by third party</t>
  </si>
  <si>
    <t>F83</t>
  </si>
  <si>
    <t>kilopascal per kelvin</t>
  </si>
  <si>
    <t>Information regarding the packaging and/or marking of goods.</t>
  </si>
  <si>
    <t>Reference number assigned by a third party.</t>
  </si>
  <si>
    <t>F84</t>
  </si>
  <si>
    <t>millibar per kelvin</t>
  </si>
  <si>
    <t>PAI</t>
  </si>
  <si>
    <t>Payment instructions information</t>
  </si>
  <si>
    <t>ANL</t>
  </si>
  <si>
    <t>Deposit reference number</t>
  </si>
  <si>
    <t>F85</t>
  </si>
  <si>
    <t>megapascal per kelvin</t>
  </si>
  <si>
    <t>The free text contains payment instructions information relevant to the message.</t>
  </si>
  <si>
    <t>A reference number identifying a deposit.</t>
  </si>
  <si>
    <t>F86</t>
  </si>
  <si>
    <t>poise per kelvin</t>
  </si>
  <si>
    <t>PAY</t>
  </si>
  <si>
    <t>Payables information</t>
  </si>
  <si>
    <t>ANM</t>
  </si>
  <si>
    <t>Named bank's reference</t>
  </si>
  <si>
    <t>F87</t>
  </si>
  <si>
    <t>volt per litre minute</t>
  </si>
  <si>
    <t>Note contains payables information.</t>
  </si>
  <si>
    <t>Reference number of the named bank.</t>
  </si>
  <si>
    <t>F88</t>
  </si>
  <si>
    <t>newton centimetre</t>
  </si>
  <si>
    <t>PKG</t>
  </si>
  <si>
    <t>Packaging information</t>
  </si>
  <si>
    <t>Drawee's reference</t>
  </si>
  <si>
    <t>F89</t>
  </si>
  <si>
    <t>newton metre per degree</t>
  </si>
  <si>
    <t>Note contains packaging information.</t>
  </si>
  <si>
    <t>Reference number of the drawee.</t>
  </si>
  <si>
    <t>F90</t>
  </si>
  <si>
    <t>newton metre per ampere</t>
  </si>
  <si>
    <t>PKT</t>
  </si>
  <si>
    <t>Packaging terms information</t>
  </si>
  <si>
    <t>ANO</t>
  </si>
  <si>
    <t>Case of need party's reference</t>
  </si>
  <si>
    <t>F91</t>
  </si>
  <si>
    <t>bar litre per second</t>
  </si>
  <si>
    <t>The text contains packaging terms information.</t>
  </si>
  <si>
    <t>Reference number of the case of need party.</t>
  </si>
  <si>
    <t>F92</t>
  </si>
  <si>
    <t>bar cubic metre per second</t>
  </si>
  <si>
    <t>PMD</t>
  </si>
  <si>
    <t>Payment detail/remittance information</t>
  </si>
  <si>
    <t>ANP</t>
  </si>
  <si>
    <t>Collecting bank's reference</t>
  </si>
  <si>
    <t>F93</t>
  </si>
  <si>
    <t>hectopascal litre per second</t>
  </si>
  <si>
    <t>The free text contains payment details.</t>
  </si>
  <si>
    <t>Reference number of the collecting bank.</t>
  </si>
  <si>
    <t>F94</t>
  </si>
  <si>
    <t>hectopascal cubic metre per second</t>
  </si>
  <si>
    <t>PMT</t>
  </si>
  <si>
    <t>Payment information</t>
  </si>
  <si>
    <t>ANQ</t>
  </si>
  <si>
    <t>Remitting bank's reference</t>
  </si>
  <si>
    <t>F95</t>
  </si>
  <si>
    <t>millibar litre per second</t>
  </si>
  <si>
    <t>(4438) Note contains payments information.</t>
  </si>
  <si>
    <t>Reference number of the remitting bank.</t>
  </si>
  <si>
    <t>F96</t>
  </si>
  <si>
    <t>millibar cubic metre per second</t>
  </si>
  <si>
    <t>PRD</t>
  </si>
  <si>
    <t>Product information</t>
  </si>
  <si>
    <t>ANR</t>
  </si>
  <si>
    <t>Principal's bank reference</t>
  </si>
  <si>
    <t>F97</t>
  </si>
  <si>
    <t>megapascal litre per second</t>
  </si>
  <si>
    <t>The text contains product information.</t>
  </si>
  <si>
    <t>Reference number of the principal's bank.</t>
  </si>
  <si>
    <t>F98</t>
  </si>
  <si>
    <t>megapascal cubic metre per second</t>
  </si>
  <si>
    <t>PRF</t>
  </si>
  <si>
    <t>Price calculation formula</t>
  </si>
  <si>
    <t>ANS</t>
  </si>
  <si>
    <t>Presenting bank's reference</t>
  </si>
  <si>
    <t>F99</t>
  </si>
  <si>
    <t>pascal litre per second</t>
  </si>
  <si>
    <t>Additional information regarding the price formula used for calculating the item price.</t>
  </si>
  <si>
    <t>Reference number of the presenting bank.</t>
  </si>
  <si>
    <t>FAH</t>
  </si>
  <si>
    <t>degree Fahrenheit</t>
  </si>
  <si>
    <t>Priority information</t>
  </si>
  <si>
    <t>ANT</t>
  </si>
  <si>
    <t>Consignee's reference</t>
  </si>
  <si>
    <t>FAR</t>
  </si>
  <si>
    <t>farad</t>
  </si>
  <si>
    <t>(4218) Note contains priority information.</t>
  </si>
  <si>
    <t>Reference number of the consignee.</t>
  </si>
  <si>
    <t>FBM</t>
  </si>
  <si>
    <t>fibre metre</t>
  </si>
  <si>
    <t>PUR</t>
  </si>
  <si>
    <t>Purchasing information</t>
  </si>
  <si>
    <t>ANU</t>
  </si>
  <si>
    <t>Financial transaction reference number</t>
  </si>
  <si>
    <t>thousand cubic foot</t>
  </si>
  <si>
    <t>Note contains purchasing information.</t>
  </si>
  <si>
    <t>Reference number of the financial transaction.</t>
  </si>
  <si>
    <t>FF</t>
  </si>
  <si>
    <t>hundred cubic metre</t>
  </si>
  <si>
    <t>QIN</t>
  </si>
  <si>
    <t>Quarantine instructions</t>
  </si>
  <si>
    <t>ANV</t>
  </si>
  <si>
    <t>Credit reference number</t>
  </si>
  <si>
    <t>micromole</t>
  </si>
  <si>
    <t>Instructions regarding quarantine, i.e. the period during which an arriving vessel, including its equipment, cargo, crew or passengers, suspected to carry or carrying a contagious disease is detained in strict isolation to prevent the spread of such a disease.</t>
  </si>
  <si>
    <t>The reference number of a credit instruction.</t>
  </si>
  <si>
    <t>FIT</t>
  </si>
  <si>
    <t>failures in time</t>
  </si>
  <si>
    <t>QQD</t>
  </si>
  <si>
    <t>Quality demands/requirements</t>
  </si>
  <si>
    <t>ANW</t>
  </si>
  <si>
    <t>Receiving bank's authorization number</t>
  </si>
  <si>
    <t>FL</t>
  </si>
  <si>
    <t>flake ton</t>
  </si>
  <si>
    <t>Specification of the quality/performance expectations or standards to which the items must conform.</t>
  </si>
  <si>
    <t>Authorization number of the receiving bank.</t>
  </si>
  <si>
    <t>FNU</t>
  </si>
  <si>
    <t>Formazin nephelometric unit</t>
  </si>
  <si>
    <t>QUT</t>
  </si>
  <si>
    <t>Quotation instruction/information</t>
  </si>
  <si>
    <t>ANX</t>
  </si>
  <si>
    <t>Clearing reference</t>
  </si>
  <si>
    <t>FOT</t>
  </si>
  <si>
    <t>foot</t>
  </si>
  <si>
    <t>Note contains quotation information.</t>
  </si>
  <si>
    <t>Reference allocated by a clearing procedure.</t>
  </si>
  <si>
    <t>FP</t>
  </si>
  <si>
    <t>pound per square foot</t>
  </si>
  <si>
    <t>RAH</t>
  </si>
  <si>
    <t>Risk and handling information</t>
  </si>
  <si>
    <t>ANY</t>
  </si>
  <si>
    <t>Sending bank's reference number</t>
  </si>
  <si>
    <t>foot per minute</t>
  </si>
  <si>
    <t>Information concerning risks induced by the goods and/or handling instruction.</t>
  </si>
  <si>
    <t>Reference number of the sending bank.</t>
  </si>
  <si>
    <t>foot per second</t>
  </si>
  <si>
    <t>REG</t>
  </si>
  <si>
    <t>Regulatory information</t>
  </si>
  <si>
    <t>Documentary payment reference</t>
  </si>
  <si>
    <t>FTK</t>
  </si>
  <si>
    <t>square foot</t>
  </si>
  <si>
    <t>The free text contains information for regulatory authority.</t>
  </si>
  <si>
    <t>Reference of the documentary payment.</t>
  </si>
  <si>
    <t>FTQ</t>
  </si>
  <si>
    <t>cubic foot</t>
  </si>
  <si>
    <t>RET</t>
  </si>
  <si>
    <t>Return to origin information</t>
  </si>
  <si>
    <t>AOD</t>
  </si>
  <si>
    <t>Accounting file reference</t>
  </si>
  <si>
    <t>G01</t>
  </si>
  <si>
    <t>pascal cubic metre per second</t>
  </si>
  <si>
    <t>Free text information on an IATA Air Waybill to indicate consignment returned because of non delivery.</t>
  </si>
  <si>
    <t>Reference of an accounting file.</t>
  </si>
  <si>
    <t>G04</t>
  </si>
  <si>
    <t>centimetre per bar</t>
  </si>
  <si>
    <t>REV</t>
  </si>
  <si>
    <t>Receivables</t>
  </si>
  <si>
    <t>AOE</t>
  </si>
  <si>
    <t>Sender's file reference number</t>
  </si>
  <si>
    <t>G05</t>
  </si>
  <si>
    <t>metre per bar</t>
  </si>
  <si>
    <t>The text contains receivables information.</t>
  </si>
  <si>
    <t>File reference number assigned by the sender.</t>
  </si>
  <si>
    <t>G06</t>
  </si>
  <si>
    <t>millimetre per bar</t>
  </si>
  <si>
    <t>RQR</t>
  </si>
  <si>
    <t>Consignment route</t>
  </si>
  <si>
    <t>AOF</t>
  </si>
  <si>
    <t>Receiver's file reference number</t>
  </si>
  <si>
    <t>G08</t>
  </si>
  <si>
    <t>square inch per second</t>
  </si>
  <si>
    <t>[3050] Description of a route to be used for the transport of goods.</t>
  </si>
  <si>
    <t>File reference number assigned by the receiver.</t>
  </si>
  <si>
    <t>G09</t>
  </si>
  <si>
    <t>square metre per second kelvin</t>
  </si>
  <si>
    <t>SAF</t>
  </si>
  <si>
    <t>Safety information</t>
  </si>
  <si>
    <t>AOG</t>
  </si>
  <si>
    <t>Source document internal reference</t>
  </si>
  <si>
    <t>G10</t>
  </si>
  <si>
    <t>stokes per kelvin</t>
  </si>
  <si>
    <t>The text contains safety information.</t>
  </si>
  <si>
    <t>Reference number assigned to a source document for internal usage.</t>
  </si>
  <si>
    <t>G11</t>
  </si>
  <si>
    <t>gram per cubic centimetre bar</t>
  </si>
  <si>
    <t>SIC</t>
  </si>
  <si>
    <t>Consignment documentary instruction</t>
  </si>
  <si>
    <t>AOH</t>
  </si>
  <si>
    <t>Principal's reference</t>
  </si>
  <si>
    <t>G12</t>
  </si>
  <si>
    <t>gram per cubic decimetre bar</t>
  </si>
  <si>
    <t>[4284] Instructions given and declarations made by the sender to the carrier concerning Customs, insurance, and other formalities.</t>
  </si>
  <si>
    <t>Reference number of the principal.</t>
  </si>
  <si>
    <t>G13</t>
  </si>
  <si>
    <t>gram per litre bar</t>
  </si>
  <si>
    <t>SIN</t>
  </si>
  <si>
    <t>Special instructions</t>
  </si>
  <si>
    <t>AOI</t>
  </si>
  <si>
    <t>Debit reference number</t>
  </si>
  <si>
    <t>G14</t>
  </si>
  <si>
    <t>gram per cubic metre bar</t>
  </si>
  <si>
    <t>Special instructions like licence no, high value, handle with care, glass.</t>
  </si>
  <si>
    <t>The reference number of a debit instruction.</t>
  </si>
  <si>
    <t>G15</t>
  </si>
  <si>
    <t>gram per millilitre bar</t>
  </si>
  <si>
    <t>SLR</t>
  </si>
  <si>
    <t>Ship line requested</t>
  </si>
  <si>
    <t>AOJ</t>
  </si>
  <si>
    <t>Calendar</t>
  </si>
  <si>
    <t>G16</t>
  </si>
  <si>
    <t>kilogram per cubic centimetre bar</t>
  </si>
  <si>
    <t>Shipping line requested to be used for traffic between European continent and U.K. for Ireland.</t>
  </si>
  <si>
    <t>A calendar reference number.</t>
  </si>
  <si>
    <t>G17</t>
  </si>
  <si>
    <t>kilogram per litre bar</t>
  </si>
  <si>
    <t>SPA</t>
  </si>
  <si>
    <t>Special permission for transport, generally</t>
  </si>
  <si>
    <t>AOK</t>
  </si>
  <si>
    <t>Work shift</t>
  </si>
  <si>
    <t>G18</t>
  </si>
  <si>
    <t>kilogram per cubic metre bar</t>
  </si>
  <si>
    <t>Statement that a special permission has been obtained for the transport (and/or routing) in general, and reference to such permission.</t>
  </si>
  <si>
    <t>A work shift reference number.</t>
  </si>
  <si>
    <t>G19</t>
  </si>
  <si>
    <t>newton metre per kilogram</t>
  </si>
  <si>
    <t>SPG</t>
  </si>
  <si>
    <t>Special permission concerning the goods to be transported</t>
  </si>
  <si>
    <t>AOL</t>
  </si>
  <si>
    <t>Work breakdown structure</t>
  </si>
  <si>
    <t>G2</t>
  </si>
  <si>
    <t>US gallon per minute</t>
  </si>
  <si>
    <t>Statement that a special permission has been obtained for the transport (and/or routing) of the goods specified, and reference to such permission.</t>
  </si>
  <si>
    <t>A structure reference that identifies the breakdown of work for a project.</t>
  </si>
  <si>
    <t>G20</t>
  </si>
  <si>
    <t>pound-force foot per pound</t>
  </si>
  <si>
    <t>SPH</t>
  </si>
  <si>
    <t>AOM</t>
  </si>
  <si>
    <t>Organisation breakdown structure</t>
  </si>
  <si>
    <t>G21</t>
  </si>
  <si>
    <t>cup [unit of volume]</t>
  </si>
  <si>
    <t>Note contains special handling information.</t>
  </si>
  <si>
    <t>A structure reference that identifies the breakdown of an organisation.</t>
  </si>
  <si>
    <t>G23</t>
  </si>
  <si>
    <t>peck</t>
  </si>
  <si>
    <t>SPP</t>
  </si>
  <si>
    <t>Special permission concerning package</t>
  </si>
  <si>
    <t>AON</t>
  </si>
  <si>
    <t>Work task charge number</t>
  </si>
  <si>
    <t>G24</t>
  </si>
  <si>
    <t>tablespoon (US)</t>
  </si>
  <si>
    <t>Statement that a special permission has been obtained for the packaging, and reference to such permission.</t>
  </si>
  <si>
    <t>A reference assigned to a specific work task charge.</t>
  </si>
  <si>
    <t>G25</t>
  </si>
  <si>
    <t>teaspoon (US)</t>
  </si>
  <si>
    <t>SPT</t>
  </si>
  <si>
    <t>Special permission concerning transport means</t>
  </si>
  <si>
    <t>AOO</t>
  </si>
  <si>
    <t>Functional work group</t>
  </si>
  <si>
    <t>G26</t>
  </si>
  <si>
    <t>stere</t>
  </si>
  <si>
    <t>Statement that a special permission has been obtained for the use of the means transport, and reference to such permission.</t>
  </si>
  <si>
    <t>A reference to identify a functional group performing work.</t>
  </si>
  <si>
    <t>G27</t>
  </si>
  <si>
    <t>cubic centimetre per kelvin</t>
  </si>
  <si>
    <t>SRN</t>
  </si>
  <si>
    <t>Subsidiary risk number (IATA/DGR)</t>
  </si>
  <si>
    <t>AOP</t>
  </si>
  <si>
    <t>Work team</t>
  </si>
  <si>
    <t>G28</t>
  </si>
  <si>
    <t>litre per kelvin</t>
  </si>
  <si>
    <t>Number(s) of subsidiary risks, induced by the goods, according to the valid classification.</t>
  </si>
  <si>
    <t>A reference to identify a team performing work.</t>
  </si>
  <si>
    <t>G29</t>
  </si>
  <si>
    <t>cubic metre per kelvin</t>
  </si>
  <si>
    <t>Special service request</t>
  </si>
  <si>
    <t>AOQ</t>
  </si>
  <si>
    <t>Department</t>
  </si>
  <si>
    <t>G3</t>
  </si>
  <si>
    <t>Imperial gallon per minute</t>
  </si>
  <si>
    <t>Request for a special service concerning the transport of the goods.</t>
  </si>
  <si>
    <t>Section of an organisation.</t>
  </si>
  <si>
    <t>G30</t>
  </si>
  <si>
    <t>millilitre per kelvin</t>
  </si>
  <si>
    <t>Supplier remarks</t>
  </si>
  <si>
    <t>AOR</t>
  </si>
  <si>
    <t>Statement of work</t>
  </si>
  <si>
    <t>G31</t>
  </si>
  <si>
    <t>kilogram per cubic centimetre</t>
  </si>
  <si>
    <t>A reference number for a statement of work.</t>
  </si>
  <si>
    <t>G32</t>
  </si>
  <si>
    <t>ounce (avoirdupois) per cubic yard</t>
  </si>
  <si>
    <t>Consignment tariff</t>
  </si>
  <si>
    <t>AOS</t>
  </si>
  <si>
    <t>Work package</t>
  </si>
  <si>
    <t>G33</t>
  </si>
  <si>
    <t>gram per cubic centimetre kelvin</t>
  </si>
  <si>
    <t>[5430] Free text specification of tariff applied to a consignment.</t>
  </si>
  <si>
    <t>A reference for a detailed package of work.</t>
  </si>
  <si>
    <t>G34</t>
  </si>
  <si>
    <t>gram per cubic decimetre kelvin</t>
  </si>
  <si>
    <t>TDT</t>
  </si>
  <si>
    <t>Consignment transport</t>
  </si>
  <si>
    <t>AOT</t>
  </si>
  <si>
    <t>Planning package</t>
  </si>
  <si>
    <t>G35</t>
  </si>
  <si>
    <t>gram per litre kelvin</t>
  </si>
  <si>
    <t>[8012] Transport information for commercial purposes (generic term).</t>
  </si>
  <si>
    <t>A reference for a planning package of work.</t>
  </si>
  <si>
    <t>G36</t>
  </si>
  <si>
    <t>gram per cubic metre kelvin</t>
  </si>
  <si>
    <t>TRA</t>
  </si>
  <si>
    <t>Transportation information</t>
  </si>
  <si>
    <t>AOU</t>
  </si>
  <si>
    <t>Cost account</t>
  </si>
  <si>
    <t>G37</t>
  </si>
  <si>
    <t>gram per millilitre kelvin</t>
  </si>
  <si>
    <t>General information regarding the transport of the cargo.</t>
  </si>
  <si>
    <t>A cost control account reference.</t>
  </si>
  <si>
    <t>G38</t>
  </si>
  <si>
    <t>kilogram per cubic centimetre kelvin</t>
  </si>
  <si>
    <t>TRR</t>
  </si>
  <si>
    <t>Requested tariff</t>
  </si>
  <si>
    <t>AOV</t>
  </si>
  <si>
    <t>Work order</t>
  </si>
  <si>
    <t>G39</t>
  </si>
  <si>
    <t>kilogram per litre kelvin</t>
  </si>
  <si>
    <t>Stipulation of the tariffs to be applied showing, where applicable, special agreement numbers or references.</t>
  </si>
  <si>
    <t>Reference number for an order to do work.</t>
  </si>
  <si>
    <t>G40</t>
  </si>
  <si>
    <t>kilogram per cubic metre kelvin</t>
  </si>
  <si>
    <t>TXD</t>
  </si>
  <si>
    <t>Tax declaration</t>
  </si>
  <si>
    <t>AOW</t>
  </si>
  <si>
    <t>Transportation Control Number (TCN)</t>
  </si>
  <si>
    <t>G41</t>
  </si>
  <si>
    <t>square metre per second bar</t>
  </si>
  <si>
    <t>The text contains a statement constituting a tax declaration.</t>
  </si>
  <si>
    <t>A number assigned for transportation purposes.</t>
  </si>
  <si>
    <t>G42</t>
  </si>
  <si>
    <t>microsiemens per centimetre</t>
  </si>
  <si>
    <t>WHI</t>
  </si>
  <si>
    <t>Warehouse instruction/information</t>
  </si>
  <si>
    <t>AOX</t>
  </si>
  <si>
    <t>Constraint notation</t>
  </si>
  <si>
    <t>G43</t>
  </si>
  <si>
    <t>microsiemens per metre</t>
  </si>
  <si>
    <t>Note contains warehouse information.</t>
  </si>
  <si>
    <t>Identifies a reference to a constraint notation.</t>
  </si>
  <si>
    <t>G44</t>
  </si>
  <si>
    <t>nanosiemens per centimetre</t>
  </si>
  <si>
    <t>AOY</t>
  </si>
  <si>
    <t>ETERMS reference</t>
  </si>
  <si>
    <t>G45</t>
  </si>
  <si>
    <t>nanosiemens per metre</t>
  </si>
  <si>
    <t>Note contains information mutually defined by trading partners.</t>
  </si>
  <si>
    <t>Identifies a reference to the ICC (International Chamber of Commerce) ETERMS(tm) repository of electronic commerce trading terms and conditions.</t>
  </si>
  <si>
    <t>G46</t>
  </si>
  <si>
    <t>stokes per bar</t>
  </si>
  <si>
    <t>AOZ</t>
  </si>
  <si>
    <t>Implementation version number</t>
  </si>
  <si>
    <t>G47</t>
  </si>
  <si>
    <t>cubic centimetre per day</t>
  </si>
  <si>
    <t>Identifies a version number of an implementation.</t>
  </si>
  <si>
    <t>G48</t>
  </si>
  <si>
    <t>cubic centimetre per hour</t>
  </si>
  <si>
    <t>Accounts receivable number</t>
  </si>
  <si>
    <t>G49</t>
  </si>
  <si>
    <t>cubic centimetre per minute</t>
  </si>
  <si>
    <t>Reference number assigned by accounts receivable department to the account of a specific debtor.</t>
  </si>
  <si>
    <t>G50</t>
  </si>
  <si>
    <t>gallon (US) per hour</t>
  </si>
  <si>
    <t>APA</t>
  </si>
  <si>
    <t>Incorporated legal reference</t>
  </si>
  <si>
    <t>G51</t>
  </si>
  <si>
    <t>litre per second</t>
  </si>
  <si>
    <t>Identifies a legal reference which is deemed incorporated by reference.</t>
  </si>
  <si>
    <t>G52</t>
  </si>
  <si>
    <t>cubic metre per day</t>
  </si>
  <si>
    <t>APB</t>
  </si>
  <si>
    <t>Payment instalment reference number</t>
  </si>
  <si>
    <t>G53</t>
  </si>
  <si>
    <t>cubic metre per minute</t>
  </si>
  <si>
    <t>A reference number given to a payment instalment to identify a specific instance of payment of a debt which can be paid at specified intervals.</t>
  </si>
  <si>
    <t>G54</t>
  </si>
  <si>
    <t>millilitre per day</t>
  </si>
  <si>
    <t>APC</t>
  </si>
  <si>
    <t>Equipment owner reference number</t>
  </si>
  <si>
    <t>G55</t>
  </si>
  <si>
    <t>millilitre per hour</t>
  </si>
  <si>
    <t>Reference number issued by the owner of the equipment.</t>
  </si>
  <si>
    <t>G56</t>
  </si>
  <si>
    <t>cubic inch per hour</t>
  </si>
  <si>
    <t>APD</t>
  </si>
  <si>
    <t>Cedent's claim number</t>
  </si>
  <si>
    <t>G57</t>
  </si>
  <si>
    <t>cubic inch per minute</t>
  </si>
  <si>
    <t>To identify the number assigned to the claim by the ceding company.</t>
  </si>
  <si>
    <t>G58</t>
  </si>
  <si>
    <t>cubic inch per second</t>
  </si>
  <si>
    <t>APE</t>
  </si>
  <si>
    <t>Reinsurer's claim number</t>
  </si>
  <si>
    <t>G59</t>
  </si>
  <si>
    <t>milliampere per litre minute</t>
  </si>
  <si>
    <t>To identify the number assigned to the claim by the reinsurer.</t>
  </si>
  <si>
    <t>G60</t>
  </si>
  <si>
    <t>volt per bar</t>
  </si>
  <si>
    <t>APF</t>
  </si>
  <si>
    <t>Price/sales catalogue response reference number</t>
  </si>
  <si>
    <t>G61</t>
  </si>
  <si>
    <t>cubic centimetre per day kelvin</t>
  </si>
  <si>
    <t>A reference number identifying a response to a price/sales catalogue.</t>
  </si>
  <si>
    <t>G62</t>
  </si>
  <si>
    <t>cubic centimetre per hour kelvin</t>
  </si>
  <si>
    <t>APG</t>
  </si>
  <si>
    <t>General purpose message reference number</t>
  </si>
  <si>
    <t>G63</t>
  </si>
  <si>
    <t>cubic centimetre per minute kelvin</t>
  </si>
  <si>
    <t>A reference number identifying a general purpose message.</t>
  </si>
  <si>
    <t>G64</t>
  </si>
  <si>
    <t>cubic centimetre per second kelvin</t>
  </si>
  <si>
    <t>APH</t>
  </si>
  <si>
    <t>Invoicing data sheet reference number</t>
  </si>
  <si>
    <t>G65</t>
  </si>
  <si>
    <t>litre per day kelvin</t>
  </si>
  <si>
    <t>A reference number identifying an invoicing data sheet.</t>
  </si>
  <si>
    <t>G66</t>
  </si>
  <si>
    <t>litre per hour kelvin</t>
  </si>
  <si>
    <t>API</t>
  </si>
  <si>
    <t>Inventory report reference number</t>
  </si>
  <si>
    <t>G67</t>
  </si>
  <si>
    <t>litre per minute kelvin</t>
  </si>
  <si>
    <t>A reference number identifying an inventory report.</t>
  </si>
  <si>
    <t>G68</t>
  </si>
  <si>
    <t>litre per second kelvin</t>
  </si>
  <si>
    <t>APJ</t>
  </si>
  <si>
    <t>Ceiling formula reference number</t>
  </si>
  <si>
    <t>G69</t>
  </si>
  <si>
    <t>cubic metre per day kelvin</t>
  </si>
  <si>
    <t>The reference number which identifies a formula for determining a ceiling.</t>
  </si>
  <si>
    <t>G70</t>
  </si>
  <si>
    <t>cubic metre per hour kelvin</t>
  </si>
  <si>
    <t>APK</t>
  </si>
  <si>
    <t>Price variation formula reference number</t>
  </si>
  <si>
    <t>G71</t>
  </si>
  <si>
    <t>cubic metre per minute kelvin</t>
  </si>
  <si>
    <t>The reference number which identifies a price variation formula.</t>
  </si>
  <si>
    <t>G72</t>
  </si>
  <si>
    <t>cubic metre per second kelvin</t>
  </si>
  <si>
    <t>APL</t>
  </si>
  <si>
    <t>Reference to account servicing bank's message</t>
  </si>
  <si>
    <t>G73</t>
  </si>
  <si>
    <t>millilitre per day kelvin</t>
  </si>
  <si>
    <t>Reference to the account servicing bank's message.</t>
  </si>
  <si>
    <t>G74</t>
  </si>
  <si>
    <t>millilitre per hour kelvin</t>
  </si>
  <si>
    <t>APM</t>
  </si>
  <si>
    <t>Party sequence number</t>
  </si>
  <si>
    <t>G75</t>
  </si>
  <si>
    <t>millilitre per minute kelvin</t>
  </si>
  <si>
    <t>Reference identifying a party sequence number.</t>
  </si>
  <si>
    <t>G76</t>
  </si>
  <si>
    <t>millilitre per second kelvin</t>
  </si>
  <si>
    <t>APN</t>
  </si>
  <si>
    <t>Purchaser's request reference</t>
  </si>
  <si>
    <t>G77</t>
  </si>
  <si>
    <t>millimetre to the fourth power</t>
  </si>
  <si>
    <t>Reference identifying a request made by the purchaser.</t>
  </si>
  <si>
    <t>G78</t>
  </si>
  <si>
    <t>cubic centimetre per day bar</t>
  </si>
  <si>
    <t>APO</t>
  </si>
  <si>
    <t>Contractor request reference</t>
  </si>
  <si>
    <t>G79</t>
  </si>
  <si>
    <t>cubic centimetre per hour bar</t>
  </si>
  <si>
    <t>Reference identifying a request made by a contractor.</t>
  </si>
  <si>
    <t>G80</t>
  </si>
  <si>
    <t>cubic centimetre per minute bar</t>
  </si>
  <si>
    <t>APP</t>
  </si>
  <si>
    <t>Accident reference number</t>
  </si>
  <si>
    <t>G81</t>
  </si>
  <si>
    <t>cubic centimetre per second bar</t>
  </si>
  <si>
    <t>Reference number assigned to an accident.</t>
  </si>
  <si>
    <t>G82</t>
  </si>
  <si>
    <t>litre per day bar</t>
  </si>
  <si>
    <t>APQ</t>
  </si>
  <si>
    <t>Commercial account summary reference number</t>
  </si>
  <si>
    <t>G83</t>
  </si>
  <si>
    <t>litre per hour bar</t>
  </si>
  <si>
    <t>A reference number identifying a commercial account summary.</t>
  </si>
  <si>
    <t>G84</t>
  </si>
  <si>
    <t>litre per minute bar</t>
  </si>
  <si>
    <t>APR</t>
  </si>
  <si>
    <t>Contract breakdown reference</t>
  </si>
  <si>
    <t>G85</t>
  </si>
  <si>
    <t>litre per second bar</t>
  </si>
  <si>
    <t>A reference which identifies a specific breakdown of a contract.</t>
  </si>
  <si>
    <t>G86</t>
  </si>
  <si>
    <t>cubic metre per day bar</t>
  </si>
  <si>
    <t>APS</t>
  </si>
  <si>
    <t>Contractor registration number</t>
  </si>
  <si>
    <t>G87</t>
  </si>
  <si>
    <t>cubic metre per hour bar</t>
  </si>
  <si>
    <t>A reference number used to identify a contractor.</t>
  </si>
  <si>
    <t>G88</t>
  </si>
  <si>
    <t>cubic metre per minute bar</t>
  </si>
  <si>
    <t>APT</t>
  </si>
  <si>
    <t>Applicable coefficient identification number</t>
  </si>
  <si>
    <t>G89</t>
  </si>
  <si>
    <t>cubic metre per second bar</t>
  </si>
  <si>
    <t>The identification number of the coefficient which is applicable.</t>
  </si>
  <si>
    <t>G90</t>
  </si>
  <si>
    <t>millilitre per day bar</t>
  </si>
  <si>
    <t>APU</t>
  </si>
  <si>
    <t>Special budget account number</t>
  </si>
  <si>
    <t>G91</t>
  </si>
  <si>
    <t>millilitre per hour bar</t>
  </si>
  <si>
    <t>The number of a special budget account.</t>
  </si>
  <si>
    <t>G92</t>
  </si>
  <si>
    <t>millilitre per minute bar</t>
  </si>
  <si>
    <t>APV</t>
  </si>
  <si>
    <t>Authorisation for repair reference</t>
  </si>
  <si>
    <t>G93</t>
  </si>
  <si>
    <t>millilitre per second bar</t>
  </si>
  <si>
    <t>Reference of the authorisation for repair.</t>
  </si>
  <si>
    <t>G94</t>
  </si>
  <si>
    <t>cubic centimetre per bar</t>
  </si>
  <si>
    <t>APW</t>
  </si>
  <si>
    <t>Manufacturer defined repair rates reference</t>
  </si>
  <si>
    <t>G95</t>
  </si>
  <si>
    <t>litre per bar</t>
  </si>
  <si>
    <t>Reference assigned by a manufacturer to their repair rates.</t>
  </si>
  <si>
    <t>G96</t>
  </si>
  <si>
    <t>cubic metre per bar</t>
  </si>
  <si>
    <t>APX</t>
  </si>
  <si>
    <t>Original submitter log number</t>
  </si>
  <si>
    <t>G97</t>
  </si>
  <si>
    <t>millilitre per bar</t>
  </si>
  <si>
    <t>A control number assigned by the original submitter.</t>
  </si>
  <si>
    <t>G98</t>
  </si>
  <si>
    <t>microhenry per kiloohm</t>
  </si>
  <si>
    <t>APY</t>
  </si>
  <si>
    <t>Original submitter, parent Data Maintenance Request (DMR)</t>
  </si>
  <si>
    <t>G99</t>
  </si>
  <si>
    <t>microhenry per ohm</t>
  </si>
  <si>
    <t>log number A Data Maintenance Request (DMR) original submitter's reference log number for the parent DMR.</t>
  </si>
  <si>
    <t>gallon (US) per day</t>
  </si>
  <si>
    <t>Original submitter, child Data Maintenance Request (DMR)</t>
  </si>
  <si>
    <t>GBQ</t>
  </si>
  <si>
    <t>gigabecquerel</t>
  </si>
  <si>
    <t>log number A Data Maintenance Request (DMR) original submitter's reference log number for a child DMR.</t>
  </si>
  <si>
    <t>GDW</t>
  </si>
  <si>
    <t>gram, dry weight</t>
  </si>
  <si>
    <t>AQA</t>
  </si>
  <si>
    <t>Entry point assessment log number</t>
  </si>
  <si>
    <t>pound per gallon (US)</t>
  </si>
  <si>
    <t>The reference log number assigned by an entry point assessment group for the DMR.</t>
  </si>
  <si>
    <t>gram per metre (gram per 100 centimetres)</t>
  </si>
  <si>
    <t>AQB</t>
  </si>
  <si>
    <t>Entry point assessment log number, parent DMR</t>
  </si>
  <si>
    <t>GFI</t>
  </si>
  <si>
    <t>gram of fissile isotope</t>
  </si>
  <si>
    <t>The reference log number assigned by an entry point assessment group for the parent Data Maintenance Request (DMR).</t>
  </si>
  <si>
    <t>GGR</t>
  </si>
  <si>
    <t>great gross</t>
  </si>
  <si>
    <t>AQC</t>
  </si>
  <si>
    <t>Entry point assessment log number, child DMR</t>
  </si>
  <si>
    <t>GIA</t>
  </si>
  <si>
    <t>gill (US)</t>
  </si>
  <si>
    <t>The reference log number assigned by an entry point assessment group for a child Data Maintenance Request (DMR).</t>
  </si>
  <si>
    <t>GIC</t>
  </si>
  <si>
    <t>gram, including container</t>
  </si>
  <si>
    <t>AQD</t>
  </si>
  <si>
    <t>Data structure tag</t>
  </si>
  <si>
    <t>GII</t>
  </si>
  <si>
    <t>gill (UK)</t>
  </si>
  <si>
    <t>The tag assigned to a data structure.</t>
  </si>
  <si>
    <t>gram, including inner packaging</t>
  </si>
  <si>
    <t>AQE</t>
  </si>
  <si>
    <t>Central secretariat log number</t>
  </si>
  <si>
    <t>GJ</t>
  </si>
  <si>
    <t>gram per millilitre</t>
  </si>
  <si>
    <t>The reference log number assigned by the central secretariat for the Data Maintenance Request (DMR).</t>
  </si>
  <si>
    <t>gram per litre</t>
  </si>
  <si>
    <t>AQF</t>
  </si>
  <si>
    <t>Central secretariat log number, parent Data Maintenance</t>
  </si>
  <si>
    <t>GLD</t>
  </si>
  <si>
    <t>dry gallon (US)</t>
  </si>
  <si>
    <t>Request (DMR) The reference log number assigned by the central secretariat for the parent Data Maintenance Request (DMR).</t>
  </si>
  <si>
    <t>GLI</t>
  </si>
  <si>
    <t>gallon (UK)</t>
  </si>
  <si>
    <t>AQG</t>
  </si>
  <si>
    <t>Central secretariat log number, child Data Maintenance</t>
  </si>
  <si>
    <t>GLL</t>
  </si>
  <si>
    <t>gallon (US)</t>
  </si>
  <si>
    <t>Request (DMR) The reference log number assigned by the central secretariat for the child Data Maintenance Request (DMR).</t>
  </si>
  <si>
    <t>gram per square metre</t>
  </si>
  <si>
    <t>AQH</t>
  </si>
  <si>
    <t>International assessment log number</t>
  </si>
  <si>
    <t>GO</t>
  </si>
  <si>
    <t>milligram per square metre</t>
  </si>
  <si>
    <t>The reference log number assigned to a Data Maintenance Request (DMR) changed in international assessment.</t>
  </si>
  <si>
    <t>milligram per cubic metre</t>
  </si>
  <si>
    <t>AQI</t>
  </si>
  <si>
    <t>International assessment log number, parent Data</t>
  </si>
  <si>
    <t>microgram per cubic metre</t>
  </si>
  <si>
    <t>Maintenance Request (DMR) The reference log number assigned to a Data Maintenance Request (DMR) changed in international assessment that is a parent to the current DMR.</t>
  </si>
  <si>
    <t>GRN</t>
  </si>
  <si>
    <t>grain</t>
  </si>
  <si>
    <t>AQJ</t>
  </si>
  <si>
    <t>International assessment log number, child Data Maintenance</t>
  </si>
  <si>
    <t>GRO</t>
  </si>
  <si>
    <t>gross</t>
  </si>
  <si>
    <t>Request (DMR) The reference log number assigned to a Data Maintenance Request (DMR) changed in international assessment that is a child to the current DMR.</t>
  </si>
  <si>
    <t>H03</t>
  </si>
  <si>
    <t>henry per kiloohm</t>
  </si>
  <si>
    <t>AQK</t>
  </si>
  <si>
    <t>Status report number</t>
  </si>
  <si>
    <t>H04</t>
  </si>
  <si>
    <t>henry per ohm</t>
  </si>
  <si>
    <t>(1125) The reference number for a status report.</t>
  </si>
  <si>
    <t>H05</t>
  </si>
  <si>
    <t>millihenry per kiloohm</t>
  </si>
  <si>
    <t>AQL</t>
  </si>
  <si>
    <t>Message design group number</t>
  </si>
  <si>
    <t>H06</t>
  </si>
  <si>
    <t>millihenry per ohm</t>
  </si>
  <si>
    <t>Reference number for a message design group.</t>
  </si>
  <si>
    <t>H07</t>
  </si>
  <si>
    <t>pascal second per bar</t>
  </si>
  <si>
    <t>AQM</t>
  </si>
  <si>
    <t>US Customs Service (USCS) entry code</t>
  </si>
  <si>
    <t>H08</t>
  </si>
  <si>
    <t>microbecquerel</t>
  </si>
  <si>
    <t>An entry number assigned by the United States (US) customs service.</t>
  </si>
  <si>
    <t>H09</t>
  </si>
  <si>
    <t>reciprocal year</t>
  </si>
  <si>
    <t>AQN</t>
  </si>
  <si>
    <t>Beginning job sequence number</t>
  </si>
  <si>
    <t>H10</t>
  </si>
  <si>
    <t>reciprocal hour</t>
  </si>
  <si>
    <t>The number designating the beginning of the job sequence.</t>
  </si>
  <si>
    <t>H11</t>
  </si>
  <si>
    <t>reciprocal month</t>
  </si>
  <si>
    <t>AQO</t>
  </si>
  <si>
    <t>Sender's clause number</t>
  </si>
  <si>
    <t>H12</t>
  </si>
  <si>
    <t>degree Celsius per hour</t>
  </si>
  <si>
    <t>The number that identifies the sender's clause.</t>
  </si>
  <si>
    <t>H13</t>
  </si>
  <si>
    <t>degree Celsius per minute</t>
  </si>
  <si>
    <t>AQP</t>
  </si>
  <si>
    <t>Dun and Bradstreet Canada's 8 digit Standard Industrial</t>
  </si>
  <si>
    <t>H14</t>
  </si>
  <si>
    <t>degree Celsius per second</t>
  </si>
  <si>
    <t>Classification (SIC) code Dun and Bradstreet Canada's 8 digit Standard Industrial Classification (SIC) code identifying activities of the company.</t>
  </si>
  <si>
    <t>H15</t>
  </si>
  <si>
    <t>square centimetre per gram</t>
  </si>
  <si>
    <t>AQQ</t>
  </si>
  <si>
    <t>Activite Principale Exercee (APE) identifier</t>
  </si>
  <si>
    <t>H16</t>
  </si>
  <si>
    <t>square decametre</t>
  </si>
  <si>
    <t>The French industry code for the main activity of a company.</t>
  </si>
  <si>
    <t>H18</t>
  </si>
  <si>
    <t>square hectometre</t>
  </si>
  <si>
    <t>AQR</t>
  </si>
  <si>
    <t>Dun and Bradstreet US 8 digit Standard Industrial</t>
  </si>
  <si>
    <t>H19</t>
  </si>
  <si>
    <t>cubic hectometre</t>
  </si>
  <si>
    <t>Classification (SIC) code Dun and Bradstreet United States' 8 digit Standard Industrial Classification (SIC) code identifying activities of the company.</t>
  </si>
  <si>
    <t>H20</t>
  </si>
  <si>
    <t>cubic kilometre</t>
  </si>
  <si>
    <t>AQS</t>
  </si>
  <si>
    <t>Nomenclature Activity Classification Economy (NACE)</t>
  </si>
  <si>
    <t>H21</t>
  </si>
  <si>
    <t>blank</t>
  </si>
  <si>
    <t>identifier A European industry classification code used to identify the activity of a company.</t>
  </si>
  <si>
    <t>H22</t>
  </si>
  <si>
    <t>volt square inch per pound-force</t>
  </si>
  <si>
    <t>AQT</t>
  </si>
  <si>
    <t>Norme Activite Francaise (NAF) identifier</t>
  </si>
  <si>
    <t>H23</t>
  </si>
  <si>
    <t>volt per inch</t>
  </si>
  <si>
    <t>A French industry classification code assigned by the French government to identify the activity of a company.</t>
  </si>
  <si>
    <t>H24</t>
  </si>
  <si>
    <t>volt per microsecond</t>
  </si>
  <si>
    <t>AQU</t>
  </si>
  <si>
    <t>Registered contractor activity type</t>
  </si>
  <si>
    <t>H25</t>
  </si>
  <si>
    <t>percent per kelvin</t>
  </si>
  <si>
    <t>Reference number identifying the type of registered contractor activity.</t>
  </si>
  <si>
    <t>H26</t>
  </si>
  <si>
    <t>ohm per metre</t>
  </si>
  <si>
    <t>AQV</t>
  </si>
  <si>
    <t>Statistic Bundes Amt (SBA) identifier</t>
  </si>
  <si>
    <t>H27</t>
  </si>
  <si>
    <t>degree per metre</t>
  </si>
  <si>
    <t>A German industry classification code issued by Statistic Bundes Amt (SBA) to identify the activity of a company.</t>
  </si>
  <si>
    <t>H28</t>
  </si>
  <si>
    <t>microfarad per kilometre</t>
  </si>
  <si>
    <t>AQW</t>
  </si>
  <si>
    <t>State or province assigned entity identification</t>
  </si>
  <si>
    <t>H29</t>
  </si>
  <si>
    <t>microgram per litre</t>
  </si>
  <si>
    <t>Reference number of an entity assigned by a state or province.</t>
  </si>
  <si>
    <t>H30</t>
  </si>
  <si>
    <t>square micrometre (square micron)</t>
  </si>
  <si>
    <t>AQX</t>
  </si>
  <si>
    <t>Institute of Security and Future Market Development (ISFMD)</t>
  </si>
  <si>
    <t>H31</t>
  </si>
  <si>
    <t>ampere per kilogram</t>
  </si>
  <si>
    <t>serial number A number used to identify a public but not publicly traded company.</t>
  </si>
  <si>
    <t>H32</t>
  </si>
  <si>
    <t>ampere squared second</t>
  </si>
  <si>
    <t>AQY</t>
  </si>
  <si>
    <t>File identification number</t>
  </si>
  <si>
    <t>H33</t>
  </si>
  <si>
    <t>farad per kilometre</t>
  </si>
  <si>
    <t>A number assigned to identify a file.</t>
  </si>
  <si>
    <t>H34</t>
  </si>
  <si>
    <t>hertz metre</t>
  </si>
  <si>
    <t>AQZ</t>
  </si>
  <si>
    <t>Bankruptcy procedure number</t>
  </si>
  <si>
    <t>H35</t>
  </si>
  <si>
    <t>kelvin metre per watt</t>
  </si>
  <si>
    <t>A number identifying a bankruptcy procedure.</t>
  </si>
  <si>
    <t>H36</t>
  </si>
  <si>
    <t>megaohm per kilometre</t>
  </si>
  <si>
    <t>ARA</t>
  </si>
  <si>
    <t>National government business identification number</t>
  </si>
  <si>
    <t>H37</t>
  </si>
  <si>
    <t>megaohm per metre</t>
  </si>
  <si>
    <t>A business identification number which is assigned by a national government.</t>
  </si>
  <si>
    <t>H38</t>
  </si>
  <si>
    <t>megaampere</t>
  </si>
  <si>
    <t>ARB</t>
  </si>
  <si>
    <t>Prior Data Universal Number System (DUNS) number</t>
  </si>
  <si>
    <t>H39</t>
  </si>
  <si>
    <t>megahertz kilometre</t>
  </si>
  <si>
    <t>A previously assigned Data Universal Number System (DUNS) number.</t>
  </si>
  <si>
    <t>H40</t>
  </si>
  <si>
    <t>newton per ampere</t>
  </si>
  <si>
    <t>ARC</t>
  </si>
  <si>
    <t>Companies Registry Office (CRO) number</t>
  </si>
  <si>
    <t>H41</t>
  </si>
  <si>
    <t>newton metre watt to the power minus 0,5</t>
  </si>
  <si>
    <t>Identifies the reference number assigned by the Companies Registry Office (CRO).</t>
  </si>
  <si>
    <t>H42</t>
  </si>
  <si>
    <t>pascal per metre</t>
  </si>
  <si>
    <t>ARD</t>
  </si>
  <si>
    <t>Costa Rican judicial number</t>
  </si>
  <si>
    <t>H43</t>
  </si>
  <si>
    <t>siemens per centimetre</t>
  </si>
  <si>
    <t>A number assigned by the government to a business in Costa Rica.</t>
  </si>
  <si>
    <t>H44</t>
  </si>
  <si>
    <t>teraohm</t>
  </si>
  <si>
    <t>Numero de Identificacion Tributaria (NIT)</t>
  </si>
  <si>
    <t>H45</t>
  </si>
  <si>
    <t>volt second per metre</t>
  </si>
  <si>
    <t>A number assigned by the government to a business in some Latin American countries.</t>
  </si>
  <si>
    <t>H46</t>
  </si>
  <si>
    <t>volt per second</t>
  </si>
  <si>
    <t>ARF</t>
  </si>
  <si>
    <t>Patron number</t>
  </si>
  <si>
    <t>H47</t>
  </si>
  <si>
    <t>watt per cubic metre</t>
  </si>
  <si>
    <t>A number assigned by the government to a business in some Latin American countries. Note that "Patron" is a Spanish word, it is not a person who gives financial or other support.</t>
  </si>
  <si>
    <t>H48</t>
  </si>
  <si>
    <t>attofarad</t>
  </si>
  <si>
    <t>Registro Informacion Fiscal (RIF) number</t>
  </si>
  <si>
    <t>H49</t>
  </si>
  <si>
    <t>centimetre per hour</t>
  </si>
  <si>
    <t>H50</t>
  </si>
  <si>
    <t>reciprocal cubic centimetre</t>
  </si>
  <si>
    <t>ARH</t>
  </si>
  <si>
    <t>Registro Unico de Contribuyente (RUC) number</t>
  </si>
  <si>
    <t>H51</t>
  </si>
  <si>
    <t>decibel per kilometre</t>
  </si>
  <si>
    <t>H52</t>
  </si>
  <si>
    <t>decibel per metre</t>
  </si>
  <si>
    <t>ARI</t>
  </si>
  <si>
    <t>Tokyo SHOKO Research (TSR) business identifier</t>
  </si>
  <si>
    <t>H53</t>
  </si>
  <si>
    <t>kilogram per bar</t>
  </si>
  <si>
    <t>A number assigned to a business by TSR.</t>
  </si>
  <si>
    <t>H54</t>
  </si>
  <si>
    <t>kilogram per cubic decimetre kelvin</t>
  </si>
  <si>
    <t>ARJ</t>
  </si>
  <si>
    <t>Personal identity card number</t>
  </si>
  <si>
    <t>H55</t>
  </si>
  <si>
    <t>kilogram per cubic decimetre bar</t>
  </si>
  <si>
    <t>An identity card number assigned to a person.</t>
  </si>
  <si>
    <t>H56</t>
  </si>
  <si>
    <t>kilogram per square metre second</t>
  </si>
  <si>
    <t>ARK</t>
  </si>
  <si>
    <t>Systeme Informatique pour le Repertoire des ENtreprises</t>
  </si>
  <si>
    <t>H57</t>
  </si>
  <si>
    <t>inch per two pi radiant</t>
  </si>
  <si>
    <t>(SIREN) number An identification number known as a SIREN assigned to a business in France.</t>
  </si>
  <si>
    <t>H58</t>
  </si>
  <si>
    <t>metre per volt second</t>
  </si>
  <si>
    <t>ARL</t>
  </si>
  <si>
    <t>Systeme Informatique pour le Repertoire des ETablissements</t>
  </si>
  <si>
    <t>H59</t>
  </si>
  <si>
    <t>square metre per newton</t>
  </si>
  <si>
    <t>(SIRET) number An identification number known as a SIRET assigned to a business location in France.</t>
  </si>
  <si>
    <t>H60</t>
  </si>
  <si>
    <t>cubic metre per cubic metre</t>
  </si>
  <si>
    <t>Publication issue number</t>
  </si>
  <si>
    <t>H61</t>
  </si>
  <si>
    <t>millisiemens per centimetre</t>
  </si>
  <si>
    <t>A number assigned to identify a publication issue.</t>
  </si>
  <si>
    <t>H62</t>
  </si>
  <si>
    <t>millivolt per minute</t>
  </si>
  <si>
    <t>ARN</t>
  </si>
  <si>
    <t>Original filing number</t>
  </si>
  <si>
    <t>H63</t>
  </si>
  <si>
    <t>milligram per square centimetre</t>
  </si>
  <si>
    <t>A number assigned to the original filing.</t>
  </si>
  <si>
    <t>H64</t>
  </si>
  <si>
    <t>milligram per gram</t>
  </si>
  <si>
    <t>ARO</t>
  </si>
  <si>
    <t>Document page identifier</t>
  </si>
  <si>
    <t>H65</t>
  </si>
  <si>
    <t>millilitre per cubic metre</t>
  </si>
  <si>
    <t>[1212] To identify a page number.</t>
  </si>
  <si>
    <t>H66</t>
  </si>
  <si>
    <t>millimetre per year</t>
  </si>
  <si>
    <t>ARP</t>
  </si>
  <si>
    <t>Public filing registration number</t>
  </si>
  <si>
    <t>H67</t>
  </si>
  <si>
    <t>millimetre per hour</t>
  </si>
  <si>
    <t>A number assigned at the time of registration of a public filing.</t>
  </si>
  <si>
    <t>H68</t>
  </si>
  <si>
    <t>millimole per gram</t>
  </si>
  <si>
    <t>ARQ</t>
  </si>
  <si>
    <t>Regiristo Federal de Contribuyentes</t>
  </si>
  <si>
    <t>H69</t>
  </si>
  <si>
    <t>picopascal per kilometre</t>
  </si>
  <si>
    <t>A federal tax identification number assigned by the Mexican tax authority.</t>
  </si>
  <si>
    <t>H70</t>
  </si>
  <si>
    <t>picosecond</t>
  </si>
  <si>
    <t>Social security number</t>
  </si>
  <si>
    <t>H71</t>
  </si>
  <si>
    <t>percent per month</t>
  </si>
  <si>
    <t>An identification number assigned to an individual by the social security administration.</t>
  </si>
  <si>
    <t>H72</t>
  </si>
  <si>
    <t>percent per hectobar</t>
  </si>
  <si>
    <t>Document volume number</t>
  </si>
  <si>
    <t>H73</t>
  </si>
  <si>
    <t>percent per decakelvin</t>
  </si>
  <si>
    <t>The number of a document volume.</t>
  </si>
  <si>
    <t>H74</t>
  </si>
  <si>
    <t>watt per metre</t>
  </si>
  <si>
    <t>ART</t>
  </si>
  <si>
    <t>Book number</t>
  </si>
  <si>
    <t>H75</t>
  </si>
  <si>
    <t>decapascal</t>
  </si>
  <si>
    <t>A number assigned to identify a book.</t>
  </si>
  <si>
    <t>H76</t>
  </si>
  <si>
    <t>gram per millimetre</t>
  </si>
  <si>
    <t>ARU</t>
  </si>
  <si>
    <t>Stock exchange company identifier</t>
  </si>
  <si>
    <t>H77</t>
  </si>
  <si>
    <t>module width</t>
  </si>
  <si>
    <t>A reference assigned by the stock exchange to a company.</t>
  </si>
  <si>
    <t>H79</t>
  </si>
  <si>
    <t>French gauge</t>
  </si>
  <si>
    <t>ARV</t>
  </si>
  <si>
    <t>Imputation account</t>
  </si>
  <si>
    <t>H80</t>
  </si>
  <si>
    <t>rack unit</t>
  </si>
  <si>
    <t>An account to which an amount is to be posted.</t>
  </si>
  <si>
    <t>H81</t>
  </si>
  <si>
    <t>millimetre per minute</t>
  </si>
  <si>
    <t>ARW</t>
  </si>
  <si>
    <t>Financial phase reference</t>
  </si>
  <si>
    <t>H82</t>
  </si>
  <si>
    <t>big point</t>
  </si>
  <si>
    <t>A reference which identifies a specific financial phase.</t>
  </si>
  <si>
    <t>H83</t>
  </si>
  <si>
    <t>litre per kilogram</t>
  </si>
  <si>
    <t>ARX</t>
  </si>
  <si>
    <t>Technical phase reference</t>
  </si>
  <si>
    <t>H84</t>
  </si>
  <si>
    <t>gram millimetre</t>
  </si>
  <si>
    <t>A reference which identifies a specific technical phase.</t>
  </si>
  <si>
    <t>H85</t>
  </si>
  <si>
    <t>reciprocal week</t>
  </si>
  <si>
    <t>ARY</t>
  </si>
  <si>
    <t>Prior contractor registration number</t>
  </si>
  <si>
    <t>H87</t>
  </si>
  <si>
    <t>piece</t>
  </si>
  <si>
    <t>A previous reference number used to identify a contractor.</t>
  </si>
  <si>
    <t>H88</t>
  </si>
  <si>
    <t>megaohm kilometre</t>
  </si>
  <si>
    <t>ARZ</t>
  </si>
  <si>
    <t>Stock adjustment number</t>
  </si>
  <si>
    <t>H89</t>
  </si>
  <si>
    <t>percent per ohm</t>
  </si>
  <si>
    <t>A number identifying a stock adjustment.</t>
  </si>
  <si>
    <t>H90</t>
  </si>
  <si>
    <t>percent per degree</t>
  </si>
  <si>
    <t>ASA</t>
  </si>
  <si>
    <t>Dispensation reference</t>
  </si>
  <si>
    <t>H91</t>
  </si>
  <si>
    <t>percent per ten thousand</t>
  </si>
  <si>
    <t>A reference number assigned to an official exemption from a law or obligation.</t>
  </si>
  <si>
    <t>H92</t>
  </si>
  <si>
    <t>percent per one hundred thousand</t>
  </si>
  <si>
    <t>ASB</t>
  </si>
  <si>
    <t>Investment reference number</t>
  </si>
  <si>
    <t>H93</t>
  </si>
  <si>
    <t>percent per hundred</t>
  </si>
  <si>
    <t>A reference to a specific investment.</t>
  </si>
  <si>
    <t>H94</t>
  </si>
  <si>
    <t>percent per thousand</t>
  </si>
  <si>
    <t>ASC</t>
  </si>
  <si>
    <t>Assuming company</t>
  </si>
  <si>
    <t>H95</t>
  </si>
  <si>
    <t>percent per volt</t>
  </si>
  <si>
    <t>A number that identifies an assuming company.</t>
  </si>
  <si>
    <t>H96</t>
  </si>
  <si>
    <t>percent per bar</t>
  </si>
  <si>
    <t>ASD</t>
  </si>
  <si>
    <t>Budget chapter</t>
  </si>
  <si>
    <t>H98</t>
  </si>
  <si>
    <t>percent per inch</t>
  </si>
  <si>
    <t>A reference to the chapter in a budget.</t>
  </si>
  <si>
    <t>H99</t>
  </si>
  <si>
    <t>percent per metre</t>
  </si>
  <si>
    <t>ASE</t>
  </si>
  <si>
    <t>Duty free products security number</t>
  </si>
  <si>
    <t>HA</t>
  </si>
  <si>
    <t>hank</t>
  </si>
  <si>
    <t>A security number allocated for duty free products.</t>
  </si>
  <si>
    <t>HAD</t>
  </si>
  <si>
    <t>Piece Day</t>
  </si>
  <si>
    <t>ASF</t>
  </si>
  <si>
    <t>Duty free products receipt authorisation number</t>
  </si>
  <si>
    <t>HBA</t>
  </si>
  <si>
    <t>hectobar</t>
  </si>
  <si>
    <t>Authorisation number allocated for the receipt of duty free products.</t>
  </si>
  <si>
    <t>HBX</t>
  </si>
  <si>
    <t>hundred boxes</t>
  </si>
  <si>
    <t>ASG</t>
  </si>
  <si>
    <t>Party information message reference</t>
  </si>
  <si>
    <t>HC</t>
  </si>
  <si>
    <t>hundred count</t>
  </si>
  <si>
    <t>Reference identifying a party information message.</t>
  </si>
  <si>
    <t>HDW</t>
  </si>
  <si>
    <t>hundred kilogram, dry weight</t>
  </si>
  <si>
    <t>ASH</t>
  </si>
  <si>
    <t>Formal statement reference</t>
  </si>
  <si>
    <t>HEA</t>
  </si>
  <si>
    <t>head</t>
  </si>
  <si>
    <t>A reference to a formal statement.</t>
  </si>
  <si>
    <t>HGM</t>
  </si>
  <si>
    <t>hectogram</t>
  </si>
  <si>
    <t>ASI</t>
  </si>
  <si>
    <t>Proof of delivery reference number</t>
  </si>
  <si>
    <t>hundred cubic foot</t>
  </si>
  <si>
    <t>A reference number identifying a proof of delivery which is generated by the goods recipient.</t>
  </si>
  <si>
    <t>HIU</t>
  </si>
  <si>
    <t>hundred international unit</t>
  </si>
  <si>
    <t>ASJ</t>
  </si>
  <si>
    <t>Supplier's credit claim reference number</t>
  </si>
  <si>
    <t>HKM</t>
  </si>
  <si>
    <t>hundred kilogram, net mass</t>
  </si>
  <si>
    <t>A reference number identifying a supplier's credit claim.</t>
  </si>
  <si>
    <t>HLT</t>
  </si>
  <si>
    <t>hectolitre</t>
  </si>
  <si>
    <t>ASK</t>
  </si>
  <si>
    <t>Picture of actual product</t>
  </si>
  <si>
    <t>mile per hour (statute mile)</t>
  </si>
  <si>
    <t>Reference identifying the picture of an actual product.</t>
  </si>
  <si>
    <t>HMO</t>
  </si>
  <si>
    <t>Piece Month</t>
  </si>
  <si>
    <t>ASL</t>
  </si>
  <si>
    <t>Picture of a generic product</t>
  </si>
  <si>
    <t>HMQ</t>
  </si>
  <si>
    <t>million cubic metre</t>
  </si>
  <si>
    <t>Reference identifying a picture of a generic product.</t>
  </si>
  <si>
    <t>HMT</t>
  </si>
  <si>
    <t>hectometre</t>
  </si>
  <si>
    <t>Trading partner identification number</t>
  </si>
  <si>
    <t>HPA</t>
  </si>
  <si>
    <t>hectolitre of pure alcohol</t>
  </si>
  <si>
    <t>Code specifying an identification assigned to an entity with whom one conducts trade.</t>
  </si>
  <si>
    <t>HTZ</t>
  </si>
  <si>
    <t>hertz</t>
  </si>
  <si>
    <t>ASN</t>
  </si>
  <si>
    <t>Prior trading partner identification number</t>
  </si>
  <si>
    <t>HWE</t>
  </si>
  <si>
    <t>Piece Week</t>
  </si>
  <si>
    <t>Code specifying an identification number previously assigned to a trading partner.</t>
  </si>
  <si>
    <t>IA</t>
  </si>
  <si>
    <t>inch pound (pound inch)</t>
  </si>
  <si>
    <t>ASO</t>
  </si>
  <si>
    <t>Password</t>
  </si>
  <si>
    <t>person</t>
  </si>
  <si>
    <t>Code used for authentication purposes.</t>
  </si>
  <si>
    <t>INH</t>
  </si>
  <si>
    <t>inch</t>
  </si>
  <si>
    <t>ASP</t>
  </si>
  <si>
    <t>Formal report number</t>
  </si>
  <si>
    <t>INK</t>
  </si>
  <si>
    <t>square inch</t>
  </si>
  <si>
    <t>A number uniquely identifying a formal report.</t>
  </si>
  <si>
    <t>INQ</t>
  </si>
  <si>
    <t>cubic inch</t>
  </si>
  <si>
    <t>ASQ</t>
  </si>
  <si>
    <t>Fund account number</t>
  </si>
  <si>
    <t>ISD</t>
  </si>
  <si>
    <t>international sugar degree</t>
  </si>
  <si>
    <t>Account number of fund.</t>
  </si>
  <si>
    <t>IU</t>
  </si>
  <si>
    <t>inch per second</t>
  </si>
  <si>
    <t>ASR</t>
  </si>
  <si>
    <t>Safe custody number</t>
  </si>
  <si>
    <t>IUG</t>
  </si>
  <si>
    <t>international unit per gram</t>
  </si>
  <si>
    <t>The number of a file or portfolio kept for safe custody on behalf of clients.</t>
  </si>
  <si>
    <t>IV</t>
  </si>
  <si>
    <t>inch per second squared</t>
  </si>
  <si>
    <t>ASS</t>
  </si>
  <si>
    <t>Master account number</t>
  </si>
  <si>
    <t>J10</t>
  </si>
  <si>
    <t>percent per millimetre</t>
  </si>
  <si>
    <t>A reference number identifying a master account.</t>
  </si>
  <si>
    <t>J12</t>
  </si>
  <si>
    <t>per mille per psi</t>
  </si>
  <si>
    <t>AST</t>
  </si>
  <si>
    <t>Group reference number</t>
  </si>
  <si>
    <t>J13</t>
  </si>
  <si>
    <t>degree API</t>
  </si>
  <si>
    <t>The reference number identifying a group.</t>
  </si>
  <si>
    <t>J14</t>
  </si>
  <si>
    <t>degree Baume (origin scale)</t>
  </si>
  <si>
    <t>Accounting transmission number</t>
  </si>
  <si>
    <t>J15</t>
  </si>
  <si>
    <t>degree Baume (US heavy)</t>
  </si>
  <si>
    <t>A number used to identify the transmission of an accounting book entry.</t>
  </si>
  <si>
    <t>J16</t>
  </si>
  <si>
    <t>degree Baume (US light)</t>
  </si>
  <si>
    <t>ASV</t>
  </si>
  <si>
    <t>Product data file number</t>
  </si>
  <si>
    <t>J17</t>
  </si>
  <si>
    <t>degree Balling</t>
  </si>
  <si>
    <t>The number of a product data file.</t>
  </si>
  <si>
    <t>J18</t>
  </si>
  <si>
    <t>degree Brix</t>
  </si>
  <si>
    <t>ASW</t>
  </si>
  <si>
    <t>Cadastro Geral do Contribuinte (CGC)</t>
  </si>
  <si>
    <t>J19</t>
  </si>
  <si>
    <t>degree Fahrenheit hour square foot per British thermal unit (thermochemical)</t>
  </si>
  <si>
    <t>Brazilian taxpayer number.</t>
  </si>
  <si>
    <t>J2</t>
  </si>
  <si>
    <t>joule per kilogram</t>
  </si>
  <si>
    <t>ASX</t>
  </si>
  <si>
    <t>Foreign resident identification number</t>
  </si>
  <si>
    <t>J20</t>
  </si>
  <si>
    <t>degree Fahrenheit per kelvin</t>
  </si>
  <si>
    <t>Number assigned by a government agency to identify a foreign resident.</t>
  </si>
  <si>
    <t>J21</t>
  </si>
  <si>
    <t>degree Fahrenheit per bar</t>
  </si>
  <si>
    <t>ASY</t>
  </si>
  <si>
    <t>CD-ROM</t>
  </si>
  <si>
    <t>J22</t>
  </si>
  <si>
    <t>degree Fahrenheit hour square foot per British thermal unit (international table)</t>
  </si>
  <si>
    <t>Identity number of the Compact Disk Read Only Memory (CD-ROM).</t>
  </si>
  <si>
    <t>J23</t>
  </si>
  <si>
    <t>degree Fahrenheit per hour</t>
  </si>
  <si>
    <t>ASZ</t>
  </si>
  <si>
    <t>Physical medium</t>
  </si>
  <si>
    <t>J24</t>
  </si>
  <si>
    <t>degree Fahrenheit per minute</t>
  </si>
  <si>
    <t>Identifies the physical medium.</t>
  </si>
  <si>
    <t>J25</t>
  </si>
  <si>
    <t>degree Fahrenheit per second</t>
  </si>
  <si>
    <t>Financial cancellation reference number</t>
  </si>
  <si>
    <t>J26</t>
  </si>
  <si>
    <t>reciprocal degree Fahrenheit</t>
  </si>
  <si>
    <t>Reference number of a financial cancellation.</t>
  </si>
  <si>
    <t>J27</t>
  </si>
  <si>
    <t>degree Oechsle</t>
  </si>
  <si>
    <t>ATB</t>
  </si>
  <si>
    <t>Purchase for export Customs agreement number</t>
  </si>
  <si>
    <t>J28</t>
  </si>
  <si>
    <t>degree Rankine per hour</t>
  </si>
  <si>
    <t>A number assigned by a Customs authority allowing the purchase of goods free of tax because they are to be exported immediately after the purchase.</t>
  </si>
  <si>
    <t>J29</t>
  </si>
  <si>
    <t>degree Rankine per minute</t>
  </si>
  <si>
    <t>ATC</t>
  </si>
  <si>
    <t>Judgment number</t>
  </si>
  <si>
    <t>J30</t>
  </si>
  <si>
    <t>degree Rankine per second</t>
  </si>
  <si>
    <t>A reference number identifying the legal decision.</t>
  </si>
  <si>
    <t>J31</t>
  </si>
  <si>
    <t>degree Twaddell</t>
  </si>
  <si>
    <t>ATD</t>
  </si>
  <si>
    <t>Secretariat number</t>
  </si>
  <si>
    <t>J32</t>
  </si>
  <si>
    <t>micropoise</t>
  </si>
  <si>
    <t>A reference number identifying a secretariat.</t>
  </si>
  <si>
    <t>J33</t>
  </si>
  <si>
    <t>microgram per kilogram</t>
  </si>
  <si>
    <t>ATE</t>
  </si>
  <si>
    <t>Previous banking status message reference</t>
  </si>
  <si>
    <t>J34</t>
  </si>
  <si>
    <t>microgram per cubic metre kelvin</t>
  </si>
  <si>
    <t>Message reference number of the previous banking status message being responded to.</t>
  </si>
  <si>
    <t>J35</t>
  </si>
  <si>
    <t>microgram per cubic metre bar</t>
  </si>
  <si>
    <t>Last received banking status message reference</t>
  </si>
  <si>
    <t>J36</t>
  </si>
  <si>
    <t>microlitre per litre</t>
  </si>
  <si>
    <t>Reference number of the latest received banking status message.</t>
  </si>
  <si>
    <t>J38</t>
  </si>
  <si>
    <t>baud</t>
  </si>
  <si>
    <t>Bank's documentary procedure reference</t>
  </si>
  <si>
    <t>J39</t>
  </si>
  <si>
    <t>British thermal unit (mean)</t>
  </si>
  <si>
    <t>Reference allocated by the bank to a documentary procedure.</t>
  </si>
  <si>
    <t>J40</t>
  </si>
  <si>
    <t>British thermal unit (international table) foot per hour square foot degree Fahrenheit</t>
  </si>
  <si>
    <t>ATH</t>
  </si>
  <si>
    <t>Customer's documentary procedure reference</t>
  </si>
  <si>
    <t>J41</t>
  </si>
  <si>
    <t>British thermal unit (international table) inch per hour square foot degree Fahrenheit</t>
  </si>
  <si>
    <t>Reference allocated by a customer to a documentary procedure.</t>
  </si>
  <si>
    <t>J42</t>
  </si>
  <si>
    <t>British thermal unit (international table) inch per second square foot degree Fahrenheit</t>
  </si>
  <si>
    <t>ATI</t>
  </si>
  <si>
    <t>Safe deposit box number</t>
  </si>
  <si>
    <t>J43</t>
  </si>
  <si>
    <t>British thermal unit (international table) per pound degree Fahrenheit</t>
  </si>
  <si>
    <t>Number of the safe deposit box.</t>
  </si>
  <si>
    <t>J44</t>
  </si>
  <si>
    <t>British thermal unit (international table) per minute</t>
  </si>
  <si>
    <t>ATJ</t>
  </si>
  <si>
    <t>Receiving Bankgiro number</t>
  </si>
  <si>
    <t>J45</t>
  </si>
  <si>
    <t>British thermal unit (international table) per second</t>
  </si>
  <si>
    <t>Number of the receiving Bankgiro.</t>
  </si>
  <si>
    <t>J46</t>
  </si>
  <si>
    <t>British thermal unit (thermochemical) foot per hour square foot degree Fahrenheit</t>
  </si>
  <si>
    <t>ATK</t>
  </si>
  <si>
    <t>Sending Bankgiro number</t>
  </si>
  <si>
    <t>J47</t>
  </si>
  <si>
    <t>British thermal unit (thermochemical) per hour</t>
  </si>
  <si>
    <t>Number of the sending Bankgiro.</t>
  </si>
  <si>
    <t>J48</t>
  </si>
  <si>
    <t>British thermal unit (thermochemical) inch per hour square foot degree Fahrenheit</t>
  </si>
  <si>
    <t>ATL</t>
  </si>
  <si>
    <t>Bankgiro reference</t>
  </si>
  <si>
    <t>J49</t>
  </si>
  <si>
    <t>British thermal unit (thermochemical) inch per second square foot degree Fahrenheit</t>
  </si>
  <si>
    <t>Reference of the Bankgiro.</t>
  </si>
  <si>
    <t>J50</t>
  </si>
  <si>
    <t>British thermal unit (thermochemical) per pound degree Fahrenheit</t>
  </si>
  <si>
    <t>Guarantee number</t>
  </si>
  <si>
    <t>J51</t>
  </si>
  <si>
    <t>British thermal unit (thermochemical) per minute</t>
  </si>
  <si>
    <t>Number of a guarantee.</t>
  </si>
  <si>
    <t>J52</t>
  </si>
  <si>
    <t>British thermal unit (thermochemical) per second</t>
  </si>
  <si>
    <t>ATN</t>
  </si>
  <si>
    <t>Collection instrument number</t>
  </si>
  <si>
    <t>J53</t>
  </si>
  <si>
    <t>coulomb square metre per kilogram</t>
  </si>
  <si>
    <t>To identify the number of an instrument used to remit funds to a beneficiary.</t>
  </si>
  <si>
    <t>J54</t>
  </si>
  <si>
    <t>megabaud</t>
  </si>
  <si>
    <t>ATO</t>
  </si>
  <si>
    <t>Converted Postgiro number</t>
  </si>
  <si>
    <t>J55</t>
  </si>
  <si>
    <t>watt second</t>
  </si>
  <si>
    <t>To identify the reference number of a giro payment having been converted to a Postgiro account.</t>
  </si>
  <si>
    <t>J56</t>
  </si>
  <si>
    <t>bar per bar</t>
  </si>
  <si>
    <t>ATP</t>
  </si>
  <si>
    <t>Cost centre alignment number</t>
  </si>
  <si>
    <t>J57</t>
  </si>
  <si>
    <t>barrel (UK petroleum)</t>
  </si>
  <si>
    <t>Number used in the financial management process to align cost allocations.</t>
  </si>
  <si>
    <t>J58</t>
  </si>
  <si>
    <t>barrel (UK petroleum) per minute</t>
  </si>
  <si>
    <t>ATQ</t>
  </si>
  <si>
    <t>Kamer Van Koophandel (KVK) number</t>
  </si>
  <si>
    <t>J59</t>
  </si>
  <si>
    <t>barrel (UK petroleum) per day</t>
  </si>
  <si>
    <t>An identification number assigned by the Dutch Chamber of Commerce to a business in the Netherlands.</t>
  </si>
  <si>
    <t>J60</t>
  </si>
  <si>
    <t>barrel (UK petroleum) per hour</t>
  </si>
  <si>
    <t>ATR</t>
  </si>
  <si>
    <t>Institut Belgo-Luxembourgeois de Codification (IBLC) number</t>
  </si>
  <si>
    <t>J61</t>
  </si>
  <si>
    <t>barrel (UK petroleum) per second</t>
  </si>
  <si>
    <t>An identification number assigned by the Luxembourg National Bank to a business in Luxembourg.</t>
  </si>
  <si>
    <t>J62</t>
  </si>
  <si>
    <t>barrel (US petroleum) per hour</t>
  </si>
  <si>
    <t>ATS</t>
  </si>
  <si>
    <t>External object reference</t>
  </si>
  <si>
    <t>J63</t>
  </si>
  <si>
    <t>barrel (US petroleum) per second</t>
  </si>
  <si>
    <t>A reference identifying an external object.</t>
  </si>
  <si>
    <t>J64</t>
  </si>
  <si>
    <t>bushel (UK) per day</t>
  </si>
  <si>
    <t>ATT</t>
  </si>
  <si>
    <t>Exceptional transport authorisation number</t>
  </si>
  <si>
    <t>J65</t>
  </si>
  <si>
    <t>bushel (UK) per hour</t>
  </si>
  <si>
    <t>Authorisation number for exceptional transport (using specific equipment, out of gauge, materials and/or specific routing).</t>
  </si>
  <si>
    <t>J66</t>
  </si>
  <si>
    <t>bushel (UK) per minute</t>
  </si>
  <si>
    <t>ATU</t>
  </si>
  <si>
    <t>Clave Unica de Identificacion Tributaria (CUIT)</t>
  </si>
  <si>
    <t>J67</t>
  </si>
  <si>
    <t>bushel (UK) per second</t>
  </si>
  <si>
    <t>Tax identification number in Argentina.</t>
  </si>
  <si>
    <t>J68</t>
  </si>
  <si>
    <t>bushel (US dry) per day</t>
  </si>
  <si>
    <t>ATV</t>
  </si>
  <si>
    <t>Registro Unico Tributario (RUT)</t>
  </si>
  <si>
    <t>J69</t>
  </si>
  <si>
    <t>bushel (US dry) per hour</t>
  </si>
  <si>
    <t>Tax identification number in Chile.</t>
  </si>
  <si>
    <t>J70</t>
  </si>
  <si>
    <t>bushel (US dry) per minute</t>
  </si>
  <si>
    <t>ATW</t>
  </si>
  <si>
    <t>Flat rack container bundle identification number</t>
  </si>
  <si>
    <t>J71</t>
  </si>
  <si>
    <t>bushel (US dry) per second</t>
  </si>
  <si>
    <t>Reference number assigned to a bundle of flat rack containers.</t>
  </si>
  <si>
    <t>J72</t>
  </si>
  <si>
    <t>centinewton metre</t>
  </si>
  <si>
    <t>ATX</t>
  </si>
  <si>
    <t>Transport equipment acceptance order reference</t>
  </si>
  <si>
    <t>J73</t>
  </si>
  <si>
    <t>centipoise per kelvin</t>
  </si>
  <si>
    <t>Reference number assigned to an order to accept transport equipment that is to be delivered by an inland carrier to a specified facility.</t>
  </si>
  <si>
    <t>J74</t>
  </si>
  <si>
    <t>centipoise per bar</t>
  </si>
  <si>
    <t>ATY</t>
  </si>
  <si>
    <t>Transport equipment release order reference</t>
  </si>
  <si>
    <t>J75</t>
  </si>
  <si>
    <t>calorie (mean)</t>
  </si>
  <si>
    <t>Reference number assigned to an order to release transport equipment which is to be picked up by an inland carrier from a specified facility.</t>
  </si>
  <si>
    <t>J76</t>
  </si>
  <si>
    <t>calorie (international table) per gram degree Celsius</t>
  </si>
  <si>
    <t>ATZ</t>
  </si>
  <si>
    <t>Ship's stay reference number</t>
  </si>
  <si>
    <t>J78</t>
  </si>
  <si>
    <t>calorie (thermochemical) per centimetre second degree Celsius</t>
  </si>
  <si>
    <t>(1099) Reference number assigned by a port authority to the stay of a vessel in the port.</t>
  </si>
  <si>
    <t>J79</t>
  </si>
  <si>
    <t>calorie (thermochemical) per gram degree Celsius</t>
  </si>
  <si>
    <t>Authorization to meet competition number</t>
  </si>
  <si>
    <t>J81</t>
  </si>
  <si>
    <t>calorie (thermochemical) per minute</t>
  </si>
  <si>
    <t>A number assigned by a requestor to an offer incoming following request for quote.</t>
  </si>
  <si>
    <t>J82</t>
  </si>
  <si>
    <t>calorie (thermochemical) per second</t>
  </si>
  <si>
    <t>AUA</t>
  </si>
  <si>
    <t>Place of positioning reference</t>
  </si>
  <si>
    <t>J83</t>
  </si>
  <si>
    <t>clo</t>
  </si>
  <si>
    <t>Identifies the reference pertaining to the place of positioning.</t>
  </si>
  <si>
    <t>J84</t>
  </si>
  <si>
    <t>centimetre per second kelvin</t>
  </si>
  <si>
    <t>AUB</t>
  </si>
  <si>
    <t>Party reference</t>
  </si>
  <si>
    <t>J85</t>
  </si>
  <si>
    <t>centimetre per second bar</t>
  </si>
  <si>
    <t>The reference to a party.</t>
  </si>
  <si>
    <t>J87</t>
  </si>
  <si>
    <t>cubic centimetre per cubic metre</t>
  </si>
  <si>
    <t>AUC</t>
  </si>
  <si>
    <t>Issued prescription identification</t>
  </si>
  <si>
    <t>J90</t>
  </si>
  <si>
    <t>cubic decimetre per day</t>
  </si>
  <si>
    <t>The identification of the issued prescription.</t>
  </si>
  <si>
    <t>J91</t>
  </si>
  <si>
    <t>cubic decimetre per cubic metre</t>
  </si>
  <si>
    <t>Collection reference</t>
  </si>
  <si>
    <t>J92</t>
  </si>
  <si>
    <t>cubic decimetre per minute</t>
  </si>
  <si>
    <t>A reference identifying a collection.</t>
  </si>
  <si>
    <t>J93</t>
  </si>
  <si>
    <t>cubic decimetre per second</t>
  </si>
  <si>
    <t>AUE</t>
  </si>
  <si>
    <t>Travel service</t>
  </si>
  <si>
    <t>J95</t>
  </si>
  <si>
    <t>ounce (UK fluid) per day</t>
  </si>
  <si>
    <t>Reference identifying a travel service.</t>
  </si>
  <si>
    <t>J96</t>
  </si>
  <si>
    <t>ounce (UK fluid) per hour</t>
  </si>
  <si>
    <t>AUF</t>
  </si>
  <si>
    <t>Consignment stock contract</t>
  </si>
  <si>
    <t>J97</t>
  </si>
  <si>
    <t>ounce (UK fluid) per minute</t>
  </si>
  <si>
    <t>Reference identifying a consignment stock contract.</t>
  </si>
  <si>
    <t>J98</t>
  </si>
  <si>
    <t>ounce (UK fluid) per second</t>
  </si>
  <si>
    <t>AUG</t>
  </si>
  <si>
    <t>Importer's letter of credit reference</t>
  </si>
  <si>
    <t>J99</t>
  </si>
  <si>
    <t>ounce (US fluid) per day</t>
  </si>
  <si>
    <t>Letter of credit reference issued by importer.</t>
  </si>
  <si>
    <t>joule per kelvin</t>
  </si>
  <si>
    <t>AUH</t>
  </si>
  <si>
    <t>Performed prescription identification</t>
  </si>
  <si>
    <t>JK</t>
  </si>
  <si>
    <t>megajoule per kilogram</t>
  </si>
  <si>
    <t>The identification of the prescription that has been carried into effect.</t>
  </si>
  <si>
    <t>megajoule per cubic metre</t>
  </si>
  <si>
    <t>AUI</t>
  </si>
  <si>
    <t>Image reference</t>
  </si>
  <si>
    <t>JNT</t>
  </si>
  <si>
    <t>pipeline joint</t>
  </si>
  <si>
    <t>A reference number identifying an image.</t>
  </si>
  <si>
    <t>JPS</t>
  </si>
  <si>
    <t>hundred metre</t>
  </si>
  <si>
    <t>AUJ</t>
  </si>
  <si>
    <t>Proposed purchase order reference number</t>
  </si>
  <si>
    <t>JWL</t>
  </si>
  <si>
    <t>number of jewels</t>
  </si>
  <si>
    <t>A reference number assigned to a proposed purchase order.</t>
  </si>
  <si>
    <t>K1</t>
  </si>
  <si>
    <t>kilowatt demand</t>
  </si>
  <si>
    <t>AUK</t>
  </si>
  <si>
    <t>Application for financial support reference number</t>
  </si>
  <si>
    <t>K10</t>
  </si>
  <si>
    <t>ounce (US fluid) per hour</t>
  </si>
  <si>
    <t>Reference number assigned to an application for financial support.</t>
  </si>
  <si>
    <t>K11</t>
  </si>
  <si>
    <t>ounce (US fluid) per minute</t>
  </si>
  <si>
    <t>AUL</t>
  </si>
  <si>
    <t>Manufacturing quality agreement number</t>
  </si>
  <si>
    <t>K12</t>
  </si>
  <si>
    <t>ounce (US fluid) per second</t>
  </si>
  <si>
    <t>Reference number of a manufacturing quality agreement.</t>
  </si>
  <si>
    <t>K13</t>
  </si>
  <si>
    <t>foot per degree Fahrenheit</t>
  </si>
  <si>
    <t>AUM</t>
  </si>
  <si>
    <t>Software editor reference</t>
  </si>
  <si>
    <t>K14</t>
  </si>
  <si>
    <t>foot per hour</t>
  </si>
  <si>
    <t>Reference identifying the software editor.</t>
  </si>
  <si>
    <t>K15</t>
  </si>
  <si>
    <t>foot pound-force per hour</t>
  </si>
  <si>
    <t>AUN</t>
  </si>
  <si>
    <t>Software reference</t>
  </si>
  <si>
    <t>K16</t>
  </si>
  <si>
    <t>foot pound-force per minute</t>
  </si>
  <si>
    <t>Reference identifying the software.</t>
  </si>
  <si>
    <t>K17</t>
  </si>
  <si>
    <t>foot per psi</t>
  </si>
  <si>
    <t>AUO</t>
  </si>
  <si>
    <t>Software quality reference</t>
  </si>
  <si>
    <t>K18</t>
  </si>
  <si>
    <t>foot per second degree Fahrenheit</t>
  </si>
  <si>
    <t>Reference allocated to the software by a quality assurance agency.</t>
  </si>
  <si>
    <t>K19</t>
  </si>
  <si>
    <t>foot per second psi</t>
  </si>
  <si>
    <t>AUP</t>
  </si>
  <si>
    <t>Consolidated orders' reference</t>
  </si>
  <si>
    <t>K2</t>
  </si>
  <si>
    <t>kilovolt ampere reactive demand</t>
  </si>
  <si>
    <t>A reference number to identify orders which have been, or shall be consolidated.</t>
  </si>
  <si>
    <t>K20</t>
  </si>
  <si>
    <t>reciprocal cubic foot</t>
  </si>
  <si>
    <t>AUQ</t>
  </si>
  <si>
    <t>Customs binding ruling number</t>
  </si>
  <si>
    <t>K21</t>
  </si>
  <si>
    <t>cubic foot per degree Fahrenheit</t>
  </si>
  <si>
    <t>Binding ruling number issued by customs.</t>
  </si>
  <si>
    <t>K22</t>
  </si>
  <si>
    <t>cubic foot per day</t>
  </si>
  <si>
    <t>AUR</t>
  </si>
  <si>
    <t>Customs non-binding ruling number</t>
  </si>
  <si>
    <t>K23</t>
  </si>
  <si>
    <t>cubic foot per psi</t>
  </si>
  <si>
    <t>Non-binding ruling number issued by customs.</t>
  </si>
  <si>
    <t>K26</t>
  </si>
  <si>
    <t>gallon (UK) per day</t>
  </si>
  <si>
    <t>Delivery route reference</t>
  </si>
  <si>
    <t>K27</t>
  </si>
  <si>
    <t>gallon (UK) per hour</t>
  </si>
  <si>
    <t>A reference to the route of the delivery.</t>
  </si>
  <si>
    <t>K28</t>
  </si>
  <si>
    <t>gallon (UK) per second</t>
  </si>
  <si>
    <t>Net area supplier reference</t>
  </si>
  <si>
    <t>K30</t>
  </si>
  <si>
    <t>gallon (US liquid) per second</t>
  </si>
  <si>
    <t>A reference identifying a supplier within a net area.</t>
  </si>
  <si>
    <t>K31</t>
  </si>
  <si>
    <t>gram-force per square centimetre</t>
  </si>
  <si>
    <t>Time series reference</t>
  </si>
  <si>
    <t>K32</t>
  </si>
  <si>
    <t>gill (UK) per day</t>
  </si>
  <si>
    <t>Reference to a time series.</t>
  </si>
  <si>
    <t>K33</t>
  </si>
  <si>
    <t>gill (UK) per hour</t>
  </si>
  <si>
    <t>Connecting point to central grid</t>
  </si>
  <si>
    <t>K34</t>
  </si>
  <si>
    <t>gill (UK) per minute</t>
  </si>
  <si>
    <t>Reference to a connecting point to a central grid.</t>
  </si>
  <si>
    <t>K35</t>
  </si>
  <si>
    <t>gill (UK) per second</t>
  </si>
  <si>
    <t>Marketing plan identification number (MPIN)</t>
  </si>
  <si>
    <t>K36</t>
  </si>
  <si>
    <t>gill (US) per day</t>
  </si>
  <si>
    <t>Number identifying a marketing plan.</t>
  </si>
  <si>
    <t>K37</t>
  </si>
  <si>
    <t>gill (US) per hour</t>
  </si>
  <si>
    <t>Entity reference number, previous</t>
  </si>
  <si>
    <t>K38</t>
  </si>
  <si>
    <t>gill (US) per minute</t>
  </si>
  <si>
    <t>The previous reference number assigned to an entity.</t>
  </si>
  <si>
    <t>K39</t>
  </si>
  <si>
    <t>gill (US) per second</t>
  </si>
  <si>
    <t>International Standard Industrial Classification (ISIC)</t>
  </si>
  <si>
    <t>K40</t>
  </si>
  <si>
    <t>standard acceleration of free fall</t>
  </si>
  <si>
    <t>code A code specifying an international standard industrial classification.</t>
  </si>
  <si>
    <t>K41</t>
  </si>
  <si>
    <t>grain per gallon (US)</t>
  </si>
  <si>
    <t>Customs pre-approval ruling number</t>
  </si>
  <si>
    <t>K42</t>
  </si>
  <si>
    <t>horsepower (boiler)</t>
  </si>
  <si>
    <t>Pre-approval ruling number issued by Customs.</t>
  </si>
  <si>
    <t>K43</t>
  </si>
  <si>
    <t>horsepower (electric)</t>
  </si>
  <si>
    <t>Account payable number</t>
  </si>
  <si>
    <t>K45</t>
  </si>
  <si>
    <t>inch per degree Fahrenheit</t>
  </si>
  <si>
    <t>Reference number assigned by accounts payable department to the account of a specific creditor.</t>
  </si>
  <si>
    <t>K46</t>
  </si>
  <si>
    <t>inch per psi</t>
  </si>
  <si>
    <t>First financial institution's transaction reference</t>
  </si>
  <si>
    <t>K47</t>
  </si>
  <si>
    <t>inch per second degree Fahrenheit</t>
  </si>
  <si>
    <t>Identifies the reference given to the individual transaction by the financial institution that is the transaction's point of entry into the interbank transaction chain.</t>
  </si>
  <si>
    <t>K48</t>
  </si>
  <si>
    <t>inch per second psi</t>
  </si>
  <si>
    <t>Product characteristics directory</t>
  </si>
  <si>
    <t>K49</t>
  </si>
  <si>
    <t>reciprocal cubic inch</t>
  </si>
  <si>
    <t>A reference to a product characteristics directory.</t>
  </si>
  <si>
    <t>K50</t>
  </si>
  <si>
    <t>kilobaud</t>
  </si>
  <si>
    <t>Supplier's customer reference number</t>
  </si>
  <si>
    <t>K51</t>
  </si>
  <si>
    <t>kilocalorie (mean)</t>
  </si>
  <si>
    <t>A number, assigned by a supplier, to reference a customer.</t>
  </si>
  <si>
    <t>K52</t>
  </si>
  <si>
    <t>kilocalorie (international table) per hour metre degree Celsius</t>
  </si>
  <si>
    <t>Inventory report request number</t>
  </si>
  <si>
    <t>K53</t>
  </si>
  <si>
    <t>kilocalorie (thermochemical)</t>
  </si>
  <si>
    <t>Reference number assigned to a request for an inventory report.</t>
  </si>
  <si>
    <t>K54</t>
  </si>
  <si>
    <t>kilocalorie (thermochemical) per minute</t>
  </si>
  <si>
    <t>Metering point</t>
  </si>
  <si>
    <t>K55</t>
  </si>
  <si>
    <t>kilocalorie (thermochemical) per second</t>
  </si>
  <si>
    <t>Reference to a metering point.</t>
  </si>
  <si>
    <t>K58</t>
  </si>
  <si>
    <t>kilomole per hour</t>
  </si>
  <si>
    <t>Passenger reservation number</t>
  </si>
  <si>
    <t>K59</t>
  </si>
  <si>
    <t>kilomole per cubic metre kelvin</t>
  </si>
  <si>
    <t>Number assigned by the travel supplier to identify the passenger reservation.</t>
  </si>
  <si>
    <t>K6</t>
  </si>
  <si>
    <t>kilolitre</t>
  </si>
  <si>
    <t>AVG</t>
  </si>
  <si>
    <t>Slaughterhouse approval number</t>
  </si>
  <si>
    <t>K60</t>
  </si>
  <si>
    <t>kilomole per cubic metre bar</t>
  </si>
  <si>
    <t>Veterinary licence number allocated by a national authority to a slaughterhouse.</t>
  </si>
  <si>
    <t>K61</t>
  </si>
  <si>
    <t>kilomole per minute</t>
  </si>
  <si>
    <t>AVH</t>
  </si>
  <si>
    <t>Meat cutting plant approval number</t>
  </si>
  <si>
    <t>K62</t>
  </si>
  <si>
    <t>litre per litre</t>
  </si>
  <si>
    <t>Veterinary licence number allocated by a national authority to a meat cutting plant.</t>
  </si>
  <si>
    <t>K63</t>
  </si>
  <si>
    <t>reciprocal litre</t>
  </si>
  <si>
    <t>AVI</t>
  </si>
  <si>
    <t>Customer travel service identifier</t>
  </si>
  <si>
    <t>K64</t>
  </si>
  <si>
    <t>pound (avoirdupois) per degree Fahrenheit</t>
  </si>
  <si>
    <t>A reference identifying a travel service to a customer.</t>
  </si>
  <si>
    <t>K65</t>
  </si>
  <si>
    <t>pound (avoirdupois) square foot</t>
  </si>
  <si>
    <t>AVJ</t>
  </si>
  <si>
    <t>Export control classification number</t>
  </si>
  <si>
    <t>K66</t>
  </si>
  <si>
    <t>pound (avoirdupois) per day</t>
  </si>
  <si>
    <t>Number identifying the classification of goods covered by an export licence.</t>
  </si>
  <si>
    <t>K67</t>
  </si>
  <si>
    <t>pound per foot hour</t>
  </si>
  <si>
    <t>AVK</t>
  </si>
  <si>
    <t>Broker reference 3</t>
  </si>
  <si>
    <t>K68</t>
  </si>
  <si>
    <t>pound per foot second</t>
  </si>
  <si>
    <t>Third reference of a broker.</t>
  </si>
  <si>
    <t>K69</t>
  </si>
  <si>
    <t>pound (avoirdupois) per cubic foot degree Fahrenheit</t>
  </si>
  <si>
    <t>AVL</t>
  </si>
  <si>
    <t>Consignment information</t>
  </si>
  <si>
    <t>K70</t>
  </si>
  <si>
    <t>pound (avoirdupois) per cubic foot psi</t>
  </si>
  <si>
    <t>Code identifying that the reference number given applies to the consignment information segment group in the referred message .</t>
  </si>
  <si>
    <t>K71</t>
  </si>
  <si>
    <t>pound (avoirdupois) per gallon (UK)</t>
  </si>
  <si>
    <t>AVM</t>
  </si>
  <si>
    <t>Goods item information</t>
  </si>
  <si>
    <t>K73</t>
  </si>
  <si>
    <t>pound (avoirdupois) per hour degree Fahrenheit</t>
  </si>
  <si>
    <t>Code identifying that the reference number given applies to the goods item information segment group in the referred message.</t>
  </si>
  <si>
    <t>K74</t>
  </si>
  <si>
    <t>pound (avoirdupois) per hour psi</t>
  </si>
  <si>
    <t>AVN</t>
  </si>
  <si>
    <t>Dangerous Goods information</t>
  </si>
  <si>
    <t>K75</t>
  </si>
  <si>
    <t>pound (avoirdupois) per cubic inch degree Fahrenheit</t>
  </si>
  <si>
    <t>Code identifying that the reference number given applies to the dangerous goods information segment group in the referred message.</t>
  </si>
  <si>
    <t>K76</t>
  </si>
  <si>
    <t>pound (avoirdupois) per cubic inch psi</t>
  </si>
  <si>
    <t>AVO</t>
  </si>
  <si>
    <t>Pilotage services exemption number</t>
  </si>
  <si>
    <t>K77</t>
  </si>
  <si>
    <t>pound (avoirdupois) per psi</t>
  </si>
  <si>
    <t>Number identifying the permit to not use pilotage services.</t>
  </si>
  <si>
    <t>K78</t>
  </si>
  <si>
    <t>pound (avoirdupois) per minute</t>
  </si>
  <si>
    <t>AVP</t>
  </si>
  <si>
    <t>Person registration number</t>
  </si>
  <si>
    <t>K79</t>
  </si>
  <si>
    <t>pound (avoirdupois) per minute degree Fahrenheit</t>
  </si>
  <si>
    <t>A number assigned to an individual.</t>
  </si>
  <si>
    <t>K80</t>
  </si>
  <si>
    <t>pound (avoirdupois) per minute psi</t>
  </si>
  <si>
    <t>AVQ</t>
  </si>
  <si>
    <t>Place of packing approval number</t>
  </si>
  <si>
    <t>K81</t>
  </si>
  <si>
    <t>pound (avoirdupois) per second</t>
  </si>
  <si>
    <t>Approval Number of the place where goods are packaged.</t>
  </si>
  <si>
    <t>K82</t>
  </si>
  <si>
    <t>pound (avoirdupois) per second degree Fahrenheit</t>
  </si>
  <si>
    <t>AVR</t>
  </si>
  <si>
    <t>Original Mandate Reference</t>
  </si>
  <si>
    <t>K83</t>
  </si>
  <si>
    <t>pound (avoirdupois) per second psi</t>
  </si>
  <si>
    <t>Reference to a specific related original mandate given by the relevant party for underlying business or action in case of reference or mandate change.</t>
  </si>
  <si>
    <t>K84</t>
  </si>
  <si>
    <t>pound per cubic yard</t>
  </si>
  <si>
    <t>AVS</t>
  </si>
  <si>
    <t>Mandate Reference</t>
  </si>
  <si>
    <t>K85</t>
  </si>
  <si>
    <t>pound-force per square foot</t>
  </si>
  <si>
    <t>Reference to a specific mandate given by the relevant party for underlying business or action.</t>
  </si>
  <si>
    <t>K86</t>
  </si>
  <si>
    <t>pound-force per square inch degree Fahrenheit</t>
  </si>
  <si>
    <t>AVT</t>
  </si>
  <si>
    <t>Reservation station indentifier</t>
  </si>
  <si>
    <t>K87</t>
  </si>
  <si>
    <t>psi cubic inch per second</t>
  </si>
  <si>
    <t>Reference to the station where a reservation was made.</t>
  </si>
  <si>
    <t>K88</t>
  </si>
  <si>
    <t>psi litre per second</t>
  </si>
  <si>
    <t>AVU</t>
  </si>
  <si>
    <t>Unique goods shipment identifier</t>
  </si>
  <si>
    <t>K89</t>
  </si>
  <si>
    <t>psi cubic metre per second</t>
  </si>
  <si>
    <t>Unique identifier assigned to a shipment of goods linking trade, tracking and transport information.</t>
  </si>
  <si>
    <t>K90</t>
  </si>
  <si>
    <t>psi cubic yard per second</t>
  </si>
  <si>
    <t>AVV</t>
  </si>
  <si>
    <t>Framework Agreement Number</t>
  </si>
  <si>
    <t>K91</t>
  </si>
  <si>
    <t>pound-force second per square foot</t>
  </si>
  <si>
    <t>A reference to an agreement between one or more contracting authorities and one or more economic operators, the purpose of which is to establish the terms governing contracts to be awarded during a given period, in particular with regard to price and, where appropriate, the quantity envisaged.</t>
  </si>
  <si>
    <t>K92</t>
  </si>
  <si>
    <t>pound-force second per square inch</t>
  </si>
  <si>
    <t>AVW</t>
  </si>
  <si>
    <t>Hash value</t>
  </si>
  <si>
    <t>K93</t>
  </si>
  <si>
    <t>reciprocal psi</t>
  </si>
  <si>
    <t>Contains the hash value of a related document.</t>
  </si>
  <si>
    <t>K94</t>
  </si>
  <si>
    <t>quart (UK liquid) per day</t>
  </si>
  <si>
    <t>AVX</t>
  </si>
  <si>
    <t>Movement reference number</t>
  </si>
  <si>
    <t>K95</t>
  </si>
  <si>
    <t>quart (UK liquid) per hour</t>
  </si>
  <si>
    <t>Number assigned by customs referencing receipt of an Entry Summary Declaration.</t>
  </si>
  <si>
    <t>K96</t>
  </si>
  <si>
    <t>quart (UK liquid) per minute</t>
  </si>
  <si>
    <t>AVY</t>
  </si>
  <si>
    <t>Economic Operators Registration and Identification Number</t>
  </si>
  <si>
    <t>K97</t>
  </si>
  <si>
    <t>quart (UK liquid) per second</t>
  </si>
  <si>
    <t>(EORI) Number assigned by an authority to an economic operator.</t>
  </si>
  <si>
    <t>K98</t>
  </si>
  <si>
    <t>quart (US liquid) per day</t>
  </si>
  <si>
    <t>AVZ</t>
  </si>
  <si>
    <t>Local Reference Number</t>
  </si>
  <si>
    <t>K99</t>
  </si>
  <si>
    <t>quart (US liquid) per hour</t>
  </si>
  <si>
    <t>Number assigned by a national customs authority to an Entry Summary Declaration.</t>
  </si>
  <si>
    <t>KA</t>
  </si>
  <si>
    <t>cake</t>
  </si>
  <si>
    <t>AWA</t>
  </si>
  <si>
    <t>Rate code number</t>
  </si>
  <si>
    <t>KAT</t>
  </si>
  <si>
    <t>katal</t>
  </si>
  <si>
    <t>Number assigned by a buyer to rate a product.</t>
  </si>
  <si>
    <t>KB</t>
  </si>
  <si>
    <t>kilocharacter</t>
  </si>
  <si>
    <t>AWB</t>
  </si>
  <si>
    <t>Air waybill number</t>
  </si>
  <si>
    <t>KBA</t>
  </si>
  <si>
    <t>kilobar</t>
  </si>
  <si>
    <t>Reference number assigned to an air waybill, see: 1001 = 740.</t>
  </si>
  <si>
    <t>KCC</t>
  </si>
  <si>
    <t>kilogram of choline chloride</t>
  </si>
  <si>
    <t>AWC</t>
  </si>
  <si>
    <t>Documentary credit amendment number</t>
  </si>
  <si>
    <t>KDW</t>
  </si>
  <si>
    <t>kilogram drained net weight</t>
  </si>
  <si>
    <t>Number of the amendment of the documentary credit.</t>
  </si>
  <si>
    <t>KEL</t>
  </si>
  <si>
    <t>kelvin</t>
  </si>
  <si>
    <t>AWD</t>
  </si>
  <si>
    <t>Advising bank's reference</t>
  </si>
  <si>
    <t>kilogram per second</t>
  </si>
  <si>
    <t>Reference number of the advising bank.</t>
  </si>
  <si>
    <t>KHY</t>
  </si>
  <si>
    <t>kilogram of hydrogen peroxide</t>
  </si>
  <si>
    <t>AWE</t>
  </si>
  <si>
    <t>Cost centre</t>
  </si>
  <si>
    <t>KHZ</t>
  </si>
  <si>
    <t>kilohertz</t>
  </si>
  <si>
    <t>A number identifying a cost centre.</t>
  </si>
  <si>
    <t>kilogram per millimetre width</t>
  </si>
  <si>
    <t>AWF</t>
  </si>
  <si>
    <t>Work item quantity determination</t>
  </si>
  <si>
    <t>KIC</t>
  </si>
  <si>
    <t>kilogram, including container</t>
  </si>
  <si>
    <t>A reference assigned to a work item quantity determination.</t>
  </si>
  <si>
    <t>KIP</t>
  </si>
  <si>
    <t>kilogram, including inner packaging</t>
  </si>
  <si>
    <t>Internal data process number</t>
  </si>
  <si>
    <t>KJ</t>
  </si>
  <si>
    <t>kilosegment</t>
  </si>
  <si>
    <t>A number identifying an internal data process.</t>
  </si>
  <si>
    <t>KL</t>
  </si>
  <si>
    <t>kilogram per metre</t>
  </si>
  <si>
    <t>AWH</t>
  </si>
  <si>
    <t>Category of work reference</t>
  </si>
  <si>
    <t>KLK</t>
  </si>
  <si>
    <t>lactic dry material percentage</t>
  </si>
  <si>
    <t>A reference identifying a category of work.</t>
  </si>
  <si>
    <t>KLX</t>
  </si>
  <si>
    <t>kilolux</t>
  </si>
  <si>
    <t>AWI</t>
  </si>
  <si>
    <t>Policy form number</t>
  </si>
  <si>
    <t>KMA</t>
  </si>
  <si>
    <t>kilogram of methylamine</t>
  </si>
  <si>
    <t>Number assigned to a policy form.</t>
  </si>
  <si>
    <t>KMH</t>
  </si>
  <si>
    <t>kilometre per hour</t>
  </si>
  <si>
    <t>AWJ</t>
  </si>
  <si>
    <t>Net area</t>
  </si>
  <si>
    <t>KMK</t>
  </si>
  <si>
    <t>square kilometre</t>
  </si>
  <si>
    <t>Reference to an area of a net.</t>
  </si>
  <si>
    <t>KMQ</t>
  </si>
  <si>
    <t>kilogram per cubic metre</t>
  </si>
  <si>
    <t>AWK</t>
  </si>
  <si>
    <t>Service provider</t>
  </si>
  <si>
    <t>KMT</t>
  </si>
  <si>
    <t>kilometre</t>
  </si>
  <si>
    <t>Reference of the service provider.</t>
  </si>
  <si>
    <t>KNI</t>
  </si>
  <si>
    <t>kilogram of nitrogen</t>
  </si>
  <si>
    <t>AWL</t>
  </si>
  <si>
    <t>Error position</t>
  </si>
  <si>
    <t>KNM</t>
  </si>
  <si>
    <t>kilonewton per square metre</t>
  </si>
  <si>
    <t>Reference to the position of an error in a message.</t>
  </si>
  <si>
    <t>KNS</t>
  </si>
  <si>
    <t>kilogram named substance</t>
  </si>
  <si>
    <t>AWM</t>
  </si>
  <si>
    <t>Service category reference</t>
  </si>
  <si>
    <t>KNT</t>
  </si>
  <si>
    <t>knot</t>
  </si>
  <si>
    <t>Reference identifying the service category.</t>
  </si>
  <si>
    <t>milliequivalence caustic potash per gram of product</t>
  </si>
  <si>
    <t>AWN</t>
  </si>
  <si>
    <t>Connected location</t>
  </si>
  <si>
    <t>KPA</t>
  </si>
  <si>
    <t>kilopascal</t>
  </si>
  <si>
    <t>Reference of a connected location.</t>
  </si>
  <si>
    <t>KPH</t>
  </si>
  <si>
    <t>kilogram of potassium hydroxide (caustic potash)</t>
  </si>
  <si>
    <t>AWO</t>
  </si>
  <si>
    <t>Related party</t>
  </si>
  <si>
    <t>KPO</t>
  </si>
  <si>
    <t>kilogram of potassium oxide</t>
  </si>
  <si>
    <t>Reference of a related party.</t>
  </si>
  <si>
    <t>KPP</t>
  </si>
  <si>
    <t>kilogram of phosphorus pentoxide (phosphoric anhydride)</t>
  </si>
  <si>
    <t>AWP</t>
  </si>
  <si>
    <t>Latest accounting entry record reference</t>
  </si>
  <si>
    <t>kiloroentgen</t>
  </si>
  <si>
    <t>Code identifying the reference of the latest accounting entry record.</t>
  </si>
  <si>
    <t>KSD</t>
  </si>
  <si>
    <t>kilogram of substance 90 % dry</t>
  </si>
  <si>
    <t>AWQ</t>
  </si>
  <si>
    <t>Accounting entry</t>
  </si>
  <si>
    <t>KSH</t>
  </si>
  <si>
    <t>kilogram of sodium hydroxide (caustic soda)</t>
  </si>
  <si>
    <t>Accounting entry to which this item is related.</t>
  </si>
  <si>
    <t>KT</t>
  </si>
  <si>
    <t>kit</t>
  </si>
  <si>
    <t>AWR</t>
  </si>
  <si>
    <t>Document reference, original</t>
  </si>
  <si>
    <t>KTN</t>
  </si>
  <si>
    <t>kilotonne</t>
  </si>
  <si>
    <t>The original reference of a document.</t>
  </si>
  <si>
    <t>KUR</t>
  </si>
  <si>
    <t>kilogram of uranium</t>
  </si>
  <si>
    <t>AWS</t>
  </si>
  <si>
    <t>Hygienic Certificate number, national</t>
  </si>
  <si>
    <t>KVA</t>
  </si>
  <si>
    <t>kilovolt - ampere</t>
  </si>
  <si>
    <t>Nationally set Hygienic Certificate number, such as sanitary, epidemiologic.</t>
  </si>
  <si>
    <t>KVT</t>
  </si>
  <si>
    <t>kilovolt</t>
  </si>
  <si>
    <t>AWT</t>
  </si>
  <si>
    <t>Administrative Reference Code</t>
  </si>
  <si>
    <t>kilogram per millimetre</t>
  </si>
  <si>
    <t>Reference number assigned by Customs to a �shipment of excise goods�.</t>
  </si>
  <si>
    <t>KWN</t>
  </si>
  <si>
    <t>Kilowatt hour per normalized cubic metre</t>
  </si>
  <si>
    <t>AWU</t>
  </si>
  <si>
    <t>Pick-up sheet number</t>
  </si>
  <si>
    <t>KWO</t>
  </si>
  <si>
    <t>kilogram of tungsten trioxide</t>
  </si>
  <si>
    <t>Reference number assigned to a pick-up sheet.</t>
  </si>
  <si>
    <t>KWS</t>
  </si>
  <si>
    <t>Kilowatt hour per standard cubic metre</t>
  </si>
  <si>
    <t>AWV</t>
  </si>
  <si>
    <t>Phone number</t>
  </si>
  <si>
    <t>KWY</t>
  </si>
  <si>
    <t>kilowatt year</t>
  </si>
  <si>
    <t>A sequence of digits used to call from one telephone line to another in a public telephone network.</t>
  </si>
  <si>
    <t>KX</t>
  </si>
  <si>
    <t>millilitre per kilogram</t>
  </si>
  <si>
    <t>AWW</t>
  </si>
  <si>
    <t>Buyer's fund number</t>
  </si>
  <si>
    <t>L10</t>
  </si>
  <si>
    <t>quart (US liquid) per minute</t>
  </si>
  <si>
    <t>A reference number indicating the fund number used by the buyer.</t>
  </si>
  <si>
    <t>L11</t>
  </si>
  <si>
    <t>quart (US liquid) per second</t>
  </si>
  <si>
    <t>AWX</t>
  </si>
  <si>
    <t>Company trading account number</t>
  </si>
  <si>
    <t>L12</t>
  </si>
  <si>
    <t>metre per second kelvin</t>
  </si>
  <si>
    <t>A reference number identifying a company trading account.</t>
  </si>
  <si>
    <t>L13</t>
  </si>
  <si>
    <t>metre per second bar</t>
  </si>
  <si>
    <t>AWY</t>
  </si>
  <si>
    <t>Reserved goods identifier</t>
  </si>
  <si>
    <t>L14</t>
  </si>
  <si>
    <t>square metre hour degree Celsius per kilocalorie (international table)</t>
  </si>
  <si>
    <t>A reference number identifying goods in stock which have been reserved for a party.</t>
  </si>
  <si>
    <t>L15</t>
  </si>
  <si>
    <t>millipascal second per kelvin</t>
  </si>
  <si>
    <t>AWZ</t>
  </si>
  <si>
    <t>Handling and movement reference number</t>
  </si>
  <si>
    <t>L16</t>
  </si>
  <si>
    <t>millipascal second per bar</t>
  </si>
  <si>
    <t>A reference number identifying a previously transmitted cargo/goods handling and movement message.</t>
  </si>
  <si>
    <t>L17</t>
  </si>
  <si>
    <t>milligram per cubic metre kelvin</t>
  </si>
  <si>
    <t>AXA</t>
  </si>
  <si>
    <t>Instruction to despatch reference number</t>
  </si>
  <si>
    <t>L18</t>
  </si>
  <si>
    <t>milligram per cubic metre bar</t>
  </si>
  <si>
    <t>A reference number identifying a previously transmitted instruction to despatch message.</t>
  </si>
  <si>
    <t>L19</t>
  </si>
  <si>
    <t>millilitre per litre</t>
  </si>
  <si>
    <t>AXB</t>
  </si>
  <si>
    <t>Instruction for returns number</t>
  </si>
  <si>
    <t>L2</t>
  </si>
  <si>
    <t>litre per minute</t>
  </si>
  <si>
    <t>A reference number identifying a previously communicated instruction for return message.</t>
  </si>
  <si>
    <t>L20</t>
  </si>
  <si>
    <t>reciprocal cubic millimetre</t>
  </si>
  <si>
    <t>AXC</t>
  </si>
  <si>
    <t>Metered services consumption report number</t>
  </si>
  <si>
    <t>L21</t>
  </si>
  <si>
    <t>cubic millimetre per cubic metre</t>
  </si>
  <si>
    <t>A reference number identifying a previously communicated metered services consumption report.</t>
  </si>
  <si>
    <t>L23</t>
  </si>
  <si>
    <t>mole per hour</t>
  </si>
  <si>
    <t>AXD</t>
  </si>
  <si>
    <t>Order status enquiry number</t>
  </si>
  <si>
    <t>L24</t>
  </si>
  <si>
    <t>mole per kilogram kelvin</t>
  </si>
  <si>
    <t>A reference number to a previously sent order status enquiry.</t>
  </si>
  <si>
    <t>L25</t>
  </si>
  <si>
    <t>mole per kilogram bar</t>
  </si>
  <si>
    <t>AXE</t>
  </si>
  <si>
    <t>Firm booking reference number</t>
  </si>
  <si>
    <t>L26</t>
  </si>
  <si>
    <t>mole per litre kelvin</t>
  </si>
  <si>
    <t>A reference number identifying a previous firm booking.</t>
  </si>
  <si>
    <t>L27</t>
  </si>
  <si>
    <t>mole per litre bar</t>
  </si>
  <si>
    <t>AXF</t>
  </si>
  <si>
    <t>Product inquiry number</t>
  </si>
  <si>
    <t>L28</t>
  </si>
  <si>
    <t>mole per cubic metre kelvin</t>
  </si>
  <si>
    <t>A reference number identifying a previously communicated product inquiry.</t>
  </si>
  <si>
    <t>L29</t>
  </si>
  <si>
    <t>mole per cubic metre bar</t>
  </si>
  <si>
    <t>AXG</t>
  </si>
  <si>
    <t>Split delivery number</t>
  </si>
  <si>
    <t>L30</t>
  </si>
  <si>
    <t>mole per minute</t>
  </si>
  <si>
    <t>A reference number identifying a split delivery.</t>
  </si>
  <si>
    <t>L31</t>
  </si>
  <si>
    <t>milliroentgen aequivalent men</t>
  </si>
  <si>
    <t>AXH</t>
  </si>
  <si>
    <t>Service relation number</t>
  </si>
  <si>
    <t>L32</t>
  </si>
  <si>
    <t>nanogram per kilogram</t>
  </si>
  <si>
    <t>A reference number identifying the relationship between a service provider and a service client, e.g., treatment of a patient in a hospital, usage by a member of a library facility, etc.</t>
  </si>
  <si>
    <t>L33</t>
  </si>
  <si>
    <t>ounce (avoirdupois) per day</t>
  </si>
  <si>
    <t>AXI</t>
  </si>
  <si>
    <t>Serial shipping container code</t>
  </si>
  <si>
    <t>L34</t>
  </si>
  <si>
    <t>ounce (avoirdupois) per hour</t>
  </si>
  <si>
    <t>Reference number identifying a logistic unit.</t>
  </si>
  <si>
    <t>L35</t>
  </si>
  <si>
    <t>ounce (avoirdupois) per minute</t>
  </si>
  <si>
    <t>AXJ</t>
  </si>
  <si>
    <t>Test specification number</t>
  </si>
  <si>
    <t>L36</t>
  </si>
  <si>
    <t>ounce (avoirdupois) per second</t>
  </si>
  <si>
    <t>A reference number identifying a test specification.</t>
  </si>
  <si>
    <t>L37</t>
  </si>
  <si>
    <t>ounce (avoirdupois) per gallon (UK)</t>
  </si>
  <si>
    <t>AXK</t>
  </si>
  <si>
    <t>Transport status report number</t>
  </si>
  <si>
    <t>L38</t>
  </si>
  <si>
    <t>ounce (avoirdupois) per gallon (US)</t>
  </si>
  <si>
    <t>[1125] A reference number identifying a transport status report.</t>
  </si>
  <si>
    <t>L39</t>
  </si>
  <si>
    <t>ounce (avoirdupois) per cubic inch</t>
  </si>
  <si>
    <t>AXL</t>
  </si>
  <si>
    <t>Tooling contract number</t>
  </si>
  <si>
    <t>L40</t>
  </si>
  <si>
    <t>ounce (avoirdupois)-force</t>
  </si>
  <si>
    <t>A reference number of the tooling contract.</t>
  </si>
  <si>
    <t>L41</t>
  </si>
  <si>
    <t>ounce (avoirdupois)-force inch</t>
  </si>
  <si>
    <t>AXM</t>
  </si>
  <si>
    <t>Formula reference number</t>
  </si>
  <si>
    <t>L42</t>
  </si>
  <si>
    <t>picosiemens per metre</t>
  </si>
  <si>
    <t>The reference number which identifies a formula.</t>
  </si>
  <si>
    <t>L43</t>
  </si>
  <si>
    <t>peck (UK)</t>
  </si>
  <si>
    <t>AXN</t>
  </si>
  <si>
    <t>Pre-agreement number</t>
  </si>
  <si>
    <t>L44</t>
  </si>
  <si>
    <t>peck (UK) per day</t>
  </si>
  <si>
    <t>A reference number identifying a pre-agreement.</t>
  </si>
  <si>
    <t>L45</t>
  </si>
  <si>
    <t>peck (UK) per hour</t>
  </si>
  <si>
    <t>AXO</t>
  </si>
  <si>
    <t>Product certification number</t>
  </si>
  <si>
    <t>L46</t>
  </si>
  <si>
    <t>peck (UK) per minute</t>
  </si>
  <si>
    <t>Number assigned by a governing body (or their agents) to a product which certifies compliance with a standard.</t>
  </si>
  <si>
    <t>L47</t>
  </si>
  <si>
    <t>peck (UK) per second</t>
  </si>
  <si>
    <t>AXP</t>
  </si>
  <si>
    <t>Consignment contract number</t>
  </si>
  <si>
    <t>L48</t>
  </si>
  <si>
    <t>peck (US dry) per day</t>
  </si>
  <si>
    <t>Reference number identifying a consignment contract.</t>
  </si>
  <si>
    <t>L49</t>
  </si>
  <si>
    <t>peck (US dry) per hour</t>
  </si>
  <si>
    <t>AXQ</t>
  </si>
  <si>
    <t>Product specification reference number</t>
  </si>
  <si>
    <t>L50</t>
  </si>
  <si>
    <t>peck (US dry) per minute</t>
  </si>
  <si>
    <t>Number assigned by the issuer to his product specification.</t>
  </si>
  <si>
    <t>L51</t>
  </si>
  <si>
    <t>peck (US dry) per second</t>
  </si>
  <si>
    <t>AXR</t>
  </si>
  <si>
    <t>Payroll deduction advice reference</t>
  </si>
  <si>
    <t>L52</t>
  </si>
  <si>
    <t>psi per psi</t>
  </si>
  <si>
    <t>A reference number identifying a payroll deduction advice.</t>
  </si>
  <si>
    <t>L53</t>
  </si>
  <si>
    <t>pint (UK) per day</t>
  </si>
  <si>
    <t>AXS</t>
  </si>
  <si>
    <t>TRACES party identification</t>
  </si>
  <si>
    <t>L54</t>
  </si>
  <si>
    <t>pint (UK) per hour</t>
  </si>
  <si>
    <t>The party identification number used in the European Union's Trade Control and Expert System (TRACES).</t>
  </si>
  <si>
    <t>L55</t>
  </si>
  <si>
    <t>pint (UK) per minute</t>
  </si>
  <si>
    <t>Beginning meter reading actual</t>
  </si>
  <si>
    <t>L56</t>
  </si>
  <si>
    <t>pint (UK) per second</t>
  </si>
  <si>
    <t>Meter reading at the beginning of an invoicing period.</t>
  </si>
  <si>
    <t>L57</t>
  </si>
  <si>
    <t>pint (US liquid) per day</t>
  </si>
  <si>
    <t>Buyer's contract number</t>
  </si>
  <si>
    <t>L58</t>
  </si>
  <si>
    <t>pint (US liquid) per hour</t>
  </si>
  <si>
    <t>Reference number assigned by buyer to a contract.</t>
  </si>
  <si>
    <t>L59</t>
  </si>
  <si>
    <t>pint (US liquid) per minute</t>
  </si>
  <si>
    <t>Bid number</t>
  </si>
  <si>
    <t>L60</t>
  </si>
  <si>
    <t>pint (US liquid) per second</t>
  </si>
  <si>
    <t>Number assigned by a submitter of a bid to his bid.</t>
  </si>
  <si>
    <t>L63</t>
  </si>
  <si>
    <t>slug per day</t>
  </si>
  <si>
    <t>Beginning meter reading estimated</t>
  </si>
  <si>
    <t>L64</t>
  </si>
  <si>
    <t>slug per foot second</t>
  </si>
  <si>
    <t>Meter reading at the beginning of an invoicing period where an actual reading is not available.</t>
  </si>
  <si>
    <t>L65</t>
  </si>
  <si>
    <t>slug per cubic foot</t>
  </si>
  <si>
    <t>House bill of lading number</t>
  </si>
  <si>
    <t>L66</t>
  </si>
  <si>
    <t>slug per hour</t>
  </si>
  <si>
    <t>[1039] Reference number assigned to a house bill of lading.</t>
  </si>
  <si>
    <t>L67</t>
  </si>
  <si>
    <t>slug per minute</t>
  </si>
  <si>
    <t>Bill of lading number</t>
  </si>
  <si>
    <t>L68</t>
  </si>
  <si>
    <t>slug per second</t>
  </si>
  <si>
    <t>Reference number assigned to a bill of lading, see: 1001 = 705.</t>
  </si>
  <si>
    <t>L69</t>
  </si>
  <si>
    <t>tonne per kelvin</t>
  </si>
  <si>
    <t>Consignment identifier, carrier assigned</t>
  </si>
  <si>
    <t>L70</t>
  </si>
  <si>
    <t>tonne per bar</t>
  </si>
  <si>
    <t>[1016] Reference number assigned by a carrier of its agent to identify a specific consignment such as a booking reference number when cargo space is reserved prior to loading.</t>
  </si>
  <si>
    <t>L71</t>
  </si>
  <si>
    <t>tonne per day</t>
  </si>
  <si>
    <t>Blanket order number</t>
  </si>
  <si>
    <t>L72</t>
  </si>
  <si>
    <t>tonne per day kelvin</t>
  </si>
  <si>
    <t>Reference number assigned by the order issuer to a blanket order.</t>
  </si>
  <si>
    <t>L73</t>
  </si>
  <si>
    <t>tonne per day bar</t>
  </si>
  <si>
    <t>Broker or sales office number</t>
  </si>
  <si>
    <t>L74</t>
  </si>
  <si>
    <t>tonne per hour kelvin</t>
  </si>
  <si>
    <t>A number that identifies a broker or sales office.</t>
  </si>
  <si>
    <t>L75</t>
  </si>
  <si>
    <t>tonne per hour bar</t>
  </si>
  <si>
    <t>Batch number/lot number</t>
  </si>
  <si>
    <t>L76</t>
  </si>
  <si>
    <t>tonne per cubic metre kelvin</t>
  </si>
  <si>
    <t>[7338] Reference number assigned by manufacturer to a series of similar products or goods produced under similar conditions.</t>
  </si>
  <si>
    <t>L77</t>
  </si>
  <si>
    <t>tonne per cubic metre bar</t>
  </si>
  <si>
    <t>BTP</t>
  </si>
  <si>
    <t>Battery and accumulator producer registration number</t>
  </si>
  <si>
    <t>L78</t>
  </si>
  <si>
    <t>tonne per minute</t>
  </si>
  <si>
    <t>Registration number of producer of batteries and accumulators.</t>
  </si>
  <si>
    <t>L79</t>
  </si>
  <si>
    <t>tonne per minute kelvin</t>
  </si>
  <si>
    <t>Blended with number</t>
  </si>
  <si>
    <t>L80</t>
  </si>
  <si>
    <t>tonne per minute bar</t>
  </si>
  <si>
    <t>The batch/lot/package number a product is blended with.</t>
  </si>
  <si>
    <t>L81</t>
  </si>
  <si>
    <t>tonne per second</t>
  </si>
  <si>
    <t>IATA Cargo Agent CASS Address number</t>
  </si>
  <si>
    <t>L82</t>
  </si>
  <si>
    <t>tonne per second kelvin</t>
  </si>
  <si>
    <t>Code issued by IATA to identify agent locations for CASS billing purposes.</t>
  </si>
  <si>
    <t>L83</t>
  </si>
  <si>
    <t>tonne per second bar</t>
  </si>
  <si>
    <t>Matching of entries, balanced</t>
  </si>
  <si>
    <t>L84</t>
  </si>
  <si>
    <t>ton (UK shipping)</t>
  </si>
  <si>
    <t>Reference to a balanced matching of entries.</t>
  </si>
  <si>
    <t>L85</t>
  </si>
  <si>
    <t>ton long per day</t>
  </si>
  <si>
    <t>Entry flagging</t>
  </si>
  <si>
    <t>L86</t>
  </si>
  <si>
    <t>ton (US shipping)</t>
  </si>
  <si>
    <t>Reference to a flagging of entries.</t>
  </si>
  <si>
    <t>L87</t>
  </si>
  <si>
    <t>ton short per degree Fahrenheit</t>
  </si>
  <si>
    <t>Matching of entries, unbalanced</t>
  </si>
  <si>
    <t>L88</t>
  </si>
  <si>
    <t>ton short per day</t>
  </si>
  <si>
    <t>Reference to an unbalanced matching of entries.</t>
  </si>
  <si>
    <t>L89</t>
  </si>
  <si>
    <t>ton short per hour degree Fahrenheit</t>
  </si>
  <si>
    <t>Document reference, internal</t>
  </si>
  <si>
    <t>L90</t>
  </si>
  <si>
    <t>ton short per hour psi</t>
  </si>
  <si>
    <t>Internal reference to a document.</t>
  </si>
  <si>
    <t>L91</t>
  </si>
  <si>
    <t>ton short per psi</t>
  </si>
  <si>
    <t>European Value Added Tax identification</t>
  </si>
  <si>
    <t>L92</t>
  </si>
  <si>
    <t>ton (UK long) per cubic yard</t>
  </si>
  <si>
    <t>Value Added Tax identification number according to European regulation.</t>
  </si>
  <si>
    <t>L93</t>
  </si>
  <si>
    <t>ton (US short) per cubic yard</t>
  </si>
  <si>
    <t>Cost accounting document</t>
  </si>
  <si>
    <t>L94</t>
  </si>
  <si>
    <t>ton-force (US short)</t>
  </si>
  <si>
    <t>The reference to a cost accounting document.</t>
  </si>
  <si>
    <t>L95</t>
  </si>
  <si>
    <t>common year</t>
  </si>
  <si>
    <t>Grid operator's customer reference number</t>
  </si>
  <si>
    <t>L96</t>
  </si>
  <si>
    <t>sidereal year</t>
  </si>
  <si>
    <t>A number, assigned by a grid operator, to reference a customer.</t>
  </si>
  <si>
    <t>L98</t>
  </si>
  <si>
    <t>yard per degree Fahrenheit</t>
  </si>
  <si>
    <t>CBA</t>
  </si>
  <si>
    <t>Ticket control number</t>
  </si>
  <si>
    <t>L99</t>
  </si>
  <si>
    <t>yard per psi</t>
  </si>
  <si>
    <t>Reference giving access to all the details associated with the ticket.</t>
  </si>
  <si>
    <t>pound per cubic inch</t>
  </si>
  <si>
    <t>CBB</t>
  </si>
  <si>
    <t>Order shipment grouping reference</t>
  </si>
  <si>
    <t>LAC</t>
  </si>
  <si>
    <t>lactose excess percentage</t>
  </si>
  <si>
    <t>A reference number identifying the grouping of purchase orders into one shipment.</t>
  </si>
  <si>
    <t>pound</t>
  </si>
  <si>
    <t>Credit note number</t>
  </si>
  <si>
    <t>LBT</t>
  </si>
  <si>
    <t>troy pound (US)</t>
  </si>
  <si>
    <t>[1113] Reference number assigned to a credit note.</t>
  </si>
  <si>
    <t>LD</t>
  </si>
  <si>
    <t>litre per day</t>
  </si>
  <si>
    <t>CEC</t>
  </si>
  <si>
    <t>Ceding company</t>
  </si>
  <si>
    <t>LEF</t>
  </si>
  <si>
    <t>leaf</t>
  </si>
  <si>
    <t>Company selling obligations to a third party.</t>
  </si>
  <si>
    <t>linear foot</t>
  </si>
  <si>
    <t>CED</t>
  </si>
  <si>
    <t>Debit letter number</t>
  </si>
  <si>
    <t>LH</t>
  </si>
  <si>
    <t>labour hour</t>
  </si>
  <si>
    <t>Reference number identifying the letter of debit document.</t>
  </si>
  <si>
    <t>link</t>
  </si>
  <si>
    <t>CFE</t>
  </si>
  <si>
    <t>Consignee's further order</t>
  </si>
  <si>
    <t>LM</t>
  </si>
  <si>
    <t>linear metre</t>
  </si>
  <si>
    <t>Reference of an order given by the consignee after departure of the means of transport.</t>
  </si>
  <si>
    <t>LN</t>
  </si>
  <si>
    <t>length</t>
  </si>
  <si>
    <t>CFF</t>
  </si>
  <si>
    <t>Animal farm licence number</t>
  </si>
  <si>
    <t>LO</t>
  </si>
  <si>
    <t>lot  [unit of procurement]</t>
  </si>
  <si>
    <t>Veterinary licence number allocated by a national authority to an animal farm.</t>
  </si>
  <si>
    <t>LP</t>
  </si>
  <si>
    <t>liquid pound</t>
  </si>
  <si>
    <t>CFO</t>
  </si>
  <si>
    <t>Consignor's further order</t>
  </si>
  <si>
    <t>LPA</t>
  </si>
  <si>
    <t>litre of pure alcohol</t>
  </si>
  <si>
    <t>Reference of an order given by the consignor after departure of the means of transport.</t>
  </si>
  <si>
    <t>layer</t>
  </si>
  <si>
    <t>Consignee's order number</t>
  </si>
  <si>
    <t>lump sum</t>
  </si>
  <si>
    <t>A number that identifies a consignee's order.</t>
  </si>
  <si>
    <t>LTN</t>
  </si>
  <si>
    <t>ton (UK) or long ton (US)</t>
  </si>
  <si>
    <t>Customer catalogue number</t>
  </si>
  <si>
    <t>LUB</t>
  </si>
  <si>
    <t>metric ton, lubricating oil</t>
  </si>
  <si>
    <t>Number identifying a catalogue for customer's usage.</t>
  </si>
  <si>
    <t>LUM</t>
  </si>
  <si>
    <t>lumen</t>
  </si>
  <si>
    <t>Cheque number</t>
  </si>
  <si>
    <t>lux</t>
  </si>
  <si>
    <t>Unique number assigned to one specific cheque.</t>
  </si>
  <si>
    <t>linear yard</t>
  </si>
  <si>
    <t>CKN</t>
  </si>
  <si>
    <t>Checking number</t>
  </si>
  <si>
    <t>M1</t>
  </si>
  <si>
    <t>milligram per litre</t>
  </si>
  <si>
    <t>Number assigned by checking party to one specific check action.</t>
  </si>
  <si>
    <t>M10</t>
  </si>
  <si>
    <t>reciprocal cubic yard</t>
  </si>
  <si>
    <t>Credit memo number</t>
  </si>
  <si>
    <t>M11</t>
  </si>
  <si>
    <t>cubic yard per degree Fahrenheit</t>
  </si>
  <si>
    <t>Reference number assigned by issuer to a credit memo.</t>
  </si>
  <si>
    <t>M12</t>
  </si>
  <si>
    <t>cubic yard per day</t>
  </si>
  <si>
    <t>Road consignment note number</t>
  </si>
  <si>
    <t>M13</t>
  </si>
  <si>
    <t>cubic yard per hour</t>
  </si>
  <si>
    <t>Reference number assigned to a road consignment note, see: 1001 = 730.</t>
  </si>
  <si>
    <t>M14</t>
  </si>
  <si>
    <t>cubic yard per psi</t>
  </si>
  <si>
    <t>Carrier's reference number</t>
  </si>
  <si>
    <t>M15</t>
  </si>
  <si>
    <t>cubic yard per minute</t>
  </si>
  <si>
    <t>Reference number assigned by carrier to a consignment.</t>
  </si>
  <si>
    <t>M16</t>
  </si>
  <si>
    <t>cubic yard per second</t>
  </si>
  <si>
    <t>CNO</t>
  </si>
  <si>
    <t>Charges note document attachment indicator</t>
  </si>
  <si>
    <t>M17</t>
  </si>
  <si>
    <t>kilohertz metre</t>
  </si>
  <si>
    <t>[1070] Indication that a charges note has been established and attached to a transport contract document or not.</t>
  </si>
  <si>
    <t>M18</t>
  </si>
  <si>
    <t>gigahertz metre</t>
  </si>
  <si>
    <t>COF</t>
  </si>
  <si>
    <t>Call off order number</t>
  </si>
  <si>
    <t>M19</t>
  </si>
  <si>
    <t>Beaufort</t>
  </si>
  <si>
    <t>A number that identifies a call off order.</t>
  </si>
  <si>
    <t>M20</t>
  </si>
  <si>
    <t>reciprocal megakelvin or megakelvin to the power minus one</t>
  </si>
  <si>
    <t>CP</t>
  </si>
  <si>
    <t>Condition of purchase document number</t>
  </si>
  <si>
    <t>M21</t>
  </si>
  <si>
    <t>reciprocal kilovolt - ampere reciprocal hour</t>
  </si>
  <si>
    <t>Reference number identifying the conditions of purchase relevant to a purchase.</t>
  </si>
  <si>
    <t>M22</t>
  </si>
  <si>
    <t>millilitre per square centimetre minute</t>
  </si>
  <si>
    <t>Customer reference number</t>
  </si>
  <si>
    <t>M23</t>
  </si>
  <si>
    <t>newton per centimetre</t>
  </si>
  <si>
    <t>Reference number assigned by the customer to a transaction.</t>
  </si>
  <si>
    <t>M24</t>
  </si>
  <si>
    <t>ohm kilometre</t>
  </si>
  <si>
    <t>CRN</t>
  </si>
  <si>
    <t>Transport means journey identifier</t>
  </si>
  <si>
    <t>M25</t>
  </si>
  <si>
    <t>percent per degree Celsius</t>
  </si>
  <si>
    <t>[8028] To identify a journey of a means of transport, for example voyage number, flight number, trip number.</t>
  </si>
  <si>
    <t>M26</t>
  </si>
  <si>
    <t>gigaohm per metre</t>
  </si>
  <si>
    <t>Condition of sale document number</t>
  </si>
  <si>
    <t>M27</t>
  </si>
  <si>
    <t>megahertz metre</t>
  </si>
  <si>
    <t>Reference number identifying the conditions of sale relevant to a sale.</t>
  </si>
  <si>
    <t>M29</t>
  </si>
  <si>
    <t>kilogram per kilogram</t>
  </si>
  <si>
    <t>CST</t>
  </si>
  <si>
    <t>Team assignment number</t>
  </si>
  <si>
    <t>M30</t>
  </si>
  <si>
    <t>reciprocal volt - ampere reciprocal second</t>
  </si>
  <si>
    <t>Team number assigned to a group that is responsible for working a particular transaction.</t>
  </si>
  <si>
    <t>M31</t>
  </si>
  <si>
    <t>kilogram per kilometre</t>
  </si>
  <si>
    <t>M32</t>
  </si>
  <si>
    <t>pascal second per litre</t>
  </si>
  <si>
    <t>[1296] Reference number of a contract concluded between parties.</t>
  </si>
  <si>
    <t>M33</t>
  </si>
  <si>
    <t>millimole per litre</t>
  </si>
  <si>
    <t>Consignment identifier, consignor assigned</t>
  </si>
  <si>
    <t>M34</t>
  </si>
  <si>
    <t>newton metre per square metre</t>
  </si>
  <si>
    <t>[1140] Reference number assigned by the consignor to identify a particular consignment.</t>
  </si>
  <si>
    <t>M35</t>
  </si>
  <si>
    <t>millivolt - ampere</t>
  </si>
  <si>
    <t>Container operators reference number</t>
  </si>
  <si>
    <t>M36</t>
  </si>
  <si>
    <t>30-day month</t>
  </si>
  <si>
    <t>Reference number assigned by the party operating or controlling the transport container to a transaction or consignment.</t>
  </si>
  <si>
    <t>M37</t>
  </si>
  <si>
    <t>actual/360</t>
  </si>
  <si>
    <t>Package number</t>
  </si>
  <si>
    <t>M38</t>
  </si>
  <si>
    <t>kilometre per second squared</t>
  </si>
  <si>
    <t>(7070) Reference number identifying a package or carton within a consignment.</t>
  </si>
  <si>
    <t>M39</t>
  </si>
  <si>
    <t>centimetre per second squared</t>
  </si>
  <si>
    <t>Cooperation contract number</t>
  </si>
  <si>
    <t>M4</t>
  </si>
  <si>
    <t>monetary value</t>
  </si>
  <si>
    <t>Number issued by a party concerned given to a contract on cooperation of two or more parties.</t>
  </si>
  <si>
    <t>M40</t>
  </si>
  <si>
    <t>yard per second squared</t>
  </si>
  <si>
    <t>DA</t>
  </si>
  <si>
    <t>Deferment approval number</t>
  </si>
  <si>
    <t>M41</t>
  </si>
  <si>
    <t>millimetre per second squared</t>
  </si>
  <si>
    <t>Number assigned by authorities to a party to approve deferment of payment of tax or duties.</t>
  </si>
  <si>
    <t>M42</t>
  </si>
  <si>
    <t>mile (statute mile) per second squared</t>
  </si>
  <si>
    <t>Debit account number</t>
  </si>
  <si>
    <t>M43</t>
  </si>
  <si>
    <t>mil</t>
  </si>
  <si>
    <t>Reference number assigned by issuer to a debit account.</t>
  </si>
  <si>
    <t>M44</t>
  </si>
  <si>
    <t>revolution</t>
  </si>
  <si>
    <t>Buyer's debtor number</t>
  </si>
  <si>
    <t>M45</t>
  </si>
  <si>
    <t>degree [unit of angle] per second squared</t>
  </si>
  <si>
    <t>Reference number assigned to a debtor.</t>
  </si>
  <si>
    <t>M46</t>
  </si>
  <si>
    <t xml:space="preserve">revolution per minute </t>
  </si>
  <si>
    <t>DI</t>
  </si>
  <si>
    <t>Distributor invoice number</t>
  </si>
  <si>
    <t>M47</t>
  </si>
  <si>
    <t xml:space="preserve">circular mil </t>
  </si>
  <si>
    <t>Reference number assigned by issuer to a distributor invoice.</t>
  </si>
  <si>
    <t>M48</t>
  </si>
  <si>
    <t xml:space="preserve">square mile (based on U.S. survey foot) </t>
  </si>
  <si>
    <t>Debit note number</t>
  </si>
  <si>
    <t>M49</t>
  </si>
  <si>
    <t>chain (based on U.S. survey foot)</t>
  </si>
  <si>
    <t>[1117] Reference number assigned by issuer to a debit note.</t>
  </si>
  <si>
    <t>M5</t>
  </si>
  <si>
    <t>microcurie</t>
  </si>
  <si>
    <t>Document identifier</t>
  </si>
  <si>
    <t>M50</t>
  </si>
  <si>
    <t>furlong</t>
  </si>
  <si>
    <t>[1004] Reference number identifying a specific document.</t>
  </si>
  <si>
    <t>M51</t>
  </si>
  <si>
    <t xml:space="preserve">foot (U.S. survey) </t>
  </si>
  <si>
    <t>DQ</t>
  </si>
  <si>
    <t>Delivery note number</t>
  </si>
  <si>
    <t>M52</t>
  </si>
  <si>
    <t xml:space="preserve">mile (based on U.S. survey foot) </t>
  </si>
  <si>
    <t>[1033] Reference number assigned by the issuer to a delivery note.</t>
  </si>
  <si>
    <t>M53</t>
  </si>
  <si>
    <t>metre per pascal</t>
  </si>
  <si>
    <t>Dock receipt number</t>
  </si>
  <si>
    <t>M55</t>
  </si>
  <si>
    <t>metre per radiant</t>
  </si>
  <si>
    <t>Number of the cargo receipt submitted when cargo is delivered to a marine terminal.</t>
  </si>
  <si>
    <t>M56</t>
  </si>
  <si>
    <t>shake</t>
  </si>
  <si>
    <t>Ending meter reading actual</t>
  </si>
  <si>
    <t>M57</t>
  </si>
  <si>
    <t xml:space="preserve">mile per minute </t>
  </si>
  <si>
    <t>Meter reading at the end of an invoicing period.</t>
  </si>
  <si>
    <t>M58</t>
  </si>
  <si>
    <t xml:space="preserve">mile per second </t>
  </si>
  <si>
    <t>Embargo permit number</t>
  </si>
  <si>
    <t>M59</t>
  </si>
  <si>
    <t>metre per second pascal</t>
  </si>
  <si>
    <t>Reference number assigned by issuer to an embargo permit.</t>
  </si>
  <si>
    <t>M60</t>
  </si>
  <si>
    <t>metre per hour</t>
  </si>
  <si>
    <t>ED</t>
  </si>
  <si>
    <t>Export declaration</t>
  </si>
  <si>
    <t>M61</t>
  </si>
  <si>
    <t>inch per year</t>
  </si>
  <si>
    <t>Number assigned by the exporter to his export declaration number submitted to an authority.</t>
  </si>
  <si>
    <t>M62</t>
  </si>
  <si>
    <t xml:space="preserve">kilometre per second </t>
  </si>
  <si>
    <t>Ending meter reading estimated</t>
  </si>
  <si>
    <t>M63</t>
  </si>
  <si>
    <t>inch per minute</t>
  </si>
  <si>
    <t>Meter reading at the end of an invoicing period where an actual reading is not available.</t>
  </si>
  <si>
    <t>M64</t>
  </si>
  <si>
    <t>yard per second</t>
  </si>
  <si>
    <t>EEP</t>
  </si>
  <si>
    <t>Electrical and electronic equipment producer registration  number</t>
  </si>
  <si>
    <t>M65</t>
  </si>
  <si>
    <t>yard per minute</t>
  </si>
  <si>
    <t>Registration number of producer of electrical and electronic equipment.</t>
  </si>
  <si>
    <t>M66</t>
  </si>
  <si>
    <t>yard per hour</t>
  </si>
  <si>
    <t>EI</t>
  </si>
  <si>
    <t>Employer's identification number</t>
  </si>
  <si>
    <t>M67</t>
  </si>
  <si>
    <t>acre-foot (based on U.S. survey foot)</t>
  </si>
  <si>
    <t>Number issued by an authority to identify an employer.</t>
  </si>
  <si>
    <t>M68</t>
  </si>
  <si>
    <t>cord (128 ft3)</t>
  </si>
  <si>
    <t>Embargo number</t>
  </si>
  <si>
    <t>M69</t>
  </si>
  <si>
    <t>cubic mile (UK statute)</t>
  </si>
  <si>
    <t>Number assigned to specific goods or a family of goods in a classification of embargo measures.</t>
  </si>
  <si>
    <t>M7</t>
  </si>
  <si>
    <t>micro-inch</t>
  </si>
  <si>
    <t>Equipment number</t>
  </si>
  <si>
    <t>M70</t>
  </si>
  <si>
    <t xml:space="preserve">ton, register </t>
  </si>
  <si>
    <t>Number assigned by the manufacturer to specific equipment.</t>
  </si>
  <si>
    <t>M71</t>
  </si>
  <si>
    <t>cubic metre per pascal</t>
  </si>
  <si>
    <t>Container/equipment receipt number</t>
  </si>
  <si>
    <t>M72</t>
  </si>
  <si>
    <t>bel</t>
  </si>
  <si>
    <t>Number of the Equipment Interchange Receipt issued for full or empty equipment received.</t>
  </si>
  <si>
    <t>M73</t>
  </si>
  <si>
    <t>kilogram per cubic metre pascal</t>
  </si>
  <si>
    <t>Exporter's reference number</t>
  </si>
  <si>
    <t>M74</t>
  </si>
  <si>
    <t>kilogram per pascal</t>
  </si>
  <si>
    <t>Reference to a party exporting goods.</t>
  </si>
  <si>
    <t>M75</t>
  </si>
  <si>
    <t>kilopound-force</t>
  </si>
  <si>
    <t>Excess transportation number</t>
  </si>
  <si>
    <t>M76</t>
  </si>
  <si>
    <t>poundal</t>
  </si>
  <si>
    <t>(1041) Number assigned to excess transport.</t>
  </si>
  <si>
    <t>M77</t>
  </si>
  <si>
    <t>kilogram metre per second squared</t>
  </si>
  <si>
    <t>EX</t>
  </si>
  <si>
    <t>Export permit identifier</t>
  </si>
  <si>
    <t>M78</t>
  </si>
  <si>
    <t>pond</t>
  </si>
  <si>
    <t>[1208] Reference number to identify an export licence or permit.</t>
  </si>
  <si>
    <t>M79</t>
  </si>
  <si>
    <t xml:space="preserve">square foot per hour </t>
  </si>
  <si>
    <t>Fiscal number</t>
  </si>
  <si>
    <t>M80</t>
  </si>
  <si>
    <t>stokes per pascal</t>
  </si>
  <si>
    <t>Tax payer's number. Number assigned to individual persons as well as to corporates by a public institution; this number is different from the VAT registration number.</t>
  </si>
  <si>
    <t>M81</t>
  </si>
  <si>
    <t>square centimetre per second</t>
  </si>
  <si>
    <t>Consignment identifier, freight forwarder assigned</t>
  </si>
  <si>
    <t>M82</t>
  </si>
  <si>
    <t>square metre per second pascal</t>
  </si>
  <si>
    <t>[1460] Reference number assigned by the freight forwarder to identify a particular consignment.</t>
  </si>
  <si>
    <t>M83</t>
  </si>
  <si>
    <t xml:space="preserve">denier </t>
  </si>
  <si>
    <t>File line identifier</t>
  </si>
  <si>
    <t>M84</t>
  </si>
  <si>
    <t xml:space="preserve">pound per yard </t>
  </si>
  <si>
    <t>Number assigned by the file issuer or sender to identify a specific line.</t>
  </si>
  <si>
    <t>M85</t>
  </si>
  <si>
    <t>ton, assay</t>
  </si>
  <si>
    <t>FLW</t>
  </si>
  <si>
    <t>Flow reference number</t>
  </si>
  <si>
    <t>M86</t>
  </si>
  <si>
    <t>pfund</t>
  </si>
  <si>
    <t>Number given to a usual sender which has regular expeditions of the same goods, to the same destination, defining all general conditions of the transport.</t>
  </si>
  <si>
    <t>M87</t>
  </si>
  <si>
    <t>kilogram per second pascal</t>
  </si>
  <si>
    <t>FN</t>
  </si>
  <si>
    <t>Freight bill number</t>
  </si>
  <si>
    <t>M88</t>
  </si>
  <si>
    <t>tonne per month</t>
  </si>
  <si>
    <t>Reference number assigned by issuing party to a freight bill.</t>
  </si>
  <si>
    <t>M89</t>
  </si>
  <si>
    <t>tonne per year</t>
  </si>
  <si>
    <t>Foreign exchange</t>
  </si>
  <si>
    <t>M9</t>
  </si>
  <si>
    <t>million Btu per 1000 cubic foot</t>
  </si>
  <si>
    <t>Exchange of two currencies at an agreed rate.</t>
  </si>
  <si>
    <t>M90</t>
  </si>
  <si>
    <t>kilopound per hour</t>
  </si>
  <si>
    <t>Final sequence number</t>
  </si>
  <si>
    <t>M91</t>
  </si>
  <si>
    <t>pound per pound</t>
  </si>
  <si>
    <t>A number that identifies the final sequence.</t>
  </si>
  <si>
    <t>M92</t>
  </si>
  <si>
    <t>pound-force foot</t>
  </si>
  <si>
    <t>FT</t>
  </si>
  <si>
    <t>Free zone identifier</t>
  </si>
  <si>
    <t>M93</t>
  </si>
  <si>
    <t>newton metre per radian</t>
  </si>
  <si>
    <t>Identifier to specify the territory of a State where any goods introduced are generally regarded, insofar as import duties and taxes are concerned, as being outside the Customs territory and are not subject to usual Customs control (CCC).</t>
  </si>
  <si>
    <t>M94</t>
  </si>
  <si>
    <t>kilogram metre</t>
  </si>
  <si>
    <t>FV</t>
  </si>
  <si>
    <t>File version number</t>
  </si>
  <si>
    <t>M95</t>
  </si>
  <si>
    <t>poundal foot</t>
  </si>
  <si>
    <t>Number given to a version of an identified file.</t>
  </si>
  <si>
    <t>M96</t>
  </si>
  <si>
    <t>poundal inch</t>
  </si>
  <si>
    <t>FX</t>
  </si>
  <si>
    <t>Foreign exchange contract number</t>
  </si>
  <si>
    <t>M97</t>
  </si>
  <si>
    <t>dyne metre</t>
  </si>
  <si>
    <t>Reference number identifying a foreign exchange contract.</t>
  </si>
  <si>
    <t>M98</t>
  </si>
  <si>
    <t>kilogram centimetre per second</t>
  </si>
  <si>
    <t>Standard's number</t>
  </si>
  <si>
    <t>M99</t>
  </si>
  <si>
    <t>gram centimetre per second</t>
  </si>
  <si>
    <t>Number to identify a standardization description (e.g. ISO 9375).</t>
  </si>
  <si>
    <t>MAH</t>
  </si>
  <si>
    <t>megavolt ampere reactive hour</t>
  </si>
  <si>
    <t>GC</t>
  </si>
  <si>
    <t>Government contract number</t>
  </si>
  <si>
    <t>MAL</t>
  </si>
  <si>
    <t>megalitre</t>
  </si>
  <si>
    <t>Number assigned to a specific government/public contract.</t>
  </si>
  <si>
    <t>MAM</t>
  </si>
  <si>
    <t>megametre</t>
  </si>
  <si>
    <t>Standard's code number</t>
  </si>
  <si>
    <t>megavar</t>
  </si>
  <si>
    <t>Number to identify a specific parameter within a standardization description (e.g. M5 for screws or DIN A4 for paper).</t>
  </si>
  <si>
    <t>MBE</t>
  </si>
  <si>
    <t>thousand standard brick equivalent</t>
  </si>
  <si>
    <t>GDN</t>
  </si>
  <si>
    <t>General declaration number</t>
  </si>
  <si>
    <t>MBF</t>
  </si>
  <si>
    <t>thousand board foot</t>
  </si>
  <si>
    <t>Number of the declaration of incoming goods out of a vessel.</t>
  </si>
  <si>
    <t>MBR</t>
  </si>
  <si>
    <t>millibar</t>
  </si>
  <si>
    <t>Government reference number</t>
  </si>
  <si>
    <t>microgram</t>
  </si>
  <si>
    <t>A number that identifies a government reference.</t>
  </si>
  <si>
    <t>MCU</t>
  </si>
  <si>
    <t>millicurie</t>
  </si>
  <si>
    <t>Harmonised system number</t>
  </si>
  <si>
    <t>air dry metric ton</t>
  </si>
  <si>
    <t>Number specifying the goods classification under the Harmonised Commodity Description and Coding System of the Customs Co-operation Council (CCC).</t>
  </si>
  <si>
    <t>MGM</t>
  </si>
  <si>
    <t>milligram</t>
  </si>
  <si>
    <t>HWB</t>
  </si>
  <si>
    <t>House waybill number</t>
  </si>
  <si>
    <t>MHZ</t>
  </si>
  <si>
    <t>megahertz</t>
  </si>
  <si>
    <t>Reference number assigned to a house waybill, see: 1001 = 703.</t>
  </si>
  <si>
    <t>MIK</t>
  </si>
  <si>
    <t>square mile (statute mile)</t>
  </si>
  <si>
    <t>Internal vendor number</t>
  </si>
  <si>
    <t>MIL</t>
  </si>
  <si>
    <t>thousand</t>
  </si>
  <si>
    <t>Number identifying the company-internal vending department/unit.</t>
  </si>
  <si>
    <t>MIO</t>
  </si>
  <si>
    <t>million</t>
  </si>
  <si>
    <t>In bond number</t>
  </si>
  <si>
    <t>MIU</t>
  </si>
  <si>
    <t>million international unit</t>
  </si>
  <si>
    <t>Customs assigned number that is used to control the movement of imported cargo prior to its formal Customs clearing.</t>
  </si>
  <si>
    <t>Square Metre Day</t>
  </si>
  <si>
    <t>ICA</t>
  </si>
  <si>
    <t>IATA cargo agent code number</t>
  </si>
  <si>
    <t>MKM</t>
  </si>
  <si>
    <t>Square Metre Month</t>
  </si>
  <si>
    <t>Code issued by IATA identify each IATA Cargo Agent whose name is entered on the Cargo Agency List.</t>
  </si>
  <si>
    <t>MKW</t>
  </si>
  <si>
    <t>Square Metre Week</t>
  </si>
  <si>
    <t>ICE</t>
  </si>
  <si>
    <t>Insurance certificate reference number</t>
  </si>
  <si>
    <t>MLD</t>
  </si>
  <si>
    <t>milliard</t>
  </si>
  <si>
    <t>A number that identifies an insurance certificate reference.</t>
  </si>
  <si>
    <t>square millimetre</t>
  </si>
  <si>
    <t>ICO</t>
  </si>
  <si>
    <t>Insurance contract reference number</t>
  </si>
  <si>
    <t>MMQ</t>
  </si>
  <si>
    <t>cubic millimetre</t>
  </si>
  <si>
    <t>A number that identifies an insurance contract reference.</t>
  </si>
  <si>
    <t>MND</t>
  </si>
  <si>
    <t>kilogram, dry weight</t>
  </si>
  <si>
    <t>II</t>
  </si>
  <si>
    <t>Initial sample inspection report number</t>
  </si>
  <si>
    <t>MNJ</t>
  </si>
  <si>
    <t>Mega Joule per Normalised cubic Metre</t>
  </si>
  <si>
    <t>Inspection report number given to the initial sample inspection.</t>
  </si>
  <si>
    <t>MPA</t>
  </si>
  <si>
    <t>megapascal</t>
  </si>
  <si>
    <t>Internal order number</t>
  </si>
  <si>
    <t>MQD</t>
  </si>
  <si>
    <t>Cubic Metre Day</t>
  </si>
  <si>
    <t>Number assigned to an order for internal handling/follow up.</t>
  </si>
  <si>
    <t>MQM</t>
  </si>
  <si>
    <t>Cubic Metre Month</t>
  </si>
  <si>
    <t>INB</t>
  </si>
  <si>
    <t>Intermediary broker</t>
  </si>
  <si>
    <t>MQS</t>
  </si>
  <si>
    <t>cubic metre per second</t>
  </si>
  <si>
    <t>A number that identifies an intermediary broker.</t>
  </si>
  <si>
    <t>MQW</t>
  </si>
  <si>
    <t>Cubic Metre Week</t>
  </si>
  <si>
    <t>INN</t>
  </si>
  <si>
    <t>Interchange number new</t>
  </si>
  <si>
    <t>MRD</t>
  </si>
  <si>
    <t>Metre Day</t>
  </si>
  <si>
    <t>Number assigned by the interchange sender to identify one specific interchange. This number points to the actual interchange.</t>
  </si>
  <si>
    <t>MRM</t>
  </si>
  <si>
    <t>Metre Month</t>
  </si>
  <si>
    <t>INO</t>
  </si>
  <si>
    <t>Interchange number old</t>
  </si>
  <si>
    <t>MRW</t>
  </si>
  <si>
    <t>Metre Week</t>
  </si>
  <si>
    <t>Number assigned by the interchange sender to identify one specific interchange. This number points to the previous interchange.</t>
  </si>
  <si>
    <t>MSK</t>
  </si>
  <si>
    <t>metre per second squared</t>
  </si>
  <si>
    <t>IP</t>
  </si>
  <si>
    <t>Import permit identifier</t>
  </si>
  <si>
    <t>MTS</t>
  </si>
  <si>
    <t>metre per second</t>
  </si>
  <si>
    <t>[1107] Reference number to identify an import licence or permit.</t>
  </si>
  <si>
    <t>MTZ</t>
  </si>
  <si>
    <t>milihertz</t>
  </si>
  <si>
    <t>Invoice number suffix</t>
  </si>
  <si>
    <t>MVA</t>
  </si>
  <si>
    <t>megavolt - ampere</t>
  </si>
  <si>
    <t>A number added at the end of an invoice number.</t>
  </si>
  <si>
    <t>N1</t>
  </si>
  <si>
    <t>pen calorie</t>
  </si>
  <si>
    <t>Internal customer number</t>
  </si>
  <si>
    <t>N10</t>
  </si>
  <si>
    <t>pound foot per second</t>
  </si>
  <si>
    <t>Number assigned by a seller, supplier etc. to identify a customer within his enterprise.</t>
  </si>
  <si>
    <t>N11</t>
  </si>
  <si>
    <t>pound inch per second</t>
  </si>
  <si>
    <t>Invoice document identifier</t>
  </si>
  <si>
    <t>N12</t>
  </si>
  <si>
    <t>Pferdestaerke</t>
  </si>
  <si>
    <t>[1334] Reference number to identify an invoice.</t>
  </si>
  <si>
    <t>N13</t>
  </si>
  <si>
    <t>centimetre of mercury (0 ºC)</t>
  </si>
  <si>
    <t>JB</t>
  </si>
  <si>
    <t>Job number</t>
  </si>
  <si>
    <t>N14</t>
  </si>
  <si>
    <t>centimetre of water (4 ºC)</t>
  </si>
  <si>
    <t>[1043] Identifies a piece of work.</t>
  </si>
  <si>
    <t>N15</t>
  </si>
  <si>
    <t>foot of water (39.2 ºF)</t>
  </si>
  <si>
    <t>Ending job sequence number</t>
  </si>
  <si>
    <t>N16</t>
  </si>
  <si>
    <t>inch of mercury (32 ºF)</t>
  </si>
  <si>
    <t>A number that identifies the ending job sequence.</t>
  </si>
  <si>
    <t>N17</t>
  </si>
  <si>
    <t>inch of mercury (60 ºF)</t>
  </si>
  <si>
    <t>Shipping label serial number</t>
  </si>
  <si>
    <t>N18</t>
  </si>
  <si>
    <t>inch of water (39.2 ºF)</t>
  </si>
  <si>
    <t>The serial number on a shipping label.</t>
  </si>
  <si>
    <t>N19</t>
  </si>
  <si>
    <t>inch of water (60 ºF)</t>
  </si>
  <si>
    <t>Loading authorisation identifier</t>
  </si>
  <si>
    <t>N20</t>
  </si>
  <si>
    <t>kip per square inch</t>
  </si>
  <si>
    <t>[4092] Identifier assigned to the loading authorisation granted by the forwarding location e.g. railway or airport, when the consignment is subject to traffic limitations.</t>
  </si>
  <si>
    <t>N21</t>
  </si>
  <si>
    <t xml:space="preserve">poundal per square foot </t>
  </si>
  <si>
    <t>LAR</t>
  </si>
  <si>
    <t>Lower number in range</t>
  </si>
  <si>
    <t>N22</t>
  </si>
  <si>
    <t xml:space="preserve">ounce (avoirdupois) per square inch </t>
  </si>
  <si>
    <t>Lower number in a range of numbers.</t>
  </si>
  <si>
    <t>N23</t>
  </si>
  <si>
    <t>conventional metre of water</t>
  </si>
  <si>
    <t>Lockbox</t>
  </si>
  <si>
    <t>N24</t>
  </si>
  <si>
    <t>gram per square millimetre</t>
  </si>
  <si>
    <t>Type of cash management system offered by financial institutions to provide for collection of customers 'receivables'.</t>
  </si>
  <si>
    <t>N25</t>
  </si>
  <si>
    <t>pound per square yard</t>
  </si>
  <si>
    <t>Letter of credit number</t>
  </si>
  <si>
    <t>N26</t>
  </si>
  <si>
    <t>poundal per square inch</t>
  </si>
  <si>
    <t>Reference number identifying the letter of credit document.</t>
  </si>
  <si>
    <t>N27</t>
  </si>
  <si>
    <t xml:space="preserve">foot to the fourth power </t>
  </si>
  <si>
    <t>Document line identifier</t>
  </si>
  <si>
    <t>N28</t>
  </si>
  <si>
    <t>cubic decimetre per kilogram</t>
  </si>
  <si>
    <t>[1156] To identify a line of a document.</t>
  </si>
  <si>
    <t>N29</t>
  </si>
  <si>
    <t>cubic foot per pound</t>
  </si>
  <si>
    <t>Load planning number</t>
  </si>
  <si>
    <t>N3</t>
  </si>
  <si>
    <t>print point</t>
  </si>
  <si>
    <t>The reference that identifies the load planning number.</t>
  </si>
  <si>
    <t>N30</t>
  </si>
  <si>
    <t>cubic inch per pound</t>
  </si>
  <si>
    <t>LRC</t>
  </si>
  <si>
    <t>Reservation office identifier</t>
  </si>
  <si>
    <t>N31</t>
  </si>
  <si>
    <t>kilonewton per metre</t>
  </si>
  <si>
    <t>Reference to the office where a reservation was made.</t>
  </si>
  <si>
    <t>N32</t>
  </si>
  <si>
    <t>poundal per inch</t>
  </si>
  <si>
    <t>Bar coded label serial number</t>
  </si>
  <si>
    <t>N33</t>
  </si>
  <si>
    <t>pound-force per yard</t>
  </si>
  <si>
    <t>The serial number on a bar code label.</t>
  </si>
  <si>
    <t>N34</t>
  </si>
  <si>
    <t xml:space="preserve">poundal second per square foot </t>
  </si>
  <si>
    <t>Ship notice/manifest number</t>
  </si>
  <si>
    <t>N35</t>
  </si>
  <si>
    <t>poise per pascal</t>
  </si>
  <si>
    <t>The number assigned to a ship notice or manifest.</t>
  </si>
  <si>
    <t>N36</t>
  </si>
  <si>
    <t>newton second per square metre</t>
  </si>
  <si>
    <t>MB</t>
  </si>
  <si>
    <t>Master bill of lading number</t>
  </si>
  <si>
    <t>N37</t>
  </si>
  <si>
    <t>kilogram per metre second</t>
  </si>
  <si>
    <t>Reference number assigned to a master bill of lading, see: 1001 = 704.</t>
  </si>
  <si>
    <t>N38</t>
  </si>
  <si>
    <t>kilogram per metre minute</t>
  </si>
  <si>
    <t>Manufacturer's part number</t>
  </si>
  <si>
    <t>N39</t>
  </si>
  <si>
    <t>kilogram per metre day</t>
  </si>
  <si>
    <t>Reference number assigned by the manufacturer to his product or part.</t>
  </si>
  <si>
    <t>N40</t>
  </si>
  <si>
    <t>kilogram per metre hour</t>
  </si>
  <si>
    <t>Meter unit number</t>
  </si>
  <si>
    <t>N41</t>
  </si>
  <si>
    <t>gram per centimetre second</t>
  </si>
  <si>
    <t>Number identifying a unique meter unit.</t>
  </si>
  <si>
    <t>N42</t>
  </si>
  <si>
    <t>poundal second per square inch</t>
  </si>
  <si>
    <t>Manufacturing order number</t>
  </si>
  <si>
    <t>N43</t>
  </si>
  <si>
    <t>pound per foot minute</t>
  </si>
  <si>
    <t>Reference number assigned by manufacturer for a given production quantity of products.</t>
  </si>
  <si>
    <t>N44</t>
  </si>
  <si>
    <t>pound per foot day</t>
  </si>
  <si>
    <t>Message recipient</t>
  </si>
  <si>
    <t>N45</t>
  </si>
  <si>
    <t>cubic metre per second pascal</t>
  </si>
  <si>
    <t>A number that identifies the message recipient.</t>
  </si>
  <si>
    <t>N46</t>
  </si>
  <si>
    <t>foot poundal</t>
  </si>
  <si>
    <t>MRN</t>
  </si>
  <si>
    <t>Mailing reference number</t>
  </si>
  <si>
    <t>N47</t>
  </si>
  <si>
    <t>inch poundal</t>
  </si>
  <si>
    <t>Identifies the party designated by the importer to receive certain customs correspondence in lieu of its being mailed directly to the importer.</t>
  </si>
  <si>
    <t>N48</t>
  </si>
  <si>
    <t xml:space="preserve">watt per square centimetre </t>
  </si>
  <si>
    <t>Message sender</t>
  </si>
  <si>
    <t>N49</t>
  </si>
  <si>
    <t xml:space="preserve">watt per square inch </t>
  </si>
  <si>
    <t>A number that identifies the message sender.</t>
  </si>
  <si>
    <t>N50</t>
  </si>
  <si>
    <t>British thermal unit (international table) per square foot hour</t>
  </si>
  <si>
    <t>MSS</t>
  </si>
  <si>
    <t>Manufacturer's material safety data sheet number</t>
  </si>
  <si>
    <t>N51</t>
  </si>
  <si>
    <t>British thermal unit (thermochemical) per square foot hour</t>
  </si>
  <si>
    <t>A number that identifies a manufacturer's material safety data sheet.</t>
  </si>
  <si>
    <t>N52</t>
  </si>
  <si>
    <t>British thermal unit (thermochemical) per square foot minute</t>
  </si>
  <si>
    <t>MWB</t>
  </si>
  <si>
    <t>Master air waybill number</t>
  </si>
  <si>
    <t>N53</t>
  </si>
  <si>
    <t>British thermal unit (international table) per square foot second</t>
  </si>
  <si>
    <t>Reference number assigned to a master air waybill, see: 1001 = 741.</t>
  </si>
  <si>
    <t>N54</t>
  </si>
  <si>
    <t>British thermal unit (thermochemical) per square foot second</t>
  </si>
  <si>
    <t>North American hazardous goods classification number</t>
  </si>
  <si>
    <t>N55</t>
  </si>
  <si>
    <t>British thermal unit (international table) per square inch second</t>
  </si>
  <si>
    <t>Reference to materials designated as hazardous for purposes of transportation in North American commerce.</t>
  </si>
  <si>
    <t>N56</t>
  </si>
  <si>
    <t>calorie (thermochemical) per square centimetre minute</t>
  </si>
  <si>
    <t>Nota Fiscal</t>
  </si>
  <si>
    <t>N57</t>
  </si>
  <si>
    <t>calorie (thermochemical) per square centimetre second</t>
  </si>
  <si>
    <t>Nota Fiscal is a registration number for shipments / deliveries within Brazil, issued by the local tax authorities and mandated for each shipment.</t>
  </si>
  <si>
    <t>N58</t>
  </si>
  <si>
    <t xml:space="preserve">British thermal unit (international table) per cubic foot </t>
  </si>
  <si>
    <t>OH</t>
  </si>
  <si>
    <t>Current invoice number</t>
  </si>
  <si>
    <t>N59</t>
  </si>
  <si>
    <t>British thermal unit (thermochemical) per cubic foot</t>
  </si>
  <si>
    <t>Reference number identifying the current invoice.</t>
  </si>
  <si>
    <t>N60</t>
  </si>
  <si>
    <t>British thermal unit (international table) per degree Fahrenheit</t>
  </si>
  <si>
    <t>OI</t>
  </si>
  <si>
    <t>Previous invoice number</t>
  </si>
  <si>
    <t>N61</t>
  </si>
  <si>
    <t>British thermal unit (thermochemical) per degree Fahrenheit</t>
  </si>
  <si>
    <t>Reference number identifying a previously issued invoice.</t>
  </si>
  <si>
    <t>N62</t>
  </si>
  <si>
    <t>British thermal unit (international table) per degree Rankine</t>
  </si>
  <si>
    <t>Order document identifier, buyer assigned</t>
  </si>
  <si>
    <t>N63</t>
  </si>
  <si>
    <t>British thermal unit (thermochemical) per degree Rankine</t>
  </si>
  <si>
    <t>[1022] Identifier assigned by the buyer to an order.</t>
  </si>
  <si>
    <t>N64</t>
  </si>
  <si>
    <t>British thermal unit (thermochemical) per pound degree Rankine</t>
  </si>
  <si>
    <t>OP</t>
  </si>
  <si>
    <t>Original purchase order</t>
  </si>
  <si>
    <t>N65</t>
  </si>
  <si>
    <t>kilocalorie (international table) per gram kelvin</t>
  </si>
  <si>
    <t>Reference to the order previously sent.</t>
  </si>
  <si>
    <t>N66</t>
  </si>
  <si>
    <t xml:space="preserve">British thermal unit (39 ºF) </t>
  </si>
  <si>
    <t>OR</t>
  </si>
  <si>
    <t>General order number</t>
  </si>
  <si>
    <t>N67</t>
  </si>
  <si>
    <t>British thermal unit (59 ºF)</t>
  </si>
  <si>
    <t>Customs number assigned to imported merchandise that has been left unclaimed and subsequently moved to a Customs bonded warehouse for storage.</t>
  </si>
  <si>
    <t>N68</t>
  </si>
  <si>
    <t xml:space="preserve">British thermal unit (60 ºF) </t>
  </si>
  <si>
    <t>PB</t>
  </si>
  <si>
    <t>Payer's financial institution account number</t>
  </si>
  <si>
    <t>N69</t>
  </si>
  <si>
    <t xml:space="preserve">calorie (20 ºC) </t>
  </si>
  <si>
    <t>Originated company account number (ACH transfer), check, draft or wire.</t>
  </si>
  <si>
    <t>N70</t>
  </si>
  <si>
    <t>quad (1015 BtuIT)</t>
  </si>
  <si>
    <t>Production code</t>
  </si>
  <si>
    <t>N71</t>
  </si>
  <si>
    <t>therm (EC)</t>
  </si>
  <si>
    <t>Number assigned by the manufacturer to a specified article or batch to identify the manufacturing date etc. for subsequent reference.</t>
  </si>
  <si>
    <t>N72</t>
  </si>
  <si>
    <t>therm (U.S.)</t>
  </si>
  <si>
    <t>Promotion deal number</t>
  </si>
  <si>
    <t>N73</t>
  </si>
  <si>
    <t>British thermal unit (thermochemical) per pound</t>
  </si>
  <si>
    <t>Number assigned by a vendor to a special promotion activity.</t>
  </si>
  <si>
    <t>N74</t>
  </si>
  <si>
    <t>British thermal unit (international table) per hour square foot degree Fahrenheit</t>
  </si>
  <si>
    <t>Plant number</t>
  </si>
  <si>
    <t>N75</t>
  </si>
  <si>
    <t>British thermal unit (thermochemical) per hour square foot degree Fahrenheit</t>
  </si>
  <si>
    <t>A number that identifies a plant.</t>
  </si>
  <si>
    <t>N76</t>
  </si>
  <si>
    <t>British thermal unit (international table) per second square foot degree Fahrenheit</t>
  </si>
  <si>
    <t>Prime contractor contract number</t>
  </si>
  <si>
    <t>N77</t>
  </si>
  <si>
    <t>British thermal unit (thermochemical) per second square foot degree Fahrenheit</t>
  </si>
  <si>
    <t>Reference number assigned by the client to the contract of the prime contractor.</t>
  </si>
  <si>
    <t>N78</t>
  </si>
  <si>
    <t>kilowatt per square metre kelvin</t>
  </si>
  <si>
    <t>PI</t>
  </si>
  <si>
    <t>Price list version number</t>
  </si>
  <si>
    <t>N79</t>
  </si>
  <si>
    <t>kelvin per pascal</t>
  </si>
  <si>
    <t>A number that identifies the version of a price list.</t>
  </si>
  <si>
    <t>N80</t>
  </si>
  <si>
    <t>watt per metre degree Celsius</t>
  </si>
  <si>
    <t>Packing list number</t>
  </si>
  <si>
    <t>N81</t>
  </si>
  <si>
    <t>kilowatt per metre kelvin</t>
  </si>
  <si>
    <t>[1014] Reference number assigned to a packing list.</t>
  </si>
  <si>
    <t>N82</t>
  </si>
  <si>
    <t>kilowatt per metre degree Celsius</t>
  </si>
  <si>
    <t>Price list number</t>
  </si>
  <si>
    <t>N83</t>
  </si>
  <si>
    <t>metre per degree Celcius metre</t>
  </si>
  <si>
    <t>Reference number assigned to a price list.</t>
  </si>
  <si>
    <t>N84</t>
  </si>
  <si>
    <t>degree Fahrenheit hour per British thermal unit (international table)</t>
  </si>
  <si>
    <t>POR</t>
  </si>
  <si>
    <t>Purchase order response number</t>
  </si>
  <si>
    <t>N85</t>
  </si>
  <si>
    <t>degree Fahrenheit hour per British thermal unit (thermochemical)</t>
  </si>
  <si>
    <t>Reference number assigned by the seller to an order response.</t>
  </si>
  <si>
    <t>N86</t>
  </si>
  <si>
    <t>degree Fahrenheit second per British thermal unit (international table)</t>
  </si>
  <si>
    <t>PP</t>
  </si>
  <si>
    <t>Purchase order change number</t>
  </si>
  <si>
    <t>N87</t>
  </si>
  <si>
    <t>degree Fahrenheit second per British thermal unit (thermochemical)</t>
  </si>
  <si>
    <t>Reference number assigned by a buyer for a revision of a purchase order.</t>
  </si>
  <si>
    <t>N88</t>
  </si>
  <si>
    <t>degree Fahrenheit hour square foot per British thermal unit (international table) inch</t>
  </si>
  <si>
    <t>PQ</t>
  </si>
  <si>
    <t>Payment reference</t>
  </si>
  <si>
    <t>N89</t>
  </si>
  <si>
    <t>degree Fahrenheit hour square foot per British thermal unit (thermochemical) inch</t>
  </si>
  <si>
    <t>Reference number assigned to a payment.</t>
  </si>
  <si>
    <t>N90</t>
  </si>
  <si>
    <t>kilofarad</t>
  </si>
  <si>
    <t>Price quote number</t>
  </si>
  <si>
    <t>N91</t>
  </si>
  <si>
    <t>reciprocal joule</t>
  </si>
  <si>
    <t>Reference number assigned by the seller to a quote.</t>
  </si>
  <si>
    <t>N92</t>
  </si>
  <si>
    <t>picosiemens</t>
  </si>
  <si>
    <t>Purchase order number suffix</t>
  </si>
  <si>
    <t>N93</t>
  </si>
  <si>
    <t>ampere per pascal</t>
  </si>
  <si>
    <t>A number added at the end of a purchase order number.</t>
  </si>
  <si>
    <t>N94</t>
  </si>
  <si>
    <t>franklin</t>
  </si>
  <si>
    <t>Prior purchase order number</t>
  </si>
  <si>
    <t>N95</t>
  </si>
  <si>
    <t>ampere minute</t>
  </si>
  <si>
    <t>Reference number of a purchase order previously sent to the supplier.</t>
  </si>
  <si>
    <t>N96</t>
  </si>
  <si>
    <t>biot</t>
  </si>
  <si>
    <t>Payee's financial institution account number</t>
  </si>
  <si>
    <t>N97</t>
  </si>
  <si>
    <t>gilbert</t>
  </si>
  <si>
    <t>Receiving company account number (ACH transfer), check, draft or wire.</t>
  </si>
  <si>
    <t>N98</t>
  </si>
  <si>
    <t>volt per pascal</t>
  </si>
  <si>
    <t>RA</t>
  </si>
  <si>
    <t>Remittance advice number</t>
  </si>
  <si>
    <t>N99</t>
  </si>
  <si>
    <t>picovolt</t>
  </si>
  <si>
    <t>A number that identifies a remittance advice.</t>
  </si>
  <si>
    <t>milligram per kilogram</t>
  </si>
  <si>
    <t>Rail/road routing code</t>
  </si>
  <si>
    <t>number of cells</t>
  </si>
  <si>
    <t>International Western and Eastern European route code used in all rail organizations and specified in the international tariffs (rail tariffs) known by the customers.</t>
  </si>
  <si>
    <t>newton</t>
  </si>
  <si>
    <t>RCN</t>
  </si>
  <si>
    <t>Railway consignment note number</t>
  </si>
  <si>
    <t>message</t>
  </si>
  <si>
    <t>Reference number assigned to a rail consignment note, see: 1001 = 720.</t>
  </si>
  <si>
    <t>NIL</t>
  </si>
  <si>
    <t>nil</t>
  </si>
  <si>
    <t>number of international units</t>
  </si>
  <si>
    <t>Reference number assigned to identify a release of a set of rules, conventions, conditions, etc.</t>
  </si>
  <si>
    <t>load</t>
  </si>
  <si>
    <t>REN</t>
  </si>
  <si>
    <t>Consignment receipt identifier</t>
  </si>
  <si>
    <t>NM3</t>
  </si>
  <si>
    <t>Normalised cubic metre</t>
  </si>
  <si>
    <t>[1150] Reference number assigned to identify a consignment upon its arrival at its destination.</t>
  </si>
  <si>
    <t>NMI</t>
  </si>
  <si>
    <t>nautical mile</t>
  </si>
  <si>
    <t>Export reference number</t>
  </si>
  <si>
    <t>NMP</t>
  </si>
  <si>
    <t>number of packs</t>
  </si>
  <si>
    <t>Reference number given to an export shipment.</t>
  </si>
  <si>
    <t>NPT</t>
  </si>
  <si>
    <t>number of parts</t>
  </si>
  <si>
    <t>RR</t>
  </si>
  <si>
    <t>Payer's financial institution transit routing No.(ACH</t>
  </si>
  <si>
    <t>NT</t>
  </si>
  <si>
    <t>net ton</t>
  </si>
  <si>
    <t>transfers) ODFI (ACH transfer).</t>
  </si>
  <si>
    <t>NTU</t>
  </si>
  <si>
    <t>Nephelometric turbidity unit</t>
  </si>
  <si>
    <t>RT</t>
  </si>
  <si>
    <t>Payee's financial institution transit routing No.</t>
  </si>
  <si>
    <t>newton metre</t>
  </si>
  <si>
    <t>RDFI Transit routing number (ACH transfer).</t>
  </si>
  <si>
    <t>NX</t>
  </si>
  <si>
    <t>part per thousand</t>
  </si>
  <si>
    <t>Sales person number</t>
  </si>
  <si>
    <t>panel</t>
  </si>
  <si>
    <t>Identification number of a sales person.</t>
  </si>
  <si>
    <t>ODE</t>
  </si>
  <si>
    <t>ozone depletion equivalent</t>
  </si>
  <si>
    <t>Sales region number</t>
  </si>
  <si>
    <t>ODG</t>
  </si>
  <si>
    <t>ODS Grams</t>
  </si>
  <si>
    <t>A number that identifies a sales region.</t>
  </si>
  <si>
    <t>ODK</t>
  </si>
  <si>
    <t>ODS Kilograms</t>
  </si>
  <si>
    <t>Sales department number</t>
  </si>
  <si>
    <t>ODM</t>
  </si>
  <si>
    <t>ODS Milligrams</t>
  </si>
  <si>
    <t>A number that identifies a sales department.</t>
  </si>
  <si>
    <t>OHM</t>
  </si>
  <si>
    <t>ohm</t>
  </si>
  <si>
    <t>ounce per square yard</t>
  </si>
  <si>
    <t>Identification number of an item which distinguishes this specific item out of an number of identical items.</t>
  </si>
  <si>
    <t>ONZ</t>
  </si>
  <si>
    <t>ounce (avoirdupois)</t>
  </si>
  <si>
    <t>SEA</t>
  </si>
  <si>
    <t>Allocated seat</t>
  </si>
  <si>
    <t>OPM</t>
  </si>
  <si>
    <t>oscillations per minute</t>
  </si>
  <si>
    <t>Reference to a seat allocated to a passenger.</t>
  </si>
  <si>
    <t>OT</t>
  </si>
  <si>
    <t>overtime hour</t>
  </si>
  <si>
    <t>SF</t>
  </si>
  <si>
    <t>Ship from</t>
  </si>
  <si>
    <t>OZA</t>
  </si>
  <si>
    <t>fluid ounce (US)</t>
  </si>
  <si>
    <t>A number that identifies a ship from location.</t>
  </si>
  <si>
    <t>OZI</t>
  </si>
  <si>
    <t>fluid ounce (UK)</t>
  </si>
  <si>
    <t>Previous highest schedule number</t>
  </si>
  <si>
    <t>P1</t>
  </si>
  <si>
    <t>percent</t>
  </si>
  <si>
    <t>Number of the latest schedule of a previous period (ODETTE DELINS).</t>
  </si>
  <si>
    <t>P10</t>
  </si>
  <si>
    <t>coulomb per metre</t>
  </si>
  <si>
    <t>SID (Shipper's identifying number for shipment)</t>
  </si>
  <si>
    <t>P11</t>
  </si>
  <si>
    <t>kiloweber</t>
  </si>
  <si>
    <t>A number that identifies the SID (shipper's identification) number for a shipment.</t>
  </si>
  <si>
    <t>P12</t>
  </si>
  <si>
    <t>gamma</t>
  </si>
  <si>
    <t>Sales office number</t>
  </si>
  <si>
    <t>P13</t>
  </si>
  <si>
    <t>kilotesla</t>
  </si>
  <si>
    <t>A number that identifies a sales office.</t>
  </si>
  <si>
    <t>P14</t>
  </si>
  <si>
    <t>joule per second</t>
  </si>
  <si>
    <t>Transport equipment seal identifier</t>
  </si>
  <si>
    <t>P15</t>
  </si>
  <si>
    <t>joule per minute</t>
  </si>
  <si>
    <t>[9308] The identification number of a seal affixed to a piece of transport equipment.</t>
  </si>
  <si>
    <t>P16</t>
  </si>
  <si>
    <t>joule per hour</t>
  </si>
  <si>
    <t>SP</t>
  </si>
  <si>
    <t>Scan line</t>
  </si>
  <si>
    <t>P17</t>
  </si>
  <si>
    <t>joule per day</t>
  </si>
  <si>
    <t>A number that identifies a scan line.</t>
  </si>
  <si>
    <t>P18</t>
  </si>
  <si>
    <t>kilojoule per second</t>
  </si>
  <si>
    <t>SQ</t>
  </si>
  <si>
    <t>Equipment sequence number</t>
  </si>
  <si>
    <t>P19</t>
  </si>
  <si>
    <t>kilojoule per minute</t>
  </si>
  <si>
    <t>(1492) A temporary reference number identifying a particular piece of equipment within a series of pieces of equipment.</t>
  </si>
  <si>
    <t>P2</t>
  </si>
  <si>
    <t>pound per foot</t>
  </si>
  <si>
    <t>Shipment reference number</t>
  </si>
  <si>
    <t>P20</t>
  </si>
  <si>
    <t>kilojoule per hour</t>
  </si>
  <si>
    <t>[1065] Reference number assigned to a shipment.</t>
  </si>
  <si>
    <t>P21</t>
  </si>
  <si>
    <t>kilojoule per day</t>
  </si>
  <si>
    <t>Sellers reference number</t>
  </si>
  <si>
    <t>P22</t>
  </si>
  <si>
    <t>nanoohm</t>
  </si>
  <si>
    <t>Reference number assigned to a transaction by the seller.</t>
  </si>
  <si>
    <t>P23</t>
  </si>
  <si>
    <t xml:space="preserve">ohm circular-mil per foot </t>
  </si>
  <si>
    <t>Station reference number</t>
  </si>
  <si>
    <t>P24</t>
  </si>
  <si>
    <t>kilohenry</t>
  </si>
  <si>
    <t>International UIC code assigned to every European rail station (CIM convention).</t>
  </si>
  <si>
    <t>P25</t>
  </si>
  <si>
    <t xml:space="preserve">lumen per square foot </t>
  </si>
  <si>
    <t>SW</t>
  </si>
  <si>
    <t>Swap order number</t>
  </si>
  <si>
    <t>P26</t>
  </si>
  <si>
    <t>phot</t>
  </si>
  <si>
    <t>Number assigned by the seller to a swap order (see definition of DE 1001, code 229).</t>
  </si>
  <si>
    <t>P27</t>
  </si>
  <si>
    <t>footcandle</t>
  </si>
  <si>
    <t>Specification number</t>
  </si>
  <si>
    <t>P28</t>
  </si>
  <si>
    <t xml:space="preserve">candela per square inch </t>
  </si>
  <si>
    <t>Number assigned by the issuer to his specification.</t>
  </si>
  <si>
    <t>P29</t>
  </si>
  <si>
    <t>footlambert</t>
  </si>
  <si>
    <t>TB</t>
  </si>
  <si>
    <t>Trucker's bill of lading</t>
  </si>
  <si>
    <t>P30</t>
  </si>
  <si>
    <t>lambert</t>
  </si>
  <si>
    <t>A cargo list/description issued by a motor carrier of freight.</t>
  </si>
  <si>
    <t>P31</t>
  </si>
  <si>
    <t>stilb</t>
  </si>
  <si>
    <t>TCR</t>
  </si>
  <si>
    <t>Terminal operator's consignment reference</t>
  </si>
  <si>
    <t>P32</t>
  </si>
  <si>
    <t>candela per square foot</t>
  </si>
  <si>
    <t>Reference assigned to a consignment by the terminal operator.</t>
  </si>
  <si>
    <t>P33</t>
  </si>
  <si>
    <t>kilocandela</t>
  </si>
  <si>
    <t>TE</t>
  </si>
  <si>
    <t>Telex message number</t>
  </si>
  <si>
    <t>P34</t>
  </si>
  <si>
    <t>millicandela</t>
  </si>
  <si>
    <t>Reference number identifying a telex message.</t>
  </si>
  <si>
    <t>P35</t>
  </si>
  <si>
    <t>Hefner-Kerze</t>
  </si>
  <si>
    <t>Transfer number</t>
  </si>
  <si>
    <t>P36</t>
  </si>
  <si>
    <t xml:space="preserve">international candle </t>
  </si>
  <si>
    <t>An extra number assigned to goods or a container which functions as a reference number or as an authorization number to get the goods or container released from a certain party.</t>
  </si>
  <si>
    <t>P37</t>
  </si>
  <si>
    <t>British thermal unit (international table) per square foot</t>
  </si>
  <si>
    <t>TI</t>
  </si>
  <si>
    <t>TIR carnet number</t>
  </si>
  <si>
    <t>P38</t>
  </si>
  <si>
    <t>British thermal unit (thermochemical) per square foot</t>
  </si>
  <si>
    <t>Reference number assigned to a TIR carnet.</t>
  </si>
  <si>
    <t>P39</t>
  </si>
  <si>
    <t xml:space="preserve">calorie (thermochemical) per square centimetre </t>
  </si>
  <si>
    <t>TIN</t>
  </si>
  <si>
    <t>Transport instruction number</t>
  </si>
  <si>
    <t>P40</t>
  </si>
  <si>
    <t>langley</t>
  </si>
  <si>
    <t>Reference number identifying a transport instruction.</t>
  </si>
  <si>
    <t>P41</t>
  </si>
  <si>
    <t>decade (logarithmic)</t>
  </si>
  <si>
    <t>Tax exemption licence number</t>
  </si>
  <si>
    <t>P42</t>
  </si>
  <si>
    <t>pascal squared second</t>
  </si>
  <si>
    <t>Number assigned by the tax authorities to a party indicating its tax exemption authorization. This number could relate to a specified business type, a specified local area or a class of products.</t>
  </si>
  <si>
    <t>P43</t>
  </si>
  <si>
    <t>bel per metre</t>
  </si>
  <si>
    <t>Transaction reference number</t>
  </si>
  <si>
    <t>P44</t>
  </si>
  <si>
    <t>pound mole</t>
  </si>
  <si>
    <t>Reference applied to a transaction between two or more parties over a defined life cycle; e.g. number applied by importer or broker to obtain release from Customs, may then used to control declaration through final accounting (synonyms: declaration, entry number).</t>
  </si>
  <si>
    <t>P45</t>
  </si>
  <si>
    <t>pound mole per second</t>
  </si>
  <si>
    <t>TP</t>
  </si>
  <si>
    <t>Test report number</t>
  </si>
  <si>
    <t>P46</t>
  </si>
  <si>
    <t>pound mole per minute</t>
  </si>
  <si>
    <t>Reference number identifying a test report document relevant to the product.</t>
  </si>
  <si>
    <t>P47</t>
  </si>
  <si>
    <t>kilomole per kilogram</t>
  </si>
  <si>
    <t>UAR</t>
  </si>
  <si>
    <t>Upper number of range</t>
  </si>
  <si>
    <t>P48</t>
  </si>
  <si>
    <t>pound mole per pound</t>
  </si>
  <si>
    <t>Upper number in a range of numbers.</t>
  </si>
  <si>
    <t>P49</t>
  </si>
  <si>
    <t>newton square metre per ampere</t>
  </si>
  <si>
    <t>UC</t>
  </si>
  <si>
    <t>Ultimate customer's reference number</t>
  </si>
  <si>
    <t>P5</t>
  </si>
  <si>
    <t>five pack</t>
  </si>
  <si>
    <t>The originator's reference number as forwarded in a sequence of parties involved.</t>
  </si>
  <si>
    <t>P50</t>
  </si>
  <si>
    <t>weber metre</t>
  </si>
  <si>
    <t>UCN</t>
  </si>
  <si>
    <t>Unique consignment reference number</t>
  </si>
  <si>
    <t>P51</t>
  </si>
  <si>
    <t>mol per kilogram pascal</t>
  </si>
  <si>
    <t>[1202] Unique reference identifying a particular consignment of goods. Synonym: UCR, UCRN.</t>
  </si>
  <si>
    <t>P52</t>
  </si>
  <si>
    <t>mol per cubic metre pascal</t>
  </si>
  <si>
    <t>UN</t>
  </si>
  <si>
    <t>United Nations Dangerous Goods identifier</t>
  </si>
  <si>
    <t>P53</t>
  </si>
  <si>
    <t xml:space="preserve">unit pole </t>
  </si>
  <si>
    <t>[7124] United Nations Dangerous Goods Identifier (UNDG) is the unique serial number assigned within the United Nations to substances and articles contained in a list of the dangerous goods most commonly carried.</t>
  </si>
  <si>
    <t>P54</t>
  </si>
  <si>
    <t>milligray per second</t>
  </si>
  <si>
    <t>UO</t>
  </si>
  <si>
    <t>Ultimate customer's order number</t>
  </si>
  <si>
    <t>P55</t>
  </si>
  <si>
    <t>microgray per second</t>
  </si>
  <si>
    <t>The originator's order number as forwarded in a sequence of parties involved.</t>
  </si>
  <si>
    <t>P56</t>
  </si>
  <si>
    <t>nanogray per second</t>
  </si>
  <si>
    <t>URI</t>
  </si>
  <si>
    <t>Uniform Resource Identifier</t>
  </si>
  <si>
    <t>P57</t>
  </si>
  <si>
    <t>gray per minute</t>
  </si>
  <si>
    <t>A string of characters used to identify a name of a resource on the worldwide web.</t>
  </si>
  <si>
    <t>P58</t>
  </si>
  <si>
    <t>milligray per minute</t>
  </si>
  <si>
    <t>VAT registration number</t>
  </si>
  <si>
    <t>P59</t>
  </si>
  <si>
    <t>microgray per minute</t>
  </si>
  <si>
    <t>Unique number assigned by the relevant tax authority to identify a party for use in relation to Value Added Tax (VAT).</t>
  </si>
  <si>
    <t>P60</t>
  </si>
  <si>
    <t>nanogray per minute</t>
  </si>
  <si>
    <t>Vendor contract number</t>
  </si>
  <si>
    <t>P61</t>
  </si>
  <si>
    <t>gray per hour</t>
  </si>
  <si>
    <t>Number assigned by the vendor to a contract.</t>
  </si>
  <si>
    <t>P62</t>
  </si>
  <si>
    <t>milligray per hour</t>
  </si>
  <si>
    <t>VGR</t>
  </si>
  <si>
    <t>Transport equipment gross mass verification reference</t>
  </si>
  <si>
    <t>P63</t>
  </si>
  <si>
    <t>microgray per hour</t>
  </si>
  <si>
    <t>number Reference number identifying the documentation of a transport equipment gross mass (weight) verification.</t>
  </si>
  <si>
    <t>P64</t>
  </si>
  <si>
    <t>nanogray per hour</t>
  </si>
  <si>
    <t>VM</t>
  </si>
  <si>
    <t>Vessel identifier</t>
  </si>
  <si>
    <t>P65</t>
  </si>
  <si>
    <t>sievert per second</t>
  </si>
  <si>
    <t>(8123) Reference identifying a vessel.</t>
  </si>
  <si>
    <t>P66</t>
  </si>
  <si>
    <t>millisievert per second</t>
  </si>
  <si>
    <t>Order number (vendor)</t>
  </si>
  <si>
    <t>P67</t>
  </si>
  <si>
    <t>microsievert per second</t>
  </si>
  <si>
    <t>Reference number assigned by supplier to a buyer's purchase order.</t>
  </si>
  <si>
    <t>P68</t>
  </si>
  <si>
    <t>nanosievert per second</t>
  </si>
  <si>
    <t>VON</t>
  </si>
  <si>
    <t>Voyage number</t>
  </si>
  <si>
    <t>P69</t>
  </si>
  <si>
    <t>rem per second</t>
  </si>
  <si>
    <t>(8028) Reference number assigned to the voyage of the vessel.</t>
  </si>
  <si>
    <t>P70</t>
  </si>
  <si>
    <t>sievert per hour</t>
  </si>
  <si>
    <t>VOR</t>
  </si>
  <si>
    <t>Transport equipment gross mass verification order reference</t>
  </si>
  <si>
    <t>P71</t>
  </si>
  <si>
    <t>millisievert per hour</t>
  </si>
  <si>
    <t>Reference number identifying the order for obtaining a Verified Gross Mass (weight) of a packed transport equipment as per SOLAS Chapter VI, Regulation 2, paragraphs 4-6.</t>
  </si>
  <si>
    <t>P72</t>
  </si>
  <si>
    <t>microsievert per hour</t>
  </si>
  <si>
    <t>Vendor product number</t>
  </si>
  <si>
    <t>P73</t>
  </si>
  <si>
    <t>nanosievert per hour</t>
  </si>
  <si>
    <t>Number assigned by vendor to another manufacturer's product.</t>
  </si>
  <si>
    <t>P74</t>
  </si>
  <si>
    <t>sievert per minute</t>
  </si>
  <si>
    <t>VR</t>
  </si>
  <si>
    <t>Vendor ID number</t>
  </si>
  <si>
    <t>P75</t>
  </si>
  <si>
    <t>millisievert per minute</t>
  </si>
  <si>
    <t>A number that identifies a vendor's identification.</t>
  </si>
  <si>
    <t>P76</t>
  </si>
  <si>
    <t>microsievert per minute</t>
  </si>
  <si>
    <t>Vendor order number suffix</t>
  </si>
  <si>
    <t>P77</t>
  </si>
  <si>
    <t>nanosievert per minute</t>
  </si>
  <si>
    <t>The suffix for a vendor order number.</t>
  </si>
  <si>
    <t>P78</t>
  </si>
  <si>
    <t>reciprocal square inch</t>
  </si>
  <si>
    <t>VT</t>
  </si>
  <si>
    <t>Motor vehicle identification number</t>
  </si>
  <si>
    <t>P79</t>
  </si>
  <si>
    <t>pascal square metre per kilogram</t>
  </si>
  <si>
    <t>(8213) Reference identifying a motor vehicle used for transport. Normally is the vehicle registration number.</t>
  </si>
  <si>
    <t>P80</t>
  </si>
  <si>
    <t>millipascal per metre</t>
  </si>
  <si>
    <t>VV</t>
  </si>
  <si>
    <t>Voucher number</t>
  </si>
  <si>
    <t>P81</t>
  </si>
  <si>
    <t>kilopascal per metre</t>
  </si>
  <si>
    <t>Reference number identifying a voucher.</t>
  </si>
  <si>
    <t>P82</t>
  </si>
  <si>
    <t>hectopascal per metre</t>
  </si>
  <si>
    <t>WE</t>
  </si>
  <si>
    <t>Warehouse entry number</t>
  </si>
  <si>
    <t>P83</t>
  </si>
  <si>
    <t>standard atmosphere per metre</t>
  </si>
  <si>
    <t>Entry number under which imported merchandise was placed in a Customs bonded warehouse.</t>
  </si>
  <si>
    <t>P84</t>
  </si>
  <si>
    <t>technical atmosphere per metre</t>
  </si>
  <si>
    <t>WM</t>
  </si>
  <si>
    <t>Weight agreement number</t>
  </si>
  <si>
    <t>P85</t>
  </si>
  <si>
    <t>torr per metre</t>
  </si>
  <si>
    <t>A number identifying a weight agreement.</t>
  </si>
  <si>
    <t>P86</t>
  </si>
  <si>
    <t>psi per inch</t>
  </si>
  <si>
    <t>WN</t>
  </si>
  <si>
    <t>Well number</t>
  </si>
  <si>
    <t>P87</t>
  </si>
  <si>
    <t>cubic metre per second square metre</t>
  </si>
  <si>
    <t>A number assigned to a shaft sunk into the ground.</t>
  </si>
  <si>
    <t>P88</t>
  </si>
  <si>
    <t>rhe</t>
  </si>
  <si>
    <t>WR</t>
  </si>
  <si>
    <t>Warehouse receipt number</t>
  </si>
  <si>
    <t>P89</t>
  </si>
  <si>
    <t>pound-force foot per inch</t>
  </si>
  <si>
    <t>A number identifying a warehouse receipt.</t>
  </si>
  <si>
    <t>P90</t>
  </si>
  <si>
    <t xml:space="preserve">pound-force inch per inch </t>
  </si>
  <si>
    <t>Warehouse storage location number</t>
  </si>
  <si>
    <t>P91</t>
  </si>
  <si>
    <t xml:space="preserve">perm (0 ºC) </t>
  </si>
  <si>
    <t>A number identifying a warehouse storage location.</t>
  </si>
  <si>
    <t>P92</t>
  </si>
  <si>
    <t xml:space="preserve">perm (23 ºC) </t>
  </si>
  <si>
    <t>WY</t>
  </si>
  <si>
    <t>Rail waybill number</t>
  </si>
  <si>
    <t>P93</t>
  </si>
  <si>
    <t>byte per second</t>
  </si>
  <si>
    <t>The number on a rail waybill.</t>
  </si>
  <si>
    <t>P94</t>
  </si>
  <si>
    <t>kilobyte per second</t>
  </si>
  <si>
    <t>XA</t>
  </si>
  <si>
    <t>Company/place registration number</t>
  </si>
  <si>
    <t>P95</t>
  </si>
  <si>
    <t>megabyte per second</t>
  </si>
  <si>
    <t>Company registration and place as legally required.</t>
  </si>
  <si>
    <t>P96</t>
  </si>
  <si>
    <t>reciprocal volt</t>
  </si>
  <si>
    <t>XC</t>
  </si>
  <si>
    <t>Cargo control number</t>
  </si>
  <si>
    <t>P97</t>
  </si>
  <si>
    <t>reciprocal radian</t>
  </si>
  <si>
    <t>Reference used to identify and control a carrier and consignment from initial entry into a country until release of the cargo by Customs.</t>
  </si>
  <si>
    <t>P98</t>
  </si>
  <si>
    <t>pascal to the power sum of stoichiometric numbers</t>
  </si>
  <si>
    <t>XP</t>
  </si>
  <si>
    <t>Previous cargo control number</t>
  </si>
  <si>
    <t>P99</t>
  </si>
  <si>
    <t>mole per cubiv metre to the power sum of stoichiometric numbers</t>
  </si>
  <si>
    <t>Where a consignment is deconsolidated and/or transferred to the control of another carrier or freight forwarder (e.g. housebill, abstract) this references the previous (e.g. master) cargo control number.</t>
  </si>
  <si>
    <t>PAL</t>
  </si>
  <si>
    <t>pascal</t>
  </si>
  <si>
    <t>Mutually defined reference number</t>
  </si>
  <si>
    <t>pad</t>
  </si>
  <si>
    <t>Number based on party agreement.</t>
  </si>
  <si>
    <t>PFL</t>
  </si>
  <si>
    <t>proof litre</t>
  </si>
  <si>
    <t>PGL</t>
  </si>
  <si>
    <t>proof gallon</t>
  </si>
  <si>
    <t>pitch</t>
  </si>
  <si>
    <t>PLA</t>
  </si>
  <si>
    <t>degree Plato</t>
  </si>
  <si>
    <t>pound per inch of length</t>
  </si>
  <si>
    <t>page per inch</t>
  </si>
  <si>
    <t>pound-force per square inch</t>
  </si>
  <si>
    <t>PTD</t>
  </si>
  <si>
    <t>dry pint (US)</t>
  </si>
  <si>
    <t>PTI</t>
  </si>
  <si>
    <t>pint (UK)</t>
  </si>
  <si>
    <t>PTL</t>
  </si>
  <si>
    <t>liquid pint (US)</t>
  </si>
  <si>
    <t>PTN</t>
  </si>
  <si>
    <t>portion</t>
  </si>
  <si>
    <t>Q10</t>
  </si>
  <si>
    <t>joule per tesla</t>
  </si>
  <si>
    <t>Q11</t>
  </si>
  <si>
    <t>erlang</t>
  </si>
  <si>
    <t>Q12</t>
  </si>
  <si>
    <t>octet</t>
  </si>
  <si>
    <t>Q13</t>
  </si>
  <si>
    <t>octet per second</t>
  </si>
  <si>
    <t>Q14</t>
  </si>
  <si>
    <t>shannon</t>
  </si>
  <si>
    <t>Q15</t>
  </si>
  <si>
    <t>hartley</t>
  </si>
  <si>
    <t>Q16</t>
  </si>
  <si>
    <t>natural unit of information</t>
  </si>
  <si>
    <t>Q17</t>
  </si>
  <si>
    <t>shannon per second</t>
  </si>
  <si>
    <t>Q18</t>
  </si>
  <si>
    <t>hartley per second</t>
  </si>
  <si>
    <t>Q19</t>
  </si>
  <si>
    <t>natural unit of information per second</t>
  </si>
  <si>
    <t>Q20</t>
  </si>
  <si>
    <t>second per kilogramm</t>
  </si>
  <si>
    <t>Q21</t>
  </si>
  <si>
    <t>watt square metre</t>
  </si>
  <si>
    <t>Q22</t>
  </si>
  <si>
    <t>second per radian cubic metre</t>
  </si>
  <si>
    <t>Q23</t>
  </si>
  <si>
    <t>weber to the power minus one</t>
  </si>
  <si>
    <t>Q24</t>
  </si>
  <si>
    <t>reciprocal inch</t>
  </si>
  <si>
    <t>Q25</t>
  </si>
  <si>
    <t>dioptre</t>
  </si>
  <si>
    <t>Q26</t>
  </si>
  <si>
    <t>one per one</t>
  </si>
  <si>
    <t>Q27</t>
  </si>
  <si>
    <t>newton metre per metre</t>
  </si>
  <si>
    <t>Q28</t>
  </si>
  <si>
    <t>kilogram per square metre pascal second</t>
  </si>
  <si>
    <t>Q29</t>
  </si>
  <si>
    <t>microgram per hectogram</t>
  </si>
  <si>
    <t>Q30</t>
  </si>
  <si>
    <t>pH (potential of Hydrogen)</t>
  </si>
  <si>
    <t>Q31</t>
  </si>
  <si>
    <t>kilojoule per gram</t>
  </si>
  <si>
    <t>Q32</t>
  </si>
  <si>
    <t>femtolitre</t>
  </si>
  <si>
    <t>Q33</t>
  </si>
  <si>
    <t>picolitre</t>
  </si>
  <si>
    <t>Q34</t>
  </si>
  <si>
    <t>nanolitre</t>
  </si>
  <si>
    <t>Q35</t>
  </si>
  <si>
    <t>megawatts per minute</t>
  </si>
  <si>
    <t>Q36</t>
  </si>
  <si>
    <t>square metre per cubic metre</t>
  </si>
  <si>
    <t>Q37</t>
  </si>
  <si>
    <t>Standard cubic metre per day</t>
  </si>
  <si>
    <t>Q38</t>
  </si>
  <si>
    <t>Standard cubic metre per hour</t>
  </si>
  <si>
    <t>Q39</t>
  </si>
  <si>
    <t>Normalized cubic metre per day</t>
  </si>
  <si>
    <t>Q40</t>
  </si>
  <si>
    <t>Normalized cubic metre per hour</t>
  </si>
  <si>
    <t>Q41</t>
  </si>
  <si>
    <t>Joule per normalised cubic metre</t>
  </si>
  <si>
    <t>Q42</t>
  </si>
  <si>
    <t>Joule per standard cubic metre</t>
  </si>
  <si>
    <t>Q3</t>
  </si>
  <si>
    <t>meal</t>
  </si>
  <si>
    <t>page - facsimile</t>
  </si>
  <si>
    <t>QB</t>
  </si>
  <si>
    <t>page - hardcopy</t>
  </si>
  <si>
    <t>QR</t>
  </si>
  <si>
    <t>quire</t>
  </si>
  <si>
    <t>QTD</t>
  </si>
  <si>
    <t>dry quart (US)</t>
  </si>
  <si>
    <t>QTI</t>
  </si>
  <si>
    <t>quart (UK)</t>
  </si>
  <si>
    <t>QTL</t>
  </si>
  <si>
    <t>liquid quart (US)</t>
  </si>
  <si>
    <t>QTR</t>
  </si>
  <si>
    <t>quarter (UK)</t>
  </si>
  <si>
    <t>R1</t>
  </si>
  <si>
    <t>pica</t>
  </si>
  <si>
    <t>R9</t>
  </si>
  <si>
    <t>thousand cubic metre</t>
  </si>
  <si>
    <t>running or operating hour</t>
  </si>
  <si>
    <t>RM</t>
  </si>
  <si>
    <t>ream</t>
  </si>
  <si>
    <t>ROM</t>
  </si>
  <si>
    <t>room</t>
  </si>
  <si>
    <t>RP</t>
  </si>
  <si>
    <t>pound per ream</t>
  </si>
  <si>
    <t>RPM</t>
  </si>
  <si>
    <t>revolutions per minute</t>
  </si>
  <si>
    <t>RPS</t>
  </si>
  <si>
    <t>revolutions per second</t>
  </si>
  <si>
    <t>revenue ton mile</t>
  </si>
  <si>
    <t>S3</t>
  </si>
  <si>
    <t>square foot per second</t>
  </si>
  <si>
    <t>S4</t>
  </si>
  <si>
    <t>square metre per second</t>
  </si>
  <si>
    <t>SCO</t>
  </si>
  <si>
    <t>score</t>
  </si>
  <si>
    <t>scruple</t>
  </si>
  <si>
    <t>segment</t>
  </si>
  <si>
    <t>SIE</t>
  </si>
  <si>
    <t>siemens</t>
  </si>
  <si>
    <t>SM3</t>
  </si>
  <si>
    <t>Standard cubic metre</t>
  </si>
  <si>
    <t>SMI</t>
  </si>
  <si>
    <t>mile (statute mile)</t>
  </si>
  <si>
    <t>square</t>
  </si>
  <si>
    <t>SQR</t>
  </si>
  <si>
    <t>square, roofing</t>
  </si>
  <si>
    <t>strip</t>
  </si>
  <si>
    <t>stick</t>
  </si>
  <si>
    <t>stone (UK)</t>
  </si>
  <si>
    <t>stick, cigarette</t>
  </si>
  <si>
    <t>standard litre</t>
  </si>
  <si>
    <t>ton (US) or short ton (UK/US)</t>
  </si>
  <si>
    <t>straw</t>
  </si>
  <si>
    <t>skein</t>
  </si>
  <si>
    <t>shipment</t>
  </si>
  <si>
    <t>syringe</t>
  </si>
  <si>
    <t>T0</t>
  </si>
  <si>
    <t>telecommunication line in service</t>
  </si>
  <si>
    <t>T3</t>
  </si>
  <si>
    <t>thousand piece</t>
  </si>
  <si>
    <t>TAH</t>
  </si>
  <si>
    <t>kiloampere hour (thousand ampere hour)</t>
  </si>
  <si>
    <t>TAN</t>
  </si>
  <si>
    <t>total acid number</t>
  </si>
  <si>
    <t>thousand square inch</t>
  </si>
  <si>
    <t>TIC</t>
  </si>
  <si>
    <t>metric ton, including container</t>
  </si>
  <si>
    <t>TIP</t>
  </si>
  <si>
    <t>metric ton, including inner packaging</t>
  </si>
  <si>
    <t>tonne kilometre</t>
  </si>
  <si>
    <t>TMS</t>
  </si>
  <si>
    <t>kilogram of imported meat, less offal</t>
  </si>
  <si>
    <t>ten pack</t>
  </si>
  <si>
    <t>TPI</t>
  </si>
  <si>
    <t>teeth per inch</t>
  </si>
  <si>
    <t>TPR</t>
  </si>
  <si>
    <t>ten pair</t>
  </si>
  <si>
    <t>TQD</t>
  </si>
  <si>
    <t>thousand cubic metre per day</t>
  </si>
  <si>
    <t>TRL</t>
  </si>
  <si>
    <t>trillion (EUR)</t>
  </si>
  <si>
    <t>ten set</t>
  </si>
  <si>
    <t>TTS</t>
  </si>
  <si>
    <t>ten thousand sticks</t>
  </si>
  <si>
    <t>U1</t>
  </si>
  <si>
    <t>treatment</t>
  </si>
  <si>
    <t>U2</t>
  </si>
  <si>
    <t>tablet</t>
  </si>
  <si>
    <t>UB</t>
  </si>
  <si>
    <t>telecommunication line in service average</t>
  </si>
  <si>
    <t>telecommunication port</t>
  </si>
  <si>
    <t>volt - ampere per kilogram</t>
  </si>
  <si>
    <t>VLT</t>
  </si>
  <si>
    <t>volt</t>
  </si>
  <si>
    <t>percent volume</t>
  </si>
  <si>
    <t>W2</t>
  </si>
  <si>
    <t>wet kilo</t>
  </si>
  <si>
    <t>WA</t>
  </si>
  <si>
    <t>watt per kilogram</t>
  </si>
  <si>
    <t>WB</t>
  </si>
  <si>
    <t>wet pound</t>
  </si>
  <si>
    <t>WCD</t>
  </si>
  <si>
    <t>cord</t>
  </si>
  <si>
    <t>wet ton</t>
  </si>
  <si>
    <t>WEB</t>
  </si>
  <si>
    <t>weber</t>
  </si>
  <si>
    <t>WG</t>
  </si>
  <si>
    <t>wine gallon</t>
  </si>
  <si>
    <t>working month</t>
  </si>
  <si>
    <t>WSD</t>
  </si>
  <si>
    <t>standard</t>
  </si>
  <si>
    <t>WTT</t>
  </si>
  <si>
    <t>watt</t>
  </si>
  <si>
    <t>X1</t>
  </si>
  <si>
    <t>Gunter's chain</t>
  </si>
  <si>
    <t>YDK</t>
  </si>
  <si>
    <t>square yard</t>
  </si>
  <si>
    <t>YDQ</t>
  </si>
  <si>
    <t>cubic yard</t>
  </si>
  <si>
    <t>YRD</t>
  </si>
  <si>
    <t>yard</t>
  </si>
  <si>
    <t>Z11</t>
  </si>
  <si>
    <t>hanging container</t>
  </si>
  <si>
    <t>Z9</t>
  </si>
  <si>
    <t>nanomole</t>
  </si>
  <si>
    <t>ZP</t>
  </si>
  <si>
    <t>page</t>
  </si>
  <si>
    <t>ZZ</t>
  </si>
  <si>
    <t>mutually defined</t>
  </si>
  <si>
    <t>rec21</t>
  </si>
  <si>
    <t>X1A</t>
  </si>
  <si>
    <t>Drum, steel</t>
  </si>
  <si>
    <t>X1B</t>
  </si>
  <si>
    <t>Drum, aluminium</t>
  </si>
  <si>
    <t>X1D</t>
  </si>
  <si>
    <t>Drum, plywood</t>
  </si>
  <si>
    <t>X1F</t>
  </si>
  <si>
    <t>Container, flexible</t>
  </si>
  <si>
    <t>X1G</t>
  </si>
  <si>
    <t>Drum, fibre</t>
  </si>
  <si>
    <t>X1W</t>
  </si>
  <si>
    <t>Drum, wooden</t>
  </si>
  <si>
    <t>X2C</t>
  </si>
  <si>
    <t>Barrel, wooden</t>
  </si>
  <si>
    <t>X3A</t>
  </si>
  <si>
    <t>Jerrican, steel</t>
  </si>
  <si>
    <t>X3H</t>
  </si>
  <si>
    <t>Jerrican, plastic</t>
  </si>
  <si>
    <t>X43</t>
  </si>
  <si>
    <t>Bag, super bulk</t>
  </si>
  <si>
    <t>X44</t>
  </si>
  <si>
    <t>Bag, polybag</t>
  </si>
  <si>
    <t>X4A</t>
  </si>
  <si>
    <t>Box, steel</t>
  </si>
  <si>
    <t>X4B</t>
  </si>
  <si>
    <t>Box, aluminium</t>
  </si>
  <si>
    <t>X4C</t>
  </si>
  <si>
    <t>Box, natural wood</t>
  </si>
  <si>
    <t>X4D</t>
  </si>
  <si>
    <t>Box, plywood</t>
  </si>
  <si>
    <t>X4F</t>
  </si>
  <si>
    <t>Box, reconstituted wood</t>
  </si>
  <si>
    <t>X4G</t>
  </si>
  <si>
    <t>Box, fibreboard</t>
  </si>
  <si>
    <t>X4H</t>
  </si>
  <si>
    <t>Box, plastic</t>
  </si>
  <si>
    <t>X5H</t>
  </si>
  <si>
    <t>Bag, woven plastic</t>
  </si>
  <si>
    <t>X5L</t>
  </si>
  <si>
    <t xml:space="preserve">Bag, textile </t>
  </si>
  <si>
    <t>X5M</t>
  </si>
  <si>
    <t xml:space="preserve">Bag, paper </t>
  </si>
  <si>
    <t>X6H</t>
  </si>
  <si>
    <t>Composite packaging, plastic receptacle</t>
  </si>
  <si>
    <t>X6P</t>
  </si>
  <si>
    <t>Composite packaging, glass receptacle</t>
  </si>
  <si>
    <t>X7A</t>
  </si>
  <si>
    <t>Case, car</t>
  </si>
  <si>
    <t>X7B</t>
  </si>
  <si>
    <t>Case, wooden</t>
  </si>
  <si>
    <t>X8A</t>
  </si>
  <si>
    <t>Pallet, wooden</t>
  </si>
  <si>
    <t>X8B</t>
  </si>
  <si>
    <t>Crate, wooden</t>
  </si>
  <si>
    <t>X8C</t>
  </si>
  <si>
    <t>Bundle, wooden</t>
  </si>
  <si>
    <t>Intermediate bulk container, rigid plastic</t>
  </si>
  <si>
    <t>XAB</t>
  </si>
  <si>
    <t xml:space="preserve">Receptacle, fibre </t>
  </si>
  <si>
    <t>XAC</t>
  </si>
  <si>
    <t xml:space="preserve">Receptacle, paper </t>
  </si>
  <si>
    <t>XAD</t>
  </si>
  <si>
    <t xml:space="preserve">Receptacle, wooden </t>
  </si>
  <si>
    <t>XAE</t>
  </si>
  <si>
    <t>Aerosol</t>
  </si>
  <si>
    <t xml:space="preserve">Pallet, modular, collars 80cms * 60cms </t>
  </si>
  <si>
    <t xml:space="preserve">Pallet, shrinkwrapped </t>
  </si>
  <si>
    <t>XAH</t>
  </si>
  <si>
    <t xml:space="preserve">Pallet, 100cms * 110cms </t>
  </si>
  <si>
    <t>XAI</t>
  </si>
  <si>
    <t>Clamshell</t>
  </si>
  <si>
    <t>XAJ</t>
  </si>
  <si>
    <t>Cone</t>
  </si>
  <si>
    <t>XAL</t>
  </si>
  <si>
    <t>Ball</t>
  </si>
  <si>
    <t>XAM</t>
  </si>
  <si>
    <t xml:space="preserve">Ampoule, non-protected </t>
  </si>
  <si>
    <t>XAP</t>
  </si>
  <si>
    <t xml:space="preserve">Ampoule, protected </t>
  </si>
  <si>
    <t>XAT</t>
  </si>
  <si>
    <t xml:space="preserve">Atomizer </t>
  </si>
  <si>
    <t>XAV</t>
  </si>
  <si>
    <t>Capsule</t>
  </si>
  <si>
    <t>XB4</t>
  </si>
  <si>
    <t>Belt</t>
  </si>
  <si>
    <t xml:space="preserve">Barrel </t>
  </si>
  <si>
    <t xml:space="preserve">Bobbin </t>
  </si>
  <si>
    <t xml:space="preserve">Bottlecrate / bottlerack </t>
  </si>
  <si>
    <t>Board</t>
  </si>
  <si>
    <t>XBE</t>
  </si>
  <si>
    <t xml:space="preserve">Bundle </t>
  </si>
  <si>
    <t>XBF</t>
  </si>
  <si>
    <t xml:space="preserve">Balloon, non-protected </t>
  </si>
  <si>
    <t>XBG</t>
  </si>
  <si>
    <t>Bag</t>
  </si>
  <si>
    <t>XBH</t>
  </si>
  <si>
    <t>Bunch</t>
  </si>
  <si>
    <t>XBI</t>
  </si>
  <si>
    <t>Bin</t>
  </si>
  <si>
    <t>XBJ</t>
  </si>
  <si>
    <t xml:space="preserve">Bucket </t>
  </si>
  <si>
    <t>XBK</t>
  </si>
  <si>
    <t xml:space="preserve">Basket </t>
  </si>
  <si>
    <t>XBL</t>
  </si>
  <si>
    <t xml:space="preserve">Bale, compressed </t>
  </si>
  <si>
    <t>XBM</t>
  </si>
  <si>
    <t>Basin</t>
  </si>
  <si>
    <t>XBN</t>
  </si>
  <si>
    <t xml:space="preserve">Bale, non-compressed </t>
  </si>
  <si>
    <t>XBO</t>
  </si>
  <si>
    <t xml:space="preserve">Bottle, non-protected, cylindrical </t>
  </si>
  <si>
    <t>XBP</t>
  </si>
  <si>
    <t xml:space="preserve">Balloon, protected </t>
  </si>
  <si>
    <t>XBQ</t>
  </si>
  <si>
    <t>Bottle, protected cylindrical</t>
  </si>
  <si>
    <t>XBR</t>
  </si>
  <si>
    <t>Bar</t>
  </si>
  <si>
    <t>XBS</t>
  </si>
  <si>
    <t xml:space="preserve">Bottle, non-protected, bulbous </t>
  </si>
  <si>
    <t>XBT</t>
  </si>
  <si>
    <t xml:space="preserve">Bolt </t>
  </si>
  <si>
    <t>XBU</t>
  </si>
  <si>
    <t xml:space="preserve">Butt </t>
  </si>
  <si>
    <t>XBV</t>
  </si>
  <si>
    <t>Bottle, protected bulbous</t>
  </si>
  <si>
    <t>XBW</t>
  </si>
  <si>
    <t>Box, for liquids</t>
  </si>
  <si>
    <t>XBX</t>
  </si>
  <si>
    <t>Box</t>
  </si>
  <si>
    <t>XBY</t>
  </si>
  <si>
    <t xml:space="preserve">Board, in bundle/bunch/truss </t>
  </si>
  <si>
    <t>XBZ</t>
  </si>
  <si>
    <t>Bars, in bundle/bunch/truss</t>
  </si>
  <si>
    <t>XCA</t>
  </si>
  <si>
    <t xml:space="preserve">Can, rectangular </t>
  </si>
  <si>
    <t>XCB</t>
  </si>
  <si>
    <t>Crate, beer</t>
  </si>
  <si>
    <t>XCC</t>
  </si>
  <si>
    <t>Churn</t>
  </si>
  <si>
    <t xml:space="preserve">Can, with handle and spout </t>
  </si>
  <si>
    <t>XCE</t>
  </si>
  <si>
    <t>Creel</t>
  </si>
  <si>
    <t>XCF</t>
  </si>
  <si>
    <t xml:space="preserve">Coffer </t>
  </si>
  <si>
    <t>XCG</t>
  </si>
  <si>
    <t xml:space="preserve">Cage </t>
  </si>
  <si>
    <t>XCH</t>
  </si>
  <si>
    <t>Chest</t>
  </si>
  <si>
    <t>XCI</t>
  </si>
  <si>
    <t xml:space="preserve">Canister </t>
  </si>
  <si>
    <t>XCJ</t>
  </si>
  <si>
    <t xml:space="preserve">Coffin </t>
  </si>
  <si>
    <t>XCK</t>
  </si>
  <si>
    <t xml:space="preserve">Cask </t>
  </si>
  <si>
    <t>XCL</t>
  </si>
  <si>
    <t xml:space="preserve">Coil </t>
  </si>
  <si>
    <t>XCM</t>
  </si>
  <si>
    <t>XCN</t>
  </si>
  <si>
    <t>Container, not otherwise specified as transport equipment</t>
  </si>
  <si>
    <t>XCO</t>
  </si>
  <si>
    <t>Carboy, non-protected</t>
  </si>
  <si>
    <t>XCP</t>
  </si>
  <si>
    <t>Carboy, protected</t>
  </si>
  <si>
    <t>XCQ</t>
  </si>
  <si>
    <t>Cartridge</t>
  </si>
  <si>
    <t>XCR</t>
  </si>
  <si>
    <t>Crate</t>
  </si>
  <si>
    <t>XCS</t>
  </si>
  <si>
    <t xml:space="preserve">Case </t>
  </si>
  <si>
    <t>XCT</t>
  </si>
  <si>
    <t xml:space="preserve">Carton </t>
  </si>
  <si>
    <t>XCU</t>
  </si>
  <si>
    <t>Cup</t>
  </si>
  <si>
    <t>XCV</t>
  </si>
  <si>
    <t>Cover</t>
  </si>
  <si>
    <t>XCW</t>
  </si>
  <si>
    <t xml:space="preserve">Cage, roll </t>
  </si>
  <si>
    <t>XCX</t>
  </si>
  <si>
    <t xml:space="preserve">Can, cylindrical </t>
  </si>
  <si>
    <t>XCY</t>
  </si>
  <si>
    <t xml:space="preserve">Cylinder </t>
  </si>
  <si>
    <t>XCZ</t>
  </si>
  <si>
    <t xml:space="preserve">Canvas </t>
  </si>
  <si>
    <t>XDA</t>
  </si>
  <si>
    <t xml:space="preserve">Crate, multiple layer, plastic </t>
  </si>
  <si>
    <t>XDB</t>
  </si>
  <si>
    <t>Crate, multiple layer, wooden</t>
  </si>
  <si>
    <t>XDC</t>
  </si>
  <si>
    <t xml:space="preserve">Crate, multiple layer, cardboard </t>
  </si>
  <si>
    <t>XDG</t>
  </si>
  <si>
    <t>Cage, Commonwealth Handling Equipment Pool  (CHEP)</t>
  </si>
  <si>
    <t>XDH</t>
  </si>
  <si>
    <t>Box, Commonwealth Handling Equipment Pool (CHEP), Eurobox</t>
  </si>
  <si>
    <t>XDI</t>
  </si>
  <si>
    <t xml:space="preserve">Drum, iron </t>
  </si>
  <si>
    <t>XDJ</t>
  </si>
  <si>
    <t>Demijohn, non-protected</t>
  </si>
  <si>
    <t>XDK</t>
  </si>
  <si>
    <t xml:space="preserve">Crate, bulk, cardboard </t>
  </si>
  <si>
    <t>XDL</t>
  </si>
  <si>
    <t xml:space="preserve">Crate, bulk, plastic </t>
  </si>
  <si>
    <t>XDM</t>
  </si>
  <si>
    <t>Crate, bulk, wooden</t>
  </si>
  <si>
    <t>XDN</t>
  </si>
  <si>
    <t>Dispenser</t>
  </si>
  <si>
    <t>XDP</t>
  </si>
  <si>
    <t>Demijohn, protected</t>
  </si>
  <si>
    <t xml:space="preserve">Drum </t>
  </si>
  <si>
    <t>XDS</t>
  </si>
  <si>
    <t>Tray, one layer no cover, plastic</t>
  </si>
  <si>
    <t>XDT</t>
  </si>
  <si>
    <t xml:space="preserve">Tray, one layer no cover, wooden </t>
  </si>
  <si>
    <t>XDU</t>
  </si>
  <si>
    <t>Tray, one layer no cover, polystyrene</t>
  </si>
  <si>
    <t>XDV</t>
  </si>
  <si>
    <t>Tray, one layer no cover, cardboard</t>
  </si>
  <si>
    <t>XDW</t>
  </si>
  <si>
    <t>Tray, two layers no cover, plastic tray</t>
  </si>
  <si>
    <t>XDX</t>
  </si>
  <si>
    <t>Tray, two layers no cover, wooden</t>
  </si>
  <si>
    <t>XDY</t>
  </si>
  <si>
    <t xml:space="preserve">Tray, two layers no cover, cardboard </t>
  </si>
  <si>
    <t>XEC</t>
  </si>
  <si>
    <t xml:space="preserve">Bag, plastic </t>
  </si>
  <si>
    <t>XED</t>
  </si>
  <si>
    <t xml:space="preserve">Case, with pallet base </t>
  </si>
  <si>
    <t>XEE</t>
  </si>
  <si>
    <t xml:space="preserve">Case, with pallet base, wooden </t>
  </si>
  <si>
    <t>XEF</t>
  </si>
  <si>
    <t>Case, with pallet base, cardboard</t>
  </si>
  <si>
    <t>XEG</t>
  </si>
  <si>
    <t>Case, with pallet base, plastic</t>
  </si>
  <si>
    <t>XEH</t>
  </si>
  <si>
    <t>Case, with pallet base, metal</t>
  </si>
  <si>
    <t>XEI</t>
  </si>
  <si>
    <t xml:space="preserve">Case, isothermic </t>
  </si>
  <si>
    <t>XEN</t>
  </si>
  <si>
    <t xml:space="preserve">Envelope </t>
  </si>
  <si>
    <t>XFB</t>
  </si>
  <si>
    <t>Flexibag</t>
  </si>
  <si>
    <t>XFC</t>
  </si>
  <si>
    <t xml:space="preserve">Crate, fruit </t>
  </si>
  <si>
    <t>XFD</t>
  </si>
  <si>
    <t>Crate, framed</t>
  </si>
  <si>
    <t>XFE</t>
  </si>
  <si>
    <t>Flexitank</t>
  </si>
  <si>
    <t>XFI</t>
  </si>
  <si>
    <t xml:space="preserve">Firkin </t>
  </si>
  <si>
    <t>XFL</t>
  </si>
  <si>
    <t>Flask</t>
  </si>
  <si>
    <t>XFO</t>
  </si>
  <si>
    <t xml:space="preserve">Footlocker </t>
  </si>
  <si>
    <t>XFP</t>
  </si>
  <si>
    <t xml:space="preserve">Filmpack </t>
  </si>
  <si>
    <t>XFR</t>
  </si>
  <si>
    <t>Frame</t>
  </si>
  <si>
    <t>XFT</t>
  </si>
  <si>
    <t>Foodtainer</t>
  </si>
  <si>
    <t>XFW</t>
  </si>
  <si>
    <t>Cart, flatbed</t>
  </si>
  <si>
    <t>XFX</t>
  </si>
  <si>
    <t>Bag, flexible container</t>
  </si>
  <si>
    <t>XGB</t>
  </si>
  <si>
    <t>Bottle, gas</t>
  </si>
  <si>
    <t>XGI</t>
  </si>
  <si>
    <t xml:space="preserve">Girder </t>
  </si>
  <si>
    <t>XGL</t>
  </si>
  <si>
    <t>Container, gallon</t>
  </si>
  <si>
    <t>XGR</t>
  </si>
  <si>
    <t xml:space="preserve">Receptacle, glass </t>
  </si>
  <si>
    <t>XGU</t>
  </si>
  <si>
    <t>Tray, containing horizontally stacked flat items</t>
  </si>
  <si>
    <t>XGY</t>
  </si>
  <si>
    <t>Bag, gunny</t>
  </si>
  <si>
    <t>XGZ</t>
  </si>
  <si>
    <t xml:space="preserve">Girders, in bundle/bunch/truss </t>
  </si>
  <si>
    <t>XHA</t>
  </si>
  <si>
    <t xml:space="preserve">Basket, with handle, plastic </t>
  </si>
  <si>
    <t>XHB</t>
  </si>
  <si>
    <t>Basket, with handle, wooden</t>
  </si>
  <si>
    <t>XHC</t>
  </si>
  <si>
    <t xml:space="preserve">Basket, with handle, cardboard </t>
  </si>
  <si>
    <t>XHG</t>
  </si>
  <si>
    <t xml:space="preserve">Hogshead </t>
  </si>
  <si>
    <t>XHN</t>
  </si>
  <si>
    <t>Hanger</t>
  </si>
  <si>
    <t>XHR</t>
  </si>
  <si>
    <t xml:space="preserve">Hamper </t>
  </si>
  <si>
    <t>XIA</t>
  </si>
  <si>
    <t xml:space="preserve">Package, display, wooden </t>
  </si>
  <si>
    <t>XIB</t>
  </si>
  <si>
    <t>Package, display, cardboard</t>
  </si>
  <si>
    <t>XIC</t>
  </si>
  <si>
    <t>Package, display, plastic</t>
  </si>
  <si>
    <t>XID</t>
  </si>
  <si>
    <t>Package, display, metal</t>
  </si>
  <si>
    <t>XIE</t>
  </si>
  <si>
    <t>Package, show</t>
  </si>
  <si>
    <t>XIF</t>
  </si>
  <si>
    <t xml:space="preserve">Package, flow </t>
  </si>
  <si>
    <t>XIG</t>
  </si>
  <si>
    <t>Package, paper wrapped</t>
  </si>
  <si>
    <t>XIH</t>
  </si>
  <si>
    <t>Drum, plastic</t>
  </si>
  <si>
    <t>XIK</t>
  </si>
  <si>
    <t xml:space="preserve">Package, cardboard, with bottle grip-holes </t>
  </si>
  <si>
    <t>XIL</t>
  </si>
  <si>
    <t>Tray, rigid, lidded stackable (CEN TS 14482:2002)</t>
  </si>
  <si>
    <t>XIN</t>
  </si>
  <si>
    <t>Ingot</t>
  </si>
  <si>
    <t>XIZ</t>
  </si>
  <si>
    <t>Ingots, in bundle/bunch/truss</t>
  </si>
  <si>
    <t>XJB</t>
  </si>
  <si>
    <t>Bag, jumbo</t>
  </si>
  <si>
    <t>XJC</t>
  </si>
  <si>
    <t>Jerrican, rectangular</t>
  </si>
  <si>
    <t>XJG</t>
  </si>
  <si>
    <t>Jug</t>
  </si>
  <si>
    <t>XJR</t>
  </si>
  <si>
    <t>Jar</t>
  </si>
  <si>
    <t>XJT</t>
  </si>
  <si>
    <t>Jutebag</t>
  </si>
  <si>
    <t>XJY</t>
  </si>
  <si>
    <t>Jerrican, cylindrical</t>
  </si>
  <si>
    <t>XKG</t>
  </si>
  <si>
    <t>Keg</t>
  </si>
  <si>
    <t>XKI</t>
  </si>
  <si>
    <t>Kit</t>
  </si>
  <si>
    <t>XLE</t>
  </si>
  <si>
    <t>Luggage</t>
  </si>
  <si>
    <t>XLG</t>
  </si>
  <si>
    <t>Log</t>
  </si>
  <si>
    <t>XLT</t>
  </si>
  <si>
    <t>Lot</t>
  </si>
  <si>
    <t>XLU</t>
  </si>
  <si>
    <t>Lug</t>
  </si>
  <si>
    <t>XLV</t>
  </si>
  <si>
    <t>Liftvan</t>
  </si>
  <si>
    <t>XLZ</t>
  </si>
  <si>
    <t>Logs, in bundle/bunch/truss</t>
  </si>
  <si>
    <t>XMA</t>
  </si>
  <si>
    <t>Crate, metal</t>
  </si>
  <si>
    <t>XMB</t>
  </si>
  <si>
    <t>Bag, multiply</t>
  </si>
  <si>
    <t>XMC</t>
  </si>
  <si>
    <t>Crate, milk</t>
  </si>
  <si>
    <t>XME</t>
  </si>
  <si>
    <t>Container, metal</t>
  </si>
  <si>
    <t>XMR</t>
  </si>
  <si>
    <t xml:space="preserve">Receptacle, metal </t>
  </si>
  <si>
    <t>XMS</t>
  </si>
  <si>
    <t xml:space="preserve">Sack, multi-wall </t>
  </si>
  <si>
    <t>XMT</t>
  </si>
  <si>
    <t>Mat</t>
  </si>
  <si>
    <t>XMW</t>
  </si>
  <si>
    <t xml:space="preserve">Receptacle, plastic wrapped </t>
  </si>
  <si>
    <t>XMX</t>
  </si>
  <si>
    <t xml:space="preserve">Matchbox </t>
  </si>
  <si>
    <t>XNA</t>
  </si>
  <si>
    <t>Not available</t>
  </si>
  <si>
    <t>XNE</t>
  </si>
  <si>
    <t xml:space="preserve">Unpacked or unpackaged </t>
  </si>
  <si>
    <t>XNF</t>
  </si>
  <si>
    <t>Unpacked or unpackaged, single unit</t>
  </si>
  <si>
    <t>XNG</t>
  </si>
  <si>
    <t>Unpacked or unpackaged, multiple units</t>
  </si>
  <si>
    <t>XNS</t>
  </si>
  <si>
    <t xml:space="preserve">Nest </t>
  </si>
  <si>
    <t>XNT</t>
  </si>
  <si>
    <t>Net</t>
  </si>
  <si>
    <t>XNU</t>
  </si>
  <si>
    <t xml:space="preserve">Net, tube, plastic </t>
  </si>
  <si>
    <t>XNV</t>
  </si>
  <si>
    <t xml:space="preserve">Net, tube, textile </t>
  </si>
  <si>
    <t>XO1</t>
  </si>
  <si>
    <t>Two sided cage on wheels with fixing strap</t>
  </si>
  <si>
    <t>XO2</t>
  </si>
  <si>
    <t>Trolley</t>
  </si>
  <si>
    <t>XO3</t>
  </si>
  <si>
    <t>Oneway pallet ISO 0 - 1/2 EURO Pallet</t>
  </si>
  <si>
    <t>XO4</t>
  </si>
  <si>
    <t>Oneway pallet ISO 1 - 1/1 EURO Pallet</t>
  </si>
  <si>
    <t>XO5</t>
  </si>
  <si>
    <t>Oneway pallet ISO 2 - 2/1 EURO Pallet</t>
  </si>
  <si>
    <t>XO6</t>
  </si>
  <si>
    <t>Pallet with exceptional dimensions</t>
  </si>
  <si>
    <t>XO7</t>
  </si>
  <si>
    <t>Wooden pallet  40 cm x 80 cm</t>
  </si>
  <si>
    <t>XO8</t>
  </si>
  <si>
    <t>Plastic pallet SRS 60 cm x 80 cm</t>
  </si>
  <si>
    <t>XO9</t>
  </si>
  <si>
    <t>Plastic pallet SRS 80 cm x 120 cm</t>
  </si>
  <si>
    <t>XOA</t>
  </si>
  <si>
    <t>Pallet, CHEP 40 cm x 60 cm</t>
  </si>
  <si>
    <t>XOB</t>
  </si>
  <si>
    <t>Pallet, CHEP 80 cm x 120 cm</t>
  </si>
  <si>
    <t>XOC</t>
  </si>
  <si>
    <t>Pallet, CHEP 100 cm x 120 cm</t>
  </si>
  <si>
    <t>XOD</t>
  </si>
  <si>
    <t>Pallet, AS 4068-1993</t>
  </si>
  <si>
    <t>XOE</t>
  </si>
  <si>
    <t>Pallet, ISO T11</t>
  </si>
  <si>
    <t>Platform, unspecified weight or dimension</t>
  </si>
  <si>
    <t>XOG</t>
  </si>
  <si>
    <t>Pallet ISO 0 - 1/2 EURO Pallet</t>
  </si>
  <si>
    <t>XOH</t>
  </si>
  <si>
    <t>Pallet ISO 1 - 1/1 EURO Pallet</t>
  </si>
  <si>
    <t>XOI</t>
  </si>
  <si>
    <t>Pallet ISO 2 – 2/1 EURO Pallet</t>
  </si>
  <si>
    <t>XOJ</t>
  </si>
  <si>
    <t>1/4 EURO Pallet</t>
  </si>
  <si>
    <t>XOK</t>
  </si>
  <si>
    <t>Block</t>
  </si>
  <si>
    <t>XOL</t>
  </si>
  <si>
    <t>1/8 EURO Pallet</t>
  </si>
  <si>
    <t>XOM</t>
  </si>
  <si>
    <t>Synthetic pallet ISO 1</t>
  </si>
  <si>
    <t>XON</t>
  </si>
  <si>
    <t>Synthetic pallet ISO 2</t>
  </si>
  <si>
    <t>XOP</t>
  </si>
  <si>
    <t>Wholesaler pallet</t>
  </si>
  <si>
    <t>XOQ</t>
  </si>
  <si>
    <t>Pallet 80 X 100 cm</t>
  </si>
  <si>
    <t>XOR</t>
  </si>
  <si>
    <t>Pallet 60 X 100 cm</t>
  </si>
  <si>
    <t>XOS</t>
  </si>
  <si>
    <t>Oneway pallet</t>
  </si>
  <si>
    <t>XOT</t>
  </si>
  <si>
    <t>Octabin</t>
  </si>
  <si>
    <t>XOU</t>
  </si>
  <si>
    <t>Container, outer</t>
  </si>
  <si>
    <t>XOV</t>
  </si>
  <si>
    <t>Returnable pallet</t>
  </si>
  <si>
    <t>XOW</t>
  </si>
  <si>
    <t>Large bag, pallet sized</t>
  </si>
  <si>
    <t>XOX</t>
  </si>
  <si>
    <t>A wheeled pallet with raised rim (81 x 67 x 135)</t>
  </si>
  <si>
    <t>XOY</t>
  </si>
  <si>
    <t>A Wheeled pallet with raised rim (81 x 72 x 135)</t>
  </si>
  <si>
    <t>XOZ</t>
  </si>
  <si>
    <t>Wheeled pallet with raised rim ( 81 x 60 x 16)</t>
  </si>
  <si>
    <t>XP1</t>
  </si>
  <si>
    <t xml:space="preserve">CHEP pallet 60 cm x 80 cm </t>
  </si>
  <si>
    <t>XP2</t>
  </si>
  <si>
    <t>Pan</t>
  </si>
  <si>
    <t>XP3</t>
  </si>
  <si>
    <t>LPR pallet 60 cm x 80 cm</t>
  </si>
  <si>
    <t>XP4</t>
  </si>
  <si>
    <t>LPR pallet 80 cm x 120 cm</t>
  </si>
  <si>
    <t>XPA</t>
  </si>
  <si>
    <t xml:space="preserve">Packet </t>
  </si>
  <si>
    <t>XPB</t>
  </si>
  <si>
    <t>Pallet, box Combined open-ended box and pallet</t>
  </si>
  <si>
    <t>XPC</t>
  </si>
  <si>
    <t xml:space="preserve">Parcel </t>
  </si>
  <si>
    <t xml:space="preserve">Pallet, modular, collars 80cms * 100cms </t>
  </si>
  <si>
    <t>XPE</t>
  </si>
  <si>
    <t xml:space="preserve">Pallet, modular, collars 80cms * 120cms </t>
  </si>
  <si>
    <t xml:space="preserve">Pen </t>
  </si>
  <si>
    <t>XPG</t>
  </si>
  <si>
    <t>Plate</t>
  </si>
  <si>
    <t>XPH</t>
  </si>
  <si>
    <t>Pitcher</t>
  </si>
  <si>
    <t>XPI</t>
  </si>
  <si>
    <t xml:space="preserve">Pipe </t>
  </si>
  <si>
    <t>XPJ</t>
  </si>
  <si>
    <t>Punnet</t>
  </si>
  <si>
    <t>XPK</t>
  </si>
  <si>
    <t>Package</t>
  </si>
  <si>
    <t>XPL</t>
  </si>
  <si>
    <t xml:space="preserve">Pail </t>
  </si>
  <si>
    <t>XPN</t>
  </si>
  <si>
    <t>Plank</t>
  </si>
  <si>
    <t>XPO</t>
  </si>
  <si>
    <t>Pouch</t>
  </si>
  <si>
    <t>XPP</t>
  </si>
  <si>
    <t>Piece</t>
  </si>
  <si>
    <t>XPR</t>
  </si>
  <si>
    <t xml:space="preserve">Receptacle, plastic </t>
  </si>
  <si>
    <t>Pot</t>
  </si>
  <si>
    <t>XPU</t>
  </si>
  <si>
    <t xml:space="preserve">Tray </t>
  </si>
  <si>
    <t>XPV</t>
  </si>
  <si>
    <t xml:space="preserve">Pipes, in bundle/bunch/truss </t>
  </si>
  <si>
    <t>XPX</t>
  </si>
  <si>
    <t xml:space="preserve">Pallet </t>
  </si>
  <si>
    <t>XPY</t>
  </si>
  <si>
    <t>Plates, in bundle/bunch/truss</t>
  </si>
  <si>
    <t>XPZ</t>
  </si>
  <si>
    <t>Planks, in bundle/bunch/truss</t>
  </si>
  <si>
    <t>XQA</t>
  </si>
  <si>
    <t>Drum, steel, non-removable head</t>
  </si>
  <si>
    <t>XQB</t>
  </si>
  <si>
    <t>Drum, steel, removable head</t>
  </si>
  <si>
    <t>XQC</t>
  </si>
  <si>
    <t>Drum, aluminium, non-removable head</t>
  </si>
  <si>
    <t>XQD</t>
  </si>
  <si>
    <t>Drum, aluminium, removable head</t>
  </si>
  <si>
    <t>XQF</t>
  </si>
  <si>
    <t>Drum, plastic, non-removable head</t>
  </si>
  <si>
    <t>XQG</t>
  </si>
  <si>
    <t>Drum, plastic, removable head</t>
  </si>
  <si>
    <t>XQH</t>
  </si>
  <si>
    <t>Barrel, wooden, bung type</t>
  </si>
  <si>
    <t>XQJ</t>
  </si>
  <si>
    <t xml:space="preserve">Barrel, wooden, removable head </t>
  </si>
  <si>
    <t>XQK</t>
  </si>
  <si>
    <t>Jerrican, steel, non-removable head</t>
  </si>
  <si>
    <t>XQL</t>
  </si>
  <si>
    <t>Jerrican, steel, removable head</t>
  </si>
  <si>
    <t>XQM</t>
  </si>
  <si>
    <t>Jerrican, plastic, non-removable head</t>
  </si>
  <si>
    <t>XQN</t>
  </si>
  <si>
    <t>Jerrican, plastic, removable head</t>
  </si>
  <si>
    <t>XQP</t>
  </si>
  <si>
    <t>Box, wooden, natural wood, ordinary</t>
  </si>
  <si>
    <t>XQQ</t>
  </si>
  <si>
    <t>Box, wooden, natural wood, with sift proof walls</t>
  </si>
  <si>
    <t>XQR</t>
  </si>
  <si>
    <t xml:space="preserve">Box, plastic, expanded </t>
  </si>
  <si>
    <t>XQS</t>
  </si>
  <si>
    <t>Box, plastic, solid</t>
  </si>
  <si>
    <t>XRD</t>
  </si>
  <si>
    <t>Rod</t>
  </si>
  <si>
    <t>XRG</t>
  </si>
  <si>
    <t xml:space="preserve">Ring </t>
  </si>
  <si>
    <t>XRJ</t>
  </si>
  <si>
    <t>Rack, clothing hanger</t>
  </si>
  <si>
    <t>XRK</t>
  </si>
  <si>
    <t xml:space="preserve">Rack </t>
  </si>
  <si>
    <t>XRL</t>
  </si>
  <si>
    <t xml:space="preserve">Reel </t>
  </si>
  <si>
    <t>XRO</t>
  </si>
  <si>
    <t xml:space="preserve">Roll </t>
  </si>
  <si>
    <t>XRT</t>
  </si>
  <si>
    <t xml:space="preserve">Rednet </t>
  </si>
  <si>
    <t>XRZ</t>
  </si>
  <si>
    <t>Rods, in bundle/bunch/truss</t>
  </si>
  <si>
    <t>XSA</t>
  </si>
  <si>
    <t xml:space="preserve">Sack </t>
  </si>
  <si>
    <t>XSB</t>
  </si>
  <si>
    <t>Slab</t>
  </si>
  <si>
    <t>XSC</t>
  </si>
  <si>
    <t xml:space="preserve">Crate, shallow </t>
  </si>
  <si>
    <t>XSD</t>
  </si>
  <si>
    <t>Spindle</t>
  </si>
  <si>
    <t>XSE</t>
  </si>
  <si>
    <t>Sea-chest</t>
  </si>
  <si>
    <t>XSH</t>
  </si>
  <si>
    <t xml:space="preserve">Sachet </t>
  </si>
  <si>
    <t>XSI</t>
  </si>
  <si>
    <t xml:space="preserve">Skid </t>
  </si>
  <si>
    <t>XSK</t>
  </si>
  <si>
    <t xml:space="preserve">Case, skeleton </t>
  </si>
  <si>
    <t>XSL</t>
  </si>
  <si>
    <t xml:space="preserve">Slipsheet </t>
  </si>
  <si>
    <t>XSM</t>
  </si>
  <si>
    <t xml:space="preserve">Sheetmetal </t>
  </si>
  <si>
    <t>XSO</t>
  </si>
  <si>
    <t xml:space="preserve">Spool </t>
  </si>
  <si>
    <t>XSP</t>
  </si>
  <si>
    <t>Sheet, plastic wrapping</t>
  </si>
  <si>
    <t>XSS</t>
  </si>
  <si>
    <t>Case, steel</t>
  </si>
  <si>
    <t>XST</t>
  </si>
  <si>
    <t>Sheet</t>
  </si>
  <si>
    <t xml:space="preserve">Suitcase </t>
  </si>
  <si>
    <t>XSV</t>
  </si>
  <si>
    <t>Envelope, steel</t>
  </si>
  <si>
    <t>XSW</t>
  </si>
  <si>
    <t xml:space="preserve">Shrinkwrapped  </t>
  </si>
  <si>
    <t>XSX</t>
  </si>
  <si>
    <t>Set</t>
  </si>
  <si>
    <t>XSY</t>
  </si>
  <si>
    <t>Sleeve</t>
  </si>
  <si>
    <t>XSZ</t>
  </si>
  <si>
    <t>Sheets, in bundle/bunch/truss</t>
  </si>
  <si>
    <t>XT1</t>
  </si>
  <si>
    <t>Tablet</t>
  </si>
  <si>
    <t>XTB</t>
  </si>
  <si>
    <t>Tub</t>
  </si>
  <si>
    <t>XTC</t>
  </si>
  <si>
    <t>Tea-chest</t>
  </si>
  <si>
    <t>XTD</t>
  </si>
  <si>
    <t>Tube, collapsible</t>
  </si>
  <si>
    <t>XTE</t>
  </si>
  <si>
    <t>Tyre</t>
  </si>
  <si>
    <t>XTG</t>
  </si>
  <si>
    <t>Tank container, generic</t>
  </si>
  <si>
    <t>XTI</t>
  </si>
  <si>
    <t>Tierce</t>
  </si>
  <si>
    <t>XTK</t>
  </si>
  <si>
    <t>Tank, rectangular</t>
  </si>
  <si>
    <t>XTL</t>
  </si>
  <si>
    <t>Tub, with lid</t>
  </si>
  <si>
    <t>XTN</t>
  </si>
  <si>
    <t>Tin</t>
  </si>
  <si>
    <t>XTO</t>
  </si>
  <si>
    <t>Tun</t>
  </si>
  <si>
    <t>XTR</t>
  </si>
  <si>
    <t>Trunk</t>
  </si>
  <si>
    <t>Truss</t>
  </si>
  <si>
    <t>XTT</t>
  </si>
  <si>
    <t>Bag, tote</t>
  </si>
  <si>
    <t>XTU</t>
  </si>
  <si>
    <t xml:space="preserve">Tube </t>
  </si>
  <si>
    <t>XTV</t>
  </si>
  <si>
    <t xml:space="preserve">Tube, with nozzle </t>
  </si>
  <si>
    <t>XTW</t>
  </si>
  <si>
    <t>Pallet, triwall</t>
  </si>
  <si>
    <t>XTY</t>
  </si>
  <si>
    <t>Tank, cylindrical</t>
  </si>
  <si>
    <t>XTZ</t>
  </si>
  <si>
    <t xml:space="preserve">Tubes, in bundle/bunch/truss </t>
  </si>
  <si>
    <t>XUC</t>
  </si>
  <si>
    <t xml:space="preserve">Uncaged </t>
  </si>
  <si>
    <t>XUN</t>
  </si>
  <si>
    <t>Unit</t>
  </si>
  <si>
    <t>XVA</t>
  </si>
  <si>
    <t>Vat</t>
  </si>
  <si>
    <t>XVG</t>
  </si>
  <si>
    <t>Bulk, gas (at 1031 mbar and 15°C)</t>
  </si>
  <si>
    <t>XVI</t>
  </si>
  <si>
    <t xml:space="preserve">Vial </t>
  </si>
  <si>
    <t>XVK</t>
  </si>
  <si>
    <t xml:space="preserve">Vanpack </t>
  </si>
  <si>
    <t>XVL</t>
  </si>
  <si>
    <t xml:space="preserve">Bulk, liquid </t>
  </si>
  <si>
    <t>XVO</t>
  </si>
  <si>
    <t xml:space="preserve">Bulk, solid, large particles (“nodules”) </t>
  </si>
  <si>
    <t>XVP</t>
  </si>
  <si>
    <t>Vacuum-packed</t>
  </si>
  <si>
    <t>XVQ</t>
  </si>
  <si>
    <t xml:space="preserve">Bulk, liquefied gas (at abnormal temperature/pressure) </t>
  </si>
  <si>
    <t>XVN</t>
  </si>
  <si>
    <t>Vehicle</t>
  </si>
  <si>
    <t>XVR</t>
  </si>
  <si>
    <t xml:space="preserve">Bulk, solid, granular particles (“grains”) </t>
  </si>
  <si>
    <t>XVS</t>
  </si>
  <si>
    <t>Bulk, scrap metal</t>
  </si>
  <si>
    <t>XVY</t>
  </si>
  <si>
    <t>Bulk, solid, fine particles (“powders”)</t>
  </si>
  <si>
    <t>XWA</t>
  </si>
  <si>
    <t>Intermediate bulk container</t>
  </si>
  <si>
    <t>XWB</t>
  </si>
  <si>
    <t xml:space="preserve">Wickerbottle </t>
  </si>
  <si>
    <t>XWC</t>
  </si>
  <si>
    <t xml:space="preserve">Intermediate bulk container, steel </t>
  </si>
  <si>
    <t>XWD</t>
  </si>
  <si>
    <t xml:space="preserve">Intermediate bulk container, aluminium </t>
  </si>
  <si>
    <t>XWF</t>
  </si>
  <si>
    <t xml:space="preserve">Intermediate bulk container, metal </t>
  </si>
  <si>
    <t>XWG</t>
  </si>
  <si>
    <t>Intermediate bulk container, steel, pressurised &gt; 10 kpa</t>
  </si>
  <si>
    <t>XWH</t>
  </si>
  <si>
    <t>Intermediate bulk container, aluminium, pressurised &gt; 10 kpa</t>
  </si>
  <si>
    <t>XWJ</t>
  </si>
  <si>
    <t xml:space="preserve">Intermediate bulk container, metal, pressure 10 kpa </t>
  </si>
  <si>
    <t>XWK</t>
  </si>
  <si>
    <t xml:space="preserve">Intermediate bulk container, steel, liquid </t>
  </si>
  <si>
    <t>XWL</t>
  </si>
  <si>
    <t xml:space="preserve">Intermediate bulk container, aluminium, liquid </t>
  </si>
  <si>
    <t>XWM</t>
  </si>
  <si>
    <t xml:space="preserve">Intermediate bulk container, metal, liquid </t>
  </si>
  <si>
    <t>XWN</t>
  </si>
  <si>
    <t xml:space="preserve">Intermediate bulk container, woven plastic, without coat/liner </t>
  </si>
  <si>
    <t>XWP</t>
  </si>
  <si>
    <t xml:space="preserve">Intermediate bulk container, woven plastic, coated </t>
  </si>
  <si>
    <t>XWQ</t>
  </si>
  <si>
    <t xml:space="preserve">Intermediate bulk container, woven plastic, with liner </t>
  </si>
  <si>
    <t>XWR</t>
  </si>
  <si>
    <t xml:space="preserve">Intermediate bulk container, woven plastic, coated and liner </t>
  </si>
  <si>
    <t>XWS</t>
  </si>
  <si>
    <t>Intermediate bulk container, plastic film</t>
  </si>
  <si>
    <t>XWT</t>
  </si>
  <si>
    <t xml:space="preserve">Intermediate bulk container, textile with out coat/liner </t>
  </si>
  <si>
    <t>XWU</t>
  </si>
  <si>
    <t>Intermediate bulk container, natural wood, with inner liner</t>
  </si>
  <si>
    <t>XWV</t>
  </si>
  <si>
    <t xml:space="preserve">Intermediate bulk container, textile, coated </t>
  </si>
  <si>
    <t>XWW</t>
  </si>
  <si>
    <t xml:space="preserve">Intermediate bulk container, textile, with liner </t>
  </si>
  <si>
    <t>XWX</t>
  </si>
  <si>
    <t xml:space="preserve">Intermediate bulk container, textile, coated and liner </t>
  </si>
  <si>
    <t>XWY</t>
  </si>
  <si>
    <t xml:space="preserve">Intermediate bulk container, plywood, with inner liner </t>
  </si>
  <si>
    <t>XWZ</t>
  </si>
  <si>
    <t>Intermediate bulk container, reconstituted wood, with inner liner</t>
  </si>
  <si>
    <t>XXA</t>
  </si>
  <si>
    <t xml:space="preserve">Bag, woven plastic, without inner coat/liner </t>
  </si>
  <si>
    <t>XXB</t>
  </si>
  <si>
    <t xml:space="preserve">Bag, woven plastic, sift proof </t>
  </si>
  <si>
    <t>XXC</t>
  </si>
  <si>
    <t>Bag, woven plastic, water resistant</t>
  </si>
  <si>
    <t>XXD</t>
  </si>
  <si>
    <t xml:space="preserve">Bag, plastics film </t>
  </si>
  <si>
    <t>XXF</t>
  </si>
  <si>
    <t xml:space="preserve">Bag, textile, without inner coat/liner </t>
  </si>
  <si>
    <t>XXG</t>
  </si>
  <si>
    <t xml:space="preserve">Bag, textile, sift proof </t>
  </si>
  <si>
    <t>XXH</t>
  </si>
  <si>
    <t>Bag, textile, water resistant</t>
  </si>
  <si>
    <t>XXJ</t>
  </si>
  <si>
    <t xml:space="preserve">Bag, paper, multi-wall </t>
  </si>
  <si>
    <t>XXK</t>
  </si>
  <si>
    <t>Bag, paper, multi-wall, water resistant</t>
  </si>
  <si>
    <t>XYA</t>
  </si>
  <si>
    <t>Composite packaging, plastic receptacle in steel drum</t>
  </si>
  <si>
    <t>XYB</t>
  </si>
  <si>
    <t>Composite packaging, plastic receptacle in steel crate box</t>
  </si>
  <si>
    <t>XYC</t>
  </si>
  <si>
    <t>Composite packaging, plastic receptacle in aluminium drum</t>
  </si>
  <si>
    <t>XYD</t>
  </si>
  <si>
    <t>Composite packaging, plastic receptacle in aluminium crate</t>
  </si>
  <si>
    <t>XYF</t>
  </si>
  <si>
    <t>Composite packaging, plastic receptacle in wooden box</t>
  </si>
  <si>
    <t>XYG</t>
  </si>
  <si>
    <t>Composite packaging, plastic receptacle in plywood drum</t>
  </si>
  <si>
    <t>XYH</t>
  </si>
  <si>
    <t xml:space="preserve">Composite packaging, plastic receptacle in plywood box </t>
  </si>
  <si>
    <t>XYJ</t>
  </si>
  <si>
    <t>Composite packaging, plastic receptacle in fibre drum</t>
  </si>
  <si>
    <t>XYK</t>
  </si>
  <si>
    <t>Composite packaging, plastic receptacle in fibreboard box</t>
  </si>
  <si>
    <t>XYL</t>
  </si>
  <si>
    <t>Composite packaging, plastic receptacle in plastic drum</t>
  </si>
  <si>
    <t>XYM</t>
  </si>
  <si>
    <t>Composite packaging, plastic receptacle in solid plastic box</t>
  </si>
  <si>
    <t>XYN</t>
  </si>
  <si>
    <t>Composite packaging, glass receptacle in steel drum</t>
  </si>
  <si>
    <t>XYP</t>
  </si>
  <si>
    <t>Composite packaging, glass receptacle in steel crate box</t>
  </si>
  <si>
    <t>XYQ</t>
  </si>
  <si>
    <t>Composite packaging, glass receptacle in aluminium drum</t>
  </si>
  <si>
    <t>XYR</t>
  </si>
  <si>
    <t>Composite packaging, glass receptacle in aluminium crate</t>
  </si>
  <si>
    <t>XYS</t>
  </si>
  <si>
    <t>Composite packaging, glass receptacle in wooden box</t>
  </si>
  <si>
    <t>XYT</t>
  </si>
  <si>
    <t>Composite packaging, glass receptacle in plywood drum</t>
  </si>
  <si>
    <t>XYV</t>
  </si>
  <si>
    <t>Composite packaging, glass receptacle in wickerwork hamper</t>
  </si>
  <si>
    <t>XYW</t>
  </si>
  <si>
    <t>Composite packaging, glass receptacle in fibre drum</t>
  </si>
  <si>
    <t>XYX</t>
  </si>
  <si>
    <t xml:space="preserve">Composite packaging, glass receptacle in fibreboard box </t>
  </si>
  <si>
    <t>XYY</t>
  </si>
  <si>
    <t>Composite packaging, glass receptacle in expandable plastic pack</t>
  </si>
  <si>
    <t>XYZ</t>
  </si>
  <si>
    <t>Composite packaging, glass receptacle in solid plastic pack</t>
  </si>
  <si>
    <t>XZA</t>
  </si>
  <si>
    <t xml:space="preserve">Intermediate bulk container, paper, multi-wall </t>
  </si>
  <si>
    <t>XZB</t>
  </si>
  <si>
    <t xml:space="preserve">Bag, large </t>
  </si>
  <si>
    <t>XZC</t>
  </si>
  <si>
    <t>Intermediate bulk container, paper, multi-wall, water resistant</t>
  </si>
  <si>
    <t>XZD</t>
  </si>
  <si>
    <t>Intermediate bulk container, rigid plastic, with structural equipment, solids</t>
  </si>
  <si>
    <t>XZF</t>
  </si>
  <si>
    <t>Intermediate bulk container, rigid plastic, freestanding, solids</t>
  </si>
  <si>
    <t>XZG</t>
  </si>
  <si>
    <t>Intermediate bulk container, rigid plastic, with structural equipment, pressurised</t>
  </si>
  <si>
    <t>XZH</t>
  </si>
  <si>
    <t>Intermediate bulk container, rigid plastic, freestanding, pressurised</t>
  </si>
  <si>
    <t>XZJ</t>
  </si>
  <si>
    <t xml:space="preserve">Intermediate bulk container, rigid plastic, with structural equipment, liquids </t>
  </si>
  <si>
    <t>XZK</t>
  </si>
  <si>
    <t>Intermediate bulk container, rigid plastic, freestanding, liquids</t>
  </si>
  <si>
    <t>XZL</t>
  </si>
  <si>
    <t>Intermediate bulk container, composite, rigid plastic, solids</t>
  </si>
  <si>
    <t>XZM</t>
  </si>
  <si>
    <t>Intermediate bulk container, composite, flexible plastic, solids</t>
  </si>
  <si>
    <t>XZN</t>
  </si>
  <si>
    <t xml:space="preserve">Intermediate bulk container, composite, rigid plastic, pressurised </t>
  </si>
  <si>
    <t>XZP</t>
  </si>
  <si>
    <t>Intermediate bulk container, composite, flexible plastic, pressurised</t>
  </si>
  <si>
    <t>XZQ</t>
  </si>
  <si>
    <t>Intermediate bulk container, composite, rigid plastic, liquids</t>
  </si>
  <si>
    <t>XZR</t>
  </si>
  <si>
    <t xml:space="preserve">Intermediate bulk container, composite, flexible plastic, liquids </t>
  </si>
  <si>
    <t>XZS</t>
  </si>
  <si>
    <t>Intermediate bulk container, composite</t>
  </si>
  <si>
    <t>XZT</t>
  </si>
  <si>
    <t>Intermediate bulk container, fibreboard</t>
  </si>
  <si>
    <t>XZU</t>
  </si>
  <si>
    <t>Intermediate bulk container, flexible</t>
  </si>
  <si>
    <t>XZV</t>
  </si>
  <si>
    <t>Intermediate bulk container, metal, other than steel</t>
  </si>
  <si>
    <t>XZW</t>
  </si>
  <si>
    <t>Intermediate bulk container, natural wood</t>
  </si>
  <si>
    <t>XZX</t>
  </si>
  <si>
    <t>Intermediate bulk container, plywood</t>
  </si>
  <si>
    <t>XZY</t>
  </si>
  <si>
    <t>Intermediate bulk container, reconstituted wood</t>
  </si>
  <si>
    <t>XZZ</t>
  </si>
  <si>
    <t xml:space="preserve">Mutually defined </t>
  </si>
  <si>
    <t>Request for payment</t>
  </si>
  <si>
    <t>Tax notification</t>
  </si>
  <si>
    <t>Final payment request based on completion of work</t>
  </si>
  <si>
    <t>Payment request for completed units</t>
  </si>
  <si>
    <t>Commercial invoice which includes a packing list</t>
  </si>
  <si>
    <t>Commission note</t>
  </si>
  <si>
    <t>Forwarder's credit note</t>
  </si>
  <si>
    <t>Forwarder's invoice discrepancy report</t>
  </si>
  <si>
    <t>Claim notification</t>
  </si>
  <si>
    <t>Consular invoice</t>
  </si>
  <si>
    <t>Partial construction invoice</t>
  </si>
  <si>
    <t>Partial final construction invoice</t>
  </si>
  <si>
    <t>Final construction invoice</t>
  </si>
  <si>
    <t>24</t>
  </si>
  <si>
    <t>SIERRA LEONE (new valuation 2022)</t>
  </si>
  <si>
    <t>EMD</t>
  </si>
  <si>
    <t>EMDN (European Medical Device Nomenclature)</t>
  </si>
  <si>
    <t>Nomenclature system for identification of medical devices based on European Medical Device Nomenclature classification system.</t>
  </si>
  <si>
    <t>0214</t>
  </si>
  <si>
    <t>Tradeplace TradePI Standard</t>
  </si>
  <si>
    <t>0215</t>
  </si>
  <si>
    <t>Net service ID</t>
  </si>
  <si>
    <t>0216</t>
  </si>
  <si>
    <t>OVTcode</t>
  </si>
  <si>
    <t>0217</t>
  </si>
  <si>
    <t>The Netherlands Chamber of Commerce and Industry establishment number</t>
  </si>
  <si>
    <t>0218</t>
  </si>
  <si>
    <t>Unified registration number (Latvia)</t>
  </si>
  <si>
    <t>0219</t>
  </si>
  <si>
    <t>Taxpayer registration code (Latvia)</t>
  </si>
  <si>
    <t>0220</t>
  </si>
  <si>
    <t>The Register of Natural Persons (Latvia)</t>
  </si>
  <si>
    <t>0221</t>
  </si>
  <si>
    <t xml:space="preserve"> The registered number of the qualified invoice issuer</t>
  </si>
  <si>
    <t>0222</t>
  </si>
  <si>
    <t xml:space="preserve"> Metadata Registry Support</t>
  </si>
  <si>
    <t>0223</t>
  </si>
  <si>
    <t xml:space="preserve"> EU based company</t>
  </si>
  <si>
    <t>0224</t>
  </si>
  <si>
    <t xml:space="preserve"> FTCTC CODE ROUTAGE</t>
  </si>
  <si>
    <t>0225</t>
  </si>
  <si>
    <t xml:space="preserve"> FRCTC ELECTRONIC ADDRESS</t>
  </si>
  <si>
    <t>0226</t>
  </si>
  <si>
    <t xml:space="preserve"> FRCTC Particulier</t>
  </si>
  <si>
    <t>0227</t>
  </si>
  <si>
    <t xml:space="preserve"> NON - EU based company</t>
  </si>
  <si>
    <t>0228</t>
  </si>
  <si>
    <t xml:space="preserve"> Répertoire des Entreprises et des Etablissements (RIDET)</t>
  </si>
  <si>
    <t>0229</t>
  </si>
  <si>
    <t xml:space="preserve"> T.A.H.I.T.I (traitement automatique hiérarchisé des institutions de Tahiti et des îles)</t>
  </si>
  <si>
    <t>0230</t>
  </si>
  <si>
    <t xml:space="preserve"> National e-Invoicing Framework</t>
  </si>
  <si>
    <t>Standard Company Code</t>
  </si>
  <si>
    <t>Teikoku Company Code</t>
  </si>
  <si>
    <t>Corporate Number of The Social Security and Tax Number System</t>
  </si>
  <si>
    <t>Employer Identification Number (EIN, USA)</t>
  </si>
  <si>
    <t>9959</t>
  </si>
  <si>
    <t>BT-X-532</t>
  </si>
  <si>
    <t>BT-X-533</t>
  </si>
  <si>
    <t>BT-X-534</t>
  </si>
  <si>
    <t>BT-X-535</t>
  </si>
  <si>
    <t>BT-X-536</t>
  </si>
  <si>
    <t>BG-X-84</t>
  </si>
  <si>
    <t>BT-X-537</t>
  </si>
  <si>
    <t>BT-X-538</t>
  </si>
  <si>
    <t>BT-X-539-00</t>
  </si>
  <si>
    <t>BT-X-539</t>
  </si>
  <si>
    <t>BT-X-539-0</t>
  </si>
  <si>
    <t>Date of the Referenced Sales Order for this line</t>
  </si>
  <si>
    <t>To be used only in case of multiple Sales Order. Otherwise, it is stated on Document level</t>
  </si>
  <si>
    <t>/rsm:CrossIndustryInvoice/rsm:SupplyChainTradeTransaction/ram:IncludedSupplyChainTradeLineItem/ram:SpecifiedLineTradeAgreement/ram:SellerOrderReferencedDocument/ram:FormattedIssueDateTime</t>
  </si>
  <si>
    <t>/rsm:CrossIndustryInvoice/rsm:SupplyChainTradeTransaction/ram:IncludedSupplyChainTradeLineItem/ram:SpecifiedLineTradeAgreement/ram:SellerOrderReferencedDocument/ram:FormattedIssueDateTime/qdt:DateTimeString</t>
  </si>
  <si>
    <t>/rsm:CrossIndustryInvoice/rsm:SupplyChainTradeTransaction/ram:IncludedSupplyChainTradeLineItem/ram:SpecifiedLineTradeAgreement/ram:SellerOrderReferencedDocument/ram:FormattedIssueDateTime/qdt:DateTimeString/@format</t>
  </si>
  <si>
    <t>/rsm:CrossIndustryInvoice
/rsm:SupplyChainTradeTransaction
/ram:IncludedSupplyChainTradeLineItem
/ram:SpecifiedLineTradeAgreement
/ram:SellerOrderReferencedDocument
/ram:FormattedIssueDateTime</t>
  </si>
  <si>
    <t>/rsm:CrossIndustryInvoice
/rsm:SupplyChainTradeTransaction
/ram:IncludedSupplyChainTradeLineItem
/ram:SpecifiedLineTradeAgreement
/ram:SellerOrderReferencedDocument
/ram:FormattedIssueDateTime
/qdt:DateTimeString</t>
  </si>
  <si>
    <t>/rsm:CrossIndustryInvoice
/rsm:SupplyChainTradeTransaction
/ram:IncludedSupplyChainTradeLineItem
/ram:SpecifiedLineTradeAgreement
/ram:SellerOrderReferencedDocument
/ram:FormattedIssueDateTime
/qdt:DateTimeString
/@format</t>
  </si>
  <si>
    <t>BT-X-555</t>
  </si>
  <si>
    <t>BT-X-556</t>
  </si>
  <si>
    <t>BT-X-556-00</t>
  </si>
  <si>
    <t>BT-X-556-0</t>
  </si>
  <si>
    <t>BT-X-557-00</t>
  </si>
  <si>
    <t>BT-X-557</t>
  </si>
  <si>
    <t>BT-X-557-0</t>
  </si>
  <si>
    <t>Role (code)</t>
  </si>
  <si>
    <t>A code qualifying the role</t>
  </si>
  <si>
    <t>To be chosen from UNTDID 3035, for instance:
DL: Factor
DS: Distributor
MOP: Market operator</t>
  </si>
  <si>
    <t>/rsm:CrossIndustryInvoice/rsm:SupplyChainTradeTransaction/ram:IncludedSupplyChainTradeLineItem/ram:SpecifiedLineTradeDelivery/ram:ShipToTradeParty/ram:RoleCode</t>
  </si>
  <si>
    <t>/rsm:CrossIndustryInvoice
/rsm:SupplyChainTradeTransaction
/ram:IncludedSupplyChainTradeLineItem
/ram:SpecifiedLineTradeDelivery
/ram:ShipToTradeParty
/ram:RoleCode</t>
  </si>
  <si>
    <t>/rsm:CrossIndustryInvoice/rsm:SupplyChainTradeTransaction/ram:IncludedSupplyChainTradeLineItem/ram:SpecifiedLineTradeDelivery/ram:UltimateShipToTradeParty/ram:RoleCode</t>
  </si>
  <si>
    <t>/rsm:CrossIndustryInvoice
/rsm:SupplyChainTradeTransaction
/ram:IncludedSupplyChainTradeLineItem
/ram:SpecifiedLineTradeDelivery
/ram:UltimateShipToTradeParty
/ram:RoleCode</t>
  </si>
  <si>
    <t>Card extended 0..1 for Content Code</t>
  </si>
  <si>
    <t>Cardinality changed to 0..1</t>
  </si>
  <si>
    <t>Card 0..2 instead of 0..n</t>
  </si>
  <si>
    <t>Card ID is 0..1 for all parties</t>
  </si>
  <si>
    <t>Card 1..1 to be aligned  with seller Tax R</t>
  </si>
  <si>
    <t>To be chosen from the entries in UNTDID 4053 + INCOTERMS List 
1 : Delivery arranged by the supplier (Indicates that the supplier will arrange delivery of the goods).
2 : Delivery arranged by logistic service provider (Code indicating that the logistic service provider has arranged the delivery of goods).
CFR : Cost and Freight (insert named port of destination)
CIF : Cost, Insurance and Freight (insert named port of destination)
CIP : Carriage and Insurance Paid to (insert named place of destination)   
CPT : Carriage Paid To (insert named place of destination)
DAP : Delivered At Place (insert named place of destination)
DAT : Delivered At Terminal (insert named terminal at port or place of destination)
DDP : Delivered Duty Paid (insert named place of destination)
EXW : Ex Works (insert named place of delivery)
FAS : Free Alongside Ship (insert named port of shipment)
FCA : Free Carrier (insert named place of delivery)
FOB : Free On Board (insert named port of shipment)</t>
  </si>
  <si>
    <t>/rsm:CrossIndustryInvoice/rsm:SupplyChainTradeTransaction/ram:ApplicableHeaderTradeAgreement/ram:SellerTaxRepresentativeTradeParty/ram:RoleCode</t>
  </si>
  <si>
    <t>/rsm:CrossIndustryInvoice/rsm:SupplyChainTradeTransaction/ram:ApplicableHeaderTradeDelivery/ram:ShipToTradeParty/ram:RoleCode</t>
  </si>
  <si>
    <t>/rsm:CrossIndustryInvoice/rsm:SupplyChainTradeTransaction/ram:ApplicableHeaderTradeDelivery/ram:UltimateShipToTradeParty/ram:RoleCode</t>
  </si>
  <si>
    <t>/rsm:CrossIndustryInvoice/rsm:SupplyChainTradeTransaction/ram:ApplicableHeaderTradeDelivery/ram:ShipFromTradeParty/ram:RoleCode</t>
  </si>
  <si>
    <t>Correction Xpath udt instead of qdt</t>
  </si>
  <si>
    <t>Card 0..1 instead of 1..1</t>
  </si>
  <si>
    <t>Card corrected to 0..1</t>
  </si>
  <si>
    <t>Card corrected to 1..1</t>
  </si>
  <si>
    <t>Card correxcted to 1..1</t>
  </si>
  <si>
    <t>ID corrected to BT-72-000</t>
  </si>
  <si>
    <t>ID corrected to BT-72-00</t>
  </si>
  <si>
    <t>Card changed to 0..1 in case of ID at Document level</t>
  </si>
  <si>
    <t>Card changed to 0..1 as it can be optionnal if BT-45 is present</t>
  </si>
  <si>
    <t>Cardinality 0..n on extended</t>
  </si>
  <si>
    <t>Correction Card to 0..1</t>
  </si>
  <si>
    <t>Card 1..1 In 07</t>
  </si>
  <si>
    <t>BT-X-346-00</t>
  </si>
  <si>
    <t>R</t>
  </si>
  <si>
    <t>XR</t>
  </si>
  <si>
    <t>Xpath XML UN/CEFACT22B-Norme</t>
  </si>
  <si>
    <t>UN/CEFACT XML D22B : Factur-X, EXTENDED</t>
  </si>
  <si>
    <t>NEW (present in Order-X), Not in D16B</t>
  </si>
  <si>
    <t>Card 0..n for D22B (not D16B)</t>
  </si>
  <si>
    <t>Test Indicator</t>
  </si>
  <si>
    <t>The Indicator type may be used when implementing a new system in order to mark the invoice as „test invoice“.</t>
  </si>
  <si>
    <t>To be used only in case of a test invoice, with Indicator = true</t>
  </si>
  <si>
    <t>Test Indicator, value</t>
  </si>
  <si>
    <t>String</t>
  </si>
  <si>
    <t>Document name</t>
  </si>
  <si>
    <t>Text is the actual wording of anything written or printed. This EN 16931_ Text. Type is based on the Text. Type as defined in ISO 15000-5:2014, Annex B. Line breaks in the text may be present.</t>
  </si>
  <si>
    <t>Indicates if the invoice document is a copy of another invoice document.</t>
  </si>
  <si>
    <t>With indicator = true, the document is a copy.</t>
  </si>
  <si>
    <t>Copy indicator, value</t>
  </si>
  <si>
    <t>Invoice language code</t>
  </si>
  <si>
    <t>indicates the language used in the invoice document.</t>
  </si>
  <si>
    <t>Valid languages are registered with the ISO 639-2 "Codes for the representation of names of languages" Maintenance Agency.</t>
  </si>
  <si>
    <t>Such as the reason for any correction or assignment note in case the invoice has been factored.</t>
  </si>
  <si>
    <t>Content Code</t>
  </si>
  <si>
    <t>To be chosen from the entries in UNTDID 4451 [6], and must be the same meaning than BT-22</t>
  </si>
  <si>
    <t>The value given here refers to the superior line. In this way, a hierarchy tree of invoice items can be mapped.</t>
  </si>
  <si>
    <t>Type of the inovice line item (Code)</t>
  </si>
  <si>
    <t>Indicating whether an item includes the prices which must be taken into account when calculating the invoice amount, or whether it only contains information.</t>
  </si>
  <si>
    <t>Subtype of the invoice line item</t>
  </si>
  <si>
    <t>Complements the type to clarify whether the invoice item is one of the following: 
- Detail (default positioning) 
- Subtotal 
- Solely information</t>
  </si>
  <si>
    <t>If the LineStatusCode element is used, the LineStatusReasonCode must be filled in: DETAIL, GROUP, INFORMATION</t>
  </si>
  <si>
    <t>Invoice line note subject code</t>
  </si>
  <si>
    <t>An item identifier based on a registered scheme.</t>
  </si>
  <si>
    <t>The identification scheme identifier of the Item standard identifier</t>
  </si>
  <si>
    <t>Item Attribute Type (Code)</t>
  </si>
  <si>
    <t>Such as "Colour".</t>
  </si>
  <si>
    <t>Item Attribute Value (numerical measurand)</t>
  </si>
  <si>
    <t>Unit of measure</t>
  </si>
  <si>
    <t>Such as "Red".</t>
  </si>
  <si>
    <t>Item classification identifier</t>
  </si>
  <si>
    <t>A code for classifying the item by its type or nature.</t>
  </si>
  <si>
    <t>The identification scheme identifier of the Item classification identifier</t>
  </si>
  <si>
    <t>The identification scheme shall be chosen from the entries in UNTDID 7143 [6].</t>
  </si>
  <si>
    <t>Classification codes are used to allow grouping of similar items for a various purposes e.g. public procurement (CPV), e-Commerce (UNSPSC) etc.</t>
  </si>
  <si>
    <t>Scheme version identifer</t>
  </si>
  <si>
    <t>The version of the identification scheme.</t>
  </si>
  <si>
    <t>Classification name</t>
  </si>
  <si>
    <t>Name used to classify an item according to its type or nature.</t>
  </si>
  <si>
    <t>The unique batch identifier or this trade product instance</t>
  </si>
  <si>
    <t>The unique supplier assigned serial identifier for this trade product instance</t>
  </si>
  <si>
    <t>The lists of valid countries are registered with the ISO 3166-1 Maintenance agency, "Codes for the representation of names of countries and their subdivisions".</t>
  </si>
  <si>
    <t>Measurement unit</t>
  </si>
  <si>
    <r>
      <t xml:space="preserve">Issue Date
</t>
    </r>
    <r>
      <rPr>
        <i/>
        <sz val="11"/>
        <color theme="1"/>
        <rFont val="Calibri (Corps)"/>
      </rPr>
      <t>of the Referenced SalesOrder</t>
    </r>
  </si>
  <si>
    <r>
      <t xml:space="preserve">Issue Date
</t>
    </r>
    <r>
      <rPr>
        <i/>
        <sz val="11"/>
        <color theme="1"/>
        <rFont val="Calibri (Corps)"/>
      </rPr>
      <t>of the Referenced Purchase Order</t>
    </r>
  </si>
  <si>
    <t>Document date, value</t>
  </si>
  <si>
    <t>Document Reference</t>
  </si>
  <si>
    <t>Type of the document (code)</t>
  </si>
  <si>
    <t>Document description</t>
  </si>
  <si>
    <t>Type of the document reference (code)</t>
  </si>
  <si>
    <t>Binary Object</t>
  </si>
  <si>
    <t>Detailed information on the gross price of the item</t>
  </si>
  <si>
    <t>In particular, the most common units of measurement are:
LTR = litre (1 dm3)
MTQ = cubic meter
KGM = kilogram
MTR = meter
C62 = unit
TNE = ton</t>
  </si>
  <si>
    <t>BT-130, BT-150 and BT-150-1 must be equal if stated.</t>
  </si>
  <si>
    <t>Price allowance =&gt; false</t>
  </si>
  <si>
    <t>Discount in percent</t>
  </si>
  <si>
    <t>Discount base amount</t>
  </si>
  <si>
    <t>Reason for the discount (code)</t>
  </si>
  <si>
    <t>Reason for the discount (free text)</t>
  </si>
  <si>
    <t>The Text specifying the reason for this trade allowance.</t>
  </si>
  <si>
    <t>Price charge =&gt; true</t>
  </si>
  <si>
    <t>Charge in percent</t>
  </si>
  <si>
    <t>Charge base amount</t>
  </si>
  <si>
    <t>The surcharge added to the gross price to calculate the net price</t>
  </si>
  <si>
    <t>Reason for the charge (code)</t>
  </si>
  <si>
    <t>Reason for the charge (free text)</t>
  </si>
  <si>
    <t>Included tax for B2C</t>
  </si>
  <si>
    <t>Type of tax (code)</t>
  </si>
  <si>
    <t>Fixed value = "VAT"</t>
  </si>
  <si>
    <t>Order number of the final customer</t>
  </si>
  <si>
    <t>CHORUS PRO: Invoiced quantity is supported on 10 digits maximum.</t>
  </si>
  <si>
    <t>Invoiced quantity unit of measure</t>
  </si>
  <si>
    <t>Package quantity</t>
  </si>
  <si>
    <t>A previously exchanged assigned identifier of the business partner.</t>
  </si>
  <si>
    <t>GlobalID, if a global identifier exists and can be determined in the @schemeID, otherwise use ID</t>
  </si>
  <si>
    <t>If used, the identification scheme shall be chosen from the entries of the list published by the ISO/IEC 6523 maintenance agency.</t>
  </si>
  <si>
    <t>An identifier issued by an official registrar that identifies the party as a legal entity or person.</t>
  </si>
  <si>
    <t>The identification scheme identifier of the Buyer legal registration identifier.</t>
  </si>
  <si>
    <t>A name by which the party is known, other than party name (also known as business name).</t>
  </si>
  <si>
    <t>This may be used if different from the party name.</t>
  </si>
  <si>
    <t>If used, the identification scheme shall be chosen from the entries of the list published by the ISO 6523 maintenance agency.</t>
  </si>
  <si>
    <t>If a contact person is indicated, either the name or the department is to be transmitted.</t>
  </si>
  <si>
    <t>To be chosen from the entries of UNTDID 3139</t>
  </si>
  <si>
    <t>The code specifying the type of trade contact</t>
  </si>
  <si>
    <t>The common name of the city, town or village.</t>
  </si>
  <si>
    <t>Details about the organization</t>
  </si>
  <si>
    <t>SHIP TO Contact Email</t>
  </si>
  <si>
    <t>SHIP TO Contact Email, value</t>
  </si>
  <si>
    <t>Post code</t>
  </si>
  <si>
    <t>Address line 1</t>
  </si>
  <si>
    <t>Address line 2</t>
  </si>
  <si>
    <t>Address line 3</t>
  </si>
  <si>
    <t>City</t>
  </si>
  <si>
    <t>Country code</t>
  </si>
  <si>
    <t>Country SubDivision</t>
  </si>
  <si>
    <t>Electronic address</t>
  </si>
  <si>
    <t>Detailed information on tax information of the SHIP TO</t>
  </si>
  <si>
    <t>Tax Scheme identifier</t>
  </si>
  <si>
    <t>VAT ID</t>
  </si>
  <si>
    <t>Final recipient identifier</t>
  </si>
  <si>
    <t>Final recipient global identifier</t>
  </si>
  <si>
    <t>Final Recipient Name / Company Name</t>
  </si>
  <si>
    <t>Detailed information on the deviating final recipient</t>
  </si>
  <si>
    <t>Company Registration Number</t>
  </si>
  <si>
    <t>For a SIREN, the value of this field is "0002"</t>
  </si>
  <si>
    <t>Detailed contact information of the final goods recipient</t>
  </si>
  <si>
    <t>ULTIMATE SHIP TO Contact email, Value</t>
  </si>
  <si>
    <t>Country subdivision</t>
  </si>
  <si>
    <t>Details about the electronic address</t>
  </si>
  <si>
    <t>Detailed information on tax information of the final goods recipient
Detailed information on tax information of the final goods recipient</t>
  </si>
  <si>
    <t>Detailed information about the actual delivery</t>
  </si>
  <si>
    <t>A finite sequence of characters.</t>
  </si>
  <si>
    <t>The VAT relevant date of delivery and achievement must be specified on the level of document.</t>
  </si>
  <si>
    <t>Detailed information on the corresponding despatch advice</t>
  </si>
  <si>
    <t>Despatch advice LineID</t>
  </si>
  <si>
    <t>Document date</t>
  </si>
  <si>
    <t>Value = VA (VAT ID)</t>
  </si>
  <si>
    <t>Contract Date</t>
  </si>
  <si>
    <t>Contract Date, value</t>
  </si>
  <si>
    <t>Contract LineID</t>
  </si>
  <si>
    <t>Document number</t>
  </si>
  <si>
    <t>Referenced position</t>
  </si>
  <si>
    <t>Details of an quotation document reference</t>
  </si>
  <si>
    <t>To be used only in case of multiple Quotation document referenced. Otherwise, it is stated on Document level</t>
  </si>
  <si>
    <t>Commercial invoices and credit notes are defined according the entries in UNTDID 1001 [6]. 
Other  entries of UNTDID 1001 [6] with specific invoices or credit notes may be used if applicable.</t>
  </si>
  <si>
    <t>The sequential number required in Article 226(2) of the directive 2006/112/EC [2], to uniquely identify the Invoice within the business context, time-frame, operating systems and records of the Seller . It may be based on one or more series of numbers, which may include alphanumeric characters. No identification scheme is to be used.</t>
  </si>
  <si>
    <t>This identifies compiance or conformance to this document. Conformant invoices specify: urn:cen.eu:en16931:2017. Invoices, compliant to a user specification may identify that user specification here. No identification scheme is to be used.</t>
  </si>
  <si>
    <t>To be specifid by the Buyer.</t>
  </si>
  <si>
    <t>Detailed information about the free text of the line item</t>
  </si>
  <si>
    <t>Included Item</t>
  </si>
  <si>
    <t xml:space="preserve">	
An included Item referenced from this trade product.</t>
  </si>
  <si>
    <r>
      <t xml:space="preserve">ID 
</t>
    </r>
    <r>
      <rPr>
        <i/>
        <sz val="11"/>
        <color theme="1"/>
        <rFont val="Calibri (Corps)"/>
      </rPr>
      <t>of Included Item</t>
    </r>
  </si>
  <si>
    <r>
      <t xml:space="preserve">GlobalID 
</t>
    </r>
    <r>
      <rPr>
        <i/>
        <sz val="11"/>
        <color theme="1"/>
        <rFont val="Calibri (Corps)"/>
      </rPr>
      <t>of Included Item</t>
    </r>
  </si>
  <si>
    <t>Included Item Seller's identifier</t>
  </si>
  <si>
    <t>Included Item Buyer's identifier</t>
  </si>
  <si>
    <r>
      <t xml:space="preserve">Industry AssignedID 
</t>
    </r>
    <r>
      <rPr>
        <i/>
        <sz val="11"/>
        <color theme="1"/>
        <rFont val="Calibri (Corps)"/>
      </rPr>
      <t>of Included Item</t>
    </r>
  </si>
  <si>
    <r>
      <t xml:space="preserve">Name 
</t>
    </r>
    <r>
      <rPr>
        <i/>
        <sz val="11"/>
        <color theme="1"/>
        <rFont val="Calibri (Corps)"/>
      </rPr>
      <t>of Included Item</t>
    </r>
  </si>
  <si>
    <r>
      <t xml:space="preserve">Description 
</t>
    </r>
    <r>
      <rPr>
        <i/>
        <sz val="11"/>
        <color theme="1"/>
        <rFont val="Calibri (Corps)"/>
      </rPr>
      <t>of Included Item</t>
    </r>
  </si>
  <si>
    <r>
      <t xml:space="preserve">Included quantity
</t>
    </r>
    <r>
      <rPr>
        <i/>
        <sz val="11"/>
        <color theme="1"/>
        <rFont val="Calibri (Corps)"/>
      </rPr>
      <t>of Included Item</t>
    </r>
  </si>
  <si>
    <t>To be used only in case of multiple SalesOrder. Otherwise, it is stated on Document level</t>
  </si>
  <si>
    <t>The Sales order identifier is referenced on document level or in BT-X-537</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</si>
  <si>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</si>
  <si>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Unit Price_ Amount</t>
  </si>
  <si>
    <t>Detailed information on the corresponding goods receipt</t>
  </si>
  <si>
    <t>Goods receipt number</t>
  </si>
  <si>
    <t>Detailed information about the corresponding delivery note</t>
  </si>
  <si>
    <t>Goods receiptLine ID</t>
  </si>
  <si>
    <t>Delivery Note Number</t>
  </si>
  <si>
    <t>Delivery note Line ID</t>
  </si>
  <si>
    <t>Grouping of billing information at line level</t>
  </si>
  <si>
    <t>Specification only for taxes that are not VAT</t>
  </si>
  <si>
    <t>For more information on the recommended codes, please refer to subclause 6.3.3.2 - Specification of VAT category codes.Fixed value = "VAT"</t>
  </si>
  <si>
    <t>Tax Type(Code)Invoiced item VAT category code, Content</t>
  </si>
  <si>
    <t>The value to enter is the percentage. For example, for 20%, it must be given as 20 (and not 0.2)</t>
  </si>
  <si>
    <t>A group of business terms providing information about the Invoice period relevant for the Invoice line.</t>
  </si>
  <si>
    <t>Detailed information about item totals</t>
  </si>
  <si>
    <t>Line Total Charges Amount (without VAT)</t>
  </si>
  <si>
    <t>To be used in case: 
- a preceding invoice is corrected 
- preceding partial invoices are refered to from a final invoice 
- preceding pre-payment invoices are refered to from a final invoice</t>
  </si>
  <si>
    <t>Preceding Invoice issue date, value</t>
  </si>
  <si>
    <t>Object identifier at the invoice item level</t>
  </si>
  <si>
    <t>Scheme identifier
Invocice line object identifier</t>
  </si>
  <si>
    <t>If it may be not clear for the receiver what scheme is used for the identifier, a conditional scheme identifier should be used that shall be chosen from the UNTDID 1153 code list [6] entries.
TypeCode = "130" invoice data sheet</t>
  </si>
  <si>
    <t>Detailed information on the accounting reference</t>
  </si>
  <si>
    <t>Accounting reference (Code)</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</si>
  <si>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t>
  </si>
  <si>
    <t>If the seller has a GlobalID, he can qualify it with this attribute. Otherwise, he uses the ID.</t>
  </si>
  <si>
    <t>In particular, the following codes can be used:
0021 : SWIFT
0060 : DUNS
0088 : GLN
0177 : ODETTE</t>
  </si>
  <si>
    <t>The identification scheme identifier shall be chosen from the entries of the list published by the ISO 6523 maintenance agency.</t>
  </si>
  <si>
    <t>To be chosen from UNTDID 3035</t>
  </si>
  <si>
    <t>If no identification scheme is specified, it must be known by Buyer and Seller.</t>
  </si>
  <si>
    <t>Such as person name, contact identification, department or office identification.</t>
  </si>
  <si>
    <t>Seller contact Department name</t>
  </si>
  <si>
    <t>Type of contact (code)</t>
  </si>
  <si>
    <t>Detailed information about the seller phone number</t>
  </si>
  <si>
    <t>Detailed information about the seller fax number</t>
  </si>
  <si>
    <t>Seller contact fax number</t>
  </si>
  <si>
    <t>A fax number for the contact point.</t>
  </si>
  <si>
    <t>Detailed information about the seller email address</t>
  </si>
  <si>
    <t>Sufficient components of the address are to be filled in order to comply to legal requirements.</t>
  </si>
  <si>
    <t>If no tax representative is specified, this is the country where VAT is liable. The lists of valid countries are registered with the ISO 3166-1 Maintenance agency, "Codes for the representation of names of countries and their subdivisions".</t>
  </si>
  <si>
    <t>Identifies the Seller's electronic address to which a business document may be delivered.</t>
  </si>
  <si>
    <t>Detailed information on tax information of the seller</t>
  </si>
  <si>
    <t>An identifier of the Buyer.</t>
  </si>
  <si>
    <t>If no scheme is specified, it should be known by Buyer and Seller, e.g. a previously exchanged Seller assigned identifier of the Buyer.</t>
  </si>
  <si>
    <t>Buyer global identifier</t>
  </si>
  <si>
    <t>The identification scheme identifier of the Buyer identifier.</t>
  </si>
  <si>
    <t>An identifier issued by an official registrar that identifies the Buyer as a legal entity or person.</t>
  </si>
  <si>
    <t>If no identification scheme is specified, it should be known by Buyer and Seller, e.g. the identifier that is exclusively used in the applicable legal environment.</t>
  </si>
  <si>
    <t>Contacting details can be given by the Buyer at the time of the ordering or as master data exchanged prior to ordering. It is recommended not to use contacting details for the purpose of routing the received Invoice internally by the recipient; the Buyer reference identifier should be used for this purpose.</t>
  </si>
  <si>
    <t>Buyer contact Department name</t>
  </si>
  <si>
    <t>Detailed information about the buyer phone number</t>
  </si>
  <si>
    <t>Detailed information about the buyer fax number</t>
  </si>
  <si>
    <t>Buyer contact fax number</t>
  </si>
  <si>
    <t>The identification scheme identifier of the Buyer electronic address.</t>
  </si>
  <si>
    <t>Detailed information on buyer tax information</t>
  </si>
  <si>
    <t>Sales agent identifier</t>
  </si>
  <si>
    <t>Sales agent global identifier</t>
  </si>
  <si>
    <t>Sales agent identifier Name / Company Name</t>
  </si>
  <si>
    <t>To be chosen from UNTDID 3035, for instance:
DS: Distributor
MOP: Market operator</t>
  </si>
  <si>
    <t>The identification scheme identifier of the Sales Agent legal registration identifier.</t>
  </si>
  <si>
    <t>Sales Agent Registration Number</t>
  </si>
  <si>
    <t>Contact telephone number, value</t>
  </si>
  <si>
    <t>Contact point fax number</t>
  </si>
  <si>
    <t>Contact point fax number, value</t>
  </si>
  <si>
    <t>Contact telephone number</t>
  </si>
  <si>
    <t>Contact email address</t>
  </si>
  <si>
    <t>Contact email address, value</t>
  </si>
  <si>
    <t>The common name of the city, town or village, where the Sales Agent address is located.</t>
  </si>
  <si>
    <t>Sales Agent VAT ID</t>
  </si>
  <si>
    <t>Global identifier</t>
  </si>
  <si>
    <t>Identifier Name / Company Name</t>
  </si>
  <si>
    <t>The identification scheme identifier of the Buyer Tax Representative legal registration identifier.</t>
  </si>
  <si>
    <t>The common name of the city, town or village, where the Buyer Tax Representative's address is located.</t>
  </si>
  <si>
    <t>(BUYER TAX REPRESENTATIVE ELECTRONIC ADDRESS)</t>
  </si>
  <si>
    <t>Buyer Tax Representative Electronic Address</t>
  </si>
  <si>
    <t>Buyer tax representative name</t>
  </si>
  <si>
    <t>Legal registration identifier</t>
  </si>
  <si>
    <t>Trading name</t>
  </si>
  <si>
    <t>The seller tax representative name/postal address shall be provided in the invoice, if the seller has a tax representative who is liable to pay the VAT due. Sufficient components of the address are to be filled in order to comply to legal requirements.</t>
  </si>
  <si>
    <t>Country where VAT is liable. The lists of valid countries are registered with the ISO 3166-1 Maintenance agency, "Codes for the representation of names of countries and their subdivisions".</t>
  </si>
  <si>
    <t>(SELLER TAX REPRESENTATIVE ELECTRONIC ADDRESS)</t>
  </si>
  <si>
    <t>Seller Tax Representative Electronic Address</t>
  </si>
  <si>
    <t>Product end user identifier</t>
  </si>
  <si>
    <t>Product end user global identifier</t>
  </si>
  <si>
    <t>Product end user identifier Name / Company Name</t>
  </si>
  <si>
    <t>PRODUCT END USER Electronic address</t>
  </si>
  <si>
    <t>Details about the Sales order confirmation date</t>
  </si>
  <si>
    <t>Sales Order confirmation date, value</t>
  </si>
  <si>
    <t>Order Date</t>
  </si>
  <si>
    <t>Order Date, value</t>
  </si>
  <si>
    <t>Quatation Document date</t>
  </si>
  <si>
    <t>Quatation Document date, value</t>
  </si>
  <si>
    <t>Use codes from UNTDID 1153</t>
  </si>
  <si>
    <t>CHORUSPRO: To qualify a contract (CT) or a procurement contract "Marché" (BC)</t>
  </si>
  <si>
    <t>Contract date, value</t>
  </si>
  <si>
    <t>The code  916 "Additional supporting documents" shall be used to refer to the identification of additional supporting  documents (BT-122).</t>
  </si>
  <si>
    <t>CHORUS PRO : The attachment must be contained in a ZIP file. The maximum size of the attachment is 100 MB.</t>
  </si>
  <si>
    <t>Allowed mime codes:
- application/pdf
- image/png
- image/jpeg
- text/csv
- application/vnd.openxmlformatsofficedocument.spreadsheetml.sheet
- application/vnd.oasis.opendocument.spreadsheet</t>
  </si>
  <si>
    <t>The code 50 "Price/sales catalogue response" shall be used to refer to the tendering or batch. (BT-17)</t>
  </si>
  <si>
    <t>An identifier for an object on which the invoice is based, given by the Seller.</t>
  </si>
  <si>
    <t>It may be a subscription number, telephone number, meter point, vehicle, person etc., as applicable.</t>
  </si>
  <si>
    <t>The code 130 "invoice data" shall be used to refer to the identifier of an object given by the seller (BT-18).</t>
  </si>
  <si>
    <t>If it may be not clear for the receiver what scheme is used for the identifier, a onditional scheme identifier should be used that shall be chosen from the UNTDID 1153 code list [6] entries.</t>
  </si>
  <si>
    <t>Name / Company Name</t>
  </si>
  <si>
    <t>The identification scheme identifier of the Buyer Agent legal registration identifier.</t>
  </si>
  <si>
    <t>The identification of the project the invoice refers to.</t>
  </si>
  <si>
    <t>Ultimate Customer Order number of the final customer</t>
  </si>
  <si>
    <t>Delivery method (Code)</t>
  </si>
  <si>
    <t>An identifier for the location at which the goods and services are delivered.</t>
  </si>
  <si>
    <t>If no scheme is specified, it should be known by Buyer and Seller, e.g. a previously exchanged Buyer or Seller assigned identifier.</t>
  </si>
  <si>
    <t>Deliver to location global identifier</t>
  </si>
  <si>
    <t>The identification scheme identifier of the Deliver to location identifier.</t>
  </si>
  <si>
    <t>Deliver To Electronic address</t>
  </si>
  <si>
    <t>Ultimate Ship To identifier</t>
  </si>
  <si>
    <t>Ultimate Ship To global identifier</t>
  </si>
  <si>
    <t>Ultimate Ship To Name / Company Name</t>
  </si>
  <si>
    <t>Ultimate Ship To Electronic address</t>
  </si>
  <si>
    <t>Ship From identifier</t>
  </si>
  <si>
    <t>Ship From global identifier</t>
  </si>
  <si>
    <t>Ship From name / company name</t>
  </si>
  <si>
    <t>The identification scheme identifier of the Ship From legal registration identifier.</t>
  </si>
  <si>
    <t>Ship From Electronic address</t>
  </si>
  <si>
    <t>The date on which the delivery is made.</t>
  </si>
  <si>
    <t>In Germany, the date of delivery and performance is a mandatory information on invoices. This can also be indicated at item level, but must in any case be indicated here.</t>
  </si>
  <si>
    <t>Detailed information about the actual Delivery</t>
  </si>
  <si>
    <t>Despatch advice date</t>
  </si>
  <si>
    <t>Despatch advice date, value</t>
  </si>
  <si>
    <t>Detailed information about the associated goods receipt</t>
  </si>
  <si>
    <t>Goods receipt date</t>
  </si>
  <si>
    <t>Goods receipt date, value</t>
  </si>
  <si>
    <t>Delivery Note date</t>
  </si>
  <si>
    <t>Delivery Note date, value</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</si>
  <si>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Referencesection 1.4 of the SEPA credit transfer and SEPA direct debit scheme implementation guides [13] and [14] for details of the allowed characters. Other rules may apply for SEPA payments within national borders.
If remittance information is structured according to the ISO 11649:2009 standard [16] for Structured RF Creditor Reference, it shall be mapped to the Structured Remittance Information Creditor Reference field in SEPA payments messages.
If remittance information is structured according to the EACT standard for automated reconciliation [17], it shall be mapped to the Unstructured Remittance Information field in SEPA payments messages.”
If remittance information is to be mapped to the End To End Identification field or to the Structured Remittance Information Creditor Reference field in SEPA payments messages, then in addition to the Latin character set restriction, the content shall not start or end with a '/' and the content shall not contain '//'s. See reference [15].</t>
  </si>
  <si>
    <t>Shall be used in combination with the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</si>
  <si>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Only one currency shall be used in the Invoice, except for the Total VAT amount in accounting currency (BT-111) in accordance with article 230 of Directive 2006/112/EC on VAT.
The lists of valid currencies are registered with the ISO 4217 Maintenance Agency "Codes for the representation of currencies and funds".</t>
  </si>
  <si>
    <t>Given seller reference number for routing purposes after biliteral agreement</t>
  </si>
  <si>
    <t>Seller reference number</t>
  </si>
  <si>
    <t>Invoicer identifier</t>
  </si>
  <si>
    <t>Invoicer global identifier</t>
  </si>
  <si>
    <t>Invoicer Electronic address</t>
  </si>
  <si>
    <t>Detailed information on tax information</t>
  </si>
  <si>
    <t>Invoicee identifier</t>
  </si>
  <si>
    <t>Invoicee global identifier</t>
  </si>
  <si>
    <t>Invoicee name / company name</t>
  </si>
  <si>
    <t>Detailed information about the Invoicee</t>
  </si>
  <si>
    <t>Invoicee Electronic address</t>
  </si>
  <si>
    <t>The role of Payee may be fulfilled by another party then the Seller, e.g. a factoring service.</t>
  </si>
  <si>
    <t>Payee identifier</t>
  </si>
  <si>
    <t>An identifier for the Payee.</t>
  </si>
  <si>
    <t>Payee global identifier</t>
  </si>
  <si>
    <t>The identification scheme identifier of the Payee identifier.</t>
  </si>
  <si>
    <t>Shall be used when the Payee is different from the Seller (but may also be the Seller name).</t>
  </si>
  <si>
    <t>If the PAYEE party block is present, the name of the Payee is mandatory</t>
  </si>
  <si>
    <t>Payee role (code)</t>
  </si>
  <si>
    <t>A code qualifying the role of the payee</t>
  </si>
  <si>
    <t>To be chosen from UNTDID 3035, for instance:
DL: Factor</t>
  </si>
  <si>
    <t>An identifier issued by an official registrar that identifies the Payee as a legal entity or person.</t>
  </si>
  <si>
    <t>If no scheme is specified, it should be known by Buyer and Seller, e.g. the identifier that is exclusively used in the applicable legal environment.</t>
  </si>
  <si>
    <t>Payee Electronic address</t>
  </si>
  <si>
    <t>Detailed tax information</t>
  </si>
  <si>
    <t>Payer global identifier</t>
  </si>
  <si>
    <t>Name/company name of the Payer</t>
  </si>
  <si>
    <t>An identifier issued by an official registrar that identifies the Payer as a legal entity or person.</t>
  </si>
  <si>
    <t>Payer Electronic address</t>
  </si>
  <si>
    <t>Rate</t>
  </si>
  <si>
    <t>Exchange rate date, value</t>
  </si>
  <si>
    <t>Exchange rate</t>
  </si>
  <si>
    <t>Exchange rate date</t>
  </si>
  <si>
    <t>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t>
  </si>
  <si>
    <t>Entries from the UNTDID 4461 code list [6] shall be used. Distinction should be made
between SEPA and non-SEPA payments, and between credit payments, direct debits, card payments and other instruments.</t>
  </si>
  <si>
    <t>In accordance with card payments security standards an invoice should never include a full card primary account number. At the moment PCI Security Standards Council has defined following: The first 6 digits and last 4 digits are the maximum number of digits to be shown.</t>
  </si>
  <si>
    <t>Only used if the Buyer has opted to pay by using a payment card such as a credit or debit card.</t>
  </si>
  <si>
    <t>Buyer bank information</t>
  </si>
  <si>
    <t>Such as IBAN (in case of SEPA payment) or a national account number.</t>
  </si>
  <si>
    <t>National account number (not SEPA)</t>
  </si>
  <si>
    <t>Type of tax (code)VAT category code, Content</t>
  </si>
  <si>
    <t>The VAT category code and the VAT category rate shall be consistent. For more information on the recommended codes, please refer to subclause 6.3.3.2 - Specification of VAT category codes.Fix value = "VAT"</t>
  </si>
  <si>
    <t>Articles 226 items 11 to 15 Directive 2006/112/EC [2].</t>
  </si>
  <si>
    <t>This does not apply in Germany. Use date of delivery instead.</t>
  </si>
  <si>
    <t>Tax due date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</si>
  <si>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</si>
  <si>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The code shall distinguish between the following entries of UNTDID 2005 [6]:
- Invoice docment issue date
- Delivery date, actual
- Payment date. 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</si>
  <si>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RECEIPTS)</t>
  </si>
  <si>
    <t>Invoicing period description (free text)</t>
  </si>
  <si>
    <t>Allowance / Charge base quantity</t>
  </si>
  <si>
    <t>Allowance / charge base quantity</t>
  </si>
  <si>
    <t>Detailed information on logistics service fees</t>
  </si>
  <si>
    <t>Service fee amount</t>
  </si>
  <si>
    <t>Tax type (Code)</t>
  </si>
  <si>
    <t>Coded identification of a VAT category..</t>
  </si>
  <si>
    <t>Partial payment amount</t>
  </si>
  <si>
    <t>Detailed information about penalties</t>
  </si>
  <si>
    <t>Maturity Reference Date</t>
  </si>
  <si>
    <t>Maturity Reference Date, value</t>
  </si>
  <si>
    <t>Due date period</t>
  </si>
  <si>
    <t>Maturity Period, Unit code</t>
  </si>
  <si>
    <t>Payment penalty base amount</t>
  </si>
  <si>
    <t>Payment penalty percentage</t>
  </si>
  <si>
    <t>Payment penalty amount</t>
  </si>
  <si>
    <t>Detailed information about payment discounts</t>
  </si>
  <si>
    <t>Payment discount base amount</t>
  </si>
  <si>
    <t>Payment discount percentage</t>
  </si>
  <si>
    <t>Payment discount amount</t>
  </si>
  <si>
    <t>Name/company name of Payee</t>
  </si>
  <si>
    <t>To be used when the VAT accounting currency (BT-6) differs from the Invoice currency code (BT-5) in accordance with article 230 of Directive 2006/112 / EC on VAT. The VAT amount in accounting currency is not used in the calculation of the Invoice totals.</t>
  </si>
  <si>
    <t>This case is not applied in France.</t>
  </si>
  <si>
    <t>Accounting reference type (Code)</t>
  </si>
  <si>
    <t>Advanced payment, value</t>
  </si>
  <si>
    <t>Date of advanced payment</t>
  </si>
  <si>
    <t>Date of advanced payment, value</t>
  </si>
  <si>
    <t>Tax information on advanced payments</t>
  </si>
  <si>
    <t>Included tax</t>
  </si>
  <si>
    <t>Card 1..1 on Extended (instead of 1..2)</t>
  </si>
  <si>
    <t>BT-X-541</t>
  </si>
  <si>
    <t>BT-X-542</t>
  </si>
  <si>
    <t>BG-X-82</t>
  </si>
  <si>
    <t>BG-X-83</t>
  </si>
  <si>
    <t>BT-X-540</t>
  </si>
  <si>
    <t>BT-X-543</t>
  </si>
  <si>
    <t>BG-X-81</t>
  </si>
  <si>
    <t>BT-X-545</t>
  </si>
  <si>
    <t>BT-X-549</t>
  </si>
  <si>
    <t>BT-X-551</t>
  </si>
  <si>
    <t>BT-X-554</t>
  </si>
  <si>
    <t>BT-X-550</t>
  </si>
  <si>
    <t>BT-X-552</t>
  </si>
  <si>
    <t>BT-X-553</t>
  </si>
  <si>
    <t>BT-X-548</t>
  </si>
  <si>
    <t>BT-X-547</t>
  </si>
  <si>
    <t>BT-X-546</t>
  </si>
  <si>
    <t>BT-X-544</t>
  </si>
  <si>
    <t>Can be used in case of final invoive after prepaid invoice, in order to refernce the previous prepaid invoices.
Codelist UNCL 1001 restricted like BT-3.</t>
  </si>
  <si>
    <t>A code qualifying the role of the party</t>
  </si>
  <si>
    <t>To be chosen from UNTDID 3035.</t>
  </si>
  <si>
    <t>Seller Role (code)</t>
  </si>
  <si>
    <t>A logistics transport movement specified for this supply chain consignment.</t>
  </si>
  <si>
    <t>A consignment, at header level, related to this trade delivery.</t>
  </si>
  <si>
    <t>A monetary value used as the line total basis on which this trade related tax, levy or duty is calculated</t>
  </si>
  <si>
    <t>Card Changed to 1..1 (like in document level)</t>
  </si>
  <si>
    <t>Contractual due date of the invoice, value</t>
  </si>
  <si>
    <t>Contractual due date of the invoice</t>
  </si>
  <si>
    <t>Indication of the due date of the invoice if this differs from the payment.</t>
  </si>
  <si>
    <t>Information only required if the contractual due date differs from due date of the payment (i.e. for SEPA direct debit).</t>
  </si>
  <si>
    <t>A code to classify the content of the invoice note.</t>
  </si>
  <si>
    <t>Card 0..n for multiple bank account (EN16931, BASIC, BASIC WL)</t>
  </si>
  <si>
    <t>Card EXT changed back to 1..1</t>
  </si>
  <si>
    <t>https://service.unece.org/trade/untdid/d22b/tred/tred7161.htm</t>
  </si>
  <si>
    <t>number of articles</t>
  </si>
  <si>
    <t>Vereniging van Kamers van Koophandel en Fabrieken in Nederland (Association of
Chambers of Commerce and Industry in the Netherlands), Scheme (EDIRA compliant)</t>
  </si>
  <si>
    <t>Kilovolt ampere reactive hour</t>
  </si>
  <si>
    <t>Österreichisches Verwaltungs bzw.
Organisationskennzeichen</t>
  </si>
  <si>
    <t>North Macedonia</t>
  </si>
  <si>
    <t>c</t>
  </si>
  <si>
    <t>APPLiA Pl Standard</t>
  </si>
  <si>
    <t>Syrian Arab Republic (the)</t>
  </si>
  <si>
    <t>EU Based Company Intracommunity VAT ID up to 18 characters maximum, used in order to identify EU based company in e-invoices</t>
  </si>
  <si>
    <t>The identifier is alphanumeric with 50 characters maximum
A-Z, a-z, 0-9 and special characters "-", "_", "/", "@"</t>
  </si>
  <si>
    <t>Tanzania, the United Republic of</t>
  </si>
  <si>
    <t>The identifier is alphanumeric with 80 characters maximum
- 10 digits (the NIR) composed with
- 1 digit = 1 or 2
- 2 digits (0-9)
- a 2-digit number between 01 and 12
- 5 digits (0-9)
- 70 characters maximum with + the first 35 characters of the last name + the first 35 characters of the first name (special characters allowed: "-", "'", ",", ".", "&amp;")</t>
  </si>
  <si>
    <t>Non EU Based Company up to 18 characters maximum, used in order to identify a non EU based company in e-invoices
This identifier is alphanumeric and composed with 18 characters maximum :
- It starts with 2 characters which must be the Country code of country where the company is registered
- Followed with the first 16 Characters of the company registered name (special characters allowed: "-", "'", ",", ".", "&amp;")</t>
  </si>
  <si>
    <t>This identifier is numeric, with 10 digits
- 7 digits for the RID (company ID number)
- 3 digits for establishment level</t>
  </si>
  <si>
    <t>This identifier is alpha numeric with 9 characters
A-Z and 0-9 for 6 characters completed with 3 digits 0-9 (special characters allowed: "-", "'", ",", ".", "&amp;")</t>
  </si>
  <si>
    <t>Identifier for  organizations. Issuing agency: Malaysia Digital Economy Corporation Sdn Bhd (MDEC)</t>
  </si>
  <si>
    <t>Türkiye</t>
  </si>
  <si>
    <t>Business Rules VAT related</t>
  </si>
  <si>
    <t>Business Rules, integrity constraints and conditions</t>
  </si>
  <si>
    <t>Règles métiers (Business Rules), générales et conditionnelles</t>
  </si>
  <si>
    <t>Target / context</t>
  </si>
  <si>
    <t>Cible / contexte</t>
  </si>
  <si>
    <t>Terme métier/ groupe</t>
  </si>
  <si>
    <t>VAT standard and reduced rate</t>
  </si>
  <si>
    <t>An Invoice shall have a Specification identifier (BT-24).</t>
  </si>
  <si>
    <t>Process control</t>
  </si>
  <si>
    <t>Taux Standard ou réduit</t>
  </si>
  <si>
    <t>Une Facture doit avoir un Identifiant de spécification (BT-24).</t>
  </si>
  <si>
    <t>Contrôle du processus</t>
  </si>
  <si>
    <t>An Invoice that contains an Invoice line (BG-25), a Document level allowance (BG-20) or a Document level charge (BG-21) where the VAT  category code (BT-151, BT-95 or BT-102) is  “Standard rated” shall contain in the VAT breakdown (BG-23) at least one VAT category code (BT-118) equal with "Standard rated".</t>
  </si>
  <si>
    <t>An Invoice shall have an Invoice number (BT-1).</t>
  </si>
  <si>
    <t>Une Facture avec une Ligne de facture (BG-25), une Remise au niveau du document (BG-20) ou des Charges ou Frais au niveau du document (BG-21) où le Code de type de TVA (BT-151, BT-95 ou BT-102) est « Taux normal » doit comprendre dans la Ventilation de la TVA (BG-23) au moins un Code de type de TVA (BT-118) égal à « Taux normal » .</t>
  </si>
  <si>
    <t>Une Facture doit avoir un Numéro de facture (BT-1).</t>
  </si>
  <si>
    <t>Facture</t>
  </si>
  <si>
    <t>An Invoice that contains an Invoice line (BG-25) where the Invoiced item VAT category code  (BT-151)  is  “Standard  rated”  shall  contain  the  Seller  VAT  Identifier  (BT-31),  the Seller   tax   registration   identifier   (BT-32)   and/or   the   Seller   tax   representative   VAT identifier (BT-63).</t>
  </si>
  <si>
    <t>An Invoice shall have an Invoice issue date (BT-2).</t>
  </si>
  <si>
    <t>Une Facture comportant une Ligne de facture (BG-25) où le Code de type de TVA de l'article facturé (BT-151) est « Taux normal » doit comprendre l'Identifiant à la TVA du vendeur (BT-31), l'Identifiant fiscal du vendeur (BT-32) et/ou l'Identifiant à la TVA du représentant fiscal du vendeur (BT-63).</t>
  </si>
  <si>
    <t>Une Facture doit avoir une date d'émission de la facture (BT-2).</t>
  </si>
  <si>
    <t>An Invoice that contains a Document level allowance (BG-20) where the Document level allowance  VAT  category  code  (BT-95)  is  “Standard  rated”  shall  contain  the  Seller  VAT Identifier  (BT-31),  the  Seller  tax  registration  identifier  (BT-32)  and/or  the  Seller  tax representative VAT identifier (BT-63).</t>
  </si>
  <si>
    <t>An Invoice shall have an Invoice type code (BT-3).</t>
  </si>
  <si>
    <t>Une Facture comportant une Remise au niveau du document (BG-20) où le Code de type de TVA de la remise au niveau du document (BT-95) est « Taux normal » doit comprendre l'Identifiant à la TVA du vendeur (BT-31), l'Identifiant fiscal du vendeur (BT-32) et/ou l'Identifiant à la TVA du représentant fiscal du vendeur (BT-63).</t>
  </si>
  <si>
    <t>Une Facture doit avoir un Code de type de facture (BT-3).</t>
  </si>
  <si>
    <t>An  Invoice  that  contains  a  Document  level  charge  (BG-21)  where  the  Document  level charge  VAT  category  code  (BT-102)  is  “Standard  rated”  shall  contain  the  Seller  VAT Identifier  (BT-31),  the  Seller  tax  registration  identifier  (BT-32)  and/or  the  Seller  tax representative VAT identifier (BT-63).</t>
  </si>
  <si>
    <t>An Invoice shall have an Invoice currency code (BT-5).</t>
  </si>
  <si>
    <t>Une Facture comportant des Charges ou Frais au niveau du document (BG-21) où le Code de type de TVA des charges ou frais au niveau du document (BT-102) est « Taux normal » doit comprendre l'Identifiant à la TVA du vendeur (BT-31), l'Identifiant fiscal du vendeur (BT-32) et/ou l'Identifiant à la TVA du représentant fiscal du vendeur (BT-63).</t>
  </si>
  <si>
    <t>Une Facture doit avoir un Code de devise de la facture (BT-5).</t>
  </si>
  <si>
    <t>In  an  Invoice  line  (BG-25)  where  the  Invoiced  item  VAT  category  code  (BT-151)  is "Standard rated" the Invoiced item VAT rate (BT-152) shall be greater than zero.</t>
  </si>
  <si>
    <t>An Invoice shall contain the Seller name (BT-27).</t>
  </si>
  <si>
    <t>Seller</t>
  </si>
  <si>
    <t>Dans une Ligne de facture (BG-25) où le Code de type de TVA de l'article facturé (BT-151) est « Taux normal », le Taux de TVA de l'article facturé (BT-152) doit être supérieur à zéro.</t>
  </si>
  <si>
    <t>Une Facture doit comporter la Raison sociale du vendeur (BT-27).</t>
  </si>
  <si>
    <t>Vendeur</t>
  </si>
  <si>
    <t>In  a  Document  level  allowance  (BG-20)  where  the  Document  level  allowance  VAT category code (BT-95) is "Standard rated" the Document level allowance VAT rate (BT-96) shall be greater than zero.</t>
  </si>
  <si>
    <t>An Invoice shall contain the Buyer name (BT-44).</t>
  </si>
  <si>
    <t>Buyer</t>
  </si>
  <si>
    <t>Dans une Remise au niveau du document (BG-20) où le Code de type de TVA de la remise au niveau du document (BT-95) est « Taux normal », le Taux de TVA de la remise au niveau du document (BT-96) doit être supérieur à zéro.</t>
  </si>
  <si>
    <t>Une Facture doit comporter la Raison sociale de l'Acheteur (BT-44).</t>
  </si>
  <si>
    <t>Acheteur</t>
  </si>
  <si>
    <t>In a Document level charge (BG-21) where the Document level charge VAT category code (BT-102)  is  "Standard  rated"  the  Document  level  charge  VAT  rate  (BT-103)  shall  be greater than zero.</t>
  </si>
  <si>
    <t>An Invoice shall contain the Seller postal address (BG-5).</t>
  </si>
  <si>
    <t>Dans des Charges ou Frais au niveau du document (BG-21) où le Code de type de TVA des charges ou frais au niveau du document (BT-102) est « Taux normal », le Taux de TVA des charges ou frais au niveau du document (BT-103) doit être supérieur à zéro.</t>
  </si>
  <si>
    <t>Une Facture doit comporter l'Adresse postale du vendeur (BG-5).</t>
  </si>
  <si>
    <t>For  each  different  value  of  VAT  category  rate  (BT-119)  where  the  VAT  category  code (BT-118)  is  "Standard  rated",  the  VAT  category  taxable  amount  (BT-116)  in  a  VAT breakdown  (BG-23) shall equal  the sum  of  Invoice  line  net  amounts  (BT-131)  plus  the sum  of  document  level  charge  amounts  (BT-99)  minus  the  sum  of  document  level allowance  amounts  (BT-92)  where  the  VAT  category  code  (BT-151,  BT-102,  BT-95)  is “Standard rated” and the VAT rate (BT-152, BT-103, BT-96) equals the VAT category rate (BT-119).</t>
  </si>
  <si>
    <t>The   Seller   postal   address   (BG-5)   shall   contain   a   Seller country code (BT-40).</t>
  </si>
  <si>
    <t>Seller Postal Address</t>
  </si>
  <si>
    <t>Pour chaque valeur différente du Taux de type de TVA (BT-119) pour laquelle le Code de type de TVA (BT-118) est « Taux normal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Taux normal » et le Taux de TVA (BT-152, BT-103, BT-96) équivaut au Taux de type de TVA (BT-119).</t>
  </si>
  <si>
    <t>L'Adresse postale du vendeur (BG-5) doit contenir un Code de pays du vendeur (BT-40).</t>
  </si>
  <si>
    <t>Adresse postale du vendeur</t>
  </si>
  <si>
    <t>The  VAT  category  tax  amount  (BT-117)  in  a  VAT  breakdown  (BG-23)  where  VAT category code (BT-118) is "Standard rated" shall equal the VAT category taxable amount (BT-116) multiplied by the VAT category rate (BT-119).</t>
  </si>
  <si>
    <t>BR-10</t>
  </si>
  <si>
    <t>An Invoice shall contain the Buyer postal address (BG-8).</t>
  </si>
  <si>
    <t>Le Montant de la TVA pour chaque type de TVA (BT-117) dans la Ventilation de la TVA (BG-23) où le Code de type de TVA (BT-118) est « Taux normal » doit être égal à la Base d'imposition du type de TVA (BT-116) multipliée par le Taux de type de TVA (BT-119).</t>
  </si>
  <si>
    <t>Une Facture doit comporter l'Adresse postale de l'Acheteur (BG-8).</t>
  </si>
  <si>
    <t>BR-S-10</t>
  </si>
  <si>
    <t>A VAT Breakdown (BG-23) with VAT Category code (BT-118) "Standard rate" shall not have a VAT exemption reason code (BT-121) or VAT exemption reason text (BT-120).</t>
  </si>
  <si>
    <t>BR-11</t>
  </si>
  <si>
    <t>The  Buyer  postal  address  shall  contain  a  Buyer  country code (BT-55).</t>
  </si>
  <si>
    <t>Buyer Postal Address</t>
  </si>
  <si>
    <t>Une Ventilation de la TVA (BG-23) avec le Code de type de TVA (BT-118) « Taux normal » ne doit pas comprendre de Code de motif d'exonération de la TVA (BT-121) ni un Motif d'exonération de la TVA (BT-120).</t>
  </si>
  <si>
    <t>L'Adresse postale de l'Acheteur doit contenir un Code de pays de l'acheteur (BT-55).</t>
  </si>
  <si>
    <t>Adresse postale de l'acheteur</t>
  </si>
  <si>
    <t>VAT zero rate</t>
  </si>
  <si>
    <t>BR-12</t>
  </si>
  <si>
    <t>An  Invoice  shall  have  the  Sum  of  Invoice  line  net  amount (BT-106).</t>
  </si>
  <si>
    <t>Document totals</t>
  </si>
  <si>
    <t>Taux Zéro</t>
  </si>
  <si>
    <t>Une Facture doit faire ressortir la Somme des montants nets des lignes de facture (BT-106).</t>
  </si>
  <si>
    <t>Totaux du document</t>
  </si>
  <si>
    <t>An Invoice that contains an Invoice line (BG-25), a Document level allowance (BG-20) or a Document level charge (BG-21) where the VAT  category code (BT-151, BT-95 or BT-102)  is  “Zero  rated”  shall  contain  in  the  VAT  breakdown  (BG-23)  exactly  one  VAT category code (BT-118) equal with "Zero rated".</t>
  </si>
  <si>
    <t>BR-13</t>
  </si>
  <si>
    <t>An Invoice shall have the Invoice total amount without VAT (BT-109).</t>
  </si>
  <si>
    <t>Une Facture avec une Ligne de facture (BG-25), une Remise au niveau du document (BG-20) ou des Charges ou Frais au niveau du document (BG-21) où le Code de type de TVA (BT-151, BT-95 ou BT-102) est « TVA à taux zéro » doit comprendre dans la Ventilation de la TVA (BG-23) précisément un Code de type de TVA (BT-118) égal à « TVA à taux zéro » .</t>
  </si>
  <si>
    <t>Une Facture doit faire ressortir le Montant total de la facture hors TVA (BT-109).</t>
  </si>
  <si>
    <t>An Invoice that contains an Invoice line where the Invoiced item VAT category code (BT-151)  is  “Zero  rated”  shall  contain  the  Seller  VAT  Identifier  (BT-31),  the  Seller  tax registration  identifier  (BT-32)  and/or  the  Seller  tax  representative  VAT  identifier  (BT- 63).</t>
  </si>
  <si>
    <t>BR-14</t>
  </si>
  <si>
    <t>An  Invoice  shall  have  the  Invoice  total  amount  with  VAT (BT-112).</t>
  </si>
  <si>
    <t>Une Facture comportant une Ligne de facture où le Code de type de TVA de l'article facturé (BT-151) est « TVA à taux zéro  » doit comprendre l'Identifiant à la TVA du vendeur (BT-31), l'Identifiant fiscal du vendeur (BT-32) et/ou l'Identifiant à la TVA du représentant fiscal du vendeur (BT-63).</t>
  </si>
  <si>
    <t>Une Facture doit faire ressortir le Montant total de la facture TVA comprise (BT-112).</t>
  </si>
  <si>
    <t>An Invoice that contains a Document level allowance (BG-20) where the Document level allowance  VAT  category  code  (BT-95)  is  “Zero  rated”  shall  contain  the  Seller  VAT Identifier  (BT-31),  the  Seller  tax  registration  identifier  (BT-32)  and/or  the  Seller  tax representative VAT identifier (BT-63).</t>
  </si>
  <si>
    <t>BR-15</t>
  </si>
  <si>
    <t>An  Invoice  shall  have  the  Amount  due  for  payment  (BT- 115).</t>
  </si>
  <si>
    <t>Une Facture comportant une Remise au niveau du document (BG-20) où le Code de type de TVA de la remise au niveau du document (BT-95) est « TVA à taux zéro  » doit comprendre l'Identifiant à la TVA du vendeur (BT-31), l'Identifiant fiscal du vendeur (BT-32) et/ou l'Identifiant à la TVA du représentant fiscal du vendeur (BT-63).</t>
  </si>
  <si>
    <t>Une Facture doit faire ressortir le Montant à payer (BT-115).</t>
  </si>
  <si>
    <t>An Invoice that contains a Document level charge where the Document level charge VAT category  code  (BT-102)  is  “Zero  rated”  shall  contain  the  Seller  VAT  Identifier  (BT-31), the  Seller  tax  registration  identifier  (BT-32)  and/or  the  Seller  tax  representative  VAT identifier (BT-63).</t>
  </si>
  <si>
    <t>BR-16</t>
  </si>
  <si>
    <t>An Invoice shall have at least one Invoice line (BG-25).</t>
  </si>
  <si>
    <t>Une Facture comportant des Charges ou Frais au niveau du document où le Code de type de TVA des charges ou frais au niveau du document (BT-102) est « TVA à taux zéro  » doit comprendre l'Identifiant à la TVA du vendeur (BT-31), l'Identifiant fiscal du vendeur (BT-32) et/ou l'Identifiant à la TVA du représentant fiscal du vendeur (BT-63).</t>
  </si>
  <si>
    <t>Une Facture doit avoir au moins une ligne de Facture (BG-25).</t>
  </si>
  <si>
    <t>In an Invoice line (BG-25) where the Invoiced item VAT category code (BT-151) is "Zero rated" the Invoiced item VAT rate (BT-152) shall be 0 (zero).</t>
  </si>
  <si>
    <t>BR-17</t>
  </si>
  <si>
    <t>The Payee name (BT-59) shall be provided in the Invoice, if the Payee (BG-10) is different from the Seller (BG-4).</t>
  </si>
  <si>
    <t>Payee</t>
  </si>
  <si>
    <t>Dans une Ligne de facture (BG-25) où le Code de type de TVA de l'article facturé (BT-151) est « TVA à taux zéro  », le Taux de TVA de l'article facturé (BT-152) doit être égal à 0 (zéro).</t>
  </si>
  <si>
    <t>Le Nom du bénéficiaire (BT-59) doit figurer dans la Facture, si le Bénéficiaire (BG-10) est différent du Vendeur (BG-4).</t>
  </si>
  <si>
    <t>Bénéficiaire</t>
  </si>
  <si>
    <t>In  a  Document  level  allowance  (BG-20)  where  the  Document  level  allowance  VAT category  code  (BT-95)  is  "Zero  rated"  the  Document  level  allowance  VAT  rate  (BT-96) shall be 0 (zero).</t>
  </si>
  <si>
    <t>BR-18</t>
  </si>
  <si>
    <t>The   Seller   tax   representative   name   (BT-62)   shall   be provided in the Invoice, if the Seller (BG-4) has a Seller tax representative party (BG-11).</t>
  </si>
  <si>
    <t>Seller tax representative</t>
  </si>
  <si>
    <t>Dans une Remise au niveau du document (BG-20) où le Code de type de TVA de la remise au niveau du document (BT-95) est « TVA à taux zéro  », le Taux de TVA de la remise au niveau du document (BT-96) doit être égal à 0 (zéro).</t>
  </si>
  <si>
    <t>Le Nom du représentant fiscal du vendeur (BT-62) doit figurer dans la Facture, si le Vendeur (BG-4) a un Représentant fiscal du vendeur (BG-11).</t>
  </si>
  <si>
    <t>Représentant fiscal du vendeur</t>
  </si>
  <si>
    <t>In a Document level charge (BG-21) where the Document level charge VAT category code (BT-102) is "Zero rated" the Document level charge VAT rate (BT-103) shall be 0 (zero).</t>
  </si>
  <si>
    <t>BR-19</t>
  </si>
  <si>
    <t>The  Seller  tax  representative  postal  address  (BG-12)  shall be provided in the Invoice, if the Seller (BG-4) has a Seller tax representative party (BG-11).</t>
  </si>
  <si>
    <t>Dans des Charges ou Frais au niveau du document (BG-21) où le Code de type de TVA des charges ou frais au niveau du document (BT-102) est « TVA à taux zéro  », le Taux de TVA des charges ou frais au niveau du document (BT-103) doit être égal à 0 (zéro).</t>
  </si>
  <si>
    <t>L'Adresse postale du représentant fiscal du vendeur (BG-12) doit figurer dans la Facture, si le Vendeur (BG-4) a un Représentant fiscal du vendeur (BG-11).</t>
  </si>
  <si>
    <t>In a VAT breakdown (BG-23) where VAT category code (BT-118) is "Zero rated" the VAT category taxable amount (BT-116) shall equal the sum  of Invoice line net amount (BT-
131)  minus  the  sum  of  Document  level  allowance  amounts  (BT-92)  plus  the  sum  of Document level charge amounts (BT-99) where the VAT category codes (BT-151, BT-95, BT-102) are “Zero rated".</t>
  </si>
  <si>
    <t>BR-20</t>
  </si>
  <si>
    <t>The  Seller  tax  representative  postal  address  (BG-12)  shall contain  a  Tax  representative  country  code  (BT-69),  if  the Seller (BG-4) has a Seller tax representative party (BG-11).</t>
  </si>
  <si>
    <t>Seller tax representative postal address</t>
  </si>
  <si>
    <t>Dans une Ventilation de la TVA (BG-23) où le Code de type de TVA (BT-118) est « TVA à taux zéro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à « TVA à taux zéro  ».</t>
  </si>
  <si>
    <t>L'Adresse postale du représentant fiscal du vendeur (BG-12) doit contenir le Code de pays du représentant fiscal (BT-69), si le Vendeur (BG-4) a un Représentant fiscal du vendeur (BG-11).</t>
  </si>
  <si>
    <t>Adresse postale du représentant fiscal du vendeur</t>
  </si>
  <si>
    <t>The  VAT  category  tax  amount  (BT-117)  in  a  VAT  breakdown  (BG-23)  where  VAT category code (BT-118) is "Zero rated" shall equal 0 (zero).</t>
  </si>
  <si>
    <t>BR-21</t>
  </si>
  <si>
    <t>Each   Invoice   line   (BG-25)   shall   have   an   Invoice   line identifier (BT-126).</t>
  </si>
  <si>
    <t>Invoice Line</t>
  </si>
  <si>
    <t>Le Montant de la TVA pour chaque type de TVA (BT-117) dans une Ventilation de la TVA (BG-23) où le Code de type de TVA (BT-118) est « TVA à taux zéro  », doit être égal à 0 (zéro).</t>
  </si>
  <si>
    <t>Chaque Ligne de facture (BG-25) doit avoir un Identifiant de ligne de facture (BT-126).</t>
  </si>
  <si>
    <t>Ligne de facture</t>
  </si>
  <si>
    <t>BR-Z-10</t>
  </si>
  <si>
    <t>A VAT Breakdown (BG-23) with VAT Category code (BT-118) "Zero rated" shall not have a VAT exemption reason code (BT-121) or VAT exemption reason text (BT-120).</t>
  </si>
  <si>
    <t>BR-22</t>
  </si>
  <si>
    <t>Each  Invoice  line  (BG-25)  shall  have  an  Invoiced  quantity (BT-129).</t>
  </si>
  <si>
    <t>Une Ventilation de la TVA (BG-23) avec le Code de type de TVA (BT-118) « TVA à taux zéro  » ne doit pas comprendre de Code de motif d'exonération de la TVA (BT-121) ni un Motif d'exonération de la TVA (BT-120).</t>
  </si>
  <si>
    <t>Chaque Ligne de facture (BG-25) doit avoir une Quantité facturée (BT-129).</t>
  </si>
  <si>
    <t>Exempted from VAT</t>
  </si>
  <si>
    <t>BR-23</t>
  </si>
  <si>
    <t>An Invoice line (BG-25) shall have an Invoiced quantity unit of measure code (BT-130).</t>
  </si>
  <si>
    <t>Exonération</t>
  </si>
  <si>
    <t>Une Ligne de facture (BG-25) doit avoir un Code de l'unité de mesure de la quantité facturée (BT-130).</t>
  </si>
  <si>
    <t>An Invoice that contains an Invoice line (BG-25), a Document level allowance (BG-20) or a Document level charge (BG-21) where the VAT  category code (BT-151, BT-95 or BT-102) is “Exempt from VAT” shall contain exactly one VAT breakdown (BG-23) with the VAT category code (BT-118) equal to "Exempt from VAT".</t>
  </si>
  <si>
    <t>BR-24</t>
  </si>
  <si>
    <t>Each  Invoice  line  (BG-25)  shall  have  an  Invoice  line  net amount (BT-131).</t>
  </si>
  <si>
    <t>Une Facture avec une Ligne de facture (BG-25), une Remise au niveau du document (BG-20) ou des Charges ou Frais au niveau du document (BG-21) où le Code de type de TVA (BT-151, BT-95 ou BT-102) est « Exonération de TVA » doit comprendre précisément une Ventilation de la TVA (BG-23) avec le Code de type de TVA (BT-118) égal à « Exonération de TVA » .</t>
  </si>
  <si>
    <t>Chaque Ligne de facture (BG-25) doit avoir un Montant net de ligne de facture (BT-131).</t>
  </si>
  <si>
    <t>An Invoice that contains an Invoice line (BG-25) where the Invoiced item VAT category code (BT-151) is “Exempt from VAT” shall contain the Seller VAT Identifier (BT-31), the Seller   tax   registration   identifier   (BT-32)   and/or   the   Seller   tax   representative   VAT identifier (BT-63).</t>
  </si>
  <si>
    <t>BR-25</t>
  </si>
  <si>
    <t>Each Invoice line (BG-25) shall contain the Item name (BT- 153).</t>
  </si>
  <si>
    <t>Item information</t>
  </si>
  <si>
    <t>Une Facture comportant une Ligne de facture (BG-25) où le Code de type de TVA de l'article facturé (BT-151) est « Exonération de TVA » doit comprendre l'Identifiant à la TVA du vendeur (BT-31), l'Identifiant fiscal du vendeur (BT-32) et/ou l'Identifiant à la TVA du représentant fiscal du vendeur (BT-63).</t>
  </si>
  <si>
    <t>Chaque Ligne de facture (BG-25) doit comporter le Nom de l'article (BT-153).</t>
  </si>
  <si>
    <t>Informations sur l'article</t>
  </si>
  <si>
    <t>An Invoice that contains a Document level allowance (BG-20) where the Document level allowance VAT category code (BT-95) is “Exempt from VAT” shall contain the Seller VAT Identifier  (BT-31),  the  Seller  tax  registration  identifier  (BT-32)  and/or  the  Seller  tax representative VAT identifier (BT-63).</t>
  </si>
  <si>
    <t>BR-26</t>
  </si>
  <si>
    <t>Each  Invoice  line  (BG-25)  shall  contain  the  Item  net  price (BT-146).</t>
  </si>
  <si>
    <t>Price details</t>
  </si>
  <si>
    <t>Une Facture comportant une Remise au niveau du document (BG-20) où le Code de type de TVA de la remise au niveau du document (BT-95) est « Exonération de TVA » doit comprendre l'Identifiant à la TVA du vendeur (BT-31), l'Identifiant fiscal du vendeur (BT-32) et/ou l'Identifiant à la TVA du représentant fiscal du vendeur (BT-63).</t>
  </si>
  <si>
    <t>Chaque Ligne de facture (BG-25) doit comporter le Prix net de l’article (BT-146).</t>
  </si>
  <si>
    <t>Détails du prix</t>
  </si>
  <si>
    <t>An  Invoice  that  contains  a  Document  level  charge  (BG-21)  where  the  Document  level charge VAT category code (BT-102) is “Exempt from VAT” shall contain the Seller VAT Identifier  (BT-31),  the  Seller  tax  registration  identifier  (BT-32)  and/or  the  Seller  tax representative VAT identifier (BT-63).</t>
  </si>
  <si>
    <t>BR-27</t>
  </si>
  <si>
    <t>The Item net price (BT-146) shall NOT be negative.</t>
  </si>
  <si>
    <t>Une Facture comportant des Charges ou Frais au niveau du document (BG-21) où le Code de type de TVA des charges ou frais au niveau du document (BT-102) est « Exonération de TVA » doit comprendre l'Identifiant à la TVA du vendeur (BT-31), l'Identifiant fiscal du vendeur (BT-32) et/ou l'Identifiant à la TVA du représentant fiscal du vendeur (BT-63).</t>
  </si>
  <si>
    <t>Le Prix net de l'article (BT-146) ne doit PAS être négatif.</t>
  </si>
  <si>
    <t>In  an  Invoice  line  (BG-25)  where  the  Invoiced  item  VAT  category  code  (BT-151)  is "Exempt from VAT", the Invoiced item VAT rate (BT-152) shall be 0 (zero).</t>
  </si>
  <si>
    <t>BR-28</t>
  </si>
  <si>
    <t>The Item gross price (BT-148) shall NOT be negative.</t>
  </si>
  <si>
    <t>Dans une Ligne de facture (BG-25) où le Code de type de TVA de l'article facturé (BT-151) est « Exonération de TVA », le Taux de TVA de l'article facturé (BT-152) doit être égal à 0 (zéro).</t>
  </si>
  <si>
    <t>Le Prix brut de l'article (BT-148) ne doit PAS être négatif.</t>
  </si>
  <si>
    <t>In  a  Document  level  allowance  (BG-20)  where  the  Document  level  allowance  VAT category  code  (BT-95)  is  "Exempt  from  VAT",  the  Document  level  allowance  VAT  rate (BT-96) shall be 0 (zero).</t>
  </si>
  <si>
    <t>BR-29</t>
  </si>
  <si>
    <t>If  both  Invoicing  period  start  date  (BT-73)  and  Invoicing period end date (BT-74) are given then the Invoicing period end  date  (BT-74)  shall  be  later  or  equal  to  the  Invoicing period start date (BT-73).</t>
  </si>
  <si>
    <t>Invoicing Period</t>
  </si>
  <si>
    <t>Dans une Remise au niveau du document (BG-20) où le Code de type de TVA de la remise au niveau du document (BT-95) est « Exonération de TVA », le Taux de TVA de la remise au niveau du document (BT-96) doit être égal à 0 (zéro).</t>
  </si>
  <si>
    <t>Si la Date de début de période de facturation (BT-73) et la Date de fin de période de facturation (BT-74) sont données alors la Date de fin de période de facturation (BT-74) doit être postérieure ou égale à la Date de début de période de facturation (BT-73).</t>
  </si>
  <si>
    <t>Période de facturation</t>
  </si>
  <si>
    <t>In a Document level charge (BG-21) where the Document level charge VAT category code (BT-102) is "Exempt from VAT", the Document level charge VAT rate (BT-103) shall be 0 (zero).</t>
  </si>
  <si>
    <t>BR-30</t>
  </si>
  <si>
    <t>If both Invoice line period start date (BT-134) and Invoice line  period  end  date  (BT-135)  are  given  then  the  Invoice line period end date (BT-135) shall be later or equal to the Invoice line period start date (BT-134).</t>
  </si>
  <si>
    <t>Invoice Line Period</t>
  </si>
  <si>
    <t>Dans des Charges ou Frais au niveau du document (BG-21) où le Code de type de TVA des charges ou frais au niveau du document (BT-102) est « Exonération de TVA », le Taux de TVA des charges ou frais au niveau du document (BT-103) doit être égal à 0 (zéro).</t>
  </si>
  <si>
    <t>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t>
  </si>
  <si>
    <t>Période de facturation d'une ligne</t>
  </si>
  <si>
    <t>In  a  VAT  breakdown  (BG-23)  where  the  VAT  category  code  (BT-118)  is  "Exempt  from VAT" the VAT category taxable amount (BT-116) shall equal the sum of Invoice line net amounts  (BT-131)  minus  the  sum  of  Document  level  allowance  amounts  (BT-92)  plus the sum of Document level charge amounts (BT-99) where the VAT category codes (BT- 151, BT-95, BT-102) are “Exempt from VAT".</t>
  </si>
  <si>
    <t>BR-31</t>
  </si>
  <si>
    <t>Each   Document   level   allowance   (BG-20)   shall   have   a Document level allowance amount (BT-92).</t>
  </si>
  <si>
    <t>Document level allowances</t>
  </si>
  <si>
    <t>Dans une Ventilation de la TVA (BG-23) où le Code de type de TVA (BT-118) est « Exonération de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Exonération de TVA ».</t>
  </si>
  <si>
    <t>Chaque Remise au niveau du document (BG-20) doit être associée à un Montant de la remise au niveau du document (BT-92).</t>
  </si>
  <si>
    <t>Remises au niveau du document</t>
  </si>
  <si>
    <t>The  VAT  category  tax  amount  (BT-117)  In  a  VAT  breakdown  (BG-23)  where  the  VAT category code (BT-118) equals "Exempt from VAT" shall equal 0 (zero).</t>
  </si>
  <si>
    <t>BR-32</t>
  </si>
  <si>
    <t>Each   Document   level   allowance   (BG-20)   shall   have   a Document level allowance VAT category code (BT-95).</t>
  </si>
  <si>
    <t>Le Montant de la TVA pour chaque type de TVA (BT-117) dans une Ventilation de la TVA (BG-23) où le Code de type de TVA (BT-118) est égal à « Exonération de TVA », doit être de 0 (zéro).</t>
  </si>
  <si>
    <t>Chaque Remise au niveau du document (BG-20) doit être associée à un Code de type de TVA de la remise au niveau du document (BT-95).</t>
  </si>
  <si>
    <t>BR-E-10</t>
  </si>
  <si>
    <t>A VAT Breakdown (BG-23) with VAT Category code (BT-118) "Exempt from VAT" shall have a VAT exemption reason code (BT-121) or a VAT exemption reason text (BT-120).</t>
  </si>
  <si>
    <t>BR-33</t>
  </si>
  <si>
    <t>Each   Document   level   allowance   (BG-20)   shall   have   a Document  level  allowance  reason  (BT-97)  or  a  Document level allowance reason code (BT-98).</t>
  </si>
  <si>
    <t>BT-97, BT-98</t>
  </si>
  <si>
    <t>Une Ventilation de la TVA (BG-23) avec le Code de type de TVA (BT-118) « Exonération de TVA » doit comprendre un Code de motif d'exonération de la TVA (BT-121) ou un Motif d'exonération de la TVA (BT-120).</t>
  </si>
  <si>
    <t>Chaque Remise au niveau du document (BG-20) doit être associée à un Motif de la remise au niveau du document (BT-97) ou à un Code de motif de la remise au niveau du document (BT-98).</t>
  </si>
  <si>
    <t>VAT reverse charge</t>
  </si>
  <si>
    <t>BR-36</t>
  </si>
  <si>
    <t>Each Document level charge (BG-21) shall have a Document level charge amount (BT-99).</t>
  </si>
  <si>
    <t>Document level charges</t>
  </si>
  <si>
    <t>Autoliquidation</t>
  </si>
  <si>
    <t>Chaque Charge ou frais au niveau du document (BG-21) doit être associée à un Montant des charges ou frais au niveau du document (BT-99).</t>
  </si>
  <si>
    <t>Charges ou frais au niveau du document</t>
  </si>
  <si>
    <t>An Invoice that contains an Invoice line (BG-25), a Document level allowance (BG-20) or a Document level charge (BG-21) where the VAT  category code (BT-151, BT-95 or BT-
102) is  “Reverse charge” shall contain in the VAT breakdown (BG-23) exactly one VAT category code (BT-118) equal with "VAT reverse charge".</t>
  </si>
  <si>
    <t>BR-37</t>
  </si>
  <si>
    <t>Each Document level charge (BG-21) shall have a Document level charge VAT category code (BT-102).</t>
  </si>
  <si>
    <t>Une Facture avec une Ligne de facture (BG-25), une Remise au niveau du document (BG-20) ou des Charges ou Frais au niveau du document (BG-21) où le Code de type de TVA (BT-151, BT-95 ou BT-102) est « Autoliquidation » doit comprendre dans la Ventilation de la TVA (BG-23) précisément un Code de type de TVA (BT-118) égal à « Autoliquidation » .</t>
  </si>
  <si>
    <t>Chaque Charge ou frais au niveau du document  (BG-21) doit être associée à un Code de type de TVA des charges ou frais au niveau du document  (BT-102).</t>
  </si>
  <si>
    <t>An Invoice that contains an Invoice line (BG-25) where the Invoiced item VAT category code  (BT-151)  is  “Reverse  charge”  shall  contain  the  Seller  VAT  Identifier  (BT-31),  the Seller  Tax  registration  identifier  (BT-32)  and/or  the  Seller  tax  representative  VAT identifier   (BT-63)   and   the   Buyer   VAT   identifier   (BT-48)   and/or   the   Buyer   legal registration identifier (BT-47).</t>
  </si>
  <si>
    <t>BR-38</t>
  </si>
  <si>
    <t>Each Document level charge (BG-21) shall have a Document level  charge  reason  (BT-104)  or  a  Document  level  charge reason code (BT-105).</t>
  </si>
  <si>
    <t>BT-104, BT-105</t>
  </si>
  <si>
    <t>Une Facture comportant une Ligne de facture (BG-25) où le Code de type de TVA de l'article facturé (BT-151)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</si>
  <si>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Charge ou frais au niveau du document (BG-21) doit être associée à un Motif des charges ou frais au niveau du document (BT-104) ou à un Code de motif des charges ou frais au niveau du document (BT-105).</t>
  </si>
  <si>
    <t>An Invoice that contains a Document level allowance (BG-20) where the Document level allowance  VAT  category  code  (BT-95)  is  “Reverse  charge”  shall  contain  the  Seller  VAT Identifier  (BT-31),  the  Seller  tax  registration  identifier  (BT-32)  and/or  the  Seller  tax representative VAT identifier (BT-63) and the Buyer VAT identifier (BT-48) and/or the Buyer legal registration identifier (BT-47).</t>
  </si>
  <si>
    <t>BR-41</t>
  </si>
  <si>
    <t>Each  Invoice  line  allowance  (BG-27)  shall  have  an  Invoice line allowance amount (BT-136).</t>
  </si>
  <si>
    <t>Invoice line allowances</t>
  </si>
  <si>
    <t>Une Facture comportant une Remise au niveau du document (BG-20) où le Code de type de TVA de la remise au niveau du document (BT-95)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</si>
  <si>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avoir un Montant de la remise de ligne de facture (BT-136).</t>
  </si>
  <si>
    <t>Remises de ligne de facture</t>
  </si>
  <si>
    <t>An  Invoice  that  contains  a  Document  level  charge  (BG-21)  where  the  Document  level charge  VAT  category  code  (BT-102)  is  “Reverse  charge”  shall  contain  the  Seller  VAT Identifier  (BT-31),  the  Seller  tax  registration  identifier  (BT-32)  and/or  the  Seller  tax representative VAT identifier (BT-63) and the Buyer VAT identifier (BT-48) and/or the Buyer legal registration identifier (BT-47).</t>
  </si>
  <si>
    <t>BR-42</t>
  </si>
  <si>
    <t>Each  Invoice  line  allowance  (BG-27)  shall  have  an  Invoice line allowance reason (BT-139) or an Invoice line allowance reason code (BT-140).</t>
  </si>
  <si>
    <t>BT-144, BT-145</t>
  </si>
  <si>
    <t>Une Facture comportant des Charges ou Frais au niveau du document (BG-21) où le Code de type de TVA des charges ou frais au niveau du document (BT-102)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</si>
  <si>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être associée à un Motif de la remise de ligne de facture (BT-139) ou à un Code de motif de la remise de ligne de facture (BT-140).</t>
  </si>
  <si>
    <t>In  an  Invoice  line  (BG-25)  where  the  Invoiced  item  VAT  category  code  (BT-151)  is "Reverse charge" the Invoiced item VAT rate (BT-152) shall be 0 (zero).</t>
  </si>
  <si>
    <t>BR-43</t>
  </si>
  <si>
    <t>Each Invoice line charge (BG-28) shall have an Invoice line charge amount (BT-141).</t>
  </si>
  <si>
    <t>Invoice line charges</t>
  </si>
  <si>
    <t>Dans une Ligne de facture (BG-25) où le Code de type de TVA de l'article facturé (BT-151) est « Autoliquidation », le Taux de TVA de l'article facturé (BT-152) doit être égal à 0 (zéro).</t>
  </si>
  <si>
    <t>Chaque Charge ou frais sur ligne de facture  (BG-28) doit avoir un Montant des charges ou frais applicables à la ligne de facture (BT-141).</t>
  </si>
  <si>
    <t>Charge ou Frais sur ligne de facture</t>
  </si>
  <si>
    <t>In  a  Document  level  allowance  (BG-20)  where  the  Document  level  allowance  VAT category code (BT-95) is "Reverse charge" the Document level allowance VAT rate (BT-
96) shall be 0 (zero).</t>
  </si>
  <si>
    <t>BR-44</t>
  </si>
  <si>
    <t>Each Invoice line charge (BG-28) shall have an Invoice line charge  reason  (BT-144)  or  an  Invoice  line  charge  reason code (BT-145).</t>
  </si>
  <si>
    <t>BT-139, BT-140</t>
  </si>
  <si>
    <t>Dans une Remise au niveau du document (BG-20) où le Code de type de TVA de la remise au niveau du document (BT-95) est « Autoliquidation », le Taux de TVA de la remise au niveau du document (BT-96) doit être égal à 0 (zéro).</t>
  </si>
  <si>
    <t>Chaque Charge ou frais sur ligne de facture (BG-28) doit être associée à un Motif des charges ou frais applicables à la ligne de facture (BT-144) ou à un Code de motif des charges ou frais applicables à la ligne de facture (BT-145).</t>
  </si>
  <si>
    <t>In a Document level charge (BG-21) where the Document level charge VAT category code (BT-102)  is  "Reverse  charge"  the  Document  level  charge  VAT  rate  (BT-103)  shall  be  0 (zero).</t>
  </si>
  <si>
    <t>BR-45</t>
  </si>
  <si>
    <t>Each  VAT  breakdown  (BG-23)  shall  have  a  VAT  category taxable amount (BT-116).</t>
  </si>
  <si>
    <t>VAT breakdown</t>
  </si>
  <si>
    <t>Dans des Charges ou Frais au niveau du document (BG-21) où le Code de type de TVA des charges ou frais au niveau du document (BT-102) est « Autoliquidation », le Taux de TVA des charges ou frais au niveau du document (BT-103) doit être égal à 0 (zéro).</t>
  </si>
  <si>
    <t>Chaque Ventilation de la TVA (BG-23) doit avoir une Base d'imposition du type de TVA (BT-116).</t>
  </si>
  <si>
    <t>Ventilation de la TVA</t>
  </si>
  <si>
    <t>In a VAT breakdown (BG-23) where the VAT category code (BT-118) is "Reverse charge" the  VAT  category  taxable  amount  (BT-116)  shall  equal  the  sum  of  Invoice  line  net amounts  (BT-131)  minus  the  sum  of  Document  level  allowance  amounts  (BT-92)  plus the sum of Document level charge amounts (BT-99) where the VAT category codes (BT- 151, BT-95, BT-102) are “Reverse charge".</t>
  </si>
  <si>
    <t>BR-46</t>
  </si>
  <si>
    <t>Each VAT breakdown (BG-23) shall have a VAT category tax amount (BT-117).</t>
  </si>
  <si>
    <t>Dans une Ventilation de la TVA (BG-23) où le Code de type de TVA (BT-118) est « Autoliquidation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Autoliquidation ».</t>
  </si>
  <si>
    <t>Chaque Ventilation de la TVA (BG-23) doit avoir un Montant de la TVA pour chaque type de TVA (BT-117).</t>
  </si>
  <si>
    <t>The  VAT  category  tax  amount  (BT-117)  in  a  VAT  breakdown  (BG-23)  where  the  VAT category code (BT-118) is “Reverse charge” shall be 0 (zero).</t>
  </si>
  <si>
    <t>BR-47</t>
  </si>
  <si>
    <t>Each  VAT  breakdown  (BG-23)  shall  be  defined  through  a VAT category code (BT-118).</t>
  </si>
  <si>
    <t>Le Montant de la TVA pour chaque type de TVA (BT-117) dans une Ventilation de la TVA (BG-23) où le Code de type de TVA (BT-118) est « Autoliquidation », doit être de 0 (zéro).</t>
  </si>
  <si>
    <t>Chaque Ventilation de la TVA (BG-23) doit être définie par un Code de type de TVA (BT-118).</t>
  </si>
  <si>
    <t>BR-AE-10</t>
  </si>
  <si>
    <t>A  VAT  Breakdown  (BG-23)  with  VAT  Category  code  (BT-118)  "Reverse  charge"  shall have  a  VAT  exemption  reason  code  (BT-121),  meaning  "Reverse  charge"  or  the  VAT exemption  reason  text  (BT-120)  "Reverse  charge"  (or  the  equivalent  standard  text  in another language).</t>
  </si>
  <si>
    <t>BR-48</t>
  </si>
  <si>
    <t>Each  VAT  breakdown  (BG-23)  shall  have  a  VAT  category rate (BT-119), except if the Invoice is not subject to VAT.</t>
  </si>
  <si>
    <t>Une Ventilation de la TVA (BG-23) avec le Code de type de TVA (BT-118) « Autoliquidation » doit comprendre un Code de motif d'exonération de la TVA (BT-121), signifiant « Autoliquidation » ou le Motif d'exonération de la TVA (BT-120) « Autoliquidation » (ou texte standard équivalent dans d'autres langues).</t>
  </si>
  <si>
    <t>Chaque Ventilation de la TVA (BG-23) doit avoir un Taux de type de TVA (BT-119), sauf si la Facture n'est pas soumise à la TVA.</t>
  </si>
  <si>
    <t>VAT intra-community supply</t>
  </si>
  <si>
    <t>BR-49</t>
  </si>
  <si>
    <t>A  Payment  instruction  (BG-16)  shall  specify  the  Payment means type code (BT-81).</t>
  </si>
  <si>
    <t>Payment instructions</t>
  </si>
  <si>
    <t>Livraisons intracommunautaires</t>
  </si>
  <si>
    <t>Une Instruction de paiement (BG-16) doit spécifier le Code de type de moyen de paiement (BT-81).</t>
  </si>
  <si>
    <t>Instructions de paiement</t>
  </si>
  <si>
    <t>An Invoice that contains an Invoice line (BG-25), a Document level allowance (BG-20) or a Document level charge (BG-21) where the VAT category code (BT-151, BT-95 or BT-102) is  “Intra-community  supply”  shall  contain  in  the  VAT  breakdown  (BG-23)  exactly  one VAT category code (BT-118) equal with "Intra-community supply".</t>
  </si>
  <si>
    <t>BR-50</t>
  </si>
  <si>
    <t>A  Payment  account  identifier  (BT-84)  shall  be  present  if Credit   transfer   (BG-16)   information   is   provided   in   the Invoice.</t>
  </si>
  <si>
    <t>Account information</t>
  </si>
  <si>
    <t>Une Facture avec une Ligne de facture (BG-25), une Remise au niveau du document (BG-20) ou des Charges ou Frais au niveau du document (BG-21) où le Code de type de TVA (BT-151, BT-95 ou BT-102) est « Livraison intracommunautaire » doit comprendre dans la Ventilation de la TVA (BG-23) précisément un Code de type de TVA (BT-118) égal à « Livraison intracommunautaire » .</t>
  </si>
  <si>
    <t>Un Identifiant de compte de paiement (BT-84) doit être mentionné si les informations de Virement (BG-16) sont fournies dans la Facture.</t>
  </si>
  <si>
    <t>Informations concernant le compte</t>
  </si>
  <si>
    <t>An Invoice that contains an Invoice   line (BG-25) where the Invoiced item VAT category code  (BT-151)  is  “Intra-community  supply”  shall  contain  the  Seller  VAT  Identifier  (BT-
31) or the Seller tax representative VAT identifier (BT-63) and the Buyer VAT identifier (BT-48).</t>
  </si>
  <si>
    <t>BR-51</t>
  </si>
  <si>
    <t>The last 4 to 6 digits of the Payment card primary account number    (BT-87)    shall    be    present    if    Payment    card information (BG-18) is provided in the Invoice.</t>
  </si>
  <si>
    <t>Card information</t>
  </si>
  <si>
    <t>Une Facture comportant une Ligne de facture (BG-25) où le Code de type de TVA de l'article facturé (BT-151) est « Livraison intracommunautaire » doit comprendre l'Identifiant à la TVA du vendeur (BT-31), ou l'Identifiant à la TVA du représentant fiscal du vendeur (BT-63) et l'Identifiant à la TVA de l'acheteur (BT-48).</t>
  </si>
  <si>
    <t>Les 4 à 6 derniers chiffres du Numéro de compte principal de carte de paiement (BT-87) doivent être mentionnés si les Informations concernant la carte de paiement (BG-18) figurent dans la Facture.</t>
  </si>
  <si>
    <t>Informations concernant la carte</t>
  </si>
  <si>
    <t>An Invoice that contains a Document level allowance (BG-20) where the Document level allowance  VAT  category  code  (BT-95)  is  “Intra-community  supply”  shall  contain  the Seller VAT Identifier (BT-31) or the Seller tax representative VAT identifier (BT-63) and the Buyer VAT identifier (BT-48).</t>
  </si>
  <si>
    <t>BR-52</t>
  </si>
  <si>
    <t>Each Additional supporting document (BG-24) shall contain a Supporting document reference (BT-122).</t>
  </si>
  <si>
    <t>Additional supporting documents</t>
  </si>
  <si>
    <t>Une Facture comportant une Remise au niveau du document (BG-20) où le Code de type de TVA de la remise au niveau du document (BT-95) est « Livraison intracommunautaire » doit comprendre l'Identifiant à la TVA du vendeur (BT-31), ou l'Identifiant à la TVA du représentant fiscal du vendeur (BT-63) et l'Identifiant à la TVA de l'acheteur (BT-48).</t>
  </si>
  <si>
    <t>Chaque Document justificatif additionnel (BG-24) doit comporter une Référence de document justificatif (BT-122).</t>
  </si>
  <si>
    <t>Documents justificatifs additionnels</t>
  </si>
  <si>
    <t>An  Invoice  that  contains  a  Document  level  charge  (BG-21)  where  the  Document  level charge VAT category code (BT-102) is “Intra-community supply” shall contain the Seller VAT  Identifier  (BT-31)  or  the  Seller  tax  representative  VAT  identifier  (BT-63)  and  the Buyer VAT identifier (BT-48).</t>
  </si>
  <si>
    <t>BR-53</t>
  </si>
  <si>
    <t>If the VAT accounting currency code (BT-6) is present, then the  Invoice  total  VAT  amount  in  accounting  currency  (BT-111) shall be provided.</t>
  </si>
  <si>
    <t>Une Facture comportant des Charges ou Frais au niveau du document (BG-21) où le Code de type de TVA des charges ou frais au niveau du document (BT-102) est « Livraison intracommunautaire » doit comprendre l'Identifiant à la TVA du vendeur (BT-31), ou l'Identifiant à la TVA du représentant fiscal du vendeur (BT-63) et l'Identifiant à la TVA de l'acheteur (BT-48).</t>
  </si>
  <si>
    <t>Si le Code de devise de comptabilisation de la TVA (BT-6) est présent, alors le Montant total de TVA de la facture exprimée dans la devise de comptabilisation (BT-111) doit être indiqué.</t>
  </si>
  <si>
    <t>In an Invoice line (BG-25) where the Invoiced item VAT category code (BT-151) is "Intra- community supply" the Invoiced item VAT rate (BT-152) shall be 0 (zero).</t>
  </si>
  <si>
    <t>BR-54</t>
  </si>
  <si>
    <t>Each Item attribute (BG-32) shall contain an Item attribute name (BT-160) and an Item attribute value (BT-161).</t>
  </si>
  <si>
    <t>Item attributes</t>
  </si>
  <si>
    <t>BT-160, BT-161</t>
  </si>
  <si>
    <t>Dans une Ligne de facture (BG-25) où le Code de type de TVA de l'article facturé (BT-151) est « Livraison intracommunautaire », le Taux de TVA de l'article facturé (BT-152) doit être égal à 0 (zéro).</t>
  </si>
  <si>
    <t>Chaque Attribut d'article (BG-32) doit comporter un Nom d'attribut d'article (BT-160) et une Valeur d'attribut d'article (BT-161).</t>
  </si>
  <si>
    <t>Attributs d'article</t>
  </si>
  <si>
    <t>In  a  Document  level  allowance  (BG-20)  where  the  Document  level  allowance  VAT category  code  (BT-95)  is  "Intra-community  supply"  the  Document  level  allowance  VAT rate (BT-96) shall be 0 (zero).</t>
  </si>
  <si>
    <t>BR-55</t>
  </si>
  <si>
    <t>Each  Preceding  Invoice  reference  (BG-3)  shall  contain  a Preceding Invoice reference (BT-25).</t>
  </si>
  <si>
    <t>Preceding invoice reference</t>
  </si>
  <si>
    <t>Dans une Remise au niveau du document (BG-20) où le Code de type de TVA de la remise au niveau du document (BT-95) est « Livraison intracommunautaire », le Taux de TVA de la remise au niveau du document (BT-96) doit être égal à 0 (zéro).</t>
  </si>
  <si>
    <t>Chaque Référence à une facture antérieure (BG-3) doit comporter une Référence à une facture antérieure (BT-25).</t>
  </si>
  <si>
    <t>Référence à une facture antérieure</t>
  </si>
  <si>
    <t>In a Document level charge (BG-21) where the Document level charge VAT category code (BT-102)  is  "Intra-community  supply"  the  Document  level  charge  VAT  rate  (BT-103) shall be 0 (zero).</t>
  </si>
  <si>
    <t>BR-56</t>
  </si>
  <si>
    <t>Each  Seller  tax  representative  party  (BG-11)  shall  have  a Seller tax representative VAT identifier (BT-63).</t>
  </si>
  <si>
    <t>Dans des Charges ou Frais au niveau du document (BG-21) où le Code de type de TVA des charges ou frais au niveau du document (BT-102) est « Livraison intracommunautaire », le Taux de TVA des charges ou frais au niveau du document (BT-103) doit être égal à 0 (zéro).</t>
  </si>
  <si>
    <t>Chaque Représentant fiscal du vendeur (BG-11) doit avoir un Identifiant à la TVA du représentant fiscal du vendeur (BT-63).</t>
  </si>
  <si>
    <t>In a VAT breakdown (BG-23) where the VAT category code (BT-118) is "Intra-community supply" the VAT category taxable amount (BT-116) shall equal the sum of Invoice line net amounts (BT-131) minus the sum of Document level allowance amounts (BT-92) plus the sum of Document level charge amounts (BT-99) where the VAT category codes (BT-151, BT-95, BT-102) are “Intra-community supply".</t>
  </si>
  <si>
    <t>BR-57</t>
  </si>
  <si>
    <t>Each  Deliver  to  address  (BG-15)  shall  contain  a  Deliver  to country code (BT-80).</t>
  </si>
  <si>
    <t>Deliver to address</t>
  </si>
  <si>
    <t>Dans une Ventilation de la TVA (BG-23) où le Code de type de TVA (BT-118) est « Livraison intracommunautaire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Livraison intracommunautaire ».</t>
  </si>
  <si>
    <t>Chaque Adresse de livraison (BG-15) doit contenir un Code du pays de livraison (BT-80).</t>
  </si>
  <si>
    <t>The  VAT  category  tax  amount  (BT-117)  in  a  VAT  breakdown  (BG-23)  where  the  VAT category code (BT-118) is “Intra-community supply” shall be 0 (zero).</t>
  </si>
  <si>
    <t>BR-61</t>
  </si>
  <si>
    <t>If the Payment means type code (BT-81) means SEPA credit transfer,  Local  credit  transfer  or  Non-SEPA  international credit transfer, the Payment account identifier (BT-84) shall be present.</t>
  </si>
  <si>
    <t>Le Montant de la TVA pour chaque type de TVA (BT-117) dans une Ventilation de la TVA (BG-23) où le Code de type de TVA (BT-118) est « Livraison intracommunautaire », doit être de 0 (zéro).</t>
  </si>
  <si>
    <t>Si le Code de type de moyen de paiement (BT-81) est un virement SEPA, un virement local ou un virement international non SEPA, l'Identifiant de compte de paiement  (BT-84) doit être présent.</t>
  </si>
  <si>
    <t>BR-IC-10</t>
  </si>
  <si>
    <t>A  VAT  Breakdown  (BG-23)  with  the  VAT  Category  code  (BT-118)  "Intra-community supply"  shall  have  a  VAT  exemption  reason  code  (BT-121),  meaning  "Intra-community supply"  or  the  VAT  exemption  reason  text  (BT-120)  "Intra-community  supply"  (or  the equivalent standard text in another language).</t>
  </si>
  <si>
    <t>BR-62</t>
  </si>
  <si>
    <t>The Seller  electronic  address  (BT-34)  shall  have  a Scheme identifier.</t>
  </si>
  <si>
    <t>Une Ventilation de la TVA (BG-23) avec le Code de type de TVA (BT-118) « Livraison intracommunautaire » doit comprendre un Code de motif d'exonération de la TVA (BT-121), signifiant « Livraison intracommunautaire » ou le Motif d'exonération de la TVA (BT-120) « Livraison intracommunautaire » (ou texte standard équivalent dans d'autres langues).</t>
  </si>
  <si>
    <t>L'Adresse électronique du vendeur (BT-34) doit avoir un Identifiant de schéma.</t>
  </si>
  <si>
    <t>Adresse électronique du vendeur</t>
  </si>
  <si>
    <t>BR-IC-11</t>
  </si>
  <si>
    <t>In an Invoice with a VAT breakdown (BG-23) where the VAT category code (BT-118) is "Intra-community supply" the Actual delivery date (BT-72) or the Invoicing period (BG-14) shall not be blank.</t>
  </si>
  <si>
    <t>BR-63</t>
  </si>
  <si>
    <t>The Buyer electronic  address  (BT-49) shall have a Scheme identifier.</t>
  </si>
  <si>
    <t>Dans une Facture avec Ventilation de la TVA (BG-23) où le Code de type de TVA (BT-118) est « Livraison intracommunautaire », la Date effective de livraison (BT-72) ou la Période de facturation (BG-14) ne doit pas être laissée vide.</t>
  </si>
  <si>
    <t>L'Adresse électronique de l'acheteur (BT-49) doit avoir un Identifiant de schéma.</t>
  </si>
  <si>
    <t>BR-IC-12</t>
  </si>
  <si>
    <t>In an Invoice with a VAT breakdown (BG-23) where the VAT category code (BT-118) is "Intra-community supply" the Deliver to country code (BT-80) shall not be blank.</t>
  </si>
  <si>
    <t>BR-64</t>
  </si>
  <si>
    <t>The Item standard identifier (BT-157) shall have a Scheme identifier</t>
  </si>
  <si>
    <t>Dans une Facture avec ventilation de TVA (BG-23) où le Code de type de TVA (BT-118) est « Livraison intracommunautaire », le Code du pays de livraison (BT-80) ne doit pas être laissé vide.</t>
  </si>
  <si>
    <t>L'Identifiant standard de l'article (BT-157) doit avoir un Identifiant de schéma</t>
  </si>
  <si>
    <t>VAT exports</t>
  </si>
  <si>
    <t>BR-65</t>
  </si>
  <si>
    <t>The   Item   classification   identifier   (BT-158)   shall   have   a Scheme identifier</t>
  </si>
  <si>
    <t>Exportations</t>
  </si>
  <si>
    <t>L'Identifiant de la classification de l'article (BT-158) doit avoir un Identifiant de schéma</t>
  </si>
  <si>
    <t>Identifiant de la classification de l'article</t>
  </si>
  <si>
    <t>An Invoice that contains an Invoice line (BG-25), a Document level allowance (BG-20) or a Document level charge (BG-21) where the VAT  category code (BT-151, BT-95 or BT-102) is “Export outside the EU” shall contain in the VAT breakdown (BG-23) exactly one VAT category code (BT-118) equal with "Export outside the EU".</t>
  </si>
  <si>
    <t>Value added tax point date (BT-7) and Value added tax point date code (BT-8) are mutually exclusive.</t>
  </si>
  <si>
    <t>BT-7, BT-8</t>
  </si>
  <si>
    <t>Une Facture avec une Ligne de facture (BG-25), une Remise au niveau du document (BG-20) ou des Charges ou Frais au niveau du document (BG-21) où le Code de type de TVA (BT-151, BT-95 ou BT-102) est « Exportation hors de l'UE » doit comprendre dans la Ventilation de la TVA (BG-23) précisément un Code de type de TVA (BT-118) égal à « Exportation hors de l'UE » .</t>
  </si>
  <si>
    <t>La date d'exigibilité de la taxe sur la valeur ajoutée (BT-7) et le Code de date d'exigibilité de la taxe sur la valeur ajoutée (BT-8) sont mutuellement exclusifs.</t>
  </si>
  <si>
    <t>An Invoice that contains an Invoice line (BG-25) where the Invoiced item VAT category code (BT-151) is “Export outside the EU” shall contain the Seller VAT Identifier (BT-31) or the Seller tax representative VAT identifier (BT-63).</t>
  </si>
  <si>
    <t>Each  Invoice  line  (BG-25)  shall  be  categorized  with  an Invoiced item VAT category code (BT-151).</t>
  </si>
  <si>
    <t>Une Facture comportant une Ligne de facture (BG-25) où le Code de type de TVA de l'article facturé (BT-151) est « Exportation hors de l'UE » doit comprendre l'Identifiant à la TVA du vendeur (BT-31) ou l'Identifiant à la TVA du représentant fiscal du vendeur (BT-63).</t>
  </si>
  <si>
    <t>Chaque Ligne de facture (BG-25) doit être classée à l'aide d'un Code de type de TVA de l'article facturé (BT-151).</t>
  </si>
  <si>
    <t>An Invoice that contains a Document level allowance (BG-20) where the Document level allowance VAT category code (BT-95) is “Export outside the EU” shall contain the Seller VAT Identifier (BT-31) or the Seller tax representative VAT identifier (BT-63).</t>
  </si>
  <si>
    <t>Document   level   allowance   reason   code   (BT-98)   and Document level allowance reason (BT-97) shall indicate the same type of allowance.</t>
  </si>
  <si>
    <t>Document level Allowances</t>
  </si>
  <si>
    <t>Une Facture comportant une Remise au niveau du document (BG-20) où le Code de type de TVA de la remise au niveau du document (BT-95) est « Exportation hors de l'UE » doit comprendre l'Identifiant à la TVA du vendeur (BT-31) ou l'Identifiant à la TVA du représentant fiscal du vendeur (BT-63).</t>
  </si>
  <si>
    <t>Le Code de motif de la remise au niveau du document (BT-98) et le Motif de la remise au niveau du document (BT-97) doivent indiquer le même type de remise.</t>
  </si>
  <si>
    <t>An  Invoice  that  contains  a  Document  level  charge  (BG-21)  where  the  Document  level charge  VAT  category  code  (BT-102)  is  “Export  outside  the  EU”  shall  contain  the  Seller VAT Identifier (BT-31) or the Seller tax representative VAT identifier (BT-63).</t>
  </si>
  <si>
    <t>Document   level   charge   reason   code   (BT-105)   and Document  level  charge  reason  (BT-104)  shall  indicate the same type of charge.</t>
  </si>
  <si>
    <t>Document level Charges</t>
  </si>
  <si>
    <t>Une Facture comportant des Charges ou Frais au niveau du document (BG-21) où le Code de type de TVA des charges ou frais au niveau du document (BT-102) est « Exportation hors de l'UE » doit comprendre l'Identifiant à la TVA du vendeur (BT-31) ou l'Identifiant à la TVA du représentant fiscal du vendeur (BT-63).</t>
  </si>
  <si>
    <t>Le Code de motif des charges ou frais au niveau du document (BT-105) et le Motif des charges ou frais au niveau du document (BT-104) doivent indiquer le même type de charges ou frais.</t>
  </si>
  <si>
    <t>Charges ou Frais au niveau du document</t>
  </si>
  <si>
    <t>In  an  Invoice  line  (BG-25)  where  the  Invoiced  item  VAT  category  code  (BT-151)  is "Export outside the EU" the Invoiced item VAT rate (BT-152) shall be 0 (zero).</t>
  </si>
  <si>
    <t>Invoice line allowance reason code (BT-140) and Invoice line  allowance  reason  (BT-139)  shall  indicate  the same type of allowance reason.</t>
  </si>
  <si>
    <t>Invoice line Allowances</t>
  </si>
  <si>
    <t>Dans une Ligne de facture (BG-25) où le Code de type de TVA de l'article facturé (BT-151) est « Exportation hors de l'UE », le Taux de TVA de l'article facturé (BT-152) doit être égal à 0 (zéro).</t>
  </si>
  <si>
    <t>Le Code de motif de la remise de ligne de facture (BT-140) et le Motif de la remise de ligne de facture (BT-139) doivent indiquer le même type de motif de remise.</t>
  </si>
  <si>
    <t>In  a  Document  level  allowance  (BG-20)  where  the  Document  level  allowance  VAT category code (BT-95) is "Export outside the EU" the Document level allowance VAT rate (BT-96) shall be 0 (zero).</t>
  </si>
  <si>
    <t>Invoice  line  charge  reason  code  (BT-145)  and  Invoice line charge reason (BT144) shall indicate the same type of charge reason.</t>
  </si>
  <si>
    <t>Invoice line Charges</t>
  </si>
  <si>
    <t>Dans une Remise au niveau du document (BG-20) où le Code de type de TVA de la remise au niveau du document (BT-95) est « Exportation hors de l'UE », le Taux de TVA de la remise au niveau du document (BT-96) doit être égal à 0 (zéro).</t>
  </si>
  <si>
    <t>Le Code de motif des charges ou frais applicables à la ligne de facture (BT-145) et le Motif des charges ou frais applicables à la ligne de facture (BT144) doivent indiquer le même type de motif de charge ou frais.</t>
  </si>
  <si>
    <t>Charges ou Frais sur ligne de facture</t>
  </si>
  <si>
    <t>In a Document level charge (BG-21) where the Document level charge VAT category code (BT-102) is "Export outside the EU" the Document level charge VAT rate (BT-103) shall be 0 (zero).</t>
  </si>
  <si>
    <t>The    Seller    VAT    identifier    (BT-31),    the    Seller    tax representative  VAT  identifier  (BT-63)  and  the  Buyer VAT identifier (BT-48) shall have a prefix in accordance with ISO code ISO 3166-1 alpha-2 by which the country of issue may be identified. Nevertheless, Greece may use the prefix ‘EL’.</t>
  </si>
  <si>
    <t>VAT identifiers</t>
  </si>
  <si>
    <t>BT-31,
BT-48, BT-63</t>
  </si>
  <si>
    <t>Dans des Charges ou Frais au niveau du document (BG-21) où le Code de type de TVA des charges ou frais au niveau du document (BT-102) est « Exportation hors de l'UE », le Taux de TVA des charges ou frais au niveau du document (BT-103) doit être égal à 0 (zéro).</t>
  </si>
  <si>
    <t>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</si>
  <si>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Identifiants de TVA</t>
  </si>
  <si>
    <t>BT-31, BT-48, BT-63</t>
  </si>
  <si>
    <t>In a VAT breakdown (BG-23) where the VAT category code (BT-118) is "Export outside the  EU"  the VAT  category  taxable  amount  (BT-116)  shall equal the sum  of Invoice  line net  amounts  (BT-131)  minus  the  sum  of  Document  level  allowance  amounts  (BT-92) plus the sum of Document level charge amounts (BT-99) where the VAT category codes (BT-151, BT-95, BT-102) are “Export outside the EU".</t>
  </si>
  <si>
    <t>BR-CO-10</t>
  </si>
  <si>
    <t>Sum  of  Invoice  line  net  amount  (BT-106)  =  ∑  Invoice line net amount (BT-131).</t>
  </si>
  <si>
    <t>Dans une Ventilation de la TVA (BG-23) où le Code de type de TVA (BT-118) est « Exportation hors de l'UE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Exportation hors de l'UE ».</t>
  </si>
  <si>
    <t>Somme des montants nets des lignes de facture (BT-106) = ∑ des Montants nets de lignes de facture (BT-131).</t>
  </si>
  <si>
    <t>The  VAT  category  tax  amount  (BT-117)  in  a  VAT  breakdown  (BG-23)  where  the  VAT category code (BT-118) is “Export outside the EU” shall be 0 (zero).</t>
  </si>
  <si>
    <t>BR-CO-11</t>
  </si>
  <si>
    <t>Sum  of  allowances  on  document  level  (BT-107)  =  ∑ Document level allowance amount (BT-92).</t>
  </si>
  <si>
    <t>Le Montant de la TVA pour chaque type de TVA (BT-117) dans une ventilation de TVA (BG-23) où le Code de type de TVA (BT-118) est « Exportation hors de l'UE », doit être de 0 (zéro).</t>
  </si>
  <si>
    <t>Somme des remises au niveau du document (BT-107) = ∑ des Montants de remises au niveau du document (BT-92).</t>
  </si>
  <si>
    <t>BR-G-10</t>
  </si>
  <si>
    <t>A  VAT  Breakdown  (BG-23)  with  the  VAT  Category  code  (BT-118)  "Export  outside  the EU" shall have a VAT exemption reason code (BT-121), meaning "Export outside the EU" or the VAT exemption reason text (BT-120) "Export outside the EU" (or the equivalent standard text in another language).</t>
  </si>
  <si>
    <t>BR-CO-12</t>
  </si>
  <si>
    <t>Sum   of   charges   on   document   level   (BT-108)   =   ∑ Document level charge amount (BT-99).</t>
  </si>
  <si>
    <t>Une Ventilation de la TVA (BG-23) avec le Code de type de TVA (BT-118) « Exportation hors de l'UE » doit comprendre un Code de motif d'exonération de la TVA (BT-121), signifiant « Exportation hors de l'UE » ou le Motif d'exonération de la TVA (BT-120) « Exportation hors de l'UE » (ou texte standard équivalent dans d'autres langues).</t>
  </si>
  <si>
    <t>Somme des charges ou frais au niveau du document (BT-108) = ∑ des Montants des charges ou frais au niveau du document (BT-99).</t>
  </si>
  <si>
    <t>BR-CO-13</t>
  </si>
  <si>
    <t>Non soumis à la TVA</t>
  </si>
  <si>
    <t>An Invoice that contains an Invoice line (BG-25), a Document level allowance (BG-20) or a Document level charge (BG-21) where the VAT category code (BT-151, BT-95 or BT-102) is “Not subject to VAT” shall contain exactly one VAT breakdown group (BG-23) with the VAT category code (BT-118) equal to "Not subject to VAT".</t>
  </si>
  <si>
    <t>BR-CO-14</t>
  </si>
  <si>
    <t>Invoice  total  VAT  amount  (BT-110)  =  ∑  VAT  category tax amount (BT-117).</t>
  </si>
  <si>
    <t>Une Facture avec une Ligne de facture (BG-25), une Remise au niveau du document (BG-20) ou des Charges ou Frais au niveau du document (BG-21) où le Code de type de TVA (BT-151, BT-95 ou BT-102) est « Non soumis à la TVA » doit comprendre précisément un groupe de Ventilation de la TVA (BG-23) avec le Code de type de TVA (BT-118) égal à « Non soumis à la TVA » .</t>
  </si>
  <si>
    <t>Montant total de TVA de la facture (BT-110) = ∑ Montants de TVA pour chaque type de TVA (BT-117).</t>
  </si>
  <si>
    <t>An  Invoice  that  contains  an  Invoice  line  (BG-25)  where  the  Invoiced  item  VAT  category code (BT-151) is “Not subject to VAT” shall not contain the Seller VAT identifier (BT-31), the Seller tax representative VAT identifier (BT-63) or the Buyer VAT identifier (BT-46).</t>
  </si>
  <si>
    <t>BR-CO-15</t>
  </si>
  <si>
    <t>Invoice total amount with VAT (BT-112) = Invoice total amount   without   VAT   (BT-109)   +   Invoice   total   VAT amount (BT-110).</t>
  </si>
  <si>
    <t>Une Facture comportant une Ligne de facture (BG-25) où le Code de type de TVA de l'article facturé (BT-151) est « Non soumis à la TVA » ne doit pas comprendre l'Identifiant à la TVA du vendeur (BT-31), l'Identifiant à la TVA du représentant fiscal du vendeur (BT-63) ou l'Identifiant à la TVA de l'acheteur (BT-46).</t>
  </si>
  <si>
    <t>Montant total de la facture TVA comprise (BT-112) = Montant total de la facture hors TVA (BT-109) + Montant total de TVA de la facture (BT-110).</t>
  </si>
  <si>
    <t>An  Invoice  that  contains  a  Document  level  allowance  (BG-20)  where  the  Document  level allowance VAT category code (BT-95) is  “Not subject to VAT” shall not contain the Seller VAT  identifier  (BT-31),  the  Seller  tax  representative  VAT  identifier  (BT-63)  or  the  Buyer VAT identifier (BT-48).</t>
  </si>
  <si>
    <t>BR-CO-16</t>
  </si>
  <si>
    <t>Amount   due   for   payment   (BT-115)   =   Invoice   total amount  with  VAT  (BT-112)  -Paid  amount  (BT-113)  + Rounding amount (BT-114).</t>
  </si>
  <si>
    <t>Une Facture comportant une Remise au niveau du document (BG-20) où le Code de type de TVA de la remise au niveau du document (BT-95) est « Non soumis à la TVA » ne doit pas comprendre l'Identifiant à la TVA du vendeur (BT-31), l'Identifiant à la TVA du représentant fiscal du vendeur (BT-63) ou l'Identifiant à la TVA de l'acheteur (BT-48).</t>
  </si>
  <si>
    <t>Montant à payer (BT-115) = Montant total de la facture TVA comprise (BT-112) - Montant payé (BT-113) + Montant arrondi (BT-114).</t>
  </si>
  <si>
    <t>An  Invoice  that  contains  a  Document  level  charge  (BG-21)  where  the  Document  level charge VAT category code (BT-102) is “Not subject to VAT” shall not contain the Seller VAT identifier  (BT-31),  the  Seller  tax  representative  VAT  identifier  (BT-63)  or the  Buyer  VAT identifier (BT-48).</t>
  </si>
  <si>
    <t>BR-CO-17</t>
  </si>
  <si>
    <t>VAT   category   tax   amount   (BT-117)   =   VAT   category taxable amount (BT-116) x (VAT category rate (BT-119) / 100), rounded to two decimals.</t>
  </si>
  <si>
    <t>Une Facture comportant des Charges ou Frais au niveau du document (BG-21) où le Code de type de TVA des charges ou frais au niveau du document (BT-102) est « Non soumis à la TVA » ne doit pas comprendre l'Identifiant à la TVA du vendeur (BT-31), l'Identifiant à la TVA du représentant fiscal du vendeur (BT-63) ou l'Identifiant à la TVA de l'acheteur (BT-48) .</t>
  </si>
  <si>
    <t>Montant de la TVA pour chaque type de TVA (BT-117) = Base d'imposition du type de TVA (BT-116) x (Taux de type de TVA (BT-119) / 100), arrondi à deux décimales.</t>
  </si>
  <si>
    <t>An  Invoice  line  (BG-25)  where  the  VAT  category  code  (BT-151)  is  "Not  subject  to  VAT" shall not contain an Invoiced item VAT rate (BT-152).</t>
  </si>
  <si>
    <t>BR-CO-18</t>
  </si>
  <si>
    <t>An Invoice shall at least have one VAT breakdown group (BG-23).</t>
  </si>
  <si>
    <t>Une Ligne de facture (BG-25) où le Code de type de TVA (BT-151) est « Non soumis à la TVA » ne doit pas contenir de Taux de TVA de l'article facturé (BT-152).</t>
  </si>
  <si>
    <t>Une Facture doit au moins avoir un groupe de Ventilation de la TVA (BG-23).</t>
  </si>
  <si>
    <t>A Document level allowance (BG-20) where VAT category code (BT-95) is "Not subject to VAT" shall not contain a Document level allowance VAT rate (BT-96).</t>
  </si>
  <si>
    <t>BR-CO-19</t>
  </si>
  <si>
    <t>If Invoicing period (BG-14) is used, the Invoicing period start date (BT-73) or the Invoicing period end date (BT-74) shall be filled, or both.</t>
  </si>
  <si>
    <t>Delivery or invoice period</t>
  </si>
  <si>
    <t>BT-73, BT-74</t>
  </si>
  <si>
    <t>Une Remise au niveau du document (BG-20) où le Code de type de TVA (BT-95) est « Non soumis à la TVA » ne doit pas contenir de Taux de TVA de la remise au niveau du document (BT-96).</t>
  </si>
  <si>
    <t>Si la Période de facturation (BG-14) est utilisée, la Date de début de période de facturation (BT-73) et/ou la Date de fin de période de facturation (BT-74) doit être remplie.</t>
  </si>
  <si>
    <t>Période de livraison ou de facturation</t>
  </si>
  <si>
    <t>A Document level charge (BG-21) where the VAT category code (BT-102) is "Not subject to VAT" shall not contain a Document level charge VAT rate (BT-103).</t>
  </si>
  <si>
    <t>BR-CO-20</t>
  </si>
  <si>
    <t>If  Invoice  line  period  (BG-26)  is  used,  the  Invoice  line period start date (BT-134) or the Invoice line period end date (BT-135) shall be filled, or both.</t>
  </si>
  <si>
    <t>Invoice line period</t>
  </si>
  <si>
    <t>BT-134, BT-135</t>
  </si>
  <si>
    <t>Des Charges ou Frais au niveau du document (BG-21) où le Code de type de TVA (BT-102) est « Non soumis à la TVA » ne doit pas contenir de Taux de TVA des charges ou frais au niveau du document (BT-103).</t>
  </si>
  <si>
    <t>Si la Période de facturation d'une ligne (BG-26) est utilisée, la Date de début de période de facturation d'une ligne (BT-134) et/ou la Date de fin de période de facturation d'une ligne (BT-135) doit être remplie.</t>
  </si>
  <si>
    <t>In  a  VAT  breakdown  (BG-23)  where  the  VAT  category  code  (BT-118)  is  "  Not  subject  to VAT"  the  VAT  category  taxable  amount  (BT-116)  shall  equal  the  sum  of  Invoice  line  net amounts (BT-131) minus the sum of Document level allowance amounts (BT-92) plus the sum  of  Document  level charge  amounts  (BT-99) where  the  VAT  category codes  (BT-151, BT-95, BT-102) are “Not subject to VAT".</t>
  </si>
  <si>
    <t>BR-CO-21</t>
  </si>
  <si>
    <t>Each Document level allowance (BG-20) shall contain a Document    level    allowance    reason    (BT-97)    or    a Document level allowance reason code (BT-98), or both.</t>
  </si>
  <si>
    <t>Document level allowance</t>
  </si>
  <si>
    <t>Dans une Ventilation de la TVA (BG-23) où le Code de type de TVA (BT-118) est « Non soumis à la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Non soumis à la TVA ».</t>
  </si>
  <si>
    <t>Chaque Remise au niveau du document (BG-20) doit être associée à un Motif de la remise au niveau du document (BT-97) et/ou à un Code de motif de la remise au niveau du document (BT-98).</t>
  </si>
  <si>
    <t>Remise au niveau du document</t>
  </si>
  <si>
    <t>The  VAT  category  tax  amount  (BT-117)  in  a  VAT  breakdown  (BG-23)  where  the  VAT category code (BT-118) is “Not subject to VAT” shall be 0 (zero).</t>
  </si>
  <si>
    <t>BR-CO-22</t>
  </si>
  <si>
    <t>Each  Document  level  charge  (BG-21)  shall  contain  a Document level charge reason (BT-104) or a Document level charge reason code (BT-105), or both.</t>
  </si>
  <si>
    <t>Document level charge</t>
  </si>
  <si>
    <t>Le Montant de la TVA pour chaque type de TVA (BT-117) dans une ventilation de TVA (BG-23) où le Code de type de TVA (BT-118) est « Non soumis à la TVA », doit être de 0 (zéro).</t>
  </si>
  <si>
    <t>Chaque Charge ou frais au niveau du document (BG-21) doit être associée à un Motif des charges ou frais au niveau du document (BT-104) et/ou à un Code de motif des charges ou frais au niveau du document (BT-105).</t>
  </si>
  <si>
    <t>BR-O-10</t>
  </si>
  <si>
    <t>A VAT Breakdown (BG-23) with VAT Category code (BT-118) " Not subject to VAT" shall have  a  VAT  exemption  reason  code  (BT-121),  meaning  "  Not  subject  to  VAT"  or  a  VAT exemption reason text (BT-120) " Not subject to VAT" (or the equivalent standard text in another language).</t>
  </si>
  <si>
    <t>BR-CO-23</t>
  </si>
  <si>
    <t>Each  Invoice  line  allowance  (BG-27)  shall  contain  an Invoice  line  allowance  reason  (BT-139)  or  an  Invoice line allowance reason code (BT-140), or both.</t>
  </si>
  <si>
    <t>Invoice line allowance</t>
  </si>
  <si>
    <t>Une Ventilation de la TVA (BG-23) avec le Code de type de TVA (BT-118) « Non soumis à la TVA » doit comprendre un Code de motif d'exonération de la TVA (BT-121), signifiant « Non soumis à la TVA » ou le Motif d'exonération de la TVA (BT-120) « Non soumis à la TVA » (ou texte standard équivalent dans d'autres langues).</t>
  </si>
  <si>
    <t>Chaque Remise de ligne de facture (BG-27) doit être associée à un Motif de la remise de la ligne de facture (BT-139) et/ou à un Code de motif de la remise de ligne de facture (BT-140).</t>
  </si>
  <si>
    <t>Remise de ligne de facture</t>
  </si>
  <si>
    <t>BR-O-11</t>
  </si>
  <si>
    <t>An Invoice that contains a VAT breakdown group (BG-23) with a VAT category code (BT-
118) "Not subject to VAT" shall not contain other VAT breakdown groups (BG-23).</t>
  </si>
  <si>
    <t>BR-CO-24</t>
  </si>
  <si>
    <t>Each Invoice line charge (BG-28) shall contain an Invoice line  charge  reason  (BT-144)  or  an  Invoice  line  charge reason code (BT-145), or both.</t>
  </si>
  <si>
    <t>Invoice line charge</t>
  </si>
  <si>
    <t>Une Facture comportant un groupe de ventilation de la TVA (BG-23) avec un Code de type de TVA (BT-118) « Non soumis à la TVA », ne doit pas contenir d'autres groupes de Ventilation de la TVA (BG-23).</t>
  </si>
  <si>
    <t>Chaque Charge ou frais sur ligne de facture (BG-28) doit être associée à un Motif des charges ou frais applicables à la ligne de facture (BT-144) et/ou à un Code de motif des charges ou frais applicables à la ligne de facture (BT-145).</t>
  </si>
  <si>
    <t>BR-O-12</t>
  </si>
  <si>
    <t>An Invoice that contains a VAT breakdown group (BG-23) with a VAT category code (BT-
118) "Not subject to VAT" shall not contain an Invoice line (BG-25) where the Invoiced item VAT category code (BT-151) is not "Not subject to VAT".</t>
  </si>
  <si>
    <t>BR-CO-25</t>
  </si>
  <si>
    <t>In   case   the   Amount   due   for   payment   (BT-115)   is positive,  either  the  Payment  due  date  (BT-9)  or  the Payment terms (BT-20) shall be present.</t>
  </si>
  <si>
    <t>BT-9, BT-20</t>
  </si>
  <si>
    <t>Une Facture comportant un groupe de Ventilation de la TVA (BG-23) avec un Code de type de TVA (BT-118) « Non soumis à la TVA », ne doit pas contenir une Ligne de facture (BG-25) où le Code de type de TVA de l'article facturé (BT-151) est différent de « Non soumis à la TVA ».</t>
  </si>
  <si>
    <t>Si le Montant à payer (BT-115) est positif, la Date d'échéance (BT-9) ou les Conditions de paiement (BT-20) doivent être présentes.</t>
  </si>
  <si>
    <t>BR-O-13</t>
  </si>
  <si>
    <t>An Invoice that contains a VAT breakdown group (BG-23) with a VAT category code (BT-
118)  "Not  subject  to  VAT"  shall  not  contain   Document  level  allowances  (BG-20)  where Document level allowance VAT category code (BT-95) is not "Not subject to VAT".</t>
  </si>
  <si>
    <t>BR-CO-26</t>
  </si>
  <si>
    <t>In   order   for   the   buyer   to   automatically   identify   a supplier,  the  Seller  identifier  (BT-29),  the  Seller  legal registration  identifier  (BT-30)  and/or  the  Seller  VAT identifier (BT-31) shall be present.</t>
  </si>
  <si>
    <t>BT-29,
BT-30, BT-31</t>
  </si>
  <si>
    <t>Une Facture comportant un groupe de Ventilation de la TVA (BG-23) avec un Code de type de TVA (BT-118) « Non soumis à la TVA », ne doit pas contenir des Remises au niveau du document (BG-20) où le Code de type de TVA de la remise au niveau du document (BT-95) est différent de « Non soumis à la TVA ».</t>
  </si>
  <si>
    <t>Pour que l'acheteur identifie automatiquement un fournisseur, l'Identifiant du Vendeur (BT-29), l'Identifiant d'enregistrement légal du vendeur (BT-30) et/ou l'Identifiant à la TVA du vendeur  (BT-31) doivent être présents.</t>
  </si>
  <si>
    <t>BT-29, BT-30, BT-31</t>
  </si>
  <si>
    <t>BR-O-14</t>
  </si>
  <si>
    <t>An Invoice that contains a VAT breakdown group (BG-23) with a VAT category code (BT-
118)  "Not  subject  to  VAT"  shall  not  contain  Document  level  charges  (BG-21)  where Document level charge VAT category code (BT-102) is not "Not subject to VAT".</t>
  </si>
  <si>
    <t>Une Facture comportant un groupe de Ventilation de la TVA (BG-23) avec un Code de type de TVA (BT-118) « Non soumis à la TVA », ne doit pas contenir des Charges ou Frais au niveau du document (BG-21) où le Code de type de TVA des charges ou frais au niveau du document (BT-102) est différent de « Non soumis à la TVA ».</t>
  </si>
  <si>
    <t>Canary Islands tax</t>
  </si>
  <si>
    <t>Iles de Canaries</t>
  </si>
  <si>
    <t>An Invoice that contains an Invoice line (BG-25), a Document level allowance (BG-20) or a Document level charge (BG-21) where the VAT category code (BT-151, BT-95 or BT-102) is “IGIC”  shall  contain  in  the  VAT  breakdown  (BG-23)  at  least  one  VAT  category  code  (BT-118) equal with "IGIC".</t>
  </si>
  <si>
    <t>Une Facture avec une Ligne de facture (BG-25), une Remise au niveau du document (BG-20) ou des Charges ou Frais au niveau du document (BG-21) où le Code de type de TVA (BT-151, BT-95 ou BT-102) est « IGIC » doit comprendre dans la Ventilation de la TVA (BG-23) au moins un Code de type de TVA (BT-118) égal à « IGIC ».</t>
  </si>
  <si>
    <t>An  Invoice  that  contains  an  Invoice  line  (BG-25)  where  the  Invoiced  item  VAT  category code  (BT-151)  is  “IGIC”  shall  contain  the  Seller  VAT  Identifier  (BT-31),  the  Seller  tax registration identifier (BT-32) and/or the Seller tax representative VAT identifier (BT-63).</t>
  </si>
  <si>
    <t>Une Facture comportant une Ligne de facture (BG-25) où le Code de type de TVA de l'article facturé (BT-151) est « IGIC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</si>
  <si>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“IGIC”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</si>
  <si>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IGIC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</si>
  <si>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“IGIC”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</si>
  <si>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IGIC » doit comprendre l'Identifiant à la TVA du vendeur (BT-31), l'Identifiant fiscal du vendeur (BT-32) et/ou l'Identifiant à la TVA du représentant fiscal du vendeur (BT-63).</t>
  </si>
  <si>
    <t>In an Invoice line (BG-25) where the Invoiced item VAT category code (BT-151) is "IGIC" the invoiced item VAT rate (BT-152) shall be 0 (zero) or greater than zero.</t>
  </si>
  <si>
    <t>Dans une Ligne de facture (BG-25) où le Code de type de TVA de l'article facturé (BT-151) est « IGIC », le Taux de TVA de l'article facturé (BT-152) doit être supérieur ou égal à 0 (zéro).</t>
  </si>
  <si>
    <t>In a Document level allowance (BG-20) where the Document level allowance VAT category code (BT-95) is "IGIC" the Document level allowance VAT rate (BT-96) shall be 0 (zero) or greater than zero.</t>
  </si>
  <si>
    <t>Dans une Remise au niveau du document (BG-20) où le Code de type de TVA de la remise au niveau du document (BT-95) est « IGIC », le Taux de TVA de la remise au niveau du document (BT-96) doit être supérieur ou égal à 0 (zéro).</t>
  </si>
  <si>
    <t>In a Document level charge (BG-21) where the Document level charge VAT category code (BT-102)  is  "IGIC"  the  Document  level  charge  VAT  rate  (BT-103)  shall  be  0  (zero)  or greater than zero.</t>
  </si>
  <si>
    <t>Dans des Charges ou Frais au niveau du document (BG-21) où le Code de type de TVA des charges ou frais au niveau du document (BT-102) est « IGIC », le Taux de TVA des charges ou frais au niveau du document (BT-103) doit être supérieur ou égal à 0 (zéro).</t>
  </si>
  <si>
    <t>For each different value of VAT category rate (BT-119) where the VAT category code (BT-
118)  is  "IGIC",  the  VAT  category  taxable  amount  (BT-116)  in  a  VAT  breakdown  (BG-23) shall equal the sum of Invoice line net amounts (BT-131) plus the sum of document level charge  amounts  (BT-99)  minus  the  sum  of  document  level  allowance  amounts  (BT-92) where the VAT category code (BT-151, BT-102, BT-95) is “IGIC” and the VAT rate (BT-152, BT-103, BT-96) equals the VAT category rate (BT-119).</t>
  </si>
  <si>
    <t>Pour chaque valeur différente du Taux de type de TVA (BT-119) pour laquelle le Code de type de TVA (BT-118) est « IGIC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IGIC » et le Taux de TVA (BT-152, BT-103, BT-96) équivaut au Taux de type de TVA (BT-119).</t>
  </si>
  <si>
    <t>The VAT category tax amount (BT-117) in a VAT breakdown (BG-23) where VAT category code (BT-118) is "IGIC" shall equal the VAT category taxable amount (BT-116) multiplied by the VAT category rate (BT-119).</t>
  </si>
  <si>
    <t>Le Montant de la TVA pour chaque type de TVA (BT-117) dans la Ventilation de la TVA (BG-23) où le Code de type de TVA (BT-118) est « IGIC » doit être égal à la Base d'imposition du type de TVA (BT-116) multipliée par le Taux de type de TVA (BT-119).</t>
  </si>
  <si>
    <t>A VAT Breakdown (BG-23) with VAT Category code (BT-118) "IGIC" shall not have a VAT exemption reason code (BT-121) or VAT exemption reason text (BT-120).</t>
  </si>
  <si>
    <t>Une Ventilation de la TVA (BG-23) avec le Code de type de TVA (BT-118) « IGIC » ne doit pas comprendre de Code de motif d'exonération de la TVA (BT-121) ni un Motif d'exonération de la TVA (BT-120).</t>
  </si>
  <si>
    <t>Ceuta and Melilla tax</t>
  </si>
  <si>
    <t>Ceuta et Melilla</t>
  </si>
  <si>
    <t>An Invoice that contains an Invoice line (BG-25), a Document level allowance (BG-20) or a Document level charge (BG-21) where the VAT category code (BT-151, BT-95 or BT-102) is “IPSI”  shall  contain  in  the  VAT  breakdown  (BG-23)  at  least  one  VAT  category  code  (BT-118) equal with "IPSI".</t>
  </si>
  <si>
    <t>Une Facture avec une Ligne de facture (BG-25), une Remise au niveau du document (BG-20) ou des Charges ou Frais au niveau du document (BG-21) où le Code de type de TVA (BT-151, BT-95 ou BT-102) est « IPSI » doit comprendre dans la Ventilation de la TVA (BG-23) au moins un Code de type de TVA (BT-118) égal à « IPSI ».</t>
  </si>
  <si>
    <t>An  Invoice  that  contains  an  Invoice  line  (BG-25)  where  the  Invoiced  item  VAT  category code  (BT-151)  is  “IPSI”  shall  contain  the  Seller  VAT  Identifier  (BT-31),  the  Seller  tax registration identifier (BT-32) and/or the Seller tax representative VAT identifier (BT-63).</t>
  </si>
  <si>
    <t>Une Facture comportant une Ligne de facture (BG-25) où le Code de type de TVA de l'article facturé (BT-151) est « IPSI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</si>
  <si>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“IPSI”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</si>
  <si>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IPSI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</si>
  <si>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“IPSI”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</si>
  <si>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IPSI » doit comprendre l'Identifiant à la TVA du vendeur (BT-31), l'Identifiant fiscal du vendeur (BT-32) et/ou l'Identifiant à la TVA du représentant fiscal du vendeur (BT-63).</t>
  </si>
  <si>
    <t>In an Invoice line (BG-25) where the Invoiced item VAT category code (BT-151) is  "IPSI" the Invoiced item VAT rate (BT-152) shall be 0 (zero) or greater than zero.</t>
  </si>
  <si>
    <t>Dans une Ligne de facture (BG-25) où le Code de type de TVA de l'article facturé (BT-151) est « IPSI », le Taux de TVA de l'article facturé (BT-152) doit être supérieur ou égal à 0 (zéro).</t>
  </si>
  <si>
    <t>In a Document level allowance (BG-20) where the Document level allowance VAT category code (BT-95) is "IPSI" the Document level allowance VAT rate (BT-96) shall be 0 (zero) or greater than zero.</t>
  </si>
  <si>
    <t>Dans une Remise au niveau du document (BG-20) où le Code de type de TVA de la remise au niveau du document (BT-95) est « IPSI », le Taux de TVA de la remise au niveau du document (BT-96) doit être supérieur ou égal à 0 (zéro).</t>
  </si>
  <si>
    <t>In a Document level charge (BG-21) where the Document level charge VAT category code (BT-102) is "IPSI" the Document level charge VAT rate (BT-103) shall be 0 (zero) or greater than zero.</t>
  </si>
  <si>
    <t>Dans des Charges ou Frais au niveau du document (BG-21) où le Code de type de TVA des charges ou frais au niveau du document (BT-102) est « IPSI », le Taux de TVA des charges ou frais au niveau du document (BT-103) doit être supérieur ou égal à 0 (zéro).</t>
  </si>
  <si>
    <t>For each different value of VAT category rate (BT-119) where the VAT category code (BT-
118)  is  "IPSI",  the  VAT  category  taxable  amount  (BT-116)  in  a  VAT  breakdown  (BG-23) shall equal the sum of Invoice line net amounts (BT-131) plus the sum of document level charge  amounts  (BT-99)  minus  the  sum  of  document  level  allowance  amounts  (BT-92) where the VAT category code (BT-151, BT-102, BT-95) is “IPSI” and the VAT rate (BT-152, BT-103, BT-96) equals the VAT category rate (BT-119).</t>
  </si>
  <si>
    <t>Pour chaque valeur différente du Taux de type de TVA (BT-119) pour laquelle le Code de type de TVA (BT-118) est « IPSI », la Base d'imposition du type de TVA (BT-116) dans la Ventilation de la TVA (BG-23) doit être égale à la somme des Montants nets des lignes de facture (BT-131), plus la somme des montants de charges ou frais au niveau du document (BT-99), moins la somme des montants de remises au niveau du document (BT-92), où le Code de type de TVA (BT-151, BT-102, BT-95) est « IPSI » et le Taux de TVA (BT-152, BT-103, BT-96) équivaut au Taux de type de TVA (BT-119).</t>
  </si>
  <si>
    <t>The VAT category tax amount (BT-117) in a VAT breakdown (BG-23) where VAT category code (BT-118) is "IPSI" shall equal the VAT category taxable amount (BT-116) multiplied by the VAT category rate (BT-119).</t>
  </si>
  <si>
    <t>Le Montant de la TVA pour chaque type de TVA (BT-117) dans la Ventilation de la TVA (BG-23) où le Code de type de TVA (BT-118) est « IPSI » doit être égal à la Base d'imposition du type de TVA (BT-116) multipliée par le Taux de type de TVA (BT-119).</t>
  </si>
  <si>
    <t>A VAT Breakdown (BG-23) with VAT Category code (BT-118) "IPSI" shall not have a VAT exemption reason code (BT-121) or VAT exemption reason text (BT-120).</t>
  </si>
  <si>
    <t>Une Ventilation de la TVA (BG-23) avec le Code de type de TVA (BT-118) « IPSI » ne doit pas comprendre de Code de motif d'exonération de la TVA (BT-121) ni un Motif d'exonération de la TVA (BT-120).</t>
  </si>
  <si>
    <t>EN16931</t>
  </si>
  <si>
    <t>PROFILES</t>
  </si>
  <si>
    <t>BR-CO-03</t>
  </si>
  <si>
    <t>BR-CO-04</t>
  </si>
  <si>
    <t>BR-CO-05</t>
  </si>
  <si>
    <t>BR-CO-06</t>
  </si>
  <si>
    <t>BR-CO-07</t>
  </si>
  <si>
    <t>BR-CO-08</t>
  </si>
  <si>
    <t>BR-CO-09</t>
  </si>
  <si>
    <t>BR-FXEXT-E-08</t>
  </si>
  <si>
    <t>BR-FXEXT-AE-08</t>
  </si>
  <si>
    <t>BR-FXEXT-IC-08</t>
  </si>
  <si>
    <t>BR-FXEXT-G-08</t>
  </si>
  <si>
    <t>BR-FXEXT-S-08</t>
  </si>
  <si>
    <t>BR-FXEXT-S-09</t>
  </si>
  <si>
    <t>BR-FXEXT-Z-08</t>
  </si>
  <si>
    <t>X</t>
  </si>
  <si>
    <t>BR-FXEXT-O-08</t>
  </si>
  <si>
    <t>Business  term  / group</t>
  </si>
  <si>
    <t>BR-DEC-01</t>
  </si>
  <si>
    <t>BR-DEC-02</t>
  </si>
  <si>
    <t>BR-DEC-05</t>
  </si>
  <si>
    <t>BR-DEC-06</t>
  </si>
  <si>
    <t>BR-DEC-09</t>
  </si>
  <si>
    <t>BR-DEC-10</t>
  </si>
  <si>
    <t>BR-DEC-11</t>
  </si>
  <si>
    <t>BR-DEC-12</t>
  </si>
  <si>
    <t>BR-DEC-13</t>
  </si>
  <si>
    <t>BR-DEC-14</t>
  </si>
  <si>
    <t>BR-DEC-15</t>
  </si>
  <si>
    <t>BR-DEC-16</t>
  </si>
  <si>
    <t>BR-DEC-17</t>
  </si>
  <si>
    <t>BR-DEC-18</t>
  </si>
  <si>
    <t>BR-DEC-19</t>
  </si>
  <si>
    <t>BR-DEC-20</t>
  </si>
  <si>
    <t>BR-DEC-23</t>
  </si>
  <si>
    <t>BR-DEC-24</t>
  </si>
  <si>
    <t>BR-DEC-25</t>
  </si>
  <si>
    <t>BR-DEC-27</t>
  </si>
  <si>
    <t>BR-DEC-28</t>
  </si>
  <si>
    <t>The allowed maximum number of decimals for the Document level allowance amount (BT-92) is 2.</t>
  </si>
  <si>
    <t>The allowed maximum number of decimals for the Document level allowance base amount (BT-93) is 2.</t>
  </si>
  <si>
    <t>The allowed maximum number of decimals for the Document level charge amount (BT-99) is 2.</t>
  </si>
  <si>
    <t>The allowed maximum number of decimals for the Document level charge base amount (BT-100) is 2.</t>
  </si>
  <si>
    <t>The allowed maximum number of decimals for the Sum of Invoice line net amount (BT-106) is 2.</t>
  </si>
  <si>
    <t>The allowed maximum number of decimals for the Sum of allowanced on document level (BT-107) is 2.</t>
  </si>
  <si>
    <t>The allowed maximum number of decimals for the Sum of charges on document level (BT-108) is 2.</t>
  </si>
  <si>
    <t>The allowed maximum number of decimals for the Invoice total amount without VAT (BT-109) is 2.</t>
  </si>
  <si>
    <t>The allowed maximum number of decimals for the Invoice total VAT amount (BT-110) is 2.</t>
  </si>
  <si>
    <t>The allowed maximum number of decimals for the Invoice total amount with VAT (BT-112) is 2.</t>
  </si>
  <si>
    <t>The allowed maximum number of decimals for the Invoice total VAT amount in accounting currency (BT-111) is 2.</t>
  </si>
  <si>
    <t>The allowed maximum number of decimals for the Paid amount (BT-113) is 2.</t>
  </si>
  <si>
    <t>The allowed maximum number of decimals for the Rounding amount (BT-114) is 2.</t>
  </si>
  <si>
    <t>The allowed maximum number of decimals for the Amount due for payment (BT-115) is 2.</t>
  </si>
  <si>
    <t>The allowed maximum number of decimals for the VAT category taxable amount (BT-116) is 2.</t>
  </si>
  <si>
    <t>The allowed maximum number of decimals for the VAT category tax amount (BT-117) is 2.</t>
  </si>
  <si>
    <t>The allowed maximum number of decimals for the Invoice line net amount (BT-131) is 2.</t>
  </si>
  <si>
    <t>The allowed maximum number of decimals for the Invoice line allowance amount (BT-136) is 2.</t>
  </si>
  <si>
    <t>The allowed maximum number of decimals for the Invoice line allowance base amount (BT-137) is 2.</t>
  </si>
  <si>
    <t>The allowed maximum number of decimals for the Invoice line charge amount (BT-141) is 2.</t>
  </si>
  <si>
    <t>The allowed maximum number of decimals for the Invoice line charge base amount (BT-142) is 2.</t>
  </si>
  <si>
    <t>BR-CL-01</t>
  </si>
  <si>
    <t>BR-CL-03</t>
  </si>
  <si>
    <t>BR-CL-04</t>
  </si>
  <si>
    <t>BR-CL-05</t>
  </si>
  <si>
    <t>BR-CL-06</t>
  </si>
  <si>
    <t>BR-CL-07</t>
  </si>
  <si>
    <t>BR-CL-08</t>
  </si>
  <si>
    <t>BR-CL-10</t>
  </si>
  <si>
    <t>BR-CL-11</t>
  </si>
  <si>
    <t>BR-CL-13</t>
  </si>
  <si>
    <t>BR-CL-14</t>
  </si>
  <si>
    <t>BR-CL-15</t>
  </si>
  <si>
    <t>BR-CL-16</t>
  </si>
  <si>
    <t>BR-CL-17</t>
  </si>
  <si>
    <t>BR-CL-18</t>
  </si>
  <si>
    <t>BR-CL-19</t>
  </si>
  <si>
    <t>BR-CL-20</t>
  </si>
  <si>
    <t>BR-CL-21</t>
  </si>
  <si>
    <t>BR-CL-22</t>
  </si>
  <si>
    <t>BR-CL-23</t>
  </si>
  <si>
    <t>BR-CL-24</t>
  </si>
  <si>
    <t>BR-CL-25</t>
  </si>
  <si>
    <t>BR-CL-26</t>
  </si>
  <si>
    <t>The document type code MUST be coded by the invoice and credit note related code lists of UNTDID 1001.</t>
  </si>
  <si>
    <t>currencyID MUST be coded using ISO code list 4217 alpha-3</t>
  </si>
  <si>
    <t>Invoice currency code MUST be coded using ISO code list 4217 alpha-3</t>
  </si>
  <si>
    <t>Tax currency code MUST be coded using ISO code list 4217 alpha-3</t>
  </si>
  <si>
    <t>Value added tax point date code MUST be coded using a restriction of UNTDID 2475.</t>
  </si>
  <si>
    <t>Object identifier identification scheme identifier MUST be coded using a restriction of UNTDID 1153.</t>
  </si>
  <si>
    <t>Subject Code MUST be coded using a restriction of UNTDID 4451.</t>
  </si>
  <si>
    <t>Any identifier identification scheme identifier MUST be coded using one of the ISO 6523 ICD list.</t>
  </si>
  <si>
    <t>Any registration identifier identification scheme identifier MUST be coded using one of the ISO 6523 ICD list.</t>
  </si>
  <si>
    <t>Item classification identifier identification scheme identifier MUST be coded using one of the UNTDID 7143 list.</t>
  </si>
  <si>
    <t>Country codes in an invoice MUST be coded using ISO code list 3166-1</t>
  </si>
  <si>
    <t>Payment means in an invoice MUST be coded using UNTDID 4461 code list</t>
  </si>
  <si>
    <t>Invoice tax categories MUST be coded using UNCL 5305 code list</t>
  </si>
  <si>
    <t>Coded allowance reasons MUST belong to the UNCL 5189 code list</t>
  </si>
  <si>
    <t>Coded charge reasons MUST belong to the UNCL 7161 code list</t>
  </si>
  <si>
    <t>Item standard identifier scheme identifier MUST belong to the ISO 6523 ICD</t>
  </si>
  <si>
    <t>Tax exemption reason code identifier scheme identifier MUST belong to the CEF VATEX code list</t>
  </si>
  <si>
    <t>Unit code MUST be coded according to the UN/ECE Recommendation 20 with Rec 21 extension</t>
  </si>
  <si>
    <t>For Mime code in attribute use MIMEMediaType.</t>
  </si>
  <si>
    <t>Endpoint identifier scheme identifier MUST belong to the CEF EAS code list</t>
  </si>
  <si>
    <t>Delivery location identifier scheme identifier MUST belong to the ISO 6523 ICD</t>
  </si>
  <si>
    <t>BR-B-01</t>
  </si>
  <si>
    <t>BR-B-02</t>
  </si>
  <si>
    <t>An Invoice where the VAT category code (BT-151, BT-95 or BT-102) is “Split payment” shall be a domestic Italian invoice.</t>
  </si>
  <si>
    <t>An Invoice that contains an Invoice line (BG-25), a Document level allowance (BG-20) or a Document level charge (BG-21) where the VAT category code (BT-151, BT-95 or BT-102) is “Split payment" shall not contain an invoice line (BG-25), a Document level allowance (BG-20) or  a Document level charge (BG-21) where the VAT category code (BT-151, BT-95 or BT-102) is “Standard rated”.</t>
  </si>
  <si>
    <t>BR-FXEXT-CO-10</t>
  </si>
  <si>
    <t>BR-FXEXT-CO-11</t>
  </si>
  <si>
    <t>BR-FXEXT-CO-12</t>
  </si>
  <si>
    <t>BR-FXEXT-CO-13</t>
  </si>
  <si>
    <t>Absolute Value of (Sum of allowances on document level (BT-107) - Σ Document level allowance amounts (BT-92)) &lt;= 0,01 * Number of Document level allowance amounts (BT-92).</t>
  </si>
  <si>
    <t>Absolute Value of (Sum of Invoice line net amount (BT-106) - Σ Invoice line net amounts (BT-131)) &lt;= 0,01 * Number of line net amounts (BT-131).</t>
  </si>
  <si>
    <t>For each different value of VAT category rate (BT-119) where the VAT category code (BT-118) is equal to “S” ("Standard rated"),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"Standard rated" (S) and the VAT rate (BT-152, BT-96, BT-103, BT-X-274) equals the VAT category rate (BT-119).</t>
  </si>
  <si>
    <t>For each different value of VAT category rate (BT-119) where the VAT category code (BT-118) is equal to “S” ("Standard rated"), Absolute Value of (VAT  category  tax  amount  (BT-117) - VAT category taxable amount (BT-116) multiplied by the VAT category rate (BT-119)/100) &lt;= 0,01 * ((Number of line net amounts (BT-131) + Number of Document level allowance amounts (BT-92) + Number of Document level allowance amounts (BT-99) + Number of Logistics Service fee amounts (BT-X-272)), where the VAT category code (BT-151, BT-95, BT-102, BT-X-273) is " Standard rated " (S), and the VAT rate (BT-152, BT-96, BT-103, BT-X-274) equals the VAT category rate (BT-119).</t>
  </si>
  <si>
    <t>In a VAT breakdown (BG-23) where VAT category code (BT-118) is equal to “Z” ("Zero Rated"), Absolute Value of (VAT category taxable amount (BT-116) - ∑ Invoice line net amounts (BT-131) + Σ Document level allowance amounts (BT-92) - ΣDocument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"Zero Rated" (Z).</t>
  </si>
  <si>
    <t>In a VAT breakdown (BG-23) where VAT category code (BT-118) is equal to “E” ("Exempt from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Exempt from VAT" (E).</t>
  </si>
  <si>
    <t>In a VAT breakdown (BG-23) where VAT category code (BT-118) is equal to “K” ("Intra-community supply"),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Intra-community supply " (K)</t>
  </si>
  <si>
    <t>In a VAT breakdown (BG-23) where VAT category code (BT-118) is equal to “G” ("Export outside the EU"),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Export outside the EU " (G).</t>
  </si>
  <si>
    <t>In a VAT breakdown (BG-23) where VAT category code (BT-118) is equal to “O” ("Not subject to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Not subject to VAT " (O).</t>
  </si>
  <si>
    <t>-</t>
  </si>
  <si>
    <t>Pour chaque Taux de type de TVA (BT-119) où le Code de type de TVA (BT-118) est égal à « S » (Taux normal), la valeur absolue de (Montant de la TVA pour chaque type de TVA (BT-117) - la Base d'imposition du type de TVA (BT-116) *  Taux de type de TVA (BT-119) /100)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</si>
  <si>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Pour chaque Taux de type de TVA (BT-119) où le Code de type de TVA (BT-118) est égal à « S » (Taux normal),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</si>
  <si>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Dans un détail TVA (BG-23) où le Code de type de TVA (BT-118) est égal à « AE » (Autoliquidation),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AE » (Autoliquidation).</t>
  </si>
  <si>
    <t>Dans un détail TVA (BG-23) où le Code de type de TVA (BT-118) est égal à « K » (Livraison Intracommunautaire),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K » (Livraison Intracommunautaire).</t>
  </si>
  <si>
    <t xml:space="preserve">Dans un détail TVA (BG-23) où le Code de type de TVA (BT-118) est égal à « G » (Export en dehors de l’UE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G » (Export en dehors de l’UE).
 </t>
  </si>
  <si>
    <t>Dans un détail TVA (BG-23) où le Code de type de TVA (BT-118) est égal à « O » ( Non soumis à la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O » (Non soumis à la TVA).</t>
  </si>
  <si>
    <t>Dans un détail TVA (BG-23) où le Code de type de TVA (BT-118) est égal à « E » ( Exonération de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E » (Exonération de TVA).</t>
  </si>
  <si>
    <t>Dans un détail TVA (BG-23) où le Code de type de TVA (BT-118) est égal à « Z » ( Taux Zéro),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Z » (Taux Zéro).</t>
  </si>
  <si>
    <t>BR-AF-10</t>
  </si>
  <si>
    <t>BR-FXEXT-AF-08</t>
  </si>
  <si>
    <t>BR-AG-10</t>
  </si>
  <si>
    <t>BR-FXEXT-AG-08</t>
  </si>
  <si>
    <t>BT-18-1, BT-128-1</t>
  </si>
  <si>
    <t>BT-140, BT-98</t>
  </si>
  <si>
    <t>BT-145, BT-105</t>
  </si>
  <si>
    <t>BT-130, BT-150</t>
  </si>
  <si>
    <t>DOM/COM</t>
  </si>
  <si>
    <t>In a VAT breakdown (BG-23) where VAT category code (BT-118) is equal to “L” ("Canary Islands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Canary Islands tax " (L).</t>
  </si>
  <si>
    <t>Dans un détail TVA (BG-23) où le Code de type de TVA (BT-118) est égal à « L » ( Iles de Canaries),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L » (Iles de Canaries).</t>
  </si>
  <si>
    <t>In a VAT breakdown (BG-23) where VAT category code (BT-118) is equal to “M” ("Ceuta and Mellita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Ceuta and Mellita tax " (M).</t>
  </si>
  <si>
    <t>Dans un détail TVA (BG-23) où le Code de type de TVA (BT-118) est égal à « M » ( Ceuta et Melilla),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M » (Ceuta et Melilla).</t>
  </si>
  <si>
    <t>Invoice total amount without VAT (BT-109) = Sum of Invoice line   net   amount   (BT-106)   -   Sum   of   allowances   on document level (BT-107) + Sum of charges on document level (BT-108).</t>
  </si>
  <si>
    <t>Montant total de la facture hors TVA (BT-109) = Somme des Montants nets des lignes de facture (BT-106) – Somme des remises au niveau du document (BT-107) + Somme des charges ou frais au niveau du document (BT-108).</t>
  </si>
  <si>
    <t>BR-12: An  Invoice  shall  have  the  Sum  of  Invoice  line  net  amount (BT-106).
BR-CO-10: Sum  of  Invoice  line  net  amount  (BT-106)  =  ∑  Invoice line net amount (BT-131).
For EXTENDED profile only, BR-CO-10 is replaced by BR-FXEXT-CO-10, which add a tolerance of 0,01 euro per line, document level charge and allowance in calculation.</t>
  </si>
  <si>
    <t>BR-CO-12: Sum   of   charges   on   document   level   (BT-108)   =   ∑ Document level charge amount (BT-99).
For EXTENDED profile only, BR-CO-12 is replaced by BR-FXEXT-CO-12, which add a tolerance of 0,01 euro per line, document level charge and allowance in calculation.</t>
  </si>
  <si>
    <t>BR-CO-11: Sum  of  allowances  on  document  level  (BT-107)  =  ∑ Document level allowance amount (BT-92).
For EXTENDED profile only, BR-CO-11 is replaced by BR-FXEXT-CO-11, which add a tolerance of 0,01 euro per line, document level charge and allowance in calculation.</t>
  </si>
  <si>
    <t>Groupe de termes métiers fournissant des informations sur le processus métier et les règles applicables au document Facture.</t>
  </si>
  <si>
    <t>L'indicateur de test peut être utilisé lors de la mise en œuvre d'un nouveau système. Il permet de marquer la facture comme un "test" et donc de ne pas entraîner de problèmes de TVA.</t>
  </si>
  <si>
    <t>A utiliser uniquement dans le cas d'une facture test, avec Indicateur = true</t>
  </si>
  <si>
    <t>Indicateur de test, valeur</t>
  </si>
  <si>
    <t>Groupe de propriétés concernant l'ensemble du document</t>
  </si>
  <si>
    <t>Texte libre, en type texte</t>
  </si>
  <si>
    <t>Indicateur de copie</t>
  </si>
  <si>
    <t>Indicateur de copie, valeur</t>
  </si>
  <si>
    <t>Indique si la facture est une copie d'une autre facture.</t>
  </si>
  <si>
    <t>Indique la langue utilisée dans la facture.</t>
  </si>
  <si>
    <t>Code permettant de classer le contenu de la note de facturation.</t>
  </si>
  <si>
    <t>Indication de la date d'échéance de la facture si celle-ci est différente du paiement.</t>
  </si>
  <si>
    <t>Le code est convenu bilatéralement et doit avoir la même signification que le BT-22.</t>
  </si>
  <si>
    <t>Seule la valeur "102" est retenue</t>
  </si>
  <si>
    <t>Si indicateur = true, le document est une copie.</t>
  </si>
  <si>
    <t>Les listes de langues valides sont enregistrées auprès de l'Agence de maintenance de l'ISO 639-2 "Codes pour la représentation des noms de langues".</t>
  </si>
  <si>
    <t>Utilisé si la date d'échéance contractuelle est différente de la date d'échéance (par exemple dans le cas de virements SEPA).</t>
  </si>
  <si>
    <t>La valeur indiquée ici renvoie à la ligne supérieure. De cette manière, une arborescence des postes de facture peut être représentée.</t>
  </si>
  <si>
    <t>Indique si la ligne contient des prix à prendre dans le modèle de calcul ou seulement des données informatives.</t>
  </si>
  <si>
    <t>Complète le type, afin de préciser si la ligne est :
- détail (ligne normale)
- sous-total
- seulement des informations</t>
  </si>
  <si>
    <t>Si l'élément LineStatusCode est utilisé, le LineStatusReasonCode doit être renseigné : DETAIL, GROUP, INFORMATION</t>
  </si>
  <si>
    <t>Texte libre au niveau de la ligne (code)</t>
  </si>
  <si>
    <t>Le code est convenu bilatéralement et doit avoir la même signification que BT-127.</t>
  </si>
  <si>
    <t>Identification du modèle de l'article</t>
  </si>
  <si>
    <t>Un identifiant de modèle unique pour cet article.</t>
  </si>
  <si>
    <t>Un identifiant, attribué par l'industrie, pour l'article.</t>
  </si>
  <si>
    <t>Identification du lot de l'article</t>
  </si>
  <si>
    <t>Un identifiant de lot pour cet article.</t>
  </si>
  <si>
    <t>Marque de l'article</t>
  </si>
  <si>
    <t>Le nom de la marque, exprimé sous forme de texte, pour cet article.</t>
  </si>
  <si>
    <t>Nom du modèle de l'article</t>
  </si>
  <si>
    <t>Nom permettant de classer un article en fonction de son type ou de sa nature.</t>
  </si>
  <si>
    <t>Instances de l'article (produit commercial) ID du lot</t>
  </si>
  <si>
    <t>L'identifiant unique du lot pour cette instance de produit commercial</t>
  </si>
  <si>
    <t>Instances de l'article (produit commercial) ID de série du fournisseur</t>
  </si>
  <si>
    <t>L'identifiant de série unique attribué par le fournisseur pour cette instance de produit commercial.</t>
  </si>
  <si>
    <t>ID de produits inclus référencés</t>
  </si>
  <si>
    <t>Identification de l'article pour l'interopérabilité avec Order-X</t>
  </si>
  <si>
    <t>ID global du produit référencé inclus</t>
  </si>
  <si>
    <t>ID du produit référencé contenu, attribué par le vendeur</t>
  </si>
  <si>
    <t>ID attribué par l'acheteur au produit référencé inclus</t>
  </si>
  <si>
    <t>ID attribué par l'industrie au produit référencé inclus</t>
  </si>
  <si>
    <t>Nom du produit référencé inclus</t>
  </si>
  <si>
    <t>Description du produit référencé inclus</t>
  </si>
  <si>
    <t>UnitéQuantité 
du produit référencé inclus</t>
  </si>
  <si>
    <t>Date du Bon de Vente, valeur</t>
  </si>
  <si>
    <t>Date du Bon de Vente</t>
  </si>
  <si>
    <t>Type de document (code)</t>
  </si>
  <si>
    <t>Description de document</t>
  </si>
  <si>
    <t>Type de référence du document (code)</t>
  </si>
  <si>
    <t>Réduction en pourcentage</t>
  </si>
  <si>
    <t>Montant de base de la réduction</t>
  </si>
  <si>
    <t>Motif de la réduction (code)</t>
  </si>
  <si>
    <t>"Voir liste de code UNTDID5189. 
Le Code de motif de la remise applicable à la ligne de facture et le Motif de la remise applicable à la ligne de facture doivent indiquer le même motif de remise."</t>
  </si>
  <si>
    <t>Motif de la réduction (texte libre)</t>
  </si>
  <si>
    <t>Supplément en pourcentage</t>
  </si>
  <si>
    <t>Montant de base du supplément</t>
  </si>
  <si>
    <t>Supplément, montant</t>
  </si>
  <si>
    <t>Motif du supplément (code)</t>
  </si>
  <si>
    <t>Motif du supplément (texte libre)</t>
  </si>
  <si>
    <t>"Voir liste de code UNTDID7161. 
Le Code de motif des charges et frais applicables à la ligne de facture et le Motif des charges et frais applicables à la ligne de facture doivent indiquer le même motif de frais."</t>
  </si>
  <si>
    <t>Le prix net inclut les remises et charges mais pas la TVA.</t>
  </si>
  <si>
    <t>Valeur fixe = "VAT"</t>
  </si>
  <si>
    <t>Numéro de commande du client final</t>
  </si>
  <si>
    <t>Numero de ligne de la commande</t>
  </si>
  <si>
    <t>Identifiant attribué au partenaire et échangé précédemment.</t>
  </si>
  <si>
    <t>Identification du lieu de livraison</t>
  </si>
  <si>
    <t>Rôle (code)</t>
  </si>
  <si>
    <t>Un code qualifiant le rôle</t>
  </si>
  <si>
    <t>A choisir dans l'UNTDID 3035.</t>
  </si>
  <si>
    <t>Détails de l'organisation du réceptionnaire des marchandises divergent</t>
  </si>
  <si>
    <t>Identifiant délivré par un organisme d’enregistrement officiel, qui identifie la contrepartie comme une entité juridique ou une personne morale.</t>
  </si>
  <si>
    <t>Un nom sous lequel le partenaire commercial est connu, s'il est différent du nom du partenaire commercial (également connu sous le nom de l'entreprise).</t>
  </si>
  <si>
    <t>Celui-ci peut être utilisé s'il est différent du nom du partenaire.</t>
  </si>
  <si>
    <t>Si les informations de contact doivent être fournies, le nom de la personne ou le nom du département doit être rempli.</t>
  </si>
  <si>
    <t>A choisir parmi les candidatures de l'UNTDID 3139</t>
  </si>
  <si>
    <t>Nom du contact</t>
  </si>
  <si>
    <t>Nom du service</t>
  </si>
  <si>
    <t>Type de contact (code)</t>
  </si>
  <si>
    <t>Code spécifiant le type de contact commercial</t>
  </si>
  <si>
    <t>Numéro de téléphone du contact</t>
  </si>
  <si>
    <t>Numéro de téléphone du contact, valeur</t>
  </si>
  <si>
    <t>Numéro de fax du point de contact</t>
  </si>
  <si>
    <t>Numéro de fax du point de contact, valeur</t>
  </si>
  <si>
    <t>Adresse électronique du contact, valeur</t>
  </si>
  <si>
    <t>Nom usuel de la commune, ville ou village.</t>
  </si>
  <si>
    <t>FC = Identifiant fiscal (local)</t>
  </si>
  <si>
    <t>VA = TVA identifier</t>
  </si>
  <si>
    <t>Détails sur l'organisation</t>
  </si>
  <si>
    <t>Identifiant de l'organisation légale du lieu de livraison final</t>
  </si>
  <si>
    <t>Nom commercial du lieu de livraison final</t>
  </si>
  <si>
    <t>La date réelle de livraison pour la TVA doit être fournie au niveau de l'en-tête</t>
  </si>
  <si>
    <t>Code de type de TVAInvoiced item VAT category code, Content</t>
  </si>
  <si>
    <t>For more information on the recommended codes, please refer to subclause 6.3.3.2 - Specification of VAT category codes.Valeur = VAT</t>
  </si>
  <si>
    <t>Utilisé pour les taxes autres que la TVA</t>
  </si>
  <si>
    <t>Si l'identifiant du schéma à utiliser par le destinataire n'est pas évident, un identifiant du schéma conditionnel doit être utilisé parmi les entrées de liste de code UNTDID 1153 [6].
TypeCode = "130" Fiche de données de facturation</t>
  </si>
  <si>
    <t>Groupe d'informations sur l'accord commercial</t>
  </si>
  <si>
    <t>GlobalID, si un identifiant global existe et peut être déterminé dans le @schemeID, sinon utiliser ID.</t>
  </si>
  <si>
    <t>Exemple : capital social.</t>
  </si>
  <si>
    <t>Adresse postale légale du vendeur</t>
  </si>
  <si>
    <t>Groupe de termes métiers fournissant des informations sur l'adresse légale du Vendeur, si l'adresse du Vendeur est différente de l'une de ses adresses enregistrées.</t>
  </si>
  <si>
    <t>Subdivision du pays</t>
  </si>
  <si>
    <t>Numéro de fax du point de contact.</t>
  </si>
  <si>
    <t>Adresse légale de l'acheteur au cas où l'adresse de l'acheteur est différente</t>
  </si>
  <si>
    <t>BT-130, BT-150 et BT-150-1 doivent être égaux si cela est indiqué.</t>
  </si>
  <si>
    <t>Les codes suivants peuvent notamment être utilisés :
0021 : SWIFT
0060 : DUNS
0088 : GLN
0177 : ODETTE</t>
  </si>
  <si>
    <t>Adresse légale de l'acheteur au cas où l'adresse de l'agent de vente est différente.</t>
  </si>
  <si>
    <t>Schéma de l'identifiant de l'organisation légale</t>
  </si>
  <si>
    <t>Nom complet de l'utilisateur final.</t>
  </si>
  <si>
    <t>Groupe de termes métiers fournissant des informations sur l'adresse postale de l'utilisateur final.</t>
  </si>
  <si>
    <t>A choisir parmi les entrées de la liste UNTDID 4053 + INCOTERMS 
1 : Delivery arranged by the supplier (Indicates that the supplier will arrange delivery of the goods).
2 : Delivery arranged by logistic service provider (Code indicating that the logistic service provider has arranged the delivery of goods).
CFR : Cost and Freight (insert named port of destination)
CIF : Cost, Insurance and Freight (insert named port of destination)
CIP : Carriage and Insurance Paid to (insert named place of destination)   
CPT : Carriage Paid To (insert named place of destination)
DAP : Delivered At Place (insert named place of destination)
DAT : Delivered At Terminal (insert named terminal at port or place of destination)
DDP : Delivered Duty Paid (insert named place of destination)
EXW : Ex Works (insert named place of delivery)
FAS : Free Alongside Ship (insert named port of shipment)
FCA : Free Carrier (insert named place of delivery)
FOB : Free On Board (insert named port of shipment)</t>
  </si>
  <si>
    <t>Code spécifiant le type de livraison pour ces conditions de livraison commerciale.</t>
  </si>
  <si>
    <t>Utiliser les codes de l'UNTDID 1153</t>
  </si>
  <si>
    <t>CHORUSPRO : Pour qualifier un contrat (CT) ou un marché (BC)</t>
  </si>
  <si>
    <t>Le qualifiant 916 est utilisé pour l'identifiant de document justificatif.</t>
  </si>
  <si>
    <t>CHORUS PRO : Chorus Pro n'autorise que deux types de PJ : pièces-jointe principale et pièce-jointe complémentaire.
Dans le cas d'un PDF/A-3, seul le type pièce-jointe complémentaire est autorisé.</t>
  </si>
  <si>
    <t>Le qualifiant 130 est utilisé pour l'identifiant d'objet facturé.</t>
  </si>
  <si>
    <t>L'identifiant du schéma d'identification de l'enregistrement légal de l'agent acheteur.</t>
  </si>
  <si>
    <t>Si le schéma d'identification est utilisé, il doit être sélectionné parmi les entrées de la liste publiée par l'Agence de maintenance ISO/CEI 6523.</t>
  </si>
  <si>
    <t>Nom du projet référencé</t>
  </si>
  <si>
    <t>Utiliser la valeur par défaut "Project reference".</t>
  </si>
  <si>
    <t>Un envoi, au niveau de l'en-tête, lié à cette livraison commerciale.</t>
  </si>
  <si>
    <t>Le code spécifiant le mode, tel que l'aérien, le maritime, le ferroviaire, le routier ou le fluvial, pour ce mouvement de transport logistique.</t>
  </si>
  <si>
    <t>A choisir dans l'UNTDID 3035, par exemple :
DL : Facteur
DS : Distributeur
MOP : Opérateur de marché</t>
  </si>
  <si>
    <t>Groupe de termes métiers fournissant des informations sur le lieu et la date depuis lesquels les biens et services facturés sont expédiés.</t>
  </si>
  <si>
    <t>Nom de la partie depuis  laquelle les biens et services sont expédiés.</t>
  </si>
  <si>
    <t>La date à laquelle la livraison est effectuée.</t>
  </si>
  <si>
    <t>Date du bon de livraison, valeur</t>
  </si>
  <si>
    <t>Identifiant attribué par le Vendeur destiné au routage des accusés et des litiges en interne.</t>
  </si>
  <si>
    <t>Rôle (code) du Facturant</t>
  </si>
  <si>
    <t>Identifiant d’enregistrement légal du facturant</t>
  </si>
  <si>
    <t>Groupe de termes métiers fournissant des informations sur le validateur de la facture, pour des cas de traitement de facture particuliers (sous-contractant…)</t>
  </si>
  <si>
    <t>Le rôle du validateur est de valider la facture avant son envoi à l'acheteur pour paiement</t>
  </si>
  <si>
    <t>Nom du facturer à</t>
  </si>
  <si>
    <t>Rôle (code) du Facturer à</t>
  </si>
  <si>
    <t>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t>
  </si>
  <si>
    <t>Groupe de termes métiers fournissant des informations sur l'adresse postale du bénéficiaire.</t>
  </si>
  <si>
    <t>Spécification de la devise de facturation, de la devise locale et du taux de change</t>
  </si>
  <si>
    <t>Monnaie de facturation</t>
  </si>
  <si>
    <t>Monnaie d'origine</t>
  </si>
  <si>
    <t>Taux de conversion</t>
  </si>
  <si>
    <t>Date du taux de change</t>
  </si>
  <si>
    <t>Date du taux de change, valeur</t>
  </si>
  <si>
    <t>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t>
  </si>
  <si>
    <t>BR-46 : Chaque Ventilation de la TVA (BG-23) doit avoir un Montant de la TVA pour chaque type de TVA (BT-117).
BR-CO-17 : Montant de la TVA pour chaque type de TVA (BT-117) = Base d'imposition du type de TVA (BT-116) x (Taux de type de TVA (BT-119) / 100), arrondi à deux décimales.
Pour le profil EXTENDED uniquement, le BR-CO-17 n'est pas appliqué.</t>
  </si>
  <si>
    <t>The VAT category code and the VAT category rate shall be consistent. For more information on the recommended codes, please refer to subclause 6.3.3.2 - Specification of VAT category codes.Valeur fixe = "VAT"</t>
  </si>
  <si>
    <t>Un montant utilisé comme base de calcul de la TVA, de la taxe ou des droits de douane</t>
  </si>
  <si>
    <t>BR-47 : Chaque Ventilation de la TVA (BG-23) doit être définie par un Code de type de TVA (BT-118).
Pour le profil EXTENDED uniquement, BR-O-11, BR-O-12, BR-O-13 et BR-O-14 ne sont pas appliqués.</t>
  </si>
  <si>
    <t>Cette disposition ne s'applique pas en Allemagne. Utilisez plutôt la date de livraison.</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</si>
  <si>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</si>
  <si>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Code de motif de la remise au niveau du document (BT-98).</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</si>
  <si>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un Motif des charges ou frais au niveau du document (BT-104) et/ou à un Code de motif des charges ou frais au niveau du document (BT-105).</t>
  </si>
  <si>
    <t>Informations détaillées sur les frais de service logistique</t>
  </si>
  <si>
    <t>Description des frais de service</t>
  </si>
  <si>
    <t>Montant des frais de service</t>
  </si>
  <si>
    <t>Informations fiscales détaillées</t>
  </si>
  <si>
    <t>Type de taxe (code)</t>
  </si>
  <si>
    <t>Date de référence à laquelle le paiement est dû, valeur</t>
  </si>
  <si>
    <t>La période d'échéance, par exemple sous forme de nombre de jours (15 jours).</t>
  </si>
  <si>
    <t>Doit être utilisé lorsque le bénéficiaire est différent du vendeur. Le nom du bénéficiaire peut toutefois être le même que celui du Bénéficiaire</t>
  </si>
  <si>
    <t>L'identifiant du schéma d'identification de l'identifiant d'enregistrement légal du bénéficiaire.</t>
  </si>
  <si>
    <t>CHORUS PRO : Les Montants dans une facture est exprimé par un chiffre sur 19 positions. 
Il ne peuvent comporter plus de deux décimales. Le séparateur est «. »</t>
  </si>
  <si>
    <t>BR-12 : Une Facture doit faire ressortir la Somme des montants nets des lignes de facture (BT-106).
BR-CO-10 : Somme des montants nets des lignes de facture (BT-106) = ∑ des Montants nets de lignes de facture (BT-131).
Pour le profil EXTENDED uniquement, BR-CO-10 est remplacé par BR-FXEXT-CO-10, qui ajoute une tolérance de 0,01 euro par ligne, par document et par allocation dans le calcul.</t>
  </si>
  <si>
    <t>BR-CO-12 : Somme des charges ou frais au niveau du document (BT-108) = ∑ des Montants des charges ou frais au niveau du document (BT-99).
Pour le profil EXTENDED uniquement, BR-CO-12 est remplacé par BR-FXEXT-CO-12, qui ajoute une tolérance de 0,01 euro par ligne, par document et par allocation dans le calcul.</t>
  </si>
  <si>
    <t>BR-CO-11 : Somme des remises au niveau du document (BT-107) = ∑ des Montants de remises au niveau du document (BT-92).
Pour le profil EXTENDED uniquement, BR-CO-11 est remplacé par BR-FXEXT-CO-11, qui ajoute une tolérance de 0,01 euro par ligne, par document et par allocation dans le calcul.</t>
  </si>
  <si>
    <t>Numéro de facture antérieure 
Identification d'une Facture précédemment envoyée par le Vendeur.</t>
  </si>
  <si>
    <t>Indicateur</t>
  </si>
  <si>
    <t>Preceding incoice type code</t>
  </si>
  <si>
    <t>BR-47: Each  VAT  breakdown  (BG-23)  shall  be  defined  through  a VAT category code (BT-118).
For EXTENDED profile only, BR-O-11, BR-O-12, BR-O-13 and BR-O-14 are not applied.</t>
  </si>
  <si>
    <t>"To be chosen from UNTDID 3035, for instance:
DL: Factor
DS: Distributor
MOP: Market operator"1</t>
  </si>
  <si>
    <t>Détails sur un lieu de livraison</t>
  </si>
  <si>
    <t>Détails sur l'organisation légale du lieu de livraison final</t>
  </si>
  <si>
    <t>BR-FXEXT-01</t>
  </si>
  <si>
    <t>BR-FXEXT-02</t>
  </si>
  <si>
    <t>BR-FXEXT-03</t>
  </si>
  <si>
    <t>Profile
Factur-x</t>
  </si>
  <si>
    <t>Profile SUBSET EXTENDED</t>
  </si>
  <si>
    <t>LOGO Vendeur</t>
  </si>
  <si>
    <t>Facture / Avoir N°</t>
  </si>
  <si>
    <t>BT-1 : N° Facture</t>
  </si>
  <si>
    <t>Code couleur et motif pour les données:
. Couleur : donnée obligatoire quand …
. Motif : profil</t>
  </si>
  <si>
    <t>BT-2 : date de facture</t>
  </si>
  <si>
    <t>BT-28 : Appelation Commerciale du vendeur</t>
  </si>
  <si>
    <t>Adresse du Client</t>
  </si>
  <si>
    <t>BT-27 : Raison Sociale du vendeur</t>
  </si>
  <si>
    <t>BT-49 : email@delacheteur.fr</t>
  </si>
  <si>
    <t>BG-5 : xxx, ma rue</t>
  </si>
  <si>
    <t>BT-44 : Raison sociale de l'acheteur</t>
  </si>
  <si>
    <t>Mention Obligatoire fiscale</t>
  </si>
  <si>
    <t>BG-5 : 12345 Ville - Pays</t>
  </si>
  <si>
    <t>BT-45 : nom commercial de l'acheteur</t>
  </si>
  <si>
    <t>Mention Obligatoire sous condition</t>
  </si>
  <si>
    <r>
      <t>BG-6 : contact vendeur: nom,  :</t>
    </r>
    <r>
      <rPr>
        <sz val="9"/>
        <color theme="1"/>
        <rFont val="Wingdings"/>
        <charset val="2"/>
      </rPr>
      <t>)</t>
    </r>
    <r>
      <rPr>
        <sz val="9"/>
        <color theme="1"/>
        <rFont val="Calibri"/>
        <family val="2"/>
        <scheme val="minor"/>
      </rPr>
      <t xml:space="preserve"> +33 6 07 53 32 85, email</t>
    </r>
  </si>
  <si>
    <t>BG-8 : adresse acheteur</t>
  </si>
  <si>
    <t>Mention Obligatoire commerciale</t>
  </si>
  <si>
    <t>BT34 : email vendeur :   admin@macompagnie.fr</t>
  </si>
  <si>
    <t>Minimum</t>
  </si>
  <si>
    <t>BT29 : ID privé (GLN, DUUNS, ...)</t>
  </si>
  <si>
    <t>Basic / Basic WL</t>
  </si>
  <si>
    <t>BT30 : SIRET 123 456 789 00015</t>
  </si>
  <si>
    <t>BG-8 : Code postal Ville</t>
  </si>
  <si>
    <t>BT31 : N° TVA : FR 32 123 456 789</t>
  </si>
  <si>
    <t>BG-8 : Pays</t>
  </si>
  <si>
    <t>Si représentant fiscal</t>
  </si>
  <si>
    <t>BT-62 : Nom du représentant fiscal</t>
  </si>
  <si>
    <r>
      <t>BG-9 : contact acheteur: nom,  :</t>
    </r>
    <r>
      <rPr>
        <sz val="9"/>
        <color theme="1"/>
        <rFont val="Wingdings"/>
        <charset val="2"/>
      </rPr>
      <t>)</t>
    </r>
    <r>
      <rPr>
        <sz val="9"/>
        <color theme="1"/>
        <rFont val="Calibri"/>
        <family val="2"/>
        <scheme val="minor"/>
      </rPr>
      <t xml:space="preserve"> +33 6 10 34 56 78, email</t>
    </r>
  </si>
  <si>
    <t>BG-12 : adresse</t>
  </si>
  <si>
    <t>BG-12 : code postal ville, pays</t>
  </si>
  <si>
    <t>BT-63 : N° de TVA du représentant fiscal</t>
  </si>
  <si>
    <t>Nos références</t>
  </si>
  <si>
    <t>Vos identifiants</t>
  </si>
  <si>
    <t>BT-18 : REF Client : numéro de client, de compteur, d'abonnement</t>
  </si>
  <si>
    <t>BT-14 : N° de bon de vente : n° de bon de commande du vendeur</t>
  </si>
  <si>
    <t>BT47 : RCS / SIRET 987 654 321 00017</t>
  </si>
  <si>
    <t>BT48 : N° TVA : FR 32 123 456 789</t>
  </si>
  <si>
    <t>Vos références</t>
  </si>
  <si>
    <t>Livraison</t>
  </si>
  <si>
    <t>BT-10: REF ACHETEUR : Cost center, BU, pour routage</t>
  </si>
  <si>
    <t>BT-71 : Identifiant du lieu de livraison</t>
  </si>
  <si>
    <t>BT-17 : REF Appel d'offres : référence à un appel d'offres</t>
  </si>
  <si>
    <t>BT-70 : Nom du contact de livraison chez le client</t>
  </si>
  <si>
    <t>BT-11 : REF au projet auquel la facture se réfère</t>
  </si>
  <si>
    <t>BG-15 : xxx, ma rue</t>
  </si>
  <si>
    <t>BT-19 : REF comptable pour l'acheteur</t>
  </si>
  <si>
    <t>BG-15 : Complément</t>
  </si>
  <si>
    <t>BT-12 : REF CONTRAT : numéro de contrat</t>
  </si>
  <si>
    <t>BG-15 : 12345 Ville</t>
  </si>
  <si>
    <t>BT-13 : N° de Bon de COMMANDE : numero de BC</t>
  </si>
  <si>
    <t>BG-15 : Pays</t>
  </si>
  <si>
    <t>Références sur la facture</t>
  </si>
  <si>
    <t>BT-16 : N° de Bon de livraison, bon d'expédition</t>
  </si>
  <si>
    <t>BT-73 : Période de facturation début : date de début de prestation</t>
  </si>
  <si>
    <t>BT-72 : Date de livraison : date de livraison</t>
  </si>
  <si>
    <t>BT-74 : Période de facturation fin : date de fin de prestation</t>
  </si>
  <si>
    <t>BT-15 : N° de Bon de réception</t>
  </si>
  <si>
    <t>BT-25 : N° de facture antérieure: avoir sur facture xxxxx</t>
  </si>
  <si>
    <t>BT-26 : Date de facture antérieure : avoir sur facture du xxxxx</t>
  </si>
  <si>
    <t>BT-23 : Type de processus sous jacent (Optionnel)</t>
  </si>
  <si>
    <t>Devise (BT-5) : EUROS</t>
  </si>
  <si>
    <t>Référence de l'article (N° de ligne de commande, Code article, …)</t>
  </si>
  <si>
    <t>DESIGNATION : BT153, BT 154</t>
  </si>
  <si>
    <t>QUANTITE
BT-129</t>
  </si>
  <si>
    <t>P.U. HT (€)
BT-146</t>
  </si>
  <si>
    <t>TOTAL HT (€) BT-131</t>
  </si>
  <si>
    <t>TVA</t>
  </si>
  <si>
    <t>BC ligne 1</t>
  </si>
  <si>
    <t>Produit 1</t>
  </si>
  <si>
    <t>BC ligne 2</t>
  </si>
  <si>
    <t>Produit 2</t>
  </si>
  <si>
    <t>BC ligne 3</t>
  </si>
  <si>
    <t>Service 1</t>
  </si>
  <si>
    <t>BC ligne 4</t>
  </si>
  <si>
    <t>Service 2</t>
  </si>
  <si>
    <t>BG-20 remise sur facture</t>
  </si>
  <si>
    <t>BG-21 charge sur facture (frais, …)</t>
  </si>
  <si>
    <t>Détail TVA (motif si exonération : BT-120 / BT-121)</t>
  </si>
  <si>
    <t>Cde TVA</t>
  </si>
  <si>
    <t>Taux TVA
(BT-119)</t>
  </si>
  <si>
    <t>Base TVA
 (BT-116)</t>
  </si>
  <si>
    <t>TVA
 (BT-117)</t>
  </si>
  <si>
    <t>Exempté en vertue de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</si>
  <si>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</si>
  <si>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HT
BT-109</t>
  </si>
  <si>
    <t>TOTAL TVA
BT-110</t>
  </si>
  <si>
    <t>TOTAL TTC
BT-112</t>
  </si>
  <si>
    <t>BT-113 : Acompte :</t>
  </si>
  <si>
    <t>Date d'échéance :</t>
  </si>
  <si>
    <t>BT-9 (date d'échéance)</t>
  </si>
  <si>
    <t>NET A PAYER (BT-115)</t>
  </si>
  <si>
    <t>Bénéficiaire (si différent du vendeur)</t>
  </si>
  <si>
    <r>
      <rPr>
        <b/>
        <i/>
        <sz val="8"/>
        <color theme="3"/>
        <rFont val="Calibri"/>
        <family val="2"/>
        <scheme val="minor"/>
      </rPr>
      <t xml:space="preserve">BT-81 / BT-82 : </t>
    </r>
    <r>
      <rPr>
        <i/>
        <sz val="8"/>
        <color theme="3"/>
        <rFont val="Calibri"/>
        <family val="2"/>
        <scheme val="minor"/>
      </rPr>
      <t>Moyen de paiement demandé</t>
    </r>
  </si>
  <si>
    <r>
      <rPr>
        <b/>
        <i/>
        <sz val="9"/>
        <color theme="3"/>
        <rFont val="Calibri"/>
        <family val="2"/>
        <scheme val="minor"/>
      </rPr>
      <t xml:space="preserve">BT-59: </t>
    </r>
    <r>
      <rPr>
        <i/>
        <sz val="9"/>
        <color theme="3"/>
        <rFont val="Calibri"/>
        <family val="2"/>
        <scheme val="minor"/>
      </rPr>
      <t>Nom du bénéficiaire</t>
    </r>
  </si>
  <si>
    <r>
      <rPr>
        <b/>
        <i/>
        <sz val="8"/>
        <color theme="3"/>
        <rFont val="Calibri"/>
        <family val="2"/>
        <scheme val="minor"/>
      </rPr>
      <t xml:space="preserve">BT-85 : </t>
    </r>
    <r>
      <rPr>
        <i/>
        <sz val="8"/>
        <color theme="3"/>
        <rFont val="Calibri"/>
        <family val="2"/>
        <scheme val="minor"/>
      </rPr>
      <t>Nom du compte bancaire</t>
    </r>
  </si>
  <si>
    <r>
      <rPr>
        <b/>
        <i/>
        <sz val="9"/>
        <color theme="3"/>
        <rFont val="Calibri"/>
        <family val="2"/>
        <scheme val="minor"/>
      </rPr>
      <t xml:space="preserve">BT-60: </t>
    </r>
    <r>
      <rPr>
        <i/>
        <sz val="9"/>
        <color theme="3"/>
        <rFont val="Calibri"/>
        <family val="2"/>
        <scheme val="minor"/>
      </rPr>
      <t>ID bénéficiaire</t>
    </r>
  </si>
  <si>
    <r>
      <rPr>
        <b/>
        <i/>
        <sz val="8"/>
        <color theme="3"/>
        <rFont val="Calibri"/>
        <family val="2"/>
        <scheme val="minor"/>
      </rPr>
      <t>BT-84 :</t>
    </r>
    <r>
      <rPr>
        <i/>
        <sz val="8"/>
        <color theme="3"/>
        <rFont val="Calibri"/>
        <family val="2"/>
        <scheme val="minor"/>
      </rPr>
      <t xml:space="preserve"> IBAN : FR76 1234 5678 9012 3456 7890 123  | </t>
    </r>
    <r>
      <rPr>
        <b/>
        <i/>
        <sz val="8"/>
        <color theme="3"/>
        <rFont val="Calibri"/>
        <family val="2"/>
        <scheme val="minor"/>
      </rPr>
      <t>BT-86</t>
    </r>
    <r>
      <rPr>
        <i/>
        <sz val="8"/>
        <color theme="3"/>
        <rFont val="Calibri"/>
        <family val="2"/>
        <scheme val="minor"/>
      </rPr>
      <t>: BIC : XXXXXXXX</t>
    </r>
  </si>
  <si>
    <r>
      <rPr>
        <b/>
        <i/>
        <sz val="9"/>
        <color theme="3"/>
        <rFont val="Calibri"/>
        <family val="2"/>
        <scheme val="minor"/>
      </rPr>
      <t xml:space="preserve">BT-61: </t>
    </r>
    <r>
      <rPr>
        <i/>
        <sz val="9"/>
        <color theme="3"/>
        <rFont val="Calibri"/>
        <family val="2"/>
        <scheme val="minor"/>
      </rPr>
      <t>SIREN/ SIRET Bénéficiaire</t>
    </r>
  </si>
  <si>
    <r>
      <rPr>
        <b/>
        <i/>
        <sz val="8"/>
        <color theme="3"/>
        <rFont val="Calibri"/>
        <family val="2"/>
        <scheme val="minor"/>
      </rPr>
      <t>BT-83</t>
    </r>
    <r>
      <rPr>
        <i/>
        <sz val="8"/>
        <color theme="3"/>
        <rFont val="Calibri"/>
        <family val="2"/>
        <scheme val="minor"/>
      </rPr>
      <t xml:space="preserve"> : REF Paiement (End to End), pour réconciliation par le Bénéficiaire</t>
    </r>
  </si>
  <si>
    <r>
      <t>Ma société.</t>
    </r>
    <r>
      <rPr>
        <b/>
        <sz val="8"/>
        <color theme="7" tint="-0.499984740745262"/>
        <rFont val="Calibri"/>
        <family val="2"/>
        <scheme val="minor"/>
      </rPr>
      <t xml:space="preserve"> Société anonyme</t>
    </r>
    <r>
      <rPr>
        <sz val="8"/>
        <rFont val="Calibri"/>
        <family val="2"/>
        <scheme val="minor"/>
      </rPr>
      <t xml:space="preserve"> au </t>
    </r>
    <r>
      <rPr>
        <b/>
        <sz val="8"/>
        <color theme="7" tint="-0.499984740745262"/>
        <rFont val="Calibri"/>
        <family val="2"/>
        <scheme val="minor"/>
      </rPr>
      <t>capital de xx.xxx EUROS</t>
    </r>
    <r>
      <rPr>
        <sz val="8"/>
        <color theme="1"/>
        <rFont val="Calibri"/>
        <family val="2"/>
        <scheme val="minor"/>
      </rPr>
      <t xml:space="preserve"> - </t>
    </r>
    <r>
      <rPr>
        <b/>
        <sz val="8"/>
        <color theme="7" tint="-0.499984740745262"/>
        <rFont val="Calibri"/>
        <family val="2"/>
        <scheme val="minor"/>
      </rPr>
      <t>R.C.S. MAVILLE 123 456 789</t>
    </r>
    <r>
      <rPr>
        <sz val="8"/>
        <color theme="1"/>
        <rFont val="Calibri"/>
        <family val="2"/>
        <scheme val="minor"/>
      </rPr>
      <t xml:space="preserve"> - NAF ZZZZZ
</t>
    </r>
    <r>
      <rPr>
        <b/>
        <sz val="8"/>
        <color theme="7" tint="-0.499984740745262"/>
        <rFont val="Calibri"/>
        <family val="2"/>
        <scheme val="minor"/>
      </rPr>
      <t>136 ma rue a moi, code postal Ville Pays</t>
    </r>
    <r>
      <rPr>
        <sz val="8"/>
        <color theme="1"/>
        <rFont val="Calibri"/>
        <family val="2"/>
        <scheme val="minor"/>
      </rPr>
      <t xml:space="preserve"> – contact@masociete.fr - www.masociete.fr  – </t>
    </r>
    <r>
      <rPr>
        <sz val="8"/>
        <color theme="7" tint="-0.499984740745262"/>
        <rFont val="Calibri"/>
        <family val="2"/>
        <scheme val="minor"/>
      </rPr>
      <t>N° TVA : FR32 123 456 789</t>
    </r>
  </si>
  <si>
    <t>Page 1 / 1</t>
  </si>
  <si>
    <t>Lignes de facturation (détail)</t>
  </si>
  <si>
    <t>Page x / xx</t>
  </si>
  <si>
    <t>N° de Ligne
BT-126</t>
  </si>
  <si>
    <t>N° de ligne 
de BC
BT-132</t>
  </si>
  <si>
    <t>Références</t>
  </si>
  <si>
    <t>ID de l'article</t>
  </si>
  <si>
    <t>Nom de l'article
BT-153</t>
  </si>
  <si>
    <t>Description de l'article
BT-154</t>
  </si>
  <si>
    <t>Attribut(s) de l'article</t>
  </si>
  <si>
    <t>Détermination  du prix</t>
  </si>
  <si>
    <t>Prix Unitaire Net (EUROS)
BT-146</t>
  </si>
  <si>
    <t>Unité de mesure
BT-130</t>
  </si>
  <si>
    <t>Quantité facturée
BT-129</t>
  </si>
  <si>
    <t>Remise(s) de ligne</t>
  </si>
  <si>
    <t>Charge(s) de ligne</t>
  </si>
  <si>
    <t>Montant Net (EUROS)
BT-131</t>
  </si>
  <si>
    <t>Code TVA</t>
  </si>
  <si>
    <t xml:space="preserve"> - ID de l'objet à la ligne (atribué par le Vendeur) : BT-128
-  Référence comptable de l'acheteur : BT-133</t>
  </si>
  <si>
    <t>- ID Standard article (BT-157)
- ID article du Vendeur (BT-155)
- ID article de l'acheteur (BT-156)</t>
  </si>
  <si>
    <t>Date début
(BT-134)
Date de fin 
(BT-135)</t>
  </si>
  <si>
    <t>- Nom d'attribut (BT-160 : Valeur de l'attribut (BT-161)
- Code de Classification de l'article (unspsc, ….) : BT-158
- Pays d'origine de l'article : BT-159</t>
  </si>
  <si>
    <t>- Quantité de base du prix (BT-149)
- Prix Unitaire Brut (BT-148)
- Rabais du prix brut (BT-147)</t>
  </si>
  <si>
    <t xml:space="preserve"> - Montant de remise 
(BT-136)
- Assiette de remise 
(BT-137)
- Taux de remise 
(BT-138)
- Code (BT-140) et Motif (BT-139) de remise</t>
  </si>
  <si>
    <t xml:space="preserve"> - Montant de charges et frais (BT-141) 
- Assiette de charges et frais (BT-142)
- Taux de charges et frais (BT-143)
- Code (BT-145) et Motif (BT-144) de charges et frais</t>
  </si>
  <si>
    <t>du 12.12.2017
au 12.12.2017</t>
  </si>
  <si>
    <t>Produit 1 Livré le 12.12.2017</t>
  </si>
  <si>
    <t>Taille : Moyen
UNSPSC : 80543215</t>
  </si>
  <si>
    <t>Boites de 10</t>
  </si>
  <si>
    <t>5% sur 40 €
Remise sur volume</t>
  </si>
  <si>
    <t>Frais d'emballage</t>
  </si>
  <si>
    <t>PCE</t>
  </si>
  <si>
    <t>du 15.12.2017
au 15.12.2017</t>
  </si>
  <si>
    <t>Couleur : rouge
UNSPSC : 80543215</t>
  </si>
  <si>
    <t>ABO Ligne 1</t>
  </si>
  <si>
    <t>du 01.12.2017
au 31.12.2017</t>
  </si>
  <si>
    <t>ABO Ligne 2</t>
  </si>
  <si>
    <t xml:space="preserve">Total HT : </t>
  </si>
  <si>
    <t>LOGO Seller</t>
  </si>
  <si>
    <t>Invoice / Credit Note N°</t>
  </si>
  <si>
    <t>BT-1 : Invoice Identifier</t>
  </si>
  <si>
    <t>BT-2 : Invoice date</t>
  </si>
  <si>
    <t>BT-28 : Commercial name of the Seller</t>
  </si>
  <si>
    <t>Client address</t>
  </si>
  <si>
    <t>BT-27 : registered name of the seller</t>
  </si>
  <si>
    <t>BT-49 : email@ofthebuyer.com</t>
  </si>
  <si>
    <t>BG-5 : Seller Address</t>
  </si>
  <si>
    <t>BT-44 : Buyer name</t>
  </si>
  <si>
    <t>Fiscal Mandatory information</t>
  </si>
  <si>
    <t>BG-5 : Seller zip code, city, country</t>
  </si>
  <si>
    <t>BT-45 : Commercial name of the Buyer</t>
  </si>
  <si>
    <t>Mandatiry field under sertain conditions</t>
  </si>
  <si>
    <r>
      <t>BG-6 : Seller contact : name,  :</t>
    </r>
    <r>
      <rPr>
        <sz val="9"/>
        <color theme="1"/>
        <rFont val="Wingdings"/>
        <charset val="2"/>
      </rPr>
      <t>)</t>
    </r>
    <r>
      <rPr>
        <sz val="9"/>
        <color theme="1"/>
        <rFont val="Calibri"/>
        <family val="2"/>
        <scheme val="minor"/>
      </rPr>
      <t xml:space="preserve"> +33 6 07 53 32 85, email</t>
    </r>
  </si>
  <si>
    <t>BG-8 : Buyer address</t>
  </si>
  <si>
    <t>Trade law mandatory information</t>
  </si>
  <si>
    <t>BT34 : Seller email :   admin@macompagnie.fr</t>
  </si>
  <si>
    <t>BT29 : Seller private ID (GLN, DUUNS, ...)</t>
  </si>
  <si>
    <t>BT30 : Seller legal ID : SIRET 123 456 789 00015</t>
  </si>
  <si>
    <t>BT31 : Seller VAT ID : FR 32 123 456 789</t>
  </si>
  <si>
    <t>BG-8 : Buyer country</t>
  </si>
  <si>
    <t>If Seller Tax Representative</t>
  </si>
  <si>
    <t>BT-62 : Seller tax representative name</t>
  </si>
  <si>
    <r>
      <t>BG-9 : Buyer contact: name,  :</t>
    </r>
    <r>
      <rPr>
        <sz val="9"/>
        <color theme="1"/>
        <rFont val="Wingdings"/>
        <charset val="2"/>
      </rPr>
      <t>)</t>
    </r>
    <r>
      <rPr>
        <sz val="9"/>
        <color theme="1"/>
        <rFont val="Calibri"/>
        <family val="2"/>
        <scheme val="minor"/>
      </rPr>
      <t xml:space="preserve"> +33 6 10 34 56 78, email</t>
    </r>
  </si>
  <si>
    <t>BG-12 : Seller Tax representative address</t>
  </si>
  <si>
    <t>BG-12 : Seller Tax representative  zip code, city, country</t>
  </si>
  <si>
    <t>BT-63 : Selle tax representative VAT ID</t>
  </si>
  <si>
    <t>Our References</t>
  </si>
  <si>
    <t>Your Identifiers</t>
  </si>
  <si>
    <t>BT-18 : Invoiced object identifier : customer number, electricity meter number, …</t>
  </si>
  <si>
    <t>BT-14 : Sales order reference</t>
  </si>
  <si>
    <t>BT47 : legal ID (RCS / SIRET 987 654 321 00017)</t>
  </si>
  <si>
    <t>BT48 : VAT ID : FR 32 123 456 789</t>
  </si>
  <si>
    <t>Yous References</t>
  </si>
  <si>
    <t>BT-10: BUYER Reference : Cost center, BU, "Service Exécutant"</t>
  </si>
  <si>
    <t>BT-71 : Delivery location identifier</t>
  </si>
  <si>
    <t>BT-17 : Tender or lot reference</t>
  </si>
  <si>
    <t>BT-70 : Deliver to party name</t>
  </si>
  <si>
    <t>BT-11 : Project reference</t>
  </si>
  <si>
    <t>BG-15 : Delivery address</t>
  </si>
  <si>
    <t>BT-19 : Buyer accounting reference</t>
  </si>
  <si>
    <t>BT-12 : Contract reference</t>
  </si>
  <si>
    <t>BT-13 : Purchase order reference</t>
  </si>
  <si>
    <t>BG-15 : Delivery address country</t>
  </si>
  <si>
    <t>Invoice References</t>
  </si>
  <si>
    <t>BT-16 : Despatch advice reference</t>
  </si>
  <si>
    <t>BT-73 : Invoicing period start date</t>
  </si>
  <si>
    <t>BT-72 : Delivery date</t>
  </si>
  <si>
    <t>BT-74 : Invoicing period end date</t>
  </si>
  <si>
    <t>BT-15 : Receiving advice reference</t>
  </si>
  <si>
    <t>BT-25 : Preceding Invoice reference: Credit note in invoice xxxxx</t>
  </si>
  <si>
    <t>BT-26 : Preceding Invoice date: Credit note on invoice from xxxxx</t>
  </si>
  <si>
    <t>BT-23 : Business process type (Optionnal)</t>
  </si>
  <si>
    <t>Currency (BT-5) : EUROS</t>
  </si>
  <si>
    <t>Article ID (Order Line Number, Item Code, ...)</t>
  </si>
  <si>
    <t>QUANTITY
BT-129</t>
  </si>
  <si>
    <t>U.P. HT (€)
BT-146</t>
  </si>
  <si>
    <t>TOTAL Net (€) BT-131</t>
  </si>
  <si>
    <t>POline 1</t>
  </si>
  <si>
    <t>Product 1</t>
  </si>
  <si>
    <t>POline 2</t>
  </si>
  <si>
    <t>Product 2</t>
  </si>
  <si>
    <t>POline 3</t>
  </si>
  <si>
    <t>POline 4</t>
  </si>
  <si>
    <t>BG-20 : Document level Allowances</t>
  </si>
  <si>
    <t>BG-21 : Document level charges</t>
  </si>
  <si>
    <t>VAT breakdown (exemption reason text : BT-120 / BT-121)</t>
  </si>
  <si>
    <t>VAT code</t>
  </si>
  <si>
    <t>VAT rate
(BT-119)</t>
  </si>
  <si>
    <t>VAT base
 (BT-116)</t>
  </si>
  <si>
    <t>VAT amount
 (BT-117)</t>
  </si>
  <si>
    <t>exempted because of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</si>
  <si>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Payment terms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</si>
  <si>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NET
BT-109</t>
  </si>
  <si>
    <t>TOTAL VAT
BT-110</t>
  </si>
  <si>
    <t>TOTAL GROSS
BT-112</t>
  </si>
  <si>
    <t>BT-113 : prepaid amount :</t>
  </si>
  <si>
    <t>DUE FOR PAYMENT (BT-115)</t>
  </si>
  <si>
    <t>Payee (if different from the seller)</t>
  </si>
  <si>
    <r>
      <rPr>
        <b/>
        <i/>
        <sz val="8"/>
        <color theme="3"/>
        <rFont val="Calibri"/>
        <family val="2"/>
        <scheme val="minor"/>
      </rPr>
      <t xml:space="preserve">BT-81 / BT-82 : </t>
    </r>
    <r>
      <rPr>
        <i/>
        <sz val="8"/>
        <color theme="3"/>
        <rFont val="Calibri"/>
        <family val="2"/>
        <scheme val="minor"/>
      </rPr>
      <t>Mean of payment requested</t>
    </r>
  </si>
  <si>
    <r>
      <rPr>
        <b/>
        <i/>
        <sz val="9"/>
        <color theme="3"/>
        <rFont val="Calibri"/>
        <family val="2"/>
        <scheme val="minor"/>
      </rPr>
      <t xml:space="preserve">BT-59: </t>
    </r>
    <r>
      <rPr>
        <i/>
        <sz val="9"/>
        <color theme="3"/>
        <rFont val="Calibri"/>
        <family val="2"/>
        <scheme val="minor"/>
      </rPr>
      <t>Payee name</t>
    </r>
  </si>
  <si>
    <r>
      <rPr>
        <b/>
        <i/>
        <sz val="8"/>
        <color theme="3"/>
        <rFont val="Calibri"/>
        <family val="2"/>
        <scheme val="minor"/>
      </rPr>
      <t xml:space="preserve">BT-85 : </t>
    </r>
    <r>
      <rPr>
        <i/>
        <sz val="8"/>
        <color theme="3"/>
        <rFont val="Calibri"/>
        <family val="2"/>
        <scheme val="minor"/>
      </rPr>
      <t>Payment account name</t>
    </r>
  </si>
  <si>
    <r>
      <rPr>
        <b/>
        <i/>
        <sz val="9"/>
        <color theme="3"/>
        <rFont val="Calibri"/>
        <family val="2"/>
        <scheme val="minor"/>
      </rPr>
      <t xml:space="preserve">BT-60: </t>
    </r>
    <r>
      <rPr>
        <i/>
        <sz val="9"/>
        <color theme="3"/>
        <rFont val="Calibri"/>
        <family val="2"/>
        <scheme val="minor"/>
      </rPr>
      <t>Payee private or global ID</t>
    </r>
  </si>
  <si>
    <r>
      <rPr>
        <b/>
        <i/>
        <sz val="9"/>
        <color theme="3"/>
        <rFont val="Calibri"/>
        <family val="2"/>
        <scheme val="minor"/>
      </rPr>
      <t xml:space="preserve">BT-61: Payee legal ID: </t>
    </r>
    <r>
      <rPr>
        <i/>
        <sz val="9"/>
        <color theme="3"/>
        <rFont val="Calibri"/>
        <family val="2"/>
        <scheme val="minor"/>
      </rPr>
      <t>SIREN/ SIRET</t>
    </r>
  </si>
  <si>
    <r>
      <rPr>
        <b/>
        <i/>
        <sz val="8"/>
        <color theme="3"/>
        <rFont val="Calibri"/>
        <family val="2"/>
        <scheme val="minor"/>
      </rPr>
      <t>BT-83</t>
    </r>
    <r>
      <rPr>
        <i/>
        <sz val="8"/>
        <color theme="3"/>
        <rFont val="Calibri"/>
        <family val="2"/>
        <scheme val="minor"/>
      </rPr>
      <t xml:space="preserve"> : Remittance information (End to End), for Payee reconciliation</t>
    </r>
  </si>
  <si>
    <t>BT-2 : invoice date</t>
  </si>
  <si>
    <t>Invoice lines (details)</t>
  </si>
  <si>
    <t>Line number
BT-126</t>
  </si>
  <si>
    <t>Order line number
BT-132</t>
  </si>
  <si>
    <t>References</t>
  </si>
  <si>
    <t>Article ID</t>
  </si>
  <si>
    <t>Invoicing period</t>
  </si>
  <si>
    <t>Item name
BT-153</t>
  </si>
  <si>
    <t>Item description
BT-154</t>
  </si>
  <si>
    <t>Item Attributes</t>
  </si>
  <si>
    <t>Unit Price details</t>
  </si>
  <si>
    <t>Item Net price (EUROS)
BT-146</t>
  </si>
  <si>
    <t>Invoiced quantity unit of measure
BT-130</t>
  </si>
  <si>
    <t>Invoiced quantity
BT-129</t>
  </si>
  <si>
    <t>Line level allowances</t>
  </si>
  <si>
    <t>Line level charges</t>
  </si>
  <si>
    <t>Net Amount (EUROS)
BT-131</t>
  </si>
  <si>
    <t xml:space="preserve"> - Invoice line object ID (given by the seller) : BT-128
-  Invoice line Buyer accounting reference : BT-133</t>
  </si>
  <si>
    <t>- Item standard ID (BT-157)
- Item Seller's ID (BT-155)
- Item Buyer's ID (BT-156)</t>
  </si>
  <si>
    <t>Start date
(BT-134)
End Date
(BT-135)</t>
  </si>
  <si>
    <t>- Item attribute name (BT-160) : attribute value (BT-161)
- Item classification ID (unspsc, ….) : BT-158
- Item country of origin : BT-159</t>
  </si>
  <si>
    <t>- Item price base quantity (BT-149)
- Item gross price (BT-148)
- Item price discount (BT-147)</t>
  </si>
  <si>
    <t>from 12.12.2017
to 12.12.2017</t>
  </si>
  <si>
    <t>Boite de 10</t>
  </si>
  <si>
    <t>5% on 40 €
Allowance on volume</t>
  </si>
  <si>
    <t>Packing costs</t>
  </si>
  <si>
    <t>from 15.12.2017
to 15.12.2017</t>
  </si>
  <si>
    <t>Product 1 delivered on 12.12.2017</t>
  </si>
  <si>
    <t>Color : red
UNSPSC : 80543215</t>
  </si>
  <si>
    <t>Box of 10</t>
  </si>
  <si>
    <t>SUBSC Line 1</t>
  </si>
  <si>
    <t>from 01.12.2017
to 31.12.2017</t>
  </si>
  <si>
    <t>ABO Line 2</t>
  </si>
  <si>
    <t xml:space="preserve">Total NET : </t>
  </si>
  <si>
    <t>Xpath</t>
  </si>
  <si>
    <t>CII Cardinality</t>
  </si>
  <si>
    <t>EN16931 Semantic Cardinality</t>
  </si>
  <si>
    <t>EN16931 Semantic Cardinalité</t>
  </si>
  <si>
    <t xml:space="preserve">Xsd Level </t>
  </si>
  <si>
    <t>ID of BT/BG</t>
  </si>
  <si>
    <t>Level in CII</t>
  </si>
  <si>
    <t>Semantic Cardinality as in EN16931 + EXTENDED</t>
  </si>
  <si>
    <t>Name of BT / BG</t>
  </si>
  <si>
    <t>Descriptio of BT / BG</t>
  </si>
  <si>
    <t>Usage Note of BT / BG</t>
  </si>
  <si>
    <t>CIUS (Chorus Pro or other)</t>
  </si>
  <si>
    <t>EN16931 BR which applies to this BT</t>
  </si>
  <si>
    <t>Cardinality of EN16931, BASIC, BASIC WL, MINIMUM profiles</t>
  </si>
  <si>
    <t>Cardinality of EXTENDED profile, oarnge if different from EN16931</t>
  </si>
  <si>
    <t>Xpath (1 line per level)</t>
  </si>
  <si>
    <t>Data Type</t>
  </si>
  <si>
    <t>Tpe of BT / BG
E : Element
A: Attribute
G : Group
EG : Group Extended</t>
  </si>
  <si>
    <t>Cardinality of full CII</t>
  </si>
  <si>
    <t>ID du BT/BG</t>
  </si>
  <si>
    <t>ID du profil EXTENDED-CTC-FR (Annexe 1 French Reform)</t>
  </si>
  <si>
    <t>ID for EXTENDED-CTC-FR (Annexe 1 French Reform)</t>
  </si>
  <si>
    <t>Cardinalité Semantique dans EN16931 + EXTENDED</t>
  </si>
  <si>
    <t>Nom du BT / BG</t>
  </si>
  <si>
    <t>Descriptio des BT / BG</t>
  </si>
  <si>
    <t>Note d'usage des BT / BG</t>
  </si>
  <si>
    <t>CIUS (Spécification d'usage) (Chorus Pro or other)</t>
  </si>
  <si>
    <t>Règle de Gestion (BR) EN16931 quis 'applique sur le BT</t>
  </si>
  <si>
    <t>EXTENDED-B2B-FR</t>
  </si>
  <si>
    <t>Profiles (filter with "X" to get the profile)
EXTENDED-CTC-FR and EXTENDED-B2B-FR are subset of EXTENDED (with no specific xsd and schematron in the documentation)</t>
  </si>
  <si>
    <t>Profile organised as Russian dolls from MINIMUM to EXTENDED</t>
  </si>
  <si>
    <t>Profile includingEXTENDED SUBSET</t>
  </si>
  <si>
    <t>Control, to be ignored</t>
  </si>
  <si>
    <t>Cardinalité commmune des profils EN16931, BASIC, BASIC WL, MINIMUM</t>
  </si>
  <si>
    <t>Xpath (1ligne par niveau)</t>
  </si>
  <si>
    <t>Type de BT / BG
E : Element
A: Attribute
G : Group
EG : Group Extended</t>
  </si>
  <si>
    <t>Cardinalité du CII complet (ne peut pas être dépassée)</t>
  </si>
  <si>
    <t>UN/CEFACT XML D22B : Factur-X, EN16931</t>
  </si>
  <si>
    <t>ID Annexe 1 Spec Externes FR</t>
  </si>
  <si>
    <t>If the Invoice Free Text subject Code (BT-21) is specified, either the coded message free text (BT-X-5) or the message free text (BT-22) must be specified, or both. If both BT-X-5 and BT-22 are specified, both must have the same meaning.</t>
  </si>
  <si>
    <t>If the invoice line item free text subject code (BT-X-10) is specified, either the coded invoice line item free text (BT-X-9) or the invoice line item free text (BT-127) must be specified, or both. If both BT-X-9 and BT-127 are specified, both must have the same meaning.</t>
  </si>
  <si>
    <t>Only a VAT registration ID may be provided for the following business partners: the line level Ship-To (BT-X-66), the line level Ultimate-Ship-To (BT-X-84), the Sales-Agent (BT-X-340), the Buyer-Tax-Representative (BT-X-367), the Product-Enduser (BT-X-144), the Buyer-Agent (BT-X-411), the document level Ship-To (BT-X-161), the document level Ultimate-Ship-To (BT-X-180), the Ship-From (BT-X-199), the Invoicer (BT-X-223), the Invoicee (BT-X-242), the document level Payee (BT-X-257), the Payer (BT-X-481), or the payment-term-specific Payee (BT-X-509).</t>
  </si>
  <si>
    <t>Si le Sujet d'une la Note de facture (BT-21) est présent, alors la note de facture en code (BT-X-5) ou la note de facture en texte (BT-22) doivent être présents, ou les deux. Si les deux sont présents (BT-X-5 et BT-22) alors ils doivent avoir le même sens sémantique.</t>
  </si>
  <si>
    <t>Si le Sujet de la Note de ligne (BT-X-10) est présent, alors la note de facture en code (BT-X-9) ou la note de ligne en texte (BT-127) doivent être présents, ou les deux. Si les deux sont présents (BT-X-9 et BT-127) alors ils doivent avoir le même sens sémantique.</t>
  </si>
  <si>
    <t>Pour les partenaires commerciaux suivants, seul le numéro d'identification TVA peut être indiqué : le destinataire de la livraison au niveau de la ligne (BT-X-66), le destinataire final de la livraison au niveau de la ligne (BT-X-84), l'agent du vendeur (BT-X-340), le représentant fiscal de l'acheteur (BT-X-367), le consommateur final (BT-X-144), l'agent de l'acheteur (BT-X-411), le destinataire de la livraison au niveau du document (BT-X-161), le destinataire final de la livraison (BT-X-180), l'expéditeur (BT-X-199), l'émetteur de la facture pour le compte du vendeur (BT-X-223), le "facturé à"  (BT-X-242), le bénéficiaire du paiement (BT-X-257), le payeur (BT-X-481), le bénéficiaire du paiement au niveau des conditions de paiement (BT-X-509).</t>
  </si>
  <si>
    <t>La Valeur absolue de (Somme des montants nets des lignes de facture (BT-106) - Σ des Montants nets des lignes de facture (BT-131)) &lt;= 0,01 * Nombre de montants nets de lignes (BT-131).</t>
  </si>
  <si>
    <t>La Valeur absolue de (Somme des remises au niveau du document (BT-107) - Σ Montants des remises au niveau du document (BT-92)) &lt;= 0,01 * Nombre de montants des remises au niveau du document (BT-92).</t>
  </si>
  <si>
    <t>Absolute Value of (Sum of charges on document level (BT-108) - Σ Document level charges amounts (BT-99) - Σ Logistics Service fee amounts (BT-x-272)) &lt;= 0,01 * (Number of Document level charges amounts (BT-99) + Number of Logistics Service fee amounts (BT-X-272)).</t>
  </si>
  <si>
    <t>La Valeur absolue de (Somme des charges et frais au niveau du document (BT-108) - Σ Montants des charges et frais au niveau du document (BT-99) - Σ Montants des frais de service logistique (BT-x-272)) &lt;= 0,01 * (Nombre de montantsde charges et frais ai niveau du document (BT-99) + Nombre de montants de frais de service logistique (BT-X-272)).</t>
  </si>
  <si>
    <t>Absolute Value of (Invoice total amount without VAT (BT-109) - ∑ Invoice line net amounts (BT-131) + Σ Document level allowance amounts (BT-92) - Σ Document level charges amounts (BT-99))  &lt;= 0,01 * (Number of line net amounts (BT-131) + Number of Document level allowance amounts (BT-92) + Number of Document level charges amounts (BT-99)).</t>
  </si>
  <si>
    <t>Valeur absolue de (Montant total de la facture hors TVA (BT-109) - ∑ Montants nets des lignes de la facture (BT-131) + Σ Montants des remises au niveau du document (BT-92) - Σ Montants des charges et frais au niveau du document (BT-99))  &lt;= 0,01 * (Nombre de montants nets de ligne (BT-131) + Nombre de montants de remises au niveau du document (BT-92) + Nombre de montants de charges et frais au niveau du document (BT-99)).</t>
  </si>
  <si>
    <t>PROFILS</t>
  </si>
  <si>
    <t>a
a
a
a</t>
  </si>
  <si>
    <t>a
a
a
a
a
a</t>
  </si>
  <si>
    <t>UN/CEFACT XML D22B : Factur-X, BASIC</t>
  </si>
  <si>
    <t>UN/CEFACT XML D22B : Factur-X, BASIC WL</t>
  </si>
  <si>
    <t>UN/CEFACT XML D22B : Factur-X, MINIMUM</t>
  </si>
  <si>
    <t>CDE BLOC CII</t>
  </si>
  <si>
    <t>PAYEUR</t>
  </si>
  <si>
    <t>Identifiant du Payeur</t>
  </si>
  <si>
    <t>Identification du Payeur.</t>
  </si>
  <si>
    <t>Identifiant du schéma de l'identifiant du Payeur</t>
  </si>
  <si>
    <t>Nom du Payeur</t>
  </si>
  <si>
    <t>Nom du Payeur.</t>
  </si>
  <si>
    <t>Code du Role du Payeur</t>
  </si>
  <si>
    <t>Code qualifiant le rôle du Payeur</t>
  </si>
  <si>
    <t>(IDENTIFIANT D’ENREGISTREMENT LÉGAL DU Payeur)</t>
  </si>
  <si>
    <t>Identifiant d’enregistrement légal du Payeur</t>
  </si>
  <si>
    <t>Identifiant délivré par un organisme d’enregistrement officiel, qui identifie le Payeur comme une entité juridique ou une personne morale.</t>
  </si>
  <si>
    <t>Identifiant du schéma de l'identifiant d'enregistrement légal du Payeur</t>
  </si>
  <si>
    <t>Numéro de téléphone du contact Payeur</t>
  </si>
  <si>
    <t>Numéro de fax du contact Payeur</t>
  </si>
  <si>
    <t>Adresse électronique du contact Payeur</t>
  </si>
  <si>
    <t>Adresse postale du Payeur</t>
  </si>
  <si>
    <t>Code postal du Payeur</t>
  </si>
  <si>
    <t>Adresse du Payeur - Ligne 1</t>
  </si>
  <si>
    <t>Adresse du Payeur - Ligne 2</t>
  </si>
  <si>
    <t>Adresse du Payeur - Ligne 3</t>
  </si>
  <si>
    <t>Localité du Payeur</t>
  </si>
  <si>
    <t>Code de pays du Payeur</t>
  </si>
  <si>
    <t>Subdivision du pays du Payeur</t>
  </si>
  <si>
    <t>Groupe de termes métiers fournissant des informations sur le PAYEUR c'est-à-dire le rôle qui paie la facture</t>
  </si>
  <si>
    <t>Le rôle duPAYEUR peut être rempli par une autre partie que l'acheteur, par ex. une maison mère.</t>
  </si>
  <si>
    <t>Identifiant à la TVA</t>
  </si>
  <si>
    <t>Preceding invoice type code</t>
  </si>
  <si>
    <t>VATEX-FR-FRANCHISE</t>
  </si>
  <si>
    <t>France domestic VAT franchise in base</t>
  </si>
  <si>
    <t>VAT exemption for Micro companies when Revenue is lower than a threashold</t>
  </si>
  <si>
    <t>VATEX-FR-CNWVAT</t>
  </si>
  <si>
    <t>France domestic Credit Notes without VAT, due to supplier forfeit of VAT for discount</t>
  </si>
  <si>
    <t>GMN</t>
  </si>
  <si>
    <t>Global model number</t>
  </si>
  <si>
    <t>The GMN is the GS1-identification key used to identify a product model or product family based on attributes common to the model or family as defined by industry or regulation.</t>
  </si>
  <si>
    <t>JP, Electronically Recorded Monetary Claims</t>
  </si>
  <si>
    <t>An electronically recorded monetary claim is a claim that is separate from the underlying debt that gave rise to its accrual.Therefore, even if an electronically recorded monetary claim is accrued as a means of payment of the underlying debt, the underlying debt will not be extinguished as a matter of course.</t>
  </si>
  <si>
    <t>PRV</t>
  </si>
  <si>
    <t>Price variation</t>
  </si>
  <si>
    <t>Price variation related to energy and or raw materials cost variation.</t>
  </si>
  <si>
    <t>BT46 : private ID (GLN, DUNS, ...)</t>
  </si>
  <si>
    <t>BT46 : ID privé (GLN, DUNS, ...)</t>
  </si>
  <si>
    <t>Card 0..1 instead of 0..n</t>
  </si>
  <si>
    <t>NEW for Final Invoice after prepaid</t>
  </si>
  <si>
    <t>BG-X-85</t>
  </si>
  <si>
    <t>BT-X-558</t>
  </si>
  <si>
    <t>BT-X-559</t>
  </si>
  <si>
    <t>BT-X-560-00</t>
  </si>
  <si>
    <t>BT-X-560</t>
  </si>
  <si>
    <t>BT-X-560-0</t>
  </si>
  <si>
    <t>/rsm:CrossIndustryInvoice/rsm:SupplyChainTradeTransaction/ram:ApplicableHeaderTradeSettlement/ram:SpecifiedAdvancePayment/ram:InvoiceSpecifiedReferencedDocument</t>
  </si>
  <si>
    <t>/rsm:CrossIndustryInvoice/rsm:SupplyChainTradeTransaction/ram:ApplicableHeaderTradeSettlement/ram:SpecifiedAdvancePayment/ram:InvoiceSpecifiedReferencedDocument/ram:IssuerAssignedID</t>
  </si>
  <si>
    <t>/rsm:CrossIndustryInvoice/rsm:SupplyChainTradeTransaction/ram:ApplicableHeaderTradeSettlement/ram:SpecifiedAdvancePayment/ram:InvoiceSpecifiedReferencedDocument/ram:TypeCode</t>
  </si>
  <si>
    <t>/rsm:CrossIndustryInvoice/rsm:SupplyChainTradeTransaction/ram:ApplicableHeaderTradeSettlement/ram:SpecifiedAdvancePayment/ram:InvoiceSpecifiedReferencedDocument/ram:FormattedIssueDateTime</t>
  </si>
  <si>
    <t>/rsm:CrossIndustryInvoice/rsm:SupplyChainTradeTransaction/ram:ApplicableHeaderTradeSettlement/ram:SpecifiedAdvancePayment/ram:InvoiceSpecifiedReferencedDocument/ram:FormattedIssueDateTime/qdt:DateTimeString</t>
  </si>
  <si>
    <t>/rsm:CrossIndustryInvoice/rsm:SupplyChainTradeTransaction/ram:ApplicableHeaderTradeSettlement/ram:SpecifiedAdvancePayment/ram:InvoiceSpecifiedReferencedDocument/ram:FormattedIssueDateTime/qdt:DateTimeString/@format</t>
  </si>
  <si>
    <t>/rsm:CrossIndustryInvoice
/rsm:SupplyChainTradeTransaction
/ram:ApplicableHeaderTradeSettlement
/ram:SpecifiedAdvancePayment
/ram:InvoiceSpecifiedReferencedDocument</t>
  </si>
  <si>
    <t>/rsm:CrossIndustryInvoice
/rsm:SupplyChainTradeTransaction
/ram:ApplicableHeaderTradeSettlement
/ram:SpecifiedAdvancePayment
/ram:InvoiceSpecifiedReferencedDocument
/ram:IssuerAssignedID</t>
  </si>
  <si>
    <t>/rsm:CrossIndustryInvoice
/rsm:SupplyChainTradeTransaction
/ram:ApplicableHeaderTradeSettlement
/ram:SpecifiedAdvancePayment
/ram:InvoiceSpecifiedReferencedDocument
/ram:TypeCode</t>
  </si>
  <si>
    <t>/rsm:CrossIndustryInvoice
/rsm:SupplyChainTradeTransaction
/ram:ApplicableHeaderTradeSettlement
/ram:SpecifiedAdvancePayment
/ram:InvoiceSpecifiedReferencedDocument
/ram:FormattedIssueDateTime</t>
  </si>
  <si>
    <t>/rsm:CrossIndustryInvoice
/rsm:SupplyChainTradeTransaction
/ram:ApplicableHeaderTradeSettlement
/ram:SpecifiedAdvancePayment
/ram:InvoiceSpecifiedReferencedDocument
/ram:FormattedIssueDateTime
/qdt:DateTimeString</t>
  </si>
  <si>
    <t>/rsm:CrossIndustryInvoice
/rsm:SupplyChainTradeTransaction
/ram:ApplicableHeaderTradeSettlement
/ram:SpecifiedAdvancePayment
/ram:InvoiceSpecifiedReferencedDocument
/ram:FormattedIssueDateTime
/qdt:DateTimeString
/@format</t>
  </si>
  <si>
    <t>To be used in case: 
- preceding partial invoices are refered to from a final invoice 
- preceding pre-payment invoices are refered to from a final invoice</t>
  </si>
  <si>
    <t>PRECEDING INVOICE REFERENCE FOR ADVANCE PAYMENT</t>
  </si>
  <si>
    <t>A group of business terms providing information on the advance payment related preceding invoice. The individual invoide shall be stated so that combined payments need to be split per invoice.</t>
  </si>
  <si>
    <t>RÉFÉRENCE À LA FACTURE PRÉCÉDENTE POUR LES PAIEMENTS REÇUS</t>
  </si>
  <si>
    <t>Groupe de termes commerciaux fournissant des informations sur le paiement anticipé lié à la facture précédente. La facture individuelle doit être mentionnée de manière à ce que les paiements combinés doivent être répartis par facture.</t>
  </si>
  <si>
    <t>A utiliser au cas où : 
- les factures partielles précédentes sont référencées dans une facture finale 
- les factures de prépaiement précédentes sont référencées dans une facture finale</t>
  </si>
  <si>
    <t>BR-FXEXT-CO-15</t>
  </si>
  <si>
    <t>If Invoice Total VAT amount (BT-110) ,where currency (BT-110-0) is equal to BT-5, is present, then the Absolute Value of (Invoice total amount with VAT (BT-112) - Invoice total amount without VAT (BT-109) - Invoice total VAT amount (BT-110)) &lt;= 0,01 * (Number of line net amounts (BT-131) + Number of Document level allowance amounts (BT-92) + Number of Document level charges amounts (BT-99) + Number of Logistics Service fee amounts (BT-X-272). Else, Invoice total amount with VAT (BT-112) is equal to Invoice total amount without VAT (BT-109).</t>
  </si>
  <si>
    <t>Si le Montant total de TVA de la facture (BT-110) pour lequel la devise (BT-110-0) est égale à la devise de la facture (BT-5) est présent, alors Valeur absolue de (Montant total de la facture TVA comprise (BT-112) - Montant total de la facture hors TVA (BT-109) - Montant total de TVA de la facture (BT-110)) &lt;= 0,01 * (Nombre de montants nets de ligne (BT-131) + Nombre de montants de remises au niveau du document (BT-92) + Nombre de montants de charges et frais au niveau du document (BT-99) + Nombre de montants de frais de service logistique (BT-X-272)). Sinon, le Montant total de la facture TVA comprise (BT-112) est égal au Montant total de la facture hors TVA (BT-109).</t>
  </si>
  <si>
    <t>BR-14: An  Invoice  shall  have  the  Invoice  total  amount  with  VAT (BT-112).
BR-CO-15: Invoice total amount with VAT (BT-112) = Invoice total amount   without   VAT   (BT-109)   +   Invoice   total   VAT amount (BT-110).
For EXTENDED profile only, BR-CO-15 is replaced by BR-FXEXT-CO-15, which add a tolerance of 0,01 euro per line, document level charge and allowance in calculation.</t>
  </si>
  <si>
    <t>BR-14 : Une Facture doit faire ressortir le Montant total de la facture TVA comprise (BT-112).
BR-CO-15 : Montant total de la facture TVA comprise (BT-112) = Montant total de la facture hors TVA (BT-109) + Montant total de TVA de la facture (BT-110).
Pour le profil EXTENDED uniquement, BR-CO-15 est remplacé par BR-FXEXT-CO-15, qui ajoute une tolérance de 0,01 euro par ligne, par document et par allocation dans le calcul.</t>
  </si>
  <si>
    <t>BT-111-1</t>
  </si>
  <si>
    <t>BT-110-1</t>
  </si>
  <si>
    <t>Factur-X 1.07</t>
  </si>
  <si>
    <t>VATEX-EU-144</t>
  </si>
  <si>
    <t>Exempt based on article 144 of Council Directive 2006/112/EC</t>
  </si>
  <si>
    <t>VATEX-EU-146-1E</t>
  </si>
  <si>
    <t>Exempt based on article 146 section 1 (e) of Council Directive 2006/112/EC</t>
  </si>
  <si>
    <t>VATEX-EU-159</t>
  </si>
  <si>
    <t>Exempt based on article 159 of Council Directive 2006/112/EC</t>
  </si>
  <si>
    <t>Travel agents VAT scheme.</t>
  </si>
  <si>
    <t>Second hand goods VAT scheme.</t>
  </si>
  <si>
    <t>Works of art VAT scheme.</t>
  </si>
  <si>
    <t>Intra-community supply</t>
  </si>
  <si>
    <t>Collectors items and antiques VAT scheme.</t>
  </si>
  <si>
    <t>the supply of services, including transport and ancillary transactions,
but excluding the supply of services exempted in accordance with
Articles 132 and 135, where these are directly connected with the
exportation or importation of goods covered by Article 61 and
Article 157(1)(a).</t>
  </si>
  <si>
    <t>Member States shall exempt the supply of services relating to the importation of goods where the value of such services is included in the taxable amount in accordance with Article 86(1)(b)</t>
  </si>
  <si>
    <t>Member States may exempt the supply of services relating to the supply of goods referred to in Article 156, Article 157(1)(b) or Article 158.</t>
  </si>
  <si>
    <t>For domestic invoicing in France</t>
  </si>
  <si>
    <t>For domestic Credit Notes only in France</t>
  </si>
  <si>
    <t>0235</t>
  </si>
  <si>
    <t>UAE Tax Identification Number (TIN)</t>
  </si>
  <si>
    <t>Bolívar Soberano, new valuation</t>
  </si>
  <si>
    <t>VED</t>
  </si>
  <si>
    <t>Zimbabwe Gold</t>
  </si>
  <si>
    <t>ZWG</t>
  </si>
  <si>
    <t>0231</t>
  </si>
  <si>
    <t>Single taxable company (France)</t>
  </si>
  <si>
    <t>0232</t>
  </si>
  <si>
    <t>NOBB product number</t>
  </si>
  <si>
    <t>0233</t>
  </si>
  <si>
    <t>Description not known</t>
  </si>
  <si>
    <t>0234</t>
  </si>
  <si>
    <t>Toimitusosoite ID</t>
  </si>
  <si>
    <t>0236</t>
  </si>
  <si>
    <t>0237</t>
  </si>
  <si>
    <t>CPR (Danish person civil registration number)</t>
  </si>
  <si>
    <t>0238</t>
  </si>
  <si>
    <t>Plateforme.s agréée.s à la facturation électronique (PPF/PDP)</t>
  </si>
  <si>
    <t>For BT-8 - UBL and UN/EDIFACT</t>
  </si>
  <si>
    <t>2005 Code</t>
  </si>
  <si>
    <t>Invoice document issue date time</t>
  </si>
  <si>
    <t>Delivery date/time, actual</t>
  </si>
  <si>
    <t>Paid to date</t>
  </si>
  <si>
    <t>For BT-8, UN/CEFACT CII</t>
  </si>
  <si>
    <t>In a VAT breakdown (BG-23) where VAT category code (BT-118) is equal to “AE” ("Reverse Charge"),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"Reversed Charge" (AE).</t>
  </si>
  <si>
    <t>BR-FXEXT-04</t>
  </si>
  <si>
    <t>To ensure automated processing of the article attributes without bilateral reconciliation, only values from the code list UNTDED 6313+Factur-X-Extension should be used on BT-X-11</t>
  </si>
  <si>
    <t>Pour assurer le traitement automatisé des attributs de l'article sans rapprochement bilatéral, seules les valeurs de la liste de codes UNTDED 6313+Factur-X-Extension doivent être utilisées sur le BT-X-11.</t>
  </si>
  <si>
    <t>BR-FXEXT-05</t>
  </si>
  <si>
    <t>The code for the subtype of the invoice line item (BT-X-8) must be used from the Line Status Reason code list.</t>
  </si>
  <si>
    <t>Le code du sous-type de poste de facture (BT-X-8) doit être utilisé à partir de la liste des motifs de statut de ligne.</t>
  </si>
  <si>
    <t>EXTENDED ONLY</t>
  </si>
  <si>
    <t>application/xml</t>
  </si>
  <si>
    <t>text/xml</t>
  </si>
  <si>
    <t>Semantic model</t>
  </si>
  <si>
    <t>Standard rate</t>
  </si>
  <si>
    <t>Z</t>
  </si>
  <si>
    <t>Zero rated goods</t>
  </si>
  <si>
    <t>Exempt from tax</t>
  </si>
  <si>
    <t>VAT Reverse charge</t>
  </si>
  <si>
    <t>K</t>
  </si>
  <si>
    <t>VAT exempt for intra community supply of goods</t>
  </si>
  <si>
    <t>Free export item, tax not charged</t>
  </si>
  <si>
    <t>Service outside scope of tax</t>
  </si>
  <si>
    <t>Services outside scope of tax</t>
  </si>
  <si>
    <t>L</t>
  </si>
  <si>
    <t>Canary Islands general indirect tax</t>
  </si>
  <si>
    <t>Canary Islands General Indirect Tax</t>
  </si>
  <si>
    <t>Tax for production, services and importation in Ceuta and Melilla</t>
  </si>
  <si>
    <t>Liable for IPSI</t>
  </si>
  <si>
    <t>BT-151, BT-118, BT-102, BT-95</t>
  </si>
  <si>
    <t>UNTDID 2475 Subset</t>
  </si>
  <si>
    <t xml:space="preserve">UNTDID 5305 subset - VAT Category Code </t>
  </si>
  <si>
    <t>Value added tax</t>
  </si>
  <si>
    <t>VAT ID - CII - Subset of UNTDID  1153</t>
  </si>
  <si>
    <t>UNTDID 2005 Subset</t>
  </si>
  <si>
    <t>VAT ID - UBL - Subset of UNTDID  5153</t>
  </si>
  <si>
    <t>VAT TypeCode - UNTDID 5153 Subset</t>
  </si>
  <si>
    <t>BT-95-0, BT-102-0, BT-118-0, BT-151-0</t>
  </si>
  <si>
    <t>LINE REASON</t>
  </si>
  <si>
    <t>Code name</t>
  </si>
  <si>
    <t>DETAIL</t>
  </si>
  <si>
    <t>Regular item position (standard case)</t>
  </si>
  <si>
    <t>GROUP</t>
  </si>
  <si>
    <t>Subtotal or group</t>
  </si>
  <si>
    <t>INFORMATION</t>
  </si>
  <si>
    <t>For information only</t>
  </si>
  <si>
    <t>Code 1153</t>
  </si>
  <si>
    <t>Code 5153</t>
  </si>
  <si>
    <t>Delivery arranged by supplier</t>
  </si>
  <si>
    <t>Delivery arranged by logistic service provider</t>
  </si>
  <si>
    <t>CFR</t>
  </si>
  <si>
    <t>Cost and Freight</t>
  </si>
  <si>
    <t>CIF</t>
  </si>
  <si>
    <t>Cost, Insurance and Freight</t>
  </si>
  <si>
    <t>Carriage and Insurance Paid to (insert named place of destination)</t>
  </si>
  <si>
    <t>CPT</t>
  </si>
  <si>
    <t>Carriage Paid To (insert named place of destination)</t>
  </si>
  <si>
    <t>Delivered At Place (insert named place of destination)</t>
  </si>
  <si>
    <t>DDP</t>
  </si>
  <si>
    <t>Delivered Duty Paid (insert named place of destination)</t>
  </si>
  <si>
    <t>DPU</t>
  </si>
  <si>
    <t>Delivered At Place Unloaded (insert named place of unloading)</t>
  </si>
  <si>
    <t>EXW</t>
  </si>
  <si>
    <t>Ex Works (insert named place of delivery)</t>
  </si>
  <si>
    <t>FAS</t>
  </si>
  <si>
    <t>Free Alongside Ship (insert named port of shipment)</t>
  </si>
  <si>
    <t>FCA</t>
  </si>
  <si>
    <t>Free Carrier (insert named place of delivery)</t>
  </si>
  <si>
    <t>FOB</t>
  </si>
  <si>
    <t xml:space="preserve"> Free On Board (insert named port of shipment)</t>
  </si>
  <si>
    <t>INCOTERMS</t>
  </si>
  <si>
    <t>CCYYMMDD</t>
  </si>
  <si>
    <t>Calendar date: C = Century ; Y = Year ; M = Month ; D = Day.</t>
  </si>
  <si>
    <t>CCYYMMDDHHMMZHHMM</t>
  </si>
  <si>
    <t>Calendar date including time and time zone expressed in hours and minutes.
ZHHMM = time zone given as offset from Coordinated Universal Time (UTC).</t>
  </si>
  <si>
    <t>UNTDID 2379 - Subset</t>
  </si>
  <si>
    <t>BT-2-0, BT-7-0, BT-9-0, BT-26-0, BT-72-0, BT-73-0, BT-74-0, BT-134-0, BT-135-0</t>
  </si>
  <si>
    <t>CHARACTERISTICS, UNTDID 6313 + Facturx additional</t>
  </si>
  <si>
    <t>Code list</t>
  </si>
  <si>
    <t>Consolidated weight</t>
  </si>
  <si>
    <t>The measured consolidated weight.</t>
  </si>
  <si>
    <t>Net weight</t>
  </si>
  <si>
    <t>Weight of goods including any packaging that normally going with the goods.</t>
  </si>
  <si>
    <t>Goods item gross weight</t>
  </si>
  <si>
    <t>Weight (mass) of goods including packing but excluding the carrier's equipment.</t>
  </si>
  <si>
    <t>Total net weight</t>
  </si>
  <si>
    <t>Total weight of goods excluding packaging.</t>
  </si>
  <si>
    <t>Consignment gross weight</t>
  </si>
  <si>
    <t>Total gross weight (mass) of all goods items referred to as one consignment including packaging but excluding any transport equipment.</t>
  </si>
  <si>
    <t>Net net weight</t>
  </si>
  <si>
    <t>Weight (mass) if goods without any packaging.</t>
  </si>
  <si>
    <t>Stern thrust</t>
  </si>
  <si>
    <t>Force exerted by a thruster installed at the stern of a vessel.</t>
  </si>
  <si>
    <t>Bow thrust</t>
  </si>
  <si>
    <t>Force exerted by a thruster installed at the bow of a vessel.</t>
  </si>
  <si>
    <t>Hydrate content of an alcoholic product at bottling</t>
  </si>
  <si>
    <t>The hydrate content of an alcoholic product at the moment of bottling.</t>
  </si>
  <si>
    <t>Number of units per pallet</t>
  </si>
  <si>
    <t>The number of units contained on a pallet.</t>
  </si>
  <si>
    <t>Fat content</t>
  </si>
  <si>
    <t>An indication of the fat content of a product.</t>
  </si>
  <si>
    <t>Transport means gross weight</t>
  </si>
  <si>
    <t>The measure of the overall size of a ship determined in accordance with the provisions of the International Convention on Tonnage Measurement of Ships.</t>
  </si>
  <si>
    <t>Net tonnage of the vessel</t>
  </si>
  <si>
    <t>The measure of the useful capacity of a ship determined in accordance with the provisions of the International Convention on Tonnage Measurement of Ships.</t>
  </si>
  <si>
    <t>Humidity</t>
  </si>
  <si>
    <t>Degree of moisture.</t>
  </si>
  <si>
    <t>Voltage</t>
  </si>
  <si>
    <t>Electromotive force, or difference of electronic potential between two points.</t>
  </si>
  <si>
    <t>Power consumption</t>
  </si>
  <si>
    <t>Value of energy consumption.</t>
  </si>
  <si>
    <t>Heat dissipation</t>
  </si>
  <si>
    <t>Measurement of the rate of dispersal of heat.</t>
  </si>
  <si>
    <t>Air flow</t>
  </si>
  <si>
    <t>Measurement of the flow of air.</t>
  </si>
  <si>
    <t>Shock impact</t>
  </si>
  <si>
    <t>Measurement of the impact of a shock.</t>
  </si>
  <si>
    <t>Operative temperature</t>
  </si>
  <si>
    <t>Temperature identified system or process works according to specifications.</t>
  </si>
  <si>
    <t>Non operative temperature</t>
  </si>
  <si>
    <t>Temperature identified system or process does not work according to specifications.</t>
  </si>
  <si>
    <t>Gross volume</t>
  </si>
  <si>
    <t>The volume unadjusted for factors such as temperature or gravity.</t>
  </si>
  <si>
    <t>Net volume</t>
  </si>
  <si>
    <t>The volume after adjustment for factors such as temperature or gravity.</t>
  </si>
  <si>
    <t>Water content</t>
  </si>
  <si>
    <t>Water content in product.</t>
  </si>
  <si>
    <t>Tensile stress</t>
  </si>
  <si>
    <t>The measured tensile stress.</t>
  </si>
  <si>
    <t>Fibrosity</t>
  </si>
  <si>
    <t>The measured fibrosity.</t>
  </si>
  <si>
    <t>Gauge length</t>
  </si>
  <si>
    <t>The measured gauge length.</t>
  </si>
  <si>
    <t>Radius</t>
  </si>
  <si>
    <t>The measured radius.</t>
  </si>
  <si>
    <t>Straightness</t>
  </si>
  <si>
    <t>Straightness of the item.</t>
  </si>
  <si>
    <t>Strain</t>
  </si>
  <si>
    <t>The measured strain.</t>
  </si>
  <si>
    <t>Item width when unrolled</t>
  </si>
  <si>
    <t>The width of an item when unrolled.</t>
  </si>
  <si>
    <t>Item length when unrolled</t>
  </si>
  <si>
    <t>The length of an item when unrolled.</t>
  </si>
  <si>
    <t>Item area when unrolled</t>
  </si>
  <si>
    <t>The area occupied by an item when unrolled.</t>
  </si>
  <si>
    <t>Original wort</t>
  </si>
  <si>
    <t>Measure of the malt and hops content of beer, before fermentation has taken place.</t>
  </si>
  <si>
    <t>Volume</t>
  </si>
  <si>
    <t>The amount of air space taken up by the entity identified in the 6311 qualifier.</t>
  </si>
  <si>
    <t>Angle</t>
  </si>
  <si>
    <t>The angle of an object.</t>
  </si>
  <si>
    <t>Peg hole horizontal distance from package leftmost edge</t>
  </si>
  <si>
    <t>Horizontal distance from the left most edge of the package to the center of the hole into which the peg is inserted.</t>
  </si>
  <si>
    <t>Peg hole vertical distance from package top</t>
  </si>
  <si>
    <t>Vertical distance from the top of the package to the top of the hole into which the peg is inserted.</t>
  </si>
  <si>
    <t>Number of layers per pallet</t>
  </si>
  <si>
    <t>The number of layers per pallet.</t>
  </si>
  <si>
    <t>Product strengh, chemical</t>
  </si>
  <si>
    <t>The amount of the single active chemical ingredient within a product.</t>
  </si>
  <si>
    <t>Product strength basis, chemical</t>
  </si>
  <si>
    <t>Amount of product used as the basis for the specification of the chemical product strenght.</t>
  </si>
  <si>
    <t>Item weight</t>
  </si>
  <si>
    <t>Weight at line item level.</t>
  </si>
  <si>
    <t>Payload weight, maximum</t>
  </si>
  <si>
    <t>The maximum weight of a payload.</t>
  </si>
  <si>
    <t>Weight of conveyance</t>
  </si>
  <si>
    <t>Tonnage of conveyance.</t>
  </si>
  <si>
    <t>Conveyance summer dead weight</t>
  </si>
  <si>
    <t>Registered summer dead weight total tonnage of the vessel.</t>
  </si>
  <si>
    <t>Containerized cargo on vessel's weight</t>
  </si>
  <si>
    <t>Total weight of containerized cargo on vessel.</t>
  </si>
  <si>
    <t>Non-containerized cargo on vessel's weight</t>
  </si>
  <si>
    <t>Total weight of non-containerized cargo on vessel.</t>
  </si>
  <si>
    <t>Ascertained weight</t>
  </si>
  <si>
    <t>Endorsement of the true weight (mass) as ascertained or verified.</t>
  </si>
  <si>
    <t>Chargeable weight</t>
  </si>
  <si>
    <t>The weight on which charges are based.</t>
  </si>
  <si>
    <t>Estimated gross weight</t>
  </si>
  <si>
    <t>Estimated weight (mass) of goods, including packing and excluding carrier's.</t>
  </si>
  <si>
    <t>Estimated volume</t>
  </si>
  <si>
    <t>Estimated size or measure of anything in three dimensions.</t>
  </si>
  <si>
    <t>Vessel overall length</t>
  </si>
  <si>
    <t>Total overall length of the vessel.</t>
  </si>
  <si>
    <t>Loading meters</t>
  </si>
  <si>
    <t>The length in a vehicle, whereby the complete width and height over that length is needed for the goods.</t>
  </si>
  <si>
    <t>Number of axles</t>
  </si>
  <si>
    <t>Number of axles of movable equipment or means of transport on wheels.</t>
  </si>
  <si>
    <t>Payload</t>
  </si>
  <si>
    <t>The revenue-producing load carried by a means of transport.</t>
  </si>
  <si>
    <t>Start position in the length</t>
  </si>
  <si>
    <t>The starting position from the beginning of an item located in the length direction.</t>
  </si>
  <si>
    <t>End position in the length</t>
  </si>
  <si>
    <t>The end position from the beginning of an item located in the length direction.</t>
  </si>
  <si>
    <t>Start position in the width</t>
  </si>
  <si>
    <t>The start position from the beginning of an item located in the width direction.</t>
  </si>
  <si>
    <t>End position in the width</t>
  </si>
  <si>
    <t>The end position from the beginning of an item located in the width direction.</t>
  </si>
  <si>
    <t>Start position in the thickness</t>
  </si>
  <si>
    <t>The start position from the beginning of an item located in the thickness direction.</t>
  </si>
  <si>
    <t>End position in the thickness</t>
  </si>
  <si>
    <t>The end position from the beginning of an item located in the thickness direction.</t>
  </si>
  <si>
    <t>Transport container actual filling weight</t>
  </si>
  <si>
    <t>Actual filling weight of a transport container.</t>
  </si>
  <si>
    <t>Transport container maximum capacity</t>
  </si>
  <si>
    <t>Maximum capacity of a transport container.</t>
  </si>
  <si>
    <t>Declared net weight</t>
  </si>
  <si>
    <t>The declared net weight of a product or products used for invoicing, customs or transport purposes.</t>
  </si>
  <si>
    <t>Loading height</t>
  </si>
  <si>
    <t>Maximum height of products or packages loaded onto a given transportation device or equipment such as a pallet.</t>
  </si>
  <si>
    <t>Stacking height</t>
  </si>
  <si>
    <t>Maximum height up to which the same product or package may be placed one upon the other for storage purposes.</t>
  </si>
  <si>
    <t>Calculated weight</t>
  </si>
  <si>
    <t>The calculated weight of the item based on the ordered dimensions.</t>
  </si>
  <si>
    <t>Ferrite</t>
  </si>
  <si>
    <t>The chemical composition ferrite.</t>
  </si>
  <si>
    <t>Impurity</t>
  </si>
  <si>
    <t>The impurity of the product i.e. the measurement of other chemical elements not normally appearing in a product.</t>
  </si>
  <si>
    <t>Grain size</t>
  </si>
  <si>
    <t>The grain size.</t>
  </si>
  <si>
    <t>Lanthanides</t>
  </si>
  <si>
    <t>The chemical element Lanthanides.</t>
  </si>
  <si>
    <t>Elasticity</t>
  </si>
  <si>
    <t>The value of the elasticity.</t>
  </si>
  <si>
    <t>Drained weight</t>
  </si>
  <si>
    <t>The weight of a product when all liquids used in the packaging of the product have been removed.</t>
  </si>
  <si>
    <t>Gallium</t>
  </si>
  <si>
    <t>Measurement of the gallium component.</t>
  </si>
  <si>
    <t>Strontium</t>
  </si>
  <si>
    <t>Measurement of the strontium component.</t>
  </si>
  <si>
    <t>Area</t>
  </si>
  <si>
    <t>Extent or measure of a surface.</t>
  </si>
  <si>
    <t>Equipment storage limitation</t>
  </si>
  <si>
    <t>Maximum storage limit of the equipment.</t>
  </si>
  <si>
    <t>Radioactive index of transport</t>
  </si>
  <si>
    <t>The index of transport determines the maximum radiation level at a distance of 1m from the external surface.</t>
  </si>
  <si>
    <t>Radioactivity</t>
  </si>
  <si>
    <t>Activity of radioactive material.</t>
  </si>
  <si>
    <t>Average gross weight</t>
  </si>
  <si>
    <t>Weight which is the outcome of the division of the total gross weight by the number of units.</t>
  </si>
  <si>
    <t>Forward draft</t>
  </si>
  <si>
    <t>Depth of water from the surface of water to the bottom of the vessel measured at the draft mark of the bow.</t>
  </si>
  <si>
    <t>After draft</t>
  </si>
  <si>
    <t>Depth of water from the surface of water to the bottom of the vessel measured at the draft mark of the stern.</t>
  </si>
  <si>
    <t>Acidity</t>
  </si>
  <si>
    <t>The quality, state, or degree of being acid.</t>
  </si>
  <si>
    <t>Transport equipment gross weight</t>
  </si>
  <si>
    <t>Weight of a transport equipment including the cargo and carrier's equipment.</t>
  </si>
  <si>
    <t>Total transport equipment gross weight</t>
  </si>
  <si>
    <t>Total weight of all transport equipment including the cargo and carrier's equipment.</t>
  </si>
  <si>
    <t>Acidity of juice</t>
  </si>
  <si>
    <t>Acid measurement of juice.</t>
  </si>
  <si>
    <t>Penetrometry</t>
  </si>
  <si>
    <t>Measurement of force required to drive a standard penetrating stamp.</t>
  </si>
  <si>
    <t>Durofel</t>
  </si>
  <si>
    <t>Measurement of the elastic force using a standard penetrating stamp.</t>
  </si>
  <si>
    <t>Juice weight per 100 grams</t>
  </si>
  <si>
    <t>Measurement of weight of juice, based on 100 grams of the entire weight.</t>
  </si>
  <si>
    <t>Fruit skin colour</t>
  </si>
  <si>
    <t>Measurement of the colouring of the epidermis of a fruit.</t>
  </si>
  <si>
    <t>Angle of bend</t>
  </si>
  <si>
    <t>The measured angle of bend.</t>
  </si>
  <si>
    <t>Fixed incremental measurement</t>
  </si>
  <si>
    <t>The measurement of the fixed increment.</t>
  </si>
  <si>
    <t>Durofel D10</t>
  </si>
  <si>
    <t>Measure of the elastic force of the pulp of a fruit. It is measured with a penetrating stamp with diameter 10.</t>
  </si>
  <si>
    <t>Durofel D25</t>
  </si>
  <si>
    <t>Measure of the elastic force of the pulp of a fruit. It is measured with a penetrating stamp with diameter 25.</t>
  </si>
  <si>
    <t>Durofel D50</t>
  </si>
  <si>
    <t>Measure of the elastic force of the pulp of a fruit. It is measured with a penetrating stamp with diameter 50.</t>
  </si>
  <si>
    <t>Maximum stacking weight</t>
  </si>
  <si>
    <t>The maximum weight which may be stacked upon a product or package without the product or packaging being crushed.</t>
  </si>
  <si>
    <t>Gross measure cube</t>
  </si>
  <si>
    <t>The total cubic space occupied by an item, taking into account any protruding components, arrived at by multiplying the maximum length, width and height.</t>
  </si>
  <si>
    <t>Percentage fat content in dry matter</t>
  </si>
  <si>
    <t>The percentage of fat content in dry matter.</t>
  </si>
  <si>
    <t>Saccharometric content</t>
  </si>
  <si>
    <t>Measurement of the sugar content of a solution.</t>
  </si>
  <si>
    <t>Hydrate content of an alcoholic product after bottling</t>
  </si>
  <si>
    <t>The hydrate content which occurs in an alcoholic product after bottling.</t>
  </si>
  <si>
    <t>Anhydrous content</t>
  </si>
  <si>
    <t>The non-water content.</t>
  </si>
  <si>
    <t>Certified weight</t>
  </si>
  <si>
    <t>Weight which has been certified.</t>
  </si>
  <si>
    <t>Freeboard</t>
  </si>
  <si>
    <t>The vertical distance between the waterline and the upper edge of the deck line.</t>
  </si>
  <si>
    <t>Maximum vessel draught</t>
  </si>
  <si>
    <t>The depth of water needed to float the ship (Maximum vessel draught according to Load Line Certificate IMO, MSC/Circ. 920 15 June 1999).</t>
  </si>
  <si>
    <t>Net explosive weight</t>
  </si>
  <si>
    <t>Mass of the explosive part or substance of goods without any packing.</t>
  </si>
  <si>
    <t>Radioactive criticality safety index</t>
  </si>
  <si>
    <t>A number, assigned to fissile material i.e. material capable of sustaining a nuclear chain reaction, which is used to provide control over the accumulation of packages containing such material.</t>
  </si>
  <si>
    <t>Waste currently on board</t>
  </si>
  <si>
    <t>Amount of waste on board at the moment of the notification.</t>
  </si>
  <si>
    <t>Waste to be delivered at waste reception facility</t>
  </si>
  <si>
    <t>Amount of waste to be delivered to a waste reception facility, e.g. in the port of call.</t>
  </si>
  <si>
    <t>Waste to be generated until next port of call, estimated</t>
  </si>
  <si>
    <t>Estimated amount of waste to be generated between creation of the current notification and arrival in the next port of call, irrespective of use of incinerator or compactor or disposal at sea.</t>
  </si>
  <si>
    <t>Waste remaining on board at departure</t>
  </si>
  <si>
    <t>Amount of waste remaining on board when leaving the port of call.</t>
  </si>
  <si>
    <t>Colour depth</t>
  </si>
  <si>
    <t>The number of distinct colours represented, e.g. in an image or in a display.</t>
  </si>
  <si>
    <t>Colour depth, maximum</t>
  </si>
  <si>
    <t>The maximum number of distinct colours that can be represented, e.g. in an image or in a display.</t>
  </si>
  <si>
    <t>Image resolution</t>
  </si>
  <si>
    <t>The level of detail of an image.</t>
  </si>
  <si>
    <t>Device resolution, maximum</t>
  </si>
  <si>
    <t>The maximum level of detail produced by a device.</t>
  </si>
  <si>
    <t>Acoustic absorption coefficient</t>
  </si>
  <si>
    <t>The portion of sound energy a surface absorbs, measured at different frequencies.</t>
  </si>
  <si>
    <t>Billed weight</t>
  </si>
  <si>
    <t>The measured billed weight.</t>
  </si>
  <si>
    <t>Breaking load</t>
  </si>
  <si>
    <t>The measured breaking load.</t>
  </si>
  <si>
    <t>BMY</t>
  </si>
  <si>
    <t>The measurement of the platinum component.</t>
  </si>
  <si>
    <t>BMZ</t>
  </si>
  <si>
    <t>The measurement of the silver component.</t>
  </si>
  <si>
    <t>BNA</t>
  </si>
  <si>
    <t>List</t>
  </si>
  <si>
    <t>The leaning or inclination of a vessel expressed in degrees port or starboard.</t>
  </si>
  <si>
    <t>BNB</t>
  </si>
  <si>
    <t>Trim</t>
  </si>
  <si>
    <t>The condition of a vessel with reference to its longitudinal axis.</t>
  </si>
  <si>
    <t>BNC</t>
  </si>
  <si>
    <t>Free water</t>
  </si>
  <si>
    <t>The volume of water present in a container that is not in suspension in the contained liquid.</t>
  </si>
  <si>
    <t>Bands</t>
  </si>
  <si>
    <t>The measured bands.</t>
  </si>
  <si>
    <t>BNE</t>
  </si>
  <si>
    <t>API (American Petroleum Institute) gravity</t>
  </si>
  <si>
    <t>The relative density of petroleum liquids as specified by a standard developed by the API.</t>
  </si>
  <si>
    <t>BNF</t>
  </si>
  <si>
    <t>Petroleum gross observed volume</t>
  </si>
  <si>
    <t>The total volume of all petroleum liquids and sediment and water, excluding free water, at observed temperature and pressure.</t>
  </si>
  <si>
    <t>BNG</t>
  </si>
  <si>
    <t>Petroleum gross standard volume</t>
  </si>
  <si>
    <t>The total volume of all petroleum liquids, sediment, and water excluding free water, corrected by the appropriate volume correction factor for the observed temperature and American Petroleum Institute relative density, or density to a standard temperature.</t>
  </si>
  <si>
    <t>BNH</t>
  </si>
  <si>
    <t>Volume variance</t>
  </si>
  <si>
    <t>The change in the volume measurement.</t>
  </si>
  <si>
    <t>BNI</t>
  </si>
  <si>
    <t>Petroleum net standard volume</t>
  </si>
  <si>
    <t>The total volume of all petroleum liquids, excluding sediment and water and free water, corrected by the appropriate volume correction factor for the observed temperature and American Petroleum Institute gravity relative to density or to a standard temperature.</t>
  </si>
  <si>
    <t>BNJ</t>
  </si>
  <si>
    <t>Material on-board quantity, after discharge</t>
  </si>
  <si>
    <t>The material in vessel tanks, void spaces, and pipelines after discharge.</t>
  </si>
  <si>
    <t>BNK</t>
  </si>
  <si>
    <t>Petroleum total calculated volume</t>
  </si>
  <si>
    <t>The total volume of all petroleum liquids, sediment and water corrected by the appropriate volume correction factor for the observed temperature and American Petroleum Institute (API) gravity, relative density, or density to a standard temperature.</t>
  </si>
  <si>
    <t>BNL</t>
  </si>
  <si>
    <t>Petroleum total observed volume</t>
  </si>
  <si>
    <t>The total volume of all petroleum liquids, sediment and water and free water at observed temperature and pressure.</t>
  </si>
  <si>
    <t>BNM</t>
  </si>
  <si>
    <t>Innage gauge distance</t>
  </si>
  <si>
    <t>The measured distance from the surface of the liquid to a fixed datum plate or to the tank bottom.</t>
  </si>
  <si>
    <t>BNN</t>
  </si>
  <si>
    <t>Petroleum net standard weight</t>
  </si>
  <si>
    <t>The total weight of all petroleum liquids excluding sediments, water and free water.</t>
  </si>
  <si>
    <t>BNO</t>
  </si>
  <si>
    <t>Sediment and water in petroleum</t>
  </si>
  <si>
    <t>The measurement of non-hydrocarbon solid material and water in suspension in petroleum liquid.</t>
  </si>
  <si>
    <t>BNP</t>
  </si>
  <si>
    <t>Observed reference height, tank</t>
  </si>
  <si>
    <t>The observed distance from the tank bottom or datum plate to the established reference point.</t>
  </si>
  <si>
    <t>BNQ</t>
  </si>
  <si>
    <t>Reference height, tank</t>
  </si>
  <si>
    <t>The measured distance from the tank bottom or datum plate to the established reference point.</t>
  </si>
  <si>
    <t>BNR</t>
  </si>
  <si>
    <t>Ullage gauge distance</t>
  </si>
  <si>
    <t>The measured distance from the cargo liquid surface to the reference point.</t>
  </si>
  <si>
    <t>BNS</t>
  </si>
  <si>
    <t>Trim correction</t>
  </si>
  <si>
    <t>The correction applied to the observed gauge or observed volume when a vessel is not on an even keel.</t>
  </si>
  <si>
    <t>BNT</t>
  </si>
  <si>
    <t>Bow to bridge distance</t>
  </si>
  <si>
    <t>The distance between the bow and the bridge of a vessel.</t>
  </si>
  <si>
    <t>BNU</t>
  </si>
  <si>
    <t>Peg hole number</t>
  </si>
  <si>
    <t>Used to identify the peg hole if more than one hole is present in the product or packaging.</t>
  </si>
  <si>
    <t>BNV</t>
  </si>
  <si>
    <t>Number of inner packs</t>
  </si>
  <si>
    <t>Indicates the number of non coded physical groupings (inner packs) of next lower level trade items within the current trade item level.</t>
  </si>
  <si>
    <t>BNW</t>
  </si>
  <si>
    <t>Number of next level trade items within inner pack</t>
  </si>
  <si>
    <t>The number of next lower level trade items contained within the physical non-coded grouping (inner pack).</t>
  </si>
  <si>
    <t>BNX</t>
  </si>
  <si>
    <t>Number of trade items per pallet layer</t>
  </si>
  <si>
    <t>The number of trade items contained on a single layer of a pallet.</t>
  </si>
  <si>
    <t>BNY</t>
  </si>
  <si>
    <t>Packed items layer height</t>
  </si>
  <si>
    <t>The height of a single layer of packed items.</t>
  </si>
  <si>
    <t>BNZ</t>
  </si>
  <si>
    <t>Packing material weight, skin tight covering</t>
  </si>
  <si>
    <t>The weight measurement of the packing material used for skin tight covering (e.g. when packaging prepared meats, poultry, cheese, and other food products).</t>
  </si>
  <si>
    <t>Brightness</t>
  </si>
  <si>
    <t>The measured brightness.</t>
  </si>
  <si>
    <t>Brakes</t>
  </si>
  <si>
    <t>The measured brakes.</t>
  </si>
  <si>
    <t>Components labelled for recycling percentage</t>
  </si>
  <si>
    <t>Percentage of trade item components that clearly label how to facilitate product disassembly and recycling.</t>
  </si>
  <si>
    <t>BRC</t>
  </si>
  <si>
    <t>Renewable plastic components percentage, by net weight</t>
  </si>
  <si>
    <t>The percentage of the plastic components only made from rapidly renewable plant-based material by net weight of product.</t>
  </si>
  <si>
    <t>BRD</t>
  </si>
  <si>
    <t>Clamp pressure, required</t>
  </si>
  <si>
    <t>The pressure that should be applied by a clamp.</t>
  </si>
  <si>
    <t>BRE</t>
  </si>
  <si>
    <t>Break</t>
  </si>
  <si>
    <t>The measured break.</t>
  </si>
  <si>
    <t>BRF</t>
  </si>
  <si>
    <t>Ascertained volume</t>
  </si>
  <si>
    <t>Endorsement of the true volume as ascertained or verified.</t>
  </si>
  <si>
    <t>BRG</t>
  </si>
  <si>
    <t>Unit weight</t>
  </si>
  <si>
    <t>The weight of a unit.</t>
  </si>
  <si>
    <t>BRH</t>
  </si>
  <si>
    <t>Total volume</t>
  </si>
  <si>
    <t>Total volume of goods and/or parcels.</t>
  </si>
  <si>
    <t>BRI</t>
  </si>
  <si>
    <t>Unit volume</t>
  </si>
  <si>
    <t>The volume of a unit.</t>
  </si>
  <si>
    <t>BRJ</t>
  </si>
  <si>
    <t>Vertical center of gravity</t>
  </si>
  <si>
    <t>Distance of vertical center of gravity relative to item's base.</t>
  </si>
  <si>
    <t>BRK</t>
  </si>
  <si>
    <t>Maximum allowable transport stacking weight</t>
  </si>
  <si>
    <t>Maximum weight allowed to be stowed on top of an item during transport.</t>
  </si>
  <si>
    <t>Carbon Dioxide</t>
  </si>
  <si>
    <t>Measurement of the carbon dioxide (C02) component.</t>
  </si>
  <si>
    <t>BRM</t>
  </si>
  <si>
    <t>Number of base units per pallet</t>
  </si>
  <si>
    <t>The number of base units contained on a pallet.</t>
  </si>
  <si>
    <t>Colony forming unit</t>
  </si>
  <si>
    <t>Micro-organism colonies that are to be counted under determined conditions.</t>
  </si>
  <si>
    <t>BRO</t>
  </si>
  <si>
    <t>Diluted liquid volume</t>
  </si>
  <si>
    <t>The volume of liquid which results after a dilution agent has been added, e.g. undiluted orange juice of 200ml, after dilution with water the volume of diluted liquid equals 1 litre.</t>
  </si>
  <si>
    <t>BRP</t>
  </si>
  <si>
    <t>Energy efficiency</t>
  </si>
  <si>
    <t>A measurement of the energy efficiency of an article.</t>
  </si>
  <si>
    <t>BRQ</t>
  </si>
  <si>
    <t>Number of layers</t>
  </si>
  <si>
    <t>Number of layers of a product or products within a package, container, etc.</t>
  </si>
  <si>
    <t>BRR</t>
  </si>
  <si>
    <t>Maximum demand</t>
  </si>
  <si>
    <t>The highest demand recorded during the period of recording of usage of the supply.</t>
  </si>
  <si>
    <t>BRS</t>
  </si>
  <si>
    <t>Number of pallet places</t>
  </si>
  <si>
    <t>The number of pallet places needed to store or to transport pallets (can be stacked).</t>
  </si>
  <si>
    <t>BRT</t>
  </si>
  <si>
    <t>Package net measurement, cubed</t>
  </si>
  <si>
    <t>An indication of the net cubed measurement of a package.</t>
  </si>
  <si>
    <t>BRU</t>
  </si>
  <si>
    <t>Power factor</t>
  </si>
  <si>
    <t>The ratio of the power dissipated (active power in kW) to the total power (which is the product of the input volts times amps given in kVa). When equipment which uses reactive power is being operated the power factor will be less than one.</t>
  </si>
  <si>
    <t>BRV</t>
  </si>
  <si>
    <t>Stacking factor excluding bottom item</t>
  </si>
  <si>
    <t>Maximum number of identical items stackable on top of item.</t>
  </si>
  <si>
    <t>Breaking strength</t>
  </si>
  <si>
    <t>The measured breaking strength.</t>
  </si>
  <si>
    <t>BSW</t>
  </si>
  <si>
    <t>Breaking strength wet</t>
  </si>
  <si>
    <t>The measured breaking strength when wet.</t>
  </si>
  <si>
    <t>BSX</t>
  </si>
  <si>
    <t>Step size</t>
  </si>
  <si>
    <t>An indication of measurements in which options contained within a Customer Specific Article are available, e.g. 10 metre planks of wood may be sold in step sizes of 2 metres.</t>
  </si>
  <si>
    <t>BSY</t>
  </si>
  <si>
    <t>Number of units per package</t>
  </si>
  <si>
    <t>The number of identified units per package.</t>
  </si>
  <si>
    <t>BSZ</t>
  </si>
  <si>
    <t>Number of units per layer</t>
  </si>
  <si>
    <t>Number of units of a product or package within one layer of a package, container, etc.</t>
  </si>
  <si>
    <t>BTA</t>
  </si>
  <si>
    <t>Weight per running metre</t>
  </si>
  <si>
    <t>A code used to indicate the weight per running metre of floor coverings over floor area.</t>
  </si>
  <si>
    <t>BTB</t>
  </si>
  <si>
    <t>Weight per square metre</t>
  </si>
  <si>
    <t>A code used to indicate the weight per square metre of floor coverings over floor area.</t>
  </si>
  <si>
    <t>BTC</t>
  </si>
  <si>
    <t>Acidity of meat</t>
  </si>
  <si>
    <t>The meat's acid quality or condition.</t>
  </si>
  <si>
    <t>BTD</t>
  </si>
  <si>
    <t>Slaughtering weight</t>
  </si>
  <si>
    <t>Weight immediately after slaughter.</t>
  </si>
  <si>
    <t>BTE</t>
  </si>
  <si>
    <t>Stacking factor including bottom item</t>
  </si>
  <si>
    <t>Maximum number of items stackable upon each other, including the bottom item.</t>
  </si>
  <si>
    <t>BTF</t>
  </si>
  <si>
    <t>Number of units in the width of a layer</t>
  </si>
  <si>
    <t>Number of units of a product or package which make up the width of a layer in a package, container, pallet, etc.</t>
  </si>
  <si>
    <t>BTG</t>
  </si>
  <si>
    <t>Number of units in the depth of a layer</t>
  </si>
  <si>
    <t>Number of units of a product or package which make up the depth of a layer in a package, container, pallet, etc.</t>
  </si>
  <si>
    <t>BTH</t>
  </si>
  <si>
    <t>Nestable percentage</t>
  </si>
  <si>
    <t>Extent expressed as a percentage to which an item can be nested within an identical item, e.g. paper cups.</t>
  </si>
  <si>
    <t>BTI</t>
  </si>
  <si>
    <t>Gross weight including carrier's equipment</t>
  </si>
  <si>
    <t>Weight (mass) of goods including packaging and the carrier's equipment. In this context 'carrier's equipment' means any material resources necessary to facilitate the transport and handling of the goods without having the ability to move by its own propulsion, e.g. pallet, container, etc.</t>
  </si>
  <si>
    <t>BTJ</t>
  </si>
  <si>
    <t>Sugar content</t>
  </si>
  <si>
    <t>The rate of sugar.</t>
  </si>
  <si>
    <t>BTK</t>
  </si>
  <si>
    <t>Self-accelerating polymerization temperature (SAPT)</t>
  </si>
  <si>
    <t>The lowest temperature at which polymerization may occur for a substance as packed for transport.</t>
  </si>
  <si>
    <t>BTL</t>
  </si>
  <si>
    <t>Self-accelerating decomposition temperature (SADT)</t>
  </si>
  <si>
    <t>The lowest temperature at which self-accelerating decomposition may occur for a substance as packed for transport.</t>
  </si>
  <si>
    <t>BTM</t>
  </si>
  <si>
    <t>Control temperature</t>
  </si>
  <si>
    <t>The controlled transport temperature to avoid decomposition of self-reactive substances and organic peroxides.</t>
  </si>
  <si>
    <t>Basis weight</t>
  </si>
  <si>
    <t>The measured basis weight.</t>
  </si>
  <si>
    <t>Change</t>
  </si>
  <si>
    <t>The measured change.</t>
  </si>
  <si>
    <t>CHO</t>
  </si>
  <si>
    <t>Emergency temperature</t>
  </si>
  <si>
    <t>The temperature at which emergency response is required for self-reactive substances and organic peroxides.</t>
  </si>
  <si>
    <t>Colour</t>
  </si>
  <si>
    <t>The measured colour.</t>
  </si>
  <si>
    <t>Contents of package</t>
  </si>
  <si>
    <t>In combination with the other data elements of the actual segment this code indicates the measured content of a package.</t>
  </si>
  <si>
    <t>Commercial weight</t>
  </si>
  <si>
    <t>Item weight considering its maximum possible humidity.</t>
  </si>
  <si>
    <t>Core length</t>
  </si>
  <si>
    <t>To specify length of core on which product is to be placed.</t>
  </si>
  <si>
    <t>Destination weight agreement</t>
  </si>
  <si>
    <t>The agreed weight of despatched goods whose weight may change during transport.</t>
  </si>
  <si>
    <t>Diameter</t>
  </si>
  <si>
    <t>Diameter of an article.</t>
  </si>
  <si>
    <t>Delta value L</t>
  </si>
  <si>
    <t>The measured delta value L.</t>
  </si>
  <si>
    <t>Density</t>
  </si>
  <si>
    <t>The measured density.</t>
  </si>
  <si>
    <t>DP</t>
  </si>
  <si>
    <t>Depth</t>
  </si>
  <si>
    <t>The measured depth.</t>
  </si>
  <si>
    <t>Denier</t>
  </si>
  <si>
    <t>The measured fineness of a material.</t>
  </si>
  <si>
    <t>DS</t>
  </si>
  <si>
    <t>Distance between points</t>
  </si>
  <si>
    <t>The measured distance between points.</t>
  </si>
  <si>
    <t>Width, boxcar door</t>
  </si>
  <si>
    <t>The measured width of a boxcar door.</t>
  </si>
  <si>
    <t>Estimated new weight</t>
  </si>
  <si>
    <t>The measured estimated new weight.</t>
  </si>
  <si>
    <t>Elongation</t>
  </si>
  <si>
    <t>The measured elongation.</t>
  </si>
  <si>
    <t>F</t>
  </si>
  <si>
    <t>Deficit weight</t>
  </si>
  <si>
    <t>The measured deficit weight.</t>
  </si>
  <si>
    <t>Filament count</t>
  </si>
  <si>
    <t>Used e.g. in textile, print industries.</t>
  </si>
  <si>
    <t>Longitudinal flatness</t>
  </si>
  <si>
    <t>The measured longitudinal flatness.</t>
  </si>
  <si>
    <t>Flatness</t>
  </si>
  <si>
    <t>The measured flatness.</t>
  </si>
  <si>
    <t>Transverse flatness</t>
  </si>
  <si>
    <t>The measured transverse flatness.</t>
  </si>
  <si>
    <t>Gauge</t>
  </si>
  <si>
    <t>The measured gauge.</t>
  </si>
  <si>
    <t>Gross weight, maximum</t>
  </si>
  <si>
    <t>The measured maximum gross weight.</t>
  </si>
  <si>
    <t>HF</t>
  </si>
  <si>
    <t>Hardness</t>
  </si>
  <si>
    <t>The measured hardness.</t>
  </si>
  <si>
    <t>Height, maximum</t>
  </si>
  <si>
    <t>The measured maximum height.</t>
  </si>
  <si>
    <t>Height dimension</t>
  </si>
  <si>
    <t>Numeric value of height.</t>
  </si>
  <si>
    <t>Impact energy</t>
  </si>
  <si>
    <t>The measured impact energy.</t>
  </si>
  <si>
    <t>Inside diameter</t>
  </si>
  <si>
    <t>The measured inside diameter.</t>
  </si>
  <si>
    <t>Legal weight</t>
  </si>
  <si>
    <t>The measured legal weight.</t>
  </si>
  <si>
    <t>Length, maximum</t>
  </si>
  <si>
    <t>The measured maximum length.</t>
  </si>
  <si>
    <t>Length</t>
  </si>
  <si>
    <t>To specify the value of a length dimension.</t>
  </si>
  <si>
    <t>LND</t>
  </si>
  <si>
    <t>Lost end</t>
  </si>
  <si>
    <t>The measured lost end.</t>
  </si>
  <si>
    <t>Minimum weight</t>
  </si>
  <si>
    <t>The measured minimum weight.</t>
  </si>
  <si>
    <t>Moisture</t>
  </si>
  <si>
    <t>Measurement application is the moisture content of the item.</t>
  </si>
  <si>
    <t>Maximum weight</t>
  </si>
  <si>
    <t>The measured maximum weight.</t>
  </si>
  <si>
    <t>N</t>
  </si>
  <si>
    <t>Actual net weight</t>
  </si>
  <si>
    <t>The actual weight of the goods excluding packaging.</t>
  </si>
  <si>
    <t>OD</t>
  </si>
  <si>
    <t>Outside diameter</t>
  </si>
  <si>
    <t>The measured outside diameter.</t>
  </si>
  <si>
    <t>PRS</t>
  </si>
  <si>
    <t>Pre stretch</t>
  </si>
  <si>
    <t>Measurement identifying the amount an item has been stretched prior to use.</t>
  </si>
  <si>
    <t>Per tonne</t>
  </si>
  <si>
    <t>A measurement per tonne.</t>
  </si>
  <si>
    <t>Relative humidity</t>
  </si>
  <si>
    <t>The measured relative humidity.</t>
  </si>
  <si>
    <t>Resistivity</t>
  </si>
  <si>
    <t>The measured resistivity.</t>
  </si>
  <si>
    <t>RJ</t>
  </si>
  <si>
    <t>Rockwell C</t>
  </si>
  <si>
    <t>Hardness in the Rockwell C scale.</t>
  </si>
  <si>
    <t>RMW</t>
  </si>
  <si>
    <t>Ream weight</t>
  </si>
  <si>
    <t>Measurement indication for paper.</t>
  </si>
  <si>
    <t>Reduction of area</t>
  </si>
  <si>
    <t>The measured reduction of area.</t>
  </si>
  <si>
    <t>RUN</t>
  </si>
  <si>
    <t>Run (process)</t>
  </si>
  <si>
    <t>The measured run (process).</t>
  </si>
  <si>
    <t>Ratio</t>
  </si>
  <si>
    <t>The measured ratio.</t>
  </si>
  <si>
    <t>Shipped quantity</t>
  </si>
  <si>
    <t>The measured shipped quantity.</t>
  </si>
  <si>
    <t>Tare weight</t>
  </si>
  <si>
    <t>Weight excluding goods and loose accessories.</t>
  </si>
  <si>
    <t>Temperature</t>
  </si>
  <si>
    <t>A measurement in relation to temperature.</t>
  </si>
  <si>
    <t>Thickness</t>
  </si>
  <si>
    <t>The measured thickness.</t>
  </si>
  <si>
    <t>Time period</t>
  </si>
  <si>
    <t>Measurement of a specific length of time.</t>
  </si>
  <si>
    <t>Time</t>
  </si>
  <si>
    <t>The measured time.</t>
  </si>
  <si>
    <t>VGM</t>
  </si>
  <si>
    <t>Transport equipment verified gross mass (weight)</t>
  </si>
  <si>
    <t>The gross mass (weight) of the transport equipment verified according to SOLAS Chapter VI, Regulation 2, paragraphs 4-6.</t>
  </si>
  <si>
    <t>VH</t>
  </si>
  <si>
    <t>Height, van door</t>
  </si>
  <si>
    <t>The height of the door of a van or container.</t>
  </si>
  <si>
    <t>VW</t>
  </si>
  <si>
    <t>Width, van door</t>
  </si>
  <si>
    <t>The width of the door of a van or container.</t>
  </si>
  <si>
    <t>Weight per unit of area</t>
  </si>
  <si>
    <t>The weight per unit of an area.</t>
  </si>
  <si>
    <t>WD</t>
  </si>
  <si>
    <t>Width dimension</t>
  </si>
  <si>
    <t>Numeric value of width.</t>
  </si>
  <si>
    <t>Width, maximum</t>
  </si>
  <si>
    <t>The maximum distance from side to side.</t>
  </si>
  <si>
    <t>WU</t>
  </si>
  <si>
    <t>Weight per unit of length</t>
  </si>
  <si>
    <t>The weight per unit of length.</t>
  </si>
  <si>
    <t>XH</t>
  </si>
  <si>
    <t>Side height, flat bed with removable sides</t>
  </si>
  <si>
    <t>The height of the removable sides of a flat bed truck.</t>
  </si>
  <si>
    <t>XQ</t>
  </si>
  <si>
    <t>Squareness</t>
  </si>
  <si>
    <t>The measured squareness.</t>
  </si>
  <si>
    <t>XZ</t>
  </si>
  <si>
    <t>Spool size</t>
  </si>
  <si>
    <t>The measured spool size.</t>
  </si>
  <si>
    <t>YS</t>
  </si>
  <si>
    <t>Yield stress</t>
  </si>
  <si>
    <t>The measured yield stress.</t>
  </si>
  <si>
    <t>ZAL</t>
  </si>
  <si>
    <t>Aluminium</t>
  </si>
  <si>
    <t>The measured chemical element aluminium.</t>
  </si>
  <si>
    <t>ZAS</t>
  </si>
  <si>
    <t>Arsenic</t>
  </si>
  <si>
    <t>The measured chemical element arsenic.</t>
  </si>
  <si>
    <t>ZB</t>
  </si>
  <si>
    <t>Boron</t>
  </si>
  <si>
    <t>The measured chemical element boron.</t>
  </si>
  <si>
    <t>ZBI</t>
  </si>
  <si>
    <t>Bismuth</t>
  </si>
  <si>
    <t>The measured chemical element bismuth.</t>
  </si>
  <si>
    <t>ZC</t>
  </si>
  <si>
    <t>Carbon</t>
  </si>
  <si>
    <t>The measured chemical element carbon.</t>
  </si>
  <si>
    <t>ZCA</t>
  </si>
  <si>
    <t>Calcium</t>
  </si>
  <si>
    <t>The measured chemical element calcium.</t>
  </si>
  <si>
    <t>ZCB</t>
  </si>
  <si>
    <t>Columbium</t>
  </si>
  <si>
    <t>The measured chemical element columbium.</t>
  </si>
  <si>
    <t>ZCE</t>
  </si>
  <si>
    <t>Cerium</t>
  </si>
  <si>
    <t>The measured chemical element cerium.</t>
  </si>
  <si>
    <t>ZCL</t>
  </si>
  <si>
    <t>Chlorine</t>
  </si>
  <si>
    <t>The measured chemical element chlorine.</t>
  </si>
  <si>
    <t>ZCO</t>
  </si>
  <si>
    <t>Cobalt</t>
  </si>
  <si>
    <t>The measured chemical element cobalt.</t>
  </si>
  <si>
    <t>ZCR</t>
  </si>
  <si>
    <t>Chromium</t>
  </si>
  <si>
    <t>The measured chemical element chromium.</t>
  </si>
  <si>
    <t>ZCU</t>
  </si>
  <si>
    <t>Copper</t>
  </si>
  <si>
    <t>The measured chemical element copper.</t>
  </si>
  <si>
    <t>ZFE</t>
  </si>
  <si>
    <t>Iron</t>
  </si>
  <si>
    <t>The measured chemical element iron.</t>
  </si>
  <si>
    <t>ZFS</t>
  </si>
  <si>
    <t>Iron plus silicon</t>
  </si>
  <si>
    <t>The measured substance iron plus silicon.</t>
  </si>
  <si>
    <t>ZGE</t>
  </si>
  <si>
    <t>Germanium</t>
  </si>
  <si>
    <t>The measured chemical element germanium.</t>
  </si>
  <si>
    <t>ZH</t>
  </si>
  <si>
    <t>Hydrogen</t>
  </si>
  <si>
    <t>The measured chemical element hydrogen.</t>
  </si>
  <si>
    <t>ZK</t>
  </si>
  <si>
    <t>Potassium</t>
  </si>
  <si>
    <t>The measured chemical element potassium.</t>
  </si>
  <si>
    <t>ZMG</t>
  </si>
  <si>
    <t>Magnesium</t>
  </si>
  <si>
    <t>The measured chemical element magnesium.</t>
  </si>
  <si>
    <t>ZMN</t>
  </si>
  <si>
    <t>Manganese</t>
  </si>
  <si>
    <t>The measured chemical element manganese.</t>
  </si>
  <si>
    <t>ZMO</t>
  </si>
  <si>
    <t>Molybdenum</t>
  </si>
  <si>
    <t>The measured chemical element molybdenum.</t>
  </si>
  <si>
    <t>ZN</t>
  </si>
  <si>
    <t>Nitrogen</t>
  </si>
  <si>
    <t>The measured chemical element nitrogen.</t>
  </si>
  <si>
    <t>ZNA</t>
  </si>
  <si>
    <t>Sodium</t>
  </si>
  <si>
    <t>The measured chemical element sodium.</t>
  </si>
  <si>
    <t>ZNB</t>
  </si>
  <si>
    <t>Niobium</t>
  </si>
  <si>
    <t>The chemical element niobium.</t>
  </si>
  <si>
    <t>ZNI</t>
  </si>
  <si>
    <t>Nickel</t>
  </si>
  <si>
    <t>The measured chemical element nickel.</t>
  </si>
  <si>
    <t>ZO</t>
  </si>
  <si>
    <t>Oxygen</t>
  </si>
  <si>
    <t>The measured chemical element oxygen.</t>
  </si>
  <si>
    <t>Phosphorus</t>
  </si>
  <si>
    <t>The measured chemical element phosphorus.</t>
  </si>
  <si>
    <t>ZPB</t>
  </si>
  <si>
    <t>Lead</t>
  </si>
  <si>
    <t>The measured chemical element lead.</t>
  </si>
  <si>
    <t>ZS</t>
  </si>
  <si>
    <t>Sulphur</t>
  </si>
  <si>
    <t>The measured chemical element sulphur.</t>
  </si>
  <si>
    <t>ZSB</t>
  </si>
  <si>
    <t>Antimony</t>
  </si>
  <si>
    <t>The measured chemical element antimony.</t>
  </si>
  <si>
    <t>ZSE</t>
  </si>
  <si>
    <t>Selenium</t>
  </si>
  <si>
    <t>The measured chemical element selenium.</t>
  </si>
  <si>
    <t>ZSI</t>
  </si>
  <si>
    <t>Silicon</t>
  </si>
  <si>
    <t>The measured chemical element silicon.</t>
  </si>
  <si>
    <t>ZSL</t>
  </si>
  <si>
    <t>Silicium oxyd</t>
  </si>
  <si>
    <t>The measured substance silicium oxyd.</t>
  </si>
  <si>
    <t>ZSN</t>
  </si>
  <si>
    <t>The measured chemical element tin.</t>
  </si>
  <si>
    <t>ZTA</t>
  </si>
  <si>
    <t>Tantalium</t>
  </si>
  <si>
    <t>The measured chemical element tantalium.</t>
  </si>
  <si>
    <t>ZTE</t>
  </si>
  <si>
    <t>Tellurium</t>
  </si>
  <si>
    <t>The measured chemical element tellurium.</t>
  </si>
  <si>
    <t>ZTI</t>
  </si>
  <si>
    <t>Titanium</t>
  </si>
  <si>
    <t>The measured chemical element titanium.</t>
  </si>
  <si>
    <t>ZV</t>
  </si>
  <si>
    <t>Vanadium</t>
  </si>
  <si>
    <t>The measured chemical element vanadium.</t>
  </si>
  <si>
    <t>Tungsten</t>
  </si>
  <si>
    <t>The measured chemical element tungsten.</t>
  </si>
  <si>
    <t>ZWA</t>
  </si>
  <si>
    <t>Waste content</t>
  </si>
  <si>
    <t>The measured waste content.</t>
  </si>
  <si>
    <t>ZZN</t>
  </si>
  <si>
    <t>Zinc</t>
  </si>
  <si>
    <t>The measured chemical element zinc.</t>
  </si>
  <si>
    <t>ZZR</t>
  </si>
  <si>
    <t>Zirconium</t>
  </si>
  <si>
    <t>The measured chemical element zirconium.</t>
  </si>
  <si>
    <t>Factur-X</t>
  </si>
  <si>
    <t>BEST_BEFORE_DATE</t>
  </si>
  <si>
    <t>Best before date</t>
  </si>
  <si>
    <t>COLOR_TEXT</t>
  </si>
  <si>
    <t>Colour as text</t>
  </si>
  <si>
    <t>COMMISSION</t>
  </si>
  <si>
    <t>Commission indicator</t>
  </si>
  <si>
    <t>true / false</t>
  </si>
  <si>
    <t>DEPOSIT_SYSTEM</t>
  </si>
  <si>
    <t>Deposit system</t>
  </si>
  <si>
    <t>Permitted values:
DISPOSABLE
RETURNABLE</t>
  </si>
  <si>
    <t>DEPOSIT_TYPE</t>
  </si>
  <si>
    <t>Deposit type</t>
  </si>
  <si>
    <t>Permitted values:
PRODUCT_PACKAGING
TRANSPORT_EQUIPMENT</t>
  </si>
  <si>
    <t>ENERGY_CLASS</t>
  </si>
  <si>
    <t>Energy efficiency class</t>
  </si>
  <si>
    <t>EXPIRATION_DATE</t>
  </si>
  <si>
    <t>Expiration date</t>
  </si>
  <si>
    <t>FEE</t>
  </si>
  <si>
    <t>Fee indicator</t>
  </si>
  <si>
    <t>true = item is a fee</t>
  </si>
  <si>
    <t>KIND_OF_ARTICLE</t>
  </si>
  <si>
    <t>Type of article</t>
  </si>
  <si>
    <t>MATERIAL</t>
  </si>
  <si>
    <t>Material of the product</t>
  </si>
  <si>
    <t>METER_LOCATION</t>
  </si>
  <si>
    <t>Metering point designation, e.g. for electricity or gas</t>
  </si>
  <si>
    <t>METER_NUMBER</t>
  </si>
  <si>
    <t>Meter number, e.g. for electricity or gas</t>
  </si>
  <si>
    <t>ORGANIC_CONTROL_BODY</t>
  </si>
  <si>
    <t>Organic control body number</t>
  </si>
  <si>
    <t>PACKAGING_MATERIAL</t>
  </si>
  <si>
    <t>Packaging material</t>
  </si>
  <si>
    <t>PACKAGING_TYPE</t>
  </si>
  <si>
    <t>Type of packaging (code)</t>
  </si>
  <si>
    <t>Type of packaging in coded form. The packaging units from Rec 20 / Rec 21 are used as the code list. Example XBO=bottle</t>
  </si>
  <si>
    <t>PROMOTIONAL_VARIANT</t>
  </si>
  <si>
    <t>Number of the action variant</t>
  </si>
  <si>
    <t>SEAL_NUMBER</t>
  </si>
  <si>
    <t>Seal number</t>
  </si>
  <si>
    <t>SIZE_CODE</t>
  </si>
  <si>
    <t>Size code</t>
  </si>
  <si>
    <t>Size information in coded form</t>
  </si>
  <si>
    <t>SIZE_TEXT</t>
  </si>
  <si>
    <t>Size designation</t>
  </si>
  <si>
    <t>Size specifications in text form</t>
  </si>
  <si>
    <t>TRADING_UNIT</t>
  </si>
  <si>
    <t>Type of trading unit</t>
  </si>
  <si>
    <t>Permitted values:
MIXED_ASSORTMENT = Assortment
UNMIXED_UNIT = Container</t>
  </si>
  <si>
    <t>WASTE_CODE</t>
  </si>
  <si>
    <t>Waste code (EWC)</t>
  </si>
  <si>
    <t>Waste code according to the European Waste Catalogue (EWC)</t>
  </si>
  <si>
    <t>WASTE_FRACTION</t>
  </si>
  <si>
    <t>Waste fraction</t>
  </si>
  <si>
    <t>WEEE_NUMBER</t>
  </si>
  <si>
    <t>WEEE registration number</t>
  </si>
  <si>
    <t>WEEE registration number of the manufacturer of the product</t>
  </si>
  <si>
    <t>Allowed values: GOODS, OTHER_SERVICES</t>
  </si>
  <si>
    <t>BT-X11(Item Attribute TypeCode)</t>
  </si>
  <si>
    <t>Added</t>
  </si>
  <si>
    <t>The information is to be or has been added.</t>
  </si>
  <si>
    <t>Deleted</t>
  </si>
  <si>
    <t>The information is to be or has been deleted.</t>
  </si>
  <si>
    <t>Changed</t>
  </si>
  <si>
    <t>The information is to be or has been changed.</t>
  </si>
  <si>
    <t>No action</t>
  </si>
  <si>
    <t>This line item is not affected by the actual message.</t>
  </si>
  <si>
    <t>Accepted without amendment</t>
  </si>
  <si>
    <t>This line item is entirely accepted by the seller.</t>
  </si>
  <si>
    <t>Accepted with amendment</t>
  </si>
  <si>
    <t>This line item is accepted but amended by the seller.</t>
  </si>
  <si>
    <t>Not accepted</t>
  </si>
  <si>
    <t>This line item is not accepted by the seller.</t>
  </si>
  <si>
    <t>Schedule only</t>
  </si>
  <si>
    <t>Code specifying that the message is a schedule only.</t>
  </si>
  <si>
    <t>Amendments</t>
  </si>
  <si>
    <t>Code specifying that amendments are requested/notified.</t>
  </si>
  <si>
    <t>Not found</t>
  </si>
  <si>
    <t>This line item is not found in the referenced message.</t>
  </si>
  <si>
    <t>Not amended</t>
  </si>
  <si>
    <t>This line is not amended by the buyer.</t>
  </si>
  <si>
    <t>Line item numbers changed</t>
  </si>
  <si>
    <t>Code specifying that the line item numbers have changed.</t>
  </si>
  <si>
    <t>Buyer has deducted amount</t>
  </si>
  <si>
    <t>Buyer has deducted amount from payment.</t>
  </si>
  <si>
    <t>Buyer claims against invoice</t>
  </si>
  <si>
    <t>Buyer has a claim against an outstanding invoice.</t>
  </si>
  <si>
    <t>Charge back by seller</t>
  </si>
  <si>
    <t>Factor has been requested to charge back the outstanding item.</t>
  </si>
  <si>
    <t>Seller will issue credit note</t>
  </si>
  <si>
    <t>Seller agrees to issue a credit note.</t>
  </si>
  <si>
    <t>Terms changed for new terms</t>
  </si>
  <si>
    <t>New settlement terms have been agreed.</t>
  </si>
  <si>
    <t>Abide outcome of negotiations</t>
  </si>
  <si>
    <t>Factor agrees to abide by the outcome of negotiations between seller and buyer.</t>
  </si>
  <si>
    <t>Seller rejects dispute</t>
  </si>
  <si>
    <t>Seller does not accept validity of dispute.</t>
  </si>
  <si>
    <t>Settlement</t>
  </si>
  <si>
    <t>The reported situation is settled.</t>
  </si>
  <si>
    <t>No delivery</t>
  </si>
  <si>
    <t>Code indicating that no delivery will be required.</t>
  </si>
  <si>
    <t>Call-off delivery</t>
  </si>
  <si>
    <t>A request for delivery of a particular quantity of goods to be delivered on a particular date (or within a particular period).</t>
  </si>
  <si>
    <t>Proposed amendment</t>
  </si>
  <si>
    <t>A code used to indicate an amendment suggested by the sender.</t>
  </si>
  <si>
    <t>Accepted with amendment, no confirmation required</t>
  </si>
  <si>
    <t>Accepted with changes which require no confirmation.</t>
  </si>
  <si>
    <t>Equipment provisionally repaired</t>
  </si>
  <si>
    <t>The equipment or component has been provisionally repaired.</t>
  </si>
  <si>
    <t>Included</t>
  </si>
  <si>
    <t>Code indicating that the entity is included.</t>
  </si>
  <si>
    <t>Upon receipt and verification of documents we shall cover you when due as per your instructions</t>
  </si>
  <si>
    <t>Upon receipt and verification of documents we shall cover you when due as per your instructions.</t>
  </si>
  <si>
    <t>Upon receipt and verification of documents we shall authorize you to debit our account with you when due</t>
  </si>
  <si>
    <t>Upon receipt and verification of documents we shall authorize you to debit our account with you when due.</t>
  </si>
  <si>
    <t>On receipt of your authenticated advice we shall cover you when due as per your instructions</t>
  </si>
  <si>
    <t>On receipt of your authenticated advice we shall cover you when due as per your instructions.</t>
  </si>
  <si>
    <t>On receipt of your authenticated advice we shall authorize you to debit our account with you when due</t>
  </si>
  <si>
    <t>On receipt of your authenticated advice we shall authorize you to debit our account with you when due.</t>
  </si>
  <si>
    <t>On receipt of your authenticated advice we shall credit your account with us when due</t>
  </si>
  <si>
    <t>On receipt of your authenticated advice we shall credit your account with us when due.</t>
  </si>
  <si>
    <t>Credit advice requested for direct debit</t>
  </si>
  <si>
    <t>A credit advice is requested for the direct debit.</t>
  </si>
  <si>
    <t>Credit advice and acknowledgement for direct debit</t>
  </si>
  <si>
    <t>A credit advice and acknowledgement are requested for the direct debit.</t>
  </si>
  <si>
    <t>Inquiry</t>
  </si>
  <si>
    <t>Request for information.</t>
  </si>
  <si>
    <t>Checked</t>
  </si>
  <si>
    <t>Checked.</t>
  </si>
  <si>
    <t>Not checked</t>
  </si>
  <si>
    <t>Not checked.</t>
  </si>
  <si>
    <t>Cancelled</t>
  </si>
  <si>
    <t>Discontinued.</t>
  </si>
  <si>
    <t>Replaced</t>
  </si>
  <si>
    <t>Provide a replacement.</t>
  </si>
  <si>
    <t>New</t>
  </si>
  <si>
    <t>Not existing before.</t>
  </si>
  <si>
    <t>Agreed</t>
  </si>
  <si>
    <t>Consent.</t>
  </si>
  <si>
    <t>Proposed</t>
  </si>
  <si>
    <t>Put forward for consideration.</t>
  </si>
  <si>
    <t>Already delivered</t>
  </si>
  <si>
    <t>Delivery has taken place.</t>
  </si>
  <si>
    <t>Additional subordinate structures will follow</t>
  </si>
  <si>
    <t>Additional subordinate structures will follow the current hierarchy level.</t>
  </si>
  <si>
    <t>Additional subordinate structures will not follow</t>
  </si>
  <si>
    <t>No additional subordinate structures will follow the current hierarchy level.</t>
  </si>
  <si>
    <t>Result opposed</t>
  </si>
  <si>
    <t>A notification that the result is opposed.</t>
  </si>
  <si>
    <t>Auction held</t>
  </si>
  <si>
    <t>A notification that an auction was held.</t>
  </si>
  <si>
    <t>Legal action pursued</t>
  </si>
  <si>
    <t>A notification that legal action has been pursued.</t>
  </si>
  <si>
    <t>Meeting held</t>
  </si>
  <si>
    <t>A notification that a meeting was held.</t>
  </si>
  <si>
    <t>Result set aside</t>
  </si>
  <si>
    <t>A notification that the result has been set aside.</t>
  </si>
  <si>
    <t>Result disputed</t>
  </si>
  <si>
    <t>A notification that the result has been disputed.</t>
  </si>
  <si>
    <t>Countersued</t>
  </si>
  <si>
    <t>A notification that a countersuit has been filed.</t>
  </si>
  <si>
    <t>Pending</t>
  </si>
  <si>
    <t>A notification that an action is awaiting settlement.</t>
  </si>
  <si>
    <t>Court action dismissed</t>
  </si>
  <si>
    <t>A notification that a court action will no longer be heard.</t>
  </si>
  <si>
    <t>Referred item, accepted</t>
  </si>
  <si>
    <t>The item being referred to has been accepted.</t>
  </si>
  <si>
    <t>Referred item, rejected</t>
  </si>
  <si>
    <t>The item being referred to has been rejected.</t>
  </si>
  <si>
    <t>Debit advice statement line</t>
  </si>
  <si>
    <t>Notification that the statement line is a debit advice.</t>
  </si>
  <si>
    <t>Credit advice statement line</t>
  </si>
  <si>
    <t>Notification that the statement line is a credit advice.</t>
  </si>
  <si>
    <t>Grouped credit advices</t>
  </si>
  <si>
    <t>Notification that the credit advices are grouped.</t>
  </si>
  <si>
    <t>Grouped debit advices</t>
  </si>
  <si>
    <t>Notification that the debit advices are grouped.</t>
  </si>
  <si>
    <t>Registered</t>
  </si>
  <si>
    <t>The name is registered.</t>
  </si>
  <si>
    <t>Payment denied</t>
  </si>
  <si>
    <t>The payment has been denied.</t>
  </si>
  <si>
    <t>Approved as amended</t>
  </si>
  <si>
    <t>Approved with modifications.</t>
  </si>
  <si>
    <t>Approved as submitted</t>
  </si>
  <si>
    <t>The request has been approved as submitted.</t>
  </si>
  <si>
    <t>Cancelled, no activity</t>
  </si>
  <si>
    <t>Cancelled due to the lack of activity.</t>
  </si>
  <si>
    <t>Under investigation</t>
  </si>
  <si>
    <t>Investigation is being done.</t>
  </si>
  <si>
    <t>Initial claim received</t>
  </si>
  <si>
    <t>Notification that the initial claim was received.</t>
  </si>
  <si>
    <t>Not in process</t>
  </si>
  <si>
    <t>Not in process.</t>
  </si>
  <si>
    <t>Rejected, duplicate</t>
  </si>
  <si>
    <t>Rejected because it is a duplicate.</t>
  </si>
  <si>
    <t>Rejected, resubmit with corrections</t>
  </si>
  <si>
    <t>Rejected but may be resubmitted when corrected.</t>
  </si>
  <si>
    <t>Pending, incomplete</t>
  </si>
  <si>
    <t>Pending because of incomplete information.</t>
  </si>
  <si>
    <t>Under field office investigation</t>
  </si>
  <si>
    <t>Investigation by the field is being done.</t>
  </si>
  <si>
    <t>Pending, awaiting additional material</t>
  </si>
  <si>
    <t>Pending awaiting receipt of additional material.</t>
  </si>
  <si>
    <t>Pending, awaiting review</t>
  </si>
  <si>
    <t>Pending while awaiting review.</t>
  </si>
  <si>
    <t>Reopened</t>
  </si>
  <si>
    <t>Opened again.</t>
  </si>
  <si>
    <t>Processed by primary, forwarded to additional payer(s)</t>
  </si>
  <si>
    <t>This request has been processed by the primary payer and sent to additional payer(s).</t>
  </si>
  <si>
    <t>Processed by secondary, forwarded to additional payer(s)</t>
  </si>
  <si>
    <t>This request has been processed by the secondary payer and sent to additional payer(s).</t>
  </si>
  <si>
    <t>Processed by tertiary, forwarded to additional payer(s)</t>
  </si>
  <si>
    <t>This request has been processed by the tertiary payer and sent to additional payer(s).</t>
  </si>
  <si>
    <t>Previous payment decision reversed</t>
  </si>
  <si>
    <t>A previous payment decision has been reversed.</t>
  </si>
  <si>
    <t>Not our claim, forwarded to another payer(s)</t>
  </si>
  <si>
    <t>A request does not belong to this payer but has been forwarded to another payer(s).</t>
  </si>
  <si>
    <t>Transferred to correct insurance carrier</t>
  </si>
  <si>
    <t>The request has been transferred to the correct insurance carrier for processing.</t>
  </si>
  <si>
    <t>Not paid, predetermination pricing only</t>
  </si>
  <si>
    <t>Payment has not been made and the enclosed response is predetermination pricing only.</t>
  </si>
  <si>
    <t>Documentation claim</t>
  </si>
  <si>
    <t>The claim is for documentation purposes only, no payment required.</t>
  </si>
  <si>
    <t>Reviewed</t>
  </si>
  <si>
    <t>Assessed.</t>
  </si>
  <si>
    <t>Repriced</t>
  </si>
  <si>
    <t>This price was changed.</t>
  </si>
  <si>
    <t>Audited</t>
  </si>
  <si>
    <t>An official examination has occurred.</t>
  </si>
  <si>
    <t>Conditionally paid</t>
  </si>
  <si>
    <t>Payment has been conditionally made.</t>
  </si>
  <si>
    <t>On appeal</t>
  </si>
  <si>
    <t>Reconsideration of the decision has been applied for.</t>
  </si>
  <si>
    <t>Closed</t>
  </si>
  <si>
    <t>Shut.</t>
  </si>
  <si>
    <t>Reaudited</t>
  </si>
  <si>
    <t>A subsequent official examination has occurred.</t>
  </si>
  <si>
    <t>Reissued</t>
  </si>
  <si>
    <t>Issued again.</t>
  </si>
  <si>
    <t>Closed after reopening</t>
  </si>
  <si>
    <t>Reopened and then closed.</t>
  </si>
  <si>
    <t>Redetermined</t>
  </si>
  <si>
    <t>Determined again or differently.</t>
  </si>
  <si>
    <t>Processed as primary</t>
  </si>
  <si>
    <t>Processed as the first.</t>
  </si>
  <si>
    <t>Processed as secondary</t>
  </si>
  <si>
    <t>Processed as the second.</t>
  </si>
  <si>
    <t>Processed as tertiary</t>
  </si>
  <si>
    <t>Processed as the third.</t>
  </si>
  <si>
    <t>Correction of error</t>
  </si>
  <si>
    <t>A correction to information previously communicated which contained an error.</t>
  </si>
  <si>
    <t>Single credit item of a group</t>
  </si>
  <si>
    <t>Notification that the credit item is a single credit item of a group of credit items.</t>
  </si>
  <si>
    <t>Single debit item of a group</t>
  </si>
  <si>
    <t>Notification that the debit item is a single debit item of a group of debit items.</t>
  </si>
  <si>
    <t>Interim response</t>
  </si>
  <si>
    <t>The response is an interim one.</t>
  </si>
  <si>
    <t>Final response</t>
  </si>
  <si>
    <t>The response is an final one.</t>
  </si>
  <si>
    <t>Debit advice requested</t>
  </si>
  <si>
    <t>A debit advice is requested for the transaction.</t>
  </si>
  <si>
    <t>Transaction not impacted</t>
  </si>
  <si>
    <t>Advice that the transaction is not impacted.</t>
  </si>
  <si>
    <t>Patient to be notified</t>
  </si>
  <si>
    <t>The action to take is to notify the patient.</t>
  </si>
  <si>
    <t>Healthcare provider to be notified</t>
  </si>
  <si>
    <t>The action to take is to notify the healthcare provider.</t>
  </si>
  <si>
    <t>Usual general practitioner to be notified</t>
  </si>
  <si>
    <t>The action to take is to notify the usual general practitioner.</t>
  </si>
  <si>
    <t>Advice without details</t>
  </si>
  <si>
    <t>An advice without details is requested or notified.</t>
  </si>
  <si>
    <t>Advice with details</t>
  </si>
  <si>
    <t>An advice with details is requested or notified.</t>
  </si>
  <si>
    <t>Amendment requested</t>
  </si>
  <si>
    <t>An amendment is requested.</t>
  </si>
  <si>
    <t>For information</t>
  </si>
  <si>
    <t>Included for information only.</t>
  </si>
  <si>
    <t>Withdraw</t>
  </si>
  <si>
    <t>A code indicating discontinuance or retraction.</t>
  </si>
  <si>
    <t>Delivery date change</t>
  </si>
  <si>
    <t>The action / notiification is a change of the delivery date.</t>
  </si>
  <si>
    <t>Quantity change</t>
  </si>
  <si>
    <t>The action / notification is a change of quantity.</t>
  </si>
  <si>
    <t>Resale and claim</t>
  </si>
  <si>
    <t>The identified items have been sold by the distributor to the end customer, and compensation for the loss of inventory value is claimed.</t>
  </si>
  <si>
    <t>Resale</t>
  </si>
  <si>
    <t>The identified items have been sold by the distributor to the end customer.</t>
  </si>
  <si>
    <t>Prior addition</t>
  </si>
  <si>
    <t>This existing line item becomes available at an earlier date.</t>
  </si>
  <si>
    <t>Expired</t>
  </si>
  <si>
    <t>This line has expired.</t>
  </si>
  <si>
    <t>This line is on Hold.</t>
  </si>
  <si>
    <t>Open</t>
  </si>
  <si>
    <t>This line is open.</t>
  </si>
  <si>
    <t>Observe</t>
  </si>
  <si>
    <t>The object or item is to be or has been observed.</t>
  </si>
  <si>
    <t>UNTDID 1229, Line Status code</t>
  </si>
  <si>
    <t>aar</t>
  </si>
  <si>
    <t>Afar</t>
  </si>
  <si>
    <t>abk</t>
  </si>
  <si>
    <t>Abkhazian</t>
  </si>
  <si>
    <t>ace</t>
  </si>
  <si>
    <t>Achinese</t>
  </si>
  <si>
    <t>ach</t>
  </si>
  <si>
    <t>Acoli</t>
  </si>
  <si>
    <t>ada</t>
  </si>
  <si>
    <t>Adangme</t>
  </si>
  <si>
    <t>ady</t>
  </si>
  <si>
    <t>Adyghe; Adygei</t>
  </si>
  <si>
    <t>afa</t>
  </si>
  <si>
    <t>Afro-Asiatic (Other)</t>
  </si>
  <si>
    <t>afh</t>
  </si>
  <si>
    <t>Afrihili</t>
  </si>
  <si>
    <t>afr</t>
  </si>
  <si>
    <t>Afrikaans</t>
  </si>
  <si>
    <t>ain</t>
  </si>
  <si>
    <t>Ainu</t>
  </si>
  <si>
    <t>aka</t>
  </si>
  <si>
    <t>Akan</t>
  </si>
  <si>
    <t>akk</t>
  </si>
  <si>
    <t>Akkadian</t>
  </si>
  <si>
    <t>alb</t>
  </si>
  <si>
    <t>Albanian</t>
  </si>
  <si>
    <t>ale</t>
  </si>
  <si>
    <t>Aleut</t>
  </si>
  <si>
    <t>alg</t>
  </si>
  <si>
    <t>Algonquian languages</t>
  </si>
  <si>
    <t>alt</t>
  </si>
  <si>
    <t>Southern Altai</t>
  </si>
  <si>
    <t>amh</t>
  </si>
  <si>
    <t>Amharic</t>
  </si>
  <si>
    <t>ang</t>
  </si>
  <si>
    <t>English, Old (ca.450-1100)</t>
  </si>
  <si>
    <t>anp</t>
  </si>
  <si>
    <t>Angika</t>
  </si>
  <si>
    <t>apa</t>
  </si>
  <si>
    <t>Apache languages</t>
  </si>
  <si>
    <t>ara</t>
  </si>
  <si>
    <t>Arabic</t>
  </si>
  <si>
    <t>arc</t>
  </si>
  <si>
    <t>Aramaic</t>
  </si>
  <si>
    <t>arg</t>
  </si>
  <si>
    <t>Aragonese</t>
  </si>
  <si>
    <t>arm</t>
  </si>
  <si>
    <t>Armenian</t>
  </si>
  <si>
    <t>arn</t>
  </si>
  <si>
    <t>Mapudungun; Mapuche</t>
  </si>
  <si>
    <t>arp</t>
  </si>
  <si>
    <t>Arapaho</t>
  </si>
  <si>
    <t>art</t>
  </si>
  <si>
    <t>Artificial (Other)</t>
  </si>
  <si>
    <t>arw</t>
  </si>
  <si>
    <t>Arawak</t>
  </si>
  <si>
    <t>asm</t>
  </si>
  <si>
    <t>Assamese</t>
  </si>
  <si>
    <t>ast</t>
  </si>
  <si>
    <t>Asturian; Bable</t>
  </si>
  <si>
    <t>ath</t>
  </si>
  <si>
    <t>Athapascan languages</t>
  </si>
  <si>
    <t>aus</t>
  </si>
  <si>
    <t>Australian languages</t>
  </si>
  <si>
    <t>ava</t>
  </si>
  <si>
    <t>Avaric</t>
  </si>
  <si>
    <t>ave</t>
  </si>
  <si>
    <t>Avestan</t>
  </si>
  <si>
    <t>awa</t>
  </si>
  <si>
    <t>Awadhi</t>
  </si>
  <si>
    <t>aym</t>
  </si>
  <si>
    <t>Aymara</t>
  </si>
  <si>
    <t>aze</t>
  </si>
  <si>
    <t>Azerbaijani</t>
  </si>
  <si>
    <t>bad</t>
  </si>
  <si>
    <t>Banda languages</t>
  </si>
  <si>
    <t>bai</t>
  </si>
  <si>
    <t>Bamileke languages</t>
  </si>
  <si>
    <t>bak</t>
  </si>
  <si>
    <t>Bashkir</t>
  </si>
  <si>
    <t>bal</t>
  </si>
  <si>
    <t>Baluchi</t>
  </si>
  <si>
    <t>bam</t>
  </si>
  <si>
    <t>Bambara</t>
  </si>
  <si>
    <t>ban</t>
  </si>
  <si>
    <t>Balinese</t>
  </si>
  <si>
    <t>baq</t>
  </si>
  <si>
    <t>Basque</t>
  </si>
  <si>
    <t>bas</t>
  </si>
  <si>
    <t>Basa</t>
  </si>
  <si>
    <t>bat</t>
  </si>
  <si>
    <t>Baltic (Other)</t>
  </si>
  <si>
    <t>bej</t>
  </si>
  <si>
    <t>Beja</t>
  </si>
  <si>
    <t>Belarusian</t>
  </si>
  <si>
    <t>bem</t>
  </si>
  <si>
    <t>Bemba</t>
  </si>
  <si>
    <t>ben</t>
  </si>
  <si>
    <t>Bengali</t>
  </si>
  <si>
    <t>ber</t>
  </si>
  <si>
    <t>Berber (Other)</t>
  </si>
  <si>
    <t>bho</t>
  </si>
  <si>
    <t>Bhojpuri</t>
  </si>
  <si>
    <t>bih</t>
  </si>
  <si>
    <t>Bihari</t>
  </si>
  <si>
    <t>bik</t>
  </si>
  <si>
    <t>Bikol</t>
  </si>
  <si>
    <t>bin</t>
  </si>
  <si>
    <t>Bini; Edo</t>
  </si>
  <si>
    <t>bis</t>
  </si>
  <si>
    <t>Bislama</t>
  </si>
  <si>
    <t>bla</t>
  </si>
  <si>
    <t>Siksika</t>
  </si>
  <si>
    <t>bnt</t>
  </si>
  <si>
    <t>Bantu (Other)</t>
  </si>
  <si>
    <t>bos</t>
  </si>
  <si>
    <t>Bosnian</t>
  </si>
  <si>
    <t>bra</t>
  </si>
  <si>
    <t>Braj</t>
  </si>
  <si>
    <t>bre</t>
  </si>
  <si>
    <t>Breton</t>
  </si>
  <si>
    <t>btk</t>
  </si>
  <si>
    <t>Batak languages</t>
  </si>
  <si>
    <t>bua</t>
  </si>
  <si>
    <t>Buriat</t>
  </si>
  <si>
    <t>bug</t>
  </si>
  <si>
    <t>Buginese</t>
  </si>
  <si>
    <t>bul</t>
  </si>
  <si>
    <t>Bulgarian</t>
  </si>
  <si>
    <t>bur</t>
  </si>
  <si>
    <t>Burmese</t>
  </si>
  <si>
    <t>byn</t>
  </si>
  <si>
    <t>Blin; Bilin</t>
  </si>
  <si>
    <t>cad</t>
  </si>
  <si>
    <t>Caddo</t>
  </si>
  <si>
    <t>cai</t>
  </si>
  <si>
    <t>Central American Indian (Other)</t>
  </si>
  <si>
    <t>car</t>
  </si>
  <si>
    <t>Galibi Carib</t>
  </si>
  <si>
    <t>cat</t>
  </si>
  <si>
    <t>Catalan; Valencian</t>
  </si>
  <si>
    <t>cau</t>
  </si>
  <si>
    <t>Caucasian (Other)</t>
  </si>
  <si>
    <t>ceb</t>
  </si>
  <si>
    <t>Cebuano</t>
  </si>
  <si>
    <t>cel</t>
  </si>
  <si>
    <t>Celtic (Other)</t>
  </si>
  <si>
    <t>cha</t>
  </si>
  <si>
    <t>Chamorro</t>
  </si>
  <si>
    <t>chb</t>
  </si>
  <si>
    <t>Chibcha</t>
  </si>
  <si>
    <t>che</t>
  </si>
  <si>
    <t>Chechen</t>
  </si>
  <si>
    <t>chg</t>
  </si>
  <si>
    <t>Chagatai</t>
  </si>
  <si>
    <t>chi</t>
  </si>
  <si>
    <t>Chinese</t>
  </si>
  <si>
    <t>chk</t>
  </si>
  <si>
    <t>Chuukese</t>
  </si>
  <si>
    <t>chm</t>
  </si>
  <si>
    <t>Mari</t>
  </si>
  <si>
    <t>chn</t>
  </si>
  <si>
    <t>Chinook jargon</t>
  </si>
  <si>
    <t>cho</t>
  </si>
  <si>
    <t>Choctaw</t>
  </si>
  <si>
    <t>chp</t>
  </si>
  <si>
    <t>Chipewyan</t>
  </si>
  <si>
    <t>chr</t>
  </si>
  <si>
    <t>Cherokee</t>
  </si>
  <si>
    <t>chu</t>
  </si>
  <si>
    <t>Church Slavic; Old Slavonic; Church Slavonic; Old Bulgarian; Old Church Slavonic</t>
  </si>
  <si>
    <t>chv</t>
  </si>
  <si>
    <t>Chuvash</t>
  </si>
  <si>
    <t>chy</t>
  </si>
  <si>
    <t>Cheyenne</t>
  </si>
  <si>
    <t>cmc</t>
  </si>
  <si>
    <t>Chamic languages</t>
  </si>
  <si>
    <t>cop</t>
  </si>
  <si>
    <t>Coptic</t>
  </si>
  <si>
    <t>cor</t>
  </si>
  <si>
    <t>Cornish</t>
  </si>
  <si>
    <t>cos</t>
  </si>
  <si>
    <t>Corsican</t>
  </si>
  <si>
    <t>cpe</t>
  </si>
  <si>
    <t>Creoles and pidgins, English based (Other)</t>
  </si>
  <si>
    <t>cpf</t>
  </si>
  <si>
    <t>Creoles and pidgins, French-based (Other)</t>
  </si>
  <si>
    <t>cpp</t>
  </si>
  <si>
    <t>Creoles and pidgins, Portuguese-based (Other)</t>
  </si>
  <si>
    <t>cre</t>
  </si>
  <si>
    <t>Cree</t>
  </si>
  <si>
    <t>crh</t>
  </si>
  <si>
    <t>Crimean Tatar; Crimean Turkish</t>
  </si>
  <si>
    <t>crp</t>
  </si>
  <si>
    <t>Creoles and pidgins (Other)</t>
  </si>
  <si>
    <t>csb</t>
  </si>
  <si>
    <t>Kashubian</t>
  </si>
  <si>
    <t>cus</t>
  </si>
  <si>
    <t>Cushitic (Other)</t>
  </si>
  <si>
    <t>cze</t>
  </si>
  <si>
    <t>Czech</t>
  </si>
  <si>
    <t>dak</t>
  </si>
  <si>
    <t>Dakota</t>
  </si>
  <si>
    <t>dan</t>
  </si>
  <si>
    <t>Danish</t>
  </si>
  <si>
    <t>dar</t>
  </si>
  <si>
    <t>Dargwa</t>
  </si>
  <si>
    <t>Land Dayak languages</t>
  </si>
  <si>
    <t>del</t>
  </si>
  <si>
    <t>Delaware</t>
  </si>
  <si>
    <t>den</t>
  </si>
  <si>
    <t>Slave (Athapascan)</t>
  </si>
  <si>
    <t>dgr</t>
  </si>
  <si>
    <t>Dogrib</t>
  </si>
  <si>
    <t>din</t>
  </si>
  <si>
    <t>Dinka</t>
  </si>
  <si>
    <t>div</t>
  </si>
  <si>
    <t>Divehi; Dhivehi; Maldivian</t>
  </si>
  <si>
    <t>doi</t>
  </si>
  <si>
    <t>Dogri</t>
  </si>
  <si>
    <t>dra</t>
  </si>
  <si>
    <t>Dravidian (Other)</t>
  </si>
  <si>
    <t>dsb</t>
  </si>
  <si>
    <t>Lower Sorbian</t>
  </si>
  <si>
    <t>dua</t>
  </si>
  <si>
    <t>Duala</t>
  </si>
  <si>
    <t>dum</t>
  </si>
  <si>
    <t>Dutch, Middle (ca.1050-1350)</t>
  </si>
  <si>
    <t>dut</t>
  </si>
  <si>
    <t>Dutch; Flemish</t>
  </si>
  <si>
    <t>dyu</t>
  </si>
  <si>
    <t>Dyula</t>
  </si>
  <si>
    <t>dzo</t>
  </si>
  <si>
    <t>Dzongkha</t>
  </si>
  <si>
    <t>efi</t>
  </si>
  <si>
    <t>Efik</t>
  </si>
  <si>
    <t>egy</t>
  </si>
  <si>
    <t>Egyptian (Ancient)</t>
  </si>
  <si>
    <t>eka</t>
  </si>
  <si>
    <t>Ekajuk</t>
  </si>
  <si>
    <t>elx</t>
  </si>
  <si>
    <t>Elamite</t>
  </si>
  <si>
    <t>eng</t>
  </si>
  <si>
    <t>English</t>
  </si>
  <si>
    <t>enm</t>
  </si>
  <si>
    <t>English, Middle (1100-1500)</t>
  </si>
  <si>
    <t>epo</t>
  </si>
  <si>
    <t>Esperanto</t>
  </si>
  <si>
    <t>est</t>
  </si>
  <si>
    <t>Estonian</t>
  </si>
  <si>
    <t>ewe</t>
  </si>
  <si>
    <t>Ewe</t>
  </si>
  <si>
    <t>ewo</t>
  </si>
  <si>
    <t>Ewondo</t>
  </si>
  <si>
    <t>fan</t>
  </si>
  <si>
    <t>Fang</t>
  </si>
  <si>
    <t>fao</t>
  </si>
  <si>
    <t>Faroese</t>
  </si>
  <si>
    <t>fat</t>
  </si>
  <si>
    <t>Fanti</t>
  </si>
  <si>
    <t>fij</t>
  </si>
  <si>
    <t>Fijian</t>
  </si>
  <si>
    <t>fil</t>
  </si>
  <si>
    <t>Filipino; Pilipino</t>
  </si>
  <si>
    <t>fin</t>
  </si>
  <si>
    <t>Finnish</t>
  </si>
  <si>
    <t>fiu</t>
  </si>
  <si>
    <t>Finno-Ugrian (Other)</t>
  </si>
  <si>
    <t>fon</t>
  </si>
  <si>
    <t>Fon</t>
  </si>
  <si>
    <t>fre</t>
  </si>
  <si>
    <t>French</t>
  </si>
  <si>
    <t>frm</t>
  </si>
  <si>
    <t>French, Middle (ca.1400-1600)</t>
  </si>
  <si>
    <t>fro</t>
  </si>
  <si>
    <t>French, Old (842-ca.1400)</t>
  </si>
  <si>
    <t>frr</t>
  </si>
  <si>
    <t>Northern Frisian</t>
  </si>
  <si>
    <t>frs</t>
  </si>
  <si>
    <t>Eastern Frisian</t>
  </si>
  <si>
    <t>fry</t>
  </si>
  <si>
    <t>Western Frisian</t>
  </si>
  <si>
    <t>ful</t>
  </si>
  <si>
    <t>Fulah</t>
  </si>
  <si>
    <t>fur</t>
  </si>
  <si>
    <t>Friulian</t>
  </si>
  <si>
    <t>gaa</t>
  </si>
  <si>
    <t>Ga</t>
  </si>
  <si>
    <t>gay</t>
  </si>
  <si>
    <t>Gayo</t>
  </si>
  <si>
    <t>gba</t>
  </si>
  <si>
    <t>Gbaya</t>
  </si>
  <si>
    <t>gem</t>
  </si>
  <si>
    <t>Germanic (Other)</t>
  </si>
  <si>
    <t>geo</t>
  </si>
  <si>
    <t>Georgian</t>
  </si>
  <si>
    <t>ger</t>
  </si>
  <si>
    <t>German</t>
  </si>
  <si>
    <t>gez</t>
  </si>
  <si>
    <t>Geez</t>
  </si>
  <si>
    <t>gil</t>
  </si>
  <si>
    <t>Gilbertese</t>
  </si>
  <si>
    <t>gla</t>
  </si>
  <si>
    <t>Gaelic; Scottish Gaelic</t>
  </si>
  <si>
    <t>gle</t>
  </si>
  <si>
    <t>Irish</t>
  </si>
  <si>
    <t>glg</t>
  </si>
  <si>
    <t>Galician</t>
  </si>
  <si>
    <t>glv</t>
  </si>
  <si>
    <t>Manx</t>
  </si>
  <si>
    <t>gmh</t>
  </si>
  <si>
    <t>German, Middle High (ca.1050-1500)</t>
  </si>
  <si>
    <t>goh</t>
  </si>
  <si>
    <t>German, Old High (ca.750-1050)</t>
  </si>
  <si>
    <t>Gondi</t>
  </si>
  <si>
    <t>gor</t>
  </si>
  <si>
    <t>Gorontalo</t>
  </si>
  <si>
    <t>got</t>
  </si>
  <si>
    <t>Gothic</t>
  </si>
  <si>
    <t>grb</t>
  </si>
  <si>
    <t>Grebo</t>
  </si>
  <si>
    <t>grc</t>
  </si>
  <si>
    <t>Greek, Ancient (to 1453)</t>
  </si>
  <si>
    <t>gre</t>
  </si>
  <si>
    <t>Greek, Modern (1453-)</t>
  </si>
  <si>
    <t>grn</t>
  </si>
  <si>
    <t>gsw</t>
  </si>
  <si>
    <t>Swiss German; Alemannic</t>
  </si>
  <si>
    <t>guj</t>
  </si>
  <si>
    <t>Gujarati</t>
  </si>
  <si>
    <t>gwi</t>
  </si>
  <si>
    <t>Gwich'in</t>
  </si>
  <si>
    <t>hai</t>
  </si>
  <si>
    <t>Haida</t>
  </si>
  <si>
    <t>hat</t>
  </si>
  <si>
    <t>Haitian; Haitian Creole</t>
  </si>
  <si>
    <t>hau</t>
  </si>
  <si>
    <t>Hausa</t>
  </si>
  <si>
    <t>haw</t>
  </si>
  <si>
    <t>Hawaiian</t>
  </si>
  <si>
    <t>heb</t>
  </si>
  <si>
    <t>Hebrew</t>
  </si>
  <si>
    <t>her</t>
  </si>
  <si>
    <t>Herero</t>
  </si>
  <si>
    <t>hil</t>
  </si>
  <si>
    <t>Hiligaynon</t>
  </si>
  <si>
    <t>him</t>
  </si>
  <si>
    <t>Himachali</t>
  </si>
  <si>
    <t>hin</t>
  </si>
  <si>
    <t>Hindi</t>
  </si>
  <si>
    <t>hit</t>
  </si>
  <si>
    <t>Hittite</t>
  </si>
  <si>
    <t>hmn</t>
  </si>
  <si>
    <t>Hmong</t>
  </si>
  <si>
    <t>hmo</t>
  </si>
  <si>
    <t>Hiri Motu</t>
  </si>
  <si>
    <t>hsb</t>
  </si>
  <si>
    <t>Upper Sorbian</t>
  </si>
  <si>
    <t>hun</t>
  </si>
  <si>
    <t>Hungarian</t>
  </si>
  <si>
    <t>hup</t>
  </si>
  <si>
    <t>Hupa</t>
  </si>
  <si>
    <t>iba</t>
  </si>
  <si>
    <t>Iban</t>
  </si>
  <si>
    <t>ibo</t>
  </si>
  <si>
    <t>Igbo</t>
  </si>
  <si>
    <t>ice</t>
  </si>
  <si>
    <t>Icelandic</t>
  </si>
  <si>
    <t>ido</t>
  </si>
  <si>
    <t>Ido</t>
  </si>
  <si>
    <t>iii</t>
  </si>
  <si>
    <t>Sichuan Yi</t>
  </si>
  <si>
    <t>ijo</t>
  </si>
  <si>
    <t>Ijo languages</t>
  </si>
  <si>
    <t>iku</t>
  </si>
  <si>
    <t>Inuktitut</t>
  </si>
  <si>
    <t>ile</t>
  </si>
  <si>
    <t>Interlingue</t>
  </si>
  <si>
    <t>ilo</t>
  </si>
  <si>
    <t>Iloko</t>
  </si>
  <si>
    <t>ina</t>
  </si>
  <si>
    <t>Interlingua (International Auxiliary Language Association)</t>
  </si>
  <si>
    <t>inc</t>
  </si>
  <si>
    <t>Indic (Other)</t>
  </si>
  <si>
    <t>ind</t>
  </si>
  <si>
    <t>Indonesian</t>
  </si>
  <si>
    <t>ine</t>
  </si>
  <si>
    <t>Indo-European (Other)</t>
  </si>
  <si>
    <t>inh</t>
  </si>
  <si>
    <t>Ingush</t>
  </si>
  <si>
    <t>ipk</t>
  </si>
  <si>
    <t>Inupiaq</t>
  </si>
  <si>
    <t>ira</t>
  </si>
  <si>
    <t>Iranian (Other)</t>
  </si>
  <si>
    <t>iro</t>
  </si>
  <si>
    <t>Iroquoian languages</t>
  </si>
  <si>
    <t>ita</t>
  </si>
  <si>
    <t>Italian</t>
  </si>
  <si>
    <t>jav</t>
  </si>
  <si>
    <t>Javanese</t>
  </si>
  <si>
    <t>jbo</t>
  </si>
  <si>
    <t>Lojban</t>
  </si>
  <si>
    <t>jpn</t>
  </si>
  <si>
    <t>Japanese</t>
  </si>
  <si>
    <t>jpr</t>
  </si>
  <si>
    <t>Judeo-Persian</t>
  </si>
  <si>
    <t>jrb</t>
  </si>
  <si>
    <t>Judeo-Arabic</t>
  </si>
  <si>
    <t>kaa</t>
  </si>
  <si>
    <t>Kara-Kalpak</t>
  </si>
  <si>
    <t>kab</t>
  </si>
  <si>
    <t>Kabyle</t>
  </si>
  <si>
    <t>kac</t>
  </si>
  <si>
    <t>Kachin; Jingpho</t>
  </si>
  <si>
    <t>kal</t>
  </si>
  <si>
    <t>Kalaallisut; Greenlandic</t>
  </si>
  <si>
    <t>kam</t>
  </si>
  <si>
    <t>Kamba</t>
  </si>
  <si>
    <t>kan</t>
  </si>
  <si>
    <t>Kannada</t>
  </si>
  <si>
    <t>kar</t>
  </si>
  <si>
    <t>Karen languages</t>
  </si>
  <si>
    <t>kas</t>
  </si>
  <si>
    <t>Kashmiri</t>
  </si>
  <si>
    <t>kau</t>
  </si>
  <si>
    <t>Kanuri</t>
  </si>
  <si>
    <t>kaw</t>
  </si>
  <si>
    <t>Kawi</t>
  </si>
  <si>
    <t>kaz</t>
  </si>
  <si>
    <t>Kazakh</t>
  </si>
  <si>
    <t>kbd</t>
  </si>
  <si>
    <t>Kabardian</t>
  </si>
  <si>
    <t>kha</t>
  </si>
  <si>
    <t>Khasi</t>
  </si>
  <si>
    <t>khi</t>
  </si>
  <si>
    <t>Khoisan (Other)</t>
  </si>
  <si>
    <t>khm</t>
  </si>
  <si>
    <t>Central Khmer</t>
  </si>
  <si>
    <t>kho</t>
  </si>
  <si>
    <t>Khotanese</t>
  </si>
  <si>
    <t>kik</t>
  </si>
  <si>
    <t>Kikuyu; Gikuyu</t>
  </si>
  <si>
    <t>kin</t>
  </si>
  <si>
    <t>Kinyarwanda</t>
  </si>
  <si>
    <t>kir</t>
  </si>
  <si>
    <t>Kirghiz; Kyrgyz</t>
  </si>
  <si>
    <t>kmb</t>
  </si>
  <si>
    <t>Kimbundu</t>
  </si>
  <si>
    <t>kok</t>
  </si>
  <si>
    <t>Konkani</t>
  </si>
  <si>
    <t>kom</t>
  </si>
  <si>
    <t>Komi</t>
  </si>
  <si>
    <t>kon</t>
  </si>
  <si>
    <t>Kongo</t>
  </si>
  <si>
    <t>kor</t>
  </si>
  <si>
    <t>Korean</t>
  </si>
  <si>
    <t>kos</t>
  </si>
  <si>
    <t>Kosraean</t>
  </si>
  <si>
    <t>kpe</t>
  </si>
  <si>
    <t>Kpelle</t>
  </si>
  <si>
    <t>krc</t>
  </si>
  <si>
    <t>Karachay-Balkar</t>
  </si>
  <si>
    <t>krl</t>
  </si>
  <si>
    <t>Karelian</t>
  </si>
  <si>
    <t>kro</t>
  </si>
  <si>
    <t>Kru languages</t>
  </si>
  <si>
    <t>kru</t>
  </si>
  <si>
    <t>Kurukh</t>
  </si>
  <si>
    <t>kua</t>
  </si>
  <si>
    <t>Kuanyama; Kwanyama</t>
  </si>
  <si>
    <t>kum</t>
  </si>
  <si>
    <t>Kumyk</t>
  </si>
  <si>
    <t>kur</t>
  </si>
  <si>
    <t>Kurdish</t>
  </si>
  <si>
    <t>kut</t>
  </si>
  <si>
    <t>Kutenai</t>
  </si>
  <si>
    <t>lad</t>
  </si>
  <si>
    <t>Ladino</t>
  </si>
  <si>
    <t>lah</t>
  </si>
  <si>
    <t>Lahnda</t>
  </si>
  <si>
    <t>lam</t>
  </si>
  <si>
    <t>Lamba</t>
  </si>
  <si>
    <t>lao</t>
  </si>
  <si>
    <t>Lao</t>
  </si>
  <si>
    <t>lat</t>
  </si>
  <si>
    <t>Latin</t>
  </si>
  <si>
    <t>lav</t>
  </si>
  <si>
    <t>Latvian</t>
  </si>
  <si>
    <t>lez</t>
  </si>
  <si>
    <t>Lezghian</t>
  </si>
  <si>
    <t>lim</t>
  </si>
  <si>
    <t>Limburgan; Limburger; Limburgish</t>
  </si>
  <si>
    <t>lin</t>
  </si>
  <si>
    <t>Lingala</t>
  </si>
  <si>
    <t>lit</t>
  </si>
  <si>
    <t>Lithuanian</t>
  </si>
  <si>
    <t>lol</t>
  </si>
  <si>
    <t>Mongo</t>
  </si>
  <si>
    <t>loz</t>
  </si>
  <si>
    <t>Lozi</t>
  </si>
  <si>
    <t>ltz</t>
  </si>
  <si>
    <t>Luxembourgish; Letzeburgesch</t>
  </si>
  <si>
    <t>lua</t>
  </si>
  <si>
    <t>Luba-Lulua</t>
  </si>
  <si>
    <t>lub</t>
  </si>
  <si>
    <t>Luba-Katanga</t>
  </si>
  <si>
    <t>lug</t>
  </si>
  <si>
    <t>Ganda</t>
  </si>
  <si>
    <t>lui</t>
  </si>
  <si>
    <t>Luiseno</t>
  </si>
  <si>
    <t>lun</t>
  </si>
  <si>
    <t>Lunda</t>
  </si>
  <si>
    <t>luo</t>
  </si>
  <si>
    <t>Luo (Kenya and Tanzania)</t>
  </si>
  <si>
    <t>lus</t>
  </si>
  <si>
    <t>Lushai</t>
  </si>
  <si>
    <t>mac</t>
  </si>
  <si>
    <t>Macedonian</t>
  </si>
  <si>
    <t>mad</t>
  </si>
  <si>
    <t>Madurese</t>
  </si>
  <si>
    <t>mag</t>
  </si>
  <si>
    <t>Magahi</t>
  </si>
  <si>
    <t>mah</t>
  </si>
  <si>
    <t>Marshallese</t>
  </si>
  <si>
    <t>mai</t>
  </si>
  <si>
    <t>Maithili</t>
  </si>
  <si>
    <t>mak</t>
  </si>
  <si>
    <t>Makasar</t>
  </si>
  <si>
    <t>mal</t>
  </si>
  <si>
    <t>Malayalam</t>
  </si>
  <si>
    <t>man</t>
  </si>
  <si>
    <t>Mandingo</t>
  </si>
  <si>
    <t>mao</t>
  </si>
  <si>
    <t>Maori</t>
  </si>
  <si>
    <t>map</t>
  </si>
  <si>
    <t>Austronesian (Other)</t>
  </si>
  <si>
    <t>mar</t>
  </si>
  <si>
    <t>Marathi</t>
  </si>
  <si>
    <t>mas</t>
  </si>
  <si>
    <t>Masai</t>
  </si>
  <si>
    <t>may</t>
  </si>
  <si>
    <t>Malay</t>
  </si>
  <si>
    <t>mdf</t>
  </si>
  <si>
    <t>Moksha</t>
  </si>
  <si>
    <t>mdr</t>
  </si>
  <si>
    <t>Mandar</t>
  </si>
  <si>
    <t>men</t>
  </si>
  <si>
    <t>Mende</t>
  </si>
  <si>
    <t>mga</t>
  </si>
  <si>
    <t>Irish, Middle (900-1200)</t>
  </si>
  <si>
    <t>mic</t>
  </si>
  <si>
    <t>Mi'kmaq; Micmac</t>
  </si>
  <si>
    <t>min</t>
  </si>
  <si>
    <t>Minangkabau</t>
  </si>
  <si>
    <t>mis</t>
  </si>
  <si>
    <t>Miscellaneous languages</t>
  </si>
  <si>
    <t>mkh</t>
  </si>
  <si>
    <t>Mon-Khmer (Other)</t>
  </si>
  <si>
    <t>mlg</t>
  </si>
  <si>
    <t>Malagasy</t>
  </si>
  <si>
    <t>mlt</t>
  </si>
  <si>
    <t>Maltese</t>
  </si>
  <si>
    <t>mnc</t>
  </si>
  <si>
    <t>Manchu</t>
  </si>
  <si>
    <t>mni</t>
  </si>
  <si>
    <t>Manipuri</t>
  </si>
  <si>
    <t>mno</t>
  </si>
  <si>
    <t>Manobo languages</t>
  </si>
  <si>
    <t>moh</t>
  </si>
  <si>
    <t>Mohawk</t>
  </si>
  <si>
    <t>mol</t>
  </si>
  <si>
    <t>Moldavian</t>
  </si>
  <si>
    <t>mon</t>
  </si>
  <si>
    <t>Mongolian</t>
  </si>
  <si>
    <t>mos</t>
  </si>
  <si>
    <t>Mossi</t>
  </si>
  <si>
    <t>mul</t>
  </si>
  <si>
    <t>Multiple languages</t>
  </si>
  <si>
    <t>mun</t>
  </si>
  <si>
    <t>Munda languages</t>
  </si>
  <si>
    <t>mus</t>
  </si>
  <si>
    <t>Creek</t>
  </si>
  <si>
    <t>mwl</t>
  </si>
  <si>
    <t>Mirandese</t>
  </si>
  <si>
    <t>mwr</t>
  </si>
  <si>
    <t>Marwari</t>
  </si>
  <si>
    <t>myn</t>
  </si>
  <si>
    <t>Mayan languages</t>
  </si>
  <si>
    <t>myv</t>
  </si>
  <si>
    <t>Erzya</t>
  </si>
  <si>
    <t>nah</t>
  </si>
  <si>
    <t>Nahuatl languages</t>
  </si>
  <si>
    <t>nai</t>
  </si>
  <si>
    <t>North American Indian</t>
  </si>
  <si>
    <t>nap</t>
  </si>
  <si>
    <t>Neapolitan</t>
  </si>
  <si>
    <t>nau</t>
  </si>
  <si>
    <t>nav</t>
  </si>
  <si>
    <t>Navajo; Navaho</t>
  </si>
  <si>
    <t>nbl</t>
  </si>
  <si>
    <t>Ndebele, South; South Ndebele</t>
  </si>
  <si>
    <t>nde</t>
  </si>
  <si>
    <t>Ndebele, North; North Ndebele</t>
  </si>
  <si>
    <t>ndo</t>
  </si>
  <si>
    <t>Ndonga</t>
  </si>
  <si>
    <t>nds</t>
  </si>
  <si>
    <t>Low German; Low Saxon; German, Low; Saxon, Low</t>
  </si>
  <si>
    <t>nep</t>
  </si>
  <si>
    <t>Nepali</t>
  </si>
  <si>
    <t>new</t>
  </si>
  <si>
    <t>Nepal Bhasa; Newari</t>
  </si>
  <si>
    <t>nia</t>
  </si>
  <si>
    <t>Nias</t>
  </si>
  <si>
    <t>nic</t>
  </si>
  <si>
    <t>Niger-Kordofanian (Other)</t>
  </si>
  <si>
    <t>niu</t>
  </si>
  <si>
    <t>Niuean</t>
  </si>
  <si>
    <t>nno</t>
  </si>
  <si>
    <t>Norwegian Nynorsk; Nynorsk, Norwegian</t>
  </si>
  <si>
    <t>nob</t>
  </si>
  <si>
    <t>Bokmål, Norwegian; Norwegian Bokmål</t>
  </si>
  <si>
    <t>nog</t>
  </si>
  <si>
    <t>Nogai</t>
  </si>
  <si>
    <t>non</t>
  </si>
  <si>
    <t>Norse, Old</t>
  </si>
  <si>
    <t>nor</t>
  </si>
  <si>
    <t>Norwegian</t>
  </si>
  <si>
    <t>nqo</t>
  </si>
  <si>
    <t>N'Ko</t>
  </si>
  <si>
    <t>nso</t>
  </si>
  <si>
    <t>Pedi; Sepedi; Northern Sotho</t>
  </si>
  <si>
    <t>nub</t>
  </si>
  <si>
    <t>Nubian languages</t>
  </si>
  <si>
    <t>nwc</t>
  </si>
  <si>
    <t>Classical Newari; Old Newari; Classical Nepal Bhasa</t>
  </si>
  <si>
    <t>nya</t>
  </si>
  <si>
    <t>Chichewa; Chewa; Nyanja</t>
  </si>
  <si>
    <t>nym</t>
  </si>
  <si>
    <t>Nyamwezi</t>
  </si>
  <si>
    <t>nyn</t>
  </si>
  <si>
    <t>Nyankole</t>
  </si>
  <si>
    <t>nyo</t>
  </si>
  <si>
    <t>Nyoro</t>
  </si>
  <si>
    <t>nzi</t>
  </si>
  <si>
    <t>Nzima</t>
  </si>
  <si>
    <t>oci</t>
  </si>
  <si>
    <t>Occitan (post 1500); Provençal</t>
  </si>
  <si>
    <t>oji</t>
  </si>
  <si>
    <t>Ojibwa</t>
  </si>
  <si>
    <t>ori</t>
  </si>
  <si>
    <t>Oriya</t>
  </si>
  <si>
    <t>orm</t>
  </si>
  <si>
    <t>Oromo</t>
  </si>
  <si>
    <t>osa</t>
  </si>
  <si>
    <t>Osage</t>
  </si>
  <si>
    <t>oss</t>
  </si>
  <si>
    <t>Ossetian; Ossetic</t>
  </si>
  <si>
    <t>ota</t>
  </si>
  <si>
    <t>Turkish, Ottoman (1500-1928)</t>
  </si>
  <si>
    <t>oto</t>
  </si>
  <si>
    <t>Otomian languages</t>
  </si>
  <si>
    <t>paa</t>
  </si>
  <si>
    <t>Papuan (Other)</t>
  </si>
  <si>
    <t>pag</t>
  </si>
  <si>
    <t>Pangasinan</t>
  </si>
  <si>
    <t>pal</t>
  </si>
  <si>
    <t>Pahlavi</t>
  </si>
  <si>
    <t>pam</t>
  </si>
  <si>
    <t>Pampanga</t>
  </si>
  <si>
    <t>pan</t>
  </si>
  <si>
    <t>Panjabi; Punjabi</t>
  </si>
  <si>
    <t>pap</t>
  </si>
  <si>
    <t>Papiamento</t>
  </si>
  <si>
    <t>pau</t>
  </si>
  <si>
    <t>Palauan</t>
  </si>
  <si>
    <t>peo</t>
  </si>
  <si>
    <t>Persian, Old (ca.600-400 B.C.)</t>
  </si>
  <si>
    <t>per</t>
  </si>
  <si>
    <t>Persian</t>
  </si>
  <si>
    <t>phi</t>
  </si>
  <si>
    <t>Philippine (Other)</t>
  </si>
  <si>
    <t>phn</t>
  </si>
  <si>
    <t>Phoenician</t>
  </si>
  <si>
    <t>pli</t>
  </si>
  <si>
    <t>Pali</t>
  </si>
  <si>
    <t>pol</t>
  </si>
  <si>
    <t>Polish</t>
  </si>
  <si>
    <t>pon</t>
  </si>
  <si>
    <t>Pohnpeian</t>
  </si>
  <si>
    <t>por</t>
  </si>
  <si>
    <t>Portuguese</t>
  </si>
  <si>
    <t>pra</t>
  </si>
  <si>
    <t>Prakrit languages</t>
  </si>
  <si>
    <t>pro</t>
  </si>
  <si>
    <t>Provençal, Old (to 1500)</t>
  </si>
  <si>
    <t>pus</t>
  </si>
  <si>
    <t>Pushto</t>
  </si>
  <si>
    <t>que</t>
  </si>
  <si>
    <t>Quechua</t>
  </si>
  <si>
    <t>raj</t>
  </si>
  <si>
    <t>Rajasthani</t>
  </si>
  <si>
    <t>rap</t>
  </si>
  <si>
    <t>Rapanui</t>
  </si>
  <si>
    <t>rar</t>
  </si>
  <si>
    <t>Rarotongan; Cook Islands Maori</t>
  </si>
  <si>
    <t>roa</t>
  </si>
  <si>
    <t>Romance (Other)</t>
  </si>
  <si>
    <t>roh</t>
  </si>
  <si>
    <t>Romansh</t>
  </si>
  <si>
    <t>rom</t>
  </si>
  <si>
    <t>Romany</t>
  </si>
  <si>
    <t>rum</t>
  </si>
  <si>
    <t>Romanian</t>
  </si>
  <si>
    <t>run</t>
  </si>
  <si>
    <t>Rundi</t>
  </si>
  <si>
    <t>rup</t>
  </si>
  <si>
    <t>Aromanian; Arumanian; Macedo-Romanian</t>
  </si>
  <si>
    <t>rus</t>
  </si>
  <si>
    <t>Russian</t>
  </si>
  <si>
    <t>sad</t>
  </si>
  <si>
    <t>Sandawe</t>
  </si>
  <si>
    <t>sag</t>
  </si>
  <si>
    <t>Sango</t>
  </si>
  <si>
    <t>sah</t>
  </si>
  <si>
    <t>Yakut</t>
  </si>
  <si>
    <t>sai</t>
  </si>
  <si>
    <t>South American Indian (Other)</t>
  </si>
  <si>
    <t>sal</t>
  </si>
  <si>
    <t>Salishan languages</t>
  </si>
  <si>
    <t>sam</t>
  </si>
  <si>
    <t>Samaritan Aramaic</t>
  </si>
  <si>
    <t>san</t>
  </si>
  <si>
    <t>Sanskrit</t>
  </si>
  <si>
    <t>sas</t>
  </si>
  <si>
    <t>Sasak</t>
  </si>
  <si>
    <t>sat</t>
  </si>
  <si>
    <t>Santali</t>
  </si>
  <si>
    <t>scc</t>
  </si>
  <si>
    <t>Serbian</t>
  </si>
  <si>
    <t>scn</t>
  </si>
  <si>
    <t>Sicilian</t>
  </si>
  <si>
    <t>sco</t>
  </si>
  <si>
    <t>Scots</t>
  </si>
  <si>
    <t>scr</t>
  </si>
  <si>
    <t>Croatian</t>
  </si>
  <si>
    <t>sel</t>
  </si>
  <si>
    <t>Selkup</t>
  </si>
  <si>
    <t>sem</t>
  </si>
  <si>
    <t>Semitic (Other)</t>
  </si>
  <si>
    <t>sga</t>
  </si>
  <si>
    <t>Irish, Old (to 900)</t>
  </si>
  <si>
    <t>sgn</t>
  </si>
  <si>
    <t>Sign Languages</t>
  </si>
  <si>
    <t>shn</t>
  </si>
  <si>
    <t>Shan</t>
  </si>
  <si>
    <t>sid</t>
  </si>
  <si>
    <t>Sidamo</t>
  </si>
  <si>
    <t>sin</t>
  </si>
  <si>
    <t>Sinhala; Sinhalese</t>
  </si>
  <si>
    <t>sio</t>
  </si>
  <si>
    <t>Siouan languages</t>
  </si>
  <si>
    <t>sit</t>
  </si>
  <si>
    <t>Sino-Tibetan (Other)</t>
  </si>
  <si>
    <t>sla</t>
  </si>
  <si>
    <t>Slavic (Other)</t>
  </si>
  <si>
    <t>slo</t>
  </si>
  <si>
    <t>Slovak</t>
  </si>
  <si>
    <t>slv</t>
  </si>
  <si>
    <t>Slovenian</t>
  </si>
  <si>
    <t>sma</t>
  </si>
  <si>
    <t>Southern Sami</t>
  </si>
  <si>
    <t>sme</t>
  </si>
  <si>
    <t>Northern Sami</t>
  </si>
  <si>
    <t>smi</t>
  </si>
  <si>
    <t>Sami languages (Other)</t>
  </si>
  <si>
    <t>smj</t>
  </si>
  <si>
    <t>Lule Sami</t>
  </si>
  <si>
    <t>smn</t>
  </si>
  <si>
    <t>Inari Sami</t>
  </si>
  <si>
    <t>smo</t>
  </si>
  <si>
    <t>Samoan</t>
  </si>
  <si>
    <t>sms</t>
  </si>
  <si>
    <t>Skolt Sami</t>
  </si>
  <si>
    <t>sna</t>
  </si>
  <si>
    <t>Shona</t>
  </si>
  <si>
    <t>snd</t>
  </si>
  <si>
    <t>Sindhi</t>
  </si>
  <si>
    <t>snk</t>
  </si>
  <si>
    <t>Soninke</t>
  </si>
  <si>
    <t>sog</t>
  </si>
  <si>
    <t>Sogdian</t>
  </si>
  <si>
    <t>som</t>
  </si>
  <si>
    <t>Somali</t>
  </si>
  <si>
    <t>son</t>
  </si>
  <si>
    <t>Songhai languages</t>
  </si>
  <si>
    <t>sot</t>
  </si>
  <si>
    <t>Sotho, Southern</t>
  </si>
  <si>
    <t>spa</t>
  </si>
  <si>
    <t>Spanish; Castilian</t>
  </si>
  <si>
    <t>srd</t>
  </si>
  <si>
    <t>Sardinian</t>
  </si>
  <si>
    <t>srn</t>
  </si>
  <si>
    <t>Sranan Tongo</t>
  </si>
  <si>
    <t>srr</t>
  </si>
  <si>
    <t>Serer</t>
  </si>
  <si>
    <t>ssa</t>
  </si>
  <si>
    <t>Nilo-Saharan (Other)</t>
  </si>
  <si>
    <t>ssw</t>
  </si>
  <si>
    <t>Swati</t>
  </si>
  <si>
    <t>suk</t>
  </si>
  <si>
    <t>Sukuma</t>
  </si>
  <si>
    <t>sun</t>
  </si>
  <si>
    <t>Sundanese</t>
  </si>
  <si>
    <t>sus</t>
  </si>
  <si>
    <t>Susu</t>
  </si>
  <si>
    <t>sux</t>
  </si>
  <si>
    <t>Sumerian</t>
  </si>
  <si>
    <t>swa</t>
  </si>
  <si>
    <t>Swahili</t>
  </si>
  <si>
    <t>swe</t>
  </si>
  <si>
    <t>Swedish</t>
  </si>
  <si>
    <t>syr</t>
  </si>
  <si>
    <t>Syriac</t>
  </si>
  <si>
    <t>tah</t>
  </si>
  <si>
    <t>Tahitian</t>
  </si>
  <si>
    <t>tai</t>
  </si>
  <si>
    <t>Tai (Other)</t>
  </si>
  <si>
    <t>tam</t>
  </si>
  <si>
    <t>Tamil</t>
  </si>
  <si>
    <t>tat</t>
  </si>
  <si>
    <t>Tatar</t>
  </si>
  <si>
    <t>tel</t>
  </si>
  <si>
    <t>Telugu</t>
  </si>
  <si>
    <t>tem</t>
  </si>
  <si>
    <t>Timne</t>
  </si>
  <si>
    <t>ter</t>
  </si>
  <si>
    <t>Tereno</t>
  </si>
  <si>
    <t>tet</t>
  </si>
  <si>
    <t>Tetum</t>
  </si>
  <si>
    <t>tgk</t>
  </si>
  <si>
    <t>Tajik</t>
  </si>
  <si>
    <t>tgl</t>
  </si>
  <si>
    <t>Tagalog</t>
  </si>
  <si>
    <t>tha</t>
  </si>
  <si>
    <t>Thai</t>
  </si>
  <si>
    <t>tib</t>
  </si>
  <si>
    <t>Tibetan</t>
  </si>
  <si>
    <t>tig</t>
  </si>
  <si>
    <t>Tigre</t>
  </si>
  <si>
    <t>tir</t>
  </si>
  <si>
    <t>Tigrinya</t>
  </si>
  <si>
    <t>tiv</t>
  </si>
  <si>
    <t>Tiv</t>
  </si>
  <si>
    <t>tkl</t>
  </si>
  <si>
    <t>tlh</t>
  </si>
  <si>
    <t>Klingon; tlhIngan-Hol</t>
  </si>
  <si>
    <t>tli</t>
  </si>
  <si>
    <t>Tlingit</t>
  </si>
  <si>
    <t>tmh</t>
  </si>
  <si>
    <t>Tamashek</t>
  </si>
  <si>
    <t>tog</t>
  </si>
  <si>
    <t>Tonga (Nyasa)</t>
  </si>
  <si>
    <t>ton</t>
  </si>
  <si>
    <t>Tonga (Tonga Islands)</t>
  </si>
  <si>
    <t>tpi</t>
  </si>
  <si>
    <t>Tok Pisin</t>
  </si>
  <si>
    <t>tsi</t>
  </si>
  <si>
    <t>Tsimshian</t>
  </si>
  <si>
    <t>tsn</t>
  </si>
  <si>
    <t>Tswana</t>
  </si>
  <si>
    <t>tso</t>
  </si>
  <si>
    <t>Tsonga</t>
  </si>
  <si>
    <t>tuk</t>
  </si>
  <si>
    <t>Turkmen</t>
  </si>
  <si>
    <t>tum</t>
  </si>
  <si>
    <t>Tumbuka</t>
  </si>
  <si>
    <t>tup</t>
  </si>
  <si>
    <t>Tupi languages</t>
  </si>
  <si>
    <t>tur</t>
  </si>
  <si>
    <t>Turkish</t>
  </si>
  <si>
    <t>tut</t>
  </si>
  <si>
    <t>Altaic (Other)</t>
  </si>
  <si>
    <t>tvl</t>
  </si>
  <si>
    <t>twi</t>
  </si>
  <si>
    <t>Twi</t>
  </si>
  <si>
    <t>tyv</t>
  </si>
  <si>
    <t>Tuvinian</t>
  </si>
  <si>
    <t>udm</t>
  </si>
  <si>
    <t>Udmurt</t>
  </si>
  <si>
    <t>uga</t>
  </si>
  <si>
    <t>Ugaritic</t>
  </si>
  <si>
    <t>uig</t>
  </si>
  <si>
    <t>Uighur; Uyghur</t>
  </si>
  <si>
    <t>ukr</t>
  </si>
  <si>
    <t>Ukrainian</t>
  </si>
  <si>
    <t>umb</t>
  </si>
  <si>
    <t>Umbundu</t>
  </si>
  <si>
    <t>und</t>
  </si>
  <si>
    <t>Undetermined</t>
  </si>
  <si>
    <t>urd</t>
  </si>
  <si>
    <t>Urdu</t>
  </si>
  <si>
    <t>uzb</t>
  </si>
  <si>
    <t>Uzbek</t>
  </si>
  <si>
    <t>vai</t>
  </si>
  <si>
    <t>Vai</t>
  </si>
  <si>
    <t>ven</t>
  </si>
  <si>
    <t>Venda</t>
  </si>
  <si>
    <t>vie</t>
  </si>
  <si>
    <t>Vietnamese</t>
  </si>
  <si>
    <t>vol</t>
  </si>
  <si>
    <t>Volapük</t>
  </si>
  <si>
    <t>vot</t>
  </si>
  <si>
    <t>Votic</t>
  </si>
  <si>
    <t>wak</t>
  </si>
  <si>
    <t>Wakashan languages</t>
  </si>
  <si>
    <t>wal</t>
  </si>
  <si>
    <t>Walamo</t>
  </si>
  <si>
    <t>war</t>
  </si>
  <si>
    <t>Waray</t>
  </si>
  <si>
    <t>was</t>
  </si>
  <si>
    <t>Washo</t>
  </si>
  <si>
    <t>wel</t>
  </si>
  <si>
    <t>Welsh</t>
  </si>
  <si>
    <t>wen</t>
  </si>
  <si>
    <t>Sorbian languages</t>
  </si>
  <si>
    <t>wln</t>
  </si>
  <si>
    <t>Walloon</t>
  </si>
  <si>
    <t>wol</t>
  </si>
  <si>
    <t>Wolof</t>
  </si>
  <si>
    <t>xal</t>
  </si>
  <si>
    <t>Kalmyk; Oirat</t>
  </si>
  <si>
    <t>xho</t>
  </si>
  <si>
    <t>Xhosa</t>
  </si>
  <si>
    <t>yao</t>
  </si>
  <si>
    <t>Yao</t>
  </si>
  <si>
    <t>yap</t>
  </si>
  <si>
    <t>Yapese</t>
  </si>
  <si>
    <t>yid</t>
  </si>
  <si>
    <t>Yiddish</t>
  </si>
  <si>
    <t>yor</t>
  </si>
  <si>
    <t>Yoruba</t>
  </si>
  <si>
    <t>ypk</t>
  </si>
  <si>
    <t>Yupik languages</t>
  </si>
  <si>
    <t>zap</t>
  </si>
  <si>
    <t>Zapotec</t>
  </si>
  <si>
    <t>zen</t>
  </si>
  <si>
    <t>Zenaga</t>
  </si>
  <si>
    <t>zha</t>
  </si>
  <si>
    <t>Zhuang; Chuang</t>
  </si>
  <si>
    <t>znd</t>
  </si>
  <si>
    <t>Zande languages</t>
  </si>
  <si>
    <t>zul</t>
  </si>
  <si>
    <t>Zulu</t>
  </si>
  <si>
    <t>zun</t>
  </si>
  <si>
    <t>Zuni</t>
  </si>
  <si>
    <t>zxx</t>
  </si>
  <si>
    <t>No linguistic content</t>
  </si>
  <si>
    <t>zza</t>
  </si>
  <si>
    <t>Zaza; Dimili; Dimli; Kirdki; Kirmanjki; Zazaki.</t>
  </si>
  <si>
    <t>a
a
a</t>
  </si>
  <si>
    <t>ISO 639-2 alpha-3 language Code</t>
  </si>
  <si>
    <t>Definition</t>
  </si>
  <si>
    <t>Usage Rule</t>
  </si>
  <si>
    <t>INVOICE</t>
  </si>
  <si>
    <t>The hybrid document contains an invoice or credit note</t>
  </si>
  <si>
    <t>Only applicable in Factur-X / ZUGFeRD</t>
  </si>
  <si>
    <t>ORDER</t>
  </si>
  <si>
    <t>The hybrid document contains an order</t>
  </si>
  <si>
    <t>Only applicable in Order-X</t>
  </si>
  <si>
    <t>ORDER_RESPONSE</t>
  </si>
  <si>
    <t>The hybrid document contains an order response</t>
  </si>
  <si>
    <t>ORDER_CHANGE</t>
  </si>
  <si>
    <t>Thy hybrid document contains an order change</t>
  </si>
  <si>
    <t>HybridDocument</t>
  </si>
  <si>
    <t>The included document uses a MINIMUM profile</t>
  </si>
  <si>
    <t>Only applicable in Factur-X/ZUGFeRD</t>
  </si>
  <si>
    <t>Not allowed in Germany from 2025-01-01</t>
  </si>
  <si>
    <t>The included document uses a Basic Without Lines profile</t>
  </si>
  <si>
    <t>The included document uses a Basic profile</t>
  </si>
  <si>
    <t>Applicable in Factur-X/ZUGFeRD and Order-X. For Factur-X/ZUGFeRD the BASIC profile is compliant to the EN16931.</t>
  </si>
  <si>
    <t>COMFORT</t>
  </si>
  <si>
    <t>The included document uses a Comfort profile</t>
  </si>
  <si>
    <t>The included document uses a EN 16931 profile</t>
  </si>
  <si>
    <t>Only applicable in Factur-X/ZUGFeRD. This profile is compliant to the EN16931.</t>
  </si>
  <si>
    <t>Applicable in Factur-X/ZUGFeRD and Order-X. For Factur-X/ZUGFeRD the EXTENDED profile is compliant to and conformant extension of the EN16931.</t>
  </si>
  <si>
    <t>XRECHNUNG</t>
  </si>
  <si>
    <t>The included document uses an XRECHNUNG profile</t>
  </si>
  <si>
    <t>Only applicable in Factur-X/ZUGFeRD.</t>
  </si>
  <si>
    <t>Not applicable in France</t>
  </si>
  <si>
    <t>HybridConformance</t>
  </si>
  <si>
    <t>fx:ConformanceLevel</t>
  </si>
  <si>
    <t>fx:Document Type</t>
  </si>
  <si>
    <t>factur-x.xml</t>
  </si>
  <si>
    <t>The hybrid document contains a Factur-X / ZUGFeRD XML-file</t>
  </si>
  <si>
    <t>The ConformanceLevel MUST not be XRECHNUNG</t>
  </si>
  <si>
    <t>xrechnung.xml</t>
  </si>
  <si>
    <t>The hybrid document contains a XRechnung XML file</t>
  </si>
  <si>
    <t>The ConformanceLevel MUST be XRECHNUNG</t>
  </si>
  <si>
    <t>order-x.xml</t>
  </si>
  <si>
    <t>The hybrid document contains an Order-X XML file</t>
  </si>
  <si>
    <t>Filename</t>
  </si>
  <si>
    <t>fx:DocumentFileName</t>
  </si>
  <si>
    <t>1.0</t>
  </si>
  <si>
    <t>The hybrid document is a Factur-X 1.0* compliant document</t>
  </si>
  <si>
    <t>Default value for current specification</t>
  </si>
  <si>
    <t>1p0</t>
  </si>
  <si>
    <t>The hybrid document is a ZUGFeRD 1p0 compliant document</t>
  </si>
  <si>
    <t xml:space="preserve">Legacy use only. A warning is given if used for a document in the validity period of the current specification </t>
  </si>
  <si>
    <t>2p0</t>
  </si>
  <si>
    <t>The hybrid document is a ZUGFeRD 2p0 compliant document</t>
  </si>
  <si>
    <t>2p1</t>
  </si>
  <si>
    <t>The hybrid document is a ZUGFeRD 2p1 compliant document</t>
  </si>
  <si>
    <t>2p2</t>
  </si>
  <si>
    <t>The hybrid document is a ZUGFeRD 2p2 compliant document</t>
  </si>
  <si>
    <t>fx:Version</t>
  </si>
  <si>
    <t>HybridVersion</t>
  </si>
  <si>
    <t>BR-HYBRID-01</t>
  </si>
  <si>
    <t>A hybrid document consists of a machine readable interchange format on XML syntax and a human readable PDF envelope</t>
  </si>
  <si>
    <t>FR + DE</t>
  </si>
  <si>
    <t>Information</t>
  </si>
  <si>
    <t>BR-HYBRID-02</t>
  </si>
  <si>
    <t>Fatal</t>
  </si>
  <si>
    <t>BR-HYBRID-03</t>
  </si>
  <si>
    <t>A PDF/A extension schema (XMP) following the structure definition in the corresponding specification SHALL be used.</t>
  </si>
  <si>
    <t>BR-HYBRID-04</t>
  </si>
  <si>
    <t>BR-HYBRID-05</t>
  </si>
  <si>
    <t>The schema namespace prefix in the XMP extension schema SHALL be fx</t>
  </si>
  <si>
    <t>BR-HYBRID-06</t>
  </si>
  <si>
    <t>The fx:DocumentType in the XMP instance SHALL be a value from the HybridDocumentType code list</t>
  </si>
  <si>
    <t>BR-HYBRID-07</t>
  </si>
  <si>
    <t>The fx:ConformanceLevel in the XMP instance SHALL be a value from the HybridConformanceType code list</t>
  </si>
  <si>
    <t>BR-HYBRID-08</t>
  </si>
  <si>
    <t>The fx:DocumentFileName in the XMP instance SHALL be a value defined in the HybridDocumentFilename code list</t>
  </si>
  <si>
    <t>BR-HYBRID-09</t>
  </si>
  <si>
    <t>The fx:Version in the XMP instance SHALL be a value defined in the HybridDocumentVersion codelist</t>
  </si>
  <si>
    <t>BR-HYBRID-10</t>
  </si>
  <si>
    <t>The fx:Version SHOULD be 1.0</t>
  </si>
  <si>
    <t>Warning</t>
  </si>
  <si>
    <t>BR-HYBRID-11</t>
  </si>
  <si>
    <t>The relationship between the embedded document and the PDF file SHOULD follow the table defined in the current specification</t>
  </si>
  <si>
    <t>BR-HYBRID-12</t>
  </si>
  <si>
    <t>The method of embedding the XML into the PDF SHALL conform as defined in the current specification in order to assure easy extraction of the machine readable XML file.</t>
  </si>
  <si>
    <t>BR-HYBRID-13</t>
  </si>
  <si>
    <t>The embedded file name SHALL be one of the values defined in the HybridDocumentFilename code list</t>
  </si>
  <si>
    <t>BR-HYBRID-14</t>
  </si>
  <si>
    <t>The embedded file name SHOULD match the fx:DocumentFileName</t>
  </si>
  <si>
    <t>BR-HYBRID-15</t>
  </si>
  <si>
    <t>The fx:ConformanceLevel SHOULD match the profile of the embedded XML document.</t>
  </si>
  <si>
    <t>BR-HYBRID-DE-01</t>
  </si>
  <si>
    <t>If the Buyer Country BT-40 is Germany and the Seller Country BT-55 is Germany the MINIMUM profile SHALL NOT be used</t>
  </si>
  <si>
    <t>BR-HYBRID-DE-02</t>
  </si>
  <si>
    <t>If the Buyer Country BT-40 is Germany and the Seller Country BT-55 is Germany the BASIC WL profile SHALL NOT be used</t>
  </si>
  <si>
    <t>BR-HYBRID-FR-01</t>
  </si>
  <si>
    <t>If the Buyer Country BT-40 is France and the Seller Country BT-55 is France the XRECHNUNG profile SHALL NOT be used</t>
  </si>
  <si>
    <t>Applicable</t>
  </si>
  <si>
    <t>Error level</t>
  </si>
  <si>
    <t>The URI in the extension schema SHALL be urn:factur-x:pdfa:CrossIndustryDocument:1p0#</t>
  </si>
  <si>
    <t>BR-FX-DE-01</t>
  </si>
  <si>
    <t>Supporting documents that are a base to verify the place, time and kind of the provided services or delivered goods must be provided in BG-24. Providing this information in the PDF itself, an additional embedded file in the PDF or an external document is not sufficient.</t>
  </si>
  <si>
    <t xml:space="preserve">No technical check possible. </t>
  </si>
  <si>
    <t>BR-FX-DE-02</t>
  </si>
  <si>
    <t>Ancillary services may be detailed in supporting documents. Main services must be detailed in the structured part (XML) of the invoice.</t>
  </si>
  <si>
    <t>BR-FX-DE-03</t>
  </si>
  <si>
    <t>Starting 2025-01-01 in Germany the XML embedded in the hybrid document is the invoice. If the XML is valid (successful validation of all business rules applicable to German legislation and requirements) and can be extracted from the PDF it is an valid e-invoice. Technical errors regarding the PDF/A-standard only have a warning severity and are no fatal errors. Nevertheless, the receiver of the invoice MAY ask the sender to provide an updated and corrected version complying to the PDF/A-standard.</t>
  </si>
  <si>
    <t>Modification of BR-HBYRID-03 from Fatal to Warning, if the Buyer Country BT-40 is Germany and the Seller Country BT-55 is Germany.</t>
  </si>
  <si>
    <t>Business Rules HYBRID - EN</t>
  </si>
  <si>
    <t>Business Rules HYBRID - FR</t>
  </si>
  <si>
    <t>Business Rules HYBRID - DE</t>
  </si>
  <si>
    <t>The PDF envelope of a hybrid document SHALL use the PDF/A-3 standard.Optionally, a PDF/A-4f file (ISO 19005-4, based on PDF 2.0 ISO 32000-2:2020) is allowed.</t>
  </si>
  <si>
    <t>Ein hybrides Dokument besteht aus einem maschinenlesbaren Austauschformat mit XML-Syntax und einem für Menschen lesbaren PDF-Umschlag.</t>
  </si>
  <si>
    <t>Es MUSS ein PDF/A-Extension-Schema (XMP) verwendet werden, das der Strukturdefinition in der entsprechenden Spezifikation folgt.</t>
  </si>
  <si>
    <t>Das Schema-Namespace-Präfix im XMP-Erweiterungsschema MUSS fx sein.</t>
  </si>
  <si>
    <t>Der fx:DocumentType in der XMP-Instanz MUSS ein Wert aus der HybridDocumentType-Codeliste sein</t>
  </si>
  <si>
    <t>Der fx:ConformanceLevel in der XMP-Instanz MUSS ein Wert aus der Codeliste HybridConformanceType sein</t>
  </si>
  <si>
    <t>Der fx:DocumentFileName in der XMP-Instanz MUSS ein in der Codeliste HybridDocumentFilename definierter Wert sein.</t>
  </si>
  <si>
    <t>Die fx:Version in der XMP-Instanz MUSS ein in der Codeliste HybridDocumentVersion definierter Wert sein.</t>
  </si>
  <si>
    <t>Die fx:Version SOLLTE 1.0 sein.</t>
  </si>
  <si>
    <t>Die Beziehung zwischen dem eingebetteten Dokument und der PDF-Datei SOLLTE der in der aktuellen Spezifikation definierten Tabelle folgen.</t>
  </si>
  <si>
    <t>Die Methode zur Einbettung des XML in das PDF MUSS der aktuellen Spezifikation entsprechen, um eine einfache Extraktion der maschinenlesbaren XML-Datei zu gewährleisten.</t>
  </si>
  <si>
    <t>Der eingebettete Dateiname MUSS einer der in der Codeliste HybridDocumentFilename definierten Werte sein.</t>
  </si>
  <si>
    <t>Der Dateiname der eingebetteten Datei SOLLTE mit dem fx:DocumentFileName übereinstimmen.</t>
  </si>
  <si>
    <t>Der fx:ConformanceLevel SOLLTE dem Profil des eingebetteten XML-Dokuments entsprechen.</t>
  </si>
  <si>
    <t>Wenn das Käuferland BT-40 Deutschland ist und das Verkäuferland BT-55 Deutschland ist, DARF das MINIMUM-Profil NICHT verwendet werden.</t>
  </si>
  <si>
    <t>Wenn das Käuferland BT-40 Deutschland und das Verkäuferland BT-55 Deutschland ist, DARF das Profil BASIC WL NICHT verwendet werden.</t>
  </si>
  <si>
    <t>Wenn das Käuferland BT-40 Frankreich ist und das Verkäuferland BT-55 Frankreich ist, DARF das Profil XRECHNUNG NICHT verwendet werden.</t>
  </si>
  <si>
    <t>Der URI im Erweiterungsschema MUSS lauten: urn:factur-x:pdfa:CrossIndustryDocument:1p0#</t>
  </si>
  <si>
    <t>Belege, die als Grundlage für den Nachweis von Ort, Zeit und Art der erbrachten Dienstleistungen oder gelieferten Waren dienen, müssen in BG-24 angegeben werden. Die Bereitstellung dieser Informationen im PDF selbst, einer zusätzlich eingebetteten Datei im PDF oder einem externen Dokument ist nicht ausreichend.</t>
  </si>
  <si>
    <t>Nebenleistungen können in eingbetteten Belegen dargestellt werden.  Hauptleistungen müssen im strukturierten Teil (XML) der Rechnung aufgeführt werden.</t>
  </si>
  <si>
    <t>Ab dem 01.01.2025 ist in Deutschland das in das Hybriddokument eingebettete XML die Rechnung. Wenn das XML gültig ist (erfolgreiche Validierung aller Geschäftsregeln, die für die nationale Anforderungen in Deutschland gelten) und aus dem PDF extrahiert werden kann, handelt es sich um eine gültige E-Rechnung. Technische Fehler in Bezug auf den PDF/A-Standard sind lediglich als Warnung zu beachten und sind keine schwerwiegenden Fehler. Dennoch KANN der Empfänger der Rechnung den Absender auffordern, eine aktualisierte und korrigierte Version zu liefern, die dem PDF/A-Standard entspricht.</t>
  </si>
  <si>
    <t>Keine technische Prüfung möglich.</t>
  </si>
  <si>
    <t>Änderung von BR-HBYRID-03 von Fatal auf Warnung, wenn das Käuferland BT-40 Deutschland und das Verkäuferland BT-55 Deutschland ist.</t>
  </si>
  <si>
    <t>Un document hybride se compose d'un format d'échange lisible par machine selon la syntaxe XML et d'une enveloppe PDF lisible par l'homme.</t>
  </si>
  <si>
    <t>L'enveloppe PDF d'un document hybride DOIT utiliser la norme PDF/A-3. En option, un fichier PDF/A-4f (ISO 19005-4, basé sur PDF 2.0 ISO 32000-2:2020) est autorisé.</t>
  </si>
  <si>
    <t>Un schéma d'extension PDF/A (XMP) conforme à la définition de la structure dans la spécification correspondante DOIT être utilisé.</t>
  </si>
  <si>
    <t xml:space="preserve"> L'URI du schéma d'extension DOIT être l'urn :factur-x:pdfa:CrossIndustryDocument:1p0#</t>
  </si>
  <si>
    <t>Le préfixe de l'espace de noms du schéma de l'extension XMP DOIT être fx.</t>
  </si>
  <si>
    <t>Le fx:DocumentType de l'instance XMP DOIT être une valeur de la liste de codes HybridDocumentType.</t>
  </si>
  <si>
    <t>Le fx:DocumentFileName de l'instance XMP DOIT être une valeur définie dans la liste de codes HybridDocumentFilename.</t>
  </si>
  <si>
    <t>Le fx:ConformanceLevel de l'instance XMP DOIT être une valeur de la liste de codes HybridConformanceType.</t>
  </si>
  <si>
    <t>La fx:Version de l'instance XMP DOIT être une valeur définie dans la liste de codes HybridDocumentVersion.</t>
  </si>
  <si>
    <t>La valeur fx:Version DEVRAIT être 1.0</t>
  </si>
  <si>
    <t>La relation entre le document de données de factures XML et le fichier PDF DEVRAIT suivre le tableau défini dans la spécification actuelle.</t>
  </si>
  <si>
    <t>La méthode d'incorporation du XML dans le PDF DOIT être conforme à la définition de la spécification actuelle afin d'assurer une extraction facile du fichier XML lisible par machine.</t>
  </si>
  <si>
    <t>Le nom du fichier incorporé DOIT être l'une des valeurs définies dans la liste de codes HybridDocumentFilename.</t>
  </si>
  <si>
    <t>Le nom du fichier incorporé DEVRAIT correspondre au fx:DocumentFileName</t>
  </si>
  <si>
    <t>Le fx:ConformanceLevel DOIT correspondre au profil du document XML incorporé.</t>
  </si>
  <si>
    <t>Si le pays de l'acheteur BT-40 est l'Allemagne et le pays du vendeur BT-55 est l'Allemagne, le profil MINIMUM NE DOIT PAS être utilisé.</t>
  </si>
  <si>
    <t>Si le pays de l'acheteur BT-40 est l'Allemagne et le pays du vendeur BT-55 est l'Allemagne, le profil BASIC WL NE DOIT PAS être utilisé.</t>
  </si>
  <si>
    <t>Si le pays de l'acheteur BT-40 est la France et le pays du vendeur BT-55 est la France, le profil XRECHNUNG NE DOIT PAS être utilisé.</t>
  </si>
  <si>
    <t>Les documents justificatifs permettant de vérifier le lieu, l'heure et la nature des services fournis ou des marchandises livrées doivent être fournis dans le BG-24. Fournir ces informations dans le PDF lui-même, dans un fichier supplémentaire intégré au PDF ou dans un document externe n'est pas suffisant.</t>
  </si>
  <si>
    <t>Les services auxiliaires peuvent être détaillés dans des documents annexes. Les services principaux doivent être détaillés dans la partie structurée (XML) de la facture.</t>
  </si>
  <si>
    <t>À partir du 2025-01-01 en Allemagne, le fichier XML intégré dans le document hybride est la facture. Si le XML est valide (validation réussie de toutes les règles commerciales applicables à la législation et aux exigences allemandes) et peut être extrait du PDF, il s'agit d'une facture électronique valide. Les erreurs techniques concernant la norme PDF/A n'ont qu'une gravité d'avertissement et ne sont pas des erreurs fatales. Néanmoins, le destinataire de la facture PEUT demander à l'expéditeur de fournir une version mise à jour et corrigée conforme à la norme PDF/A.</t>
  </si>
  <si>
    <t>Aucun contrôle technique possible.</t>
  </si>
  <si>
    <t>Aucun contrôle technique n'est possible.</t>
  </si>
  <si>
    <t>Modification de BR-HBYRID-03 de Fatal à Avertissement, si le pays acheteur BT-40 est l'Allemagne et le pays vendeur BT-55 est l'Allemagne.</t>
  </si>
  <si>
    <t>Der PDF-Umschlag eines hybriden Dokuments MUSS den PDF/A-3-Standard verwenden. Optional ist auch eine PDF/A-4f-Datei (ISO 19005-4, basierend auf PDF 2.0 ISO 32000-2:2020) zulässig.</t>
  </si>
  <si>
    <t>ID CTC-FR corrected</t>
  </si>
  <si>
    <t>ID CTC-FR
Reform</t>
  </si>
  <si>
    <t>BT-X-302-00</t>
  </si>
  <si>
    <t>BT-X-302-01</t>
  </si>
  <si>
    <t>BT-X-302-02</t>
  </si>
  <si>
    <t>ID Code corrected 302 instead of 299</t>
  </si>
  <si>
    <t>Change 1.0.07,3</t>
  </si>
  <si>
    <t>Factur-X 1.07.3</t>
  </si>
  <si>
    <t>EXT-FR-FE-92-1</t>
  </si>
  <si>
    <t>Change 1.0.07.3</t>
  </si>
  <si>
    <t>0239</t>
  </si>
  <si>
    <t>EAEU</t>
  </si>
  <si>
    <t>0240</t>
  </si>
  <si>
    <t>Register of legal persons (in French : Répertoire des personnes morales)</t>
  </si>
  <si>
    <t xml:space="preserve"> Self-billed corrective invoice, invoice type, Corrected</t>
  </si>
  <si>
    <t xml:space="preserve"> Factored Corrective Invoice, invoice type, Corrected</t>
  </si>
  <si>
    <t xml:space="preserve"> Self billed Factored corrective invoice, invoice type, Corrected</t>
  </si>
  <si>
    <t xml:space="preserve"> Self Prepayment invoice, invoice type, Original</t>
  </si>
  <si>
    <t xml:space="preserve"> Self billed factored invoice, invoice type, Original</t>
  </si>
  <si>
    <t xml:space="preserve"> Self billet factored Credit Note, Credit note type, Corrected</t>
  </si>
  <si>
    <t xml:space="preserve"> Prepayment credit note, credit note type, Corrected</t>
  </si>
  <si>
    <t>https://service.unece.org/trade/untdid/d24a/tred/tred1001.htm</t>
  </si>
  <si>
    <t>https://service.unece.org/trade/untdid/d24a/tred/tred1153.htm</t>
  </si>
  <si>
    <t>AXU</t>
  </si>
  <si>
    <t>Block Stowage Reference</t>
  </si>
  <si>
    <t>Reference to a collection of transport equipment (e.g. containers) which need to be stowed together.</t>
  </si>
  <si>
    <t>Transport mode not specified</t>
  </si>
  <si>
    <t>Transport mode has not been specified_x000D_
Notes:_x000D_
1) This code can be used when the mode is not known or when information on it is not available at the time of issuing the document concerned.</t>
  </si>
  <si>
    <t>Maritime transport</t>
  </si>
  <si>
    <t>Transport of goods and/or persons is by sea.</t>
  </si>
  <si>
    <t>Rail transport</t>
  </si>
  <si>
    <t>Transport of goods and/or persons is by rail.</t>
  </si>
  <si>
    <t>Road transport</t>
  </si>
  <si>
    <t>Transport of goods and/or persons is by road.</t>
  </si>
  <si>
    <t>Air transport</t>
  </si>
  <si>
    <t>Transport of goods and/or persons is by air.</t>
  </si>
  <si>
    <t>Mail</t>
  </si>
  <si>
    <t>Method to convey goods is by mail_x000D_
Notes:_x000D_
1) This code is provided for practical reasons, despite the fact that mail is not a genuine mode of transport. In many countries, the value of merchandise exported and imported by mail is considerable, but the exporter or importer concerned would be unable to state by which mode postal items had been conveyed.</t>
  </si>
  <si>
    <t>Multimodal transpo</t>
  </si>
  <si>
    <t>Method to convey goods and/or persons is by multimodal transport._x000D_
Notes:_x000D_
1) This code is provided for practical reasons, despite the fact that multimodal transport is not a genuine mode of transport. It can be used when goods are carried by at least two different modes from a place at which the goods are taken in charge by a transport operator to a place designated for delivery, on the basis of one transport contract. (Operations of pick-up and delivery of goods carried out in the performance of a single mode of transport, as defined in such a contract, shall not be considered as multimodal transport).</t>
  </si>
  <si>
    <t>Fixed transport installation</t>
  </si>
  <si>
    <t>Transport of item is via a fixed transport installation._x000D_
Notes:_x000D_
1) This code applies to installations for continuous transport such as pipelines, ropeways and electric power lines.</t>
  </si>
  <si>
    <t>Inland water transport</t>
  </si>
  <si>
    <t>Transport of goods and/or persons is by inland water.</t>
  </si>
  <si>
    <t>Transport mode not applicable</t>
  </si>
  <si>
    <t>The mode of transport is not applicable.</t>
  </si>
  <si>
    <t>UN/ECE Recommendation N°19 Transport mode codes</t>
  </si>
  <si>
    <t>https://service.unece.org/trade/untdid/d24a/tred/tred4461.htm</t>
  </si>
  <si>
    <t>https://service.unece.org/trade/untdid/d24a/tred/tred5189.htm</t>
  </si>
  <si>
    <t>https://service.unece.org/trade/untdid/d24a/tred/tred4451.htm</t>
  </si>
  <si>
    <t>https://service.unece.org/trade/untdid/d24a/tred/tred7143.htm</t>
  </si>
  <si>
    <t>Added 0154, 0158, 0240, removed 9901, name changed for 0096</t>
  </si>
  <si>
    <t>Repayment of expenditure is not an exemption in the sense of the VAT Directive but may be handled as such in the context of the EN16931.</t>
  </si>
  <si>
    <t>Fiscal ID for CII, for BT-32</t>
  </si>
  <si>
    <r>
      <t xml:space="preserve">VAT exempt for EEA intra-community supply of goods </t>
    </r>
    <r>
      <rPr>
        <sz val="11"/>
        <color rgb="FFFF0000"/>
        <rFont val="Calibri"/>
        <family val="2"/>
      </rPr>
      <t>and services</t>
    </r>
  </si>
  <si>
    <t>The Danish Business Authority - P-number (DK:P)</t>
  </si>
  <si>
    <t>Identification number of economic subjects: (ICO)</t>
  </si>
  <si>
    <t>Identification number of economic subject (ICO) Act on State Statistics of 29 November 2001, § 27</t>
  </si>
  <si>
    <t>VATEX-FR-CGI261-1</t>
  </si>
  <si>
    <t>Exempt based on 1 of article 261 of the Code Général des Impôts (CGI ; General tax code)</t>
  </si>
  <si>
    <t>Only for domestic invoicing in France</t>
  </si>
  <si>
    <t>VATEX-FR-CGI261-2</t>
  </si>
  <si>
    <t>Exempt based on 2 of article 261 of the Code Général des Impôts (CGI ; General tax code)</t>
  </si>
  <si>
    <t>VATEX-FR-CGI261-3</t>
  </si>
  <si>
    <t>Exempt based on 3 of article 261 of the Code Général des Impôts (CGI ; General tax code)</t>
  </si>
  <si>
    <t>VATEX-FR-CGI261-4</t>
  </si>
  <si>
    <t>Exempt based on 4 of article 261 of the Code Général des Impôts (CGI ; General tax code)</t>
  </si>
  <si>
    <t>VATEX-FR-CGI261-5</t>
  </si>
  <si>
    <t>Exempt based on 5 of article 261 of the Code Général des Impôts (CGI ; General tax code) </t>
  </si>
  <si>
    <t>VATEX-FR-CGI261-7</t>
  </si>
  <si>
    <t>Exempt based on 7 of article 261 of the Code Général des Impôts (CGI ; General tax code)</t>
  </si>
  <si>
    <t>VATEX-FR-CGI261-8</t>
  </si>
  <si>
    <t>Exempt based on 8 of article 261 of the Code Général des Impôts (CGI ; General tax code)</t>
  </si>
  <si>
    <t>VATEX-FR-CGI261A</t>
  </si>
  <si>
    <t>Exempt based on article 261 A of the Code Général des Impôts (CGI ; General tax code)</t>
  </si>
  <si>
    <t>VATEX-FR-CGI261B</t>
  </si>
  <si>
    <t>Exempt based on article 261 B of the Code Général des Impôts (CGI ; General tax code)</t>
  </si>
  <si>
    <t>VATEX-FR-CGI261C-1</t>
  </si>
  <si>
    <t>Exempt based on 1° of article 261 C of the Code Général des Impôts (CGI ; General tax code)</t>
  </si>
  <si>
    <t>VATEX-FR-CGI261C-2</t>
  </si>
  <si>
    <t>Exempt based on 2° of article 261 C of the Code Général des Impôts (CGI ; General tax code)</t>
  </si>
  <si>
    <t>VATEX-FR-CGI261C-3</t>
  </si>
  <si>
    <t>Exempt based on 3° of article 261 C of the Code Général des Impôts (CGI ; General tax code)</t>
  </si>
  <si>
    <t>VATEX-FR-CGI261D-1</t>
  </si>
  <si>
    <t>Exempt based on 1° of article 261 D of the Code Général des Impôts (CGI ; General tax code)</t>
  </si>
  <si>
    <t>VATEX-FR-CGI261D-1BIS</t>
  </si>
  <si>
    <t>Exempt based on 1°bis of article 261 D of the Code Général des Impôts (CGI ; General tax code)</t>
  </si>
  <si>
    <t>VATEX-FR-CGI261D-2</t>
  </si>
  <si>
    <t>Exempt based on 2° of article 261 D of the Code Général des Impôts (CGI ; General tax code)</t>
  </si>
  <si>
    <t>VATEX-FR-CGI261D-3</t>
  </si>
  <si>
    <t>Exempt based on 3° of article 261 D of the Code Général des Impôts (CGI ; General tax code)
Exonération de TVA - Article 261 D-3° du Code Général des Impôts </t>
  </si>
  <si>
    <t>VATEX-FR-CGI261D-4</t>
  </si>
  <si>
    <t>Exempt based on 4° of article 261 D of the Code Général des Impôts (CGI ; General tax code)</t>
  </si>
  <si>
    <t>VATEX-FR-CGI261E-1</t>
  </si>
  <si>
    <t>Exempt based on 1° of article 261 E of the Code Général des Impôts (CGI ; General tax code)</t>
  </si>
  <si>
    <t>VATEX-FR-CGI261E-2</t>
  </si>
  <si>
    <t>Exempt based on 2° of article 261 E of the Code Général des Impôts (CGI ; General tax code)</t>
  </si>
  <si>
    <t>VATEX-FR-CGI277A</t>
  </si>
  <si>
    <t>Exempt based on article 277 A of the Code Général des Impôts (CGI ; General tax code)</t>
  </si>
  <si>
    <t>VATEX-FR-CGI275</t>
  </si>
  <si>
    <t>Exempt based on article 275 of the Code Général des Impôts (CGI ; General tax code)</t>
  </si>
  <si>
    <t>VATEX-FR-298SEXDECIESA</t>
  </si>
  <si>
    <t>Exempt based on article 298 sexdecies A of the Code Général des Impôts (CGI ; General tax code)</t>
  </si>
  <si>
    <t>VATEX-FR-CGI295</t>
  </si>
  <si>
    <t>Exempt based on article 295 of the Code Général des Impôts (CGI ; General tax code)</t>
  </si>
  <si>
    <t>VATEX-FR-AE</t>
  </si>
  <si>
    <t>Exempt based on 2 of article 283 of the Code Général des Impôts (CGI ; General tax code)</t>
  </si>
  <si>
    <t>PPI</t>
  </si>
  <si>
    <t>Phytosanitary Passport identifier</t>
  </si>
  <si>
    <t>A string providing the phytosanitary passport identifier related to the trade item.</t>
  </si>
  <si>
    <t>BR-S-1</t>
  </si>
  <si>
    <t>BR-S-2</t>
  </si>
  <si>
    <t>BR-S-3</t>
  </si>
  <si>
    <t>BR-S-4</t>
  </si>
  <si>
    <t>BR-S-5</t>
  </si>
  <si>
    <t>BR-S-6</t>
  </si>
  <si>
    <t>BR-S-7</t>
  </si>
  <si>
    <t>BR-S-8</t>
  </si>
  <si>
    <t>BR-S-9</t>
  </si>
  <si>
    <t>BR-Z-1</t>
  </si>
  <si>
    <t>BR-Z-2</t>
  </si>
  <si>
    <t>BR-Z-3</t>
  </si>
  <si>
    <t>BR-Z-4</t>
  </si>
  <si>
    <t>BR-Z-5</t>
  </si>
  <si>
    <t>BR-Z-6</t>
  </si>
  <si>
    <t>BR-Z-7</t>
  </si>
  <si>
    <t>BR-Z-8</t>
  </si>
  <si>
    <t>BR-Z-9</t>
  </si>
  <si>
    <t>BR-E-1</t>
  </si>
  <si>
    <t>BR-E-2</t>
  </si>
  <si>
    <t>BR-E-3</t>
  </si>
  <si>
    <t>BR-E-4</t>
  </si>
  <si>
    <t>BR-E-5</t>
  </si>
  <si>
    <t>BR-E-6</t>
  </si>
  <si>
    <t>BR-E-7</t>
  </si>
  <si>
    <t>BR-E-8</t>
  </si>
  <si>
    <t>BR-E-9</t>
  </si>
  <si>
    <t>BR-AE-1</t>
  </si>
  <si>
    <t>BR-AE-2</t>
  </si>
  <si>
    <t>BR-AE-3</t>
  </si>
  <si>
    <t>BR-AE-4</t>
  </si>
  <si>
    <t>BR-AE-5</t>
  </si>
  <si>
    <t>BR-AE-6</t>
  </si>
  <si>
    <t>BR-AE-7</t>
  </si>
  <si>
    <t>BR-AE-8</t>
  </si>
  <si>
    <t>BR-AE-9</t>
  </si>
  <si>
    <t>BR-IC-1</t>
  </si>
  <si>
    <t>BR-IC-2</t>
  </si>
  <si>
    <t>BR-IC-3</t>
  </si>
  <si>
    <t>BR-IC-4</t>
  </si>
  <si>
    <t>BR-IC-5</t>
  </si>
  <si>
    <t>BR-IC-6</t>
  </si>
  <si>
    <t>BR-IC-7</t>
  </si>
  <si>
    <t>BR-IC-8</t>
  </si>
  <si>
    <t>BR-IC-9</t>
  </si>
  <si>
    <t>BR-G-1</t>
  </si>
  <si>
    <t>BR-G-2</t>
  </si>
  <si>
    <t>BR-G-3</t>
  </si>
  <si>
    <t>BR-G-4</t>
  </si>
  <si>
    <t>BR-G-5</t>
  </si>
  <si>
    <t>BR-G-6</t>
  </si>
  <si>
    <t>BR-G-7</t>
  </si>
  <si>
    <t>BR-G-8</t>
  </si>
  <si>
    <t>BR-G-9</t>
  </si>
  <si>
    <t>BR-O-1</t>
  </si>
  <si>
    <t>BR-O-2</t>
  </si>
  <si>
    <t>BR-O-3</t>
  </si>
  <si>
    <t>BR-O-4</t>
  </si>
  <si>
    <t>BR-O-5</t>
  </si>
  <si>
    <t>BR-O-6</t>
  </si>
  <si>
    <t>BR-O-7</t>
  </si>
  <si>
    <t>BR-O-8</t>
  </si>
  <si>
    <t>BR-O-9</t>
  </si>
  <si>
    <t>BR-AF-1</t>
  </si>
  <si>
    <t>BR-AF-2</t>
  </si>
  <si>
    <t>BR-AF-3</t>
  </si>
  <si>
    <t>BR-AF-4</t>
  </si>
  <si>
    <t>BR-AF-5</t>
  </si>
  <si>
    <t>BR-AF-6</t>
  </si>
  <si>
    <t>BR-AF-7</t>
  </si>
  <si>
    <t>BR-AF-8</t>
  </si>
  <si>
    <t>BR-AF-9</t>
  </si>
  <si>
    <t>BR-AG-1</t>
  </si>
  <si>
    <t>BR-AG-2</t>
  </si>
  <si>
    <t>BR-AG-3</t>
  </si>
  <si>
    <t>BR-AG-4</t>
  </si>
  <si>
    <t>BR-AG-5</t>
  </si>
  <si>
    <t>BR-AG-6</t>
  </si>
  <si>
    <t>BR-AG-7</t>
  </si>
  <si>
    <t>BR-AG-8</t>
  </si>
  <si>
    <t>BR-AG-9</t>
  </si>
  <si>
    <t>BR-1</t>
  </si>
  <si>
    <t>BR-2</t>
  </si>
  <si>
    <t>BR-3</t>
  </si>
  <si>
    <t>BR-4</t>
  </si>
  <si>
    <t>BR-5</t>
  </si>
  <si>
    <t>BR-6</t>
  </si>
  <si>
    <t>BR-7</t>
  </si>
  <si>
    <t>BR-8</t>
  </si>
  <si>
    <t>BR-9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</si>
</sst>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0.00\ _€"/>
  </numFmts>
  <fonts count="10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0"/>
      <name val="Calibri"/>
      <family val="2"/>
      <scheme val="minor"/>
    </font>
    <font>
      <sz val="12"/>
      <color theme="0"/>
      <name val="Calibri"/>
      <family val="2"/>
      <scheme val="minor"/>
    </font>
    <font>
      <sz val="11"/>
      <color theme="1"/>
      <name val="Calibri"/>
      <family val="2"/>
      <scheme val="minor"/>
    </font>
    <font>
      <sz val="11"/>
      <color theme="1"/>
      <name val="Calibri (Corps)"/>
    </font>
    <font>
      <sz val="10"/>
      <color theme="1"/>
      <name val="Calibri (Corps)"/>
    </font>
    <font>
      <sz val="9"/>
      <color theme="1"/>
      <name val="Calibri (Corps)"/>
    </font>
    <font>
      <sz val="16"/>
      <color theme="1"/>
      <name val="Calibri"/>
      <family val="2"/>
      <scheme val="minor"/>
    </font>
    <font>
      <sz val="10"/>
      <color theme="1"/>
      <name val="Calibri"/>
      <family val="2"/>
      <scheme val="minor"/>
    </font>
    <font>
      <b/>
      <sz val="16"/>
      <color theme="0"/>
      <name val="Calibri"/>
      <family val="2"/>
      <scheme val="minor"/>
    </font>
    <font>
      <b/>
      <sz val="10"/>
      <color theme="0"/>
      <name val="Calibri"/>
      <family val="2"/>
      <scheme val="minor"/>
    </font>
    <font>
      <b/>
      <sz val="16"/>
      <color theme="1"/>
      <name val="Calibri"/>
      <family val="2"/>
      <scheme val="minor"/>
    </font>
    <font>
      <b/>
      <sz val="9"/>
      <color rgb="FF000000"/>
      <name val="Calibri"/>
      <family val="2"/>
      <scheme val="minor"/>
    </font>
    <font>
      <b/>
      <sz val="10"/>
      <color theme="1"/>
      <name val="Calibri"/>
      <family val="2"/>
      <scheme val="minor"/>
    </font>
    <font>
      <b/>
      <sz val="12"/>
      <color rgb="FF000000"/>
      <name val="Calibri"/>
      <family val="2"/>
      <scheme val="minor"/>
    </font>
    <font>
      <sz val="10"/>
      <color theme="1"/>
      <name val="Calibri"/>
      <family val="2"/>
    </font>
    <font>
      <b/>
      <sz val="10"/>
      <color theme="1"/>
      <name val="Calibri (Corps)"/>
    </font>
    <font>
      <sz val="11"/>
      <color theme="0"/>
      <name val="Calibri (Corps)"/>
    </font>
    <font>
      <b/>
      <sz val="11"/>
      <color theme="0"/>
      <name val="Calibri (Corps)"/>
    </font>
    <font>
      <b/>
      <sz val="10"/>
      <color theme="0"/>
      <name val="Calibri (Corps)"/>
    </font>
    <font>
      <sz val="10"/>
      <color theme="0"/>
      <name val="Calibri (Corps)"/>
    </font>
    <font>
      <sz val="11"/>
      <color theme="0"/>
      <name val="Calibri"/>
      <family val="2"/>
      <scheme val="minor"/>
    </font>
    <font>
      <i/>
      <sz val="11"/>
      <color theme="1"/>
      <name val="Calibri (Corps)"/>
    </font>
    <font>
      <b/>
      <sz val="11"/>
      <color theme="1"/>
      <name val="Calibri (Corps)"/>
    </font>
    <font>
      <b/>
      <i/>
      <sz val="11"/>
      <color theme="1"/>
      <name val="Calibri (Corps)"/>
    </font>
    <font>
      <sz val="11"/>
      <color rgb="FF000000"/>
      <name val="Calibri (Corps)"/>
    </font>
    <font>
      <sz val="11"/>
      <color rgb="FF000000"/>
      <name val="Calibri"/>
      <family val="2"/>
      <scheme val="minor"/>
    </font>
    <font>
      <sz val="11"/>
      <name val="Calibri (Corps)"/>
    </font>
    <font>
      <sz val="9"/>
      <color theme="1"/>
      <name val="Calibri"/>
      <family val="2"/>
      <scheme val="minor"/>
    </font>
    <font>
      <b/>
      <sz val="11"/>
      <color rgb="FF000000"/>
      <name val="Calibri (Corps)"/>
    </font>
    <font>
      <b/>
      <sz val="11"/>
      <name val="Calibri (Corps)"/>
    </font>
    <font>
      <b/>
      <sz val="10"/>
      <name val="Calibri (Corps)"/>
    </font>
    <font>
      <b/>
      <i/>
      <sz val="11"/>
      <name val="Calibri (Corps)"/>
    </font>
    <font>
      <b/>
      <sz val="10"/>
      <color rgb="FF000000"/>
      <name val="Calibri"/>
      <family val="2"/>
      <scheme val="minor"/>
    </font>
    <font>
      <sz val="18"/>
      <color rgb="FFFF0000"/>
      <name val="Calibri"/>
      <family val="2"/>
      <scheme val="minor"/>
    </font>
    <font>
      <sz val="8"/>
      <name val="Calibri"/>
      <family val="2"/>
      <scheme val="minor"/>
    </font>
    <font>
      <b/>
      <sz val="12"/>
      <color theme="1"/>
      <name val="Calibri"/>
      <family val="2"/>
      <scheme val="minor"/>
    </font>
    <font>
      <u/>
      <sz val="11"/>
      <color theme="10"/>
      <name val="Calibri"/>
      <family val="2"/>
      <scheme val="minor"/>
    </font>
    <font>
      <b/>
      <sz val="11"/>
      <color theme="1"/>
      <name val="Calibri"/>
      <family val="2"/>
      <scheme val="minor"/>
    </font>
    <font>
      <i/>
      <sz val="10"/>
      <color theme="1"/>
      <name val="Calibri"/>
      <family val="2"/>
      <scheme val="minor"/>
    </font>
    <font>
      <sz val="10"/>
      <name val="Calibri"/>
      <family val="2"/>
      <scheme val="minor"/>
    </font>
    <font>
      <sz val="10"/>
      <color rgb="FF000000"/>
      <name val="Calibri"/>
      <family val="2"/>
      <scheme val="minor"/>
    </font>
    <font>
      <b/>
      <i/>
      <sz val="14"/>
      <color theme="1"/>
      <name val="Calibri"/>
      <family val="2"/>
      <scheme val="minor"/>
    </font>
    <font>
      <b/>
      <i/>
      <sz val="10"/>
      <color rgb="FFC00000"/>
      <name val="Calibri"/>
      <family val="2"/>
      <scheme val="minor"/>
    </font>
    <font>
      <b/>
      <i/>
      <sz val="10"/>
      <color theme="3"/>
      <name val="Calibri"/>
      <family val="2"/>
      <scheme val="minor"/>
    </font>
    <font>
      <b/>
      <i/>
      <sz val="9"/>
      <color theme="3"/>
      <name val="Calibri"/>
      <family val="2"/>
      <scheme val="minor"/>
    </font>
    <font>
      <b/>
      <i/>
      <sz val="9"/>
      <color rgb="FFC00000"/>
      <name val="Calibri"/>
      <family val="2"/>
      <scheme val="minor"/>
    </font>
    <font>
      <b/>
      <i/>
      <sz val="9"/>
      <color theme="5" tint="-0.499984740745262"/>
      <name val="Calibri"/>
      <family val="2"/>
      <scheme val="minor"/>
    </font>
    <font>
      <sz val="9"/>
      <color theme="1"/>
      <name val="Wingdings"/>
      <charset val="2"/>
    </font>
    <font>
      <i/>
      <sz val="10"/>
      <color theme="7" tint="-0.499984740745262"/>
      <name val="Calibri"/>
      <family val="2"/>
      <scheme val="minor"/>
    </font>
    <font>
      <b/>
      <i/>
      <u/>
      <sz val="9"/>
      <color theme="3"/>
      <name val="Calibri"/>
      <family val="2"/>
      <scheme val="minor"/>
    </font>
    <font>
      <b/>
      <i/>
      <sz val="9"/>
      <color theme="7" tint="-0.499984740745262"/>
      <name val="Calibri"/>
      <family val="2"/>
      <scheme val="minor"/>
    </font>
    <font>
      <b/>
      <sz val="9"/>
      <color theme="1"/>
      <name val="Calibri"/>
      <family val="2"/>
      <scheme val="minor"/>
    </font>
    <font>
      <i/>
      <sz val="9"/>
      <color theme="3"/>
      <name val="Calibri"/>
      <family val="2"/>
      <scheme val="minor"/>
    </font>
    <font>
      <i/>
      <sz val="9"/>
      <color theme="1"/>
      <name val="Calibri"/>
      <family val="2"/>
      <scheme val="minor"/>
    </font>
    <font>
      <b/>
      <sz val="9"/>
      <color rgb="FFC00000"/>
      <name val="Calibri"/>
      <family val="2"/>
      <scheme val="minor"/>
    </font>
    <font>
      <b/>
      <sz val="10"/>
      <color theme="5" tint="-0.499984740745262"/>
      <name val="Calibri"/>
      <family val="2"/>
      <scheme val="minor"/>
    </font>
    <font>
      <i/>
      <sz val="9"/>
      <color rgb="FFC00000"/>
      <name val="Calibri"/>
      <family val="2"/>
      <scheme val="minor"/>
    </font>
    <font>
      <i/>
      <sz val="8"/>
      <color theme="7" tint="-0.499984740745262"/>
      <name val="Calibri"/>
      <family val="2"/>
      <scheme val="minor"/>
    </font>
    <font>
      <b/>
      <i/>
      <sz val="8"/>
      <color theme="7" tint="-0.499984740745262"/>
      <name val="Calibri"/>
      <family val="2"/>
      <scheme val="minor"/>
    </font>
    <font>
      <b/>
      <sz val="10"/>
      <color rgb="FFC00000"/>
      <name val="Calibri"/>
      <family val="2"/>
      <scheme val="minor"/>
    </font>
    <font>
      <sz val="10"/>
      <color theme="3"/>
      <name val="Calibri"/>
      <family val="2"/>
      <scheme val="minor"/>
    </font>
    <font>
      <b/>
      <sz val="10"/>
      <color theme="3"/>
      <name val="Calibri"/>
      <family val="2"/>
      <scheme val="minor"/>
    </font>
    <font>
      <b/>
      <i/>
      <sz val="11"/>
      <color theme="7" tint="-0.499984740745262"/>
      <name val="Calibri"/>
      <family val="2"/>
      <scheme val="minor"/>
    </font>
    <font>
      <b/>
      <sz val="11"/>
      <color theme="7" tint="-0.499984740745262"/>
      <name val="Calibri"/>
      <family val="2"/>
      <scheme val="minor"/>
    </font>
    <font>
      <i/>
      <sz val="8"/>
      <color theme="3"/>
      <name val="Calibri"/>
      <family val="2"/>
      <scheme val="minor"/>
    </font>
    <font>
      <b/>
      <i/>
      <sz val="8"/>
      <color theme="3"/>
      <name val="Calibri"/>
      <family val="2"/>
      <scheme val="minor"/>
    </font>
    <font>
      <b/>
      <sz val="9"/>
      <color theme="3"/>
      <name val="Calibri"/>
      <family val="2"/>
      <scheme val="minor"/>
    </font>
    <font>
      <sz val="9"/>
      <color theme="3"/>
      <name val="Calibri"/>
      <family val="2"/>
      <scheme val="minor"/>
    </font>
    <font>
      <sz val="8"/>
      <color theme="1"/>
      <name val="Calibri"/>
      <family val="2"/>
      <scheme val="minor"/>
    </font>
    <font>
      <b/>
      <sz val="8"/>
      <color theme="7" tint="-0.499984740745262"/>
      <name val="Calibri"/>
      <family val="2"/>
      <scheme val="minor"/>
    </font>
    <font>
      <sz val="8"/>
      <color theme="7" tint="-0.499984740745262"/>
      <name val="Calibri"/>
      <family val="2"/>
      <scheme val="minor"/>
    </font>
    <font>
      <b/>
      <sz val="8"/>
      <color rgb="FF000000"/>
      <name val="Tahoma"/>
      <family val="2"/>
    </font>
    <font>
      <sz val="8"/>
      <color rgb="FF000000"/>
      <name val="Tahoma"/>
      <family val="2"/>
    </font>
    <font>
      <b/>
      <sz val="11"/>
      <name val="Calibri"/>
      <family val="2"/>
    </font>
    <font>
      <b/>
      <sz val="11"/>
      <color indexed="65"/>
      <name val="Calibri"/>
      <family val="2"/>
    </font>
    <font>
      <sz val="11"/>
      <color theme="1"/>
      <name val="Calibri"/>
      <family val="2"/>
    </font>
    <font>
      <u/>
      <sz val="11"/>
      <color theme="10"/>
      <name val="Calibri"/>
      <family val="2"/>
    </font>
    <font>
      <sz val="9"/>
      <color theme="1"/>
      <name val="Calibri"/>
      <family val="2"/>
    </font>
    <font>
      <u/>
      <sz val="12"/>
      <color theme="10"/>
      <name val="Calibri"/>
      <family val="2"/>
    </font>
    <font>
      <b/>
      <sz val="11"/>
      <color theme="1"/>
      <name val="Calibri"/>
      <family val="2"/>
    </font>
    <font>
      <sz val="12"/>
      <color theme="1"/>
      <name val="Calibri"/>
      <family val="2"/>
    </font>
    <font>
      <b/>
      <sz val="11"/>
      <color rgb="FFC00000"/>
      <name val="Calibri"/>
      <family val="2"/>
    </font>
    <font>
      <b/>
      <sz val="10"/>
      <color theme="1"/>
      <name val="Calibri"/>
      <family val="2"/>
    </font>
    <font>
      <b/>
      <sz val="12"/>
      <color theme="0"/>
      <name val="Calibri"/>
      <family val="2"/>
    </font>
    <font>
      <b/>
      <sz val="11"/>
      <color theme="0"/>
      <name val="Calibri"/>
      <family val="2"/>
    </font>
    <font>
      <b/>
      <sz val="12"/>
      <color theme="1"/>
      <name val="Calibri"/>
      <family val="2"/>
    </font>
    <font>
      <i/>
      <sz val="10"/>
      <color theme="1"/>
      <name val="Calibri"/>
      <family val="2"/>
    </font>
    <font>
      <sz val="11"/>
      <name val="Calibri"/>
      <family val="2"/>
    </font>
    <font>
      <sz val="10"/>
      <name val="Calibri"/>
      <family val="2"/>
    </font>
    <font>
      <b/>
      <sz val="10"/>
      <name val="Calibri"/>
      <family val="2"/>
    </font>
    <font>
      <sz val="11"/>
      <color rgb="FF3D4756"/>
      <name val="Calibri"/>
      <family val="2"/>
    </font>
    <font>
      <i/>
      <sz val="11"/>
      <name val="Calibri"/>
      <family val="2"/>
    </font>
    <font>
      <i/>
      <sz val="10"/>
      <name val="Calibri"/>
      <family val="2"/>
    </font>
    <font>
      <sz val="11"/>
      <color rgb="FFFF0000"/>
      <name val="Calibri"/>
      <family val="2"/>
    </font>
    <font>
      <i/>
      <sz val="11"/>
      <color theme="1"/>
      <name val="Calibri"/>
      <family val="2"/>
    </font>
    <font>
      <b/>
      <i/>
      <sz val="10"/>
      <name val="Calibri"/>
      <family val="2"/>
    </font>
  </fonts>
  <fills count="58">
    <fill>
      <patternFill patternType="none"/>
    </fill>
    <fill>
      <patternFill patternType="gray125"/>
    </fill>
    <fill>
      <patternFill patternType="solid">
        <fgColor rgb="FFFB85A1"/>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rgb="FFAF5D72"/>
        <bgColor indexed="64"/>
      </patternFill>
    </fill>
    <fill>
      <patternFill patternType="solid">
        <fgColor theme="6" tint="0.59999389629810485"/>
        <bgColor rgb="FFE2EFD9"/>
      </patternFill>
    </fill>
    <fill>
      <patternFill patternType="solid">
        <fgColor theme="6" tint="-0.249977111117893"/>
        <bgColor indexed="64"/>
      </patternFill>
    </fill>
    <fill>
      <patternFill patternType="solid">
        <fgColor theme="6"/>
        <bgColor indexed="64"/>
      </patternFill>
    </fill>
    <fill>
      <patternFill patternType="solid">
        <fgColor theme="6" tint="0.59999389629810485"/>
        <bgColor indexed="64"/>
      </patternFill>
    </fill>
    <fill>
      <patternFill patternType="solid">
        <fgColor rgb="FFFFC000"/>
        <bgColor rgb="FF000000"/>
      </patternFill>
    </fill>
    <fill>
      <patternFill patternType="solid">
        <fgColor theme="6" tint="0.39997558519241921"/>
        <bgColor indexed="64"/>
      </patternFill>
    </fill>
    <fill>
      <patternFill patternType="solid">
        <fgColor rgb="FFE37893"/>
        <bgColor indexed="64"/>
      </patternFill>
    </fill>
    <fill>
      <patternFill patternType="solid">
        <fgColor theme="5"/>
        <bgColor indexed="64"/>
      </patternFill>
    </fill>
    <fill>
      <patternFill patternType="solid">
        <fgColor rgb="FFCC6C85"/>
        <bgColor indexed="64"/>
      </patternFill>
    </fill>
    <fill>
      <patternFill patternType="solid">
        <fgColor rgb="FFFC84A1"/>
        <bgColor indexed="64"/>
      </patternFill>
    </fill>
    <fill>
      <patternFill patternType="solid">
        <fgColor rgb="FFE2EFD9"/>
        <bgColor rgb="FFE2EFD9"/>
      </patternFill>
    </fill>
    <fill>
      <patternFill patternType="solid">
        <fgColor theme="5" tint="0.59999389629810485"/>
        <bgColor indexed="64"/>
      </patternFill>
    </fill>
    <fill>
      <patternFill patternType="solid">
        <fgColor theme="9" tint="0.79998168889431442"/>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7"/>
        <bgColor indexed="64"/>
      </patternFill>
    </fill>
    <fill>
      <patternFill patternType="solid">
        <fgColor rgb="FFA4566B"/>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8"/>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59999389629810485"/>
        <bgColor indexed="64"/>
      </patternFill>
    </fill>
    <fill>
      <patternFill patternType="solid">
        <fgColor rgb="FFD9D9D9"/>
        <bgColor rgb="FF000000"/>
      </patternFill>
    </fill>
    <fill>
      <patternFill patternType="solid">
        <fgColor theme="0" tint="-4.9989318521683403E-2"/>
        <bgColor rgb="FF000000"/>
      </patternFill>
    </fill>
    <fill>
      <patternFill patternType="solid">
        <fgColor theme="0" tint="-0.34998626667073579"/>
        <bgColor rgb="FF000000"/>
      </patternFill>
    </fill>
    <fill>
      <patternFill patternType="solid">
        <fgColor rgb="FFFC85A1"/>
        <bgColor indexed="64"/>
      </patternFill>
    </fill>
    <fill>
      <patternFill patternType="solid">
        <fgColor theme="7" tint="0.59999389629810485"/>
        <bgColor indexed="64"/>
      </patternFill>
    </fill>
    <fill>
      <patternFill patternType="solid">
        <fgColor rgb="FFE37893"/>
        <bgColor rgb="FF000000"/>
      </patternFill>
    </fill>
    <fill>
      <patternFill patternType="solid">
        <fgColor theme="5" tint="0.39997558519241921"/>
        <bgColor indexed="64"/>
      </patternFill>
    </fill>
    <fill>
      <patternFill patternType="solid">
        <fgColor theme="7" tint="0.39997558519241921"/>
        <bgColor rgb="FF000000"/>
      </patternFill>
    </fill>
    <fill>
      <patternFill patternType="solid">
        <fgColor rgb="FFBFBFBF"/>
        <bgColor indexed="64"/>
      </patternFill>
    </fill>
    <fill>
      <patternFill patternType="solid">
        <fgColor rgb="FFFFFFFF"/>
        <bgColor indexed="64"/>
      </patternFill>
    </fill>
    <fill>
      <patternFill patternType="solid">
        <fgColor rgb="FFFFE699"/>
        <bgColor rgb="FF000000"/>
      </patternFill>
    </fill>
    <fill>
      <patternFill patternType="solid">
        <fgColor theme="6" tint="0.79998168889431442"/>
        <bgColor indexed="64"/>
      </patternFill>
    </fill>
    <fill>
      <patternFill patternType="solid">
        <fgColor rgb="FF1F4E79"/>
        <bgColor rgb="FF2F5597"/>
      </patternFill>
    </fill>
    <fill>
      <patternFill patternType="solid">
        <fgColor rgb="FFFFFF00"/>
        <bgColor indexed="64"/>
      </patternFill>
    </fill>
    <fill>
      <patternFill patternType="solid">
        <fgColor theme="9" tint="0.59999389629810485"/>
        <bgColor indexed="64"/>
      </patternFill>
    </fill>
  </fills>
  <borders count="139">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bottom/>
      <diagonal/>
    </border>
    <border>
      <left/>
      <right style="medium">
        <color auto="1"/>
      </right>
      <top style="medium">
        <color auto="1"/>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right style="thin">
        <color auto="1"/>
      </right>
      <top style="medium">
        <color auto="1"/>
      </top>
      <bottom/>
      <diagonal/>
    </border>
    <border>
      <left style="thin">
        <color auto="1"/>
      </left>
      <right/>
      <top style="medium">
        <color auto="1"/>
      </top>
      <bottom style="hair">
        <color auto="1"/>
      </bottom>
      <diagonal/>
    </border>
    <border>
      <left style="medium">
        <color auto="1"/>
      </left>
      <right style="hair">
        <color auto="1"/>
      </right>
      <top style="hair">
        <color auto="1"/>
      </top>
      <bottom style="hair">
        <color auto="1"/>
      </bottom>
      <diagonal/>
    </border>
    <border>
      <left style="hair">
        <color indexed="64"/>
      </left>
      <right style="hair">
        <color indexed="64"/>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hair">
        <color auto="1"/>
      </top>
      <bottom style="hair">
        <color auto="1"/>
      </bottom>
      <diagonal/>
    </border>
    <border>
      <left style="medium">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right style="thin">
        <color auto="1"/>
      </right>
      <top style="hair">
        <color auto="1"/>
      </top>
      <bottom/>
      <diagonal/>
    </border>
    <border>
      <left style="thin">
        <color auto="1"/>
      </left>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medium">
        <color auto="1"/>
      </right>
      <top style="hair">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hair">
        <color auto="1"/>
      </top>
      <bottom style="double">
        <color auto="1"/>
      </bottom>
      <diagonal/>
    </border>
    <border>
      <left style="medium">
        <color auto="1"/>
      </left>
      <right style="hair">
        <color auto="1"/>
      </right>
      <top style="hair">
        <color auto="1"/>
      </top>
      <bottom style="double">
        <color auto="1"/>
      </bottom>
      <diagonal/>
    </border>
    <border>
      <left style="hair">
        <color auto="1"/>
      </left>
      <right style="medium">
        <color auto="1"/>
      </right>
      <top style="hair">
        <color auto="1"/>
      </top>
      <bottom style="double">
        <color auto="1"/>
      </bottom>
      <diagonal/>
    </border>
    <border>
      <left style="medium">
        <color auto="1"/>
      </left>
      <right style="medium">
        <color auto="1"/>
      </right>
      <top/>
      <bottom style="hair">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style="hair">
        <color auto="1"/>
      </top>
      <bottom style="thin">
        <color auto="1"/>
      </bottom>
      <diagonal/>
    </border>
    <border>
      <left style="hair">
        <color auto="1"/>
      </left>
      <right/>
      <top style="thin">
        <color auto="1"/>
      </top>
      <bottom style="hair">
        <color auto="1"/>
      </bottom>
      <diagonal/>
    </border>
    <border>
      <left style="hair">
        <color indexed="64"/>
      </left>
      <right/>
      <top style="hair">
        <color indexed="64"/>
      </top>
      <bottom style="hair">
        <color indexed="64"/>
      </bottom>
      <diagonal/>
    </border>
    <border>
      <left style="hair">
        <color auto="1"/>
      </left>
      <right/>
      <top style="hair">
        <color auto="1"/>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medium">
        <color auto="1"/>
      </left>
      <right style="medium">
        <color auto="1"/>
      </right>
      <top style="medium">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auto="1"/>
      </left>
      <right style="medium">
        <color auto="1"/>
      </right>
      <top/>
      <bottom/>
      <diagonal/>
    </border>
    <border>
      <left style="medium">
        <color auto="1"/>
      </left>
      <right style="medium">
        <color auto="1"/>
      </right>
      <top/>
      <bottom style="thin">
        <color auto="1"/>
      </bottom>
      <diagonal/>
    </border>
    <border>
      <left style="hair">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hair">
        <color auto="1"/>
      </left>
      <right/>
      <top style="hair">
        <color auto="1"/>
      </top>
      <bottom style="medium">
        <color auto="1"/>
      </bottom>
      <diagonal/>
    </border>
    <border>
      <left/>
      <right/>
      <top style="hair">
        <color auto="1"/>
      </top>
      <bottom style="medium">
        <color auto="1"/>
      </bottom>
      <diagonal/>
    </border>
    <border>
      <left/>
      <right style="hair">
        <color auto="1"/>
      </right>
      <top style="hair">
        <color auto="1"/>
      </top>
      <bottom style="medium">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diagonal/>
    </border>
    <border>
      <left style="hair">
        <color auto="1"/>
      </left>
      <right style="hair">
        <color auto="1"/>
      </right>
      <top/>
      <bottom/>
      <diagonal/>
    </border>
    <border>
      <left/>
      <right style="thin">
        <color auto="1"/>
      </right>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style="hair">
        <color auto="1"/>
      </left>
      <right style="hair">
        <color auto="1"/>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style="medium">
        <color auto="1"/>
      </right>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rgb="FF003264"/>
      </top>
      <bottom/>
      <diagonal/>
    </border>
    <border>
      <left style="medium">
        <color auto="1"/>
      </left>
      <right style="hair">
        <color auto="1"/>
      </right>
      <top style="hair">
        <color auto="1"/>
      </top>
      <bottom style="thin">
        <color indexed="64"/>
      </bottom>
      <diagonal/>
    </border>
    <border>
      <left style="hair">
        <color auto="1"/>
      </left>
      <right style="medium">
        <color auto="1"/>
      </right>
      <top style="hair">
        <color auto="1"/>
      </top>
      <bottom style="thin">
        <color auto="1"/>
      </bottom>
      <diagonal/>
    </border>
    <border>
      <left style="hair">
        <color indexed="64"/>
      </left>
      <right style="hair">
        <color indexed="64"/>
      </right>
      <top/>
      <bottom style="hair">
        <color indexed="64"/>
      </bottom>
      <diagonal/>
    </border>
    <border>
      <left style="mediumDashed">
        <color auto="1"/>
      </left>
      <right style="mediumDashDotDot">
        <color auto="1"/>
      </right>
      <top style="hair">
        <color auto="1"/>
      </top>
      <bottom style="hair">
        <color auto="1"/>
      </bottom>
      <diagonal/>
    </border>
    <border>
      <left style="mediumDashDotDot">
        <color auto="1"/>
      </left>
      <right style="mediumDashDotDot">
        <color auto="1"/>
      </right>
      <top style="hair">
        <color auto="1"/>
      </top>
      <bottom style="hair">
        <color auto="1"/>
      </bottom>
      <diagonal/>
    </border>
    <border>
      <left style="mediumDashDotDot">
        <color auto="1"/>
      </left>
      <right style="mediumDashed">
        <color auto="1"/>
      </right>
      <top style="hair">
        <color auto="1"/>
      </top>
      <bottom style="hair">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hair">
        <color auto="1"/>
      </right>
      <top style="hair">
        <color auto="1"/>
      </top>
      <bottom/>
      <diagonal/>
    </border>
    <border>
      <left style="hair">
        <color auto="1"/>
      </left>
      <right style="thin">
        <color auto="1"/>
      </right>
      <top style="hair">
        <color auto="1"/>
      </top>
      <bottom/>
      <diagonal/>
    </border>
    <border>
      <left style="medium">
        <color auto="1"/>
      </left>
      <right/>
      <top style="medium">
        <color auto="1"/>
      </top>
      <bottom style="hair">
        <color auto="1"/>
      </bottom>
      <diagonal/>
    </border>
    <border>
      <left style="medium">
        <color auto="1"/>
      </left>
      <right/>
      <top style="hair">
        <color auto="1"/>
      </top>
      <bottom style="hair">
        <color auto="1"/>
      </bottom>
      <diagonal/>
    </border>
    <border>
      <left/>
      <right style="medium">
        <color auto="1"/>
      </right>
      <top style="medium">
        <color auto="1"/>
      </top>
      <bottom style="hair">
        <color auto="1"/>
      </bottom>
      <diagonal/>
    </border>
    <border>
      <left/>
      <right style="medium">
        <color auto="1"/>
      </right>
      <top style="hair">
        <color auto="1"/>
      </top>
      <bottom style="hair">
        <color auto="1"/>
      </bottom>
      <diagonal/>
    </border>
    <border>
      <left style="medium">
        <color auto="1"/>
      </left>
      <right/>
      <top style="hair">
        <color auto="1"/>
      </top>
      <bottom style="medium">
        <color auto="1"/>
      </bottom>
      <diagonal/>
    </border>
    <border>
      <left/>
      <right style="medium">
        <color auto="1"/>
      </right>
      <top style="hair">
        <color auto="1"/>
      </top>
      <bottom style="medium">
        <color auto="1"/>
      </bottom>
      <diagonal/>
    </border>
    <border>
      <left style="medium">
        <color auto="1"/>
      </left>
      <right/>
      <top style="medium">
        <color auto="1"/>
      </top>
      <bottom/>
      <diagonal/>
    </border>
    <border>
      <left style="thin">
        <color auto="1"/>
      </left>
      <right style="thin">
        <color auto="1"/>
      </right>
      <top style="medium">
        <color auto="1"/>
      </top>
      <bottom/>
      <diagonal/>
    </border>
  </borders>
  <cellStyleXfs count="9">
    <xf numFmtId="0" fontId="0" fillId="0" borderId="0"/>
    <xf numFmtId="0" fontId="19" fillId="0" borderId="0"/>
    <xf numFmtId="0" fontId="7" fillId="0" borderId="0"/>
    <xf numFmtId="0" fontId="19" fillId="0" borderId="0"/>
    <xf numFmtId="0" fontId="41" fillId="0" borderId="0" applyNumberFormat="0" applyFill="0" applyBorder="0" applyAlignment="0" applyProtection="0"/>
    <xf numFmtId="0" fontId="41" fillId="0" borderId="0" applyNumberFormat="0" applyFill="0" applyBorder="0" applyAlignment="0" applyProtection="0"/>
    <xf numFmtId="9" fontId="7" fillId="0" borderId="0" applyFont="0" applyFill="0" applyBorder="0" applyAlignment="0" applyProtection="0"/>
    <xf numFmtId="0" fontId="7" fillId="0" borderId="0"/>
    <xf numFmtId="0" fontId="41" fillId="0" borderId="0" applyNumberFormat="0" applyFill="0" applyBorder="0" applyAlignment="0" applyProtection="0"/>
  </cellStyleXfs>
  <cellXfs count="1070">
    <xf numFmtId="0" fontId="0" fillId="0" borderId="0" xfId="0"/>
    <xf numFmtId="0" fontId="8" fillId="0" borderId="0" xfId="0" applyFont="1"/>
    <xf numFmtId="0" fontId="9" fillId="0" borderId="1" xfId="0" applyFont="1" applyBorder="1" applyAlignment="1">
      <alignment horizontal="justify" vertical="center" wrapText="1"/>
    </xf>
    <xf numFmtId="0" fontId="8" fillId="0" borderId="0" xfId="0" applyFont="1" applyAlignment="1">
      <alignment horizontal="left"/>
    </xf>
    <xf numFmtId="0" fontId="8" fillId="0" borderId="0" xfId="0" applyFont="1" applyAlignment="1">
      <alignment horizontal="center"/>
    </xf>
    <xf numFmtId="0" fontId="9" fillId="0" borderId="0" xfId="0" applyFont="1"/>
    <xf numFmtId="0" fontId="9" fillId="2" borderId="1" xfId="0" applyFont="1" applyFill="1" applyBorder="1" applyAlignment="1">
      <alignment horizontal="justify" vertical="center" wrapText="1"/>
    </xf>
    <xf numFmtId="0" fontId="8" fillId="0" borderId="0" xfId="0" applyFont="1" applyAlignment="1">
      <alignment horizontal="center" vertical="center"/>
    </xf>
    <xf numFmtId="0" fontId="10" fillId="0" borderId="0" xfId="0" applyFont="1"/>
    <xf numFmtId="0" fontId="8" fillId="3" borderId="0" xfId="0" applyFont="1" applyFill="1" applyAlignment="1">
      <alignment horizontal="center" vertical="center" wrapText="1"/>
    </xf>
    <xf numFmtId="0" fontId="8" fillId="4" borderId="0" xfId="0" applyFont="1" applyFill="1" applyAlignment="1">
      <alignment vertical="center"/>
    </xf>
    <xf numFmtId="0" fontId="8" fillId="0" borderId="0" xfId="0" applyFont="1" applyAlignment="1">
      <alignment wrapText="1"/>
    </xf>
    <xf numFmtId="0" fontId="9" fillId="0" borderId="0" xfId="0" applyFont="1" applyAlignment="1">
      <alignment horizontal="center" vertical="center" wrapText="1"/>
    </xf>
    <xf numFmtId="0" fontId="8" fillId="5" borderId="0" xfId="0" applyFont="1" applyFill="1" applyAlignment="1">
      <alignment horizontal="left" vertical="center" wrapText="1"/>
    </xf>
    <xf numFmtId="0" fontId="8" fillId="5" borderId="0" xfId="0" applyFont="1" applyFill="1" applyAlignment="1">
      <alignment horizontal="center" vertical="center" wrapText="1"/>
    </xf>
    <xf numFmtId="0" fontId="8" fillId="0" borderId="0" xfId="0" applyFont="1" applyAlignment="1">
      <alignment vertical="center" wrapText="1"/>
    </xf>
    <xf numFmtId="0" fontId="11" fillId="0" borderId="0" xfId="0" applyFont="1" applyAlignment="1">
      <alignment wrapText="1"/>
    </xf>
    <xf numFmtId="0" fontId="12" fillId="0" borderId="0" xfId="0" applyFont="1" applyAlignment="1">
      <alignment horizontal="center" vertical="center" wrapText="1"/>
    </xf>
    <xf numFmtId="0" fontId="13" fillId="6" borderId="2" xfId="0" applyFont="1" applyFill="1" applyBorder="1" applyAlignment="1">
      <alignment horizontal="left" vertical="center"/>
    </xf>
    <xf numFmtId="0" fontId="13" fillId="6" borderId="3" xfId="0" applyFont="1" applyFill="1" applyBorder="1" applyAlignment="1">
      <alignment horizontal="left" vertical="center"/>
    </xf>
    <xf numFmtId="0" fontId="13" fillId="6" borderId="3" xfId="0" applyFont="1" applyFill="1" applyBorder="1" applyAlignment="1">
      <alignment horizontal="center" vertical="center" wrapText="1"/>
    </xf>
    <xf numFmtId="0" fontId="14" fillId="6" borderId="3" xfId="0" applyFont="1" applyFill="1" applyBorder="1" applyAlignment="1">
      <alignment horizontal="center" vertical="center" wrapText="1"/>
    </xf>
    <xf numFmtId="0" fontId="0" fillId="0" borderId="3" xfId="0" applyBorder="1" applyAlignment="1">
      <alignment horizontal="left" vertical="center" wrapText="1"/>
    </xf>
    <xf numFmtId="0" fontId="11" fillId="0" borderId="3" xfId="0" applyFont="1" applyBorder="1" applyAlignment="1">
      <alignment horizontal="left" vertical="center" wrapText="1"/>
    </xf>
    <xf numFmtId="0" fontId="11" fillId="0" borderId="4" xfId="0" applyFont="1" applyBorder="1" applyAlignment="1">
      <alignment horizontal="left" vertical="center" wrapText="1"/>
    </xf>
    <xf numFmtId="0" fontId="15" fillId="0" borderId="0" xfId="0" applyFont="1" applyAlignment="1">
      <alignment horizontal="center" vertical="center" wrapText="1"/>
    </xf>
    <xf numFmtId="0" fontId="13" fillId="6" borderId="5" xfId="0" applyFont="1" applyFill="1" applyBorder="1" applyAlignment="1">
      <alignment vertical="center"/>
    </xf>
    <xf numFmtId="0" fontId="13" fillId="6" borderId="6" xfId="0" applyFont="1" applyFill="1" applyBorder="1" applyAlignment="1">
      <alignment vertical="center"/>
    </xf>
    <xf numFmtId="0" fontId="11" fillId="0" borderId="7" xfId="0" applyFont="1" applyBorder="1" applyAlignment="1">
      <alignment horizontal="left" vertical="center" wrapText="1"/>
    </xf>
    <xf numFmtId="0" fontId="11" fillId="0" borderId="0" xfId="0" applyFont="1" applyAlignment="1">
      <alignment vertical="center" wrapText="1"/>
    </xf>
    <xf numFmtId="0" fontId="16" fillId="0" borderId="0" xfId="0" applyFont="1" applyAlignment="1">
      <alignment horizontal="center" vertical="center" wrapText="1"/>
    </xf>
    <xf numFmtId="0" fontId="16" fillId="7" borderId="0" xfId="0" applyFont="1" applyFill="1" applyAlignment="1">
      <alignment horizontal="center" vertical="center" wrapText="1"/>
    </xf>
    <xf numFmtId="0" fontId="17" fillId="0" borderId="8" xfId="0" applyFont="1" applyBorder="1" applyAlignment="1">
      <alignment horizontal="center" vertical="center" wrapText="1"/>
    </xf>
    <xf numFmtId="0" fontId="5" fillId="6" borderId="5" xfId="0" applyFont="1" applyFill="1" applyBorder="1" applyAlignment="1">
      <alignment horizontal="center" vertical="center" wrapText="1"/>
    </xf>
    <xf numFmtId="0" fontId="5" fillId="6" borderId="6" xfId="0" applyFont="1" applyFill="1" applyBorder="1" applyAlignment="1">
      <alignment horizontal="center" vertical="center" textRotation="90" wrapText="1"/>
    </xf>
    <xf numFmtId="0" fontId="5" fillId="6" borderId="6" xfId="0" applyFont="1" applyFill="1" applyBorder="1" applyAlignment="1">
      <alignment horizontal="left" vertical="center" wrapText="1"/>
    </xf>
    <xf numFmtId="0" fontId="5" fillId="6" borderId="6" xfId="0" applyFont="1" applyFill="1" applyBorder="1" applyAlignment="1">
      <alignment horizontal="center" vertical="center" textRotation="90"/>
    </xf>
    <xf numFmtId="0" fontId="5" fillId="6" borderId="7" xfId="0" applyFont="1" applyFill="1" applyBorder="1" applyAlignment="1">
      <alignment horizontal="left" vertical="center" wrapText="1"/>
    </xf>
    <xf numFmtId="0" fontId="18" fillId="0" borderId="0" xfId="0" applyFont="1" applyAlignment="1">
      <alignment horizontal="center" vertical="center" wrapText="1"/>
    </xf>
    <xf numFmtId="0" fontId="5" fillId="6" borderId="9" xfId="0" applyFont="1" applyFill="1" applyBorder="1" applyAlignment="1">
      <alignment horizontal="center" vertical="center" wrapText="1"/>
    </xf>
    <xf numFmtId="0" fontId="6" fillId="8" borderId="0" xfId="0" applyFont="1" applyFill="1" applyAlignment="1">
      <alignment horizontal="center" vertical="center" wrapText="1"/>
    </xf>
    <xf numFmtId="0" fontId="4" fillId="0" borderId="0" xfId="0" applyFont="1" applyAlignment="1">
      <alignment horizontal="center" vertical="center" wrapText="1"/>
    </xf>
    <xf numFmtId="0" fontId="5" fillId="6" borderId="1" xfId="0" applyFont="1" applyFill="1" applyBorder="1" applyAlignment="1">
      <alignment horizontal="left" vertical="center" wrapText="1"/>
    </xf>
    <xf numFmtId="0" fontId="5" fillId="6" borderId="10" xfId="0" applyFont="1" applyFill="1" applyBorder="1" applyAlignment="1">
      <alignment horizontal="left" vertical="center" wrapText="1"/>
    </xf>
    <xf numFmtId="0" fontId="4" fillId="0" borderId="0" xfId="0" applyFont="1" applyAlignment="1">
      <alignment vertical="center" wrapText="1"/>
    </xf>
    <xf numFmtId="0" fontId="12" fillId="0" borderId="0" xfId="1" applyFont="1" applyAlignment="1">
      <alignment horizontal="center" vertical="center" wrapText="1"/>
    </xf>
    <xf numFmtId="0" fontId="20" fillId="9" borderId="0" xfId="0" applyFont="1" applyFill="1" applyAlignment="1">
      <alignment horizontal="center" vertical="center" wrapText="1"/>
    </xf>
    <xf numFmtId="0" fontId="21" fillId="10" borderId="11" xfId="0" applyFont="1" applyFill="1" applyBorder="1" applyAlignment="1">
      <alignment horizontal="justify" vertical="center" wrapText="1"/>
    </xf>
    <xf numFmtId="0" fontId="22" fillId="10" borderId="1" xfId="0" quotePrefix="1"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2" fillId="10" borderId="1" xfId="0" applyFont="1" applyFill="1" applyBorder="1" applyAlignment="1">
      <alignment vertical="center" wrapText="1"/>
    </xf>
    <xf numFmtId="0" fontId="23" fillId="10" borderId="1" xfId="0" applyFont="1" applyFill="1" applyBorder="1" applyAlignment="1">
      <alignment vertical="center" wrapText="1"/>
    </xf>
    <xf numFmtId="0" fontId="21" fillId="10" borderId="1" xfId="0" applyFont="1" applyFill="1" applyBorder="1" applyAlignment="1">
      <alignment horizontal="center" vertical="center"/>
    </xf>
    <xf numFmtId="0" fontId="24" fillId="10" borderId="1" xfId="0" applyFont="1" applyFill="1" applyBorder="1" applyAlignment="1">
      <alignment horizontal="justify" vertical="center" wrapText="1"/>
    </xf>
    <xf numFmtId="0" fontId="21" fillId="10" borderId="1" xfId="0" applyFont="1" applyFill="1" applyBorder="1" applyAlignment="1">
      <alignment horizontal="justify" vertical="center" wrapText="1"/>
    </xf>
    <xf numFmtId="0" fontId="21" fillId="10" borderId="1" xfId="0" applyFont="1" applyFill="1" applyBorder="1" applyAlignment="1">
      <alignment horizontal="center" vertical="center" wrapText="1"/>
    </xf>
    <xf numFmtId="0" fontId="21" fillId="10" borderId="10" xfId="0" applyFont="1" applyFill="1" applyBorder="1" applyAlignment="1">
      <alignment horizontal="justify" vertical="center" wrapText="1"/>
    </xf>
    <xf numFmtId="0" fontId="8" fillId="0" borderId="0" xfId="0" applyFont="1" applyAlignment="1">
      <alignment horizontal="center" vertical="center" wrapText="1"/>
    </xf>
    <xf numFmtId="0" fontId="25" fillId="10" borderId="1" xfId="0" applyFont="1" applyFill="1" applyBorder="1" applyAlignment="1">
      <alignment horizontal="center" vertical="center" wrapText="1"/>
    </xf>
    <xf numFmtId="0" fontId="8" fillId="0" borderId="0" xfId="0" applyFont="1" applyAlignment="1">
      <alignment vertical="center"/>
    </xf>
    <xf numFmtId="0" fontId="8" fillId="9" borderId="0" xfId="0" applyFont="1" applyFill="1" applyAlignment="1">
      <alignment horizontal="center" vertical="center" wrapText="1"/>
    </xf>
    <xf numFmtId="0" fontId="8" fillId="2" borderId="11" xfId="0" applyFont="1" applyFill="1" applyBorder="1" applyAlignment="1">
      <alignment horizontal="justify" vertical="center" wrapText="1"/>
    </xf>
    <xf numFmtId="0" fontId="8" fillId="2" borderId="1" xfId="0" applyFont="1" applyFill="1" applyBorder="1" applyAlignment="1">
      <alignment horizontal="center" vertical="center"/>
    </xf>
    <xf numFmtId="0" fontId="8" fillId="2" borderId="1" xfId="0" applyFont="1" applyFill="1" applyBorder="1" applyAlignment="1">
      <alignment vertical="center" wrapText="1"/>
    </xf>
    <xf numFmtId="0" fontId="8" fillId="0" borderId="1" xfId="0" applyFont="1" applyBorder="1" applyAlignment="1">
      <alignment vertical="center" wrapText="1"/>
    </xf>
    <xf numFmtId="0" fontId="9" fillId="0" borderId="1" xfId="0" applyFont="1" applyBorder="1" applyAlignment="1">
      <alignment vertical="center" wrapText="1"/>
    </xf>
    <xf numFmtId="0" fontId="8" fillId="0" borderId="1" xfId="0" applyFont="1" applyBorder="1" applyAlignment="1">
      <alignment horizontal="center" vertical="center"/>
    </xf>
    <xf numFmtId="0" fontId="8" fillId="2" borderId="1" xfId="0" applyFont="1" applyFill="1" applyBorder="1" applyAlignment="1">
      <alignment horizontal="justify" vertical="center" wrapText="1"/>
    </xf>
    <xf numFmtId="0" fontId="8" fillId="0" borderId="1" xfId="0" applyFont="1" applyBorder="1" applyAlignment="1">
      <alignment horizontal="center" vertical="center" wrapText="1"/>
    </xf>
    <xf numFmtId="0" fontId="8" fillId="0" borderId="10" xfId="0" applyFont="1" applyBorder="1" applyAlignment="1">
      <alignment horizontal="justify" vertical="center" wrapText="1"/>
    </xf>
    <xf numFmtId="0" fontId="8" fillId="2" borderId="1" xfId="0" applyFont="1" applyFill="1" applyBorder="1" applyAlignment="1">
      <alignment horizontal="center" vertical="center" wrapText="1"/>
    </xf>
    <xf numFmtId="0" fontId="9" fillId="9" borderId="0" xfId="0" applyFont="1" applyFill="1" applyAlignment="1">
      <alignment horizontal="center" vertical="center" wrapText="1"/>
    </xf>
    <xf numFmtId="0" fontId="8" fillId="11" borderId="11" xfId="0" applyFont="1" applyFill="1" applyBorder="1" applyAlignment="1">
      <alignment horizontal="justify" vertical="center" wrapText="1"/>
    </xf>
    <xf numFmtId="0" fontId="8" fillId="5" borderId="1" xfId="0" applyFont="1" applyFill="1" applyBorder="1" applyAlignment="1">
      <alignment horizontal="center" vertical="center"/>
    </xf>
    <xf numFmtId="0" fontId="26" fillId="5" borderId="1" xfId="0" applyFont="1" applyFill="1" applyBorder="1" applyAlignment="1">
      <alignment vertical="center" wrapText="1"/>
    </xf>
    <xf numFmtId="0" fontId="8" fillId="0" borderId="1" xfId="0" applyFont="1" applyBorder="1" applyAlignment="1">
      <alignment horizontal="justify" vertical="center" wrapText="1"/>
    </xf>
    <xf numFmtId="0" fontId="12" fillId="12" borderId="0" xfId="1" applyFont="1" applyFill="1" applyAlignment="1">
      <alignment horizontal="center" vertical="center" wrapText="1"/>
    </xf>
    <xf numFmtId="0" fontId="8" fillId="13" borderId="11" xfId="0" applyFont="1" applyFill="1" applyBorder="1" applyAlignment="1">
      <alignment horizontal="justify" vertical="center" wrapText="1"/>
    </xf>
    <xf numFmtId="0" fontId="20" fillId="14" borderId="0" xfId="0" applyFont="1" applyFill="1" applyAlignment="1">
      <alignment horizontal="center" vertical="center" wrapText="1"/>
    </xf>
    <xf numFmtId="0" fontId="22" fillId="10" borderId="11" xfId="0" applyFont="1" applyFill="1" applyBorder="1" applyAlignment="1">
      <alignment horizontal="justify" vertical="center" wrapText="1"/>
    </xf>
    <xf numFmtId="0" fontId="22" fillId="10" borderId="1" xfId="0" applyFont="1" applyFill="1" applyBorder="1" applyAlignment="1">
      <alignment horizontal="center" vertical="center"/>
    </xf>
    <xf numFmtId="0" fontId="23" fillId="10" borderId="1" xfId="0" applyFont="1" applyFill="1" applyBorder="1" applyAlignment="1">
      <alignment horizontal="justify" vertical="center" wrapText="1"/>
    </xf>
    <xf numFmtId="0" fontId="22" fillId="10" borderId="1" xfId="0" applyFont="1" applyFill="1" applyBorder="1" applyAlignment="1">
      <alignment horizontal="justify" vertical="center" wrapText="1"/>
    </xf>
    <xf numFmtId="0" fontId="22" fillId="10" borderId="10" xfId="0" applyFont="1" applyFill="1" applyBorder="1" applyAlignment="1">
      <alignment horizontal="justify" vertical="center" wrapText="1"/>
    </xf>
    <xf numFmtId="0" fontId="9" fillId="14" borderId="0" xfId="0" applyFont="1" applyFill="1" applyAlignment="1">
      <alignment horizontal="center" vertical="center" wrapText="1"/>
    </xf>
    <xf numFmtId="0" fontId="8" fillId="15" borderId="11" xfId="0" applyFont="1" applyFill="1" applyBorder="1" applyAlignment="1">
      <alignment horizontal="justify" vertical="center" wrapText="1"/>
    </xf>
    <xf numFmtId="0" fontId="8" fillId="14" borderId="0" xfId="0" applyFont="1" applyFill="1" applyAlignment="1">
      <alignment horizontal="center" vertical="center" wrapText="1"/>
    </xf>
    <xf numFmtId="0" fontId="27" fillId="14" borderId="11" xfId="0" applyFont="1" applyFill="1" applyBorder="1" applyAlignment="1">
      <alignment horizontal="justify" vertical="center" wrapText="1"/>
    </xf>
    <xf numFmtId="0" fontId="27" fillId="16" borderId="1" xfId="0" applyFont="1" applyFill="1" applyBorder="1" applyAlignment="1">
      <alignment horizontal="center" vertical="center"/>
    </xf>
    <xf numFmtId="0" fontId="28" fillId="16" borderId="1" xfId="0" applyFont="1" applyFill="1" applyBorder="1" applyAlignment="1">
      <alignment vertical="center" wrapText="1"/>
    </xf>
    <xf numFmtId="0" fontId="27" fillId="16" borderId="1" xfId="0" applyFont="1" applyFill="1" applyBorder="1" applyAlignment="1">
      <alignment vertical="center" wrapText="1"/>
    </xf>
    <xf numFmtId="0" fontId="20" fillId="16" borderId="1" xfId="0" applyFont="1" applyFill="1" applyBorder="1" applyAlignment="1">
      <alignment vertical="center" wrapText="1"/>
    </xf>
    <xf numFmtId="0" fontId="20" fillId="16" borderId="1" xfId="0" applyFont="1" applyFill="1" applyBorder="1" applyAlignment="1">
      <alignment horizontal="justify" vertical="center" wrapText="1"/>
    </xf>
    <xf numFmtId="0" fontId="27" fillId="16" borderId="1" xfId="0" applyFont="1" applyFill="1" applyBorder="1" applyAlignment="1">
      <alignment horizontal="justify" vertical="center" wrapText="1"/>
    </xf>
    <xf numFmtId="0" fontId="27" fillId="16" borderId="1" xfId="0" applyFont="1" applyFill="1" applyBorder="1" applyAlignment="1">
      <alignment horizontal="center" vertical="center" wrapText="1"/>
    </xf>
    <xf numFmtId="0" fontId="27" fillId="16" borderId="10" xfId="0" applyFont="1" applyFill="1" applyBorder="1" applyAlignment="1">
      <alignment horizontal="justify" vertical="center" wrapText="1"/>
    </xf>
    <xf numFmtId="0" fontId="8" fillId="17" borderId="11" xfId="0" applyFont="1" applyFill="1" applyBorder="1" applyAlignment="1">
      <alignment horizontal="justify" vertical="center" wrapText="1"/>
    </xf>
    <xf numFmtId="0" fontId="8" fillId="18" borderId="1" xfId="0" applyFont="1" applyFill="1" applyBorder="1" applyAlignment="1">
      <alignment vertical="center" wrapText="1"/>
    </xf>
    <xf numFmtId="0" fontId="27" fillId="14" borderId="0" xfId="0" applyFont="1" applyFill="1" applyAlignment="1">
      <alignment horizontal="center" vertical="center" wrapText="1"/>
    </xf>
    <xf numFmtId="0" fontId="27" fillId="19" borderId="11" xfId="0" applyFont="1" applyFill="1" applyBorder="1" applyAlignment="1">
      <alignment horizontal="justify" vertical="center" wrapText="1"/>
    </xf>
    <xf numFmtId="0" fontId="27" fillId="19" borderId="1" xfId="0" applyFont="1" applyFill="1" applyBorder="1" applyAlignment="1">
      <alignment horizontal="center" vertical="center"/>
    </xf>
    <xf numFmtId="0" fontId="27" fillId="19" borderId="1" xfId="0" applyFont="1" applyFill="1" applyBorder="1" applyAlignment="1">
      <alignment vertical="center" wrapText="1"/>
    </xf>
    <xf numFmtId="0" fontId="20" fillId="19" borderId="1" xfId="0" applyFont="1" applyFill="1" applyBorder="1" applyAlignment="1">
      <alignment horizontal="justify" vertical="center" wrapText="1"/>
    </xf>
    <xf numFmtId="0" fontId="27" fillId="19" borderId="1" xfId="0" applyFont="1" applyFill="1" applyBorder="1" applyAlignment="1">
      <alignment horizontal="justify" vertical="center" wrapText="1"/>
    </xf>
    <xf numFmtId="0" fontId="27" fillId="19" borderId="1" xfId="0" applyFont="1" applyFill="1" applyBorder="1" applyAlignment="1">
      <alignment horizontal="center" vertical="center" wrapText="1"/>
    </xf>
    <xf numFmtId="0" fontId="27" fillId="16" borderId="11" xfId="0" applyFont="1" applyFill="1" applyBorder="1" applyAlignment="1">
      <alignment horizontal="justify" vertical="center" wrapText="1"/>
    </xf>
    <xf numFmtId="0" fontId="20" fillId="10" borderId="0" xfId="0" applyFont="1" applyFill="1" applyAlignment="1">
      <alignment horizontal="center" vertical="center" wrapText="1"/>
    </xf>
    <xf numFmtId="0" fontId="17" fillId="20" borderId="0" xfId="0" applyFont="1" applyFill="1" applyAlignment="1">
      <alignment horizontal="center" vertical="center"/>
    </xf>
    <xf numFmtId="0" fontId="27" fillId="21" borderId="11" xfId="0" applyFont="1" applyFill="1" applyBorder="1" applyAlignment="1">
      <alignment horizontal="justify" vertical="center" wrapText="1"/>
    </xf>
    <xf numFmtId="0" fontId="27" fillId="22" borderId="11" xfId="0" applyFont="1" applyFill="1" applyBorder="1" applyAlignment="1">
      <alignment horizontal="justify" vertical="center" wrapText="1"/>
    </xf>
    <xf numFmtId="0" fontId="27" fillId="9" borderId="1" xfId="0" applyFont="1" applyFill="1" applyBorder="1" applyAlignment="1">
      <alignment horizontal="center" vertical="center"/>
    </xf>
    <xf numFmtId="0" fontId="28" fillId="9" borderId="1" xfId="0" applyFont="1" applyFill="1" applyBorder="1" applyAlignment="1">
      <alignment vertical="center" wrapText="1"/>
    </xf>
    <xf numFmtId="0" fontId="27" fillId="9" borderId="1" xfId="0" applyFont="1" applyFill="1" applyBorder="1" applyAlignment="1">
      <alignment vertical="center" wrapText="1"/>
    </xf>
    <xf numFmtId="0" fontId="20" fillId="9" borderId="1" xfId="0" applyFont="1" applyFill="1" applyBorder="1" applyAlignment="1">
      <alignment vertical="center" wrapText="1"/>
    </xf>
    <xf numFmtId="0" fontId="20" fillId="9" borderId="1" xfId="0" applyFont="1" applyFill="1" applyBorder="1" applyAlignment="1">
      <alignment horizontal="justify" vertical="center" wrapText="1"/>
    </xf>
    <xf numFmtId="0" fontId="27" fillId="9" borderId="1" xfId="0" applyFont="1" applyFill="1" applyBorder="1" applyAlignment="1">
      <alignment horizontal="justify" vertical="center" wrapText="1"/>
    </xf>
    <xf numFmtId="0" fontId="27" fillId="9" borderId="1" xfId="0" applyFont="1" applyFill="1" applyBorder="1" applyAlignment="1">
      <alignment horizontal="center" vertical="center" wrapText="1"/>
    </xf>
    <xf numFmtId="0" fontId="27" fillId="9" borderId="10" xfId="0" applyFont="1" applyFill="1" applyBorder="1" applyAlignment="1">
      <alignment horizontal="justify" vertical="center" wrapText="1"/>
    </xf>
    <xf numFmtId="0" fontId="12" fillId="20" borderId="0" xfId="0" applyFont="1" applyFill="1" applyAlignment="1">
      <alignment horizontal="center" vertical="center"/>
    </xf>
    <xf numFmtId="0" fontId="8" fillId="23" borderId="11" xfId="0" applyFont="1" applyFill="1" applyBorder="1" applyAlignment="1">
      <alignment horizontal="justify" vertical="center" wrapText="1"/>
    </xf>
    <xf numFmtId="0" fontId="12" fillId="7" borderId="0" xfId="1" applyFont="1" applyFill="1" applyAlignment="1">
      <alignment horizontal="center" vertical="center" wrapText="1"/>
    </xf>
    <xf numFmtId="0" fontId="0" fillId="20" borderId="0" xfId="0" applyFill="1" applyAlignment="1">
      <alignment horizontal="center" vertical="center"/>
    </xf>
    <xf numFmtId="0" fontId="29" fillId="24" borderId="1" xfId="0" applyFont="1" applyFill="1" applyBorder="1" applyAlignment="1">
      <alignment horizontal="center" vertical="center" wrapText="1"/>
    </xf>
    <xf numFmtId="0" fontId="27" fillId="25" borderId="11" xfId="0" applyFont="1" applyFill="1" applyBorder="1" applyAlignment="1">
      <alignment horizontal="justify" vertical="center" wrapText="1"/>
    </xf>
    <xf numFmtId="0" fontId="27" fillId="13" borderId="1" xfId="0" applyFont="1" applyFill="1" applyBorder="1" applyAlignment="1">
      <alignment horizontal="center" vertical="center"/>
    </xf>
    <xf numFmtId="0" fontId="27" fillId="13" borderId="1" xfId="0" applyFont="1" applyFill="1" applyBorder="1" applyAlignment="1">
      <alignment vertical="center" wrapText="1"/>
    </xf>
    <xf numFmtId="0" fontId="20" fillId="13" borderId="1" xfId="0" applyFont="1" applyFill="1" applyBorder="1" applyAlignment="1">
      <alignment vertical="center" wrapText="1"/>
    </xf>
    <xf numFmtId="0" fontId="20" fillId="13" borderId="1" xfId="0" applyFont="1" applyFill="1" applyBorder="1" applyAlignment="1">
      <alignment horizontal="justify" vertical="center" wrapText="1"/>
    </xf>
    <xf numFmtId="0" fontId="27" fillId="13" borderId="1" xfId="0" applyFont="1" applyFill="1" applyBorder="1" applyAlignment="1">
      <alignment horizontal="justify" vertical="center" wrapText="1"/>
    </xf>
    <xf numFmtId="0" fontId="27" fillId="13" borderId="1" xfId="0" applyFont="1" applyFill="1" applyBorder="1" applyAlignment="1">
      <alignment horizontal="center" vertical="center" wrapText="1"/>
    </xf>
    <xf numFmtId="0" fontId="27" fillId="13" borderId="10" xfId="0" applyFont="1" applyFill="1" applyBorder="1" applyAlignment="1">
      <alignment horizontal="justify" vertical="center" wrapText="1"/>
    </xf>
    <xf numFmtId="0" fontId="17" fillId="26" borderId="0" xfId="1" applyFont="1" applyFill="1" applyAlignment="1">
      <alignment horizontal="center" vertical="center" wrapText="1"/>
    </xf>
    <xf numFmtId="0" fontId="17" fillId="27" borderId="0" xfId="1" applyFont="1" applyFill="1" applyAlignment="1">
      <alignment horizontal="center" vertical="center" wrapText="1"/>
    </xf>
    <xf numFmtId="0" fontId="8" fillId="27" borderId="11" xfId="0" applyFont="1" applyFill="1" applyBorder="1" applyAlignment="1">
      <alignment horizontal="justify" vertical="center" wrapText="1"/>
    </xf>
    <xf numFmtId="0" fontId="8" fillId="27" borderId="1" xfId="0" applyFont="1" applyFill="1" applyBorder="1" applyAlignment="1">
      <alignment horizontal="center" vertical="center"/>
    </xf>
    <xf numFmtId="0" fontId="9" fillId="27" borderId="1" xfId="0" applyFont="1" applyFill="1" applyBorder="1" applyAlignment="1">
      <alignment horizontal="justify" vertical="center" wrapText="1"/>
    </xf>
    <xf numFmtId="0" fontId="8" fillId="27" borderId="1" xfId="0" applyFont="1" applyFill="1" applyBorder="1" applyAlignment="1">
      <alignment horizontal="justify" vertical="center" wrapText="1"/>
    </xf>
    <xf numFmtId="0" fontId="8" fillId="27" borderId="1" xfId="0" applyFont="1" applyFill="1" applyBorder="1" applyAlignment="1">
      <alignment horizontal="center" vertical="center" wrapText="1"/>
    </xf>
    <xf numFmtId="0" fontId="28" fillId="13" borderId="1" xfId="0" applyFont="1" applyFill="1" applyBorder="1" applyAlignment="1">
      <alignment vertical="center" wrapText="1"/>
    </xf>
    <xf numFmtId="0" fontId="27" fillId="25" borderId="0" xfId="0" applyFont="1" applyFill="1" applyAlignment="1">
      <alignment horizontal="center" vertical="center"/>
    </xf>
    <xf numFmtId="0" fontId="27" fillId="28" borderId="11" xfId="0" applyFont="1" applyFill="1" applyBorder="1" applyAlignment="1">
      <alignment horizontal="justify" vertical="center" wrapText="1"/>
    </xf>
    <xf numFmtId="0" fontId="27" fillId="28" borderId="1" xfId="0" applyFont="1" applyFill="1" applyBorder="1" applyAlignment="1">
      <alignment horizontal="center" vertical="center"/>
    </xf>
    <xf numFmtId="0" fontId="20" fillId="28" borderId="1" xfId="0" applyFont="1" applyFill="1" applyBorder="1" applyAlignment="1">
      <alignment horizontal="justify" vertical="center" wrapText="1"/>
    </xf>
    <xf numFmtId="0" fontId="27" fillId="28" borderId="1" xfId="0" applyFont="1" applyFill="1" applyBorder="1" applyAlignment="1">
      <alignment horizontal="justify" vertical="center" wrapText="1"/>
    </xf>
    <xf numFmtId="0" fontId="27" fillId="28" borderId="1" xfId="0" applyFont="1" applyFill="1" applyBorder="1" applyAlignment="1">
      <alignment horizontal="center" vertical="center" wrapText="1"/>
    </xf>
    <xf numFmtId="0" fontId="8" fillId="29" borderId="11" xfId="0" applyFont="1" applyFill="1" applyBorder="1" applyAlignment="1">
      <alignment horizontal="justify" vertical="center" wrapText="1"/>
    </xf>
    <xf numFmtId="0" fontId="8" fillId="29" borderId="1" xfId="0" applyFont="1" applyFill="1" applyBorder="1" applyAlignment="1">
      <alignment horizontal="center" vertical="center"/>
    </xf>
    <xf numFmtId="0" fontId="30" fillId="0" borderId="1" xfId="0" applyFont="1" applyBorder="1" applyAlignment="1">
      <alignment horizontal="center" vertical="center"/>
    </xf>
    <xf numFmtId="0" fontId="30" fillId="0" borderId="12" xfId="0" applyFont="1" applyBorder="1" applyAlignment="1">
      <alignment horizontal="center" vertical="center" wrapText="1"/>
    </xf>
    <xf numFmtId="0" fontId="20" fillId="25" borderId="0" xfId="0" applyFont="1" applyFill="1" applyAlignment="1">
      <alignment horizontal="center" vertical="center"/>
    </xf>
    <xf numFmtId="0" fontId="31" fillId="0" borderId="1" xfId="0" applyFont="1" applyBorder="1" applyAlignment="1">
      <alignment horizontal="left" vertical="center" wrapText="1"/>
    </xf>
    <xf numFmtId="0" fontId="26" fillId="0" borderId="1" xfId="0" applyFont="1" applyBorder="1" applyAlignment="1">
      <alignment vertical="center" wrapText="1"/>
    </xf>
    <xf numFmtId="0" fontId="27" fillId="0" borderId="0" xfId="0" applyFont="1" applyAlignment="1">
      <alignment wrapText="1"/>
    </xf>
    <xf numFmtId="0" fontId="0" fillId="30" borderId="13" xfId="0" applyFill="1" applyBorder="1" applyAlignment="1">
      <alignment horizontal="left" vertical="center" wrapText="1"/>
    </xf>
    <xf numFmtId="0" fontId="31" fillId="0" borderId="0" xfId="0" applyFont="1" applyAlignment="1">
      <alignment wrapText="1"/>
    </xf>
    <xf numFmtId="0" fontId="8" fillId="31" borderId="1" xfId="0" applyFont="1" applyFill="1" applyBorder="1" applyAlignment="1">
      <alignment vertical="center" wrapText="1"/>
    </xf>
    <xf numFmtId="0" fontId="8" fillId="32" borderId="1" xfId="0" applyFont="1" applyFill="1" applyBorder="1" applyAlignment="1">
      <alignment horizontal="center" vertical="center"/>
    </xf>
    <xf numFmtId="0" fontId="9" fillId="29" borderId="1" xfId="0" applyFont="1" applyFill="1" applyBorder="1" applyAlignment="1">
      <alignment horizontal="justify" vertical="center" wrapText="1"/>
    </xf>
    <xf numFmtId="0" fontId="8" fillId="29" borderId="1" xfId="0" applyFont="1" applyFill="1" applyBorder="1" applyAlignment="1">
      <alignment horizontal="justify" vertical="center" wrapText="1"/>
    </xf>
    <xf numFmtId="0" fontId="8" fillId="18" borderId="0" xfId="0" applyFont="1" applyFill="1" applyAlignment="1">
      <alignment wrapText="1"/>
    </xf>
    <xf numFmtId="0" fontId="20" fillId="22" borderId="0" xfId="0" applyFont="1" applyFill="1" applyAlignment="1">
      <alignment horizontal="center" vertical="center"/>
    </xf>
    <xf numFmtId="0" fontId="27" fillId="22" borderId="0" xfId="0" applyFont="1" applyFill="1" applyAlignment="1">
      <alignment horizontal="center" vertical="center"/>
    </xf>
    <xf numFmtId="0" fontId="27" fillId="26" borderId="11" xfId="0" applyFont="1" applyFill="1" applyBorder="1" applyAlignment="1">
      <alignment horizontal="justify" vertical="center" wrapText="1"/>
    </xf>
    <xf numFmtId="0" fontId="27" fillId="26" borderId="1" xfId="0" applyFont="1" applyFill="1" applyBorder="1" applyAlignment="1">
      <alignment horizontal="center" vertical="center"/>
    </xf>
    <xf numFmtId="0" fontId="27" fillId="0" borderId="1" xfId="0" applyFont="1" applyBorder="1" applyAlignment="1">
      <alignment vertical="center" wrapText="1"/>
    </xf>
    <xf numFmtId="0" fontId="20" fillId="0" borderId="1" xfId="0" applyFont="1" applyBorder="1" applyAlignment="1">
      <alignment vertical="center" wrapText="1"/>
    </xf>
    <xf numFmtId="0" fontId="27" fillId="0" borderId="1" xfId="0" applyFont="1" applyBorder="1" applyAlignment="1">
      <alignment horizontal="center" vertical="center"/>
    </xf>
    <xf numFmtId="0" fontId="20" fillId="26" borderId="1" xfId="0" applyFont="1" applyFill="1" applyBorder="1" applyAlignment="1">
      <alignment horizontal="justify" vertical="center" wrapText="1"/>
    </xf>
    <xf numFmtId="0" fontId="27" fillId="26" borderId="1" xfId="0" applyFont="1" applyFill="1" applyBorder="1" applyAlignment="1">
      <alignment horizontal="justify" vertical="center" wrapText="1"/>
    </xf>
    <xf numFmtId="0" fontId="27" fillId="0" borderId="1" xfId="0" applyFont="1" applyBorder="1" applyAlignment="1">
      <alignment horizontal="center" vertical="center" wrapText="1"/>
    </xf>
    <xf numFmtId="0" fontId="27" fillId="0" borderId="10" xfId="0" applyFont="1" applyBorder="1" applyAlignment="1">
      <alignment horizontal="justify" vertical="center" wrapText="1"/>
    </xf>
    <xf numFmtId="0" fontId="27" fillId="26" borderId="1" xfId="0" applyFont="1" applyFill="1" applyBorder="1" applyAlignment="1">
      <alignment horizontal="center" vertical="center" wrapText="1"/>
    </xf>
    <xf numFmtId="0" fontId="32" fillId="0" borderId="1" xfId="0" applyFont="1" applyBorder="1" applyAlignment="1">
      <alignment vertical="center" wrapText="1"/>
    </xf>
    <xf numFmtId="0" fontId="8" fillId="0" borderId="1" xfId="0" applyFont="1" applyBorder="1" applyAlignment="1">
      <alignment wrapText="1"/>
    </xf>
    <xf numFmtId="0" fontId="20" fillId="21" borderId="0" xfId="0" applyFont="1" applyFill="1" applyAlignment="1">
      <alignment horizontal="center" vertical="center"/>
    </xf>
    <xf numFmtId="0" fontId="27" fillId="21" borderId="0" xfId="0" applyFont="1" applyFill="1" applyAlignment="1">
      <alignment horizontal="center" vertical="center"/>
    </xf>
    <xf numFmtId="0" fontId="17" fillId="28" borderId="0" xfId="1" applyFont="1" applyFill="1" applyAlignment="1">
      <alignment horizontal="center" vertical="center" wrapText="1"/>
    </xf>
    <xf numFmtId="0" fontId="8" fillId="26" borderId="11" xfId="0" applyFont="1" applyFill="1" applyBorder="1" applyAlignment="1">
      <alignment horizontal="justify" vertical="center" wrapText="1"/>
    </xf>
    <xf numFmtId="0" fontId="8" fillId="26" borderId="1" xfId="0" applyFont="1" applyFill="1" applyBorder="1" applyAlignment="1">
      <alignment horizontal="center" vertical="center"/>
    </xf>
    <xf numFmtId="0" fontId="9" fillId="26" borderId="1" xfId="0" applyFont="1" applyFill="1" applyBorder="1" applyAlignment="1">
      <alignment horizontal="justify" vertical="center" wrapText="1"/>
    </xf>
    <xf numFmtId="0" fontId="8" fillId="26" borderId="1" xfId="0" applyFont="1" applyFill="1" applyBorder="1" applyAlignment="1">
      <alignment horizontal="justify" vertical="center" wrapText="1"/>
    </xf>
    <xf numFmtId="0" fontId="8" fillId="26" borderId="1" xfId="0" applyFont="1" applyFill="1" applyBorder="1" applyAlignment="1">
      <alignment horizontal="center" vertical="center" wrapText="1"/>
    </xf>
    <xf numFmtId="0" fontId="20" fillId="7" borderId="0" xfId="0" applyFont="1" applyFill="1" applyAlignment="1">
      <alignment horizontal="center" vertical="center" wrapText="1"/>
    </xf>
    <xf numFmtId="0" fontId="27" fillId="33" borderId="11" xfId="0" applyFont="1" applyFill="1" applyBorder="1" applyAlignment="1">
      <alignment horizontal="justify" vertical="center" wrapText="1"/>
    </xf>
    <xf numFmtId="0" fontId="8" fillId="16" borderId="1" xfId="0" applyFont="1" applyFill="1" applyBorder="1" applyAlignment="1">
      <alignment horizontal="center" vertical="center" wrapText="1"/>
    </xf>
    <xf numFmtId="0" fontId="9" fillId="7" borderId="0" xfId="0" applyFont="1" applyFill="1" applyAlignment="1">
      <alignment horizontal="center" vertical="center" wrapText="1"/>
    </xf>
    <xf numFmtId="0" fontId="8" fillId="34" borderId="11" xfId="0" applyFont="1" applyFill="1" applyBorder="1" applyAlignment="1">
      <alignment horizontal="justify" vertical="center" wrapText="1"/>
    </xf>
    <xf numFmtId="0" fontId="27" fillId="35" borderId="11" xfId="0" applyFont="1" applyFill="1" applyBorder="1" applyAlignment="1">
      <alignment horizontal="justify" vertical="center" wrapText="1"/>
    </xf>
    <xf numFmtId="0" fontId="8" fillId="7" borderId="11" xfId="0" applyFont="1" applyFill="1" applyBorder="1" applyAlignment="1">
      <alignment horizontal="justify" vertical="center" wrapText="1"/>
    </xf>
    <xf numFmtId="0" fontId="8" fillId="7" borderId="0" xfId="0" applyFont="1" applyFill="1" applyAlignment="1">
      <alignment horizontal="center" vertical="center" wrapText="1"/>
    </xf>
    <xf numFmtId="0" fontId="8" fillId="0" borderId="0" xfId="0" applyFont="1" applyAlignment="1">
      <alignment horizontal="center" wrapText="1"/>
    </xf>
    <xf numFmtId="0" fontId="27" fillId="36" borderId="11" xfId="0" applyFont="1" applyFill="1" applyBorder="1" applyAlignment="1">
      <alignment horizontal="justify" vertical="center" wrapText="1"/>
    </xf>
    <xf numFmtId="0" fontId="27" fillId="36" borderId="1" xfId="0" applyFont="1" applyFill="1" applyBorder="1" applyAlignment="1">
      <alignment horizontal="center" vertical="center"/>
    </xf>
    <xf numFmtId="0" fontId="28" fillId="0" borderId="1" xfId="0" applyFont="1" applyBorder="1" applyAlignment="1">
      <alignment vertical="center" wrapText="1"/>
    </xf>
    <xf numFmtId="0" fontId="27" fillId="7" borderId="0" xfId="0" applyFont="1" applyFill="1" applyAlignment="1">
      <alignment horizontal="center" vertical="center" wrapText="1"/>
    </xf>
    <xf numFmtId="0" fontId="8" fillId="36" borderId="11" xfId="0" applyFont="1" applyFill="1" applyBorder="1" applyAlignment="1">
      <alignment horizontal="justify" vertical="center" wrapText="1"/>
    </xf>
    <xf numFmtId="0" fontId="8" fillId="36" borderId="1" xfId="0" applyFont="1" applyFill="1" applyBorder="1" applyAlignment="1">
      <alignment horizontal="center" vertical="center" wrapText="1"/>
    </xf>
    <xf numFmtId="0" fontId="8" fillId="0" borderId="1" xfId="2" applyFont="1" applyBorder="1" applyAlignment="1">
      <alignment vertical="center" wrapText="1"/>
    </xf>
    <xf numFmtId="0" fontId="9" fillId="0" borderId="1" xfId="2" applyFont="1" applyBorder="1" applyAlignment="1">
      <alignment vertical="center" wrapText="1"/>
    </xf>
    <xf numFmtId="0" fontId="27" fillId="0" borderId="1" xfId="2" applyFont="1" applyBorder="1" applyAlignment="1">
      <alignment vertical="center" wrapText="1"/>
    </xf>
    <xf numFmtId="0" fontId="9" fillId="2" borderId="1" xfId="2" applyFont="1" applyFill="1" applyBorder="1" applyAlignment="1">
      <alignment horizontal="justify" vertical="center" wrapText="1"/>
    </xf>
    <xf numFmtId="0" fontId="8" fillId="2" borderId="1" xfId="2" applyFont="1" applyFill="1" applyBorder="1" applyAlignment="1">
      <alignment horizontal="justify" vertical="center" wrapText="1"/>
    </xf>
    <xf numFmtId="0" fontId="20" fillId="37" borderId="0" xfId="0" applyFont="1" applyFill="1" applyAlignment="1">
      <alignment horizontal="center" vertical="center"/>
    </xf>
    <xf numFmtId="0" fontId="27" fillId="38" borderId="11" xfId="0" applyFont="1" applyFill="1" applyBorder="1" applyAlignment="1">
      <alignment horizontal="justify" vertical="center" wrapText="1"/>
    </xf>
    <xf numFmtId="0" fontId="27" fillId="37" borderId="0" xfId="0" applyFont="1" applyFill="1" applyAlignment="1">
      <alignment horizontal="center" vertical="center"/>
    </xf>
    <xf numFmtId="0" fontId="27" fillId="2" borderId="11" xfId="0" applyFont="1" applyFill="1" applyBorder="1" applyAlignment="1">
      <alignment horizontal="justify" vertical="center" wrapText="1"/>
    </xf>
    <xf numFmtId="0" fontId="8" fillId="37" borderId="0" xfId="0" applyFont="1" applyFill="1" applyAlignment="1">
      <alignment horizontal="center" vertical="center"/>
    </xf>
    <xf numFmtId="0" fontId="27" fillId="39" borderId="11" xfId="0" applyFont="1" applyFill="1" applyBorder="1" applyAlignment="1">
      <alignment horizontal="justify" vertical="center" wrapText="1"/>
    </xf>
    <xf numFmtId="0" fontId="9" fillId="37" borderId="0" xfId="0" applyFont="1" applyFill="1" applyAlignment="1">
      <alignment horizontal="center" vertical="center"/>
    </xf>
    <xf numFmtId="0" fontId="8" fillId="18" borderId="11" xfId="0" applyFont="1" applyFill="1" applyBorder="1" applyAlignment="1">
      <alignment horizontal="justify" vertical="center" wrapText="1"/>
    </xf>
    <xf numFmtId="0" fontId="8" fillId="37" borderId="11" xfId="0" applyFont="1" applyFill="1" applyBorder="1" applyAlignment="1">
      <alignment horizontal="justify" vertical="center" wrapText="1"/>
    </xf>
    <xf numFmtId="0" fontId="20" fillId="40" borderId="0" xfId="0" applyFont="1" applyFill="1" applyAlignment="1">
      <alignment horizontal="center" vertical="center"/>
    </xf>
    <xf numFmtId="0" fontId="27" fillId="41" borderId="11" xfId="0" applyFont="1" applyFill="1" applyBorder="1" applyAlignment="1">
      <alignment horizontal="justify" vertical="center" wrapText="1"/>
    </xf>
    <xf numFmtId="0" fontId="9" fillId="40" borderId="0" xfId="0" applyFont="1" applyFill="1" applyAlignment="1">
      <alignment horizontal="center" vertical="center"/>
    </xf>
    <xf numFmtId="0" fontId="8" fillId="42" borderId="11" xfId="0" applyFont="1" applyFill="1" applyBorder="1" applyAlignment="1">
      <alignment horizontal="justify" vertical="center" wrapText="1"/>
    </xf>
    <xf numFmtId="0" fontId="8" fillId="40" borderId="0" xfId="0" applyFont="1" applyFill="1" applyAlignment="1">
      <alignment horizontal="center" vertical="center"/>
    </xf>
    <xf numFmtId="0" fontId="27" fillId="40" borderId="0" xfId="0" applyFont="1" applyFill="1" applyAlignment="1">
      <alignment horizontal="center" vertical="center"/>
    </xf>
    <xf numFmtId="0" fontId="33" fillId="43" borderId="1" xfId="0" applyFont="1" applyFill="1" applyBorder="1" applyAlignment="1">
      <alignment vertical="center" wrapText="1"/>
    </xf>
    <xf numFmtId="0" fontId="27" fillId="16" borderId="1" xfId="0" quotePrefix="1" applyFont="1" applyFill="1" applyBorder="1" applyAlignment="1">
      <alignment horizontal="center" vertical="center" wrapText="1"/>
    </xf>
    <xf numFmtId="0" fontId="8" fillId="16" borderId="1" xfId="0" applyFont="1" applyFill="1" applyBorder="1" applyAlignment="1">
      <alignment horizontal="center" vertical="center"/>
    </xf>
    <xf numFmtId="0" fontId="9" fillId="16" borderId="1" xfId="0" applyFont="1" applyFill="1" applyBorder="1" applyAlignment="1">
      <alignment horizontal="justify" vertical="center" wrapText="1"/>
    </xf>
    <xf numFmtId="0" fontId="8" fillId="16" borderId="1" xfId="0" applyFont="1" applyFill="1" applyBorder="1" applyAlignment="1">
      <alignment horizontal="justify" vertical="center" wrapText="1"/>
    </xf>
    <xf numFmtId="0" fontId="8" fillId="16" borderId="10" xfId="0" applyFont="1" applyFill="1" applyBorder="1" applyAlignment="1">
      <alignment horizontal="justify" vertical="center" wrapText="1"/>
    </xf>
    <xf numFmtId="0" fontId="8" fillId="40" borderId="11" xfId="0" applyFont="1" applyFill="1" applyBorder="1" applyAlignment="1">
      <alignment horizontal="justify" vertical="center" wrapText="1"/>
    </xf>
    <xf numFmtId="0" fontId="27" fillId="36" borderId="1" xfId="0" quotePrefix="1" applyFont="1" applyFill="1" applyBorder="1" applyAlignment="1">
      <alignment horizontal="center" vertical="center" wrapText="1"/>
    </xf>
    <xf numFmtId="0" fontId="27" fillId="36" borderId="1" xfId="0" applyFont="1" applyFill="1" applyBorder="1" applyAlignment="1">
      <alignment horizontal="center" vertical="center" wrapText="1"/>
    </xf>
    <xf numFmtId="0" fontId="9" fillId="36" borderId="1" xfId="0" applyFont="1" applyFill="1" applyBorder="1" applyAlignment="1">
      <alignment horizontal="justify" vertical="center" wrapText="1"/>
    </xf>
    <xf numFmtId="0" fontId="8" fillId="36" borderId="1" xfId="0" applyFont="1" applyFill="1" applyBorder="1" applyAlignment="1">
      <alignment horizontal="justify" vertical="center" wrapText="1"/>
    </xf>
    <xf numFmtId="0" fontId="8" fillId="28" borderId="11" xfId="0" applyFont="1" applyFill="1" applyBorder="1" applyAlignment="1">
      <alignment horizontal="justify" vertical="center" wrapText="1"/>
    </xf>
    <xf numFmtId="0" fontId="20" fillId="28" borderId="1" xfId="0" applyFont="1" applyFill="1" applyBorder="1" applyAlignment="1">
      <alignment horizontal="center" vertical="center" wrapText="1"/>
    </xf>
    <xf numFmtId="0" fontId="8" fillId="28" borderId="1" xfId="0" applyFont="1" applyFill="1" applyBorder="1" applyAlignment="1">
      <alignment horizontal="center" vertical="center" wrapText="1"/>
    </xf>
    <xf numFmtId="0" fontId="34" fillId="16" borderId="1" xfId="0" applyFont="1" applyFill="1" applyBorder="1" applyAlignment="1">
      <alignment horizontal="center" vertical="center" wrapText="1"/>
    </xf>
    <xf numFmtId="0" fontId="34" fillId="16" borderId="1" xfId="0" applyFont="1" applyFill="1" applyBorder="1" applyAlignment="1">
      <alignment vertical="center" wrapText="1"/>
    </xf>
    <xf numFmtId="0" fontId="35" fillId="16" borderId="1" xfId="0" applyFont="1" applyFill="1" applyBorder="1" applyAlignment="1">
      <alignment vertical="center" wrapText="1"/>
    </xf>
    <xf numFmtId="0" fontId="29" fillId="0" borderId="1" xfId="0" applyFont="1" applyBorder="1" applyAlignment="1">
      <alignment vertical="center" wrapText="1"/>
    </xf>
    <xf numFmtId="0" fontId="36" fillId="16" borderId="1" xfId="0" applyFont="1" applyFill="1" applyBorder="1" applyAlignment="1">
      <alignment vertical="center" wrapText="1"/>
    </xf>
    <xf numFmtId="0" fontId="27" fillId="28" borderId="1" xfId="0" quotePrefix="1" applyFont="1" applyFill="1" applyBorder="1" applyAlignment="1">
      <alignment horizontal="center" vertical="center" wrapText="1"/>
    </xf>
    <xf numFmtId="0" fontId="8" fillId="13" borderId="1" xfId="0" applyFont="1" applyFill="1" applyBorder="1" applyAlignment="1">
      <alignment horizontal="center" vertical="center"/>
    </xf>
    <xf numFmtId="0" fontId="9" fillId="28" borderId="1" xfId="0" applyFont="1" applyFill="1" applyBorder="1" applyAlignment="1">
      <alignment horizontal="justify" vertical="center" wrapText="1"/>
    </xf>
    <xf numFmtId="0" fontId="8" fillId="28" borderId="1" xfId="0" applyFont="1" applyFill="1" applyBorder="1" applyAlignment="1">
      <alignment horizontal="justify" vertical="center" wrapText="1"/>
    </xf>
    <xf numFmtId="0" fontId="8" fillId="13" borderId="1" xfId="0" applyFont="1" applyFill="1" applyBorder="1" applyAlignment="1">
      <alignment horizontal="center" vertical="center" wrapText="1"/>
    </xf>
    <xf numFmtId="0" fontId="8" fillId="13" borderId="10" xfId="0" applyFont="1" applyFill="1" applyBorder="1" applyAlignment="1">
      <alignment horizontal="justify" vertical="center" wrapText="1"/>
    </xf>
    <xf numFmtId="0" fontId="28" fillId="11" borderId="1" xfId="0" applyFont="1" applyFill="1" applyBorder="1" applyAlignment="1">
      <alignment vertical="center" wrapText="1"/>
    </xf>
    <xf numFmtId="0" fontId="27" fillId="11" borderId="1" xfId="0" applyFont="1" applyFill="1" applyBorder="1" applyAlignment="1">
      <alignment vertical="center" wrapText="1"/>
    </xf>
    <xf numFmtId="0" fontId="20" fillId="11" borderId="1" xfId="0" applyFont="1" applyFill="1" applyBorder="1" applyAlignment="1">
      <alignment vertical="center" wrapText="1"/>
    </xf>
    <xf numFmtId="0" fontId="27" fillId="11" borderId="1" xfId="0" applyFont="1" applyFill="1" applyBorder="1" applyAlignment="1">
      <alignment horizontal="center" vertical="center"/>
    </xf>
    <xf numFmtId="0" fontId="27" fillId="11" borderId="1" xfId="0" applyFont="1" applyFill="1" applyBorder="1" applyAlignment="1">
      <alignment horizontal="center" vertical="center" wrapText="1"/>
    </xf>
    <xf numFmtId="0" fontId="27" fillId="11" borderId="10" xfId="0" applyFont="1" applyFill="1" applyBorder="1" applyAlignment="1">
      <alignment horizontal="justify" vertical="center" wrapText="1"/>
    </xf>
    <xf numFmtId="0" fontId="33" fillId="44" borderId="1" xfId="0" applyFont="1" applyFill="1" applyBorder="1" applyAlignment="1">
      <alignment vertical="center" wrapText="1"/>
    </xf>
    <xf numFmtId="0" fontId="8" fillId="0" borderId="10" xfId="0" applyFont="1" applyBorder="1" applyAlignment="1">
      <alignment horizontal="left" vertical="center" wrapText="1"/>
    </xf>
    <xf numFmtId="0" fontId="8" fillId="0" borderId="1" xfId="0" applyFont="1" applyBorder="1" applyAlignment="1">
      <alignment horizontal="left" vertical="center" wrapText="1"/>
    </xf>
    <xf numFmtId="0" fontId="27" fillId="45" borderId="1" xfId="0" applyFont="1" applyFill="1" applyBorder="1" applyAlignment="1">
      <alignment horizontal="center" vertical="center" wrapText="1"/>
    </xf>
    <xf numFmtId="0" fontId="27" fillId="45" borderId="1" xfId="0" applyFont="1" applyFill="1" applyBorder="1" applyAlignment="1">
      <alignment vertical="center" wrapText="1"/>
    </xf>
    <xf numFmtId="0" fontId="20" fillId="45" borderId="1" xfId="0" applyFont="1" applyFill="1" applyBorder="1" applyAlignment="1">
      <alignment vertical="center" wrapText="1"/>
    </xf>
    <xf numFmtId="0" fontId="8" fillId="12" borderId="1" xfId="0" applyFont="1" applyFill="1" applyBorder="1" applyAlignment="1">
      <alignment horizontal="center" vertical="center"/>
    </xf>
    <xf numFmtId="0" fontId="12" fillId="0" borderId="0" xfId="3" applyFont="1" applyAlignment="1">
      <alignment horizontal="center" vertical="center" wrapText="1"/>
    </xf>
    <xf numFmtId="0" fontId="8" fillId="40" borderId="0" xfId="2" applyFont="1" applyFill="1" applyAlignment="1">
      <alignment horizontal="center" vertical="center"/>
    </xf>
    <xf numFmtId="0" fontId="8" fillId="2" borderId="11" xfId="2" applyFont="1" applyFill="1" applyBorder="1" applyAlignment="1">
      <alignment horizontal="justify" vertical="center" wrapText="1"/>
    </xf>
    <xf numFmtId="0" fontId="8" fillId="2" borderId="1" xfId="2" applyFont="1" applyFill="1" applyBorder="1" applyAlignment="1">
      <alignment horizontal="center" vertical="center"/>
    </xf>
    <xf numFmtId="0" fontId="8" fillId="0" borderId="1" xfId="2" applyFont="1" applyBorder="1" applyAlignment="1">
      <alignment horizontal="center" vertical="center"/>
    </xf>
    <xf numFmtId="0" fontId="8" fillId="0" borderId="1" xfId="2" applyFont="1" applyBorder="1" applyAlignment="1">
      <alignment horizontal="center" vertical="center" wrapText="1"/>
    </xf>
    <xf numFmtId="0" fontId="8" fillId="0" borderId="10" xfId="2" applyFont="1" applyBorder="1" applyAlignment="1">
      <alignment horizontal="justify" vertical="center" wrapText="1"/>
    </xf>
    <xf numFmtId="0" fontId="8" fillId="0" borderId="0" xfId="2" applyFont="1" applyAlignment="1">
      <alignment horizontal="center"/>
    </xf>
    <xf numFmtId="0" fontId="8" fillId="2" borderId="1" xfId="2" applyFont="1" applyFill="1" applyBorder="1" applyAlignment="1">
      <alignment horizontal="center" vertical="center" wrapText="1"/>
    </xf>
    <xf numFmtId="0" fontId="8" fillId="5" borderId="0" xfId="2" applyFont="1" applyFill="1" applyAlignment="1">
      <alignment horizontal="left" vertical="center" wrapText="1"/>
    </xf>
    <xf numFmtId="0" fontId="8" fillId="5" borderId="0" xfId="2" applyFont="1" applyFill="1" applyAlignment="1">
      <alignment horizontal="center" vertical="center" wrapText="1"/>
    </xf>
    <xf numFmtId="0" fontId="8" fillId="0" borderId="0" xfId="2" applyFont="1"/>
    <xf numFmtId="0" fontId="8" fillId="0" borderId="0" xfId="2" applyFont="1" applyAlignment="1">
      <alignment horizontal="center" vertical="center"/>
    </xf>
    <xf numFmtId="0" fontId="8" fillId="2" borderId="14" xfId="0" applyFont="1" applyFill="1" applyBorder="1" applyAlignment="1">
      <alignment horizontal="justify" vertical="center" wrapText="1"/>
    </xf>
    <xf numFmtId="0" fontId="8" fillId="2" borderId="15" xfId="0" applyFont="1" applyFill="1" applyBorder="1" applyAlignment="1">
      <alignment horizontal="center" vertical="center"/>
    </xf>
    <xf numFmtId="0" fontId="8" fillId="0" borderId="15" xfId="0" applyFont="1" applyBorder="1" applyAlignment="1">
      <alignment vertical="center" wrapText="1"/>
    </xf>
    <xf numFmtId="0" fontId="9" fillId="0" borderId="15" xfId="0" applyFont="1" applyBorder="1" applyAlignment="1">
      <alignment vertical="center" wrapText="1"/>
    </xf>
    <xf numFmtId="0" fontId="8" fillId="0" borderId="15" xfId="0" applyFont="1" applyBorder="1" applyAlignment="1">
      <alignment horizontal="center" vertical="center"/>
    </xf>
    <xf numFmtId="0" fontId="9" fillId="2" borderId="15" xfId="0" applyFont="1" applyFill="1" applyBorder="1" applyAlignment="1">
      <alignment horizontal="justify" vertical="center" wrapText="1"/>
    </xf>
    <xf numFmtId="0" fontId="8" fillId="2" borderId="15" xfId="0" applyFont="1" applyFill="1" applyBorder="1" applyAlignment="1">
      <alignment horizontal="justify" vertical="center" wrapText="1"/>
    </xf>
    <xf numFmtId="0" fontId="8" fillId="0" borderId="15" xfId="0" applyFont="1" applyBorder="1" applyAlignment="1">
      <alignment horizontal="center" vertical="center" wrapText="1"/>
    </xf>
    <xf numFmtId="0" fontId="8" fillId="0" borderId="16" xfId="0" applyFont="1" applyBorder="1" applyAlignment="1">
      <alignment horizontal="justify" vertical="center" wrapText="1"/>
    </xf>
    <xf numFmtId="0" fontId="9" fillId="0" borderId="0" xfId="0" applyFont="1" applyAlignment="1">
      <alignment horizontal="center" vertical="center"/>
    </xf>
    <xf numFmtId="0" fontId="9" fillId="46" borderId="1" xfId="0" applyFont="1" applyFill="1" applyBorder="1" applyAlignment="1">
      <alignment horizontal="justify" vertical="center" wrapText="1"/>
    </xf>
    <xf numFmtId="0" fontId="8" fillId="46" borderId="1" xfId="0" applyFont="1" applyFill="1" applyBorder="1" applyAlignment="1">
      <alignment horizontal="justify" vertical="center" wrapText="1"/>
    </xf>
    <xf numFmtId="0" fontId="5" fillId="6" borderId="17" xfId="0" applyFont="1" applyFill="1" applyBorder="1" applyAlignment="1">
      <alignment horizontal="center" vertical="center" wrapText="1"/>
    </xf>
    <xf numFmtId="0" fontId="21" fillId="10" borderId="12" xfId="0" applyFont="1" applyFill="1" applyBorder="1" applyAlignment="1">
      <alignment horizontal="justify" vertical="center" wrapText="1"/>
    </xf>
    <xf numFmtId="0" fontId="8" fillId="2" borderId="12" xfId="0" applyFont="1" applyFill="1" applyBorder="1" applyAlignment="1">
      <alignment horizontal="justify" vertical="center" wrapText="1"/>
    </xf>
    <xf numFmtId="0" fontId="8" fillId="11" borderId="12" xfId="0" applyFont="1" applyFill="1" applyBorder="1" applyAlignment="1">
      <alignment horizontal="justify" vertical="center" wrapText="1"/>
    </xf>
    <xf numFmtId="0" fontId="8" fillId="13" borderId="12" xfId="0" applyFont="1" applyFill="1" applyBorder="1" applyAlignment="1">
      <alignment horizontal="justify" vertical="center" wrapText="1"/>
    </xf>
    <xf numFmtId="0" fontId="22" fillId="10" borderId="12" xfId="0" applyFont="1" applyFill="1" applyBorder="1" applyAlignment="1">
      <alignment horizontal="justify" vertical="center" wrapText="1"/>
    </xf>
    <xf numFmtId="0" fontId="8" fillId="15" borderId="12" xfId="0" applyFont="1" applyFill="1" applyBorder="1" applyAlignment="1">
      <alignment horizontal="justify" vertical="center" wrapText="1"/>
    </xf>
    <xf numFmtId="0" fontId="27" fillId="14" borderId="12" xfId="0" applyFont="1" applyFill="1" applyBorder="1" applyAlignment="1">
      <alignment horizontal="justify" vertical="center" wrapText="1"/>
    </xf>
    <xf numFmtId="0" fontId="8" fillId="17" borderId="12" xfId="0" applyFont="1" applyFill="1" applyBorder="1" applyAlignment="1">
      <alignment horizontal="justify" vertical="center" wrapText="1"/>
    </xf>
    <xf numFmtId="0" fontId="27" fillId="19" borderId="12" xfId="0" applyFont="1" applyFill="1" applyBorder="1" applyAlignment="1">
      <alignment horizontal="justify" vertical="center" wrapText="1"/>
    </xf>
    <xf numFmtId="0" fontId="27" fillId="16" borderId="12" xfId="0" applyFont="1" applyFill="1" applyBorder="1" applyAlignment="1">
      <alignment horizontal="justify" vertical="center" wrapText="1"/>
    </xf>
    <xf numFmtId="0" fontId="27" fillId="21" borderId="12" xfId="0" applyFont="1" applyFill="1" applyBorder="1" applyAlignment="1">
      <alignment horizontal="justify" vertical="center" wrapText="1"/>
    </xf>
    <xf numFmtId="0" fontId="27" fillId="22" borderId="12" xfId="0" applyFont="1" applyFill="1" applyBorder="1" applyAlignment="1">
      <alignment horizontal="justify" vertical="center" wrapText="1"/>
    </xf>
    <xf numFmtId="0" fontId="8" fillId="23" borderId="12" xfId="0" applyFont="1" applyFill="1" applyBorder="1" applyAlignment="1">
      <alignment horizontal="justify" vertical="center" wrapText="1"/>
    </xf>
    <xf numFmtId="0" fontId="27" fillId="25" borderId="12" xfId="0" applyFont="1" applyFill="1" applyBorder="1" applyAlignment="1">
      <alignment horizontal="justify" vertical="center" wrapText="1"/>
    </xf>
    <xf numFmtId="0" fontId="8" fillId="27" borderId="12" xfId="0" applyFont="1" applyFill="1" applyBorder="1" applyAlignment="1">
      <alignment horizontal="justify" vertical="center" wrapText="1"/>
    </xf>
    <xf numFmtId="0" fontId="27" fillId="28" borderId="12" xfId="0" applyFont="1" applyFill="1" applyBorder="1" applyAlignment="1">
      <alignment horizontal="justify" vertical="center" wrapText="1"/>
    </xf>
    <xf numFmtId="0" fontId="8" fillId="29" borderId="12" xfId="0" applyFont="1" applyFill="1" applyBorder="1" applyAlignment="1">
      <alignment horizontal="justify" vertical="center" wrapText="1"/>
    </xf>
    <xf numFmtId="0" fontId="27" fillId="26" borderId="12" xfId="0" applyFont="1" applyFill="1" applyBorder="1" applyAlignment="1">
      <alignment horizontal="justify" vertical="center" wrapText="1"/>
    </xf>
    <xf numFmtId="0" fontId="8" fillId="26" borderId="12" xfId="0" applyFont="1" applyFill="1" applyBorder="1" applyAlignment="1">
      <alignment horizontal="justify" vertical="center" wrapText="1"/>
    </xf>
    <xf numFmtId="0" fontId="27" fillId="33" borderId="12" xfId="0" applyFont="1" applyFill="1" applyBorder="1" applyAlignment="1">
      <alignment horizontal="justify" vertical="center" wrapText="1"/>
    </xf>
    <xf numFmtId="0" fontId="8" fillId="34" borderId="12" xfId="0" applyFont="1" applyFill="1" applyBorder="1" applyAlignment="1">
      <alignment horizontal="justify" vertical="center" wrapText="1"/>
    </xf>
    <xf numFmtId="0" fontId="27" fillId="35" borderId="12" xfId="0" applyFont="1" applyFill="1" applyBorder="1" applyAlignment="1">
      <alignment horizontal="justify" vertical="center" wrapText="1"/>
    </xf>
    <xf numFmtId="0" fontId="8" fillId="7" borderId="12" xfId="0" applyFont="1" applyFill="1" applyBorder="1" applyAlignment="1">
      <alignment horizontal="justify" vertical="center" wrapText="1"/>
    </xf>
    <xf numFmtId="0" fontId="27" fillId="36" borderId="12" xfId="0" applyFont="1" applyFill="1" applyBorder="1" applyAlignment="1">
      <alignment horizontal="justify" vertical="center" wrapText="1"/>
    </xf>
    <xf numFmtId="0" fontId="8" fillId="36" borderId="12" xfId="0" applyFont="1" applyFill="1" applyBorder="1" applyAlignment="1">
      <alignment horizontal="justify" vertical="center" wrapText="1"/>
    </xf>
    <xf numFmtId="0" fontId="27" fillId="38" borderId="12" xfId="0" applyFont="1" applyFill="1" applyBorder="1" applyAlignment="1">
      <alignment horizontal="justify" vertical="center" wrapText="1"/>
    </xf>
    <xf numFmtId="0" fontId="27" fillId="2" borderId="12" xfId="0" applyFont="1" applyFill="1" applyBorder="1" applyAlignment="1">
      <alignment horizontal="justify" vertical="center" wrapText="1"/>
    </xf>
    <xf numFmtId="0" fontId="27" fillId="39" borderId="12" xfId="0" applyFont="1" applyFill="1" applyBorder="1" applyAlignment="1">
      <alignment horizontal="justify" vertical="center" wrapText="1"/>
    </xf>
    <xf numFmtId="0" fontId="8" fillId="18" borderId="12" xfId="0" applyFont="1" applyFill="1" applyBorder="1" applyAlignment="1">
      <alignment horizontal="justify" vertical="center" wrapText="1"/>
    </xf>
    <xf numFmtId="0" fontId="8" fillId="37" borderId="12" xfId="0" applyFont="1" applyFill="1" applyBorder="1" applyAlignment="1">
      <alignment horizontal="justify" vertical="center" wrapText="1"/>
    </xf>
    <xf numFmtId="0" fontId="27" fillId="41" borderId="12" xfId="0" applyFont="1" applyFill="1" applyBorder="1" applyAlignment="1">
      <alignment horizontal="justify" vertical="center" wrapText="1"/>
    </xf>
    <xf numFmtId="0" fontId="8" fillId="42" borderId="12" xfId="0" applyFont="1" applyFill="1" applyBorder="1" applyAlignment="1">
      <alignment horizontal="justify" vertical="center" wrapText="1"/>
    </xf>
    <xf numFmtId="0" fontId="8" fillId="40" borderId="12" xfId="0" applyFont="1" applyFill="1" applyBorder="1" applyAlignment="1">
      <alignment horizontal="justify" vertical="center" wrapText="1"/>
    </xf>
    <xf numFmtId="0" fontId="8" fillId="28" borderId="12" xfId="0" applyFont="1" applyFill="1" applyBorder="1" applyAlignment="1">
      <alignment horizontal="justify" vertical="center" wrapText="1"/>
    </xf>
    <xf numFmtId="0" fontId="8" fillId="2" borderId="12" xfId="2" applyFont="1" applyFill="1" applyBorder="1" applyAlignment="1">
      <alignment horizontal="justify" vertical="center" wrapText="1"/>
    </xf>
    <xf numFmtId="0" fontId="8" fillId="2" borderId="18" xfId="0" applyFont="1" applyFill="1" applyBorder="1" applyAlignment="1">
      <alignment horizontal="justify" vertical="center" wrapText="1"/>
    </xf>
    <xf numFmtId="0" fontId="12" fillId="47" borderId="0" xfId="1" applyFont="1" applyFill="1" applyAlignment="1">
      <alignment horizontal="center" vertical="center" wrapText="1"/>
    </xf>
    <xf numFmtId="0" fontId="37" fillId="48" borderId="0" xfId="0" applyFont="1" applyFill="1" applyAlignment="1">
      <alignment horizontal="center" vertical="center" wrapText="1"/>
    </xf>
    <xf numFmtId="0" fontId="38" fillId="0" borderId="0" xfId="0" applyFont="1"/>
    <xf numFmtId="0" fontId="9" fillId="0" borderId="1" xfId="0" quotePrefix="1" applyFont="1" applyBorder="1" applyAlignment="1">
      <alignment vertical="center" wrapText="1"/>
    </xf>
    <xf numFmtId="0" fontId="27" fillId="35" borderId="19" xfId="0" applyFont="1" applyFill="1" applyBorder="1" applyAlignment="1">
      <alignment horizontal="justify" vertical="center" wrapText="1"/>
    </xf>
    <xf numFmtId="0" fontId="27" fillId="35" borderId="1" xfId="0" applyFont="1" applyFill="1" applyBorder="1" applyAlignment="1">
      <alignment horizontal="justify" vertical="center" wrapText="1"/>
    </xf>
    <xf numFmtId="0" fontId="8" fillId="0" borderId="0" xfId="0" applyFont="1" applyAlignment="1">
      <alignment horizontal="left" vertical="center" wrapText="1"/>
    </xf>
    <xf numFmtId="0" fontId="32" fillId="0" borderId="0" xfId="0" applyFont="1"/>
    <xf numFmtId="0" fontId="0" fillId="0" borderId="0" xfId="0" applyAlignment="1">
      <alignment wrapText="1"/>
    </xf>
    <xf numFmtId="0" fontId="0" fillId="0" borderId="0" xfId="0" applyAlignment="1">
      <alignment horizontal="center"/>
    </xf>
    <xf numFmtId="0" fontId="42" fillId="0" borderId="0" xfId="0" applyFont="1"/>
    <xf numFmtId="0" fontId="12" fillId="0" borderId="0" xfId="0" applyFont="1"/>
    <xf numFmtId="0" fontId="42" fillId="0" borderId="0" xfId="0" applyFont="1" applyAlignment="1">
      <alignment horizontal="center"/>
    </xf>
    <xf numFmtId="0" fontId="42" fillId="0" borderId="0" xfId="0" applyFont="1" applyAlignment="1">
      <alignment wrapText="1"/>
    </xf>
    <xf numFmtId="0" fontId="42" fillId="0" borderId="0" xfId="0" applyFont="1" applyAlignment="1">
      <alignment vertical="center"/>
    </xf>
    <xf numFmtId="0" fontId="5" fillId="6" borderId="20" xfId="0" applyFont="1" applyFill="1" applyBorder="1" applyAlignment="1">
      <alignment horizontal="center" vertical="center"/>
    </xf>
    <xf numFmtId="0" fontId="5" fillId="6" borderId="22" xfId="0" applyFont="1" applyFill="1" applyBorder="1" applyAlignment="1">
      <alignment vertical="center" wrapText="1"/>
    </xf>
    <xf numFmtId="0" fontId="5" fillId="6" borderId="27" xfId="0" applyFont="1" applyFill="1" applyBorder="1" applyAlignment="1">
      <alignment vertical="center" wrapText="1"/>
    </xf>
    <xf numFmtId="0" fontId="5" fillId="6" borderId="28" xfId="0" applyFont="1" applyFill="1" applyBorder="1" applyAlignment="1">
      <alignment horizontal="center" vertical="center" wrapText="1"/>
    </xf>
    <xf numFmtId="0" fontId="12" fillId="0" borderId="0" xfId="0" applyFont="1" applyAlignment="1">
      <alignment horizontal="center" vertical="center"/>
    </xf>
    <xf numFmtId="0" fontId="12" fillId="0" borderId="0" xfId="0" applyFont="1" applyAlignment="1">
      <alignment vertical="center"/>
    </xf>
    <xf numFmtId="0" fontId="0" fillId="0" borderId="43" xfId="0" applyBorder="1" applyAlignment="1">
      <alignment vertical="center" wrapText="1"/>
    </xf>
    <xf numFmtId="0" fontId="0" fillId="0" borderId="61" xfId="0" applyBorder="1" applyAlignment="1">
      <alignment vertical="center" wrapText="1"/>
    </xf>
    <xf numFmtId="0" fontId="17" fillId="7" borderId="0" xfId="1" applyFont="1" applyFill="1" applyAlignment="1">
      <alignment horizontal="center" vertical="center" wrapText="1"/>
    </xf>
    <xf numFmtId="0" fontId="37" fillId="50" borderId="0" xfId="0" applyFont="1" applyFill="1" applyAlignment="1">
      <alignment horizontal="center" vertical="center" wrapText="1"/>
    </xf>
    <xf numFmtId="0" fontId="17" fillId="46" borderId="0" xfId="1" applyFont="1" applyFill="1" applyAlignment="1">
      <alignment horizontal="center" vertical="center" wrapText="1"/>
    </xf>
    <xf numFmtId="0" fontId="17" fillId="47" borderId="0" xfId="1" applyFont="1" applyFill="1" applyAlignment="1">
      <alignment horizontal="center" vertical="center" wrapText="1"/>
    </xf>
    <xf numFmtId="0" fontId="8" fillId="5" borderId="1" xfId="0" applyFont="1" applyFill="1" applyBorder="1" applyAlignment="1">
      <alignment horizontal="center" vertical="center" wrapText="1"/>
    </xf>
    <xf numFmtId="0" fontId="8" fillId="49" borderId="1" xfId="0" applyFont="1" applyFill="1" applyBorder="1" applyAlignment="1">
      <alignment horizontal="center" vertical="center"/>
    </xf>
    <xf numFmtId="0" fontId="45" fillId="0" borderId="1" xfId="0" applyFont="1" applyBorder="1" applyAlignment="1">
      <alignment vertical="center" wrapText="1"/>
    </xf>
    <xf numFmtId="0" fontId="8" fillId="31" borderId="0" xfId="0" applyFont="1" applyFill="1" applyAlignment="1">
      <alignment vertical="center" wrapText="1"/>
    </xf>
    <xf numFmtId="0" fontId="30" fillId="0" borderId="0" xfId="0" applyFont="1" applyAlignment="1">
      <alignment vertical="center" wrapText="1"/>
    </xf>
    <xf numFmtId="0" fontId="41" fillId="0" borderId="0" xfId="5" applyAlignment="1">
      <alignment horizontal="left"/>
    </xf>
    <xf numFmtId="0" fontId="12" fillId="0" borderId="0" xfId="2" applyFont="1" applyAlignment="1">
      <alignment horizontal="left" vertical="center"/>
    </xf>
    <xf numFmtId="0" fontId="14" fillId="38" borderId="0" xfId="2" applyFont="1" applyFill="1" applyAlignment="1">
      <alignment horizontal="center" vertical="center"/>
    </xf>
    <xf numFmtId="0" fontId="12" fillId="0" borderId="0" xfId="2" applyFont="1"/>
    <xf numFmtId="0" fontId="12" fillId="0" borderId="0" xfId="2" applyFont="1" applyAlignment="1">
      <alignment horizontal="center" vertical="center"/>
    </xf>
    <xf numFmtId="0" fontId="17" fillId="51" borderId="65" xfId="2" applyFont="1" applyFill="1" applyBorder="1" applyAlignment="1">
      <alignment horizontal="justify" vertical="center" wrapText="1"/>
    </xf>
    <xf numFmtId="0" fontId="17" fillId="51" borderId="66" xfId="2" applyFont="1" applyFill="1" applyBorder="1" applyAlignment="1">
      <alignment horizontal="justify" vertical="center" wrapText="1"/>
    </xf>
    <xf numFmtId="0" fontId="17" fillId="51" borderId="72" xfId="2" applyFont="1" applyFill="1" applyBorder="1" applyAlignment="1">
      <alignment horizontal="justify" vertical="center" wrapText="1"/>
    </xf>
    <xf numFmtId="0" fontId="17" fillId="51" borderId="65" xfId="2" applyFont="1" applyFill="1" applyBorder="1" applyAlignment="1">
      <alignment vertical="center" wrapText="1"/>
    </xf>
    <xf numFmtId="0" fontId="17" fillId="51" borderId="40" xfId="2" applyFont="1" applyFill="1" applyBorder="1" applyAlignment="1">
      <alignment vertical="center" wrapText="1"/>
    </xf>
    <xf numFmtId="0" fontId="17" fillId="51" borderId="74" xfId="2" applyFont="1" applyFill="1" applyBorder="1" applyAlignment="1">
      <alignment horizontal="left" vertical="center" wrapText="1"/>
    </xf>
    <xf numFmtId="0" fontId="17" fillId="51" borderId="66" xfId="2" applyFont="1" applyFill="1" applyBorder="1" applyAlignment="1">
      <alignment horizontal="left" vertical="center" wrapText="1"/>
    </xf>
    <xf numFmtId="0" fontId="17" fillId="15" borderId="43" xfId="2" applyFont="1" applyFill="1" applyBorder="1" applyAlignment="1">
      <alignment horizontal="center" vertical="center" wrapText="1"/>
    </xf>
    <xf numFmtId="0" fontId="12" fillId="0" borderId="67" xfId="2" applyFont="1" applyBorder="1" applyAlignment="1">
      <alignment horizontal="justify" vertical="center" wrapText="1"/>
    </xf>
    <xf numFmtId="0" fontId="12" fillId="52" borderId="32" xfId="2" applyFont="1" applyFill="1" applyBorder="1" applyAlignment="1">
      <alignment horizontal="justify" vertical="center" wrapText="1"/>
    </xf>
    <xf numFmtId="0" fontId="12" fillId="52" borderId="32" xfId="2" applyFont="1" applyFill="1" applyBorder="1" applyAlignment="1">
      <alignment vertical="center" wrapText="1"/>
    </xf>
    <xf numFmtId="0" fontId="12" fillId="52" borderId="75" xfId="2" applyFont="1" applyFill="1" applyBorder="1" applyAlignment="1">
      <alignment horizontal="justify" vertical="center" wrapText="1"/>
    </xf>
    <xf numFmtId="0" fontId="12" fillId="52" borderId="67" xfId="2" applyFont="1" applyFill="1" applyBorder="1" applyAlignment="1">
      <alignment horizontal="justify" vertical="center" wrapText="1"/>
    </xf>
    <xf numFmtId="0" fontId="12" fillId="52" borderId="68" xfId="2" applyFont="1" applyFill="1" applyBorder="1" applyAlignment="1">
      <alignment horizontal="justify" vertical="center" wrapText="1"/>
    </xf>
    <xf numFmtId="0" fontId="12" fillId="0" borderId="67" xfId="2" applyFont="1" applyBorder="1" applyAlignment="1">
      <alignment horizontal="center" vertical="center"/>
    </xf>
    <xf numFmtId="0" fontId="12" fillId="0" borderId="32" xfId="2" applyFont="1" applyBorder="1" applyAlignment="1">
      <alignment horizontal="center" vertical="center"/>
    </xf>
    <xf numFmtId="0" fontId="12" fillId="0" borderId="68" xfId="2" applyFont="1" applyBorder="1" applyAlignment="1">
      <alignment horizontal="center" vertical="center"/>
    </xf>
    <xf numFmtId="0" fontId="12" fillId="0" borderId="68" xfId="2" applyFont="1" applyBorder="1" applyAlignment="1">
      <alignment horizontal="justify" vertical="center" wrapText="1"/>
    </xf>
    <xf numFmtId="0" fontId="12" fillId="0" borderId="43" xfId="2" applyFont="1" applyBorder="1" applyAlignment="1">
      <alignment horizontal="justify" vertical="center" wrapText="1"/>
    </xf>
    <xf numFmtId="0" fontId="12" fillId="5" borderId="68" xfId="2" applyFont="1" applyFill="1" applyBorder="1" applyAlignment="1">
      <alignment horizontal="center" vertical="center"/>
    </xf>
    <xf numFmtId="0" fontId="12" fillId="11" borderId="67" xfId="2" applyFont="1" applyFill="1" applyBorder="1" applyAlignment="1">
      <alignment horizontal="justify" vertical="center" wrapText="1"/>
    </xf>
    <xf numFmtId="0" fontId="12" fillId="11" borderId="68" xfId="2" applyFont="1" applyFill="1" applyBorder="1" applyAlignment="1">
      <alignment horizontal="justify" vertical="center" wrapText="1"/>
    </xf>
    <xf numFmtId="0" fontId="12" fillId="11" borderId="43" xfId="2" applyFont="1" applyFill="1" applyBorder="1" applyAlignment="1">
      <alignment horizontal="justify" vertical="center" wrapText="1"/>
    </xf>
    <xf numFmtId="0" fontId="12" fillId="11" borderId="67" xfId="2" applyFont="1" applyFill="1" applyBorder="1" applyAlignment="1">
      <alignment horizontal="center" vertical="center"/>
    </xf>
    <xf numFmtId="0" fontId="12" fillId="11" borderId="32" xfId="2" applyFont="1" applyFill="1" applyBorder="1" applyAlignment="1">
      <alignment horizontal="center" vertical="center"/>
    </xf>
    <xf numFmtId="0" fontId="12" fillId="11" borderId="68" xfId="2" applyFont="1" applyFill="1" applyBorder="1" applyAlignment="1">
      <alignment horizontal="center" vertical="center"/>
    </xf>
    <xf numFmtId="0" fontId="12" fillId="11" borderId="32" xfId="2" applyFont="1" applyFill="1" applyBorder="1" applyAlignment="1">
      <alignment horizontal="justify" vertical="center" wrapText="1"/>
    </xf>
    <xf numFmtId="0" fontId="12" fillId="11" borderId="75" xfId="2" applyFont="1" applyFill="1" applyBorder="1" applyAlignment="1">
      <alignment horizontal="justify" vertical="center" wrapText="1"/>
    </xf>
    <xf numFmtId="0" fontId="12" fillId="11" borderId="32" xfId="2" applyFont="1" applyFill="1" applyBorder="1" applyAlignment="1">
      <alignment vertical="center" wrapText="1"/>
    </xf>
    <xf numFmtId="0" fontId="12" fillId="13" borderId="67" xfId="2" applyFont="1" applyFill="1" applyBorder="1" applyAlignment="1">
      <alignment horizontal="justify" vertical="center" wrapText="1"/>
    </xf>
    <xf numFmtId="0" fontId="12" fillId="13" borderId="32" xfId="2" applyFont="1" applyFill="1" applyBorder="1" applyAlignment="1">
      <alignment horizontal="justify" vertical="center" wrapText="1"/>
    </xf>
    <xf numFmtId="0" fontId="12" fillId="13" borderId="75" xfId="2" applyFont="1" applyFill="1" applyBorder="1" applyAlignment="1">
      <alignment horizontal="justify" vertical="center" wrapText="1"/>
    </xf>
    <xf numFmtId="0" fontId="12" fillId="13" borderId="68" xfId="2" applyFont="1" applyFill="1" applyBorder="1" applyAlignment="1">
      <alignment horizontal="justify" vertical="center" wrapText="1"/>
    </xf>
    <xf numFmtId="0" fontId="12" fillId="13" borderId="67" xfId="2" applyFont="1" applyFill="1" applyBorder="1" applyAlignment="1">
      <alignment horizontal="center" vertical="center"/>
    </xf>
    <xf numFmtId="0" fontId="12" fillId="13" borderId="32" xfId="2" applyFont="1" applyFill="1" applyBorder="1" applyAlignment="1">
      <alignment horizontal="center" vertical="center"/>
    </xf>
    <xf numFmtId="0" fontId="12" fillId="13" borderId="68" xfId="2" applyFont="1" applyFill="1" applyBorder="1" applyAlignment="1">
      <alignment horizontal="center" vertical="center"/>
    </xf>
    <xf numFmtId="0" fontId="12" fillId="11" borderId="69" xfId="2" applyFont="1" applyFill="1" applyBorder="1" applyAlignment="1">
      <alignment horizontal="justify" vertical="center" wrapText="1"/>
    </xf>
    <xf numFmtId="0" fontId="12" fillId="11" borderId="71" xfId="2" applyFont="1" applyFill="1" applyBorder="1" applyAlignment="1">
      <alignment horizontal="justify" vertical="center" wrapText="1"/>
    </xf>
    <xf numFmtId="0" fontId="12" fillId="11" borderId="73" xfId="2" applyFont="1" applyFill="1" applyBorder="1" applyAlignment="1">
      <alignment horizontal="justify" vertical="center" wrapText="1"/>
    </xf>
    <xf numFmtId="0" fontId="12" fillId="0" borderId="69" xfId="2" applyFont="1" applyBorder="1" applyAlignment="1">
      <alignment horizontal="center" vertical="center"/>
    </xf>
    <xf numFmtId="0" fontId="12" fillId="0" borderId="70" xfId="2" applyFont="1" applyBorder="1" applyAlignment="1">
      <alignment horizontal="center" vertical="center"/>
    </xf>
    <xf numFmtId="0" fontId="12" fillId="0" borderId="71" xfId="2" applyFont="1" applyBorder="1" applyAlignment="1">
      <alignment horizontal="center" vertical="center"/>
    </xf>
    <xf numFmtId="0" fontId="45" fillId="53" borderId="67" xfId="2" applyFont="1" applyFill="1" applyBorder="1" applyAlignment="1">
      <alignment vertical="center" wrapText="1"/>
    </xf>
    <xf numFmtId="0" fontId="45" fillId="53" borderId="32" xfId="2" applyFont="1" applyFill="1" applyBorder="1" applyAlignment="1">
      <alignment horizontal="left" vertical="center" wrapText="1"/>
    </xf>
    <xf numFmtId="0" fontId="12" fillId="0" borderId="75" xfId="2" applyFont="1" applyBorder="1" applyAlignment="1">
      <alignment horizontal="left" vertical="center"/>
    </xf>
    <xf numFmtId="0" fontId="12" fillId="0" borderId="67" xfId="2" applyFont="1" applyBorder="1" applyAlignment="1">
      <alignment horizontal="left" vertical="center"/>
    </xf>
    <xf numFmtId="0" fontId="12" fillId="0" borderId="68" xfId="2" applyFont="1" applyBorder="1" applyAlignment="1">
      <alignment horizontal="left" vertical="center"/>
    </xf>
    <xf numFmtId="0" fontId="12" fillId="32" borderId="67" xfId="2" applyFont="1" applyFill="1" applyBorder="1" applyAlignment="1">
      <alignment vertical="center"/>
    </xf>
    <xf numFmtId="0" fontId="12" fillId="32" borderId="69" xfId="2" applyFont="1" applyFill="1" applyBorder="1" applyAlignment="1">
      <alignment vertical="center"/>
    </xf>
    <xf numFmtId="0" fontId="12" fillId="0" borderId="76" xfId="2" applyFont="1" applyBorder="1" applyAlignment="1">
      <alignment horizontal="left" vertical="center"/>
    </xf>
    <xf numFmtId="0" fontId="12" fillId="0" borderId="71" xfId="2" applyFont="1" applyBorder="1" applyAlignment="1">
      <alignment horizontal="left" vertical="center"/>
    </xf>
    <xf numFmtId="0" fontId="30" fillId="0" borderId="0" xfId="0" applyFont="1" applyAlignment="1">
      <alignment horizontal="left" vertical="center" wrapText="1"/>
    </xf>
    <xf numFmtId="0" fontId="8" fillId="13" borderId="1" xfId="0" applyFont="1" applyFill="1" applyBorder="1" applyAlignment="1">
      <alignment vertical="center" wrapText="1"/>
    </xf>
    <xf numFmtId="0" fontId="45" fillId="32" borderId="32" xfId="2" applyFont="1" applyFill="1" applyBorder="1" applyAlignment="1">
      <alignment vertical="center" wrapText="1"/>
    </xf>
    <xf numFmtId="0" fontId="12" fillId="0" borderId="67" xfId="2" applyFont="1" applyBorder="1" applyAlignment="1">
      <alignment horizontal="left" vertical="center" wrapText="1"/>
    </xf>
    <xf numFmtId="0" fontId="45" fillId="32" borderId="70" xfId="2" applyFont="1" applyFill="1" applyBorder="1" applyAlignment="1">
      <alignment vertical="center" wrapText="1"/>
    </xf>
    <xf numFmtId="0" fontId="12" fillId="0" borderId="69" xfId="2" applyFont="1" applyBorder="1" applyAlignment="1">
      <alignment horizontal="left" vertical="center" wrapText="1"/>
    </xf>
    <xf numFmtId="0" fontId="12" fillId="0" borderId="0" xfId="2" applyFont="1" applyAlignment="1">
      <alignment vertical="center"/>
    </xf>
    <xf numFmtId="0" fontId="5" fillId="6" borderId="9" xfId="0" applyFont="1" applyFill="1" applyBorder="1" applyAlignment="1">
      <alignment horizontal="center" vertical="center" textRotation="90" wrapText="1"/>
    </xf>
    <xf numFmtId="0" fontId="40" fillId="12" borderId="9" xfId="0" applyFont="1" applyFill="1" applyBorder="1" applyAlignment="1">
      <alignment horizontal="center" vertical="center" textRotation="90" wrapText="1"/>
    </xf>
    <xf numFmtId="0" fontId="12" fillId="0" borderId="79" xfId="0" applyFont="1" applyBorder="1"/>
    <xf numFmtId="0" fontId="12" fillId="0" borderId="82" xfId="0" applyFont="1" applyBorder="1"/>
    <xf numFmtId="14" fontId="12" fillId="0" borderId="0" xfId="0" applyNumberFormat="1" applyFont="1"/>
    <xf numFmtId="0" fontId="49" fillId="18" borderId="81" xfId="0" applyFont="1" applyFill="1" applyBorder="1"/>
    <xf numFmtId="0" fontId="49" fillId="18" borderId="0" xfId="0" applyFont="1" applyFill="1"/>
    <xf numFmtId="0" fontId="49" fillId="18" borderId="82" xfId="0" applyFont="1" applyFill="1" applyBorder="1"/>
    <xf numFmtId="0" fontId="42" fillId="0" borderId="77" xfId="0" applyFont="1" applyBorder="1"/>
    <xf numFmtId="0" fontId="12" fillId="0" borderId="78" xfId="0" applyFont="1" applyBorder="1"/>
    <xf numFmtId="0" fontId="50" fillId="54" borderId="81" xfId="0" applyFont="1" applyFill="1" applyBorder="1"/>
    <xf numFmtId="0" fontId="49" fillId="54" borderId="0" xfId="0" applyFont="1" applyFill="1"/>
    <xf numFmtId="0" fontId="49" fillId="54" borderId="82" xfId="0" applyFont="1" applyFill="1" applyBorder="1"/>
    <xf numFmtId="0" fontId="48" fillId="18" borderId="81" xfId="0" applyFont="1" applyFill="1" applyBorder="1" applyAlignment="1">
      <alignment horizontal="left" indent="1"/>
    </xf>
    <xf numFmtId="0" fontId="12" fillId="18" borderId="0" xfId="0" applyFont="1" applyFill="1"/>
    <xf numFmtId="0" fontId="12" fillId="18" borderId="82" xfId="0" applyFont="1" applyFill="1" applyBorder="1"/>
    <xf numFmtId="0" fontId="50" fillId="18" borderId="81" xfId="0" applyFont="1" applyFill="1" applyBorder="1"/>
    <xf numFmtId="0" fontId="32" fillId="18" borderId="0" xfId="0" applyFont="1" applyFill="1"/>
    <xf numFmtId="0" fontId="32" fillId="18" borderId="82" xfId="0" applyFont="1" applyFill="1" applyBorder="1"/>
    <xf numFmtId="0" fontId="47" fillId="54" borderId="81" xfId="0" applyFont="1" applyFill="1" applyBorder="1" applyAlignment="1">
      <alignment horizontal="left" indent="1"/>
    </xf>
    <xf numFmtId="0" fontId="3" fillId="54" borderId="0" xfId="0" applyFont="1" applyFill="1" applyAlignment="1">
      <alignment horizontal="left"/>
    </xf>
    <xf numFmtId="0" fontId="12" fillId="54" borderId="0" xfId="0" applyFont="1" applyFill="1"/>
    <xf numFmtId="0" fontId="12" fillId="54" borderId="82" xfId="0" applyFont="1" applyFill="1" applyBorder="1"/>
    <xf numFmtId="0" fontId="47" fillId="0" borderId="55" xfId="0" applyFont="1" applyBorder="1"/>
    <xf numFmtId="0" fontId="32" fillId="54" borderId="0" xfId="0" applyFont="1" applyFill="1"/>
    <xf numFmtId="0" fontId="32" fillId="54" borderId="82" xfId="0" applyFont="1" applyFill="1" applyBorder="1"/>
    <xf numFmtId="0" fontId="48" fillId="0" borderId="81" xfId="0" applyFont="1" applyBorder="1" applyAlignment="1">
      <alignment horizontal="left" indent="1"/>
    </xf>
    <xf numFmtId="0" fontId="48" fillId="0" borderId="0" xfId="0" applyFont="1" applyAlignment="1">
      <alignment horizontal="left" indent="1"/>
    </xf>
    <xf numFmtId="0" fontId="51" fillId="0" borderId="38" xfId="0" applyFont="1" applyBorder="1"/>
    <xf numFmtId="0" fontId="49" fillId="0" borderId="81" xfId="0" applyFont="1" applyBorder="1"/>
    <xf numFmtId="0" fontId="47" fillId="18" borderId="81" xfId="0" applyFont="1" applyFill="1" applyBorder="1" applyAlignment="1">
      <alignment horizontal="left" indent="1"/>
    </xf>
    <xf numFmtId="0" fontId="3" fillId="18" borderId="0" xfId="0" applyFont="1" applyFill="1" applyAlignment="1">
      <alignment horizontal="left"/>
    </xf>
    <xf numFmtId="0" fontId="53" fillId="0" borderId="38" xfId="0" applyFont="1" applyBorder="1"/>
    <xf numFmtId="0" fontId="12" fillId="54" borderId="38" xfId="0" applyFont="1" applyFill="1" applyBorder="1"/>
    <xf numFmtId="0" fontId="12" fillId="18" borderId="38" xfId="0" applyFont="1" applyFill="1" applyBorder="1"/>
    <xf numFmtId="0" fontId="12" fillId="0" borderId="49" xfId="0" applyFont="1" applyBorder="1"/>
    <xf numFmtId="0" fontId="50" fillId="54" borderId="83" xfId="0" applyFont="1" applyFill="1" applyBorder="1"/>
    <xf numFmtId="0" fontId="32" fillId="54" borderId="84" xfId="0" applyFont="1" applyFill="1" applyBorder="1"/>
    <xf numFmtId="0" fontId="12" fillId="54" borderId="85" xfId="0" applyFont="1" applyFill="1" applyBorder="1"/>
    <xf numFmtId="0" fontId="47" fillId="54" borderId="83" xfId="0" applyFont="1" applyFill="1" applyBorder="1" applyAlignment="1">
      <alignment horizontal="left" indent="1"/>
    </xf>
    <xf numFmtId="0" fontId="3" fillId="54" borderId="84" xfId="0" applyFont="1" applyFill="1" applyBorder="1" applyAlignment="1">
      <alignment horizontal="left"/>
    </xf>
    <xf numFmtId="0" fontId="54" fillId="0" borderId="77" xfId="0" applyFont="1" applyBorder="1"/>
    <xf numFmtId="0" fontId="32" fillId="0" borderId="78" xfId="0" applyFont="1" applyBorder="1"/>
    <xf numFmtId="0" fontId="3" fillId="0" borderId="0" xfId="0" applyFont="1" applyAlignment="1">
      <alignment horizontal="left"/>
    </xf>
    <xf numFmtId="0" fontId="51" fillId="18" borderId="81" xfId="0" applyFont="1" applyFill="1" applyBorder="1" applyAlignment="1">
      <alignment horizontal="left" indent="1"/>
    </xf>
    <xf numFmtId="0" fontId="49" fillId="0" borderId="0" xfId="0" applyFont="1"/>
    <xf numFmtId="0" fontId="51" fillId="18" borderId="83" xfId="0" applyFont="1" applyFill="1" applyBorder="1" applyAlignment="1">
      <alignment horizontal="left" indent="1"/>
    </xf>
    <xf numFmtId="0" fontId="32" fillId="18" borderId="84" xfId="0" applyFont="1" applyFill="1" applyBorder="1"/>
    <xf numFmtId="0" fontId="12" fillId="18" borderId="85" xfId="0" applyFont="1" applyFill="1" applyBorder="1"/>
    <xf numFmtId="0" fontId="17" fillId="0" borderId="77" xfId="0" applyFont="1" applyBorder="1"/>
    <xf numFmtId="0" fontId="3" fillId="0" borderId="78" xfId="0" applyFont="1" applyBorder="1" applyAlignment="1">
      <alignment horizontal="left"/>
    </xf>
    <xf numFmtId="0" fontId="49" fillId="0" borderId="81" xfId="0" applyFont="1" applyBorder="1" applyAlignment="1">
      <alignment horizontal="left" indent="1"/>
    </xf>
    <xf numFmtId="0" fontId="55" fillId="54" borderId="81" xfId="0" applyFont="1" applyFill="1" applyBorder="1" applyAlignment="1">
      <alignment horizontal="left" indent="1"/>
    </xf>
    <xf numFmtId="0" fontId="49" fillId="0" borderId="83" xfId="0" applyFont="1" applyBorder="1"/>
    <xf numFmtId="0" fontId="32" fillId="0" borderId="84" xfId="0" applyFont="1" applyBorder="1"/>
    <xf numFmtId="0" fontId="12" fillId="0" borderId="85" xfId="0" applyFont="1" applyBorder="1"/>
    <xf numFmtId="0" fontId="3" fillId="18" borderId="84" xfId="0" applyFont="1" applyFill="1" applyBorder="1" applyAlignment="1">
      <alignment horizontal="left"/>
    </xf>
    <xf numFmtId="0" fontId="17" fillId="0" borderId="0" xfId="0" applyFont="1"/>
    <xf numFmtId="0" fontId="56" fillId="0" borderId="0" xfId="0" applyFont="1"/>
    <xf numFmtId="0" fontId="56" fillId="0" borderId="79" xfId="0" applyFont="1" applyBorder="1"/>
    <xf numFmtId="0" fontId="49" fillId="54" borderId="81" xfId="0" applyFont="1" applyFill="1" applyBorder="1"/>
    <xf numFmtId="0" fontId="56" fillId="54" borderId="82" xfId="0" applyFont="1" applyFill="1" applyBorder="1"/>
    <xf numFmtId="0" fontId="56" fillId="0" borderId="82" xfId="0" applyFont="1" applyBorder="1"/>
    <xf numFmtId="0" fontId="56" fillId="18" borderId="82" xfId="0" applyFont="1" applyFill="1" applyBorder="1"/>
    <xf numFmtId="0" fontId="49" fillId="54" borderId="83" xfId="0" applyFont="1" applyFill="1" applyBorder="1"/>
    <xf numFmtId="0" fontId="56" fillId="54" borderId="85" xfId="0" applyFont="1" applyFill="1" applyBorder="1"/>
    <xf numFmtId="0" fontId="12" fillId="0" borderId="81" xfId="0" applyFont="1" applyBorder="1"/>
    <xf numFmtId="0" fontId="49" fillId="18" borderId="81" xfId="0" applyFont="1" applyFill="1" applyBorder="1" applyAlignment="1">
      <alignment horizontal="left" indent="1"/>
    </xf>
    <xf numFmtId="0" fontId="32" fillId="0" borderId="81" xfId="0" applyFont="1" applyBorder="1"/>
    <xf numFmtId="0" fontId="49" fillId="0" borderId="83" xfId="0" applyFont="1" applyBorder="1" applyAlignment="1">
      <alignment horizontal="left" indent="1"/>
    </xf>
    <xf numFmtId="0" fontId="12" fillId="0" borderId="84" xfId="0" applyFont="1" applyBorder="1"/>
    <xf numFmtId="14" fontId="56" fillId="18" borderId="82" xfId="0" quotePrefix="1" applyNumberFormat="1" applyFont="1" applyFill="1" applyBorder="1" applyAlignment="1">
      <alignment horizontal="left"/>
    </xf>
    <xf numFmtId="14" fontId="56" fillId="54" borderId="85" xfId="0" quotePrefix="1" applyNumberFormat="1" applyFont="1" applyFill="1" applyBorder="1" applyAlignment="1">
      <alignment horizontal="left"/>
    </xf>
    <xf numFmtId="0" fontId="50" fillId="54" borderId="0" xfId="0" applyFont="1" applyFill="1"/>
    <xf numFmtId="17" fontId="56" fillId="0" borderId="0" xfId="0" applyNumberFormat="1" applyFont="1"/>
    <xf numFmtId="0" fontId="56" fillId="0" borderId="20" xfId="0" applyFont="1" applyBorder="1" applyAlignment="1">
      <alignment horizontal="center" vertical="center" wrapText="1"/>
    </xf>
    <xf numFmtId="0" fontId="17" fillId="0" borderId="21" xfId="0" applyFont="1" applyBorder="1" applyAlignment="1">
      <alignment horizontal="center" vertical="center" wrapText="1"/>
    </xf>
    <xf numFmtId="0" fontId="17" fillId="0" borderId="22" xfId="0" applyFont="1" applyBorder="1" applyAlignment="1">
      <alignment horizontal="center" vertical="center"/>
    </xf>
    <xf numFmtId="0" fontId="17" fillId="0" borderId="0" xfId="0" applyFont="1" applyAlignment="1">
      <alignment vertical="center"/>
    </xf>
    <xf numFmtId="0" fontId="57" fillId="3" borderId="91" xfId="0" applyFont="1" applyFill="1" applyBorder="1" applyAlignment="1">
      <alignment horizontal="center" wrapText="1"/>
    </xf>
    <xf numFmtId="4" fontId="50" fillId="3" borderId="92" xfId="0" applyNumberFormat="1" applyFont="1" applyFill="1" applyBorder="1"/>
    <xf numFmtId="4" fontId="58" fillId="3" borderId="92" xfId="0" applyNumberFormat="1" applyFont="1" applyFill="1" applyBorder="1"/>
    <xf numFmtId="3" fontId="50" fillId="3" borderId="93" xfId="0" applyNumberFormat="1" applyFont="1" applyFill="1" applyBorder="1" applyAlignment="1">
      <alignment horizontal="center"/>
    </xf>
    <xf numFmtId="0" fontId="57" fillId="3" borderId="58" xfId="0" applyFont="1" applyFill="1" applyBorder="1" applyAlignment="1">
      <alignment horizontal="center" wrapText="1"/>
    </xf>
    <xf numFmtId="4" fontId="50" fillId="3" borderId="59" xfId="0" applyNumberFormat="1" applyFont="1" applyFill="1" applyBorder="1"/>
    <xf numFmtId="4" fontId="58" fillId="3" borderId="59" xfId="0" applyNumberFormat="1" applyFont="1" applyFill="1" applyBorder="1"/>
    <xf numFmtId="3" fontId="50" fillId="3" borderId="60" xfId="0" applyNumberFormat="1" applyFont="1" applyFill="1" applyBorder="1" applyAlignment="1">
      <alignment horizontal="center"/>
    </xf>
    <xf numFmtId="0" fontId="43" fillId="0" borderId="0" xfId="0" applyFont="1"/>
    <xf numFmtId="0" fontId="57" fillId="18" borderId="97" xfId="0" applyFont="1" applyFill="1" applyBorder="1" applyAlignment="1">
      <alignment horizontal="center" wrapText="1"/>
    </xf>
    <xf numFmtId="9" fontId="59" fillId="18" borderId="98" xfId="6" applyFont="1" applyFill="1" applyBorder="1"/>
    <xf numFmtId="4" fontId="59" fillId="18" borderId="98" xfId="0" applyNumberFormat="1" applyFont="1" applyFill="1" applyBorder="1"/>
    <xf numFmtId="4" fontId="32" fillId="18" borderId="98" xfId="0" applyNumberFormat="1" applyFont="1" applyFill="1" applyBorder="1"/>
    <xf numFmtId="3" fontId="50" fillId="18" borderId="99" xfId="0" applyNumberFormat="1" applyFont="1" applyFill="1" applyBorder="1" applyAlignment="1">
      <alignment horizontal="center"/>
    </xf>
    <xf numFmtId="0" fontId="57" fillId="18" borderId="58" xfId="0" applyFont="1" applyFill="1" applyBorder="1" applyAlignment="1">
      <alignment horizontal="center" wrapText="1"/>
    </xf>
    <xf numFmtId="4" fontId="59" fillId="18" borderId="59" xfId="0" applyNumberFormat="1" applyFont="1" applyFill="1" applyBorder="1"/>
    <xf numFmtId="4" fontId="32" fillId="18" borderId="59" xfId="0" applyNumberFormat="1" applyFont="1" applyFill="1" applyBorder="1"/>
    <xf numFmtId="3" fontId="50" fillId="18" borderId="60" xfId="0" applyNumberFormat="1" applyFont="1" applyFill="1" applyBorder="1" applyAlignment="1">
      <alignment horizontal="center"/>
    </xf>
    <xf numFmtId="0" fontId="17" fillId="0" borderId="40" xfId="0" applyFont="1" applyBorder="1" applyAlignment="1">
      <alignment horizontal="center" vertical="center" wrapText="1"/>
    </xf>
    <xf numFmtId="0" fontId="58" fillId="18" borderId="104" xfId="0" applyFont="1" applyFill="1" applyBorder="1" applyAlignment="1">
      <alignment horizontal="center"/>
    </xf>
    <xf numFmtId="10" fontId="61" fillId="18" borderId="104" xfId="0" applyNumberFormat="1" applyFont="1" applyFill="1" applyBorder="1" applyAlignment="1">
      <alignment horizontal="center"/>
    </xf>
    <xf numFmtId="164" fontId="61" fillId="18" borderId="104" xfId="0" applyNumberFormat="1" applyFont="1" applyFill="1" applyBorder="1"/>
    <xf numFmtId="0" fontId="43" fillId="18" borderId="109" xfId="0" applyFont="1" applyFill="1" applyBorder="1" applyAlignment="1">
      <alignment horizontal="center"/>
    </xf>
    <xf numFmtId="10" fontId="61" fillId="18" borderId="109" xfId="0" applyNumberFormat="1" applyFont="1" applyFill="1" applyBorder="1" applyAlignment="1">
      <alignment horizontal="center"/>
    </xf>
    <xf numFmtId="164" fontId="61" fillId="18" borderId="109" xfId="0" applyNumberFormat="1" applyFont="1" applyFill="1" applyBorder="1"/>
    <xf numFmtId="10" fontId="32" fillId="0" borderId="0" xfId="0" applyNumberFormat="1" applyFont="1" applyAlignment="1">
      <alignment horizontal="center"/>
    </xf>
    <xf numFmtId="164" fontId="32" fillId="0" borderId="0" xfId="0" applyNumberFormat="1" applyFont="1"/>
    <xf numFmtId="164" fontId="17" fillId="0" borderId="0" xfId="0" applyNumberFormat="1" applyFont="1"/>
    <xf numFmtId="0" fontId="17" fillId="0" borderId="65" xfId="0" applyFont="1" applyBorder="1" applyAlignment="1">
      <alignment horizontal="center" vertical="center" wrapText="1"/>
    </xf>
    <xf numFmtId="164" fontId="64" fillId="54" borderId="69" xfId="0" applyNumberFormat="1" applyFont="1" applyFill="1" applyBorder="1" applyAlignment="1">
      <alignment vertical="center"/>
    </xf>
    <xf numFmtId="164" fontId="64" fillId="54" borderId="70" xfId="0" applyNumberFormat="1" applyFont="1" applyFill="1" applyBorder="1" applyAlignment="1">
      <alignment horizontal="center" vertical="center"/>
    </xf>
    <xf numFmtId="10" fontId="12" fillId="0" borderId="0" xfId="0" applyNumberFormat="1" applyFont="1" applyAlignment="1">
      <alignment vertical="center"/>
    </xf>
    <xf numFmtId="0" fontId="12" fillId="0" borderId="0" xfId="0" applyFont="1" applyAlignment="1">
      <alignment vertical="top"/>
    </xf>
    <xf numFmtId="0" fontId="12" fillId="0" borderId="0" xfId="0" applyFont="1" applyAlignment="1">
      <alignment horizontal="left" vertical="top"/>
    </xf>
    <xf numFmtId="0" fontId="65" fillId="0" borderId="0" xfId="0" applyFont="1" applyAlignment="1">
      <alignment vertical="center"/>
    </xf>
    <xf numFmtId="0" fontId="44" fillId="0" borderId="0" xfId="0" applyFont="1" applyAlignment="1">
      <alignment horizontal="right" vertical="center"/>
    </xf>
    <xf numFmtId="0" fontId="42" fillId="18" borderId="2" xfId="0" applyFont="1" applyFill="1" applyBorder="1" applyAlignment="1">
      <alignment vertical="center"/>
    </xf>
    <xf numFmtId="0" fontId="42" fillId="18" borderId="3" xfId="0" applyFont="1" applyFill="1" applyBorder="1" applyAlignment="1">
      <alignment vertical="center"/>
    </xf>
    <xf numFmtId="14" fontId="67" fillId="18" borderId="4" xfId="0" applyNumberFormat="1" applyFont="1" applyFill="1" applyBorder="1" applyAlignment="1">
      <alignment horizontal="left" vertical="center" indent="2"/>
    </xf>
    <xf numFmtId="14" fontId="40" fillId="0" borderId="113" xfId="0" applyNumberFormat="1" applyFont="1" applyBorder="1" applyAlignment="1">
      <alignment horizontal="left" vertical="center" indent="2"/>
    </xf>
    <xf numFmtId="0" fontId="17" fillId="18" borderId="77" xfId="0" applyFont="1" applyFill="1" applyBorder="1" applyAlignment="1">
      <alignment vertical="center"/>
    </xf>
    <xf numFmtId="0" fontId="42" fillId="18" borderId="78" xfId="0" applyFont="1" applyFill="1" applyBorder="1" applyAlignment="1">
      <alignment vertical="center"/>
    </xf>
    <xf numFmtId="14" fontId="68" fillId="18" borderId="79" xfId="0" applyNumberFormat="1" applyFont="1" applyFill="1" applyBorder="1" applyAlignment="1">
      <alignment horizontal="left" vertical="center" indent="2"/>
    </xf>
    <xf numFmtId="0" fontId="57" fillId="18" borderId="81" xfId="0" applyFont="1" applyFill="1" applyBorder="1" applyAlignment="1">
      <alignment horizontal="left" vertical="center" indent="1"/>
    </xf>
    <xf numFmtId="0" fontId="71" fillId="18" borderId="0" xfId="0" applyFont="1" applyFill="1" applyAlignment="1">
      <alignment vertical="center"/>
    </xf>
    <xf numFmtId="14" fontId="71" fillId="18" borderId="82" xfId="0" applyNumberFormat="1" applyFont="1" applyFill="1" applyBorder="1" applyAlignment="1">
      <alignment horizontal="left" vertical="center" indent="2"/>
    </xf>
    <xf numFmtId="0" fontId="57" fillId="18" borderId="81" xfId="0" applyFont="1" applyFill="1" applyBorder="1" applyAlignment="1">
      <alignment horizontal="left" indent="1"/>
    </xf>
    <xf numFmtId="0" fontId="72" fillId="18" borderId="0" xfId="0" applyFont="1" applyFill="1"/>
    <xf numFmtId="0" fontId="72" fillId="18" borderId="82" xfId="0" applyFont="1" applyFill="1" applyBorder="1"/>
    <xf numFmtId="0" fontId="57" fillId="18" borderId="83" xfId="0" applyFont="1" applyFill="1" applyBorder="1" applyAlignment="1">
      <alignment horizontal="left" indent="1"/>
    </xf>
    <xf numFmtId="0" fontId="72" fillId="18" borderId="84" xfId="0" applyFont="1" applyFill="1" applyBorder="1" applyAlignment="1">
      <alignment horizontal="center" vertical="center"/>
    </xf>
    <xf numFmtId="0" fontId="72" fillId="18" borderId="85" xfId="0" applyFont="1" applyFill="1" applyBorder="1" applyAlignment="1">
      <alignment horizontal="center" vertical="center"/>
    </xf>
    <xf numFmtId="0" fontId="73" fillId="0" borderId="117" xfId="0" applyFont="1" applyBorder="1" applyAlignment="1">
      <alignment horizontal="center"/>
    </xf>
    <xf numFmtId="2" fontId="0" fillId="0" borderId="0" xfId="0" applyNumberFormat="1"/>
    <xf numFmtId="0" fontId="56" fillId="4" borderId="20" xfId="0" applyFont="1" applyFill="1" applyBorder="1" applyAlignment="1">
      <alignment vertical="center" wrapText="1"/>
    </xf>
    <xf numFmtId="0" fontId="56" fillId="0" borderId="21" xfId="0" applyFont="1" applyBorder="1" applyAlignment="1">
      <alignment vertical="center" wrapText="1"/>
    </xf>
    <xf numFmtId="0" fontId="56" fillId="4" borderId="21" xfId="0" applyFont="1" applyFill="1" applyBorder="1" applyAlignment="1">
      <alignment vertical="center" wrapText="1"/>
    </xf>
    <xf numFmtId="0" fontId="50" fillId="4" borderId="21" xfId="0" applyFont="1" applyFill="1" applyBorder="1" applyAlignment="1">
      <alignment horizontal="left" vertical="center" wrapText="1"/>
    </xf>
    <xf numFmtId="2" fontId="50" fillId="4" borderId="21" xfId="0" applyNumberFormat="1" applyFont="1" applyFill="1" applyBorder="1" applyAlignment="1">
      <alignment horizontal="left" vertical="center" wrapText="1"/>
    </xf>
    <xf numFmtId="0" fontId="56" fillId="0" borderId="22" xfId="0" applyFont="1" applyBorder="1" applyAlignment="1">
      <alignment horizontal="center" vertical="center" wrapText="1"/>
    </xf>
    <xf numFmtId="0" fontId="32" fillId="0" borderId="0" xfId="0" applyFont="1" applyAlignment="1">
      <alignment vertical="center" wrapText="1"/>
    </xf>
    <xf numFmtId="0" fontId="56" fillId="0" borderId="118" xfId="0" applyFont="1" applyBorder="1" applyAlignment="1">
      <alignment horizontal="left" vertical="center"/>
    </xf>
    <xf numFmtId="0" fontId="56" fillId="0" borderId="70" xfId="0" applyFont="1" applyBorder="1" applyAlignment="1">
      <alignment horizontal="left" vertical="center"/>
    </xf>
    <xf numFmtId="0" fontId="56" fillId="0" borderId="70" xfId="0" quotePrefix="1" applyFont="1" applyBorder="1" applyAlignment="1">
      <alignment horizontal="left" vertical="center" wrapText="1"/>
    </xf>
    <xf numFmtId="0" fontId="56" fillId="0" borderId="70" xfId="0" quotePrefix="1" applyFont="1" applyBorder="1" applyAlignment="1">
      <alignment vertical="top" wrapText="1"/>
    </xf>
    <xf numFmtId="0" fontId="56" fillId="0" borderId="70" xfId="0" applyFont="1" applyBorder="1" applyAlignment="1">
      <alignment vertical="top" wrapText="1"/>
    </xf>
    <xf numFmtId="0" fontId="56" fillId="0" borderId="70" xfId="0" applyFont="1" applyBorder="1" applyAlignment="1">
      <alignment vertical="top"/>
    </xf>
    <xf numFmtId="0" fontId="56" fillId="0" borderId="70" xfId="0" applyFont="1" applyBorder="1" applyAlignment="1">
      <alignment vertical="center"/>
    </xf>
    <xf numFmtId="2" fontId="42" fillId="0" borderId="70" xfId="0" applyNumberFormat="1" applyFont="1" applyBorder="1" applyAlignment="1">
      <alignment vertical="center"/>
    </xf>
    <xf numFmtId="0" fontId="56" fillId="0" borderId="119" xfId="0" applyFont="1" applyBorder="1" applyAlignment="1">
      <alignment vertical="center"/>
    </xf>
    <xf numFmtId="0" fontId="32" fillId="0" borderId="0" xfId="0" applyFont="1" applyAlignment="1">
      <alignment vertical="center"/>
    </xf>
    <xf numFmtId="0" fontId="32" fillId="0" borderId="91" xfId="0" applyFont="1" applyBorder="1" applyAlignment="1">
      <alignment horizontal="center" vertical="top"/>
    </xf>
    <xf numFmtId="0" fontId="32" fillId="0" borderId="92" xfId="0" applyFont="1" applyBorder="1" applyAlignment="1">
      <alignment horizontal="center" vertical="top"/>
    </xf>
    <xf numFmtId="0" fontId="32" fillId="0" borderId="92" xfId="0" applyFont="1" applyBorder="1" applyAlignment="1">
      <alignment horizontal="left" vertical="top"/>
    </xf>
    <xf numFmtId="0" fontId="32" fillId="0" borderId="92" xfId="0" applyFont="1" applyBorder="1" applyAlignment="1">
      <alignment vertical="top"/>
    </xf>
    <xf numFmtId="0" fontId="32" fillId="0" borderId="92" xfId="0" applyFont="1" applyBorder="1" applyAlignment="1">
      <alignment vertical="top" wrapText="1"/>
    </xf>
    <xf numFmtId="2" fontId="32" fillId="0" borderId="92" xfId="0" applyNumberFormat="1" applyFont="1" applyBorder="1" applyAlignment="1">
      <alignment vertical="top"/>
    </xf>
    <xf numFmtId="0" fontId="32" fillId="0" borderId="92" xfId="0" applyFont="1" applyBorder="1" applyAlignment="1">
      <alignment horizontal="right" vertical="top" wrapText="1"/>
    </xf>
    <xf numFmtId="0" fontId="32" fillId="0" borderId="92" xfId="0" applyFont="1" applyBorder="1" applyAlignment="1">
      <alignment horizontal="right" vertical="top"/>
    </xf>
    <xf numFmtId="0" fontId="56" fillId="0" borderId="92" xfId="0" applyFont="1" applyBorder="1" applyAlignment="1">
      <alignment vertical="top"/>
    </xf>
    <xf numFmtId="0" fontId="32" fillId="0" borderId="93" xfId="0" applyFont="1" applyBorder="1" applyAlignment="1">
      <alignment horizontal="center" vertical="top"/>
    </xf>
    <xf numFmtId="0" fontId="32" fillId="0" borderId="0" xfId="0" applyFont="1" applyAlignment="1">
      <alignment vertical="top"/>
    </xf>
    <xf numFmtId="0" fontId="32" fillId="0" borderId="56" xfId="0" applyFont="1" applyBorder="1" applyAlignment="1">
      <alignment horizontal="center" vertical="top"/>
    </xf>
    <xf numFmtId="0" fontId="32" fillId="0" borderId="120" xfId="0" applyFont="1" applyBorder="1" applyAlignment="1">
      <alignment horizontal="center" vertical="top"/>
    </xf>
    <xf numFmtId="0" fontId="32" fillId="0" borderId="120" xfId="0" applyFont="1" applyBorder="1" applyAlignment="1">
      <alignment horizontal="left" vertical="top"/>
    </xf>
    <xf numFmtId="0" fontId="32" fillId="0" borderId="120" xfId="0" applyFont="1" applyBorder="1" applyAlignment="1">
      <alignment vertical="top"/>
    </xf>
    <xf numFmtId="0" fontId="32" fillId="0" borderId="120" xfId="0" applyFont="1" applyBorder="1" applyAlignment="1">
      <alignment vertical="top" wrapText="1"/>
    </xf>
    <xf numFmtId="165" fontId="32" fillId="0" borderId="120" xfId="0" applyNumberFormat="1" applyFont="1" applyBorder="1" applyAlignment="1">
      <alignment vertical="top"/>
    </xf>
    <xf numFmtId="2" fontId="32" fillId="0" borderId="120" xfId="0" applyNumberFormat="1" applyFont="1" applyBorder="1" applyAlignment="1">
      <alignment vertical="top"/>
    </xf>
    <xf numFmtId="165" fontId="56" fillId="0" borderId="120" xfId="0" applyNumberFormat="1" applyFont="1" applyBorder="1" applyAlignment="1">
      <alignment vertical="top"/>
    </xf>
    <xf numFmtId="0" fontId="32" fillId="0" borderId="57" xfId="0" applyFont="1" applyBorder="1" applyAlignment="1">
      <alignment horizontal="center" vertical="top"/>
    </xf>
    <xf numFmtId="0" fontId="32" fillId="0" borderId="31" xfId="0" applyFont="1" applyBorder="1" applyAlignment="1">
      <alignment horizontal="center" vertical="top"/>
    </xf>
    <xf numFmtId="0" fontId="32" fillId="0" borderId="32" xfId="0" applyFont="1" applyBorder="1" applyAlignment="1">
      <alignment horizontal="center" vertical="top"/>
    </xf>
    <xf numFmtId="0" fontId="32" fillId="0" borderId="32" xfId="0" applyFont="1" applyBorder="1" applyAlignment="1">
      <alignment vertical="top"/>
    </xf>
    <xf numFmtId="0" fontId="32" fillId="0" borderId="32" xfId="0" applyFont="1" applyBorder="1" applyAlignment="1">
      <alignment vertical="top" wrapText="1"/>
    </xf>
    <xf numFmtId="0" fontId="32" fillId="0" borderId="121" xfId="0" applyFont="1" applyBorder="1" applyAlignment="1">
      <alignment horizontal="center" vertical="top"/>
    </xf>
    <xf numFmtId="0" fontId="32" fillId="0" borderId="122" xfId="0" applyFont="1" applyBorder="1" applyAlignment="1">
      <alignment horizontal="center" vertical="top"/>
    </xf>
    <xf numFmtId="0" fontId="32" fillId="0" borderId="122" xfId="0" applyFont="1" applyBorder="1" applyAlignment="1">
      <alignment horizontal="left" vertical="top"/>
    </xf>
    <xf numFmtId="0" fontId="32" fillId="0" borderId="122" xfId="0" applyFont="1" applyBorder="1" applyAlignment="1">
      <alignment vertical="top"/>
    </xf>
    <xf numFmtId="0" fontId="32" fillId="0" borderId="122" xfId="0" applyFont="1" applyBorder="1" applyAlignment="1">
      <alignment vertical="top" wrapText="1"/>
    </xf>
    <xf numFmtId="165" fontId="32" fillId="0" borderId="122" xfId="0" applyNumberFormat="1" applyFont="1" applyBorder="1" applyAlignment="1">
      <alignment vertical="top"/>
    </xf>
    <xf numFmtId="2" fontId="32" fillId="0" borderId="122" xfId="0" applyNumberFormat="1" applyFont="1" applyBorder="1" applyAlignment="1">
      <alignment vertical="top"/>
    </xf>
    <xf numFmtId="165" fontId="56" fillId="0" borderId="122" xfId="0" applyNumberFormat="1" applyFont="1" applyBorder="1" applyAlignment="1">
      <alignment vertical="top"/>
    </xf>
    <xf numFmtId="0" fontId="32" fillId="0" borderId="123" xfId="0" applyFont="1" applyBorder="1" applyAlignment="1">
      <alignment horizontal="center" vertical="top"/>
    </xf>
    <xf numFmtId="0" fontId="32" fillId="0" borderId="58" xfId="0" applyFont="1" applyBorder="1" applyAlignment="1">
      <alignment horizontal="center" vertical="top"/>
    </xf>
    <xf numFmtId="0" fontId="32" fillId="0" borderId="59" xfId="0" applyFont="1" applyBorder="1" applyAlignment="1">
      <alignment horizontal="center" vertical="top"/>
    </xf>
    <xf numFmtId="0" fontId="32" fillId="0" borderId="59" xfId="0" applyFont="1" applyBorder="1" applyAlignment="1">
      <alignment horizontal="left" vertical="top"/>
    </xf>
    <xf numFmtId="0" fontId="32" fillId="0" borderId="59" xfId="0" applyFont="1" applyBorder="1" applyAlignment="1">
      <alignment vertical="top"/>
    </xf>
    <xf numFmtId="0" fontId="32" fillId="0" borderId="59" xfId="0" applyFont="1" applyBorder="1" applyAlignment="1">
      <alignment vertical="top" wrapText="1"/>
    </xf>
    <xf numFmtId="165" fontId="32" fillId="0" borderId="59" xfId="0" applyNumberFormat="1" applyFont="1" applyBorder="1" applyAlignment="1">
      <alignment vertical="top"/>
    </xf>
    <xf numFmtId="2" fontId="32" fillId="0" borderId="59" xfId="0" applyNumberFormat="1" applyFont="1" applyBorder="1" applyAlignment="1">
      <alignment vertical="top"/>
    </xf>
    <xf numFmtId="165" fontId="56" fillId="0" borderId="59" xfId="0" applyNumberFormat="1" applyFont="1" applyBorder="1" applyAlignment="1">
      <alignment vertical="top"/>
    </xf>
    <xf numFmtId="0" fontId="32" fillId="0" borderId="60" xfId="0" applyFont="1" applyBorder="1" applyAlignment="1">
      <alignment horizontal="center" vertical="top"/>
    </xf>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vertical="center"/>
    </xf>
    <xf numFmtId="0" fontId="3" fillId="0" borderId="0" xfId="0" applyFont="1" applyAlignment="1">
      <alignment vertical="center" wrapText="1"/>
    </xf>
    <xf numFmtId="165" fontId="3" fillId="0" borderId="0" xfId="0" applyNumberFormat="1" applyFont="1" applyAlignment="1">
      <alignment vertical="center"/>
    </xf>
    <xf numFmtId="2" fontId="3" fillId="0" borderId="0" xfId="0" applyNumberFormat="1" applyFont="1" applyAlignment="1">
      <alignment vertical="center"/>
    </xf>
    <xf numFmtId="165" fontId="40" fillId="0" borderId="0" xfId="0" applyNumberFormat="1" applyFont="1" applyAlignment="1">
      <alignment horizontal="right" vertical="center"/>
    </xf>
    <xf numFmtId="165" fontId="40" fillId="0" borderId="0" xfId="0" applyNumberFormat="1" applyFont="1" applyAlignment="1">
      <alignment vertical="center"/>
    </xf>
    <xf numFmtId="0" fontId="9" fillId="0" borderId="0" xfId="0" applyFont="1" applyAlignment="1">
      <alignment vertical="center" wrapText="1"/>
    </xf>
    <xf numFmtId="0" fontId="5" fillId="6" borderId="124" xfId="0" applyFont="1" applyFill="1" applyBorder="1" applyAlignment="1">
      <alignment horizontal="center" vertical="center" wrapText="1"/>
    </xf>
    <xf numFmtId="0" fontId="5" fillId="6" borderId="110" xfId="0" applyFont="1" applyFill="1" applyBorder="1" applyAlignment="1">
      <alignment horizontal="center" vertical="center" wrapText="1"/>
    </xf>
    <xf numFmtId="0" fontId="5" fillId="6" borderId="111" xfId="0" applyFont="1" applyFill="1" applyBorder="1" applyAlignment="1">
      <alignment horizontal="center" vertical="center" textRotation="90" wrapText="1"/>
    </xf>
    <xf numFmtId="0" fontId="5" fillId="6" borderId="111" xfId="0" applyFont="1" applyFill="1" applyBorder="1" applyAlignment="1">
      <alignment horizontal="left" vertical="center" wrapText="1"/>
    </xf>
    <xf numFmtId="0" fontId="5" fillId="6" borderId="111" xfId="0" applyFont="1" applyFill="1" applyBorder="1" applyAlignment="1">
      <alignment horizontal="center" vertical="center" textRotation="90"/>
    </xf>
    <xf numFmtId="0" fontId="5" fillId="6" borderId="125" xfId="0" applyFont="1" applyFill="1" applyBorder="1" applyAlignment="1">
      <alignment horizontal="left" vertical="center" wrapText="1"/>
    </xf>
    <xf numFmtId="0" fontId="5" fillId="6" borderId="113" xfId="0" applyFont="1" applyFill="1" applyBorder="1" applyAlignment="1">
      <alignment horizontal="center" vertical="center" textRotation="90" wrapText="1"/>
    </xf>
    <xf numFmtId="0" fontId="40" fillId="12" borderId="113" xfId="0" applyFont="1" applyFill="1" applyBorder="1" applyAlignment="1">
      <alignment horizontal="center" vertical="center" textRotation="90" wrapText="1"/>
    </xf>
    <xf numFmtId="0" fontId="5" fillId="6" borderId="113" xfId="0" applyFont="1" applyFill="1" applyBorder="1" applyAlignment="1">
      <alignment horizontal="center" vertical="center" wrapText="1"/>
    </xf>
    <xf numFmtId="0" fontId="13" fillId="6" borderId="126" xfId="0" applyFont="1" applyFill="1" applyBorder="1" applyAlignment="1">
      <alignment horizontal="left" vertical="center"/>
    </xf>
    <xf numFmtId="0" fontId="13" fillId="6" borderId="127" xfId="0" applyFont="1" applyFill="1" applyBorder="1" applyAlignment="1">
      <alignment horizontal="left" vertical="center"/>
    </xf>
    <xf numFmtId="0" fontId="13" fillId="6" borderId="127" xfId="0" applyFont="1" applyFill="1" applyBorder="1" applyAlignment="1">
      <alignment horizontal="center" vertical="center" wrapText="1"/>
    </xf>
    <xf numFmtId="0" fontId="14" fillId="6" borderId="127" xfId="0" applyFont="1" applyFill="1" applyBorder="1" applyAlignment="1">
      <alignment horizontal="center" vertical="center" wrapText="1"/>
    </xf>
    <xf numFmtId="0" fontId="11" fillId="0" borderId="127" xfId="0" applyFont="1" applyBorder="1" applyAlignment="1">
      <alignment wrapText="1"/>
    </xf>
    <xf numFmtId="0" fontId="13" fillId="6" borderId="127" xfId="0" applyFont="1" applyFill="1" applyBorder="1" applyAlignment="1">
      <alignment vertical="center"/>
    </xf>
    <xf numFmtId="0" fontId="13" fillId="6" borderId="126" xfId="0" applyFont="1" applyFill="1" applyBorder="1" applyAlignment="1">
      <alignment vertical="center"/>
    </xf>
    <xf numFmtId="0" fontId="5" fillId="6" borderId="5" xfId="0" applyFont="1" applyFill="1" applyBorder="1" applyAlignment="1">
      <alignment horizontal="center" vertical="center" textRotation="90" wrapText="1"/>
    </xf>
    <xf numFmtId="0" fontId="40" fillId="12" borderId="6" xfId="0" applyFont="1" applyFill="1" applyBorder="1" applyAlignment="1">
      <alignment horizontal="center" vertical="center" textRotation="90" wrapText="1"/>
    </xf>
    <xf numFmtId="0" fontId="5" fillId="6" borderId="7" xfId="0" applyFont="1" applyFill="1" applyBorder="1" applyAlignment="1">
      <alignment horizontal="center" vertical="center" textRotation="90" wrapText="1"/>
    </xf>
    <xf numFmtId="0" fontId="25" fillId="10" borderId="11" xfId="0" applyFont="1" applyFill="1" applyBorder="1" applyAlignment="1">
      <alignment horizontal="center" vertical="center" wrapText="1"/>
    </xf>
    <xf numFmtId="0" fontId="25" fillId="10" borderId="10"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8" fillId="0" borderId="11" xfId="0" applyFont="1" applyBorder="1" applyAlignment="1">
      <alignment horizontal="center" vertical="center" wrapText="1"/>
    </xf>
    <xf numFmtId="0" fontId="8" fillId="0" borderId="10" xfId="0" applyFont="1" applyBorder="1" applyAlignment="1">
      <alignment horizontal="center" vertical="center" wrapText="1"/>
    </xf>
    <xf numFmtId="0" fontId="22" fillId="10" borderId="11" xfId="0" applyFont="1" applyFill="1" applyBorder="1" applyAlignment="1">
      <alignment horizontal="center" vertical="center" wrapText="1"/>
    </xf>
    <xf numFmtId="0" fontId="22" fillId="10" borderId="10" xfId="0" applyFont="1" applyFill="1" applyBorder="1" applyAlignment="1">
      <alignment horizontal="center" vertical="center" wrapText="1"/>
    </xf>
    <xf numFmtId="0" fontId="27" fillId="16" borderId="11" xfId="0" applyFont="1" applyFill="1" applyBorder="1" applyAlignment="1">
      <alignment horizontal="center" vertical="center" wrapText="1"/>
    </xf>
    <xf numFmtId="0" fontId="27" fillId="16" borderId="10" xfId="0" applyFont="1" applyFill="1" applyBorder="1" applyAlignment="1">
      <alignment horizontal="center" vertical="center" wrapText="1"/>
    </xf>
    <xf numFmtId="0" fontId="27" fillId="19" borderId="11" xfId="0" applyFont="1" applyFill="1" applyBorder="1" applyAlignment="1">
      <alignment horizontal="center" vertical="center" wrapText="1"/>
    </xf>
    <xf numFmtId="0" fontId="27" fillId="19" borderId="10" xfId="0" applyFont="1" applyFill="1" applyBorder="1" applyAlignment="1">
      <alignment horizontal="center" vertical="center" wrapText="1"/>
    </xf>
    <xf numFmtId="0" fontId="27" fillId="9" borderId="11" xfId="0" applyFont="1" applyFill="1" applyBorder="1" applyAlignment="1">
      <alignment horizontal="center" vertical="center" wrapText="1"/>
    </xf>
    <xf numFmtId="0" fontId="27" fillId="9" borderId="10" xfId="0" applyFont="1" applyFill="1" applyBorder="1" applyAlignment="1">
      <alignment horizontal="center" vertical="center" wrapText="1"/>
    </xf>
    <xf numFmtId="0" fontId="27" fillId="13" borderId="11" xfId="0" applyFont="1" applyFill="1" applyBorder="1" applyAlignment="1">
      <alignment horizontal="center" vertical="center" wrapText="1"/>
    </xf>
    <xf numFmtId="0" fontId="27" fillId="13" borderId="10" xfId="0" applyFont="1" applyFill="1" applyBorder="1" applyAlignment="1">
      <alignment horizontal="center" vertical="center" wrapText="1"/>
    </xf>
    <xf numFmtId="0" fontId="27" fillId="28" borderId="11" xfId="0" applyFont="1" applyFill="1" applyBorder="1" applyAlignment="1">
      <alignment horizontal="center" vertical="center" wrapText="1"/>
    </xf>
    <xf numFmtId="0" fontId="27" fillId="28" borderId="10" xfId="0" applyFont="1" applyFill="1" applyBorder="1" applyAlignment="1">
      <alignment horizontal="center" vertical="center" wrapText="1"/>
    </xf>
    <xf numFmtId="0" fontId="27" fillId="26" borderId="11" xfId="0" applyFont="1" applyFill="1" applyBorder="1" applyAlignment="1">
      <alignment horizontal="center" vertical="center" wrapText="1"/>
    </xf>
    <xf numFmtId="0" fontId="27" fillId="26" borderId="10" xfId="0" applyFont="1" applyFill="1" applyBorder="1" applyAlignment="1">
      <alignment horizontal="center" vertical="center" wrapText="1"/>
    </xf>
    <xf numFmtId="0" fontId="8" fillId="16" borderId="11"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27" fillId="36" borderId="11" xfId="0" applyFont="1" applyFill="1" applyBorder="1" applyAlignment="1">
      <alignment horizontal="center" vertical="center"/>
    </xf>
    <xf numFmtId="0" fontId="27" fillId="36" borderId="10" xfId="0" applyFont="1" applyFill="1" applyBorder="1" applyAlignment="1">
      <alignment horizontal="center" vertical="center"/>
    </xf>
    <xf numFmtId="0" fontId="27" fillId="28" borderId="10" xfId="0" applyFont="1" applyFill="1" applyBorder="1" applyAlignment="1">
      <alignment horizontal="justify" vertical="center" wrapText="1"/>
    </xf>
    <xf numFmtId="0" fontId="27" fillId="28" borderId="11" xfId="0" applyFont="1" applyFill="1" applyBorder="1" applyAlignment="1">
      <alignment horizontal="center" vertical="center"/>
    </xf>
    <xf numFmtId="0" fontId="27" fillId="28" borderId="10" xfId="0" applyFont="1" applyFill="1" applyBorder="1" applyAlignment="1">
      <alignment horizontal="center" vertical="center"/>
    </xf>
    <xf numFmtId="0" fontId="8" fillId="36" borderId="11" xfId="0" applyFont="1" applyFill="1" applyBorder="1" applyAlignment="1">
      <alignment horizontal="center" vertical="center" wrapText="1"/>
    </xf>
    <xf numFmtId="0" fontId="8" fillId="36"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 borderId="11" xfId="2" applyFont="1" applyFill="1" applyBorder="1" applyAlignment="1">
      <alignment horizontal="center" vertical="center" wrapText="1"/>
    </xf>
    <xf numFmtId="0" fontId="8" fillId="2" borderId="10" xfId="2" applyFont="1" applyFill="1" applyBorder="1" applyAlignment="1">
      <alignment horizontal="center" vertical="center" wrapText="1"/>
    </xf>
    <xf numFmtId="0" fontId="12" fillId="0" borderId="0" xfId="2" applyFont="1" applyAlignment="1">
      <alignment horizontal="left" vertical="center" wrapText="1"/>
    </xf>
    <xf numFmtId="0" fontId="12" fillId="13" borderId="32" xfId="2" applyFont="1" applyFill="1" applyBorder="1" applyAlignment="1">
      <alignment vertical="center" wrapText="1"/>
    </xf>
    <xf numFmtId="0" fontId="12" fillId="0" borderId="32" xfId="2" applyFont="1" applyBorder="1" applyAlignment="1">
      <alignment vertical="center"/>
    </xf>
    <xf numFmtId="0" fontId="12" fillId="0" borderId="70" xfId="2" applyFont="1" applyBorder="1" applyAlignment="1">
      <alignment vertical="center"/>
    </xf>
    <xf numFmtId="0" fontId="17" fillId="0" borderId="113" xfId="0" applyFont="1" applyBorder="1" applyAlignment="1">
      <alignment horizontal="center" vertical="center" wrapText="1"/>
    </xf>
    <xf numFmtId="0" fontId="14" fillId="6" borderId="128" xfId="0" applyFont="1" applyFill="1" applyBorder="1" applyAlignment="1">
      <alignment horizontal="left" vertical="center" wrapText="1"/>
    </xf>
    <xf numFmtId="0" fontId="21" fillId="10" borderId="10" xfId="0" applyFont="1" applyFill="1" applyBorder="1" applyAlignment="1">
      <alignment horizontal="left" vertical="center" wrapText="1"/>
    </xf>
    <xf numFmtId="0" fontId="22" fillId="10" borderId="10" xfId="0" applyFont="1" applyFill="1" applyBorder="1" applyAlignment="1">
      <alignment horizontal="left" vertical="center" wrapText="1"/>
    </xf>
    <xf numFmtId="0" fontId="27" fillId="16" borderId="10" xfId="0" applyFont="1" applyFill="1" applyBorder="1" applyAlignment="1">
      <alignment horizontal="left" vertical="center" wrapText="1"/>
    </xf>
    <xf numFmtId="0" fontId="27" fillId="9" borderId="10" xfId="0" applyFont="1" applyFill="1" applyBorder="1" applyAlignment="1">
      <alignment horizontal="left" vertical="center" wrapText="1"/>
    </xf>
    <xf numFmtId="0" fontId="27" fillId="13" borderId="10" xfId="0" applyFont="1" applyFill="1" applyBorder="1" applyAlignment="1">
      <alignment horizontal="left" vertical="center" wrapText="1"/>
    </xf>
    <xf numFmtId="0" fontId="27" fillId="0" borderId="10" xfId="0" applyFont="1" applyBorder="1" applyAlignment="1">
      <alignment horizontal="left" vertical="center" wrapText="1"/>
    </xf>
    <xf numFmtId="0" fontId="9" fillId="0" borderId="1" xfId="0" applyFont="1" applyBorder="1" applyAlignment="1">
      <alignment horizontal="left" vertical="center" wrapText="1"/>
    </xf>
    <xf numFmtId="0" fontId="8" fillId="16" borderId="10" xfId="0" applyFont="1" applyFill="1" applyBorder="1" applyAlignment="1">
      <alignment horizontal="left" vertical="center" wrapText="1"/>
    </xf>
    <xf numFmtId="0" fontId="8" fillId="13" borderId="10" xfId="0" applyFont="1" applyFill="1" applyBorder="1" applyAlignment="1">
      <alignment horizontal="left" vertical="center" wrapText="1"/>
    </xf>
    <xf numFmtId="0" fontId="27" fillId="11" borderId="10" xfId="0" applyFont="1" applyFill="1" applyBorder="1" applyAlignment="1">
      <alignment horizontal="left" vertical="center" wrapText="1"/>
    </xf>
    <xf numFmtId="0" fontId="8" fillId="0" borderId="10" xfId="2" applyFont="1" applyBorder="1" applyAlignment="1">
      <alignment horizontal="left" vertical="center" wrapText="1"/>
    </xf>
    <xf numFmtId="0" fontId="13" fillId="6" borderId="128" xfId="0" applyFont="1" applyFill="1" applyBorder="1" applyAlignment="1">
      <alignment horizontal="left" vertical="center"/>
    </xf>
    <xf numFmtId="0" fontId="13" fillId="6" borderId="17" xfId="0" applyFont="1" applyFill="1" applyBorder="1" applyAlignment="1">
      <alignment vertical="center"/>
    </xf>
    <xf numFmtId="0" fontId="9" fillId="0" borderId="1" xfId="0" applyFont="1" applyBorder="1" applyAlignment="1">
      <alignment vertical="top" wrapText="1"/>
    </xf>
    <xf numFmtId="0" fontId="14" fillId="38" borderId="67" xfId="2" applyFont="1" applyFill="1" applyBorder="1" applyAlignment="1">
      <alignment horizontal="center" vertical="center"/>
    </xf>
    <xf numFmtId="0" fontId="14" fillId="38" borderId="32" xfId="2" applyFont="1" applyFill="1" applyBorder="1" applyAlignment="1">
      <alignment horizontal="center" vertical="center"/>
    </xf>
    <xf numFmtId="0" fontId="14" fillId="38" borderId="68" xfId="2" applyFont="1" applyFill="1" applyBorder="1" applyAlignment="1">
      <alignment horizontal="center" vertical="center"/>
    </xf>
    <xf numFmtId="0" fontId="2" fillId="0" borderId="0" xfId="0" applyFont="1" applyAlignment="1">
      <alignment horizontal="center" vertical="center" wrapText="1"/>
    </xf>
    <xf numFmtId="0" fontId="2" fillId="0" borderId="0" xfId="0" applyFont="1" applyAlignment="1">
      <alignment vertical="center" wrapText="1"/>
    </xf>
    <xf numFmtId="0" fontId="78" fillId="0" borderId="0" xfId="2" applyFont="1"/>
    <xf numFmtId="0" fontId="78" fillId="0" borderId="0" xfId="2" applyFont="1" applyAlignment="1">
      <alignment vertical="center" wrapText="1"/>
    </xf>
    <xf numFmtId="0" fontId="79" fillId="55" borderId="26" xfId="2" applyFont="1" applyFill="1" applyBorder="1" applyAlignment="1">
      <alignment vertical="center"/>
    </xf>
    <xf numFmtId="0" fontId="79" fillId="55" borderId="28" xfId="2" applyFont="1" applyFill="1" applyBorder="1" applyAlignment="1">
      <alignment vertical="center"/>
    </xf>
    <xf numFmtId="0" fontId="12" fillId="32" borderId="129" xfId="2" applyFont="1" applyFill="1" applyBorder="1" applyAlignment="1">
      <alignment vertical="center"/>
    </xf>
    <xf numFmtId="0" fontId="45" fillId="32" borderId="92" xfId="2" applyFont="1" applyFill="1" applyBorder="1" applyAlignment="1">
      <alignment vertical="center" wrapText="1"/>
    </xf>
    <xf numFmtId="0" fontId="12" fillId="0" borderId="92" xfId="2" applyFont="1" applyBorder="1" applyAlignment="1">
      <alignment vertical="center"/>
    </xf>
    <xf numFmtId="0" fontId="12" fillId="0" borderId="77" xfId="2" applyFont="1" applyBorder="1" applyAlignment="1">
      <alignment horizontal="left" vertical="center"/>
    </xf>
    <xf numFmtId="0" fontId="12" fillId="0" borderId="129" xfId="2" applyFont="1" applyBorder="1" applyAlignment="1">
      <alignment horizontal="left" vertical="center" wrapText="1"/>
    </xf>
    <xf numFmtId="0" fontId="12" fillId="0" borderId="130" xfId="2" applyFont="1" applyBorder="1" applyAlignment="1">
      <alignment horizontal="left" vertical="center"/>
    </xf>
    <xf numFmtId="0" fontId="12" fillId="0" borderId="129" xfId="2" applyFont="1" applyBorder="1" applyAlignment="1">
      <alignment horizontal="center" vertical="center"/>
    </xf>
    <xf numFmtId="0" fontId="12" fillId="0" borderId="92" xfId="2" applyFont="1" applyBorder="1" applyAlignment="1">
      <alignment horizontal="center" vertical="center"/>
    </xf>
    <xf numFmtId="0" fontId="12" fillId="0" borderId="130" xfId="2" applyFont="1" applyBorder="1" applyAlignment="1">
      <alignment horizontal="center" vertical="center"/>
    </xf>
    <xf numFmtId="0" fontId="0" fillId="0" borderId="32" xfId="0" applyBorder="1" applyAlignment="1">
      <alignment vertical="center" wrapText="1"/>
    </xf>
    <xf numFmtId="0" fontId="0" fillId="0" borderId="59" xfId="0" applyBorder="1" applyAlignment="1">
      <alignment vertical="center" wrapText="1"/>
    </xf>
    <xf numFmtId="0" fontId="0" fillId="0" borderId="33" xfId="0" applyBorder="1" applyAlignment="1">
      <alignment vertical="center" wrapText="1"/>
    </xf>
    <xf numFmtId="0" fontId="0" fillId="0" borderId="60" xfId="0" applyBorder="1" applyAlignment="1">
      <alignment vertical="center" wrapText="1"/>
    </xf>
    <xf numFmtId="0" fontId="40" fillId="0" borderId="0" xfId="0" applyFont="1" applyAlignment="1">
      <alignment horizontal="center"/>
    </xf>
    <xf numFmtId="0" fontId="0" fillId="0" borderId="31" xfId="0" applyBorder="1" applyAlignment="1">
      <alignment horizontal="left" vertical="center"/>
    </xf>
    <xf numFmtId="0" fontId="0" fillId="0" borderId="58" xfId="0" applyBorder="1" applyAlignment="1">
      <alignment horizontal="left" vertical="center"/>
    </xf>
    <xf numFmtId="0" fontId="5" fillId="6" borderId="21" xfId="0" applyFont="1" applyFill="1" applyBorder="1" applyAlignment="1">
      <alignment vertical="center" wrapText="1"/>
    </xf>
    <xf numFmtId="0" fontId="5" fillId="6" borderId="26" xfId="0" applyFont="1" applyFill="1" applyBorder="1" applyAlignment="1">
      <alignment horizontal="center" vertical="center"/>
    </xf>
    <xf numFmtId="0" fontId="5" fillId="6" borderId="27" xfId="0" applyFont="1" applyFill="1" applyBorder="1" applyAlignment="1">
      <alignment horizontal="center" vertical="center" wrapText="1"/>
    </xf>
    <xf numFmtId="0" fontId="0" fillId="0" borderId="42" xfId="0" applyBorder="1" applyAlignment="1">
      <alignment horizontal="left" vertical="center"/>
    </xf>
    <xf numFmtId="0" fontId="0" fillId="0" borderId="43" xfId="0" applyBorder="1" applyAlignment="1">
      <alignment horizontal="left" vertical="center" wrapText="1"/>
    </xf>
    <xf numFmtId="0" fontId="0" fillId="0" borderId="44" xfId="0" applyBorder="1" applyAlignment="1">
      <alignment horizontal="left" vertical="center" wrapText="1"/>
    </xf>
    <xf numFmtId="0" fontId="0" fillId="0" borderId="47" xfId="0" applyBorder="1" applyAlignment="1">
      <alignment horizontal="left" vertical="center"/>
    </xf>
    <xf numFmtId="0" fontId="0" fillId="0" borderId="61" xfId="0" applyBorder="1" applyAlignment="1">
      <alignment horizontal="left" vertical="center" wrapText="1"/>
    </xf>
    <xf numFmtId="0" fontId="0" fillId="0" borderId="48" xfId="0" applyBorder="1" applyAlignment="1">
      <alignment horizontal="left" vertical="center" wrapText="1"/>
    </xf>
    <xf numFmtId="0" fontId="1" fillId="0" borderId="0" xfId="2" applyFont="1" applyAlignment="1">
      <alignment horizontal="left" vertical="center"/>
    </xf>
    <xf numFmtId="0" fontId="1" fillId="0" borderId="0" xfId="2" applyFont="1"/>
    <xf numFmtId="0" fontId="1" fillId="0" borderId="0" xfId="0" applyFont="1"/>
    <xf numFmtId="0" fontId="1" fillId="0" borderId="0" xfId="2" applyFont="1" applyAlignment="1">
      <alignment horizontal="center" vertical="center"/>
    </xf>
    <xf numFmtId="0" fontId="1" fillId="0" borderId="0" xfId="2" applyFont="1" applyAlignment="1">
      <alignment wrapText="1"/>
    </xf>
    <xf numFmtId="0" fontId="1" fillId="0" borderId="0" xfId="2" applyFont="1" applyAlignment="1">
      <alignment horizontal="left" vertical="center" wrapText="1"/>
    </xf>
    <xf numFmtId="0" fontId="40" fillId="51" borderId="26" xfId="2" applyFont="1" applyFill="1" applyBorder="1" applyAlignment="1">
      <alignment horizontal="justify" vertical="center" wrapText="1"/>
    </xf>
    <xf numFmtId="0" fontId="40" fillId="51" borderId="27" xfId="2" applyFont="1" applyFill="1" applyBorder="1" applyAlignment="1">
      <alignment horizontal="justify" vertical="center" wrapText="1"/>
    </xf>
    <xf numFmtId="0" fontId="40" fillId="51" borderId="27" xfId="2" applyFont="1" applyFill="1" applyBorder="1" applyAlignment="1">
      <alignment horizontal="center" vertical="center" wrapText="1"/>
    </xf>
    <xf numFmtId="0" fontId="40" fillId="51" borderId="28" xfId="2" applyFont="1" applyFill="1" applyBorder="1" applyAlignment="1">
      <alignment horizontal="justify" vertical="center" wrapText="1"/>
    </xf>
    <xf numFmtId="0" fontId="1" fillId="0" borderId="42" xfId="2" applyFont="1" applyBorder="1" applyAlignment="1">
      <alignment horizontal="justify" vertical="center" wrapText="1"/>
    </xf>
    <xf numFmtId="0" fontId="1" fillId="0" borderId="43" xfId="2" applyFont="1" applyBorder="1" applyAlignment="1">
      <alignment horizontal="justify" vertical="center" wrapText="1"/>
    </xf>
    <xf numFmtId="0" fontId="1" fillId="0" borderId="43" xfId="2" applyFont="1" applyBorder="1" applyAlignment="1">
      <alignment horizontal="center" vertical="center" wrapText="1"/>
    </xf>
    <xf numFmtId="0" fontId="1" fillId="0" borderId="44" xfId="2" applyFont="1" applyBorder="1" applyAlignment="1">
      <alignment horizontal="left" vertical="center" wrapText="1"/>
    </xf>
    <xf numFmtId="0" fontId="1" fillId="32" borderId="42" xfId="2" applyFont="1" applyFill="1" applyBorder="1" applyAlignment="1">
      <alignment horizontal="justify" vertical="center" wrapText="1"/>
    </xf>
    <xf numFmtId="0" fontId="1" fillId="32" borderId="43" xfId="2" applyFont="1" applyFill="1" applyBorder="1" applyAlignment="1">
      <alignment horizontal="justify" vertical="center" wrapText="1"/>
    </xf>
    <xf numFmtId="0" fontId="1" fillId="32" borderId="43" xfId="2" applyFont="1" applyFill="1" applyBorder="1" applyAlignment="1">
      <alignment horizontal="center" vertical="center" wrapText="1"/>
    </xf>
    <xf numFmtId="0" fontId="1" fillId="32" borderId="44" xfId="2" applyFont="1" applyFill="1" applyBorder="1" applyAlignment="1">
      <alignment horizontal="left" vertical="center" wrapText="1"/>
    </xf>
    <xf numFmtId="0" fontId="1" fillId="32" borderId="47" xfId="2" applyFont="1" applyFill="1" applyBorder="1" applyAlignment="1">
      <alignment horizontal="justify" vertical="center" wrapText="1"/>
    </xf>
    <xf numFmtId="0" fontId="1" fillId="32" borderId="61" xfId="2" applyFont="1" applyFill="1" applyBorder="1" applyAlignment="1">
      <alignment horizontal="justify" vertical="center" wrapText="1"/>
    </xf>
    <xf numFmtId="0" fontId="1" fillId="32" borderId="61" xfId="2" applyFont="1" applyFill="1" applyBorder="1" applyAlignment="1">
      <alignment horizontal="center" vertical="center" wrapText="1"/>
    </xf>
    <xf numFmtId="0" fontId="1" fillId="32" borderId="48" xfId="2" applyFont="1" applyFill="1" applyBorder="1" applyAlignment="1">
      <alignment horizontal="left" vertical="center" wrapText="1"/>
    </xf>
    <xf numFmtId="0" fontId="8" fillId="2" borderId="12" xfId="7" applyFont="1" applyFill="1" applyBorder="1" applyAlignment="1">
      <alignment horizontal="justify" vertical="center" wrapText="1"/>
    </xf>
    <xf numFmtId="0" fontId="17" fillId="0" borderId="0" xfId="1" applyFont="1" applyAlignment="1">
      <alignment horizontal="center" vertical="center" wrapText="1"/>
    </xf>
    <xf numFmtId="0" fontId="37" fillId="0" borderId="0" xfId="0" applyFont="1" applyAlignment="1">
      <alignment horizontal="center" vertical="center" wrapText="1"/>
    </xf>
    <xf numFmtId="0" fontId="12" fillId="46" borderId="0" xfId="1" applyFont="1" applyFill="1" applyAlignment="1">
      <alignment horizontal="center" vertical="center" wrapText="1"/>
    </xf>
    <xf numFmtId="0" fontId="80" fillId="0" borderId="0" xfId="2" applyFont="1"/>
    <xf numFmtId="0" fontId="81" fillId="0" borderId="0" xfId="8" applyFont="1"/>
    <xf numFmtId="0" fontId="82" fillId="0" borderId="0" xfId="2" applyFont="1"/>
    <xf numFmtId="0" fontId="83" fillId="0" borderId="0" xfId="5" applyFont="1"/>
    <xf numFmtId="0" fontId="80" fillId="0" borderId="0" xfId="2" applyFont="1" applyAlignment="1">
      <alignment wrapText="1"/>
    </xf>
    <xf numFmtId="0" fontId="80" fillId="0" borderId="0" xfId="2" applyFont="1" applyAlignment="1">
      <alignment vertical="top" wrapText="1"/>
    </xf>
    <xf numFmtId="0" fontId="80" fillId="0" borderId="0" xfId="2" applyFont="1" applyAlignment="1">
      <alignment vertical="center"/>
    </xf>
    <xf numFmtId="0" fontId="80" fillId="0" borderId="0" xfId="2" applyFont="1" applyAlignment="1">
      <alignment horizontal="center"/>
    </xf>
    <xf numFmtId="0" fontId="84" fillId="0" borderId="0" xfId="2" applyFont="1"/>
    <xf numFmtId="0" fontId="19" fillId="0" borderId="0" xfId="2" applyFont="1" applyAlignment="1">
      <alignment wrapText="1"/>
    </xf>
    <xf numFmtId="0" fontId="80" fillId="0" borderId="0" xfId="2" applyFont="1" applyAlignment="1">
      <alignment horizontal="center" vertical="center"/>
    </xf>
    <xf numFmtId="0" fontId="19" fillId="0" borderId="0" xfId="2" applyFont="1"/>
    <xf numFmtId="0" fontId="84" fillId="56" borderId="0" xfId="2" applyFont="1" applyFill="1"/>
    <xf numFmtId="0" fontId="80" fillId="56" borderId="0" xfId="2" applyFont="1" applyFill="1"/>
    <xf numFmtId="0" fontId="84" fillId="56" borderId="0" xfId="0" applyFont="1" applyFill="1"/>
    <xf numFmtId="0" fontId="85" fillId="56" borderId="0" xfId="0" applyFont="1" applyFill="1"/>
    <xf numFmtId="0" fontId="85" fillId="56" borderId="0" xfId="0" applyFont="1" applyFill="1" applyAlignment="1">
      <alignment wrapText="1"/>
    </xf>
    <xf numFmtId="0" fontId="81" fillId="0" borderId="0" xfId="8" applyFont="1" applyAlignment="1">
      <alignment horizontal="left"/>
    </xf>
    <xf numFmtId="0" fontId="86" fillId="0" borderId="0" xfId="2" applyFont="1"/>
    <xf numFmtId="0" fontId="84" fillId="0" borderId="0" xfId="2" applyFont="1" applyAlignment="1">
      <alignment vertical="center"/>
    </xf>
    <xf numFmtId="0" fontId="80" fillId="0" borderId="0" xfId="2" applyFont="1" applyAlignment="1">
      <alignment vertical="center" wrapText="1"/>
    </xf>
    <xf numFmtId="0" fontId="84" fillId="0" borderId="0" xfId="0" applyFont="1"/>
    <xf numFmtId="0" fontId="85" fillId="0" borderId="0" xfId="0" applyFont="1"/>
    <xf numFmtId="0" fontId="85" fillId="0" borderId="0" xfId="0" applyFont="1" applyAlignment="1">
      <alignment wrapText="1"/>
    </xf>
    <xf numFmtId="0" fontId="84" fillId="0" borderId="0" xfId="2" applyFont="1" applyAlignment="1">
      <alignment horizontal="center"/>
    </xf>
    <xf numFmtId="0" fontId="84" fillId="0" borderId="0" xfId="2" applyFont="1" applyAlignment="1">
      <alignment wrapText="1"/>
    </xf>
    <xf numFmtId="0" fontId="84" fillId="0" borderId="0" xfId="2" applyFont="1" applyAlignment="1">
      <alignment vertical="top" wrapText="1"/>
    </xf>
    <xf numFmtId="0" fontId="84" fillId="0" borderId="0" xfId="2" applyFont="1" applyAlignment="1">
      <alignment horizontal="left"/>
    </xf>
    <xf numFmtId="0" fontId="84" fillId="31" borderId="0" xfId="2" applyFont="1" applyFill="1"/>
    <xf numFmtId="0" fontId="84" fillId="0" borderId="0" xfId="2" applyFont="1" applyAlignment="1">
      <alignment horizontal="left" wrapText="1"/>
    </xf>
    <xf numFmtId="0" fontId="84" fillId="0" borderId="0" xfId="2" applyFont="1" applyAlignment="1">
      <alignment vertical="center" wrapText="1"/>
    </xf>
    <xf numFmtId="0" fontId="87" fillId="0" borderId="0" xfId="2" applyFont="1" applyAlignment="1">
      <alignment vertical="center" wrapText="1"/>
    </xf>
    <xf numFmtId="0" fontId="85" fillId="0" borderId="1" xfId="0" applyFont="1" applyBorder="1"/>
    <xf numFmtId="0" fontId="88" fillId="6" borderId="20" xfId="2" applyFont="1" applyFill="1" applyBorder="1" applyAlignment="1">
      <alignment horizontal="center" vertical="center"/>
    </xf>
    <xf numFmtId="0" fontId="88" fillId="6" borderId="21" xfId="2" applyFont="1" applyFill="1" applyBorder="1" applyAlignment="1">
      <alignment vertical="center"/>
    </xf>
    <xf numFmtId="0" fontId="88" fillId="6" borderId="22" xfId="2" applyFont="1" applyFill="1" applyBorder="1" applyAlignment="1">
      <alignment vertical="center"/>
    </xf>
    <xf numFmtId="0" fontId="85" fillId="0" borderId="0" xfId="2" applyFont="1" applyAlignment="1">
      <alignment vertical="center"/>
    </xf>
    <xf numFmtId="0" fontId="88" fillId="6" borderId="23" xfId="2" applyFont="1" applyFill="1" applyBorder="1" applyAlignment="1">
      <alignment horizontal="left" vertical="center"/>
    </xf>
    <xf numFmtId="0" fontId="88" fillId="6" borderId="24" xfId="2" applyFont="1" applyFill="1" applyBorder="1" applyAlignment="1">
      <alignment vertical="center" wrapText="1"/>
    </xf>
    <xf numFmtId="0" fontId="88" fillId="6" borderId="0" xfId="2" applyFont="1" applyFill="1" applyAlignment="1">
      <alignment vertical="center" wrapText="1"/>
    </xf>
    <xf numFmtId="0" fontId="88" fillId="6" borderId="5" xfId="2" applyFont="1" applyFill="1" applyBorder="1" applyAlignment="1">
      <alignment horizontal="left" vertical="center"/>
    </xf>
    <xf numFmtId="0" fontId="88" fillId="6" borderId="7" xfId="2" applyFont="1" applyFill="1" applyBorder="1" applyAlignment="1">
      <alignment horizontal="left" vertical="center" wrapText="1"/>
    </xf>
    <xf numFmtId="0" fontId="88" fillId="6" borderId="25" xfId="2" applyFont="1" applyFill="1" applyBorder="1" applyAlignment="1">
      <alignment vertical="center"/>
    </xf>
    <xf numFmtId="0" fontId="88" fillId="6" borderId="20" xfId="2" applyFont="1" applyFill="1" applyBorder="1" applyAlignment="1">
      <alignment vertical="center"/>
    </xf>
    <xf numFmtId="0" fontId="88" fillId="6" borderId="22" xfId="2" applyFont="1" applyFill="1" applyBorder="1" applyAlignment="1">
      <alignment vertical="center" wrapText="1"/>
    </xf>
    <xf numFmtId="0" fontId="88" fillId="6" borderId="23" xfId="2" applyFont="1" applyFill="1" applyBorder="1" applyAlignment="1">
      <alignment vertical="center"/>
    </xf>
    <xf numFmtId="0" fontId="88" fillId="6" borderId="24" xfId="2" applyFont="1" applyFill="1" applyBorder="1" applyAlignment="1">
      <alignment horizontal="center" vertical="center" wrapText="1"/>
    </xf>
    <xf numFmtId="0" fontId="88" fillId="6" borderId="26" xfId="0" applyFont="1" applyFill="1" applyBorder="1" applyAlignment="1">
      <alignment vertical="center" wrapText="1"/>
    </xf>
    <xf numFmtId="0" fontId="88" fillId="6" borderId="27" xfId="0" applyFont="1" applyFill="1" applyBorder="1" applyAlignment="1">
      <alignment vertical="center" wrapText="1"/>
    </xf>
    <xf numFmtId="0" fontId="88" fillId="6" borderId="28" xfId="0" applyFont="1" applyFill="1" applyBorder="1" applyAlignment="1">
      <alignment horizontal="center" vertical="center" wrapText="1"/>
    </xf>
    <xf numFmtId="0" fontId="88" fillId="6" borderId="26" xfId="2" applyFont="1" applyFill="1" applyBorder="1" applyAlignment="1">
      <alignment vertical="center"/>
    </xf>
    <xf numFmtId="0" fontId="88" fillId="6" borderId="27" xfId="2" applyFont="1" applyFill="1" applyBorder="1" applyAlignment="1">
      <alignment vertical="center"/>
    </xf>
    <xf numFmtId="0" fontId="89" fillId="6" borderId="27" xfId="2" applyFont="1" applyFill="1" applyBorder="1" applyAlignment="1">
      <alignment vertical="center" wrapText="1"/>
    </xf>
    <xf numFmtId="0" fontId="89" fillId="6" borderId="28" xfId="2" applyFont="1" applyFill="1" applyBorder="1" applyAlignment="1">
      <alignment vertical="center" wrapText="1"/>
    </xf>
    <xf numFmtId="0" fontId="89" fillId="6" borderId="28" xfId="2" applyFont="1" applyFill="1" applyBorder="1" applyAlignment="1">
      <alignment vertical="center"/>
    </xf>
    <xf numFmtId="0" fontId="88" fillId="6" borderId="29" xfId="2" applyFont="1" applyFill="1" applyBorder="1" applyAlignment="1">
      <alignment vertical="center"/>
    </xf>
    <xf numFmtId="0" fontId="89" fillId="6" borderId="30" xfId="2" applyFont="1" applyFill="1" applyBorder="1" applyAlignment="1">
      <alignment vertical="center" wrapText="1"/>
    </xf>
    <xf numFmtId="0" fontId="88" fillId="6" borderId="28" xfId="2" applyFont="1" applyFill="1" applyBorder="1" applyAlignment="1">
      <alignment vertical="center" wrapText="1"/>
    </xf>
    <xf numFmtId="0" fontId="88" fillId="6" borderId="28" xfId="2" applyFont="1" applyFill="1" applyBorder="1" applyAlignment="1">
      <alignment vertical="center"/>
    </xf>
    <xf numFmtId="0" fontId="88" fillId="6" borderId="131" xfId="2" applyFont="1" applyFill="1" applyBorder="1" applyAlignment="1">
      <alignment vertical="center"/>
    </xf>
    <xf numFmtId="0" fontId="88" fillId="6" borderId="27" xfId="2" applyFont="1" applyFill="1" applyBorder="1" applyAlignment="1">
      <alignment vertical="center" wrapText="1"/>
    </xf>
    <xf numFmtId="0" fontId="88" fillId="6" borderId="133" xfId="2" applyFont="1" applyFill="1" applyBorder="1" applyAlignment="1">
      <alignment vertical="center" wrapText="1"/>
    </xf>
    <xf numFmtId="0" fontId="88" fillId="6" borderId="137" xfId="2" applyFont="1" applyFill="1" applyBorder="1" applyAlignment="1">
      <alignment vertical="center"/>
    </xf>
    <xf numFmtId="0" fontId="88" fillId="6" borderId="138" xfId="2" applyFont="1" applyFill="1" applyBorder="1" applyAlignment="1">
      <alignment vertical="center" wrapText="1"/>
    </xf>
    <xf numFmtId="0" fontId="88" fillId="6" borderId="131" xfId="0" applyFont="1" applyFill="1" applyBorder="1" applyAlignment="1">
      <alignment vertical="center"/>
    </xf>
    <xf numFmtId="0" fontId="88" fillId="6" borderId="28" xfId="0" applyFont="1" applyFill="1" applyBorder="1" applyAlignment="1">
      <alignment vertical="center" wrapText="1"/>
    </xf>
    <xf numFmtId="0" fontId="80" fillId="0" borderId="31" xfId="2" applyFont="1" applyBorder="1" applyAlignment="1">
      <alignment horizontal="center" vertical="center"/>
    </xf>
    <xf numFmtId="0" fontId="80" fillId="0" borderId="32" xfId="2" applyFont="1" applyBorder="1" applyAlignment="1">
      <alignment vertical="center"/>
    </xf>
    <xf numFmtId="0" fontId="80" fillId="0" borderId="33" xfId="2" applyFont="1" applyBorder="1" applyAlignment="1">
      <alignment vertical="center"/>
    </xf>
    <xf numFmtId="0" fontId="80" fillId="0" borderId="34" xfId="2" applyFont="1" applyBorder="1" applyAlignment="1">
      <alignment horizontal="left"/>
    </xf>
    <xf numFmtId="0" fontId="80" fillId="0" borderId="35" xfId="2" applyFont="1" applyBorder="1" applyAlignment="1">
      <alignment vertical="top" wrapText="1"/>
    </xf>
    <xf numFmtId="0" fontId="80" fillId="18" borderId="36" xfId="2" applyFont="1" applyFill="1" applyBorder="1"/>
    <xf numFmtId="0" fontId="80" fillId="18" borderId="37" xfId="2" applyFont="1" applyFill="1" applyBorder="1" applyAlignment="1">
      <alignment vertical="top" wrapText="1"/>
    </xf>
    <xf numFmtId="0" fontId="80" fillId="0" borderId="38" xfId="2" applyFont="1" applyBorder="1" applyAlignment="1">
      <alignment vertical="center"/>
    </xf>
    <xf numFmtId="0" fontId="80" fillId="0" borderId="31" xfId="2" applyFont="1" applyBorder="1" applyAlignment="1">
      <alignment vertical="center"/>
    </xf>
    <xf numFmtId="0" fontId="80" fillId="0" borderId="34" xfId="2" applyFont="1" applyBorder="1"/>
    <xf numFmtId="0" fontId="80" fillId="0" borderId="39" xfId="2" applyFont="1" applyBorder="1"/>
    <xf numFmtId="0" fontId="80" fillId="0" borderId="40" xfId="2" applyFont="1" applyBorder="1"/>
    <xf numFmtId="0" fontId="90" fillId="18" borderId="40" xfId="2" applyFont="1" applyFill="1" applyBorder="1" applyAlignment="1">
      <alignment horizontal="center"/>
    </xf>
    <xf numFmtId="0" fontId="91" fillId="13" borderId="41" xfId="2" applyFont="1" applyFill="1" applyBorder="1" applyAlignment="1">
      <alignment horizontal="center"/>
    </xf>
    <xf numFmtId="0" fontId="85" fillId="0" borderId="42" xfId="0" applyFont="1" applyBorder="1" applyAlignment="1">
      <alignment vertical="center"/>
    </xf>
    <xf numFmtId="0" fontId="85" fillId="0" borderId="43" xfId="0" applyFont="1" applyBorder="1" applyAlignment="1">
      <alignment vertical="center" wrapText="1"/>
    </xf>
    <xf numFmtId="0" fontId="85" fillId="0" borderId="44" xfId="0" applyFont="1" applyBorder="1" applyAlignment="1">
      <alignment horizontal="center" vertical="center"/>
    </xf>
    <xf numFmtId="0" fontId="80" fillId="0" borderId="34" xfId="2" applyFont="1" applyBorder="1" applyAlignment="1">
      <alignment vertical="center"/>
    </xf>
    <xf numFmtId="0" fontId="80" fillId="0" borderId="35" xfId="2" applyFont="1" applyBorder="1" applyAlignment="1">
      <alignment vertical="center" wrapText="1"/>
    </xf>
    <xf numFmtId="49" fontId="92" fillId="18" borderId="42" xfId="2" applyNumberFormat="1" applyFont="1" applyFill="1" applyBorder="1" applyAlignment="1">
      <alignment horizontal="left" vertical="center"/>
    </xf>
    <xf numFmtId="49" fontId="92" fillId="18" borderId="43" xfId="2" applyNumberFormat="1" applyFont="1" applyFill="1" applyBorder="1" applyAlignment="1">
      <alignment horizontal="left" vertical="center"/>
    </xf>
    <xf numFmtId="49" fontId="92" fillId="18" borderId="43" xfId="2" applyNumberFormat="1" applyFont="1" applyFill="1" applyBorder="1" applyAlignment="1">
      <alignment horizontal="left" vertical="center" wrapText="1"/>
    </xf>
    <xf numFmtId="0" fontId="93" fillId="18" borderId="44" xfId="2" applyFont="1" applyFill="1" applyBorder="1" applyAlignment="1">
      <alignment horizontal="left" vertical="center" wrapText="1"/>
    </xf>
    <xf numFmtId="0" fontId="94" fillId="18" borderId="44" xfId="2" applyFont="1" applyFill="1" applyBorder="1" applyAlignment="1">
      <alignment horizontal="left" vertical="center"/>
    </xf>
    <xf numFmtId="0" fontId="80" fillId="0" borderId="42" xfId="2" applyFont="1" applyBorder="1" applyAlignment="1">
      <alignment horizontal="center" vertical="center"/>
    </xf>
    <xf numFmtId="0" fontId="80" fillId="18" borderId="45" xfId="2" applyFont="1" applyFill="1" applyBorder="1" applyAlignment="1">
      <alignment vertical="center"/>
    </xf>
    <xf numFmtId="0" fontId="80" fillId="18" borderId="35" xfId="2" applyFont="1" applyFill="1" applyBorder="1" applyAlignment="1">
      <alignment vertical="center" wrapText="1"/>
    </xf>
    <xf numFmtId="0" fontId="19" fillId="0" borderId="42" xfId="2" applyFont="1" applyBorder="1" applyAlignment="1">
      <alignment vertical="center"/>
    </xf>
    <xf numFmtId="0" fontId="19" fillId="0" borderId="43" xfId="2" applyFont="1" applyBorder="1" applyAlignment="1">
      <alignment vertical="center"/>
    </xf>
    <xf numFmtId="0" fontId="19" fillId="0" borderId="46" xfId="2" applyFont="1" applyBorder="1" applyAlignment="1">
      <alignment vertical="center" wrapText="1"/>
    </xf>
    <xf numFmtId="0" fontId="19" fillId="0" borderId="44" xfId="2" applyFont="1" applyBorder="1" applyAlignment="1">
      <alignment vertical="center" wrapText="1"/>
    </xf>
    <xf numFmtId="0" fontId="80" fillId="0" borderId="44" xfId="2" applyFont="1" applyBorder="1" applyAlignment="1">
      <alignment vertical="center"/>
    </xf>
    <xf numFmtId="0" fontId="80" fillId="0" borderId="132" xfId="2" applyFont="1" applyBorder="1" applyAlignment="1">
      <alignment horizontal="center" vertical="center"/>
    </xf>
    <xf numFmtId="0" fontId="80" fillId="0" borderId="43" xfId="2" applyFont="1" applyBorder="1" applyAlignment="1">
      <alignment vertical="center" wrapText="1"/>
    </xf>
    <xf numFmtId="0" fontId="84" fillId="0" borderId="134" xfId="2" applyFont="1" applyBorder="1" applyAlignment="1">
      <alignment vertical="center" wrapText="1"/>
    </xf>
    <xf numFmtId="0" fontId="80" fillId="0" borderId="44" xfId="2" applyFont="1" applyBorder="1" applyAlignment="1">
      <alignment vertical="center" wrapText="1"/>
    </xf>
    <xf numFmtId="0" fontId="80" fillId="0" borderId="135" xfId="2" applyFont="1" applyBorder="1" applyAlignment="1">
      <alignment horizontal="center" vertical="center"/>
    </xf>
    <xf numFmtId="0" fontId="80" fillId="0" borderId="48" xfId="2" applyFont="1" applyBorder="1" applyAlignment="1">
      <alignment vertical="center" wrapText="1"/>
    </xf>
    <xf numFmtId="0" fontId="80" fillId="0" borderId="32" xfId="2" applyFont="1" applyBorder="1" applyAlignment="1">
      <alignment vertical="center" wrapText="1"/>
    </xf>
    <xf numFmtId="0" fontId="80" fillId="0" borderId="33" xfId="2" applyFont="1" applyBorder="1" applyAlignment="1">
      <alignment vertical="center" wrapText="1"/>
    </xf>
    <xf numFmtId="0" fontId="85" fillId="0" borderId="132" xfId="0" applyFont="1" applyBorder="1" applyAlignment="1">
      <alignment horizontal="center" vertical="center"/>
    </xf>
    <xf numFmtId="0" fontId="85" fillId="0" borderId="44" xfId="0" applyFont="1" applyBorder="1" applyAlignment="1">
      <alignment vertical="center" wrapText="1"/>
    </xf>
    <xf numFmtId="0" fontId="85" fillId="0" borderId="44" xfId="0" applyFont="1" applyBorder="1" applyAlignment="1">
      <alignment vertical="top" wrapText="1"/>
    </xf>
    <xf numFmtId="0" fontId="80" fillId="0" borderId="36" xfId="2" applyFont="1" applyBorder="1" applyAlignment="1">
      <alignment horizontal="left"/>
    </xf>
    <xf numFmtId="0" fontId="91" fillId="0" borderId="37" xfId="2" applyFont="1" applyBorder="1" applyAlignment="1">
      <alignment vertical="top" wrapText="1"/>
    </xf>
    <xf numFmtId="0" fontId="91" fillId="0" borderId="0" xfId="2" applyFont="1" applyAlignment="1">
      <alignment vertical="top" wrapText="1"/>
    </xf>
    <xf numFmtId="0" fontId="91" fillId="18" borderId="37" xfId="2" applyFont="1" applyFill="1" applyBorder="1" applyAlignment="1">
      <alignment vertical="top" wrapText="1"/>
    </xf>
    <xf numFmtId="0" fontId="84" fillId="3" borderId="31" xfId="2" applyFont="1" applyFill="1" applyBorder="1" applyAlignment="1">
      <alignment vertical="center"/>
    </xf>
    <xf numFmtId="0" fontId="84" fillId="3" borderId="33" xfId="2" applyFont="1" applyFill="1" applyBorder="1" applyAlignment="1">
      <alignment vertical="center"/>
    </xf>
    <xf numFmtId="0" fontId="80" fillId="0" borderId="36" xfId="2" applyFont="1" applyBorder="1"/>
    <xf numFmtId="0" fontId="80" fillId="0" borderId="31" xfId="2" applyFont="1" applyBorder="1"/>
    <xf numFmtId="0" fontId="80" fillId="0" borderId="32" xfId="2" applyFont="1" applyBorder="1"/>
    <xf numFmtId="0" fontId="90" fillId="18" borderId="32" xfId="2" applyFont="1" applyFill="1" applyBorder="1" applyAlignment="1">
      <alignment horizontal="center"/>
    </xf>
    <xf numFmtId="0" fontId="91" fillId="13" borderId="33" xfId="2" applyFont="1" applyFill="1" applyBorder="1" applyAlignment="1">
      <alignment horizontal="center"/>
    </xf>
    <xf numFmtId="0" fontId="95" fillId="0" borderId="43" xfId="0" applyFont="1" applyBorder="1" applyAlignment="1">
      <alignment vertical="center" wrapText="1"/>
    </xf>
    <xf numFmtId="0" fontId="95" fillId="0" borderId="44" xfId="0" applyFont="1" applyBorder="1" applyAlignment="1">
      <alignment horizontal="center" vertical="center" wrapText="1"/>
    </xf>
    <xf numFmtId="0" fontId="80" fillId="56" borderId="0" xfId="2" applyFont="1" applyFill="1" applyAlignment="1">
      <alignment wrapText="1"/>
    </xf>
    <xf numFmtId="49" fontId="96" fillId="18" borderId="43" xfId="2" quotePrefix="1" applyNumberFormat="1" applyFont="1" applyFill="1" applyBorder="1" applyAlignment="1">
      <alignment horizontal="left" vertical="center"/>
    </xf>
    <xf numFmtId="49" fontId="96" fillId="18" borderId="43" xfId="2" applyNumberFormat="1" applyFont="1" applyFill="1" applyBorder="1" applyAlignment="1">
      <alignment horizontal="left" vertical="center" wrapText="1"/>
    </xf>
    <xf numFmtId="0" fontId="97" fillId="18" borderId="44" xfId="2" applyFont="1" applyFill="1" applyBorder="1" applyAlignment="1">
      <alignment horizontal="left" vertical="center" wrapText="1"/>
    </xf>
    <xf numFmtId="0" fontId="80" fillId="0" borderId="47" xfId="2" applyFont="1" applyBorder="1" applyAlignment="1">
      <alignment horizontal="center" vertical="center"/>
    </xf>
    <xf numFmtId="0" fontId="80" fillId="0" borderId="48" xfId="2" applyFont="1" applyBorder="1" applyAlignment="1">
      <alignment vertical="center"/>
    </xf>
    <xf numFmtId="49" fontId="92" fillId="18" borderId="43" xfId="2" quotePrefix="1" applyNumberFormat="1" applyFont="1" applyFill="1" applyBorder="1" applyAlignment="1">
      <alignment horizontal="left" vertical="center"/>
    </xf>
    <xf numFmtId="49" fontId="92" fillId="0" borderId="42" xfId="2" applyNumberFormat="1" applyFont="1" applyBorder="1" applyAlignment="1">
      <alignment horizontal="left" vertical="center"/>
    </xf>
    <xf numFmtId="49" fontId="92" fillId="0" borderId="43" xfId="2" applyNumberFormat="1" applyFont="1" applyBorder="1" applyAlignment="1">
      <alignment horizontal="left" vertical="center"/>
    </xf>
    <xf numFmtId="49" fontId="92" fillId="0" borderId="43" xfId="2" applyNumberFormat="1" applyFont="1" applyBorder="1" applyAlignment="1">
      <alignment horizontal="left" vertical="center" wrapText="1"/>
    </xf>
    <xf numFmtId="0" fontId="93" fillId="0" borderId="44" xfId="2" applyFont="1" applyBorder="1" applyAlignment="1" applyProtection="1">
      <alignment horizontal="left" vertical="center" wrapText="1"/>
      <protection locked="0"/>
    </xf>
    <xf numFmtId="0" fontId="94" fillId="0" borderId="44" xfId="2" applyFont="1" applyBorder="1" applyAlignment="1" applyProtection="1">
      <alignment horizontal="left" vertical="center"/>
      <protection locked="0"/>
    </xf>
    <xf numFmtId="0" fontId="80" fillId="57" borderId="43" xfId="2" applyFont="1" applyFill="1" applyBorder="1" applyAlignment="1">
      <alignment vertical="center" wrapText="1"/>
    </xf>
    <xf numFmtId="0" fontId="84" fillId="57" borderId="134" xfId="2" applyFont="1" applyFill="1" applyBorder="1" applyAlignment="1">
      <alignment vertical="center" wrapText="1"/>
    </xf>
    <xf numFmtId="0" fontId="93" fillId="0" borderId="44" xfId="2" applyFont="1" applyBorder="1" applyAlignment="1">
      <alignment horizontal="left" vertical="center" wrapText="1"/>
    </xf>
    <xf numFmtId="0" fontId="94" fillId="0" borderId="44" xfId="2" applyFont="1" applyBorder="1" applyAlignment="1">
      <alignment horizontal="left" vertical="center"/>
    </xf>
    <xf numFmtId="0" fontId="80" fillId="0" borderId="45" xfId="2" applyFont="1" applyBorder="1" applyAlignment="1">
      <alignment vertical="center"/>
    </xf>
    <xf numFmtId="0" fontId="80" fillId="0" borderId="49" xfId="2" applyFont="1" applyBorder="1" applyAlignment="1">
      <alignment vertical="center"/>
    </xf>
    <xf numFmtId="0" fontId="80" fillId="56" borderId="38" xfId="2" applyFont="1" applyFill="1" applyBorder="1" applyAlignment="1">
      <alignment vertical="center"/>
    </xf>
    <xf numFmtId="0" fontId="84" fillId="0" borderId="0" xfId="2" applyFont="1" applyAlignment="1">
      <alignment vertical="top"/>
    </xf>
    <xf numFmtId="0" fontId="99" fillId="0" borderId="45" xfId="2" applyFont="1" applyBorder="1" applyAlignment="1">
      <alignment vertical="center"/>
    </xf>
    <xf numFmtId="0" fontId="99" fillId="0" borderId="35" xfId="2" applyFont="1" applyBorder="1" applyAlignment="1">
      <alignment vertical="center" wrapText="1"/>
    </xf>
    <xf numFmtId="0" fontId="85" fillId="0" borderId="42" xfId="2" applyFont="1" applyBorder="1" applyAlignment="1">
      <alignment horizontal="center" vertical="center"/>
    </xf>
    <xf numFmtId="0" fontId="80" fillId="56" borderId="49" xfId="2" applyFont="1" applyFill="1" applyBorder="1" applyAlignment="1">
      <alignment vertical="center"/>
    </xf>
    <xf numFmtId="0" fontId="80" fillId="0" borderId="61" xfId="2" applyFont="1" applyBorder="1" applyAlignment="1">
      <alignment vertical="center" wrapText="1"/>
    </xf>
    <xf numFmtId="0" fontId="84" fillId="0" borderId="136" xfId="2" applyFont="1" applyBorder="1" applyAlignment="1">
      <alignment vertical="center" wrapText="1"/>
    </xf>
    <xf numFmtId="0" fontId="85" fillId="0" borderId="48" xfId="2" applyFont="1" applyBorder="1" applyAlignment="1">
      <alignment vertical="center"/>
    </xf>
    <xf numFmtId="0" fontId="85" fillId="0" borderId="135" xfId="0" applyFont="1" applyBorder="1" applyAlignment="1">
      <alignment horizontal="center" vertical="center"/>
    </xf>
    <xf numFmtId="0" fontId="85" fillId="0" borderId="48" xfId="0" applyFont="1" applyBorder="1" applyAlignment="1">
      <alignment vertical="center" wrapText="1"/>
    </xf>
    <xf numFmtId="0" fontId="85" fillId="0" borderId="48" xfId="0" applyFont="1" applyBorder="1" applyAlignment="1">
      <alignment vertical="top" wrapText="1"/>
    </xf>
    <xf numFmtId="49" fontId="96" fillId="18" borderId="42" xfId="2" applyNumberFormat="1" applyFont="1" applyFill="1" applyBorder="1" applyAlignment="1">
      <alignment horizontal="left" vertical="center"/>
    </xf>
    <xf numFmtId="0" fontId="100" fillId="18" borderId="44" xfId="2" applyFont="1" applyFill="1" applyBorder="1" applyAlignment="1">
      <alignment horizontal="left" vertical="center"/>
    </xf>
    <xf numFmtId="0" fontId="84" fillId="18" borderId="31" xfId="2" applyFont="1" applyFill="1" applyBorder="1" applyAlignment="1">
      <alignment horizontal="center" vertical="center"/>
    </xf>
    <xf numFmtId="0" fontId="84" fillId="18" borderId="32" xfId="2" applyFont="1" applyFill="1" applyBorder="1" applyAlignment="1">
      <alignment vertical="center"/>
    </xf>
    <xf numFmtId="0" fontId="84" fillId="18" borderId="33" xfId="2" applyFont="1" applyFill="1" applyBorder="1" applyAlignment="1">
      <alignment vertical="center"/>
    </xf>
    <xf numFmtId="0" fontId="80" fillId="18" borderId="34" xfId="2" applyFont="1" applyFill="1" applyBorder="1"/>
    <xf numFmtId="0" fontId="80" fillId="18" borderId="35" xfId="2" applyFont="1" applyFill="1" applyBorder="1" applyAlignment="1">
      <alignment vertical="top" wrapText="1"/>
    </xf>
    <xf numFmtId="0" fontId="80" fillId="18" borderId="34" xfId="2" applyFont="1" applyFill="1" applyBorder="1" applyAlignment="1">
      <alignment horizontal="left"/>
    </xf>
    <xf numFmtId="0" fontId="80" fillId="18" borderId="0" xfId="2" applyFont="1" applyFill="1" applyAlignment="1">
      <alignment vertical="top" wrapText="1"/>
    </xf>
    <xf numFmtId="0" fontId="80" fillId="18" borderId="36" xfId="2" applyFont="1" applyFill="1" applyBorder="1" applyAlignment="1">
      <alignment horizontal="left"/>
    </xf>
    <xf numFmtId="0" fontId="91" fillId="18" borderId="0" xfId="2" applyFont="1" applyFill="1" applyAlignment="1">
      <alignment vertical="top" wrapText="1"/>
    </xf>
    <xf numFmtId="0" fontId="80" fillId="0" borderId="45" xfId="2" quotePrefix="1" applyFont="1" applyBorder="1" applyAlignment="1">
      <alignment vertical="center"/>
    </xf>
    <xf numFmtId="0" fontId="80" fillId="0" borderId="50" xfId="2" applyFont="1" applyBorder="1" applyAlignment="1">
      <alignment horizontal="left"/>
    </xf>
    <xf numFmtId="0" fontId="91" fillId="0" borderId="51" xfId="2" applyFont="1" applyBorder="1" applyAlignment="1">
      <alignment vertical="top" wrapText="1"/>
    </xf>
    <xf numFmtId="0" fontId="80" fillId="0" borderId="52" xfId="2" applyFont="1" applyBorder="1" applyAlignment="1">
      <alignment vertical="center"/>
    </xf>
    <xf numFmtId="0" fontId="80" fillId="0" borderId="53" xfId="2" applyFont="1" applyBorder="1" applyAlignment="1">
      <alignment vertical="center"/>
    </xf>
    <xf numFmtId="0" fontId="80" fillId="0" borderId="54" xfId="2" applyFont="1" applyBorder="1" applyAlignment="1">
      <alignment vertical="center"/>
    </xf>
    <xf numFmtId="0" fontId="80" fillId="0" borderId="0" xfId="2" applyFont="1" applyAlignment="1">
      <alignment horizontal="left"/>
    </xf>
    <xf numFmtId="0" fontId="80" fillId="11" borderId="55" xfId="2" applyFont="1" applyFill="1" applyBorder="1" applyAlignment="1">
      <alignment vertical="center"/>
    </xf>
    <xf numFmtId="0" fontId="80" fillId="11" borderId="56" xfId="2" applyFont="1" applyFill="1" applyBorder="1" applyAlignment="1">
      <alignment vertical="center"/>
    </xf>
    <xf numFmtId="0" fontId="80" fillId="11" borderId="57" xfId="2" applyFont="1" applyFill="1" applyBorder="1" applyAlignment="1">
      <alignment vertical="center"/>
    </xf>
    <xf numFmtId="0" fontId="85" fillId="18" borderId="42" xfId="0" applyFont="1" applyFill="1" applyBorder="1" applyAlignment="1">
      <alignment vertical="center"/>
    </xf>
    <xf numFmtId="0" fontId="95" fillId="18" borderId="43" xfId="0" applyFont="1" applyFill="1" applyBorder="1" applyAlignment="1">
      <alignment vertical="center" wrapText="1"/>
    </xf>
    <xf numFmtId="0" fontId="95" fillId="18" borderId="44" xfId="0" applyFont="1" applyFill="1" applyBorder="1" applyAlignment="1">
      <alignment horizontal="center" vertical="center" wrapText="1"/>
    </xf>
    <xf numFmtId="0" fontId="80" fillId="11" borderId="38" xfId="2" applyFont="1" applyFill="1" applyBorder="1" applyAlignment="1">
      <alignment vertical="center"/>
    </xf>
    <xf numFmtId="0" fontId="80" fillId="11" borderId="31" xfId="2" applyFont="1" applyFill="1" applyBorder="1" applyAlignment="1">
      <alignment vertical="center"/>
    </xf>
    <xf numFmtId="0" fontId="80" fillId="11" borderId="33" xfId="2" applyFont="1" applyFill="1" applyBorder="1" applyAlignment="1">
      <alignment vertical="center"/>
    </xf>
    <xf numFmtId="0" fontId="80" fillId="11" borderId="31" xfId="2" quotePrefix="1" applyFont="1" applyFill="1" applyBorder="1" applyAlignment="1">
      <alignment vertical="center"/>
    </xf>
    <xf numFmtId="0" fontId="80" fillId="18" borderId="42" xfId="2" applyFont="1" applyFill="1" applyBorder="1" applyAlignment="1">
      <alignment horizontal="center" vertical="center"/>
    </xf>
    <xf numFmtId="0" fontId="80" fillId="0" borderId="58" xfId="2" applyFont="1" applyBorder="1" applyAlignment="1">
      <alignment horizontal="center" vertical="center"/>
    </xf>
    <xf numFmtId="0" fontId="80" fillId="0" borderId="59" xfId="2" applyFont="1" applyBorder="1" applyAlignment="1">
      <alignment vertical="center"/>
    </xf>
    <xf numFmtId="0" fontId="80" fillId="0" borderId="60" xfId="2" applyFont="1" applyBorder="1" applyAlignment="1">
      <alignment vertical="center"/>
    </xf>
    <xf numFmtId="0" fontId="80" fillId="31" borderId="31" xfId="2" applyFont="1" applyFill="1" applyBorder="1"/>
    <xf numFmtId="0" fontId="80" fillId="31" borderId="32" xfId="2" applyFont="1" applyFill="1" applyBorder="1"/>
    <xf numFmtId="0" fontId="90" fillId="31" borderId="32" xfId="2" applyFont="1" applyFill="1" applyBorder="1" applyAlignment="1">
      <alignment horizontal="center"/>
    </xf>
    <xf numFmtId="0" fontId="19" fillId="0" borderId="47" xfId="2" applyFont="1" applyBorder="1" applyAlignment="1">
      <alignment vertical="center"/>
    </xf>
    <xf numFmtId="0" fontId="19" fillId="0" borderId="61" xfId="2" applyFont="1" applyBorder="1" applyAlignment="1">
      <alignment vertical="center"/>
    </xf>
    <xf numFmtId="0" fontId="19" fillId="0" borderId="62" xfId="2" applyFont="1" applyBorder="1" applyAlignment="1">
      <alignment vertical="center" wrapText="1"/>
    </xf>
    <xf numFmtId="0" fontId="19" fillId="0" borderId="48" xfId="2" applyFont="1" applyBorder="1" applyAlignment="1">
      <alignment vertical="center" wrapText="1"/>
    </xf>
    <xf numFmtId="0" fontId="80" fillId="0" borderId="63" xfId="2" quotePrefix="1" applyFont="1" applyBorder="1" applyAlignment="1">
      <alignment vertical="center"/>
    </xf>
    <xf numFmtId="0" fontId="19" fillId="0" borderId="0" xfId="2" applyFont="1" applyAlignment="1">
      <alignment horizontal="center" vertical="center"/>
    </xf>
    <xf numFmtId="0" fontId="19" fillId="0" borderId="0" xfId="2" applyFont="1" applyAlignment="1">
      <alignment vertical="center"/>
    </xf>
    <xf numFmtId="0" fontId="80" fillId="0" borderId="59" xfId="2" applyFont="1" applyBorder="1" applyAlignment="1">
      <alignment vertical="center" wrapText="1"/>
    </xf>
    <xf numFmtId="0" fontId="80" fillId="0" borderId="60" xfId="2" applyFont="1" applyBorder="1" applyAlignment="1">
      <alignment vertical="center" wrapText="1"/>
    </xf>
    <xf numFmtId="49" fontId="80" fillId="0" borderId="34" xfId="2" applyNumberFormat="1" applyFont="1" applyBorder="1" applyAlignment="1">
      <alignment horizontal="left"/>
    </xf>
    <xf numFmtId="49" fontId="80" fillId="5" borderId="34" xfId="2" applyNumberFormat="1" applyFont="1" applyFill="1" applyBorder="1" applyAlignment="1">
      <alignment horizontal="left"/>
    </xf>
    <xf numFmtId="0" fontId="80" fillId="5" borderId="35" xfId="2" applyFont="1" applyFill="1" applyBorder="1" applyAlignment="1">
      <alignment vertical="top" wrapText="1"/>
    </xf>
    <xf numFmtId="0" fontId="80" fillId="5" borderId="36" xfId="2" applyFont="1" applyFill="1" applyBorder="1" applyAlignment="1">
      <alignment horizontal="left"/>
    </xf>
    <xf numFmtId="0" fontId="91" fillId="5" borderId="37" xfId="2" applyFont="1" applyFill="1" applyBorder="1" applyAlignment="1">
      <alignment vertical="top" wrapText="1"/>
    </xf>
    <xf numFmtId="0" fontId="80" fillId="18" borderId="50" xfId="2" applyFont="1" applyFill="1" applyBorder="1" applyAlignment="1">
      <alignment horizontal="left"/>
    </xf>
    <xf numFmtId="0" fontId="91" fillId="18" borderId="51" xfId="2" applyFont="1" applyFill="1" applyBorder="1" applyAlignment="1">
      <alignment vertical="top" wrapText="1"/>
    </xf>
    <xf numFmtId="49" fontId="92" fillId="0" borderId="34" xfId="2" applyNumberFormat="1" applyFont="1" applyBorder="1" applyAlignment="1">
      <alignment horizontal="left" vertical="center"/>
    </xf>
    <xf numFmtId="49" fontId="92" fillId="0" borderId="64" xfId="2" applyNumberFormat="1" applyFont="1" applyBorder="1" applyAlignment="1">
      <alignment horizontal="left" vertical="center"/>
    </xf>
    <xf numFmtId="49" fontId="92" fillId="0" borderId="64" xfId="2" applyNumberFormat="1" applyFont="1" applyBorder="1" applyAlignment="1">
      <alignment horizontal="left" vertical="center" wrapText="1"/>
    </xf>
    <xf numFmtId="0" fontId="93" fillId="0" borderId="35" xfId="2" applyFont="1" applyBorder="1" applyAlignment="1">
      <alignment horizontal="left" vertical="center" wrapText="1"/>
    </xf>
    <xf numFmtId="0" fontId="94" fillId="0" borderId="35" xfId="2" applyFont="1" applyBorder="1" applyAlignment="1" applyProtection="1">
      <alignment horizontal="left" vertical="center"/>
      <protection locked="0"/>
    </xf>
    <xf numFmtId="49" fontId="92" fillId="18" borderId="34" xfId="2" applyNumberFormat="1" applyFont="1" applyFill="1" applyBorder="1" applyAlignment="1">
      <alignment horizontal="left" vertical="center"/>
    </xf>
    <xf numFmtId="49" fontId="92" fillId="18" borderId="64" xfId="2" applyNumberFormat="1" applyFont="1" applyFill="1" applyBorder="1" applyAlignment="1">
      <alignment horizontal="left" vertical="center"/>
    </xf>
    <xf numFmtId="49" fontId="92" fillId="18" borderId="64" xfId="2" applyNumberFormat="1" applyFont="1" applyFill="1" applyBorder="1" applyAlignment="1">
      <alignment horizontal="left" vertical="center" wrapText="1"/>
    </xf>
    <xf numFmtId="0" fontId="93" fillId="18" borderId="35" xfId="2" applyFont="1" applyFill="1" applyBorder="1" applyAlignment="1">
      <alignment horizontal="left" vertical="center" wrapText="1"/>
    </xf>
    <xf numFmtId="0" fontId="94" fillId="18" borderId="35" xfId="2" applyFont="1" applyFill="1" applyBorder="1" applyAlignment="1" applyProtection="1">
      <alignment horizontal="left" vertical="center"/>
      <protection locked="0"/>
    </xf>
    <xf numFmtId="49" fontId="92" fillId="0" borderId="47" xfId="2" applyNumberFormat="1" applyFont="1" applyBorder="1" applyAlignment="1">
      <alignment horizontal="left" vertical="center"/>
    </xf>
    <xf numFmtId="49" fontId="92" fillId="0" borderId="61" xfId="2" applyNumberFormat="1" applyFont="1" applyBorder="1" applyAlignment="1">
      <alignment horizontal="left" vertical="center"/>
    </xf>
    <xf numFmtId="49" fontId="92" fillId="0" borderId="61" xfId="2" applyNumberFormat="1" applyFont="1" applyBorder="1" applyAlignment="1">
      <alignment horizontal="left" vertical="center" wrapText="1"/>
    </xf>
    <xf numFmtId="0" fontId="93" fillId="0" borderId="48" xfId="2" applyFont="1" applyBorder="1" applyAlignment="1">
      <alignment horizontal="left" vertical="center" wrapText="1"/>
    </xf>
    <xf numFmtId="0" fontId="94" fillId="0" borderId="48" xfId="2" applyFont="1" applyBorder="1" applyAlignment="1">
      <alignment horizontal="left" vertical="center"/>
    </xf>
    <xf numFmtId="0" fontId="80" fillId="0" borderId="58" xfId="2" applyFont="1" applyBorder="1"/>
    <xf numFmtId="0" fontId="80" fillId="0" borderId="59" xfId="2" applyFont="1" applyBorder="1"/>
    <xf numFmtId="0" fontId="90" fillId="18" borderId="59" xfId="2" applyFont="1" applyFill="1" applyBorder="1" applyAlignment="1">
      <alignment horizontal="center"/>
    </xf>
    <xf numFmtId="0" fontId="91" fillId="13" borderId="60" xfId="2" applyFont="1" applyFill="1" applyBorder="1" applyAlignment="1">
      <alignment horizontal="center"/>
    </xf>
    <xf numFmtId="0" fontId="85" fillId="0" borderId="47" xfId="0" applyFont="1" applyBorder="1" applyAlignment="1">
      <alignment vertical="center"/>
    </xf>
    <xf numFmtId="0" fontId="85" fillId="0" borderId="61" xfId="0" applyFont="1" applyBorder="1" applyAlignment="1">
      <alignment vertical="center" wrapText="1"/>
    </xf>
    <xf numFmtId="0" fontId="85" fillId="0" borderId="48" xfId="0" applyFont="1" applyBorder="1" applyAlignment="1">
      <alignment horizontal="center" vertical="center"/>
    </xf>
    <xf numFmtId="0" fontId="85" fillId="0" borderId="0" xfId="0" applyFont="1" applyAlignment="1">
      <alignment horizontal="center"/>
    </xf>
    <xf numFmtId="0" fontId="80" fillId="0" borderId="50" xfId="2" applyFont="1" applyBorder="1"/>
    <xf numFmtId="0" fontId="80" fillId="12" borderId="34" xfId="2" applyFont="1" applyFill="1" applyBorder="1"/>
    <xf numFmtId="0" fontId="80" fillId="12" borderId="36" xfId="2" applyFont="1" applyFill="1" applyBorder="1"/>
    <xf numFmtId="0" fontId="80" fillId="5" borderId="34" xfId="2" applyFont="1" applyFill="1" applyBorder="1"/>
    <xf numFmtId="0" fontId="80" fillId="5" borderId="36" xfId="2" applyFont="1" applyFill="1" applyBorder="1"/>
    <xf numFmtId="0" fontId="80" fillId="4" borderId="34" xfId="2" applyFont="1" applyFill="1" applyBorder="1"/>
    <xf numFmtId="0" fontId="80" fillId="4" borderId="35" xfId="2" applyFont="1" applyFill="1" applyBorder="1" applyAlignment="1">
      <alignment vertical="top" wrapText="1"/>
    </xf>
    <xf numFmtId="0" fontId="80" fillId="4" borderId="36" xfId="2" applyFont="1" applyFill="1" applyBorder="1"/>
    <xf numFmtId="0" fontId="91" fillId="4" borderId="37" xfId="2" applyFont="1" applyFill="1" applyBorder="1" applyAlignment="1">
      <alignment vertical="top" wrapText="1"/>
    </xf>
    <xf numFmtId="0" fontId="80" fillId="11" borderId="49" xfId="2" applyFont="1" applyFill="1" applyBorder="1" applyAlignment="1">
      <alignment vertical="center"/>
    </xf>
    <xf numFmtId="0" fontId="80" fillId="11" borderId="58" xfId="2" applyFont="1" applyFill="1" applyBorder="1" applyAlignment="1">
      <alignment vertical="center"/>
    </xf>
    <xf numFmtId="0" fontId="80" fillId="11" borderId="60" xfId="2" applyFont="1" applyFill="1" applyBorder="1" applyAlignment="1">
      <alignment vertical="center"/>
    </xf>
    <xf numFmtId="0" fontId="8" fillId="0" borderId="0" xfId="0" applyFont="1" applyAlignment="1">
      <alignment horizontal="left" vertical="center" wrapText="1"/>
    </xf>
    <xf numFmtId="0" fontId="8" fillId="0" borderId="0" xfId="0" applyFont="1" applyAlignment="1">
      <alignment horizontal="center" vertical="center" wrapText="1"/>
    </xf>
    <xf numFmtId="0" fontId="12" fillId="15" borderId="67" xfId="2" applyFont="1" applyFill="1" applyBorder="1" applyAlignment="1">
      <alignment horizontal="center" vertical="center"/>
    </xf>
    <xf numFmtId="0" fontId="12" fillId="15" borderId="32" xfId="2" applyFont="1" applyFill="1" applyBorder="1" applyAlignment="1">
      <alignment horizontal="center" vertical="center"/>
    </xf>
    <xf numFmtId="0" fontId="12" fillId="15" borderId="68" xfId="2" applyFont="1" applyFill="1" applyBorder="1" applyAlignment="1">
      <alignment horizontal="center" vertical="center"/>
    </xf>
    <xf numFmtId="0" fontId="14" fillId="38" borderId="0" xfId="2" applyFont="1" applyFill="1" applyAlignment="1">
      <alignment horizontal="center" vertical="center"/>
    </xf>
    <xf numFmtId="0" fontId="17" fillId="15" borderId="67" xfId="2" applyFont="1" applyFill="1" applyBorder="1" applyAlignment="1">
      <alignment horizontal="center" vertical="center" wrapText="1"/>
    </xf>
    <xf numFmtId="0" fontId="17" fillId="15" borderId="68" xfId="2" applyFont="1" applyFill="1" applyBorder="1" applyAlignment="1">
      <alignment horizontal="center" vertical="center" wrapText="1"/>
    </xf>
    <xf numFmtId="0" fontId="14" fillId="38" borderId="65" xfId="2" applyFont="1" applyFill="1" applyBorder="1" applyAlignment="1">
      <alignment horizontal="center" vertical="center"/>
    </xf>
    <xf numFmtId="0" fontId="14" fillId="38" borderId="40" xfId="2" applyFont="1" applyFill="1" applyBorder="1" applyAlignment="1">
      <alignment horizontal="center" vertical="center"/>
    </xf>
    <xf numFmtId="0" fontId="14" fillId="38" borderId="66" xfId="2" applyFont="1" applyFill="1" applyBorder="1" applyAlignment="1">
      <alignment horizontal="center" vertical="center"/>
    </xf>
    <xf numFmtId="0" fontId="5" fillId="38" borderId="0" xfId="2" applyFont="1" applyFill="1" applyAlignment="1">
      <alignment horizontal="center" vertical="center"/>
    </xf>
    <xf numFmtId="0" fontId="69" fillId="18" borderId="84" xfId="0" applyFont="1" applyFill="1" applyBorder="1" applyAlignment="1">
      <alignment horizontal="left" vertical="center"/>
    </xf>
    <xf numFmtId="0" fontId="69" fillId="18" borderId="85" xfId="0" applyFont="1" applyFill="1" applyBorder="1" applyAlignment="1">
      <alignment horizontal="left" vertical="center"/>
    </xf>
    <xf numFmtId="0" fontId="73" fillId="0" borderId="117" xfId="0" applyFont="1" applyBorder="1" applyAlignment="1">
      <alignment horizontal="center" wrapText="1"/>
    </xf>
    <xf numFmtId="0" fontId="73" fillId="0" borderId="117" xfId="0" applyFont="1" applyBorder="1" applyAlignment="1">
      <alignment horizontal="center"/>
    </xf>
    <xf numFmtId="164" fontId="66" fillId="0" borderId="112" xfId="0" applyNumberFormat="1" applyFont="1" applyBorder="1" applyAlignment="1">
      <alignment horizontal="right" vertical="center" indent="2"/>
    </xf>
    <xf numFmtId="0" fontId="40" fillId="54" borderId="2" xfId="0" applyFont="1" applyFill="1" applyBorder="1" applyAlignment="1">
      <alignment horizontal="center" vertical="center"/>
    </xf>
    <xf numFmtId="0" fontId="40" fillId="54" borderId="114" xfId="0" applyFont="1" applyFill="1" applyBorder="1" applyAlignment="1">
      <alignment horizontal="center" vertical="center"/>
    </xf>
    <xf numFmtId="164" fontId="40" fillId="54" borderId="115" xfId="0" applyNumberFormat="1" applyFont="1" applyFill="1" applyBorder="1" applyAlignment="1">
      <alignment horizontal="right" vertical="center" indent="2"/>
    </xf>
    <xf numFmtId="164" fontId="40" fillId="54" borderId="116" xfId="0" applyNumberFormat="1" applyFont="1" applyFill="1" applyBorder="1" applyAlignment="1">
      <alignment horizontal="right" vertical="center" indent="2"/>
    </xf>
    <xf numFmtId="14" fontId="69" fillId="18" borderId="83" xfId="0" applyNumberFormat="1" applyFont="1" applyFill="1" applyBorder="1" applyAlignment="1">
      <alignment horizontal="left" vertical="center"/>
    </xf>
    <xf numFmtId="14" fontId="69" fillId="18" borderId="84" xfId="0" applyNumberFormat="1" applyFont="1" applyFill="1" applyBorder="1" applyAlignment="1">
      <alignment horizontal="left" vertical="center"/>
    </xf>
    <xf numFmtId="0" fontId="69" fillId="0" borderId="78" xfId="0" applyFont="1" applyBorder="1" applyAlignment="1">
      <alignment horizontal="left" vertical="center" wrapText="1"/>
    </xf>
    <xf numFmtId="0" fontId="69" fillId="0" borderId="79" xfId="0" applyFont="1" applyBorder="1" applyAlignment="1">
      <alignment horizontal="left" vertical="center" wrapText="1"/>
    </xf>
    <xf numFmtId="0" fontId="69" fillId="18" borderId="0" xfId="0" applyFont="1" applyFill="1" applyAlignment="1">
      <alignment horizontal="left" vertical="center" wrapText="1"/>
    </xf>
    <xf numFmtId="0" fontId="69" fillId="18" borderId="0" xfId="0" applyFont="1" applyFill="1" applyAlignment="1">
      <alignment horizontal="left" vertical="center"/>
    </xf>
    <xf numFmtId="0" fontId="69" fillId="18" borderId="82" xfId="0" applyFont="1" applyFill="1" applyBorder="1" applyAlignment="1">
      <alignment horizontal="left" vertical="center"/>
    </xf>
    <xf numFmtId="0" fontId="32" fillId="18" borderId="8" xfId="0" applyFont="1" applyFill="1" applyBorder="1" applyAlignment="1">
      <alignment horizontal="center"/>
    </xf>
    <xf numFmtId="0" fontId="32" fillId="18" borderId="0" xfId="0" applyFont="1" applyFill="1" applyAlignment="1">
      <alignment horizontal="center"/>
    </xf>
    <xf numFmtId="164" fontId="47" fillId="18" borderId="105" xfId="0" applyNumberFormat="1" applyFont="1" applyFill="1" applyBorder="1" applyAlignment="1">
      <alignment horizontal="right" vertical="center" indent="2"/>
    </xf>
    <xf numFmtId="164" fontId="47" fillId="18" borderId="106" xfId="0" applyNumberFormat="1" applyFont="1" applyFill="1" applyBorder="1" applyAlignment="1">
      <alignment horizontal="right" vertical="center" indent="2"/>
    </xf>
    <xf numFmtId="0" fontId="57" fillId="18" borderId="107" xfId="0" applyFont="1" applyFill="1" applyBorder="1" applyAlignment="1">
      <alignment horizontal="left"/>
    </xf>
    <xf numFmtId="0" fontId="57" fillId="18" borderId="108" xfId="0" applyFont="1" applyFill="1" applyBorder="1" applyAlignment="1">
      <alignment horizontal="left"/>
    </xf>
    <xf numFmtId="164" fontId="47" fillId="18" borderId="110" xfId="0" applyNumberFormat="1" applyFont="1" applyFill="1" applyBorder="1" applyAlignment="1">
      <alignment horizontal="right" vertical="center" indent="2"/>
    </xf>
    <xf numFmtId="164" fontId="47" fillId="18" borderId="111" xfId="0" applyNumberFormat="1" applyFont="1" applyFill="1" applyBorder="1" applyAlignment="1">
      <alignment horizontal="right" vertical="center" indent="2"/>
    </xf>
    <xf numFmtId="0" fontId="62" fillId="0" borderId="0" xfId="0" applyFont="1" applyAlignment="1">
      <alignment horizontal="justify" vertical="top" wrapText="1"/>
    </xf>
    <xf numFmtId="164" fontId="17" fillId="0" borderId="40" xfId="0" applyNumberFormat="1" applyFont="1" applyBorder="1" applyAlignment="1">
      <alignment horizontal="center" vertical="center" wrapText="1"/>
    </xf>
    <xf numFmtId="164" fontId="17" fillId="0" borderId="66" xfId="0" applyNumberFormat="1" applyFont="1" applyBorder="1" applyAlignment="1">
      <alignment horizontal="center" vertical="center"/>
    </xf>
    <xf numFmtId="164" fontId="17" fillId="54" borderId="70" xfId="0" applyNumberFormat="1" applyFont="1" applyFill="1" applyBorder="1" applyAlignment="1">
      <alignment horizontal="right" vertical="center" indent="2"/>
    </xf>
    <xf numFmtId="164" fontId="17" fillId="54" borderId="71" xfId="0" applyNumberFormat="1" applyFont="1" applyFill="1" applyBorder="1" applyAlignment="1">
      <alignment horizontal="right" vertical="center" indent="2"/>
    </xf>
    <xf numFmtId="0" fontId="57" fillId="18" borderId="88" xfId="0" applyFont="1" applyFill="1" applyBorder="1" applyAlignment="1">
      <alignment horizontal="left" wrapText="1"/>
    </xf>
    <xf numFmtId="0" fontId="57" fillId="18" borderId="89" xfId="0" applyFont="1" applyFill="1" applyBorder="1" applyAlignment="1">
      <alignment horizontal="left" wrapText="1"/>
    </xf>
    <xf numFmtId="0" fontId="57" fillId="18" borderId="90" xfId="0" applyFont="1" applyFill="1" applyBorder="1" applyAlignment="1">
      <alignment horizontal="left" wrapText="1"/>
    </xf>
    <xf numFmtId="0" fontId="57" fillId="18" borderId="94" xfId="0" applyFont="1" applyFill="1" applyBorder="1" applyAlignment="1">
      <alignment horizontal="left" wrapText="1"/>
    </xf>
    <xf numFmtId="0" fontId="57" fillId="18" borderId="95" xfId="0" applyFont="1" applyFill="1" applyBorder="1" applyAlignment="1">
      <alignment horizontal="left" wrapText="1"/>
    </xf>
    <xf numFmtId="0" fontId="57" fillId="18" borderId="96" xfId="0" applyFont="1" applyFill="1" applyBorder="1" applyAlignment="1">
      <alignment horizontal="left" wrapText="1"/>
    </xf>
    <xf numFmtId="0" fontId="60" fillId="0" borderId="100" xfId="0" applyFont="1" applyBorder="1" applyAlignment="1">
      <alignment horizontal="left" vertical="center"/>
    </xf>
    <xf numFmtId="0" fontId="60" fillId="0" borderId="101" xfId="0" applyFont="1" applyBorder="1" applyAlignment="1">
      <alignment horizontal="left" vertical="center"/>
    </xf>
    <xf numFmtId="164" fontId="17" fillId="0" borderId="101" xfId="0" applyNumberFormat="1" applyFont="1" applyBorder="1" applyAlignment="1">
      <alignment horizontal="center" vertical="center" wrapText="1"/>
    </xf>
    <xf numFmtId="164" fontId="17" fillId="0" borderId="102" xfId="0" applyNumberFormat="1" applyFont="1" applyBorder="1" applyAlignment="1">
      <alignment horizontal="center" vertical="center"/>
    </xf>
    <xf numFmtId="0" fontId="32" fillId="18" borderId="103" xfId="0" applyFont="1" applyFill="1" applyBorder="1" applyAlignment="1">
      <alignment horizontal="left"/>
    </xf>
    <xf numFmtId="0" fontId="32" fillId="18" borderId="78" xfId="0" applyFont="1" applyFill="1" applyBorder="1" applyAlignment="1">
      <alignment horizontal="left"/>
    </xf>
    <xf numFmtId="0" fontId="57" fillId="3" borderId="94" xfId="0" applyFont="1" applyFill="1" applyBorder="1" applyAlignment="1">
      <alignment horizontal="left" wrapText="1"/>
    </xf>
    <xf numFmtId="0" fontId="57" fillId="3" borderId="95" xfId="0" applyFont="1" applyFill="1" applyBorder="1" applyAlignment="1">
      <alignment horizontal="left" wrapText="1"/>
    </xf>
    <xf numFmtId="0" fontId="57" fillId="3" borderId="96" xfId="0" applyFont="1" applyFill="1" applyBorder="1" applyAlignment="1">
      <alignment horizontal="left" wrapText="1"/>
    </xf>
    <xf numFmtId="0" fontId="46" fillId="0" borderId="77" xfId="0" applyFont="1" applyBorder="1" applyAlignment="1">
      <alignment horizontal="center" vertical="center"/>
    </xf>
    <xf numFmtId="0" fontId="46" fillId="0" borderId="78" xfId="0" applyFont="1" applyBorder="1" applyAlignment="1">
      <alignment horizontal="center" vertical="center"/>
    </xf>
    <xf numFmtId="0" fontId="46" fillId="0" borderId="81" xfId="0" applyFont="1" applyBorder="1" applyAlignment="1">
      <alignment horizontal="center" vertical="center"/>
    </xf>
    <xf numFmtId="0" fontId="46" fillId="0" borderId="0" xfId="0" applyFont="1" applyAlignment="1">
      <alignment horizontal="center" vertical="center"/>
    </xf>
    <xf numFmtId="0" fontId="40" fillId="54" borderId="77" xfId="0" applyFont="1" applyFill="1" applyBorder="1" applyAlignment="1">
      <alignment horizontal="left"/>
    </xf>
    <xf numFmtId="0" fontId="40" fillId="54" borderId="78" xfId="0" applyFont="1" applyFill="1" applyBorder="1" applyAlignment="1">
      <alignment horizontal="left"/>
    </xf>
    <xf numFmtId="0" fontId="47" fillId="54" borderId="78" xfId="0" applyFont="1" applyFill="1" applyBorder="1" applyAlignment="1">
      <alignment horizontal="left"/>
    </xf>
    <xf numFmtId="0" fontId="47" fillId="54" borderId="79" xfId="0" applyFont="1" applyFill="1" applyBorder="1" applyAlignment="1">
      <alignment horizontal="left"/>
    </xf>
    <xf numFmtId="0" fontId="17" fillId="0" borderId="80" xfId="0" applyFont="1" applyBorder="1" applyAlignment="1">
      <alignment horizontal="left" wrapText="1"/>
    </xf>
    <xf numFmtId="0" fontId="17" fillId="0" borderId="86" xfId="0" applyFont="1" applyBorder="1" applyAlignment="1">
      <alignment horizontal="left" wrapText="1"/>
    </xf>
    <xf numFmtId="0" fontId="17" fillId="0" borderId="87" xfId="0" applyFont="1" applyBorder="1" applyAlignment="1">
      <alignment horizontal="left" wrapText="1"/>
    </xf>
    <xf numFmtId="0" fontId="40" fillId="54" borderId="83" xfId="0" applyFont="1" applyFill="1" applyBorder="1" applyAlignment="1">
      <alignment horizontal="left"/>
    </xf>
    <xf numFmtId="0" fontId="40" fillId="54" borderId="84" xfId="0" applyFont="1" applyFill="1" applyBorder="1" applyAlignment="1">
      <alignment horizontal="left"/>
    </xf>
    <xf numFmtId="0" fontId="47" fillId="54" borderId="84" xfId="0" applyFont="1" applyFill="1" applyBorder="1" applyAlignment="1">
      <alignment horizontal="left"/>
    </xf>
    <xf numFmtId="0" fontId="47" fillId="54" borderId="85" xfId="0" applyFont="1" applyFill="1" applyBorder="1" applyAlignment="1">
      <alignment horizontal="left"/>
    </xf>
    <xf numFmtId="0" fontId="48" fillId="0" borderId="0" xfId="0" applyFont="1"/>
    <xf numFmtId="0" fontId="40" fillId="0" borderId="0" xfId="0" applyFont="1" applyAlignment="1">
      <alignment horizontal="left"/>
    </xf>
    <xf numFmtId="0" fontId="17" fillId="0" borderId="88" xfId="0" applyFont="1" applyBorder="1" applyAlignment="1">
      <alignment horizontal="center" vertical="center"/>
    </xf>
    <xf numFmtId="0" fontId="17" fillId="0" borderId="89" xfId="0" applyFont="1" applyBorder="1" applyAlignment="1">
      <alignment horizontal="center" vertical="center"/>
    </xf>
    <xf numFmtId="0" fontId="17" fillId="0" borderId="90" xfId="0" applyFont="1" applyBorder="1" applyAlignment="1">
      <alignment horizontal="center" vertical="center"/>
    </xf>
    <xf numFmtId="0" fontId="57" fillId="3" borderId="77" xfId="0" applyFont="1" applyFill="1" applyBorder="1" applyAlignment="1">
      <alignment horizontal="left" wrapText="1"/>
    </xf>
    <xf numFmtId="0" fontId="57" fillId="3" borderId="78" xfId="0" applyFont="1" applyFill="1" applyBorder="1" applyAlignment="1">
      <alignment horizontal="left" wrapText="1"/>
    </xf>
    <xf numFmtId="0" fontId="57" fillId="3" borderId="79" xfId="0" applyFont="1" applyFill="1" applyBorder="1" applyAlignment="1">
      <alignment horizontal="left" wrapText="1"/>
    </xf>
    <xf numFmtId="0" fontId="42" fillId="0" borderId="112" xfId="0" applyFont="1" applyBorder="1" applyAlignment="1">
      <alignment horizontal="right" vertical="center"/>
    </xf>
    <xf numFmtId="0" fontId="46" fillId="0" borderId="79" xfId="0" applyFont="1" applyBorder="1" applyAlignment="1">
      <alignment horizontal="center" vertical="center"/>
    </xf>
    <xf numFmtId="0" fontId="46" fillId="0" borderId="82" xfId="0" applyFont="1" applyBorder="1" applyAlignment="1">
      <alignment horizontal="center" vertical="center"/>
    </xf>
    <xf numFmtId="0" fontId="46" fillId="0" borderId="83" xfId="0" applyFont="1" applyBorder="1" applyAlignment="1">
      <alignment horizontal="center" vertical="center"/>
    </xf>
    <xf numFmtId="0" fontId="46" fillId="0" borderId="84" xfId="0" applyFont="1" applyBorder="1" applyAlignment="1">
      <alignment horizontal="center" vertical="center"/>
    </xf>
    <xf numFmtId="0" fontId="46" fillId="0" borderId="85" xfId="0" applyFont="1" applyBorder="1" applyAlignment="1">
      <alignment horizontal="center" vertical="center"/>
    </xf>
    <xf numFmtId="0" fontId="17" fillId="54" borderId="2" xfId="0" applyFont="1" applyFill="1" applyBorder="1" applyAlignment="1">
      <alignment horizontal="center" vertical="center"/>
    </xf>
    <xf numFmtId="0" fontId="17" fillId="54" borderId="114" xfId="0" applyFont="1" applyFill="1" applyBorder="1" applyAlignment="1">
      <alignment horizontal="center" vertical="center"/>
    </xf>
  </cellXfs>
  <cellStyles count="9">
    <cellStyle name="Lien hypertexte" xfId="5" builtinId="8"/>
    <cellStyle name="Lien hypertexte 2" xfId="4" xr:uid="{A2836AC8-F46F-DE4F-AE9D-DE71F8F14A35}"/>
    <cellStyle name="Lien hypertexte 3" xfId="8" xr:uid="{D58F406F-1C0A-9A4C-A21A-ABB94818F6A4}"/>
    <cellStyle name="Normal" xfId="0" builtinId="0"/>
    <cellStyle name="Normal 2" xfId="1" xr:uid="{1F8B9572-1368-DE44-A5DF-C53DDCA58776}"/>
    <cellStyle name="Normal 2 2 2" xfId="3" xr:uid="{C75C2CE9-A197-7B42-8E9A-93F8153D9A9D}"/>
    <cellStyle name="Normal 2 3" xfId="2" xr:uid="{B33BD253-ECA4-A442-A370-A22E5AAEE060}"/>
    <cellStyle name="Normal 7" xfId="7" xr:uid="{085DCB14-E8BB-364C-8EA5-0FF6049F206E}"/>
    <cellStyle name="Pourcentage" xfId="6" builtinId="5"/>
  </cellStyles>
  <dxfs count="73">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ont>
        <color theme="0"/>
      </font>
      <fill>
        <patternFill>
          <bgColor theme="5" tint="-0.24994659260841701"/>
        </patternFill>
      </fill>
    </dxf>
    <dxf>
      <fill>
        <patternFill>
          <bgColor theme="9" tint="0.79998168889431442"/>
        </patternFill>
      </fill>
    </dxf>
    <dxf>
      <fill>
        <patternFill>
          <bgColor theme="5" tint="0.79998168889431442"/>
        </patternFill>
      </fill>
    </dxf>
    <dxf>
      <fill>
        <patternFill patternType="none">
          <bgColor auto="1"/>
        </patternFill>
      </fill>
    </dxf>
    <dxf>
      <font>
        <color theme="0"/>
      </font>
      <fill>
        <patternFill>
          <bgColor theme="5" tint="-0.24994659260841701"/>
        </patternFill>
      </fill>
    </dxf>
    <dxf>
      <fill>
        <patternFill>
          <bgColor theme="9" tint="0.79998168889431442"/>
        </patternFill>
      </fill>
    </dxf>
    <dxf>
      <fill>
        <patternFill patternType="none">
          <bgColor auto="1"/>
        </patternFill>
      </fill>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s>
  <tableStyles count="0" defaultTableStyle="TableStyleMedium2" defaultPivotStyle="PivotStyleLight16"/>
  <colors>
    <mruColors>
      <color rgb="FFFC85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s://service.unece.org/trade/untdid/d22b/tred/tred7161.htm" TargetMode="External"/><Relationship Id="rId13" Type="http://schemas.openxmlformats.org/officeDocument/2006/relationships/vmlDrawing" Target="../drawings/vmlDrawing1.vml"/><Relationship Id="rId3" Type="http://schemas.openxmlformats.org/officeDocument/2006/relationships/hyperlink" Target="https://service.unece.org/trade/untdid/d24a/tred/tred4451.htm" TargetMode="External"/><Relationship Id="rId7" Type="http://schemas.openxmlformats.org/officeDocument/2006/relationships/hyperlink" Target="http://www.iso.org/obp" TargetMode="External"/><Relationship Id="rId12" Type="http://schemas.openxmlformats.org/officeDocument/2006/relationships/printerSettings" Target="../printerSettings/printerSettings8.bin"/><Relationship Id="rId2" Type="http://schemas.openxmlformats.org/officeDocument/2006/relationships/hyperlink" Target="https://service.unece.org/trade/untdid/d24a/tred/tred5189.htm" TargetMode="External"/><Relationship Id="rId1" Type="http://schemas.openxmlformats.org/officeDocument/2006/relationships/hyperlink" Target="https://service.unece.org/trade/untdid/d24a/tred/tred4461.htm" TargetMode="External"/><Relationship Id="rId6" Type="http://schemas.openxmlformats.org/officeDocument/2006/relationships/hyperlink" Target="https://www.currency-iso.org/en/home/tables/table-a1.html" TargetMode="External"/><Relationship Id="rId11" Type="http://schemas.openxmlformats.org/officeDocument/2006/relationships/hyperlink" Target="https://service.unece.org/trade/untdid/d24a/tred/tred1001.htm" TargetMode="External"/><Relationship Id="rId5" Type="http://schemas.openxmlformats.org/officeDocument/2006/relationships/hyperlink" Target="https://service.unece.org/trade/untdid/d24a/tred/tred7143.htm" TargetMode="External"/><Relationship Id="rId10" Type="http://schemas.openxmlformats.org/officeDocument/2006/relationships/hyperlink" Target="https://ec.europa.eu/cefdigital/wiki/display/CEFDIGITAL/Code+lists" TargetMode="External"/><Relationship Id="rId4" Type="http://schemas.openxmlformats.org/officeDocument/2006/relationships/hyperlink" Target="https://service.unece.org/trade/untdid/d24a/tred/tred1153.htm" TargetMode="External"/><Relationship Id="rId9" Type="http://schemas.openxmlformats.org/officeDocument/2006/relationships/hyperlink" Target="https://ec.europa.eu/cefdigital/wiki/display/CEFDIGITAL/Code+lists" TargetMode="External"/><Relationship Id="rId1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03884-8BA6-2140-AA0C-D8719C1B44BC}">
  <sheetPr>
    <tabColor theme="5" tint="-0.249977111117893"/>
    <pageSetUpPr autoPageBreaks="0"/>
  </sheetPr>
  <dimension ref="A1:BQ5"/>
  <sheetViews>
    <sheetView showGridLines="0" zoomScale="90" zoomScaleNormal="90" zoomScaleSheetLayoutView="70" zoomScalePageLayoutView="70" workbookViewId="0">
      <pane xSplit="10" ySplit="4" topLeftCell="K5" activePane="bottomRight" state="frozen"/>
      <selection pane="topRight" activeCell="K1" sqref="K1"/>
      <selection pane="bottomLeft" activeCell="A6" sqref="A6"/>
      <selection pane="bottomRight" activeCell="A2" sqref="A2"/>
    </sheetView>
  </sheetViews>
  <sheetFormatPr baseColWidth="10" defaultColWidth="10.83203125" defaultRowHeight="15" outlineLevelCol="2" x14ac:dyDescent="0.2"/>
  <cols>
    <col min="1" max="1" width="6.6640625" style="1" customWidth="1"/>
    <col min="2" max="3" width="10" style="1" customWidth="1"/>
    <col min="4" max="4" width="11.6640625" style="277" customWidth="1"/>
    <col min="5" max="5" width="12.1640625" style="3" customWidth="1" collapsed="1"/>
    <col min="6" max="6" width="14.33203125" style="3" customWidth="1"/>
    <col min="7" max="7" width="6.33203125" style="4" customWidth="1"/>
    <col min="8" max="8" width="12.5" style="4" customWidth="1"/>
    <col min="9" max="9" width="25.83203125" style="1" customWidth="1" outlineLevel="1"/>
    <col min="10" max="10" width="36.83203125" style="1" customWidth="1" outlineLevel="1"/>
    <col min="11" max="12" width="36.83203125" style="5" customWidth="1" outlineLevel="1"/>
    <col min="13" max="13" width="50.83203125" style="5" customWidth="1" outlineLevel="1"/>
    <col min="14" max="14" width="13.33203125" style="1" customWidth="1" outlineLevel="1"/>
    <col min="15" max="15" width="12.33203125" style="4" customWidth="1" outlineLevel="2"/>
    <col min="16" max="16" width="12.33203125" style="4" customWidth="1" outlineLevel="1"/>
    <col min="17" max="17" width="47.1640625" style="5" customWidth="1" outlineLevel="1"/>
    <col min="18" max="18" width="71.1640625" style="1" customWidth="1" outlineLevel="1"/>
    <col min="19" max="19" width="6.33203125" style="7" customWidth="1" outlineLevel="1"/>
    <col min="20" max="20" width="11.1640625" style="4" customWidth="1" outlineLevel="1"/>
    <col min="21" max="21" width="9.83203125" style="4" customWidth="1" outlineLevel="1"/>
    <col min="22" max="22" width="10.33203125" style="4" customWidth="1" outlineLevel="1"/>
    <col min="23" max="23" width="30.6640625" style="3" customWidth="1" outlineLevel="1"/>
    <col min="24" max="24" width="6.5" style="4" customWidth="1" outlineLevel="1"/>
    <col min="25" max="28" width="4.83203125" style="4" customWidth="1" outlineLevel="1"/>
    <col min="29" max="30" width="4.83203125" style="4" customWidth="1" outlineLevel="2"/>
    <col min="31" max="31" width="4.83203125" style="4" customWidth="1" outlineLevel="1"/>
    <col min="32" max="32" width="5.1640625" style="4" customWidth="1" outlineLevel="1"/>
    <col min="33" max="33" width="13.1640625" style="4" customWidth="1" outlineLevel="1"/>
    <col min="34" max="34" width="16" style="4" customWidth="1" outlineLevel="1"/>
    <col min="35" max="35" width="5.5" style="4" customWidth="1" outlineLevel="1"/>
    <col min="36" max="36" width="26.83203125" style="1" hidden="1" customWidth="1" outlineLevel="2"/>
    <col min="37" max="37" width="28.33203125" style="1" hidden="1" customWidth="1" outlineLevel="2"/>
    <col min="38" max="38" width="13.6640625" style="1" hidden="1" customWidth="1" outlineLevel="2"/>
    <col min="39" max="39" width="5.83203125" style="1" hidden="1" customWidth="1" outlineLevel="2"/>
    <col min="40" max="40" width="9.1640625" style="3" customWidth="1" outlineLevel="1" collapsed="1"/>
    <col min="41" max="41" width="15.33203125" style="3" customWidth="1" outlineLevel="1"/>
    <col min="42" max="42" width="13.33203125" style="4" customWidth="1" outlineLevel="1"/>
    <col min="43" max="43" width="11.6640625" style="4" customWidth="1" outlineLevel="1"/>
    <col min="44" max="44" width="33" style="1" customWidth="1" outlineLevel="1"/>
    <col min="45" max="45" width="36.83203125" style="1" customWidth="1"/>
    <col min="46" max="47" width="36.83203125" style="8" customWidth="1"/>
    <col min="48" max="48" width="50.83203125" style="8" customWidth="1"/>
    <col min="49" max="49" width="13.33203125" style="1" customWidth="1"/>
    <col min="50" max="50" width="15.5" style="4" customWidth="1" outlineLevel="1"/>
    <col min="51" max="51" width="12.83203125" style="4" customWidth="1"/>
    <col min="52" max="52" width="47.1640625" style="5" customWidth="1"/>
    <col min="53" max="53" width="71.1640625" style="1" customWidth="1"/>
    <col min="54" max="54" width="6.33203125" style="7" customWidth="1"/>
    <col min="55" max="55" width="12" style="4" customWidth="1"/>
    <col min="56" max="56" width="13" style="4" customWidth="1"/>
    <col min="57" max="57" width="10.33203125" style="4" customWidth="1"/>
    <col min="58" max="58" width="22" style="3" customWidth="1"/>
    <col min="59" max="59" width="5.6640625" style="1" customWidth="1"/>
    <col min="60" max="63" width="4.83203125" style="4" customWidth="1" outlineLevel="1"/>
    <col min="64" max="65" width="4.83203125" style="4" customWidth="1" outlineLevel="2"/>
    <col min="66" max="66" width="4.83203125" style="4" customWidth="1" outlineLevel="1"/>
    <col min="67" max="67" width="5.6640625" style="1" customWidth="1"/>
    <col min="68" max="69" width="15.1640625" style="4" customWidth="1"/>
    <col min="70" max="70" width="10.83203125" style="1" customWidth="1"/>
    <col min="71" max="16384" width="10.83203125" style="1"/>
  </cols>
  <sheetData>
    <row r="1" spans="1:69" ht="27" customHeight="1" x14ac:dyDescent="0.3">
      <c r="A1" s="319" t="s">
        <v>18722</v>
      </c>
      <c r="B1" s="3"/>
      <c r="C1" s="3"/>
      <c r="D1" s="3"/>
      <c r="Q1" s="6" t="str">
        <f>MID(SUBSTITUTE(SUBSTITUTE(R1,"/",_xlfn.CONCAT(CHAR(10),"/")),"/",_xlfn.CONCAT(CHAR(10),"/"),G1+1),2,500)</f>
        <v/>
      </c>
      <c r="T1" s="68" t="str">
        <f t="shared" ref="T1" si="0">IF($E1="","",IF(ISERROR(SEARCH("@",$R1)),IF(LEFT($E1,4)="BG-X","EG",IF(LEFT($E1,2)="BG","G",IF(LEFT($E1,4)="BT-X",IF(LEN($E1)-LEN(SUBSTITUTE($E1,"-",))&gt;2,"","E"),IF(LEN($E1)-LEN(SUBSTITUTE($E1,"-",))&gt;1,"","E")))),"A"))</f>
        <v/>
      </c>
      <c r="W1" s="1"/>
      <c r="BF1" s="1"/>
    </row>
    <row r="2" spans="1:69" s="11" customFormat="1" ht="16" collapsed="1" thickBot="1" x14ac:dyDescent="0.25">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3"/>
      <c r="AO2" s="3"/>
      <c r="AP2" s="4"/>
      <c r="AQ2" s="4"/>
      <c r="AR2" s="1"/>
      <c r="AS2" s="1"/>
      <c r="AT2" s="8"/>
      <c r="AU2" s="8"/>
      <c r="AV2" s="8"/>
      <c r="AW2" s="1"/>
      <c r="AX2" s="4"/>
      <c r="AY2" s="4"/>
      <c r="AZ2" s="5"/>
      <c r="BA2" s="1"/>
      <c r="BB2" s="7"/>
      <c r="BC2" s="4"/>
      <c r="BD2" s="4"/>
      <c r="BE2" s="4"/>
      <c r="BF2" s="3"/>
      <c r="BH2" s="4" t="str">
        <f>IF(BP2=BH$4,"X","-")</f>
        <v>-</v>
      </c>
      <c r="BI2" s="4" t="str">
        <f>IF(BH2="X","X",IF($AH2=BI$4,"X","-"))</f>
        <v>-</v>
      </c>
      <c r="BJ2" s="4" t="str">
        <f t="shared" ref="BJ2:BN2" si="2">IF(BI2="X","X",IF($AH2=BJ$4,"X","-"))</f>
        <v>-</v>
      </c>
      <c r="BK2" s="4" t="str">
        <f t="shared" si="2"/>
        <v>-</v>
      </c>
      <c r="BL2" s="4" t="str">
        <f t="shared" si="2"/>
        <v>-</v>
      </c>
      <c r="BM2" s="4" t="str">
        <f t="shared" si="2"/>
        <v>-</v>
      </c>
      <c r="BN2" s="4" t="str">
        <f t="shared" si="2"/>
        <v>-</v>
      </c>
      <c r="BP2" s="4"/>
      <c r="BQ2" s="4"/>
    </row>
    <row r="3" spans="1:69" s="16" customFormat="1" ht="33" customHeight="1" thickBot="1" x14ac:dyDescent="0.3">
      <c r="D3" s="17"/>
      <c r="E3" s="18" t="s">
        <v>17057</v>
      </c>
      <c r="F3" s="19"/>
      <c r="G3" s="19"/>
      <c r="H3" s="19"/>
      <c r="I3" s="19"/>
      <c r="J3" s="19"/>
      <c r="K3" s="19"/>
      <c r="L3" s="19"/>
      <c r="M3" s="19"/>
      <c r="N3" s="19"/>
      <c r="O3" s="19"/>
      <c r="P3" s="20"/>
      <c r="Q3" s="21"/>
      <c r="R3" s="22"/>
      <c r="S3" s="23"/>
      <c r="T3" s="23"/>
      <c r="U3" s="23"/>
      <c r="V3" s="23"/>
      <c r="W3" s="24"/>
      <c r="X3" s="25"/>
      <c r="Y3" s="25"/>
      <c r="Z3" s="25"/>
      <c r="AA3" s="25"/>
      <c r="AB3" s="25"/>
      <c r="AC3" s="25"/>
      <c r="AD3" s="25"/>
      <c r="AE3" s="25"/>
      <c r="AF3" s="25"/>
      <c r="AG3" s="25"/>
      <c r="AH3" s="25"/>
      <c r="AI3" s="25"/>
      <c r="AN3" s="26" t="str">
        <f>E3</f>
        <v>UN/CEFACT XML D22B : Factur-X, EXTENDED</v>
      </c>
      <c r="AO3" s="683"/>
      <c r="AP3" s="27"/>
      <c r="AQ3" s="27"/>
      <c r="AR3" s="27"/>
      <c r="AS3" s="27"/>
      <c r="AT3" s="27"/>
      <c r="AU3" s="27"/>
      <c r="AV3" s="27"/>
      <c r="AW3" s="27"/>
      <c r="AX3" s="27"/>
      <c r="AY3" s="27"/>
      <c r="AZ3" s="27"/>
      <c r="BA3" s="22"/>
      <c r="BB3" s="23"/>
      <c r="BC3" s="23"/>
      <c r="BD3" s="23"/>
      <c r="BE3" s="23"/>
      <c r="BF3" s="28"/>
      <c r="BH3" s="25"/>
      <c r="BI3" s="25"/>
      <c r="BJ3" s="25"/>
      <c r="BK3" s="25"/>
      <c r="BL3" s="25"/>
      <c r="BM3" s="25"/>
      <c r="BN3" s="25"/>
      <c r="BP3" s="25"/>
      <c r="BQ3" s="25"/>
    </row>
    <row r="4" spans="1:69" s="689" customFormat="1" ht="126" customHeight="1" x14ac:dyDescent="0.2">
      <c r="A4" s="30" t="s">
        <v>1</v>
      </c>
      <c r="B4" s="31" t="s">
        <v>4850</v>
      </c>
      <c r="C4" s="31" t="s">
        <v>4851</v>
      </c>
      <c r="D4" s="32" t="s">
        <v>2</v>
      </c>
      <c r="E4" s="33" t="s">
        <v>3</v>
      </c>
      <c r="F4" s="280" t="s">
        <v>5900</v>
      </c>
      <c r="G4" s="34" t="s">
        <v>18593</v>
      </c>
      <c r="H4" s="34" t="s">
        <v>18591</v>
      </c>
      <c r="I4" s="35" t="s">
        <v>6</v>
      </c>
      <c r="J4" s="35" t="s">
        <v>7</v>
      </c>
      <c r="K4" s="35" t="s">
        <v>8</v>
      </c>
      <c r="L4" s="35" t="s">
        <v>9</v>
      </c>
      <c r="M4" s="35" t="s">
        <v>10</v>
      </c>
      <c r="N4" s="35" t="s">
        <v>11</v>
      </c>
      <c r="O4" s="36" t="s">
        <v>12</v>
      </c>
      <c r="P4" s="34" t="s">
        <v>13</v>
      </c>
      <c r="Q4" s="35" t="s">
        <v>17056</v>
      </c>
      <c r="R4" s="35" t="s">
        <v>17056</v>
      </c>
      <c r="S4" s="34" t="s">
        <v>15</v>
      </c>
      <c r="T4" s="36" t="s">
        <v>16</v>
      </c>
      <c r="U4" s="36" t="s">
        <v>18590</v>
      </c>
      <c r="V4" s="35" t="s">
        <v>18</v>
      </c>
      <c r="W4" s="37" t="s">
        <v>19</v>
      </c>
      <c r="X4" s="38"/>
      <c r="Y4" s="412" t="s">
        <v>39</v>
      </c>
      <c r="Z4" s="412" t="s">
        <v>185</v>
      </c>
      <c r="AA4" s="412" t="s">
        <v>244</v>
      </c>
      <c r="AB4" s="412" t="s">
        <v>282</v>
      </c>
      <c r="AC4" s="413" t="s">
        <v>5901</v>
      </c>
      <c r="AD4" s="413" t="s">
        <v>18617</v>
      </c>
      <c r="AE4" s="412" t="s">
        <v>47</v>
      </c>
      <c r="AF4" s="38"/>
      <c r="AG4" s="39" t="s">
        <v>18328</v>
      </c>
      <c r="AH4" s="39" t="s">
        <v>18329</v>
      </c>
      <c r="AI4" s="38"/>
      <c r="AJ4" s="40" t="s">
        <v>22</v>
      </c>
      <c r="AK4" s="40" t="s">
        <v>23</v>
      </c>
      <c r="AL4" s="40" t="s">
        <v>24</v>
      </c>
      <c r="AM4" s="688"/>
      <c r="AN4" s="33" t="s">
        <v>3</v>
      </c>
      <c r="AO4" s="280" t="s">
        <v>18627</v>
      </c>
      <c r="AP4" s="34" t="s">
        <v>18593</v>
      </c>
      <c r="AQ4" s="34" t="s">
        <v>18592</v>
      </c>
      <c r="AR4" s="42" t="s">
        <v>25</v>
      </c>
      <c r="AS4" s="42" t="s">
        <v>26</v>
      </c>
      <c r="AT4" s="42" t="s">
        <v>27</v>
      </c>
      <c r="AU4" s="42" t="s">
        <v>28</v>
      </c>
      <c r="AV4" s="42" t="s">
        <v>29</v>
      </c>
      <c r="AW4" s="42" t="s">
        <v>11</v>
      </c>
      <c r="AX4" s="36" t="s">
        <v>12</v>
      </c>
      <c r="AY4" s="34" t="s">
        <v>13</v>
      </c>
      <c r="AZ4" s="35" t="s">
        <v>17056</v>
      </c>
      <c r="BA4" s="35" t="s">
        <v>17056</v>
      </c>
      <c r="BB4" s="34" t="s">
        <v>15</v>
      </c>
      <c r="BC4" s="36" t="s">
        <v>16</v>
      </c>
      <c r="BD4" s="36" t="s">
        <v>18590</v>
      </c>
      <c r="BE4" s="35" t="s">
        <v>18</v>
      </c>
      <c r="BF4" s="43" t="s">
        <v>19</v>
      </c>
      <c r="BH4" s="412" t="s">
        <v>39</v>
      </c>
      <c r="BI4" s="412" t="s">
        <v>185</v>
      </c>
      <c r="BJ4" s="412" t="s">
        <v>244</v>
      </c>
      <c r="BK4" s="412" t="s">
        <v>18004</v>
      </c>
      <c r="BL4" s="413" t="s">
        <v>5901</v>
      </c>
      <c r="BM4" s="413" t="s">
        <v>18617</v>
      </c>
      <c r="BN4" s="412" t="s">
        <v>47</v>
      </c>
      <c r="BP4" s="39" t="s">
        <v>18328</v>
      </c>
      <c r="BQ4" s="39" t="s">
        <v>18329</v>
      </c>
    </row>
    <row r="5" spans="1:69" s="15" customFormat="1" ht="194" customHeight="1" x14ac:dyDescent="0.2">
      <c r="D5" s="12"/>
      <c r="E5" s="323" t="s">
        <v>18594</v>
      </c>
      <c r="F5" s="323" t="s">
        <v>18610</v>
      </c>
      <c r="G5" s="57" t="s">
        <v>18595</v>
      </c>
      <c r="H5" s="57" t="s">
        <v>18596</v>
      </c>
      <c r="I5" s="15" t="s">
        <v>18597</v>
      </c>
      <c r="J5" s="15" t="s">
        <v>18598</v>
      </c>
      <c r="K5" s="612" t="s">
        <v>18599</v>
      </c>
      <c r="L5" s="612" t="s">
        <v>18600</v>
      </c>
      <c r="M5" s="612" t="s">
        <v>18601</v>
      </c>
      <c r="O5" s="57" t="s">
        <v>18602</v>
      </c>
      <c r="P5" s="57" t="s">
        <v>18603</v>
      </c>
      <c r="Q5" s="612" t="s">
        <v>18604</v>
      </c>
      <c r="R5" s="15" t="s">
        <v>18589</v>
      </c>
      <c r="S5" s="57" t="s">
        <v>18605</v>
      </c>
      <c r="T5" s="323" t="s">
        <v>18606</v>
      </c>
      <c r="U5" s="57" t="s">
        <v>18607</v>
      </c>
      <c r="V5" s="57"/>
      <c r="W5" s="323"/>
      <c r="X5" s="57"/>
      <c r="Y5" s="983" t="s">
        <v>18618</v>
      </c>
      <c r="Z5" s="983"/>
      <c r="AA5" s="983"/>
      <c r="AB5" s="983"/>
      <c r="AC5" s="983"/>
      <c r="AD5" s="983"/>
      <c r="AE5" s="983"/>
      <c r="AF5" s="57"/>
      <c r="AG5" s="57" t="s">
        <v>18619</v>
      </c>
      <c r="AH5" s="57" t="s">
        <v>18620</v>
      </c>
      <c r="AI5" s="57"/>
      <c r="AJ5" s="984" t="s">
        <v>18621</v>
      </c>
      <c r="AK5" s="984"/>
      <c r="AL5" s="984"/>
      <c r="AN5" s="323" t="s">
        <v>18608</v>
      </c>
      <c r="AO5" s="323" t="s">
        <v>18609</v>
      </c>
      <c r="AP5" s="57" t="s">
        <v>18595</v>
      </c>
      <c r="AQ5" s="57" t="s">
        <v>18611</v>
      </c>
      <c r="AR5" s="15" t="s">
        <v>18612</v>
      </c>
      <c r="AS5" s="15" t="s">
        <v>18613</v>
      </c>
      <c r="AT5" s="612" t="s">
        <v>18614</v>
      </c>
      <c r="AU5" s="612" t="s">
        <v>18615</v>
      </c>
      <c r="AV5" s="612" t="s">
        <v>18616</v>
      </c>
      <c r="AW5" s="612"/>
      <c r="AX5" s="57" t="s">
        <v>18622</v>
      </c>
      <c r="AY5" s="15" t="s">
        <v>18603</v>
      </c>
      <c r="AZ5" s="612" t="s">
        <v>18623</v>
      </c>
      <c r="BA5" s="15" t="s">
        <v>18589</v>
      </c>
      <c r="BB5" s="57" t="s">
        <v>18605</v>
      </c>
      <c r="BC5" s="323" t="s">
        <v>18624</v>
      </c>
      <c r="BD5" s="57" t="s">
        <v>18625</v>
      </c>
      <c r="BF5" s="57"/>
      <c r="BG5" s="323"/>
      <c r="BH5" s="57"/>
      <c r="BI5" s="57"/>
      <c r="BJ5" s="57"/>
      <c r="BK5" s="57"/>
      <c r="BL5" s="57"/>
      <c r="BM5" s="57"/>
      <c r="BN5" s="57"/>
      <c r="BP5" s="57"/>
      <c r="BQ5" s="57"/>
    </row>
  </sheetData>
  <autoFilter ref="A4:BS4" xr:uid="{2D5B7D63-704A-9442-81DD-1D7A25C60963}"/>
  <mergeCells count="2">
    <mergeCell ref="Y5:AE5"/>
    <mergeCell ref="AJ5:AL5"/>
  </mergeCells>
  <pageMargins left="0.75" right="0.75" top="1" bottom="1" header="0.5" footer="0.5"/>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7D63-704A-9442-81DD-1D7A25C60963}">
  <sheetPr>
    <tabColor theme="6" tint="-0.249977111117893"/>
    <pageSetUpPr autoPageBreaks="0" fitToPage="1"/>
  </sheetPr>
  <dimension ref="A1:BU1170"/>
  <sheetViews>
    <sheetView showGridLines="0" zoomScale="90" zoomScaleNormal="90" zoomScaleSheetLayoutView="70" zoomScalePageLayoutView="70" workbookViewId="0">
      <pane xSplit="10" ySplit="5" topLeftCell="K1149" activePane="bottomRight" state="frozen"/>
      <selection pane="topRight" activeCell="K1" sqref="K1"/>
      <selection pane="bottomLeft" activeCell="A6" sqref="A6"/>
      <selection pane="bottomRight" activeCell="BC1150" sqref="BC1150"/>
    </sheetView>
  </sheetViews>
  <sheetFormatPr baseColWidth="10" defaultColWidth="10.83203125" defaultRowHeight="15" outlineLevelCol="2"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5.6640625" style="3" customWidth="1" outlineLevel="1"/>
    <col min="7" max="8" width="6.33203125" style="4" customWidth="1"/>
    <col min="9" max="9" width="25.83203125" style="1" customWidth="1"/>
    <col min="10" max="10" width="36.83203125" style="1" customWidth="1"/>
    <col min="11" max="11" width="44.83203125" style="5" customWidth="1"/>
    <col min="12" max="13" width="50.83203125" style="5" customWidth="1"/>
    <col min="14" max="14" width="13.33203125" style="1" customWidth="1"/>
    <col min="15" max="15" width="6.1640625" style="4" hidden="1" customWidth="1" outlineLevel="1"/>
    <col min="16" max="16" width="6.1640625" style="4" customWidth="1" collapsed="1"/>
    <col min="17" max="17" width="44.83203125" style="5" customWidth="1"/>
    <col min="18" max="18" width="44.83203125" style="1" customWidth="1" outlineLevel="1"/>
    <col min="19" max="19" width="6.33203125" style="7" customWidth="1" outlineLevel="1"/>
    <col min="20" max="20" width="5.1640625" style="4" customWidth="1" outlineLevel="1"/>
    <col min="21" max="21" width="6.1640625" style="4" customWidth="1"/>
    <col min="22" max="22" width="10.33203125" style="4" customWidth="1" outlineLevel="1"/>
    <col min="23" max="23" width="19" style="3" customWidth="1" outlineLevel="1"/>
    <col min="24" max="24" width="6.5" style="4" customWidth="1"/>
    <col min="25" max="28" width="4.83203125" style="4" customWidth="1"/>
    <col min="29" max="30" width="4.83203125" style="4" customWidth="1" outlineLevel="1"/>
    <col min="31" max="31" width="4.83203125" style="4" customWidth="1"/>
    <col min="32" max="32" width="5.1640625" style="4" customWidth="1"/>
    <col min="33" max="33" width="11.83203125" style="4" customWidth="1"/>
    <col min="34" max="34" width="16"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5.6640625" style="3" customWidth="1"/>
    <col min="43" max="44" width="6.33203125" style="4" customWidth="1"/>
    <col min="45" max="45" width="25.83203125" style="1" customWidth="1"/>
    <col min="46" max="46" width="36.83203125" style="1" customWidth="1"/>
    <col min="47" max="47" width="44.83203125" style="8" customWidth="1"/>
    <col min="48" max="49" width="50.83203125" style="8" customWidth="1"/>
    <col min="50" max="50" width="13.33203125" style="1" customWidth="1"/>
    <col min="51" max="51" width="6.1640625" style="4" hidden="1" customWidth="1" outlineLevel="1"/>
    <col min="52" max="52" width="6.1640625" style="4" customWidth="1" collapsed="1"/>
    <col min="53" max="53" width="44.83203125" style="5" customWidth="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outlineLevel="1"/>
    <col min="65" max="66" width="4.83203125" style="4" customWidth="1" outlineLevel="2"/>
    <col min="67" max="67" width="4.83203125" style="4" customWidth="1" outlineLevel="1"/>
    <col min="68" max="68" width="5.6640625" style="1" customWidth="1"/>
    <col min="69" max="69" width="11.83203125" style="4" customWidth="1"/>
    <col min="70" max="70" width="16"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B1" s="3"/>
      <c r="C1" s="3"/>
      <c r="D1" s="319" t="s">
        <v>20961</v>
      </c>
      <c r="Q1" s="6" t="str">
        <f>MID(SUBSTITUTE(SUBSTITUTE(R1,"/",_xlfn.CONCAT(CHAR(10),"/")),"/",_xlfn.CONCAT(CHAR(10),"/"),G1+1),2,500)</f>
        <v/>
      </c>
      <c r="T1" s="68"/>
      <c r="AN1" s="12"/>
    </row>
    <row r="2" spans="1:72" s="11" customFormat="1" ht="16" collapsed="1" thickBot="1" x14ac:dyDescent="0.25">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2"/>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x14ac:dyDescent="0.3">
      <c r="D3" s="17"/>
      <c r="E3" s="622" t="s">
        <v>17057</v>
      </c>
      <c r="F3" s="623"/>
      <c r="G3" s="623"/>
      <c r="H3" s="623"/>
      <c r="I3" s="623"/>
      <c r="J3" s="623"/>
      <c r="K3" s="623"/>
      <c r="L3" s="623"/>
      <c r="M3" s="623"/>
      <c r="N3" s="623"/>
      <c r="O3" s="623"/>
      <c r="P3" s="624"/>
      <c r="Q3" s="625"/>
      <c r="R3" s="625"/>
      <c r="S3" s="625"/>
      <c r="T3" s="625"/>
      <c r="U3" s="625"/>
      <c r="V3" s="625"/>
      <c r="W3" s="670"/>
      <c r="X3" s="25"/>
      <c r="Y3" s="25"/>
      <c r="Z3" s="25"/>
      <c r="AA3" s="25"/>
      <c r="AB3" s="25"/>
      <c r="AC3" s="25"/>
      <c r="AD3" s="25"/>
      <c r="AE3" s="25"/>
      <c r="AF3" s="25"/>
      <c r="AG3" s="25"/>
      <c r="AH3" s="25"/>
      <c r="AI3" s="25"/>
      <c r="AJ3" s="626"/>
      <c r="AK3" s="626"/>
      <c r="AL3" s="626"/>
      <c r="AM3" s="1"/>
      <c r="AN3" s="17"/>
      <c r="AO3" s="628" t="str">
        <f>E3</f>
        <v>UN/CEFACT XML D22B : Factur-X, EXTENDED</v>
      </c>
      <c r="AP3" s="627"/>
      <c r="AQ3" s="627"/>
      <c r="AR3" s="627"/>
      <c r="AS3" s="627"/>
      <c r="AT3" s="627"/>
      <c r="AU3" s="627"/>
      <c r="AV3" s="627"/>
      <c r="AW3" s="627"/>
      <c r="AX3" s="627"/>
      <c r="AY3" s="627"/>
      <c r="AZ3" s="627"/>
      <c r="BA3" s="627"/>
      <c r="BB3" s="627"/>
      <c r="BC3" s="627"/>
      <c r="BD3" s="627"/>
      <c r="BE3" s="627"/>
      <c r="BF3" s="627"/>
      <c r="BG3" s="682"/>
      <c r="BI3" s="25"/>
      <c r="BJ3" s="25"/>
      <c r="BK3" s="25"/>
      <c r="BL3" s="25"/>
      <c r="BM3" s="25"/>
      <c r="BN3" s="25"/>
      <c r="BO3" s="25"/>
      <c r="BQ3" s="25"/>
      <c r="BR3" s="25"/>
    </row>
    <row r="4" spans="1:72" s="44" customFormat="1" ht="105" x14ac:dyDescent="0.2">
      <c r="A4" s="30" t="s">
        <v>1</v>
      </c>
      <c r="B4" s="31" t="s">
        <v>4851</v>
      </c>
      <c r="C4" s="31" t="s">
        <v>20960</v>
      </c>
      <c r="D4" s="669" t="s">
        <v>18646</v>
      </c>
      <c r="E4" s="613" t="s">
        <v>3</v>
      </c>
      <c r="F4" s="614" t="s">
        <v>20955</v>
      </c>
      <c r="G4" s="615" t="s">
        <v>18593</v>
      </c>
      <c r="H4" s="615" t="s">
        <v>18591</v>
      </c>
      <c r="I4" s="616" t="s">
        <v>6</v>
      </c>
      <c r="J4" s="616" t="s">
        <v>7</v>
      </c>
      <c r="K4" s="616" t="s">
        <v>8</v>
      </c>
      <c r="L4" s="616" t="s">
        <v>9</v>
      </c>
      <c r="M4" s="616" t="s">
        <v>10</v>
      </c>
      <c r="N4" s="616" t="s">
        <v>11</v>
      </c>
      <c r="O4" s="617" t="s">
        <v>12</v>
      </c>
      <c r="P4" s="615" t="s">
        <v>13</v>
      </c>
      <c r="Q4" s="616" t="s">
        <v>17056</v>
      </c>
      <c r="R4" s="616" t="s">
        <v>17056</v>
      </c>
      <c r="S4" s="615" t="s">
        <v>15</v>
      </c>
      <c r="T4" s="617" t="s">
        <v>16</v>
      </c>
      <c r="U4" s="617" t="s">
        <v>18590</v>
      </c>
      <c r="V4" s="616" t="s">
        <v>18</v>
      </c>
      <c r="W4" s="618" t="s">
        <v>19</v>
      </c>
      <c r="X4" s="38"/>
      <c r="Y4" s="629" t="s">
        <v>39</v>
      </c>
      <c r="Z4" s="34" t="s">
        <v>185</v>
      </c>
      <c r="AA4" s="34" t="s">
        <v>244</v>
      </c>
      <c r="AB4" s="34" t="s">
        <v>282</v>
      </c>
      <c r="AC4" s="630" t="s">
        <v>5901</v>
      </c>
      <c r="AD4" s="630" t="s">
        <v>18617</v>
      </c>
      <c r="AE4" s="631" t="s">
        <v>47</v>
      </c>
      <c r="AF4" s="38"/>
      <c r="AG4" s="39" t="s">
        <v>18328</v>
      </c>
      <c r="AH4" s="39" t="s">
        <v>18329</v>
      </c>
      <c r="AI4" s="38"/>
      <c r="AJ4" s="40" t="s">
        <v>22</v>
      </c>
      <c r="AK4" s="40" t="s">
        <v>23</v>
      </c>
      <c r="AL4" s="40" t="s">
        <v>24</v>
      </c>
      <c r="AM4" s="41"/>
      <c r="AN4" s="669" t="str">
        <f>D4</f>
        <v>CDE BLOC CII</v>
      </c>
      <c r="AO4" s="613" t="s">
        <v>3</v>
      </c>
      <c r="AP4" s="614" t="s">
        <v>20955</v>
      </c>
      <c r="AQ4" s="615" t="s">
        <v>18593</v>
      </c>
      <c r="AR4" s="615" t="s">
        <v>18592</v>
      </c>
      <c r="AS4" s="616" t="s">
        <v>25</v>
      </c>
      <c r="AT4" s="616" t="s">
        <v>26</v>
      </c>
      <c r="AU4" s="616" t="s">
        <v>27</v>
      </c>
      <c r="AV4" s="616" t="s">
        <v>28</v>
      </c>
      <c r="AW4" s="616" t="s">
        <v>29</v>
      </c>
      <c r="AX4" s="616" t="s">
        <v>11</v>
      </c>
      <c r="AY4" s="617" t="s">
        <v>12</v>
      </c>
      <c r="AZ4" s="615" t="s">
        <v>13</v>
      </c>
      <c r="BA4" s="616" t="s">
        <v>17056</v>
      </c>
      <c r="BB4" s="616" t="s">
        <v>17056</v>
      </c>
      <c r="BC4" s="615" t="s">
        <v>15</v>
      </c>
      <c r="BD4" s="617" t="s">
        <v>16</v>
      </c>
      <c r="BE4" s="617" t="s">
        <v>18590</v>
      </c>
      <c r="BF4" s="616" t="s">
        <v>18</v>
      </c>
      <c r="BG4" s="618" t="s">
        <v>19</v>
      </c>
      <c r="BI4" s="629" t="s">
        <v>39</v>
      </c>
      <c r="BJ4" s="34" t="s">
        <v>185</v>
      </c>
      <c r="BK4" s="34" t="s">
        <v>244</v>
      </c>
      <c r="BL4" s="34" t="s">
        <v>18004</v>
      </c>
      <c r="BM4" s="630" t="s">
        <v>5901</v>
      </c>
      <c r="BN4" s="630" t="s">
        <v>18617</v>
      </c>
      <c r="BO4" s="631" t="s">
        <v>47</v>
      </c>
      <c r="BQ4" s="39" t="s">
        <v>18328</v>
      </c>
      <c r="BR4" s="39" t="s">
        <v>18329</v>
      </c>
      <c r="BT4" s="57" t="s">
        <v>18642</v>
      </c>
    </row>
    <row r="5" spans="1:72" s="11" customFormat="1" ht="96" x14ac:dyDescent="0.2">
      <c r="A5" s="45" t="str">
        <f>IF(OR(T5="E",T5="A"),"YES","NO")</f>
        <v>NO</v>
      </c>
      <c r="B5" s="45"/>
      <c r="C5" s="45"/>
      <c r="D5" s="46" t="s">
        <v>30</v>
      </c>
      <c r="E5" s="47" t="s">
        <v>31</v>
      </c>
      <c r="F5" s="281" t="s">
        <v>31</v>
      </c>
      <c r="G5" s="48">
        <f t="shared" ref="G5:G64" si="2">LEN(R5)-LEN(SUBSTITUTE(R5,"/",""))-1</f>
        <v>1</v>
      </c>
      <c r="H5" s="49" t="s">
        <v>32</v>
      </c>
      <c r="I5" s="50" t="s">
        <v>33</v>
      </c>
      <c r="J5" s="50" t="s">
        <v>34</v>
      </c>
      <c r="K5" s="51"/>
      <c r="L5" s="51"/>
      <c r="M5" s="51" t="s">
        <v>35</v>
      </c>
      <c r="N5" s="50"/>
      <c r="O5" s="52" t="s">
        <v>32</v>
      </c>
      <c r="P5" s="52" t="str">
        <f>O5</f>
        <v>1..1</v>
      </c>
      <c r="Q5" s="53" t="s">
        <v>36</v>
      </c>
      <c r="R5" s="54" t="s">
        <v>37</v>
      </c>
      <c r="S5" s="52" t="s">
        <v>35</v>
      </c>
      <c r="T5" s="55" t="str">
        <f>IF($E5="","",IF(ISERROR(SEARCH("@",$R5)),IF(LEFT($E5,4)="BG-X","EG",IF(LEFT($E5,2)="BG","G",IF(LEFT($E5,4)="BT-X",IF(LEN($E5)-LEN(SUBSTITUTE($E5,"-",))&gt;2,"","E"),IF(LEN($E5)-LEN(SUBSTITUTE($E5,"-",))&gt;1,"","E")))),"A"))</f>
        <v>G</v>
      </c>
      <c r="U5" s="52" t="s">
        <v>32</v>
      </c>
      <c r="V5" s="52" t="s">
        <v>35</v>
      </c>
      <c r="W5" s="671" t="s">
        <v>35</v>
      </c>
      <c r="X5" s="38"/>
      <c r="Y5" s="632" t="str">
        <f t="shared" ref="Y5:Y68" si="3">IF(AH5=Y$4,"X","-")</f>
        <v>X</v>
      </c>
      <c r="Z5" s="58" t="str">
        <f t="shared" ref="Z5:AE5" si="4">IF(Y5="X","X",IF($AH5=Z$4,"X","-"))</f>
        <v>X</v>
      </c>
      <c r="AA5" s="58" t="str">
        <f t="shared" si="4"/>
        <v>X</v>
      </c>
      <c r="AB5" s="58" t="str">
        <f t="shared" si="4"/>
        <v>X</v>
      </c>
      <c r="AC5" s="58" t="str">
        <f t="shared" si="4"/>
        <v>X</v>
      </c>
      <c r="AD5" s="58" t="str">
        <f t="shared" si="4"/>
        <v>X</v>
      </c>
      <c r="AE5" s="633" t="str">
        <f t="shared" si="4"/>
        <v>X</v>
      </c>
      <c r="AF5" s="38"/>
      <c r="AG5" s="58" t="s">
        <v>39</v>
      </c>
      <c r="AH5" s="58" t="s">
        <v>39</v>
      </c>
      <c r="AI5" s="38"/>
      <c r="AJ5" s="13" t="str">
        <f t="shared" ref="AJ5:AJ68" si="5">IF(ISERROR(FIND("/",R5)),R5,LEFT(R5,FIND(CHAR(1),SUBSTITUTE(R5,"/",CHAR(1),LEN(R5)-LEN(SUBSTITUTE(R5,"/",""))))-1))</f>
        <v>/rsm:CrossIndustryInvoice</v>
      </c>
      <c r="AK5" s="13" t="str">
        <f t="shared" ref="AK5:AK68" si="6">IF(ISERROR(FIND("/",R5)),R5,MID(R5, FIND(CHAR(1),SUBSTITUTE(R5,"/",CHAR(1), LEN(R5)-LEN(SUBSTITUTE(R5,"/","")))), LEN(R5)))</f>
        <v>/rsm:ExchangedDocumentContext</v>
      </c>
      <c r="AL5" s="14">
        <f>COUNTIFS(R$4:R5,AJ5)</f>
        <v>0</v>
      </c>
      <c r="AM5" s="59"/>
      <c r="AN5" s="46" t="str">
        <f>D5</f>
        <v>EDC</v>
      </c>
      <c r="AO5" s="47" t="str">
        <f t="shared" ref="AO5:AO68" si="7">E5</f>
        <v>BG-2</v>
      </c>
      <c r="AP5" s="281" t="str">
        <f>IF(F5="","",F5)</f>
        <v>BG-2</v>
      </c>
      <c r="AQ5" s="48">
        <f t="shared" ref="AQ5:AQ68" si="8">LEN(BB5)-LEN(SUBSTITUTE(BB5,"/",""))-1</f>
        <v>1</v>
      </c>
      <c r="AR5" s="49" t="str">
        <f t="shared" ref="AR5:AR68" si="9">H5</f>
        <v>1..1</v>
      </c>
      <c r="AS5" s="50" t="s">
        <v>33</v>
      </c>
      <c r="AT5" s="50" t="s">
        <v>18153</v>
      </c>
      <c r="AU5" s="51"/>
      <c r="AV5" s="51"/>
      <c r="AW5" s="51" t="s">
        <v>35</v>
      </c>
      <c r="AX5" s="50"/>
      <c r="AY5" s="52" t="str">
        <f t="shared" ref="AY5:AY38" si="10">O5</f>
        <v>1..1</v>
      </c>
      <c r="AZ5" s="52" t="str">
        <f t="shared" ref="AZ5:AZ38" si="11">P5</f>
        <v>1..1</v>
      </c>
      <c r="BA5" s="53" t="str">
        <f t="shared" ref="BA5:BA38" si="12">Q5</f>
        <v>/rsm:CrossIndustryInvoice
/rsm:ExchangedDocumentContext</v>
      </c>
      <c r="BB5" s="54" t="str">
        <f>R5</f>
        <v>/rsm:CrossIndustryInvoice/rsm:ExchangedDocumentContext</v>
      </c>
      <c r="BC5" s="52" t="str">
        <f>IF(S5="","",S5)</f>
        <v/>
      </c>
      <c r="BD5" s="55" t="str">
        <f>IF(T5="","",T5)</f>
        <v>G</v>
      </c>
      <c r="BE5" s="52" t="str">
        <f>IF(U5="","",U5)</f>
        <v>1..1</v>
      </c>
      <c r="BF5" s="52" t="str">
        <f>IF(V5="","",V5)</f>
        <v/>
      </c>
      <c r="BG5" s="671" t="str">
        <f>IF(W5="","",W5)</f>
        <v/>
      </c>
      <c r="BH5" s="7"/>
      <c r="BI5" s="632" t="str">
        <f t="shared" ref="BI5" si="13">Y5</f>
        <v>X</v>
      </c>
      <c r="BJ5" s="58" t="str">
        <f t="shared" ref="BJ5" si="14">Z5</f>
        <v>X</v>
      </c>
      <c r="BK5" s="58" t="str">
        <f t="shared" ref="BK5" si="15">AA5</f>
        <v>X</v>
      </c>
      <c r="BL5" s="58" t="str">
        <f t="shared" ref="BL5" si="16">AB5</f>
        <v>X</v>
      </c>
      <c r="BM5" s="58" t="str">
        <f t="shared" ref="BM5" si="17">AC5</f>
        <v>X</v>
      </c>
      <c r="BN5" s="58" t="str">
        <f t="shared" ref="BN5" si="18">AD5</f>
        <v>X</v>
      </c>
      <c r="BO5" s="633" t="str">
        <f t="shared" ref="BO5" si="19">AE5</f>
        <v>X</v>
      </c>
      <c r="BP5" s="7"/>
      <c r="BQ5" s="58" t="str">
        <f t="shared" ref="BQ5" si="20">AG5</f>
        <v>MINIMUM</v>
      </c>
      <c r="BR5" s="58" t="str">
        <f t="shared" ref="BR5" si="21">AH5</f>
        <v>MINIMUM</v>
      </c>
      <c r="BS5" s="57"/>
      <c r="BT5" s="57" t="s">
        <v>18642</v>
      </c>
    </row>
    <row r="6" spans="1:72" s="11" customFormat="1" ht="96" x14ac:dyDescent="0.2">
      <c r="A6" s="45" t="str">
        <f t="shared" ref="A6:A69" si="22">IF(OR(T6="E",T6="A"),"YES","NO")</f>
        <v>NO</v>
      </c>
      <c r="B6" s="45"/>
      <c r="C6" s="45"/>
      <c r="D6" s="60" t="s">
        <v>30</v>
      </c>
      <c r="E6" s="61" t="s">
        <v>5134</v>
      </c>
      <c r="F6" s="282"/>
      <c r="G6" s="62">
        <f t="shared" si="2"/>
        <v>2</v>
      </c>
      <c r="H6" s="62" t="s">
        <v>42</v>
      </c>
      <c r="I6" s="63" t="s">
        <v>17060</v>
      </c>
      <c r="J6" s="64" t="s">
        <v>17061</v>
      </c>
      <c r="K6" s="65" t="s">
        <v>17062</v>
      </c>
      <c r="L6" s="65"/>
      <c r="M6" s="65"/>
      <c r="N6" s="64"/>
      <c r="O6" s="66" t="s">
        <v>42</v>
      </c>
      <c r="P6" s="66" t="str">
        <f t="shared" ref="P6:P81" si="23">O6</f>
        <v>0..1</v>
      </c>
      <c r="Q6" s="6" t="s">
        <v>45</v>
      </c>
      <c r="R6" s="67" t="s">
        <v>46</v>
      </c>
      <c r="S6" s="66"/>
      <c r="T6" s="68" t="str">
        <f t="shared" ref="T6:T69" si="24">IF($E6="","",IF(ISERROR(SEARCH("@",$R6)),IF(LEFT($E6,4)="BG-X","EG",IF(LEFT($E6,2)="BG","G",IF(LEFT($E6,4)="BT-X",IF(LEN($E6)-LEN(SUBSTITUTE($E6,"-",))&gt;2,"","E"),IF(LEN($E6)-LEN(SUBSTITUTE($E6,"-",))&gt;1,"","E")))),"A"))</f>
        <v/>
      </c>
      <c r="U6" s="62" t="s">
        <v>42</v>
      </c>
      <c r="V6" s="66"/>
      <c r="W6" s="249"/>
      <c r="X6" s="38"/>
      <c r="Y6" s="634" t="str">
        <f t="shared" si="3"/>
        <v>-</v>
      </c>
      <c r="Z6" s="70" t="str">
        <f t="shared" ref="Z6:AE6" si="25">IF(Y6="X","X",IF($AH6=Z$4,"X","-"))</f>
        <v>-</v>
      </c>
      <c r="AA6" s="70" t="str">
        <f t="shared" si="25"/>
        <v>-</v>
      </c>
      <c r="AB6" s="70" t="str">
        <f t="shared" si="25"/>
        <v>-</v>
      </c>
      <c r="AC6" s="70" t="str">
        <f t="shared" si="25"/>
        <v>-</v>
      </c>
      <c r="AD6" s="70" t="str">
        <f t="shared" si="25"/>
        <v>X</v>
      </c>
      <c r="AE6" s="635" t="str">
        <f t="shared" si="25"/>
        <v>X</v>
      </c>
      <c r="AF6" s="38"/>
      <c r="AG6" s="70" t="s">
        <v>47</v>
      </c>
      <c r="AH6" s="70" t="s">
        <v>18617</v>
      </c>
      <c r="AI6" s="38"/>
      <c r="AJ6" s="13" t="str">
        <f t="shared" si="5"/>
        <v>/rsm:CrossIndustryInvoice/rsm:ExchangedDocumentContext</v>
      </c>
      <c r="AK6" s="13" t="str">
        <f t="shared" si="6"/>
        <v>/ram:TestIndicator</v>
      </c>
      <c r="AL6" s="14">
        <f>COUNTIFS(R$4:R6,AJ6)</f>
        <v>1</v>
      </c>
      <c r="AM6" s="59"/>
      <c r="AN6" s="60" t="str">
        <f t="shared" ref="AN6:AN69" si="26">D6</f>
        <v>EDC</v>
      </c>
      <c r="AO6" s="61" t="str">
        <f t="shared" si="7"/>
        <v>BT-X-1-00</v>
      </c>
      <c r="AP6" s="282" t="str">
        <f t="shared" ref="AP6:AP69" si="27">IF(F6="","",F6)</f>
        <v/>
      </c>
      <c r="AQ6" s="62">
        <f t="shared" si="8"/>
        <v>2</v>
      </c>
      <c r="AR6" s="62" t="str">
        <f t="shared" si="9"/>
        <v>0..1</v>
      </c>
      <c r="AS6" s="63" t="s">
        <v>49</v>
      </c>
      <c r="AT6" s="64" t="s">
        <v>18154</v>
      </c>
      <c r="AU6" s="65" t="s">
        <v>18155</v>
      </c>
      <c r="AV6" s="65"/>
      <c r="AW6" s="65"/>
      <c r="AX6" s="64"/>
      <c r="AY6" s="66" t="str">
        <f t="shared" si="10"/>
        <v>0..1</v>
      </c>
      <c r="AZ6" s="66" t="str">
        <f t="shared" si="11"/>
        <v>0..1</v>
      </c>
      <c r="BA6" s="6" t="str">
        <f t="shared" si="12"/>
        <v>/rsm:CrossIndustryInvoice
/rsm:ExchangedDocumentContext
/ram:TestIndicator</v>
      </c>
      <c r="BB6" s="67" t="str">
        <f t="shared" ref="BB6:BB38" si="28">R6</f>
        <v>/rsm:CrossIndustryInvoice/rsm:ExchangedDocumentContext/ram:TestIndicator</v>
      </c>
      <c r="BC6" s="66" t="str">
        <f t="shared" ref="BC6:BC69" si="29">IF(S6="","",S6)</f>
        <v/>
      </c>
      <c r="BD6" s="68" t="str">
        <f t="shared" ref="BD6:BD69" si="30">IF(T6="","",T6)</f>
        <v/>
      </c>
      <c r="BE6" s="62" t="str">
        <f t="shared" ref="BE6:BE69" si="31">IF(U6="","",U6)</f>
        <v>0..1</v>
      </c>
      <c r="BF6" s="66" t="str">
        <f t="shared" ref="BF6:BF69" si="32">IF(V6="","",V6)</f>
        <v/>
      </c>
      <c r="BG6" s="249" t="str">
        <f t="shared" ref="BG6:BG69" si="33">IF(W6="","",W6)</f>
        <v/>
      </c>
      <c r="BH6" s="7"/>
      <c r="BI6" s="634" t="str">
        <f t="shared" ref="BI6:BI69" si="34">Y6</f>
        <v>-</v>
      </c>
      <c r="BJ6" s="70" t="str">
        <f t="shared" ref="BJ6:BJ69" si="35">Z6</f>
        <v>-</v>
      </c>
      <c r="BK6" s="70" t="str">
        <f t="shared" ref="BK6:BK69" si="36">AA6</f>
        <v>-</v>
      </c>
      <c r="BL6" s="70" t="str">
        <f t="shared" ref="BL6:BL69" si="37">AB6</f>
        <v>-</v>
      </c>
      <c r="BM6" s="70" t="str">
        <f t="shared" ref="BM6:BM69" si="38">AC6</f>
        <v>-</v>
      </c>
      <c r="BN6" s="70" t="str">
        <f t="shared" ref="BN6:BN69" si="39">AD6</f>
        <v>X</v>
      </c>
      <c r="BO6" s="635" t="str">
        <f t="shared" ref="BO6:BO69" si="40">AE6</f>
        <v>X</v>
      </c>
      <c r="BP6" s="7"/>
      <c r="BQ6" s="70" t="str">
        <f t="shared" ref="BQ6:BQ69" si="41">AG6</f>
        <v>EXTENDED</v>
      </c>
      <c r="BR6" s="70" t="str">
        <f t="shared" ref="BR6:BR69" si="42">AH6</f>
        <v>EXTENDED-B2B-FR</v>
      </c>
      <c r="BS6" s="15"/>
      <c r="BT6" s="57" t="s">
        <v>18642</v>
      </c>
    </row>
    <row r="7" spans="1:72" s="11" customFormat="1" ht="96" x14ac:dyDescent="0.2">
      <c r="A7" s="45" t="str">
        <f t="shared" si="22"/>
        <v>YES</v>
      </c>
      <c r="B7" s="45"/>
      <c r="C7" s="45"/>
      <c r="D7" s="60" t="s">
        <v>30</v>
      </c>
      <c r="E7" s="61" t="s">
        <v>5135</v>
      </c>
      <c r="F7" s="282"/>
      <c r="G7" s="62">
        <f t="shared" si="2"/>
        <v>3</v>
      </c>
      <c r="H7" s="62" t="s">
        <v>32</v>
      </c>
      <c r="I7" s="63" t="s">
        <v>17063</v>
      </c>
      <c r="J7" s="64"/>
      <c r="K7" s="65"/>
      <c r="L7" s="65"/>
      <c r="M7" s="65"/>
      <c r="N7" s="64" t="s">
        <v>50</v>
      </c>
      <c r="O7" s="66" t="s">
        <v>32</v>
      </c>
      <c r="P7" s="66" t="str">
        <f t="shared" si="23"/>
        <v>1..1</v>
      </c>
      <c r="Q7" s="6" t="s">
        <v>53</v>
      </c>
      <c r="R7" s="67" t="s">
        <v>54</v>
      </c>
      <c r="S7" s="66" t="s">
        <v>10319</v>
      </c>
      <c r="T7" s="68" t="str">
        <f t="shared" si="24"/>
        <v>E</v>
      </c>
      <c r="U7" s="62" t="s">
        <v>32</v>
      </c>
      <c r="V7" s="66"/>
      <c r="W7" s="249"/>
      <c r="X7" s="38"/>
      <c r="Y7" s="634" t="str">
        <f t="shared" si="3"/>
        <v>-</v>
      </c>
      <c r="Z7" s="70" t="str">
        <f t="shared" ref="Z7:AE7" si="43">IF(Y7="X","X",IF($AH7=Z$4,"X","-"))</f>
        <v>-</v>
      </c>
      <c r="AA7" s="70" t="str">
        <f t="shared" si="43"/>
        <v>-</v>
      </c>
      <c r="AB7" s="70" t="str">
        <f t="shared" si="43"/>
        <v>-</v>
      </c>
      <c r="AC7" s="70" t="str">
        <f t="shared" si="43"/>
        <v>-</v>
      </c>
      <c r="AD7" s="70" t="str">
        <f t="shared" si="43"/>
        <v>X</v>
      </c>
      <c r="AE7" s="635" t="str">
        <f t="shared" si="43"/>
        <v>X</v>
      </c>
      <c r="AF7" s="38"/>
      <c r="AG7" s="70" t="s">
        <v>47</v>
      </c>
      <c r="AH7" s="70" t="s">
        <v>18617</v>
      </c>
      <c r="AI7" s="38"/>
      <c r="AJ7" s="13" t="str">
        <f t="shared" si="5"/>
        <v>/rsm:CrossIndustryInvoice/rsm:ExchangedDocumentContext/ram:TestIndicator</v>
      </c>
      <c r="AK7" s="13" t="str">
        <f t="shared" si="6"/>
        <v>/udt:Indicator</v>
      </c>
      <c r="AL7" s="14">
        <f>COUNTIFS(R$4:R7,AJ7)</f>
        <v>1</v>
      </c>
      <c r="AM7" s="59"/>
      <c r="AN7" s="60" t="str">
        <f t="shared" si="26"/>
        <v>EDC</v>
      </c>
      <c r="AO7" s="61" t="str">
        <f t="shared" si="7"/>
        <v>BT-X-1</v>
      </c>
      <c r="AP7" s="282" t="str">
        <f t="shared" si="27"/>
        <v/>
      </c>
      <c r="AQ7" s="62">
        <f t="shared" si="8"/>
        <v>3</v>
      </c>
      <c r="AR7" s="62" t="str">
        <f t="shared" si="9"/>
        <v>1..1</v>
      </c>
      <c r="AS7" s="63" t="s">
        <v>18156</v>
      </c>
      <c r="AT7" s="64"/>
      <c r="AU7" s="65"/>
      <c r="AV7" s="65"/>
      <c r="AW7" s="65"/>
      <c r="AX7" s="64" t="s">
        <v>18319</v>
      </c>
      <c r="AY7" s="66" t="str">
        <f t="shared" si="10"/>
        <v>1..1</v>
      </c>
      <c r="AZ7" s="66" t="str">
        <f t="shared" si="11"/>
        <v>1..1</v>
      </c>
      <c r="BA7" s="6" t="str">
        <f t="shared" si="12"/>
        <v>/rsm:CrossIndustryInvoice
/rsm:ExchangedDocumentContext
/ram:TestIndicator
/udt:Indicator</v>
      </c>
      <c r="BB7" s="67" t="str">
        <f t="shared" si="28"/>
        <v>/rsm:CrossIndustryInvoice/rsm:ExchangedDocumentContext/ram:TestIndicator/udt:Indicator</v>
      </c>
      <c r="BC7" s="66" t="str">
        <f t="shared" si="29"/>
        <v>XI</v>
      </c>
      <c r="BD7" s="68" t="str">
        <f t="shared" si="30"/>
        <v>E</v>
      </c>
      <c r="BE7" s="62" t="str">
        <f t="shared" si="31"/>
        <v>1..1</v>
      </c>
      <c r="BF7" s="66" t="str">
        <f t="shared" si="32"/>
        <v/>
      </c>
      <c r="BG7" s="249" t="str">
        <f t="shared" si="33"/>
        <v/>
      </c>
      <c r="BH7" s="7"/>
      <c r="BI7" s="634" t="str">
        <f t="shared" si="34"/>
        <v>-</v>
      </c>
      <c r="BJ7" s="70" t="str">
        <f t="shared" si="35"/>
        <v>-</v>
      </c>
      <c r="BK7" s="70" t="str">
        <f t="shared" si="36"/>
        <v>-</v>
      </c>
      <c r="BL7" s="70" t="str">
        <f t="shared" si="37"/>
        <v>-</v>
      </c>
      <c r="BM7" s="70" t="str">
        <f t="shared" si="38"/>
        <v>-</v>
      </c>
      <c r="BN7" s="70" t="str">
        <f t="shared" si="39"/>
        <v>X</v>
      </c>
      <c r="BO7" s="635" t="str">
        <f t="shared" si="40"/>
        <v>X</v>
      </c>
      <c r="BP7" s="7"/>
      <c r="BQ7" s="70" t="str">
        <f t="shared" si="41"/>
        <v>EXTENDED</v>
      </c>
      <c r="BR7" s="70" t="str">
        <f t="shared" si="42"/>
        <v>EXTENDED-B2B-FR</v>
      </c>
      <c r="BS7" s="15"/>
      <c r="BT7" s="57" t="s">
        <v>18642</v>
      </c>
    </row>
    <row r="8" spans="1:72" s="11" customFormat="1" ht="96" x14ac:dyDescent="0.2">
      <c r="A8" s="45" t="str">
        <f t="shared" si="22"/>
        <v>NO</v>
      </c>
      <c r="B8" s="45"/>
      <c r="C8" s="45"/>
      <c r="D8" s="71" t="s">
        <v>30</v>
      </c>
      <c r="E8" s="72" t="s">
        <v>58</v>
      </c>
      <c r="F8" s="283"/>
      <c r="G8" s="73">
        <f t="shared" si="2"/>
        <v>2</v>
      </c>
      <c r="H8" s="73" t="s">
        <v>42</v>
      </c>
      <c r="I8" s="74" t="s">
        <v>59</v>
      </c>
      <c r="J8" s="64"/>
      <c r="K8" s="65"/>
      <c r="L8" s="65"/>
      <c r="M8" s="65"/>
      <c r="N8" s="64"/>
      <c r="O8" s="66" t="s">
        <v>42</v>
      </c>
      <c r="P8" s="66" t="str">
        <f t="shared" si="23"/>
        <v>0..1</v>
      </c>
      <c r="Q8" s="2" t="s">
        <v>60</v>
      </c>
      <c r="R8" s="75" t="s">
        <v>61</v>
      </c>
      <c r="S8" s="66"/>
      <c r="T8" s="68" t="str">
        <f t="shared" si="24"/>
        <v/>
      </c>
      <c r="U8" s="66" t="s">
        <v>62</v>
      </c>
      <c r="V8" s="66"/>
      <c r="W8" s="249"/>
      <c r="X8" s="38"/>
      <c r="Y8" s="636" t="str">
        <f t="shared" si="3"/>
        <v>X</v>
      </c>
      <c r="Z8" s="68" t="str">
        <f t="shared" ref="Z8:AE8" si="44">IF(Y8="X","X",IF($AH8=Z$4,"X","-"))</f>
        <v>X</v>
      </c>
      <c r="AA8" s="68" t="str">
        <f t="shared" si="44"/>
        <v>X</v>
      </c>
      <c r="AB8" s="68" t="str">
        <f t="shared" si="44"/>
        <v>X</v>
      </c>
      <c r="AC8" s="68" t="str">
        <f t="shared" si="44"/>
        <v>X</v>
      </c>
      <c r="AD8" s="68" t="str">
        <f t="shared" si="44"/>
        <v>X</v>
      </c>
      <c r="AE8" s="637" t="str">
        <f t="shared" si="44"/>
        <v>X</v>
      </c>
      <c r="AF8" s="38"/>
      <c r="AG8" s="68" t="s">
        <v>39</v>
      </c>
      <c r="AH8" s="68" t="s">
        <v>39</v>
      </c>
      <c r="AI8" s="38"/>
      <c r="AJ8" s="13" t="str">
        <f t="shared" si="5"/>
        <v>/rsm:CrossIndustryInvoice/rsm:ExchangedDocumentContext</v>
      </c>
      <c r="AK8" s="13" t="str">
        <f t="shared" si="6"/>
        <v>/ram:BusinessProcessSpecifiedDocumentContextParameter</v>
      </c>
      <c r="AL8" s="14">
        <f>COUNTIFS(R$4:R8,AJ8)</f>
        <v>1</v>
      </c>
      <c r="AM8" s="59"/>
      <c r="AN8" s="71" t="str">
        <f t="shared" si="26"/>
        <v>EDC</v>
      </c>
      <c r="AO8" s="72" t="str">
        <f t="shared" si="7"/>
        <v>BT-23-00</v>
      </c>
      <c r="AP8" s="283" t="str">
        <f t="shared" si="27"/>
        <v/>
      </c>
      <c r="AQ8" s="73">
        <f t="shared" si="8"/>
        <v>2</v>
      </c>
      <c r="AR8" s="73" t="str">
        <f t="shared" si="9"/>
        <v>0..1</v>
      </c>
      <c r="AS8" s="74" t="s">
        <v>63</v>
      </c>
      <c r="AT8" s="64"/>
      <c r="AU8" s="65"/>
      <c r="AV8" s="65"/>
      <c r="AW8" s="65" t="s">
        <v>35</v>
      </c>
      <c r="AX8" s="64"/>
      <c r="AY8" s="66" t="str">
        <f t="shared" si="10"/>
        <v>0..1</v>
      </c>
      <c r="AZ8" s="66" t="str">
        <f t="shared" si="11"/>
        <v>0..1</v>
      </c>
      <c r="BA8" s="2" t="str">
        <f t="shared" si="12"/>
        <v>/rsm:CrossIndustryInvoice
/rsm:ExchangedDocumentContext
/ram:BusinessProcessSpecifiedDocumentContextParameter</v>
      </c>
      <c r="BB8" s="75" t="str">
        <f t="shared" si="28"/>
        <v>/rsm:CrossIndustryInvoice/rsm:ExchangedDocumentContext/ram:BusinessProcessSpecifiedDocumentContextParameter</v>
      </c>
      <c r="BC8" s="66" t="str">
        <f t="shared" si="29"/>
        <v/>
      </c>
      <c r="BD8" s="68" t="str">
        <f t="shared" si="30"/>
        <v/>
      </c>
      <c r="BE8" s="66" t="str">
        <f t="shared" si="31"/>
        <v>0..n</v>
      </c>
      <c r="BF8" s="66" t="str">
        <f t="shared" si="32"/>
        <v/>
      </c>
      <c r="BG8" s="249" t="str">
        <f t="shared" si="33"/>
        <v/>
      </c>
      <c r="BH8" s="7"/>
      <c r="BI8" s="636" t="str">
        <f t="shared" si="34"/>
        <v>X</v>
      </c>
      <c r="BJ8" s="68" t="str">
        <f t="shared" si="35"/>
        <v>X</v>
      </c>
      <c r="BK8" s="68" t="str">
        <f t="shared" si="36"/>
        <v>X</v>
      </c>
      <c r="BL8" s="68" t="str">
        <f t="shared" si="37"/>
        <v>X</v>
      </c>
      <c r="BM8" s="68" t="str">
        <f t="shared" si="38"/>
        <v>X</v>
      </c>
      <c r="BN8" s="68" t="str">
        <f t="shared" si="39"/>
        <v>X</v>
      </c>
      <c r="BO8" s="637" t="str">
        <f t="shared" si="40"/>
        <v>X</v>
      </c>
      <c r="BP8" s="7"/>
      <c r="BQ8" s="68" t="str">
        <f t="shared" si="41"/>
        <v>MINIMUM</v>
      </c>
      <c r="BR8" s="68" t="str">
        <f t="shared" si="42"/>
        <v>MINIMUM</v>
      </c>
      <c r="BS8" s="15"/>
      <c r="BT8" s="57" t="s">
        <v>18642</v>
      </c>
    </row>
    <row r="9" spans="1:72" s="11" customFormat="1" ht="96" x14ac:dyDescent="0.2">
      <c r="A9" s="45" t="str">
        <f t="shared" si="22"/>
        <v>YES</v>
      </c>
      <c r="B9" s="76"/>
      <c r="C9" s="45"/>
      <c r="D9" s="71" t="s">
        <v>30</v>
      </c>
      <c r="E9" s="72" t="s">
        <v>65</v>
      </c>
      <c r="F9" s="283" t="s">
        <v>65</v>
      </c>
      <c r="G9" s="66">
        <f t="shared" si="2"/>
        <v>3</v>
      </c>
      <c r="H9" s="66" t="s">
        <v>42</v>
      </c>
      <c r="I9" s="64" t="s">
        <v>66</v>
      </c>
      <c r="J9" s="64" t="s">
        <v>67</v>
      </c>
      <c r="K9" s="65" t="s">
        <v>17187</v>
      </c>
      <c r="L9" s="65" t="s">
        <v>69</v>
      </c>
      <c r="M9" s="65" t="s">
        <v>35</v>
      </c>
      <c r="N9" s="64" t="s">
        <v>70</v>
      </c>
      <c r="O9" s="66" t="s">
        <v>32</v>
      </c>
      <c r="P9" s="66" t="str">
        <f t="shared" si="23"/>
        <v>1..1</v>
      </c>
      <c r="Q9" s="2" t="s">
        <v>71</v>
      </c>
      <c r="R9" s="75" t="s">
        <v>72</v>
      </c>
      <c r="S9" s="66" t="s">
        <v>73</v>
      </c>
      <c r="T9" s="68" t="str">
        <f t="shared" si="24"/>
        <v>E</v>
      </c>
      <c r="U9" s="66" t="s">
        <v>42</v>
      </c>
      <c r="V9" s="66" t="s">
        <v>35</v>
      </c>
      <c r="W9" s="249" t="s">
        <v>35</v>
      </c>
      <c r="X9" s="38"/>
      <c r="Y9" s="636" t="str">
        <f t="shared" si="3"/>
        <v>X</v>
      </c>
      <c r="Z9" s="68" t="str">
        <f t="shared" ref="Z9:AE9" si="45">IF(Y9="X","X",IF($AH9=Z$4,"X","-"))</f>
        <v>X</v>
      </c>
      <c r="AA9" s="68" t="str">
        <f t="shared" si="45"/>
        <v>X</v>
      </c>
      <c r="AB9" s="68" t="str">
        <f t="shared" si="45"/>
        <v>X</v>
      </c>
      <c r="AC9" s="68" t="str">
        <f t="shared" si="45"/>
        <v>X</v>
      </c>
      <c r="AD9" s="68" t="str">
        <f t="shared" si="45"/>
        <v>X</v>
      </c>
      <c r="AE9" s="637" t="str">
        <f t="shared" si="45"/>
        <v>X</v>
      </c>
      <c r="AF9" s="38"/>
      <c r="AG9" s="68" t="s">
        <v>39</v>
      </c>
      <c r="AH9" s="68" t="s">
        <v>39</v>
      </c>
      <c r="AI9" s="38"/>
      <c r="AJ9" s="13" t="str">
        <f t="shared" si="5"/>
        <v>/rsm:CrossIndustryInvoice/rsm:ExchangedDocumentContext/ram:BusinessProcessSpecifiedDocumentContextParameter</v>
      </c>
      <c r="AK9" s="13" t="str">
        <f t="shared" si="6"/>
        <v>/ram:ID</v>
      </c>
      <c r="AL9" s="14">
        <f>COUNTIFS(R$4:R9,AJ9)</f>
        <v>1</v>
      </c>
      <c r="AM9" s="59"/>
      <c r="AN9" s="71" t="str">
        <f t="shared" si="26"/>
        <v>EDC</v>
      </c>
      <c r="AO9" s="72" t="str">
        <f t="shared" si="7"/>
        <v>BT-23</v>
      </c>
      <c r="AP9" s="283" t="str">
        <f t="shared" si="27"/>
        <v>BT-23</v>
      </c>
      <c r="AQ9" s="66">
        <f t="shared" si="8"/>
        <v>3</v>
      </c>
      <c r="AR9" s="66" t="str">
        <f t="shared" si="9"/>
        <v>0..1</v>
      </c>
      <c r="AS9" s="64" t="s">
        <v>74</v>
      </c>
      <c r="AT9" s="64" t="s">
        <v>75</v>
      </c>
      <c r="AU9" s="65" t="s">
        <v>76</v>
      </c>
      <c r="AV9" s="65" t="s">
        <v>77</v>
      </c>
      <c r="AW9" s="65" t="s">
        <v>35</v>
      </c>
      <c r="AX9" s="64" t="s">
        <v>78</v>
      </c>
      <c r="AY9" s="66" t="str">
        <f t="shared" si="10"/>
        <v>1..1</v>
      </c>
      <c r="AZ9" s="66" t="str">
        <f t="shared" si="11"/>
        <v>1..1</v>
      </c>
      <c r="BA9" s="2" t="str">
        <f t="shared" si="12"/>
        <v>/rsm:CrossIndustryInvoice
/rsm:ExchangedDocumentContext
/ram:BusinessProcessSpecifiedDocumentContextParameter
/ram:ID</v>
      </c>
      <c r="BB9" s="75" t="str">
        <f t="shared" si="28"/>
        <v>/rsm:CrossIndustryInvoice/rsm:ExchangedDocumentContext/ram:BusinessProcessSpecifiedDocumentContextParameter/ram:ID</v>
      </c>
      <c r="BC9" s="66" t="str">
        <f t="shared" si="29"/>
        <v>T</v>
      </c>
      <c r="BD9" s="68" t="str">
        <f t="shared" si="30"/>
        <v>E</v>
      </c>
      <c r="BE9" s="66" t="str">
        <f t="shared" si="31"/>
        <v>0..1</v>
      </c>
      <c r="BF9" s="66" t="str">
        <f t="shared" si="32"/>
        <v/>
      </c>
      <c r="BG9" s="249" t="str">
        <f t="shared" si="33"/>
        <v/>
      </c>
      <c r="BH9" s="7"/>
      <c r="BI9" s="636" t="str">
        <f t="shared" si="34"/>
        <v>X</v>
      </c>
      <c r="BJ9" s="68" t="str">
        <f t="shared" si="35"/>
        <v>X</v>
      </c>
      <c r="BK9" s="68" t="str">
        <f t="shared" si="36"/>
        <v>X</v>
      </c>
      <c r="BL9" s="68" t="str">
        <f t="shared" si="37"/>
        <v>X</v>
      </c>
      <c r="BM9" s="68" t="str">
        <f t="shared" si="38"/>
        <v>X</v>
      </c>
      <c r="BN9" s="68" t="str">
        <f t="shared" si="39"/>
        <v>X</v>
      </c>
      <c r="BO9" s="637" t="str">
        <f t="shared" si="40"/>
        <v>X</v>
      </c>
      <c r="BP9" s="7"/>
      <c r="BQ9" s="68" t="str">
        <f t="shared" si="41"/>
        <v>MINIMUM</v>
      </c>
      <c r="BR9" s="68" t="str">
        <f t="shared" si="42"/>
        <v>MINIMUM</v>
      </c>
      <c r="BS9" s="15"/>
      <c r="BT9" s="57" t="s">
        <v>18642</v>
      </c>
    </row>
    <row r="10" spans="1:72" s="11" customFormat="1" ht="96" x14ac:dyDescent="0.2">
      <c r="A10" s="45" t="str">
        <f t="shared" si="22"/>
        <v>NO</v>
      </c>
      <c r="B10" s="45"/>
      <c r="C10" s="45"/>
      <c r="D10" s="71" t="s">
        <v>30</v>
      </c>
      <c r="E10" s="77" t="s">
        <v>79</v>
      </c>
      <c r="F10" s="284"/>
      <c r="G10" s="73">
        <f t="shared" si="2"/>
        <v>2</v>
      </c>
      <c r="H10" s="73" t="s">
        <v>32</v>
      </c>
      <c r="I10" s="74" t="s">
        <v>80</v>
      </c>
      <c r="J10" s="64"/>
      <c r="K10" s="65"/>
      <c r="L10" s="65"/>
      <c r="M10" s="65"/>
      <c r="N10" s="64"/>
      <c r="O10" s="66" t="s">
        <v>32</v>
      </c>
      <c r="P10" s="66" t="str">
        <f t="shared" si="23"/>
        <v>1..1</v>
      </c>
      <c r="Q10" s="2" t="s">
        <v>81</v>
      </c>
      <c r="R10" s="75" t="s">
        <v>82</v>
      </c>
      <c r="S10" s="66"/>
      <c r="T10" s="68" t="str">
        <f t="shared" si="24"/>
        <v/>
      </c>
      <c r="U10" s="66" t="s">
        <v>62</v>
      </c>
      <c r="V10" s="66"/>
      <c r="W10" s="249"/>
      <c r="X10" s="38"/>
      <c r="Y10" s="636" t="str">
        <f t="shared" si="3"/>
        <v>X</v>
      </c>
      <c r="Z10" s="68" t="str">
        <f t="shared" ref="Z10:AE10" si="46">IF(Y10="X","X",IF($AH10=Z$4,"X","-"))</f>
        <v>X</v>
      </c>
      <c r="AA10" s="68" t="str">
        <f t="shared" si="46"/>
        <v>X</v>
      </c>
      <c r="AB10" s="68" t="str">
        <f t="shared" si="46"/>
        <v>X</v>
      </c>
      <c r="AC10" s="68" t="str">
        <f t="shared" si="46"/>
        <v>X</v>
      </c>
      <c r="AD10" s="68" t="str">
        <f t="shared" si="46"/>
        <v>X</v>
      </c>
      <c r="AE10" s="637" t="str">
        <f t="shared" si="46"/>
        <v>X</v>
      </c>
      <c r="AF10" s="38"/>
      <c r="AG10" s="68" t="s">
        <v>39</v>
      </c>
      <c r="AH10" s="68" t="s">
        <v>39</v>
      </c>
      <c r="AI10" s="38"/>
      <c r="AJ10" s="13" t="str">
        <f t="shared" si="5"/>
        <v>/rsm:CrossIndustryInvoice/rsm:ExchangedDocumentContext</v>
      </c>
      <c r="AK10" s="13" t="str">
        <f t="shared" si="6"/>
        <v>/ram:GuidelineSpecifiedDocumentContextParameter</v>
      </c>
      <c r="AL10" s="14">
        <f>COUNTIFS(R$4:R10,AJ10)</f>
        <v>1</v>
      </c>
      <c r="AM10" s="59"/>
      <c r="AN10" s="71" t="str">
        <f t="shared" si="26"/>
        <v>EDC</v>
      </c>
      <c r="AO10" s="77" t="str">
        <f t="shared" si="7"/>
        <v>BT-24-00</v>
      </c>
      <c r="AP10" s="284" t="str">
        <f t="shared" si="27"/>
        <v/>
      </c>
      <c r="AQ10" s="73">
        <f t="shared" si="8"/>
        <v>2</v>
      </c>
      <c r="AR10" s="73" t="str">
        <f t="shared" si="9"/>
        <v>1..1</v>
      </c>
      <c r="AS10" s="74" t="s">
        <v>83</v>
      </c>
      <c r="AT10" s="64"/>
      <c r="AU10" s="65"/>
      <c r="AV10" s="65"/>
      <c r="AW10" s="65" t="s">
        <v>35</v>
      </c>
      <c r="AX10" s="64"/>
      <c r="AY10" s="66" t="str">
        <f t="shared" si="10"/>
        <v>1..1</v>
      </c>
      <c r="AZ10" s="66" t="str">
        <f t="shared" si="11"/>
        <v>1..1</v>
      </c>
      <c r="BA10" s="2" t="str">
        <f t="shared" si="12"/>
        <v>/rsm:CrossIndustryInvoice
/rsm:ExchangedDocumentContext
/ram:GuidelineSpecifiedDocumentContextParameter</v>
      </c>
      <c r="BB10" s="75" t="str">
        <f t="shared" si="28"/>
        <v>/rsm:CrossIndustryInvoice/rsm:ExchangedDocumentContext/ram:GuidelineSpecifiedDocumentContextParameter</v>
      </c>
      <c r="BC10" s="66" t="str">
        <f t="shared" si="29"/>
        <v/>
      </c>
      <c r="BD10" s="68" t="str">
        <f t="shared" si="30"/>
        <v/>
      </c>
      <c r="BE10" s="66" t="str">
        <f t="shared" si="31"/>
        <v>0..n</v>
      </c>
      <c r="BF10" s="66" t="str">
        <f t="shared" si="32"/>
        <v/>
      </c>
      <c r="BG10" s="249" t="str">
        <f t="shared" si="33"/>
        <v/>
      </c>
      <c r="BH10" s="7"/>
      <c r="BI10" s="636" t="str">
        <f t="shared" si="34"/>
        <v>X</v>
      </c>
      <c r="BJ10" s="68" t="str">
        <f t="shared" si="35"/>
        <v>X</v>
      </c>
      <c r="BK10" s="68" t="str">
        <f t="shared" si="36"/>
        <v>X</v>
      </c>
      <c r="BL10" s="68" t="str">
        <f t="shared" si="37"/>
        <v>X</v>
      </c>
      <c r="BM10" s="68" t="str">
        <f t="shared" si="38"/>
        <v>X</v>
      </c>
      <c r="BN10" s="68" t="str">
        <f t="shared" si="39"/>
        <v>X</v>
      </c>
      <c r="BO10" s="637" t="str">
        <f t="shared" si="40"/>
        <v>X</v>
      </c>
      <c r="BP10" s="7"/>
      <c r="BQ10" s="68" t="str">
        <f t="shared" si="41"/>
        <v>MINIMUM</v>
      </c>
      <c r="BR10" s="68" t="str">
        <f t="shared" si="42"/>
        <v>MINIMUM</v>
      </c>
      <c r="BS10" s="15"/>
      <c r="BT10" s="57" t="s">
        <v>18642</v>
      </c>
    </row>
    <row r="11" spans="1:72" s="11" customFormat="1" ht="105" x14ac:dyDescent="0.2">
      <c r="A11" s="45" t="str">
        <f t="shared" si="22"/>
        <v>YES</v>
      </c>
      <c r="B11" s="45"/>
      <c r="C11" s="45"/>
      <c r="D11" s="71" t="s">
        <v>30</v>
      </c>
      <c r="E11" s="77" t="s">
        <v>84</v>
      </c>
      <c r="F11" s="284" t="s">
        <v>84</v>
      </c>
      <c r="G11" s="66">
        <f t="shared" si="2"/>
        <v>3</v>
      </c>
      <c r="H11" s="66" t="s">
        <v>32</v>
      </c>
      <c r="I11" s="64" t="s">
        <v>85</v>
      </c>
      <c r="J11" s="64" t="s">
        <v>86</v>
      </c>
      <c r="K11" s="65" t="s">
        <v>17186</v>
      </c>
      <c r="L11" s="65" t="s">
        <v>88</v>
      </c>
      <c r="M11" s="65" t="s">
        <v>89</v>
      </c>
      <c r="N11" s="64" t="s">
        <v>90</v>
      </c>
      <c r="O11" s="66" t="s">
        <v>32</v>
      </c>
      <c r="P11" s="66" t="str">
        <f t="shared" si="23"/>
        <v>1..1</v>
      </c>
      <c r="Q11" s="2" t="s">
        <v>91</v>
      </c>
      <c r="R11" s="75" t="s">
        <v>92</v>
      </c>
      <c r="S11" s="66" t="s">
        <v>55</v>
      </c>
      <c r="T11" s="68" t="str">
        <f t="shared" si="24"/>
        <v>E</v>
      </c>
      <c r="U11" s="66" t="s">
        <v>42</v>
      </c>
      <c r="V11" s="66" t="s">
        <v>93</v>
      </c>
      <c r="W11" s="249" t="s">
        <v>35</v>
      </c>
      <c r="X11" s="38"/>
      <c r="Y11" s="636" t="str">
        <f t="shared" si="3"/>
        <v>X</v>
      </c>
      <c r="Z11" s="68" t="str">
        <f t="shared" ref="Z11:AE11" si="47">IF(Y11="X","X",IF($AH11=Z$4,"X","-"))</f>
        <v>X</v>
      </c>
      <c r="AA11" s="68" t="str">
        <f t="shared" si="47"/>
        <v>X</v>
      </c>
      <c r="AB11" s="68" t="str">
        <f t="shared" si="47"/>
        <v>X</v>
      </c>
      <c r="AC11" s="68" t="str">
        <f t="shared" si="47"/>
        <v>X</v>
      </c>
      <c r="AD11" s="68" t="str">
        <f t="shared" si="47"/>
        <v>X</v>
      </c>
      <c r="AE11" s="637" t="str">
        <f t="shared" si="47"/>
        <v>X</v>
      </c>
      <c r="AF11" s="38"/>
      <c r="AG11" s="68" t="s">
        <v>39</v>
      </c>
      <c r="AH11" s="68" t="s">
        <v>39</v>
      </c>
      <c r="AI11" s="38"/>
      <c r="AJ11" s="13" t="str">
        <f t="shared" si="5"/>
        <v>/rsm:CrossIndustryInvoice/rsm:ExchangedDocumentContext/ram:GuidelineSpecifiedDocumentContextParameter</v>
      </c>
      <c r="AK11" s="13" t="str">
        <f t="shared" si="6"/>
        <v>/ram:ID</v>
      </c>
      <c r="AL11" s="14">
        <f>COUNTIFS(R$4:R11,AJ11)</f>
        <v>1</v>
      </c>
      <c r="AM11" s="59"/>
      <c r="AN11" s="71" t="str">
        <f t="shared" si="26"/>
        <v>EDC</v>
      </c>
      <c r="AO11" s="77" t="str">
        <f t="shared" si="7"/>
        <v>BT-24</v>
      </c>
      <c r="AP11" s="284" t="str">
        <f t="shared" si="27"/>
        <v>BT-24</v>
      </c>
      <c r="AQ11" s="66">
        <f t="shared" si="8"/>
        <v>3</v>
      </c>
      <c r="AR11" s="66" t="str">
        <f t="shared" si="9"/>
        <v>1..1</v>
      </c>
      <c r="AS11" s="64" t="s">
        <v>94</v>
      </c>
      <c r="AT11" s="64" t="s">
        <v>95</v>
      </c>
      <c r="AU11" s="65" t="s">
        <v>96</v>
      </c>
      <c r="AV11" s="65" t="s">
        <v>97</v>
      </c>
      <c r="AW11" s="65" t="s">
        <v>98</v>
      </c>
      <c r="AX11" s="64" t="s">
        <v>99</v>
      </c>
      <c r="AY11" s="66" t="str">
        <f t="shared" si="10"/>
        <v>1..1</v>
      </c>
      <c r="AZ11" s="66" t="str">
        <f t="shared" si="11"/>
        <v>1..1</v>
      </c>
      <c r="BA11" s="2" t="str">
        <f t="shared" si="12"/>
        <v>/rsm:CrossIndustryInvoice
/rsm:ExchangedDocumentContext
/ram:GuidelineSpecifiedDocumentContextParameter
/ram:ID</v>
      </c>
      <c r="BB11" s="75" t="str">
        <f t="shared" si="28"/>
        <v>/rsm:CrossIndustryInvoice/rsm:ExchangedDocumentContext/ram:GuidelineSpecifiedDocumentContextParameter/ram:ID</v>
      </c>
      <c r="BC11" s="66" t="str">
        <f t="shared" si="29"/>
        <v>I</v>
      </c>
      <c r="BD11" s="68" t="str">
        <f t="shared" si="30"/>
        <v>E</v>
      </c>
      <c r="BE11" s="66" t="str">
        <f t="shared" si="31"/>
        <v>0..1</v>
      </c>
      <c r="BF11" s="66" t="str">
        <f t="shared" si="32"/>
        <v>CAR-2, CAR-3</v>
      </c>
      <c r="BG11" s="249" t="str">
        <f t="shared" si="33"/>
        <v/>
      </c>
      <c r="BH11" s="7"/>
      <c r="BI11" s="636" t="str">
        <f t="shared" si="34"/>
        <v>X</v>
      </c>
      <c r="BJ11" s="68" t="str">
        <f t="shared" si="35"/>
        <v>X</v>
      </c>
      <c r="BK11" s="68" t="str">
        <f t="shared" si="36"/>
        <v>X</v>
      </c>
      <c r="BL11" s="68" t="str">
        <f t="shared" si="37"/>
        <v>X</v>
      </c>
      <c r="BM11" s="68" t="str">
        <f t="shared" si="38"/>
        <v>X</v>
      </c>
      <c r="BN11" s="68" t="str">
        <f t="shared" si="39"/>
        <v>X</v>
      </c>
      <c r="BO11" s="637" t="str">
        <f t="shared" si="40"/>
        <v>X</v>
      </c>
      <c r="BP11" s="7"/>
      <c r="BQ11" s="68" t="str">
        <f t="shared" si="41"/>
        <v>MINIMUM</v>
      </c>
      <c r="BR11" s="68" t="str">
        <f t="shared" si="42"/>
        <v>MINIMUM</v>
      </c>
      <c r="BS11" s="15"/>
      <c r="BT11" s="57" t="s">
        <v>18642</v>
      </c>
    </row>
    <row r="12" spans="1:72" s="11" customFormat="1" ht="96" x14ac:dyDescent="0.2">
      <c r="A12" s="45" t="str">
        <f t="shared" si="22"/>
        <v>NO</v>
      </c>
      <c r="B12" s="45"/>
      <c r="C12" s="45"/>
      <c r="D12" s="78" t="s">
        <v>30</v>
      </c>
      <c r="E12" s="79" t="s">
        <v>100</v>
      </c>
      <c r="F12" s="285"/>
      <c r="G12" s="80">
        <f t="shared" si="2"/>
        <v>1</v>
      </c>
      <c r="H12" s="80" t="s">
        <v>32</v>
      </c>
      <c r="I12" s="50" t="s">
        <v>101</v>
      </c>
      <c r="J12" s="50"/>
      <c r="K12" s="51"/>
      <c r="L12" s="51"/>
      <c r="M12" s="51"/>
      <c r="N12" s="50"/>
      <c r="O12" s="80" t="s">
        <v>32</v>
      </c>
      <c r="P12" s="80" t="str">
        <f t="shared" si="23"/>
        <v>1..1</v>
      </c>
      <c r="Q12" s="81" t="s">
        <v>102</v>
      </c>
      <c r="R12" s="82" t="s">
        <v>103</v>
      </c>
      <c r="S12" s="80"/>
      <c r="T12" s="49" t="str">
        <f t="shared" si="24"/>
        <v/>
      </c>
      <c r="U12" s="80" t="s">
        <v>32</v>
      </c>
      <c r="V12" s="80"/>
      <c r="W12" s="672"/>
      <c r="X12" s="38"/>
      <c r="Y12" s="638" t="str">
        <f t="shared" si="3"/>
        <v>X</v>
      </c>
      <c r="Z12" s="49" t="str">
        <f t="shared" ref="Z12:AE12" si="48">IF(Y12="X","X",IF($AH12=Z$4,"X","-"))</f>
        <v>X</v>
      </c>
      <c r="AA12" s="49" t="str">
        <f t="shared" si="48"/>
        <v>X</v>
      </c>
      <c r="AB12" s="49" t="str">
        <f t="shared" si="48"/>
        <v>X</v>
      </c>
      <c r="AC12" s="49" t="str">
        <f t="shared" si="48"/>
        <v>X</v>
      </c>
      <c r="AD12" s="49" t="str">
        <f t="shared" si="48"/>
        <v>X</v>
      </c>
      <c r="AE12" s="639" t="str">
        <f t="shared" si="48"/>
        <v>X</v>
      </c>
      <c r="AF12" s="38"/>
      <c r="AG12" s="49" t="s">
        <v>39</v>
      </c>
      <c r="AH12" s="49" t="s">
        <v>39</v>
      </c>
      <c r="AI12" s="38"/>
      <c r="AJ12" s="13" t="str">
        <f t="shared" si="5"/>
        <v>/rsm:CrossIndustryInvoice</v>
      </c>
      <c r="AK12" s="13" t="str">
        <f t="shared" si="6"/>
        <v>/rsm:ExchangedDocument</v>
      </c>
      <c r="AL12" s="14">
        <f>COUNTIFS(R$4:R12,AJ12)</f>
        <v>0</v>
      </c>
      <c r="AM12" s="59"/>
      <c r="AN12" s="78" t="str">
        <f t="shared" si="26"/>
        <v>EDC</v>
      </c>
      <c r="AO12" s="79" t="str">
        <f t="shared" si="7"/>
        <v>BT-1-00</v>
      </c>
      <c r="AP12" s="285" t="str">
        <f t="shared" si="27"/>
        <v/>
      </c>
      <c r="AQ12" s="80">
        <f t="shared" si="8"/>
        <v>1</v>
      </c>
      <c r="AR12" s="80" t="str">
        <f t="shared" si="9"/>
        <v>1..1</v>
      </c>
      <c r="AS12" s="50" t="s">
        <v>101</v>
      </c>
      <c r="AT12" s="50" t="s">
        <v>18157</v>
      </c>
      <c r="AU12" s="51"/>
      <c r="AV12" s="51"/>
      <c r="AW12" s="51" t="s">
        <v>35</v>
      </c>
      <c r="AX12" s="50"/>
      <c r="AY12" s="80" t="str">
        <f t="shared" si="10"/>
        <v>1..1</v>
      </c>
      <c r="AZ12" s="80" t="str">
        <f t="shared" si="11"/>
        <v>1..1</v>
      </c>
      <c r="BA12" s="81" t="str">
        <f t="shared" si="12"/>
        <v>/rsm:CrossIndustryInvoice
/rsm:ExchangedDocument</v>
      </c>
      <c r="BB12" s="82" t="str">
        <f t="shared" si="28"/>
        <v>/rsm:CrossIndustryInvoice/rsm:ExchangedDocument</v>
      </c>
      <c r="BC12" s="80" t="str">
        <f t="shared" si="29"/>
        <v/>
      </c>
      <c r="BD12" s="49" t="str">
        <f t="shared" si="30"/>
        <v/>
      </c>
      <c r="BE12" s="80" t="str">
        <f t="shared" si="31"/>
        <v>1..1</v>
      </c>
      <c r="BF12" s="80" t="str">
        <f t="shared" si="32"/>
        <v/>
      </c>
      <c r="BG12" s="672" t="str">
        <f t="shared" si="33"/>
        <v/>
      </c>
      <c r="BH12" s="7"/>
      <c r="BI12" s="638" t="str">
        <f t="shared" si="34"/>
        <v>X</v>
      </c>
      <c r="BJ12" s="49" t="str">
        <f t="shared" si="35"/>
        <v>X</v>
      </c>
      <c r="BK12" s="49" t="str">
        <f t="shared" si="36"/>
        <v>X</v>
      </c>
      <c r="BL12" s="49" t="str">
        <f t="shared" si="37"/>
        <v>X</v>
      </c>
      <c r="BM12" s="49" t="str">
        <f t="shared" si="38"/>
        <v>X</v>
      </c>
      <c r="BN12" s="49" t="str">
        <f t="shared" si="39"/>
        <v>X</v>
      </c>
      <c r="BO12" s="639" t="str">
        <f t="shared" si="40"/>
        <v>X</v>
      </c>
      <c r="BP12" s="7"/>
      <c r="BQ12" s="49" t="str">
        <f t="shared" si="41"/>
        <v>MINIMUM</v>
      </c>
      <c r="BR12" s="49" t="str">
        <f t="shared" si="42"/>
        <v>MINIMUM</v>
      </c>
      <c r="BS12" s="15"/>
      <c r="BT12" s="57" t="s">
        <v>18642</v>
      </c>
    </row>
    <row r="13" spans="1:72" s="11" customFormat="1" ht="96" x14ac:dyDescent="0.2">
      <c r="A13" s="45" t="str">
        <f t="shared" si="22"/>
        <v>YES</v>
      </c>
      <c r="B13" s="45"/>
      <c r="C13" s="45"/>
      <c r="D13" s="84" t="s">
        <v>30</v>
      </c>
      <c r="E13" s="85" t="s">
        <v>104</v>
      </c>
      <c r="F13" s="286" t="s">
        <v>104</v>
      </c>
      <c r="G13" s="66">
        <f t="shared" si="2"/>
        <v>2</v>
      </c>
      <c r="H13" s="66" t="s">
        <v>32</v>
      </c>
      <c r="I13" s="64" t="s">
        <v>105</v>
      </c>
      <c r="J13" s="64" t="s">
        <v>106</v>
      </c>
      <c r="K13" s="65" t="s">
        <v>17185</v>
      </c>
      <c r="L13" s="65" t="s">
        <v>108</v>
      </c>
      <c r="M13" s="65" t="s">
        <v>109</v>
      </c>
      <c r="N13" s="64" t="s">
        <v>90</v>
      </c>
      <c r="O13" s="66" t="s">
        <v>32</v>
      </c>
      <c r="P13" s="66" t="str">
        <f t="shared" si="23"/>
        <v>1..1</v>
      </c>
      <c r="Q13" s="2" t="s">
        <v>110</v>
      </c>
      <c r="R13" s="75" t="s">
        <v>111</v>
      </c>
      <c r="S13" s="66" t="s">
        <v>55</v>
      </c>
      <c r="T13" s="68" t="str">
        <f t="shared" si="24"/>
        <v>E</v>
      </c>
      <c r="U13" s="66" t="s">
        <v>42</v>
      </c>
      <c r="V13" s="66" t="s">
        <v>35</v>
      </c>
      <c r="W13" s="249" t="s">
        <v>35</v>
      </c>
      <c r="X13" s="38"/>
      <c r="Y13" s="636" t="str">
        <f t="shared" si="3"/>
        <v>X</v>
      </c>
      <c r="Z13" s="68" t="str">
        <f t="shared" ref="Z13:AE13" si="49">IF(Y13="X","X",IF($AH13=Z$4,"X","-"))</f>
        <v>X</v>
      </c>
      <c r="AA13" s="68" t="str">
        <f t="shared" si="49"/>
        <v>X</v>
      </c>
      <c r="AB13" s="68" t="str">
        <f t="shared" si="49"/>
        <v>X</v>
      </c>
      <c r="AC13" s="68" t="str">
        <f t="shared" si="49"/>
        <v>X</v>
      </c>
      <c r="AD13" s="68" t="str">
        <f t="shared" si="49"/>
        <v>X</v>
      </c>
      <c r="AE13" s="637" t="str">
        <f t="shared" si="49"/>
        <v>X</v>
      </c>
      <c r="AF13" s="38"/>
      <c r="AG13" s="68" t="s">
        <v>39</v>
      </c>
      <c r="AH13" s="68" t="s">
        <v>39</v>
      </c>
      <c r="AI13" s="38"/>
      <c r="AJ13" s="13" t="str">
        <f t="shared" si="5"/>
        <v>/rsm:CrossIndustryInvoice/rsm:ExchangedDocument</v>
      </c>
      <c r="AK13" s="13" t="str">
        <f t="shared" si="6"/>
        <v>/ram:ID</v>
      </c>
      <c r="AL13" s="14">
        <f>COUNTIFS(R$4:R13,AJ13)</f>
        <v>1</v>
      </c>
      <c r="AM13" s="59"/>
      <c r="AN13" s="84" t="str">
        <f t="shared" si="26"/>
        <v>EDC</v>
      </c>
      <c r="AO13" s="85" t="str">
        <f t="shared" si="7"/>
        <v>BT-1</v>
      </c>
      <c r="AP13" s="286" t="str">
        <f t="shared" si="27"/>
        <v>BT-1</v>
      </c>
      <c r="AQ13" s="66">
        <f t="shared" si="8"/>
        <v>2</v>
      </c>
      <c r="AR13" s="66" t="str">
        <f t="shared" si="9"/>
        <v>1..1</v>
      </c>
      <c r="AS13" s="64" t="s">
        <v>112</v>
      </c>
      <c r="AT13" s="64" t="s">
        <v>113</v>
      </c>
      <c r="AU13" s="65" t="s">
        <v>114</v>
      </c>
      <c r="AV13" s="65" t="s">
        <v>115</v>
      </c>
      <c r="AW13" s="65" t="s">
        <v>116</v>
      </c>
      <c r="AX13" s="64" t="s">
        <v>99</v>
      </c>
      <c r="AY13" s="66" t="str">
        <f t="shared" si="10"/>
        <v>1..1</v>
      </c>
      <c r="AZ13" s="66" t="str">
        <f t="shared" si="11"/>
        <v>1..1</v>
      </c>
      <c r="BA13" s="2" t="str">
        <f t="shared" si="12"/>
        <v>/rsm:CrossIndustryInvoice
/rsm:ExchangedDocument
/ram:ID</v>
      </c>
      <c r="BB13" s="75" t="str">
        <f t="shared" si="28"/>
        <v>/rsm:CrossIndustryInvoice/rsm:ExchangedDocument/ram:ID</v>
      </c>
      <c r="BC13" s="66" t="str">
        <f t="shared" si="29"/>
        <v>I</v>
      </c>
      <c r="BD13" s="68" t="str">
        <f t="shared" si="30"/>
        <v>E</v>
      </c>
      <c r="BE13" s="66" t="str">
        <f t="shared" si="31"/>
        <v>0..1</v>
      </c>
      <c r="BF13" s="66" t="str">
        <f t="shared" si="32"/>
        <v/>
      </c>
      <c r="BG13" s="249" t="str">
        <f t="shared" si="33"/>
        <v/>
      </c>
      <c r="BH13" s="7"/>
      <c r="BI13" s="636" t="str">
        <f t="shared" si="34"/>
        <v>X</v>
      </c>
      <c r="BJ13" s="68" t="str">
        <f t="shared" si="35"/>
        <v>X</v>
      </c>
      <c r="BK13" s="68" t="str">
        <f t="shared" si="36"/>
        <v>X</v>
      </c>
      <c r="BL13" s="68" t="str">
        <f t="shared" si="37"/>
        <v>X</v>
      </c>
      <c r="BM13" s="68" t="str">
        <f t="shared" si="38"/>
        <v>X</v>
      </c>
      <c r="BN13" s="68" t="str">
        <f t="shared" si="39"/>
        <v>X</v>
      </c>
      <c r="BO13" s="637" t="str">
        <f t="shared" si="40"/>
        <v>X</v>
      </c>
      <c r="BP13" s="7"/>
      <c r="BQ13" s="68" t="str">
        <f t="shared" si="41"/>
        <v>MINIMUM</v>
      </c>
      <c r="BR13" s="68" t="str">
        <f t="shared" si="42"/>
        <v>MINIMUM</v>
      </c>
      <c r="BS13" s="15"/>
      <c r="BT13" s="57" t="s">
        <v>18642</v>
      </c>
    </row>
    <row r="14" spans="1:72" s="11" customFormat="1" ht="96" x14ac:dyDescent="0.2">
      <c r="A14" s="45" t="str">
        <f t="shared" si="22"/>
        <v>YES</v>
      </c>
      <c r="B14" s="45"/>
      <c r="C14" s="45"/>
      <c r="D14" s="86" t="s">
        <v>30</v>
      </c>
      <c r="E14" s="61" t="s">
        <v>5136</v>
      </c>
      <c r="F14" s="282"/>
      <c r="G14" s="62">
        <f t="shared" si="2"/>
        <v>2</v>
      </c>
      <c r="H14" s="62" t="s">
        <v>42</v>
      </c>
      <c r="I14" s="64" t="s">
        <v>17065</v>
      </c>
      <c r="J14" s="64" t="s">
        <v>17066</v>
      </c>
      <c r="K14" s="65"/>
      <c r="L14" s="65"/>
      <c r="M14" s="65"/>
      <c r="N14" s="64" t="s">
        <v>70</v>
      </c>
      <c r="O14" s="66" t="s">
        <v>42</v>
      </c>
      <c r="P14" s="66" t="str">
        <f t="shared" si="23"/>
        <v>0..1</v>
      </c>
      <c r="Q14" s="6" t="s">
        <v>119</v>
      </c>
      <c r="R14" s="67" t="s">
        <v>120</v>
      </c>
      <c r="S14" s="66" t="s">
        <v>73</v>
      </c>
      <c r="T14" s="68" t="str">
        <f t="shared" si="24"/>
        <v>E</v>
      </c>
      <c r="U14" s="62" t="s">
        <v>62</v>
      </c>
      <c r="V14" s="66"/>
      <c r="W14" s="249"/>
      <c r="X14" s="38"/>
      <c r="Y14" s="634" t="str">
        <f t="shared" si="3"/>
        <v>-</v>
      </c>
      <c r="Z14" s="70" t="str">
        <f t="shared" ref="Z14:AE14" si="50">IF(Y14="X","X",IF($AH14=Z$4,"X","-"))</f>
        <v>-</v>
      </c>
      <c r="AA14" s="70" t="str">
        <f t="shared" si="50"/>
        <v>-</v>
      </c>
      <c r="AB14" s="70" t="str">
        <f t="shared" si="50"/>
        <v>-</v>
      </c>
      <c r="AC14" s="70" t="str">
        <f t="shared" si="50"/>
        <v>-</v>
      </c>
      <c r="AD14" s="70" t="str">
        <f t="shared" si="50"/>
        <v>-</v>
      </c>
      <c r="AE14" s="635" t="str">
        <f t="shared" si="50"/>
        <v>X</v>
      </c>
      <c r="AF14" s="38"/>
      <c r="AG14" s="70" t="s">
        <v>47</v>
      </c>
      <c r="AH14" s="70" t="s">
        <v>47</v>
      </c>
      <c r="AI14" s="38"/>
      <c r="AJ14" s="13" t="str">
        <f t="shared" si="5"/>
        <v>/rsm:CrossIndustryInvoice/rsm:ExchangedDocument</v>
      </c>
      <c r="AK14" s="13" t="str">
        <f t="shared" si="6"/>
        <v>/ram:Name</v>
      </c>
      <c r="AL14" s="14">
        <f>COUNTIFS(R$4:R14,AJ14)</f>
        <v>1</v>
      </c>
      <c r="AM14" s="59"/>
      <c r="AN14" s="86" t="str">
        <f t="shared" si="26"/>
        <v>EDC</v>
      </c>
      <c r="AO14" s="61" t="str">
        <f t="shared" si="7"/>
        <v>BT-X-2</v>
      </c>
      <c r="AP14" s="282" t="str">
        <f t="shared" si="27"/>
        <v/>
      </c>
      <c r="AQ14" s="62">
        <f t="shared" si="8"/>
        <v>2</v>
      </c>
      <c r="AR14" s="62" t="str">
        <f t="shared" si="9"/>
        <v>0..1</v>
      </c>
      <c r="AS14" s="64" t="s">
        <v>121</v>
      </c>
      <c r="AT14" s="64" t="s">
        <v>18158</v>
      </c>
      <c r="AU14" s="65"/>
      <c r="AV14" s="65"/>
      <c r="AW14" s="65"/>
      <c r="AX14" s="64"/>
      <c r="AY14" s="66" t="str">
        <f t="shared" si="10"/>
        <v>0..1</v>
      </c>
      <c r="AZ14" s="66" t="str">
        <f t="shared" si="11"/>
        <v>0..1</v>
      </c>
      <c r="BA14" s="6" t="str">
        <f t="shared" si="12"/>
        <v>/rsm:CrossIndustryInvoice
/rsm:ExchangedDocument
/ram:Name</v>
      </c>
      <c r="BB14" s="67" t="str">
        <f t="shared" si="28"/>
        <v>/rsm:CrossIndustryInvoice/rsm:ExchangedDocument/ram:Name</v>
      </c>
      <c r="BC14" s="66" t="str">
        <f t="shared" si="29"/>
        <v>T</v>
      </c>
      <c r="BD14" s="68" t="str">
        <f t="shared" si="30"/>
        <v>E</v>
      </c>
      <c r="BE14" s="62" t="str">
        <f t="shared" si="31"/>
        <v>0..n</v>
      </c>
      <c r="BF14" s="66" t="str">
        <f t="shared" si="32"/>
        <v/>
      </c>
      <c r="BG14" s="249" t="str">
        <f t="shared" si="33"/>
        <v/>
      </c>
      <c r="BH14" s="7"/>
      <c r="BI14" s="634" t="str">
        <f t="shared" si="34"/>
        <v>-</v>
      </c>
      <c r="BJ14" s="70" t="str">
        <f t="shared" si="35"/>
        <v>-</v>
      </c>
      <c r="BK14" s="70" t="str">
        <f t="shared" si="36"/>
        <v>-</v>
      </c>
      <c r="BL14" s="70" t="str">
        <f t="shared" si="37"/>
        <v>-</v>
      </c>
      <c r="BM14" s="70" t="str">
        <f t="shared" si="38"/>
        <v>-</v>
      </c>
      <c r="BN14" s="70" t="str">
        <f t="shared" si="39"/>
        <v>-</v>
      </c>
      <c r="BO14" s="635" t="str">
        <f t="shared" si="40"/>
        <v>X</v>
      </c>
      <c r="BP14" s="7"/>
      <c r="BQ14" s="70" t="str">
        <f t="shared" si="41"/>
        <v>EXTENDED</v>
      </c>
      <c r="BR14" s="70" t="str">
        <f t="shared" si="42"/>
        <v>EXTENDED</v>
      </c>
      <c r="BS14" s="15"/>
      <c r="BT14" s="57" t="s">
        <v>18642</v>
      </c>
    </row>
    <row r="15" spans="1:72" s="11" customFormat="1" ht="150" x14ac:dyDescent="0.2">
      <c r="A15" s="45" t="str">
        <f t="shared" si="22"/>
        <v>YES</v>
      </c>
      <c r="B15" s="45"/>
      <c r="C15" s="45"/>
      <c r="D15" s="84" t="s">
        <v>30</v>
      </c>
      <c r="E15" s="85" t="s">
        <v>122</v>
      </c>
      <c r="F15" s="286" t="s">
        <v>122</v>
      </c>
      <c r="G15" s="66">
        <f t="shared" si="2"/>
        <v>2</v>
      </c>
      <c r="H15" s="66" t="s">
        <v>32</v>
      </c>
      <c r="I15" s="64" t="s">
        <v>123</v>
      </c>
      <c r="J15" s="64" t="s">
        <v>124</v>
      </c>
      <c r="K15" s="65" t="s">
        <v>17184</v>
      </c>
      <c r="L15" s="65" t="s">
        <v>126</v>
      </c>
      <c r="M15" s="65" t="s">
        <v>127</v>
      </c>
      <c r="N15" s="64" t="s">
        <v>128</v>
      </c>
      <c r="O15" s="66" t="s">
        <v>32</v>
      </c>
      <c r="P15" s="66" t="str">
        <f t="shared" si="23"/>
        <v>1..1</v>
      </c>
      <c r="Q15" s="2" t="s">
        <v>129</v>
      </c>
      <c r="R15" s="75" t="s">
        <v>130</v>
      </c>
      <c r="S15" s="66" t="s">
        <v>131</v>
      </c>
      <c r="T15" s="68" t="str">
        <f t="shared" si="24"/>
        <v>E</v>
      </c>
      <c r="U15" s="66" t="s">
        <v>42</v>
      </c>
      <c r="V15" s="66" t="s">
        <v>132</v>
      </c>
      <c r="W15" s="249" t="s">
        <v>35</v>
      </c>
      <c r="X15" s="38"/>
      <c r="Y15" s="636" t="str">
        <f t="shared" si="3"/>
        <v>X</v>
      </c>
      <c r="Z15" s="68" t="str">
        <f t="shared" ref="Z15:AE15" si="51">IF(Y15="X","X",IF($AH15=Z$4,"X","-"))</f>
        <v>X</v>
      </c>
      <c r="AA15" s="68" t="str">
        <f t="shared" si="51"/>
        <v>X</v>
      </c>
      <c r="AB15" s="68" t="str">
        <f t="shared" si="51"/>
        <v>X</v>
      </c>
      <c r="AC15" s="68" t="str">
        <f t="shared" si="51"/>
        <v>X</v>
      </c>
      <c r="AD15" s="68" t="str">
        <f t="shared" si="51"/>
        <v>X</v>
      </c>
      <c r="AE15" s="637" t="str">
        <f t="shared" si="51"/>
        <v>X</v>
      </c>
      <c r="AF15" s="38"/>
      <c r="AG15" s="68" t="s">
        <v>39</v>
      </c>
      <c r="AH15" s="68" t="s">
        <v>39</v>
      </c>
      <c r="AI15" s="38"/>
      <c r="AJ15" s="13" t="str">
        <f t="shared" si="5"/>
        <v>/rsm:CrossIndustryInvoice/rsm:ExchangedDocument</v>
      </c>
      <c r="AK15" s="13" t="str">
        <f t="shared" si="6"/>
        <v>/ram:TypeCode</v>
      </c>
      <c r="AL15" s="14">
        <f>COUNTIFS(R$4:R15,AJ15)</f>
        <v>1</v>
      </c>
      <c r="AM15" s="59"/>
      <c r="AN15" s="84" t="str">
        <f t="shared" si="26"/>
        <v>EDC</v>
      </c>
      <c r="AO15" s="85" t="str">
        <f t="shared" si="7"/>
        <v>BT-3</v>
      </c>
      <c r="AP15" s="286" t="str">
        <f t="shared" si="27"/>
        <v>BT-3</v>
      </c>
      <c r="AQ15" s="66">
        <f t="shared" si="8"/>
        <v>2</v>
      </c>
      <c r="AR15" s="66" t="str">
        <f t="shared" si="9"/>
        <v>1..1</v>
      </c>
      <c r="AS15" s="64" t="s">
        <v>133</v>
      </c>
      <c r="AT15" s="64" t="s">
        <v>134</v>
      </c>
      <c r="AU15" s="65" t="s">
        <v>135</v>
      </c>
      <c r="AV15" s="65" t="s">
        <v>136</v>
      </c>
      <c r="AW15" s="65" t="s">
        <v>137</v>
      </c>
      <c r="AX15" s="64" t="s">
        <v>128</v>
      </c>
      <c r="AY15" s="66" t="str">
        <f t="shared" si="10"/>
        <v>1..1</v>
      </c>
      <c r="AZ15" s="66" t="str">
        <f t="shared" si="11"/>
        <v>1..1</v>
      </c>
      <c r="BA15" s="2" t="str">
        <f t="shared" si="12"/>
        <v>/rsm:CrossIndustryInvoice
/rsm:ExchangedDocument
/ram:TypeCode</v>
      </c>
      <c r="BB15" s="75" t="str">
        <f t="shared" si="28"/>
        <v>/rsm:CrossIndustryInvoice/rsm:ExchangedDocument/ram:TypeCode</v>
      </c>
      <c r="BC15" s="66" t="str">
        <f t="shared" si="29"/>
        <v>C</v>
      </c>
      <c r="BD15" s="68" t="str">
        <f t="shared" si="30"/>
        <v>E</v>
      </c>
      <c r="BE15" s="66" t="str">
        <f t="shared" si="31"/>
        <v>0..1</v>
      </c>
      <c r="BF15" s="66" t="str">
        <f t="shared" si="32"/>
        <v>CAR-2</v>
      </c>
      <c r="BG15" s="249" t="str">
        <f t="shared" si="33"/>
        <v/>
      </c>
      <c r="BH15" s="7"/>
      <c r="BI15" s="636" t="str">
        <f t="shared" si="34"/>
        <v>X</v>
      </c>
      <c r="BJ15" s="68" t="str">
        <f t="shared" si="35"/>
        <v>X</v>
      </c>
      <c r="BK15" s="68" t="str">
        <f t="shared" si="36"/>
        <v>X</v>
      </c>
      <c r="BL15" s="68" t="str">
        <f t="shared" si="37"/>
        <v>X</v>
      </c>
      <c r="BM15" s="68" t="str">
        <f t="shared" si="38"/>
        <v>X</v>
      </c>
      <c r="BN15" s="68" t="str">
        <f t="shared" si="39"/>
        <v>X</v>
      </c>
      <c r="BO15" s="637" t="str">
        <f t="shared" si="40"/>
        <v>X</v>
      </c>
      <c r="BP15" s="7"/>
      <c r="BQ15" s="68" t="str">
        <f t="shared" si="41"/>
        <v>MINIMUM</v>
      </c>
      <c r="BR15" s="68" t="str">
        <f t="shared" si="42"/>
        <v>MINIMUM</v>
      </c>
      <c r="BS15" s="15"/>
      <c r="BT15" s="57" t="s">
        <v>18642</v>
      </c>
    </row>
    <row r="16" spans="1:72" s="11" customFormat="1" ht="96" x14ac:dyDescent="0.2">
      <c r="A16" s="45" t="str">
        <f t="shared" si="22"/>
        <v>NO</v>
      </c>
      <c r="B16" s="45"/>
      <c r="C16" s="45"/>
      <c r="D16" s="78" t="s">
        <v>30</v>
      </c>
      <c r="E16" s="87" t="s">
        <v>138</v>
      </c>
      <c r="F16" s="287"/>
      <c r="G16" s="88">
        <f t="shared" si="2"/>
        <v>2</v>
      </c>
      <c r="H16" s="88" t="s">
        <v>32</v>
      </c>
      <c r="I16" s="89" t="s">
        <v>139</v>
      </c>
      <c r="J16" s="90" t="s">
        <v>145</v>
      </c>
      <c r="K16" s="91"/>
      <c r="L16" s="91"/>
      <c r="M16" s="91"/>
      <c r="N16" s="90" t="s">
        <v>148</v>
      </c>
      <c r="O16" s="88" t="s">
        <v>32</v>
      </c>
      <c r="P16" s="88" t="str">
        <f t="shared" si="23"/>
        <v>1..1</v>
      </c>
      <c r="Q16" s="92" t="s">
        <v>140</v>
      </c>
      <c r="R16" s="93" t="s">
        <v>141</v>
      </c>
      <c r="S16" s="88" t="s">
        <v>151</v>
      </c>
      <c r="T16" s="94" t="str">
        <f t="shared" si="24"/>
        <v/>
      </c>
      <c r="U16" s="88" t="s">
        <v>32</v>
      </c>
      <c r="V16" s="88"/>
      <c r="W16" s="673"/>
      <c r="X16" s="38"/>
      <c r="Y16" s="640" t="str">
        <f t="shared" si="3"/>
        <v>X</v>
      </c>
      <c r="Z16" s="94" t="str">
        <f t="shared" ref="Z16:AE16" si="52">IF(Y16="X","X",IF($AH16=Z$4,"X","-"))</f>
        <v>X</v>
      </c>
      <c r="AA16" s="94" t="str">
        <f t="shared" si="52"/>
        <v>X</v>
      </c>
      <c r="AB16" s="94" t="str">
        <f t="shared" si="52"/>
        <v>X</v>
      </c>
      <c r="AC16" s="94" t="str">
        <f t="shared" si="52"/>
        <v>X</v>
      </c>
      <c r="AD16" s="94" t="str">
        <f t="shared" si="52"/>
        <v>X</v>
      </c>
      <c r="AE16" s="641" t="str">
        <f t="shared" si="52"/>
        <v>X</v>
      </c>
      <c r="AF16" s="38"/>
      <c r="AG16" s="94" t="s">
        <v>39</v>
      </c>
      <c r="AH16" s="94" t="s">
        <v>39</v>
      </c>
      <c r="AI16" s="38"/>
      <c r="AJ16" s="13" t="str">
        <f t="shared" si="5"/>
        <v>/rsm:CrossIndustryInvoice/rsm:ExchangedDocument</v>
      </c>
      <c r="AK16" s="13" t="str">
        <f t="shared" si="6"/>
        <v>/ram:IssueDateTime</v>
      </c>
      <c r="AL16" s="14">
        <f>COUNTIFS(R$4:R16,AJ16)</f>
        <v>1</v>
      </c>
      <c r="AM16" s="59"/>
      <c r="AN16" s="78" t="str">
        <f t="shared" si="26"/>
        <v>EDC</v>
      </c>
      <c r="AO16" s="87" t="str">
        <f t="shared" si="7"/>
        <v>BT-2-00</v>
      </c>
      <c r="AP16" s="287" t="str">
        <f t="shared" si="27"/>
        <v/>
      </c>
      <c r="AQ16" s="88">
        <f t="shared" si="8"/>
        <v>2</v>
      </c>
      <c r="AR16" s="88" t="str">
        <f t="shared" si="9"/>
        <v>1..1</v>
      </c>
      <c r="AS16" s="89" t="s">
        <v>142</v>
      </c>
      <c r="AT16" s="90"/>
      <c r="AU16" s="91"/>
      <c r="AV16" s="91"/>
      <c r="AW16" s="91" t="s">
        <v>35</v>
      </c>
      <c r="AX16" s="90" t="s">
        <v>148</v>
      </c>
      <c r="AY16" s="88" t="str">
        <f t="shared" si="10"/>
        <v>1..1</v>
      </c>
      <c r="AZ16" s="88" t="str">
        <f t="shared" si="11"/>
        <v>1..1</v>
      </c>
      <c r="BA16" s="92" t="str">
        <f t="shared" si="12"/>
        <v>/rsm:CrossIndustryInvoice
/rsm:ExchangedDocument
/ram:IssueDateTime</v>
      </c>
      <c r="BB16" s="93" t="str">
        <f t="shared" si="28"/>
        <v>/rsm:CrossIndustryInvoice/rsm:ExchangedDocument/ram:IssueDateTime</v>
      </c>
      <c r="BC16" s="88" t="str">
        <f t="shared" si="29"/>
        <v>D</v>
      </c>
      <c r="BD16" s="94" t="str">
        <f t="shared" si="30"/>
        <v/>
      </c>
      <c r="BE16" s="88" t="str">
        <f t="shared" si="31"/>
        <v>1..1</v>
      </c>
      <c r="BF16" s="88" t="str">
        <f t="shared" si="32"/>
        <v/>
      </c>
      <c r="BG16" s="673" t="str">
        <f t="shared" si="33"/>
        <v/>
      </c>
      <c r="BH16" s="7"/>
      <c r="BI16" s="640" t="str">
        <f t="shared" si="34"/>
        <v>X</v>
      </c>
      <c r="BJ16" s="94" t="str">
        <f t="shared" si="35"/>
        <v>X</v>
      </c>
      <c r="BK16" s="94" t="str">
        <f t="shared" si="36"/>
        <v>X</v>
      </c>
      <c r="BL16" s="94" t="str">
        <f t="shared" si="37"/>
        <v>X</v>
      </c>
      <c r="BM16" s="94" t="str">
        <f t="shared" si="38"/>
        <v>X</v>
      </c>
      <c r="BN16" s="94" t="str">
        <f t="shared" si="39"/>
        <v>X</v>
      </c>
      <c r="BO16" s="641" t="str">
        <f t="shared" si="40"/>
        <v>X</v>
      </c>
      <c r="BP16" s="7"/>
      <c r="BQ16" s="94" t="str">
        <f t="shared" si="41"/>
        <v>MINIMUM</v>
      </c>
      <c r="BR16" s="94" t="str">
        <f t="shared" si="42"/>
        <v>MINIMUM</v>
      </c>
      <c r="BS16" s="15"/>
      <c r="BT16" s="57" t="s">
        <v>18642</v>
      </c>
    </row>
    <row r="17" spans="1:72" s="11" customFormat="1" ht="96" x14ac:dyDescent="0.2">
      <c r="A17" s="45" t="str">
        <f t="shared" si="22"/>
        <v>YES</v>
      </c>
      <c r="B17" s="45"/>
      <c r="C17" s="45"/>
      <c r="D17" s="84" t="s">
        <v>30</v>
      </c>
      <c r="E17" s="96" t="s">
        <v>143</v>
      </c>
      <c r="F17" s="288" t="s">
        <v>143</v>
      </c>
      <c r="G17" s="66">
        <f t="shared" si="2"/>
        <v>3</v>
      </c>
      <c r="H17" s="66" t="s">
        <v>32</v>
      </c>
      <c r="I17" s="64" t="s">
        <v>144</v>
      </c>
      <c r="J17" s="64" t="s">
        <v>145</v>
      </c>
      <c r="K17" s="65"/>
      <c r="L17" s="65" t="s">
        <v>146</v>
      </c>
      <c r="M17" s="65" t="s">
        <v>147</v>
      </c>
      <c r="N17" s="64" t="s">
        <v>148</v>
      </c>
      <c r="O17" s="66" t="s">
        <v>32</v>
      </c>
      <c r="P17" s="66" t="str">
        <f t="shared" si="23"/>
        <v>1..1</v>
      </c>
      <c r="Q17" s="2" t="s">
        <v>149</v>
      </c>
      <c r="R17" s="75" t="s">
        <v>150</v>
      </c>
      <c r="S17" s="66" t="s">
        <v>151</v>
      </c>
      <c r="T17" s="68" t="str">
        <f t="shared" si="24"/>
        <v>E</v>
      </c>
      <c r="U17" s="66" t="s">
        <v>32</v>
      </c>
      <c r="V17" s="66" t="s">
        <v>35</v>
      </c>
      <c r="W17" s="249" t="s">
        <v>152</v>
      </c>
      <c r="X17" s="38"/>
      <c r="Y17" s="636" t="str">
        <f t="shared" si="3"/>
        <v>X</v>
      </c>
      <c r="Z17" s="68" t="str">
        <f t="shared" ref="Z17:AE17" si="53">IF(Y17="X","X",IF($AH17=Z$4,"X","-"))</f>
        <v>X</v>
      </c>
      <c r="AA17" s="68" t="str">
        <f t="shared" si="53"/>
        <v>X</v>
      </c>
      <c r="AB17" s="68" t="str">
        <f t="shared" si="53"/>
        <v>X</v>
      </c>
      <c r="AC17" s="68" t="str">
        <f t="shared" si="53"/>
        <v>X</v>
      </c>
      <c r="AD17" s="68" t="str">
        <f t="shared" si="53"/>
        <v>X</v>
      </c>
      <c r="AE17" s="637" t="str">
        <f t="shared" si="53"/>
        <v>X</v>
      </c>
      <c r="AF17" s="38"/>
      <c r="AG17" s="68" t="s">
        <v>39</v>
      </c>
      <c r="AH17" s="68" t="s">
        <v>39</v>
      </c>
      <c r="AI17" s="38"/>
      <c r="AJ17" s="13" t="str">
        <f t="shared" si="5"/>
        <v>/rsm:CrossIndustryInvoice/rsm:ExchangedDocument/ram:IssueDateTime</v>
      </c>
      <c r="AK17" s="13" t="str">
        <f t="shared" si="6"/>
        <v>/udt:DateTimeString</v>
      </c>
      <c r="AL17" s="14">
        <f>COUNTIFS(R$4:R17,AJ17)</f>
        <v>1</v>
      </c>
      <c r="AM17" s="59"/>
      <c r="AN17" s="84" t="str">
        <f t="shared" si="26"/>
        <v>EDC</v>
      </c>
      <c r="AO17" s="96" t="str">
        <f t="shared" si="7"/>
        <v>BT-2</v>
      </c>
      <c r="AP17" s="288" t="str">
        <f t="shared" si="27"/>
        <v>BT-2</v>
      </c>
      <c r="AQ17" s="66">
        <f t="shared" si="8"/>
        <v>3</v>
      </c>
      <c r="AR17" s="66" t="str">
        <f t="shared" si="9"/>
        <v>1..1</v>
      </c>
      <c r="AS17" s="64" t="s">
        <v>153</v>
      </c>
      <c r="AT17" s="64" t="s">
        <v>154</v>
      </c>
      <c r="AU17" s="65"/>
      <c r="AV17" s="65" t="s">
        <v>155</v>
      </c>
      <c r="AW17" s="65" t="s">
        <v>156</v>
      </c>
      <c r="AX17" s="64" t="s">
        <v>148</v>
      </c>
      <c r="AY17" s="66" t="str">
        <f t="shared" si="10"/>
        <v>1..1</v>
      </c>
      <c r="AZ17" s="66" t="str">
        <f t="shared" si="11"/>
        <v>1..1</v>
      </c>
      <c r="BA17" s="2" t="str">
        <f t="shared" si="12"/>
        <v>/rsm:CrossIndustryInvoice
/rsm:ExchangedDocument
/ram:IssueDateTime
/udt:DateTimeString</v>
      </c>
      <c r="BB17" s="75" t="str">
        <f t="shared" si="28"/>
        <v>/rsm:CrossIndustryInvoice/rsm:ExchangedDocument/ram:IssueDateTime/udt:DateTimeString</v>
      </c>
      <c r="BC17" s="66" t="str">
        <f t="shared" si="29"/>
        <v>D</v>
      </c>
      <c r="BD17" s="68" t="str">
        <f t="shared" si="30"/>
        <v>E</v>
      </c>
      <c r="BE17" s="66" t="str">
        <f t="shared" si="31"/>
        <v>1..1</v>
      </c>
      <c r="BF17" s="66" t="str">
        <f t="shared" si="32"/>
        <v/>
      </c>
      <c r="BG17" s="249" t="str">
        <f t="shared" si="33"/>
        <v>@format="102"</v>
      </c>
      <c r="BH17" s="7"/>
      <c r="BI17" s="636" t="str">
        <f t="shared" si="34"/>
        <v>X</v>
      </c>
      <c r="BJ17" s="68" t="str">
        <f t="shared" si="35"/>
        <v>X</v>
      </c>
      <c r="BK17" s="68" t="str">
        <f t="shared" si="36"/>
        <v>X</v>
      </c>
      <c r="BL17" s="68" t="str">
        <f t="shared" si="37"/>
        <v>X</v>
      </c>
      <c r="BM17" s="68" t="str">
        <f t="shared" si="38"/>
        <v>X</v>
      </c>
      <c r="BN17" s="68" t="str">
        <f t="shared" si="39"/>
        <v>X</v>
      </c>
      <c r="BO17" s="637" t="str">
        <f t="shared" si="40"/>
        <v>X</v>
      </c>
      <c r="BP17" s="7"/>
      <c r="BQ17" s="68" t="str">
        <f t="shared" si="41"/>
        <v>MINIMUM</v>
      </c>
      <c r="BR17" s="68" t="str">
        <f t="shared" si="42"/>
        <v>MINIMUM</v>
      </c>
      <c r="BS17" s="15"/>
      <c r="BT17" s="57" t="s">
        <v>18642</v>
      </c>
    </row>
    <row r="18" spans="1:72" ht="96" x14ac:dyDescent="0.2">
      <c r="A18" s="45" t="str">
        <f t="shared" si="22"/>
        <v>YES</v>
      </c>
      <c r="B18" s="45"/>
      <c r="C18" s="45"/>
      <c r="D18" s="84" t="s">
        <v>30</v>
      </c>
      <c r="E18" s="96" t="s">
        <v>157</v>
      </c>
      <c r="F18" s="288"/>
      <c r="G18" s="66">
        <f t="shared" si="2"/>
        <v>4</v>
      </c>
      <c r="H18" s="66" t="s">
        <v>32</v>
      </c>
      <c r="I18" s="97" t="s">
        <v>229</v>
      </c>
      <c r="J18" s="64" t="s">
        <v>35</v>
      </c>
      <c r="K18" s="65" t="s">
        <v>160</v>
      </c>
      <c r="L18" s="65"/>
      <c r="M18" s="65" t="s">
        <v>160</v>
      </c>
      <c r="N18" s="64" t="s">
        <v>128</v>
      </c>
      <c r="O18" s="66" t="s">
        <v>32</v>
      </c>
      <c r="P18" s="66" t="str">
        <f t="shared" si="23"/>
        <v>1..1</v>
      </c>
      <c r="Q18" s="2" t="s">
        <v>161</v>
      </c>
      <c r="R18" s="75" t="s">
        <v>162</v>
      </c>
      <c r="S18" s="66" t="s">
        <v>131</v>
      </c>
      <c r="T18" s="68" t="str">
        <f t="shared" si="24"/>
        <v>A</v>
      </c>
      <c r="U18" s="66" t="s">
        <v>42</v>
      </c>
      <c r="V18" s="66" t="s">
        <v>35</v>
      </c>
      <c r="W18" s="249" t="s">
        <v>160</v>
      </c>
      <c r="X18" s="38"/>
      <c r="Y18" s="636" t="str">
        <f t="shared" si="3"/>
        <v>X</v>
      </c>
      <c r="Z18" s="68" t="str">
        <f t="shared" ref="Z18:AE18" si="54">IF(Y18="X","X",IF($AH18=Z$4,"X","-"))</f>
        <v>X</v>
      </c>
      <c r="AA18" s="68" t="str">
        <f t="shared" si="54"/>
        <v>X</v>
      </c>
      <c r="AB18" s="68" t="str">
        <f t="shared" si="54"/>
        <v>X</v>
      </c>
      <c r="AC18" s="68" t="str">
        <f t="shared" si="54"/>
        <v>X</v>
      </c>
      <c r="AD18" s="68" t="str">
        <f t="shared" si="54"/>
        <v>X</v>
      </c>
      <c r="AE18" s="637" t="str">
        <f t="shared" si="54"/>
        <v>X</v>
      </c>
      <c r="AF18" s="38"/>
      <c r="AG18" s="68" t="s">
        <v>39</v>
      </c>
      <c r="AH18" s="68" t="s">
        <v>39</v>
      </c>
      <c r="AI18" s="38"/>
      <c r="AJ18" s="13" t="str">
        <f t="shared" si="5"/>
        <v>/rsm:CrossIndustryInvoice/rsm:ExchangedDocument/ram:IssueDateTime/udt:DateTimeString</v>
      </c>
      <c r="AK18" s="13" t="str">
        <f t="shared" si="6"/>
        <v>/@format</v>
      </c>
      <c r="AL18" s="14">
        <f>COUNTIFS(R$4:R18,AJ18)</f>
        <v>1</v>
      </c>
      <c r="AM18" s="59"/>
      <c r="AN18" s="84" t="str">
        <f t="shared" si="26"/>
        <v>EDC</v>
      </c>
      <c r="AO18" s="96" t="str">
        <f t="shared" si="7"/>
        <v>BT-2-0</v>
      </c>
      <c r="AP18" s="288" t="str">
        <f t="shared" si="27"/>
        <v/>
      </c>
      <c r="AQ18" s="66">
        <f t="shared" si="8"/>
        <v>4</v>
      </c>
      <c r="AR18" s="66" t="str">
        <f t="shared" si="9"/>
        <v>1..1</v>
      </c>
      <c r="AS18" s="97" t="s">
        <v>164</v>
      </c>
      <c r="AT18" s="64" t="s">
        <v>35</v>
      </c>
      <c r="AU18" s="65" t="s">
        <v>18166</v>
      </c>
      <c r="AV18" s="65"/>
      <c r="AW18" s="65" t="s">
        <v>166</v>
      </c>
      <c r="AX18" s="64" t="s">
        <v>128</v>
      </c>
      <c r="AY18" s="66" t="str">
        <f t="shared" si="10"/>
        <v>1..1</v>
      </c>
      <c r="AZ18" s="66" t="str">
        <f t="shared" si="11"/>
        <v>1..1</v>
      </c>
      <c r="BA18" s="2" t="str">
        <f t="shared" si="12"/>
        <v>/rsm:CrossIndustryInvoice
/rsm:ExchangedDocument
/ram:IssueDateTime
/udt:DateTimeString
/@format</v>
      </c>
      <c r="BB18" s="75" t="str">
        <f t="shared" si="28"/>
        <v>/rsm:CrossIndustryInvoice/rsm:ExchangedDocument/ram:IssueDateTime/udt:DateTimeString/@format</v>
      </c>
      <c r="BC18" s="66" t="str">
        <f t="shared" si="29"/>
        <v>C</v>
      </c>
      <c r="BD18" s="68" t="str">
        <f t="shared" si="30"/>
        <v>A</v>
      </c>
      <c r="BE18" s="66" t="str">
        <f t="shared" si="31"/>
        <v>0..1</v>
      </c>
      <c r="BF18" s="66" t="str">
        <f t="shared" si="32"/>
        <v/>
      </c>
      <c r="BG18" s="249" t="str">
        <f t="shared" si="33"/>
        <v>Only value "102"</v>
      </c>
      <c r="BH18" s="7"/>
      <c r="BI18" s="636" t="str">
        <f t="shared" si="34"/>
        <v>X</v>
      </c>
      <c r="BJ18" s="68" t="str">
        <f t="shared" si="35"/>
        <v>X</v>
      </c>
      <c r="BK18" s="68" t="str">
        <f t="shared" si="36"/>
        <v>X</v>
      </c>
      <c r="BL18" s="68" t="str">
        <f t="shared" si="37"/>
        <v>X</v>
      </c>
      <c r="BM18" s="68" t="str">
        <f t="shared" si="38"/>
        <v>X</v>
      </c>
      <c r="BN18" s="68" t="str">
        <f t="shared" si="39"/>
        <v>X</v>
      </c>
      <c r="BO18" s="637" t="str">
        <f t="shared" si="40"/>
        <v>X</v>
      </c>
      <c r="BP18" s="7"/>
      <c r="BQ18" s="68" t="str">
        <f t="shared" si="41"/>
        <v>MINIMUM</v>
      </c>
      <c r="BR18" s="68" t="str">
        <f t="shared" si="42"/>
        <v>MINIMUM</v>
      </c>
      <c r="BS18" s="15"/>
      <c r="BT18" s="57" t="s">
        <v>18642</v>
      </c>
    </row>
    <row r="19" spans="1:72" ht="96" x14ac:dyDescent="0.2">
      <c r="A19" s="45" t="str">
        <f t="shared" si="22"/>
        <v>NO</v>
      </c>
      <c r="B19" s="45"/>
      <c r="C19" s="45"/>
      <c r="D19" s="98" t="s">
        <v>30</v>
      </c>
      <c r="E19" s="99" t="s">
        <v>5137</v>
      </c>
      <c r="F19" s="289"/>
      <c r="G19" s="100">
        <f t="shared" si="2"/>
        <v>2</v>
      </c>
      <c r="H19" s="100" t="s">
        <v>42</v>
      </c>
      <c r="I19" s="101" t="s">
        <v>167</v>
      </c>
      <c r="J19" s="90" t="s">
        <v>17067</v>
      </c>
      <c r="K19" s="91" t="s">
        <v>17068</v>
      </c>
      <c r="L19" s="91"/>
      <c r="M19" s="91"/>
      <c r="N19" s="90"/>
      <c r="O19" s="88" t="s">
        <v>42</v>
      </c>
      <c r="P19" s="88" t="str">
        <f t="shared" si="23"/>
        <v>0..1</v>
      </c>
      <c r="Q19" s="102" t="s">
        <v>168</v>
      </c>
      <c r="R19" s="103" t="s">
        <v>169</v>
      </c>
      <c r="S19" s="88"/>
      <c r="T19" s="94" t="str">
        <f t="shared" si="24"/>
        <v/>
      </c>
      <c r="U19" s="100" t="s">
        <v>42</v>
      </c>
      <c r="V19" s="88"/>
      <c r="W19" s="673"/>
      <c r="X19" s="38"/>
      <c r="Y19" s="642" t="str">
        <f t="shared" si="3"/>
        <v>-</v>
      </c>
      <c r="Z19" s="104" t="str">
        <f t="shared" ref="Z19:AE19" si="55">IF(Y19="X","X",IF($AH19=Z$4,"X","-"))</f>
        <v>-</v>
      </c>
      <c r="AA19" s="104" t="str">
        <f t="shared" si="55"/>
        <v>-</v>
      </c>
      <c r="AB19" s="104" t="str">
        <f t="shared" si="55"/>
        <v>-</v>
      </c>
      <c r="AC19" s="104" t="str">
        <f t="shared" si="55"/>
        <v>-</v>
      </c>
      <c r="AD19" s="104" t="str">
        <f t="shared" si="55"/>
        <v>-</v>
      </c>
      <c r="AE19" s="643" t="str">
        <f t="shared" si="55"/>
        <v>X</v>
      </c>
      <c r="AF19" s="38"/>
      <c r="AG19" s="104" t="s">
        <v>47</v>
      </c>
      <c r="AH19" s="104" t="s">
        <v>47</v>
      </c>
      <c r="AI19" s="38"/>
      <c r="AJ19" s="13" t="str">
        <f t="shared" si="5"/>
        <v>/rsm:CrossIndustryInvoice/rsm:ExchangedDocument</v>
      </c>
      <c r="AK19" s="13" t="str">
        <f t="shared" si="6"/>
        <v>/ram:CopyIndicator</v>
      </c>
      <c r="AL19" s="14">
        <f>COUNTIFS(R$4:R19,AJ19)</f>
        <v>1</v>
      </c>
      <c r="AM19" s="59"/>
      <c r="AN19" s="98" t="str">
        <f t="shared" si="26"/>
        <v>EDC</v>
      </c>
      <c r="AO19" s="99" t="str">
        <f t="shared" si="7"/>
        <v>BT-X-3-00</v>
      </c>
      <c r="AP19" s="289" t="str">
        <f t="shared" si="27"/>
        <v/>
      </c>
      <c r="AQ19" s="100">
        <f t="shared" si="8"/>
        <v>2</v>
      </c>
      <c r="AR19" s="100" t="str">
        <f t="shared" si="9"/>
        <v>0..1</v>
      </c>
      <c r="AS19" s="101" t="s">
        <v>18159</v>
      </c>
      <c r="AT19" s="90" t="s">
        <v>18161</v>
      </c>
      <c r="AU19" s="91" t="s">
        <v>18167</v>
      </c>
      <c r="AV19" s="91"/>
      <c r="AW19" s="91"/>
      <c r="AX19" s="90"/>
      <c r="AY19" s="88" t="str">
        <f t="shared" si="10"/>
        <v>0..1</v>
      </c>
      <c r="AZ19" s="88" t="str">
        <f t="shared" si="11"/>
        <v>0..1</v>
      </c>
      <c r="BA19" s="102" t="str">
        <f t="shared" si="12"/>
        <v>/rsm:CrossIndustryInvoice
/rsm:ExchangedDocument
/ram:CopyIndicator</v>
      </c>
      <c r="BB19" s="103" t="str">
        <f t="shared" si="28"/>
        <v>/rsm:CrossIndustryInvoice/rsm:ExchangedDocument/ram:CopyIndicator</v>
      </c>
      <c r="BC19" s="88" t="str">
        <f t="shared" si="29"/>
        <v/>
      </c>
      <c r="BD19" s="94" t="str">
        <f t="shared" si="30"/>
        <v/>
      </c>
      <c r="BE19" s="100" t="str">
        <f t="shared" si="31"/>
        <v>0..1</v>
      </c>
      <c r="BF19" s="88" t="str">
        <f t="shared" si="32"/>
        <v/>
      </c>
      <c r="BG19" s="673" t="str">
        <f t="shared" si="33"/>
        <v/>
      </c>
      <c r="BH19" s="7"/>
      <c r="BI19" s="642" t="str">
        <f t="shared" si="34"/>
        <v>-</v>
      </c>
      <c r="BJ19" s="104" t="str">
        <f t="shared" si="35"/>
        <v>-</v>
      </c>
      <c r="BK19" s="104" t="str">
        <f t="shared" si="36"/>
        <v>-</v>
      </c>
      <c r="BL19" s="104" t="str">
        <f t="shared" si="37"/>
        <v>-</v>
      </c>
      <c r="BM19" s="104" t="str">
        <f t="shared" si="38"/>
        <v>-</v>
      </c>
      <c r="BN19" s="104" t="str">
        <f t="shared" si="39"/>
        <v>-</v>
      </c>
      <c r="BO19" s="643" t="str">
        <f t="shared" si="40"/>
        <v>X</v>
      </c>
      <c r="BP19" s="7"/>
      <c r="BQ19" s="104" t="str">
        <f t="shared" si="41"/>
        <v>EXTENDED</v>
      </c>
      <c r="BR19" s="104" t="str">
        <f t="shared" si="42"/>
        <v>EXTENDED</v>
      </c>
      <c r="BS19" s="15"/>
      <c r="BT19" s="57" t="s">
        <v>18642</v>
      </c>
    </row>
    <row r="20" spans="1:72" ht="96" x14ac:dyDescent="0.2">
      <c r="A20" s="45" t="str">
        <f t="shared" si="22"/>
        <v>YES</v>
      </c>
      <c r="B20" s="45"/>
      <c r="C20" s="45"/>
      <c r="D20" s="86" t="s">
        <v>30</v>
      </c>
      <c r="E20" s="61" t="s">
        <v>5138</v>
      </c>
      <c r="F20" s="282"/>
      <c r="G20" s="62">
        <f t="shared" si="2"/>
        <v>3</v>
      </c>
      <c r="H20" s="62" t="s">
        <v>32</v>
      </c>
      <c r="I20" s="64" t="s">
        <v>17069</v>
      </c>
      <c r="J20" s="64" t="s">
        <v>171</v>
      </c>
      <c r="K20" s="65"/>
      <c r="L20" s="65" t="s">
        <v>172</v>
      </c>
      <c r="M20" s="65"/>
      <c r="N20" s="64" t="s">
        <v>50</v>
      </c>
      <c r="O20" s="66" t="s">
        <v>32</v>
      </c>
      <c r="P20" s="66" t="str">
        <f t="shared" si="23"/>
        <v>1..1</v>
      </c>
      <c r="Q20" s="6" t="s">
        <v>173</v>
      </c>
      <c r="R20" s="67" t="s">
        <v>174</v>
      </c>
      <c r="S20" s="66" t="s">
        <v>10319</v>
      </c>
      <c r="T20" s="68" t="str">
        <f t="shared" si="24"/>
        <v>E</v>
      </c>
      <c r="U20" s="62" t="s">
        <v>32</v>
      </c>
      <c r="V20" s="66"/>
      <c r="W20" s="249"/>
      <c r="X20" s="38"/>
      <c r="Y20" s="634" t="str">
        <f t="shared" si="3"/>
        <v>-</v>
      </c>
      <c r="Z20" s="70" t="str">
        <f t="shared" ref="Z20:AE20" si="56">IF(Y20="X","X",IF($AH20=Z$4,"X","-"))</f>
        <v>-</v>
      </c>
      <c r="AA20" s="70" t="str">
        <f t="shared" si="56"/>
        <v>-</v>
      </c>
      <c r="AB20" s="70" t="str">
        <f t="shared" si="56"/>
        <v>-</v>
      </c>
      <c r="AC20" s="70" t="str">
        <f t="shared" si="56"/>
        <v>-</v>
      </c>
      <c r="AD20" s="70" t="str">
        <f t="shared" si="56"/>
        <v>-</v>
      </c>
      <c r="AE20" s="635" t="str">
        <f t="shared" si="56"/>
        <v>X</v>
      </c>
      <c r="AF20" s="38"/>
      <c r="AG20" s="70" t="s">
        <v>47</v>
      </c>
      <c r="AH20" s="70" t="s">
        <v>47</v>
      </c>
      <c r="AI20" s="38"/>
      <c r="AJ20" s="13" t="str">
        <f t="shared" si="5"/>
        <v>/rsm:CrossIndustryInvoice/rsm:ExchangedDocument/ram:CopyIndicator</v>
      </c>
      <c r="AK20" s="13" t="str">
        <f t="shared" si="6"/>
        <v>/udt:Indicator</v>
      </c>
      <c r="AL20" s="14">
        <f>COUNTIFS(R$4:R20,AJ20)</f>
        <v>1</v>
      </c>
      <c r="AM20" s="59"/>
      <c r="AN20" s="86" t="str">
        <f t="shared" si="26"/>
        <v>EDC</v>
      </c>
      <c r="AO20" s="61" t="str">
        <f t="shared" si="7"/>
        <v>BT-X-3</v>
      </c>
      <c r="AP20" s="282" t="str">
        <f t="shared" si="27"/>
        <v/>
      </c>
      <c r="AQ20" s="62">
        <f t="shared" si="8"/>
        <v>3</v>
      </c>
      <c r="AR20" s="62" t="str">
        <f t="shared" si="9"/>
        <v>1..1</v>
      </c>
      <c r="AS20" s="64" t="s">
        <v>18160</v>
      </c>
      <c r="AT20" s="64"/>
      <c r="AU20" s="65"/>
      <c r="AV20" s="65"/>
      <c r="AW20" s="65"/>
      <c r="AX20" s="64" t="s">
        <v>18319</v>
      </c>
      <c r="AY20" s="66" t="str">
        <f t="shared" si="10"/>
        <v>1..1</v>
      </c>
      <c r="AZ20" s="66" t="str">
        <f t="shared" si="11"/>
        <v>1..1</v>
      </c>
      <c r="BA20" s="6" t="str">
        <f t="shared" si="12"/>
        <v>/rsm:CrossIndustryInvoice
/rsm:ExchangedDocument
/ram:CopyIndicator
/udt:Indicator</v>
      </c>
      <c r="BB20" s="67" t="str">
        <f t="shared" si="28"/>
        <v>/rsm:CrossIndustryInvoice/rsm:ExchangedDocument/ram:CopyIndicator/udt:Indicator</v>
      </c>
      <c r="BC20" s="66" t="str">
        <f t="shared" si="29"/>
        <v>XI</v>
      </c>
      <c r="BD20" s="68" t="str">
        <f t="shared" si="30"/>
        <v>E</v>
      </c>
      <c r="BE20" s="62" t="str">
        <f t="shared" si="31"/>
        <v>1..1</v>
      </c>
      <c r="BF20" s="66" t="str">
        <f t="shared" si="32"/>
        <v/>
      </c>
      <c r="BG20" s="249" t="str">
        <f t="shared" si="33"/>
        <v/>
      </c>
      <c r="BH20" s="7"/>
      <c r="BI20" s="634" t="str">
        <f t="shared" si="34"/>
        <v>-</v>
      </c>
      <c r="BJ20" s="70" t="str">
        <f t="shared" si="35"/>
        <v>-</v>
      </c>
      <c r="BK20" s="70" t="str">
        <f t="shared" si="36"/>
        <v>-</v>
      </c>
      <c r="BL20" s="70" t="str">
        <f t="shared" si="37"/>
        <v>-</v>
      </c>
      <c r="BM20" s="70" t="str">
        <f t="shared" si="38"/>
        <v>-</v>
      </c>
      <c r="BN20" s="70" t="str">
        <f t="shared" si="39"/>
        <v>-</v>
      </c>
      <c r="BO20" s="635" t="str">
        <f t="shared" si="40"/>
        <v>X</v>
      </c>
      <c r="BP20" s="7"/>
      <c r="BQ20" s="70" t="str">
        <f t="shared" si="41"/>
        <v>EXTENDED</v>
      </c>
      <c r="BR20" s="70" t="str">
        <f t="shared" si="42"/>
        <v>EXTENDED</v>
      </c>
      <c r="BS20" s="15"/>
      <c r="BT20" s="57" t="s">
        <v>18642</v>
      </c>
    </row>
    <row r="21" spans="1:72" ht="96" x14ac:dyDescent="0.2">
      <c r="A21" s="45" t="str">
        <f t="shared" si="22"/>
        <v>YES</v>
      </c>
      <c r="B21" s="340" t="s">
        <v>18689</v>
      </c>
      <c r="C21" s="742"/>
      <c r="D21" s="86" t="s">
        <v>30</v>
      </c>
      <c r="E21" s="61" t="s">
        <v>5139</v>
      </c>
      <c r="F21" s="282"/>
      <c r="G21" s="62">
        <f t="shared" si="2"/>
        <v>2</v>
      </c>
      <c r="H21" s="62" t="s">
        <v>42</v>
      </c>
      <c r="I21" s="64" t="s">
        <v>17070</v>
      </c>
      <c r="J21" s="64" t="s">
        <v>17071</v>
      </c>
      <c r="K21" s="65" t="s">
        <v>17072</v>
      </c>
      <c r="L21" s="65"/>
      <c r="M21" s="65"/>
      <c r="N21" s="64" t="s">
        <v>128</v>
      </c>
      <c r="O21" s="66" t="s">
        <v>42</v>
      </c>
      <c r="P21" s="66" t="str">
        <f t="shared" si="23"/>
        <v>0..1</v>
      </c>
      <c r="Q21" s="6" t="s">
        <v>177</v>
      </c>
      <c r="R21" s="67" t="s">
        <v>178</v>
      </c>
      <c r="S21" s="66" t="s">
        <v>131</v>
      </c>
      <c r="T21" s="68" t="str">
        <f t="shared" si="24"/>
        <v>E</v>
      </c>
      <c r="U21" s="62" t="s">
        <v>62</v>
      </c>
      <c r="V21" s="66"/>
      <c r="W21" s="249"/>
      <c r="X21" s="38"/>
      <c r="Y21" s="634" t="str">
        <f t="shared" si="3"/>
        <v>-</v>
      </c>
      <c r="Z21" s="70" t="str">
        <f t="shared" ref="Z21:AE21" si="57">IF(Y21="X","X",IF($AH21=Z$4,"X","-"))</f>
        <v>-</v>
      </c>
      <c r="AA21" s="70" t="str">
        <f t="shared" si="57"/>
        <v>-</v>
      </c>
      <c r="AB21" s="70" t="str">
        <f t="shared" si="57"/>
        <v>-</v>
      </c>
      <c r="AC21" s="70" t="str">
        <f t="shared" si="57"/>
        <v>-</v>
      </c>
      <c r="AD21" s="70" t="str">
        <f t="shared" si="57"/>
        <v>-</v>
      </c>
      <c r="AE21" s="635" t="str">
        <f t="shared" si="57"/>
        <v>X</v>
      </c>
      <c r="AF21" s="38"/>
      <c r="AG21" s="70" t="s">
        <v>47</v>
      </c>
      <c r="AH21" s="70" t="s">
        <v>47</v>
      </c>
      <c r="AI21" s="38"/>
      <c r="AJ21" s="13" t="str">
        <f t="shared" si="5"/>
        <v>/rsm:CrossIndustryInvoice/rsm:ExchangedDocument</v>
      </c>
      <c r="AK21" s="13" t="str">
        <f t="shared" si="6"/>
        <v>/ram:LanguageID</v>
      </c>
      <c r="AL21" s="14">
        <f>COUNTIFS(R$4:R21,AJ21)</f>
        <v>1</v>
      </c>
      <c r="AM21" s="59"/>
      <c r="AN21" s="86" t="str">
        <f t="shared" si="26"/>
        <v>EDC</v>
      </c>
      <c r="AO21" s="61" t="str">
        <f t="shared" si="7"/>
        <v>BT-X-4</v>
      </c>
      <c r="AP21" s="282" t="str">
        <f t="shared" si="27"/>
        <v/>
      </c>
      <c r="AQ21" s="62">
        <f t="shared" si="8"/>
        <v>2</v>
      </c>
      <c r="AR21" s="62" t="str">
        <f t="shared" si="9"/>
        <v>0..1</v>
      </c>
      <c r="AS21" s="64" t="s">
        <v>179</v>
      </c>
      <c r="AT21" s="64" t="s">
        <v>18162</v>
      </c>
      <c r="AU21" s="65" t="s">
        <v>18168</v>
      </c>
      <c r="AV21" s="65"/>
      <c r="AW21" s="65"/>
      <c r="AX21" s="64" t="s">
        <v>128</v>
      </c>
      <c r="AY21" s="66" t="str">
        <f t="shared" si="10"/>
        <v>0..1</v>
      </c>
      <c r="AZ21" s="66" t="str">
        <f t="shared" si="11"/>
        <v>0..1</v>
      </c>
      <c r="BA21" s="6" t="str">
        <f t="shared" si="12"/>
        <v>/rsm:CrossIndustryInvoice
/rsm:ExchangedDocument
/ram:LanguageID</v>
      </c>
      <c r="BB21" s="67" t="str">
        <f t="shared" si="28"/>
        <v>/rsm:CrossIndustryInvoice/rsm:ExchangedDocument/ram:LanguageID</v>
      </c>
      <c r="BC21" s="66" t="str">
        <f t="shared" si="29"/>
        <v>C</v>
      </c>
      <c r="BD21" s="68" t="str">
        <f t="shared" si="30"/>
        <v>E</v>
      </c>
      <c r="BE21" s="62" t="str">
        <f t="shared" si="31"/>
        <v>0..n</v>
      </c>
      <c r="BF21" s="66" t="str">
        <f t="shared" si="32"/>
        <v/>
      </c>
      <c r="BG21" s="249" t="str">
        <f t="shared" si="33"/>
        <v/>
      </c>
      <c r="BH21" s="7"/>
      <c r="BI21" s="634" t="str">
        <f t="shared" si="34"/>
        <v>-</v>
      </c>
      <c r="BJ21" s="70" t="str">
        <f t="shared" si="35"/>
        <v>-</v>
      </c>
      <c r="BK21" s="70" t="str">
        <f t="shared" si="36"/>
        <v>-</v>
      </c>
      <c r="BL21" s="70" t="str">
        <f t="shared" si="37"/>
        <v>-</v>
      </c>
      <c r="BM21" s="70" t="str">
        <f t="shared" si="38"/>
        <v>-</v>
      </c>
      <c r="BN21" s="70" t="str">
        <f t="shared" si="39"/>
        <v>-</v>
      </c>
      <c r="BO21" s="635" t="str">
        <f t="shared" si="40"/>
        <v>X</v>
      </c>
      <c r="BP21" s="7"/>
      <c r="BQ21" s="70" t="str">
        <f t="shared" si="41"/>
        <v>EXTENDED</v>
      </c>
      <c r="BR21" s="70" t="str">
        <f t="shared" si="42"/>
        <v>EXTENDED</v>
      </c>
      <c r="BS21" s="15"/>
      <c r="BT21" s="57" t="s">
        <v>18642</v>
      </c>
    </row>
    <row r="22" spans="1:72" ht="96" x14ac:dyDescent="0.2">
      <c r="A22" s="45" t="str">
        <f t="shared" si="22"/>
        <v>NO</v>
      </c>
      <c r="B22" s="45"/>
      <c r="C22" s="45"/>
      <c r="D22" s="78" t="s">
        <v>30</v>
      </c>
      <c r="E22" s="105" t="s">
        <v>180</v>
      </c>
      <c r="F22" s="290" t="s">
        <v>180</v>
      </c>
      <c r="G22" s="88">
        <f t="shared" si="2"/>
        <v>2</v>
      </c>
      <c r="H22" s="88" t="s">
        <v>62</v>
      </c>
      <c r="I22" s="89" t="s">
        <v>181</v>
      </c>
      <c r="J22" s="90" t="s">
        <v>182</v>
      </c>
      <c r="K22" s="91"/>
      <c r="L22" s="91"/>
      <c r="M22" s="91" t="s">
        <v>35</v>
      </c>
      <c r="N22" s="90"/>
      <c r="O22" s="88" t="s">
        <v>62</v>
      </c>
      <c r="P22" s="88" t="str">
        <f t="shared" si="23"/>
        <v>0..n</v>
      </c>
      <c r="Q22" s="92" t="s">
        <v>183</v>
      </c>
      <c r="R22" s="93" t="s">
        <v>184</v>
      </c>
      <c r="S22" s="88" t="s">
        <v>35</v>
      </c>
      <c r="T22" s="94" t="str">
        <f t="shared" si="24"/>
        <v>G</v>
      </c>
      <c r="U22" s="88" t="s">
        <v>62</v>
      </c>
      <c r="V22" s="88" t="s">
        <v>35</v>
      </c>
      <c r="W22" s="673" t="s">
        <v>35</v>
      </c>
      <c r="X22" s="38"/>
      <c r="Y22" s="640" t="str">
        <f t="shared" si="3"/>
        <v>-</v>
      </c>
      <c r="Z22" s="94" t="str">
        <f t="shared" ref="Z22:AE22" si="58">IF(Y22="X","X",IF($AH22=Z$4,"X","-"))</f>
        <v>X</v>
      </c>
      <c r="AA22" s="94" t="str">
        <f t="shared" si="58"/>
        <v>X</v>
      </c>
      <c r="AB22" s="94" t="str">
        <f t="shared" si="58"/>
        <v>X</v>
      </c>
      <c r="AC22" s="94" t="str">
        <f t="shared" si="58"/>
        <v>X</v>
      </c>
      <c r="AD22" s="94" t="str">
        <f t="shared" si="58"/>
        <v>X</v>
      </c>
      <c r="AE22" s="641" t="str">
        <f t="shared" si="58"/>
        <v>X</v>
      </c>
      <c r="AF22" s="38"/>
      <c r="AG22" s="94" t="s">
        <v>185</v>
      </c>
      <c r="AH22" s="94" t="s">
        <v>185</v>
      </c>
      <c r="AI22" s="38"/>
      <c r="AJ22" s="13" t="str">
        <f t="shared" si="5"/>
        <v>/rsm:CrossIndustryInvoice/rsm:ExchangedDocument</v>
      </c>
      <c r="AK22" s="13" t="str">
        <f t="shared" si="6"/>
        <v>/ram:IncludedNote</v>
      </c>
      <c r="AL22" s="14">
        <f>COUNTIFS(R$4:R22,AJ22)</f>
        <v>1</v>
      </c>
      <c r="AM22" s="59"/>
      <c r="AN22" s="78" t="str">
        <f t="shared" si="26"/>
        <v>EDC</v>
      </c>
      <c r="AO22" s="105" t="str">
        <f t="shared" si="7"/>
        <v>BG-1</v>
      </c>
      <c r="AP22" s="290" t="str">
        <f t="shared" si="27"/>
        <v>BG-1</v>
      </c>
      <c r="AQ22" s="88">
        <f t="shared" si="8"/>
        <v>2</v>
      </c>
      <c r="AR22" s="88" t="str">
        <f t="shared" si="9"/>
        <v>0..n</v>
      </c>
      <c r="AS22" s="89" t="s">
        <v>186</v>
      </c>
      <c r="AT22" s="90" t="s">
        <v>187</v>
      </c>
      <c r="AU22" s="91" t="s">
        <v>35</v>
      </c>
      <c r="AV22" s="91"/>
      <c r="AW22" s="91" t="s">
        <v>35</v>
      </c>
      <c r="AX22" s="90"/>
      <c r="AY22" s="88" t="str">
        <f t="shared" si="10"/>
        <v>0..n</v>
      </c>
      <c r="AZ22" s="88" t="str">
        <f t="shared" si="11"/>
        <v>0..n</v>
      </c>
      <c r="BA22" s="92" t="str">
        <f t="shared" si="12"/>
        <v>/rsm:CrossIndustryInvoice
/rsm:ExchangedDocument
/ram:IncludedNote</v>
      </c>
      <c r="BB22" s="93" t="str">
        <f t="shared" si="28"/>
        <v>/rsm:CrossIndustryInvoice/rsm:ExchangedDocument/ram:IncludedNote</v>
      </c>
      <c r="BC22" s="88" t="str">
        <f t="shared" si="29"/>
        <v/>
      </c>
      <c r="BD22" s="94" t="str">
        <f t="shared" si="30"/>
        <v>G</v>
      </c>
      <c r="BE22" s="88" t="str">
        <f t="shared" si="31"/>
        <v>0..n</v>
      </c>
      <c r="BF22" s="88" t="str">
        <f t="shared" si="32"/>
        <v/>
      </c>
      <c r="BG22" s="673" t="str">
        <f t="shared" si="33"/>
        <v/>
      </c>
      <c r="BH22" s="7"/>
      <c r="BI22" s="640" t="str">
        <f t="shared" si="34"/>
        <v>-</v>
      </c>
      <c r="BJ22" s="94" t="str">
        <f t="shared" si="35"/>
        <v>X</v>
      </c>
      <c r="BK22" s="94" t="str">
        <f t="shared" si="36"/>
        <v>X</v>
      </c>
      <c r="BL22" s="94" t="str">
        <f t="shared" si="37"/>
        <v>X</v>
      </c>
      <c r="BM22" s="94" t="str">
        <f t="shared" si="38"/>
        <v>X</v>
      </c>
      <c r="BN22" s="94" t="str">
        <f t="shared" si="39"/>
        <v>X</v>
      </c>
      <c r="BO22" s="641" t="str">
        <f t="shared" si="40"/>
        <v>X</v>
      </c>
      <c r="BP22" s="7"/>
      <c r="BQ22" s="94" t="str">
        <f t="shared" si="41"/>
        <v>BASIC WL</v>
      </c>
      <c r="BR22" s="94" t="str">
        <f t="shared" si="42"/>
        <v>BASIC WL</v>
      </c>
      <c r="BS22" s="15"/>
      <c r="BT22" s="57" t="s">
        <v>18642</v>
      </c>
    </row>
    <row r="23" spans="1:72" ht="96" x14ac:dyDescent="0.2">
      <c r="A23" s="45" t="str">
        <f t="shared" si="22"/>
        <v>YES</v>
      </c>
      <c r="B23" s="45"/>
      <c r="C23" s="45"/>
      <c r="D23" s="86" t="s">
        <v>30</v>
      </c>
      <c r="E23" s="61" t="s">
        <v>5140</v>
      </c>
      <c r="F23" s="282"/>
      <c r="G23" s="62">
        <f t="shared" si="2"/>
        <v>3</v>
      </c>
      <c r="H23" s="62" t="s">
        <v>42</v>
      </c>
      <c r="I23" s="64" t="s">
        <v>17074</v>
      </c>
      <c r="J23" s="64" t="s">
        <v>189</v>
      </c>
      <c r="K23" s="65" t="s">
        <v>17075</v>
      </c>
      <c r="L23" s="65"/>
      <c r="M23" s="65"/>
      <c r="N23" s="64" t="s">
        <v>128</v>
      </c>
      <c r="O23" s="66" t="s">
        <v>42</v>
      </c>
      <c r="P23" s="66" t="str">
        <f t="shared" si="23"/>
        <v>0..1</v>
      </c>
      <c r="Q23" s="6" t="s">
        <v>191</v>
      </c>
      <c r="R23" s="67" t="s">
        <v>192</v>
      </c>
      <c r="S23" s="66" t="s">
        <v>131</v>
      </c>
      <c r="T23" s="68" t="str">
        <f t="shared" si="24"/>
        <v>E</v>
      </c>
      <c r="U23" s="62" t="s">
        <v>42</v>
      </c>
      <c r="V23" s="66"/>
      <c r="W23" s="249"/>
      <c r="X23" s="38"/>
      <c r="Y23" s="634" t="str">
        <f t="shared" si="3"/>
        <v>-</v>
      </c>
      <c r="Z23" s="70" t="str">
        <f t="shared" ref="Z23:AE23" si="59">IF(Y23="X","X",IF($AH23=Z$4,"X","-"))</f>
        <v>-</v>
      </c>
      <c r="AA23" s="70" t="str">
        <f t="shared" si="59"/>
        <v>-</v>
      </c>
      <c r="AB23" s="70" t="str">
        <f t="shared" si="59"/>
        <v>-</v>
      </c>
      <c r="AC23" s="70" t="str">
        <f t="shared" si="59"/>
        <v>-</v>
      </c>
      <c r="AD23" s="70" t="str">
        <f t="shared" si="59"/>
        <v>-</v>
      </c>
      <c r="AE23" s="635" t="str">
        <f t="shared" si="59"/>
        <v>X</v>
      </c>
      <c r="AF23" s="38"/>
      <c r="AG23" s="70" t="s">
        <v>47</v>
      </c>
      <c r="AH23" s="70" t="s">
        <v>47</v>
      </c>
      <c r="AI23" s="38"/>
      <c r="AJ23" s="13" t="str">
        <f t="shared" si="5"/>
        <v>/rsm:CrossIndustryInvoice/rsm:ExchangedDocument/ram:IncludedNote</v>
      </c>
      <c r="AK23" s="13" t="str">
        <f t="shared" si="6"/>
        <v>/ram:ContentCode</v>
      </c>
      <c r="AL23" s="14">
        <f>COUNTIFS(R$4:R23,AJ23)</f>
        <v>1</v>
      </c>
      <c r="AM23" s="59"/>
      <c r="AN23" s="86" t="str">
        <f t="shared" si="26"/>
        <v>EDC</v>
      </c>
      <c r="AO23" s="61" t="str">
        <f t="shared" si="7"/>
        <v>BT-X-5</v>
      </c>
      <c r="AP23" s="282" t="str">
        <f t="shared" si="27"/>
        <v/>
      </c>
      <c r="AQ23" s="62">
        <f t="shared" si="8"/>
        <v>3</v>
      </c>
      <c r="AR23" s="62" t="str">
        <f t="shared" si="9"/>
        <v>0..1</v>
      </c>
      <c r="AS23" s="64" t="s">
        <v>193</v>
      </c>
      <c r="AT23" s="64" t="s">
        <v>18163</v>
      </c>
      <c r="AU23" s="65" t="s">
        <v>18165</v>
      </c>
      <c r="AV23" s="65"/>
      <c r="AW23" s="65"/>
      <c r="AX23" s="64" t="s">
        <v>128</v>
      </c>
      <c r="AY23" s="66" t="str">
        <f t="shared" si="10"/>
        <v>0..1</v>
      </c>
      <c r="AZ23" s="66" t="str">
        <f t="shared" si="11"/>
        <v>0..1</v>
      </c>
      <c r="BA23" s="6" t="str">
        <f t="shared" si="12"/>
        <v>/rsm:CrossIndustryInvoice
/rsm:ExchangedDocument
/ram:IncludedNote
/ram:ContentCode</v>
      </c>
      <c r="BB23" s="67" t="str">
        <f t="shared" si="28"/>
        <v>/rsm:CrossIndustryInvoice/rsm:ExchangedDocument/ram:IncludedNote/ram:ContentCode</v>
      </c>
      <c r="BC23" s="66" t="str">
        <f t="shared" si="29"/>
        <v>C</v>
      </c>
      <c r="BD23" s="68" t="str">
        <f t="shared" si="30"/>
        <v>E</v>
      </c>
      <c r="BE23" s="62" t="str">
        <f t="shared" si="31"/>
        <v>0..1</v>
      </c>
      <c r="BF23" s="66" t="str">
        <f t="shared" si="32"/>
        <v/>
      </c>
      <c r="BG23" s="249" t="str">
        <f t="shared" si="33"/>
        <v/>
      </c>
      <c r="BH23" s="7"/>
      <c r="BI23" s="634" t="str">
        <f t="shared" si="34"/>
        <v>-</v>
      </c>
      <c r="BJ23" s="70" t="str">
        <f t="shared" si="35"/>
        <v>-</v>
      </c>
      <c r="BK23" s="70" t="str">
        <f t="shared" si="36"/>
        <v>-</v>
      </c>
      <c r="BL23" s="70" t="str">
        <f t="shared" si="37"/>
        <v>-</v>
      </c>
      <c r="BM23" s="70" t="str">
        <f t="shared" si="38"/>
        <v>-</v>
      </c>
      <c r="BN23" s="70" t="str">
        <f t="shared" si="39"/>
        <v>-</v>
      </c>
      <c r="BO23" s="635" t="str">
        <f t="shared" si="40"/>
        <v>X</v>
      </c>
      <c r="BP23" s="7"/>
      <c r="BQ23" s="70" t="str">
        <f t="shared" si="41"/>
        <v>EXTENDED</v>
      </c>
      <c r="BR23" s="70" t="str">
        <f t="shared" si="42"/>
        <v>EXTENDED</v>
      </c>
      <c r="BS23" s="15"/>
      <c r="BT23" s="57" t="s">
        <v>18642</v>
      </c>
    </row>
    <row r="24" spans="1:72" ht="96" x14ac:dyDescent="0.2">
      <c r="A24" s="45" t="str">
        <f t="shared" si="22"/>
        <v>YES</v>
      </c>
      <c r="B24" s="340" t="s">
        <v>17031</v>
      </c>
      <c r="C24" s="742"/>
      <c r="D24" s="84" t="s">
        <v>30</v>
      </c>
      <c r="E24" s="85" t="s">
        <v>194</v>
      </c>
      <c r="F24" s="286" t="s">
        <v>194</v>
      </c>
      <c r="G24" s="66">
        <f t="shared" si="2"/>
        <v>3</v>
      </c>
      <c r="H24" s="66" t="s">
        <v>32</v>
      </c>
      <c r="I24" s="64" t="s">
        <v>195</v>
      </c>
      <c r="J24" s="64" t="s">
        <v>196</v>
      </c>
      <c r="K24" s="65" t="s">
        <v>17073</v>
      </c>
      <c r="L24" s="65"/>
      <c r="M24" s="65" t="s">
        <v>35</v>
      </c>
      <c r="N24" s="64" t="s">
        <v>70</v>
      </c>
      <c r="O24" s="66" t="s">
        <v>32</v>
      </c>
      <c r="P24" s="66" t="s">
        <v>42</v>
      </c>
      <c r="Q24" s="2" t="s">
        <v>198</v>
      </c>
      <c r="R24" s="75" t="s">
        <v>199</v>
      </c>
      <c r="S24" s="66" t="s">
        <v>73</v>
      </c>
      <c r="T24" s="68" t="str">
        <f t="shared" si="24"/>
        <v>E</v>
      </c>
      <c r="U24" s="66" t="s">
        <v>62</v>
      </c>
      <c r="V24" s="66" t="s">
        <v>200</v>
      </c>
      <c r="W24" s="249" t="s">
        <v>35</v>
      </c>
      <c r="X24" s="38"/>
      <c r="Y24" s="636" t="str">
        <f t="shared" si="3"/>
        <v>-</v>
      </c>
      <c r="Z24" s="68" t="str">
        <f t="shared" ref="Z24:AE24" si="60">IF(Y24="X","X",IF($AH24=Z$4,"X","-"))</f>
        <v>X</v>
      </c>
      <c r="AA24" s="68" t="str">
        <f t="shared" si="60"/>
        <v>X</v>
      </c>
      <c r="AB24" s="68" t="str">
        <f t="shared" si="60"/>
        <v>X</v>
      </c>
      <c r="AC24" s="68" t="str">
        <f t="shared" si="60"/>
        <v>X</v>
      </c>
      <c r="AD24" s="68" t="str">
        <f t="shared" si="60"/>
        <v>X</v>
      </c>
      <c r="AE24" s="637" t="str">
        <f t="shared" si="60"/>
        <v>X</v>
      </c>
      <c r="AF24" s="38"/>
      <c r="AG24" s="68" t="s">
        <v>185</v>
      </c>
      <c r="AH24" s="68" t="s">
        <v>185</v>
      </c>
      <c r="AI24" s="38"/>
      <c r="AJ24" s="13" t="str">
        <f t="shared" si="5"/>
        <v>/rsm:CrossIndustryInvoice/rsm:ExchangedDocument/ram:IncludedNote</v>
      </c>
      <c r="AK24" s="13" t="str">
        <f t="shared" si="6"/>
        <v>/ram:Content</v>
      </c>
      <c r="AL24" s="14">
        <f>COUNTIFS(R$4:R24,AJ24)</f>
        <v>1</v>
      </c>
      <c r="AM24" s="59"/>
      <c r="AN24" s="84" t="str">
        <f t="shared" si="26"/>
        <v>EDC</v>
      </c>
      <c r="AO24" s="85" t="str">
        <f t="shared" si="7"/>
        <v>BT-22</v>
      </c>
      <c r="AP24" s="286" t="str">
        <f t="shared" si="27"/>
        <v>BT-22</v>
      </c>
      <c r="AQ24" s="66">
        <f t="shared" si="8"/>
        <v>3</v>
      </c>
      <c r="AR24" s="66" t="str">
        <f t="shared" si="9"/>
        <v>1..1</v>
      </c>
      <c r="AS24" s="64" t="s">
        <v>201</v>
      </c>
      <c r="AT24" s="64" t="s">
        <v>212</v>
      </c>
      <c r="AU24" s="65" t="s">
        <v>213</v>
      </c>
      <c r="AV24" s="65"/>
      <c r="AW24" s="65" t="s">
        <v>35</v>
      </c>
      <c r="AX24" s="64" t="s">
        <v>78</v>
      </c>
      <c r="AY24" s="66" t="str">
        <f t="shared" si="10"/>
        <v>1..1</v>
      </c>
      <c r="AZ24" s="66" t="str">
        <f t="shared" si="11"/>
        <v>0..1</v>
      </c>
      <c r="BA24" s="2" t="str">
        <f t="shared" si="12"/>
        <v>/rsm:CrossIndustryInvoice
/rsm:ExchangedDocument
/ram:IncludedNote
/ram:Content</v>
      </c>
      <c r="BB24" s="75" t="str">
        <f t="shared" si="28"/>
        <v>/rsm:CrossIndustryInvoice/rsm:ExchangedDocument/ram:IncludedNote/ram:Content</v>
      </c>
      <c r="BC24" s="66" t="str">
        <f t="shared" si="29"/>
        <v>T</v>
      </c>
      <c r="BD24" s="68" t="str">
        <f t="shared" si="30"/>
        <v>E</v>
      </c>
      <c r="BE24" s="66" t="str">
        <f t="shared" si="31"/>
        <v>0..n</v>
      </c>
      <c r="BF24" s="66" t="str">
        <f t="shared" si="32"/>
        <v>CAR-3</v>
      </c>
      <c r="BG24" s="249" t="str">
        <f t="shared" si="33"/>
        <v/>
      </c>
      <c r="BH24" s="7"/>
      <c r="BI24" s="636" t="str">
        <f t="shared" si="34"/>
        <v>-</v>
      </c>
      <c r="BJ24" s="68" t="str">
        <f t="shared" si="35"/>
        <v>X</v>
      </c>
      <c r="BK24" s="68" t="str">
        <f t="shared" si="36"/>
        <v>X</v>
      </c>
      <c r="BL24" s="68" t="str">
        <f t="shared" si="37"/>
        <v>X</v>
      </c>
      <c r="BM24" s="68" t="str">
        <f t="shared" si="38"/>
        <v>X</v>
      </c>
      <c r="BN24" s="68" t="str">
        <f t="shared" si="39"/>
        <v>X</v>
      </c>
      <c r="BO24" s="637" t="str">
        <f t="shared" si="40"/>
        <v>X</v>
      </c>
      <c r="BP24" s="7"/>
      <c r="BQ24" s="68" t="str">
        <f t="shared" si="41"/>
        <v>BASIC WL</v>
      </c>
      <c r="BR24" s="68" t="str">
        <f t="shared" si="42"/>
        <v>BASIC WL</v>
      </c>
      <c r="BS24" s="15"/>
      <c r="BT24" s="57" t="s">
        <v>18642</v>
      </c>
    </row>
    <row r="25" spans="1:72" ht="105" x14ac:dyDescent="0.2">
      <c r="A25" s="45" t="str">
        <f t="shared" si="22"/>
        <v>YES</v>
      </c>
      <c r="B25" s="45"/>
      <c r="C25" s="45"/>
      <c r="D25" s="84" t="s">
        <v>30</v>
      </c>
      <c r="E25" s="85" t="s">
        <v>204</v>
      </c>
      <c r="F25" s="286" t="s">
        <v>204</v>
      </c>
      <c r="G25" s="66">
        <f t="shared" si="2"/>
        <v>3</v>
      </c>
      <c r="H25" s="66" t="s">
        <v>42</v>
      </c>
      <c r="I25" s="64" t="s">
        <v>205</v>
      </c>
      <c r="J25" s="64" t="s">
        <v>206</v>
      </c>
      <c r="K25" s="65" t="s">
        <v>207</v>
      </c>
      <c r="L25" s="65" t="s">
        <v>208</v>
      </c>
      <c r="M25" s="65" t="s">
        <v>35</v>
      </c>
      <c r="N25" s="64" t="s">
        <v>128</v>
      </c>
      <c r="O25" s="66" t="s">
        <v>42</v>
      </c>
      <c r="P25" s="66" t="str">
        <f t="shared" si="23"/>
        <v>0..1</v>
      </c>
      <c r="Q25" s="2" t="s">
        <v>209</v>
      </c>
      <c r="R25" s="75" t="s">
        <v>210</v>
      </c>
      <c r="S25" s="66" t="s">
        <v>131</v>
      </c>
      <c r="T25" s="68" t="str">
        <f t="shared" si="24"/>
        <v>E</v>
      </c>
      <c r="U25" s="66" t="s">
        <v>62</v>
      </c>
      <c r="V25" s="66" t="s">
        <v>35</v>
      </c>
      <c r="W25" s="249" t="s">
        <v>35</v>
      </c>
      <c r="X25" s="38"/>
      <c r="Y25" s="636" t="str">
        <f t="shared" si="3"/>
        <v>-</v>
      </c>
      <c r="Z25" s="68" t="str">
        <f t="shared" ref="Z25:AE25" si="61">IF(Y25="X","X",IF($AH25=Z$4,"X","-"))</f>
        <v>X</v>
      </c>
      <c r="AA25" s="68" t="str">
        <f t="shared" si="61"/>
        <v>X</v>
      </c>
      <c r="AB25" s="68" t="str">
        <f t="shared" si="61"/>
        <v>X</v>
      </c>
      <c r="AC25" s="68" t="str">
        <f t="shared" si="61"/>
        <v>X</v>
      </c>
      <c r="AD25" s="68" t="str">
        <f t="shared" si="61"/>
        <v>X</v>
      </c>
      <c r="AE25" s="637" t="str">
        <f t="shared" si="61"/>
        <v>X</v>
      </c>
      <c r="AF25" s="38"/>
      <c r="AG25" s="68" t="s">
        <v>185</v>
      </c>
      <c r="AH25" s="68" t="s">
        <v>185</v>
      </c>
      <c r="AI25" s="38"/>
      <c r="AJ25" s="13" t="str">
        <f t="shared" si="5"/>
        <v>/rsm:CrossIndustryInvoice/rsm:ExchangedDocument/ram:IncludedNote</v>
      </c>
      <c r="AK25" s="13" t="str">
        <f t="shared" si="6"/>
        <v>/ram:SubjectCode</v>
      </c>
      <c r="AL25" s="14">
        <f>COUNTIFS(R$4:R25,AJ25)</f>
        <v>1</v>
      </c>
      <c r="AM25" s="59"/>
      <c r="AN25" s="84" t="str">
        <f t="shared" si="26"/>
        <v>EDC</v>
      </c>
      <c r="AO25" s="85" t="str">
        <f t="shared" si="7"/>
        <v>BT-21</v>
      </c>
      <c r="AP25" s="286" t="str">
        <f t="shared" si="27"/>
        <v>BT-21</v>
      </c>
      <c r="AQ25" s="66">
        <f t="shared" si="8"/>
        <v>3</v>
      </c>
      <c r="AR25" s="66" t="str">
        <f t="shared" si="9"/>
        <v>0..1</v>
      </c>
      <c r="AS25" s="64" t="s">
        <v>211</v>
      </c>
      <c r="AT25" s="64" t="s">
        <v>212</v>
      </c>
      <c r="AU25" s="65" t="s">
        <v>213</v>
      </c>
      <c r="AV25" s="65" t="s">
        <v>214</v>
      </c>
      <c r="AW25" s="65" t="s">
        <v>35</v>
      </c>
      <c r="AX25" s="64" t="s">
        <v>128</v>
      </c>
      <c r="AY25" s="66" t="str">
        <f t="shared" si="10"/>
        <v>0..1</v>
      </c>
      <c r="AZ25" s="66" t="str">
        <f t="shared" si="11"/>
        <v>0..1</v>
      </c>
      <c r="BA25" s="2" t="str">
        <f t="shared" si="12"/>
        <v>/rsm:CrossIndustryInvoice
/rsm:ExchangedDocument
/ram:IncludedNote
/ram:SubjectCode</v>
      </c>
      <c r="BB25" s="75" t="str">
        <f t="shared" si="28"/>
        <v>/rsm:CrossIndustryInvoice/rsm:ExchangedDocument/ram:IncludedNote/ram:SubjectCode</v>
      </c>
      <c r="BC25" s="66" t="str">
        <f t="shared" si="29"/>
        <v>C</v>
      </c>
      <c r="BD25" s="68" t="str">
        <f t="shared" si="30"/>
        <v>E</v>
      </c>
      <c r="BE25" s="66" t="str">
        <f t="shared" si="31"/>
        <v>0..n</v>
      </c>
      <c r="BF25" s="66" t="str">
        <f t="shared" si="32"/>
        <v/>
      </c>
      <c r="BG25" s="249" t="str">
        <f t="shared" si="33"/>
        <v/>
      </c>
      <c r="BH25" s="7"/>
      <c r="BI25" s="636" t="str">
        <f t="shared" si="34"/>
        <v>-</v>
      </c>
      <c r="BJ25" s="68" t="str">
        <f t="shared" si="35"/>
        <v>X</v>
      </c>
      <c r="BK25" s="68" t="str">
        <f t="shared" si="36"/>
        <v>X</v>
      </c>
      <c r="BL25" s="68" t="str">
        <f t="shared" si="37"/>
        <v>X</v>
      </c>
      <c r="BM25" s="68" t="str">
        <f t="shared" si="38"/>
        <v>X</v>
      </c>
      <c r="BN25" s="68" t="str">
        <f t="shared" si="39"/>
        <v>X</v>
      </c>
      <c r="BO25" s="637" t="str">
        <f t="shared" si="40"/>
        <v>X</v>
      </c>
      <c r="BP25" s="7"/>
      <c r="BQ25" s="68" t="str">
        <f t="shared" si="41"/>
        <v>BASIC WL</v>
      </c>
      <c r="BR25" s="68" t="str">
        <f t="shared" si="42"/>
        <v>BASIC WL</v>
      </c>
      <c r="BS25" s="15"/>
      <c r="BT25" s="57" t="s">
        <v>18642</v>
      </c>
    </row>
    <row r="26" spans="1:72" ht="96" x14ac:dyDescent="0.2">
      <c r="A26" s="45" t="str">
        <f t="shared" si="22"/>
        <v>NO</v>
      </c>
      <c r="B26" s="45"/>
      <c r="C26" s="45"/>
      <c r="D26" s="98" t="s">
        <v>30</v>
      </c>
      <c r="E26" s="99" t="s">
        <v>5141</v>
      </c>
      <c r="F26" s="289"/>
      <c r="G26" s="100">
        <f t="shared" si="2"/>
        <v>2</v>
      </c>
      <c r="H26" s="100" t="s">
        <v>42</v>
      </c>
      <c r="I26" s="101" t="s">
        <v>17440</v>
      </c>
      <c r="J26" s="90" t="s">
        <v>17441</v>
      </c>
      <c r="K26" s="91" t="s">
        <v>17442</v>
      </c>
      <c r="L26" s="91"/>
      <c r="M26" s="91"/>
      <c r="N26" s="90" t="s">
        <v>148</v>
      </c>
      <c r="O26" s="88" t="s">
        <v>42</v>
      </c>
      <c r="P26" s="88" t="str">
        <f t="shared" si="23"/>
        <v>0..1</v>
      </c>
      <c r="Q26" s="102" t="s">
        <v>216</v>
      </c>
      <c r="R26" s="103" t="s">
        <v>217</v>
      </c>
      <c r="S26" s="88" t="s">
        <v>151</v>
      </c>
      <c r="T26" s="94" t="str">
        <f t="shared" si="24"/>
        <v/>
      </c>
      <c r="U26" s="100" t="s">
        <v>42</v>
      </c>
      <c r="V26" s="88"/>
      <c r="W26" s="673"/>
      <c r="X26" s="38"/>
      <c r="Y26" s="642" t="str">
        <f t="shared" si="3"/>
        <v>-</v>
      </c>
      <c r="Z26" s="104" t="str">
        <f t="shared" ref="Z26:AE26" si="62">IF(Y26="X","X",IF($AH26=Z$4,"X","-"))</f>
        <v>-</v>
      </c>
      <c r="AA26" s="104" t="str">
        <f t="shared" si="62"/>
        <v>-</v>
      </c>
      <c r="AB26" s="104" t="str">
        <f t="shared" si="62"/>
        <v>-</v>
      </c>
      <c r="AC26" s="104" t="str">
        <f t="shared" si="62"/>
        <v>-</v>
      </c>
      <c r="AD26" s="104" t="str">
        <f t="shared" si="62"/>
        <v>-</v>
      </c>
      <c r="AE26" s="643" t="str">
        <f t="shared" si="62"/>
        <v>X</v>
      </c>
      <c r="AF26" s="38"/>
      <c r="AG26" s="104" t="s">
        <v>47</v>
      </c>
      <c r="AH26" s="104" t="s">
        <v>47</v>
      </c>
      <c r="AI26" s="38"/>
      <c r="AJ26" s="13" t="str">
        <f t="shared" si="5"/>
        <v>/rsm:CrossIndustryInvoice/rsm:ExchangedDocument</v>
      </c>
      <c r="AK26" s="13" t="str">
        <f t="shared" si="6"/>
        <v>/ram:EffectiveSpecifiedPeriod</v>
      </c>
      <c r="AL26" s="14">
        <f>COUNTIFS(R$4:R26,AJ26)</f>
        <v>1</v>
      </c>
      <c r="AM26" s="59"/>
      <c r="AN26" s="98" t="str">
        <f t="shared" si="26"/>
        <v>EDC</v>
      </c>
      <c r="AO26" s="99" t="str">
        <f t="shared" si="7"/>
        <v>BT-X-6-000</v>
      </c>
      <c r="AP26" s="289" t="str">
        <f t="shared" si="27"/>
        <v/>
      </c>
      <c r="AQ26" s="100">
        <f t="shared" si="8"/>
        <v>2</v>
      </c>
      <c r="AR26" s="100" t="str">
        <f t="shared" si="9"/>
        <v>0..1</v>
      </c>
      <c r="AS26" s="101" t="s">
        <v>218</v>
      </c>
      <c r="AT26" s="90" t="s">
        <v>18164</v>
      </c>
      <c r="AU26" s="91" t="s">
        <v>18169</v>
      </c>
      <c r="AV26" s="91"/>
      <c r="AW26" s="91"/>
      <c r="AX26" s="90" t="s">
        <v>148</v>
      </c>
      <c r="AY26" s="88" t="str">
        <f t="shared" si="10"/>
        <v>0..1</v>
      </c>
      <c r="AZ26" s="88" t="str">
        <f t="shared" si="11"/>
        <v>0..1</v>
      </c>
      <c r="BA26" s="102" t="str">
        <f t="shared" si="12"/>
        <v>/rsm:CrossIndustryInvoice
/rsm:ExchangedDocument
/ram:EffectiveSpecifiedPeriod</v>
      </c>
      <c r="BB26" s="103" t="str">
        <f t="shared" si="28"/>
        <v>/rsm:CrossIndustryInvoice/rsm:ExchangedDocument/ram:EffectiveSpecifiedPeriod</v>
      </c>
      <c r="BC26" s="88" t="str">
        <f t="shared" si="29"/>
        <v>D</v>
      </c>
      <c r="BD26" s="94" t="str">
        <f t="shared" si="30"/>
        <v/>
      </c>
      <c r="BE26" s="100" t="str">
        <f t="shared" si="31"/>
        <v>0..1</v>
      </c>
      <c r="BF26" s="88" t="str">
        <f t="shared" si="32"/>
        <v/>
      </c>
      <c r="BG26" s="673" t="str">
        <f t="shared" si="33"/>
        <v/>
      </c>
      <c r="BH26" s="7"/>
      <c r="BI26" s="642" t="str">
        <f t="shared" si="34"/>
        <v>-</v>
      </c>
      <c r="BJ26" s="104" t="str">
        <f t="shared" si="35"/>
        <v>-</v>
      </c>
      <c r="BK26" s="104" t="str">
        <f t="shared" si="36"/>
        <v>-</v>
      </c>
      <c r="BL26" s="104" t="str">
        <f t="shared" si="37"/>
        <v>-</v>
      </c>
      <c r="BM26" s="104" t="str">
        <f t="shared" si="38"/>
        <v>-</v>
      </c>
      <c r="BN26" s="104" t="str">
        <f t="shared" si="39"/>
        <v>-</v>
      </c>
      <c r="BO26" s="643" t="str">
        <f t="shared" si="40"/>
        <v>X</v>
      </c>
      <c r="BP26" s="7"/>
      <c r="BQ26" s="104" t="str">
        <f t="shared" si="41"/>
        <v>EXTENDED</v>
      </c>
      <c r="BR26" s="104" t="str">
        <f t="shared" si="42"/>
        <v>EXTENDED</v>
      </c>
      <c r="BS26" s="15"/>
      <c r="BT26" s="57" t="s">
        <v>18642</v>
      </c>
    </row>
    <row r="27" spans="1:72" ht="96" x14ac:dyDescent="0.2">
      <c r="A27" s="45" t="str">
        <f t="shared" si="22"/>
        <v>NO</v>
      </c>
      <c r="B27" s="45"/>
      <c r="C27" s="45"/>
      <c r="D27" s="86" t="s">
        <v>30</v>
      </c>
      <c r="E27" s="61" t="s">
        <v>5142</v>
      </c>
      <c r="F27" s="282"/>
      <c r="G27" s="62">
        <f t="shared" si="2"/>
        <v>3</v>
      </c>
      <c r="H27" s="62" t="s">
        <v>32</v>
      </c>
      <c r="I27" s="74" t="s">
        <v>17440</v>
      </c>
      <c r="J27" s="64" t="s">
        <v>17441</v>
      </c>
      <c r="K27" s="65" t="s">
        <v>17442</v>
      </c>
      <c r="L27" s="65"/>
      <c r="M27" s="65"/>
      <c r="N27" s="64" t="s">
        <v>148</v>
      </c>
      <c r="O27" s="66" t="s">
        <v>32</v>
      </c>
      <c r="P27" s="66" t="str">
        <f t="shared" si="23"/>
        <v>1..1</v>
      </c>
      <c r="Q27" s="6" t="s">
        <v>220</v>
      </c>
      <c r="R27" s="67" t="s">
        <v>221</v>
      </c>
      <c r="S27" s="88" t="s">
        <v>151</v>
      </c>
      <c r="T27" s="68" t="str">
        <f t="shared" si="24"/>
        <v/>
      </c>
      <c r="U27" s="62" t="s">
        <v>42</v>
      </c>
      <c r="V27" s="66"/>
      <c r="W27" s="249"/>
      <c r="X27" s="38"/>
      <c r="Y27" s="634" t="str">
        <f t="shared" si="3"/>
        <v>-</v>
      </c>
      <c r="Z27" s="70" t="str">
        <f t="shared" ref="Z27:AE27" si="63">IF(Y27="X","X",IF($AH27=Z$4,"X","-"))</f>
        <v>-</v>
      </c>
      <c r="AA27" s="70" t="str">
        <f t="shared" si="63"/>
        <v>-</v>
      </c>
      <c r="AB27" s="70" t="str">
        <f t="shared" si="63"/>
        <v>-</v>
      </c>
      <c r="AC27" s="70" t="str">
        <f t="shared" si="63"/>
        <v>-</v>
      </c>
      <c r="AD27" s="70" t="str">
        <f t="shared" si="63"/>
        <v>-</v>
      </c>
      <c r="AE27" s="635" t="str">
        <f t="shared" si="63"/>
        <v>X</v>
      </c>
      <c r="AF27" s="38"/>
      <c r="AG27" s="70" t="s">
        <v>47</v>
      </c>
      <c r="AH27" s="70" t="s">
        <v>47</v>
      </c>
      <c r="AI27" s="38"/>
      <c r="AJ27" s="13" t="str">
        <f t="shared" si="5"/>
        <v>/rsm:CrossIndustryInvoice/rsm:ExchangedDocument/ram:EffectiveSpecifiedPeriod</v>
      </c>
      <c r="AK27" s="13" t="str">
        <f t="shared" si="6"/>
        <v>/ram:CompleteDateTime</v>
      </c>
      <c r="AL27" s="14">
        <f>COUNTIFS(R$4:R27,AJ27)</f>
        <v>1</v>
      </c>
      <c r="AM27" s="59"/>
      <c r="AN27" s="86" t="str">
        <f t="shared" si="26"/>
        <v>EDC</v>
      </c>
      <c r="AO27" s="61" t="str">
        <f t="shared" si="7"/>
        <v>BT-X-6-00</v>
      </c>
      <c r="AP27" s="282" t="str">
        <f t="shared" si="27"/>
        <v/>
      </c>
      <c r="AQ27" s="62">
        <f t="shared" si="8"/>
        <v>3</v>
      </c>
      <c r="AR27" s="62" t="str">
        <f t="shared" si="9"/>
        <v>1..1</v>
      </c>
      <c r="AS27" s="74" t="s">
        <v>218</v>
      </c>
      <c r="AT27" s="64" t="s">
        <v>18164</v>
      </c>
      <c r="AU27" s="65" t="s">
        <v>18169</v>
      </c>
      <c r="AV27" s="65"/>
      <c r="AW27" s="65"/>
      <c r="AX27" s="64" t="s">
        <v>148</v>
      </c>
      <c r="AY27" s="66" t="str">
        <f t="shared" si="10"/>
        <v>1..1</v>
      </c>
      <c r="AZ27" s="66" t="str">
        <f t="shared" si="11"/>
        <v>1..1</v>
      </c>
      <c r="BA27" s="6" t="str">
        <f t="shared" si="12"/>
        <v>/rsm:CrossIndustryInvoice
/rsm:ExchangedDocument
/ram:EffectiveSpecifiedPeriod
/ram:CompleteDateTime</v>
      </c>
      <c r="BB27" s="67" t="str">
        <f t="shared" si="28"/>
        <v>/rsm:CrossIndustryInvoice/rsm:ExchangedDocument/ram:EffectiveSpecifiedPeriod/ram:CompleteDateTime</v>
      </c>
      <c r="BC27" s="66" t="str">
        <f t="shared" si="29"/>
        <v>D</v>
      </c>
      <c r="BD27" s="68" t="str">
        <f t="shared" si="30"/>
        <v/>
      </c>
      <c r="BE27" s="62" t="str">
        <f t="shared" si="31"/>
        <v>0..1</v>
      </c>
      <c r="BF27" s="66" t="str">
        <f t="shared" si="32"/>
        <v/>
      </c>
      <c r="BG27" s="249" t="str">
        <f t="shared" si="33"/>
        <v/>
      </c>
      <c r="BH27" s="7"/>
      <c r="BI27" s="634" t="str">
        <f t="shared" si="34"/>
        <v>-</v>
      </c>
      <c r="BJ27" s="70" t="str">
        <f t="shared" si="35"/>
        <v>-</v>
      </c>
      <c r="BK27" s="70" t="str">
        <f t="shared" si="36"/>
        <v>-</v>
      </c>
      <c r="BL27" s="70" t="str">
        <f t="shared" si="37"/>
        <v>-</v>
      </c>
      <c r="BM27" s="70" t="str">
        <f t="shared" si="38"/>
        <v>-</v>
      </c>
      <c r="BN27" s="70" t="str">
        <f t="shared" si="39"/>
        <v>-</v>
      </c>
      <c r="BO27" s="635" t="str">
        <f t="shared" si="40"/>
        <v>X</v>
      </c>
      <c r="BP27" s="7"/>
      <c r="BQ27" s="70" t="str">
        <f t="shared" si="41"/>
        <v>EXTENDED</v>
      </c>
      <c r="BR27" s="70" t="str">
        <f t="shared" si="42"/>
        <v>EXTENDED</v>
      </c>
      <c r="BS27" s="15"/>
      <c r="BT27" s="57" t="s">
        <v>18642</v>
      </c>
    </row>
    <row r="28" spans="1:72" ht="96" x14ac:dyDescent="0.2">
      <c r="A28" s="45" t="str">
        <f t="shared" si="22"/>
        <v>YES</v>
      </c>
      <c r="B28" s="45"/>
      <c r="C28" s="45"/>
      <c r="D28" s="86" t="s">
        <v>30</v>
      </c>
      <c r="E28" s="61" t="s">
        <v>5143</v>
      </c>
      <c r="F28" s="282"/>
      <c r="G28" s="62">
        <f t="shared" si="2"/>
        <v>4</v>
      </c>
      <c r="H28" s="62" t="s">
        <v>32</v>
      </c>
      <c r="I28" s="64" t="s">
        <v>17439</v>
      </c>
      <c r="J28" s="64"/>
      <c r="K28" s="65"/>
      <c r="L28" s="65"/>
      <c r="M28" s="65"/>
      <c r="N28" s="64" t="s">
        <v>148</v>
      </c>
      <c r="O28" s="66" t="s">
        <v>32</v>
      </c>
      <c r="P28" s="66" t="str">
        <f t="shared" si="23"/>
        <v>1..1</v>
      </c>
      <c r="Q28" s="6" t="s">
        <v>223</v>
      </c>
      <c r="R28" s="67" t="s">
        <v>224</v>
      </c>
      <c r="S28" s="66" t="s">
        <v>151</v>
      </c>
      <c r="T28" s="68" t="str">
        <f t="shared" si="24"/>
        <v>E</v>
      </c>
      <c r="U28" s="62" t="s">
        <v>32</v>
      </c>
      <c r="V28" s="66"/>
      <c r="W28" s="249"/>
      <c r="X28" s="38"/>
      <c r="Y28" s="634" t="str">
        <f t="shared" si="3"/>
        <v>-</v>
      </c>
      <c r="Z28" s="70" t="str">
        <f t="shared" ref="Z28:AE28" si="64">IF(Y28="X","X",IF($AH28=Z$4,"X","-"))</f>
        <v>-</v>
      </c>
      <c r="AA28" s="70" t="str">
        <f t="shared" si="64"/>
        <v>-</v>
      </c>
      <c r="AB28" s="70" t="str">
        <f t="shared" si="64"/>
        <v>-</v>
      </c>
      <c r="AC28" s="70" t="str">
        <f t="shared" si="64"/>
        <v>-</v>
      </c>
      <c r="AD28" s="70" t="str">
        <f t="shared" si="64"/>
        <v>-</v>
      </c>
      <c r="AE28" s="635" t="str">
        <f t="shared" si="64"/>
        <v>X</v>
      </c>
      <c r="AF28" s="38"/>
      <c r="AG28" s="70" t="s">
        <v>47</v>
      </c>
      <c r="AH28" s="70" t="s">
        <v>47</v>
      </c>
      <c r="AI28" s="38"/>
      <c r="AJ28" s="13" t="str">
        <f t="shared" si="5"/>
        <v>/rsm:CrossIndustryInvoice/rsm:ExchangedDocument/ram:EffectiveSpecifiedPeriod/ram:CompleteDateTime</v>
      </c>
      <c r="AK28" s="13" t="str">
        <f t="shared" si="6"/>
        <v>/udt:DateTimeString</v>
      </c>
      <c r="AL28" s="14">
        <f>COUNTIFS(R$4:R28,AJ28)</f>
        <v>1</v>
      </c>
      <c r="AM28" s="59"/>
      <c r="AN28" s="86" t="str">
        <f t="shared" si="26"/>
        <v>EDC</v>
      </c>
      <c r="AO28" s="61" t="str">
        <f t="shared" si="7"/>
        <v>BT-X-6</v>
      </c>
      <c r="AP28" s="282" t="str">
        <f t="shared" si="27"/>
        <v/>
      </c>
      <c r="AQ28" s="62">
        <f t="shared" si="8"/>
        <v>4</v>
      </c>
      <c r="AR28" s="62" t="str">
        <f t="shared" si="9"/>
        <v>1..1</v>
      </c>
      <c r="AS28" s="64" t="s">
        <v>225</v>
      </c>
      <c r="AT28" s="64"/>
      <c r="AU28" s="65"/>
      <c r="AV28" s="65"/>
      <c r="AW28" s="65"/>
      <c r="AX28" s="64" t="s">
        <v>148</v>
      </c>
      <c r="AY28" s="66" t="str">
        <f t="shared" si="10"/>
        <v>1..1</v>
      </c>
      <c r="AZ28" s="66" t="str">
        <f t="shared" si="11"/>
        <v>1..1</v>
      </c>
      <c r="BA28" s="6" t="str">
        <f t="shared" si="12"/>
        <v>/rsm:CrossIndustryInvoice
/rsm:ExchangedDocument
/ram:EffectiveSpecifiedPeriod
/ram:CompleteDateTime
/udt:DateTimeString</v>
      </c>
      <c r="BB28" s="67" t="str">
        <f t="shared" si="28"/>
        <v>/rsm:CrossIndustryInvoice/rsm:ExchangedDocument/ram:EffectiveSpecifiedPeriod/ram:CompleteDateTime/udt:DateTimeString</v>
      </c>
      <c r="BC28" s="66" t="str">
        <f t="shared" si="29"/>
        <v>D</v>
      </c>
      <c r="BD28" s="68" t="str">
        <f t="shared" si="30"/>
        <v>E</v>
      </c>
      <c r="BE28" s="62" t="str">
        <f t="shared" si="31"/>
        <v>1..1</v>
      </c>
      <c r="BF28" s="66" t="str">
        <f t="shared" si="32"/>
        <v/>
      </c>
      <c r="BG28" s="249" t="str">
        <f t="shared" si="33"/>
        <v/>
      </c>
      <c r="BH28" s="7"/>
      <c r="BI28" s="634" t="str">
        <f t="shared" si="34"/>
        <v>-</v>
      </c>
      <c r="BJ28" s="70" t="str">
        <f t="shared" si="35"/>
        <v>-</v>
      </c>
      <c r="BK28" s="70" t="str">
        <f t="shared" si="36"/>
        <v>-</v>
      </c>
      <c r="BL28" s="70" t="str">
        <f t="shared" si="37"/>
        <v>-</v>
      </c>
      <c r="BM28" s="70" t="str">
        <f t="shared" si="38"/>
        <v>-</v>
      </c>
      <c r="BN28" s="70" t="str">
        <f t="shared" si="39"/>
        <v>-</v>
      </c>
      <c r="BO28" s="635" t="str">
        <f t="shared" si="40"/>
        <v>X</v>
      </c>
      <c r="BP28" s="7"/>
      <c r="BQ28" s="70" t="str">
        <f t="shared" si="41"/>
        <v>EXTENDED</v>
      </c>
      <c r="BR28" s="70" t="str">
        <f t="shared" si="42"/>
        <v>EXTENDED</v>
      </c>
      <c r="BS28" s="15"/>
      <c r="BT28" s="57" t="s">
        <v>18642</v>
      </c>
    </row>
    <row r="29" spans="1:72" ht="105" x14ac:dyDescent="0.2">
      <c r="A29" s="45" t="str">
        <f t="shared" si="22"/>
        <v>YES</v>
      </c>
      <c r="B29" s="45"/>
      <c r="C29" s="45"/>
      <c r="D29" s="86" t="s">
        <v>30</v>
      </c>
      <c r="E29" s="61" t="s">
        <v>5144</v>
      </c>
      <c r="F29" s="282"/>
      <c r="G29" s="62">
        <f t="shared" si="2"/>
        <v>5</v>
      </c>
      <c r="H29" s="62" t="s">
        <v>32</v>
      </c>
      <c r="I29" s="64" t="s">
        <v>229</v>
      </c>
      <c r="J29" s="64"/>
      <c r="K29" s="65" t="s">
        <v>160</v>
      </c>
      <c r="L29" s="65"/>
      <c r="M29" s="65" t="s">
        <v>160</v>
      </c>
      <c r="N29" s="64" t="s">
        <v>128</v>
      </c>
      <c r="O29" s="66" t="s">
        <v>32</v>
      </c>
      <c r="P29" s="66" t="str">
        <f t="shared" si="23"/>
        <v>1..1</v>
      </c>
      <c r="Q29" s="6" t="s">
        <v>227</v>
      </c>
      <c r="R29" s="67" t="s">
        <v>228</v>
      </c>
      <c r="S29" s="66" t="s">
        <v>131</v>
      </c>
      <c r="T29" s="68" t="str">
        <f t="shared" si="24"/>
        <v>A</v>
      </c>
      <c r="U29" s="62" t="s">
        <v>42</v>
      </c>
      <c r="V29" s="66"/>
      <c r="W29" s="249"/>
      <c r="X29" s="38"/>
      <c r="Y29" s="634" t="str">
        <f t="shared" si="3"/>
        <v>-</v>
      </c>
      <c r="Z29" s="70" t="str">
        <f t="shared" ref="Z29:AE29" si="65">IF(Y29="X","X",IF($AH29=Z$4,"X","-"))</f>
        <v>-</v>
      </c>
      <c r="AA29" s="70" t="str">
        <f t="shared" si="65"/>
        <v>-</v>
      </c>
      <c r="AB29" s="70" t="str">
        <f t="shared" si="65"/>
        <v>-</v>
      </c>
      <c r="AC29" s="70" t="str">
        <f t="shared" si="65"/>
        <v>-</v>
      </c>
      <c r="AD29" s="70" t="str">
        <f t="shared" si="65"/>
        <v>-</v>
      </c>
      <c r="AE29" s="635" t="str">
        <f t="shared" si="65"/>
        <v>X</v>
      </c>
      <c r="AF29" s="38"/>
      <c r="AG29" s="70" t="s">
        <v>47</v>
      </c>
      <c r="AH29" s="70" t="s">
        <v>47</v>
      </c>
      <c r="AI29" s="38"/>
      <c r="AJ29" s="13" t="str">
        <f t="shared" si="5"/>
        <v>/rsm:CrossIndustryInvoice/rsm:ExchangedDocument/ram:EffectiveSpecifiedPeriod/ram:CompleteDateTime/udt:DateTimeString</v>
      </c>
      <c r="AK29" s="13" t="str">
        <f t="shared" si="6"/>
        <v>/@format</v>
      </c>
      <c r="AL29" s="14">
        <f>COUNTIFS(R$4:R29,AJ29)</f>
        <v>1</v>
      </c>
      <c r="AM29" s="59"/>
      <c r="AN29" s="86" t="str">
        <f t="shared" si="26"/>
        <v>EDC</v>
      </c>
      <c r="AO29" s="61" t="str">
        <f t="shared" si="7"/>
        <v>BT-X-6-0</v>
      </c>
      <c r="AP29" s="282" t="str">
        <f t="shared" si="27"/>
        <v/>
      </c>
      <c r="AQ29" s="62">
        <f t="shared" si="8"/>
        <v>5</v>
      </c>
      <c r="AR29" s="62" t="str">
        <f t="shared" si="9"/>
        <v>1..1</v>
      </c>
      <c r="AS29" s="64" t="s">
        <v>229</v>
      </c>
      <c r="AT29" s="64"/>
      <c r="AU29" s="405" t="s">
        <v>18166</v>
      </c>
      <c r="AV29" s="65"/>
      <c r="AW29" s="65"/>
      <c r="AX29" s="64" t="s">
        <v>128</v>
      </c>
      <c r="AY29" s="66" t="str">
        <f t="shared" si="10"/>
        <v>1..1</v>
      </c>
      <c r="AZ29" s="66" t="str">
        <f t="shared" si="11"/>
        <v>1..1</v>
      </c>
      <c r="BA29" s="6" t="str">
        <f t="shared" si="12"/>
        <v>/rsm:CrossIndustryInvoice
/rsm:ExchangedDocument
/ram:EffectiveSpecifiedPeriod
/ram:CompleteDateTime
/udt:DateTimeString
/@format</v>
      </c>
      <c r="BB29" s="67" t="str">
        <f t="shared" si="28"/>
        <v>/rsm:CrossIndustryInvoice/rsm:ExchangedDocument/ram:EffectiveSpecifiedPeriod/ram:CompleteDateTime/udt:DateTimeString/@format</v>
      </c>
      <c r="BC29" s="66" t="str">
        <f t="shared" si="29"/>
        <v>C</v>
      </c>
      <c r="BD29" s="68" t="str">
        <f t="shared" si="30"/>
        <v>A</v>
      </c>
      <c r="BE29" s="62" t="str">
        <f t="shared" si="31"/>
        <v>0..1</v>
      </c>
      <c r="BF29" s="66" t="str">
        <f t="shared" si="32"/>
        <v/>
      </c>
      <c r="BG29" s="249" t="str">
        <f t="shared" si="33"/>
        <v/>
      </c>
      <c r="BH29" s="7"/>
      <c r="BI29" s="634" t="str">
        <f t="shared" si="34"/>
        <v>-</v>
      </c>
      <c r="BJ29" s="70" t="str">
        <f t="shared" si="35"/>
        <v>-</v>
      </c>
      <c r="BK29" s="70" t="str">
        <f t="shared" si="36"/>
        <v>-</v>
      </c>
      <c r="BL29" s="70" t="str">
        <f t="shared" si="37"/>
        <v>-</v>
      </c>
      <c r="BM29" s="70" t="str">
        <f t="shared" si="38"/>
        <v>-</v>
      </c>
      <c r="BN29" s="70" t="str">
        <f t="shared" si="39"/>
        <v>-</v>
      </c>
      <c r="BO29" s="635" t="str">
        <f t="shared" si="40"/>
        <v>X</v>
      </c>
      <c r="BP29" s="7"/>
      <c r="BQ29" s="70" t="str">
        <f t="shared" si="41"/>
        <v>EXTENDED</v>
      </c>
      <c r="BR29" s="70" t="str">
        <f t="shared" si="42"/>
        <v>EXTENDED</v>
      </c>
      <c r="BS29" s="15"/>
      <c r="BT29" s="57" t="s">
        <v>18642</v>
      </c>
    </row>
    <row r="30" spans="1:72" ht="96" x14ac:dyDescent="0.2">
      <c r="A30" s="45" t="str">
        <f t="shared" si="22"/>
        <v>NO</v>
      </c>
      <c r="B30" s="45"/>
      <c r="C30" s="45"/>
      <c r="D30" s="106" t="s">
        <v>230</v>
      </c>
      <c r="E30" s="79" t="s">
        <v>231</v>
      </c>
      <c r="F30" s="285"/>
      <c r="G30" s="48">
        <f t="shared" si="2"/>
        <v>1</v>
      </c>
      <c r="H30" s="80" t="s">
        <v>32</v>
      </c>
      <c r="I30" s="50" t="s">
        <v>232</v>
      </c>
      <c r="J30" s="50"/>
      <c r="K30" s="51"/>
      <c r="L30" s="51"/>
      <c r="M30" s="51"/>
      <c r="N30" s="50"/>
      <c r="O30" s="80" t="s">
        <v>32</v>
      </c>
      <c r="P30" s="80" t="str">
        <f t="shared" si="23"/>
        <v>1..1</v>
      </c>
      <c r="Q30" s="81" t="s">
        <v>233</v>
      </c>
      <c r="R30" s="82" t="s">
        <v>234</v>
      </c>
      <c r="S30" s="80"/>
      <c r="T30" s="49" t="str">
        <f t="shared" si="24"/>
        <v>G</v>
      </c>
      <c r="U30" s="80" t="s">
        <v>32</v>
      </c>
      <c r="V30" s="80"/>
      <c r="W30" s="672"/>
      <c r="X30" s="38"/>
      <c r="Y30" s="638" t="str">
        <f t="shared" si="3"/>
        <v>X</v>
      </c>
      <c r="Z30" s="49" t="str">
        <f t="shared" ref="Z30:AE30" si="66">IF(Y30="X","X",IF($AH30=Z$4,"X","-"))</f>
        <v>X</v>
      </c>
      <c r="AA30" s="49" t="str">
        <f t="shared" si="66"/>
        <v>X</v>
      </c>
      <c r="AB30" s="49" t="str">
        <f t="shared" si="66"/>
        <v>X</v>
      </c>
      <c r="AC30" s="49" t="str">
        <f t="shared" si="66"/>
        <v>X</v>
      </c>
      <c r="AD30" s="49" t="str">
        <f t="shared" si="66"/>
        <v>X</v>
      </c>
      <c r="AE30" s="639" t="str">
        <f t="shared" si="66"/>
        <v>X</v>
      </c>
      <c r="AF30" s="38"/>
      <c r="AG30" s="49" t="s">
        <v>39</v>
      </c>
      <c r="AH30" s="49" t="s">
        <v>39</v>
      </c>
      <c r="AI30" s="38"/>
      <c r="AJ30" s="13" t="str">
        <f t="shared" si="5"/>
        <v>/rsm:CrossIndustryInvoice</v>
      </c>
      <c r="AK30" s="13" t="str">
        <f t="shared" si="6"/>
        <v>/rsm:SupplyChainTradeTransaction</v>
      </c>
      <c r="AL30" s="14">
        <f>COUNTIFS(R$4:R30,AJ30)</f>
        <v>0</v>
      </c>
      <c r="AM30" s="59"/>
      <c r="AN30" s="106" t="str">
        <f t="shared" si="26"/>
        <v>SCT</v>
      </c>
      <c r="AO30" s="79" t="str">
        <f t="shared" si="7"/>
        <v>BG-25-00</v>
      </c>
      <c r="AP30" s="285" t="str">
        <f t="shared" si="27"/>
        <v/>
      </c>
      <c r="AQ30" s="48">
        <f t="shared" si="8"/>
        <v>1</v>
      </c>
      <c r="AR30" s="80" t="str">
        <f t="shared" si="9"/>
        <v>1..1</v>
      </c>
      <c r="AS30" s="50" t="s">
        <v>235</v>
      </c>
      <c r="AT30" s="50"/>
      <c r="AU30" s="51"/>
      <c r="AV30" s="51"/>
      <c r="AW30" s="51" t="s">
        <v>35</v>
      </c>
      <c r="AX30" s="50"/>
      <c r="AY30" s="80" t="str">
        <f t="shared" si="10"/>
        <v>1..1</v>
      </c>
      <c r="AZ30" s="80" t="str">
        <f t="shared" si="11"/>
        <v>1..1</v>
      </c>
      <c r="BA30" s="81" t="str">
        <f t="shared" si="12"/>
        <v>/rsm:CrossIndustryInvoice
/rsm:SupplyChainTradeTransaction</v>
      </c>
      <c r="BB30" s="82" t="str">
        <f t="shared" si="28"/>
        <v>/rsm:CrossIndustryInvoice/rsm:SupplyChainTradeTransaction</v>
      </c>
      <c r="BC30" s="80" t="str">
        <f t="shared" si="29"/>
        <v/>
      </c>
      <c r="BD30" s="49" t="str">
        <f t="shared" si="30"/>
        <v>G</v>
      </c>
      <c r="BE30" s="80" t="str">
        <f t="shared" si="31"/>
        <v>1..1</v>
      </c>
      <c r="BF30" s="80" t="str">
        <f t="shared" si="32"/>
        <v/>
      </c>
      <c r="BG30" s="672" t="str">
        <f t="shared" si="33"/>
        <v/>
      </c>
      <c r="BH30" s="7"/>
      <c r="BI30" s="638" t="str">
        <f t="shared" si="34"/>
        <v>X</v>
      </c>
      <c r="BJ30" s="49" t="str">
        <f t="shared" si="35"/>
        <v>X</v>
      </c>
      <c r="BK30" s="49" t="str">
        <f t="shared" si="36"/>
        <v>X</v>
      </c>
      <c r="BL30" s="49" t="str">
        <f t="shared" si="37"/>
        <v>X</v>
      </c>
      <c r="BM30" s="49" t="str">
        <f t="shared" si="38"/>
        <v>X</v>
      </c>
      <c r="BN30" s="49" t="str">
        <f t="shared" si="39"/>
        <v>X</v>
      </c>
      <c r="BO30" s="639" t="str">
        <f t="shared" si="40"/>
        <v>X</v>
      </c>
      <c r="BP30" s="7"/>
      <c r="BQ30" s="49" t="str">
        <f t="shared" si="41"/>
        <v>MINIMUM</v>
      </c>
      <c r="BR30" s="49" t="str">
        <f t="shared" si="42"/>
        <v>MINIMUM</v>
      </c>
      <c r="BS30" s="15"/>
      <c r="BT30" s="57" t="s">
        <v>18642</v>
      </c>
    </row>
    <row r="31" spans="1:72" ht="96" x14ac:dyDescent="0.2">
      <c r="A31" s="45" t="str">
        <f t="shared" si="22"/>
        <v>NO</v>
      </c>
      <c r="B31" s="45"/>
      <c r="C31" s="45"/>
      <c r="D31" s="107" t="s">
        <v>236</v>
      </c>
      <c r="E31" s="108" t="s">
        <v>237</v>
      </c>
      <c r="F31" s="291" t="s">
        <v>237</v>
      </c>
      <c r="G31" s="88">
        <f t="shared" si="2"/>
        <v>2</v>
      </c>
      <c r="H31" s="88" t="s">
        <v>238</v>
      </c>
      <c r="I31" s="90" t="s">
        <v>239</v>
      </c>
      <c r="J31" s="90" t="s">
        <v>240</v>
      </c>
      <c r="K31" s="91"/>
      <c r="L31" s="91"/>
      <c r="M31" s="91" t="s">
        <v>241</v>
      </c>
      <c r="N31" s="90"/>
      <c r="O31" s="88" t="s">
        <v>238</v>
      </c>
      <c r="P31" s="88" t="str">
        <f t="shared" si="23"/>
        <v>1..n</v>
      </c>
      <c r="Q31" s="92" t="s">
        <v>242</v>
      </c>
      <c r="R31" s="93" t="s">
        <v>243</v>
      </c>
      <c r="S31" s="88" t="s">
        <v>35</v>
      </c>
      <c r="T31" s="94" t="str">
        <f t="shared" si="24"/>
        <v>G</v>
      </c>
      <c r="U31" s="88" t="s">
        <v>62</v>
      </c>
      <c r="V31" s="88" t="s">
        <v>132</v>
      </c>
      <c r="W31" s="673" t="s">
        <v>35</v>
      </c>
      <c r="X31" s="38"/>
      <c r="Y31" s="640" t="str">
        <f t="shared" si="3"/>
        <v>-</v>
      </c>
      <c r="Z31" s="94" t="str">
        <f t="shared" ref="Z31:AE31" si="67">IF(Y31="X","X",IF($AH31=Z$4,"X","-"))</f>
        <v>-</v>
      </c>
      <c r="AA31" s="94" t="str">
        <f t="shared" si="67"/>
        <v>X</v>
      </c>
      <c r="AB31" s="94" t="str">
        <f t="shared" si="67"/>
        <v>X</v>
      </c>
      <c r="AC31" s="94" t="str">
        <f t="shared" si="67"/>
        <v>X</v>
      </c>
      <c r="AD31" s="94" t="str">
        <f t="shared" si="67"/>
        <v>X</v>
      </c>
      <c r="AE31" s="641" t="str">
        <f t="shared" si="67"/>
        <v>X</v>
      </c>
      <c r="AF31" s="38"/>
      <c r="AG31" s="94" t="s">
        <v>244</v>
      </c>
      <c r="AH31" s="94" t="s">
        <v>244</v>
      </c>
      <c r="AI31" s="38"/>
      <c r="AJ31" s="13" t="str">
        <f t="shared" si="5"/>
        <v>/rsm:CrossIndustryInvoice/rsm:SupplyChainTradeTransaction</v>
      </c>
      <c r="AK31" s="13" t="str">
        <f t="shared" si="6"/>
        <v>/ram:IncludedSupplyChainTradeLineItem</v>
      </c>
      <c r="AL31" s="14">
        <f>COUNTIFS(R$4:R31,AJ31)</f>
        <v>1</v>
      </c>
      <c r="AM31" s="59"/>
      <c r="AN31" s="107" t="str">
        <f t="shared" si="26"/>
        <v>SCT_LINE</v>
      </c>
      <c r="AO31" s="108" t="str">
        <f t="shared" si="7"/>
        <v>BG-25</v>
      </c>
      <c r="AP31" s="291" t="str">
        <f t="shared" si="27"/>
        <v>BG-25</v>
      </c>
      <c r="AQ31" s="88">
        <f t="shared" si="8"/>
        <v>2</v>
      </c>
      <c r="AR31" s="88" t="str">
        <f t="shared" si="9"/>
        <v>1..n</v>
      </c>
      <c r="AS31" s="90" t="s">
        <v>245</v>
      </c>
      <c r="AT31" s="90" t="s">
        <v>246</v>
      </c>
      <c r="AU31" s="91"/>
      <c r="AV31" s="91"/>
      <c r="AW31" s="91" t="s">
        <v>247</v>
      </c>
      <c r="AX31" s="90"/>
      <c r="AY31" s="88" t="str">
        <f t="shared" si="10"/>
        <v>1..n</v>
      </c>
      <c r="AZ31" s="88" t="str">
        <f t="shared" si="11"/>
        <v>1..n</v>
      </c>
      <c r="BA31" s="92" t="str">
        <f t="shared" si="12"/>
        <v>/rsm:CrossIndustryInvoice
/rsm:SupplyChainTradeTransaction
/ram:IncludedSupplyChainTradeLineItem</v>
      </c>
      <c r="BB31" s="93" t="str">
        <f t="shared" si="28"/>
        <v>/rsm:CrossIndustryInvoice/rsm:SupplyChainTradeTransaction/ram:IncludedSupplyChainTradeLineItem</v>
      </c>
      <c r="BC31" s="88" t="str">
        <f t="shared" si="29"/>
        <v/>
      </c>
      <c r="BD31" s="94" t="str">
        <f t="shared" si="30"/>
        <v>G</v>
      </c>
      <c r="BE31" s="88" t="str">
        <f t="shared" si="31"/>
        <v>0..n</v>
      </c>
      <c r="BF31" s="88" t="str">
        <f t="shared" si="32"/>
        <v>CAR-2</v>
      </c>
      <c r="BG31" s="673" t="str">
        <f t="shared" si="33"/>
        <v/>
      </c>
      <c r="BH31" s="7"/>
      <c r="BI31" s="640" t="str">
        <f t="shared" si="34"/>
        <v>-</v>
      </c>
      <c r="BJ31" s="94" t="str">
        <f t="shared" si="35"/>
        <v>-</v>
      </c>
      <c r="BK31" s="94" t="str">
        <f t="shared" si="36"/>
        <v>X</v>
      </c>
      <c r="BL31" s="94" t="str">
        <f t="shared" si="37"/>
        <v>X</v>
      </c>
      <c r="BM31" s="94" t="str">
        <f t="shared" si="38"/>
        <v>X</v>
      </c>
      <c r="BN31" s="94" t="str">
        <f t="shared" si="39"/>
        <v>X</v>
      </c>
      <c r="BO31" s="641" t="str">
        <f t="shared" si="40"/>
        <v>X</v>
      </c>
      <c r="BP31" s="7"/>
      <c r="BQ31" s="94" t="str">
        <f t="shared" si="41"/>
        <v>BASIC</v>
      </c>
      <c r="BR31" s="94" t="str">
        <f t="shared" si="42"/>
        <v>BASIC</v>
      </c>
      <c r="BS31" s="15"/>
      <c r="BT31" s="57" t="s">
        <v>18642</v>
      </c>
    </row>
    <row r="32" spans="1:72" ht="96" x14ac:dyDescent="0.2">
      <c r="A32" s="45" t="str">
        <f t="shared" si="22"/>
        <v>NO</v>
      </c>
      <c r="B32" s="45"/>
      <c r="C32" s="45"/>
      <c r="D32" s="107" t="s">
        <v>236</v>
      </c>
      <c r="E32" s="109" t="s">
        <v>248</v>
      </c>
      <c r="F32" s="292"/>
      <c r="G32" s="110">
        <f t="shared" si="2"/>
        <v>3</v>
      </c>
      <c r="H32" s="110" t="s">
        <v>32</v>
      </c>
      <c r="I32" s="111" t="s">
        <v>249</v>
      </c>
      <c r="J32" s="112"/>
      <c r="K32" s="113"/>
      <c r="L32" s="113"/>
      <c r="M32" s="113"/>
      <c r="N32" s="112"/>
      <c r="O32" s="110" t="s">
        <v>32</v>
      </c>
      <c r="P32" s="110" t="str">
        <f t="shared" si="23"/>
        <v>1..1</v>
      </c>
      <c r="Q32" s="114" t="s">
        <v>250</v>
      </c>
      <c r="R32" s="115" t="s">
        <v>251</v>
      </c>
      <c r="S32" s="110"/>
      <c r="T32" s="116" t="str">
        <f t="shared" si="24"/>
        <v/>
      </c>
      <c r="U32" s="110" t="s">
        <v>42</v>
      </c>
      <c r="V32" s="110"/>
      <c r="W32" s="674"/>
      <c r="X32" s="38"/>
      <c r="Y32" s="644" t="str">
        <f t="shared" si="3"/>
        <v>-</v>
      </c>
      <c r="Z32" s="116" t="str">
        <f t="shared" ref="Z32:AE32" si="68">IF(Y32="X","X",IF($AH32=Z$4,"X","-"))</f>
        <v>-</v>
      </c>
      <c r="AA32" s="116" t="str">
        <f t="shared" si="68"/>
        <v>X</v>
      </c>
      <c r="AB32" s="116" t="str">
        <f t="shared" si="68"/>
        <v>X</v>
      </c>
      <c r="AC32" s="116" t="str">
        <f t="shared" si="68"/>
        <v>X</v>
      </c>
      <c r="AD32" s="116" t="str">
        <f t="shared" si="68"/>
        <v>X</v>
      </c>
      <c r="AE32" s="645" t="str">
        <f t="shared" si="68"/>
        <v>X</v>
      </c>
      <c r="AF32" s="38"/>
      <c r="AG32" s="116" t="s">
        <v>244</v>
      </c>
      <c r="AH32" s="116" t="s">
        <v>244</v>
      </c>
      <c r="AI32" s="38"/>
      <c r="AJ32" s="13" t="str">
        <f t="shared" si="5"/>
        <v>/rsm:CrossIndustryInvoice/rsm:SupplyChainTradeTransaction/ram:IncludedSupplyChainTradeLineItem</v>
      </c>
      <c r="AK32" s="13" t="str">
        <f t="shared" si="6"/>
        <v>/ram:AssociatedDocumentLineDocument</v>
      </c>
      <c r="AL32" s="14">
        <f>COUNTIFS(R$4:R32,AJ32)</f>
        <v>1</v>
      </c>
      <c r="AM32" s="59"/>
      <c r="AN32" s="107" t="str">
        <f t="shared" si="26"/>
        <v>SCT_LINE</v>
      </c>
      <c r="AO32" s="109" t="str">
        <f t="shared" si="7"/>
        <v>BT-126-00</v>
      </c>
      <c r="AP32" s="292" t="str">
        <f t="shared" si="27"/>
        <v/>
      </c>
      <c r="AQ32" s="110">
        <f t="shared" si="8"/>
        <v>3</v>
      </c>
      <c r="AR32" s="110" t="str">
        <f t="shared" si="9"/>
        <v>1..1</v>
      </c>
      <c r="AS32" s="111" t="s">
        <v>252</v>
      </c>
      <c r="AT32" s="112"/>
      <c r="AU32" s="113"/>
      <c r="AV32" s="113"/>
      <c r="AW32" s="113" t="s">
        <v>35</v>
      </c>
      <c r="AX32" s="112"/>
      <c r="AY32" s="110" t="str">
        <f t="shared" si="10"/>
        <v>1..1</v>
      </c>
      <c r="AZ32" s="110" t="str">
        <f t="shared" si="11"/>
        <v>1..1</v>
      </c>
      <c r="BA32" s="114" t="str">
        <f t="shared" si="12"/>
        <v>/rsm:CrossIndustryInvoice
/rsm:SupplyChainTradeTransaction
/ram:IncludedSupplyChainTradeLineItem
/ram:AssociatedDocumentLineDocument</v>
      </c>
      <c r="BB32" s="115" t="str">
        <f t="shared" si="28"/>
        <v>/rsm:CrossIndustryInvoice/rsm:SupplyChainTradeTransaction/ram:IncludedSupplyChainTradeLineItem/ram:AssociatedDocumentLineDocument</v>
      </c>
      <c r="BC32" s="110" t="str">
        <f t="shared" si="29"/>
        <v/>
      </c>
      <c r="BD32" s="116" t="str">
        <f t="shared" si="30"/>
        <v/>
      </c>
      <c r="BE32" s="110" t="str">
        <f t="shared" si="31"/>
        <v>0..1</v>
      </c>
      <c r="BF32" s="110" t="str">
        <f t="shared" si="32"/>
        <v/>
      </c>
      <c r="BG32" s="674" t="str">
        <f t="shared" si="33"/>
        <v/>
      </c>
      <c r="BH32" s="7"/>
      <c r="BI32" s="644" t="str">
        <f t="shared" si="34"/>
        <v>-</v>
      </c>
      <c r="BJ32" s="116" t="str">
        <f t="shared" si="35"/>
        <v>-</v>
      </c>
      <c r="BK32" s="116" t="str">
        <f t="shared" si="36"/>
        <v>X</v>
      </c>
      <c r="BL32" s="116" t="str">
        <f t="shared" si="37"/>
        <v>X</v>
      </c>
      <c r="BM32" s="116" t="str">
        <f t="shared" si="38"/>
        <v>X</v>
      </c>
      <c r="BN32" s="116" t="str">
        <f t="shared" si="39"/>
        <v>X</v>
      </c>
      <c r="BO32" s="645" t="str">
        <f t="shared" si="40"/>
        <v>X</v>
      </c>
      <c r="BP32" s="7"/>
      <c r="BQ32" s="116" t="str">
        <f t="shared" si="41"/>
        <v>BASIC</v>
      </c>
      <c r="BR32" s="116" t="str">
        <f t="shared" si="42"/>
        <v>BASIC</v>
      </c>
      <c r="BS32" s="15"/>
      <c r="BT32" s="57" t="s">
        <v>18642</v>
      </c>
    </row>
    <row r="33" spans="1:72" ht="96" x14ac:dyDescent="0.2">
      <c r="A33" s="45" t="str">
        <f t="shared" si="22"/>
        <v>YES</v>
      </c>
      <c r="B33" s="45"/>
      <c r="C33" s="45"/>
      <c r="D33" s="118" t="s">
        <v>236</v>
      </c>
      <c r="E33" s="119" t="s">
        <v>253</v>
      </c>
      <c r="F33" s="293" t="s">
        <v>253</v>
      </c>
      <c r="G33" s="66">
        <f t="shared" si="2"/>
        <v>4</v>
      </c>
      <c r="H33" s="66" t="s">
        <v>32</v>
      </c>
      <c r="I33" s="64" t="s">
        <v>254</v>
      </c>
      <c r="J33" s="64" t="s">
        <v>255</v>
      </c>
      <c r="K33" s="65"/>
      <c r="L33" s="65"/>
      <c r="M33" s="65" t="s">
        <v>256</v>
      </c>
      <c r="N33" s="64" t="s">
        <v>90</v>
      </c>
      <c r="O33" s="66" t="s">
        <v>32</v>
      </c>
      <c r="P33" s="66" t="str">
        <f t="shared" si="23"/>
        <v>1..1</v>
      </c>
      <c r="Q33" s="2" t="s">
        <v>257</v>
      </c>
      <c r="R33" s="75" t="s">
        <v>258</v>
      </c>
      <c r="S33" s="66" t="s">
        <v>55</v>
      </c>
      <c r="T33" s="68" t="str">
        <f t="shared" si="24"/>
        <v>E</v>
      </c>
      <c r="U33" s="66" t="s">
        <v>42</v>
      </c>
      <c r="V33" s="66" t="s">
        <v>132</v>
      </c>
      <c r="W33" s="249" t="s">
        <v>35</v>
      </c>
      <c r="X33" s="38"/>
      <c r="Y33" s="636" t="str">
        <f t="shared" si="3"/>
        <v>-</v>
      </c>
      <c r="Z33" s="68" t="str">
        <f t="shared" ref="Z33:AE33" si="69">IF(Y33="X","X",IF($AH33=Z$4,"X","-"))</f>
        <v>-</v>
      </c>
      <c r="AA33" s="68" t="str">
        <f t="shared" si="69"/>
        <v>X</v>
      </c>
      <c r="AB33" s="68" t="str">
        <f t="shared" si="69"/>
        <v>X</v>
      </c>
      <c r="AC33" s="68" t="str">
        <f t="shared" si="69"/>
        <v>X</v>
      </c>
      <c r="AD33" s="68" t="str">
        <f t="shared" si="69"/>
        <v>X</v>
      </c>
      <c r="AE33" s="637" t="str">
        <f t="shared" si="69"/>
        <v>X</v>
      </c>
      <c r="AF33" s="38"/>
      <c r="AG33" s="68" t="s">
        <v>244</v>
      </c>
      <c r="AH33" s="68" t="s">
        <v>244</v>
      </c>
      <c r="AI33" s="38"/>
      <c r="AJ33" s="13" t="str">
        <f t="shared" si="5"/>
        <v>/rsm:CrossIndustryInvoice/rsm:SupplyChainTradeTransaction/ram:IncludedSupplyChainTradeLineItem/ram:AssociatedDocumentLineDocument</v>
      </c>
      <c r="AK33" s="13" t="str">
        <f t="shared" si="6"/>
        <v>/ram:LineID</v>
      </c>
      <c r="AL33" s="14">
        <f>COUNTIFS(R$4:R33,AJ33)</f>
        <v>1</v>
      </c>
      <c r="AM33" s="59"/>
      <c r="AN33" s="118" t="str">
        <f t="shared" si="26"/>
        <v>SCT_LINE</v>
      </c>
      <c r="AO33" s="119" t="str">
        <f t="shared" si="7"/>
        <v>BT-126</v>
      </c>
      <c r="AP33" s="293" t="str">
        <f t="shared" si="27"/>
        <v>BT-126</v>
      </c>
      <c r="AQ33" s="66">
        <f t="shared" si="8"/>
        <v>4</v>
      </c>
      <c r="AR33" s="66" t="str">
        <f t="shared" si="9"/>
        <v>1..1</v>
      </c>
      <c r="AS33" s="64" t="s">
        <v>259</v>
      </c>
      <c r="AT33" s="64" t="s">
        <v>260</v>
      </c>
      <c r="AU33" s="65"/>
      <c r="AV33" s="65"/>
      <c r="AW33" s="65" t="s">
        <v>261</v>
      </c>
      <c r="AX33" s="64" t="s">
        <v>99</v>
      </c>
      <c r="AY33" s="66" t="str">
        <f t="shared" si="10"/>
        <v>1..1</v>
      </c>
      <c r="AZ33" s="66" t="str">
        <f t="shared" si="11"/>
        <v>1..1</v>
      </c>
      <c r="BA33" s="2" t="str">
        <f t="shared" si="12"/>
        <v>/rsm:CrossIndustryInvoice
/rsm:SupplyChainTradeTransaction
/ram:IncludedSupplyChainTradeLineItem
/ram:AssociatedDocumentLineDocument
/ram:LineID</v>
      </c>
      <c r="BB33" s="75" t="str">
        <f t="shared" si="28"/>
        <v>/rsm:CrossIndustryInvoice/rsm:SupplyChainTradeTransaction/ram:IncludedSupplyChainTradeLineItem/ram:AssociatedDocumentLineDocument/ram:LineID</v>
      </c>
      <c r="BC33" s="66" t="str">
        <f t="shared" si="29"/>
        <v>I</v>
      </c>
      <c r="BD33" s="68" t="str">
        <f t="shared" si="30"/>
        <v>E</v>
      </c>
      <c r="BE33" s="66" t="str">
        <f t="shared" si="31"/>
        <v>0..1</v>
      </c>
      <c r="BF33" s="66" t="str">
        <f t="shared" si="32"/>
        <v>CAR-2</v>
      </c>
      <c r="BG33" s="249" t="str">
        <f t="shared" si="33"/>
        <v/>
      </c>
      <c r="BH33" s="7"/>
      <c r="BI33" s="636" t="str">
        <f t="shared" si="34"/>
        <v>-</v>
      </c>
      <c r="BJ33" s="68" t="str">
        <f t="shared" si="35"/>
        <v>-</v>
      </c>
      <c r="BK33" s="68" t="str">
        <f t="shared" si="36"/>
        <v>X</v>
      </c>
      <c r="BL33" s="68" t="str">
        <f t="shared" si="37"/>
        <v>X</v>
      </c>
      <c r="BM33" s="68" t="str">
        <f t="shared" si="38"/>
        <v>X</v>
      </c>
      <c r="BN33" s="68" t="str">
        <f t="shared" si="39"/>
        <v>X</v>
      </c>
      <c r="BO33" s="637" t="str">
        <f t="shared" si="40"/>
        <v>X</v>
      </c>
      <c r="BP33" s="7"/>
      <c r="BQ33" s="68" t="str">
        <f t="shared" si="41"/>
        <v>BASIC</v>
      </c>
      <c r="BR33" s="68" t="str">
        <f t="shared" si="42"/>
        <v>BASIC</v>
      </c>
      <c r="BS33" s="15"/>
      <c r="BT33" s="57" t="s">
        <v>18642</v>
      </c>
    </row>
    <row r="34" spans="1:72" ht="96" x14ac:dyDescent="0.2">
      <c r="A34" s="45" t="str">
        <f t="shared" si="22"/>
        <v>YES</v>
      </c>
      <c r="B34" s="120"/>
      <c r="C34" s="45"/>
      <c r="D34" s="121" t="s">
        <v>236</v>
      </c>
      <c r="E34" s="61" t="s">
        <v>5145</v>
      </c>
      <c r="F34" s="282"/>
      <c r="G34" s="62">
        <f t="shared" si="2"/>
        <v>4</v>
      </c>
      <c r="H34" s="62" t="s">
        <v>42</v>
      </c>
      <c r="I34" s="64" t="s">
        <v>263</v>
      </c>
      <c r="J34" s="64" t="s">
        <v>17076</v>
      </c>
      <c r="K34" s="65"/>
      <c r="L34" s="65"/>
      <c r="M34" s="65"/>
      <c r="N34" s="64" t="s">
        <v>90</v>
      </c>
      <c r="O34" s="66" t="s">
        <v>42</v>
      </c>
      <c r="P34" s="66" t="str">
        <f t="shared" si="23"/>
        <v>0..1</v>
      </c>
      <c r="Q34" s="6" t="s">
        <v>265</v>
      </c>
      <c r="R34" s="67" t="s">
        <v>266</v>
      </c>
      <c r="S34" s="66" t="s">
        <v>55</v>
      </c>
      <c r="T34" s="68" t="str">
        <f t="shared" si="24"/>
        <v>E</v>
      </c>
      <c r="U34" s="62" t="s">
        <v>42</v>
      </c>
      <c r="V34" s="66"/>
      <c r="W34" s="249"/>
      <c r="X34" s="38"/>
      <c r="Y34" s="634" t="str">
        <f t="shared" si="3"/>
        <v>-</v>
      </c>
      <c r="Z34" s="70" t="str">
        <f t="shared" ref="Z34:AE34" si="70">IF(Y34="X","X",IF($AH34=Z$4,"X","-"))</f>
        <v>-</v>
      </c>
      <c r="AA34" s="70" t="str">
        <f t="shared" si="70"/>
        <v>-</v>
      </c>
      <c r="AB34" s="70" t="str">
        <f t="shared" si="70"/>
        <v>-</v>
      </c>
      <c r="AC34" s="70" t="str">
        <f t="shared" si="70"/>
        <v>-</v>
      </c>
      <c r="AD34" s="70" t="str">
        <f t="shared" si="70"/>
        <v>-</v>
      </c>
      <c r="AE34" s="635" t="str">
        <f t="shared" si="70"/>
        <v>X</v>
      </c>
      <c r="AF34" s="38"/>
      <c r="AG34" s="70" t="s">
        <v>47</v>
      </c>
      <c r="AH34" s="70" t="s">
        <v>47</v>
      </c>
      <c r="AI34" s="38"/>
      <c r="AJ34" s="13" t="str">
        <f t="shared" si="5"/>
        <v>/rsm:CrossIndustryInvoice/rsm:SupplyChainTradeTransaction/ram:IncludedSupplyChainTradeLineItem/ram:AssociatedDocumentLineDocument</v>
      </c>
      <c r="AK34" s="13" t="str">
        <f t="shared" si="6"/>
        <v>/ram:ParentLineID</v>
      </c>
      <c r="AL34" s="14">
        <f>COUNTIFS(R$4:R34,AJ34)</f>
        <v>1</v>
      </c>
      <c r="AM34" s="59"/>
      <c r="AN34" s="121" t="str">
        <f t="shared" si="26"/>
        <v>SCT_LINE</v>
      </c>
      <c r="AO34" s="61" t="str">
        <f t="shared" si="7"/>
        <v>BT-X-304</v>
      </c>
      <c r="AP34" s="282" t="str">
        <f t="shared" si="27"/>
        <v/>
      </c>
      <c r="AQ34" s="62">
        <f t="shared" si="8"/>
        <v>4</v>
      </c>
      <c r="AR34" s="62" t="str">
        <f t="shared" si="9"/>
        <v>0..1</v>
      </c>
      <c r="AS34" s="64" t="s">
        <v>267</v>
      </c>
      <c r="AT34" s="64" t="s">
        <v>18170</v>
      </c>
      <c r="AU34" s="65"/>
      <c r="AV34" s="65"/>
      <c r="AW34" s="65"/>
      <c r="AX34" s="64" t="s">
        <v>99</v>
      </c>
      <c r="AY34" s="66" t="str">
        <f t="shared" si="10"/>
        <v>0..1</v>
      </c>
      <c r="AZ34" s="66" t="str">
        <f t="shared" si="11"/>
        <v>0..1</v>
      </c>
      <c r="BA34" s="6" t="str">
        <f t="shared" si="12"/>
        <v>/rsm:CrossIndustryInvoice
/rsm:SupplyChainTradeTransaction
/ram:IncludedSupplyChainTradeLineItem
/ram:AssociatedDocumentLineDocument
/ram:ParentLineID</v>
      </c>
      <c r="BB34" s="67" t="str">
        <f t="shared" si="28"/>
        <v>/rsm:CrossIndustryInvoice/rsm:SupplyChainTradeTransaction/ram:IncludedSupplyChainTradeLineItem/ram:AssociatedDocumentLineDocument/ram:ParentLineID</v>
      </c>
      <c r="BC34" s="66" t="str">
        <f t="shared" si="29"/>
        <v>I</v>
      </c>
      <c r="BD34" s="68" t="str">
        <f t="shared" si="30"/>
        <v>E</v>
      </c>
      <c r="BE34" s="62" t="str">
        <f t="shared" si="31"/>
        <v>0..1</v>
      </c>
      <c r="BF34" s="66" t="str">
        <f t="shared" si="32"/>
        <v/>
      </c>
      <c r="BG34" s="249" t="str">
        <f t="shared" si="33"/>
        <v/>
      </c>
      <c r="BH34" s="7"/>
      <c r="BI34" s="634" t="str">
        <f t="shared" si="34"/>
        <v>-</v>
      </c>
      <c r="BJ34" s="70" t="str">
        <f t="shared" si="35"/>
        <v>-</v>
      </c>
      <c r="BK34" s="70" t="str">
        <f t="shared" si="36"/>
        <v>-</v>
      </c>
      <c r="BL34" s="70" t="str">
        <f t="shared" si="37"/>
        <v>-</v>
      </c>
      <c r="BM34" s="70" t="str">
        <f t="shared" si="38"/>
        <v>-</v>
      </c>
      <c r="BN34" s="70" t="str">
        <f t="shared" si="39"/>
        <v>-</v>
      </c>
      <c r="BO34" s="635" t="str">
        <f t="shared" si="40"/>
        <v>X</v>
      </c>
      <c r="BP34" s="7"/>
      <c r="BQ34" s="70" t="str">
        <f t="shared" si="41"/>
        <v>EXTENDED</v>
      </c>
      <c r="BR34" s="122" t="str">
        <f t="shared" si="42"/>
        <v>EXTENDED</v>
      </c>
      <c r="BS34" s="15"/>
      <c r="BT34" s="57" t="s">
        <v>18642</v>
      </c>
    </row>
    <row r="35" spans="1:72" ht="96" x14ac:dyDescent="0.2">
      <c r="A35" s="45" t="str">
        <f t="shared" si="22"/>
        <v>YES</v>
      </c>
      <c r="B35" s="45"/>
      <c r="C35" s="45"/>
      <c r="D35" s="121" t="s">
        <v>236</v>
      </c>
      <c r="E35" s="61" t="s">
        <v>5146</v>
      </c>
      <c r="F35" s="282"/>
      <c r="G35" s="62">
        <f t="shared" si="2"/>
        <v>4</v>
      </c>
      <c r="H35" s="62" t="s">
        <v>42</v>
      </c>
      <c r="I35" s="64" t="s">
        <v>17077</v>
      </c>
      <c r="J35" s="64" t="s">
        <v>17078</v>
      </c>
      <c r="K35" s="65" t="s">
        <v>269</v>
      </c>
      <c r="L35" s="65"/>
      <c r="M35" s="65"/>
      <c r="N35" s="64" t="s">
        <v>128</v>
      </c>
      <c r="O35" s="66" t="s">
        <v>42</v>
      </c>
      <c r="P35" s="66" t="str">
        <f t="shared" si="23"/>
        <v>0..1</v>
      </c>
      <c r="Q35" s="6" t="s">
        <v>270</v>
      </c>
      <c r="R35" s="67" t="s">
        <v>271</v>
      </c>
      <c r="S35" s="66" t="s">
        <v>131</v>
      </c>
      <c r="T35" s="68" t="str">
        <f t="shared" si="24"/>
        <v>E</v>
      </c>
      <c r="U35" s="62" t="s">
        <v>42</v>
      </c>
      <c r="V35" s="66"/>
      <c r="W35" s="249"/>
      <c r="X35" s="38"/>
      <c r="Y35" s="634" t="str">
        <f t="shared" si="3"/>
        <v>-</v>
      </c>
      <c r="Z35" s="70" t="str">
        <f t="shared" ref="Z35:AE35" si="71">IF(Y35="X","X",IF($AH35=Z$4,"X","-"))</f>
        <v>-</v>
      </c>
      <c r="AA35" s="70" t="str">
        <f t="shared" si="71"/>
        <v>-</v>
      </c>
      <c r="AB35" s="70" t="str">
        <f t="shared" si="71"/>
        <v>-</v>
      </c>
      <c r="AC35" s="70" t="str">
        <f t="shared" si="71"/>
        <v>-</v>
      </c>
      <c r="AD35" s="70" t="str">
        <f t="shared" si="71"/>
        <v>-</v>
      </c>
      <c r="AE35" s="635" t="str">
        <f t="shared" si="71"/>
        <v>X</v>
      </c>
      <c r="AF35" s="38"/>
      <c r="AG35" s="70" t="s">
        <v>47</v>
      </c>
      <c r="AH35" s="70" t="s">
        <v>47</v>
      </c>
      <c r="AI35" s="38"/>
      <c r="AJ35" s="13" t="str">
        <f t="shared" si="5"/>
        <v>/rsm:CrossIndustryInvoice/rsm:SupplyChainTradeTransaction/ram:IncludedSupplyChainTradeLineItem/ram:AssociatedDocumentLineDocument</v>
      </c>
      <c r="AK35" s="13" t="str">
        <f t="shared" si="6"/>
        <v>/ram:LineStatusCode</v>
      </c>
      <c r="AL35" s="14">
        <f>COUNTIFS(R$4:R35,AJ35)</f>
        <v>1</v>
      </c>
      <c r="AM35" s="59"/>
      <c r="AN35" s="121" t="str">
        <f t="shared" si="26"/>
        <v>SCT_LINE</v>
      </c>
      <c r="AO35" s="61" t="str">
        <f t="shared" si="7"/>
        <v>BT-X-7</v>
      </c>
      <c r="AP35" s="282" t="str">
        <f t="shared" si="27"/>
        <v/>
      </c>
      <c r="AQ35" s="62">
        <f t="shared" si="8"/>
        <v>4</v>
      </c>
      <c r="AR35" s="62" t="str">
        <f t="shared" si="9"/>
        <v>0..1</v>
      </c>
      <c r="AS35" s="64" t="s">
        <v>272</v>
      </c>
      <c r="AT35" s="64" t="s">
        <v>18171</v>
      </c>
      <c r="AU35" s="65" t="s">
        <v>269</v>
      </c>
      <c r="AV35" s="65"/>
      <c r="AW35" s="65"/>
      <c r="AX35" s="64" t="s">
        <v>128</v>
      </c>
      <c r="AY35" s="66" t="str">
        <f t="shared" si="10"/>
        <v>0..1</v>
      </c>
      <c r="AZ35" s="66" t="str">
        <f t="shared" si="11"/>
        <v>0..1</v>
      </c>
      <c r="BA35" s="6" t="str">
        <f t="shared" si="12"/>
        <v>/rsm:CrossIndustryInvoice
/rsm:SupplyChainTradeTransaction
/ram:IncludedSupplyChainTradeLineItem
/ram:AssociatedDocumentLineDocument
/ram:LineStatusCode</v>
      </c>
      <c r="BB35" s="67" t="str">
        <f t="shared" si="28"/>
        <v>/rsm:CrossIndustryInvoice/rsm:SupplyChainTradeTransaction/ram:IncludedSupplyChainTradeLineItem/ram:AssociatedDocumentLineDocument/ram:LineStatusCode</v>
      </c>
      <c r="BC35" s="66" t="str">
        <f t="shared" si="29"/>
        <v>C</v>
      </c>
      <c r="BD35" s="68" t="str">
        <f t="shared" si="30"/>
        <v>E</v>
      </c>
      <c r="BE35" s="62" t="str">
        <f t="shared" si="31"/>
        <v>0..1</v>
      </c>
      <c r="BF35" s="66" t="str">
        <f t="shared" si="32"/>
        <v/>
      </c>
      <c r="BG35" s="249" t="str">
        <f t="shared" si="33"/>
        <v/>
      </c>
      <c r="BH35" s="7"/>
      <c r="BI35" s="634" t="str">
        <f t="shared" si="34"/>
        <v>-</v>
      </c>
      <c r="BJ35" s="70" t="str">
        <f t="shared" si="35"/>
        <v>-</v>
      </c>
      <c r="BK35" s="70" t="str">
        <f t="shared" si="36"/>
        <v>-</v>
      </c>
      <c r="BL35" s="70" t="str">
        <f t="shared" si="37"/>
        <v>-</v>
      </c>
      <c r="BM35" s="70" t="str">
        <f t="shared" si="38"/>
        <v>-</v>
      </c>
      <c r="BN35" s="70" t="str">
        <f t="shared" si="39"/>
        <v>-</v>
      </c>
      <c r="BO35" s="635" t="str">
        <f t="shared" si="40"/>
        <v>X</v>
      </c>
      <c r="BP35" s="7"/>
      <c r="BQ35" s="70" t="str">
        <f t="shared" si="41"/>
        <v>EXTENDED</v>
      </c>
      <c r="BR35" s="122" t="str">
        <f t="shared" si="42"/>
        <v>EXTENDED</v>
      </c>
      <c r="BS35" s="15"/>
      <c r="BT35" s="57" t="s">
        <v>18642</v>
      </c>
    </row>
    <row r="36" spans="1:72" ht="96" x14ac:dyDescent="0.2">
      <c r="A36" s="45" t="str">
        <f t="shared" si="22"/>
        <v>YES</v>
      </c>
      <c r="B36" s="45"/>
      <c r="C36" s="45"/>
      <c r="D36" s="121" t="s">
        <v>236</v>
      </c>
      <c r="E36" s="61" t="s">
        <v>5147</v>
      </c>
      <c r="F36" s="282"/>
      <c r="G36" s="62">
        <f t="shared" si="2"/>
        <v>4</v>
      </c>
      <c r="H36" s="62" t="s">
        <v>42</v>
      </c>
      <c r="I36" s="64" t="s">
        <v>17079</v>
      </c>
      <c r="J36" s="64" t="s">
        <v>17080</v>
      </c>
      <c r="K36" s="65" t="s">
        <v>17081</v>
      </c>
      <c r="L36" s="65"/>
      <c r="M36" s="65"/>
      <c r="N36" s="64" t="s">
        <v>128</v>
      </c>
      <c r="O36" s="66" t="s">
        <v>42</v>
      </c>
      <c r="P36" s="66" t="str">
        <f t="shared" si="23"/>
        <v>0..1</v>
      </c>
      <c r="Q36" s="6" t="s">
        <v>275</v>
      </c>
      <c r="R36" s="67" t="s">
        <v>276</v>
      </c>
      <c r="S36" s="66" t="s">
        <v>131</v>
      </c>
      <c r="T36" s="68" t="str">
        <f t="shared" si="24"/>
        <v>E</v>
      </c>
      <c r="U36" s="62" t="s">
        <v>42</v>
      </c>
      <c r="V36" s="66"/>
      <c r="W36" s="249"/>
      <c r="X36" s="38"/>
      <c r="Y36" s="634" t="str">
        <f t="shared" si="3"/>
        <v>-</v>
      </c>
      <c r="Z36" s="70" t="str">
        <f t="shared" ref="Z36:AE36" si="72">IF(Y36="X","X",IF($AH36=Z$4,"X","-"))</f>
        <v>-</v>
      </c>
      <c r="AA36" s="70" t="str">
        <f t="shared" si="72"/>
        <v>-</v>
      </c>
      <c r="AB36" s="70" t="str">
        <f t="shared" si="72"/>
        <v>-</v>
      </c>
      <c r="AC36" s="70" t="str">
        <f t="shared" si="72"/>
        <v>-</v>
      </c>
      <c r="AD36" s="70" t="str">
        <f t="shared" si="72"/>
        <v>-</v>
      </c>
      <c r="AE36" s="635" t="str">
        <f t="shared" si="72"/>
        <v>X</v>
      </c>
      <c r="AF36" s="38"/>
      <c r="AG36" s="70" t="s">
        <v>47</v>
      </c>
      <c r="AH36" s="70" t="s">
        <v>47</v>
      </c>
      <c r="AI36" s="38"/>
      <c r="AJ36" s="13" t="str">
        <f t="shared" si="5"/>
        <v>/rsm:CrossIndustryInvoice/rsm:SupplyChainTradeTransaction/ram:IncludedSupplyChainTradeLineItem/ram:AssociatedDocumentLineDocument</v>
      </c>
      <c r="AK36" s="13" t="str">
        <f t="shared" si="6"/>
        <v>/ram:LineStatusReasonCode</v>
      </c>
      <c r="AL36" s="14">
        <f>COUNTIFS(R$4:R36,AJ36)</f>
        <v>1</v>
      </c>
      <c r="AM36" s="59"/>
      <c r="AN36" s="121" t="str">
        <f t="shared" si="26"/>
        <v>SCT_LINE</v>
      </c>
      <c r="AO36" s="61" t="str">
        <f t="shared" si="7"/>
        <v>BT-X-8</v>
      </c>
      <c r="AP36" s="282" t="str">
        <f t="shared" si="27"/>
        <v/>
      </c>
      <c r="AQ36" s="62">
        <f t="shared" si="8"/>
        <v>4</v>
      </c>
      <c r="AR36" s="62" t="str">
        <f t="shared" si="9"/>
        <v>0..1</v>
      </c>
      <c r="AS36" s="64" t="s">
        <v>277</v>
      </c>
      <c r="AT36" s="64" t="s">
        <v>18172</v>
      </c>
      <c r="AU36" s="65" t="s">
        <v>18173</v>
      </c>
      <c r="AV36" s="65"/>
      <c r="AW36" s="65"/>
      <c r="AX36" s="64" t="s">
        <v>128</v>
      </c>
      <c r="AY36" s="66" t="str">
        <f t="shared" si="10"/>
        <v>0..1</v>
      </c>
      <c r="AZ36" s="66" t="str">
        <f t="shared" si="11"/>
        <v>0..1</v>
      </c>
      <c r="BA36" s="6" t="str">
        <f t="shared" si="12"/>
        <v>/rsm:CrossIndustryInvoice
/rsm:SupplyChainTradeTransaction
/ram:IncludedSupplyChainTradeLineItem
/ram:AssociatedDocumentLineDocument
/ram:LineStatusReasonCode</v>
      </c>
      <c r="BB36" s="67" t="str">
        <f t="shared" si="28"/>
        <v>/rsm:CrossIndustryInvoice/rsm:SupplyChainTradeTransaction/ram:IncludedSupplyChainTradeLineItem/ram:AssociatedDocumentLineDocument/ram:LineStatusReasonCode</v>
      </c>
      <c r="BC36" s="66" t="str">
        <f t="shared" si="29"/>
        <v>C</v>
      </c>
      <c r="BD36" s="68" t="str">
        <f t="shared" si="30"/>
        <v>E</v>
      </c>
      <c r="BE36" s="62" t="str">
        <f t="shared" si="31"/>
        <v>0..1</v>
      </c>
      <c r="BF36" s="66" t="str">
        <f t="shared" si="32"/>
        <v/>
      </c>
      <c r="BG36" s="249" t="str">
        <f t="shared" si="33"/>
        <v/>
      </c>
      <c r="BH36" s="7"/>
      <c r="BI36" s="634" t="str">
        <f t="shared" si="34"/>
        <v>-</v>
      </c>
      <c r="BJ36" s="70" t="str">
        <f t="shared" si="35"/>
        <v>-</v>
      </c>
      <c r="BK36" s="70" t="str">
        <f t="shared" si="36"/>
        <v>-</v>
      </c>
      <c r="BL36" s="70" t="str">
        <f t="shared" si="37"/>
        <v>-</v>
      </c>
      <c r="BM36" s="70" t="str">
        <f t="shared" si="38"/>
        <v>-</v>
      </c>
      <c r="BN36" s="70" t="str">
        <f t="shared" si="39"/>
        <v>-</v>
      </c>
      <c r="BO36" s="635" t="str">
        <f t="shared" si="40"/>
        <v>X</v>
      </c>
      <c r="BP36" s="7"/>
      <c r="BQ36" s="70" t="str">
        <f t="shared" si="41"/>
        <v>EXTENDED</v>
      </c>
      <c r="BR36" s="122" t="str">
        <f t="shared" si="42"/>
        <v>EXTENDED</v>
      </c>
      <c r="BS36" s="15"/>
      <c r="BT36" s="57" t="s">
        <v>18642</v>
      </c>
    </row>
    <row r="37" spans="1:72" ht="96" x14ac:dyDescent="0.2">
      <c r="A37" s="45" t="str">
        <f t="shared" si="22"/>
        <v>NO</v>
      </c>
      <c r="B37" s="45"/>
      <c r="C37" s="45"/>
      <c r="D37" s="118" t="s">
        <v>236</v>
      </c>
      <c r="E37" s="123" t="s">
        <v>278</v>
      </c>
      <c r="F37" s="294" t="s">
        <v>278</v>
      </c>
      <c r="G37" s="124">
        <f t="shared" si="2"/>
        <v>4</v>
      </c>
      <c r="H37" s="124" t="s">
        <v>42</v>
      </c>
      <c r="I37" s="125" t="s">
        <v>279</v>
      </c>
      <c r="J37" s="125" t="s">
        <v>17188</v>
      </c>
      <c r="K37" s="126"/>
      <c r="L37" s="126"/>
      <c r="M37" s="126"/>
      <c r="N37" s="125"/>
      <c r="O37" s="124" t="s">
        <v>42</v>
      </c>
      <c r="P37" s="124" t="s">
        <v>62</v>
      </c>
      <c r="Q37" s="127" t="s">
        <v>280</v>
      </c>
      <c r="R37" s="128" t="s">
        <v>281</v>
      </c>
      <c r="S37" s="124"/>
      <c r="T37" s="129" t="str">
        <f t="shared" si="24"/>
        <v/>
      </c>
      <c r="U37" s="124" t="s">
        <v>62</v>
      </c>
      <c r="V37" s="124"/>
      <c r="W37" s="675"/>
      <c r="X37" s="38"/>
      <c r="Y37" s="646" t="str">
        <f t="shared" si="3"/>
        <v>-</v>
      </c>
      <c r="Z37" s="129" t="str">
        <f t="shared" ref="Z37:AE37" si="73">IF(Y37="X","X",IF($AH37=Z$4,"X","-"))</f>
        <v>-</v>
      </c>
      <c r="AA37" s="129" t="str">
        <f t="shared" si="73"/>
        <v>X</v>
      </c>
      <c r="AB37" s="129" t="str">
        <f t="shared" si="73"/>
        <v>X</v>
      </c>
      <c r="AC37" s="129" t="str">
        <f t="shared" si="73"/>
        <v>X</v>
      </c>
      <c r="AD37" s="129" t="str">
        <f t="shared" si="73"/>
        <v>X</v>
      </c>
      <c r="AE37" s="647" t="str">
        <f t="shared" si="73"/>
        <v>X</v>
      </c>
      <c r="AF37" s="38"/>
      <c r="AG37" s="129" t="s">
        <v>244</v>
      </c>
      <c r="AH37" s="129" t="s">
        <v>244</v>
      </c>
      <c r="AI37" s="38"/>
      <c r="AJ37" s="13" t="str">
        <f t="shared" si="5"/>
        <v>/rsm:CrossIndustryInvoice/rsm:SupplyChainTradeTransaction/ram:IncludedSupplyChainTradeLineItem/ram:AssociatedDocumentLineDocument</v>
      </c>
      <c r="AK37" s="13" t="str">
        <f t="shared" si="6"/>
        <v>/ram:IncludedNote</v>
      </c>
      <c r="AL37" s="14">
        <f>COUNTIFS(R$4:R37,AJ37)</f>
        <v>1</v>
      </c>
      <c r="AM37" s="59"/>
      <c r="AN37" s="118" t="str">
        <f t="shared" si="26"/>
        <v>SCT_LINE</v>
      </c>
      <c r="AO37" s="123" t="str">
        <f t="shared" si="7"/>
        <v>BT-127-00</v>
      </c>
      <c r="AP37" s="294" t="str">
        <f t="shared" si="27"/>
        <v>BT-127-00</v>
      </c>
      <c r="AQ37" s="124">
        <f t="shared" si="8"/>
        <v>4</v>
      </c>
      <c r="AR37" s="124" t="str">
        <f t="shared" si="9"/>
        <v>0..1</v>
      </c>
      <c r="AS37" s="125" t="s">
        <v>279</v>
      </c>
      <c r="AT37" s="125" t="s">
        <v>292</v>
      </c>
      <c r="AU37" s="126"/>
      <c r="AV37" s="126"/>
      <c r="AW37" s="126" t="s">
        <v>35</v>
      </c>
      <c r="AX37" s="125"/>
      <c r="AY37" s="124" t="str">
        <f t="shared" si="10"/>
        <v>0..1</v>
      </c>
      <c r="AZ37" s="124" t="str">
        <f t="shared" si="11"/>
        <v>0..n</v>
      </c>
      <c r="BA37" s="127" t="str">
        <f t="shared" si="12"/>
        <v>/rsm:CrossIndustryInvoice
/rsm:SupplyChainTradeTransaction
/ram:IncludedSupplyChainTradeLineItem
/ram:AssociatedDocumentLineDocument
/ram:IncludedNote</v>
      </c>
      <c r="BB37" s="128" t="str">
        <f t="shared" si="28"/>
        <v>/rsm:CrossIndustryInvoice/rsm:SupplyChainTradeTransaction/ram:IncludedSupplyChainTradeLineItem/ram:AssociatedDocumentLineDocument/ram:IncludedNote</v>
      </c>
      <c r="BC37" s="124" t="str">
        <f t="shared" si="29"/>
        <v/>
      </c>
      <c r="BD37" s="129" t="str">
        <f t="shared" si="30"/>
        <v/>
      </c>
      <c r="BE37" s="124" t="str">
        <f t="shared" si="31"/>
        <v>0..n</v>
      </c>
      <c r="BF37" s="124" t="str">
        <f t="shared" si="32"/>
        <v/>
      </c>
      <c r="BG37" s="675" t="str">
        <f t="shared" si="33"/>
        <v/>
      </c>
      <c r="BH37" s="7"/>
      <c r="BI37" s="646" t="str">
        <f t="shared" si="34"/>
        <v>-</v>
      </c>
      <c r="BJ37" s="129" t="str">
        <f t="shared" si="35"/>
        <v>-</v>
      </c>
      <c r="BK37" s="129" t="str">
        <f t="shared" si="36"/>
        <v>X</v>
      </c>
      <c r="BL37" s="129" t="str">
        <f t="shared" si="37"/>
        <v>X</v>
      </c>
      <c r="BM37" s="129" t="str">
        <f t="shared" si="38"/>
        <v>X</v>
      </c>
      <c r="BN37" s="129" t="str">
        <f t="shared" si="39"/>
        <v>X</v>
      </c>
      <c r="BO37" s="647" t="str">
        <f t="shared" si="40"/>
        <v>X</v>
      </c>
      <c r="BP37" s="7"/>
      <c r="BQ37" s="129" t="str">
        <f t="shared" si="41"/>
        <v>BASIC</v>
      </c>
      <c r="BR37" s="129" t="str">
        <f t="shared" si="42"/>
        <v>BASIC</v>
      </c>
      <c r="BS37" s="15"/>
      <c r="BT37" s="57" t="s">
        <v>18642</v>
      </c>
    </row>
    <row r="38" spans="1:72" ht="105" x14ac:dyDescent="0.2">
      <c r="A38" s="45" t="str">
        <f t="shared" si="22"/>
        <v>YES</v>
      </c>
      <c r="B38" s="45"/>
      <c r="C38" s="45"/>
      <c r="D38" s="121" t="s">
        <v>236</v>
      </c>
      <c r="E38" s="61" t="s">
        <v>5148</v>
      </c>
      <c r="F38" s="282"/>
      <c r="G38" s="62">
        <f t="shared" si="2"/>
        <v>5</v>
      </c>
      <c r="H38" s="62" t="s">
        <v>42</v>
      </c>
      <c r="I38" s="64" t="s">
        <v>17074</v>
      </c>
      <c r="J38" s="64" t="s">
        <v>17443</v>
      </c>
      <c r="K38" s="65"/>
      <c r="L38" s="65"/>
      <c r="M38" s="65"/>
      <c r="N38" s="64" t="s">
        <v>128</v>
      </c>
      <c r="O38" s="66" t="s">
        <v>42</v>
      </c>
      <c r="P38" s="66" t="str">
        <f t="shared" si="23"/>
        <v>0..1</v>
      </c>
      <c r="Q38" s="6" t="s">
        <v>283</v>
      </c>
      <c r="R38" s="67" t="s">
        <v>284</v>
      </c>
      <c r="S38" s="66" t="s">
        <v>131</v>
      </c>
      <c r="T38" s="68" t="str">
        <f t="shared" si="24"/>
        <v>E</v>
      </c>
      <c r="U38" s="62" t="s">
        <v>42</v>
      </c>
      <c r="V38" s="66"/>
      <c r="W38" s="249"/>
      <c r="X38" s="38"/>
      <c r="Y38" s="634" t="str">
        <f t="shared" si="3"/>
        <v>-</v>
      </c>
      <c r="Z38" s="70" t="str">
        <f t="shared" ref="Z38:AE38" si="74">IF(Y38="X","X",IF($AH38=Z$4,"X","-"))</f>
        <v>-</v>
      </c>
      <c r="AA38" s="70" t="str">
        <f t="shared" si="74"/>
        <v>-</v>
      </c>
      <c r="AB38" s="70" t="str">
        <f t="shared" si="74"/>
        <v>-</v>
      </c>
      <c r="AC38" s="70" t="str">
        <f t="shared" si="74"/>
        <v>-</v>
      </c>
      <c r="AD38" s="70" t="str">
        <f t="shared" si="74"/>
        <v>-</v>
      </c>
      <c r="AE38" s="635" t="str">
        <f t="shared" si="74"/>
        <v>X</v>
      </c>
      <c r="AF38" s="38"/>
      <c r="AG38" s="70" t="s">
        <v>47</v>
      </c>
      <c r="AH38" s="70" t="s">
        <v>47</v>
      </c>
      <c r="AI38" s="38"/>
      <c r="AJ38" s="13" t="str">
        <f t="shared" si="5"/>
        <v>/rsm:CrossIndustryInvoice/rsm:SupplyChainTradeTransaction/ram:IncludedSupplyChainTradeLineItem/ram:AssociatedDocumentLineDocument/ram:IncludedNote</v>
      </c>
      <c r="AK38" s="13" t="str">
        <f t="shared" si="6"/>
        <v>/ram:ContentCode</v>
      </c>
      <c r="AL38" s="14">
        <f>COUNTIFS(R$4:R38,AJ38)</f>
        <v>1</v>
      </c>
      <c r="AM38" s="59"/>
      <c r="AN38" s="121" t="str">
        <f t="shared" si="26"/>
        <v>SCT_LINE</v>
      </c>
      <c r="AO38" s="61" t="str">
        <f t="shared" si="7"/>
        <v>BT-X-9</v>
      </c>
      <c r="AP38" s="282" t="str">
        <f t="shared" si="27"/>
        <v/>
      </c>
      <c r="AQ38" s="62">
        <f t="shared" si="8"/>
        <v>5</v>
      </c>
      <c r="AR38" s="62" t="str">
        <f t="shared" si="9"/>
        <v>0..1</v>
      </c>
      <c r="AS38" s="64" t="s">
        <v>18174</v>
      </c>
      <c r="AT38" s="64" t="s">
        <v>18163</v>
      </c>
      <c r="AU38" s="65" t="s">
        <v>18175</v>
      </c>
      <c r="AV38" s="65"/>
      <c r="AW38" s="65"/>
      <c r="AX38" s="64" t="s">
        <v>128</v>
      </c>
      <c r="AY38" s="66" t="str">
        <f t="shared" si="10"/>
        <v>0..1</v>
      </c>
      <c r="AZ38" s="66" t="str">
        <f t="shared" si="11"/>
        <v>0..1</v>
      </c>
      <c r="BA38" s="6" t="str">
        <f t="shared" si="12"/>
        <v>/rsm:CrossIndustryInvoice
/rsm:SupplyChainTradeTransaction
/ram:IncludedSupplyChainTradeLineItem
/ram:AssociatedDocumentLineDocument
/ram:IncludedNote
/ram:ContentCode</v>
      </c>
      <c r="BB38" s="67" t="str">
        <f t="shared" si="28"/>
        <v>/rsm:CrossIndustryInvoice/rsm:SupplyChainTradeTransaction/ram:IncludedSupplyChainTradeLineItem/ram:AssociatedDocumentLineDocument/ram:IncludedNote/ram:ContentCode</v>
      </c>
      <c r="BC38" s="66" t="str">
        <f t="shared" si="29"/>
        <v>C</v>
      </c>
      <c r="BD38" s="68" t="str">
        <f t="shared" si="30"/>
        <v>E</v>
      </c>
      <c r="BE38" s="62" t="str">
        <f t="shared" si="31"/>
        <v>0..1</v>
      </c>
      <c r="BF38" s="66" t="str">
        <f t="shared" si="32"/>
        <v/>
      </c>
      <c r="BG38" s="249" t="str">
        <f t="shared" si="33"/>
        <v/>
      </c>
      <c r="BH38" s="7"/>
      <c r="BI38" s="634" t="str">
        <f t="shared" si="34"/>
        <v>-</v>
      </c>
      <c r="BJ38" s="70" t="str">
        <f t="shared" si="35"/>
        <v>-</v>
      </c>
      <c r="BK38" s="70" t="str">
        <f t="shared" si="36"/>
        <v>-</v>
      </c>
      <c r="BL38" s="70" t="str">
        <f t="shared" si="37"/>
        <v>-</v>
      </c>
      <c r="BM38" s="70" t="str">
        <f t="shared" si="38"/>
        <v>-</v>
      </c>
      <c r="BN38" s="70" t="str">
        <f t="shared" si="39"/>
        <v>-</v>
      </c>
      <c r="BO38" s="635" t="str">
        <f t="shared" si="40"/>
        <v>X</v>
      </c>
      <c r="BP38" s="7"/>
      <c r="BQ38" s="70" t="str">
        <f t="shared" si="41"/>
        <v>EXTENDED</v>
      </c>
      <c r="BR38" s="70" t="str">
        <f t="shared" si="42"/>
        <v>EXTENDED</v>
      </c>
      <c r="BS38" s="15"/>
      <c r="BT38" s="57" t="s">
        <v>18642</v>
      </c>
    </row>
    <row r="39" spans="1:72" ht="105" x14ac:dyDescent="0.2">
      <c r="A39" s="45" t="str">
        <f t="shared" si="22"/>
        <v>YES</v>
      </c>
      <c r="B39" s="340" t="s">
        <v>17031</v>
      </c>
      <c r="C39" s="742"/>
      <c r="D39" s="118" t="s">
        <v>236</v>
      </c>
      <c r="E39" s="119" t="s">
        <v>286</v>
      </c>
      <c r="F39" s="293" t="s">
        <v>286</v>
      </c>
      <c r="G39" s="66">
        <f t="shared" si="2"/>
        <v>5</v>
      </c>
      <c r="H39" s="66" t="s">
        <v>42</v>
      </c>
      <c r="I39" s="64" t="s">
        <v>287</v>
      </c>
      <c r="J39" s="64" t="s">
        <v>288</v>
      </c>
      <c r="K39" s="65"/>
      <c r="L39" s="65"/>
      <c r="M39" s="65" t="s">
        <v>35</v>
      </c>
      <c r="N39" s="64" t="s">
        <v>70</v>
      </c>
      <c r="O39" s="66" t="s">
        <v>32</v>
      </c>
      <c r="P39" s="66" t="s">
        <v>42</v>
      </c>
      <c r="Q39" s="2" t="s">
        <v>289</v>
      </c>
      <c r="R39" s="75" t="s">
        <v>290</v>
      </c>
      <c r="S39" s="66" t="s">
        <v>73</v>
      </c>
      <c r="T39" s="68" t="str">
        <f t="shared" si="24"/>
        <v>E</v>
      </c>
      <c r="U39" s="66" t="s">
        <v>62</v>
      </c>
      <c r="V39" s="66" t="s">
        <v>200</v>
      </c>
      <c r="W39" s="249" t="s">
        <v>35</v>
      </c>
      <c r="X39" s="38"/>
      <c r="Y39" s="636" t="str">
        <f t="shared" si="3"/>
        <v>-</v>
      </c>
      <c r="Z39" s="68" t="str">
        <f t="shared" ref="Z39:AE39" si="75">IF(Y39="X","X",IF($AH39=Z$4,"X","-"))</f>
        <v>-</v>
      </c>
      <c r="AA39" s="68" t="str">
        <f t="shared" si="75"/>
        <v>X</v>
      </c>
      <c r="AB39" s="68" t="str">
        <f t="shared" si="75"/>
        <v>X</v>
      </c>
      <c r="AC39" s="68" t="str">
        <f t="shared" si="75"/>
        <v>X</v>
      </c>
      <c r="AD39" s="68" t="str">
        <f t="shared" si="75"/>
        <v>X</v>
      </c>
      <c r="AE39" s="637" t="str">
        <f t="shared" si="75"/>
        <v>X</v>
      </c>
      <c r="AF39" s="38"/>
      <c r="AG39" s="68" t="s">
        <v>244</v>
      </c>
      <c r="AH39" s="68" t="s">
        <v>244</v>
      </c>
      <c r="AI39" s="38"/>
      <c r="AJ39" s="13" t="str">
        <f t="shared" si="5"/>
        <v>/rsm:CrossIndustryInvoice/rsm:SupplyChainTradeTransaction/ram:IncludedSupplyChainTradeLineItem/ram:AssociatedDocumentLineDocument/ram:IncludedNote</v>
      </c>
      <c r="AK39" s="13" t="str">
        <f t="shared" si="6"/>
        <v>/ram:Content</v>
      </c>
      <c r="AL39" s="14">
        <f>COUNTIFS(R$4:R39,AJ39)</f>
        <v>1</v>
      </c>
      <c r="AM39" s="59"/>
      <c r="AN39" s="118" t="str">
        <f t="shared" si="26"/>
        <v>SCT_LINE</v>
      </c>
      <c r="AO39" s="119" t="str">
        <f t="shared" si="7"/>
        <v>BT-127</v>
      </c>
      <c r="AP39" s="293" t="str">
        <f t="shared" si="27"/>
        <v>BT-127</v>
      </c>
      <c r="AQ39" s="66">
        <f t="shared" si="8"/>
        <v>5</v>
      </c>
      <c r="AR39" s="66" t="str">
        <f t="shared" si="9"/>
        <v>0..1</v>
      </c>
      <c r="AS39" s="64" t="s">
        <v>291</v>
      </c>
      <c r="AT39" s="64" t="s">
        <v>292</v>
      </c>
      <c r="AU39" s="65"/>
      <c r="AV39" s="65"/>
      <c r="AW39" s="65" t="s">
        <v>35</v>
      </c>
      <c r="AX39" s="64" t="s">
        <v>78</v>
      </c>
      <c r="AY39" s="66" t="str">
        <f t="shared" ref="AY39:AY70" si="76">O39</f>
        <v>1..1</v>
      </c>
      <c r="AZ39" s="66" t="s">
        <v>42</v>
      </c>
      <c r="BA39" s="2" t="str">
        <f t="shared" ref="BA39:BA102" si="77">Q39</f>
        <v>/rsm:CrossIndustryInvoice
/rsm:SupplyChainTradeTransaction
/ram:IncludedSupplyChainTradeLineItem
/ram:AssociatedDocumentLineDocument
/ram:IncludedNote
/ram:Content</v>
      </c>
      <c r="BB39" s="75" t="str">
        <f t="shared" ref="BB39:BB102" si="78">R39</f>
        <v>/rsm:CrossIndustryInvoice/rsm:SupplyChainTradeTransaction/ram:IncludedSupplyChainTradeLineItem/ram:AssociatedDocumentLineDocument/ram:IncludedNote/ram:Content</v>
      </c>
      <c r="BC39" s="66" t="str">
        <f t="shared" si="29"/>
        <v>T</v>
      </c>
      <c r="BD39" s="68" t="str">
        <f t="shared" si="30"/>
        <v>E</v>
      </c>
      <c r="BE39" s="66" t="str">
        <f t="shared" si="31"/>
        <v>0..n</v>
      </c>
      <c r="BF39" s="66" t="str">
        <f t="shared" si="32"/>
        <v>CAR-3</v>
      </c>
      <c r="BG39" s="249" t="str">
        <f t="shared" si="33"/>
        <v/>
      </c>
      <c r="BH39" s="7"/>
      <c r="BI39" s="636" t="str">
        <f t="shared" si="34"/>
        <v>-</v>
      </c>
      <c r="BJ39" s="68" t="str">
        <f t="shared" si="35"/>
        <v>-</v>
      </c>
      <c r="BK39" s="68" t="str">
        <f t="shared" si="36"/>
        <v>X</v>
      </c>
      <c r="BL39" s="68" t="str">
        <f t="shared" si="37"/>
        <v>X</v>
      </c>
      <c r="BM39" s="68" t="str">
        <f t="shared" si="38"/>
        <v>X</v>
      </c>
      <c r="BN39" s="68" t="str">
        <f t="shared" si="39"/>
        <v>X</v>
      </c>
      <c r="BO39" s="637" t="str">
        <f t="shared" si="40"/>
        <v>X</v>
      </c>
      <c r="BP39" s="7"/>
      <c r="BQ39" s="68" t="str">
        <f t="shared" si="41"/>
        <v>BASIC</v>
      </c>
      <c r="BR39" s="68" t="str">
        <f t="shared" si="42"/>
        <v>BASIC</v>
      </c>
      <c r="BS39" s="15"/>
      <c r="BT39" s="57" t="s">
        <v>18642</v>
      </c>
    </row>
    <row r="40" spans="1:72" ht="105" x14ac:dyDescent="0.2">
      <c r="A40" s="45" t="str">
        <f t="shared" si="22"/>
        <v>YES</v>
      </c>
      <c r="B40" s="45"/>
      <c r="C40" s="45"/>
      <c r="D40" s="121" t="s">
        <v>236</v>
      </c>
      <c r="E40" s="61" t="s">
        <v>5149</v>
      </c>
      <c r="F40" s="282" t="s">
        <v>4909</v>
      </c>
      <c r="G40" s="62">
        <f t="shared" si="2"/>
        <v>5</v>
      </c>
      <c r="H40" s="62" t="s">
        <v>42</v>
      </c>
      <c r="I40" s="64" t="s">
        <v>17082</v>
      </c>
      <c r="J40" s="64"/>
      <c r="K40" s="65" t="s">
        <v>207</v>
      </c>
      <c r="L40" s="65"/>
      <c r="M40" s="65"/>
      <c r="N40" s="64" t="s">
        <v>128</v>
      </c>
      <c r="O40" s="66" t="s">
        <v>42</v>
      </c>
      <c r="P40" s="66" t="str">
        <f t="shared" si="23"/>
        <v>0..1</v>
      </c>
      <c r="Q40" s="6" t="s">
        <v>294</v>
      </c>
      <c r="R40" s="67" t="s">
        <v>295</v>
      </c>
      <c r="S40" s="66" t="s">
        <v>131</v>
      </c>
      <c r="T40" s="68" t="str">
        <f t="shared" si="24"/>
        <v>E</v>
      </c>
      <c r="U40" s="62" t="s">
        <v>62</v>
      </c>
      <c r="V40" s="66"/>
      <c r="W40" s="249"/>
      <c r="X40" s="38"/>
      <c r="Y40" s="634" t="str">
        <f t="shared" si="3"/>
        <v>-</v>
      </c>
      <c r="Z40" s="70" t="str">
        <f t="shared" ref="Z40:AE40" si="79">IF(Y40="X","X",IF($AH40=Z$4,"X","-"))</f>
        <v>-</v>
      </c>
      <c r="AA40" s="70" t="str">
        <f t="shared" si="79"/>
        <v>-</v>
      </c>
      <c r="AB40" s="70" t="str">
        <f t="shared" si="79"/>
        <v>-</v>
      </c>
      <c r="AC40" s="70" t="str">
        <f t="shared" si="79"/>
        <v>X</v>
      </c>
      <c r="AD40" s="70" t="str">
        <f t="shared" si="79"/>
        <v>X</v>
      </c>
      <c r="AE40" s="635" t="str">
        <f t="shared" si="79"/>
        <v>X</v>
      </c>
      <c r="AF40" s="38"/>
      <c r="AG40" s="70" t="s">
        <v>47</v>
      </c>
      <c r="AH40" s="70" t="s">
        <v>5901</v>
      </c>
      <c r="AI40" s="38"/>
      <c r="AJ40" s="13" t="str">
        <f t="shared" si="5"/>
        <v>/rsm:CrossIndustryInvoice/rsm:SupplyChainTradeTransaction/ram:IncludedSupplyChainTradeLineItem/ram:AssociatedDocumentLineDocument/ram:IncludedNote</v>
      </c>
      <c r="AK40" s="13" t="str">
        <f t="shared" si="6"/>
        <v>/ram:SubjectCode</v>
      </c>
      <c r="AL40" s="14">
        <f>COUNTIFS(R$4:R40,AJ40)</f>
        <v>1</v>
      </c>
      <c r="AM40" s="59"/>
      <c r="AN40" s="121" t="str">
        <f t="shared" si="26"/>
        <v>SCT_LINE</v>
      </c>
      <c r="AO40" s="61" t="str">
        <f t="shared" si="7"/>
        <v>BT-X-10</v>
      </c>
      <c r="AP40" s="282" t="str">
        <f t="shared" si="27"/>
        <v>EXT-FR-FE-183</v>
      </c>
      <c r="AQ40" s="62">
        <f t="shared" si="8"/>
        <v>5</v>
      </c>
      <c r="AR40" s="62" t="str">
        <f t="shared" si="9"/>
        <v>0..1</v>
      </c>
      <c r="AS40" s="64" t="s">
        <v>296</v>
      </c>
      <c r="AT40" s="64"/>
      <c r="AU40" s="65" t="s">
        <v>213</v>
      </c>
      <c r="AV40" s="65"/>
      <c r="AW40" s="65"/>
      <c r="AX40" s="64" t="s">
        <v>128</v>
      </c>
      <c r="AY40" s="66" t="str">
        <f t="shared" si="76"/>
        <v>0..1</v>
      </c>
      <c r="AZ40" s="66" t="str">
        <f t="shared" ref="AZ40:AZ71" si="80">P40</f>
        <v>0..1</v>
      </c>
      <c r="BA40" s="6" t="str">
        <f t="shared" si="77"/>
        <v>/rsm:CrossIndustryInvoice
/rsm:SupplyChainTradeTransaction
/ram:IncludedSupplyChainTradeLineItem
/ram:AssociatedDocumentLineDocument
/ram:IncludedNote
/ram:SubjectCode</v>
      </c>
      <c r="BB40" s="67" t="str">
        <f t="shared" si="78"/>
        <v>/rsm:CrossIndustryInvoice/rsm:SupplyChainTradeTransaction/ram:IncludedSupplyChainTradeLineItem/ram:AssociatedDocumentLineDocument/ram:IncludedNote/ram:SubjectCode</v>
      </c>
      <c r="BC40" s="66" t="str">
        <f t="shared" si="29"/>
        <v>C</v>
      </c>
      <c r="BD40" s="68" t="str">
        <f t="shared" si="30"/>
        <v>E</v>
      </c>
      <c r="BE40" s="62" t="str">
        <f t="shared" si="31"/>
        <v>0..n</v>
      </c>
      <c r="BF40" s="66" t="str">
        <f t="shared" si="32"/>
        <v/>
      </c>
      <c r="BG40" s="249" t="str">
        <f t="shared" si="33"/>
        <v/>
      </c>
      <c r="BH40" s="7"/>
      <c r="BI40" s="634" t="str">
        <f t="shared" si="34"/>
        <v>-</v>
      </c>
      <c r="BJ40" s="70" t="str">
        <f t="shared" si="35"/>
        <v>-</v>
      </c>
      <c r="BK40" s="70" t="str">
        <f t="shared" si="36"/>
        <v>-</v>
      </c>
      <c r="BL40" s="70" t="str">
        <f t="shared" si="37"/>
        <v>-</v>
      </c>
      <c r="BM40" s="70" t="str">
        <f t="shared" si="38"/>
        <v>X</v>
      </c>
      <c r="BN40" s="70" t="str">
        <f t="shared" si="39"/>
        <v>X</v>
      </c>
      <c r="BO40" s="635" t="str">
        <f t="shared" si="40"/>
        <v>X</v>
      </c>
      <c r="BP40" s="7"/>
      <c r="BQ40" s="70" t="str">
        <f t="shared" si="41"/>
        <v>EXTENDED</v>
      </c>
      <c r="BR40" s="122" t="str">
        <f t="shared" si="42"/>
        <v>EXTENDED-CTC-FR</v>
      </c>
      <c r="BS40" s="15"/>
      <c r="BT40" s="57" t="s">
        <v>18642</v>
      </c>
    </row>
    <row r="41" spans="1:72" ht="96" x14ac:dyDescent="0.2">
      <c r="A41" s="45" t="str">
        <f t="shared" si="22"/>
        <v>NO</v>
      </c>
      <c r="B41" s="45"/>
      <c r="C41" s="45"/>
      <c r="D41" s="107" t="s">
        <v>236</v>
      </c>
      <c r="E41" s="109" t="s">
        <v>297</v>
      </c>
      <c r="F41" s="292" t="s">
        <v>297</v>
      </c>
      <c r="G41" s="110">
        <f t="shared" si="2"/>
        <v>3</v>
      </c>
      <c r="H41" s="110" t="s">
        <v>32</v>
      </c>
      <c r="I41" s="111" t="s">
        <v>298</v>
      </c>
      <c r="J41" s="112" t="s">
        <v>299</v>
      </c>
      <c r="K41" s="113"/>
      <c r="L41" s="113"/>
      <c r="M41" s="113" t="s">
        <v>35</v>
      </c>
      <c r="N41" s="112"/>
      <c r="O41" s="110" t="s">
        <v>32</v>
      </c>
      <c r="P41" s="110" t="str">
        <f t="shared" si="23"/>
        <v>1..1</v>
      </c>
      <c r="Q41" s="114" t="s">
        <v>300</v>
      </c>
      <c r="R41" s="115" t="s">
        <v>301</v>
      </c>
      <c r="S41" s="110" t="s">
        <v>35</v>
      </c>
      <c r="T41" s="116" t="str">
        <f t="shared" si="24"/>
        <v>G</v>
      </c>
      <c r="U41" s="110" t="s">
        <v>42</v>
      </c>
      <c r="V41" s="110" t="s">
        <v>132</v>
      </c>
      <c r="W41" s="674" t="s">
        <v>35</v>
      </c>
      <c r="X41" s="38"/>
      <c r="Y41" s="644" t="str">
        <f t="shared" si="3"/>
        <v>-</v>
      </c>
      <c r="Z41" s="116" t="str">
        <f t="shared" ref="Z41:AE41" si="81">IF(Y41="X","X",IF($AH41=Z$4,"X","-"))</f>
        <v>-</v>
      </c>
      <c r="AA41" s="116" t="str">
        <f t="shared" si="81"/>
        <v>X</v>
      </c>
      <c r="AB41" s="116" t="str">
        <f t="shared" si="81"/>
        <v>X</v>
      </c>
      <c r="AC41" s="116" t="str">
        <f t="shared" si="81"/>
        <v>X</v>
      </c>
      <c r="AD41" s="116" t="str">
        <f t="shared" si="81"/>
        <v>X</v>
      </c>
      <c r="AE41" s="645" t="str">
        <f t="shared" si="81"/>
        <v>X</v>
      </c>
      <c r="AF41" s="38"/>
      <c r="AG41" s="116" t="s">
        <v>244</v>
      </c>
      <c r="AH41" s="116" t="s">
        <v>244</v>
      </c>
      <c r="AI41" s="38"/>
      <c r="AJ41" s="13" t="str">
        <f t="shared" si="5"/>
        <v>/rsm:CrossIndustryInvoice/rsm:SupplyChainTradeTransaction/ram:IncludedSupplyChainTradeLineItem</v>
      </c>
      <c r="AK41" s="13" t="str">
        <f t="shared" si="6"/>
        <v>/ram:SpecifiedTradeProduct</v>
      </c>
      <c r="AL41" s="14">
        <f>COUNTIFS(R$4:R41,AJ41)</f>
        <v>1</v>
      </c>
      <c r="AM41" s="59"/>
      <c r="AN41" s="107" t="str">
        <f t="shared" si="26"/>
        <v>SCT_LINE</v>
      </c>
      <c r="AO41" s="109" t="str">
        <f t="shared" si="7"/>
        <v>BG-31</v>
      </c>
      <c r="AP41" s="292" t="str">
        <f t="shared" si="27"/>
        <v>BG-31</v>
      </c>
      <c r="AQ41" s="110">
        <f t="shared" si="8"/>
        <v>3</v>
      </c>
      <c r="AR41" s="110" t="str">
        <f t="shared" si="9"/>
        <v>1..1</v>
      </c>
      <c r="AS41" s="111" t="s">
        <v>302</v>
      </c>
      <c r="AT41" s="112" t="s">
        <v>303</v>
      </c>
      <c r="AU41" s="113"/>
      <c r="AV41" s="113"/>
      <c r="AW41" s="113" t="s">
        <v>35</v>
      </c>
      <c r="AX41" s="112"/>
      <c r="AY41" s="110" t="str">
        <f t="shared" si="76"/>
        <v>1..1</v>
      </c>
      <c r="AZ41" s="110" t="str">
        <f t="shared" si="80"/>
        <v>1..1</v>
      </c>
      <c r="BA41" s="114" t="str">
        <f t="shared" si="77"/>
        <v>/rsm:CrossIndustryInvoice
/rsm:SupplyChainTradeTransaction
/ram:IncludedSupplyChainTradeLineItem
/ram:SpecifiedTradeProduct</v>
      </c>
      <c r="BB41" s="115" t="str">
        <f t="shared" si="78"/>
        <v>/rsm:CrossIndustryInvoice/rsm:SupplyChainTradeTransaction/ram:IncludedSupplyChainTradeLineItem/ram:SpecifiedTradeProduct</v>
      </c>
      <c r="BC41" s="110" t="str">
        <f t="shared" si="29"/>
        <v/>
      </c>
      <c r="BD41" s="116" t="str">
        <f t="shared" si="30"/>
        <v>G</v>
      </c>
      <c r="BE41" s="110" t="str">
        <f t="shared" si="31"/>
        <v>0..1</v>
      </c>
      <c r="BF41" s="110" t="str">
        <f t="shared" si="32"/>
        <v>CAR-2</v>
      </c>
      <c r="BG41" s="674" t="str">
        <f t="shared" si="33"/>
        <v/>
      </c>
      <c r="BH41" s="7"/>
      <c r="BI41" s="644" t="str">
        <f t="shared" si="34"/>
        <v>-</v>
      </c>
      <c r="BJ41" s="116" t="str">
        <f t="shared" si="35"/>
        <v>-</v>
      </c>
      <c r="BK41" s="116" t="str">
        <f t="shared" si="36"/>
        <v>X</v>
      </c>
      <c r="BL41" s="116" t="str">
        <f t="shared" si="37"/>
        <v>X</v>
      </c>
      <c r="BM41" s="116" t="str">
        <f t="shared" si="38"/>
        <v>X</v>
      </c>
      <c r="BN41" s="116" t="str">
        <f t="shared" si="39"/>
        <v>X</v>
      </c>
      <c r="BO41" s="645" t="str">
        <f t="shared" si="40"/>
        <v>X</v>
      </c>
      <c r="BP41" s="7"/>
      <c r="BQ41" s="116" t="str">
        <f t="shared" si="41"/>
        <v>BASIC</v>
      </c>
      <c r="BR41" s="116" t="str">
        <f t="shared" si="42"/>
        <v>BASIC</v>
      </c>
      <c r="BS41" s="15"/>
      <c r="BT41" s="57" t="s">
        <v>18642</v>
      </c>
    </row>
    <row r="42" spans="1:72" ht="96" x14ac:dyDescent="0.2">
      <c r="A42" s="45" t="str">
        <f t="shared" si="22"/>
        <v>YES</v>
      </c>
      <c r="B42" s="131"/>
      <c r="C42" s="742"/>
      <c r="D42" s="121" t="s">
        <v>236</v>
      </c>
      <c r="E42" s="61" t="s">
        <v>5150</v>
      </c>
      <c r="F42" s="282"/>
      <c r="G42" s="62">
        <f t="shared" si="2"/>
        <v>4</v>
      </c>
      <c r="H42" s="62" t="s">
        <v>42</v>
      </c>
      <c r="I42" s="64" t="s">
        <v>312</v>
      </c>
      <c r="J42" s="64" t="s">
        <v>306</v>
      </c>
      <c r="K42" s="65"/>
      <c r="L42" s="65"/>
      <c r="M42" s="65"/>
      <c r="N42" s="64" t="s">
        <v>90</v>
      </c>
      <c r="O42" s="66" t="s">
        <v>42</v>
      </c>
      <c r="P42" s="66" t="str">
        <f t="shared" si="23"/>
        <v>0..1</v>
      </c>
      <c r="Q42" s="6" t="s">
        <v>307</v>
      </c>
      <c r="R42" s="67" t="s">
        <v>308</v>
      </c>
      <c r="S42" s="66" t="s">
        <v>55</v>
      </c>
      <c r="T42" s="68" t="str">
        <f t="shared" si="24"/>
        <v>E</v>
      </c>
      <c r="U42" s="62" t="s">
        <v>42</v>
      </c>
      <c r="V42" s="66" t="s">
        <v>35</v>
      </c>
      <c r="W42" s="249" t="s">
        <v>35</v>
      </c>
      <c r="X42" s="38"/>
      <c r="Y42" s="634" t="str">
        <f t="shared" si="3"/>
        <v>-</v>
      </c>
      <c r="Z42" s="70" t="str">
        <f t="shared" ref="Z42:AE42" si="82">IF(Y42="X","X",IF($AH42=Z$4,"X","-"))</f>
        <v>-</v>
      </c>
      <c r="AA42" s="70" t="str">
        <f t="shared" si="82"/>
        <v>-</v>
      </c>
      <c r="AB42" s="70" t="str">
        <f t="shared" si="82"/>
        <v>-</v>
      </c>
      <c r="AC42" s="70" t="str">
        <f t="shared" si="82"/>
        <v>-</v>
      </c>
      <c r="AD42" s="70" t="str">
        <f t="shared" si="82"/>
        <v>X</v>
      </c>
      <c r="AE42" s="635" t="str">
        <f t="shared" si="82"/>
        <v>X</v>
      </c>
      <c r="AF42" s="38"/>
      <c r="AG42" s="70" t="s">
        <v>47</v>
      </c>
      <c r="AH42" s="70" t="s">
        <v>18617</v>
      </c>
      <c r="AI42" s="38"/>
      <c r="AJ42" s="13" t="str">
        <f t="shared" si="5"/>
        <v>/rsm:CrossIndustryInvoice/rsm:SupplyChainTradeTransaction/ram:IncludedSupplyChainTradeLineItem/ram:SpecifiedTradeProduct</v>
      </c>
      <c r="AK42" s="13" t="str">
        <f t="shared" si="6"/>
        <v>/ram:ID</v>
      </c>
      <c r="AL42" s="14">
        <f>COUNTIFS(R$4:R42,AJ42)</f>
        <v>1</v>
      </c>
      <c r="AM42" s="59"/>
      <c r="AN42" s="121" t="str">
        <f t="shared" si="26"/>
        <v>SCT_LINE</v>
      </c>
      <c r="AO42" s="61" t="str">
        <f t="shared" si="7"/>
        <v>BT-X-305</v>
      </c>
      <c r="AP42" s="282" t="str">
        <f t="shared" si="27"/>
        <v/>
      </c>
      <c r="AQ42" s="62">
        <f t="shared" si="8"/>
        <v>4</v>
      </c>
      <c r="AR42" s="62" t="str">
        <f t="shared" si="9"/>
        <v>0..1</v>
      </c>
      <c r="AS42" s="64" t="s">
        <v>309</v>
      </c>
      <c r="AT42" s="64" t="s">
        <v>310</v>
      </c>
      <c r="AU42" s="65"/>
      <c r="AV42" s="65"/>
      <c r="AW42" s="65"/>
      <c r="AX42" s="64" t="s">
        <v>99</v>
      </c>
      <c r="AY42" s="66" t="str">
        <f t="shared" si="76"/>
        <v>0..1</v>
      </c>
      <c r="AZ42" s="66" t="str">
        <f t="shared" si="80"/>
        <v>0..1</v>
      </c>
      <c r="BA42" s="6" t="str">
        <f t="shared" si="77"/>
        <v>/rsm:CrossIndustryInvoice
/rsm:SupplyChainTradeTransaction
/ram:IncludedSupplyChainTradeLineItem
/ram:SpecifiedTradeProduct
/ram:ID</v>
      </c>
      <c r="BB42" s="67" t="str">
        <f t="shared" si="78"/>
        <v>/rsm:CrossIndustryInvoice/rsm:SupplyChainTradeTransaction/ram:IncludedSupplyChainTradeLineItem/ram:SpecifiedTradeProduct/ram:ID</v>
      </c>
      <c r="BC42" s="66" t="str">
        <f t="shared" si="29"/>
        <v>I</v>
      </c>
      <c r="BD42" s="68" t="str">
        <f t="shared" si="30"/>
        <v>E</v>
      </c>
      <c r="BE42" s="62" t="str">
        <f t="shared" si="31"/>
        <v>0..1</v>
      </c>
      <c r="BF42" s="66" t="str">
        <f t="shared" si="32"/>
        <v/>
      </c>
      <c r="BG42" s="249" t="str">
        <f t="shared" si="33"/>
        <v/>
      </c>
      <c r="BH42" s="7"/>
      <c r="BI42" s="634" t="str">
        <f t="shared" si="34"/>
        <v>-</v>
      </c>
      <c r="BJ42" s="70" t="str">
        <f t="shared" si="35"/>
        <v>-</v>
      </c>
      <c r="BK42" s="70" t="str">
        <f t="shared" si="36"/>
        <v>-</v>
      </c>
      <c r="BL42" s="70" t="str">
        <f t="shared" si="37"/>
        <v>-</v>
      </c>
      <c r="BM42" s="70" t="str">
        <f t="shared" si="38"/>
        <v>-</v>
      </c>
      <c r="BN42" s="70" t="str">
        <f t="shared" si="39"/>
        <v>X</v>
      </c>
      <c r="BO42" s="635" t="str">
        <f t="shared" si="40"/>
        <v>X</v>
      </c>
      <c r="BP42" s="7"/>
      <c r="BQ42" s="70" t="str">
        <f t="shared" si="41"/>
        <v>EXTENDED</v>
      </c>
      <c r="BR42" s="122" t="str">
        <f t="shared" si="42"/>
        <v>EXTENDED-B2B-FR</v>
      </c>
      <c r="BS42" s="15"/>
      <c r="BT42" s="57" t="s">
        <v>18642</v>
      </c>
    </row>
    <row r="43" spans="1:72" ht="96" x14ac:dyDescent="0.2">
      <c r="A43" s="45" t="str">
        <f t="shared" si="22"/>
        <v>YES</v>
      </c>
      <c r="B43" s="45"/>
      <c r="C43" s="45"/>
      <c r="D43" s="118" t="s">
        <v>236</v>
      </c>
      <c r="E43" s="119" t="s">
        <v>311</v>
      </c>
      <c r="F43" s="293" t="s">
        <v>311</v>
      </c>
      <c r="G43" s="66">
        <f t="shared" si="2"/>
        <v>4</v>
      </c>
      <c r="H43" s="66" t="s">
        <v>42</v>
      </c>
      <c r="I43" s="64" t="s">
        <v>312</v>
      </c>
      <c r="J43" s="64" t="s">
        <v>17083</v>
      </c>
      <c r="K43" s="65"/>
      <c r="L43" s="65" t="s">
        <v>315</v>
      </c>
      <c r="M43" s="65" t="s">
        <v>316</v>
      </c>
      <c r="N43" s="64" t="s">
        <v>90</v>
      </c>
      <c r="O43" s="66" t="s">
        <v>42</v>
      </c>
      <c r="P43" s="66" t="str">
        <f t="shared" si="23"/>
        <v>0..1</v>
      </c>
      <c r="Q43" s="2" t="s">
        <v>317</v>
      </c>
      <c r="R43" s="75" t="s">
        <v>318</v>
      </c>
      <c r="S43" s="66" t="s">
        <v>55</v>
      </c>
      <c r="T43" s="68" t="str">
        <f t="shared" si="24"/>
        <v>E</v>
      </c>
      <c r="U43" s="66" t="s">
        <v>42</v>
      </c>
      <c r="V43" s="66" t="s">
        <v>35</v>
      </c>
      <c r="W43" s="249" t="s">
        <v>35</v>
      </c>
      <c r="X43" s="38"/>
      <c r="Y43" s="636" t="str">
        <f t="shared" si="3"/>
        <v>-</v>
      </c>
      <c r="Z43" s="68" t="str">
        <f t="shared" ref="Z43:AE43" si="83">IF(Y43="X","X",IF($AH43=Z$4,"X","-"))</f>
        <v>-</v>
      </c>
      <c r="AA43" s="68" t="str">
        <f t="shared" si="83"/>
        <v>X</v>
      </c>
      <c r="AB43" s="68" t="str">
        <f t="shared" si="83"/>
        <v>X</v>
      </c>
      <c r="AC43" s="68" t="str">
        <f t="shared" si="83"/>
        <v>X</v>
      </c>
      <c r="AD43" s="68" t="str">
        <f t="shared" si="83"/>
        <v>X</v>
      </c>
      <c r="AE43" s="637" t="str">
        <f t="shared" si="83"/>
        <v>X</v>
      </c>
      <c r="AF43" s="38"/>
      <c r="AG43" s="68" t="s">
        <v>244</v>
      </c>
      <c r="AH43" s="68" t="s">
        <v>244</v>
      </c>
      <c r="AI43" s="38"/>
      <c r="AJ43" s="13" t="str">
        <f t="shared" si="5"/>
        <v>/rsm:CrossIndustryInvoice/rsm:SupplyChainTradeTransaction/ram:IncludedSupplyChainTradeLineItem/ram:SpecifiedTradeProduct</v>
      </c>
      <c r="AK43" s="13" t="str">
        <f t="shared" si="6"/>
        <v>/ram:GlobalID</v>
      </c>
      <c r="AL43" s="14">
        <f>COUNTIFS(R$4:R43,AJ43)</f>
        <v>1</v>
      </c>
      <c r="AM43" s="59"/>
      <c r="AN43" s="118" t="str">
        <f t="shared" si="26"/>
        <v>SCT_LINE</v>
      </c>
      <c r="AO43" s="119" t="str">
        <f t="shared" si="7"/>
        <v>BT-157</v>
      </c>
      <c r="AP43" s="293" t="str">
        <f t="shared" si="27"/>
        <v>BT-157</v>
      </c>
      <c r="AQ43" s="66">
        <f t="shared" si="8"/>
        <v>4</v>
      </c>
      <c r="AR43" s="66" t="str">
        <f t="shared" si="9"/>
        <v>0..1</v>
      </c>
      <c r="AS43" s="64" t="s">
        <v>319</v>
      </c>
      <c r="AT43" s="64" t="s">
        <v>320</v>
      </c>
      <c r="AU43" s="65"/>
      <c r="AV43" s="65" t="s">
        <v>321</v>
      </c>
      <c r="AW43" s="65" t="s">
        <v>322</v>
      </c>
      <c r="AX43" s="64" t="s">
        <v>99</v>
      </c>
      <c r="AY43" s="66" t="str">
        <f t="shared" si="76"/>
        <v>0..1</v>
      </c>
      <c r="AZ43" s="66" t="str">
        <f t="shared" si="80"/>
        <v>0..1</v>
      </c>
      <c r="BA43" s="2" t="str">
        <f t="shared" si="77"/>
        <v>/rsm:CrossIndustryInvoice
/rsm:SupplyChainTradeTransaction
/ram:IncludedSupplyChainTradeLineItem
/ram:SpecifiedTradeProduct
/ram:GlobalID</v>
      </c>
      <c r="BB43" s="75" t="str">
        <f t="shared" si="78"/>
        <v>/rsm:CrossIndustryInvoice/rsm:SupplyChainTradeTransaction/ram:IncludedSupplyChainTradeLineItem/ram:SpecifiedTradeProduct/ram:GlobalID</v>
      </c>
      <c r="BC43" s="66" t="str">
        <f t="shared" si="29"/>
        <v>I</v>
      </c>
      <c r="BD43" s="68" t="str">
        <f t="shared" si="30"/>
        <v>E</v>
      </c>
      <c r="BE43" s="66" t="str">
        <f t="shared" si="31"/>
        <v>0..1</v>
      </c>
      <c r="BF43" s="66" t="str">
        <f t="shared" si="32"/>
        <v/>
      </c>
      <c r="BG43" s="249" t="str">
        <f t="shared" si="33"/>
        <v/>
      </c>
      <c r="BH43" s="7"/>
      <c r="BI43" s="636" t="str">
        <f t="shared" si="34"/>
        <v>-</v>
      </c>
      <c r="BJ43" s="68" t="str">
        <f t="shared" si="35"/>
        <v>-</v>
      </c>
      <c r="BK43" s="68" t="str">
        <f t="shared" si="36"/>
        <v>X</v>
      </c>
      <c r="BL43" s="68" t="str">
        <f t="shared" si="37"/>
        <v>X</v>
      </c>
      <c r="BM43" s="68" t="str">
        <f t="shared" si="38"/>
        <v>X</v>
      </c>
      <c r="BN43" s="68" t="str">
        <f t="shared" si="39"/>
        <v>X</v>
      </c>
      <c r="BO43" s="637" t="str">
        <f t="shared" si="40"/>
        <v>X</v>
      </c>
      <c r="BP43" s="7"/>
      <c r="BQ43" s="68" t="str">
        <f t="shared" si="41"/>
        <v>BASIC</v>
      </c>
      <c r="BR43" s="68" t="str">
        <f t="shared" si="42"/>
        <v>BASIC</v>
      </c>
      <c r="BS43" s="15"/>
      <c r="BT43" s="57" t="s">
        <v>18642</v>
      </c>
    </row>
    <row r="44" spans="1:72" ht="105" x14ac:dyDescent="0.2">
      <c r="A44" s="45" t="str">
        <f t="shared" si="22"/>
        <v>YES</v>
      </c>
      <c r="B44" s="45"/>
      <c r="C44" s="45"/>
      <c r="D44" s="118" t="s">
        <v>236</v>
      </c>
      <c r="E44" s="119" t="s">
        <v>323</v>
      </c>
      <c r="F44" s="293" t="s">
        <v>323</v>
      </c>
      <c r="G44" s="66">
        <f t="shared" si="2"/>
        <v>5</v>
      </c>
      <c r="H44" s="66" t="s">
        <v>32</v>
      </c>
      <c r="I44" s="97" t="s">
        <v>443</v>
      </c>
      <c r="J44" s="64" t="s">
        <v>17084</v>
      </c>
      <c r="K44" s="65" t="s">
        <v>314</v>
      </c>
      <c r="L44" s="65"/>
      <c r="M44" s="65" t="s">
        <v>35</v>
      </c>
      <c r="N44" s="64" t="s">
        <v>17064</v>
      </c>
      <c r="O44" s="66" t="s">
        <v>32</v>
      </c>
      <c r="P44" s="66" t="str">
        <f t="shared" si="23"/>
        <v>1..1</v>
      </c>
      <c r="Q44" s="2" t="s">
        <v>327</v>
      </c>
      <c r="R44" s="75" t="s">
        <v>328</v>
      </c>
      <c r="S44" s="66" t="s">
        <v>329</v>
      </c>
      <c r="T44" s="68" t="str">
        <f t="shared" si="24"/>
        <v>A</v>
      </c>
      <c r="U44" s="66" t="s">
        <v>42</v>
      </c>
      <c r="V44" s="66" t="s">
        <v>35</v>
      </c>
      <c r="W44" s="249" t="s">
        <v>35</v>
      </c>
      <c r="X44" s="38"/>
      <c r="Y44" s="636" t="str">
        <f t="shared" si="3"/>
        <v>-</v>
      </c>
      <c r="Z44" s="68" t="str">
        <f t="shared" ref="Z44:AE44" si="84">IF(Y44="X","X",IF($AH44=Z$4,"X","-"))</f>
        <v>-</v>
      </c>
      <c r="AA44" s="68" t="str">
        <f t="shared" si="84"/>
        <v>X</v>
      </c>
      <c r="AB44" s="68" t="str">
        <f t="shared" si="84"/>
        <v>X</v>
      </c>
      <c r="AC44" s="68" t="str">
        <f t="shared" si="84"/>
        <v>X</v>
      </c>
      <c r="AD44" s="68" t="str">
        <f t="shared" si="84"/>
        <v>X</v>
      </c>
      <c r="AE44" s="637" t="str">
        <f t="shared" si="84"/>
        <v>X</v>
      </c>
      <c r="AF44" s="38"/>
      <c r="AG44" s="68" t="s">
        <v>244</v>
      </c>
      <c r="AH44" s="68" t="s">
        <v>244</v>
      </c>
      <c r="AI44" s="38"/>
      <c r="AJ44" s="13" t="str">
        <f t="shared" si="5"/>
        <v>/rsm:CrossIndustryInvoice/rsm:SupplyChainTradeTransaction/ram:IncludedSupplyChainTradeLineItem/ram:SpecifiedTradeProduct/ram:GlobalID</v>
      </c>
      <c r="AK44" s="13" t="str">
        <f t="shared" si="6"/>
        <v>/@schemeID</v>
      </c>
      <c r="AL44" s="14">
        <f>COUNTIFS(R$4:R44,AJ44)</f>
        <v>1</v>
      </c>
      <c r="AM44" s="59"/>
      <c r="AN44" s="118" t="str">
        <f t="shared" si="26"/>
        <v>SCT_LINE</v>
      </c>
      <c r="AO44" s="119" t="str">
        <f t="shared" si="7"/>
        <v>BT-157-1</v>
      </c>
      <c r="AP44" s="293" t="str">
        <f t="shared" si="27"/>
        <v>BT-157-1</v>
      </c>
      <c r="AQ44" s="66">
        <f t="shared" si="8"/>
        <v>5</v>
      </c>
      <c r="AR44" s="66" t="str">
        <f t="shared" si="9"/>
        <v>1..1</v>
      </c>
      <c r="AS44" s="97" t="s">
        <v>330</v>
      </c>
      <c r="AT44" s="64" t="s">
        <v>325</v>
      </c>
      <c r="AU44" s="65" t="s">
        <v>331</v>
      </c>
      <c r="AV44" s="65"/>
      <c r="AW44" s="65" t="s">
        <v>35</v>
      </c>
      <c r="AX44" s="64"/>
      <c r="AY44" s="66" t="str">
        <f t="shared" si="76"/>
        <v>1..1</v>
      </c>
      <c r="AZ44" s="66" t="str">
        <f t="shared" si="80"/>
        <v>1..1</v>
      </c>
      <c r="BA44" s="2" t="str">
        <f t="shared" si="77"/>
        <v>/rsm:CrossIndustryInvoice
/rsm:SupplyChainTradeTransaction
/ram:IncludedSupplyChainTradeLineItem
/ram:SpecifiedTradeProduct
/ram:GlobalID
/@schemeID</v>
      </c>
      <c r="BB44" s="75" t="str">
        <f t="shared" si="78"/>
        <v>/rsm:CrossIndustryInvoice/rsm:SupplyChainTradeTransaction/ram:IncludedSupplyChainTradeLineItem/ram:SpecifiedTradeProduct/ram:GlobalID/@schemeID</v>
      </c>
      <c r="BC44" s="66" t="str">
        <f t="shared" si="29"/>
        <v>S</v>
      </c>
      <c r="BD44" s="68" t="str">
        <f t="shared" si="30"/>
        <v>A</v>
      </c>
      <c r="BE44" s="66" t="str">
        <f t="shared" si="31"/>
        <v>0..1</v>
      </c>
      <c r="BF44" s="66" t="str">
        <f t="shared" si="32"/>
        <v/>
      </c>
      <c r="BG44" s="249" t="str">
        <f t="shared" si="33"/>
        <v/>
      </c>
      <c r="BH44" s="7"/>
      <c r="BI44" s="636" t="str">
        <f t="shared" si="34"/>
        <v>-</v>
      </c>
      <c r="BJ44" s="68" t="str">
        <f t="shared" si="35"/>
        <v>-</v>
      </c>
      <c r="BK44" s="68" t="str">
        <f t="shared" si="36"/>
        <v>X</v>
      </c>
      <c r="BL44" s="68" t="str">
        <f t="shared" si="37"/>
        <v>X</v>
      </c>
      <c r="BM44" s="68" t="str">
        <f t="shared" si="38"/>
        <v>X</v>
      </c>
      <c r="BN44" s="68" t="str">
        <f t="shared" si="39"/>
        <v>X</v>
      </c>
      <c r="BO44" s="637" t="str">
        <f t="shared" si="40"/>
        <v>X</v>
      </c>
      <c r="BP44" s="7"/>
      <c r="BQ44" s="68" t="str">
        <f t="shared" si="41"/>
        <v>BASIC</v>
      </c>
      <c r="BR44" s="68" t="str">
        <f t="shared" si="42"/>
        <v>BASIC</v>
      </c>
      <c r="BS44" s="15"/>
      <c r="BT44" s="57" t="s">
        <v>18642</v>
      </c>
    </row>
    <row r="45" spans="1:72" ht="96" x14ac:dyDescent="0.2">
      <c r="A45" s="45" t="str">
        <f t="shared" si="22"/>
        <v>YES</v>
      </c>
      <c r="B45" s="45"/>
      <c r="C45" s="45"/>
      <c r="D45" s="118" t="s">
        <v>236</v>
      </c>
      <c r="E45" s="119" t="s">
        <v>332</v>
      </c>
      <c r="F45" s="293" t="s">
        <v>332</v>
      </c>
      <c r="G45" s="66">
        <f t="shared" si="2"/>
        <v>4</v>
      </c>
      <c r="H45" s="66" t="s">
        <v>42</v>
      </c>
      <c r="I45" s="64" t="s">
        <v>333</v>
      </c>
      <c r="J45" s="64" t="s">
        <v>334</v>
      </c>
      <c r="K45" s="65"/>
      <c r="L45" s="65"/>
      <c r="M45" s="65" t="s">
        <v>35</v>
      </c>
      <c r="N45" s="64" t="s">
        <v>90</v>
      </c>
      <c r="O45" s="66" t="s">
        <v>42</v>
      </c>
      <c r="P45" s="66" t="str">
        <f t="shared" si="23"/>
        <v>0..1</v>
      </c>
      <c r="Q45" s="2" t="s">
        <v>335</v>
      </c>
      <c r="R45" s="75" t="s">
        <v>336</v>
      </c>
      <c r="S45" s="66" t="s">
        <v>55</v>
      </c>
      <c r="T45" s="68" t="str">
        <f t="shared" si="24"/>
        <v>E</v>
      </c>
      <c r="U45" s="66" t="s">
        <v>42</v>
      </c>
      <c r="V45" s="66" t="s">
        <v>35</v>
      </c>
      <c r="W45" s="249" t="s">
        <v>35</v>
      </c>
      <c r="X45" s="38"/>
      <c r="Y45" s="636" t="str">
        <f t="shared" si="3"/>
        <v>-</v>
      </c>
      <c r="Z45" s="68" t="str">
        <f t="shared" ref="Z45:AE45" si="85">IF(Y45="X","X",IF($AH45=Z$4,"X","-"))</f>
        <v>-</v>
      </c>
      <c r="AA45" s="68" t="str">
        <f t="shared" si="85"/>
        <v>-</v>
      </c>
      <c r="AB45" s="68" t="str">
        <f t="shared" si="85"/>
        <v>X</v>
      </c>
      <c r="AC45" s="68" t="str">
        <f t="shared" si="85"/>
        <v>X</v>
      </c>
      <c r="AD45" s="68" t="str">
        <f t="shared" si="85"/>
        <v>X</v>
      </c>
      <c r="AE45" s="637" t="str">
        <f t="shared" si="85"/>
        <v>X</v>
      </c>
      <c r="AF45" s="38"/>
      <c r="AG45" s="68" t="s">
        <v>282</v>
      </c>
      <c r="AH45" s="68" t="s">
        <v>282</v>
      </c>
      <c r="AI45" s="38"/>
      <c r="AJ45" s="13" t="str">
        <f t="shared" si="5"/>
        <v>/rsm:CrossIndustryInvoice/rsm:SupplyChainTradeTransaction/ram:IncludedSupplyChainTradeLineItem/ram:SpecifiedTradeProduct</v>
      </c>
      <c r="AK45" s="13" t="str">
        <f t="shared" si="6"/>
        <v>/ram:SellerAssignedID</v>
      </c>
      <c r="AL45" s="14">
        <f>COUNTIFS(R$4:R45,AJ45)</f>
        <v>1</v>
      </c>
      <c r="AM45" s="59"/>
      <c r="AN45" s="118" t="str">
        <f t="shared" si="26"/>
        <v>SCT_LINE</v>
      </c>
      <c r="AO45" s="119" t="str">
        <f t="shared" si="7"/>
        <v>BT-155</v>
      </c>
      <c r="AP45" s="293" t="str">
        <f t="shared" si="27"/>
        <v>BT-155</v>
      </c>
      <c r="AQ45" s="66">
        <f t="shared" si="8"/>
        <v>4</v>
      </c>
      <c r="AR45" s="66" t="str">
        <f t="shared" si="9"/>
        <v>0..1</v>
      </c>
      <c r="AS45" s="64" t="s">
        <v>337</v>
      </c>
      <c r="AT45" s="64" t="s">
        <v>338</v>
      </c>
      <c r="AU45" s="65"/>
      <c r="AV45" s="65"/>
      <c r="AW45" s="65" t="s">
        <v>35</v>
      </c>
      <c r="AX45" s="64" t="s">
        <v>99</v>
      </c>
      <c r="AY45" s="66" t="str">
        <f t="shared" si="76"/>
        <v>0..1</v>
      </c>
      <c r="AZ45" s="66" t="str">
        <f t="shared" si="80"/>
        <v>0..1</v>
      </c>
      <c r="BA45" s="2" t="str">
        <f t="shared" si="77"/>
        <v>/rsm:CrossIndustryInvoice
/rsm:SupplyChainTradeTransaction
/ram:IncludedSupplyChainTradeLineItem
/ram:SpecifiedTradeProduct
/ram:SellerAssignedID</v>
      </c>
      <c r="BB45" s="75" t="str">
        <f t="shared" si="78"/>
        <v>/rsm:CrossIndustryInvoice/rsm:SupplyChainTradeTransaction/ram:IncludedSupplyChainTradeLineItem/ram:SpecifiedTradeProduct/ram:SellerAssignedID</v>
      </c>
      <c r="BC45" s="66" t="str">
        <f t="shared" si="29"/>
        <v>I</v>
      </c>
      <c r="BD45" s="68" t="str">
        <f t="shared" si="30"/>
        <v>E</v>
      </c>
      <c r="BE45" s="66" t="str">
        <f t="shared" si="31"/>
        <v>0..1</v>
      </c>
      <c r="BF45" s="66" t="str">
        <f t="shared" si="32"/>
        <v/>
      </c>
      <c r="BG45" s="249" t="str">
        <f t="shared" si="33"/>
        <v/>
      </c>
      <c r="BH45" s="7"/>
      <c r="BI45" s="636" t="str">
        <f t="shared" si="34"/>
        <v>-</v>
      </c>
      <c r="BJ45" s="68" t="str">
        <f t="shared" si="35"/>
        <v>-</v>
      </c>
      <c r="BK45" s="68" t="str">
        <f t="shared" si="36"/>
        <v>-</v>
      </c>
      <c r="BL45" s="68" t="str">
        <f t="shared" si="37"/>
        <v>X</v>
      </c>
      <c r="BM45" s="68" t="str">
        <f t="shared" si="38"/>
        <v>X</v>
      </c>
      <c r="BN45" s="68" t="str">
        <f t="shared" si="39"/>
        <v>X</v>
      </c>
      <c r="BO45" s="637" t="str">
        <f t="shared" si="40"/>
        <v>X</v>
      </c>
      <c r="BP45" s="7"/>
      <c r="BQ45" s="68" t="str">
        <f t="shared" si="41"/>
        <v>EN 16931</v>
      </c>
      <c r="BR45" s="68" t="str">
        <f t="shared" si="42"/>
        <v>EN 16931</v>
      </c>
      <c r="BS45" s="15"/>
      <c r="BT45" s="57" t="s">
        <v>18642</v>
      </c>
    </row>
    <row r="46" spans="1:72" ht="96" x14ac:dyDescent="0.2">
      <c r="A46" s="45" t="str">
        <f t="shared" si="22"/>
        <v>YES</v>
      </c>
      <c r="B46" s="45"/>
      <c r="C46" s="45"/>
      <c r="D46" s="118" t="s">
        <v>236</v>
      </c>
      <c r="E46" s="119" t="s">
        <v>339</v>
      </c>
      <c r="F46" s="293" t="s">
        <v>339</v>
      </c>
      <c r="G46" s="66">
        <f t="shared" si="2"/>
        <v>4</v>
      </c>
      <c r="H46" s="66" t="s">
        <v>42</v>
      </c>
      <c r="I46" s="64" t="s">
        <v>340</v>
      </c>
      <c r="J46" s="64" t="s">
        <v>341</v>
      </c>
      <c r="K46" s="65"/>
      <c r="L46" s="65"/>
      <c r="M46" s="65" t="s">
        <v>35</v>
      </c>
      <c r="N46" s="64" t="s">
        <v>90</v>
      </c>
      <c r="O46" s="66" t="s">
        <v>42</v>
      </c>
      <c r="P46" s="66" t="str">
        <f t="shared" si="23"/>
        <v>0..1</v>
      </c>
      <c r="Q46" s="2" t="s">
        <v>342</v>
      </c>
      <c r="R46" s="75" t="s">
        <v>343</v>
      </c>
      <c r="S46" s="66" t="s">
        <v>55</v>
      </c>
      <c r="T46" s="68" t="str">
        <f t="shared" si="24"/>
        <v>E</v>
      </c>
      <c r="U46" s="66" t="s">
        <v>42</v>
      </c>
      <c r="V46" s="66" t="s">
        <v>35</v>
      </c>
      <c r="W46" s="249" t="s">
        <v>35</v>
      </c>
      <c r="X46" s="38"/>
      <c r="Y46" s="636" t="str">
        <f t="shared" si="3"/>
        <v>-</v>
      </c>
      <c r="Z46" s="68" t="str">
        <f t="shared" ref="Z46:AE46" si="86">IF(Y46="X","X",IF($AH46=Z$4,"X","-"))</f>
        <v>-</v>
      </c>
      <c r="AA46" s="68" t="str">
        <f t="shared" si="86"/>
        <v>-</v>
      </c>
      <c r="AB46" s="68" t="str">
        <f t="shared" si="86"/>
        <v>X</v>
      </c>
      <c r="AC46" s="68" t="str">
        <f t="shared" si="86"/>
        <v>X</v>
      </c>
      <c r="AD46" s="68" t="str">
        <f t="shared" si="86"/>
        <v>X</v>
      </c>
      <c r="AE46" s="637" t="str">
        <f t="shared" si="86"/>
        <v>X</v>
      </c>
      <c r="AF46" s="38"/>
      <c r="AG46" s="68" t="s">
        <v>282</v>
      </c>
      <c r="AH46" s="68" t="s">
        <v>282</v>
      </c>
      <c r="AI46" s="38"/>
      <c r="AJ46" s="13" t="str">
        <f t="shared" si="5"/>
        <v>/rsm:CrossIndustryInvoice/rsm:SupplyChainTradeTransaction/ram:IncludedSupplyChainTradeLineItem/ram:SpecifiedTradeProduct</v>
      </c>
      <c r="AK46" s="13" t="str">
        <f t="shared" si="6"/>
        <v>/ram:BuyerAssignedID</v>
      </c>
      <c r="AL46" s="14">
        <f>COUNTIFS(R$4:R46,AJ46)</f>
        <v>1</v>
      </c>
      <c r="AM46" s="59"/>
      <c r="AN46" s="118" t="str">
        <f t="shared" si="26"/>
        <v>SCT_LINE</v>
      </c>
      <c r="AO46" s="119" t="str">
        <f t="shared" si="7"/>
        <v>BT-156</v>
      </c>
      <c r="AP46" s="293" t="str">
        <f t="shared" si="27"/>
        <v>BT-156</v>
      </c>
      <c r="AQ46" s="66">
        <f t="shared" si="8"/>
        <v>4</v>
      </c>
      <c r="AR46" s="66" t="str">
        <f t="shared" si="9"/>
        <v>0..1</v>
      </c>
      <c r="AS46" s="64" t="s">
        <v>344</v>
      </c>
      <c r="AT46" s="64" t="s">
        <v>345</v>
      </c>
      <c r="AU46" s="65" t="s">
        <v>35</v>
      </c>
      <c r="AV46" s="65"/>
      <c r="AW46" s="65" t="s">
        <v>35</v>
      </c>
      <c r="AX46" s="64" t="s">
        <v>99</v>
      </c>
      <c r="AY46" s="66" t="str">
        <f t="shared" si="76"/>
        <v>0..1</v>
      </c>
      <c r="AZ46" s="66" t="str">
        <f t="shared" si="80"/>
        <v>0..1</v>
      </c>
      <c r="BA46" s="2" t="str">
        <f t="shared" si="77"/>
        <v>/rsm:CrossIndustryInvoice
/rsm:SupplyChainTradeTransaction
/ram:IncludedSupplyChainTradeLineItem
/ram:SpecifiedTradeProduct
/ram:BuyerAssignedID</v>
      </c>
      <c r="BB46" s="75" t="str">
        <f t="shared" si="78"/>
        <v>/rsm:CrossIndustryInvoice/rsm:SupplyChainTradeTransaction/ram:IncludedSupplyChainTradeLineItem/ram:SpecifiedTradeProduct/ram:BuyerAssignedID</v>
      </c>
      <c r="BC46" s="66" t="str">
        <f t="shared" si="29"/>
        <v>I</v>
      </c>
      <c r="BD46" s="68" t="str">
        <f t="shared" si="30"/>
        <v>E</v>
      </c>
      <c r="BE46" s="66" t="str">
        <f t="shared" si="31"/>
        <v>0..1</v>
      </c>
      <c r="BF46" s="66" t="str">
        <f t="shared" si="32"/>
        <v/>
      </c>
      <c r="BG46" s="249" t="str">
        <f t="shared" si="33"/>
        <v/>
      </c>
      <c r="BH46" s="7"/>
      <c r="BI46" s="636" t="str">
        <f t="shared" si="34"/>
        <v>-</v>
      </c>
      <c r="BJ46" s="68" t="str">
        <f t="shared" si="35"/>
        <v>-</v>
      </c>
      <c r="BK46" s="68" t="str">
        <f t="shared" si="36"/>
        <v>-</v>
      </c>
      <c r="BL46" s="68" t="str">
        <f t="shared" si="37"/>
        <v>X</v>
      </c>
      <c r="BM46" s="68" t="str">
        <f t="shared" si="38"/>
        <v>X</v>
      </c>
      <c r="BN46" s="68" t="str">
        <f t="shared" si="39"/>
        <v>X</v>
      </c>
      <c r="BO46" s="637" t="str">
        <f t="shared" si="40"/>
        <v>X</v>
      </c>
      <c r="BP46" s="7"/>
      <c r="BQ46" s="68" t="str">
        <f t="shared" si="41"/>
        <v>EN 16931</v>
      </c>
      <c r="BR46" s="68" t="str">
        <f t="shared" si="42"/>
        <v>EN 16931</v>
      </c>
      <c r="BS46" s="15"/>
      <c r="BT46" s="57" t="s">
        <v>18642</v>
      </c>
    </row>
    <row r="47" spans="1:72" ht="96" x14ac:dyDescent="0.2">
      <c r="A47" s="45" t="str">
        <f t="shared" si="22"/>
        <v>YES</v>
      </c>
      <c r="B47" s="132" t="s">
        <v>17058</v>
      </c>
      <c r="C47" s="742"/>
      <c r="D47" s="121" t="s">
        <v>236</v>
      </c>
      <c r="E47" s="133" t="s">
        <v>16998</v>
      </c>
      <c r="F47" s="295"/>
      <c r="G47" s="134">
        <f t="shared" si="2"/>
        <v>4</v>
      </c>
      <c r="H47" s="134" t="s">
        <v>42</v>
      </c>
      <c r="I47" s="64" t="s">
        <v>346</v>
      </c>
      <c r="J47" s="64" t="s">
        <v>347</v>
      </c>
      <c r="K47" s="65"/>
      <c r="L47" s="65"/>
      <c r="M47" s="65" t="s">
        <v>35</v>
      </c>
      <c r="N47" s="64" t="s">
        <v>90</v>
      </c>
      <c r="O47" s="66" t="s">
        <v>42</v>
      </c>
      <c r="P47" s="66" t="str">
        <f t="shared" si="23"/>
        <v>0..1</v>
      </c>
      <c r="Q47" s="135" t="s">
        <v>348</v>
      </c>
      <c r="R47" s="136" t="s">
        <v>349</v>
      </c>
      <c r="S47" s="66" t="s">
        <v>55</v>
      </c>
      <c r="T47" s="68" t="str">
        <f t="shared" si="24"/>
        <v>E</v>
      </c>
      <c r="U47" s="134" t="s">
        <v>42</v>
      </c>
      <c r="V47" s="66" t="s">
        <v>35</v>
      </c>
      <c r="W47" s="249" t="s">
        <v>35</v>
      </c>
      <c r="X47" s="38"/>
      <c r="Y47" s="634" t="str">
        <f t="shared" si="3"/>
        <v>-</v>
      </c>
      <c r="Z47" s="70" t="str">
        <f t="shared" ref="Z47:AE47" si="87">IF(Y47="X","X",IF($AH47=Z$4,"X","-"))</f>
        <v>-</v>
      </c>
      <c r="AA47" s="70" t="str">
        <f t="shared" si="87"/>
        <v>-</v>
      </c>
      <c r="AB47" s="70" t="str">
        <f t="shared" si="87"/>
        <v>-</v>
      </c>
      <c r="AC47" s="70" t="str">
        <f t="shared" si="87"/>
        <v>-</v>
      </c>
      <c r="AD47" s="70" t="str">
        <f t="shared" si="87"/>
        <v>-</v>
      </c>
      <c r="AE47" s="635" t="str">
        <f t="shared" si="87"/>
        <v>X</v>
      </c>
      <c r="AF47" s="38"/>
      <c r="AG47" s="70" t="s">
        <v>47</v>
      </c>
      <c r="AH47" s="70" t="s">
        <v>47</v>
      </c>
      <c r="AI47" s="38"/>
      <c r="AJ47" s="13" t="str">
        <f t="shared" si="5"/>
        <v>/rsm:CrossIndustryInvoice/rsm:SupplyChainTradeTransaction/ram:IncludedSupplyChainTradeLineItem/ram:SpecifiedTradeProduct</v>
      </c>
      <c r="AK47" s="13" t="str">
        <f t="shared" si="6"/>
        <v>/ram:IndustryAssignedID</v>
      </c>
      <c r="AL47" s="14">
        <f>COUNTIFS(R$4:R47,AJ47)</f>
        <v>1</v>
      </c>
      <c r="AM47" s="59"/>
      <c r="AN47" s="121" t="str">
        <f t="shared" si="26"/>
        <v>SCT_LINE</v>
      </c>
      <c r="AO47" s="133" t="str">
        <f t="shared" si="7"/>
        <v>BT-X-532</v>
      </c>
      <c r="AP47" s="295" t="str">
        <f t="shared" si="27"/>
        <v/>
      </c>
      <c r="AQ47" s="134">
        <f t="shared" si="8"/>
        <v>4</v>
      </c>
      <c r="AR47" s="134" t="str">
        <f t="shared" si="9"/>
        <v>0..1</v>
      </c>
      <c r="AS47" s="64" t="s">
        <v>350</v>
      </c>
      <c r="AT47" s="64" t="s">
        <v>18178</v>
      </c>
      <c r="AU47" s="65" t="s">
        <v>35</v>
      </c>
      <c r="AV47" s="65"/>
      <c r="AW47" s="65" t="s">
        <v>35</v>
      </c>
      <c r="AX47" s="64" t="s">
        <v>99</v>
      </c>
      <c r="AY47" s="66" t="str">
        <f t="shared" si="76"/>
        <v>0..1</v>
      </c>
      <c r="AZ47" s="66" t="str">
        <f t="shared" si="80"/>
        <v>0..1</v>
      </c>
      <c r="BA47" s="135" t="str">
        <f t="shared" si="77"/>
        <v>/rsm:CrossIndustryInvoice
/rsm:SupplyChainTradeTransaction
/ram:IncludedSupplyChainTradeLineItem
/ram:SpecifiedTradeProduct
/ram:IndustryAssignedID</v>
      </c>
      <c r="BB47" s="136" t="str">
        <f t="shared" si="78"/>
        <v>/rsm:CrossIndustryInvoice/rsm:SupplyChainTradeTransaction/ram:IncludedSupplyChainTradeLineItem/ram:SpecifiedTradeProduct/ram:IndustryAssignedID</v>
      </c>
      <c r="BC47" s="66" t="str">
        <f t="shared" si="29"/>
        <v>I</v>
      </c>
      <c r="BD47" s="68" t="str">
        <f t="shared" si="30"/>
        <v>E</v>
      </c>
      <c r="BE47" s="134" t="str">
        <f t="shared" si="31"/>
        <v>0..1</v>
      </c>
      <c r="BF47" s="66" t="str">
        <f t="shared" si="32"/>
        <v/>
      </c>
      <c r="BG47" s="249" t="str">
        <f t="shared" si="33"/>
        <v/>
      </c>
      <c r="BH47" s="7"/>
      <c r="BI47" s="634" t="str">
        <f t="shared" si="34"/>
        <v>-</v>
      </c>
      <c r="BJ47" s="70" t="str">
        <f t="shared" si="35"/>
        <v>-</v>
      </c>
      <c r="BK47" s="70" t="str">
        <f t="shared" si="36"/>
        <v>-</v>
      </c>
      <c r="BL47" s="70" t="str">
        <f t="shared" si="37"/>
        <v>-</v>
      </c>
      <c r="BM47" s="70" t="str">
        <f t="shared" si="38"/>
        <v>-</v>
      </c>
      <c r="BN47" s="70" t="str">
        <f t="shared" si="39"/>
        <v>-</v>
      </c>
      <c r="BO47" s="635" t="str">
        <f t="shared" si="40"/>
        <v>X</v>
      </c>
      <c r="BP47" s="7"/>
      <c r="BQ47" s="70" t="str">
        <f t="shared" si="41"/>
        <v>EXTENDED</v>
      </c>
      <c r="BR47" s="137" t="str">
        <f t="shared" si="42"/>
        <v>EXTENDED</v>
      </c>
      <c r="BS47" s="15"/>
      <c r="BT47" s="57" t="s">
        <v>18642</v>
      </c>
    </row>
    <row r="48" spans="1:72" ht="96" x14ac:dyDescent="0.2">
      <c r="A48" s="45" t="str">
        <f t="shared" si="22"/>
        <v>YES</v>
      </c>
      <c r="B48" s="132" t="s">
        <v>17058</v>
      </c>
      <c r="C48" s="742"/>
      <c r="D48" s="121" t="s">
        <v>236</v>
      </c>
      <c r="E48" s="133" t="s">
        <v>16999</v>
      </c>
      <c r="F48" s="295"/>
      <c r="G48" s="134">
        <f t="shared" si="2"/>
        <v>4</v>
      </c>
      <c r="H48" s="134" t="s">
        <v>42</v>
      </c>
      <c r="I48" s="64" t="s">
        <v>351</v>
      </c>
      <c r="J48" s="64" t="s">
        <v>352</v>
      </c>
      <c r="K48" s="65"/>
      <c r="L48" s="65"/>
      <c r="M48" s="65" t="s">
        <v>35</v>
      </c>
      <c r="N48" s="64" t="s">
        <v>90</v>
      </c>
      <c r="O48" s="66" t="s">
        <v>42</v>
      </c>
      <c r="P48" s="66" t="str">
        <f t="shared" si="23"/>
        <v>0..1</v>
      </c>
      <c r="Q48" s="135" t="s">
        <v>353</v>
      </c>
      <c r="R48" s="136" t="s">
        <v>354</v>
      </c>
      <c r="S48" s="66" t="s">
        <v>55</v>
      </c>
      <c r="T48" s="68" t="str">
        <f t="shared" si="24"/>
        <v>E</v>
      </c>
      <c r="U48" s="134" t="s">
        <v>42</v>
      </c>
      <c r="V48" s="66" t="s">
        <v>35</v>
      </c>
      <c r="W48" s="249" t="s">
        <v>35</v>
      </c>
      <c r="X48" s="38"/>
      <c r="Y48" s="634" t="str">
        <f t="shared" si="3"/>
        <v>-</v>
      </c>
      <c r="Z48" s="70" t="str">
        <f t="shared" ref="Z48:AE48" si="88">IF(Y48="X","X",IF($AH48=Z$4,"X","-"))</f>
        <v>-</v>
      </c>
      <c r="AA48" s="70" t="str">
        <f t="shared" si="88"/>
        <v>-</v>
      </c>
      <c r="AB48" s="70" t="str">
        <f t="shared" si="88"/>
        <v>-</v>
      </c>
      <c r="AC48" s="70" t="str">
        <f t="shared" si="88"/>
        <v>-</v>
      </c>
      <c r="AD48" s="70" t="str">
        <f t="shared" si="88"/>
        <v>-</v>
      </c>
      <c r="AE48" s="635" t="str">
        <f t="shared" si="88"/>
        <v>X</v>
      </c>
      <c r="AF48" s="38"/>
      <c r="AG48" s="70" t="s">
        <v>47</v>
      </c>
      <c r="AH48" s="70" t="s">
        <v>47</v>
      </c>
      <c r="AI48" s="38"/>
      <c r="AJ48" s="13" t="str">
        <f t="shared" si="5"/>
        <v>/rsm:CrossIndustryInvoice/rsm:SupplyChainTradeTransaction/ram:IncludedSupplyChainTradeLineItem/ram:SpecifiedTradeProduct</v>
      </c>
      <c r="AK48" s="13" t="str">
        <f t="shared" si="6"/>
        <v>/ram:ModelID</v>
      </c>
      <c r="AL48" s="14">
        <f>COUNTIFS(R$4:R48,AJ48)</f>
        <v>1</v>
      </c>
      <c r="AM48" s="59"/>
      <c r="AN48" s="121" t="str">
        <f t="shared" si="26"/>
        <v>SCT_LINE</v>
      </c>
      <c r="AO48" s="133" t="str">
        <f t="shared" si="7"/>
        <v>BT-X-533</v>
      </c>
      <c r="AP48" s="295" t="str">
        <f t="shared" si="27"/>
        <v/>
      </c>
      <c r="AQ48" s="134">
        <f t="shared" si="8"/>
        <v>4</v>
      </c>
      <c r="AR48" s="134" t="str">
        <f t="shared" si="9"/>
        <v>0..1</v>
      </c>
      <c r="AS48" s="64" t="s">
        <v>18176</v>
      </c>
      <c r="AT48" s="64" t="s">
        <v>18177</v>
      </c>
      <c r="AU48" s="65" t="s">
        <v>35</v>
      </c>
      <c r="AV48" s="65"/>
      <c r="AW48" s="65" t="s">
        <v>35</v>
      </c>
      <c r="AX48" s="64" t="s">
        <v>99</v>
      </c>
      <c r="AY48" s="66" t="str">
        <f t="shared" si="76"/>
        <v>0..1</v>
      </c>
      <c r="AZ48" s="66" t="str">
        <f t="shared" si="80"/>
        <v>0..1</v>
      </c>
      <c r="BA48" s="135" t="str">
        <f t="shared" si="77"/>
        <v>/rsm:CrossIndustryInvoice
/rsm:SupplyChainTradeTransaction
/ram:IncludedSupplyChainTradeLineItem
/ram:SpecifiedTradeProduct
/ram:ModelID</v>
      </c>
      <c r="BB48" s="136" t="str">
        <f t="shared" si="78"/>
        <v>/rsm:CrossIndustryInvoice/rsm:SupplyChainTradeTransaction/ram:IncludedSupplyChainTradeLineItem/ram:SpecifiedTradeProduct/ram:ModelID</v>
      </c>
      <c r="BC48" s="66" t="str">
        <f t="shared" si="29"/>
        <v>I</v>
      </c>
      <c r="BD48" s="68" t="str">
        <f t="shared" si="30"/>
        <v>E</v>
      </c>
      <c r="BE48" s="134" t="str">
        <f t="shared" si="31"/>
        <v>0..1</v>
      </c>
      <c r="BF48" s="66" t="str">
        <f t="shared" si="32"/>
        <v/>
      </c>
      <c r="BG48" s="249" t="str">
        <f t="shared" si="33"/>
        <v/>
      </c>
      <c r="BH48" s="7"/>
      <c r="BI48" s="634" t="str">
        <f t="shared" si="34"/>
        <v>-</v>
      </c>
      <c r="BJ48" s="70" t="str">
        <f t="shared" si="35"/>
        <v>-</v>
      </c>
      <c r="BK48" s="70" t="str">
        <f t="shared" si="36"/>
        <v>-</v>
      </c>
      <c r="BL48" s="70" t="str">
        <f t="shared" si="37"/>
        <v>-</v>
      </c>
      <c r="BM48" s="70" t="str">
        <f t="shared" si="38"/>
        <v>-</v>
      </c>
      <c r="BN48" s="70" t="str">
        <f t="shared" si="39"/>
        <v>-</v>
      </c>
      <c r="BO48" s="635" t="str">
        <f t="shared" si="40"/>
        <v>X</v>
      </c>
      <c r="BP48" s="7"/>
      <c r="BQ48" s="70" t="str">
        <f t="shared" si="41"/>
        <v>EXTENDED</v>
      </c>
      <c r="BR48" s="137" t="str">
        <f t="shared" si="42"/>
        <v>EXTENDED</v>
      </c>
      <c r="BS48" s="15"/>
      <c r="BT48" s="57" t="s">
        <v>18642</v>
      </c>
    </row>
    <row r="49" spans="1:72" ht="96" x14ac:dyDescent="0.2">
      <c r="A49" s="45" t="str">
        <f t="shared" si="22"/>
        <v>YES</v>
      </c>
      <c r="B49" s="45"/>
      <c r="C49" s="45"/>
      <c r="D49" s="118" t="s">
        <v>236</v>
      </c>
      <c r="E49" s="119" t="s">
        <v>355</v>
      </c>
      <c r="F49" s="293" t="s">
        <v>355</v>
      </c>
      <c r="G49" s="66">
        <f t="shared" si="2"/>
        <v>4</v>
      </c>
      <c r="H49" s="66" t="s">
        <v>32</v>
      </c>
      <c r="I49" s="64" t="s">
        <v>356</v>
      </c>
      <c r="J49" s="64" t="s">
        <v>357</v>
      </c>
      <c r="K49" s="65"/>
      <c r="L49" s="65"/>
      <c r="M49" s="65" t="s">
        <v>358</v>
      </c>
      <c r="N49" s="64" t="s">
        <v>70</v>
      </c>
      <c r="O49" s="66" t="s">
        <v>32</v>
      </c>
      <c r="P49" s="66" t="str">
        <f t="shared" si="23"/>
        <v>1..1</v>
      </c>
      <c r="Q49" s="2" t="s">
        <v>359</v>
      </c>
      <c r="R49" s="75" t="s">
        <v>360</v>
      </c>
      <c r="S49" s="66" t="s">
        <v>73</v>
      </c>
      <c r="T49" s="68" t="str">
        <f t="shared" si="24"/>
        <v>E</v>
      </c>
      <c r="U49" s="66" t="s">
        <v>62</v>
      </c>
      <c r="V49" s="66" t="s">
        <v>93</v>
      </c>
      <c r="W49" s="249" t="s">
        <v>35</v>
      </c>
      <c r="X49" s="38"/>
      <c r="Y49" s="636" t="str">
        <f t="shared" si="3"/>
        <v>-</v>
      </c>
      <c r="Z49" s="68" t="str">
        <f t="shared" ref="Z49:AE49" si="89">IF(Y49="X","X",IF($AH49=Z$4,"X","-"))</f>
        <v>-</v>
      </c>
      <c r="AA49" s="68" t="str">
        <f t="shared" si="89"/>
        <v>X</v>
      </c>
      <c r="AB49" s="68" t="str">
        <f t="shared" si="89"/>
        <v>X</v>
      </c>
      <c r="AC49" s="68" t="str">
        <f t="shared" si="89"/>
        <v>X</v>
      </c>
      <c r="AD49" s="68" t="str">
        <f t="shared" si="89"/>
        <v>X</v>
      </c>
      <c r="AE49" s="637" t="str">
        <f t="shared" si="89"/>
        <v>X</v>
      </c>
      <c r="AF49" s="38"/>
      <c r="AG49" s="68" t="s">
        <v>244</v>
      </c>
      <c r="AH49" s="68" t="s">
        <v>244</v>
      </c>
      <c r="AI49" s="38"/>
      <c r="AJ49" s="13" t="str">
        <f t="shared" si="5"/>
        <v>/rsm:CrossIndustryInvoice/rsm:SupplyChainTradeTransaction/ram:IncludedSupplyChainTradeLineItem/ram:SpecifiedTradeProduct</v>
      </c>
      <c r="AK49" s="13" t="str">
        <f t="shared" si="6"/>
        <v>/ram:Name</v>
      </c>
      <c r="AL49" s="14">
        <f>COUNTIFS(R$4:R49,AJ49)</f>
        <v>1</v>
      </c>
      <c r="AM49" s="59"/>
      <c r="AN49" s="118" t="str">
        <f t="shared" si="26"/>
        <v>SCT_LINE</v>
      </c>
      <c r="AO49" s="119" t="str">
        <f t="shared" si="7"/>
        <v>BT-153</v>
      </c>
      <c r="AP49" s="293" t="str">
        <f t="shared" si="27"/>
        <v>BT-153</v>
      </c>
      <c r="AQ49" s="66">
        <f t="shared" si="8"/>
        <v>4</v>
      </c>
      <c r="AR49" s="66" t="str">
        <f t="shared" si="9"/>
        <v>1..1</v>
      </c>
      <c r="AS49" s="64" t="s">
        <v>361</v>
      </c>
      <c r="AT49" s="64" t="s">
        <v>362</v>
      </c>
      <c r="AU49" s="65"/>
      <c r="AV49" s="65"/>
      <c r="AW49" s="65" t="s">
        <v>363</v>
      </c>
      <c r="AX49" s="64" t="s">
        <v>78</v>
      </c>
      <c r="AY49" s="66" t="str">
        <f t="shared" si="76"/>
        <v>1..1</v>
      </c>
      <c r="AZ49" s="66" t="str">
        <f t="shared" si="80"/>
        <v>1..1</v>
      </c>
      <c r="BA49" s="2" t="str">
        <f t="shared" si="77"/>
        <v>/rsm:CrossIndustryInvoice
/rsm:SupplyChainTradeTransaction
/ram:IncludedSupplyChainTradeLineItem
/ram:SpecifiedTradeProduct
/ram:Name</v>
      </c>
      <c r="BB49" s="75" t="str">
        <f t="shared" si="78"/>
        <v>/rsm:CrossIndustryInvoice/rsm:SupplyChainTradeTransaction/ram:IncludedSupplyChainTradeLineItem/ram:SpecifiedTradeProduct/ram:Name</v>
      </c>
      <c r="BC49" s="66" t="str">
        <f t="shared" si="29"/>
        <v>T</v>
      </c>
      <c r="BD49" s="68" t="str">
        <f t="shared" si="30"/>
        <v>E</v>
      </c>
      <c r="BE49" s="66" t="str">
        <f t="shared" si="31"/>
        <v>0..n</v>
      </c>
      <c r="BF49" s="66" t="str">
        <f t="shared" si="32"/>
        <v>CAR-2, CAR-3</v>
      </c>
      <c r="BG49" s="249" t="str">
        <f t="shared" si="33"/>
        <v/>
      </c>
      <c r="BH49" s="7"/>
      <c r="BI49" s="636" t="str">
        <f t="shared" si="34"/>
        <v>-</v>
      </c>
      <c r="BJ49" s="68" t="str">
        <f t="shared" si="35"/>
        <v>-</v>
      </c>
      <c r="BK49" s="68" t="str">
        <f t="shared" si="36"/>
        <v>X</v>
      </c>
      <c r="BL49" s="68" t="str">
        <f t="shared" si="37"/>
        <v>X</v>
      </c>
      <c r="BM49" s="68" t="str">
        <f t="shared" si="38"/>
        <v>X</v>
      </c>
      <c r="BN49" s="68" t="str">
        <f t="shared" si="39"/>
        <v>X</v>
      </c>
      <c r="BO49" s="637" t="str">
        <f t="shared" si="40"/>
        <v>X</v>
      </c>
      <c r="BP49" s="7"/>
      <c r="BQ49" s="68" t="str">
        <f t="shared" si="41"/>
        <v>BASIC</v>
      </c>
      <c r="BR49" s="68" t="str">
        <f t="shared" si="42"/>
        <v>BASIC</v>
      </c>
      <c r="BS49" s="15"/>
      <c r="BT49" s="57" t="s">
        <v>18642</v>
      </c>
    </row>
    <row r="50" spans="1:72" ht="96" x14ac:dyDescent="0.2">
      <c r="A50" s="45" t="str">
        <f t="shared" si="22"/>
        <v>YES</v>
      </c>
      <c r="B50" s="45"/>
      <c r="C50" s="45"/>
      <c r="D50" s="118" t="s">
        <v>236</v>
      </c>
      <c r="E50" s="119" t="s">
        <v>364</v>
      </c>
      <c r="F50" s="293" t="s">
        <v>364</v>
      </c>
      <c r="G50" s="66">
        <f t="shared" si="2"/>
        <v>4</v>
      </c>
      <c r="H50" s="66" t="s">
        <v>42</v>
      </c>
      <c r="I50" s="64" t="s">
        <v>365</v>
      </c>
      <c r="J50" s="64" t="s">
        <v>366</v>
      </c>
      <c r="K50" s="65" t="s">
        <v>367</v>
      </c>
      <c r="L50" s="65"/>
      <c r="M50" s="65" t="s">
        <v>35</v>
      </c>
      <c r="N50" s="64" t="s">
        <v>70</v>
      </c>
      <c r="O50" s="66" t="s">
        <v>42</v>
      </c>
      <c r="P50" s="66" t="str">
        <f t="shared" si="23"/>
        <v>0..1</v>
      </c>
      <c r="Q50" s="2" t="s">
        <v>368</v>
      </c>
      <c r="R50" s="75" t="s">
        <v>369</v>
      </c>
      <c r="S50" s="66" t="s">
        <v>73</v>
      </c>
      <c r="T50" s="68" t="str">
        <f t="shared" si="24"/>
        <v>E</v>
      </c>
      <c r="U50" s="66" t="s">
        <v>62</v>
      </c>
      <c r="V50" s="66" t="s">
        <v>200</v>
      </c>
      <c r="W50" s="249" t="s">
        <v>35</v>
      </c>
      <c r="X50" s="38"/>
      <c r="Y50" s="636" t="str">
        <f t="shared" si="3"/>
        <v>-</v>
      </c>
      <c r="Z50" s="68" t="str">
        <f t="shared" ref="Z50:AE50" si="90">IF(Y50="X","X",IF($AH50=Z$4,"X","-"))</f>
        <v>-</v>
      </c>
      <c r="AA50" s="68" t="str">
        <f t="shared" si="90"/>
        <v>-</v>
      </c>
      <c r="AB50" s="68" t="str">
        <f t="shared" si="90"/>
        <v>X</v>
      </c>
      <c r="AC50" s="68" t="str">
        <f t="shared" si="90"/>
        <v>X</v>
      </c>
      <c r="AD50" s="68" t="str">
        <f t="shared" si="90"/>
        <v>X</v>
      </c>
      <c r="AE50" s="637" t="str">
        <f t="shared" si="90"/>
        <v>X</v>
      </c>
      <c r="AF50" s="38"/>
      <c r="AG50" s="68" t="s">
        <v>282</v>
      </c>
      <c r="AH50" s="68" t="s">
        <v>282</v>
      </c>
      <c r="AI50" s="38"/>
      <c r="AJ50" s="13" t="str">
        <f t="shared" si="5"/>
        <v>/rsm:CrossIndustryInvoice/rsm:SupplyChainTradeTransaction/ram:IncludedSupplyChainTradeLineItem/ram:SpecifiedTradeProduct</v>
      </c>
      <c r="AK50" s="13" t="str">
        <f t="shared" si="6"/>
        <v>/ram:Description</v>
      </c>
      <c r="AL50" s="14">
        <f>COUNTIFS(R$4:R50,AJ50)</f>
        <v>1</v>
      </c>
      <c r="AM50" s="59"/>
      <c r="AN50" s="118" t="str">
        <f t="shared" si="26"/>
        <v>SCT_LINE</v>
      </c>
      <c r="AO50" s="119" t="str">
        <f t="shared" si="7"/>
        <v>BT-154</v>
      </c>
      <c r="AP50" s="293" t="str">
        <f t="shared" si="27"/>
        <v>BT-154</v>
      </c>
      <c r="AQ50" s="66">
        <f t="shared" si="8"/>
        <v>4</v>
      </c>
      <c r="AR50" s="66" t="str">
        <f t="shared" si="9"/>
        <v>0..1</v>
      </c>
      <c r="AS50" s="64" t="s">
        <v>370</v>
      </c>
      <c r="AT50" s="64" t="s">
        <v>371</v>
      </c>
      <c r="AU50" s="65" t="s">
        <v>372</v>
      </c>
      <c r="AV50" s="65"/>
      <c r="AW50" s="65" t="s">
        <v>35</v>
      </c>
      <c r="AX50" s="64" t="s">
        <v>78</v>
      </c>
      <c r="AY50" s="66" t="str">
        <f t="shared" si="76"/>
        <v>0..1</v>
      </c>
      <c r="AZ50" s="66" t="str">
        <f t="shared" si="80"/>
        <v>0..1</v>
      </c>
      <c r="BA50" s="2" t="str">
        <f t="shared" si="77"/>
        <v>/rsm:CrossIndustryInvoice
/rsm:SupplyChainTradeTransaction
/ram:IncludedSupplyChainTradeLineItem
/ram:SpecifiedTradeProduct
/ram:Description</v>
      </c>
      <c r="BB50" s="75" t="str">
        <f t="shared" si="78"/>
        <v>/rsm:CrossIndustryInvoice/rsm:SupplyChainTradeTransaction/ram:IncludedSupplyChainTradeLineItem/ram:SpecifiedTradeProduct/ram:Description</v>
      </c>
      <c r="BC50" s="66" t="str">
        <f t="shared" si="29"/>
        <v>T</v>
      </c>
      <c r="BD50" s="68" t="str">
        <f t="shared" si="30"/>
        <v>E</v>
      </c>
      <c r="BE50" s="66" t="str">
        <f t="shared" si="31"/>
        <v>0..n</v>
      </c>
      <c r="BF50" s="66" t="str">
        <f t="shared" si="32"/>
        <v>CAR-3</v>
      </c>
      <c r="BG50" s="249" t="str">
        <f t="shared" si="33"/>
        <v/>
      </c>
      <c r="BH50" s="7"/>
      <c r="BI50" s="636" t="str">
        <f t="shared" si="34"/>
        <v>-</v>
      </c>
      <c r="BJ50" s="68" t="str">
        <f t="shared" si="35"/>
        <v>-</v>
      </c>
      <c r="BK50" s="68" t="str">
        <f t="shared" si="36"/>
        <v>-</v>
      </c>
      <c r="BL50" s="68" t="str">
        <f t="shared" si="37"/>
        <v>X</v>
      </c>
      <c r="BM50" s="68" t="str">
        <f t="shared" si="38"/>
        <v>X</v>
      </c>
      <c r="BN50" s="68" t="str">
        <f t="shared" si="39"/>
        <v>X</v>
      </c>
      <c r="BO50" s="637" t="str">
        <f t="shared" si="40"/>
        <v>X</v>
      </c>
      <c r="BP50" s="7"/>
      <c r="BQ50" s="68" t="str">
        <f t="shared" si="41"/>
        <v>EN 16931</v>
      </c>
      <c r="BR50" s="68" t="str">
        <f t="shared" si="42"/>
        <v>EN 16931</v>
      </c>
      <c r="BS50" s="15"/>
      <c r="BT50" s="57" t="s">
        <v>18642</v>
      </c>
    </row>
    <row r="51" spans="1:72" ht="96" x14ac:dyDescent="0.2">
      <c r="A51" s="45" t="str">
        <f t="shared" si="22"/>
        <v>YES</v>
      </c>
      <c r="B51" s="132" t="s">
        <v>17058</v>
      </c>
      <c r="C51" s="742"/>
      <c r="D51" s="121" t="s">
        <v>236</v>
      </c>
      <c r="E51" s="133" t="s">
        <v>17000</v>
      </c>
      <c r="F51" s="295"/>
      <c r="G51" s="134">
        <f t="shared" si="2"/>
        <v>4</v>
      </c>
      <c r="H51" s="134" t="s">
        <v>42</v>
      </c>
      <c r="I51" s="64" t="s">
        <v>373</v>
      </c>
      <c r="J51" s="64" t="s">
        <v>374</v>
      </c>
      <c r="K51" s="65"/>
      <c r="L51" s="65"/>
      <c r="M51" s="65"/>
      <c r="N51" s="64" t="s">
        <v>70</v>
      </c>
      <c r="O51" s="66" t="s">
        <v>62</v>
      </c>
      <c r="P51" s="66" t="str">
        <f t="shared" si="23"/>
        <v>0..n</v>
      </c>
      <c r="Q51" s="135" t="s">
        <v>375</v>
      </c>
      <c r="R51" s="136" t="s">
        <v>376</v>
      </c>
      <c r="S51" s="66" t="s">
        <v>73</v>
      </c>
      <c r="T51" s="68" t="str">
        <f t="shared" si="24"/>
        <v>E</v>
      </c>
      <c r="U51" s="134" t="s">
        <v>62</v>
      </c>
      <c r="V51" s="66"/>
      <c r="W51" s="249"/>
      <c r="X51" s="38"/>
      <c r="Y51" s="634" t="str">
        <f t="shared" si="3"/>
        <v>-</v>
      </c>
      <c r="Z51" s="70" t="str">
        <f t="shared" ref="Z51:AE51" si="91">IF(Y51="X","X",IF($AH51=Z$4,"X","-"))</f>
        <v>-</v>
      </c>
      <c r="AA51" s="70" t="str">
        <f t="shared" si="91"/>
        <v>-</v>
      </c>
      <c r="AB51" s="70" t="str">
        <f t="shared" si="91"/>
        <v>-</v>
      </c>
      <c r="AC51" s="70" t="str">
        <f t="shared" si="91"/>
        <v>-</v>
      </c>
      <c r="AD51" s="70" t="str">
        <f t="shared" si="91"/>
        <v>-</v>
      </c>
      <c r="AE51" s="635" t="str">
        <f t="shared" si="91"/>
        <v>X</v>
      </c>
      <c r="AF51" s="38"/>
      <c r="AG51" s="70" t="s">
        <v>47</v>
      </c>
      <c r="AH51" s="70" t="s">
        <v>47</v>
      </c>
      <c r="AI51" s="38"/>
      <c r="AJ51" s="13" t="str">
        <f t="shared" si="5"/>
        <v>/rsm:CrossIndustryInvoice/rsm:SupplyChainTradeTransaction/ram:IncludedSupplyChainTradeLineItem/ram:SpecifiedTradeProduct</v>
      </c>
      <c r="AK51" s="13" t="str">
        <f t="shared" si="6"/>
        <v>/ram:BatchID</v>
      </c>
      <c r="AL51" s="14">
        <f>COUNTIFS(R$4:R51,AJ51)</f>
        <v>1</v>
      </c>
      <c r="AM51" s="59"/>
      <c r="AN51" s="121" t="str">
        <f t="shared" si="26"/>
        <v>SCT_LINE</v>
      </c>
      <c r="AO51" s="133" t="str">
        <f t="shared" si="7"/>
        <v>BT-X-534</v>
      </c>
      <c r="AP51" s="295" t="str">
        <f t="shared" si="27"/>
        <v/>
      </c>
      <c r="AQ51" s="134">
        <f t="shared" si="8"/>
        <v>4</v>
      </c>
      <c r="AR51" s="134" t="str">
        <f t="shared" si="9"/>
        <v>0..1</v>
      </c>
      <c r="AS51" s="64" t="s">
        <v>18179</v>
      </c>
      <c r="AT51" s="64" t="s">
        <v>18180</v>
      </c>
      <c r="AU51" s="65"/>
      <c r="AV51" s="65"/>
      <c r="AW51" s="65"/>
      <c r="AX51" s="64"/>
      <c r="AY51" s="66" t="str">
        <f t="shared" si="76"/>
        <v>0..n</v>
      </c>
      <c r="AZ51" s="66" t="str">
        <f t="shared" si="80"/>
        <v>0..n</v>
      </c>
      <c r="BA51" s="135" t="str">
        <f t="shared" si="77"/>
        <v>/rsm:CrossIndustryInvoice
/rsm:SupplyChainTradeTransaction
/ram:IncludedSupplyChainTradeLineItem
/ram:SpecifiedTradeProduct
/ram:BatchID</v>
      </c>
      <c r="BB51" s="136" t="str">
        <f t="shared" si="78"/>
        <v>/rsm:CrossIndustryInvoice/rsm:SupplyChainTradeTransaction/ram:IncludedSupplyChainTradeLineItem/ram:SpecifiedTradeProduct/ram:BatchID</v>
      </c>
      <c r="BC51" s="66" t="str">
        <f t="shared" si="29"/>
        <v>T</v>
      </c>
      <c r="BD51" s="68" t="str">
        <f t="shared" si="30"/>
        <v>E</v>
      </c>
      <c r="BE51" s="134" t="str">
        <f t="shared" si="31"/>
        <v>0..n</v>
      </c>
      <c r="BF51" s="66" t="str">
        <f t="shared" si="32"/>
        <v/>
      </c>
      <c r="BG51" s="249" t="str">
        <f t="shared" si="33"/>
        <v/>
      </c>
      <c r="BH51" s="7"/>
      <c r="BI51" s="634" t="str">
        <f t="shared" si="34"/>
        <v>-</v>
      </c>
      <c r="BJ51" s="70" t="str">
        <f t="shared" si="35"/>
        <v>-</v>
      </c>
      <c r="BK51" s="70" t="str">
        <f t="shared" si="36"/>
        <v>-</v>
      </c>
      <c r="BL51" s="70" t="str">
        <f t="shared" si="37"/>
        <v>-</v>
      </c>
      <c r="BM51" s="70" t="str">
        <f t="shared" si="38"/>
        <v>-</v>
      </c>
      <c r="BN51" s="70" t="str">
        <f t="shared" si="39"/>
        <v>-</v>
      </c>
      <c r="BO51" s="635" t="str">
        <f t="shared" si="40"/>
        <v>X</v>
      </c>
      <c r="BP51" s="7"/>
      <c r="BQ51" s="70" t="str">
        <f t="shared" si="41"/>
        <v>EXTENDED</v>
      </c>
      <c r="BR51" s="137" t="str">
        <f t="shared" si="42"/>
        <v>EXTENDED</v>
      </c>
      <c r="BS51" s="15"/>
      <c r="BT51" s="57" t="s">
        <v>18642</v>
      </c>
    </row>
    <row r="52" spans="1:72" ht="96" x14ac:dyDescent="0.2">
      <c r="A52" s="45" t="str">
        <f t="shared" si="22"/>
        <v>YES</v>
      </c>
      <c r="B52" s="132" t="s">
        <v>17058</v>
      </c>
      <c r="C52" s="742"/>
      <c r="D52" s="121" t="s">
        <v>236</v>
      </c>
      <c r="E52" s="133" t="s">
        <v>17001</v>
      </c>
      <c r="F52" s="295"/>
      <c r="G52" s="134">
        <f t="shared" si="2"/>
        <v>4</v>
      </c>
      <c r="H52" s="134" t="s">
        <v>42</v>
      </c>
      <c r="I52" s="64" t="s">
        <v>378</v>
      </c>
      <c r="J52" s="64" t="s">
        <v>379</v>
      </c>
      <c r="K52" s="65"/>
      <c r="L52" s="65"/>
      <c r="M52" s="65"/>
      <c r="N52" s="64" t="s">
        <v>70</v>
      </c>
      <c r="O52" s="66" t="s">
        <v>42</v>
      </c>
      <c r="P52" s="66" t="str">
        <f t="shared" si="23"/>
        <v>0..1</v>
      </c>
      <c r="Q52" s="135" t="s">
        <v>380</v>
      </c>
      <c r="R52" s="136" t="s">
        <v>381</v>
      </c>
      <c r="S52" s="66" t="s">
        <v>73</v>
      </c>
      <c r="T52" s="68" t="str">
        <f t="shared" si="24"/>
        <v>E</v>
      </c>
      <c r="U52" s="134" t="s">
        <v>42</v>
      </c>
      <c r="V52" s="66"/>
      <c r="W52" s="249"/>
      <c r="X52" s="38"/>
      <c r="Y52" s="634" t="str">
        <f t="shared" si="3"/>
        <v>-</v>
      </c>
      <c r="Z52" s="70" t="str">
        <f t="shared" ref="Z52:AE52" si="92">IF(Y52="X","X",IF($AH52=Z$4,"X","-"))</f>
        <v>-</v>
      </c>
      <c r="AA52" s="70" t="str">
        <f t="shared" si="92"/>
        <v>-</v>
      </c>
      <c r="AB52" s="70" t="str">
        <f t="shared" si="92"/>
        <v>-</v>
      </c>
      <c r="AC52" s="70" t="str">
        <f t="shared" si="92"/>
        <v>-</v>
      </c>
      <c r="AD52" s="70" t="str">
        <f t="shared" si="92"/>
        <v>-</v>
      </c>
      <c r="AE52" s="635" t="str">
        <f t="shared" si="92"/>
        <v>X</v>
      </c>
      <c r="AF52" s="38"/>
      <c r="AG52" s="70" t="s">
        <v>47</v>
      </c>
      <c r="AH52" s="70" t="s">
        <v>47</v>
      </c>
      <c r="AI52" s="38"/>
      <c r="AJ52" s="13" t="str">
        <f t="shared" si="5"/>
        <v>/rsm:CrossIndustryInvoice/rsm:SupplyChainTradeTransaction/ram:IncludedSupplyChainTradeLineItem/ram:SpecifiedTradeProduct</v>
      </c>
      <c r="AK52" s="13" t="str">
        <f t="shared" si="6"/>
        <v>/ram:BrandName</v>
      </c>
      <c r="AL52" s="14">
        <f>COUNTIFS(R$4:R52,AJ52)</f>
        <v>1</v>
      </c>
      <c r="AM52" s="59"/>
      <c r="AN52" s="121" t="str">
        <f t="shared" si="26"/>
        <v>SCT_LINE</v>
      </c>
      <c r="AO52" s="133" t="str">
        <f t="shared" si="7"/>
        <v>BT-X-535</v>
      </c>
      <c r="AP52" s="295" t="str">
        <f t="shared" si="27"/>
        <v/>
      </c>
      <c r="AQ52" s="134">
        <f t="shared" si="8"/>
        <v>4</v>
      </c>
      <c r="AR52" s="134" t="str">
        <f t="shared" si="9"/>
        <v>0..1</v>
      </c>
      <c r="AS52" s="64" t="s">
        <v>18181</v>
      </c>
      <c r="AT52" s="64" t="s">
        <v>18182</v>
      </c>
      <c r="AU52" s="65"/>
      <c r="AV52" s="65"/>
      <c r="AW52" s="65"/>
      <c r="AX52" s="64"/>
      <c r="AY52" s="66" t="str">
        <f t="shared" si="76"/>
        <v>0..1</v>
      </c>
      <c r="AZ52" s="66" t="str">
        <f t="shared" si="80"/>
        <v>0..1</v>
      </c>
      <c r="BA52" s="135" t="str">
        <f t="shared" si="77"/>
        <v>/rsm:CrossIndustryInvoice
/rsm:SupplyChainTradeTransaction
/ram:IncludedSupplyChainTradeLineItem
/ram:SpecifiedTradeProduct
/ram:BrandName</v>
      </c>
      <c r="BB52" s="136" t="str">
        <f t="shared" si="78"/>
        <v>/rsm:CrossIndustryInvoice/rsm:SupplyChainTradeTransaction/ram:IncludedSupplyChainTradeLineItem/ram:SpecifiedTradeProduct/ram:BrandName</v>
      </c>
      <c r="BC52" s="66" t="str">
        <f t="shared" si="29"/>
        <v>T</v>
      </c>
      <c r="BD52" s="68" t="str">
        <f t="shared" si="30"/>
        <v>E</v>
      </c>
      <c r="BE52" s="134" t="str">
        <f t="shared" si="31"/>
        <v>0..1</v>
      </c>
      <c r="BF52" s="66" t="str">
        <f t="shared" si="32"/>
        <v/>
      </c>
      <c r="BG52" s="249" t="str">
        <f t="shared" si="33"/>
        <v/>
      </c>
      <c r="BH52" s="7"/>
      <c r="BI52" s="634" t="str">
        <f t="shared" si="34"/>
        <v>-</v>
      </c>
      <c r="BJ52" s="70" t="str">
        <f t="shared" si="35"/>
        <v>-</v>
      </c>
      <c r="BK52" s="70" t="str">
        <f t="shared" si="36"/>
        <v>-</v>
      </c>
      <c r="BL52" s="70" t="str">
        <f t="shared" si="37"/>
        <v>-</v>
      </c>
      <c r="BM52" s="70" t="str">
        <f t="shared" si="38"/>
        <v>-</v>
      </c>
      <c r="BN52" s="70" t="str">
        <f t="shared" si="39"/>
        <v>-</v>
      </c>
      <c r="BO52" s="635" t="str">
        <f t="shared" si="40"/>
        <v>X</v>
      </c>
      <c r="BP52" s="7"/>
      <c r="BQ52" s="70" t="str">
        <f t="shared" si="41"/>
        <v>EXTENDED</v>
      </c>
      <c r="BR52" s="137" t="str">
        <f t="shared" si="42"/>
        <v>EXTENDED</v>
      </c>
      <c r="BS52" s="15"/>
      <c r="BT52" s="57" t="s">
        <v>18642</v>
      </c>
    </row>
    <row r="53" spans="1:72" ht="96" x14ac:dyDescent="0.2">
      <c r="A53" s="45" t="str">
        <f t="shared" si="22"/>
        <v>YES</v>
      </c>
      <c r="B53" s="132" t="s">
        <v>17058</v>
      </c>
      <c r="C53" s="742"/>
      <c r="D53" s="121" t="s">
        <v>236</v>
      </c>
      <c r="E53" s="133" t="s">
        <v>17002</v>
      </c>
      <c r="F53" s="295"/>
      <c r="G53" s="134">
        <f t="shared" si="2"/>
        <v>4</v>
      </c>
      <c r="H53" s="134" t="s">
        <v>42</v>
      </c>
      <c r="I53" s="64" t="s">
        <v>382</v>
      </c>
      <c r="J53" s="64" t="s">
        <v>383</v>
      </c>
      <c r="K53" s="65"/>
      <c r="L53" s="65"/>
      <c r="M53" s="65"/>
      <c r="N53" s="64" t="s">
        <v>70</v>
      </c>
      <c r="O53" s="66" t="s">
        <v>42</v>
      </c>
      <c r="P53" s="66" t="str">
        <f t="shared" si="23"/>
        <v>0..1</v>
      </c>
      <c r="Q53" s="135" t="s">
        <v>384</v>
      </c>
      <c r="R53" s="136" t="s">
        <v>385</v>
      </c>
      <c r="S53" s="66" t="s">
        <v>73</v>
      </c>
      <c r="T53" s="68" t="str">
        <f t="shared" si="24"/>
        <v>E</v>
      </c>
      <c r="U53" s="134" t="s">
        <v>42</v>
      </c>
      <c r="V53" s="66"/>
      <c r="W53" s="249"/>
      <c r="X53" s="38"/>
      <c r="Y53" s="634" t="str">
        <f t="shared" si="3"/>
        <v>-</v>
      </c>
      <c r="Z53" s="70" t="str">
        <f t="shared" ref="Z53:AE53" si="93">IF(Y53="X","X",IF($AH53=Z$4,"X","-"))</f>
        <v>-</v>
      </c>
      <c r="AA53" s="70" t="str">
        <f t="shared" si="93"/>
        <v>-</v>
      </c>
      <c r="AB53" s="70" t="str">
        <f t="shared" si="93"/>
        <v>-</v>
      </c>
      <c r="AC53" s="70" t="str">
        <f t="shared" si="93"/>
        <v>-</v>
      </c>
      <c r="AD53" s="70" t="str">
        <f t="shared" si="93"/>
        <v>-</v>
      </c>
      <c r="AE53" s="635" t="str">
        <f t="shared" si="93"/>
        <v>X</v>
      </c>
      <c r="AF53" s="38"/>
      <c r="AG53" s="70" t="s">
        <v>47</v>
      </c>
      <c r="AH53" s="70" t="s">
        <v>47</v>
      </c>
      <c r="AI53" s="38"/>
      <c r="AJ53" s="13" t="str">
        <f t="shared" si="5"/>
        <v>/rsm:CrossIndustryInvoice/rsm:SupplyChainTradeTransaction/ram:IncludedSupplyChainTradeLineItem/ram:SpecifiedTradeProduct</v>
      </c>
      <c r="AK53" s="13" t="str">
        <f t="shared" si="6"/>
        <v>/ram:ModelName</v>
      </c>
      <c r="AL53" s="14">
        <f>COUNTIFS(R$4:R56,AJ53)</f>
        <v>1</v>
      </c>
      <c r="AM53" s="59"/>
      <c r="AN53" s="121" t="str">
        <f t="shared" si="26"/>
        <v>SCT_LINE</v>
      </c>
      <c r="AO53" s="133" t="str">
        <f t="shared" si="7"/>
        <v>BT-X-536</v>
      </c>
      <c r="AP53" s="295" t="str">
        <f t="shared" si="27"/>
        <v/>
      </c>
      <c r="AQ53" s="134">
        <f t="shared" si="8"/>
        <v>4</v>
      </c>
      <c r="AR53" s="134" t="str">
        <f t="shared" si="9"/>
        <v>0..1</v>
      </c>
      <c r="AS53" s="64" t="s">
        <v>18183</v>
      </c>
      <c r="AT53" s="64"/>
      <c r="AU53" s="65"/>
      <c r="AV53" s="65"/>
      <c r="AW53" s="65"/>
      <c r="AX53" s="64"/>
      <c r="AY53" s="66" t="str">
        <f t="shared" si="76"/>
        <v>0..1</v>
      </c>
      <c r="AZ53" s="66" t="str">
        <f t="shared" si="80"/>
        <v>0..1</v>
      </c>
      <c r="BA53" s="135" t="str">
        <f t="shared" si="77"/>
        <v>/rsm:CrossIndustryInvoice
/rsm:SupplyChainTradeTransaction
/ram:IncludedSupplyChainTradeLineItem
/ram:SpecifiedTradeProduct
/ram:ModelName</v>
      </c>
      <c r="BB53" s="136" t="str">
        <f t="shared" si="78"/>
        <v>/rsm:CrossIndustryInvoice/rsm:SupplyChainTradeTransaction/ram:IncludedSupplyChainTradeLineItem/ram:SpecifiedTradeProduct/ram:ModelName</v>
      </c>
      <c r="BC53" s="66" t="str">
        <f t="shared" si="29"/>
        <v>T</v>
      </c>
      <c r="BD53" s="68" t="str">
        <f t="shared" si="30"/>
        <v>E</v>
      </c>
      <c r="BE53" s="134" t="str">
        <f t="shared" si="31"/>
        <v>0..1</v>
      </c>
      <c r="BF53" s="66" t="str">
        <f t="shared" si="32"/>
        <v/>
      </c>
      <c r="BG53" s="249" t="str">
        <f t="shared" si="33"/>
        <v/>
      </c>
      <c r="BH53" s="7"/>
      <c r="BI53" s="634" t="str">
        <f t="shared" si="34"/>
        <v>-</v>
      </c>
      <c r="BJ53" s="70" t="str">
        <f t="shared" si="35"/>
        <v>-</v>
      </c>
      <c r="BK53" s="70" t="str">
        <f t="shared" si="36"/>
        <v>-</v>
      </c>
      <c r="BL53" s="70" t="str">
        <f t="shared" si="37"/>
        <v>-</v>
      </c>
      <c r="BM53" s="70" t="str">
        <f t="shared" si="38"/>
        <v>-</v>
      </c>
      <c r="BN53" s="70" t="str">
        <f t="shared" si="39"/>
        <v>-</v>
      </c>
      <c r="BO53" s="635" t="str">
        <f t="shared" si="40"/>
        <v>X</v>
      </c>
      <c r="BP53" s="7"/>
      <c r="BQ53" s="70" t="str">
        <f t="shared" si="41"/>
        <v>EXTENDED</v>
      </c>
      <c r="BR53" s="137" t="str">
        <f t="shared" si="42"/>
        <v>EXTENDED</v>
      </c>
      <c r="BS53" s="15"/>
      <c r="BT53" s="57" t="s">
        <v>18642</v>
      </c>
    </row>
    <row r="54" spans="1:72" ht="96" x14ac:dyDescent="0.2">
      <c r="A54" s="45" t="str">
        <f t="shared" si="22"/>
        <v>NO</v>
      </c>
      <c r="B54" s="45"/>
      <c r="C54" s="45"/>
      <c r="D54" s="118" t="s">
        <v>236</v>
      </c>
      <c r="E54" s="123" t="s">
        <v>386</v>
      </c>
      <c r="F54" s="294" t="s">
        <v>386</v>
      </c>
      <c r="G54" s="124">
        <f t="shared" si="2"/>
        <v>4</v>
      </c>
      <c r="H54" s="124" t="s">
        <v>62</v>
      </c>
      <c r="I54" s="125" t="s">
        <v>387</v>
      </c>
      <c r="J54" s="125" t="s">
        <v>388</v>
      </c>
      <c r="K54" s="126"/>
      <c r="L54" s="126"/>
      <c r="M54" s="126" t="s">
        <v>35</v>
      </c>
      <c r="N54" s="125"/>
      <c r="O54" s="124" t="s">
        <v>62</v>
      </c>
      <c r="P54" s="124" t="str">
        <f t="shared" si="23"/>
        <v>0..n</v>
      </c>
      <c r="Q54" s="127" t="s">
        <v>389</v>
      </c>
      <c r="R54" s="128" t="s">
        <v>390</v>
      </c>
      <c r="S54" s="124" t="s">
        <v>35</v>
      </c>
      <c r="T54" s="129" t="str">
        <f t="shared" si="24"/>
        <v>G</v>
      </c>
      <c r="U54" s="124" t="s">
        <v>62</v>
      </c>
      <c r="V54" s="124" t="s">
        <v>35</v>
      </c>
      <c r="W54" s="675" t="s">
        <v>35</v>
      </c>
      <c r="X54" s="38"/>
      <c r="Y54" s="646" t="str">
        <f t="shared" si="3"/>
        <v>-</v>
      </c>
      <c r="Z54" s="129" t="str">
        <f t="shared" ref="Z54:AE54" si="94">IF(Y54="X","X",IF($AH54=Z$4,"X","-"))</f>
        <v>-</v>
      </c>
      <c r="AA54" s="129" t="str">
        <f t="shared" si="94"/>
        <v>-</v>
      </c>
      <c r="AB54" s="129" t="str">
        <f t="shared" si="94"/>
        <v>X</v>
      </c>
      <c r="AC54" s="129" t="str">
        <f t="shared" si="94"/>
        <v>X</v>
      </c>
      <c r="AD54" s="129" t="str">
        <f t="shared" si="94"/>
        <v>X</v>
      </c>
      <c r="AE54" s="647" t="str">
        <f t="shared" si="94"/>
        <v>X</v>
      </c>
      <c r="AF54" s="38"/>
      <c r="AG54" s="129" t="s">
        <v>282</v>
      </c>
      <c r="AH54" s="129" t="s">
        <v>282</v>
      </c>
      <c r="AI54" s="38"/>
      <c r="AJ54" s="13" t="str">
        <f t="shared" si="5"/>
        <v>/rsm:CrossIndustryInvoice/rsm:SupplyChainTradeTransaction/ram:IncludedSupplyChainTradeLineItem/ram:SpecifiedTradeProduct</v>
      </c>
      <c r="AK54" s="13" t="str">
        <f t="shared" si="6"/>
        <v>/ram:ApplicableProductCharacteristic</v>
      </c>
      <c r="AL54" s="14">
        <f>COUNTIFS(R$4:R54,AJ54)</f>
        <v>1</v>
      </c>
      <c r="AM54" s="59"/>
      <c r="AN54" s="118" t="str">
        <f t="shared" si="26"/>
        <v>SCT_LINE</v>
      </c>
      <c r="AO54" s="123" t="str">
        <f t="shared" si="7"/>
        <v>BG-32</v>
      </c>
      <c r="AP54" s="294" t="str">
        <f t="shared" si="27"/>
        <v>BG-32</v>
      </c>
      <c r="AQ54" s="124">
        <f t="shared" si="8"/>
        <v>4</v>
      </c>
      <c r="AR54" s="124" t="str">
        <f t="shared" si="9"/>
        <v>0..n</v>
      </c>
      <c r="AS54" s="125" t="s">
        <v>391</v>
      </c>
      <c r="AT54" s="125" t="s">
        <v>392</v>
      </c>
      <c r="AU54" s="126"/>
      <c r="AV54" s="126"/>
      <c r="AW54" s="126" t="s">
        <v>35</v>
      </c>
      <c r="AX54" s="125"/>
      <c r="AY54" s="124" t="str">
        <f t="shared" si="76"/>
        <v>0..n</v>
      </c>
      <c r="AZ54" s="124" t="str">
        <f t="shared" si="80"/>
        <v>0..n</v>
      </c>
      <c r="BA54" s="127" t="str">
        <f t="shared" si="77"/>
        <v>/rsm:CrossIndustryInvoice
/rsm:SupplyChainTradeTransaction
/ram:IncludedSupplyChainTradeLineItem
/ram:SpecifiedTradeProduct
/ram:ApplicableProductCharacteristic</v>
      </c>
      <c r="BB54" s="128" t="str">
        <f t="shared" si="78"/>
        <v>/rsm:CrossIndustryInvoice/rsm:SupplyChainTradeTransaction/ram:IncludedSupplyChainTradeLineItem/ram:SpecifiedTradeProduct/ram:ApplicableProductCharacteristic</v>
      </c>
      <c r="BC54" s="124" t="str">
        <f t="shared" si="29"/>
        <v/>
      </c>
      <c r="BD54" s="129" t="str">
        <f t="shared" si="30"/>
        <v>G</v>
      </c>
      <c r="BE54" s="124" t="str">
        <f t="shared" si="31"/>
        <v>0..n</v>
      </c>
      <c r="BF54" s="124" t="str">
        <f t="shared" si="32"/>
        <v/>
      </c>
      <c r="BG54" s="675" t="str">
        <f t="shared" si="33"/>
        <v/>
      </c>
      <c r="BH54" s="7"/>
      <c r="BI54" s="646" t="str">
        <f t="shared" si="34"/>
        <v>-</v>
      </c>
      <c r="BJ54" s="129" t="str">
        <f t="shared" si="35"/>
        <v>-</v>
      </c>
      <c r="BK54" s="129" t="str">
        <f t="shared" si="36"/>
        <v>-</v>
      </c>
      <c r="BL54" s="129" t="str">
        <f t="shared" si="37"/>
        <v>X</v>
      </c>
      <c r="BM54" s="129" t="str">
        <f t="shared" si="38"/>
        <v>X</v>
      </c>
      <c r="BN54" s="129" t="str">
        <f t="shared" si="39"/>
        <v>X</v>
      </c>
      <c r="BO54" s="647" t="str">
        <f t="shared" si="40"/>
        <v>X</v>
      </c>
      <c r="BP54" s="7"/>
      <c r="BQ54" s="129" t="str">
        <f t="shared" si="41"/>
        <v>EN 16931</v>
      </c>
      <c r="BR54" s="129" t="str">
        <f t="shared" si="42"/>
        <v>EN 16931</v>
      </c>
      <c r="BS54" s="15"/>
      <c r="BT54" s="57" t="s">
        <v>18642</v>
      </c>
    </row>
    <row r="55" spans="1:72" ht="105" x14ac:dyDescent="0.2">
      <c r="A55" s="45" t="str">
        <f t="shared" si="22"/>
        <v>YES</v>
      </c>
      <c r="B55" s="45"/>
      <c r="C55" s="45"/>
      <c r="D55" s="121" t="s">
        <v>236</v>
      </c>
      <c r="E55" s="61" t="s">
        <v>5151</v>
      </c>
      <c r="F55" s="282"/>
      <c r="G55" s="62">
        <f t="shared" si="2"/>
        <v>5</v>
      </c>
      <c r="H55" s="62" t="s">
        <v>42</v>
      </c>
      <c r="I55" s="64" t="s">
        <v>17085</v>
      </c>
      <c r="J55" s="64"/>
      <c r="K55" s="65"/>
      <c r="L55" s="65"/>
      <c r="M55" s="65"/>
      <c r="N55" s="64" t="s">
        <v>128</v>
      </c>
      <c r="O55" s="66" t="s">
        <v>42</v>
      </c>
      <c r="P55" s="66" t="str">
        <f t="shared" si="23"/>
        <v>0..1</v>
      </c>
      <c r="Q55" s="6" t="s">
        <v>394</v>
      </c>
      <c r="R55" s="67" t="s">
        <v>395</v>
      </c>
      <c r="S55" s="66" t="s">
        <v>131</v>
      </c>
      <c r="T55" s="68" t="str">
        <f t="shared" si="24"/>
        <v>E</v>
      </c>
      <c r="U55" s="62" t="s">
        <v>42</v>
      </c>
      <c r="V55" s="66"/>
      <c r="W55" s="249"/>
      <c r="X55" s="38"/>
      <c r="Y55" s="634" t="str">
        <f t="shared" si="3"/>
        <v>-</v>
      </c>
      <c r="Z55" s="70" t="str">
        <f t="shared" ref="Z55:AE55" si="95">IF(Y55="X","X",IF($AH55=Z$4,"X","-"))</f>
        <v>-</v>
      </c>
      <c r="AA55" s="70" t="str">
        <f t="shared" si="95"/>
        <v>-</v>
      </c>
      <c r="AB55" s="70" t="str">
        <f t="shared" si="95"/>
        <v>-</v>
      </c>
      <c r="AC55" s="70" t="str">
        <f t="shared" si="95"/>
        <v>-</v>
      </c>
      <c r="AD55" s="70" t="str">
        <f t="shared" si="95"/>
        <v>-</v>
      </c>
      <c r="AE55" s="635" t="str">
        <f t="shared" si="95"/>
        <v>X</v>
      </c>
      <c r="AF55" s="38"/>
      <c r="AG55" s="70" t="s">
        <v>47</v>
      </c>
      <c r="AH55" s="70" t="s">
        <v>47</v>
      </c>
      <c r="AI55" s="38"/>
      <c r="AJ55" s="13" t="str">
        <f t="shared" si="5"/>
        <v>/rsm:CrossIndustryInvoice/rsm:SupplyChainTradeTransaction/ram:IncludedSupplyChainTradeLineItem/ram:SpecifiedTradeProduct/ram:ApplicableProductCharacteristic</v>
      </c>
      <c r="AK55" s="13" t="str">
        <f t="shared" si="6"/>
        <v>/ram:TypeCode</v>
      </c>
      <c r="AL55" s="14">
        <f>COUNTIFS(R$4:R55,AJ55)</f>
        <v>1</v>
      </c>
      <c r="AM55" s="59"/>
      <c r="AN55" s="121" t="str">
        <f t="shared" si="26"/>
        <v>SCT_LINE</v>
      </c>
      <c r="AO55" s="61" t="str">
        <f t="shared" si="7"/>
        <v>BT-X-11</v>
      </c>
      <c r="AP55" s="282" t="str">
        <f t="shared" si="27"/>
        <v/>
      </c>
      <c r="AQ55" s="62">
        <f t="shared" si="8"/>
        <v>5</v>
      </c>
      <c r="AR55" s="62" t="str">
        <f t="shared" si="9"/>
        <v>0..1</v>
      </c>
      <c r="AS55" s="64" t="s">
        <v>396</v>
      </c>
      <c r="AT55" s="64"/>
      <c r="AU55" s="65"/>
      <c r="AV55" s="65"/>
      <c r="AW55" s="65"/>
      <c r="AX55" s="64" t="s">
        <v>128</v>
      </c>
      <c r="AY55" s="66" t="str">
        <f t="shared" si="76"/>
        <v>0..1</v>
      </c>
      <c r="AZ55" s="66" t="str">
        <f t="shared" si="80"/>
        <v>0..1</v>
      </c>
      <c r="BA55" s="6" t="str">
        <f t="shared" si="77"/>
        <v>/rsm:CrossIndustryInvoice
/rsm:SupplyChainTradeTransaction
/ram:IncludedSupplyChainTradeLineItem
/ram:SpecifiedTradeProduct
/ram:ApplicableProductCharacteristic
/ram:TypeCode</v>
      </c>
      <c r="BB55" s="67" t="str">
        <f t="shared" si="78"/>
        <v>/rsm:CrossIndustryInvoice/rsm:SupplyChainTradeTransaction/ram:IncludedSupplyChainTradeLineItem/ram:SpecifiedTradeProduct/ram:ApplicableProductCharacteristic/ram:TypeCode</v>
      </c>
      <c r="BC55" s="66" t="str">
        <f t="shared" si="29"/>
        <v>C</v>
      </c>
      <c r="BD55" s="68" t="str">
        <f t="shared" si="30"/>
        <v>E</v>
      </c>
      <c r="BE55" s="62" t="str">
        <f t="shared" si="31"/>
        <v>0..1</v>
      </c>
      <c r="BF55" s="66" t="str">
        <f t="shared" si="32"/>
        <v/>
      </c>
      <c r="BG55" s="249" t="str">
        <f t="shared" si="33"/>
        <v/>
      </c>
      <c r="BH55" s="7"/>
      <c r="BI55" s="634" t="str">
        <f t="shared" si="34"/>
        <v>-</v>
      </c>
      <c r="BJ55" s="70" t="str">
        <f t="shared" si="35"/>
        <v>-</v>
      </c>
      <c r="BK55" s="70" t="str">
        <f t="shared" si="36"/>
        <v>-</v>
      </c>
      <c r="BL55" s="70" t="str">
        <f t="shared" si="37"/>
        <v>-</v>
      </c>
      <c r="BM55" s="70" t="str">
        <f t="shared" si="38"/>
        <v>-</v>
      </c>
      <c r="BN55" s="70" t="str">
        <f t="shared" si="39"/>
        <v>-</v>
      </c>
      <c r="BO55" s="635" t="str">
        <f t="shared" si="40"/>
        <v>X</v>
      </c>
      <c r="BP55" s="7"/>
      <c r="BQ55" s="70" t="str">
        <f t="shared" si="41"/>
        <v>EXTENDED</v>
      </c>
      <c r="BR55" s="70" t="str">
        <f t="shared" si="42"/>
        <v>EXTENDED</v>
      </c>
      <c r="BS55" s="15"/>
      <c r="BT55" s="57" t="s">
        <v>18642</v>
      </c>
    </row>
    <row r="56" spans="1:72" ht="105" x14ac:dyDescent="0.2">
      <c r="A56" s="45" t="str">
        <f t="shared" si="22"/>
        <v>YES</v>
      </c>
      <c r="B56" s="45"/>
      <c r="C56" s="45"/>
      <c r="D56" s="118" t="s">
        <v>236</v>
      </c>
      <c r="E56" s="119" t="s">
        <v>397</v>
      </c>
      <c r="F56" s="293" t="s">
        <v>397</v>
      </c>
      <c r="G56" s="66">
        <f t="shared" si="2"/>
        <v>5</v>
      </c>
      <c r="H56" s="66" t="s">
        <v>32</v>
      </c>
      <c r="I56" s="64" t="s">
        <v>398</v>
      </c>
      <c r="J56" s="64" t="s">
        <v>399</v>
      </c>
      <c r="K56" s="65" t="s">
        <v>17086</v>
      </c>
      <c r="L56" s="65"/>
      <c r="M56" s="65" t="s">
        <v>401</v>
      </c>
      <c r="N56" s="64" t="s">
        <v>70</v>
      </c>
      <c r="O56" s="66" t="s">
        <v>32</v>
      </c>
      <c r="P56" s="66" t="str">
        <f t="shared" si="23"/>
        <v>1..1</v>
      </c>
      <c r="Q56" s="2" t="s">
        <v>402</v>
      </c>
      <c r="R56" s="75" t="s">
        <v>403</v>
      </c>
      <c r="S56" s="66" t="s">
        <v>73</v>
      </c>
      <c r="T56" s="68" t="str">
        <f t="shared" si="24"/>
        <v>E</v>
      </c>
      <c r="U56" s="66" t="s">
        <v>62</v>
      </c>
      <c r="V56" s="66" t="s">
        <v>93</v>
      </c>
      <c r="W56" s="249" t="s">
        <v>35</v>
      </c>
      <c r="X56" s="38"/>
      <c r="Y56" s="636" t="str">
        <f t="shared" si="3"/>
        <v>-</v>
      </c>
      <c r="Z56" s="68" t="str">
        <f t="shared" ref="Z56:AE56" si="96">IF(Y56="X","X",IF($AH56=Z$4,"X","-"))</f>
        <v>-</v>
      </c>
      <c r="AA56" s="68" t="str">
        <f t="shared" si="96"/>
        <v>-</v>
      </c>
      <c r="AB56" s="68" t="str">
        <f t="shared" si="96"/>
        <v>X</v>
      </c>
      <c r="AC56" s="68" t="str">
        <f t="shared" si="96"/>
        <v>X</v>
      </c>
      <c r="AD56" s="68" t="str">
        <f t="shared" si="96"/>
        <v>X</v>
      </c>
      <c r="AE56" s="637" t="str">
        <f t="shared" si="96"/>
        <v>X</v>
      </c>
      <c r="AF56" s="38"/>
      <c r="AG56" s="68" t="s">
        <v>282</v>
      </c>
      <c r="AH56" s="68" t="s">
        <v>282</v>
      </c>
      <c r="AI56" s="38"/>
      <c r="AJ56" s="13" t="str">
        <f t="shared" si="5"/>
        <v>/rsm:CrossIndustryInvoice/rsm:SupplyChainTradeTransaction/ram:IncludedSupplyChainTradeLineItem/ram:SpecifiedTradeProduct/ram:ApplicableProductCharacteristic</v>
      </c>
      <c r="AK56" s="13" t="str">
        <f t="shared" si="6"/>
        <v>/ram:Description</v>
      </c>
      <c r="AL56" s="14">
        <f>COUNTIFS(R$4:R56,AJ56)</f>
        <v>1</v>
      </c>
      <c r="AM56" s="59"/>
      <c r="AN56" s="118" t="str">
        <f t="shared" si="26"/>
        <v>SCT_LINE</v>
      </c>
      <c r="AO56" s="119" t="str">
        <f t="shared" si="7"/>
        <v>BT-160</v>
      </c>
      <c r="AP56" s="293" t="str">
        <f t="shared" si="27"/>
        <v>BT-160</v>
      </c>
      <c r="AQ56" s="66">
        <f t="shared" si="8"/>
        <v>5</v>
      </c>
      <c r="AR56" s="66" t="str">
        <f t="shared" si="9"/>
        <v>1..1</v>
      </c>
      <c r="AS56" s="64" t="s">
        <v>404</v>
      </c>
      <c r="AT56" s="64" t="s">
        <v>405</v>
      </c>
      <c r="AU56" s="65" t="s">
        <v>406</v>
      </c>
      <c r="AV56" s="65"/>
      <c r="AW56" s="65" t="s">
        <v>407</v>
      </c>
      <c r="AX56" s="64" t="s">
        <v>78</v>
      </c>
      <c r="AY56" s="66" t="str">
        <f t="shared" si="76"/>
        <v>1..1</v>
      </c>
      <c r="AZ56" s="66" t="str">
        <f t="shared" si="80"/>
        <v>1..1</v>
      </c>
      <c r="BA56" s="2" t="str">
        <f t="shared" si="77"/>
        <v>/rsm:CrossIndustryInvoice
/rsm:SupplyChainTradeTransaction
/ram:IncludedSupplyChainTradeLineItem
/ram:SpecifiedTradeProduct
/ram:ApplicableProductCharacteristic
/ram:Description</v>
      </c>
      <c r="BB56" s="75" t="str">
        <f t="shared" si="78"/>
        <v>/rsm:CrossIndustryInvoice/rsm:SupplyChainTradeTransaction/ram:IncludedSupplyChainTradeLineItem/ram:SpecifiedTradeProduct/ram:ApplicableProductCharacteristic/ram:Description</v>
      </c>
      <c r="BC56" s="66" t="str">
        <f t="shared" si="29"/>
        <v>T</v>
      </c>
      <c r="BD56" s="68" t="str">
        <f t="shared" si="30"/>
        <v>E</v>
      </c>
      <c r="BE56" s="66" t="str">
        <f t="shared" si="31"/>
        <v>0..n</v>
      </c>
      <c r="BF56" s="66" t="str">
        <f t="shared" si="32"/>
        <v>CAR-2, CAR-3</v>
      </c>
      <c r="BG56" s="249" t="str">
        <f t="shared" si="33"/>
        <v/>
      </c>
      <c r="BH56" s="7"/>
      <c r="BI56" s="636" t="str">
        <f t="shared" si="34"/>
        <v>-</v>
      </c>
      <c r="BJ56" s="68" t="str">
        <f t="shared" si="35"/>
        <v>-</v>
      </c>
      <c r="BK56" s="68" t="str">
        <f t="shared" si="36"/>
        <v>-</v>
      </c>
      <c r="BL56" s="68" t="str">
        <f t="shared" si="37"/>
        <v>X</v>
      </c>
      <c r="BM56" s="68" t="str">
        <f t="shared" si="38"/>
        <v>X</v>
      </c>
      <c r="BN56" s="68" t="str">
        <f t="shared" si="39"/>
        <v>X</v>
      </c>
      <c r="BO56" s="637" t="str">
        <f t="shared" si="40"/>
        <v>X</v>
      </c>
      <c r="BP56" s="7"/>
      <c r="BQ56" s="68" t="str">
        <f t="shared" si="41"/>
        <v>EN 16931</v>
      </c>
      <c r="BR56" s="68" t="str">
        <f t="shared" si="42"/>
        <v>EN 16931</v>
      </c>
      <c r="BS56" s="15"/>
      <c r="BT56" s="57" t="s">
        <v>18642</v>
      </c>
    </row>
    <row r="57" spans="1:72" ht="105" x14ac:dyDescent="0.2">
      <c r="A57" s="45" t="str">
        <f t="shared" si="22"/>
        <v>YES</v>
      </c>
      <c r="B57" s="45"/>
      <c r="C57" s="45"/>
      <c r="D57" s="121" t="s">
        <v>236</v>
      </c>
      <c r="E57" s="61" t="s">
        <v>5152</v>
      </c>
      <c r="F57" s="282"/>
      <c r="G57" s="62">
        <f t="shared" si="2"/>
        <v>5</v>
      </c>
      <c r="H57" s="62" t="s">
        <v>42</v>
      </c>
      <c r="I57" s="64" t="s">
        <v>17087</v>
      </c>
      <c r="J57" s="64"/>
      <c r="K57" s="65"/>
      <c r="L57" s="65"/>
      <c r="M57" s="65"/>
      <c r="N57" s="64" t="s">
        <v>680</v>
      </c>
      <c r="O57" s="66" t="s">
        <v>42</v>
      </c>
      <c r="P57" s="66" t="str">
        <f t="shared" si="23"/>
        <v>0..1</v>
      </c>
      <c r="Q57" s="6" t="s">
        <v>410</v>
      </c>
      <c r="R57" s="67" t="s">
        <v>411</v>
      </c>
      <c r="S57" s="66" t="s">
        <v>520</v>
      </c>
      <c r="T57" s="68" t="str">
        <f t="shared" si="24"/>
        <v>E</v>
      </c>
      <c r="U57" s="62" t="s">
        <v>42</v>
      </c>
      <c r="V57" s="66"/>
      <c r="W57" s="249"/>
      <c r="X57" s="38"/>
      <c r="Y57" s="634" t="str">
        <f t="shared" si="3"/>
        <v>-</v>
      </c>
      <c r="Z57" s="70" t="str">
        <f t="shared" ref="Z57:AE57" si="97">IF(Y57="X","X",IF($AH57=Z$4,"X","-"))</f>
        <v>-</v>
      </c>
      <c r="AA57" s="70" t="str">
        <f t="shared" si="97"/>
        <v>-</v>
      </c>
      <c r="AB57" s="70" t="str">
        <f t="shared" si="97"/>
        <v>-</v>
      </c>
      <c r="AC57" s="70" t="str">
        <f t="shared" si="97"/>
        <v>-</v>
      </c>
      <c r="AD57" s="70" t="str">
        <f t="shared" si="97"/>
        <v>-</v>
      </c>
      <c r="AE57" s="635" t="str">
        <f t="shared" si="97"/>
        <v>X</v>
      </c>
      <c r="AF57" s="38"/>
      <c r="AG57" s="70" t="s">
        <v>47</v>
      </c>
      <c r="AH57" s="70" t="s">
        <v>47</v>
      </c>
      <c r="AI57" s="38"/>
      <c r="AJ57" s="13" t="str">
        <f t="shared" si="5"/>
        <v>/rsm:CrossIndustryInvoice/rsm:SupplyChainTradeTransaction/ram:IncludedSupplyChainTradeLineItem/ram:SpecifiedTradeProduct/ram:ApplicableProductCharacteristic</v>
      </c>
      <c r="AK57" s="13" t="str">
        <f t="shared" si="6"/>
        <v>/ram:ValueMeasure</v>
      </c>
      <c r="AL57" s="14">
        <f>COUNTIFS(R$4:R57,AJ57)</f>
        <v>1</v>
      </c>
      <c r="AM57" s="59"/>
      <c r="AN57" s="121" t="str">
        <f t="shared" si="26"/>
        <v>SCT_LINE</v>
      </c>
      <c r="AO57" s="61" t="str">
        <f t="shared" si="7"/>
        <v>BT-X-12</v>
      </c>
      <c r="AP57" s="282" t="str">
        <f t="shared" si="27"/>
        <v/>
      </c>
      <c r="AQ57" s="62">
        <f t="shared" si="8"/>
        <v>5</v>
      </c>
      <c r="AR57" s="62" t="str">
        <f t="shared" si="9"/>
        <v>0..1</v>
      </c>
      <c r="AS57" s="64" t="s">
        <v>377</v>
      </c>
      <c r="AT57" s="64"/>
      <c r="AU57" s="65"/>
      <c r="AV57" s="65"/>
      <c r="AW57" s="65"/>
      <c r="AX57" s="64"/>
      <c r="AY57" s="66" t="str">
        <f t="shared" si="76"/>
        <v>0..1</v>
      </c>
      <c r="AZ57" s="66" t="str">
        <f t="shared" si="80"/>
        <v>0..1</v>
      </c>
      <c r="BA57" s="6" t="str">
        <f t="shared" si="77"/>
        <v>/rsm:CrossIndustryInvoice
/rsm:SupplyChainTradeTransaction
/ram:IncludedSupplyChainTradeLineItem
/ram:SpecifiedTradeProduct
/ram:ApplicableProductCharacteristic
/ram:ValueMeasure</v>
      </c>
      <c r="BB57" s="67" t="str">
        <f t="shared" si="78"/>
        <v>/rsm:CrossIndustryInvoice/rsm:SupplyChainTradeTransaction/ram:IncludedSupplyChainTradeLineItem/ram:SpecifiedTradeProduct/ram:ApplicableProductCharacteristic/ram:ValueMeasure</v>
      </c>
      <c r="BC57" s="66" t="str">
        <f t="shared" si="29"/>
        <v>Q</v>
      </c>
      <c r="BD57" s="68" t="str">
        <f t="shared" si="30"/>
        <v>E</v>
      </c>
      <c r="BE57" s="62" t="str">
        <f t="shared" si="31"/>
        <v>0..1</v>
      </c>
      <c r="BF57" s="66" t="str">
        <f t="shared" si="32"/>
        <v/>
      </c>
      <c r="BG57" s="249" t="str">
        <f t="shared" si="33"/>
        <v/>
      </c>
      <c r="BH57" s="7"/>
      <c r="BI57" s="634" t="str">
        <f t="shared" si="34"/>
        <v>-</v>
      </c>
      <c r="BJ57" s="70" t="str">
        <f t="shared" si="35"/>
        <v>-</v>
      </c>
      <c r="BK57" s="70" t="str">
        <f t="shared" si="36"/>
        <v>-</v>
      </c>
      <c r="BL57" s="70" t="str">
        <f t="shared" si="37"/>
        <v>-</v>
      </c>
      <c r="BM57" s="70" t="str">
        <f t="shared" si="38"/>
        <v>-</v>
      </c>
      <c r="BN57" s="70" t="str">
        <f t="shared" si="39"/>
        <v>-</v>
      </c>
      <c r="BO57" s="635" t="str">
        <f t="shared" si="40"/>
        <v>X</v>
      </c>
      <c r="BP57" s="7"/>
      <c r="BQ57" s="70" t="str">
        <f t="shared" si="41"/>
        <v>EXTENDED</v>
      </c>
      <c r="BR57" s="70" t="str">
        <f t="shared" si="42"/>
        <v>EXTENDED</v>
      </c>
      <c r="BS57" s="15"/>
      <c r="BT57" s="57" t="s">
        <v>18642</v>
      </c>
    </row>
    <row r="58" spans="1:72" ht="120" x14ac:dyDescent="0.2">
      <c r="A58" s="45" t="str">
        <f t="shared" si="22"/>
        <v>YES</v>
      </c>
      <c r="B58" s="45"/>
      <c r="C58" s="45"/>
      <c r="D58" s="121" t="s">
        <v>236</v>
      </c>
      <c r="E58" s="61" t="s">
        <v>5153</v>
      </c>
      <c r="F58" s="282"/>
      <c r="G58" s="62">
        <f t="shared" si="2"/>
        <v>6</v>
      </c>
      <c r="H58" s="62" t="s">
        <v>32</v>
      </c>
      <c r="I58" s="64" t="s">
        <v>17088</v>
      </c>
      <c r="J58" s="64"/>
      <c r="K58" s="65"/>
      <c r="L58" s="65"/>
      <c r="M58" s="65"/>
      <c r="N58" s="64" t="s">
        <v>128</v>
      </c>
      <c r="O58" s="66" t="s">
        <v>42</v>
      </c>
      <c r="P58" s="66" t="str">
        <f t="shared" si="23"/>
        <v>0..1</v>
      </c>
      <c r="Q58" s="6" t="s">
        <v>413</v>
      </c>
      <c r="R58" s="67" t="s">
        <v>414</v>
      </c>
      <c r="S58" s="66" t="s">
        <v>131</v>
      </c>
      <c r="T58" s="68" t="str">
        <f t="shared" si="24"/>
        <v>A</v>
      </c>
      <c r="U58" s="62" t="s">
        <v>42</v>
      </c>
      <c r="V58" s="66"/>
      <c r="W58" s="249"/>
      <c r="X58" s="38"/>
      <c r="Y58" s="634" t="str">
        <f t="shared" si="3"/>
        <v>-</v>
      </c>
      <c r="Z58" s="70" t="str">
        <f t="shared" ref="Z58:AE58" si="98">IF(Y58="X","X",IF($AH58=Z$4,"X","-"))</f>
        <v>-</v>
      </c>
      <c r="AA58" s="70" t="str">
        <f t="shared" si="98"/>
        <v>-</v>
      </c>
      <c r="AB58" s="70" t="str">
        <f t="shared" si="98"/>
        <v>-</v>
      </c>
      <c r="AC58" s="70" t="str">
        <f t="shared" si="98"/>
        <v>-</v>
      </c>
      <c r="AD58" s="70" t="str">
        <f t="shared" si="98"/>
        <v>-</v>
      </c>
      <c r="AE58" s="635" t="str">
        <f t="shared" si="98"/>
        <v>X</v>
      </c>
      <c r="AF58" s="38"/>
      <c r="AG58" s="70" t="s">
        <v>47</v>
      </c>
      <c r="AH58" s="70" t="s">
        <v>47</v>
      </c>
      <c r="AI58" s="38"/>
      <c r="AJ58" s="13" t="str">
        <f t="shared" si="5"/>
        <v>/rsm:CrossIndustryInvoice/rsm:SupplyChainTradeTransaction/ram:IncludedSupplyChainTradeLineItem/ram:SpecifiedTradeProduct/ram:ApplicableProductCharacteristic/ram:ValueMeasure</v>
      </c>
      <c r="AK58" s="13" t="str">
        <f t="shared" si="6"/>
        <v>/@unitCode</v>
      </c>
      <c r="AL58" s="14">
        <f>COUNTIFS(R$4:R58,AJ58)</f>
        <v>1</v>
      </c>
      <c r="AM58" s="59"/>
      <c r="AN58" s="121" t="str">
        <f t="shared" si="26"/>
        <v>SCT_LINE</v>
      </c>
      <c r="AO58" s="61" t="str">
        <f t="shared" si="7"/>
        <v>BT-X-12-0</v>
      </c>
      <c r="AP58" s="282" t="str">
        <f t="shared" si="27"/>
        <v/>
      </c>
      <c r="AQ58" s="62">
        <f t="shared" si="8"/>
        <v>6</v>
      </c>
      <c r="AR58" s="62" t="str">
        <f t="shared" si="9"/>
        <v>1..1</v>
      </c>
      <c r="AS58" s="64" t="s">
        <v>415</v>
      </c>
      <c r="AT58" s="64"/>
      <c r="AU58" s="65"/>
      <c r="AV58" s="65"/>
      <c r="AW58" s="65"/>
      <c r="AX58" s="64" t="s">
        <v>128</v>
      </c>
      <c r="AY58" s="66" t="str">
        <f t="shared" si="76"/>
        <v>0..1</v>
      </c>
      <c r="AZ58" s="66" t="str">
        <f t="shared" si="80"/>
        <v>0..1</v>
      </c>
      <c r="BA58" s="6" t="str">
        <f t="shared" si="77"/>
        <v>/rsm:CrossIndustryInvoice
/rsm:SupplyChainTradeTransaction
/ram:IncludedSupplyChainTradeLineItem
/ram:SpecifiedTradeProduct
/ram:ApplicableProductCharacteristic
/ram:ValueMeasure
/@unitCode</v>
      </c>
      <c r="BB58" s="67" t="str">
        <f t="shared" si="78"/>
        <v>/rsm:CrossIndustryInvoice/rsm:SupplyChainTradeTransaction/ram:IncludedSupplyChainTradeLineItem/ram:SpecifiedTradeProduct/ram:ApplicableProductCharacteristic/ram:ValueMeasure/@unitCode</v>
      </c>
      <c r="BC58" s="66" t="str">
        <f t="shared" si="29"/>
        <v>C</v>
      </c>
      <c r="BD58" s="68" t="str">
        <f t="shared" si="30"/>
        <v>A</v>
      </c>
      <c r="BE58" s="62" t="str">
        <f t="shared" si="31"/>
        <v>0..1</v>
      </c>
      <c r="BF58" s="66" t="str">
        <f t="shared" si="32"/>
        <v/>
      </c>
      <c r="BG58" s="249" t="str">
        <f t="shared" si="33"/>
        <v/>
      </c>
      <c r="BH58" s="7"/>
      <c r="BI58" s="634" t="str">
        <f t="shared" si="34"/>
        <v>-</v>
      </c>
      <c r="BJ58" s="70" t="str">
        <f t="shared" si="35"/>
        <v>-</v>
      </c>
      <c r="BK58" s="70" t="str">
        <f t="shared" si="36"/>
        <v>-</v>
      </c>
      <c r="BL58" s="70" t="str">
        <f t="shared" si="37"/>
        <v>-</v>
      </c>
      <c r="BM58" s="70" t="str">
        <f t="shared" si="38"/>
        <v>-</v>
      </c>
      <c r="BN58" s="70" t="str">
        <f t="shared" si="39"/>
        <v>-</v>
      </c>
      <c r="BO58" s="635" t="str">
        <f t="shared" si="40"/>
        <v>X</v>
      </c>
      <c r="BP58" s="7"/>
      <c r="BQ58" s="70" t="str">
        <f t="shared" si="41"/>
        <v>EXTENDED</v>
      </c>
      <c r="BR58" s="70" t="str">
        <f t="shared" si="42"/>
        <v>EXTENDED</v>
      </c>
      <c r="BS58" s="15"/>
      <c r="BT58" s="57" t="s">
        <v>18642</v>
      </c>
    </row>
    <row r="59" spans="1:72" ht="105" x14ac:dyDescent="0.2">
      <c r="A59" s="45" t="str">
        <f t="shared" si="22"/>
        <v>YES</v>
      </c>
      <c r="B59" s="45"/>
      <c r="C59" s="45"/>
      <c r="D59" s="118" t="s">
        <v>236</v>
      </c>
      <c r="E59" s="119" t="s">
        <v>416</v>
      </c>
      <c r="F59" s="293" t="s">
        <v>416</v>
      </c>
      <c r="G59" s="66">
        <f t="shared" si="2"/>
        <v>5</v>
      </c>
      <c r="H59" s="66" t="s">
        <v>32</v>
      </c>
      <c r="I59" s="64" t="s">
        <v>417</v>
      </c>
      <c r="J59" s="64" t="s">
        <v>418</v>
      </c>
      <c r="K59" s="65" t="s">
        <v>17089</v>
      </c>
      <c r="L59" s="65"/>
      <c r="M59" s="65" t="s">
        <v>420</v>
      </c>
      <c r="N59" s="64" t="s">
        <v>70</v>
      </c>
      <c r="O59" s="66" t="s">
        <v>32</v>
      </c>
      <c r="P59" s="66" t="str">
        <f t="shared" si="23"/>
        <v>1..1</v>
      </c>
      <c r="Q59" s="2" t="s">
        <v>421</v>
      </c>
      <c r="R59" s="75" t="s">
        <v>422</v>
      </c>
      <c r="S59" s="66" t="s">
        <v>73</v>
      </c>
      <c r="T59" s="68" t="str">
        <f t="shared" si="24"/>
        <v>E</v>
      </c>
      <c r="U59" s="66" t="s">
        <v>62</v>
      </c>
      <c r="V59" s="66" t="s">
        <v>423</v>
      </c>
      <c r="W59" s="249" t="s">
        <v>35</v>
      </c>
      <c r="X59" s="38"/>
      <c r="Y59" s="636" t="str">
        <f t="shared" si="3"/>
        <v>-</v>
      </c>
      <c r="Z59" s="68" t="str">
        <f t="shared" ref="Z59:AE59" si="99">IF(Y59="X","X",IF($AH59=Z$4,"X","-"))</f>
        <v>-</v>
      </c>
      <c r="AA59" s="68" t="str">
        <f t="shared" si="99"/>
        <v>-</v>
      </c>
      <c r="AB59" s="68" t="str">
        <f t="shared" si="99"/>
        <v>X</v>
      </c>
      <c r="AC59" s="68" t="str">
        <f t="shared" si="99"/>
        <v>X</v>
      </c>
      <c r="AD59" s="68" t="str">
        <f t="shared" si="99"/>
        <v>X</v>
      </c>
      <c r="AE59" s="637" t="str">
        <f t="shared" si="99"/>
        <v>X</v>
      </c>
      <c r="AF59" s="38"/>
      <c r="AG59" s="68" t="s">
        <v>282</v>
      </c>
      <c r="AH59" s="68" t="s">
        <v>282</v>
      </c>
      <c r="AI59" s="38"/>
      <c r="AJ59" s="13" t="str">
        <f t="shared" si="5"/>
        <v>/rsm:CrossIndustryInvoice/rsm:SupplyChainTradeTransaction/ram:IncludedSupplyChainTradeLineItem/ram:SpecifiedTradeProduct/ram:ApplicableProductCharacteristic</v>
      </c>
      <c r="AK59" s="13" t="str">
        <f t="shared" si="6"/>
        <v>/ram:Value</v>
      </c>
      <c r="AL59" s="14">
        <f>COUNTIFS(R$4:R59,AJ59)</f>
        <v>1</v>
      </c>
      <c r="AM59" s="59"/>
      <c r="AN59" s="118" t="str">
        <f t="shared" si="26"/>
        <v>SCT_LINE</v>
      </c>
      <c r="AO59" s="119" t="str">
        <f t="shared" si="7"/>
        <v>BT-161</v>
      </c>
      <c r="AP59" s="293" t="str">
        <f t="shared" si="27"/>
        <v>BT-161</v>
      </c>
      <c r="AQ59" s="66">
        <f t="shared" si="8"/>
        <v>5</v>
      </c>
      <c r="AR59" s="66" t="str">
        <f t="shared" si="9"/>
        <v>1..1</v>
      </c>
      <c r="AS59" s="64" t="s">
        <v>424</v>
      </c>
      <c r="AT59" s="64" t="s">
        <v>425</v>
      </c>
      <c r="AU59" s="65" t="s">
        <v>426</v>
      </c>
      <c r="AV59" s="65"/>
      <c r="AW59" s="65" t="s">
        <v>407</v>
      </c>
      <c r="AX59" s="64" t="s">
        <v>78</v>
      </c>
      <c r="AY59" s="66" t="str">
        <f t="shared" si="76"/>
        <v>1..1</v>
      </c>
      <c r="AZ59" s="66" t="str">
        <f t="shared" si="80"/>
        <v>1..1</v>
      </c>
      <c r="BA59" s="2" t="str">
        <f t="shared" si="77"/>
        <v>/rsm:CrossIndustryInvoice
/rsm:SupplyChainTradeTransaction
/ram:IncludedSupplyChainTradeLineItem
/ram:SpecifiedTradeProduct
/ram:ApplicableProductCharacteristic
/ram:Value</v>
      </c>
      <c r="BB59" s="75" t="str">
        <f t="shared" si="78"/>
        <v>/rsm:CrossIndustryInvoice/rsm:SupplyChainTradeTransaction/ram:IncludedSupplyChainTradeLineItem/ram:SpecifiedTradeProduct/ram:ApplicableProductCharacteristic/ram:Value</v>
      </c>
      <c r="BC59" s="66" t="str">
        <f t="shared" si="29"/>
        <v>T</v>
      </c>
      <c r="BD59" s="68" t="str">
        <f t="shared" si="30"/>
        <v>E</v>
      </c>
      <c r="BE59" s="66" t="str">
        <f t="shared" si="31"/>
        <v>0..n</v>
      </c>
      <c r="BF59" s="66" t="str">
        <f t="shared" si="32"/>
        <v>SYN-2, CAR-2, CAR-3</v>
      </c>
      <c r="BG59" s="249" t="str">
        <f t="shared" si="33"/>
        <v/>
      </c>
      <c r="BH59" s="7"/>
      <c r="BI59" s="636" t="str">
        <f t="shared" si="34"/>
        <v>-</v>
      </c>
      <c r="BJ59" s="68" t="str">
        <f t="shared" si="35"/>
        <v>-</v>
      </c>
      <c r="BK59" s="68" t="str">
        <f t="shared" si="36"/>
        <v>-</v>
      </c>
      <c r="BL59" s="68" t="str">
        <f t="shared" si="37"/>
        <v>X</v>
      </c>
      <c r="BM59" s="68" t="str">
        <f t="shared" si="38"/>
        <v>X</v>
      </c>
      <c r="BN59" s="68" t="str">
        <f t="shared" si="39"/>
        <v>X</v>
      </c>
      <c r="BO59" s="637" t="str">
        <f t="shared" si="40"/>
        <v>X</v>
      </c>
      <c r="BP59" s="7"/>
      <c r="BQ59" s="68" t="str">
        <f t="shared" si="41"/>
        <v>EN 16931</v>
      </c>
      <c r="BR59" s="68" t="str">
        <f t="shared" si="42"/>
        <v>EN 16931</v>
      </c>
      <c r="BS59" s="15"/>
      <c r="BT59" s="57" t="s">
        <v>18642</v>
      </c>
    </row>
    <row r="60" spans="1:72" ht="96" x14ac:dyDescent="0.2">
      <c r="A60" s="45" t="str">
        <f t="shared" si="22"/>
        <v>NO</v>
      </c>
      <c r="B60" s="45"/>
      <c r="C60" s="45"/>
      <c r="D60" s="118" t="s">
        <v>236</v>
      </c>
      <c r="E60" s="123" t="s">
        <v>427</v>
      </c>
      <c r="F60" s="294"/>
      <c r="G60" s="124">
        <f t="shared" si="2"/>
        <v>4</v>
      </c>
      <c r="H60" s="124" t="s">
        <v>62</v>
      </c>
      <c r="I60" s="138" t="s">
        <v>428</v>
      </c>
      <c r="J60" s="125"/>
      <c r="K60" s="126"/>
      <c r="L60" s="126"/>
      <c r="M60" s="126"/>
      <c r="N60" s="125"/>
      <c r="O60" s="124" t="s">
        <v>62</v>
      </c>
      <c r="P60" s="124" t="str">
        <f t="shared" si="23"/>
        <v>0..n</v>
      </c>
      <c r="Q60" s="127" t="s">
        <v>429</v>
      </c>
      <c r="R60" s="128" t="s">
        <v>430</v>
      </c>
      <c r="S60" s="124"/>
      <c r="T60" s="129" t="str">
        <f t="shared" si="24"/>
        <v/>
      </c>
      <c r="U60" s="124" t="s">
        <v>62</v>
      </c>
      <c r="V60" s="124"/>
      <c r="W60" s="675"/>
      <c r="X60" s="38"/>
      <c r="Y60" s="646" t="str">
        <f t="shared" si="3"/>
        <v>-</v>
      </c>
      <c r="Z60" s="129" t="str">
        <f t="shared" ref="Z60:AE60" si="100">IF(Y60="X","X",IF($AH60=Z$4,"X","-"))</f>
        <v>-</v>
      </c>
      <c r="AA60" s="129" t="str">
        <f t="shared" si="100"/>
        <v>-</v>
      </c>
      <c r="AB60" s="129" t="str">
        <f t="shared" si="100"/>
        <v>X</v>
      </c>
      <c r="AC60" s="129" t="str">
        <f t="shared" si="100"/>
        <v>X</v>
      </c>
      <c r="AD60" s="129" t="str">
        <f t="shared" si="100"/>
        <v>X</v>
      </c>
      <c r="AE60" s="647" t="str">
        <f t="shared" si="100"/>
        <v>X</v>
      </c>
      <c r="AF60" s="38"/>
      <c r="AG60" s="129" t="s">
        <v>282</v>
      </c>
      <c r="AH60" s="129" t="s">
        <v>282</v>
      </c>
      <c r="AI60" s="38"/>
      <c r="AJ60" s="13" t="str">
        <f t="shared" si="5"/>
        <v>/rsm:CrossIndustryInvoice/rsm:SupplyChainTradeTransaction/ram:IncludedSupplyChainTradeLineItem/ram:SpecifiedTradeProduct</v>
      </c>
      <c r="AK60" s="13" t="str">
        <f t="shared" si="6"/>
        <v>/ram:DesignatedProductClassification</v>
      </c>
      <c r="AL60" s="14">
        <f>COUNTIFS(R$4:R60,AJ60)</f>
        <v>1</v>
      </c>
      <c r="AM60" s="59"/>
      <c r="AN60" s="118" t="str">
        <f t="shared" si="26"/>
        <v>SCT_LINE</v>
      </c>
      <c r="AO60" s="123" t="str">
        <f t="shared" si="7"/>
        <v>BT-158-00</v>
      </c>
      <c r="AP60" s="294" t="str">
        <f t="shared" si="27"/>
        <v/>
      </c>
      <c r="AQ60" s="124">
        <f t="shared" si="8"/>
        <v>4</v>
      </c>
      <c r="AR60" s="124" t="str">
        <f t="shared" si="9"/>
        <v>0..n</v>
      </c>
      <c r="AS60" s="138" t="s">
        <v>428</v>
      </c>
      <c r="AT60" s="125"/>
      <c r="AU60" s="126"/>
      <c r="AV60" s="126"/>
      <c r="AW60" s="126" t="s">
        <v>35</v>
      </c>
      <c r="AX60" s="125"/>
      <c r="AY60" s="124" t="str">
        <f t="shared" si="76"/>
        <v>0..n</v>
      </c>
      <c r="AZ60" s="124" t="str">
        <f t="shared" si="80"/>
        <v>0..n</v>
      </c>
      <c r="BA60" s="127" t="str">
        <f t="shared" si="77"/>
        <v>/rsm:CrossIndustryInvoice
/rsm:SupplyChainTradeTransaction
/ram:IncludedSupplyChainTradeLineItem
/ram:SpecifiedTradeProduct
/ram:DesignatedProductClassification</v>
      </c>
      <c r="BB60" s="128" t="str">
        <f t="shared" si="78"/>
        <v>/rsm:CrossIndustryInvoice/rsm:SupplyChainTradeTransaction/ram:IncludedSupplyChainTradeLineItem/ram:SpecifiedTradeProduct/ram:DesignatedProductClassification</v>
      </c>
      <c r="BC60" s="124" t="str">
        <f t="shared" si="29"/>
        <v/>
      </c>
      <c r="BD60" s="129" t="str">
        <f t="shared" si="30"/>
        <v/>
      </c>
      <c r="BE60" s="124" t="str">
        <f t="shared" si="31"/>
        <v>0..n</v>
      </c>
      <c r="BF60" s="124" t="str">
        <f t="shared" si="32"/>
        <v/>
      </c>
      <c r="BG60" s="675" t="str">
        <f t="shared" si="33"/>
        <v/>
      </c>
      <c r="BH60" s="7"/>
      <c r="BI60" s="646" t="str">
        <f t="shared" si="34"/>
        <v>-</v>
      </c>
      <c r="BJ60" s="129" t="str">
        <f t="shared" si="35"/>
        <v>-</v>
      </c>
      <c r="BK60" s="129" t="str">
        <f t="shared" si="36"/>
        <v>-</v>
      </c>
      <c r="BL60" s="129" t="str">
        <f t="shared" si="37"/>
        <v>X</v>
      </c>
      <c r="BM60" s="129" t="str">
        <f t="shared" si="38"/>
        <v>X</v>
      </c>
      <c r="BN60" s="129" t="str">
        <f t="shared" si="39"/>
        <v>X</v>
      </c>
      <c r="BO60" s="647" t="str">
        <f t="shared" si="40"/>
        <v>X</v>
      </c>
      <c r="BP60" s="7"/>
      <c r="BQ60" s="129" t="str">
        <f t="shared" si="41"/>
        <v>EN 16931</v>
      </c>
      <c r="BR60" s="129" t="str">
        <f t="shared" si="42"/>
        <v>EN 16931</v>
      </c>
      <c r="BS60" s="15"/>
      <c r="BT60" s="57" t="s">
        <v>18642</v>
      </c>
    </row>
    <row r="61" spans="1:72" ht="105" x14ac:dyDescent="0.2">
      <c r="A61" s="45" t="str">
        <f t="shared" si="22"/>
        <v>YES</v>
      </c>
      <c r="B61" s="45"/>
      <c r="C61" s="45"/>
      <c r="D61" s="118" t="s">
        <v>236</v>
      </c>
      <c r="E61" s="119" t="s">
        <v>431</v>
      </c>
      <c r="F61" s="293" t="s">
        <v>431</v>
      </c>
      <c r="G61" s="66">
        <f t="shared" si="2"/>
        <v>5</v>
      </c>
      <c r="H61" s="66" t="s">
        <v>62</v>
      </c>
      <c r="I61" s="64" t="s">
        <v>17090</v>
      </c>
      <c r="J61" s="64" t="s">
        <v>17091</v>
      </c>
      <c r="K61" s="65" t="s">
        <v>17094</v>
      </c>
      <c r="L61" s="65"/>
      <c r="M61" s="65" t="s">
        <v>435</v>
      </c>
      <c r="N61" s="64" t="s">
        <v>90</v>
      </c>
      <c r="O61" s="66" t="s">
        <v>42</v>
      </c>
      <c r="P61" s="66" t="str">
        <f t="shared" si="23"/>
        <v>0..1</v>
      </c>
      <c r="Q61" s="2" t="s">
        <v>436</v>
      </c>
      <c r="R61" s="75" t="s">
        <v>437</v>
      </c>
      <c r="S61" s="66" t="s">
        <v>55</v>
      </c>
      <c r="T61" s="68" t="str">
        <f t="shared" si="24"/>
        <v>E</v>
      </c>
      <c r="U61" s="66" t="s">
        <v>42</v>
      </c>
      <c r="V61" s="66" t="s">
        <v>35</v>
      </c>
      <c r="W61" s="249" t="s">
        <v>35</v>
      </c>
      <c r="X61" s="38"/>
      <c r="Y61" s="636" t="str">
        <f t="shared" si="3"/>
        <v>-</v>
      </c>
      <c r="Z61" s="68" t="str">
        <f t="shared" ref="Z61:AE61" si="101">IF(Y61="X","X",IF($AH61=Z$4,"X","-"))</f>
        <v>-</v>
      </c>
      <c r="AA61" s="68" t="str">
        <f t="shared" si="101"/>
        <v>-</v>
      </c>
      <c r="AB61" s="68" t="str">
        <f t="shared" si="101"/>
        <v>X</v>
      </c>
      <c r="AC61" s="68" t="str">
        <f t="shared" si="101"/>
        <v>X</v>
      </c>
      <c r="AD61" s="68" t="str">
        <f t="shared" si="101"/>
        <v>X</v>
      </c>
      <c r="AE61" s="637" t="str">
        <f t="shared" si="101"/>
        <v>X</v>
      </c>
      <c r="AF61" s="38"/>
      <c r="AG61" s="68" t="s">
        <v>282</v>
      </c>
      <c r="AH61" s="68" t="s">
        <v>282</v>
      </c>
      <c r="AI61" s="38"/>
      <c r="AJ61" s="13" t="str">
        <f t="shared" si="5"/>
        <v>/rsm:CrossIndustryInvoice/rsm:SupplyChainTradeTransaction/ram:IncludedSupplyChainTradeLineItem/ram:SpecifiedTradeProduct/ram:DesignatedProductClassification</v>
      </c>
      <c r="AK61" s="13" t="str">
        <f t="shared" si="6"/>
        <v>/ram:ClassCode</v>
      </c>
      <c r="AL61" s="14">
        <f>COUNTIFS(R$4:R61,AJ61)</f>
        <v>1</v>
      </c>
      <c r="AM61" s="59"/>
      <c r="AN61" s="118" t="str">
        <f t="shared" si="26"/>
        <v>SCT_LINE</v>
      </c>
      <c r="AO61" s="119" t="str">
        <f t="shared" si="7"/>
        <v>BT-158</v>
      </c>
      <c r="AP61" s="293" t="str">
        <f t="shared" si="27"/>
        <v>BT-158</v>
      </c>
      <c r="AQ61" s="66">
        <f t="shared" si="8"/>
        <v>5</v>
      </c>
      <c r="AR61" s="66" t="str">
        <f t="shared" si="9"/>
        <v>0..n</v>
      </c>
      <c r="AS61" s="64" t="s">
        <v>438</v>
      </c>
      <c r="AT61" s="64" t="s">
        <v>439</v>
      </c>
      <c r="AU61" s="65" t="s">
        <v>440</v>
      </c>
      <c r="AV61" s="65"/>
      <c r="AW61" s="65" t="s">
        <v>441</v>
      </c>
      <c r="AX61" s="64" t="s">
        <v>99</v>
      </c>
      <c r="AY61" s="66" t="str">
        <f t="shared" si="76"/>
        <v>0..1</v>
      </c>
      <c r="AZ61" s="66" t="str">
        <f t="shared" si="80"/>
        <v>0..1</v>
      </c>
      <c r="BA61" s="2" t="str">
        <f t="shared" si="77"/>
        <v>/rsm:CrossIndustryInvoice
/rsm:SupplyChainTradeTransaction
/ram:IncludedSupplyChainTradeLineItem
/ram:SpecifiedTradeProduct
/ram:DesignatedProductClassification
/ram:ClassCode</v>
      </c>
      <c r="BB61" s="75" t="str">
        <f t="shared" si="78"/>
        <v>/rsm:CrossIndustryInvoice/rsm:SupplyChainTradeTransaction/ram:IncludedSupplyChainTradeLineItem/ram:SpecifiedTradeProduct/ram:DesignatedProductClassification/ram:ClassCode</v>
      </c>
      <c r="BC61" s="66" t="str">
        <f t="shared" si="29"/>
        <v>I</v>
      </c>
      <c r="BD61" s="68" t="str">
        <f t="shared" si="30"/>
        <v>E</v>
      </c>
      <c r="BE61" s="66" t="str">
        <f t="shared" si="31"/>
        <v>0..1</v>
      </c>
      <c r="BF61" s="66" t="str">
        <f t="shared" si="32"/>
        <v/>
      </c>
      <c r="BG61" s="249" t="str">
        <f t="shared" si="33"/>
        <v/>
      </c>
      <c r="BH61" s="7"/>
      <c r="BI61" s="636" t="str">
        <f t="shared" si="34"/>
        <v>-</v>
      </c>
      <c r="BJ61" s="68" t="str">
        <f t="shared" si="35"/>
        <v>-</v>
      </c>
      <c r="BK61" s="68" t="str">
        <f t="shared" si="36"/>
        <v>-</v>
      </c>
      <c r="BL61" s="68" t="str">
        <f t="shared" si="37"/>
        <v>X</v>
      </c>
      <c r="BM61" s="68" t="str">
        <f t="shared" si="38"/>
        <v>X</v>
      </c>
      <c r="BN61" s="68" t="str">
        <f t="shared" si="39"/>
        <v>X</v>
      </c>
      <c r="BO61" s="637" t="str">
        <f t="shared" si="40"/>
        <v>X</v>
      </c>
      <c r="BP61" s="7"/>
      <c r="BQ61" s="68" t="str">
        <f t="shared" si="41"/>
        <v>EN 16931</v>
      </c>
      <c r="BR61" s="68" t="str">
        <f t="shared" si="42"/>
        <v>EN 16931</v>
      </c>
      <c r="BS61" s="15"/>
      <c r="BT61" s="57" t="s">
        <v>18642</v>
      </c>
    </row>
    <row r="62" spans="1:72" ht="120" x14ac:dyDescent="0.2">
      <c r="A62" s="45" t="str">
        <f t="shared" si="22"/>
        <v>YES</v>
      </c>
      <c r="B62" s="45"/>
      <c r="C62" s="45"/>
      <c r="D62" s="118" t="s">
        <v>236</v>
      </c>
      <c r="E62" s="119" t="s">
        <v>442</v>
      </c>
      <c r="F62" s="293" t="s">
        <v>442</v>
      </c>
      <c r="G62" s="66">
        <f t="shared" si="2"/>
        <v>6</v>
      </c>
      <c r="H62" s="66" t="s">
        <v>32</v>
      </c>
      <c r="I62" s="97" t="s">
        <v>443</v>
      </c>
      <c r="J62" s="64" t="s">
        <v>17092</v>
      </c>
      <c r="K62" s="65" t="s">
        <v>17093</v>
      </c>
      <c r="L62" s="65"/>
      <c r="M62" s="65" t="s">
        <v>35</v>
      </c>
      <c r="N62" s="64" t="s">
        <v>17064</v>
      </c>
      <c r="O62" s="66" t="s">
        <v>32</v>
      </c>
      <c r="P62" s="66" t="str">
        <f t="shared" si="23"/>
        <v>1..1</v>
      </c>
      <c r="Q62" s="2" t="s">
        <v>446</v>
      </c>
      <c r="R62" s="75" t="s">
        <v>447</v>
      </c>
      <c r="S62" s="66" t="s">
        <v>329</v>
      </c>
      <c r="T62" s="68" t="str">
        <f t="shared" si="24"/>
        <v>A</v>
      </c>
      <c r="U62" s="66" t="s">
        <v>42</v>
      </c>
      <c r="V62" s="66" t="s">
        <v>132</v>
      </c>
      <c r="W62" s="249" t="s">
        <v>35</v>
      </c>
      <c r="X62" s="38"/>
      <c r="Y62" s="636" t="str">
        <f t="shared" si="3"/>
        <v>-</v>
      </c>
      <c r="Z62" s="68" t="str">
        <f t="shared" ref="Z62:AE62" si="102">IF(Y62="X","X",IF($AH62=Z$4,"X","-"))</f>
        <v>-</v>
      </c>
      <c r="AA62" s="68" t="str">
        <f t="shared" si="102"/>
        <v>-</v>
      </c>
      <c r="AB62" s="68" t="str">
        <f t="shared" si="102"/>
        <v>X</v>
      </c>
      <c r="AC62" s="68" t="str">
        <f t="shared" si="102"/>
        <v>X</v>
      </c>
      <c r="AD62" s="68" t="str">
        <f t="shared" si="102"/>
        <v>X</v>
      </c>
      <c r="AE62" s="637" t="str">
        <f t="shared" si="102"/>
        <v>X</v>
      </c>
      <c r="AF62" s="38"/>
      <c r="AG62" s="68" t="s">
        <v>282</v>
      </c>
      <c r="AH62" s="68" t="s">
        <v>282</v>
      </c>
      <c r="AI62" s="38"/>
      <c r="AJ62" s="13" t="str">
        <f t="shared" si="5"/>
        <v>/rsm:CrossIndustryInvoice/rsm:SupplyChainTradeTransaction/ram:IncludedSupplyChainTradeLineItem/ram:SpecifiedTradeProduct/ram:DesignatedProductClassification/ram:ClassCode</v>
      </c>
      <c r="AK62" s="13" t="str">
        <f t="shared" si="6"/>
        <v>/@listID</v>
      </c>
      <c r="AL62" s="14">
        <f>COUNTIFS(R$4:R62,AJ62)</f>
        <v>1</v>
      </c>
      <c r="AM62" s="59"/>
      <c r="AN62" s="118" t="str">
        <f t="shared" si="26"/>
        <v>SCT_LINE</v>
      </c>
      <c r="AO62" s="119" t="str">
        <f t="shared" si="7"/>
        <v>BT-158-1</v>
      </c>
      <c r="AP62" s="293" t="str">
        <f t="shared" si="27"/>
        <v>BT-158-1</v>
      </c>
      <c r="AQ62" s="66">
        <f t="shared" si="8"/>
        <v>6</v>
      </c>
      <c r="AR62" s="66" t="str">
        <f t="shared" si="9"/>
        <v>1..1</v>
      </c>
      <c r="AS62" s="97" t="s">
        <v>330</v>
      </c>
      <c r="AT62" s="64" t="s">
        <v>448</v>
      </c>
      <c r="AU62" s="65" t="s">
        <v>449</v>
      </c>
      <c r="AV62" s="65"/>
      <c r="AW62" s="65" t="s">
        <v>35</v>
      </c>
      <c r="AX62" s="64"/>
      <c r="AY62" s="66" t="str">
        <f t="shared" si="76"/>
        <v>1..1</v>
      </c>
      <c r="AZ62" s="66" t="str">
        <f t="shared" si="80"/>
        <v>1..1</v>
      </c>
      <c r="BA62" s="2" t="str">
        <f t="shared" si="77"/>
        <v>/rsm:CrossIndustryInvoice
/rsm:SupplyChainTradeTransaction
/ram:IncludedSupplyChainTradeLineItem
/ram:SpecifiedTradeProduct
/ram:DesignatedProductClassification
/ram:ClassCode
/@listID</v>
      </c>
      <c r="BB62" s="75" t="str">
        <f t="shared" si="78"/>
        <v>/rsm:CrossIndustryInvoice/rsm:SupplyChainTradeTransaction/ram:IncludedSupplyChainTradeLineItem/ram:SpecifiedTradeProduct/ram:DesignatedProductClassification/ram:ClassCode/@listID</v>
      </c>
      <c r="BC62" s="66" t="str">
        <f t="shared" si="29"/>
        <v>S</v>
      </c>
      <c r="BD62" s="68" t="str">
        <f t="shared" si="30"/>
        <v>A</v>
      </c>
      <c r="BE62" s="66" t="str">
        <f t="shared" si="31"/>
        <v>0..1</v>
      </c>
      <c r="BF62" s="66" t="str">
        <f t="shared" si="32"/>
        <v>CAR-2</v>
      </c>
      <c r="BG62" s="249" t="str">
        <f t="shared" si="33"/>
        <v/>
      </c>
      <c r="BH62" s="7"/>
      <c r="BI62" s="636" t="str">
        <f t="shared" si="34"/>
        <v>-</v>
      </c>
      <c r="BJ62" s="68" t="str">
        <f t="shared" si="35"/>
        <v>-</v>
      </c>
      <c r="BK62" s="68" t="str">
        <f t="shared" si="36"/>
        <v>-</v>
      </c>
      <c r="BL62" s="68" t="str">
        <f t="shared" si="37"/>
        <v>X</v>
      </c>
      <c r="BM62" s="68" t="str">
        <f t="shared" si="38"/>
        <v>X</v>
      </c>
      <c r="BN62" s="68" t="str">
        <f t="shared" si="39"/>
        <v>X</v>
      </c>
      <c r="BO62" s="637" t="str">
        <f t="shared" si="40"/>
        <v>X</v>
      </c>
      <c r="BP62" s="7"/>
      <c r="BQ62" s="68" t="str">
        <f t="shared" si="41"/>
        <v>EN 16931</v>
      </c>
      <c r="BR62" s="68" t="str">
        <f t="shared" si="42"/>
        <v>EN 16931</v>
      </c>
      <c r="BS62" s="15"/>
      <c r="BT62" s="57" t="s">
        <v>18642</v>
      </c>
    </row>
    <row r="63" spans="1:72" ht="120" x14ac:dyDescent="0.2">
      <c r="A63" s="45" t="str">
        <f t="shared" si="22"/>
        <v>YES</v>
      </c>
      <c r="B63" s="45"/>
      <c r="C63" s="45"/>
      <c r="D63" s="118" t="s">
        <v>236</v>
      </c>
      <c r="E63" s="119" t="s">
        <v>450</v>
      </c>
      <c r="F63" s="293" t="s">
        <v>450</v>
      </c>
      <c r="G63" s="66">
        <f t="shared" si="2"/>
        <v>6</v>
      </c>
      <c r="H63" s="66" t="s">
        <v>42</v>
      </c>
      <c r="I63" s="97" t="s">
        <v>17095</v>
      </c>
      <c r="J63" s="64" t="s">
        <v>17096</v>
      </c>
      <c r="K63" s="65" t="s">
        <v>35</v>
      </c>
      <c r="L63" s="65"/>
      <c r="M63" s="65" t="s">
        <v>35</v>
      </c>
      <c r="N63" s="64" t="s">
        <v>17064</v>
      </c>
      <c r="O63" s="66" t="s">
        <v>42</v>
      </c>
      <c r="P63" s="66" t="str">
        <f t="shared" si="23"/>
        <v>0..1</v>
      </c>
      <c r="Q63" s="2" t="s">
        <v>452</v>
      </c>
      <c r="R63" s="75" t="s">
        <v>453</v>
      </c>
      <c r="S63" s="66" t="s">
        <v>329</v>
      </c>
      <c r="T63" s="68" t="str">
        <f t="shared" si="24"/>
        <v>A</v>
      </c>
      <c r="U63" s="66" t="s">
        <v>42</v>
      </c>
      <c r="V63" s="66" t="s">
        <v>35</v>
      </c>
      <c r="W63" s="249" t="s">
        <v>35</v>
      </c>
      <c r="X63" s="38"/>
      <c r="Y63" s="636" t="str">
        <f t="shared" si="3"/>
        <v>-</v>
      </c>
      <c r="Z63" s="68" t="str">
        <f t="shared" ref="Z63:AE63" si="103">IF(Y63="X","X",IF($AH63=Z$4,"X","-"))</f>
        <v>-</v>
      </c>
      <c r="AA63" s="68" t="str">
        <f t="shared" si="103"/>
        <v>-</v>
      </c>
      <c r="AB63" s="68" t="str">
        <f t="shared" si="103"/>
        <v>X</v>
      </c>
      <c r="AC63" s="68" t="str">
        <f t="shared" si="103"/>
        <v>X</v>
      </c>
      <c r="AD63" s="68" t="str">
        <f t="shared" si="103"/>
        <v>X</v>
      </c>
      <c r="AE63" s="637" t="str">
        <f t="shared" si="103"/>
        <v>X</v>
      </c>
      <c r="AF63" s="38"/>
      <c r="AG63" s="68" t="s">
        <v>282</v>
      </c>
      <c r="AH63" s="68" t="s">
        <v>282</v>
      </c>
      <c r="AI63" s="38"/>
      <c r="AJ63" s="13" t="str">
        <f t="shared" si="5"/>
        <v>/rsm:CrossIndustryInvoice/rsm:SupplyChainTradeTransaction/ram:IncludedSupplyChainTradeLineItem/ram:SpecifiedTradeProduct/ram:DesignatedProductClassification/ram:ClassCode</v>
      </c>
      <c r="AK63" s="13" t="str">
        <f t="shared" si="6"/>
        <v>/@listVersionID</v>
      </c>
      <c r="AL63" s="14">
        <f>COUNTIFS(R$4:R63,AJ63)</f>
        <v>1</v>
      </c>
      <c r="AM63" s="59"/>
      <c r="AN63" s="118" t="str">
        <f t="shared" si="26"/>
        <v>SCT_LINE</v>
      </c>
      <c r="AO63" s="119" t="str">
        <f t="shared" si="7"/>
        <v>BT-158-2</v>
      </c>
      <c r="AP63" s="293" t="str">
        <f t="shared" si="27"/>
        <v>BT-158-2</v>
      </c>
      <c r="AQ63" s="66">
        <f t="shared" si="8"/>
        <v>6</v>
      </c>
      <c r="AR63" s="66" t="str">
        <f t="shared" si="9"/>
        <v>0..1</v>
      </c>
      <c r="AS63" s="97" t="s">
        <v>454</v>
      </c>
      <c r="AT63" s="64" t="s">
        <v>455</v>
      </c>
      <c r="AU63" s="65" t="s">
        <v>35</v>
      </c>
      <c r="AV63" s="65"/>
      <c r="AW63" s="65" t="s">
        <v>35</v>
      </c>
      <c r="AX63" s="64"/>
      <c r="AY63" s="66" t="str">
        <f t="shared" si="76"/>
        <v>0..1</v>
      </c>
      <c r="AZ63" s="66" t="str">
        <f t="shared" si="80"/>
        <v>0..1</v>
      </c>
      <c r="BA63" s="2" t="str">
        <f t="shared" si="77"/>
        <v>/rsm:CrossIndustryInvoice
/rsm:SupplyChainTradeTransaction
/ram:IncludedSupplyChainTradeLineItem
/ram:SpecifiedTradeProduct
/ram:DesignatedProductClassification
/ram:ClassCode
/@listVersionID</v>
      </c>
      <c r="BB63" s="75" t="str">
        <f t="shared" si="78"/>
        <v>/rsm:CrossIndustryInvoice/rsm:SupplyChainTradeTransaction/ram:IncludedSupplyChainTradeLineItem/ram:SpecifiedTradeProduct/ram:DesignatedProductClassification/ram:ClassCode/@listVersionID</v>
      </c>
      <c r="BC63" s="66" t="str">
        <f t="shared" si="29"/>
        <v>S</v>
      </c>
      <c r="BD63" s="68" t="str">
        <f t="shared" si="30"/>
        <v>A</v>
      </c>
      <c r="BE63" s="66" t="str">
        <f t="shared" si="31"/>
        <v>0..1</v>
      </c>
      <c r="BF63" s="66" t="str">
        <f t="shared" si="32"/>
        <v/>
      </c>
      <c r="BG63" s="249" t="str">
        <f t="shared" si="33"/>
        <v/>
      </c>
      <c r="BH63" s="7"/>
      <c r="BI63" s="636" t="str">
        <f t="shared" si="34"/>
        <v>-</v>
      </c>
      <c r="BJ63" s="68" t="str">
        <f t="shared" si="35"/>
        <v>-</v>
      </c>
      <c r="BK63" s="68" t="str">
        <f t="shared" si="36"/>
        <v>-</v>
      </c>
      <c r="BL63" s="68" t="str">
        <f t="shared" si="37"/>
        <v>X</v>
      </c>
      <c r="BM63" s="68" t="str">
        <f t="shared" si="38"/>
        <v>X</v>
      </c>
      <c r="BN63" s="68" t="str">
        <f t="shared" si="39"/>
        <v>X</v>
      </c>
      <c r="BO63" s="637" t="str">
        <f t="shared" si="40"/>
        <v>X</v>
      </c>
      <c r="BP63" s="7"/>
      <c r="BQ63" s="68" t="str">
        <f t="shared" si="41"/>
        <v>EN 16931</v>
      </c>
      <c r="BR63" s="68" t="str">
        <f t="shared" si="42"/>
        <v>EN 16931</v>
      </c>
      <c r="BS63" s="15"/>
      <c r="BT63" s="57" t="s">
        <v>18642</v>
      </c>
    </row>
    <row r="64" spans="1:72" ht="105" x14ac:dyDescent="0.2">
      <c r="A64" s="45" t="str">
        <f t="shared" si="22"/>
        <v>YES</v>
      </c>
      <c r="B64" s="45"/>
      <c r="C64" s="45"/>
      <c r="D64" s="121" t="s">
        <v>236</v>
      </c>
      <c r="E64" s="61" t="s">
        <v>5154</v>
      </c>
      <c r="F64" s="282"/>
      <c r="G64" s="62">
        <f t="shared" si="2"/>
        <v>5</v>
      </c>
      <c r="H64" s="62" t="s">
        <v>42</v>
      </c>
      <c r="I64" s="64" t="s">
        <v>17097</v>
      </c>
      <c r="J64" s="64" t="s">
        <v>17098</v>
      </c>
      <c r="K64" s="65"/>
      <c r="L64" s="65"/>
      <c r="M64" s="65"/>
      <c r="N64" s="64" t="s">
        <v>70</v>
      </c>
      <c r="O64" s="66" t="s">
        <v>42</v>
      </c>
      <c r="P64" s="66" t="str">
        <f t="shared" si="23"/>
        <v>0..1</v>
      </c>
      <c r="Q64" s="6" t="s">
        <v>457</v>
      </c>
      <c r="R64" s="67" t="s">
        <v>458</v>
      </c>
      <c r="S64" s="66" t="s">
        <v>73</v>
      </c>
      <c r="T64" s="68" t="str">
        <f t="shared" si="24"/>
        <v>E</v>
      </c>
      <c r="U64" s="62" t="s">
        <v>62</v>
      </c>
      <c r="V64" s="66"/>
      <c r="W64" s="249"/>
      <c r="X64" s="38"/>
      <c r="Y64" s="634" t="str">
        <f t="shared" si="3"/>
        <v>-</v>
      </c>
      <c r="Z64" s="70" t="str">
        <f t="shared" ref="Z64:AE64" si="104">IF(Y64="X","X",IF($AH64=Z$4,"X","-"))</f>
        <v>-</v>
      </c>
      <c r="AA64" s="70" t="str">
        <f t="shared" si="104"/>
        <v>-</v>
      </c>
      <c r="AB64" s="70" t="str">
        <f t="shared" si="104"/>
        <v>-</v>
      </c>
      <c r="AC64" s="70" t="str">
        <f t="shared" si="104"/>
        <v>-</v>
      </c>
      <c r="AD64" s="70" t="str">
        <f t="shared" si="104"/>
        <v>-</v>
      </c>
      <c r="AE64" s="635" t="str">
        <f t="shared" si="104"/>
        <v>X</v>
      </c>
      <c r="AF64" s="38"/>
      <c r="AG64" s="70" t="s">
        <v>47</v>
      </c>
      <c r="AH64" s="70" t="s">
        <v>47</v>
      </c>
      <c r="AI64" s="38"/>
      <c r="AJ64" s="13" t="str">
        <f t="shared" si="5"/>
        <v>/rsm:CrossIndustryInvoice/rsm:SupplyChainTradeTransaction/ram:IncludedSupplyChainTradeLineItem/ram:SpecifiedTradeProduct/ram:DesignatedProductClassification</v>
      </c>
      <c r="AK64" s="13" t="str">
        <f t="shared" si="6"/>
        <v>/ram:ClassName</v>
      </c>
      <c r="AL64" s="14">
        <f>COUNTIFS(R$4:R64,AJ64)</f>
        <v>1</v>
      </c>
      <c r="AM64" s="59"/>
      <c r="AN64" s="121" t="str">
        <f t="shared" si="26"/>
        <v>SCT_LINE</v>
      </c>
      <c r="AO64" s="61" t="str">
        <f t="shared" si="7"/>
        <v>BT-X-13</v>
      </c>
      <c r="AP64" s="282" t="str">
        <f t="shared" si="27"/>
        <v/>
      </c>
      <c r="AQ64" s="62">
        <f t="shared" si="8"/>
        <v>5</v>
      </c>
      <c r="AR64" s="62" t="str">
        <f t="shared" si="9"/>
        <v>0..1</v>
      </c>
      <c r="AS64" s="64" t="s">
        <v>459</v>
      </c>
      <c r="AT64" s="64" t="s">
        <v>18184</v>
      </c>
      <c r="AU64" s="65"/>
      <c r="AV64" s="65"/>
      <c r="AW64" s="65"/>
      <c r="AX64" s="64"/>
      <c r="AY64" s="66" t="str">
        <f t="shared" si="76"/>
        <v>0..1</v>
      </c>
      <c r="AZ64" s="66" t="str">
        <f t="shared" si="80"/>
        <v>0..1</v>
      </c>
      <c r="BA64" s="6" t="str">
        <f t="shared" si="77"/>
        <v>/rsm:CrossIndustryInvoice
/rsm:SupplyChainTradeTransaction
/ram:IncludedSupplyChainTradeLineItem
/ram:SpecifiedTradeProduct
/ram:DesignatedProductClassification
/ram:ClassName</v>
      </c>
      <c r="BB64" s="67" t="str">
        <f t="shared" si="78"/>
        <v>/rsm:CrossIndustryInvoice/rsm:SupplyChainTradeTransaction/ram:IncludedSupplyChainTradeLineItem/ram:SpecifiedTradeProduct/ram:DesignatedProductClassification/ram:ClassName</v>
      </c>
      <c r="BC64" s="66" t="str">
        <f t="shared" si="29"/>
        <v>T</v>
      </c>
      <c r="BD64" s="68" t="str">
        <f t="shared" si="30"/>
        <v>E</v>
      </c>
      <c r="BE64" s="62" t="str">
        <f t="shared" si="31"/>
        <v>0..n</v>
      </c>
      <c r="BF64" s="66" t="str">
        <f t="shared" si="32"/>
        <v/>
      </c>
      <c r="BG64" s="249" t="str">
        <f t="shared" si="33"/>
        <v/>
      </c>
      <c r="BH64" s="7"/>
      <c r="BI64" s="634" t="str">
        <f t="shared" si="34"/>
        <v>-</v>
      </c>
      <c r="BJ64" s="70" t="str">
        <f t="shared" si="35"/>
        <v>-</v>
      </c>
      <c r="BK64" s="70" t="str">
        <f t="shared" si="36"/>
        <v>-</v>
      </c>
      <c r="BL64" s="70" t="str">
        <f t="shared" si="37"/>
        <v>-</v>
      </c>
      <c r="BM64" s="70" t="str">
        <f t="shared" si="38"/>
        <v>-</v>
      </c>
      <c r="BN64" s="70" t="str">
        <f t="shared" si="39"/>
        <v>-</v>
      </c>
      <c r="BO64" s="635" t="str">
        <f t="shared" si="40"/>
        <v>X</v>
      </c>
      <c r="BP64" s="7"/>
      <c r="BQ64" s="70" t="str">
        <f t="shared" si="41"/>
        <v>EXTENDED</v>
      </c>
      <c r="BR64" s="70" t="str">
        <f t="shared" si="42"/>
        <v>EXTENDED</v>
      </c>
      <c r="BS64" s="15"/>
      <c r="BT64" s="57" t="s">
        <v>18642</v>
      </c>
    </row>
    <row r="65" spans="1:72" s="11" customFormat="1" ht="96" x14ac:dyDescent="0.2">
      <c r="A65" s="45" t="str">
        <f t="shared" si="22"/>
        <v>NO</v>
      </c>
      <c r="B65" s="131"/>
      <c r="C65" s="742"/>
      <c r="D65" s="139" t="s">
        <v>236</v>
      </c>
      <c r="E65" s="140" t="s">
        <v>17003</v>
      </c>
      <c r="F65" s="296"/>
      <c r="G65" s="141">
        <f>LEN(R65)-LEN(SUBSTITUTE(R65,"/",""))-1</f>
        <v>4</v>
      </c>
      <c r="H65" s="141" t="s">
        <v>62</v>
      </c>
      <c r="I65" s="125" t="s">
        <v>460</v>
      </c>
      <c r="J65" s="125"/>
      <c r="K65" s="126"/>
      <c r="L65" s="126"/>
      <c r="M65" s="126"/>
      <c r="N65" s="125"/>
      <c r="O65" s="124" t="s">
        <v>62</v>
      </c>
      <c r="P65" s="124" t="s">
        <v>62</v>
      </c>
      <c r="Q65" s="142" t="s">
        <v>461</v>
      </c>
      <c r="R65" s="143" t="s">
        <v>462</v>
      </c>
      <c r="S65" s="124"/>
      <c r="T65" s="129" t="str">
        <f t="shared" si="24"/>
        <v>EG</v>
      </c>
      <c r="U65" s="141" t="s">
        <v>62</v>
      </c>
      <c r="V65" s="124"/>
      <c r="W65" s="675"/>
      <c r="X65" s="38"/>
      <c r="Y65" s="648" t="str">
        <f t="shared" si="3"/>
        <v>-</v>
      </c>
      <c r="Z65" s="144" t="str">
        <f t="shared" ref="Z65:AE65" si="105">IF(Y65="X","X",IF($AH65=Z$4,"X","-"))</f>
        <v>-</v>
      </c>
      <c r="AA65" s="144" t="str">
        <f t="shared" si="105"/>
        <v>-</v>
      </c>
      <c r="AB65" s="144" t="str">
        <f t="shared" si="105"/>
        <v>-</v>
      </c>
      <c r="AC65" s="144" t="str">
        <f t="shared" si="105"/>
        <v>-</v>
      </c>
      <c r="AD65" s="144" t="str">
        <f t="shared" si="105"/>
        <v>-</v>
      </c>
      <c r="AE65" s="649" t="str">
        <f t="shared" si="105"/>
        <v>X</v>
      </c>
      <c r="AF65" s="38"/>
      <c r="AG65" s="144" t="s">
        <v>47</v>
      </c>
      <c r="AH65" s="144" t="s">
        <v>47</v>
      </c>
      <c r="AI65" s="38"/>
      <c r="AJ65" s="13" t="str">
        <f t="shared" si="5"/>
        <v>/rsm:CrossIndustryInvoice/rsm:SupplyChainTradeTransaction/ram:IncludedSupplyChainTradeLineItem/ram:SpecifiedTradeProduct</v>
      </c>
      <c r="AK65" s="13" t="str">
        <f t="shared" si="6"/>
        <v>/ram:IndividualTradeProductInstance</v>
      </c>
      <c r="AL65" s="14">
        <f>COUNTIFS(R$4:R65,AJ65)</f>
        <v>1</v>
      </c>
      <c r="AM65" s="59"/>
      <c r="AN65" s="139" t="str">
        <f t="shared" si="26"/>
        <v>SCT_LINE</v>
      </c>
      <c r="AO65" s="140" t="str">
        <f t="shared" si="7"/>
        <v>BG-X-84</v>
      </c>
      <c r="AP65" s="296" t="str">
        <f t="shared" si="27"/>
        <v/>
      </c>
      <c r="AQ65" s="141">
        <f t="shared" si="8"/>
        <v>4</v>
      </c>
      <c r="AR65" s="141" t="str">
        <f t="shared" si="9"/>
        <v>0..n</v>
      </c>
      <c r="AS65" s="125" t="s">
        <v>460</v>
      </c>
      <c r="AT65" s="125"/>
      <c r="AU65" s="126"/>
      <c r="AV65" s="126"/>
      <c r="AW65" s="126"/>
      <c r="AX65" s="125"/>
      <c r="AY65" s="124" t="str">
        <f t="shared" si="76"/>
        <v>0..n</v>
      </c>
      <c r="AZ65" s="124" t="str">
        <f t="shared" si="80"/>
        <v>0..n</v>
      </c>
      <c r="BA65" s="142" t="str">
        <f t="shared" si="77"/>
        <v>/rsm:CrossIndustryInvoice
/rsm:SupplyChainTradeTransaction
/ram:IncludedSupplyChainTradeLineItem
/ram:SpecifiedTradeProduct
/ram:IndividualTradeProductInstance</v>
      </c>
      <c r="BB65" s="143" t="str">
        <f t="shared" si="78"/>
        <v>/rsm:CrossIndustryInvoice/rsm:SupplyChainTradeTransaction/ram:IncludedSupplyChainTradeLineItem/ram:SpecifiedTradeProduct/ram:IndividualTradeProductInstance</v>
      </c>
      <c r="BC65" s="124" t="str">
        <f t="shared" si="29"/>
        <v/>
      </c>
      <c r="BD65" s="129" t="str">
        <f t="shared" si="30"/>
        <v>EG</v>
      </c>
      <c r="BE65" s="141" t="str">
        <f t="shared" si="31"/>
        <v>0..n</v>
      </c>
      <c r="BF65" s="124" t="str">
        <f t="shared" si="32"/>
        <v/>
      </c>
      <c r="BG65" s="675" t="str">
        <f t="shared" si="33"/>
        <v/>
      </c>
      <c r="BH65" s="7"/>
      <c r="BI65" s="648" t="str">
        <f t="shared" si="34"/>
        <v>-</v>
      </c>
      <c r="BJ65" s="144" t="str">
        <f t="shared" si="35"/>
        <v>-</v>
      </c>
      <c r="BK65" s="144" t="str">
        <f t="shared" si="36"/>
        <v>-</v>
      </c>
      <c r="BL65" s="144" t="str">
        <f t="shared" si="37"/>
        <v>-</v>
      </c>
      <c r="BM65" s="144" t="str">
        <f t="shared" si="38"/>
        <v>-</v>
      </c>
      <c r="BN65" s="144" t="str">
        <f t="shared" si="39"/>
        <v>-</v>
      </c>
      <c r="BO65" s="649" t="str">
        <f t="shared" si="40"/>
        <v>X</v>
      </c>
      <c r="BP65" s="7"/>
      <c r="BQ65" s="144" t="str">
        <f t="shared" si="41"/>
        <v>EXTENDED</v>
      </c>
      <c r="BR65" s="144" t="str">
        <f t="shared" si="42"/>
        <v>EXTENDED</v>
      </c>
      <c r="BS65" s="15"/>
      <c r="BT65" s="57" t="s">
        <v>18642</v>
      </c>
    </row>
    <row r="66" spans="1:72" ht="105" x14ac:dyDescent="0.2">
      <c r="A66" s="45" t="str">
        <f t="shared" si="22"/>
        <v>YES</v>
      </c>
      <c r="B66" s="131"/>
      <c r="C66" s="742"/>
      <c r="D66" s="121" t="s">
        <v>236</v>
      </c>
      <c r="E66" s="61" t="s">
        <v>5156</v>
      </c>
      <c r="F66" s="282"/>
      <c r="G66" s="62">
        <f t="shared" ref="G66:G135" si="106">LEN(R66)-LEN(SUBSTITUTE(R66,"/",""))-1</f>
        <v>5</v>
      </c>
      <c r="H66" s="62" t="s">
        <v>42</v>
      </c>
      <c r="I66" s="64" t="s">
        <v>463</v>
      </c>
      <c r="J66" s="64" t="s">
        <v>17099</v>
      </c>
      <c r="K66" s="65"/>
      <c r="L66" s="65"/>
      <c r="M66" s="65"/>
      <c r="N66" s="64" t="s">
        <v>90</v>
      </c>
      <c r="O66" s="66" t="s">
        <v>42</v>
      </c>
      <c r="P66" s="66" t="str">
        <f t="shared" si="23"/>
        <v>0..1</v>
      </c>
      <c r="Q66" s="6" t="s">
        <v>465</v>
      </c>
      <c r="R66" s="67" t="s">
        <v>466</v>
      </c>
      <c r="S66" s="66" t="s">
        <v>55</v>
      </c>
      <c r="T66" s="68" t="str">
        <f t="shared" si="24"/>
        <v>E</v>
      </c>
      <c r="U66" s="62" t="s">
        <v>42</v>
      </c>
      <c r="V66" s="66"/>
      <c r="W66" s="249"/>
      <c r="X66" s="38"/>
      <c r="Y66" s="634" t="str">
        <f t="shared" si="3"/>
        <v>-</v>
      </c>
      <c r="Z66" s="70" t="str">
        <f t="shared" ref="Z66:AE66" si="107">IF(Y66="X","X",IF($AH66=Z$4,"X","-"))</f>
        <v>-</v>
      </c>
      <c r="AA66" s="70" t="str">
        <f t="shared" si="107"/>
        <v>-</v>
      </c>
      <c r="AB66" s="70" t="str">
        <f t="shared" si="107"/>
        <v>-</v>
      </c>
      <c r="AC66" s="70" t="str">
        <f t="shared" si="107"/>
        <v>-</v>
      </c>
      <c r="AD66" s="70" t="str">
        <f t="shared" si="107"/>
        <v>-</v>
      </c>
      <c r="AE66" s="635" t="str">
        <f t="shared" si="107"/>
        <v>X</v>
      </c>
      <c r="AF66" s="38"/>
      <c r="AG66" s="70" t="s">
        <v>47</v>
      </c>
      <c r="AH66" s="70" t="s">
        <v>47</v>
      </c>
      <c r="AI66" s="38"/>
      <c r="AJ66" s="13" t="str">
        <f t="shared" si="5"/>
        <v>/rsm:CrossIndustryInvoice/rsm:SupplyChainTradeTransaction/ram:IncludedSupplyChainTradeLineItem/ram:SpecifiedTradeProduct/ram:IndividualTradeProductInstance</v>
      </c>
      <c r="AK66" s="13" t="str">
        <f t="shared" si="6"/>
        <v>/ram:BatchID</v>
      </c>
      <c r="AL66" s="14">
        <f>COUNTIFS(R$4:R66,AJ66)</f>
        <v>1</v>
      </c>
      <c r="AM66" s="59"/>
      <c r="AN66" s="121" t="str">
        <f t="shared" si="26"/>
        <v>SCT_LINE</v>
      </c>
      <c r="AO66" s="61" t="str">
        <f t="shared" si="7"/>
        <v>BT-X-306</v>
      </c>
      <c r="AP66" s="282" t="str">
        <f t="shared" si="27"/>
        <v/>
      </c>
      <c r="AQ66" s="62">
        <f t="shared" si="8"/>
        <v>5</v>
      </c>
      <c r="AR66" s="62" t="str">
        <f t="shared" si="9"/>
        <v>0..1</v>
      </c>
      <c r="AS66" s="64" t="s">
        <v>18185</v>
      </c>
      <c r="AT66" s="64" t="s">
        <v>18186</v>
      </c>
      <c r="AU66" s="65"/>
      <c r="AV66" s="65"/>
      <c r="AW66" s="65"/>
      <c r="AX66" s="64" t="s">
        <v>99</v>
      </c>
      <c r="AY66" s="66" t="str">
        <f t="shared" si="76"/>
        <v>0..1</v>
      </c>
      <c r="AZ66" s="66" t="str">
        <f t="shared" si="80"/>
        <v>0..1</v>
      </c>
      <c r="BA66" s="6" t="str">
        <f t="shared" si="77"/>
        <v>/rsm:CrossIndustryInvoice
/rsm:SupplyChainTradeTransaction
/ram:IncludedSupplyChainTradeLineItem
/ram:SpecifiedTradeProduct
/ram:IndividualTradeProductInstance
/ram:BatchID</v>
      </c>
      <c r="BB66" s="67" t="str">
        <f t="shared" si="78"/>
        <v>/rsm:CrossIndustryInvoice/rsm:SupplyChainTradeTransaction/ram:IncludedSupplyChainTradeLineItem/ram:SpecifiedTradeProduct/ram:IndividualTradeProductInstance/ram:BatchID</v>
      </c>
      <c r="BC66" s="66" t="str">
        <f t="shared" si="29"/>
        <v>I</v>
      </c>
      <c r="BD66" s="68" t="str">
        <f t="shared" si="30"/>
        <v>E</v>
      </c>
      <c r="BE66" s="62" t="str">
        <f t="shared" si="31"/>
        <v>0..1</v>
      </c>
      <c r="BF66" s="66" t="str">
        <f t="shared" si="32"/>
        <v/>
      </c>
      <c r="BG66" s="249" t="str">
        <f t="shared" si="33"/>
        <v/>
      </c>
      <c r="BH66" s="7"/>
      <c r="BI66" s="634" t="str">
        <f t="shared" si="34"/>
        <v>-</v>
      </c>
      <c r="BJ66" s="70" t="str">
        <f t="shared" si="35"/>
        <v>-</v>
      </c>
      <c r="BK66" s="70" t="str">
        <f t="shared" si="36"/>
        <v>-</v>
      </c>
      <c r="BL66" s="70" t="str">
        <f t="shared" si="37"/>
        <v>-</v>
      </c>
      <c r="BM66" s="70" t="str">
        <f t="shared" si="38"/>
        <v>-</v>
      </c>
      <c r="BN66" s="70" t="str">
        <f t="shared" si="39"/>
        <v>-</v>
      </c>
      <c r="BO66" s="635" t="str">
        <f t="shared" si="40"/>
        <v>X</v>
      </c>
      <c r="BP66" s="7"/>
      <c r="BQ66" s="70" t="str">
        <f t="shared" si="41"/>
        <v>EXTENDED</v>
      </c>
      <c r="BR66" s="70" t="str">
        <f t="shared" si="42"/>
        <v>EXTENDED</v>
      </c>
      <c r="BS66" s="15"/>
      <c r="BT66" s="57" t="s">
        <v>18642</v>
      </c>
    </row>
    <row r="67" spans="1:72" ht="105" x14ac:dyDescent="0.2">
      <c r="A67" s="45" t="str">
        <f t="shared" si="22"/>
        <v>YES</v>
      </c>
      <c r="B67" s="131"/>
      <c r="C67" s="742"/>
      <c r="D67" s="121" t="s">
        <v>236</v>
      </c>
      <c r="E67" s="145" t="s">
        <v>5157</v>
      </c>
      <c r="F67" s="297"/>
      <c r="G67" s="146">
        <f t="shared" si="106"/>
        <v>5</v>
      </c>
      <c r="H67" s="146" t="s">
        <v>42</v>
      </c>
      <c r="I67" s="64" t="s">
        <v>467</v>
      </c>
      <c r="J67" s="64" t="s">
        <v>17100</v>
      </c>
      <c r="K67" s="65"/>
      <c r="L67" s="65"/>
      <c r="M67" s="65"/>
      <c r="N67" s="64" t="s">
        <v>90</v>
      </c>
      <c r="O67" s="66" t="s">
        <v>42</v>
      </c>
      <c r="P67" s="66" t="str">
        <f t="shared" si="23"/>
        <v>0..1</v>
      </c>
      <c r="Q67" s="6" t="s">
        <v>469</v>
      </c>
      <c r="R67" s="67" t="s">
        <v>470</v>
      </c>
      <c r="S67" s="66" t="s">
        <v>55</v>
      </c>
      <c r="T67" s="68" t="str">
        <f t="shared" si="24"/>
        <v>E</v>
      </c>
      <c r="U67" s="62" t="s">
        <v>42</v>
      </c>
      <c r="V67" s="66"/>
      <c r="W67" s="249"/>
      <c r="X67" s="38"/>
      <c r="Y67" s="634" t="str">
        <f t="shared" si="3"/>
        <v>-</v>
      </c>
      <c r="Z67" s="70" t="str">
        <f t="shared" ref="Z67:AE67" si="108">IF(Y67="X","X",IF($AH67=Z$4,"X","-"))</f>
        <v>-</v>
      </c>
      <c r="AA67" s="70" t="str">
        <f t="shared" si="108"/>
        <v>-</v>
      </c>
      <c r="AB67" s="70" t="str">
        <f t="shared" si="108"/>
        <v>-</v>
      </c>
      <c r="AC67" s="70" t="str">
        <f t="shared" si="108"/>
        <v>-</v>
      </c>
      <c r="AD67" s="70" t="str">
        <f t="shared" si="108"/>
        <v>-</v>
      </c>
      <c r="AE67" s="635" t="str">
        <f t="shared" si="108"/>
        <v>X</v>
      </c>
      <c r="AF67" s="38"/>
      <c r="AG67" s="70" t="s">
        <v>47</v>
      </c>
      <c r="AH67" s="70" t="s">
        <v>47</v>
      </c>
      <c r="AI67" s="38"/>
      <c r="AJ67" s="13" t="str">
        <f t="shared" si="5"/>
        <v>/rsm:CrossIndustryInvoice/rsm:SupplyChainTradeTransaction/ram:IncludedSupplyChainTradeLineItem/ram:SpecifiedTradeProduct/ram:IndividualTradeProductInstance</v>
      </c>
      <c r="AK67" s="13" t="str">
        <f t="shared" si="6"/>
        <v>/ram:SupplierAssignedSerialID</v>
      </c>
      <c r="AL67" s="14">
        <f>COUNTIFS(R$4:R67,AJ67)</f>
        <v>1</v>
      </c>
      <c r="AM67" s="59"/>
      <c r="AN67" s="121" t="str">
        <f t="shared" si="26"/>
        <v>SCT_LINE</v>
      </c>
      <c r="AO67" s="145" t="str">
        <f t="shared" si="7"/>
        <v>BT-X-307</v>
      </c>
      <c r="AP67" s="297" t="str">
        <f t="shared" si="27"/>
        <v/>
      </c>
      <c r="AQ67" s="146">
        <f t="shared" si="8"/>
        <v>5</v>
      </c>
      <c r="AR67" s="146" t="str">
        <f t="shared" si="9"/>
        <v>0..1</v>
      </c>
      <c r="AS67" s="64" t="s">
        <v>18187</v>
      </c>
      <c r="AT67" s="64" t="s">
        <v>18188</v>
      </c>
      <c r="AU67" s="65"/>
      <c r="AV67" s="65"/>
      <c r="AW67" s="65"/>
      <c r="AX67" s="64" t="s">
        <v>99</v>
      </c>
      <c r="AY67" s="66" t="str">
        <f t="shared" si="76"/>
        <v>0..1</v>
      </c>
      <c r="AZ67" s="66" t="str">
        <f t="shared" si="80"/>
        <v>0..1</v>
      </c>
      <c r="BA67" s="6" t="str">
        <f t="shared" si="77"/>
        <v>/rsm:CrossIndustryInvoice
/rsm:SupplyChainTradeTransaction
/ram:IncludedSupplyChainTradeLineItem
/ram:SpecifiedTradeProduct
/ram:IndividualTradeProductInstance
/ram:SupplierAssignedSerialID</v>
      </c>
      <c r="BB67" s="67" t="str">
        <f t="shared" si="78"/>
        <v>/rsm:CrossIndustryInvoice/rsm:SupplyChainTradeTransaction/ram:IncludedSupplyChainTradeLineItem/ram:SpecifiedTradeProduct/ram:IndividualTradeProductInstance/ram:SupplierAssignedSerialID</v>
      </c>
      <c r="BC67" s="66" t="str">
        <f t="shared" si="29"/>
        <v>I</v>
      </c>
      <c r="BD67" s="68" t="str">
        <f t="shared" si="30"/>
        <v>E</v>
      </c>
      <c r="BE67" s="62" t="str">
        <f t="shared" si="31"/>
        <v>0..1</v>
      </c>
      <c r="BF67" s="66" t="str">
        <f t="shared" si="32"/>
        <v/>
      </c>
      <c r="BG67" s="249" t="str">
        <f t="shared" si="33"/>
        <v/>
      </c>
      <c r="BH67" s="7"/>
      <c r="BI67" s="634" t="str">
        <f t="shared" si="34"/>
        <v>-</v>
      </c>
      <c r="BJ67" s="70" t="str">
        <f t="shared" si="35"/>
        <v>-</v>
      </c>
      <c r="BK67" s="70" t="str">
        <f t="shared" si="36"/>
        <v>-</v>
      </c>
      <c r="BL67" s="70" t="str">
        <f t="shared" si="37"/>
        <v>-</v>
      </c>
      <c r="BM67" s="70" t="str">
        <f t="shared" si="38"/>
        <v>-</v>
      </c>
      <c r="BN67" s="70" t="str">
        <f t="shared" si="39"/>
        <v>-</v>
      </c>
      <c r="BO67" s="635" t="str">
        <f t="shared" si="40"/>
        <v>X</v>
      </c>
      <c r="BP67" s="7"/>
      <c r="BQ67" s="70" t="str">
        <f t="shared" si="41"/>
        <v>EXTENDED</v>
      </c>
      <c r="BR67" s="70" t="str">
        <f t="shared" si="42"/>
        <v>EXTENDED</v>
      </c>
      <c r="BS67" s="15"/>
      <c r="BT67" s="57" t="s">
        <v>18642</v>
      </c>
    </row>
    <row r="68" spans="1:72" ht="96" x14ac:dyDescent="0.2">
      <c r="A68" s="45" t="str">
        <f t="shared" si="22"/>
        <v>NO</v>
      </c>
      <c r="B68" s="45"/>
      <c r="C68" s="45"/>
      <c r="D68" s="118" t="s">
        <v>236</v>
      </c>
      <c r="E68" s="123" t="s">
        <v>471</v>
      </c>
      <c r="F68" s="294"/>
      <c r="G68" s="124">
        <f t="shared" si="106"/>
        <v>4</v>
      </c>
      <c r="H68" s="124" t="s">
        <v>42</v>
      </c>
      <c r="I68" s="125" t="s">
        <v>472</v>
      </c>
      <c r="J68" s="125"/>
      <c r="K68" s="126"/>
      <c r="L68" s="126"/>
      <c r="M68" s="126"/>
      <c r="N68" s="125"/>
      <c r="O68" s="124" t="s">
        <v>42</v>
      </c>
      <c r="P68" s="124" t="str">
        <f t="shared" si="23"/>
        <v>0..1</v>
      </c>
      <c r="Q68" s="127" t="s">
        <v>473</v>
      </c>
      <c r="R68" s="128" t="s">
        <v>474</v>
      </c>
      <c r="S68" s="124"/>
      <c r="T68" s="129" t="str">
        <f t="shared" si="24"/>
        <v/>
      </c>
      <c r="U68" s="124" t="s">
        <v>42</v>
      </c>
      <c r="V68" s="124"/>
      <c r="W68" s="675"/>
      <c r="X68" s="38"/>
      <c r="Y68" s="646" t="str">
        <f t="shared" si="3"/>
        <v>-</v>
      </c>
      <c r="Z68" s="129" t="str">
        <f t="shared" ref="Z68:AE68" si="109">IF(Y68="X","X",IF($AH68=Z$4,"X","-"))</f>
        <v>-</v>
      </c>
      <c r="AA68" s="129" t="str">
        <f t="shared" si="109"/>
        <v>-</v>
      </c>
      <c r="AB68" s="129" t="str">
        <f t="shared" si="109"/>
        <v>X</v>
      </c>
      <c r="AC68" s="129" t="str">
        <f t="shared" si="109"/>
        <v>X</v>
      </c>
      <c r="AD68" s="129" t="str">
        <f t="shared" si="109"/>
        <v>X</v>
      </c>
      <c r="AE68" s="647" t="str">
        <f t="shared" si="109"/>
        <v>X</v>
      </c>
      <c r="AF68" s="38"/>
      <c r="AG68" s="129" t="s">
        <v>282</v>
      </c>
      <c r="AH68" s="129" t="s">
        <v>282</v>
      </c>
      <c r="AI68" s="38"/>
      <c r="AJ68" s="13" t="str">
        <f t="shared" si="5"/>
        <v>/rsm:CrossIndustryInvoice/rsm:SupplyChainTradeTransaction/ram:IncludedSupplyChainTradeLineItem/ram:SpecifiedTradeProduct</v>
      </c>
      <c r="AK68" s="13" t="str">
        <f t="shared" si="6"/>
        <v>/ram:OriginTradeCountry</v>
      </c>
      <c r="AL68" s="14">
        <f>COUNTIFS(R$4:R68,AJ68)</f>
        <v>1</v>
      </c>
      <c r="AM68" s="59"/>
      <c r="AN68" s="118" t="str">
        <f t="shared" si="26"/>
        <v>SCT_LINE</v>
      </c>
      <c r="AO68" s="123" t="str">
        <f t="shared" si="7"/>
        <v>BT-159-00</v>
      </c>
      <c r="AP68" s="294" t="str">
        <f t="shared" si="27"/>
        <v/>
      </c>
      <c r="AQ68" s="124">
        <f t="shared" si="8"/>
        <v>4</v>
      </c>
      <c r="AR68" s="124" t="str">
        <f t="shared" si="9"/>
        <v>0..1</v>
      </c>
      <c r="AS68" s="125" t="s">
        <v>475</v>
      </c>
      <c r="AT68" s="125"/>
      <c r="AU68" s="126"/>
      <c r="AV68" s="126"/>
      <c r="AW68" s="126" t="s">
        <v>35</v>
      </c>
      <c r="AX68" s="125"/>
      <c r="AY68" s="124" t="str">
        <f t="shared" si="76"/>
        <v>0..1</v>
      </c>
      <c r="AZ68" s="124" t="str">
        <f t="shared" si="80"/>
        <v>0..1</v>
      </c>
      <c r="BA68" s="127" t="str">
        <f t="shared" si="77"/>
        <v>/rsm:CrossIndustryInvoice
/rsm:SupplyChainTradeTransaction
/ram:IncludedSupplyChainTradeLineItem
/ram:SpecifiedTradeProduct
/ram:OriginTradeCountry</v>
      </c>
      <c r="BB68" s="128" t="str">
        <f t="shared" si="78"/>
        <v>/rsm:CrossIndustryInvoice/rsm:SupplyChainTradeTransaction/ram:IncludedSupplyChainTradeLineItem/ram:SpecifiedTradeProduct/ram:OriginTradeCountry</v>
      </c>
      <c r="BC68" s="124" t="str">
        <f t="shared" si="29"/>
        <v/>
      </c>
      <c r="BD68" s="129" t="str">
        <f t="shared" si="30"/>
        <v/>
      </c>
      <c r="BE68" s="124" t="str">
        <f t="shared" si="31"/>
        <v>0..1</v>
      </c>
      <c r="BF68" s="124" t="str">
        <f t="shared" si="32"/>
        <v/>
      </c>
      <c r="BG68" s="675" t="str">
        <f t="shared" si="33"/>
        <v/>
      </c>
      <c r="BH68" s="7"/>
      <c r="BI68" s="646" t="str">
        <f t="shared" si="34"/>
        <v>-</v>
      </c>
      <c r="BJ68" s="129" t="str">
        <f t="shared" si="35"/>
        <v>-</v>
      </c>
      <c r="BK68" s="129" t="str">
        <f t="shared" si="36"/>
        <v>-</v>
      </c>
      <c r="BL68" s="129" t="str">
        <f t="shared" si="37"/>
        <v>X</v>
      </c>
      <c r="BM68" s="129" t="str">
        <f t="shared" si="38"/>
        <v>X</v>
      </c>
      <c r="BN68" s="129" t="str">
        <f t="shared" si="39"/>
        <v>X</v>
      </c>
      <c r="BO68" s="647" t="str">
        <f t="shared" si="40"/>
        <v>X</v>
      </c>
      <c r="BP68" s="7"/>
      <c r="BQ68" s="129" t="str">
        <f t="shared" si="41"/>
        <v>EN 16931</v>
      </c>
      <c r="BR68" s="129" t="str">
        <f t="shared" si="42"/>
        <v>EN 16931</v>
      </c>
      <c r="BS68" s="15"/>
      <c r="BT68" s="57" t="s">
        <v>18642</v>
      </c>
    </row>
    <row r="69" spans="1:72" ht="105" x14ac:dyDescent="0.2">
      <c r="A69" s="45" t="str">
        <f t="shared" si="22"/>
        <v>YES</v>
      </c>
      <c r="B69" s="340" t="s">
        <v>17052</v>
      </c>
      <c r="C69" s="742"/>
      <c r="D69" s="118" t="s">
        <v>236</v>
      </c>
      <c r="E69" s="119" t="s">
        <v>477</v>
      </c>
      <c r="F69" s="293" t="s">
        <v>477</v>
      </c>
      <c r="G69" s="66">
        <f t="shared" si="106"/>
        <v>5</v>
      </c>
      <c r="H69" s="66" t="s">
        <v>42</v>
      </c>
      <c r="I69" s="64" t="s">
        <v>478</v>
      </c>
      <c r="J69" s="64" t="s">
        <v>479</v>
      </c>
      <c r="K69" s="65" t="s">
        <v>17101</v>
      </c>
      <c r="L69" s="65"/>
      <c r="M69" s="65" t="s">
        <v>35</v>
      </c>
      <c r="N69" s="64" t="s">
        <v>128</v>
      </c>
      <c r="O69" s="66" t="s">
        <v>32</v>
      </c>
      <c r="P69" s="66" t="str">
        <f t="shared" si="23"/>
        <v>1..1</v>
      </c>
      <c r="Q69" s="2" t="s">
        <v>481</v>
      </c>
      <c r="R69" s="75" t="s">
        <v>482</v>
      </c>
      <c r="S69" s="66" t="s">
        <v>131</v>
      </c>
      <c r="T69" s="68" t="str">
        <f t="shared" si="24"/>
        <v>E</v>
      </c>
      <c r="U69" s="66" t="s">
        <v>42</v>
      </c>
      <c r="V69" s="66" t="s">
        <v>35</v>
      </c>
      <c r="W69" s="249" t="s">
        <v>35</v>
      </c>
      <c r="X69" s="38"/>
      <c r="Y69" s="636" t="str">
        <f t="shared" ref="Y69:Y132" si="110">IF(AH69=Y$4,"X","-")</f>
        <v>-</v>
      </c>
      <c r="Z69" s="68" t="str">
        <f t="shared" ref="Z69:AE69" si="111">IF(Y69="X","X",IF($AH69=Z$4,"X","-"))</f>
        <v>-</v>
      </c>
      <c r="AA69" s="68" t="str">
        <f t="shared" si="111"/>
        <v>-</v>
      </c>
      <c r="AB69" s="68" t="str">
        <f t="shared" si="111"/>
        <v>X</v>
      </c>
      <c r="AC69" s="68" t="str">
        <f t="shared" si="111"/>
        <v>X</v>
      </c>
      <c r="AD69" s="68" t="str">
        <f t="shared" si="111"/>
        <v>X</v>
      </c>
      <c r="AE69" s="637" t="str">
        <f t="shared" si="111"/>
        <v>X</v>
      </c>
      <c r="AF69" s="38"/>
      <c r="AG69" s="68" t="s">
        <v>282</v>
      </c>
      <c r="AH69" s="68" t="s">
        <v>282</v>
      </c>
      <c r="AI69" s="38"/>
      <c r="AJ69" s="13" t="str">
        <f t="shared" ref="AJ69:AJ132" si="112">IF(ISERROR(FIND("/",R69)),R69,LEFT(R69,FIND(CHAR(1),SUBSTITUTE(R69,"/",CHAR(1),LEN(R69)-LEN(SUBSTITUTE(R69,"/",""))))-1))</f>
        <v>/rsm:CrossIndustryInvoice/rsm:SupplyChainTradeTransaction/ram:IncludedSupplyChainTradeLineItem/ram:SpecifiedTradeProduct/ram:OriginTradeCountry</v>
      </c>
      <c r="AK69" s="13" t="str">
        <f t="shared" ref="AK69:AK132" si="113">IF(ISERROR(FIND("/",R69)),R69,MID(R69, FIND(CHAR(1),SUBSTITUTE(R69,"/",CHAR(1), LEN(R69)-LEN(SUBSTITUTE(R69,"/","")))), LEN(R69)))</f>
        <v>/ram:ID</v>
      </c>
      <c r="AL69" s="14">
        <f>COUNTIFS(R$4:R69,AJ69)</f>
        <v>1</v>
      </c>
      <c r="AM69" s="59"/>
      <c r="AN69" s="118" t="str">
        <f t="shared" si="26"/>
        <v>SCT_LINE</v>
      </c>
      <c r="AO69" s="119" t="str">
        <f t="shared" ref="AO69:AO132" si="114">E69</f>
        <v>BT-159</v>
      </c>
      <c r="AP69" s="293" t="str">
        <f t="shared" si="27"/>
        <v>BT-159</v>
      </c>
      <c r="AQ69" s="66">
        <f t="shared" ref="AQ69:AQ138" si="115">LEN(BB69)-LEN(SUBSTITUTE(BB69,"/",""))-1</f>
        <v>5</v>
      </c>
      <c r="AR69" s="66" t="str">
        <f t="shared" ref="AR69:AR132" si="116">H69</f>
        <v>0..1</v>
      </c>
      <c r="AS69" s="64" t="s">
        <v>483</v>
      </c>
      <c r="AT69" s="64" t="s">
        <v>484</v>
      </c>
      <c r="AU69" s="65" t="s">
        <v>485</v>
      </c>
      <c r="AV69" s="65"/>
      <c r="AW69" s="65" t="s">
        <v>35</v>
      </c>
      <c r="AX69" s="64" t="s">
        <v>128</v>
      </c>
      <c r="AY69" s="66" t="str">
        <f t="shared" si="76"/>
        <v>1..1</v>
      </c>
      <c r="AZ69" s="66" t="str">
        <f t="shared" si="80"/>
        <v>1..1</v>
      </c>
      <c r="BA69" s="2" t="str">
        <f t="shared" si="77"/>
        <v>/rsm:CrossIndustryInvoice
/rsm:SupplyChainTradeTransaction
/ram:IncludedSupplyChainTradeLineItem
/ram:SpecifiedTradeProduct
/ram:OriginTradeCountry
/ram:ID</v>
      </c>
      <c r="BB69" s="75" t="str">
        <f t="shared" si="78"/>
        <v>/rsm:CrossIndustryInvoice/rsm:SupplyChainTradeTransaction/ram:IncludedSupplyChainTradeLineItem/ram:SpecifiedTradeProduct/ram:OriginTradeCountry/ram:ID</v>
      </c>
      <c r="BC69" s="66" t="str">
        <f t="shared" si="29"/>
        <v>C</v>
      </c>
      <c r="BD69" s="68" t="str">
        <f t="shared" si="30"/>
        <v>E</v>
      </c>
      <c r="BE69" s="66" t="str">
        <f t="shared" si="31"/>
        <v>0..1</v>
      </c>
      <c r="BF69" s="66" t="str">
        <f t="shared" si="32"/>
        <v/>
      </c>
      <c r="BG69" s="249" t="str">
        <f t="shared" si="33"/>
        <v/>
      </c>
      <c r="BH69" s="7"/>
      <c r="BI69" s="636" t="str">
        <f t="shared" si="34"/>
        <v>-</v>
      </c>
      <c r="BJ69" s="68" t="str">
        <f t="shared" si="35"/>
        <v>-</v>
      </c>
      <c r="BK69" s="68" t="str">
        <f t="shared" si="36"/>
        <v>-</v>
      </c>
      <c r="BL69" s="68" t="str">
        <f t="shared" si="37"/>
        <v>X</v>
      </c>
      <c r="BM69" s="68" t="str">
        <f t="shared" si="38"/>
        <v>X</v>
      </c>
      <c r="BN69" s="68" t="str">
        <f t="shared" si="39"/>
        <v>X</v>
      </c>
      <c r="BO69" s="637" t="str">
        <f t="shared" si="40"/>
        <v>X</v>
      </c>
      <c r="BP69" s="7"/>
      <c r="BQ69" s="68" t="str">
        <f t="shared" si="41"/>
        <v>EN 16931</v>
      </c>
      <c r="BR69" s="68" t="str">
        <f t="shared" si="42"/>
        <v>EN 16931</v>
      </c>
      <c r="BS69" s="15"/>
      <c r="BT69" s="57" t="s">
        <v>18642</v>
      </c>
    </row>
    <row r="70" spans="1:72" ht="96" x14ac:dyDescent="0.2">
      <c r="A70" s="45" t="str">
        <f t="shared" ref="A70:A133" si="117">IF(OR(T70="E",T70="A"),"YES","NO")</f>
        <v>NO</v>
      </c>
      <c r="B70" s="45"/>
      <c r="C70" s="45"/>
      <c r="D70" s="121" t="s">
        <v>236</v>
      </c>
      <c r="E70" s="140" t="s">
        <v>5158</v>
      </c>
      <c r="F70" s="296"/>
      <c r="G70" s="141">
        <f t="shared" si="106"/>
        <v>4</v>
      </c>
      <c r="H70" s="141" t="s">
        <v>62</v>
      </c>
      <c r="I70" s="125" t="s">
        <v>17189</v>
      </c>
      <c r="J70" s="125" t="s">
        <v>17190</v>
      </c>
      <c r="K70" s="126"/>
      <c r="L70" s="126"/>
      <c r="M70" s="126"/>
      <c r="N70" s="125"/>
      <c r="O70" s="124" t="s">
        <v>62</v>
      </c>
      <c r="P70" s="124" t="str">
        <f t="shared" si="23"/>
        <v>0..n</v>
      </c>
      <c r="Q70" s="142" t="s">
        <v>488</v>
      </c>
      <c r="R70" s="143" t="s">
        <v>489</v>
      </c>
      <c r="S70" s="124"/>
      <c r="T70" s="129" t="str">
        <f t="shared" ref="T70:T133" si="118">IF($E70="","",IF(ISERROR(SEARCH("@",$R70)),IF(LEFT($E70,4)="BG-X","EG",IF(LEFT($E70,2)="BG","G",IF(LEFT($E70,4)="BT-X",IF(LEN($E70)-LEN(SUBSTITUTE($E70,"-",))&gt;2,"","E"),IF(LEN($E70)-LEN(SUBSTITUTE($E70,"-",))&gt;1,"","E")))),"A"))</f>
        <v>EG</v>
      </c>
      <c r="U70" s="141" t="s">
        <v>62</v>
      </c>
      <c r="V70" s="124"/>
      <c r="W70" s="675"/>
      <c r="X70" s="38"/>
      <c r="Y70" s="648" t="str">
        <f t="shared" si="110"/>
        <v>-</v>
      </c>
      <c r="Z70" s="144" t="str">
        <f t="shared" ref="Z70:AE70" si="119">IF(Y70="X","X",IF($AH70=Z$4,"X","-"))</f>
        <v>-</v>
      </c>
      <c r="AA70" s="144" t="str">
        <f t="shared" si="119"/>
        <v>-</v>
      </c>
      <c r="AB70" s="144" t="str">
        <f t="shared" si="119"/>
        <v>-</v>
      </c>
      <c r="AC70" s="144" t="str">
        <f t="shared" si="119"/>
        <v>-</v>
      </c>
      <c r="AD70" s="144" t="str">
        <f t="shared" si="119"/>
        <v>-</v>
      </c>
      <c r="AE70" s="649" t="str">
        <f t="shared" si="119"/>
        <v>X</v>
      </c>
      <c r="AF70" s="38"/>
      <c r="AG70" s="144" t="s">
        <v>47</v>
      </c>
      <c r="AH70" s="144" t="s">
        <v>47</v>
      </c>
      <c r="AI70" s="38"/>
      <c r="AJ70" s="13" t="str">
        <f t="shared" si="112"/>
        <v>/rsm:CrossIndustryInvoice/rsm:SupplyChainTradeTransaction/ram:IncludedSupplyChainTradeLineItem/ram:SpecifiedTradeProduct</v>
      </c>
      <c r="AK70" s="13" t="str">
        <f t="shared" si="113"/>
        <v>/ram:IncludedReferencedProduct</v>
      </c>
      <c r="AL70" s="14">
        <f>COUNTIFS(R$4:R70,AJ70)</f>
        <v>1</v>
      </c>
      <c r="AM70" s="59"/>
      <c r="AN70" s="121" t="str">
        <f t="shared" ref="AN70:AN133" si="120">D70</f>
        <v>SCT_LINE</v>
      </c>
      <c r="AO70" s="140" t="str">
        <f t="shared" si="114"/>
        <v>BG-X-1</v>
      </c>
      <c r="AP70" s="296" t="str">
        <f t="shared" ref="AP70:AP133" si="121">IF(F70="","",F70)</f>
        <v/>
      </c>
      <c r="AQ70" s="141">
        <f t="shared" si="115"/>
        <v>4</v>
      </c>
      <c r="AR70" s="141" t="str">
        <f t="shared" si="116"/>
        <v>0..n</v>
      </c>
      <c r="AS70" s="125" t="s">
        <v>490</v>
      </c>
      <c r="AT70" s="125"/>
      <c r="AU70" s="126"/>
      <c r="AV70" s="126"/>
      <c r="AW70" s="126"/>
      <c r="AX70" s="125"/>
      <c r="AY70" s="124" t="str">
        <f t="shared" si="76"/>
        <v>0..n</v>
      </c>
      <c r="AZ70" s="124" t="str">
        <f t="shared" si="80"/>
        <v>0..n</v>
      </c>
      <c r="BA70" s="142" t="str">
        <f t="shared" si="77"/>
        <v>/rsm:CrossIndustryInvoice
/rsm:SupplyChainTradeTransaction
/ram:IncludedSupplyChainTradeLineItem
/ram:SpecifiedTradeProduct
/ram:IncludedReferencedProduct</v>
      </c>
      <c r="BB70" s="143" t="str">
        <f t="shared" si="78"/>
        <v>/rsm:CrossIndustryInvoice/rsm:SupplyChainTradeTransaction/ram:IncludedSupplyChainTradeLineItem/ram:SpecifiedTradeProduct/ram:IncludedReferencedProduct</v>
      </c>
      <c r="BC70" s="124" t="str">
        <f t="shared" ref="BC70:BC133" si="122">IF(S70="","",S70)</f>
        <v/>
      </c>
      <c r="BD70" s="129" t="str">
        <f t="shared" ref="BD70:BD133" si="123">IF(T70="","",T70)</f>
        <v>EG</v>
      </c>
      <c r="BE70" s="141" t="str">
        <f t="shared" ref="BE70:BE133" si="124">IF(U70="","",U70)</f>
        <v>0..n</v>
      </c>
      <c r="BF70" s="124" t="str">
        <f t="shared" ref="BF70:BF133" si="125">IF(V70="","",V70)</f>
        <v/>
      </c>
      <c r="BG70" s="675" t="str">
        <f t="shared" ref="BG70:BG133" si="126">IF(W70="","",W70)</f>
        <v/>
      </c>
      <c r="BH70" s="7"/>
      <c r="BI70" s="648" t="str">
        <f t="shared" ref="BI70:BI133" si="127">Y70</f>
        <v>-</v>
      </c>
      <c r="BJ70" s="144" t="str">
        <f t="shared" ref="BJ70:BJ133" si="128">Z70</f>
        <v>-</v>
      </c>
      <c r="BK70" s="144" t="str">
        <f t="shared" ref="BK70:BK133" si="129">AA70</f>
        <v>-</v>
      </c>
      <c r="BL70" s="144" t="str">
        <f t="shared" ref="BL70:BL133" si="130">AB70</f>
        <v>-</v>
      </c>
      <c r="BM70" s="144" t="str">
        <f t="shared" ref="BM70:BM133" si="131">AC70</f>
        <v>-</v>
      </c>
      <c r="BN70" s="144" t="str">
        <f t="shared" ref="BN70:BN133" si="132">AD70</f>
        <v>-</v>
      </c>
      <c r="BO70" s="649" t="str">
        <f t="shared" ref="BO70:BO133" si="133">AE70</f>
        <v>X</v>
      </c>
      <c r="BP70" s="7"/>
      <c r="BQ70" s="144" t="str">
        <f t="shared" ref="BQ70:BQ133" si="134">AG70</f>
        <v>EXTENDED</v>
      </c>
      <c r="BR70" s="144" t="str">
        <f t="shared" ref="BR70:BR133" si="135">AH70</f>
        <v>EXTENDED</v>
      </c>
      <c r="BS70" s="15"/>
      <c r="BT70" s="57" t="s">
        <v>18642</v>
      </c>
    </row>
    <row r="71" spans="1:72" ht="105" x14ac:dyDescent="0.2">
      <c r="A71" s="45" t="str">
        <f t="shared" si="117"/>
        <v>YES</v>
      </c>
      <c r="B71" s="131"/>
      <c r="C71" s="742"/>
      <c r="D71" s="121" t="s">
        <v>236</v>
      </c>
      <c r="E71" s="61" t="s">
        <v>5159</v>
      </c>
      <c r="F71" s="282"/>
      <c r="G71" s="62">
        <f t="shared" si="106"/>
        <v>5</v>
      </c>
      <c r="H71" s="62" t="s">
        <v>42</v>
      </c>
      <c r="I71" s="64" t="s">
        <v>17191</v>
      </c>
      <c r="J71" s="64"/>
      <c r="K71" s="65"/>
      <c r="L71" s="65"/>
      <c r="M71" s="65"/>
      <c r="N71" s="64" t="s">
        <v>90</v>
      </c>
      <c r="O71" s="66" t="s">
        <v>42</v>
      </c>
      <c r="P71" s="66" t="str">
        <f t="shared" si="23"/>
        <v>0..1</v>
      </c>
      <c r="Q71" s="6" t="s">
        <v>492</v>
      </c>
      <c r="R71" s="67" t="s">
        <v>493</v>
      </c>
      <c r="S71" s="66" t="s">
        <v>55</v>
      </c>
      <c r="T71" s="68" t="str">
        <f t="shared" si="118"/>
        <v>E</v>
      </c>
      <c r="U71" s="62" t="s">
        <v>62</v>
      </c>
      <c r="V71" s="66"/>
      <c r="W71" s="249"/>
      <c r="X71" s="38"/>
      <c r="Y71" s="634" t="str">
        <f t="shared" si="110"/>
        <v>-</v>
      </c>
      <c r="Z71" s="70" t="str">
        <f t="shared" ref="Z71:AE71" si="136">IF(Y71="X","X",IF($AH71=Z$4,"X","-"))</f>
        <v>-</v>
      </c>
      <c r="AA71" s="70" t="str">
        <f t="shared" si="136"/>
        <v>-</v>
      </c>
      <c r="AB71" s="70" t="str">
        <f t="shared" si="136"/>
        <v>-</v>
      </c>
      <c r="AC71" s="70" t="str">
        <f t="shared" si="136"/>
        <v>-</v>
      </c>
      <c r="AD71" s="70" t="str">
        <f t="shared" si="136"/>
        <v>-</v>
      </c>
      <c r="AE71" s="635" t="str">
        <f t="shared" si="136"/>
        <v>X</v>
      </c>
      <c r="AF71" s="38"/>
      <c r="AG71" s="70" t="s">
        <v>47</v>
      </c>
      <c r="AH71" s="70" t="s">
        <v>47</v>
      </c>
      <c r="AI71" s="38"/>
      <c r="AJ71" s="13" t="str">
        <f t="shared" si="112"/>
        <v>/rsm:CrossIndustryInvoice/rsm:SupplyChainTradeTransaction/ram:IncludedSupplyChainTradeLineItem/ram:SpecifiedTradeProduct/ram:IncludedReferencedProduct</v>
      </c>
      <c r="AK71" s="13" t="str">
        <f t="shared" si="113"/>
        <v>/ram:ID</v>
      </c>
      <c r="AL71" s="14">
        <f>COUNTIFS(R$4:R71,AJ71)</f>
        <v>1</v>
      </c>
      <c r="AM71" s="59"/>
      <c r="AN71" s="121" t="str">
        <f t="shared" si="120"/>
        <v>SCT_LINE</v>
      </c>
      <c r="AO71" s="61" t="str">
        <f t="shared" si="114"/>
        <v>BT-X-308</v>
      </c>
      <c r="AP71" s="282" t="str">
        <f t="shared" si="121"/>
        <v/>
      </c>
      <c r="AQ71" s="62">
        <f t="shared" si="115"/>
        <v>5</v>
      </c>
      <c r="AR71" s="62" t="str">
        <f t="shared" si="116"/>
        <v>0..1</v>
      </c>
      <c r="AS71" s="64" t="s">
        <v>18189</v>
      </c>
      <c r="AT71" s="64" t="s">
        <v>18190</v>
      </c>
      <c r="AU71" s="65"/>
      <c r="AV71" s="65"/>
      <c r="AW71" s="65"/>
      <c r="AX71" s="64" t="s">
        <v>99</v>
      </c>
      <c r="AY71" s="66" t="str">
        <f t="shared" ref="AY71:AY102" si="137">O71</f>
        <v>0..1</v>
      </c>
      <c r="AZ71" s="66" t="str">
        <f t="shared" si="80"/>
        <v>0..1</v>
      </c>
      <c r="BA71" s="6" t="str">
        <f t="shared" si="77"/>
        <v>/rsm:CrossIndustryInvoice
/rsm:SupplyChainTradeTransaction
/ram:IncludedSupplyChainTradeLineItem
/ram:SpecifiedTradeProduct
/ram:IncludedReferencedProduct
/ram:ID</v>
      </c>
      <c r="BB71" s="67" t="str">
        <f t="shared" si="78"/>
        <v>/rsm:CrossIndustryInvoice/rsm:SupplyChainTradeTransaction/ram:IncludedSupplyChainTradeLineItem/ram:SpecifiedTradeProduct/ram:IncludedReferencedProduct/ram:ID</v>
      </c>
      <c r="BC71" s="66" t="str">
        <f t="shared" si="122"/>
        <v>I</v>
      </c>
      <c r="BD71" s="68" t="str">
        <f t="shared" si="123"/>
        <v>E</v>
      </c>
      <c r="BE71" s="62" t="str">
        <f t="shared" si="124"/>
        <v>0..n</v>
      </c>
      <c r="BF71" s="66" t="str">
        <f t="shared" si="125"/>
        <v/>
      </c>
      <c r="BG71" s="249" t="str">
        <f t="shared" si="126"/>
        <v/>
      </c>
      <c r="BH71" s="7"/>
      <c r="BI71" s="634" t="str">
        <f t="shared" si="127"/>
        <v>-</v>
      </c>
      <c r="BJ71" s="70" t="str">
        <f t="shared" si="128"/>
        <v>-</v>
      </c>
      <c r="BK71" s="70" t="str">
        <f t="shared" si="129"/>
        <v>-</v>
      </c>
      <c r="BL71" s="70" t="str">
        <f t="shared" si="130"/>
        <v>-</v>
      </c>
      <c r="BM71" s="70" t="str">
        <f t="shared" si="131"/>
        <v>-</v>
      </c>
      <c r="BN71" s="70" t="str">
        <f t="shared" si="132"/>
        <v>-</v>
      </c>
      <c r="BO71" s="635" t="str">
        <f t="shared" si="133"/>
        <v>X</v>
      </c>
      <c r="BP71" s="7"/>
      <c r="BQ71" s="70" t="str">
        <f t="shared" si="134"/>
        <v>EXTENDED</v>
      </c>
      <c r="BR71" s="70" t="str">
        <f t="shared" si="135"/>
        <v>EXTENDED</v>
      </c>
      <c r="BS71" s="15"/>
      <c r="BT71" s="57" t="s">
        <v>18642</v>
      </c>
    </row>
    <row r="72" spans="1:72" ht="105" x14ac:dyDescent="0.2">
      <c r="A72" s="45" t="str">
        <f t="shared" si="117"/>
        <v>YES</v>
      </c>
      <c r="B72" s="45"/>
      <c r="C72" s="45"/>
      <c r="D72" s="121" t="s">
        <v>236</v>
      </c>
      <c r="E72" s="61" t="s">
        <v>5160</v>
      </c>
      <c r="F72" s="282"/>
      <c r="G72" s="62">
        <f t="shared" si="106"/>
        <v>5</v>
      </c>
      <c r="H72" s="62" t="s">
        <v>62</v>
      </c>
      <c r="I72" s="64" t="s">
        <v>17192</v>
      </c>
      <c r="J72" s="64" t="s">
        <v>17083</v>
      </c>
      <c r="K72" s="65"/>
      <c r="L72" s="65"/>
      <c r="M72" s="65"/>
      <c r="N72" s="64" t="s">
        <v>90</v>
      </c>
      <c r="O72" s="66" t="s">
        <v>62</v>
      </c>
      <c r="P72" s="66" t="str">
        <f t="shared" si="23"/>
        <v>0..n</v>
      </c>
      <c r="Q72" s="6" t="s">
        <v>496</v>
      </c>
      <c r="R72" s="67" t="s">
        <v>497</v>
      </c>
      <c r="S72" s="66" t="s">
        <v>55</v>
      </c>
      <c r="T72" s="68" t="str">
        <f t="shared" si="118"/>
        <v>E</v>
      </c>
      <c r="U72" s="62" t="s">
        <v>62</v>
      </c>
      <c r="V72" s="66"/>
      <c r="W72" s="249"/>
      <c r="X72" s="38"/>
      <c r="Y72" s="634" t="str">
        <f t="shared" si="110"/>
        <v>-</v>
      </c>
      <c r="Z72" s="70" t="str">
        <f t="shared" ref="Z72:AE72" si="138">IF(Y72="X","X",IF($AH72=Z$4,"X","-"))</f>
        <v>-</v>
      </c>
      <c r="AA72" s="70" t="str">
        <f t="shared" si="138"/>
        <v>-</v>
      </c>
      <c r="AB72" s="70" t="str">
        <f t="shared" si="138"/>
        <v>-</v>
      </c>
      <c r="AC72" s="70" t="str">
        <f t="shared" si="138"/>
        <v>-</v>
      </c>
      <c r="AD72" s="70" t="str">
        <f t="shared" si="138"/>
        <v>-</v>
      </c>
      <c r="AE72" s="635" t="str">
        <f t="shared" si="138"/>
        <v>X</v>
      </c>
      <c r="AF72" s="38"/>
      <c r="AG72" s="70" t="s">
        <v>47</v>
      </c>
      <c r="AH72" s="70" t="s">
        <v>47</v>
      </c>
      <c r="AI72" s="38"/>
      <c r="AJ72" s="13" t="str">
        <f t="shared" si="112"/>
        <v>/rsm:CrossIndustryInvoice/rsm:SupplyChainTradeTransaction/ram:IncludedSupplyChainTradeLineItem/ram:SpecifiedTradeProduct/ram:IncludedReferencedProduct</v>
      </c>
      <c r="AK72" s="13" t="str">
        <f t="shared" si="113"/>
        <v>/ram:GlobalID</v>
      </c>
      <c r="AL72" s="14">
        <f>COUNTIFS(R$4:R72,AJ72)</f>
        <v>1</v>
      </c>
      <c r="AM72" s="59"/>
      <c r="AN72" s="121" t="str">
        <f t="shared" si="120"/>
        <v>SCT_LINE</v>
      </c>
      <c r="AO72" s="61" t="str">
        <f t="shared" si="114"/>
        <v>BT-X-15</v>
      </c>
      <c r="AP72" s="282" t="str">
        <f t="shared" si="121"/>
        <v/>
      </c>
      <c r="AQ72" s="62">
        <f t="shared" si="115"/>
        <v>5</v>
      </c>
      <c r="AR72" s="62" t="str">
        <f t="shared" si="116"/>
        <v>0..n</v>
      </c>
      <c r="AS72" s="64" t="s">
        <v>18191</v>
      </c>
      <c r="AT72" s="64" t="s">
        <v>320</v>
      </c>
      <c r="AU72" s="65"/>
      <c r="AV72" s="65"/>
      <c r="AW72" s="65"/>
      <c r="AX72" s="64" t="s">
        <v>99</v>
      </c>
      <c r="AY72" s="66" t="str">
        <f t="shared" si="137"/>
        <v>0..n</v>
      </c>
      <c r="AZ72" s="66" t="str">
        <f t="shared" ref="AZ72:AZ103" si="139">P72</f>
        <v>0..n</v>
      </c>
      <c r="BA72" s="6" t="str">
        <f t="shared" si="77"/>
        <v>/rsm:CrossIndustryInvoice
/rsm:SupplyChainTradeTransaction
/ram:IncludedSupplyChainTradeLineItem
/ram:SpecifiedTradeProduct
/ram:IncludedReferencedProduct
/ram:GlobalID</v>
      </c>
      <c r="BB72" s="67" t="str">
        <f t="shared" si="78"/>
        <v>/rsm:CrossIndustryInvoice/rsm:SupplyChainTradeTransaction/ram:IncludedSupplyChainTradeLineItem/ram:SpecifiedTradeProduct/ram:IncludedReferencedProduct/ram:GlobalID</v>
      </c>
      <c r="BC72" s="66" t="str">
        <f t="shared" si="122"/>
        <v>I</v>
      </c>
      <c r="BD72" s="68" t="str">
        <f t="shared" si="123"/>
        <v>E</v>
      </c>
      <c r="BE72" s="62" t="str">
        <f t="shared" si="124"/>
        <v>0..n</v>
      </c>
      <c r="BF72" s="66" t="str">
        <f t="shared" si="125"/>
        <v/>
      </c>
      <c r="BG72" s="249" t="str">
        <f t="shared" si="126"/>
        <v/>
      </c>
      <c r="BH72" s="7"/>
      <c r="BI72" s="634" t="str">
        <f t="shared" si="127"/>
        <v>-</v>
      </c>
      <c r="BJ72" s="70" t="str">
        <f t="shared" si="128"/>
        <v>-</v>
      </c>
      <c r="BK72" s="70" t="str">
        <f t="shared" si="129"/>
        <v>-</v>
      </c>
      <c r="BL72" s="70" t="str">
        <f t="shared" si="130"/>
        <v>-</v>
      </c>
      <c r="BM72" s="70" t="str">
        <f t="shared" si="131"/>
        <v>-</v>
      </c>
      <c r="BN72" s="70" t="str">
        <f t="shared" si="132"/>
        <v>-</v>
      </c>
      <c r="BO72" s="635" t="str">
        <f t="shared" si="133"/>
        <v>X</v>
      </c>
      <c r="BP72" s="7"/>
      <c r="BQ72" s="70" t="str">
        <f t="shared" si="134"/>
        <v>EXTENDED</v>
      </c>
      <c r="BR72" s="70" t="str">
        <f t="shared" si="135"/>
        <v>EXTENDED</v>
      </c>
      <c r="BS72" s="15"/>
      <c r="BT72" s="57" t="s">
        <v>18642</v>
      </c>
    </row>
    <row r="73" spans="1:72" ht="120" x14ac:dyDescent="0.2">
      <c r="A73" s="45" t="str">
        <f t="shared" si="117"/>
        <v>YES</v>
      </c>
      <c r="B73" s="45"/>
      <c r="C73" s="45"/>
      <c r="D73" s="121" t="s">
        <v>236</v>
      </c>
      <c r="E73" s="61" t="s">
        <v>5161</v>
      </c>
      <c r="F73" s="282"/>
      <c r="G73" s="62">
        <f t="shared" si="106"/>
        <v>6</v>
      </c>
      <c r="H73" s="62" t="s">
        <v>32</v>
      </c>
      <c r="I73" s="64" t="s">
        <v>443</v>
      </c>
      <c r="J73" s="64" t="s">
        <v>17084</v>
      </c>
      <c r="K73" s="65" t="s">
        <v>314</v>
      </c>
      <c r="L73" s="65"/>
      <c r="M73" s="65"/>
      <c r="N73" s="64" t="s">
        <v>17064</v>
      </c>
      <c r="O73" s="66" t="s">
        <v>32</v>
      </c>
      <c r="P73" s="66" t="str">
        <f t="shared" si="23"/>
        <v>1..1</v>
      </c>
      <c r="Q73" s="6" t="s">
        <v>499</v>
      </c>
      <c r="R73" s="67" t="s">
        <v>500</v>
      </c>
      <c r="S73" s="66" t="s">
        <v>329</v>
      </c>
      <c r="T73" s="68" t="str">
        <f t="shared" si="118"/>
        <v>A</v>
      </c>
      <c r="U73" s="62" t="s">
        <v>42</v>
      </c>
      <c r="V73" s="66"/>
      <c r="W73" s="249"/>
      <c r="X73" s="38"/>
      <c r="Y73" s="634" t="str">
        <f t="shared" si="110"/>
        <v>-</v>
      </c>
      <c r="Z73" s="70" t="str">
        <f t="shared" ref="Z73:AE73" si="140">IF(Y73="X","X",IF($AH73=Z$4,"X","-"))</f>
        <v>-</v>
      </c>
      <c r="AA73" s="70" t="str">
        <f t="shared" si="140"/>
        <v>-</v>
      </c>
      <c r="AB73" s="70" t="str">
        <f t="shared" si="140"/>
        <v>-</v>
      </c>
      <c r="AC73" s="70" t="str">
        <f t="shared" si="140"/>
        <v>-</v>
      </c>
      <c r="AD73" s="70" t="str">
        <f t="shared" si="140"/>
        <v>-</v>
      </c>
      <c r="AE73" s="635" t="str">
        <f t="shared" si="140"/>
        <v>X</v>
      </c>
      <c r="AF73" s="38"/>
      <c r="AG73" s="70" t="s">
        <v>47</v>
      </c>
      <c r="AH73" s="70" t="s">
        <v>47</v>
      </c>
      <c r="AI73" s="38"/>
      <c r="AJ73" s="13" t="str">
        <f t="shared" si="112"/>
        <v>/rsm:CrossIndustryInvoice/rsm:SupplyChainTradeTransaction/ram:IncludedSupplyChainTradeLineItem/ram:SpecifiedTradeProduct/ram:IncludedReferencedProduct/ram:GlobalID</v>
      </c>
      <c r="AK73" s="13" t="str">
        <f t="shared" si="113"/>
        <v>/@schemeID</v>
      </c>
      <c r="AL73" s="14">
        <f>COUNTIFS(R$4:R73,AJ73)</f>
        <v>1</v>
      </c>
      <c r="AM73" s="59"/>
      <c r="AN73" s="121" t="str">
        <f t="shared" si="120"/>
        <v>SCT_LINE</v>
      </c>
      <c r="AO73" s="61" t="str">
        <f t="shared" si="114"/>
        <v>BT-X-15-1</v>
      </c>
      <c r="AP73" s="282" t="str">
        <f t="shared" si="121"/>
        <v/>
      </c>
      <c r="AQ73" s="62">
        <f t="shared" si="115"/>
        <v>6</v>
      </c>
      <c r="AR73" s="62" t="str">
        <f t="shared" si="116"/>
        <v>1..1</v>
      </c>
      <c r="AS73" s="64" t="s">
        <v>330</v>
      </c>
      <c r="AT73" s="64" t="s">
        <v>325</v>
      </c>
      <c r="AU73" s="65" t="s">
        <v>331</v>
      </c>
      <c r="AV73" s="65"/>
      <c r="AW73" s="65"/>
      <c r="AX73" s="64"/>
      <c r="AY73" s="66" t="str">
        <f t="shared" si="137"/>
        <v>1..1</v>
      </c>
      <c r="AZ73" s="66" t="str">
        <f t="shared" si="139"/>
        <v>1..1</v>
      </c>
      <c r="BA73" s="6" t="str">
        <f t="shared" si="77"/>
        <v>/rsm:CrossIndustryInvoice
/rsm:SupplyChainTradeTransaction
/ram:IncludedSupplyChainTradeLineItem
/ram:SpecifiedTradeProduct
/ram:IncludedReferencedProduct
/ram:GlobalID
/@schemeID</v>
      </c>
      <c r="BB73" s="67" t="str">
        <f t="shared" si="78"/>
        <v>/rsm:CrossIndustryInvoice/rsm:SupplyChainTradeTransaction/ram:IncludedSupplyChainTradeLineItem/ram:SpecifiedTradeProduct/ram:IncludedReferencedProduct/ram:GlobalID/@schemeID</v>
      </c>
      <c r="BC73" s="66" t="str">
        <f t="shared" si="122"/>
        <v>S</v>
      </c>
      <c r="BD73" s="68" t="str">
        <f t="shared" si="123"/>
        <v>A</v>
      </c>
      <c r="BE73" s="62" t="str">
        <f t="shared" si="124"/>
        <v>0..1</v>
      </c>
      <c r="BF73" s="66" t="str">
        <f t="shared" si="125"/>
        <v/>
      </c>
      <c r="BG73" s="249" t="str">
        <f t="shared" si="126"/>
        <v/>
      </c>
      <c r="BH73" s="7"/>
      <c r="BI73" s="634" t="str">
        <f t="shared" si="127"/>
        <v>-</v>
      </c>
      <c r="BJ73" s="70" t="str">
        <f t="shared" si="128"/>
        <v>-</v>
      </c>
      <c r="BK73" s="70" t="str">
        <f t="shared" si="129"/>
        <v>-</v>
      </c>
      <c r="BL73" s="70" t="str">
        <f t="shared" si="130"/>
        <v>-</v>
      </c>
      <c r="BM73" s="70" t="str">
        <f t="shared" si="131"/>
        <v>-</v>
      </c>
      <c r="BN73" s="70" t="str">
        <f t="shared" si="132"/>
        <v>-</v>
      </c>
      <c r="BO73" s="635" t="str">
        <f t="shared" si="133"/>
        <v>X</v>
      </c>
      <c r="BP73" s="7"/>
      <c r="BQ73" s="70" t="str">
        <f t="shared" si="134"/>
        <v>EXTENDED</v>
      </c>
      <c r="BR73" s="70" t="str">
        <f t="shared" si="135"/>
        <v>EXTENDED</v>
      </c>
      <c r="BS73" s="15"/>
      <c r="BT73" s="57" t="s">
        <v>18642</v>
      </c>
    </row>
    <row r="74" spans="1:72" ht="105" x14ac:dyDescent="0.2">
      <c r="A74" s="45" t="str">
        <f t="shared" si="117"/>
        <v>YES</v>
      </c>
      <c r="B74" s="45"/>
      <c r="C74" s="45"/>
      <c r="D74" s="121" t="s">
        <v>236</v>
      </c>
      <c r="E74" s="61" t="s">
        <v>5162</v>
      </c>
      <c r="F74" s="282"/>
      <c r="G74" s="62">
        <f t="shared" si="106"/>
        <v>5</v>
      </c>
      <c r="H74" s="62" t="s">
        <v>42</v>
      </c>
      <c r="I74" s="64" t="s">
        <v>17193</v>
      </c>
      <c r="J74" s="64" t="s">
        <v>334</v>
      </c>
      <c r="K74" s="65"/>
      <c r="L74" s="65"/>
      <c r="M74" s="65"/>
      <c r="N74" s="64" t="s">
        <v>90</v>
      </c>
      <c r="O74" s="66" t="s">
        <v>42</v>
      </c>
      <c r="P74" s="66" t="str">
        <f t="shared" si="23"/>
        <v>0..1</v>
      </c>
      <c r="Q74" s="6" t="s">
        <v>502</v>
      </c>
      <c r="R74" s="67" t="s">
        <v>503</v>
      </c>
      <c r="S74" s="147" t="s">
        <v>55</v>
      </c>
      <c r="T74" s="148" t="str">
        <f t="shared" si="118"/>
        <v>E</v>
      </c>
      <c r="U74" s="62" t="s">
        <v>42</v>
      </c>
      <c r="V74" s="66"/>
      <c r="W74" s="249"/>
      <c r="X74" s="38"/>
      <c r="Y74" s="634" t="str">
        <f t="shared" si="110"/>
        <v>-</v>
      </c>
      <c r="Z74" s="70" t="str">
        <f t="shared" ref="Z74:AE74" si="141">IF(Y74="X","X",IF($AH74=Z$4,"X","-"))</f>
        <v>-</v>
      </c>
      <c r="AA74" s="70" t="str">
        <f t="shared" si="141"/>
        <v>-</v>
      </c>
      <c r="AB74" s="70" t="str">
        <f t="shared" si="141"/>
        <v>-</v>
      </c>
      <c r="AC74" s="70" t="str">
        <f t="shared" si="141"/>
        <v>-</v>
      </c>
      <c r="AD74" s="70" t="str">
        <f t="shared" si="141"/>
        <v>-</v>
      </c>
      <c r="AE74" s="635" t="str">
        <f t="shared" si="141"/>
        <v>X</v>
      </c>
      <c r="AF74" s="38"/>
      <c r="AG74" s="70" t="s">
        <v>47</v>
      </c>
      <c r="AH74" s="70" t="s">
        <v>47</v>
      </c>
      <c r="AI74" s="38"/>
      <c r="AJ74" s="13" t="str">
        <f t="shared" si="112"/>
        <v>/rsm:CrossIndustryInvoice/rsm:SupplyChainTradeTransaction/ram:IncludedSupplyChainTradeLineItem/ram:SpecifiedTradeProduct/ram:IncludedReferencedProduct</v>
      </c>
      <c r="AK74" s="13" t="str">
        <f t="shared" si="113"/>
        <v>/ram:SellerAssignedID</v>
      </c>
      <c r="AL74" s="14">
        <f>COUNTIFS(R$4:R74,AJ74)</f>
        <v>1</v>
      </c>
      <c r="AM74" s="59"/>
      <c r="AN74" s="121" t="str">
        <f t="shared" si="120"/>
        <v>SCT_LINE</v>
      </c>
      <c r="AO74" s="61" t="str">
        <f t="shared" si="114"/>
        <v>BT-X-16</v>
      </c>
      <c r="AP74" s="282" t="str">
        <f t="shared" si="121"/>
        <v/>
      </c>
      <c r="AQ74" s="62">
        <f t="shared" si="115"/>
        <v>5</v>
      </c>
      <c r="AR74" s="62" t="str">
        <f t="shared" si="116"/>
        <v>0..1</v>
      </c>
      <c r="AS74" s="64" t="s">
        <v>18192</v>
      </c>
      <c r="AT74" s="64" t="s">
        <v>338</v>
      </c>
      <c r="AU74" s="65"/>
      <c r="AV74" s="65"/>
      <c r="AW74" s="65"/>
      <c r="AX74" s="64" t="s">
        <v>99</v>
      </c>
      <c r="AY74" s="66" t="str">
        <f t="shared" si="137"/>
        <v>0..1</v>
      </c>
      <c r="AZ74" s="66" t="str">
        <f t="shared" si="139"/>
        <v>0..1</v>
      </c>
      <c r="BA74" s="6" t="str">
        <f t="shared" si="77"/>
        <v>/rsm:CrossIndustryInvoice
/rsm:SupplyChainTradeTransaction
/ram:IncludedSupplyChainTradeLineItem
/ram:SpecifiedTradeProduct
/ram:IncludedReferencedProduct
/ram:SellerAssignedID</v>
      </c>
      <c r="BB74" s="67" t="str">
        <f t="shared" si="78"/>
        <v>/rsm:CrossIndustryInvoice/rsm:SupplyChainTradeTransaction/ram:IncludedSupplyChainTradeLineItem/ram:SpecifiedTradeProduct/ram:IncludedReferencedProduct/ram:SellerAssignedID</v>
      </c>
      <c r="BC74" s="147" t="str">
        <f t="shared" si="122"/>
        <v>I</v>
      </c>
      <c r="BD74" s="148" t="str">
        <f t="shared" si="123"/>
        <v>E</v>
      </c>
      <c r="BE74" s="62" t="str">
        <f t="shared" si="124"/>
        <v>0..1</v>
      </c>
      <c r="BF74" s="66" t="str">
        <f t="shared" si="125"/>
        <v/>
      </c>
      <c r="BG74" s="249" t="str">
        <f t="shared" si="126"/>
        <v/>
      </c>
      <c r="BH74" s="7"/>
      <c r="BI74" s="634" t="str">
        <f t="shared" si="127"/>
        <v>-</v>
      </c>
      <c r="BJ74" s="70" t="str">
        <f t="shared" si="128"/>
        <v>-</v>
      </c>
      <c r="BK74" s="70" t="str">
        <f t="shared" si="129"/>
        <v>-</v>
      </c>
      <c r="BL74" s="70" t="str">
        <f t="shared" si="130"/>
        <v>-</v>
      </c>
      <c r="BM74" s="70" t="str">
        <f t="shared" si="131"/>
        <v>-</v>
      </c>
      <c r="BN74" s="70" t="str">
        <f t="shared" si="132"/>
        <v>-</v>
      </c>
      <c r="BO74" s="635" t="str">
        <f t="shared" si="133"/>
        <v>X</v>
      </c>
      <c r="BP74" s="7"/>
      <c r="BQ74" s="70" t="str">
        <f t="shared" si="134"/>
        <v>EXTENDED</v>
      </c>
      <c r="BR74" s="70" t="str">
        <f t="shared" si="135"/>
        <v>EXTENDED</v>
      </c>
      <c r="BS74" s="15"/>
      <c r="BT74" s="57" t="s">
        <v>18642</v>
      </c>
    </row>
    <row r="75" spans="1:72" ht="105" x14ac:dyDescent="0.2">
      <c r="A75" s="45" t="str">
        <f t="shared" si="117"/>
        <v>YES</v>
      </c>
      <c r="B75" s="45"/>
      <c r="C75" s="45"/>
      <c r="D75" s="121" t="s">
        <v>236</v>
      </c>
      <c r="E75" s="61" t="s">
        <v>5163</v>
      </c>
      <c r="F75" s="282"/>
      <c r="G75" s="62">
        <f t="shared" si="106"/>
        <v>5</v>
      </c>
      <c r="H75" s="62" t="s">
        <v>42</v>
      </c>
      <c r="I75" s="64" t="s">
        <v>17194</v>
      </c>
      <c r="J75" s="64" t="s">
        <v>341</v>
      </c>
      <c r="K75" s="65"/>
      <c r="L75" s="65"/>
      <c r="M75" s="65"/>
      <c r="N75" s="64" t="s">
        <v>90</v>
      </c>
      <c r="O75" s="66" t="s">
        <v>42</v>
      </c>
      <c r="P75" s="66" t="str">
        <f t="shared" si="23"/>
        <v>0..1</v>
      </c>
      <c r="Q75" s="6" t="s">
        <v>505</v>
      </c>
      <c r="R75" s="67" t="s">
        <v>506</v>
      </c>
      <c r="S75" s="147" t="s">
        <v>55</v>
      </c>
      <c r="T75" s="148" t="str">
        <f t="shared" si="118"/>
        <v>E</v>
      </c>
      <c r="U75" s="62" t="s">
        <v>42</v>
      </c>
      <c r="V75" s="66"/>
      <c r="W75" s="249"/>
      <c r="X75" s="38"/>
      <c r="Y75" s="634" t="str">
        <f t="shared" si="110"/>
        <v>-</v>
      </c>
      <c r="Z75" s="70" t="str">
        <f t="shared" ref="Z75:AE75" si="142">IF(Y75="X","X",IF($AH75=Z$4,"X","-"))</f>
        <v>-</v>
      </c>
      <c r="AA75" s="70" t="str">
        <f t="shared" si="142"/>
        <v>-</v>
      </c>
      <c r="AB75" s="70" t="str">
        <f t="shared" si="142"/>
        <v>-</v>
      </c>
      <c r="AC75" s="70" t="str">
        <f t="shared" si="142"/>
        <v>-</v>
      </c>
      <c r="AD75" s="70" t="str">
        <f t="shared" si="142"/>
        <v>-</v>
      </c>
      <c r="AE75" s="635" t="str">
        <f t="shared" si="142"/>
        <v>X</v>
      </c>
      <c r="AF75" s="38"/>
      <c r="AG75" s="70" t="s">
        <v>47</v>
      </c>
      <c r="AH75" s="70" t="s">
        <v>47</v>
      </c>
      <c r="AI75" s="38"/>
      <c r="AJ75" s="13" t="str">
        <f t="shared" si="112"/>
        <v>/rsm:CrossIndustryInvoice/rsm:SupplyChainTradeTransaction/ram:IncludedSupplyChainTradeLineItem/ram:SpecifiedTradeProduct/ram:IncludedReferencedProduct</v>
      </c>
      <c r="AK75" s="13" t="str">
        <f t="shared" si="113"/>
        <v>/ram:BuyerAssignedID</v>
      </c>
      <c r="AL75" s="14">
        <f>COUNTIFS(R$4:R75,AJ75)</f>
        <v>1</v>
      </c>
      <c r="AM75" s="59"/>
      <c r="AN75" s="121" t="str">
        <f t="shared" si="120"/>
        <v>SCT_LINE</v>
      </c>
      <c r="AO75" s="61" t="str">
        <f t="shared" si="114"/>
        <v>BT-X-17</v>
      </c>
      <c r="AP75" s="282" t="str">
        <f t="shared" si="121"/>
        <v/>
      </c>
      <c r="AQ75" s="62">
        <f t="shared" si="115"/>
        <v>5</v>
      </c>
      <c r="AR75" s="62" t="str">
        <f t="shared" si="116"/>
        <v>0..1</v>
      </c>
      <c r="AS75" s="64" t="s">
        <v>18193</v>
      </c>
      <c r="AT75" s="64" t="s">
        <v>345</v>
      </c>
      <c r="AU75" s="65"/>
      <c r="AV75" s="65"/>
      <c r="AW75" s="65"/>
      <c r="AX75" s="64" t="s">
        <v>99</v>
      </c>
      <c r="AY75" s="66" t="str">
        <f t="shared" si="137"/>
        <v>0..1</v>
      </c>
      <c r="AZ75" s="66" t="str">
        <f t="shared" si="139"/>
        <v>0..1</v>
      </c>
      <c r="BA75" s="6" t="str">
        <f t="shared" si="77"/>
        <v>/rsm:CrossIndustryInvoice
/rsm:SupplyChainTradeTransaction
/ram:IncludedSupplyChainTradeLineItem
/ram:SpecifiedTradeProduct
/ram:IncludedReferencedProduct
/ram:BuyerAssignedID</v>
      </c>
      <c r="BB75" s="67" t="str">
        <f t="shared" si="78"/>
        <v>/rsm:CrossIndustryInvoice/rsm:SupplyChainTradeTransaction/ram:IncludedSupplyChainTradeLineItem/ram:SpecifiedTradeProduct/ram:IncludedReferencedProduct/ram:BuyerAssignedID</v>
      </c>
      <c r="BC75" s="147" t="str">
        <f t="shared" si="122"/>
        <v>I</v>
      </c>
      <c r="BD75" s="148" t="str">
        <f t="shared" si="123"/>
        <v>E</v>
      </c>
      <c r="BE75" s="62" t="str">
        <f t="shared" si="124"/>
        <v>0..1</v>
      </c>
      <c r="BF75" s="66" t="str">
        <f t="shared" si="125"/>
        <v/>
      </c>
      <c r="BG75" s="249" t="str">
        <f t="shared" si="126"/>
        <v/>
      </c>
      <c r="BH75" s="7"/>
      <c r="BI75" s="634" t="str">
        <f t="shared" si="127"/>
        <v>-</v>
      </c>
      <c r="BJ75" s="70" t="str">
        <f t="shared" si="128"/>
        <v>-</v>
      </c>
      <c r="BK75" s="70" t="str">
        <f t="shared" si="129"/>
        <v>-</v>
      </c>
      <c r="BL75" s="70" t="str">
        <f t="shared" si="130"/>
        <v>-</v>
      </c>
      <c r="BM75" s="70" t="str">
        <f t="shared" si="131"/>
        <v>-</v>
      </c>
      <c r="BN75" s="70" t="str">
        <f t="shared" si="132"/>
        <v>-</v>
      </c>
      <c r="BO75" s="635" t="str">
        <f t="shared" si="133"/>
        <v>X</v>
      </c>
      <c r="BP75" s="7"/>
      <c r="BQ75" s="70" t="str">
        <f t="shared" si="134"/>
        <v>EXTENDED</v>
      </c>
      <c r="BR75" s="70" t="str">
        <f t="shared" si="135"/>
        <v>EXTENDED</v>
      </c>
      <c r="BS75" s="15"/>
      <c r="BT75" s="57" t="s">
        <v>18642</v>
      </c>
    </row>
    <row r="76" spans="1:72" ht="105" x14ac:dyDescent="0.2">
      <c r="A76" s="45" t="str">
        <f t="shared" si="117"/>
        <v>YES</v>
      </c>
      <c r="B76" s="131"/>
      <c r="C76" s="742"/>
      <c r="D76" s="121" t="s">
        <v>236</v>
      </c>
      <c r="E76" s="61" t="s">
        <v>5164</v>
      </c>
      <c r="F76" s="282"/>
      <c r="G76" s="62">
        <f t="shared" si="106"/>
        <v>5</v>
      </c>
      <c r="H76" s="62" t="s">
        <v>42</v>
      </c>
      <c r="I76" s="64" t="s">
        <v>17195</v>
      </c>
      <c r="J76" s="64"/>
      <c r="K76" s="65"/>
      <c r="L76" s="65"/>
      <c r="M76" s="65"/>
      <c r="N76" s="64" t="s">
        <v>90</v>
      </c>
      <c r="O76" s="66" t="s">
        <v>42</v>
      </c>
      <c r="P76" s="66" t="str">
        <f t="shared" si="23"/>
        <v>0..1</v>
      </c>
      <c r="Q76" s="6" t="s">
        <v>508</v>
      </c>
      <c r="R76" s="67" t="s">
        <v>509</v>
      </c>
      <c r="S76" s="147" t="s">
        <v>55</v>
      </c>
      <c r="T76" s="148" t="str">
        <f t="shared" si="118"/>
        <v>E</v>
      </c>
      <c r="U76" s="62" t="s">
        <v>62</v>
      </c>
      <c r="V76" s="66"/>
      <c r="W76" s="249"/>
      <c r="X76" s="38"/>
      <c r="Y76" s="634" t="str">
        <f t="shared" si="110"/>
        <v>-</v>
      </c>
      <c r="Z76" s="70" t="str">
        <f t="shared" ref="Z76:AE76" si="143">IF(Y76="X","X",IF($AH76=Z$4,"X","-"))</f>
        <v>-</v>
      </c>
      <c r="AA76" s="70" t="str">
        <f t="shared" si="143"/>
        <v>-</v>
      </c>
      <c r="AB76" s="70" t="str">
        <f t="shared" si="143"/>
        <v>-</v>
      </c>
      <c r="AC76" s="70" t="str">
        <f t="shared" si="143"/>
        <v>-</v>
      </c>
      <c r="AD76" s="70" t="str">
        <f t="shared" si="143"/>
        <v>-</v>
      </c>
      <c r="AE76" s="635" t="str">
        <f t="shared" si="143"/>
        <v>X</v>
      </c>
      <c r="AF76" s="38"/>
      <c r="AG76" s="70" t="s">
        <v>47</v>
      </c>
      <c r="AH76" s="70" t="s">
        <v>47</v>
      </c>
      <c r="AI76" s="38"/>
      <c r="AJ76" s="13" t="str">
        <f t="shared" si="112"/>
        <v>/rsm:CrossIndustryInvoice/rsm:SupplyChainTradeTransaction/ram:IncludedSupplyChainTradeLineItem/ram:SpecifiedTradeProduct/ram:IncludedReferencedProduct</v>
      </c>
      <c r="AK76" s="13" t="str">
        <f t="shared" si="113"/>
        <v>/ram:IndustryAssignedID</v>
      </c>
      <c r="AL76" s="14">
        <f>COUNTIFS(R$4:R76,AJ76)</f>
        <v>1</v>
      </c>
      <c r="AM76" s="59"/>
      <c r="AN76" s="121" t="str">
        <f t="shared" si="120"/>
        <v>SCT_LINE</v>
      </c>
      <c r="AO76" s="61" t="str">
        <f t="shared" si="114"/>
        <v>BT-X-309</v>
      </c>
      <c r="AP76" s="282" t="str">
        <f t="shared" si="121"/>
        <v/>
      </c>
      <c r="AQ76" s="62">
        <f t="shared" si="115"/>
        <v>5</v>
      </c>
      <c r="AR76" s="62" t="str">
        <f t="shared" si="116"/>
        <v>0..1</v>
      </c>
      <c r="AS76" s="64" t="s">
        <v>18194</v>
      </c>
      <c r="AT76" s="64" t="s">
        <v>18190</v>
      </c>
      <c r="AU76" s="65"/>
      <c r="AV76" s="65"/>
      <c r="AW76" s="65"/>
      <c r="AX76" s="64" t="s">
        <v>99</v>
      </c>
      <c r="AY76" s="66" t="str">
        <f t="shared" si="137"/>
        <v>0..1</v>
      </c>
      <c r="AZ76" s="66" t="str">
        <f t="shared" si="139"/>
        <v>0..1</v>
      </c>
      <c r="BA76" s="6" t="str">
        <f t="shared" si="77"/>
        <v>/rsm:CrossIndustryInvoice
/rsm:SupplyChainTradeTransaction
/ram:IncludedSupplyChainTradeLineItem
/ram:SpecifiedTradeProduct
/ram:IncludedReferencedProduct
/ram:IndustryAssignedID</v>
      </c>
      <c r="BB76" s="67" t="str">
        <f t="shared" si="78"/>
        <v>/rsm:CrossIndustryInvoice/rsm:SupplyChainTradeTransaction/ram:IncludedSupplyChainTradeLineItem/ram:SpecifiedTradeProduct/ram:IncludedReferencedProduct/ram:IndustryAssignedID</v>
      </c>
      <c r="BC76" s="147" t="str">
        <f t="shared" si="122"/>
        <v>I</v>
      </c>
      <c r="BD76" s="148" t="str">
        <f t="shared" si="123"/>
        <v>E</v>
      </c>
      <c r="BE76" s="62" t="str">
        <f t="shared" si="124"/>
        <v>0..n</v>
      </c>
      <c r="BF76" s="66" t="str">
        <f t="shared" si="125"/>
        <v/>
      </c>
      <c r="BG76" s="249" t="str">
        <f t="shared" si="126"/>
        <v/>
      </c>
      <c r="BH76" s="7"/>
      <c r="BI76" s="634" t="str">
        <f t="shared" si="127"/>
        <v>-</v>
      </c>
      <c r="BJ76" s="70" t="str">
        <f t="shared" si="128"/>
        <v>-</v>
      </c>
      <c r="BK76" s="70" t="str">
        <f t="shared" si="129"/>
        <v>-</v>
      </c>
      <c r="BL76" s="70" t="str">
        <f t="shared" si="130"/>
        <v>-</v>
      </c>
      <c r="BM76" s="70" t="str">
        <f t="shared" si="131"/>
        <v>-</v>
      </c>
      <c r="BN76" s="70" t="str">
        <f t="shared" si="132"/>
        <v>-</v>
      </c>
      <c r="BO76" s="635" t="str">
        <f t="shared" si="133"/>
        <v>X</v>
      </c>
      <c r="BP76" s="7"/>
      <c r="BQ76" s="70" t="str">
        <f t="shared" si="134"/>
        <v>EXTENDED</v>
      </c>
      <c r="BR76" s="70" t="str">
        <f t="shared" si="135"/>
        <v>EXTENDED</v>
      </c>
      <c r="BS76" s="15"/>
      <c r="BT76" s="57" t="s">
        <v>18642</v>
      </c>
    </row>
    <row r="77" spans="1:72" ht="105" x14ac:dyDescent="0.2">
      <c r="A77" s="45" t="str">
        <f t="shared" si="117"/>
        <v>YES</v>
      </c>
      <c r="B77" s="45"/>
      <c r="C77" s="45"/>
      <c r="D77" s="121" t="s">
        <v>236</v>
      </c>
      <c r="E77" s="61" t="s">
        <v>5165</v>
      </c>
      <c r="F77" s="282"/>
      <c r="G77" s="62">
        <f t="shared" si="106"/>
        <v>5</v>
      </c>
      <c r="H77" s="62" t="s">
        <v>32</v>
      </c>
      <c r="I77" s="64" t="s">
        <v>17196</v>
      </c>
      <c r="J77" s="64"/>
      <c r="K77" s="65"/>
      <c r="L77" s="65"/>
      <c r="M77" s="65"/>
      <c r="N77" s="64" t="s">
        <v>70</v>
      </c>
      <c r="O77" s="66" t="s">
        <v>32</v>
      </c>
      <c r="P77" s="66" t="str">
        <f t="shared" si="23"/>
        <v>1..1</v>
      </c>
      <c r="Q77" s="6" t="s">
        <v>512</v>
      </c>
      <c r="R77" s="67" t="s">
        <v>513</v>
      </c>
      <c r="S77" s="147" t="s">
        <v>73</v>
      </c>
      <c r="T77" s="148" t="str">
        <f t="shared" si="118"/>
        <v>E</v>
      </c>
      <c r="U77" s="62" t="s">
        <v>62</v>
      </c>
      <c r="V77" s="66"/>
      <c r="W77" s="249"/>
      <c r="X77" s="38"/>
      <c r="Y77" s="634" t="str">
        <f t="shared" si="110"/>
        <v>-</v>
      </c>
      <c r="Z77" s="70" t="str">
        <f t="shared" ref="Z77:AE77" si="144">IF(Y77="X","X",IF($AH77=Z$4,"X","-"))</f>
        <v>-</v>
      </c>
      <c r="AA77" s="70" t="str">
        <f t="shared" si="144"/>
        <v>-</v>
      </c>
      <c r="AB77" s="70" t="str">
        <f t="shared" si="144"/>
        <v>-</v>
      </c>
      <c r="AC77" s="70" t="str">
        <f t="shared" si="144"/>
        <v>-</v>
      </c>
      <c r="AD77" s="70" t="str">
        <f t="shared" si="144"/>
        <v>-</v>
      </c>
      <c r="AE77" s="635" t="str">
        <f t="shared" si="144"/>
        <v>X</v>
      </c>
      <c r="AF77" s="38"/>
      <c r="AG77" s="70" t="s">
        <v>47</v>
      </c>
      <c r="AH77" s="70" t="s">
        <v>47</v>
      </c>
      <c r="AI77" s="38"/>
      <c r="AJ77" s="13" t="str">
        <f t="shared" si="112"/>
        <v>/rsm:CrossIndustryInvoice/rsm:SupplyChainTradeTransaction/ram:IncludedSupplyChainTradeLineItem/ram:SpecifiedTradeProduct/ram:IncludedReferencedProduct</v>
      </c>
      <c r="AK77" s="13" t="str">
        <f t="shared" si="113"/>
        <v>/ram:Name</v>
      </c>
      <c r="AL77" s="14">
        <f>COUNTIFS(R$4:R77,AJ77)</f>
        <v>1</v>
      </c>
      <c r="AM77" s="59"/>
      <c r="AN77" s="121" t="str">
        <f t="shared" si="120"/>
        <v>SCT_LINE</v>
      </c>
      <c r="AO77" s="61" t="str">
        <f t="shared" si="114"/>
        <v>BT-X-18</v>
      </c>
      <c r="AP77" s="282" t="str">
        <f t="shared" si="121"/>
        <v/>
      </c>
      <c r="AQ77" s="62">
        <f t="shared" si="115"/>
        <v>5</v>
      </c>
      <c r="AR77" s="62" t="str">
        <f t="shared" si="116"/>
        <v>1..1</v>
      </c>
      <c r="AS77" s="64" t="s">
        <v>18195</v>
      </c>
      <c r="AT77" s="64"/>
      <c r="AU77" s="65"/>
      <c r="AV77" s="65"/>
      <c r="AW77" s="65"/>
      <c r="AX77" s="64"/>
      <c r="AY77" s="66" t="str">
        <f t="shared" si="137"/>
        <v>1..1</v>
      </c>
      <c r="AZ77" s="66" t="str">
        <f t="shared" si="139"/>
        <v>1..1</v>
      </c>
      <c r="BA77" s="6" t="str">
        <f t="shared" si="77"/>
        <v>/rsm:CrossIndustryInvoice
/rsm:SupplyChainTradeTransaction
/ram:IncludedSupplyChainTradeLineItem
/ram:SpecifiedTradeProduct
/ram:IncludedReferencedProduct
/ram:Name</v>
      </c>
      <c r="BB77" s="67" t="str">
        <f t="shared" si="78"/>
        <v>/rsm:CrossIndustryInvoice/rsm:SupplyChainTradeTransaction/ram:IncludedSupplyChainTradeLineItem/ram:SpecifiedTradeProduct/ram:IncludedReferencedProduct/ram:Name</v>
      </c>
      <c r="BC77" s="147" t="str">
        <f t="shared" si="122"/>
        <v>T</v>
      </c>
      <c r="BD77" s="148" t="str">
        <f t="shared" si="123"/>
        <v>E</v>
      </c>
      <c r="BE77" s="62" t="str">
        <f t="shared" si="124"/>
        <v>0..n</v>
      </c>
      <c r="BF77" s="66" t="str">
        <f t="shared" si="125"/>
        <v/>
      </c>
      <c r="BG77" s="249" t="str">
        <f t="shared" si="126"/>
        <v/>
      </c>
      <c r="BH77" s="7"/>
      <c r="BI77" s="634" t="str">
        <f t="shared" si="127"/>
        <v>-</v>
      </c>
      <c r="BJ77" s="70" t="str">
        <f t="shared" si="128"/>
        <v>-</v>
      </c>
      <c r="BK77" s="70" t="str">
        <f t="shared" si="129"/>
        <v>-</v>
      </c>
      <c r="BL77" s="70" t="str">
        <f t="shared" si="130"/>
        <v>-</v>
      </c>
      <c r="BM77" s="70" t="str">
        <f t="shared" si="131"/>
        <v>-</v>
      </c>
      <c r="BN77" s="70" t="str">
        <f t="shared" si="132"/>
        <v>-</v>
      </c>
      <c r="BO77" s="635" t="str">
        <f t="shared" si="133"/>
        <v>X</v>
      </c>
      <c r="BP77" s="7"/>
      <c r="BQ77" s="70" t="str">
        <f t="shared" si="134"/>
        <v>EXTENDED</v>
      </c>
      <c r="BR77" s="70" t="str">
        <f t="shared" si="135"/>
        <v>EXTENDED</v>
      </c>
      <c r="BS77" s="15"/>
      <c r="BT77" s="57" t="s">
        <v>18642</v>
      </c>
    </row>
    <row r="78" spans="1:72" ht="105" x14ac:dyDescent="0.2">
      <c r="A78" s="45" t="str">
        <f t="shared" si="117"/>
        <v>YES</v>
      </c>
      <c r="B78" s="45"/>
      <c r="C78" s="45"/>
      <c r="D78" s="121" t="s">
        <v>236</v>
      </c>
      <c r="E78" s="61" t="s">
        <v>5166</v>
      </c>
      <c r="F78" s="282"/>
      <c r="G78" s="62">
        <f t="shared" si="106"/>
        <v>5</v>
      </c>
      <c r="H78" s="62" t="s">
        <v>42</v>
      </c>
      <c r="I78" s="64" t="s">
        <v>17197</v>
      </c>
      <c r="J78" s="64"/>
      <c r="K78" s="65"/>
      <c r="L78" s="65"/>
      <c r="M78" s="65"/>
      <c r="N78" s="64" t="s">
        <v>70</v>
      </c>
      <c r="O78" s="66" t="s">
        <v>42</v>
      </c>
      <c r="P78" s="66" t="str">
        <f t="shared" si="23"/>
        <v>0..1</v>
      </c>
      <c r="Q78" s="6" t="s">
        <v>515</v>
      </c>
      <c r="R78" s="67" t="s">
        <v>516</v>
      </c>
      <c r="S78" s="147" t="s">
        <v>73</v>
      </c>
      <c r="T78" s="148" t="str">
        <f t="shared" si="118"/>
        <v>E</v>
      </c>
      <c r="U78" s="62" t="s">
        <v>62</v>
      </c>
      <c r="V78" s="66"/>
      <c r="W78" s="249"/>
      <c r="X78" s="38"/>
      <c r="Y78" s="634" t="str">
        <f t="shared" si="110"/>
        <v>-</v>
      </c>
      <c r="Z78" s="70" t="str">
        <f t="shared" ref="Z78:AE78" si="145">IF(Y78="X","X",IF($AH78=Z$4,"X","-"))</f>
        <v>-</v>
      </c>
      <c r="AA78" s="70" t="str">
        <f t="shared" si="145"/>
        <v>-</v>
      </c>
      <c r="AB78" s="70" t="str">
        <f t="shared" si="145"/>
        <v>-</v>
      </c>
      <c r="AC78" s="70" t="str">
        <f t="shared" si="145"/>
        <v>-</v>
      </c>
      <c r="AD78" s="70" t="str">
        <f t="shared" si="145"/>
        <v>-</v>
      </c>
      <c r="AE78" s="635" t="str">
        <f t="shared" si="145"/>
        <v>X</v>
      </c>
      <c r="AF78" s="38"/>
      <c r="AG78" s="70" t="s">
        <v>47</v>
      </c>
      <c r="AH78" s="70" t="s">
        <v>47</v>
      </c>
      <c r="AI78" s="38"/>
      <c r="AJ78" s="13" t="str">
        <f t="shared" si="112"/>
        <v>/rsm:CrossIndustryInvoice/rsm:SupplyChainTradeTransaction/ram:IncludedSupplyChainTradeLineItem/ram:SpecifiedTradeProduct/ram:IncludedReferencedProduct</v>
      </c>
      <c r="AK78" s="13" t="str">
        <f t="shared" si="113"/>
        <v>/ram:Description</v>
      </c>
      <c r="AL78" s="14">
        <f>COUNTIFS(R$4:R78,AJ78)</f>
        <v>1</v>
      </c>
      <c r="AM78" s="59"/>
      <c r="AN78" s="121" t="str">
        <f t="shared" si="120"/>
        <v>SCT_LINE</v>
      </c>
      <c r="AO78" s="61" t="str">
        <f t="shared" si="114"/>
        <v>BT-X-19</v>
      </c>
      <c r="AP78" s="282" t="str">
        <f t="shared" si="121"/>
        <v/>
      </c>
      <c r="AQ78" s="62">
        <f t="shared" si="115"/>
        <v>5</v>
      </c>
      <c r="AR78" s="62" t="str">
        <f t="shared" si="116"/>
        <v>0..1</v>
      </c>
      <c r="AS78" s="64" t="s">
        <v>18196</v>
      </c>
      <c r="AT78" s="64" t="s">
        <v>371</v>
      </c>
      <c r="AU78" s="65" t="s">
        <v>372</v>
      </c>
      <c r="AV78" s="65"/>
      <c r="AW78" s="65"/>
      <c r="AX78" s="64"/>
      <c r="AY78" s="66" t="str">
        <f t="shared" si="137"/>
        <v>0..1</v>
      </c>
      <c r="AZ78" s="66" t="str">
        <f t="shared" si="139"/>
        <v>0..1</v>
      </c>
      <c r="BA78" s="6" t="str">
        <f t="shared" si="77"/>
        <v>/rsm:CrossIndustryInvoice
/rsm:SupplyChainTradeTransaction
/ram:IncludedSupplyChainTradeLineItem
/ram:SpecifiedTradeProduct
/ram:IncludedReferencedProduct
/ram:Description</v>
      </c>
      <c r="BB78" s="67" t="str">
        <f t="shared" si="78"/>
        <v>/rsm:CrossIndustryInvoice/rsm:SupplyChainTradeTransaction/ram:IncludedSupplyChainTradeLineItem/ram:SpecifiedTradeProduct/ram:IncludedReferencedProduct/ram:Description</v>
      </c>
      <c r="BC78" s="147" t="str">
        <f t="shared" si="122"/>
        <v>T</v>
      </c>
      <c r="BD78" s="148" t="str">
        <f t="shared" si="123"/>
        <v>E</v>
      </c>
      <c r="BE78" s="62" t="str">
        <f t="shared" si="124"/>
        <v>0..n</v>
      </c>
      <c r="BF78" s="66" t="str">
        <f t="shared" si="125"/>
        <v/>
      </c>
      <c r="BG78" s="249" t="str">
        <f t="shared" si="126"/>
        <v/>
      </c>
      <c r="BH78" s="7"/>
      <c r="BI78" s="634" t="str">
        <f t="shared" si="127"/>
        <v>-</v>
      </c>
      <c r="BJ78" s="70" t="str">
        <f t="shared" si="128"/>
        <v>-</v>
      </c>
      <c r="BK78" s="70" t="str">
        <f t="shared" si="129"/>
        <v>-</v>
      </c>
      <c r="BL78" s="70" t="str">
        <f t="shared" si="130"/>
        <v>-</v>
      </c>
      <c r="BM78" s="70" t="str">
        <f t="shared" si="131"/>
        <v>-</v>
      </c>
      <c r="BN78" s="70" t="str">
        <f t="shared" si="132"/>
        <v>-</v>
      </c>
      <c r="BO78" s="635" t="str">
        <f t="shared" si="133"/>
        <v>X</v>
      </c>
      <c r="BP78" s="7"/>
      <c r="BQ78" s="70" t="str">
        <f t="shared" si="134"/>
        <v>EXTENDED</v>
      </c>
      <c r="BR78" s="70" t="str">
        <f t="shared" si="135"/>
        <v>EXTENDED</v>
      </c>
      <c r="BS78" s="15"/>
      <c r="BT78" s="57" t="s">
        <v>18642</v>
      </c>
    </row>
    <row r="79" spans="1:72" ht="105" x14ac:dyDescent="0.2">
      <c r="A79" s="45" t="str">
        <f t="shared" si="117"/>
        <v>YES</v>
      </c>
      <c r="B79" s="45"/>
      <c r="C79" s="45"/>
      <c r="D79" s="121" t="s">
        <v>236</v>
      </c>
      <c r="E79" s="61" t="s">
        <v>5167</v>
      </c>
      <c r="F79" s="282"/>
      <c r="G79" s="62">
        <f t="shared" si="106"/>
        <v>5</v>
      </c>
      <c r="H79" s="62" t="s">
        <v>42</v>
      </c>
      <c r="I79" s="64" t="s">
        <v>17198</v>
      </c>
      <c r="J79" s="64"/>
      <c r="K79" s="65"/>
      <c r="L79" s="65"/>
      <c r="M79" s="65"/>
      <c r="N79" s="64" t="s">
        <v>680</v>
      </c>
      <c r="O79" s="66" t="s">
        <v>42</v>
      </c>
      <c r="P79" s="66" t="str">
        <f t="shared" si="23"/>
        <v>0..1</v>
      </c>
      <c r="Q79" s="6" t="s">
        <v>518</v>
      </c>
      <c r="R79" s="67" t="s">
        <v>519</v>
      </c>
      <c r="S79" s="66" t="s">
        <v>520</v>
      </c>
      <c r="T79" s="68" t="str">
        <f t="shared" si="118"/>
        <v>E</v>
      </c>
      <c r="U79" s="62" t="s">
        <v>62</v>
      </c>
      <c r="V79" s="66"/>
      <c r="W79" s="249"/>
      <c r="X79" s="38"/>
      <c r="Y79" s="634" t="str">
        <f t="shared" si="110"/>
        <v>-</v>
      </c>
      <c r="Z79" s="70" t="str">
        <f t="shared" ref="Z79:AE79" si="146">IF(Y79="X","X",IF($AH79=Z$4,"X","-"))</f>
        <v>-</v>
      </c>
      <c r="AA79" s="70" t="str">
        <f t="shared" si="146"/>
        <v>-</v>
      </c>
      <c r="AB79" s="70" t="str">
        <f t="shared" si="146"/>
        <v>-</v>
      </c>
      <c r="AC79" s="70" t="str">
        <f t="shared" si="146"/>
        <v>-</v>
      </c>
      <c r="AD79" s="70" t="str">
        <f t="shared" si="146"/>
        <v>-</v>
      </c>
      <c r="AE79" s="635" t="str">
        <f t="shared" si="146"/>
        <v>X</v>
      </c>
      <c r="AF79" s="38"/>
      <c r="AG79" s="70" t="s">
        <v>47</v>
      </c>
      <c r="AH79" s="70" t="s">
        <v>47</v>
      </c>
      <c r="AI79" s="38"/>
      <c r="AJ79" s="13" t="str">
        <f t="shared" si="112"/>
        <v>/rsm:CrossIndustryInvoice/rsm:SupplyChainTradeTransaction/ram:IncludedSupplyChainTradeLineItem/ram:SpecifiedTradeProduct/ram:IncludedReferencedProduct</v>
      </c>
      <c r="AK79" s="13" t="str">
        <f t="shared" si="113"/>
        <v>/ram:UnitQuantity</v>
      </c>
      <c r="AL79" s="14">
        <f>COUNTIFS(R$4:R79,AJ79)</f>
        <v>1</v>
      </c>
      <c r="AM79" s="59"/>
      <c r="AN79" s="121" t="str">
        <f t="shared" si="120"/>
        <v>SCT_LINE</v>
      </c>
      <c r="AO79" s="61" t="str">
        <f t="shared" si="114"/>
        <v>BT-X-20</v>
      </c>
      <c r="AP79" s="282" t="str">
        <f t="shared" si="121"/>
        <v/>
      </c>
      <c r="AQ79" s="62">
        <f t="shared" si="115"/>
        <v>5</v>
      </c>
      <c r="AR79" s="62" t="str">
        <f t="shared" si="116"/>
        <v>0..1</v>
      </c>
      <c r="AS79" s="64" t="s">
        <v>18197</v>
      </c>
      <c r="AT79" s="64"/>
      <c r="AU79" s="65"/>
      <c r="AV79" s="65"/>
      <c r="AW79" s="65"/>
      <c r="AX79" s="64"/>
      <c r="AY79" s="66" t="str">
        <f t="shared" si="137"/>
        <v>0..1</v>
      </c>
      <c r="AZ79" s="66" t="str">
        <f t="shared" si="139"/>
        <v>0..1</v>
      </c>
      <c r="BA79" s="6" t="str">
        <f t="shared" si="77"/>
        <v>/rsm:CrossIndustryInvoice
/rsm:SupplyChainTradeTransaction
/ram:IncludedSupplyChainTradeLineItem
/ram:SpecifiedTradeProduct
/ram:IncludedReferencedProduct
/ram:UnitQuantity</v>
      </c>
      <c r="BB79" s="67" t="str">
        <f t="shared" si="78"/>
        <v>/rsm:CrossIndustryInvoice/rsm:SupplyChainTradeTransaction/ram:IncludedSupplyChainTradeLineItem/ram:SpecifiedTradeProduct/ram:IncludedReferencedProduct/ram:UnitQuantity</v>
      </c>
      <c r="BC79" s="66" t="str">
        <f t="shared" si="122"/>
        <v>Q</v>
      </c>
      <c r="BD79" s="68" t="str">
        <f t="shared" si="123"/>
        <v>E</v>
      </c>
      <c r="BE79" s="62" t="str">
        <f t="shared" si="124"/>
        <v>0..n</v>
      </c>
      <c r="BF79" s="66" t="str">
        <f t="shared" si="125"/>
        <v/>
      </c>
      <c r="BG79" s="249" t="str">
        <f t="shared" si="126"/>
        <v/>
      </c>
      <c r="BH79" s="7"/>
      <c r="BI79" s="634" t="str">
        <f t="shared" si="127"/>
        <v>-</v>
      </c>
      <c r="BJ79" s="70" t="str">
        <f t="shared" si="128"/>
        <v>-</v>
      </c>
      <c r="BK79" s="70" t="str">
        <f t="shared" si="129"/>
        <v>-</v>
      </c>
      <c r="BL79" s="70" t="str">
        <f t="shared" si="130"/>
        <v>-</v>
      </c>
      <c r="BM79" s="70" t="str">
        <f t="shared" si="131"/>
        <v>-</v>
      </c>
      <c r="BN79" s="70" t="str">
        <f t="shared" si="132"/>
        <v>-</v>
      </c>
      <c r="BO79" s="635" t="str">
        <f t="shared" si="133"/>
        <v>X</v>
      </c>
      <c r="BP79" s="7"/>
      <c r="BQ79" s="70" t="str">
        <f t="shared" si="134"/>
        <v>EXTENDED</v>
      </c>
      <c r="BR79" s="70" t="str">
        <f t="shared" si="135"/>
        <v>EXTENDED</v>
      </c>
      <c r="BS79" s="15"/>
      <c r="BT79" s="57" t="s">
        <v>18642</v>
      </c>
    </row>
    <row r="80" spans="1:72" ht="120" x14ac:dyDescent="0.2">
      <c r="A80" s="45" t="str">
        <f t="shared" si="117"/>
        <v>YES</v>
      </c>
      <c r="B80" s="45"/>
      <c r="C80" s="45"/>
      <c r="D80" s="121" t="s">
        <v>236</v>
      </c>
      <c r="E80" s="61" t="s">
        <v>5168</v>
      </c>
      <c r="F80" s="282"/>
      <c r="G80" s="62">
        <f t="shared" si="106"/>
        <v>6</v>
      </c>
      <c r="H80" s="62" t="s">
        <v>32</v>
      </c>
      <c r="I80" s="64" t="s">
        <v>17102</v>
      </c>
      <c r="J80" s="64"/>
      <c r="K80" s="65"/>
      <c r="L80" s="65"/>
      <c r="M80" s="65"/>
      <c r="N80" s="64" t="s">
        <v>128</v>
      </c>
      <c r="O80" s="66" t="s">
        <v>32</v>
      </c>
      <c r="P80" s="66" t="str">
        <f t="shared" si="23"/>
        <v>1..1</v>
      </c>
      <c r="Q80" s="6" t="s">
        <v>523</v>
      </c>
      <c r="R80" s="67" t="s">
        <v>524</v>
      </c>
      <c r="S80" s="66" t="s">
        <v>131</v>
      </c>
      <c r="T80" s="68" t="str">
        <f t="shared" si="118"/>
        <v>A</v>
      </c>
      <c r="U80" s="62" t="s">
        <v>42</v>
      </c>
      <c r="V80" s="66"/>
      <c r="W80" s="249"/>
      <c r="X80" s="38"/>
      <c r="Y80" s="634" t="str">
        <f t="shared" si="110"/>
        <v>-</v>
      </c>
      <c r="Z80" s="70" t="str">
        <f t="shared" ref="Z80:AE80" si="147">IF(Y80="X","X",IF($AH80=Z$4,"X","-"))</f>
        <v>-</v>
      </c>
      <c r="AA80" s="70" t="str">
        <f t="shared" si="147"/>
        <v>-</v>
      </c>
      <c r="AB80" s="70" t="str">
        <f t="shared" si="147"/>
        <v>-</v>
      </c>
      <c r="AC80" s="70" t="str">
        <f t="shared" si="147"/>
        <v>-</v>
      </c>
      <c r="AD80" s="70" t="str">
        <f t="shared" si="147"/>
        <v>-</v>
      </c>
      <c r="AE80" s="635" t="str">
        <f t="shared" si="147"/>
        <v>X</v>
      </c>
      <c r="AF80" s="38"/>
      <c r="AG80" s="70" t="s">
        <v>47</v>
      </c>
      <c r="AH80" s="70" t="s">
        <v>47</v>
      </c>
      <c r="AI80" s="38"/>
      <c r="AJ80" s="13" t="str">
        <f t="shared" si="112"/>
        <v>/rsm:CrossIndustryInvoice/rsm:SupplyChainTradeTransaction/ram:IncludedSupplyChainTradeLineItem/ram:SpecifiedTradeProduct/ram:IncludedReferencedProduct/ram:UnitQuantity</v>
      </c>
      <c r="AK80" s="13" t="str">
        <f t="shared" si="113"/>
        <v>/@unitCode</v>
      </c>
      <c r="AL80" s="14">
        <f>COUNTIFS(R$4:R80,AJ80)</f>
        <v>1</v>
      </c>
      <c r="AM80" s="59"/>
      <c r="AN80" s="121" t="str">
        <f t="shared" si="120"/>
        <v>SCT_LINE</v>
      </c>
      <c r="AO80" s="61" t="str">
        <f t="shared" si="114"/>
        <v>BT-X-20-1</v>
      </c>
      <c r="AP80" s="282" t="str">
        <f t="shared" si="121"/>
        <v/>
      </c>
      <c r="AQ80" s="62">
        <f t="shared" si="115"/>
        <v>6</v>
      </c>
      <c r="AR80" s="62" t="str">
        <f t="shared" si="116"/>
        <v>1..1</v>
      </c>
      <c r="AS80" s="64" t="s">
        <v>415</v>
      </c>
      <c r="AT80" s="64"/>
      <c r="AU80" s="65"/>
      <c r="AV80" s="65"/>
      <c r="AW80" s="65"/>
      <c r="AX80" s="64" t="s">
        <v>128</v>
      </c>
      <c r="AY80" s="66" t="str">
        <f t="shared" si="137"/>
        <v>1..1</v>
      </c>
      <c r="AZ80" s="66" t="str">
        <f t="shared" si="139"/>
        <v>1..1</v>
      </c>
      <c r="BA80" s="6" t="str">
        <f t="shared" si="77"/>
        <v>/rsm:CrossIndustryInvoice
/rsm:SupplyChainTradeTransaction
/ram:IncludedSupplyChainTradeLineItem
/ram:SpecifiedTradeProduct
/ram:IncludedReferencedProduct
/ram:UnitQuantity
/@unitCode</v>
      </c>
      <c r="BB80" s="67" t="str">
        <f t="shared" si="78"/>
        <v>/rsm:CrossIndustryInvoice/rsm:SupplyChainTradeTransaction/ram:IncludedSupplyChainTradeLineItem/ram:SpecifiedTradeProduct/ram:IncludedReferencedProduct/ram:UnitQuantity/@unitCode</v>
      </c>
      <c r="BC80" s="66" t="str">
        <f t="shared" si="122"/>
        <v>C</v>
      </c>
      <c r="BD80" s="68" t="str">
        <f t="shared" si="123"/>
        <v>A</v>
      </c>
      <c r="BE80" s="62" t="str">
        <f t="shared" si="124"/>
        <v>0..1</v>
      </c>
      <c r="BF80" s="66" t="str">
        <f t="shared" si="125"/>
        <v/>
      </c>
      <c r="BG80" s="249" t="str">
        <f t="shared" si="126"/>
        <v/>
      </c>
      <c r="BH80" s="7"/>
      <c r="BI80" s="634" t="str">
        <f t="shared" si="127"/>
        <v>-</v>
      </c>
      <c r="BJ80" s="70" t="str">
        <f t="shared" si="128"/>
        <v>-</v>
      </c>
      <c r="BK80" s="70" t="str">
        <f t="shared" si="129"/>
        <v>-</v>
      </c>
      <c r="BL80" s="70" t="str">
        <f t="shared" si="130"/>
        <v>-</v>
      </c>
      <c r="BM80" s="70" t="str">
        <f t="shared" si="131"/>
        <v>-</v>
      </c>
      <c r="BN80" s="70" t="str">
        <f t="shared" si="132"/>
        <v>-</v>
      </c>
      <c r="BO80" s="635" t="str">
        <f t="shared" si="133"/>
        <v>X</v>
      </c>
      <c r="BP80" s="7"/>
      <c r="BQ80" s="70" t="str">
        <f t="shared" si="134"/>
        <v>EXTENDED</v>
      </c>
      <c r="BR80" s="70" t="str">
        <f t="shared" si="135"/>
        <v>EXTENDED</v>
      </c>
      <c r="BS80" s="15"/>
      <c r="BT80" s="57" t="s">
        <v>18642</v>
      </c>
    </row>
    <row r="81" spans="1:72" customFormat="1" ht="96" x14ac:dyDescent="0.2">
      <c r="A81" s="45" t="str">
        <f t="shared" si="117"/>
        <v>NO</v>
      </c>
      <c r="B81" s="45"/>
      <c r="C81" s="45"/>
      <c r="D81" s="149" t="s">
        <v>525</v>
      </c>
      <c r="E81" s="109" t="s">
        <v>526</v>
      </c>
      <c r="F81" s="292" t="s">
        <v>526</v>
      </c>
      <c r="G81" s="110">
        <f t="shared" si="106"/>
        <v>3</v>
      </c>
      <c r="H81" s="110" t="s">
        <v>32</v>
      </c>
      <c r="I81" s="111" t="s">
        <v>527</v>
      </c>
      <c r="J81" s="112" t="s">
        <v>528</v>
      </c>
      <c r="K81" s="113"/>
      <c r="L81" s="113"/>
      <c r="M81" s="113" t="s">
        <v>35</v>
      </c>
      <c r="N81" s="112"/>
      <c r="O81" s="110" t="s">
        <v>32</v>
      </c>
      <c r="P81" s="110" t="str">
        <f t="shared" si="23"/>
        <v>1..1</v>
      </c>
      <c r="Q81" s="114" t="s">
        <v>529</v>
      </c>
      <c r="R81" s="115" t="s">
        <v>530</v>
      </c>
      <c r="S81" s="110" t="s">
        <v>35</v>
      </c>
      <c r="T81" s="116" t="str">
        <f t="shared" si="118"/>
        <v>G</v>
      </c>
      <c r="U81" s="110" t="s">
        <v>42</v>
      </c>
      <c r="V81" s="110" t="s">
        <v>531</v>
      </c>
      <c r="W81" s="674" t="s">
        <v>35</v>
      </c>
      <c r="X81" s="38"/>
      <c r="Y81" s="644" t="str">
        <f t="shared" si="110"/>
        <v>-</v>
      </c>
      <c r="Z81" s="116" t="str">
        <f t="shared" ref="Z81:AE81" si="148">IF(Y81="X","X",IF($AH81=Z$4,"X","-"))</f>
        <v>-</v>
      </c>
      <c r="AA81" s="116" t="str">
        <f t="shared" si="148"/>
        <v>X</v>
      </c>
      <c r="AB81" s="116" t="str">
        <f t="shared" si="148"/>
        <v>X</v>
      </c>
      <c r="AC81" s="116" t="str">
        <f t="shared" si="148"/>
        <v>X</v>
      </c>
      <c r="AD81" s="116" t="str">
        <f t="shared" si="148"/>
        <v>X</v>
      </c>
      <c r="AE81" s="645" t="str">
        <f t="shared" si="148"/>
        <v>X</v>
      </c>
      <c r="AF81" s="38"/>
      <c r="AG81" s="116" t="s">
        <v>244</v>
      </c>
      <c r="AH81" s="116" t="s">
        <v>244</v>
      </c>
      <c r="AI81" s="38"/>
      <c r="AJ81" s="13" t="str">
        <f t="shared" si="112"/>
        <v>/rsm:CrossIndustryInvoice/rsm:SupplyChainTradeTransaction/ram:IncludedSupplyChainTradeLineItem</v>
      </c>
      <c r="AK81" s="13" t="str">
        <f t="shared" si="113"/>
        <v>/ram:SpecifiedLineTradeAgreement</v>
      </c>
      <c r="AL81" s="14">
        <f>COUNTIFS(R$4:R81,AJ81)</f>
        <v>1</v>
      </c>
      <c r="AM81" s="59"/>
      <c r="AN81" s="149" t="str">
        <f t="shared" si="120"/>
        <v>SCT_LINE_TA</v>
      </c>
      <c r="AO81" s="109" t="str">
        <f t="shared" si="114"/>
        <v>BG-29</v>
      </c>
      <c r="AP81" s="292" t="str">
        <f t="shared" si="121"/>
        <v>BG-29</v>
      </c>
      <c r="AQ81" s="110">
        <f t="shared" si="115"/>
        <v>3</v>
      </c>
      <c r="AR81" s="110" t="str">
        <f t="shared" si="116"/>
        <v>1..1</v>
      </c>
      <c r="AS81" s="111" t="s">
        <v>527</v>
      </c>
      <c r="AT81" s="112" t="s">
        <v>532</v>
      </c>
      <c r="AU81" s="113"/>
      <c r="AV81" s="113"/>
      <c r="AW81" s="113" t="s">
        <v>35</v>
      </c>
      <c r="AX81" s="112"/>
      <c r="AY81" s="110" t="str">
        <f t="shared" si="137"/>
        <v>1..1</v>
      </c>
      <c r="AZ81" s="110" t="str">
        <f t="shared" si="139"/>
        <v>1..1</v>
      </c>
      <c r="BA81" s="114" t="str">
        <f t="shared" si="77"/>
        <v>/rsm:CrossIndustryInvoice
/rsm:SupplyChainTradeTransaction
/ram:IncludedSupplyChainTradeLineItem
/ram:SpecifiedLineTradeAgreement</v>
      </c>
      <c r="BB81" s="115" t="str">
        <f t="shared" si="78"/>
        <v>/rsm:CrossIndustryInvoice/rsm:SupplyChainTradeTransaction/ram:IncludedSupplyChainTradeLineItem/ram:SpecifiedLineTradeAgreement</v>
      </c>
      <c r="BC81" s="110" t="str">
        <f t="shared" si="122"/>
        <v/>
      </c>
      <c r="BD81" s="116" t="str">
        <f t="shared" si="123"/>
        <v>G</v>
      </c>
      <c r="BE81" s="110" t="str">
        <f t="shared" si="124"/>
        <v>0..1</v>
      </c>
      <c r="BF81" s="110" t="str">
        <f t="shared" si="125"/>
        <v>STR-3</v>
      </c>
      <c r="BG81" s="674" t="str">
        <f t="shared" si="126"/>
        <v/>
      </c>
      <c r="BH81" s="7"/>
      <c r="BI81" s="644" t="str">
        <f t="shared" si="127"/>
        <v>-</v>
      </c>
      <c r="BJ81" s="116" t="str">
        <f t="shared" si="128"/>
        <v>-</v>
      </c>
      <c r="BK81" s="116" t="str">
        <f t="shared" si="129"/>
        <v>X</v>
      </c>
      <c r="BL81" s="116" t="str">
        <f t="shared" si="130"/>
        <v>X</v>
      </c>
      <c r="BM81" s="116" t="str">
        <f t="shared" si="131"/>
        <v>X</v>
      </c>
      <c r="BN81" s="116" t="str">
        <f t="shared" si="132"/>
        <v>X</v>
      </c>
      <c r="BO81" s="645" t="str">
        <f t="shared" si="133"/>
        <v>X</v>
      </c>
      <c r="BP81" s="7"/>
      <c r="BQ81" s="116" t="str">
        <f t="shared" si="134"/>
        <v>BASIC</v>
      </c>
      <c r="BR81" s="116" t="str">
        <f t="shared" si="135"/>
        <v>BASIC</v>
      </c>
      <c r="BS81" s="15"/>
      <c r="BT81" s="57" t="s">
        <v>18642</v>
      </c>
    </row>
    <row r="82" spans="1:72" customFormat="1" ht="96" x14ac:dyDescent="0.2">
      <c r="A82" s="45" t="str">
        <f t="shared" si="117"/>
        <v>NO</v>
      </c>
      <c r="B82" s="342" t="s">
        <v>4885</v>
      </c>
      <c r="C82" s="742"/>
      <c r="D82" s="149" t="s">
        <v>525</v>
      </c>
      <c r="E82" s="61" t="s">
        <v>17419</v>
      </c>
      <c r="F82" s="282" t="s">
        <v>4910</v>
      </c>
      <c r="G82" s="62">
        <f t="shared" si="106"/>
        <v>4</v>
      </c>
      <c r="H82" s="62" t="s">
        <v>42</v>
      </c>
      <c r="I82" s="125" t="s">
        <v>4902</v>
      </c>
      <c r="J82" s="125"/>
      <c r="K82" s="126"/>
      <c r="L82" s="126"/>
      <c r="M82" s="126"/>
      <c r="N82" s="125"/>
      <c r="O82" s="124" t="s">
        <v>42</v>
      </c>
      <c r="P82" s="124" t="str">
        <f t="shared" ref="P82:P84" si="149">O82</f>
        <v>0..1</v>
      </c>
      <c r="Q82" s="142" t="s">
        <v>4908</v>
      </c>
      <c r="R82" s="143" t="s">
        <v>4903</v>
      </c>
      <c r="S82" s="124"/>
      <c r="T82" s="129" t="str">
        <f t="shared" si="118"/>
        <v>EG</v>
      </c>
      <c r="U82" s="124" t="s">
        <v>42</v>
      </c>
      <c r="V82" s="124"/>
      <c r="W82" s="675"/>
      <c r="X82" s="38"/>
      <c r="Y82" s="634" t="str">
        <f t="shared" si="110"/>
        <v>-</v>
      </c>
      <c r="Z82" s="70" t="str">
        <f t="shared" ref="Z82:AE82" si="150">IF(Y82="X","X",IF($AH82=Z$4,"X","-"))</f>
        <v>-</v>
      </c>
      <c r="AA82" s="70" t="str">
        <f t="shared" si="150"/>
        <v>-</v>
      </c>
      <c r="AB82" s="70" t="str">
        <f t="shared" si="150"/>
        <v>-</v>
      </c>
      <c r="AC82" s="70" t="str">
        <f t="shared" si="150"/>
        <v>X</v>
      </c>
      <c r="AD82" s="70" t="str">
        <f t="shared" si="150"/>
        <v>X</v>
      </c>
      <c r="AE82" s="635" t="str">
        <f t="shared" si="150"/>
        <v>X</v>
      </c>
      <c r="AF82" s="38"/>
      <c r="AG82" s="70" t="s">
        <v>47</v>
      </c>
      <c r="AH82" s="70" t="s">
        <v>5901</v>
      </c>
      <c r="AI82" s="38"/>
      <c r="AJ82" s="13" t="str">
        <f t="shared" si="112"/>
        <v>/rsm:CrossIndustryInvoice/rsm:SupplyChainTradeTransaction/ram:IncludedSupplyChainTradeLineItem/ram:SpecifiedLineTradeAgreement</v>
      </c>
      <c r="AK82" s="13" t="str">
        <f t="shared" si="113"/>
        <v>/ram:SellerOrderReferencedDocument</v>
      </c>
      <c r="AL82" s="14">
        <f>COUNTIFS(R$4:R82,AJ82)</f>
        <v>1</v>
      </c>
      <c r="AM82" s="59"/>
      <c r="AN82" s="149" t="str">
        <f t="shared" si="120"/>
        <v>SCT_LINE_TA</v>
      </c>
      <c r="AO82" s="61" t="str">
        <f t="shared" si="114"/>
        <v>BG-X-81</v>
      </c>
      <c r="AP82" s="282" t="str">
        <f t="shared" si="121"/>
        <v>EXT-FR-FE-BG-09</v>
      </c>
      <c r="AQ82" s="62">
        <f t="shared" si="115"/>
        <v>4</v>
      </c>
      <c r="AR82" s="62" t="str">
        <f t="shared" si="116"/>
        <v>0..1</v>
      </c>
      <c r="AS82" s="125" t="s">
        <v>4886</v>
      </c>
      <c r="AT82" s="125"/>
      <c r="AU82" s="126"/>
      <c r="AV82" s="126"/>
      <c r="AW82" s="126" t="s">
        <v>35</v>
      </c>
      <c r="AX82" s="125"/>
      <c r="AY82" s="124" t="str">
        <f t="shared" si="137"/>
        <v>0..1</v>
      </c>
      <c r="AZ82" s="124" t="str">
        <f t="shared" si="139"/>
        <v>0..1</v>
      </c>
      <c r="BA82" s="142" t="str">
        <f t="shared" si="77"/>
        <v>/rsm:CrossIndustryInvoice
/rsm:SupplyChainTradeTransaction
/ram:IncludedSupplyChainTradeLineItem
/ram:SpecifiedLineTradeAgreement
/ram:SellerOrderReferencedDocument</v>
      </c>
      <c r="BB82" s="143" t="str">
        <f t="shared" si="78"/>
        <v>/rsm:CrossIndustryInvoice/rsm:SupplyChainTradeTransaction/ram:IncludedSupplyChainTradeLineItem/ram:SpecifiedLineTradeAgreement/ram:SellerOrderReferencedDocument</v>
      </c>
      <c r="BC82" s="124" t="str">
        <f t="shared" si="122"/>
        <v/>
      </c>
      <c r="BD82" s="129" t="str">
        <f t="shared" si="123"/>
        <v>EG</v>
      </c>
      <c r="BE82" s="124" t="str">
        <f t="shared" si="124"/>
        <v>0..1</v>
      </c>
      <c r="BF82" s="124" t="str">
        <f t="shared" si="125"/>
        <v/>
      </c>
      <c r="BG82" s="675" t="str">
        <f t="shared" si="126"/>
        <v/>
      </c>
      <c r="BH82" s="7"/>
      <c r="BI82" s="634" t="str">
        <f t="shared" si="127"/>
        <v>-</v>
      </c>
      <c r="BJ82" s="70" t="str">
        <f t="shared" si="128"/>
        <v>-</v>
      </c>
      <c r="BK82" s="70" t="str">
        <f t="shared" si="129"/>
        <v>-</v>
      </c>
      <c r="BL82" s="70" t="str">
        <f t="shared" si="130"/>
        <v>-</v>
      </c>
      <c r="BM82" s="70" t="str">
        <f t="shared" si="131"/>
        <v>X</v>
      </c>
      <c r="BN82" s="70" t="str">
        <f t="shared" si="132"/>
        <v>X</v>
      </c>
      <c r="BO82" s="635" t="str">
        <f t="shared" si="133"/>
        <v>X</v>
      </c>
      <c r="BP82" s="7"/>
      <c r="BQ82" s="129" t="str">
        <f t="shared" si="134"/>
        <v>EXTENDED</v>
      </c>
      <c r="BR82" s="129" t="str">
        <f t="shared" si="135"/>
        <v>EXTENDED-CTC-FR</v>
      </c>
      <c r="BS82" s="347" t="s">
        <v>17419</v>
      </c>
      <c r="BT82" s="57" t="s">
        <v>18642</v>
      </c>
    </row>
    <row r="83" spans="1:72" customFormat="1" ht="105" x14ac:dyDescent="0.2">
      <c r="A83" s="45" t="str">
        <f t="shared" si="117"/>
        <v>YES</v>
      </c>
      <c r="B83" s="342" t="s">
        <v>4885</v>
      </c>
      <c r="C83" s="742"/>
      <c r="D83" s="139" t="s">
        <v>525</v>
      </c>
      <c r="E83" s="61" t="s">
        <v>17004</v>
      </c>
      <c r="F83" s="282" t="s">
        <v>4911</v>
      </c>
      <c r="G83" s="62">
        <f t="shared" ref="G83" si="151">LEN(R83)-LEN(SUBSTITUTE(R83,"/",""))-1</f>
        <v>5</v>
      </c>
      <c r="H83" s="62" t="s">
        <v>42</v>
      </c>
      <c r="I83" s="64" t="s">
        <v>4890</v>
      </c>
      <c r="J83" s="64" t="s">
        <v>4893</v>
      </c>
      <c r="K83" s="65" t="s">
        <v>17199</v>
      </c>
      <c r="L83" s="65"/>
      <c r="M83" s="65"/>
      <c r="N83" s="64" t="s">
        <v>17106</v>
      </c>
      <c r="O83" s="66" t="s">
        <v>42</v>
      </c>
      <c r="P83" s="66" t="str">
        <f t="shared" si="149"/>
        <v>0..1</v>
      </c>
      <c r="Q83" s="6" t="s">
        <v>4907</v>
      </c>
      <c r="R83" s="67" t="s">
        <v>4904</v>
      </c>
      <c r="S83" s="147" t="s">
        <v>17054</v>
      </c>
      <c r="T83" s="68" t="str">
        <f t="shared" si="118"/>
        <v>E</v>
      </c>
      <c r="U83" s="62" t="s">
        <v>42</v>
      </c>
      <c r="V83" s="66"/>
      <c r="W83" s="249"/>
      <c r="X83" s="38"/>
      <c r="Y83" s="634" t="str">
        <f t="shared" si="110"/>
        <v>-</v>
      </c>
      <c r="Z83" s="70" t="str">
        <f t="shared" ref="Z83:AE83" si="152">IF(Y83="X","X",IF($AH83=Z$4,"X","-"))</f>
        <v>-</v>
      </c>
      <c r="AA83" s="70" t="str">
        <f t="shared" si="152"/>
        <v>-</v>
      </c>
      <c r="AB83" s="70" t="str">
        <f t="shared" si="152"/>
        <v>-</v>
      </c>
      <c r="AC83" s="70" t="str">
        <f t="shared" si="152"/>
        <v>X</v>
      </c>
      <c r="AD83" s="70" t="str">
        <f t="shared" si="152"/>
        <v>X</v>
      </c>
      <c r="AE83" s="635" t="str">
        <f t="shared" si="152"/>
        <v>X</v>
      </c>
      <c r="AF83" s="38"/>
      <c r="AG83" s="70" t="s">
        <v>47</v>
      </c>
      <c r="AH83" s="70" t="s">
        <v>5901</v>
      </c>
      <c r="AI83" s="38"/>
      <c r="AJ83" s="13" t="str">
        <f t="shared" si="112"/>
        <v>/rsm:CrossIndustryInvoice/rsm:SupplyChainTradeTransaction/ram:IncludedSupplyChainTradeLineItem/ram:SpecifiedLineTradeAgreement/ram:SellerOrderReferencedDocument</v>
      </c>
      <c r="AK83" s="13" t="str">
        <f t="shared" si="113"/>
        <v>/ram:IssuerAssignedID</v>
      </c>
      <c r="AL83" s="14">
        <f>COUNTIFS(R$4:R83,AJ83)</f>
        <v>1</v>
      </c>
      <c r="AM83" s="59"/>
      <c r="AN83" s="139" t="str">
        <f t="shared" si="120"/>
        <v>SCT_LINE_TA</v>
      </c>
      <c r="AO83" s="61" t="str">
        <f t="shared" si="114"/>
        <v>BT-X-537</v>
      </c>
      <c r="AP83" s="282" t="str">
        <f t="shared" si="121"/>
        <v>EXT-FR-FE-144</v>
      </c>
      <c r="AQ83" s="62">
        <f t="shared" ref="AQ83" si="153">LEN(BB83)-LEN(SUBSTITUTE(BB83,"/",""))-1</f>
        <v>5</v>
      </c>
      <c r="AR83" s="62" t="str">
        <f t="shared" si="116"/>
        <v>0..1</v>
      </c>
      <c r="AS83" s="64" t="s">
        <v>4887</v>
      </c>
      <c r="AT83" s="64"/>
      <c r="AU83" s="65"/>
      <c r="AV83" s="65"/>
      <c r="AW83" s="65"/>
      <c r="AX83" s="150" t="s">
        <v>555</v>
      </c>
      <c r="AY83" s="66" t="str">
        <f t="shared" si="137"/>
        <v>0..1</v>
      </c>
      <c r="AZ83" s="66" t="str">
        <f t="shared" si="139"/>
        <v>0..1</v>
      </c>
      <c r="BA83" s="6" t="str">
        <f t="shared" si="77"/>
        <v>/rsm:CrossIndustryInvoice
/rsm:SupplyChainTradeTransaction
/ram:IncludedSupplyChainTradeLineItem
/ram:SpecifiedLineTradeAgreement
/ram:SellerOrderReferencedDocument
/ram:IssuerAssignedID</v>
      </c>
      <c r="BB83" s="67" t="str">
        <f t="shared" si="78"/>
        <v>/rsm:CrossIndustryInvoice/rsm:SupplyChainTradeTransaction/ram:IncludedSupplyChainTradeLineItem/ram:SpecifiedLineTradeAgreement/ram:SellerOrderReferencedDocument/ram:IssuerAssignedID</v>
      </c>
      <c r="BC83" s="66" t="str">
        <f t="shared" si="122"/>
        <v>R</v>
      </c>
      <c r="BD83" s="68" t="str">
        <f t="shared" si="123"/>
        <v>E</v>
      </c>
      <c r="BE83" s="62" t="str">
        <f t="shared" si="124"/>
        <v>0..1</v>
      </c>
      <c r="BF83" s="66" t="str">
        <f t="shared" si="125"/>
        <v/>
      </c>
      <c r="BG83" s="249" t="str">
        <f t="shared" si="126"/>
        <v/>
      </c>
      <c r="BH83" s="7"/>
      <c r="BI83" s="634" t="str">
        <f t="shared" si="127"/>
        <v>-</v>
      </c>
      <c r="BJ83" s="70" t="str">
        <f t="shared" si="128"/>
        <v>-</v>
      </c>
      <c r="BK83" s="70" t="str">
        <f t="shared" si="129"/>
        <v>-</v>
      </c>
      <c r="BL83" s="70" t="str">
        <f t="shared" si="130"/>
        <v>-</v>
      </c>
      <c r="BM83" s="70" t="str">
        <f t="shared" si="131"/>
        <v>X</v>
      </c>
      <c r="BN83" s="70" t="str">
        <f t="shared" si="132"/>
        <v>X</v>
      </c>
      <c r="BO83" s="635" t="str">
        <f t="shared" si="133"/>
        <v>X</v>
      </c>
      <c r="BP83" s="7"/>
      <c r="BQ83" s="70" t="str">
        <f t="shared" si="134"/>
        <v>EXTENDED</v>
      </c>
      <c r="BR83" s="70" t="str">
        <f t="shared" si="135"/>
        <v>EXTENDED-CTC-FR</v>
      </c>
      <c r="BS83" s="15"/>
      <c r="BT83" s="57" t="s">
        <v>18642</v>
      </c>
    </row>
    <row r="84" spans="1:72" customFormat="1" ht="105" x14ac:dyDescent="0.2">
      <c r="A84" s="45" t="str">
        <f t="shared" si="117"/>
        <v>YES</v>
      </c>
      <c r="B84" s="342" t="s">
        <v>4885</v>
      </c>
      <c r="C84" s="742"/>
      <c r="D84" s="149" t="s">
        <v>525</v>
      </c>
      <c r="E84" s="61" t="s">
        <v>17005</v>
      </c>
      <c r="F84" s="282" t="s">
        <v>4912</v>
      </c>
      <c r="G84" s="62">
        <f t="shared" ref="G84" si="154">LEN(R84)-LEN(SUBSTITUTE(R84,"/",""))-1</f>
        <v>5</v>
      </c>
      <c r="H84" s="62" t="s">
        <v>42</v>
      </c>
      <c r="I84" s="64" t="s">
        <v>4891</v>
      </c>
      <c r="J84" s="64" t="s">
        <v>4892</v>
      </c>
      <c r="K84" s="65" t="s">
        <v>17200</v>
      </c>
      <c r="L84" s="65"/>
      <c r="M84" s="65" t="s">
        <v>35</v>
      </c>
      <c r="N84" s="150" t="s">
        <v>17106</v>
      </c>
      <c r="O84" s="66" t="s">
        <v>42</v>
      </c>
      <c r="P84" s="66" t="str">
        <f t="shared" si="149"/>
        <v>0..1</v>
      </c>
      <c r="Q84" s="278" t="s">
        <v>4906</v>
      </c>
      <c r="R84" s="279" t="s">
        <v>4905</v>
      </c>
      <c r="S84" s="147" t="s">
        <v>17054</v>
      </c>
      <c r="T84" s="68" t="str">
        <f t="shared" si="118"/>
        <v>E</v>
      </c>
      <c r="U84" s="66" t="s">
        <v>42</v>
      </c>
      <c r="V84" s="66" t="s">
        <v>35</v>
      </c>
      <c r="W84" s="249" t="s">
        <v>35</v>
      </c>
      <c r="X84" s="38"/>
      <c r="Y84" s="634" t="str">
        <f t="shared" si="110"/>
        <v>-</v>
      </c>
      <c r="Z84" s="70" t="str">
        <f t="shared" ref="Z84:AE84" si="155">IF(Y84="X","X",IF($AH84=Z$4,"X","-"))</f>
        <v>-</v>
      </c>
      <c r="AA84" s="70" t="str">
        <f t="shared" si="155"/>
        <v>-</v>
      </c>
      <c r="AB84" s="70" t="str">
        <f t="shared" si="155"/>
        <v>-</v>
      </c>
      <c r="AC84" s="70" t="str">
        <f t="shared" si="155"/>
        <v>X</v>
      </c>
      <c r="AD84" s="70" t="str">
        <f t="shared" si="155"/>
        <v>X</v>
      </c>
      <c r="AE84" s="635" t="str">
        <f t="shared" si="155"/>
        <v>X</v>
      </c>
      <c r="AF84" s="38"/>
      <c r="AG84" s="70" t="s">
        <v>47</v>
      </c>
      <c r="AH84" s="70" t="s">
        <v>5901</v>
      </c>
      <c r="AI84" s="38"/>
      <c r="AJ84" s="13" t="str">
        <f t="shared" si="112"/>
        <v>/rsm:CrossIndustryInvoice/rsm:SupplyChainTradeTransaction/ram:IncludedSupplyChainTradeLineItem/ram:SpecifiedLineTradeAgreement/ram:SellerOrderReferencedDocument</v>
      </c>
      <c r="AK84" s="13" t="str">
        <f t="shared" si="113"/>
        <v>/ram:LineID</v>
      </c>
      <c r="AL84" s="14">
        <f>COUNTIFS(R$4:R84,AJ84)</f>
        <v>1</v>
      </c>
      <c r="AM84" s="59"/>
      <c r="AN84" s="149" t="str">
        <f t="shared" si="120"/>
        <v>SCT_LINE_TA</v>
      </c>
      <c r="AO84" s="61" t="str">
        <f t="shared" si="114"/>
        <v>BT-X-538</v>
      </c>
      <c r="AP84" s="282" t="str">
        <f t="shared" si="121"/>
        <v>EXT-FR-FE-145</v>
      </c>
      <c r="AQ84" s="62">
        <f t="shared" ref="AQ84" si="156">LEN(BB84)-LEN(SUBSTITUTE(BB84,"/",""))-1</f>
        <v>5</v>
      </c>
      <c r="AR84" s="62" t="str">
        <f t="shared" si="116"/>
        <v>0..1</v>
      </c>
      <c r="AS84" s="64" t="s">
        <v>4888</v>
      </c>
      <c r="AT84" s="64" t="s">
        <v>4889</v>
      </c>
      <c r="AU84" s="65" t="s">
        <v>554</v>
      </c>
      <c r="AV84" s="65"/>
      <c r="AW84" s="65" t="s">
        <v>35</v>
      </c>
      <c r="AX84" s="150" t="s">
        <v>555</v>
      </c>
      <c r="AY84" s="66" t="str">
        <f t="shared" si="137"/>
        <v>0..1</v>
      </c>
      <c r="AZ84" s="66" t="str">
        <f t="shared" si="139"/>
        <v>0..1</v>
      </c>
      <c r="BA84" s="278" t="str">
        <f t="shared" si="77"/>
        <v>/rsm:CrossIndustryInvoice
/rsm:SupplyChainTradeTransaction
/ram:IncludedSupplyChainTradeLineItem
/ram:SpecifiedLineTradeAgreement
/ram:SellerOrderReferencedDocument
/ram:LineID</v>
      </c>
      <c r="BB84" s="279" t="str">
        <f t="shared" si="78"/>
        <v>/rsm:CrossIndustryInvoice/rsm:SupplyChainTradeTransaction/ram:IncludedSupplyChainTradeLineItem/ram:SpecifiedLineTradeAgreement/ram:SellerOrderReferencedDocument/ram:LineID</v>
      </c>
      <c r="BC84" s="66" t="str">
        <f t="shared" si="122"/>
        <v>R</v>
      </c>
      <c r="BD84" s="68" t="str">
        <f t="shared" si="123"/>
        <v>E</v>
      </c>
      <c r="BE84" s="66" t="str">
        <f t="shared" si="124"/>
        <v>0..1</v>
      </c>
      <c r="BF84" s="66" t="str">
        <f t="shared" si="125"/>
        <v/>
      </c>
      <c r="BG84" s="249" t="str">
        <f t="shared" si="126"/>
        <v/>
      </c>
      <c r="BH84" s="7"/>
      <c r="BI84" s="634" t="str">
        <f t="shared" si="127"/>
        <v>-</v>
      </c>
      <c r="BJ84" s="70" t="str">
        <f t="shared" si="128"/>
        <v>-</v>
      </c>
      <c r="BK84" s="70" t="str">
        <f t="shared" si="129"/>
        <v>-</v>
      </c>
      <c r="BL84" s="70" t="str">
        <f t="shared" si="130"/>
        <v>-</v>
      </c>
      <c r="BM84" s="70" t="str">
        <f t="shared" si="131"/>
        <v>X</v>
      </c>
      <c r="BN84" s="70" t="str">
        <f t="shared" si="132"/>
        <v>X</v>
      </c>
      <c r="BO84" s="635" t="str">
        <f t="shared" si="133"/>
        <v>X</v>
      </c>
      <c r="BP84" s="7"/>
      <c r="BQ84" s="68" t="str">
        <f t="shared" si="134"/>
        <v>EXTENDED</v>
      </c>
      <c r="BR84" s="68" t="str">
        <f t="shared" si="135"/>
        <v>EXTENDED-CTC-FR</v>
      </c>
      <c r="BS84" s="15"/>
      <c r="BT84" s="57" t="s">
        <v>18642</v>
      </c>
    </row>
    <row r="85" spans="1:72" customFormat="1" ht="105" x14ac:dyDescent="0.2">
      <c r="A85" s="45" t="str">
        <f t="shared" si="117"/>
        <v>NO</v>
      </c>
      <c r="B85" s="342" t="s">
        <v>4885</v>
      </c>
      <c r="C85" s="742"/>
      <c r="D85" s="149" t="s">
        <v>525</v>
      </c>
      <c r="E85" s="61" t="s">
        <v>17006</v>
      </c>
      <c r="F85" s="282"/>
      <c r="G85" s="62">
        <f t="shared" ref="G85:G87" si="157">LEN(R85)-LEN(SUBSTITUTE(R85,"/",""))-1</f>
        <v>5</v>
      </c>
      <c r="H85" s="62" t="s">
        <v>42</v>
      </c>
      <c r="I85" s="64" t="s">
        <v>17103</v>
      </c>
      <c r="J85" s="64" t="s">
        <v>17009</v>
      </c>
      <c r="K85" s="65" t="s">
        <v>17010</v>
      </c>
      <c r="L85" s="65"/>
      <c r="M85" s="65" t="s">
        <v>35</v>
      </c>
      <c r="N85" s="150" t="s">
        <v>148</v>
      </c>
      <c r="O85" s="66" t="s">
        <v>42</v>
      </c>
      <c r="P85" s="66" t="str">
        <f t="shared" ref="P85:P87" si="158">O85</f>
        <v>0..1</v>
      </c>
      <c r="Q85" s="6" t="s">
        <v>17014</v>
      </c>
      <c r="R85" s="67" t="s">
        <v>17011</v>
      </c>
      <c r="S85" s="88" t="s">
        <v>151</v>
      </c>
      <c r="T85" s="68" t="str">
        <f t="shared" si="118"/>
        <v/>
      </c>
      <c r="U85" s="62" t="s">
        <v>42</v>
      </c>
      <c r="V85" s="66" t="s">
        <v>35</v>
      </c>
      <c r="W85" s="249" t="s">
        <v>35</v>
      </c>
      <c r="X85" s="38"/>
      <c r="Y85" s="634" t="str">
        <f t="shared" si="110"/>
        <v>-</v>
      </c>
      <c r="Z85" s="70" t="str">
        <f t="shared" ref="Z85:AE85" si="159">IF(Y85="X","X",IF($AH85=Z$4,"X","-"))</f>
        <v>-</v>
      </c>
      <c r="AA85" s="70" t="str">
        <f t="shared" si="159"/>
        <v>-</v>
      </c>
      <c r="AB85" s="70" t="str">
        <f t="shared" si="159"/>
        <v>-</v>
      </c>
      <c r="AC85" s="70" t="str">
        <f t="shared" si="159"/>
        <v>-</v>
      </c>
      <c r="AD85" s="70" t="str">
        <f t="shared" si="159"/>
        <v>-</v>
      </c>
      <c r="AE85" s="635" t="str">
        <f t="shared" si="159"/>
        <v>X</v>
      </c>
      <c r="AF85" s="38"/>
      <c r="AG85" s="70" t="s">
        <v>47</v>
      </c>
      <c r="AH85" s="70" t="s">
        <v>47</v>
      </c>
      <c r="AI85" s="38"/>
      <c r="AJ85" s="13" t="str">
        <f t="shared" si="112"/>
        <v>/rsm:CrossIndustryInvoice/rsm:SupplyChainTradeTransaction/ram:IncludedSupplyChainTradeLineItem/ram:SpecifiedLineTradeAgreement/ram:SellerOrderReferencedDocument</v>
      </c>
      <c r="AK85" s="13" t="str">
        <f t="shared" si="113"/>
        <v>/ram:FormattedIssueDateTime</v>
      </c>
      <c r="AL85" s="14">
        <f>COUNTIFS(R$4:R85,AJ85)</f>
        <v>1</v>
      </c>
      <c r="AM85" s="59"/>
      <c r="AN85" s="149" t="str">
        <f t="shared" si="120"/>
        <v>SCT_LINE_TA</v>
      </c>
      <c r="AO85" s="61" t="str">
        <f t="shared" si="114"/>
        <v>BT-X-539-00</v>
      </c>
      <c r="AP85" s="282" t="str">
        <f t="shared" si="121"/>
        <v/>
      </c>
      <c r="AQ85" s="62">
        <f t="shared" ref="AQ85:AQ87" si="160">LEN(BB85)-LEN(SUBSTITUTE(BB85,"/",""))-1</f>
        <v>5</v>
      </c>
      <c r="AR85" s="62" t="str">
        <f t="shared" si="116"/>
        <v>0..1</v>
      </c>
      <c r="AS85" s="64" t="s">
        <v>18199</v>
      </c>
      <c r="AT85" s="64"/>
      <c r="AU85" s="65"/>
      <c r="AV85" s="65"/>
      <c r="AW85" s="65" t="s">
        <v>35</v>
      </c>
      <c r="AX85" s="64" t="s">
        <v>148</v>
      </c>
      <c r="AY85" s="66" t="str">
        <f t="shared" si="137"/>
        <v>0..1</v>
      </c>
      <c r="AZ85" s="66" t="str">
        <f t="shared" si="139"/>
        <v>0..1</v>
      </c>
      <c r="BA85" s="278" t="str">
        <f t="shared" si="77"/>
        <v>/rsm:CrossIndustryInvoice
/rsm:SupplyChainTradeTransaction
/ram:IncludedSupplyChainTradeLineItem
/ram:SpecifiedLineTradeAgreement
/ram:SellerOrderReferencedDocument
/ram:FormattedIssueDateTime</v>
      </c>
      <c r="BB85" s="279" t="str">
        <f t="shared" si="78"/>
        <v>/rsm:CrossIndustryInvoice/rsm:SupplyChainTradeTransaction/ram:IncludedSupplyChainTradeLineItem/ram:SpecifiedLineTradeAgreement/ram:SellerOrderReferencedDocument/ram:FormattedIssueDateTime</v>
      </c>
      <c r="BC85" s="66" t="str">
        <f t="shared" si="122"/>
        <v>D</v>
      </c>
      <c r="BD85" s="68" t="str">
        <f t="shared" si="123"/>
        <v/>
      </c>
      <c r="BE85" s="66" t="str">
        <f t="shared" si="124"/>
        <v>0..1</v>
      </c>
      <c r="BF85" s="66" t="str">
        <f t="shared" si="125"/>
        <v/>
      </c>
      <c r="BG85" s="249" t="str">
        <f t="shared" si="126"/>
        <v/>
      </c>
      <c r="BH85" s="7"/>
      <c r="BI85" s="634" t="str">
        <f t="shared" si="127"/>
        <v>-</v>
      </c>
      <c r="BJ85" s="70" t="str">
        <f t="shared" si="128"/>
        <v>-</v>
      </c>
      <c r="BK85" s="70" t="str">
        <f t="shared" si="129"/>
        <v>-</v>
      </c>
      <c r="BL85" s="70" t="str">
        <f t="shared" si="130"/>
        <v>-</v>
      </c>
      <c r="BM85" s="70" t="str">
        <f t="shared" si="131"/>
        <v>-</v>
      </c>
      <c r="BN85" s="70" t="str">
        <f t="shared" si="132"/>
        <v>-</v>
      </c>
      <c r="BO85" s="635" t="str">
        <f t="shared" si="133"/>
        <v>X</v>
      </c>
      <c r="BP85" s="7"/>
      <c r="BQ85" s="68" t="str">
        <f t="shared" si="134"/>
        <v>EXTENDED</v>
      </c>
      <c r="BR85" s="70" t="str">
        <f t="shared" si="135"/>
        <v>EXTENDED</v>
      </c>
      <c r="BS85" s="15"/>
      <c r="BT85" s="57" t="s">
        <v>18642</v>
      </c>
    </row>
    <row r="86" spans="1:72" customFormat="1" ht="120" x14ac:dyDescent="0.2">
      <c r="A86" s="45" t="str">
        <f t="shared" si="117"/>
        <v>YES</v>
      </c>
      <c r="B86" s="342" t="s">
        <v>4885</v>
      </c>
      <c r="C86" s="742"/>
      <c r="D86" s="149" t="s">
        <v>525</v>
      </c>
      <c r="E86" s="61" t="s">
        <v>17007</v>
      </c>
      <c r="F86" s="282"/>
      <c r="G86" s="62">
        <f t="shared" si="157"/>
        <v>6</v>
      </c>
      <c r="H86" s="62" t="s">
        <v>42</v>
      </c>
      <c r="I86" s="64" t="s">
        <v>222</v>
      </c>
      <c r="J86" s="64" t="s">
        <v>4892</v>
      </c>
      <c r="K86" s="65"/>
      <c r="L86" s="65"/>
      <c r="M86" s="65" t="s">
        <v>35</v>
      </c>
      <c r="N86" s="150" t="s">
        <v>148</v>
      </c>
      <c r="O86" s="66" t="s">
        <v>32</v>
      </c>
      <c r="P86" s="66" t="str">
        <f t="shared" si="158"/>
        <v>1..1</v>
      </c>
      <c r="Q86" s="6" t="s">
        <v>17015</v>
      </c>
      <c r="R86" s="67" t="s">
        <v>17012</v>
      </c>
      <c r="S86" s="66" t="s">
        <v>151</v>
      </c>
      <c r="T86" s="68" t="str">
        <f t="shared" si="118"/>
        <v>E</v>
      </c>
      <c r="U86" s="62" t="s">
        <v>32</v>
      </c>
      <c r="V86" s="66" t="s">
        <v>35</v>
      </c>
      <c r="W86" s="249" t="s">
        <v>35</v>
      </c>
      <c r="X86" s="38"/>
      <c r="Y86" s="634" t="str">
        <f t="shared" si="110"/>
        <v>-</v>
      </c>
      <c r="Z86" s="70" t="str">
        <f t="shared" ref="Z86:AE86" si="161">IF(Y86="X","X",IF($AH86=Z$4,"X","-"))</f>
        <v>-</v>
      </c>
      <c r="AA86" s="70" t="str">
        <f t="shared" si="161"/>
        <v>-</v>
      </c>
      <c r="AB86" s="70" t="str">
        <f t="shared" si="161"/>
        <v>-</v>
      </c>
      <c r="AC86" s="70" t="str">
        <f t="shared" si="161"/>
        <v>-</v>
      </c>
      <c r="AD86" s="70" t="str">
        <f t="shared" si="161"/>
        <v>-</v>
      </c>
      <c r="AE86" s="635" t="str">
        <f t="shared" si="161"/>
        <v>X</v>
      </c>
      <c r="AF86" s="38"/>
      <c r="AG86" s="70" t="s">
        <v>47</v>
      </c>
      <c r="AH86" s="70" t="s">
        <v>47</v>
      </c>
      <c r="AI86" s="38"/>
      <c r="AJ86" s="13" t="str">
        <f t="shared" si="112"/>
        <v>/rsm:CrossIndustryInvoice/rsm:SupplyChainTradeTransaction/ram:IncludedSupplyChainTradeLineItem/ram:SpecifiedLineTradeAgreement/ram:SellerOrderReferencedDocument/ram:FormattedIssueDateTime</v>
      </c>
      <c r="AK86" s="13" t="str">
        <f t="shared" si="113"/>
        <v>/qdt:DateTimeString</v>
      </c>
      <c r="AL86" s="14">
        <f>COUNTIFS(R$4:R86,AJ86)</f>
        <v>1</v>
      </c>
      <c r="AM86" s="59"/>
      <c r="AN86" s="149" t="str">
        <f t="shared" si="120"/>
        <v>SCT_LINE_TA</v>
      </c>
      <c r="AO86" s="61" t="str">
        <f t="shared" si="114"/>
        <v>BT-X-539</v>
      </c>
      <c r="AP86" s="282" t="str">
        <f t="shared" si="121"/>
        <v/>
      </c>
      <c r="AQ86" s="62">
        <f t="shared" si="160"/>
        <v>6</v>
      </c>
      <c r="AR86" s="62" t="str">
        <f t="shared" si="116"/>
        <v>0..1</v>
      </c>
      <c r="AS86" s="64" t="s">
        <v>18198</v>
      </c>
      <c r="AT86" s="64"/>
      <c r="AU86" s="65"/>
      <c r="AV86" s="65"/>
      <c r="AW86" s="65" t="s">
        <v>35</v>
      </c>
      <c r="AX86" s="64" t="s">
        <v>148</v>
      </c>
      <c r="AY86" s="66" t="str">
        <f t="shared" si="137"/>
        <v>1..1</v>
      </c>
      <c r="AZ86" s="66" t="str">
        <f t="shared" si="139"/>
        <v>1..1</v>
      </c>
      <c r="BA86" s="278" t="str">
        <f t="shared" si="77"/>
        <v>/rsm:CrossIndustryInvoice
/rsm:SupplyChainTradeTransaction
/ram:IncludedSupplyChainTradeLineItem
/ram:SpecifiedLineTradeAgreement
/ram:SellerOrderReferencedDocument
/ram:FormattedIssueDateTime
/qdt:DateTimeString</v>
      </c>
      <c r="BB86" s="279" t="str">
        <f t="shared" si="78"/>
        <v>/rsm:CrossIndustryInvoice/rsm:SupplyChainTradeTransaction/ram:IncludedSupplyChainTradeLineItem/ram:SpecifiedLineTradeAgreement/ram:SellerOrderReferencedDocument/ram:FormattedIssueDateTime/qdt:DateTimeString</v>
      </c>
      <c r="BC86" s="66" t="str">
        <f t="shared" si="122"/>
        <v>D</v>
      </c>
      <c r="BD86" s="68" t="str">
        <f t="shared" si="123"/>
        <v>E</v>
      </c>
      <c r="BE86" s="66" t="str">
        <f t="shared" si="124"/>
        <v>1..1</v>
      </c>
      <c r="BF86" s="66" t="str">
        <f t="shared" si="125"/>
        <v/>
      </c>
      <c r="BG86" s="249" t="str">
        <f t="shared" si="126"/>
        <v/>
      </c>
      <c r="BH86" s="7"/>
      <c r="BI86" s="634" t="str">
        <f t="shared" si="127"/>
        <v>-</v>
      </c>
      <c r="BJ86" s="70" t="str">
        <f t="shared" si="128"/>
        <v>-</v>
      </c>
      <c r="BK86" s="70" t="str">
        <f t="shared" si="129"/>
        <v>-</v>
      </c>
      <c r="BL86" s="70" t="str">
        <f t="shared" si="130"/>
        <v>-</v>
      </c>
      <c r="BM86" s="70" t="str">
        <f t="shared" si="131"/>
        <v>-</v>
      </c>
      <c r="BN86" s="70" t="str">
        <f t="shared" si="132"/>
        <v>-</v>
      </c>
      <c r="BO86" s="635" t="str">
        <f t="shared" si="133"/>
        <v>X</v>
      </c>
      <c r="BP86" s="7"/>
      <c r="BQ86" s="68" t="str">
        <f t="shared" si="134"/>
        <v>EXTENDED</v>
      </c>
      <c r="BR86" s="70" t="str">
        <f t="shared" si="135"/>
        <v>EXTENDED</v>
      </c>
      <c r="BS86" s="15"/>
      <c r="BT86" s="57" t="s">
        <v>18642</v>
      </c>
    </row>
    <row r="87" spans="1:72" customFormat="1" ht="135" x14ac:dyDescent="0.2">
      <c r="A87" s="45" t="str">
        <f t="shared" si="117"/>
        <v>YES</v>
      </c>
      <c r="B87" s="342" t="s">
        <v>4885</v>
      </c>
      <c r="C87" s="742"/>
      <c r="D87" s="149" t="s">
        <v>525</v>
      </c>
      <c r="E87" s="61" t="s">
        <v>17008</v>
      </c>
      <c r="F87" s="282"/>
      <c r="G87" s="62">
        <f t="shared" si="157"/>
        <v>7</v>
      </c>
      <c r="H87" s="62" t="s">
        <v>32</v>
      </c>
      <c r="I87" s="64" t="s">
        <v>229</v>
      </c>
      <c r="J87" s="64" t="s">
        <v>4892</v>
      </c>
      <c r="K87" s="65" t="s">
        <v>160</v>
      </c>
      <c r="L87" s="65"/>
      <c r="M87" s="65" t="s">
        <v>35</v>
      </c>
      <c r="N87" s="150" t="s">
        <v>128</v>
      </c>
      <c r="O87" s="66" t="s">
        <v>32</v>
      </c>
      <c r="P87" s="66" t="str">
        <f t="shared" si="158"/>
        <v>1..1</v>
      </c>
      <c r="Q87" s="6" t="s">
        <v>17016</v>
      </c>
      <c r="R87" s="67" t="s">
        <v>17013</v>
      </c>
      <c r="S87" s="66" t="s">
        <v>131</v>
      </c>
      <c r="T87" s="68" t="str">
        <f t="shared" si="118"/>
        <v>A</v>
      </c>
      <c r="U87" s="62" t="s">
        <v>42</v>
      </c>
      <c r="V87" s="66" t="s">
        <v>35</v>
      </c>
      <c r="W87" s="249" t="s">
        <v>35</v>
      </c>
      <c r="X87" s="38"/>
      <c r="Y87" s="634" t="str">
        <f t="shared" si="110"/>
        <v>-</v>
      </c>
      <c r="Z87" s="70" t="str">
        <f t="shared" ref="Z87:AE87" si="162">IF(Y87="X","X",IF($AH87=Z$4,"X","-"))</f>
        <v>-</v>
      </c>
      <c r="AA87" s="70" t="str">
        <f t="shared" si="162"/>
        <v>-</v>
      </c>
      <c r="AB87" s="70" t="str">
        <f t="shared" si="162"/>
        <v>-</v>
      </c>
      <c r="AC87" s="70" t="str">
        <f t="shared" si="162"/>
        <v>-</v>
      </c>
      <c r="AD87" s="70" t="str">
        <f t="shared" si="162"/>
        <v>-</v>
      </c>
      <c r="AE87" s="635" t="str">
        <f t="shared" si="162"/>
        <v>X</v>
      </c>
      <c r="AF87" s="38"/>
      <c r="AG87" s="70" t="s">
        <v>47</v>
      </c>
      <c r="AH87" s="70" t="s">
        <v>47</v>
      </c>
      <c r="AI87" s="38"/>
      <c r="AJ87" s="13" t="str">
        <f t="shared" si="112"/>
        <v>/rsm:CrossIndustryInvoice/rsm:SupplyChainTradeTransaction/ram:IncludedSupplyChainTradeLineItem/ram:SpecifiedLineTradeAgreement/ram:SellerOrderReferencedDocument/ram:FormattedIssueDateTime/qdt:DateTimeString</v>
      </c>
      <c r="AK87" s="13" t="str">
        <f t="shared" si="113"/>
        <v>/@format</v>
      </c>
      <c r="AL87" s="14">
        <f>COUNTIFS(R$4:R87,AJ87)</f>
        <v>1</v>
      </c>
      <c r="AM87" s="59"/>
      <c r="AN87" s="149" t="str">
        <f t="shared" si="120"/>
        <v>SCT_LINE_TA</v>
      </c>
      <c r="AO87" s="61" t="str">
        <f t="shared" si="114"/>
        <v>BT-X-539-0</v>
      </c>
      <c r="AP87" s="282" t="str">
        <f t="shared" si="121"/>
        <v/>
      </c>
      <c r="AQ87" s="62">
        <f t="shared" si="160"/>
        <v>7</v>
      </c>
      <c r="AR87" s="62" t="str">
        <f t="shared" si="116"/>
        <v>1..1</v>
      </c>
      <c r="AS87" s="64" t="s">
        <v>229</v>
      </c>
      <c r="AT87" s="64"/>
      <c r="AU87" s="65" t="s">
        <v>18166</v>
      </c>
      <c r="AV87" s="65"/>
      <c r="AW87" s="65" t="s">
        <v>35</v>
      </c>
      <c r="AX87" s="64" t="s">
        <v>128</v>
      </c>
      <c r="AY87" s="66" t="str">
        <f t="shared" si="137"/>
        <v>1..1</v>
      </c>
      <c r="AZ87" s="66" t="str">
        <f t="shared" si="139"/>
        <v>1..1</v>
      </c>
      <c r="BA87" s="278" t="str">
        <f t="shared" si="77"/>
        <v>/rsm:CrossIndustryInvoice
/rsm:SupplyChainTradeTransaction
/ram:IncludedSupplyChainTradeLineItem
/ram:SpecifiedLineTradeAgreement
/ram:SellerOrderReferencedDocument
/ram:FormattedIssueDateTime
/qdt:DateTimeString
/@format</v>
      </c>
      <c r="BB87" s="279" t="str">
        <f t="shared" si="78"/>
        <v>/rsm:CrossIndustryInvoice/rsm:SupplyChainTradeTransaction/ram:IncludedSupplyChainTradeLineItem/ram:SpecifiedLineTradeAgreement/ram:SellerOrderReferencedDocument/ram:FormattedIssueDateTime/qdt:DateTimeString/@format</v>
      </c>
      <c r="BC87" s="66" t="str">
        <f t="shared" si="122"/>
        <v>C</v>
      </c>
      <c r="BD87" s="68" t="str">
        <f t="shared" si="123"/>
        <v>A</v>
      </c>
      <c r="BE87" s="66" t="str">
        <f t="shared" si="124"/>
        <v>0..1</v>
      </c>
      <c r="BF87" s="66" t="str">
        <f t="shared" si="125"/>
        <v/>
      </c>
      <c r="BG87" s="249" t="str">
        <f t="shared" si="126"/>
        <v/>
      </c>
      <c r="BH87" s="7"/>
      <c r="BI87" s="634" t="str">
        <f t="shared" si="127"/>
        <v>-</v>
      </c>
      <c r="BJ87" s="70" t="str">
        <f t="shared" si="128"/>
        <v>-</v>
      </c>
      <c r="BK87" s="70" t="str">
        <f t="shared" si="129"/>
        <v>-</v>
      </c>
      <c r="BL87" s="70" t="str">
        <f t="shared" si="130"/>
        <v>-</v>
      </c>
      <c r="BM87" s="70" t="str">
        <f t="shared" si="131"/>
        <v>-</v>
      </c>
      <c r="BN87" s="70" t="str">
        <f t="shared" si="132"/>
        <v>-</v>
      </c>
      <c r="BO87" s="635" t="str">
        <f t="shared" si="133"/>
        <v>X</v>
      </c>
      <c r="BP87" s="7"/>
      <c r="BQ87" s="68" t="str">
        <f t="shared" si="134"/>
        <v>EXTENDED</v>
      </c>
      <c r="BR87" s="70" t="str">
        <f t="shared" si="135"/>
        <v>EXTENDED</v>
      </c>
      <c r="BS87" s="15"/>
      <c r="BT87" s="57" t="s">
        <v>18642</v>
      </c>
    </row>
    <row r="88" spans="1:72" customFormat="1" ht="96" x14ac:dyDescent="0.2">
      <c r="A88" s="45" t="str">
        <f t="shared" si="117"/>
        <v>NO</v>
      </c>
      <c r="B88" s="45"/>
      <c r="C88" s="45"/>
      <c r="D88" s="149" t="s">
        <v>525</v>
      </c>
      <c r="E88" s="123" t="s">
        <v>533</v>
      </c>
      <c r="F88" s="294"/>
      <c r="G88" s="124">
        <f t="shared" si="106"/>
        <v>4</v>
      </c>
      <c r="H88" s="124" t="s">
        <v>42</v>
      </c>
      <c r="I88" s="125" t="s">
        <v>534</v>
      </c>
      <c r="J88" s="125"/>
      <c r="K88" s="126"/>
      <c r="L88" s="126"/>
      <c r="M88" s="126"/>
      <c r="N88" s="125"/>
      <c r="O88" s="124" t="s">
        <v>42</v>
      </c>
      <c r="P88" s="124" t="str">
        <f t="shared" ref="P88:P166" si="163">O88</f>
        <v>0..1</v>
      </c>
      <c r="Q88" s="127" t="s">
        <v>535</v>
      </c>
      <c r="R88" s="128" t="s">
        <v>536</v>
      </c>
      <c r="S88" s="124"/>
      <c r="T88" s="129" t="str">
        <f t="shared" si="118"/>
        <v/>
      </c>
      <c r="U88" s="124" t="s">
        <v>42</v>
      </c>
      <c r="V88" s="124"/>
      <c r="W88" s="675"/>
      <c r="X88" s="38"/>
      <c r="Y88" s="646" t="str">
        <f t="shared" si="110"/>
        <v>-</v>
      </c>
      <c r="Z88" s="129" t="str">
        <f t="shared" ref="Z88:AE88" si="164">IF(Y88="X","X",IF($AH88=Z$4,"X","-"))</f>
        <v>-</v>
      </c>
      <c r="AA88" s="129" t="str">
        <f t="shared" si="164"/>
        <v>-</v>
      </c>
      <c r="AB88" s="129" t="str">
        <f t="shared" si="164"/>
        <v>X</v>
      </c>
      <c r="AC88" s="129" t="str">
        <f t="shared" si="164"/>
        <v>X</v>
      </c>
      <c r="AD88" s="129" t="str">
        <f t="shared" si="164"/>
        <v>X</v>
      </c>
      <c r="AE88" s="647" t="str">
        <f t="shared" si="164"/>
        <v>X</v>
      </c>
      <c r="AF88" s="38"/>
      <c r="AG88" s="129" t="s">
        <v>282</v>
      </c>
      <c r="AH88" s="129" t="s">
        <v>282</v>
      </c>
      <c r="AI88" s="38"/>
      <c r="AJ88" s="13" t="str">
        <f t="shared" si="112"/>
        <v>/rsm:CrossIndustryInvoice/rsm:SupplyChainTradeTransaction/ram:IncludedSupplyChainTradeLineItem/ram:SpecifiedLineTradeAgreement</v>
      </c>
      <c r="AK88" s="13" t="str">
        <f t="shared" si="113"/>
        <v>/ram:BuyerOrderReferencedDocument</v>
      </c>
      <c r="AL88" s="14">
        <f>COUNTIFS(R$4:R88,AJ88)</f>
        <v>1</v>
      </c>
      <c r="AM88" s="59"/>
      <c r="AN88" s="149" t="str">
        <f t="shared" si="120"/>
        <v>SCT_LINE_TA</v>
      </c>
      <c r="AO88" s="123" t="str">
        <f t="shared" si="114"/>
        <v>BT-132-00</v>
      </c>
      <c r="AP88" s="294" t="str">
        <f t="shared" si="121"/>
        <v/>
      </c>
      <c r="AQ88" s="124">
        <f t="shared" si="115"/>
        <v>4</v>
      </c>
      <c r="AR88" s="124" t="str">
        <f t="shared" si="116"/>
        <v>0..1</v>
      </c>
      <c r="AS88" s="125" t="s">
        <v>537</v>
      </c>
      <c r="AT88" s="125"/>
      <c r="AU88" s="126"/>
      <c r="AV88" s="126"/>
      <c r="AW88" s="126" t="s">
        <v>35</v>
      </c>
      <c r="AX88" s="125"/>
      <c r="AY88" s="124" t="str">
        <f t="shared" si="137"/>
        <v>0..1</v>
      </c>
      <c r="AZ88" s="124" t="str">
        <f t="shared" si="139"/>
        <v>0..1</v>
      </c>
      <c r="BA88" s="127" t="str">
        <f t="shared" si="77"/>
        <v>/rsm:CrossIndustryInvoice
/rsm:SupplyChainTradeTransaction
/ram:IncludedSupplyChainTradeLineItem
/ram:SpecifiedLineTradeAgreement
/ram:BuyerOrderReferencedDocument</v>
      </c>
      <c r="BB88" s="128" t="str">
        <f t="shared" si="78"/>
        <v>/rsm:CrossIndustryInvoice/rsm:SupplyChainTradeTransaction/ram:IncludedSupplyChainTradeLineItem/ram:SpecifiedLineTradeAgreement/ram:BuyerOrderReferencedDocument</v>
      </c>
      <c r="BC88" s="124" t="str">
        <f t="shared" si="122"/>
        <v/>
      </c>
      <c r="BD88" s="129" t="str">
        <f t="shared" si="123"/>
        <v/>
      </c>
      <c r="BE88" s="124" t="str">
        <f t="shared" si="124"/>
        <v>0..1</v>
      </c>
      <c r="BF88" s="124" t="str">
        <f t="shared" si="125"/>
        <v/>
      </c>
      <c r="BG88" s="675" t="str">
        <f t="shared" si="126"/>
        <v/>
      </c>
      <c r="BH88" s="7"/>
      <c r="BI88" s="646" t="str">
        <f t="shared" si="127"/>
        <v>-</v>
      </c>
      <c r="BJ88" s="129" t="str">
        <f t="shared" si="128"/>
        <v>-</v>
      </c>
      <c r="BK88" s="129" t="str">
        <f t="shared" si="129"/>
        <v>-</v>
      </c>
      <c r="BL88" s="129" t="str">
        <f t="shared" si="130"/>
        <v>X</v>
      </c>
      <c r="BM88" s="129" t="str">
        <f t="shared" si="131"/>
        <v>X</v>
      </c>
      <c r="BN88" s="129" t="str">
        <f t="shared" si="132"/>
        <v>X</v>
      </c>
      <c r="BO88" s="647" t="str">
        <f t="shared" si="133"/>
        <v>X</v>
      </c>
      <c r="BP88" s="7"/>
      <c r="BQ88" s="129" t="str">
        <f t="shared" si="134"/>
        <v>EN 16931</v>
      </c>
      <c r="BR88" s="129" t="str">
        <f t="shared" si="135"/>
        <v>EN 16931</v>
      </c>
      <c r="BS88" s="15"/>
      <c r="BT88" s="57" t="s">
        <v>18642</v>
      </c>
    </row>
    <row r="89" spans="1:72" customFormat="1" ht="105" x14ac:dyDescent="0.2">
      <c r="A89" s="45" t="str">
        <f t="shared" si="117"/>
        <v>YES</v>
      </c>
      <c r="B89" s="45"/>
      <c r="C89" s="45"/>
      <c r="D89" s="139" t="s">
        <v>525</v>
      </c>
      <c r="E89" s="61" t="s">
        <v>5169</v>
      </c>
      <c r="F89" s="282" t="s">
        <v>4913</v>
      </c>
      <c r="G89" s="62">
        <f t="shared" si="106"/>
        <v>5</v>
      </c>
      <c r="H89" s="62" t="s">
        <v>42</v>
      </c>
      <c r="I89" s="64" t="s">
        <v>538</v>
      </c>
      <c r="J89" s="64" t="s">
        <v>539</v>
      </c>
      <c r="K89" s="65" t="s">
        <v>540</v>
      </c>
      <c r="L89" s="65"/>
      <c r="M89" s="65"/>
      <c r="N89" s="64" t="s">
        <v>17106</v>
      </c>
      <c r="O89" s="66" t="s">
        <v>42</v>
      </c>
      <c r="P89" s="66" t="str">
        <f t="shared" si="163"/>
        <v>0..1</v>
      </c>
      <c r="Q89" s="6" t="s">
        <v>541</v>
      </c>
      <c r="R89" s="67" t="s">
        <v>542</v>
      </c>
      <c r="S89" s="66" t="s">
        <v>17054</v>
      </c>
      <c r="T89" s="68" t="str">
        <f t="shared" si="118"/>
        <v>E</v>
      </c>
      <c r="U89" s="62" t="s">
        <v>42</v>
      </c>
      <c r="V89" s="66"/>
      <c r="W89" s="249"/>
      <c r="X89" s="38"/>
      <c r="Y89" s="634" t="str">
        <f t="shared" si="110"/>
        <v>-</v>
      </c>
      <c r="Z89" s="70" t="str">
        <f t="shared" ref="Z89:AE89" si="165">IF(Y89="X","X",IF($AH89=Z$4,"X","-"))</f>
        <v>-</v>
      </c>
      <c r="AA89" s="70" t="str">
        <f t="shared" si="165"/>
        <v>-</v>
      </c>
      <c r="AB89" s="70" t="str">
        <f t="shared" si="165"/>
        <v>-</v>
      </c>
      <c r="AC89" s="70" t="str">
        <f t="shared" si="165"/>
        <v>X</v>
      </c>
      <c r="AD89" s="70" t="str">
        <f t="shared" si="165"/>
        <v>X</v>
      </c>
      <c r="AE89" s="635" t="str">
        <f t="shared" si="165"/>
        <v>X</v>
      </c>
      <c r="AF89" s="38"/>
      <c r="AG89" s="70" t="s">
        <v>47</v>
      </c>
      <c r="AH89" s="70" t="s">
        <v>5901</v>
      </c>
      <c r="AI89" s="38"/>
      <c r="AJ89" s="13" t="str">
        <f t="shared" si="112"/>
        <v>/rsm:CrossIndustryInvoice/rsm:SupplyChainTradeTransaction/ram:IncludedSupplyChainTradeLineItem/ram:SpecifiedLineTradeAgreement/ram:BuyerOrderReferencedDocument</v>
      </c>
      <c r="AK89" s="13" t="str">
        <f t="shared" si="113"/>
        <v>/ram:IssuerAssignedID</v>
      </c>
      <c r="AL89" s="14">
        <f>COUNTIFS(R$4:R89,AJ89)</f>
        <v>1</v>
      </c>
      <c r="AM89" s="59"/>
      <c r="AN89" s="139" t="str">
        <f t="shared" si="120"/>
        <v>SCT_LINE_TA</v>
      </c>
      <c r="AO89" s="61" t="str">
        <f t="shared" si="114"/>
        <v>BT-X-21</v>
      </c>
      <c r="AP89" s="282" t="str">
        <f t="shared" si="121"/>
        <v>EXT-FR-FE-135</v>
      </c>
      <c r="AQ89" s="62">
        <f t="shared" si="115"/>
        <v>5</v>
      </c>
      <c r="AR89" s="62" t="str">
        <f t="shared" si="116"/>
        <v>0..1</v>
      </c>
      <c r="AS89" s="64" t="s">
        <v>543</v>
      </c>
      <c r="AT89" s="64"/>
      <c r="AU89" s="65"/>
      <c r="AV89" s="65"/>
      <c r="AW89" s="65"/>
      <c r="AX89" s="150" t="s">
        <v>555</v>
      </c>
      <c r="AY89" s="66" t="str">
        <f t="shared" si="137"/>
        <v>0..1</v>
      </c>
      <c r="AZ89" s="66" t="str">
        <f t="shared" si="139"/>
        <v>0..1</v>
      </c>
      <c r="BA89" s="6" t="str">
        <f t="shared" si="77"/>
        <v>/rsm:CrossIndustryInvoice
/rsm:SupplyChainTradeTransaction
/ram:IncludedSupplyChainTradeLineItem
/ram:SpecifiedLineTradeAgreement
/ram:BuyerOrderReferencedDocument
/ram:IssuerAssignedID</v>
      </c>
      <c r="BB89" s="67" t="str">
        <f t="shared" si="78"/>
        <v>/rsm:CrossIndustryInvoice/rsm:SupplyChainTradeTransaction/ram:IncludedSupplyChainTradeLineItem/ram:SpecifiedLineTradeAgreement/ram:BuyerOrderReferencedDocument/ram:IssuerAssignedID</v>
      </c>
      <c r="BC89" s="66" t="str">
        <f t="shared" si="122"/>
        <v>R</v>
      </c>
      <c r="BD89" s="68" t="str">
        <f t="shared" si="123"/>
        <v>E</v>
      </c>
      <c r="BE89" s="62" t="str">
        <f t="shared" si="124"/>
        <v>0..1</v>
      </c>
      <c r="BF89" s="66" t="str">
        <f t="shared" si="125"/>
        <v/>
      </c>
      <c r="BG89" s="249" t="str">
        <f t="shared" si="126"/>
        <v/>
      </c>
      <c r="BH89" s="7"/>
      <c r="BI89" s="634" t="str">
        <f t="shared" si="127"/>
        <v>-</v>
      </c>
      <c r="BJ89" s="70" t="str">
        <f t="shared" si="128"/>
        <v>-</v>
      </c>
      <c r="BK89" s="70" t="str">
        <f t="shared" si="129"/>
        <v>-</v>
      </c>
      <c r="BL89" s="70" t="str">
        <f t="shared" si="130"/>
        <v>-</v>
      </c>
      <c r="BM89" s="70" t="str">
        <f t="shared" si="131"/>
        <v>X</v>
      </c>
      <c r="BN89" s="70" t="str">
        <f t="shared" si="132"/>
        <v>X</v>
      </c>
      <c r="BO89" s="635" t="str">
        <f t="shared" si="133"/>
        <v>X</v>
      </c>
      <c r="BP89" s="7"/>
      <c r="BQ89" s="70" t="str">
        <f t="shared" si="134"/>
        <v>EXTENDED</v>
      </c>
      <c r="BR89" s="70" t="str">
        <f t="shared" si="135"/>
        <v>EXTENDED-CTC-FR</v>
      </c>
      <c r="BS89" s="15"/>
      <c r="BT89" s="57" t="s">
        <v>18642</v>
      </c>
    </row>
    <row r="90" spans="1:72" customFormat="1" ht="105" x14ac:dyDescent="0.2">
      <c r="A90" s="45" t="str">
        <f t="shared" si="117"/>
        <v>YES</v>
      </c>
      <c r="B90" s="45"/>
      <c r="C90" s="45"/>
      <c r="D90" s="149" t="s">
        <v>525</v>
      </c>
      <c r="E90" s="119" t="s">
        <v>544</v>
      </c>
      <c r="F90" s="293" t="s">
        <v>544</v>
      </c>
      <c r="G90" s="66">
        <f t="shared" si="106"/>
        <v>5</v>
      </c>
      <c r="H90" s="66" t="s">
        <v>42</v>
      </c>
      <c r="I90" s="64" t="s">
        <v>545</v>
      </c>
      <c r="J90" s="64" t="s">
        <v>546</v>
      </c>
      <c r="K90" s="65" t="s">
        <v>547</v>
      </c>
      <c r="L90" s="65"/>
      <c r="M90" s="65" t="s">
        <v>35</v>
      </c>
      <c r="N90" s="150" t="s">
        <v>548</v>
      </c>
      <c r="O90" s="66" t="s">
        <v>42</v>
      </c>
      <c r="P90" s="66" t="str">
        <f t="shared" si="163"/>
        <v>0..1</v>
      </c>
      <c r="Q90" s="2" t="s">
        <v>549</v>
      </c>
      <c r="R90" s="75" t="s">
        <v>550</v>
      </c>
      <c r="S90" s="66" t="s">
        <v>17054</v>
      </c>
      <c r="T90" s="68" t="str">
        <f t="shared" si="118"/>
        <v>E</v>
      </c>
      <c r="U90" s="66" t="s">
        <v>42</v>
      </c>
      <c r="V90" s="66" t="s">
        <v>35</v>
      </c>
      <c r="W90" s="249" t="s">
        <v>35</v>
      </c>
      <c r="X90" s="38"/>
      <c r="Y90" s="636" t="str">
        <f t="shared" si="110"/>
        <v>-</v>
      </c>
      <c r="Z90" s="68" t="str">
        <f t="shared" ref="Z90:AE90" si="166">IF(Y90="X","X",IF($AH90=Z$4,"X","-"))</f>
        <v>-</v>
      </c>
      <c r="AA90" s="68" t="str">
        <f t="shared" si="166"/>
        <v>-</v>
      </c>
      <c r="AB90" s="68" t="str">
        <f t="shared" si="166"/>
        <v>X</v>
      </c>
      <c r="AC90" s="68" t="str">
        <f t="shared" si="166"/>
        <v>X</v>
      </c>
      <c r="AD90" s="68" t="str">
        <f t="shared" si="166"/>
        <v>X</v>
      </c>
      <c r="AE90" s="637" t="str">
        <f t="shared" si="166"/>
        <v>X</v>
      </c>
      <c r="AF90" s="38"/>
      <c r="AG90" s="68" t="s">
        <v>282</v>
      </c>
      <c r="AH90" s="68" t="s">
        <v>282</v>
      </c>
      <c r="AI90" s="38"/>
      <c r="AJ90" s="13" t="str">
        <f t="shared" si="112"/>
        <v>/rsm:CrossIndustryInvoice/rsm:SupplyChainTradeTransaction/ram:IncludedSupplyChainTradeLineItem/ram:SpecifiedLineTradeAgreement/ram:BuyerOrderReferencedDocument</v>
      </c>
      <c r="AK90" s="13" t="str">
        <f t="shared" si="113"/>
        <v>/ram:LineID</v>
      </c>
      <c r="AL90" s="14">
        <f>COUNTIFS(R$4:R90,AJ90)</f>
        <v>1</v>
      </c>
      <c r="AM90" s="59"/>
      <c r="AN90" s="149" t="str">
        <f t="shared" si="120"/>
        <v>SCT_LINE_TA</v>
      </c>
      <c r="AO90" s="119" t="str">
        <f t="shared" si="114"/>
        <v>BT-132</v>
      </c>
      <c r="AP90" s="293" t="str">
        <f t="shared" si="121"/>
        <v>BT-132</v>
      </c>
      <c r="AQ90" s="66">
        <f t="shared" si="115"/>
        <v>5</v>
      </c>
      <c r="AR90" s="66" t="str">
        <f t="shared" si="116"/>
        <v>0..1</v>
      </c>
      <c r="AS90" s="64" t="s">
        <v>552</v>
      </c>
      <c r="AT90" s="64" t="s">
        <v>553</v>
      </c>
      <c r="AU90" s="65" t="s">
        <v>554</v>
      </c>
      <c r="AV90" s="65"/>
      <c r="AW90" s="65" t="s">
        <v>35</v>
      </c>
      <c r="AX90" s="150" t="s">
        <v>555</v>
      </c>
      <c r="AY90" s="66" t="str">
        <f t="shared" si="137"/>
        <v>0..1</v>
      </c>
      <c r="AZ90" s="66" t="str">
        <f t="shared" si="139"/>
        <v>0..1</v>
      </c>
      <c r="BA90" s="2" t="str">
        <f t="shared" si="77"/>
        <v>/rsm:CrossIndustryInvoice
/rsm:SupplyChainTradeTransaction
/ram:IncludedSupplyChainTradeLineItem
/ram:SpecifiedLineTradeAgreement
/ram:BuyerOrderReferencedDocument
/ram:LineID</v>
      </c>
      <c r="BB90" s="75" t="str">
        <f t="shared" si="78"/>
        <v>/rsm:CrossIndustryInvoice/rsm:SupplyChainTradeTransaction/ram:IncludedSupplyChainTradeLineItem/ram:SpecifiedLineTradeAgreement/ram:BuyerOrderReferencedDocument/ram:LineID</v>
      </c>
      <c r="BC90" s="66" t="str">
        <f t="shared" si="122"/>
        <v>R</v>
      </c>
      <c r="BD90" s="68" t="str">
        <f t="shared" si="123"/>
        <v>E</v>
      </c>
      <c r="BE90" s="66" t="str">
        <f t="shared" si="124"/>
        <v>0..1</v>
      </c>
      <c r="BF90" s="66" t="str">
        <f t="shared" si="125"/>
        <v/>
      </c>
      <c r="BG90" s="249" t="str">
        <f t="shared" si="126"/>
        <v/>
      </c>
      <c r="BH90" s="7"/>
      <c r="BI90" s="636" t="str">
        <f t="shared" si="127"/>
        <v>-</v>
      </c>
      <c r="BJ90" s="68" t="str">
        <f t="shared" si="128"/>
        <v>-</v>
      </c>
      <c r="BK90" s="68" t="str">
        <f t="shared" si="129"/>
        <v>-</v>
      </c>
      <c r="BL90" s="68" t="str">
        <f t="shared" si="130"/>
        <v>X</v>
      </c>
      <c r="BM90" s="68" t="str">
        <f t="shared" si="131"/>
        <v>X</v>
      </c>
      <c r="BN90" s="68" t="str">
        <f t="shared" si="132"/>
        <v>X</v>
      </c>
      <c r="BO90" s="637" t="str">
        <f t="shared" si="133"/>
        <v>X</v>
      </c>
      <c r="BP90" s="7"/>
      <c r="BQ90" s="68" t="str">
        <f t="shared" si="134"/>
        <v>EN 16931</v>
      </c>
      <c r="BR90" s="68" t="str">
        <f t="shared" si="135"/>
        <v>EN 16931</v>
      </c>
      <c r="BS90" s="15"/>
      <c r="BT90" s="57" t="s">
        <v>18642</v>
      </c>
    </row>
    <row r="91" spans="1:72" s="11" customFormat="1" ht="105" x14ac:dyDescent="0.2">
      <c r="A91" s="45" t="str">
        <f t="shared" si="117"/>
        <v>NO</v>
      </c>
      <c r="B91" s="45"/>
      <c r="C91" s="45"/>
      <c r="D91" s="139" t="s">
        <v>525</v>
      </c>
      <c r="E91" s="61" t="s">
        <v>5170</v>
      </c>
      <c r="F91" s="282"/>
      <c r="G91" s="62">
        <f t="shared" si="106"/>
        <v>5</v>
      </c>
      <c r="H91" s="62" t="s">
        <v>42</v>
      </c>
      <c r="I91" s="64" t="s">
        <v>17104</v>
      </c>
      <c r="J91" s="64" t="s">
        <v>557</v>
      </c>
      <c r="K91" s="65" t="s">
        <v>540</v>
      </c>
      <c r="L91" s="65"/>
      <c r="M91" s="65"/>
      <c r="N91" s="64" t="s">
        <v>148</v>
      </c>
      <c r="O91" s="66" t="s">
        <v>42</v>
      </c>
      <c r="P91" s="66" t="str">
        <f t="shared" si="163"/>
        <v>0..1</v>
      </c>
      <c r="Q91" s="6" t="s">
        <v>558</v>
      </c>
      <c r="R91" s="67" t="s">
        <v>559</v>
      </c>
      <c r="S91" s="88" t="s">
        <v>151</v>
      </c>
      <c r="T91" s="68" t="str">
        <f t="shared" si="118"/>
        <v/>
      </c>
      <c r="U91" s="62" t="s">
        <v>42</v>
      </c>
      <c r="V91" s="66"/>
      <c r="W91" s="249"/>
      <c r="X91" s="38"/>
      <c r="Y91" s="634" t="str">
        <f t="shared" si="110"/>
        <v>-</v>
      </c>
      <c r="Z91" s="70" t="str">
        <f t="shared" ref="Z91:AE91" si="167">IF(Y91="X","X",IF($AH91=Z$4,"X","-"))</f>
        <v>-</v>
      </c>
      <c r="AA91" s="70" t="str">
        <f t="shared" si="167"/>
        <v>-</v>
      </c>
      <c r="AB91" s="70" t="str">
        <f t="shared" si="167"/>
        <v>-</v>
      </c>
      <c r="AC91" s="70" t="str">
        <f t="shared" si="167"/>
        <v>-</v>
      </c>
      <c r="AD91" s="70" t="str">
        <f t="shared" si="167"/>
        <v>-</v>
      </c>
      <c r="AE91" s="635" t="str">
        <f t="shared" si="167"/>
        <v>X</v>
      </c>
      <c r="AF91" s="38"/>
      <c r="AG91" s="70" t="s">
        <v>47</v>
      </c>
      <c r="AH91" s="70" t="s">
        <v>47</v>
      </c>
      <c r="AI91" s="38"/>
      <c r="AJ91" s="13" t="str">
        <f t="shared" si="112"/>
        <v>/rsm:CrossIndustryInvoice/rsm:SupplyChainTradeTransaction/ram:IncludedSupplyChainTradeLineItem/ram:SpecifiedLineTradeAgreement/ram:BuyerOrderReferencedDocument</v>
      </c>
      <c r="AK91" s="13" t="str">
        <f t="shared" si="113"/>
        <v>/ram:FormattedIssueDateTime</v>
      </c>
      <c r="AL91" s="14">
        <f>COUNTIFS(R$4:R91,AJ91)</f>
        <v>1</v>
      </c>
      <c r="AM91" s="59"/>
      <c r="AN91" s="139" t="str">
        <f t="shared" si="120"/>
        <v>SCT_LINE_TA</v>
      </c>
      <c r="AO91" s="61" t="str">
        <f t="shared" si="114"/>
        <v>BT-X-22-00</v>
      </c>
      <c r="AP91" s="282" t="str">
        <f t="shared" si="121"/>
        <v/>
      </c>
      <c r="AQ91" s="62">
        <f t="shared" si="115"/>
        <v>5</v>
      </c>
      <c r="AR91" s="62" t="str">
        <f t="shared" si="116"/>
        <v>0..1</v>
      </c>
      <c r="AS91" s="64" t="s">
        <v>560</v>
      </c>
      <c r="AT91" s="64"/>
      <c r="AU91" s="65"/>
      <c r="AV91" s="65"/>
      <c r="AW91" s="65"/>
      <c r="AX91" s="64" t="s">
        <v>148</v>
      </c>
      <c r="AY91" s="66" t="str">
        <f t="shared" si="137"/>
        <v>0..1</v>
      </c>
      <c r="AZ91" s="66" t="str">
        <f t="shared" si="139"/>
        <v>0..1</v>
      </c>
      <c r="BA91" s="6" t="str">
        <f t="shared" si="77"/>
        <v>/rsm:CrossIndustryInvoice
/rsm:SupplyChainTradeTransaction
/ram:IncludedSupplyChainTradeLineItem
/ram:SpecifiedLineTradeAgreement
/ram:BuyerOrderReferencedDocument
/ram:FormattedIssueDateTime</v>
      </c>
      <c r="BB91" s="67" t="str">
        <f t="shared" si="78"/>
        <v>/rsm:CrossIndustryInvoice/rsm:SupplyChainTradeTransaction/ram:IncludedSupplyChainTradeLineItem/ram:SpecifiedLineTradeAgreement/ram:BuyerOrderReferencedDocument/ram:FormattedIssueDateTime</v>
      </c>
      <c r="BC91" s="66" t="str">
        <f t="shared" si="122"/>
        <v>D</v>
      </c>
      <c r="BD91" s="68" t="str">
        <f t="shared" si="123"/>
        <v/>
      </c>
      <c r="BE91" s="62" t="str">
        <f t="shared" si="124"/>
        <v>0..1</v>
      </c>
      <c r="BF91" s="66" t="str">
        <f t="shared" si="125"/>
        <v/>
      </c>
      <c r="BG91" s="249" t="str">
        <f t="shared" si="126"/>
        <v/>
      </c>
      <c r="BH91" s="7"/>
      <c r="BI91" s="634" t="str">
        <f t="shared" si="127"/>
        <v>-</v>
      </c>
      <c r="BJ91" s="70" t="str">
        <f t="shared" si="128"/>
        <v>-</v>
      </c>
      <c r="BK91" s="70" t="str">
        <f t="shared" si="129"/>
        <v>-</v>
      </c>
      <c r="BL91" s="70" t="str">
        <f t="shared" si="130"/>
        <v>-</v>
      </c>
      <c r="BM91" s="70" t="str">
        <f t="shared" si="131"/>
        <v>-</v>
      </c>
      <c r="BN91" s="70" t="str">
        <f t="shared" si="132"/>
        <v>-</v>
      </c>
      <c r="BO91" s="635" t="str">
        <f t="shared" si="133"/>
        <v>X</v>
      </c>
      <c r="BP91" s="7"/>
      <c r="BQ91" s="70" t="str">
        <f t="shared" si="134"/>
        <v>EXTENDED</v>
      </c>
      <c r="BR91" s="70" t="str">
        <f t="shared" si="135"/>
        <v>EXTENDED</v>
      </c>
      <c r="BS91" s="15"/>
      <c r="BT91" s="57" t="s">
        <v>18642</v>
      </c>
    </row>
    <row r="92" spans="1:72" s="11" customFormat="1" ht="120" x14ac:dyDescent="0.2">
      <c r="A92" s="45" t="str">
        <f t="shared" si="117"/>
        <v>YES</v>
      </c>
      <c r="B92" s="45"/>
      <c r="C92" s="45"/>
      <c r="D92" s="139" t="s">
        <v>525</v>
      </c>
      <c r="E92" s="61" t="s">
        <v>5171</v>
      </c>
      <c r="F92" s="282"/>
      <c r="G92" s="62">
        <f t="shared" si="106"/>
        <v>6</v>
      </c>
      <c r="H92" s="62" t="s">
        <v>32</v>
      </c>
      <c r="I92" s="64" t="s">
        <v>17105</v>
      </c>
      <c r="J92" s="64"/>
      <c r="K92" s="65"/>
      <c r="L92" s="65"/>
      <c r="M92" s="65"/>
      <c r="N92" s="64" t="s">
        <v>148</v>
      </c>
      <c r="O92" s="66" t="s">
        <v>32</v>
      </c>
      <c r="P92" s="66" t="str">
        <f t="shared" si="163"/>
        <v>1..1</v>
      </c>
      <c r="Q92" s="6" t="s">
        <v>561</v>
      </c>
      <c r="R92" s="67" t="s">
        <v>562</v>
      </c>
      <c r="S92" s="66" t="s">
        <v>151</v>
      </c>
      <c r="T92" s="68" t="str">
        <f t="shared" si="118"/>
        <v>E</v>
      </c>
      <c r="U92" s="62" t="s">
        <v>32</v>
      </c>
      <c r="V92" s="66"/>
      <c r="W92" s="249"/>
      <c r="X92" s="38"/>
      <c r="Y92" s="634" t="str">
        <f t="shared" si="110"/>
        <v>-</v>
      </c>
      <c r="Z92" s="70" t="str">
        <f t="shared" ref="Z92:AE92" si="168">IF(Y92="X","X",IF($AH92=Z$4,"X","-"))</f>
        <v>-</v>
      </c>
      <c r="AA92" s="70" t="str">
        <f t="shared" si="168"/>
        <v>-</v>
      </c>
      <c r="AB92" s="70" t="str">
        <f t="shared" si="168"/>
        <v>-</v>
      </c>
      <c r="AC92" s="70" t="str">
        <f t="shared" si="168"/>
        <v>-</v>
      </c>
      <c r="AD92" s="70" t="str">
        <f t="shared" si="168"/>
        <v>-</v>
      </c>
      <c r="AE92" s="635" t="str">
        <f t="shared" si="168"/>
        <v>X</v>
      </c>
      <c r="AF92" s="38"/>
      <c r="AG92" s="70" t="s">
        <v>47</v>
      </c>
      <c r="AH92" s="70" t="s">
        <v>47</v>
      </c>
      <c r="AI92" s="38"/>
      <c r="AJ92" s="13" t="str">
        <f t="shared" si="112"/>
        <v>/rsm:CrossIndustryInvoice/rsm:SupplyChainTradeTransaction/ram:IncludedSupplyChainTradeLineItem/ram:SpecifiedLineTradeAgreement/ram:BuyerOrderReferencedDocument/ram:FormattedIssueDateTime</v>
      </c>
      <c r="AK92" s="13" t="str">
        <f t="shared" si="113"/>
        <v>/qdt:DateTimeString</v>
      </c>
      <c r="AL92" s="14">
        <f>COUNTIFS(R$4:R92,AJ92)</f>
        <v>1</v>
      </c>
      <c r="AM92" s="59"/>
      <c r="AN92" s="139" t="str">
        <f t="shared" si="120"/>
        <v>SCT_LINE_TA</v>
      </c>
      <c r="AO92" s="61" t="str">
        <f t="shared" si="114"/>
        <v>BT-X-22</v>
      </c>
      <c r="AP92" s="282" t="str">
        <f t="shared" si="121"/>
        <v/>
      </c>
      <c r="AQ92" s="62">
        <f t="shared" si="115"/>
        <v>6</v>
      </c>
      <c r="AR92" s="62" t="str">
        <f t="shared" si="116"/>
        <v>1..1</v>
      </c>
      <c r="AS92" s="64" t="s">
        <v>563</v>
      </c>
      <c r="AT92" s="64"/>
      <c r="AU92" s="65"/>
      <c r="AV92" s="65"/>
      <c r="AW92" s="65"/>
      <c r="AX92" s="64" t="s">
        <v>148</v>
      </c>
      <c r="AY92" s="66" t="str">
        <f t="shared" si="137"/>
        <v>1..1</v>
      </c>
      <c r="AZ92" s="66" t="str">
        <f t="shared" si="139"/>
        <v>1..1</v>
      </c>
      <c r="BA92" s="6" t="str">
        <f t="shared" si="77"/>
        <v>/rsm:CrossIndustryInvoice
/rsm:SupplyChainTradeTransaction
/ram:IncludedSupplyChainTradeLineItem
/ram:SpecifiedLineTradeAgreement
/ram:BuyerOrderReferencedDocument
/ram:FormattedIssueDateTime
/qdt:DateTimeString</v>
      </c>
      <c r="BB92" s="67" t="str">
        <f t="shared" si="78"/>
        <v>/rsm:CrossIndustryInvoice/rsm:SupplyChainTradeTransaction/ram:IncludedSupplyChainTradeLineItem/ram:SpecifiedLineTradeAgreement/ram:BuyerOrderReferencedDocument/ram:FormattedIssueDateTime/qdt:DateTimeString</v>
      </c>
      <c r="BC92" s="66" t="str">
        <f t="shared" si="122"/>
        <v>D</v>
      </c>
      <c r="BD92" s="68" t="str">
        <f t="shared" si="123"/>
        <v>E</v>
      </c>
      <c r="BE92" s="62" t="str">
        <f t="shared" si="124"/>
        <v>1..1</v>
      </c>
      <c r="BF92" s="66" t="str">
        <f t="shared" si="125"/>
        <v/>
      </c>
      <c r="BG92" s="249" t="str">
        <f t="shared" si="126"/>
        <v/>
      </c>
      <c r="BH92" s="7"/>
      <c r="BI92" s="634" t="str">
        <f t="shared" si="127"/>
        <v>-</v>
      </c>
      <c r="BJ92" s="70" t="str">
        <f t="shared" si="128"/>
        <v>-</v>
      </c>
      <c r="BK92" s="70" t="str">
        <f t="shared" si="129"/>
        <v>-</v>
      </c>
      <c r="BL92" s="70" t="str">
        <f t="shared" si="130"/>
        <v>-</v>
      </c>
      <c r="BM92" s="70" t="str">
        <f t="shared" si="131"/>
        <v>-</v>
      </c>
      <c r="BN92" s="70" t="str">
        <f t="shared" si="132"/>
        <v>-</v>
      </c>
      <c r="BO92" s="635" t="str">
        <f t="shared" si="133"/>
        <v>X</v>
      </c>
      <c r="BP92" s="7"/>
      <c r="BQ92" s="70" t="str">
        <f t="shared" si="134"/>
        <v>EXTENDED</v>
      </c>
      <c r="BR92" s="70" t="str">
        <f t="shared" si="135"/>
        <v>EXTENDED</v>
      </c>
      <c r="BS92" s="15"/>
      <c r="BT92" s="57" t="s">
        <v>18642</v>
      </c>
    </row>
    <row r="93" spans="1:72" s="11" customFormat="1" ht="135" x14ac:dyDescent="0.2">
      <c r="A93" s="45" t="str">
        <f t="shared" si="117"/>
        <v>YES</v>
      </c>
      <c r="B93" s="45"/>
      <c r="C93" s="45"/>
      <c r="D93" s="139" t="s">
        <v>525</v>
      </c>
      <c r="E93" s="61" t="s">
        <v>5172</v>
      </c>
      <c r="F93" s="282"/>
      <c r="G93" s="62">
        <f t="shared" si="106"/>
        <v>7</v>
      </c>
      <c r="H93" s="62" t="s">
        <v>32</v>
      </c>
      <c r="I93" s="64" t="s">
        <v>229</v>
      </c>
      <c r="J93" s="64"/>
      <c r="K93" s="65" t="s">
        <v>160</v>
      </c>
      <c r="L93" s="65"/>
      <c r="M93" s="65"/>
      <c r="N93" s="64" t="s">
        <v>128</v>
      </c>
      <c r="O93" s="66" t="s">
        <v>32</v>
      </c>
      <c r="P93" s="66" t="str">
        <f t="shared" si="163"/>
        <v>1..1</v>
      </c>
      <c r="Q93" s="6" t="s">
        <v>564</v>
      </c>
      <c r="R93" s="67" t="s">
        <v>565</v>
      </c>
      <c r="S93" s="66" t="s">
        <v>131</v>
      </c>
      <c r="T93" s="68" t="str">
        <f t="shared" si="118"/>
        <v>A</v>
      </c>
      <c r="U93" s="62" t="s">
        <v>42</v>
      </c>
      <c r="V93" s="66"/>
      <c r="W93" s="249"/>
      <c r="X93" s="38"/>
      <c r="Y93" s="634" t="str">
        <f t="shared" si="110"/>
        <v>-</v>
      </c>
      <c r="Z93" s="70" t="str">
        <f t="shared" ref="Z93:AE93" si="169">IF(Y93="X","X",IF($AH93=Z$4,"X","-"))</f>
        <v>-</v>
      </c>
      <c r="AA93" s="70" t="str">
        <f t="shared" si="169"/>
        <v>-</v>
      </c>
      <c r="AB93" s="70" t="str">
        <f t="shared" si="169"/>
        <v>-</v>
      </c>
      <c r="AC93" s="70" t="str">
        <f t="shared" si="169"/>
        <v>-</v>
      </c>
      <c r="AD93" s="70" t="str">
        <f t="shared" si="169"/>
        <v>-</v>
      </c>
      <c r="AE93" s="635" t="str">
        <f t="shared" si="169"/>
        <v>X</v>
      </c>
      <c r="AF93" s="38"/>
      <c r="AG93" s="70" t="s">
        <v>47</v>
      </c>
      <c r="AH93" s="70" t="s">
        <v>47</v>
      </c>
      <c r="AI93" s="38"/>
      <c r="AJ93" s="13" t="str">
        <f t="shared" si="112"/>
        <v>/rsm:CrossIndustryInvoice/rsm:SupplyChainTradeTransaction/ram:IncludedSupplyChainTradeLineItem/ram:SpecifiedLineTradeAgreement/ram:BuyerOrderReferencedDocument/ram:FormattedIssueDateTime/qdt:DateTimeString</v>
      </c>
      <c r="AK93" s="13" t="str">
        <f t="shared" si="113"/>
        <v>/@format</v>
      </c>
      <c r="AL93" s="14">
        <f>COUNTIFS(R$4:R93,AJ93)</f>
        <v>1</v>
      </c>
      <c r="AM93" s="59"/>
      <c r="AN93" s="139" t="str">
        <f t="shared" si="120"/>
        <v>SCT_LINE_TA</v>
      </c>
      <c r="AO93" s="61" t="str">
        <f t="shared" si="114"/>
        <v>BT-X-22-0</v>
      </c>
      <c r="AP93" s="282" t="str">
        <f t="shared" si="121"/>
        <v/>
      </c>
      <c r="AQ93" s="62">
        <f t="shared" si="115"/>
        <v>7</v>
      </c>
      <c r="AR93" s="62" t="str">
        <f t="shared" si="116"/>
        <v>1..1</v>
      </c>
      <c r="AS93" s="64" t="s">
        <v>229</v>
      </c>
      <c r="AT93" s="64"/>
      <c r="AU93" s="65" t="s">
        <v>18166</v>
      </c>
      <c r="AV93" s="65"/>
      <c r="AW93" s="65"/>
      <c r="AX93" s="64" t="s">
        <v>128</v>
      </c>
      <c r="AY93" s="66" t="str">
        <f t="shared" si="137"/>
        <v>1..1</v>
      </c>
      <c r="AZ93" s="66" t="str">
        <f t="shared" si="139"/>
        <v>1..1</v>
      </c>
      <c r="BA93" s="6" t="str">
        <f t="shared" si="77"/>
        <v>/rsm:CrossIndustryInvoice
/rsm:SupplyChainTradeTransaction
/ram:IncludedSupplyChainTradeLineItem
/ram:SpecifiedLineTradeAgreement
/ram:BuyerOrderReferencedDocument
/ram:FormattedIssueDateTime
/qdt:DateTimeString
/@format</v>
      </c>
      <c r="BB93" s="67" t="str">
        <f t="shared" si="78"/>
        <v>/rsm:CrossIndustryInvoice/rsm:SupplyChainTradeTransaction/ram:IncludedSupplyChainTradeLineItem/ram:SpecifiedLineTradeAgreement/ram:BuyerOrderReferencedDocument/ram:FormattedIssueDateTime/qdt:DateTimeString/@format</v>
      </c>
      <c r="BC93" s="66" t="str">
        <f t="shared" si="122"/>
        <v>C</v>
      </c>
      <c r="BD93" s="68" t="str">
        <f t="shared" si="123"/>
        <v>A</v>
      </c>
      <c r="BE93" s="62" t="str">
        <f t="shared" si="124"/>
        <v>0..1</v>
      </c>
      <c r="BF93" s="66" t="str">
        <f t="shared" si="125"/>
        <v/>
      </c>
      <c r="BG93" s="249" t="str">
        <f t="shared" si="126"/>
        <v/>
      </c>
      <c r="BH93" s="7"/>
      <c r="BI93" s="634" t="str">
        <f t="shared" si="127"/>
        <v>-</v>
      </c>
      <c r="BJ93" s="70" t="str">
        <f t="shared" si="128"/>
        <v>-</v>
      </c>
      <c r="BK93" s="70" t="str">
        <f t="shared" si="129"/>
        <v>-</v>
      </c>
      <c r="BL93" s="70" t="str">
        <f t="shared" si="130"/>
        <v>-</v>
      </c>
      <c r="BM93" s="70" t="str">
        <f t="shared" si="131"/>
        <v>-</v>
      </c>
      <c r="BN93" s="70" t="str">
        <f t="shared" si="132"/>
        <v>-</v>
      </c>
      <c r="BO93" s="635" t="str">
        <f t="shared" si="133"/>
        <v>X</v>
      </c>
      <c r="BP93" s="7"/>
      <c r="BQ93" s="70" t="str">
        <f t="shared" si="134"/>
        <v>EXTENDED</v>
      </c>
      <c r="BR93" s="70" t="str">
        <f t="shared" si="135"/>
        <v>EXTENDED</v>
      </c>
      <c r="BS93" s="15"/>
      <c r="BT93" s="57" t="s">
        <v>18642</v>
      </c>
    </row>
    <row r="94" spans="1:72" s="11" customFormat="1" ht="96" x14ac:dyDescent="0.2">
      <c r="A94" s="45" t="str">
        <f t="shared" si="117"/>
        <v>NO</v>
      </c>
      <c r="B94" s="131"/>
      <c r="C94" s="742"/>
      <c r="D94" s="139" t="s">
        <v>525</v>
      </c>
      <c r="E94" s="140" t="s">
        <v>5173</v>
      </c>
      <c r="F94" s="296"/>
      <c r="G94" s="141">
        <f t="shared" si="106"/>
        <v>4</v>
      </c>
      <c r="H94" s="141" t="s">
        <v>42</v>
      </c>
      <c r="I94" s="125" t="s">
        <v>566</v>
      </c>
      <c r="J94" s="125" t="s">
        <v>17182</v>
      </c>
      <c r="K94" s="126" t="s">
        <v>17183</v>
      </c>
      <c r="L94" s="126"/>
      <c r="M94" s="126"/>
      <c r="N94" s="125"/>
      <c r="O94" s="124" t="s">
        <v>42</v>
      </c>
      <c r="P94" s="124" t="str">
        <f t="shared" si="163"/>
        <v>0..1</v>
      </c>
      <c r="Q94" s="142" t="s">
        <v>569</v>
      </c>
      <c r="R94" s="143" t="s">
        <v>570</v>
      </c>
      <c r="S94" s="124"/>
      <c r="T94" s="129" t="str">
        <f t="shared" si="118"/>
        <v>EG</v>
      </c>
      <c r="U94" s="141" t="s">
        <v>42</v>
      </c>
      <c r="V94" s="124"/>
      <c r="W94" s="675"/>
      <c r="X94" s="38"/>
      <c r="Y94" s="648" t="str">
        <f t="shared" si="110"/>
        <v>-</v>
      </c>
      <c r="Z94" s="144" t="str">
        <f t="shared" ref="Z94:AE94" si="170">IF(Y94="X","X",IF($AH94=Z$4,"X","-"))</f>
        <v>-</v>
      </c>
      <c r="AA94" s="144" t="str">
        <f t="shared" si="170"/>
        <v>-</v>
      </c>
      <c r="AB94" s="144" t="str">
        <f t="shared" si="170"/>
        <v>-</v>
      </c>
      <c r="AC94" s="144" t="str">
        <f t="shared" si="170"/>
        <v>-</v>
      </c>
      <c r="AD94" s="144" t="str">
        <f t="shared" si="170"/>
        <v>-</v>
      </c>
      <c r="AE94" s="649" t="str">
        <f t="shared" si="170"/>
        <v>X</v>
      </c>
      <c r="AF94" s="38"/>
      <c r="AG94" s="144" t="s">
        <v>47</v>
      </c>
      <c r="AH94" s="144" t="s">
        <v>47</v>
      </c>
      <c r="AI94" s="38"/>
      <c r="AJ94" s="13" t="str">
        <f t="shared" si="112"/>
        <v>/rsm:CrossIndustryInvoice/rsm:SupplyChainTradeTransaction/ram:IncludedSupplyChainTradeLineItem/ram:SpecifiedLineTradeAgreement</v>
      </c>
      <c r="AK94" s="13" t="str">
        <f t="shared" si="113"/>
        <v>/ram:QuotationReferencedDocument</v>
      </c>
      <c r="AL94" s="14">
        <f>COUNTIFS(R$4:R94,AJ94)</f>
        <v>1</v>
      </c>
      <c r="AM94" s="59"/>
      <c r="AN94" s="139" t="str">
        <f t="shared" si="120"/>
        <v>SCT_LINE_TA</v>
      </c>
      <c r="AO94" s="140" t="str">
        <f t="shared" si="114"/>
        <v>BG-X-47</v>
      </c>
      <c r="AP94" s="296" t="str">
        <f t="shared" si="121"/>
        <v/>
      </c>
      <c r="AQ94" s="141">
        <f t="shared" si="115"/>
        <v>4</v>
      </c>
      <c r="AR94" s="141" t="str">
        <f t="shared" si="116"/>
        <v>0..1</v>
      </c>
      <c r="AS94" s="125" t="s">
        <v>571</v>
      </c>
      <c r="AT94" s="125"/>
      <c r="AU94" s="126"/>
      <c r="AV94" s="126"/>
      <c r="AW94" s="126"/>
      <c r="AX94" s="125"/>
      <c r="AY94" s="124" t="str">
        <f t="shared" si="137"/>
        <v>0..1</v>
      </c>
      <c r="AZ94" s="124" t="str">
        <f t="shared" si="139"/>
        <v>0..1</v>
      </c>
      <c r="BA94" s="142" t="str">
        <f t="shared" si="77"/>
        <v>/rsm:CrossIndustryInvoice
/rsm:SupplyChainTradeTransaction
/ram:IncludedSupplyChainTradeLineItem
/ram:SpecifiedLineTradeAgreement
/ram:QuotationReferencedDocument</v>
      </c>
      <c r="BB94" s="143" t="str">
        <f t="shared" si="78"/>
        <v>/rsm:CrossIndustryInvoice/rsm:SupplyChainTradeTransaction/ram:IncludedSupplyChainTradeLineItem/ram:SpecifiedLineTradeAgreement/ram:QuotationReferencedDocument</v>
      </c>
      <c r="BC94" s="124" t="str">
        <f t="shared" si="122"/>
        <v/>
      </c>
      <c r="BD94" s="129" t="str">
        <f t="shared" si="123"/>
        <v>EG</v>
      </c>
      <c r="BE94" s="141" t="str">
        <f t="shared" si="124"/>
        <v>0..1</v>
      </c>
      <c r="BF94" s="124" t="str">
        <f t="shared" si="125"/>
        <v/>
      </c>
      <c r="BG94" s="675" t="str">
        <f t="shared" si="126"/>
        <v/>
      </c>
      <c r="BH94" s="7"/>
      <c r="BI94" s="648" t="str">
        <f t="shared" si="127"/>
        <v>-</v>
      </c>
      <c r="BJ94" s="144" t="str">
        <f t="shared" si="128"/>
        <v>-</v>
      </c>
      <c r="BK94" s="144" t="str">
        <f t="shared" si="129"/>
        <v>-</v>
      </c>
      <c r="BL94" s="144" t="str">
        <f t="shared" si="130"/>
        <v>-</v>
      </c>
      <c r="BM94" s="144" t="str">
        <f t="shared" si="131"/>
        <v>-</v>
      </c>
      <c r="BN94" s="144" t="str">
        <f t="shared" si="132"/>
        <v>-</v>
      </c>
      <c r="BO94" s="649" t="str">
        <f t="shared" si="133"/>
        <v>X</v>
      </c>
      <c r="BP94" s="7"/>
      <c r="BQ94" s="144" t="str">
        <f t="shared" si="134"/>
        <v>EXTENDED</v>
      </c>
      <c r="BR94" s="144" t="str">
        <f t="shared" si="135"/>
        <v>EXTENDED</v>
      </c>
      <c r="BS94" s="15"/>
      <c r="BT94" s="57" t="s">
        <v>18642</v>
      </c>
    </row>
    <row r="95" spans="1:72" s="11" customFormat="1" ht="105" x14ac:dyDescent="0.2">
      <c r="A95" s="45" t="str">
        <f t="shared" si="117"/>
        <v>YES</v>
      </c>
      <c r="B95" s="131"/>
      <c r="C95" s="742"/>
      <c r="D95" s="139" t="s">
        <v>525</v>
      </c>
      <c r="E95" s="61" t="s">
        <v>5174</v>
      </c>
      <c r="F95" s="282"/>
      <c r="G95" s="62">
        <f t="shared" si="106"/>
        <v>5</v>
      </c>
      <c r="H95" s="62" t="s">
        <v>42</v>
      </c>
      <c r="I95" s="64" t="s">
        <v>17180</v>
      </c>
      <c r="J95" s="64" t="s">
        <v>573</v>
      </c>
      <c r="K95" s="65"/>
      <c r="L95" s="65"/>
      <c r="M95" s="65"/>
      <c r="N95" s="64" t="s">
        <v>17106</v>
      </c>
      <c r="O95" s="66" t="s">
        <v>42</v>
      </c>
      <c r="P95" s="66" t="str">
        <f t="shared" si="163"/>
        <v>0..1</v>
      </c>
      <c r="Q95" s="6" t="s">
        <v>574</v>
      </c>
      <c r="R95" s="67" t="s">
        <v>575</v>
      </c>
      <c r="S95" s="66" t="s">
        <v>17054</v>
      </c>
      <c r="T95" s="68" t="str">
        <f t="shared" si="118"/>
        <v>E</v>
      </c>
      <c r="U95" s="62" t="s">
        <v>42</v>
      </c>
      <c r="V95" s="66"/>
      <c r="W95" s="249"/>
      <c r="X95" s="38"/>
      <c r="Y95" s="634" t="str">
        <f t="shared" si="110"/>
        <v>-</v>
      </c>
      <c r="Z95" s="70" t="str">
        <f t="shared" ref="Z95:AE95" si="171">IF(Y95="X","X",IF($AH95=Z$4,"X","-"))</f>
        <v>-</v>
      </c>
      <c r="AA95" s="70" t="str">
        <f t="shared" si="171"/>
        <v>-</v>
      </c>
      <c r="AB95" s="70" t="str">
        <f t="shared" si="171"/>
        <v>-</v>
      </c>
      <c r="AC95" s="70" t="str">
        <f t="shared" si="171"/>
        <v>-</v>
      </c>
      <c r="AD95" s="70" t="str">
        <f t="shared" si="171"/>
        <v>-</v>
      </c>
      <c r="AE95" s="635" t="str">
        <f t="shared" si="171"/>
        <v>X</v>
      </c>
      <c r="AF95" s="38"/>
      <c r="AG95" s="70" t="s">
        <v>47</v>
      </c>
      <c r="AH95" s="70" t="s">
        <v>47</v>
      </c>
      <c r="AI95" s="38"/>
      <c r="AJ95" s="13" t="str">
        <f t="shared" si="112"/>
        <v>/rsm:CrossIndustryInvoice/rsm:SupplyChainTradeTransaction/ram:IncludedSupplyChainTradeLineItem/ram:SpecifiedLineTradeAgreement/ram:QuotationReferencedDocument</v>
      </c>
      <c r="AK95" s="13" t="str">
        <f t="shared" si="113"/>
        <v>/ram:IssuerAssignedID</v>
      </c>
      <c r="AL95" s="14">
        <f>COUNTIFS(R$4:R95,AJ95)</f>
        <v>1</v>
      </c>
      <c r="AM95" s="59"/>
      <c r="AN95" s="139" t="str">
        <f t="shared" si="120"/>
        <v>SCT_LINE_TA</v>
      </c>
      <c r="AO95" s="61" t="str">
        <f t="shared" si="114"/>
        <v>BT-X-310</v>
      </c>
      <c r="AP95" s="282" t="str">
        <f t="shared" si="121"/>
        <v/>
      </c>
      <c r="AQ95" s="62">
        <f t="shared" si="115"/>
        <v>5</v>
      </c>
      <c r="AR95" s="62" t="str">
        <f t="shared" si="116"/>
        <v>0..1</v>
      </c>
      <c r="AS95" s="64" t="s">
        <v>576</v>
      </c>
      <c r="AT95" s="64"/>
      <c r="AU95" s="65"/>
      <c r="AV95" s="65"/>
      <c r="AW95" s="65"/>
      <c r="AX95" s="150" t="s">
        <v>555</v>
      </c>
      <c r="AY95" s="66" t="str">
        <f t="shared" si="137"/>
        <v>0..1</v>
      </c>
      <c r="AZ95" s="66" t="str">
        <f t="shared" si="139"/>
        <v>0..1</v>
      </c>
      <c r="BA95" s="6" t="str">
        <f t="shared" si="77"/>
        <v>/rsm:CrossIndustryInvoice
/rsm:SupplyChainTradeTransaction
/ram:IncludedSupplyChainTradeLineItem
/ram:SpecifiedLineTradeAgreement
/ram:QuotationReferencedDocument
/ram:IssuerAssignedID</v>
      </c>
      <c r="BB95" s="67" t="str">
        <f t="shared" si="78"/>
        <v>/rsm:CrossIndustryInvoice/rsm:SupplyChainTradeTransaction/ram:IncludedSupplyChainTradeLineItem/ram:SpecifiedLineTradeAgreement/ram:QuotationReferencedDocument/ram:IssuerAssignedID</v>
      </c>
      <c r="BC95" s="66" t="str">
        <f t="shared" si="122"/>
        <v>R</v>
      </c>
      <c r="BD95" s="68" t="str">
        <f t="shared" si="123"/>
        <v>E</v>
      </c>
      <c r="BE95" s="62" t="str">
        <f t="shared" si="124"/>
        <v>0..1</v>
      </c>
      <c r="BF95" s="66" t="str">
        <f t="shared" si="125"/>
        <v/>
      </c>
      <c r="BG95" s="249" t="str">
        <f t="shared" si="126"/>
        <v/>
      </c>
      <c r="BH95" s="7"/>
      <c r="BI95" s="634" t="str">
        <f t="shared" si="127"/>
        <v>-</v>
      </c>
      <c r="BJ95" s="70" t="str">
        <f t="shared" si="128"/>
        <v>-</v>
      </c>
      <c r="BK95" s="70" t="str">
        <f t="shared" si="129"/>
        <v>-</v>
      </c>
      <c r="BL95" s="70" t="str">
        <f t="shared" si="130"/>
        <v>-</v>
      </c>
      <c r="BM95" s="70" t="str">
        <f t="shared" si="131"/>
        <v>-</v>
      </c>
      <c r="BN95" s="70" t="str">
        <f t="shared" si="132"/>
        <v>-</v>
      </c>
      <c r="BO95" s="635" t="str">
        <f t="shared" si="133"/>
        <v>X</v>
      </c>
      <c r="BP95" s="7"/>
      <c r="BQ95" s="70" t="str">
        <f t="shared" si="134"/>
        <v>EXTENDED</v>
      </c>
      <c r="BR95" s="70" t="str">
        <f t="shared" si="135"/>
        <v>EXTENDED</v>
      </c>
      <c r="BS95" s="15"/>
      <c r="BT95" s="57" t="s">
        <v>18642</v>
      </c>
    </row>
    <row r="96" spans="1:72" s="11" customFormat="1" ht="105" x14ac:dyDescent="0.2">
      <c r="A96" s="45" t="str">
        <f t="shared" si="117"/>
        <v>YES</v>
      </c>
      <c r="B96" s="131"/>
      <c r="C96" s="742"/>
      <c r="D96" s="139" t="s">
        <v>525</v>
      </c>
      <c r="E96" s="61" t="s">
        <v>5175</v>
      </c>
      <c r="F96" s="282"/>
      <c r="G96" s="62">
        <f t="shared" si="106"/>
        <v>5</v>
      </c>
      <c r="H96" s="62" t="s">
        <v>42</v>
      </c>
      <c r="I96" s="64" t="s">
        <v>17181</v>
      </c>
      <c r="J96" s="64" t="s">
        <v>578</v>
      </c>
      <c r="K96" s="65"/>
      <c r="L96" s="65"/>
      <c r="M96" s="65"/>
      <c r="N96" s="64" t="s">
        <v>17106</v>
      </c>
      <c r="O96" s="66" t="s">
        <v>42</v>
      </c>
      <c r="P96" s="66" t="str">
        <f t="shared" si="163"/>
        <v>0..1</v>
      </c>
      <c r="Q96" s="6" t="s">
        <v>579</v>
      </c>
      <c r="R96" s="67" t="s">
        <v>580</v>
      </c>
      <c r="S96" s="66" t="s">
        <v>17054</v>
      </c>
      <c r="T96" s="68" t="str">
        <f t="shared" si="118"/>
        <v>E</v>
      </c>
      <c r="U96" s="62" t="s">
        <v>42</v>
      </c>
      <c r="V96" s="66"/>
      <c r="W96" s="249"/>
      <c r="X96" s="38"/>
      <c r="Y96" s="634" t="str">
        <f t="shared" si="110"/>
        <v>-</v>
      </c>
      <c r="Z96" s="70" t="str">
        <f t="shared" ref="Z96:AE96" si="172">IF(Y96="X","X",IF($AH96=Z$4,"X","-"))</f>
        <v>-</v>
      </c>
      <c r="AA96" s="70" t="str">
        <f t="shared" si="172"/>
        <v>-</v>
      </c>
      <c r="AB96" s="70" t="str">
        <f t="shared" si="172"/>
        <v>-</v>
      </c>
      <c r="AC96" s="70" t="str">
        <f t="shared" si="172"/>
        <v>-</v>
      </c>
      <c r="AD96" s="70" t="str">
        <f t="shared" si="172"/>
        <v>-</v>
      </c>
      <c r="AE96" s="635" t="str">
        <f t="shared" si="172"/>
        <v>X</v>
      </c>
      <c r="AF96" s="38"/>
      <c r="AG96" s="70" t="s">
        <v>47</v>
      </c>
      <c r="AH96" s="70" t="s">
        <v>47</v>
      </c>
      <c r="AI96" s="38"/>
      <c r="AJ96" s="13" t="str">
        <f t="shared" si="112"/>
        <v>/rsm:CrossIndustryInvoice/rsm:SupplyChainTradeTransaction/ram:IncludedSupplyChainTradeLineItem/ram:SpecifiedLineTradeAgreement/ram:QuotationReferencedDocument</v>
      </c>
      <c r="AK96" s="13" t="str">
        <f t="shared" si="113"/>
        <v>/ram:LineID</v>
      </c>
      <c r="AL96" s="14">
        <f>COUNTIFS(R$4:R96,AJ96)</f>
        <v>1</v>
      </c>
      <c r="AM96" s="59"/>
      <c r="AN96" s="139" t="str">
        <f t="shared" si="120"/>
        <v>SCT_LINE_TA</v>
      </c>
      <c r="AO96" s="61" t="str">
        <f t="shared" si="114"/>
        <v>BT-X-311</v>
      </c>
      <c r="AP96" s="282" t="str">
        <f t="shared" si="121"/>
        <v/>
      </c>
      <c r="AQ96" s="62">
        <f t="shared" si="115"/>
        <v>5</v>
      </c>
      <c r="AR96" s="62" t="str">
        <f t="shared" si="116"/>
        <v>0..1</v>
      </c>
      <c r="AS96" s="64" t="s">
        <v>581</v>
      </c>
      <c r="AT96" s="64"/>
      <c r="AU96" s="65"/>
      <c r="AV96" s="65"/>
      <c r="AW96" s="65"/>
      <c r="AX96" s="150" t="s">
        <v>555</v>
      </c>
      <c r="AY96" s="66" t="str">
        <f t="shared" si="137"/>
        <v>0..1</v>
      </c>
      <c r="AZ96" s="66" t="str">
        <f t="shared" si="139"/>
        <v>0..1</v>
      </c>
      <c r="BA96" s="6" t="str">
        <f t="shared" si="77"/>
        <v>/rsm:CrossIndustryInvoice
/rsm:SupplyChainTradeTransaction
/ram:IncludedSupplyChainTradeLineItem
/ram:SpecifiedLineTradeAgreement
/ram:QuotationReferencedDocument
/ram:LineID</v>
      </c>
      <c r="BB96" s="67" t="str">
        <f t="shared" si="78"/>
        <v>/rsm:CrossIndustryInvoice/rsm:SupplyChainTradeTransaction/ram:IncludedSupplyChainTradeLineItem/ram:SpecifiedLineTradeAgreement/ram:QuotationReferencedDocument/ram:LineID</v>
      </c>
      <c r="BC96" s="66" t="str">
        <f t="shared" si="122"/>
        <v>R</v>
      </c>
      <c r="BD96" s="68" t="str">
        <f t="shared" si="123"/>
        <v>E</v>
      </c>
      <c r="BE96" s="62" t="str">
        <f t="shared" si="124"/>
        <v>0..1</v>
      </c>
      <c r="BF96" s="66" t="str">
        <f t="shared" si="125"/>
        <v/>
      </c>
      <c r="BG96" s="249" t="str">
        <f t="shared" si="126"/>
        <v/>
      </c>
      <c r="BH96" s="7"/>
      <c r="BI96" s="634" t="str">
        <f t="shared" si="127"/>
        <v>-</v>
      </c>
      <c r="BJ96" s="70" t="str">
        <f t="shared" si="128"/>
        <v>-</v>
      </c>
      <c r="BK96" s="70" t="str">
        <f t="shared" si="129"/>
        <v>-</v>
      </c>
      <c r="BL96" s="70" t="str">
        <f t="shared" si="130"/>
        <v>-</v>
      </c>
      <c r="BM96" s="70" t="str">
        <f t="shared" si="131"/>
        <v>-</v>
      </c>
      <c r="BN96" s="70" t="str">
        <f t="shared" si="132"/>
        <v>-</v>
      </c>
      <c r="BO96" s="635" t="str">
        <f t="shared" si="133"/>
        <v>X</v>
      </c>
      <c r="BP96" s="7"/>
      <c r="BQ96" s="70" t="str">
        <f t="shared" si="134"/>
        <v>EXTENDED</v>
      </c>
      <c r="BR96" s="70" t="str">
        <f t="shared" si="135"/>
        <v>EXTENDED</v>
      </c>
      <c r="BS96" s="15"/>
      <c r="BT96" s="57" t="s">
        <v>18642</v>
      </c>
    </row>
    <row r="97" spans="1:72" s="152" customFormat="1" ht="105" x14ac:dyDescent="0.2">
      <c r="A97" s="45" t="str">
        <f t="shared" si="117"/>
        <v>NO</v>
      </c>
      <c r="B97" s="131"/>
      <c r="C97" s="742"/>
      <c r="D97" s="139" t="s">
        <v>525</v>
      </c>
      <c r="E97" s="61" t="s">
        <v>5176</v>
      </c>
      <c r="F97" s="282"/>
      <c r="G97" s="62">
        <f t="shared" si="106"/>
        <v>5</v>
      </c>
      <c r="H97" s="62" t="s">
        <v>42</v>
      </c>
      <c r="I97" s="151" t="s">
        <v>17175</v>
      </c>
      <c r="J97" s="64"/>
      <c r="K97" s="65"/>
      <c r="L97" s="65"/>
      <c r="M97" s="65"/>
      <c r="N97" s="64" t="s">
        <v>148</v>
      </c>
      <c r="O97" s="66" t="s">
        <v>42</v>
      </c>
      <c r="P97" s="66" t="str">
        <f t="shared" si="163"/>
        <v>0..1</v>
      </c>
      <c r="Q97" s="6" t="s">
        <v>583</v>
      </c>
      <c r="R97" s="67" t="s">
        <v>584</v>
      </c>
      <c r="S97" s="88" t="s">
        <v>151</v>
      </c>
      <c r="T97" s="68" t="str">
        <f t="shared" si="118"/>
        <v/>
      </c>
      <c r="U97" s="62" t="s">
        <v>42</v>
      </c>
      <c r="V97" s="66"/>
      <c r="W97" s="249"/>
      <c r="X97" s="38"/>
      <c r="Y97" s="634" t="str">
        <f t="shared" si="110"/>
        <v>-</v>
      </c>
      <c r="Z97" s="70" t="str">
        <f t="shared" ref="Z97:AE97" si="173">IF(Y97="X","X",IF($AH97=Z$4,"X","-"))</f>
        <v>-</v>
      </c>
      <c r="AA97" s="70" t="str">
        <f t="shared" si="173"/>
        <v>-</v>
      </c>
      <c r="AB97" s="70" t="str">
        <f t="shared" si="173"/>
        <v>-</v>
      </c>
      <c r="AC97" s="70" t="str">
        <f t="shared" si="173"/>
        <v>-</v>
      </c>
      <c r="AD97" s="70" t="str">
        <f t="shared" si="173"/>
        <v>-</v>
      </c>
      <c r="AE97" s="635" t="str">
        <f t="shared" si="173"/>
        <v>X</v>
      </c>
      <c r="AF97" s="38"/>
      <c r="AG97" s="70" t="s">
        <v>47</v>
      </c>
      <c r="AH97" s="70" t="s">
        <v>47</v>
      </c>
      <c r="AI97" s="38"/>
      <c r="AJ97" s="13" t="str">
        <f t="shared" si="112"/>
        <v>/rsm:CrossIndustryInvoice/rsm:SupplyChainTradeTransaction/ram:IncludedSupplyChainTradeLineItem/ram:SpecifiedLineTradeAgreement/ram:QuotationReferencedDocument</v>
      </c>
      <c r="AK97" s="13" t="str">
        <f t="shared" si="113"/>
        <v>/ram:FormattedIssueDateTime</v>
      </c>
      <c r="AL97" s="14">
        <f>COUNTIFS(R$4:R97,AJ97)</f>
        <v>1</v>
      </c>
      <c r="AM97" s="59"/>
      <c r="AN97" s="139" t="str">
        <f t="shared" si="120"/>
        <v>SCT_LINE_TA</v>
      </c>
      <c r="AO97" s="61" t="str">
        <f t="shared" si="114"/>
        <v>BT-X-312-00</v>
      </c>
      <c r="AP97" s="282" t="str">
        <f t="shared" si="121"/>
        <v/>
      </c>
      <c r="AQ97" s="62">
        <f t="shared" si="115"/>
        <v>5</v>
      </c>
      <c r="AR97" s="62" t="str">
        <f t="shared" si="116"/>
        <v>0..1</v>
      </c>
      <c r="AS97" s="64" t="s">
        <v>585</v>
      </c>
      <c r="AT97" s="64"/>
      <c r="AU97" s="65"/>
      <c r="AV97" s="65"/>
      <c r="AW97" s="65"/>
      <c r="AX97" s="64" t="s">
        <v>148</v>
      </c>
      <c r="AY97" s="66" t="str">
        <f t="shared" si="137"/>
        <v>0..1</v>
      </c>
      <c r="AZ97" s="66" t="str">
        <f t="shared" si="139"/>
        <v>0..1</v>
      </c>
      <c r="BA97" s="6" t="str">
        <f t="shared" si="77"/>
        <v>/rsm:CrossIndustryInvoice
/rsm:SupplyChainTradeTransaction
/ram:IncludedSupplyChainTradeLineItem
/ram:SpecifiedLineTradeAgreement
/ram:QuotationReferencedDocument
/ram:FormattedIssueDateTime</v>
      </c>
      <c r="BB97" s="67" t="str">
        <f t="shared" si="78"/>
        <v>/rsm:CrossIndustryInvoice/rsm:SupplyChainTradeTransaction/ram:IncludedSupplyChainTradeLineItem/ram:SpecifiedLineTradeAgreement/ram:QuotationReferencedDocument/ram:FormattedIssueDateTime</v>
      </c>
      <c r="BC97" s="66" t="str">
        <f t="shared" si="122"/>
        <v>D</v>
      </c>
      <c r="BD97" s="68" t="str">
        <f t="shared" si="123"/>
        <v/>
      </c>
      <c r="BE97" s="62" t="str">
        <f t="shared" si="124"/>
        <v>0..1</v>
      </c>
      <c r="BF97" s="66" t="str">
        <f t="shared" si="125"/>
        <v/>
      </c>
      <c r="BG97" s="249" t="str">
        <f t="shared" si="126"/>
        <v/>
      </c>
      <c r="BH97" s="7"/>
      <c r="BI97" s="634" t="str">
        <f t="shared" si="127"/>
        <v>-</v>
      </c>
      <c r="BJ97" s="70" t="str">
        <f t="shared" si="128"/>
        <v>-</v>
      </c>
      <c r="BK97" s="70" t="str">
        <f t="shared" si="129"/>
        <v>-</v>
      </c>
      <c r="BL97" s="70" t="str">
        <f t="shared" si="130"/>
        <v>-</v>
      </c>
      <c r="BM97" s="70" t="str">
        <f t="shared" si="131"/>
        <v>-</v>
      </c>
      <c r="BN97" s="70" t="str">
        <f t="shared" si="132"/>
        <v>-</v>
      </c>
      <c r="BO97" s="635" t="str">
        <f t="shared" si="133"/>
        <v>X</v>
      </c>
      <c r="BP97" s="7"/>
      <c r="BQ97" s="70" t="str">
        <f t="shared" si="134"/>
        <v>EXTENDED</v>
      </c>
      <c r="BR97" s="70" t="str">
        <f t="shared" si="135"/>
        <v>EXTENDED</v>
      </c>
      <c r="BS97" s="15"/>
      <c r="BT97" s="57" t="s">
        <v>18642</v>
      </c>
    </row>
    <row r="98" spans="1:72" s="11" customFormat="1" ht="120" x14ac:dyDescent="0.2">
      <c r="A98" s="45" t="str">
        <f t="shared" si="117"/>
        <v>YES</v>
      </c>
      <c r="B98" s="131"/>
      <c r="C98" s="742"/>
      <c r="D98" s="139" t="s">
        <v>525</v>
      </c>
      <c r="E98" s="61" t="s">
        <v>5177</v>
      </c>
      <c r="F98" s="282"/>
      <c r="G98" s="62">
        <f t="shared" si="106"/>
        <v>6</v>
      </c>
      <c r="H98" s="62" t="s">
        <v>32</v>
      </c>
      <c r="I98" s="64" t="s">
        <v>17105</v>
      </c>
      <c r="J98" s="64" t="s">
        <v>587</v>
      </c>
      <c r="K98" s="65"/>
      <c r="L98" s="65"/>
      <c r="M98" s="65"/>
      <c r="N98" s="64" t="s">
        <v>148</v>
      </c>
      <c r="O98" s="66" t="s">
        <v>32</v>
      </c>
      <c r="P98" s="66" t="str">
        <f t="shared" si="163"/>
        <v>1..1</v>
      </c>
      <c r="Q98" s="6" t="s">
        <v>588</v>
      </c>
      <c r="R98" s="67" t="s">
        <v>589</v>
      </c>
      <c r="S98" s="66" t="s">
        <v>151</v>
      </c>
      <c r="T98" s="68" t="str">
        <f t="shared" si="118"/>
        <v>E</v>
      </c>
      <c r="U98" s="62" t="s">
        <v>32</v>
      </c>
      <c r="V98" s="66"/>
      <c r="W98" s="249"/>
      <c r="X98" s="38"/>
      <c r="Y98" s="634" t="str">
        <f t="shared" si="110"/>
        <v>-</v>
      </c>
      <c r="Z98" s="70" t="str">
        <f t="shared" ref="Z98:AE98" si="174">IF(Y98="X","X",IF($AH98=Z$4,"X","-"))</f>
        <v>-</v>
      </c>
      <c r="AA98" s="70" t="str">
        <f t="shared" si="174"/>
        <v>-</v>
      </c>
      <c r="AB98" s="70" t="str">
        <f t="shared" si="174"/>
        <v>-</v>
      </c>
      <c r="AC98" s="70" t="str">
        <f t="shared" si="174"/>
        <v>-</v>
      </c>
      <c r="AD98" s="70" t="str">
        <f t="shared" si="174"/>
        <v>-</v>
      </c>
      <c r="AE98" s="635" t="str">
        <f t="shared" si="174"/>
        <v>X</v>
      </c>
      <c r="AF98" s="38"/>
      <c r="AG98" s="70" t="s">
        <v>47</v>
      </c>
      <c r="AH98" s="70" t="s">
        <v>47</v>
      </c>
      <c r="AI98" s="38"/>
      <c r="AJ98" s="13" t="str">
        <f t="shared" si="112"/>
        <v>/rsm:CrossIndustryInvoice/rsm:SupplyChainTradeTransaction/ram:IncludedSupplyChainTradeLineItem/ram:SpecifiedLineTradeAgreement/ram:QuotationReferencedDocument/ram:FormattedIssueDateTime</v>
      </c>
      <c r="AK98" s="13" t="str">
        <f t="shared" si="113"/>
        <v>/qdt:DateTimeString</v>
      </c>
      <c r="AL98" s="14">
        <f>COUNTIFS(R$4:R98,AJ98)</f>
        <v>1</v>
      </c>
      <c r="AM98" s="59"/>
      <c r="AN98" s="139" t="str">
        <f t="shared" si="120"/>
        <v>SCT_LINE_TA</v>
      </c>
      <c r="AO98" s="61" t="str">
        <f t="shared" si="114"/>
        <v>BT-X-312</v>
      </c>
      <c r="AP98" s="282" t="str">
        <f t="shared" si="121"/>
        <v/>
      </c>
      <c r="AQ98" s="62">
        <f t="shared" si="115"/>
        <v>6</v>
      </c>
      <c r="AR98" s="62" t="str">
        <f t="shared" si="116"/>
        <v>1..1</v>
      </c>
      <c r="AS98" s="64" t="s">
        <v>590</v>
      </c>
      <c r="AT98" s="64"/>
      <c r="AU98" s="65"/>
      <c r="AV98" s="65"/>
      <c r="AW98" s="65"/>
      <c r="AX98" s="64" t="s">
        <v>148</v>
      </c>
      <c r="AY98" s="66" t="str">
        <f t="shared" si="137"/>
        <v>1..1</v>
      </c>
      <c r="AZ98" s="66" t="str">
        <f t="shared" si="139"/>
        <v>1..1</v>
      </c>
      <c r="BA98" s="6" t="str">
        <f t="shared" si="77"/>
        <v>/rsm:CrossIndustryInvoice
/rsm:SupplyChainTradeTransaction
/ram:IncludedSupplyChainTradeLineItem
/ram:SpecifiedLineTradeAgreement
/ram:QuotationReferencedDocument
/ram:FormattedIssueDateTime
/qdt:DateTimeString</v>
      </c>
      <c r="BB98" s="67" t="str">
        <f t="shared" si="78"/>
        <v>/rsm:CrossIndustryInvoice/rsm:SupplyChainTradeTransaction/ram:IncludedSupplyChainTradeLineItem/ram:SpecifiedLineTradeAgreement/ram:QuotationReferencedDocument/ram:FormattedIssueDateTime/qdt:DateTimeString</v>
      </c>
      <c r="BC98" s="66" t="str">
        <f t="shared" si="122"/>
        <v>D</v>
      </c>
      <c r="BD98" s="68" t="str">
        <f t="shared" si="123"/>
        <v>E</v>
      </c>
      <c r="BE98" s="62" t="str">
        <f t="shared" si="124"/>
        <v>1..1</v>
      </c>
      <c r="BF98" s="66" t="str">
        <f t="shared" si="125"/>
        <v/>
      </c>
      <c r="BG98" s="249" t="str">
        <f t="shared" si="126"/>
        <v/>
      </c>
      <c r="BH98" s="7"/>
      <c r="BI98" s="634" t="str">
        <f t="shared" si="127"/>
        <v>-</v>
      </c>
      <c r="BJ98" s="70" t="str">
        <f t="shared" si="128"/>
        <v>-</v>
      </c>
      <c r="BK98" s="70" t="str">
        <f t="shared" si="129"/>
        <v>-</v>
      </c>
      <c r="BL98" s="70" t="str">
        <f t="shared" si="130"/>
        <v>-</v>
      </c>
      <c r="BM98" s="70" t="str">
        <f t="shared" si="131"/>
        <v>-</v>
      </c>
      <c r="BN98" s="70" t="str">
        <f t="shared" si="132"/>
        <v>-</v>
      </c>
      <c r="BO98" s="635" t="str">
        <f t="shared" si="133"/>
        <v>X</v>
      </c>
      <c r="BP98" s="7"/>
      <c r="BQ98" s="70" t="str">
        <f t="shared" si="134"/>
        <v>EXTENDED</v>
      </c>
      <c r="BR98" s="70" t="str">
        <f t="shared" si="135"/>
        <v>EXTENDED</v>
      </c>
      <c r="BS98" s="15"/>
      <c r="BT98" s="57" t="s">
        <v>18642</v>
      </c>
    </row>
    <row r="99" spans="1:72" s="11" customFormat="1" ht="135" x14ac:dyDescent="0.2">
      <c r="A99" s="45" t="str">
        <f t="shared" si="117"/>
        <v>YES</v>
      </c>
      <c r="B99" s="131"/>
      <c r="C99" s="742"/>
      <c r="D99" s="139" t="s">
        <v>525</v>
      </c>
      <c r="E99" s="61" t="s">
        <v>5178</v>
      </c>
      <c r="F99" s="282"/>
      <c r="G99" s="62">
        <f t="shared" si="106"/>
        <v>7</v>
      </c>
      <c r="H99" s="62" t="s">
        <v>32</v>
      </c>
      <c r="I99" s="64" t="s">
        <v>229</v>
      </c>
      <c r="J99" s="64"/>
      <c r="K99" s="65"/>
      <c r="L99" s="65"/>
      <c r="M99" s="153" t="s">
        <v>591</v>
      </c>
      <c r="N99" s="64" t="s">
        <v>128</v>
      </c>
      <c r="O99" s="66" t="s">
        <v>32</v>
      </c>
      <c r="P99" s="66" t="str">
        <f t="shared" si="163"/>
        <v>1..1</v>
      </c>
      <c r="Q99" s="6" t="s">
        <v>592</v>
      </c>
      <c r="R99" s="67" t="s">
        <v>593</v>
      </c>
      <c r="S99" s="66" t="s">
        <v>131</v>
      </c>
      <c r="T99" s="68" t="str">
        <f t="shared" si="118"/>
        <v>A</v>
      </c>
      <c r="U99" s="62" t="s">
        <v>42</v>
      </c>
      <c r="V99" s="66"/>
      <c r="W99" s="249"/>
      <c r="X99" s="38"/>
      <c r="Y99" s="634" t="str">
        <f t="shared" si="110"/>
        <v>-</v>
      </c>
      <c r="Z99" s="70" t="str">
        <f t="shared" ref="Z99:AE99" si="175">IF(Y99="X","X",IF($AH99=Z$4,"X","-"))</f>
        <v>-</v>
      </c>
      <c r="AA99" s="70" t="str">
        <f t="shared" si="175"/>
        <v>-</v>
      </c>
      <c r="AB99" s="70" t="str">
        <f t="shared" si="175"/>
        <v>-</v>
      </c>
      <c r="AC99" s="70" t="str">
        <f t="shared" si="175"/>
        <v>-</v>
      </c>
      <c r="AD99" s="70" t="str">
        <f t="shared" si="175"/>
        <v>-</v>
      </c>
      <c r="AE99" s="635" t="str">
        <f t="shared" si="175"/>
        <v>X</v>
      </c>
      <c r="AF99" s="38"/>
      <c r="AG99" s="70" t="s">
        <v>47</v>
      </c>
      <c r="AH99" s="70" t="s">
        <v>47</v>
      </c>
      <c r="AI99" s="38"/>
      <c r="AJ99" s="13" t="str">
        <f t="shared" si="112"/>
        <v>/rsm:CrossIndustryInvoice/rsm:SupplyChainTradeTransaction/ram:IncludedSupplyChainTradeLineItem/ram:SpecifiedLineTradeAgreement/ram:QuotationReferencedDocument/ram:FormattedIssueDateTime/qdt:DateTimeString</v>
      </c>
      <c r="AK99" s="13" t="str">
        <f t="shared" si="113"/>
        <v>/@format</v>
      </c>
      <c r="AL99" s="14">
        <f>COUNTIFS(R$4:R99,AJ99)</f>
        <v>1</v>
      </c>
      <c r="AM99" s="59"/>
      <c r="AN99" s="139" t="str">
        <f t="shared" si="120"/>
        <v>SCT_LINE_TA</v>
      </c>
      <c r="AO99" s="61" t="str">
        <f t="shared" si="114"/>
        <v>BT-X-312-0</v>
      </c>
      <c r="AP99" s="282" t="str">
        <f t="shared" si="121"/>
        <v/>
      </c>
      <c r="AQ99" s="62">
        <f t="shared" si="115"/>
        <v>7</v>
      </c>
      <c r="AR99" s="62" t="str">
        <f t="shared" si="116"/>
        <v>1..1</v>
      </c>
      <c r="AS99" s="64" t="s">
        <v>229</v>
      </c>
      <c r="AT99" s="64"/>
      <c r="AU99" s="65" t="s">
        <v>18166</v>
      </c>
      <c r="AV99" s="65"/>
      <c r="AW99" s="65"/>
      <c r="AX99" s="64" t="s">
        <v>128</v>
      </c>
      <c r="AY99" s="66" t="str">
        <f t="shared" si="137"/>
        <v>1..1</v>
      </c>
      <c r="AZ99" s="66" t="str">
        <f t="shared" si="139"/>
        <v>1..1</v>
      </c>
      <c r="BA99" s="6" t="str">
        <f t="shared" si="77"/>
        <v>/rsm:CrossIndustryInvoice
/rsm:SupplyChainTradeTransaction
/ram:IncludedSupplyChainTradeLineItem
/ram:SpecifiedLineTradeAgreement
/ram:QuotationReferencedDocument
/ram:FormattedIssueDateTime
/qdt:DateTimeString
/@format</v>
      </c>
      <c r="BB99" s="67" t="str">
        <f t="shared" si="78"/>
        <v>/rsm:CrossIndustryInvoice/rsm:SupplyChainTradeTransaction/ram:IncludedSupplyChainTradeLineItem/ram:SpecifiedLineTradeAgreement/ram:QuotationReferencedDocument/ram:FormattedIssueDateTime/qdt:DateTimeString/@format</v>
      </c>
      <c r="BC99" s="66" t="str">
        <f t="shared" si="122"/>
        <v>C</v>
      </c>
      <c r="BD99" s="68" t="str">
        <f t="shared" si="123"/>
        <v>A</v>
      </c>
      <c r="BE99" s="62" t="str">
        <f t="shared" si="124"/>
        <v>0..1</v>
      </c>
      <c r="BF99" s="66" t="str">
        <f t="shared" si="125"/>
        <v/>
      </c>
      <c r="BG99" s="249" t="str">
        <f t="shared" si="126"/>
        <v/>
      </c>
      <c r="BH99" s="7"/>
      <c r="BI99" s="634" t="str">
        <f t="shared" si="127"/>
        <v>-</v>
      </c>
      <c r="BJ99" s="70" t="str">
        <f t="shared" si="128"/>
        <v>-</v>
      </c>
      <c r="BK99" s="70" t="str">
        <f t="shared" si="129"/>
        <v>-</v>
      </c>
      <c r="BL99" s="70" t="str">
        <f t="shared" si="130"/>
        <v>-</v>
      </c>
      <c r="BM99" s="70" t="str">
        <f t="shared" si="131"/>
        <v>-</v>
      </c>
      <c r="BN99" s="70" t="str">
        <f t="shared" si="132"/>
        <v>-</v>
      </c>
      <c r="BO99" s="635" t="str">
        <f t="shared" si="133"/>
        <v>X</v>
      </c>
      <c r="BP99" s="7"/>
      <c r="BQ99" s="70" t="str">
        <f t="shared" si="134"/>
        <v>EXTENDED</v>
      </c>
      <c r="BR99" s="70" t="str">
        <f t="shared" si="135"/>
        <v>EXTENDED</v>
      </c>
      <c r="BS99" s="15"/>
      <c r="BT99" s="57" t="s">
        <v>18642</v>
      </c>
    </row>
    <row r="100" spans="1:72" s="11" customFormat="1" ht="96" x14ac:dyDescent="0.2">
      <c r="A100" s="45" t="str">
        <f t="shared" si="117"/>
        <v>NO</v>
      </c>
      <c r="B100" s="45"/>
      <c r="C100" s="45"/>
      <c r="D100" s="139" t="s">
        <v>525</v>
      </c>
      <c r="E100" s="140" t="s">
        <v>5179</v>
      </c>
      <c r="F100" s="296"/>
      <c r="G100" s="141">
        <f t="shared" si="106"/>
        <v>4</v>
      </c>
      <c r="H100" s="141" t="s">
        <v>42</v>
      </c>
      <c r="I100" s="125" t="s">
        <v>594</v>
      </c>
      <c r="J100" s="125" t="s">
        <v>567</v>
      </c>
      <c r="K100" s="126" t="s">
        <v>568</v>
      </c>
      <c r="L100" s="126"/>
      <c r="M100" s="126"/>
      <c r="N100" s="125"/>
      <c r="O100" s="124" t="s">
        <v>42</v>
      </c>
      <c r="P100" s="124" t="str">
        <f t="shared" si="163"/>
        <v>0..1</v>
      </c>
      <c r="Q100" s="142" t="s">
        <v>595</v>
      </c>
      <c r="R100" s="143" t="s">
        <v>596</v>
      </c>
      <c r="S100" s="124"/>
      <c r="T100" s="129" t="str">
        <f t="shared" si="118"/>
        <v>EG</v>
      </c>
      <c r="U100" s="141" t="s">
        <v>42</v>
      </c>
      <c r="V100" s="124"/>
      <c r="W100" s="675"/>
      <c r="X100" s="38"/>
      <c r="Y100" s="648" t="str">
        <f t="shared" si="110"/>
        <v>-</v>
      </c>
      <c r="Z100" s="144" t="str">
        <f t="shared" ref="Z100:AE100" si="176">IF(Y100="X","X",IF($AH100=Z$4,"X","-"))</f>
        <v>-</v>
      </c>
      <c r="AA100" s="144" t="str">
        <f t="shared" si="176"/>
        <v>-</v>
      </c>
      <c r="AB100" s="144" t="str">
        <f t="shared" si="176"/>
        <v>-</v>
      </c>
      <c r="AC100" s="144" t="str">
        <f t="shared" si="176"/>
        <v>-</v>
      </c>
      <c r="AD100" s="144" t="str">
        <f t="shared" si="176"/>
        <v>-</v>
      </c>
      <c r="AE100" s="649" t="str">
        <f t="shared" si="176"/>
        <v>X</v>
      </c>
      <c r="AF100" s="38"/>
      <c r="AG100" s="144" t="s">
        <v>47</v>
      </c>
      <c r="AH100" s="144" t="s">
        <v>47</v>
      </c>
      <c r="AI100" s="38"/>
      <c r="AJ100" s="13" t="str">
        <f t="shared" si="112"/>
        <v>/rsm:CrossIndustryInvoice/rsm:SupplyChainTradeTransaction/ram:IncludedSupplyChainTradeLineItem/ram:SpecifiedLineTradeAgreement</v>
      </c>
      <c r="AK100" s="13" t="str">
        <f t="shared" si="113"/>
        <v>/ram:ContractReferencedDocument</v>
      </c>
      <c r="AL100" s="14">
        <f>COUNTIFS(R$4:R100,AJ100)</f>
        <v>1</v>
      </c>
      <c r="AM100" s="59"/>
      <c r="AN100" s="139" t="str">
        <f t="shared" si="120"/>
        <v>SCT_LINE_TA</v>
      </c>
      <c r="AO100" s="140" t="str">
        <f t="shared" si="114"/>
        <v>BG-X-2</v>
      </c>
      <c r="AP100" s="296" t="str">
        <f t="shared" si="121"/>
        <v/>
      </c>
      <c r="AQ100" s="141">
        <f t="shared" si="115"/>
        <v>4</v>
      </c>
      <c r="AR100" s="141" t="str">
        <f t="shared" si="116"/>
        <v>0..1</v>
      </c>
      <c r="AS100" s="125" t="s">
        <v>597</v>
      </c>
      <c r="AT100" s="125"/>
      <c r="AU100" s="126"/>
      <c r="AV100" s="126"/>
      <c r="AW100" s="126"/>
      <c r="AX100" s="125"/>
      <c r="AY100" s="124" t="str">
        <f t="shared" si="137"/>
        <v>0..1</v>
      </c>
      <c r="AZ100" s="124" t="str">
        <f t="shared" si="139"/>
        <v>0..1</v>
      </c>
      <c r="BA100" s="142" t="str">
        <f t="shared" si="77"/>
        <v>/rsm:CrossIndustryInvoice
/rsm:SupplyChainTradeTransaction
/ram:IncludedSupplyChainTradeLineItem
/ram:SpecifiedLineTradeAgreement
/ram:ContractReferencedDocument</v>
      </c>
      <c r="BB100" s="143" t="str">
        <f t="shared" si="78"/>
        <v>/rsm:CrossIndustryInvoice/rsm:SupplyChainTradeTransaction/ram:IncludedSupplyChainTradeLineItem/ram:SpecifiedLineTradeAgreement/ram:ContractReferencedDocument</v>
      </c>
      <c r="BC100" s="124" t="str">
        <f t="shared" si="122"/>
        <v/>
      </c>
      <c r="BD100" s="129" t="str">
        <f t="shared" si="123"/>
        <v>EG</v>
      </c>
      <c r="BE100" s="141" t="str">
        <f t="shared" si="124"/>
        <v>0..1</v>
      </c>
      <c r="BF100" s="124" t="str">
        <f t="shared" si="125"/>
        <v/>
      </c>
      <c r="BG100" s="675" t="str">
        <f t="shared" si="126"/>
        <v/>
      </c>
      <c r="BH100" s="7"/>
      <c r="BI100" s="648" t="str">
        <f t="shared" si="127"/>
        <v>-</v>
      </c>
      <c r="BJ100" s="144" t="str">
        <f t="shared" si="128"/>
        <v>-</v>
      </c>
      <c r="BK100" s="144" t="str">
        <f t="shared" si="129"/>
        <v>-</v>
      </c>
      <c r="BL100" s="144" t="str">
        <f t="shared" si="130"/>
        <v>-</v>
      </c>
      <c r="BM100" s="144" t="str">
        <f t="shared" si="131"/>
        <v>-</v>
      </c>
      <c r="BN100" s="144" t="str">
        <f t="shared" si="132"/>
        <v>-</v>
      </c>
      <c r="BO100" s="649" t="str">
        <f t="shared" si="133"/>
        <v>X</v>
      </c>
      <c r="BP100" s="7"/>
      <c r="BQ100" s="144" t="str">
        <f t="shared" si="134"/>
        <v>EXTENDED</v>
      </c>
      <c r="BR100" s="144" t="str">
        <f t="shared" si="135"/>
        <v>EXTENDED</v>
      </c>
      <c r="BS100" s="15"/>
      <c r="BT100" s="57" t="s">
        <v>18642</v>
      </c>
    </row>
    <row r="101" spans="1:72" s="11" customFormat="1" ht="105" x14ac:dyDescent="0.2">
      <c r="A101" s="45" t="str">
        <f t="shared" si="117"/>
        <v>YES</v>
      </c>
      <c r="B101" s="45"/>
      <c r="C101" s="45"/>
      <c r="D101" s="139" t="s">
        <v>525</v>
      </c>
      <c r="E101" s="61" t="s">
        <v>5180</v>
      </c>
      <c r="F101" s="282"/>
      <c r="G101" s="62">
        <f t="shared" si="106"/>
        <v>5</v>
      </c>
      <c r="H101" s="62" t="s">
        <v>42</v>
      </c>
      <c r="I101" s="64" t="s">
        <v>8193</v>
      </c>
      <c r="J101" s="64" t="s">
        <v>598</v>
      </c>
      <c r="K101" s="65"/>
      <c r="L101" s="65"/>
      <c r="M101" s="65"/>
      <c r="N101" s="64" t="s">
        <v>17106</v>
      </c>
      <c r="O101" s="66" t="s">
        <v>42</v>
      </c>
      <c r="P101" s="66" t="str">
        <f t="shared" si="163"/>
        <v>0..1</v>
      </c>
      <c r="Q101" s="6" t="s">
        <v>599</v>
      </c>
      <c r="R101" s="67" t="s">
        <v>600</v>
      </c>
      <c r="S101" s="66" t="s">
        <v>17054</v>
      </c>
      <c r="T101" s="68" t="str">
        <f t="shared" si="118"/>
        <v>E</v>
      </c>
      <c r="U101" s="62" t="s">
        <v>42</v>
      </c>
      <c r="V101" s="66"/>
      <c r="W101" s="249"/>
      <c r="X101" s="38"/>
      <c r="Y101" s="634" t="str">
        <f t="shared" si="110"/>
        <v>-</v>
      </c>
      <c r="Z101" s="70" t="str">
        <f t="shared" ref="Z101:AE101" si="177">IF(Y101="X","X",IF($AH101=Z$4,"X","-"))</f>
        <v>-</v>
      </c>
      <c r="AA101" s="70" t="str">
        <f t="shared" si="177"/>
        <v>-</v>
      </c>
      <c r="AB101" s="70" t="str">
        <f t="shared" si="177"/>
        <v>-</v>
      </c>
      <c r="AC101" s="70" t="str">
        <f t="shared" si="177"/>
        <v>-</v>
      </c>
      <c r="AD101" s="70" t="str">
        <f t="shared" si="177"/>
        <v>-</v>
      </c>
      <c r="AE101" s="635" t="str">
        <f t="shared" si="177"/>
        <v>X</v>
      </c>
      <c r="AF101" s="38"/>
      <c r="AG101" s="70" t="s">
        <v>47</v>
      </c>
      <c r="AH101" s="70" t="s">
        <v>47</v>
      </c>
      <c r="AI101" s="38"/>
      <c r="AJ101" s="13" t="str">
        <f t="shared" si="112"/>
        <v>/rsm:CrossIndustryInvoice/rsm:SupplyChainTradeTransaction/ram:IncludedSupplyChainTradeLineItem/ram:SpecifiedLineTradeAgreement/ram:ContractReferencedDocument</v>
      </c>
      <c r="AK101" s="13" t="str">
        <f t="shared" si="113"/>
        <v>/ram:IssuerAssignedID</v>
      </c>
      <c r="AL101" s="14">
        <f>COUNTIFS(R$4:R101,AJ101)</f>
        <v>1</v>
      </c>
      <c r="AM101" s="59"/>
      <c r="AN101" s="139" t="str">
        <f t="shared" si="120"/>
        <v>SCT_LINE_TA</v>
      </c>
      <c r="AO101" s="61" t="str">
        <f t="shared" si="114"/>
        <v>BT-X-24</v>
      </c>
      <c r="AP101" s="282" t="str">
        <f t="shared" si="121"/>
        <v/>
      </c>
      <c r="AQ101" s="62">
        <f t="shared" si="115"/>
        <v>5</v>
      </c>
      <c r="AR101" s="62" t="str">
        <f t="shared" si="116"/>
        <v>0..1</v>
      </c>
      <c r="AS101" s="64" t="s">
        <v>601</v>
      </c>
      <c r="AT101" s="64"/>
      <c r="AU101" s="65"/>
      <c r="AV101" s="65"/>
      <c r="AW101" s="65"/>
      <c r="AX101" s="150" t="s">
        <v>555</v>
      </c>
      <c r="AY101" s="66" t="str">
        <f t="shared" si="137"/>
        <v>0..1</v>
      </c>
      <c r="AZ101" s="66" t="str">
        <f t="shared" si="139"/>
        <v>0..1</v>
      </c>
      <c r="BA101" s="6" t="str">
        <f t="shared" si="77"/>
        <v>/rsm:CrossIndustryInvoice
/rsm:SupplyChainTradeTransaction
/ram:IncludedSupplyChainTradeLineItem
/ram:SpecifiedLineTradeAgreement
/ram:ContractReferencedDocument
/ram:IssuerAssignedID</v>
      </c>
      <c r="BB101" s="67" t="str">
        <f t="shared" si="78"/>
        <v>/rsm:CrossIndustryInvoice/rsm:SupplyChainTradeTransaction/ram:IncludedSupplyChainTradeLineItem/ram:SpecifiedLineTradeAgreement/ram:ContractReferencedDocument/ram:IssuerAssignedID</v>
      </c>
      <c r="BC101" s="66" t="str">
        <f t="shared" si="122"/>
        <v>R</v>
      </c>
      <c r="BD101" s="68" t="str">
        <f t="shared" si="123"/>
        <v>E</v>
      </c>
      <c r="BE101" s="62" t="str">
        <f t="shared" si="124"/>
        <v>0..1</v>
      </c>
      <c r="BF101" s="66" t="str">
        <f t="shared" si="125"/>
        <v/>
      </c>
      <c r="BG101" s="249" t="str">
        <f t="shared" si="126"/>
        <v/>
      </c>
      <c r="BH101" s="7"/>
      <c r="BI101" s="634" t="str">
        <f t="shared" si="127"/>
        <v>-</v>
      </c>
      <c r="BJ101" s="70" t="str">
        <f t="shared" si="128"/>
        <v>-</v>
      </c>
      <c r="BK101" s="70" t="str">
        <f t="shared" si="129"/>
        <v>-</v>
      </c>
      <c r="BL101" s="70" t="str">
        <f t="shared" si="130"/>
        <v>-</v>
      </c>
      <c r="BM101" s="70" t="str">
        <f t="shared" si="131"/>
        <v>-</v>
      </c>
      <c r="BN101" s="70" t="str">
        <f t="shared" si="132"/>
        <v>-</v>
      </c>
      <c r="BO101" s="635" t="str">
        <f t="shared" si="133"/>
        <v>X</v>
      </c>
      <c r="BP101" s="7"/>
      <c r="BQ101" s="70" t="str">
        <f t="shared" si="134"/>
        <v>EXTENDED</v>
      </c>
      <c r="BR101" s="70" t="str">
        <f t="shared" si="135"/>
        <v>EXTENDED</v>
      </c>
      <c r="BS101" s="15"/>
      <c r="BT101" s="57" t="s">
        <v>18642</v>
      </c>
    </row>
    <row r="102" spans="1:72" s="11" customFormat="1" ht="105" x14ac:dyDescent="0.2">
      <c r="A102" s="45" t="str">
        <f t="shared" si="117"/>
        <v>YES</v>
      </c>
      <c r="B102" s="45"/>
      <c r="C102" s="45"/>
      <c r="D102" s="139" t="s">
        <v>525</v>
      </c>
      <c r="E102" s="61" t="s">
        <v>5181</v>
      </c>
      <c r="F102" s="282"/>
      <c r="G102" s="62">
        <f t="shared" si="106"/>
        <v>5</v>
      </c>
      <c r="H102" s="62" t="s">
        <v>42</v>
      </c>
      <c r="I102" s="64" t="s">
        <v>17179</v>
      </c>
      <c r="J102" s="64" t="s">
        <v>602</v>
      </c>
      <c r="K102" s="65"/>
      <c r="L102" s="65"/>
      <c r="M102" s="65"/>
      <c r="N102" s="64" t="s">
        <v>17106</v>
      </c>
      <c r="O102" s="66" t="s">
        <v>42</v>
      </c>
      <c r="P102" s="66" t="str">
        <f t="shared" si="163"/>
        <v>0..1</v>
      </c>
      <c r="Q102" s="6" t="s">
        <v>603</v>
      </c>
      <c r="R102" s="67" t="s">
        <v>604</v>
      </c>
      <c r="S102" s="66" t="s">
        <v>17054</v>
      </c>
      <c r="T102" s="68" t="str">
        <f t="shared" si="118"/>
        <v>E</v>
      </c>
      <c r="U102" s="62" t="s">
        <v>42</v>
      </c>
      <c r="V102" s="66"/>
      <c r="W102" s="249"/>
      <c r="X102" s="38"/>
      <c r="Y102" s="634" t="str">
        <f t="shared" si="110"/>
        <v>-</v>
      </c>
      <c r="Z102" s="70" t="str">
        <f t="shared" ref="Z102:AE102" si="178">IF(Y102="X","X",IF($AH102=Z$4,"X","-"))</f>
        <v>-</v>
      </c>
      <c r="AA102" s="70" t="str">
        <f t="shared" si="178"/>
        <v>-</v>
      </c>
      <c r="AB102" s="70" t="str">
        <f t="shared" si="178"/>
        <v>-</v>
      </c>
      <c r="AC102" s="70" t="str">
        <f t="shared" si="178"/>
        <v>-</v>
      </c>
      <c r="AD102" s="70" t="str">
        <f t="shared" si="178"/>
        <v>-</v>
      </c>
      <c r="AE102" s="635" t="str">
        <f t="shared" si="178"/>
        <v>X</v>
      </c>
      <c r="AF102" s="38"/>
      <c r="AG102" s="70" t="s">
        <v>47</v>
      </c>
      <c r="AH102" s="70" t="s">
        <v>47</v>
      </c>
      <c r="AI102" s="38"/>
      <c r="AJ102" s="13" t="str">
        <f t="shared" si="112"/>
        <v>/rsm:CrossIndustryInvoice/rsm:SupplyChainTradeTransaction/ram:IncludedSupplyChainTradeLineItem/ram:SpecifiedLineTradeAgreement/ram:ContractReferencedDocument</v>
      </c>
      <c r="AK102" s="13" t="str">
        <f t="shared" si="113"/>
        <v>/ram:LineID</v>
      </c>
      <c r="AL102" s="14">
        <f>COUNTIFS(R$4:R102,AJ102)</f>
        <v>1</v>
      </c>
      <c r="AM102" s="59"/>
      <c r="AN102" s="139" t="str">
        <f t="shared" si="120"/>
        <v>SCT_LINE_TA</v>
      </c>
      <c r="AO102" s="61" t="str">
        <f t="shared" si="114"/>
        <v>BT-X-25</v>
      </c>
      <c r="AP102" s="282" t="str">
        <f t="shared" si="121"/>
        <v/>
      </c>
      <c r="AQ102" s="62">
        <f t="shared" si="115"/>
        <v>5</v>
      </c>
      <c r="AR102" s="62" t="str">
        <f t="shared" si="116"/>
        <v>0..1</v>
      </c>
      <c r="AS102" s="64" t="s">
        <v>605</v>
      </c>
      <c r="AT102" s="64"/>
      <c r="AU102" s="65"/>
      <c r="AV102" s="65"/>
      <c r="AW102" s="65"/>
      <c r="AX102" s="150" t="s">
        <v>555</v>
      </c>
      <c r="AY102" s="66" t="str">
        <f t="shared" si="137"/>
        <v>0..1</v>
      </c>
      <c r="AZ102" s="66" t="str">
        <f t="shared" si="139"/>
        <v>0..1</v>
      </c>
      <c r="BA102" s="6" t="str">
        <f t="shared" si="77"/>
        <v>/rsm:CrossIndustryInvoice
/rsm:SupplyChainTradeTransaction
/ram:IncludedSupplyChainTradeLineItem
/ram:SpecifiedLineTradeAgreement
/ram:ContractReferencedDocument
/ram:LineID</v>
      </c>
      <c r="BB102" s="67" t="str">
        <f t="shared" si="78"/>
        <v>/rsm:CrossIndustryInvoice/rsm:SupplyChainTradeTransaction/ram:IncludedSupplyChainTradeLineItem/ram:SpecifiedLineTradeAgreement/ram:ContractReferencedDocument/ram:LineID</v>
      </c>
      <c r="BC102" s="66" t="str">
        <f t="shared" si="122"/>
        <v>R</v>
      </c>
      <c r="BD102" s="68" t="str">
        <f t="shared" si="123"/>
        <v>E</v>
      </c>
      <c r="BE102" s="62" t="str">
        <f t="shared" si="124"/>
        <v>0..1</v>
      </c>
      <c r="BF102" s="66" t="str">
        <f t="shared" si="125"/>
        <v/>
      </c>
      <c r="BG102" s="249" t="str">
        <f t="shared" si="126"/>
        <v/>
      </c>
      <c r="BH102" s="7"/>
      <c r="BI102" s="634" t="str">
        <f t="shared" si="127"/>
        <v>-</v>
      </c>
      <c r="BJ102" s="70" t="str">
        <f t="shared" si="128"/>
        <v>-</v>
      </c>
      <c r="BK102" s="70" t="str">
        <f t="shared" si="129"/>
        <v>-</v>
      </c>
      <c r="BL102" s="70" t="str">
        <f t="shared" si="130"/>
        <v>-</v>
      </c>
      <c r="BM102" s="70" t="str">
        <f t="shared" si="131"/>
        <v>-</v>
      </c>
      <c r="BN102" s="70" t="str">
        <f t="shared" si="132"/>
        <v>-</v>
      </c>
      <c r="BO102" s="635" t="str">
        <f t="shared" si="133"/>
        <v>X</v>
      </c>
      <c r="BP102" s="7"/>
      <c r="BQ102" s="70" t="str">
        <f t="shared" si="134"/>
        <v>EXTENDED</v>
      </c>
      <c r="BR102" s="70" t="str">
        <f t="shared" si="135"/>
        <v>EXTENDED</v>
      </c>
      <c r="BS102" s="15"/>
      <c r="BT102" s="57" t="s">
        <v>18642</v>
      </c>
    </row>
    <row r="103" spans="1:72" s="152" customFormat="1" ht="105" x14ac:dyDescent="0.2">
      <c r="A103" s="45" t="str">
        <f t="shared" si="117"/>
        <v>NO</v>
      </c>
      <c r="B103" s="45"/>
      <c r="C103" s="45"/>
      <c r="D103" s="139" t="s">
        <v>525</v>
      </c>
      <c r="E103" s="61" t="s">
        <v>5182</v>
      </c>
      <c r="F103" s="282"/>
      <c r="G103" s="62">
        <f t="shared" si="106"/>
        <v>5</v>
      </c>
      <c r="H103" s="62" t="s">
        <v>42</v>
      </c>
      <c r="I103" s="151" t="s">
        <v>17177</v>
      </c>
      <c r="J103" s="64" t="s">
        <v>606</v>
      </c>
      <c r="K103" s="65"/>
      <c r="L103" s="65"/>
      <c r="M103" s="65"/>
      <c r="N103" s="64" t="s">
        <v>148</v>
      </c>
      <c r="O103" s="66" t="s">
        <v>42</v>
      </c>
      <c r="P103" s="66" t="str">
        <f t="shared" si="163"/>
        <v>0..1</v>
      </c>
      <c r="Q103" s="6" t="s">
        <v>607</v>
      </c>
      <c r="R103" s="67" t="s">
        <v>608</v>
      </c>
      <c r="S103" s="88" t="s">
        <v>151</v>
      </c>
      <c r="T103" s="68" t="str">
        <f t="shared" si="118"/>
        <v/>
      </c>
      <c r="U103" s="62" t="s">
        <v>42</v>
      </c>
      <c r="V103" s="66"/>
      <c r="W103" s="249"/>
      <c r="X103" s="38"/>
      <c r="Y103" s="634" t="str">
        <f t="shared" si="110"/>
        <v>-</v>
      </c>
      <c r="Z103" s="70" t="str">
        <f t="shared" ref="Z103:AE103" si="179">IF(Y103="X","X",IF($AH103=Z$4,"X","-"))</f>
        <v>-</v>
      </c>
      <c r="AA103" s="70" t="str">
        <f t="shared" si="179"/>
        <v>-</v>
      </c>
      <c r="AB103" s="70" t="str">
        <f t="shared" si="179"/>
        <v>-</v>
      </c>
      <c r="AC103" s="70" t="str">
        <f t="shared" si="179"/>
        <v>-</v>
      </c>
      <c r="AD103" s="70" t="str">
        <f t="shared" si="179"/>
        <v>-</v>
      </c>
      <c r="AE103" s="635" t="str">
        <f t="shared" si="179"/>
        <v>X</v>
      </c>
      <c r="AF103" s="38"/>
      <c r="AG103" s="70" t="s">
        <v>47</v>
      </c>
      <c r="AH103" s="70" t="s">
        <v>47</v>
      </c>
      <c r="AI103" s="38"/>
      <c r="AJ103" s="13" t="str">
        <f t="shared" si="112"/>
        <v>/rsm:CrossIndustryInvoice/rsm:SupplyChainTradeTransaction/ram:IncludedSupplyChainTradeLineItem/ram:SpecifiedLineTradeAgreement/ram:ContractReferencedDocument</v>
      </c>
      <c r="AK103" s="13" t="str">
        <f t="shared" si="113"/>
        <v>/ram:FormattedIssueDateTime</v>
      </c>
      <c r="AL103" s="14">
        <f>COUNTIFS(R$4:R103,AJ103)</f>
        <v>1</v>
      </c>
      <c r="AM103" s="59"/>
      <c r="AN103" s="139" t="str">
        <f t="shared" si="120"/>
        <v>SCT_LINE_TA</v>
      </c>
      <c r="AO103" s="61" t="str">
        <f t="shared" si="114"/>
        <v>BT-X-26-00</v>
      </c>
      <c r="AP103" s="282" t="str">
        <f t="shared" si="121"/>
        <v/>
      </c>
      <c r="AQ103" s="62">
        <f t="shared" si="115"/>
        <v>5</v>
      </c>
      <c r="AR103" s="62" t="str">
        <f t="shared" si="116"/>
        <v>0..1</v>
      </c>
      <c r="AS103" s="64" t="s">
        <v>609</v>
      </c>
      <c r="AT103" s="64"/>
      <c r="AU103" s="65"/>
      <c r="AV103" s="65"/>
      <c r="AW103" s="65"/>
      <c r="AX103" s="64" t="s">
        <v>148</v>
      </c>
      <c r="AY103" s="66" t="str">
        <f t="shared" ref="AY103:AY134" si="180">O103</f>
        <v>0..1</v>
      </c>
      <c r="AZ103" s="66" t="str">
        <f t="shared" si="139"/>
        <v>0..1</v>
      </c>
      <c r="BA103" s="6" t="str">
        <f t="shared" ref="BA103:BA166" si="181">Q103</f>
        <v>/rsm:CrossIndustryInvoice
/rsm:SupplyChainTradeTransaction
/ram:IncludedSupplyChainTradeLineItem
/ram:SpecifiedLineTradeAgreement
/ram:ContractReferencedDocument
/ram:FormattedIssueDateTime</v>
      </c>
      <c r="BB103" s="67" t="str">
        <f t="shared" ref="BB103:BB166" si="182">R103</f>
        <v>/rsm:CrossIndustryInvoice/rsm:SupplyChainTradeTransaction/ram:IncludedSupplyChainTradeLineItem/ram:SpecifiedLineTradeAgreement/ram:ContractReferencedDocument/ram:FormattedIssueDateTime</v>
      </c>
      <c r="BC103" s="66" t="str">
        <f t="shared" si="122"/>
        <v>D</v>
      </c>
      <c r="BD103" s="68" t="str">
        <f t="shared" si="123"/>
        <v/>
      </c>
      <c r="BE103" s="62" t="str">
        <f t="shared" si="124"/>
        <v>0..1</v>
      </c>
      <c r="BF103" s="66" t="str">
        <f t="shared" si="125"/>
        <v/>
      </c>
      <c r="BG103" s="249" t="str">
        <f t="shared" si="126"/>
        <v/>
      </c>
      <c r="BH103" s="7"/>
      <c r="BI103" s="634" t="str">
        <f t="shared" si="127"/>
        <v>-</v>
      </c>
      <c r="BJ103" s="70" t="str">
        <f t="shared" si="128"/>
        <v>-</v>
      </c>
      <c r="BK103" s="70" t="str">
        <f t="shared" si="129"/>
        <v>-</v>
      </c>
      <c r="BL103" s="70" t="str">
        <f t="shared" si="130"/>
        <v>-</v>
      </c>
      <c r="BM103" s="70" t="str">
        <f t="shared" si="131"/>
        <v>-</v>
      </c>
      <c r="BN103" s="70" t="str">
        <f t="shared" si="132"/>
        <v>-</v>
      </c>
      <c r="BO103" s="635" t="str">
        <f t="shared" si="133"/>
        <v>X</v>
      </c>
      <c r="BP103" s="7"/>
      <c r="BQ103" s="70" t="str">
        <f t="shared" si="134"/>
        <v>EXTENDED</v>
      </c>
      <c r="BR103" s="70" t="str">
        <f t="shared" si="135"/>
        <v>EXTENDED</v>
      </c>
      <c r="BS103" s="15"/>
      <c r="BT103" s="57" t="s">
        <v>18642</v>
      </c>
    </row>
    <row r="104" spans="1:72" s="11" customFormat="1" ht="120" x14ac:dyDescent="0.2">
      <c r="A104" s="45" t="str">
        <f t="shared" si="117"/>
        <v>YES</v>
      </c>
      <c r="B104" s="45"/>
      <c r="C104" s="45"/>
      <c r="D104" s="139" t="s">
        <v>525</v>
      </c>
      <c r="E104" s="61" t="s">
        <v>5183</v>
      </c>
      <c r="F104" s="282"/>
      <c r="G104" s="62">
        <f t="shared" si="106"/>
        <v>6</v>
      </c>
      <c r="H104" s="62" t="s">
        <v>32</v>
      </c>
      <c r="I104" s="64" t="s">
        <v>17178</v>
      </c>
      <c r="J104" s="64"/>
      <c r="K104" s="65"/>
      <c r="L104" s="65"/>
      <c r="M104" s="65"/>
      <c r="N104" s="64" t="s">
        <v>148</v>
      </c>
      <c r="O104" s="66" t="s">
        <v>32</v>
      </c>
      <c r="P104" s="66" t="str">
        <f t="shared" si="163"/>
        <v>1..1</v>
      </c>
      <c r="Q104" s="6" t="s">
        <v>610</v>
      </c>
      <c r="R104" s="67" t="s">
        <v>611</v>
      </c>
      <c r="S104" s="66" t="s">
        <v>151</v>
      </c>
      <c r="T104" s="68" t="str">
        <f t="shared" si="118"/>
        <v>E</v>
      </c>
      <c r="U104" s="62" t="s">
        <v>32</v>
      </c>
      <c r="V104" s="66"/>
      <c r="W104" s="249"/>
      <c r="X104" s="38"/>
      <c r="Y104" s="634" t="str">
        <f t="shared" si="110"/>
        <v>-</v>
      </c>
      <c r="Z104" s="70" t="str">
        <f t="shared" ref="Z104:AE104" si="183">IF(Y104="X","X",IF($AH104=Z$4,"X","-"))</f>
        <v>-</v>
      </c>
      <c r="AA104" s="70" t="str">
        <f t="shared" si="183"/>
        <v>-</v>
      </c>
      <c r="AB104" s="70" t="str">
        <f t="shared" si="183"/>
        <v>-</v>
      </c>
      <c r="AC104" s="70" t="str">
        <f t="shared" si="183"/>
        <v>-</v>
      </c>
      <c r="AD104" s="70" t="str">
        <f t="shared" si="183"/>
        <v>-</v>
      </c>
      <c r="AE104" s="635" t="str">
        <f t="shared" si="183"/>
        <v>X</v>
      </c>
      <c r="AF104" s="38"/>
      <c r="AG104" s="70" t="s">
        <v>47</v>
      </c>
      <c r="AH104" s="70" t="s">
        <v>47</v>
      </c>
      <c r="AI104" s="38"/>
      <c r="AJ104" s="13" t="str">
        <f t="shared" si="112"/>
        <v>/rsm:CrossIndustryInvoice/rsm:SupplyChainTradeTransaction/ram:IncludedSupplyChainTradeLineItem/ram:SpecifiedLineTradeAgreement/ram:ContractReferencedDocument/ram:FormattedIssueDateTime</v>
      </c>
      <c r="AK104" s="13" t="str">
        <f t="shared" si="113"/>
        <v>/qdt:DateTimeString</v>
      </c>
      <c r="AL104" s="14">
        <f>COUNTIFS(R$4:R104,AJ104)</f>
        <v>1</v>
      </c>
      <c r="AM104" s="59"/>
      <c r="AN104" s="139" t="str">
        <f t="shared" si="120"/>
        <v>SCT_LINE_TA</v>
      </c>
      <c r="AO104" s="61" t="str">
        <f t="shared" si="114"/>
        <v>BT-X-26</v>
      </c>
      <c r="AP104" s="282" t="str">
        <f t="shared" si="121"/>
        <v/>
      </c>
      <c r="AQ104" s="62">
        <f t="shared" si="115"/>
        <v>6</v>
      </c>
      <c r="AR104" s="62" t="str">
        <f t="shared" si="116"/>
        <v>1..1</v>
      </c>
      <c r="AS104" s="64" t="s">
        <v>612</v>
      </c>
      <c r="AT104" s="64"/>
      <c r="AU104" s="65"/>
      <c r="AV104" s="65"/>
      <c r="AW104" s="65"/>
      <c r="AX104" s="64" t="s">
        <v>148</v>
      </c>
      <c r="AY104" s="66" t="str">
        <f t="shared" si="180"/>
        <v>1..1</v>
      </c>
      <c r="AZ104" s="66" t="str">
        <f t="shared" ref="AZ104:AZ135" si="184">P104</f>
        <v>1..1</v>
      </c>
      <c r="BA104" s="6" t="str">
        <f t="shared" si="181"/>
        <v>/rsm:CrossIndustryInvoice
/rsm:SupplyChainTradeTransaction
/ram:IncludedSupplyChainTradeLineItem
/ram:SpecifiedLineTradeAgreement
/ram:ContractReferencedDocument
/ram:FormattedIssueDateTime
/qdt:DateTimeString</v>
      </c>
      <c r="BB104" s="67" t="str">
        <f t="shared" si="182"/>
        <v>/rsm:CrossIndustryInvoice/rsm:SupplyChainTradeTransaction/ram:IncludedSupplyChainTradeLineItem/ram:SpecifiedLineTradeAgreement/ram:ContractReferencedDocument/ram:FormattedIssueDateTime/qdt:DateTimeString</v>
      </c>
      <c r="BC104" s="66" t="str">
        <f t="shared" si="122"/>
        <v>D</v>
      </c>
      <c r="BD104" s="68" t="str">
        <f t="shared" si="123"/>
        <v>E</v>
      </c>
      <c r="BE104" s="62" t="str">
        <f t="shared" si="124"/>
        <v>1..1</v>
      </c>
      <c r="BF104" s="66" t="str">
        <f t="shared" si="125"/>
        <v/>
      </c>
      <c r="BG104" s="249" t="str">
        <f t="shared" si="126"/>
        <v/>
      </c>
      <c r="BH104" s="7"/>
      <c r="BI104" s="634" t="str">
        <f t="shared" si="127"/>
        <v>-</v>
      </c>
      <c r="BJ104" s="70" t="str">
        <f t="shared" si="128"/>
        <v>-</v>
      </c>
      <c r="BK104" s="70" t="str">
        <f t="shared" si="129"/>
        <v>-</v>
      </c>
      <c r="BL104" s="70" t="str">
        <f t="shared" si="130"/>
        <v>-</v>
      </c>
      <c r="BM104" s="70" t="str">
        <f t="shared" si="131"/>
        <v>-</v>
      </c>
      <c r="BN104" s="70" t="str">
        <f t="shared" si="132"/>
        <v>-</v>
      </c>
      <c r="BO104" s="635" t="str">
        <f t="shared" si="133"/>
        <v>X</v>
      </c>
      <c r="BP104" s="7"/>
      <c r="BQ104" s="70" t="str">
        <f t="shared" si="134"/>
        <v>EXTENDED</v>
      </c>
      <c r="BR104" s="70" t="str">
        <f t="shared" si="135"/>
        <v>EXTENDED</v>
      </c>
      <c r="BS104" s="15"/>
      <c r="BT104" s="57" t="s">
        <v>18642</v>
      </c>
    </row>
    <row r="105" spans="1:72" s="11" customFormat="1" ht="135" x14ac:dyDescent="0.2">
      <c r="A105" s="45" t="str">
        <f t="shared" si="117"/>
        <v>YES</v>
      </c>
      <c r="B105" s="45"/>
      <c r="C105" s="45"/>
      <c r="D105" s="139" t="s">
        <v>525</v>
      </c>
      <c r="E105" s="61" t="s">
        <v>5184</v>
      </c>
      <c r="F105" s="282"/>
      <c r="G105" s="62">
        <f t="shared" si="106"/>
        <v>7</v>
      </c>
      <c r="H105" s="62" t="s">
        <v>32</v>
      </c>
      <c r="I105" s="64" t="s">
        <v>229</v>
      </c>
      <c r="J105" s="64"/>
      <c r="K105" s="65" t="s">
        <v>160</v>
      </c>
      <c r="L105" s="65"/>
      <c r="M105" s="65" t="s">
        <v>160</v>
      </c>
      <c r="N105" s="64" t="s">
        <v>128</v>
      </c>
      <c r="O105" s="66" t="s">
        <v>32</v>
      </c>
      <c r="P105" s="66" t="str">
        <f t="shared" si="163"/>
        <v>1..1</v>
      </c>
      <c r="Q105" s="6" t="s">
        <v>613</v>
      </c>
      <c r="R105" s="67" t="s">
        <v>614</v>
      </c>
      <c r="S105" s="66" t="s">
        <v>131</v>
      </c>
      <c r="T105" s="68" t="str">
        <f t="shared" si="118"/>
        <v>A</v>
      </c>
      <c r="U105" s="62" t="s">
        <v>42</v>
      </c>
      <c r="V105" s="66"/>
      <c r="W105" s="249"/>
      <c r="X105" s="38"/>
      <c r="Y105" s="634" t="str">
        <f t="shared" si="110"/>
        <v>-</v>
      </c>
      <c r="Z105" s="70" t="str">
        <f t="shared" ref="Z105:AE105" si="185">IF(Y105="X","X",IF($AH105=Z$4,"X","-"))</f>
        <v>-</v>
      </c>
      <c r="AA105" s="70" t="str">
        <f t="shared" si="185"/>
        <v>-</v>
      </c>
      <c r="AB105" s="70" t="str">
        <f t="shared" si="185"/>
        <v>-</v>
      </c>
      <c r="AC105" s="70" t="str">
        <f t="shared" si="185"/>
        <v>-</v>
      </c>
      <c r="AD105" s="70" t="str">
        <f t="shared" si="185"/>
        <v>-</v>
      </c>
      <c r="AE105" s="635" t="str">
        <f t="shared" si="185"/>
        <v>X</v>
      </c>
      <c r="AF105" s="38"/>
      <c r="AG105" s="70" t="s">
        <v>47</v>
      </c>
      <c r="AH105" s="70" t="s">
        <v>47</v>
      </c>
      <c r="AI105" s="38"/>
      <c r="AJ105" s="13" t="str">
        <f t="shared" si="112"/>
        <v>/rsm:CrossIndustryInvoice/rsm:SupplyChainTradeTransaction/ram:IncludedSupplyChainTradeLineItem/ram:SpecifiedLineTradeAgreement/ram:ContractReferencedDocument/ram:FormattedIssueDateTime/qdt:DateTimeString</v>
      </c>
      <c r="AK105" s="13" t="str">
        <f t="shared" si="113"/>
        <v>/@format</v>
      </c>
      <c r="AL105" s="14">
        <f>COUNTIFS(R$4:R105,AJ105)</f>
        <v>1</v>
      </c>
      <c r="AM105" s="59"/>
      <c r="AN105" s="139" t="str">
        <f t="shared" si="120"/>
        <v>SCT_LINE_TA</v>
      </c>
      <c r="AO105" s="61" t="str">
        <f t="shared" si="114"/>
        <v>BT-X-26-0</v>
      </c>
      <c r="AP105" s="282" t="str">
        <f t="shared" si="121"/>
        <v/>
      </c>
      <c r="AQ105" s="62">
        <f t="shared" si="115"/>
        <v>7</v>
      </c>
      <c r="AR105" s="62" t="str">
        <f t="shared" si="116"/>
        <v>1..1</v>
      </c>
      <c r="AS105" s="64" t="s">
        <v>229</v>
      </c>
      <c r="AT105" s="64"/>
      <c r="AU105" s="65" t="s">
        <v>18166</v>
      </c>
      <c r="AV105" s="65"/>
      <c r="AW105" s="65"/>
      <c r="AX105" s="64" t="s">
        <v>128</v>
      </c>
      <c r="AY105" s="66" t="str">
        <f t="shared" si="180"/>
        <v>1..1</v>
      </c>
      <c r="AZ105" s="66" t="str">
        <f t="shared" si="184"/>
        <v>1..1</v>
      </c>
      <c r="BA105" s="6" t="str">
        <f t="shared" si="181"/>
        <v>/rsm:CrossIndustryInvoice
/rsm:SupplyChainTradeTransaction
/ram:IncludedSupplyChainTradeLineItem
/ram:SpecifiedLineTradeAgreement
/ram:ContractReferencedDocument
/ram:FormattedIssueDateTime
/qdt:DateTimeString
/@format</v>
      </c>
      <c r="BB105" s="67" t="str">
        <f t="shared" si="182"/>
        <v>/rsm:CrossIndustryInvoice/rsm:SupplyChainTradeTransaction/ram:IncludedSupplyChainTradeLineItem/ram:SpecifiedLineTradeAgreement/ram:ContractReferencedDocument/ram:FormattedIssueDateTime/qdt:DateTimeString/@format</v>
      </c>
      <c r="BC105" s="66" t="str">
        <f t="shared" si="122"/>
        <v>C</v>
      </c>
      <c r="BD105" s="68" t="str">
        <f t="shared" si="123"/>
        <v>A</v>
      </c>
      <c r="BE105" s="62" t="str">
        <f t="shared" si="124"/>
        <v>0..1</v>
      </c>
      <c r="BF105" s="66" t="str">
        <f t="shared" si="125"/>
        <v/>
      </c>
      <c r="BG105" s="249" t="str">
        <f t="shared" si="126"/>
        <v/>
      </c>
      <c r="BH105" s="7"/>
      <c r="BI105" s="634" t="str">
        <f t="shared" si="127"/>
        <v>-</v>
      </c>
      <c r="BJ105" s="70" t="str">
        <f t="shared" si="128"/>
        <v>-</v>
      </c>
      <c r="BK105" s="70" t="str">
        <f t="shared" si="129"/>
        <v>-</v>
      </c>
      <c r="BL105" s="70" t="str">
        <f t="shared" si="130"/>
        <v>-</v>
      </c>
      <c r="BM105" s="70" t="str">
        <f t="shared" si="131"/>
        <v>-</v>
      </c>
      <c r="BN105" s="70" t="str">
        <f t="shared" si="132"/>
        <v>-</v>
      </c>
      <c r="BO105" s="635" t="str">
        <f t="shared" si="133"/>
        <v>X</v>
      </c>
      <c r="BP105" s="7"/>
      <c r="BQ105" s="70" t="str">
        <f t="shared" si="134"/>
        <v>EXTENDED</v>
      </c>
      <c r="BR105" s="70" t="str">
        <f t="shared" si="135"/>
        <v>EXTENDED</v>
      </c>
      <c r="BS105" s="15"/>
      <c r="BT105" s="57" t="s">
        <v>18642</v>
      </c>
    </row>
    <row r="106" spans="1:72" s="11" customFormat="1" ht="96" x14ac:dyDescent="0.2">
      <c r="A106" s="45" t="str">
        <f t="shared" si="117"/>
        <v>NO</v>
      </c>
      <c r="B106" s="45"/>
      <c r="C106" s="45"/>
      <c r="D106" s="139" t="s">
        <v>525</v>
      </c>
      <c r="E106" s="140" t="s">
        <v>5185</v>
      </c>
      <c r="F106" s="296"/>
      <c r="G106" s="141">
        <f t="shared" si="106"/>
        <v>4</v>
      </c>
      <c r="H106" s="141" t="s">
        <v>62</v>
      </c>
      <c r="I106" s="125" t="s">
        <v>615</v>
      </c>
      <c r="J106" s="125" t="s">
        <v>616</v>
      </c>
      <c r="K106" s="126"/>
      <c r="L106" s="126"/>
      <c r="M106" s="126"/>
      <c r="N106" s="125"/>
      <c r="O106" s="124" t="s">
        <v>62</v>
      </c>
      <c r="P106" s="124" t="str">
        <f t="shared" si="163"/>
        <v>0..n</v>
      </c>
      <c r="Q106" s="142" t="s">
        <v>617</v>
      </c>
      <c r="R106" s="143" t="s">
        <v>618</v>
      </c>
      <c r="S106" s="124"/>
      <c r="T106" s="129" t="str">
        <f t="shared" si="118"/>
        <v>EG</v>
      </c>
      <c r="U106" s="141" t="s">
        <v>62</v>
      </c>
      <c r="V106" s="124"/>
      <c r="W106" s="675"/>
      <c r="X106" s="38"/>
      <c r="Y106" s="648" t="str">
        <f t="shared" si="110"/>
        <v>-</v>
      </c>
      <c r="Z106" s="144" t="str">
        <f t="shared" ref="Z106:AE106" si="186">IF(Y106="X","X",IF($AH106=Z$4,"X","-"))</f>
        <v>-</v>
      </c>
      <c r="AA106" s="144" t="str">
        <f t="shared" si="186"/>
        <v>-</v>
      </c>
      <c r="AB106" s="144" t="str">
        <f t="shared" si="186"/>
        <v>-</v>
      </c>
      <c r="AC106" s="144" t="str">
        <f t="shared" si="186"/>
        <v>-</v>
      </c>
      <c r="AD106" s="144" t="str">
        <f t="shared" si="186"/>
        <v>-</v>
      </c>
      <c r="AE106" s="649" t="str">
        <f t="shared" si="186"/>
        <v>X</v>
      </c>
      <c r="AF106" s="38"/>
      <c r="AG106" s="144" t="s">
        <v>47</v>
      </c>
      <c r="AH106" s="144" t="s">
        <v>47</v>
      </c>
      <c r="AI106" s="38"/>
      <c r="AJ106" s="13" t="str">
        <f t="shared" si="112"/>
        <v>/rsm:CrossIndustryInvoice/rsm:SupplyChainTradeTransaction/ram:IncludedSupplyChainTradeLineItem/ram:SpecifiedLineTradeAgreement</v>
      </c>
      <c r="AK106" s="13" t="str">
        <f t="shared" si="113"/>
        <v>/ram:AdditionalReferencedDocument</v>
      </c>
      <c r="AL106" s="14">
        <f>COUNTIFS(R$4:R106,AJ106)</f>
        <v>1</v>
      </c>
      <c r="AM106" s="59"/>
      <c r="AN106" s="139" t="str">
        <f t="shared" si="120"/>
        <v>SCT_LINE_TA</v>
      </c>
      <c r="AO106" s="140" t="str">
        <f t="shared" si="114"/>
        <v>BG-X-3</v>
      </c>
      <c r="AP106" s="296" t="str">
        <f t="shared" si="121"/>
        <v/>
      </c>
      <c r="AQ106" s="141">
        <f t="shared" si="115"/>
        <v>4</v>
      </c>
      <c r="AR106" s="141" t="str">
        <f t="shared" si="116"/>
        <v>0..n</v>
      </c>
      <c r="AS106" s="125" t="s">
        <v>619</v>
      </c>
      <c r="AT106" s="125"/>
      <c r="AU106" s="126"/>
      <c r="AV106" s="126"/>
      <c r="AW106" s="126"/>
      <c r="AX106" s="125"/>
      <c r="AY106" s="124" t="str">
        <f t="shared" si="180"/>
        <v>0..n</v>
      </c>
      <c r="AZ106" s="124" t="str">
        <f t="shared" si="184"/>
        <v>0..n</v>
      </c>
      <c r="BA106" s="142" t="str">
        <f t="shared" si="181"/>
        <v>/rsm:CrossIndustryInvoice
/rsm:SupplyChainTradeTransaction
/ram:IncludedSupplyChainTradeLineItem
/ram:SpecifiedLineTradeAgreement
/ram:AdditionalReferencedDocument</v>
      </c>
      <c r="BB106" s="143" t="str">
        <f t="shared" si="182"/>
        <v>/rsm:CrossIndustryInvoice/rsm:SupplyChainTradeTransaction/ram:IncludedSupplyChainTradeLineItem/ram:SpecifiedLineTradeAgreement/ram:AdditionalReferencedDocument</v>
      </c>
      <c r="BC106" s="124" t="str">
        <f t="shared" si="122"/>
        <v/>
      </c>
      <c r="BD106" s="129" t="str">
        <f t="shared" si="123"/>
        <v>EG</v>
      </c>
      <c r="BE106" s="141" t="str">
        <f t="shared" si="124"/>
        <v>0..n</v>
      </c>
      <c r="BF106" s="124" t="str">
        <f t="shared" si="125"/>
        <v/>
      </c>
      <c r="BG106" s="675" t="str">
        <f t="shared" si="126"/>
        <v/>
      </c>
      <c r="BH106" s="7"/>
      <c r="BI106" s="648" t="str">
        <f t="shared" si="127"/>
        <v>-</v>
      </c>
      <c r="BJ106" s="144" t="str">
        <f t="shared" si="128"/>
        <v>-</v>
      </c>
      <c r="BK106" s="144" t="str">
        <f t="shared" si="129"/>
        <v>-</v>
      </c>
      <c r="BL106" s="144" t="str">
        <f t="shared" si="130"/>
        <v>-</v>
      </c>
      <c r="BM106" s="144" t="str">
        <f t="shared" si="131"/>
        <v>-</v>
      </c>
      <c r="BN106" s="144" t="str">
        <f t="shared" si="132"/>
        <v>-</v>
      </c>
      <c r="BO106" s="649" t="str">
        <f t="shared" si="133"/>
        <v>X</v>
      </c>
      <c r="BP106" s="7"/>
      <c r="BQ106" s="144" t="str">
        <f t="shared" si="134"/>
        <v>EXTENDED</v>
      </c>
      <c r="BR106" s="144" t="str">
        <f t="shared" si="135"/>
        <v>EXTENDED</v>
      </c>
      <c r="BS106" s="15"/>
      <c r="BT106" s="57" t="s">
        <v>18642</v>
      </c>
    </row>
    <row r="107" spans="1:72" s="11" customFormat="1" ht="105" x14ac:dyDescent="0.2">
      <c r="A107" s="45" t="str">
        <f t="shared" si="117"/>
        <v>YES</v>
      </c>
      <c r="B107" s="340" t="s">
        <v>17438</v>
      </c>
      <c r="C107" s="742"/>
      <c r="D107" s="139" t="s">
        <v>525</v>
      </c>
      <c r="E107" s="61" t="s">
        <v>5186</v>
      </c>
      <c r="F107" s="282"/>
      <c r="G107" s="62">
        <f t="shared" si="106"/>
        <v>5</v>
      </c>
      <c r="H107" s="62" t="s">
        <v>32</v>
      </c>
      <c r="I107" s="64" t="s">
        <v>17180</v>
      </c>
      <c r="J107" s="64"/>
      <c r="K107" s="65"/>
      <c r="L107" s="65"/>
      <c r="M107" s="65"/>
      <c r="N107" s="15" t="s">
        <v>17106</v>
      </c>
      <c r="O107" s="66" t="s">
        <v>32</v>
      </c>
      <c r="P107" s="66" t="str">
        <f t="shared" si="163"/>
        <v>1..1</v>
      </c>
      <c r="Q107" s="6" t="s">
        <v>620</v>
      </c>
      <c r="R107" s="67" t="s">
        <v>621</v>
      </c>
      <c r="S107" s="66" t="s">
        <v>17054</v>
      </c>
      <c r="T107" s="68" t="str">
        <f t="shared" si="118"/>
        <v>E</v>
      </c>
      <c r="U107" s="62" t="s">
        <v>42</v>
      </c>
      <c r="V107" s="66"/>
      <c r="W107" s="249"/>
      <c r="X107" s="38"/>
      <c r="Y107" s="634" t="str">
        <f t="shared" si="110"/>
        <v>-</v>
      </c>
      <c r="Z107" s="70" t="str">
        <f t="shared" ref="Z107:AE107" si="187">IF(Y107="X","X",IF($AH107=Z$4,"X","-"))</f>
        <v>-</v>
      </c>
      <c r="AA107" s="70" t="str">
        <f t="shared" si="187"/>
        <v>-</v>
      </c>
      <c r="AB107" s="70" t="str">
        <f t="shared" si="187"/>
        <v>-</v>
      </c>
      <c r="AC107" s="70" t="str">
        <f t="shared" si="187"/>
        <v>-</v>
      </c>
      <c r="AD107" s="70" t="str">
        <f t="shared" si="187"/>
        <v>-</v>
      </c>
      <c r="AE107" s="635" t="str">
        <f t="shared" si="187"/>
        <v>X</v>
      </c>
      <c r="AF107" s="38"/>
      <c r="AG107" s="70" t="s">
        <v>47</v>
      </c>
      <c r="AH107" s="70" t="s">
        <v>47</v>
      </c>
      <c r="AI107" s="38"/>
      <c r="AJ107" s="13" t="str">
        <f t="shared" si="112"/>
        <v>/rsm:CrossIndustryInvoice/rsm:SupplyChainTradeTransaction/ram:IncludedSupplyChainTradeLineItem/ram:SpecifiedLineTradeAgreement/ram:AdditionalReferencedDocument</v>
      </c>
      <c r="AK107" s="13" t="str">
        <f t="shared" si="113"/>
        <v>/ram:IssuerAssignedID</v>
      </c>
      <c r="AL107" s="14">
        <f>COUNTIFS(R$4:R107,AJ107)</f>
        <v>1</v>
      </c>
      <c r="AM107" s="59"/>
      <c r="AN107" s="139" t="str">
        <f t="shared" si="120"/>
        <v>SCT_LINE_TA</v>
      </c>
      <c r="AO107" s="61" t="str">
        <f t="shared" si="114"/>
        <v>BT-X-27</v>
      </c>
      <c r="AP107" s="282" t="str">
        <f t="shared" si="121"/>
        <v/>
      </c>
      <c r="AQ107" s="62">
        <f t="shared" si="115"/>
        <v>5</v>
      </c>
      <c r="AR107" s="62" t="str">
        <f t="shared" si="116"/>
        <v>1..1</v>
      </c>
      <c r="AS107" s="64" t="s">
        <v>622</v>
      </c>
      <c r="AT107" s="64"/>
      <c r="AU107" s="65"/>
      <c r="AV107" s="65"/>
      <c r="AW107" s="65"/>
      <c r="AX107" s="150" t="s">
        <v>555</v>
      </c>
      <c r="AY107" s="66" t="str">
        <f t="shared" si="180"/>
        <v>1..1</v>
      </c>
      <c r="AZ107" s="66" t="str">
        <f t="shared" si="184"/>
        <v>1..1</v>
      </c>
      <c r="BA107" s="6" t="str">
        <f t="shared" si="181"/>
        <v>/rsm:CrossIndustryInvoice
/rsm:SupplyChainTradeTransaction
/ram:IncludedSupplyChainTradeLineItem
/ram:SpecifiedLineTradeAgreement
/ram:AdditionalReferencedDocument
/ram:IssuerAssignedID</v>
      </c>
      <c r="BB107" s="67" t="str">
        <f t="shared" si="182"/>
        <v>/rsm:CrossIndustryInvoice/rsm:SupplyChainTradeTransaction/ram:IncludedSupplyChainTradeLineItem/ram:SpecifiedLineTradeAgreement/ram:AdditionalReferencedDocument/ram:IssuerAssignedID</v>
      </c>
      <c r="BC107" s="66" t="str">
        <f t="shared" si="122"/>
        <v>R</v>
      </c>
      <c r="BD107" s="68" t="str">
        <f t="shared" si="123"/>
        <v>E</v>
      </c>
      <c r="BE107" s="62" t="str">
        <f t="shared" si="124"/>
        <v>0..1</v>
      </c>
      <c r="BF107" s="66" t="str">
        <f t="shared" si="125"/>
        <v/>
      </c>
      <c r="BG107" s="249" t="str">
        <f t="shared" si="126"/>
        <v/>
      </c>
      <c r="BH107" s="7"/>
      <c r="BI107" s="634" t="str">
        <f t="shared" si="127"/>
        <v>-</v>
      </c>
      <c r="BJ107" s="70" t="str">
        <f t="shared" si="128"/>
        <v>-</v>
      </c>
      <c r="BK107" s="70" t="str">
        <f t="shared" si="129"/>
        <v>-</v>
      </c>
      <c r="BL107" s="70" t="str">
        <f t="shared" si="130"/>
        <v>-</v>
      </c>
      <c r="BM107" s="70" t="str">
        <f t="shared" si="131"/>
        <v>-</v>
      </c>
      <c r="BN107" s="70" t="str">
        <f t="shared" si="132"/>
        <v>-</v>
      </c>
      <c r="BO107" s="635" t="str">
        <f t="shared" si="133"/>
        <v>X</v>
      </c>
      <c r="BP107" s="7"/>
      <c r="BQ107" s="70" t="str">
        <f t="shared" si="134"/>
        <v>EXTENDED</v>
      </c>
      <c r="BR107" s="70" t="str">
        <f t="shared" si="135"/>
        <v>EXTENDED</v>
      </c>
      <c r="BS107" s="15"/>
      <c r="BT107" s="57" t="s">
        <v>18642</v>
      </c>
    </row>
    <row r="108" spans="1:72" s="11" customFormat="1" ht="105" x14ac:dyDescent="0.2">
      <c r="A108" s="45" t="str">
        <f t="shared" si="117"/>
        <v>YES</v>
      </c>
      <c r="B108" s="45"/>
      <c r="C108" s="45"/>
      <c r="D108" s="139" t="s">
        <v>525</v>
      </c>
      <c r="E108" s="61" t="s">
        <v>5187</v>
      </c>
      <c r="F108" s="282"/>
      <c r="G108" s="62">
        <f t="shared" si="106"/>
        <v>5</v>
      </c>
      <c r="H108" s="62" t="s">
        <v>42</v>
      </c>
      <c r="I108" s="64" t="s">
        <v>2751</v>
      </c>
      <c r="J108" s="64" t="s">
        <v>2752</v>
      </c>
      <c r="K108" s="65" t="s">
        <v>17201</v>
      </c>
      <c r="L108" s="65"/>
      <c r="M108" s="65"/>
      <c r="N108" s="64" t="s">
        <v>70</v>
      </c>
      <c r="O108" s="66" t="s">
        <v>42</v>
      </c>
      <c r="P108" s="66" t="str">
        <f t="shared" si="163"/>
        <v>0..1</v>
      </c>
      <c r="Q108" s="6" t="s">
        <v>624</v>
      </c>
      <c r="R108" s="67" t="s">
        <v>625</v>
      </c>
      <c r="S108" s="66" t="s">
        <v>73</v>
      </c>
      <c r="T108" s="68" t="str">
        <f t="shared" si="118"/>
        <v>E</v>
      </c>
      <c r="U108" s="62" t="s">
        <v>42</v>
      </c>
      <c r="V108" s="66"/>
      <c r="W108" s="249"/>
      <c r="X108" s="38"/>
      <c r="Y108" s="634" t="str">
        <f t="shared" si="110"/>
        <v>-</v>
      </c>
      <c r="Z108" s="70" t="str">
        <f t="shared" ref="Z108:AE108" si="188">IF(Y108="X","X",IF($AH108=Z$4,"X","-"))</f>
        <v>-</v>
      </c>
      <c r="AA108" s="70" t="str">
        <f t="shared" si="188"/>
        <v>-</v>
      </c>
      <c r="AB108" s="70" t="str">
        <f t="shared" si="188"/>
        <v>-</v>
      </c>
      <c r="AC108" s="70" t="str">
        <f t="shared" si="188"/>
        <v>-</v>
      </c>
      <c r="AD108" s="70" t="str">
        <f t="shared" si="188"/>
        <v>-</v>
      </c>
      <c r="AE108" s="635" t="str">
        <f t="shared" si="188"/>
        <v>X</v>
      </c>
      <c r="AF108" s="38"/>
      <c r="AG108" s="70" t="s">
        <v>47</v>
      </c>
      <c r="AH108" s="70" t="s">
        <v>47</v>
      </c>
      <c r="AI108" s="38"/>
      <c r="AJ108" s="13" t="str">
        <f t="shared" si="112"/>
        <v>/rsm:CrossIndustryInvoice/rsm:SupplyChainTradeTransaction/ram:IncludedSupplyChainTradeLineItem/ram:SpecifiedLineTradeAgreement/ram:AdditionalReferencedDocument</v>
      </c>
      <c r="AK108" s="13" t="str">
        <f t="shared" si="113"/>
        <v>/ram:URIID</v>
      </c>
      <c r="AL108" s="14">
        <f>COUNTIFS(R$4:R108,AJ108)</f>
        <v>1</v>
      </c>
      <c r="AM108" s="59"/>
      <c r="AN108" s="139" t="str">
        <f t="shared" si="120"/>
        <v>SCT_LINE_TA</v>
      </c>
      <c r="AO108" s="61" t="str">
        <f t="shared" si="114"/>
        <v>BT-X-28</v>
      </c>
      <c r="AP108" s="282" t="str">
        <f t="shared" si="121"/>
        <v/>
      </c>
      <c r="AQ108" s="62">
        <f t="shared" si="115"/>
        <v>5</v>
      </c>
      <c r="AR108" s="62" t="str">
        <f t="shared" si="116"/>
        <v>0..1</v>
      </c>
      <c r="AS108" s="64" t="s">
        <v>2756</v>
      </c>
      <c r="AT108" s="64" t="s">
        <v>2757</v>
      </c>
      <c r="AU108" s="65" t="s">
        <v>2758</v>
      </c>
      <c r="AV108" s="65"/>
      <c r="AW108" s="65"/>
      <c r="AX108" s="64"/>
      <c r="AY108" s="66" t="str">
        <f t="shared" si="180"/>
        <v>0..1</v>
      </c>
      <c r="AZ108" s="66" t="str">
        <f t="shared" si="184"/>
        <v>0..1</v>
      </c>
      <c r="BA108" s="6" t="str">
        <f t="shared" si="181"/>
        <v>/rsm:CrossIndustryInvoice
/rsm:SupplyChainTradeTransaction
/ram:IncludedSupplyChainTradeLineItem
/ram:SpecifiedLineTradeAgreement
/ram:AdditionalReferencedDocument
/ram:URIID</v>
      </c>
      <c r="BB108" s="67" t="str">
        <f t="shared" si="182"/>
        <v>/rsm:CrossIndustryInvoice/rsm:SupplyChainTradeTransaction/ram:IncludedSupplyChainTradeLineItem/ram:SpecifiedLineTradeAgreement/ram:AdditionalReferencedDocument/ram:URIID</v>
      </c>
      <c r="BC108" s="66" t="str">
        <f t="shared" si="122"/>
        <v>T</v>
      </c>
      <c r="BD108" s="68" t="str">
        <f t="shared" si="123"/>
        <v>E</v>
      </c>
      <c r="BE108" s="62" t="str">
        <f t="shared" si="124"/>
        <v>0..1</v>
      </c>
      <c r="BF108" s="66" t="str">
        <f t="shared" si="125"/>
        <v/>
      </c>
      <c r="BG108" s="249" t="str">
        <f t="shared" si="126"/>
        <v/>
      </c>
      <c r="BH108" s="7"/>
      <c r="BI108" s="634" t="str">
        <f t="shared" si="127"/>
        <v>-</v>
      </c>
      <c r="BJ108" s="70" t="str">
        <f t="shared" si="128"/>
        <v>-</v>
      </c>
      <c r="BK108" s="70" t="str">
        <f t="shared" si="129"/>
        <v>-</v>
      </c>
      <c r="BL108" s="70" t="str">
        <f t="shared" si="130"/>
        <v>-</v>
      </c>
      <c r="BM108" s="70" t="str">
        <f t="shared" si="131"/>
        <v>-</v>
      </c>
      <c r="BN108" s="70" t="str">
        <f t="shared" si="132"/>
        <v>-</v>
      </c>
      <c r="BO108" s="635" t="str">
        <f t="shared" si="133"/>
        <v>X</v>
      </c>
      <c r="BP108" s="7"/>
      <c r="BQ108" s="70" t="str">
        <f t="shared" si="134"/>
        <v>EXTENDED</v>
      </c>
      <c r="BR108" s="70" t="str">
        <f t="shared" si="135"/>
        <v>EXTENDED</v>
      </c>
      <c r="BS108" s="15"/>
      <c r="BT108" s="57" t="s">
        <v>18642</v>
      </c>
    </row>
    <row r="109" spans="1:72" s="11" customFormat="1" ht="105" x14ac:dyDescent="0.2">
      <c r="A109" s="45" t="str">
        <f t="shared" si="117"/>
        <v>YES</v>
      </c>
      <c r="B109" s="45"/>
      <c r="C109" s="45"/>
      <c r="D109" s="139" t="s">
        <v>525</v>
      </c>
      <c r="E109" s="61" t="s">
        <v>5188</v>
      </c>
      <c r="F109" s="282"/>
      <c r="G109" s="62">
        <f t="shared" si="106"/>
        <v>5</v>
      </c>
      <c r="H109" s="62" t="s">
        <v>42</v>
      </c>
      <c r="I109" s="64" t="s">
        <v>577</v>
      </c>
      <c r="J109" s="64"/>
      <c r="K109" s="65"/>
      <c r="L109" s="65"/>
      <c r="M109" s="65"/>
      <c r="N109" s="64" t="s">
        <v>17106</v>
      </c>
      <c r="O109" s="66" t="s">
        <v>42</v>
      </c>
      <c r="P109" s="66" t="str">
        <f t="shared" si="163"/>
        <v>0..1</v>
      </c>
      <c r="Q109" s="6" t="s">
        <v>626</v>
      </c>
      <c r="R109" s="67" t="s">
        <v>627</v>
      </c>
      <c r="S109" s="66" t="s">
        <v>17054</v>
      </c>
      <c r="T109" s="68" t="str">
        <f t="shared" si="118"/>
        <v>E</v>
      </c>
      <c r="U109" s="62" t="s">
        <v>42</v>
      </c>
      <c r="V109" s="66"/>
      <c r="W109" s="249"/>
      <c r="X109" s="38"/>
      <c r="Y109" s="634" t="str">
        <f t="shared" si="110"/>
        <v>-</v>
      </c>
      <c r="Z109" s="70" t="str">
        <f t="shared" ref="Z109:AE109" si="189">IF(Y109="X","X",IF($AH109=Z$4,"X","-"))</f>
        <v>-</v>
      </c>
      <c r="AA109" s="70" t="str">
        <f t="shared" si="189"/>
        <v>-</v>
      </c>
      <c r="AB109" s="70" t="str">
        <f t="shared" si="189"/>
        <v>-</v>
      </c>
      <c r="AC109" s="70" t="str">
        <f t="shared" si="189"/>
        <v>-</v>
      </c>
      <c r="AD109" s="70" t="str">
        <f t="shared" si="189"/>
        <v>-</v>
      </c>
      <c r="AE109" s="635" t="str">
        <f t="shared" si="189"/>
        <v>X</v>
      </c>
      <c r="AF109" s="38"/>
      <c r="AG109" s="70" t="s">
        <v>47</v>
      </c>
      <c r="AH109" s="70" t="s">
        <v>47</v>
      </c>
      <c r="AI109" s="38"/>
      <c r="AJ109" s="13" t="str">
        <f t="shared" si="112"/>
        <v>/rsm:CrossIndustryInvoice/rsm:SupplyChainTradeTransaction/ram:IncludedSupplyChainTradeLineItem/ram:SpecifiedLineTradeAgreement/ram:AdditionalReferencedDocument</v>
      </c>
      <c r="AK109" s="13" t="str">
        <f t="shared" si="113"/>
        <v>/ram:LineID</v>
      </c>
      <c r="AL109" s="14">
        <f>COUNTIFS(R$4:R109,AJ109)</f>
        <v>1</v>
      </c>
      <c r="AM109" s="59"/>
      <c r="AN109" s="139" t="str">
        <f t="shared" si="120"/>
        <v>SCT_LINE_TA</v>
      </c>
      <c r="AO109" s="61" t="str">
        <f t="shared" si="114"/>
        <v>BT-X-29</v>
      </c>
      <c r="AP109" s="282" t="str">
        <f t="shared" si="121"/>
        <v/>
      </c>
      <c r="AQ109" s="62">
        <f t="shared" si="115"/>
        <v>5</v>
      </c>
      <c r="AR109" s="62" t="str">
        <f t="shared" si="116"/>
        <v>0..1</v>
      </c>
      <c r="AS109" s="64" t="s">
        <v>628</v>
      </c>
      <c r="AT109" s="64"/>
      <c r="AU109" s="65"/>
      <c r="AV109" s="65"/>
      <c r="AW109" s="65"/>
      <c r="AX109" s="150" t="s">
        <v>555</v>
      </c>
      <c r="AY109" s="66" t="str">
        <f t="shared" si="180"/>
        <v>0..1</v>
      </c>
      <c r="AZ109" s="66" t="str">
        <f t="shared" si="184"/>
        <v>0..1</v>
      </c>
      <c r="BA109" s="6" t="str">
        <f t="shared" si="181"/>
        <v>/rsm:CrossIndustryInvoice
/rsm:SupplyChainTradeTransaction
/ram:IncludedSupplyChainTradeLineItem
/ram:SpecifiedLineTradeAgreement
/ram:AdditionalReferencedDocument
/ram:LineID</v>
      </c>
      <c r="BB109" s="67" t="str">
        <f t="shared" si="182"/>
        <v>/rsm:CrossIndustryInvoice/rsm:SupplyChainTradeTransaction/ram:IncludedSupplyChainTradeLineItem/ram:SpecifiedLineTradeAgreement/ram:AdditionalReferencedDocument/ram:LineID</v>
      </c>
      <c r="BC109" s="66" t="str">
        <f t="shared" si="122"/>
        <v>R</v>
      </c>
      <c r="BD109" s="68" t="str">
        <f t="shared" si="123"/>
        <v>E</v>
      </c>
      <c r="BE109" s="62" t="str">
        <f t="shared" si="124"/>
        <v>0..1</v>
      </c>
      <c r="BF109" s="66" t="str">
        <f t="shared" si="125"/>
        <v/>
      </c>
      <c r="BG109" s="249" t="str">
        <f t="shared" si="126"/>
        <v/>
      </c>
      <c r="BH109" s="7"/>
      <c r="BI109" s="634" t="str">
        <f t="shared" si="127"/>
        <v>-</v>
      </c>
      <c r="BJ109" s="70" t="str">
        <f t="shared" si="128"/>
        <v>-</v>
      </c>
      <c r="BK109" s="70" t="str">
        <f t="shared" si="129"/>
        <v>-</v>
      </c>
      <c r="BL109" s="70" t="str">
        <f t="shared" si="130"/>
        <v>-</v>
      </c>
      <c r="BM109" s="70" t="str">
        <f t="shared" si="131"/>
        <v>-</v>
      </c>
      <c r="BN109" s="70" t="str">
        <f t="shared" si="132"/>
        <v>-</v>
      </c>
      <c r="BO109" s="635" t="str">
        <f t="shared" si="133"/>
        <v>X</v>
      </c>
      <c r="BP109" s="7"/>
      <c r="BQ109" s="70" t="str">
        <f t="shared" si="134"/>
        <v>EXTENDED</v>
      </c>
      <c r="BR109" s="70" t="str">
        <f t="shared" si="135"/>
        <v>EXTENDED</v>
      </c>
      <c r="BS109" s="15"/>
      <c r="BT109" s="57" t="s">
        <v>18642</v>
      </c>
    </row>
    <row r="110" spans="1:72" s="152" customFormat="1" ht="105" x14ac:dyDescent="0.2">
      <c r="A110" s="45" t="str">
        <f t="shared" si="117"/>
        <v>YES</v>
      </c>
      <c r="B110" s="45"/>
      <c r="C110" s="45"/>
      <c r="D110" s="139" t="s">
        <v>525</v>
      </c>
      <c r="E110" s="61" t="s">
        <v>5189</v>
      </c>
      <c r="F110" s="282"/>
      <c r="G110" s="62">
        <f t="shared" si="106"/>
        <v>5</v>
      </c>
      <c r="H110" s="62" t="s">
        <v>32</v>
      </c>
      <c r="I110" s="64" t="s">
        <v>17107</v>
      </c>
      <c r="J110" s="64"/>
      <c r="K110" s="65"/>
      <c r="L110" s="65"/>
      <c r="M110" s="65"/>
      <c r="N110" s="64" t="s">
        <v>70</v>
      </c>
      <c r="O110" s="66" t="s">
        <v>32</v>
      </c>
      <c r="P110" s="66" t="str">
        <f t="shared" si="163"/>
        <v>1..1</v>
      </c>
      <c r="Q110" s="6" t="s">
        <v>629</v>
      </c>
      <c r="R110" s="67" t="s">
        <v>630</v>
      </c>
      <c r="S110" s="66" t="s">
        <v>73</v>
      </c>
      <c r="T110" s="68" t="str">
        <f t="shared" si="118"/>
        <v>E</v>
      </c>
      <c r="U110" s="62" t="s">
        <v>42</v>
      </c>
      <c r="V110" s="66"/>
      <c r="W110" s="249"/>
      <c r="X110" s="38"/>
      <c r="Y110" s="634" t="str">
        <f t="shared" si="110"/>
        <v>-</v>
      </c>
      <c r="Z110" s="70" t="str">
        <f t="shared" ref="Z110:AE110" si="190">IF(Y110="X","X",IF($AH110=Z$4,"X","-"))</f>
        <v>-</v>
      </c>
      <c r="AA110" s="70" t="str">
        <f t="shared" si="190"/>
        <v>-</v>
      </c>
      <c r="AB110" s="70" t="str">
        <f t="shared" si="190"/>
        <v>-</v>
      </c>
      <c r="AC110" s="70" t="str">
        <f t="shared" si="190"/>
        <v>-</v>
      </c>
      <c r="AD110" s="70" t="str">
        <f t="shared" si="190"/>
        <v>-</v>
      </c>
      <c r="AE110" s="635" t="str">
        <f t="shared" si="190"/>
        <v>X</v>
      </c>
      <c r="AF110" s="38"/>
      <c r="AG110" s="70" t="s">
        <v>47</v>
      </c>
      <c r="AH110" s="70" t="s">
        <v>47</v>
      </c>
      <c r="AI110" s="38"/>
      <c r="AJ110" s="13" t="str">
        <f t="shared" si="112"/>
        <v>/rsm:CrossIndustryInvoice/rsm:SupplyChainTradeTransaction/ram:IncludedSupplyChainTradeLineItem/ram:SpecifiedLineTradeAgreement/ram:AdditionalReferencedDocument</v>
      </c>
      <c r="AK110" s="13" t="str">
        <f t="shared" si="113"/>
        <v>/ram:TypeCode</v>
      </c>
      <c r="AL110" s="14">
        <f>COUNTIFS(R$4:R110,AJ110)</f>
        <v>1</v>
      </c>
      <c r="AM110" s="59"/>
      <c r="AN110" s="139" t="str">
        <f t="shared" si="120"/>
        <v>SCT_LINE_TA</v>
      </c>
      <c r="AO110" s="61" t="str">
        <f t="shared" si="114"/>
        <v>BT-X-30</v>
      </c>
      <c r="AP110" s="282" t="str">
        <f t="shared" si="121"/>
        <v/>
      </c>
      <c r="AQ110" s="62">
        <f t="shared" si="115"/>
        <v>5</v>
      </c>
      <c r="AR110" s="62" t="str">
        <f t="shared" si="116"/>
        <v>1..1</v>
      </c>
      <c r="AS110" s="64" t="s">
        <v>18200</v>
      </c>
      <c r="AT110" s="64"/>
      <c r="AU110" s="65"/>
      <c r="AV110" s="65"/>
      <c r="AW110" s="65"/>
      <c r="AX110" s="64"/>
      <c r="AY110" s="66" t="str">
        <f t="shared" si="180"/>
        <v>1..1</v>
      </c>
      <c r="AZ110" s="66" t="str">
        <f t="shared" si="184"/>
        <v>1..1</v>
      </c>
      <c r="BA110" s="6" t="str">
        <f t="shared" si="181"/>
        <v>/rsm:CrossIndustryInvoice
/rsm:SupplyChainTradeTransaction
/ram:IncludedSupplyChainTradeLineItem
/ram:SpecifiedLineTradeAgreement
/ram:AdditionalReferencedDocument
/ram:TypeCode</v>
      </c>
      <c r="BB110" s="67" t="str">
        <f t="shared" si="182"/>
        <v>/rsm:CrossIndustryInvoice/rsm:SupplyChainTradeTransaction/ram:IncludedSupplyChainTradeLineItem/ram:SpecifiedLineTradeAgreement/ram:AdditionalReferencedDocument/ram:TypeCode</v>
      </c>
      <c r="BC110" s="66" t="str">
        <f t="shared" si="122"/>
        <v>T</v>
      </c>
      <c r="BD110" s="68" t="str">
        <f t="shared" si="123"/>
        <v>E</v>
      </c>
      <c r="BE110" s="62" t="str">
        <f t="shared" si="124"/>
        <v>0..1</v>
      </c>
      <c r="BF110" s="66" t="str">
        <f t="shared" si="125"/>
        <v/>
      </c>
      <c r="BG110" s="249" t="str">
        <f t="shared" si="126"/>
        <v/>
      </c>
      <c r="BH110" s="7"/>
      <c r="BI110" s="634" t="str">
        <f t="shared" si="127"/>
        <v>-</v>
      </c>
      <c r="BJ110" s="70" t="str">
        <f t="shared" si="128"/>
        <v>-</v>
      </c>
      <c r="BK110" s="70" t="str">
        <f t="shared" si="129"/>
        <v>-</v>
      </c>
      <c r="BL110" s="70" t="str">
        <f t="shared" si="130"/>
        <v>-</v>
      </c>
      <c r="BM110" s="70" t="str">
        <f t="shared" si="131"/>
        <v>-</v>
      </c>
      <c r="BN110" s="70" t="str">
        <f t="shared" si="132"/>
        <v>-</v>
      </c>
      <c r="BO110" s="635" t="str">
        <f t="shared" si="133"/>
        <v>X</v>
      </c>
      <c r="BP110" s="7"/>
      <c r="BQ110" s="70" t="str">
        <f t="shared" si="134"/>
        <v>EXTENDED</v>
      </c>
      <c r="BR110" s="70" t="str">
        <f t="shared" si="135"/>
        <v>EXTENDED</v>
      </c>
      <c r="BS110" s="15"/>
      <c r="BT110" s="57" t="s">
        <v>18642</v>
      </c>
    </row>
    <row r="111" spans="1:72" s="11" customFormat="1" ht="105" x14ac:dyDescent="0.2">
      <c r="A111" s="45" t="str">
        <f t="shared" si="117"/>
        <v>YES</v>
      </c>
      <c r="B111" s="340" t="s">
        <v>17032</v>
      </c>
      <c r="C111" s="742"/>
      <c r="D111" s="139" t="s">
        <v>525</v>
      </c>
      <c r="E111" s="61" t="s">
        <v>5190</v>
      </c>
      <c r="F111" s="282"/>
      <c r="G111" s="62">
        <f t="shared" si="106"/>
        <v>5</v>
      </c>
      <c r="H111" s="62" t="s">
        <v>42</v>
      </c>
      <c r="I111" s="64" t="s">
        <v>17108</v>
      </c>
      <c r="J111" s="64"/>
      <c r="K111" s="65"/>
      <c r="L111" s="65"/>
      <c r="M111" s="65"/>
      <c r="N111" s="64" t="s">
        <v>70</v>
      </c>
      <c r="O111" s="66" t="s">
        <v>42</v>
      </c>
      <c r="P111" s="66" t="str">
        <f t="shared" si="163"/>
        <v>0..1</v>
      </c>
      <c r="Q111" s="6" t="s">
        <v>631</v>
      </c>
      <c r="R111" s="67" t="s">
        <v>632</v>
      </c>
      <c r="S111" s="66" t="s">
        <v>73</v>
      </c>
      <c r="T111" s="68" t="str">
        <f t="shared" si="118"/>
        <v>E</v>
      </c>
      <c r="U111" s="62" t="s">
        <v>62</v>
      </c>
      <c r="V111" s="66"/>
      <c r="W111" s="249"/>
      <c r="X111" s="38"/>
      <c r="Y111" s="634" t="str">
        <f t="shared" si="110"/>
        <v>-</v>
      </c>
      <c r="Z111" s="70" t="str">
        <f t="shared" ref="Z111:AE111" si="191">IF(Y111="X","X",IF($AH111=Z$4,"X","-"))</f>
        <v>-</v>
      </c>
      <c r="AA111" s="70" t="str">
        <f t="shared" si="191"/>
        <v>-</v>
      </c>
      <c r="AB111" s="70" t="str">
        <f t="shared" si="191"/>
        <v>-</v>
      </c>
      <c r="AC111" s="70" t="str">
        <f t="shared" si="191"/>
        <v>-</v>
      </c>
      <c r="AD111" s="70" t="str">
        <f t="shared" si="191"/>
        <v>-</v>
      </c>
      <c r="AE111" s="635" t="str">
        <f t="shared" si="191"/>
        <v>X</v>
      </c>
      <c r="AF111" s="38"/>
      <c r="AG111" s="70" t="s">
        <v>47</v>
      </c>
      <c r="AH111" s="70" t="s">
        <v>47</v>
      </c>
      <c r="AI111" s="38"/>
      <c r="AJ111" s="13" t="str">
        <f t="shared" si="112"/>
        <v>/rsm:CrossIndustryInvoice/rsm:SupplyChainTradeTransaction/ram:IncludedSupplyChainTradeLineItem/ram:SpecifiedLineTradeAgreement/ram:AdditionalReferencedDocument</v>
      </c>
      <c r="AK111" s="13" t="str">
        <f t="shared" si="113"/>
        <v>/ram:Name</v>
      </c>
      <c r="AL111" s="14">
        <f>COUNTIFS(R$4:R111,AJ111)</f>
        <v>1</v>
      </c>
      <c r="AM111" s="59"/>
      <c r="AN111" s="139" t="str">
        <f t="shared" si="120"/>
        <v>SCT_LINE_TA</v>
      </c>
      <c r="AO111" s="61" t="str">
        <f t="shared" si="114"/>
        <v>BT-X-299</v>
      </c>
      <c r="AP111" s="282" t="str">
        <f t="shared" si="121"/>
        <v/>
      </c>
      <c r="AQ111" s="62">
        <f t="shared" si="115"/>
        <v>5</v>
      </c>
      <c r="AR111" s="62" t="str">
        <f t="shared" si="116"/>
        <v>0..1</v>
      </c>
      <c r="AS111" s="64" t="s">
        <v>18201</v>
      </c>
      <c r="AT111" s="64"/>
      <c r="AU111" s="65"/>
      <c r="AV111" s="65"/>
      <c r="AW111" s="65"/>
      <c r="AX111" s="64"/>
      <c r="AY111" s="66" t="str">
        <f t="shared" si="180"/>
        <v>0..1</v>
      </c>
      <c r="AZ111" s="66" t="str">
        <f t="shared" si="184"/>
        <v>0..1</v>
      </c>
      <c r="BA111" s="6" t="str">
        <f t="shared" si="181"/>
        <v>/rsm:CrossIndustryInvoice
/rsm:SupplyChainTradeTransaction
/ram:IncludedSupplyChainTradeLineItem
/ram:SpecifiedLineTradeAgreement
/ram:AdditionalReferencedDocument
/ram:Name</v>
      </c>
      <c r="BB111" s="67" t="str">
        <f t="shared" si="182"/>
        <v>/rsm:CrossIndustryInvoice/rsm:SupplyChainTradeTransaction/ram:IncludedSupplyChainTradeLineItem/ram:SpecifiedLineTradeAgreement/ram:AdditionalReferencedDocument/ram:Name</v>
      </c>
      <c r="BC111" s="66" t="str">
        <f t="shared" si="122"/>
        <v>T</v>
      </c>
      <c r="BD111" s="68" t="str">
        <f t="shared" si="123"/>
        <v>E</v>
      </c>
      <c r="BE111" s="62" t="str">
        <f t="shared" si="124"/>
        <v>0..n</v>
      </c>
      <c r="BF111" s="66" t="str">
        <f t="shared" si="125"/>
        <v/>
      </c>
      <c r="BG111" s="249" t="str">
        <f t="shared" si="126"/>
        <v/>
      </c>
      <c r="BH111" s="7"/>
      <c r="BI111" s="634" t="str">
        <f t="shared" si="127"/>
        <v>-</v>
      </c>
      <c r="BJ111" s="70" t="str">
        <f t="shared" si="128"/>
        <v>-</v>
      </c>
      <c r="BK111" s="70" t="str">
        <f t="shared" si="129"/>
        <v>-</v>
      </c>
      <c r="BL111" s="70" t="str">
        <f t="shared" si="130"/>
        <v>-</v>
      </c>
      <c r="BM111" s="70" t="str">
        <f t="shared" si="131"/>
        <v>-</v>
      </c>
      <c r="BN111" s="70" t="str">
        <f t="shared" si="132"/>
        <v>-</v>
      </c>
      <c r="BO111" s="635" t="str">
        <f t="shared" si="133"/>
        <v>X</v>
      </c>
      <c r="BP111" s="7"/>
      <c r="BQ111" s="70" t="str">
        <f t="shared" si="134"/>
        <v>EXTENDED</v>
      </c>
      <c r="BR111" s="70" t="str">
        <f t="shared" si="135"/>
        <v>EXTENDED</v>
      </c>
      <c r="BS111" s="15"/>
      <c r="BT111" s="57" t="s">
        <v>18642</v>
      </c>
    </row>
    <row r="112" spans="1:72" s="11" customFormat="1" ht="105" x14ac:dyDescent="0.2">
      <c r="A112" s="45" t="str">
        <f t="shared" si="117"/>
        <v>YES</v>
      </c>
      <c r="B112" s="45"/>
      <c r="C112" s="45"/>
      <c r="D112" s="139" t="s">
        <v>525</v>
      </c>
      <c r="E112" s="61" t="s">
        <v>5191</v>
      </c>
      <c r="F112" s="282"/>
      <c r="G112" s="62">
        <f t="shared" si="106"/>
        <v>5</v>
      </c>
      <c r="H112" s="62" t="s">
        <v>42</v>
      </c>
      <c r="I112" s="64" t="s">
        <v>2778</v>
      </c>
      <c r="J112" s="64" t="s">
        <v>2779</v>
      </c>
      <c r="K112" s="65" t="s">
        <v>2780</v>
      </c>
      <c r="L112" s="65"/>
      <c r="M112" s="65"/>
      <c r="N112" s="64" t="s">
        <v>17110</v>
      </c>
      <c r="O112" s="66" t="s">
        <v>42</v>
      </c>
      <c r="P112" s="66" t="str">
        <f t="shared" si="163"/>
        <v>0..1</v>
      </c>
      <c r="Q112" s="6" t="s">
        <v>634</v>
      </c>
      <c r="R112" s="67" t="s">
        <v>635</v>
      </c>
      <c r="S112" s="66" t="s">
        <v>636</v>
      </c>
      <c r="T112" s="68" t="str">
        <f t="shared" si="118"/>
        <v>E</v>
      </c>
      <c r="U112" s="62" t="s">
        <v>62</v>
      </c>
      <c r="V112" s="66"/>
      <c r="W112" s="249"/>
      <c r="X112" s="38"/>
      <c r="Y112" s="634" t="str">
        <f t="shared" si="110"/>
        <v>-</v>
      </c>
      <c r="Z112" s="70" t="str">
        <f t="shared" ref="Z112:AE112" si="192">IF(Y112="X","X",IF($AH112=Z$4,"X","-"))</f>
        <v>-</v>
      </c>
      <c r="AA112" s="70" t="str">
        <f t="shared" si="192"/>
        <v>-</v>
      </c>
      <c r="AB112" s="70" t="str">
        <f t="shared" si="192"/>
        <v>-</v>
      </c>
      <c r="AC112" s="70" t="str">
        <f t="shared" si="192"/>
        <v>-</v>
      </c>
      <c r="AD112" s="70" t="str">
        <f t="shared" si="192"/>
        <v>-</v>
      </c>
      <c r="AE112" s="635" t="str">
        <f t="shared" si="192"/>
        <v>X</v>
      </c>
      <c r="AF112" s="38"/>
      <c r="AG112" s="70" t="s">
        <v>47</v>
      </c>
      <c r="AH112" s="70" t="s">
        <v>47</v>
      </c>
      <c r="AI112" s="38"/>
      <c r="AJ112" s="13" t="str">
        <f t="shared" si="112"/>
        <v>/rsm:CrossIndustryInvoice/rsm:SupplyChainTradeTransaction/ram:IncludedSupplyChainTradeLineItem/ram:SpecifiedLineTradeAgreement/ram:AdditionalReferencedDocument</v>
      </c>
      <c r="AK112" s="13" t="str">
        <f t="shared" si="113"/>
        <v>/ram:AttachmentBinaryObject</v>
      </c>
      <c r="AL112" s="14">
        <f>COUNTIFS(R$4:R112,AJ112)</f>
        <v>1</v>
      </c>
      <c r="AM112" s="59"/>
      <c r="AN112" s="139" t="str">
        <f t="shared" si="120"/>
        <v>SCT_LINE_TA</v>
      </c>
      <c r="AO112" s="61" t="str">
        <f t="shared" si="114"/>
        <v>BT-X-31</v>
      </c>
      <c r="AP112" s="282" t="str">
        <f t="shared" si="121"/>
        <v/>
      </c>
      <c r="AQ112" s="62">
        <f t="shared" si="115"/>
        <v>5</v>
      </c>
      <c r="AR112" s="62" t="str">
        <f t="shared" si="116"/>
        <v>0..1</v>
      </c>
      <c r="AS112" s="64" t="s">
        <v>2785</v>
      </c>
      <c r="AT112" s="64" t="s">
        <v>2786</v>
      </c>
      <c r="AU112" s="65" t="s">
        <v>2787</v>
      </c>
      <c r="AV112" s="65"/>
      <c r="AW112" s="65"/>
      <c r="AX112" s="64"/>
      <c r="AY112" s="66" t="str">
        <f t="shared" si="180"/>
        <v>0..1</v>
      </c>
      <c r="AZ112" s="66" t="str">
        <f t="shared" si="184"/>
        <v>0..1</v>
      </c>
      <c r="BA112" s="6" t="str">
        <f t="shared" si="181"/>
        <v>/rsm:CrossIndustryInvoice
/rsm:SupplyChainTradeTransaction
/ram:IncludedSupplyChainTradeLineItem
/ram:SpecifiedLineTradeAgreement
/ram:AdditionalReferencedDocument
/ram:AttachmentBinaryObject</v>
      </c>
      <c r="BB112" s="67" t="str">
        <f t="shared" si="182"/>
        <v>/rsm:CrossIndustryInvoice/rsm:SupplyChainTradeTransaction/ram:IncludedSupplyChainTradeLineItem/ram:SpecifiedLineTradeAgreement/ram:AdditionalReferencedDocument/ram:AttachmentBinaryObject</v>
      </c>
      <c r="BC112" s="66" t="str">
        <f t="shared" si="122"/>
        <v>B</v>
      </c>
      <c r="BD112" s="68" t="str">
        <f t="shared" si="123"/>
        <v>E</v>
      </c>
      <c r="BE112" s="62" t="str">
        <f t="shared" si="124"/>
        <v>0..n</v>
      </c>
      <c r="BF112" s="66" t="str">
        <f t="shared" si="125"/>
        <v/>
      </c>
      <c r="BG112" s="249" t="str">
        <f t="shared" si="126"/>
        <v/>
      </c>
      <c r="BH112" s="7"/>
      <c r="BI112" s="634" t="str">
        <f t="shared" si="127"/>
        <v>-</v>
      </c>
      <c r="BJ112" s="70" t="str">
        <f t="shared" si="128"/>
        <v>-</v>
      </c>
      <c r="BK112" s="70" t="str">
        <f t="shared" si="129"/>
        <v>-</v>
      </c>
      <c r="BL112" s="70" t="str">
        <f t="shared" si="130"/>
        <v>-</v>
      </c>
      <c r="BM112" s="70" t="str">
        <f t="shared" si="131"/>
        <v>-</v>
      </c>
      <c r="BN112" s="70" t="str">
        <f t="shared" si="132"/>
        <v>-</v>
      </c>
      <c r="BO112" s="635" t="str">
        <f t="shared" si="133"/>
        <v>X</v>
      </c>
      <c r="BP112" s="7"/>
      <c r="BQ112" s="70" t="str">
        <f t="shared" si="134"/>
        <v>EXTENDED</v>
      </c>
      <c r="BR112" s="70" t="str">
        <f t="shared" si="135"/>
        <v>EXTENDED</v>
      </c>
      <c r="BS112" s="15"/>
      <c r="BT112" s="57" t="s">
        <v>18642</v>
      </c>
    </row>
    <row r="113" spans="1:72" s="11" customFormat="1" ht="120" x14ac:dyDescent="0.2">
      <c r="A113" s="45" t="str">
        <f t="shared" si="117"/>
        <v>YES</v>
      </c>
      <c r="B113" s="45"/>
      <c r="C113" s="45"/>
      <c r="D113" s="139" t="s">
        <v>525</v>
      </c>
      <c r="E113" s="61" t="s">
        <v>5192</v>
      </c>
      <c r="F113" s="282"/>
      <c r="G113" s="62">
        <f t="shared" si="106"/>
        <v>6</v>
      </c>
      <c r="H113" s="62" t="s">
        <v>32</v>
      </c>
      <c r="I113" s="64" t="s">
        <v>2790</v>
      </c>
      <c r="J113" s="64" t="s">
        <v>2791</v>
      </c>
      <c r="K113" s="65"/>
      <c r="L113" s="65"/>
      <c r="M113" s="65"/>
      <c r="N113" s="64" t="s">
        <v>17064</v>
      </c>
      <c r="O113" s="66" t="s">
        <v>32</v>
      </c>
      <c r="P113" s="66" t="str">
        <f t="shared" si="163"/>
        <v>1..1</v>
      </c>
      <c r="Q113" s="6" t="s">
        <v>638</v>
      </c>
      <c r="R113" s="67" t="s">
        <v>639</v>
      </c>
      <c r="S113" s="66" t="s">
        <v>329</v>
      </c>
      <c r="T113" s="68" t="str">
        <f t="shared" si="118"/>
        <v>A</v>
      </c>
      <c r="U113" s="62" t="s">
        <v>42</v>
      </c>
      <c r="V113" s="66"/>
      <c r="W113" s="249"/>
      <c r="X113" s="38"/>
      <c r="Y113" s="634" t="str">
        <f t="shared" si="110"/>
        <v>-</v>
      </c>
      <c r="Z113" s="70" t="str">
        <f t="shared" ref="Z113:AE113" si="193">IF(Y113="X","X",IF($AH113=Z$4,"X","-"))</f>
        <v>-</v>
      </c>
      <c r="AA113" s="70" t="str">
        <f t="shared" si="193"/>
        <v>-</v>
      </c>
      <c r="AB113" s="70" t="str">
        <f t="shared" si="193"/>
        <v>-</v>
      </c>
      <c r="AC113" s="70" t="str">
        <f t="shared" si="193"/>
        <v>-</v>
      </c>
      <c r="AD113" s="70" t="str">
        <f t="shared" si="193"/>
        <v>-</v>
      </c>
      <c r="AE113" s="635" t="str">
        <f t="shared" si="193"/>
        <v>X</v>
      </c>
      <c r="AF113" s="38"/>
      <c r="AG113" s="70" t="s">
        <v>47</v>
      </c>
      <c r="AH113" s="70" t="s">
        <v>47</v>
      </c>
      <c r="AI113" s="38"/>
      <c r="AJ113" s="13" t="str">
        <f t="shared" si="112"/>
        <v>/rsm:CrossIndustryInvoice/rsm:SupplyChainTradeTransaction/ram:IncludedSupplyChainTradeLineItem/ram:SpecifiedLineTradeAgreement/ram:AdditionalReferencedDocument/ram:AttachmentBinaryObject</v>
      </c>
      <c r="AK113" s="13" t="str">
        <f t="shared" si="113"/>
        <v>/@mimeCode</v>
      </c>
      <c r="AL113" s="14">
        <f>COUNTIFS(R$4:R113,AJ113)</f>
        <v>1</v>
      </c>
      <c r="AM113" s="59"/>
      <c r="AN113" s="139" t="str">
        <f t="shared" si="120"/>
        <v>SCT_LINE_TA</v>
      </c>
      <c r="AO113" s="61" t="str">
        <f t="shared" si="114"/>
        <v>BT-X-31-1</v>
      </c>
      <c r="AP113" s="282" t="str">
        <f t="shared" si="121"/>
        <v/>
      </c>
      <c r="AQ113" s="62">
        <f t="shared" si="115"/>
        <v>6</v>
      </c>
      <c r="AR113" s="62" t="str">
        <f t="shared" si="116"/>
        <v>1..1</v>
      </c>
      <c r="AS113" s="64" t="s">
        <v>640</v>
      </c>
      <c r="AT113" s="64" t="s">
        <v>2795</v>
      </c>
      <c r="AU113" s="65"/>
      <c r="AV113" s="65"/>
      <c r="AW113" s="65"/>
      <c r="AX113" s="64"/>
      <c r="AY113" s="66" t="str">
        <f t="shared" si="180"/>
        <v>1..1</v>
      </c>
      <c r="AZ113" s="66" t="str">
        <f t="shared" si="184"/>
        <v>1..1</v>
      </c>
      <c r="BA113" s="6" t="str">
        <f t="shared" si="181"/>
        <v>/rsm:CrossIndustryInvoice
/rsm:SupplyChainTradeTransaction
/ram:IncludedSupplyChainTradeLineItem
/ram:SpecifiedLineTradeAgreement
/ram:AdditionalReferencedDocument
/ram:AttachmentBinaryObject
/@mimeCode</v>
      </c>
      <c r="BB113" s="67" t="str">
        <f t="shared" si="182"/>
        <v>/rsm:CrossIndustryInvoice/rsm:SupplyChainTradeTransaction/ram:IncludedSupplyChainTradeLineItem/ram:SpecifiedLineTradeAgreement/ram:AdditionalReferencedDocument/ram:AttachmentBinaryObject/@mimeCode</v>
      </c>
      <c r="BC113" s="66" t="str">
        <f t="shared" si="122"/>
        <v>S</v>
      </c>
      <c r="BD113" s="68" t="str">
        <f t="shared" si="123"/>
        <v>A</v>
      </c>
      <c r="BE113" s="62" t="str">
        <f t="shared" si="124"/>
        <v>0..1</v>
      </c>
      <c r="BF113" s="66" t="str">
        <f t="shared" si="125"/>
        <v/>
      </c>
      <c r="BG113" s="249" t="str">
        <f t="shared" si="126"/>
        <v/>
      </c>
      <c r="BH113" s="7"/>
      <c r="BI113" s="634" t="str">
        <f t="shared" si="127"/>
        <v>-</v>
      </c>
      <c r="BJ113" s="70" t="str">
        <f t="shared" si="128"/>
        <v>-</v>
      </c>
      <c r="BK113" s="70" t="str">
        <f t="shared" si="129"/>
        <v>-</v>
      </c>
      <c r="BL113" s="70" t="str">
        <f t="shared" si="130"/>
        <v>-</v>
      </c>
      <c r="BM113" s="70" t="str">
        <f t="shared" si="131"/>
        <v>-</v>
      </c>
      <c r="BN113" s="70" t="str">
        <f t="shared" si="132"/>
        <v>-</v>
      </c>
      <c r="BO113" s="635" t="str">
        <f t="shared" si="133"/>
        <v>X</v>
      </c>
      <c r="BP113" s="7"/>
      <c r="BQ113" s="70" t="str">
        <f t="shared" si="134"/>
        <v>EXTENDED</v>
      </c>
      <c r="BR113" s="70" t="str">
        <f t="shared" si="135"/>
        <v>EXTENDED</v>
      </c>
      <c r="BS113" s="15"/>
      <c r="BT113" s="57" t="s">
        <v>18642</v>
      </c>
    </row>
    <row r="114" spans="1:72" s="154" customFormat="1" ht="120" x14ac:dyDescent="0.2">
      <c r="A114" s="45" t="str">
        <f t="shared" si="117"/>
        <v>YES</v>
      </c>
      <c r="B114" s="45"/>
      <c r="C114" s="45"/>
      <c r="D114" s="139" t="s">
        <v>525</v>
      </c>
      <c r="E114" s="61" t="s">
        <v>5193</v>
      </c>
      <c r="F114" s="282"/>
      <c r="G114" s="62">
        <f t="shared" si="106"/>
        <v>6</v>
      </c>
      <c r="H114" s="62" t="s">
        <v>32</v>
      </c>
      <c r="I114" s="64" t="s">
        <v>2798</v>
      </c>
      <c r="J114" s="64" t="s">
        <v>2799</v>
      </c>
      <c r="K114" s="65"/>
      <c r="L114" s="65"/>
      <c r="M114" s="65"/>
      <c r="N114" s="64" t="s">
        <v>17064</v>
      </c>
      <c r="O114" s="66" t="s">
        <v>32</v>
      </c>
      <c r="P114" s="66" t="str">
        <f t="shared" si="163"/>
        <v>1..1</v>
      </c>
      <c r="Q114" s="6" t="s">
        <v>642</v>
      </c>
      <c r="R114" s="67" t="s">
        <v>643</v>
      </c>
      <c r="S114" s="66" t="s">
        <v>329</v>
      </c>
      <c r="T114" s="68" t="str">
        <f t="shared" si="118"/>
        <v>A</v>
      </c>
      <c r="U114" s="62" t="s">
        <v>42</v>
      </c>
      <c r="V114" s="66"/>
      <c r="W114" s="249"/>
      <c r="X114" s="38"/>
      <c r="Y114" s="634" t="str">
        <f t="shared" si="110"/>
        <v>-</v>
      </c>
      <c r="Z114" s="70" t="str">
        <f t="shared" ref="Z114:AE114" si="194">IF(Y114="X","X",IF($AH114=Z$4,"X","-"))</f>
        <v>-</v>
      </c>
      <c r="AA114" s="70" t="str">
        <f t="shared" si="194"/>
        <v>-</v>
      </c>
      <c r="AB114" s="70" t="str">
        <f t="shared" si="194"/>
        <v>-</v>
      </c>
      <c r="AC114" s="70" t="str">
        <f t="shared" si="194"/>
        <v>-</v>
      </c>
      <c r="AD114" s="70" t="str">
        <f t="shared" si="194"/>
        <v>-</v>
      </c>
      <c r="AE114" s="635" t="str">
        <f t="shared" si="194"/>
        <v>X</v>
      </c>
      <c r="AF114" s="38"/>
      <c r="AG114" s="70" t="s">
        <v>47</v>
      </c>
      <c r="AH114" s="70" t="s">
        <v>47</v>
      </c>
      <c r="AI114" s="38"/>
      <c r="AJ114" s="13" t="str">
        <f t="shared" si="112"/>
        <v>/rsm:CrossIndustryInvoice/rsm:SupplyChainTradeTransaction/ram:IncludedSupplyChainTradeLineItem/ram:SpecifiedLineTradeAgreement/ram:AdditionalReferencedDocument/ram:AttachmentBinaryObject</v>
      </c>
      <c r="AK114" s="13" t="str">
        <f t="shared" si="113"/>
        <v>/@filename</v>
      </c>
      <c r="AL114" s="14">
        <f>COUNTIFS(R$4:R114,AJ114)</f>
        <v>1</v>
      </c>
      <c r="AM114" s="59"/>
      <c r="AN114" s="139" t="str">
        <f t="shared" si="120"/>
        <v>SCT_LINE_TA</v>
      </c>
      <c r="AO114" s="61" t="str">
        <f t="shared" si="114"/>
        <v>BT-X-31-2</v>
      </c>
      <c r="AP114" s="282" t="str">
        <f t="shared" si="121"/>
        <v/>
      </c>
      <c r="AQ114" s="62">
        <f t="shared" si="115"/>
        <v>6</v>
      </c>
      <c r="AR114" s="62" t="str">
        <f t="shared" si="116"/>
        <v>1..1</v>
      </c>
      <c r="AS114" s="64" t="s">
        <v>2802</v>
      </c>
      <c r="AT114" s="64" t="s">
        <v>2803</v>
      </c>
      <c r="AU114" s="65"/>
      <c r="AV114" s="65"/>
      <c r="AW114" s="65"/>
      <c r="AX114" s="64"/>
      <c r="AY114" s="66" t="str">
        <f t="shared" si="180"/>
        <v>1..1</v>
      </c>
      <c r="AZ114" s="66" t="str">
        <f t="shared" si="184"/>
        <v>1..1</v>
      </c>
      <c r="BA114" s="6" t="str">
        <f t="shared" si="181"/>
        <v>/rsm:CrossIndustryInvoice
/rsm:SupplyChainTradeTransaction
/ram:IncludedSupplyChainTradeLineItem
/ram:SpecifiedLineTradeAgreement
/ram:AdditionalReferencedDocument
/ram:AttachmentBinaryObject
/@filename</v>
      </c>
      <c r="BB114" s="67" t="str">
        <f t="shared" si="182"/>
        <v>/rsm:CrossIndustryInvoice/rsm:SupplyChainTradeTransaction/ram:IncludedSupplyChainTradeLineItem/ram:SpecifiedLineTradeAgreement/ram:AdditionalReferencedDocument/ram:AttachmentBinaryObject/@filename</v>
      </c>
      <c r="BC114" s="66" t="str">
        <f t="shared" si="122"/>
        <v>S</v>
      </c>
      <c r="BD114" s="68" t="str">
        <f t="shared" si="123"/>
        <v>A</v>
      </c>
      <c r="BE114" s="62" t="str">
        <f t="shared" si="124"/>
        <v>0..1</v>
      </c>
      <c r="BF114" s="66" t="str">
        <f t="shared" si="125"/>
        <v/>
      </c>
      <c r="BG114" s="249" t="str">
        <f t="shared" si="126"/>
        <v/>
      </c>
      <c r="BH114" s="7"/>
      <c r="BI114" s="634" t="str">
        <f t="shared" si="127"/>
        <v>-</v>
      </c>
      <c r="BJ114" s="70" t="str">
        <f t="shared" si="128"/>
        <v>-</v>
      </c>
      <c r="BK114" s="70" t="str">
        <f t="shared" si="129"/>
        <v>-</v>
      </c>
      <c r="BL114" s="70" t="str">
        <f t="shared" si="130"/>
        <v>-</v>
      </c>
      <c r="BM114" s="70" t="str">
        <f t="shared" si="131"/>
        <v>-</v>
      </c>
      <c r="BN114" s="70" t="str">
        <f t="shared" si="132"/>
        <v>-</v>
      </c>
      <c r="BO114" s="635" t="str">
        <f t="shared" si="133"/>
        <v>X</v>
      </c>
      <c r="BP114" s="7"/>
      <c r="BQ114" s="70" t="str">
        <f t="shared" si="134"/>
        <v>EXTENDED</v>
      </c>
      <c r="BR114" s="70" t="str">
        <f t="shared" si="135"/>
        <v>EXTENDED</v>
      </c>
      <c r="BS114" s="15"/>
      <c r="BT114" s="57" t="s">
        <v>18642</v>
      </c>
    </row>
    <row r="115" spans="1:72" s="11" customFormat="1" ht="105" x14ac:dyDescent="0.2">
      <c r="A115" s="45" t="str">
        <f t="shared" si="117"/>
        <v>YES</v>
      </c>
      <c r="B115" s="45"/>
      <c r="C115" s="45"/>
      <c r="D115" s="139" t="s">
        <v>525</v>
      </c>
      <c r="E115" s="61" t="s">
        <v>5194</v>
      </c>
      <c r="F115" s="282"/>
      <c r="G115" s="62">
        <f t="shared" si="106"/>
        <v>5</v>
      </c>
      <c r="H115" s="62" t="s">
        <v>42</v>
      </c>
      <c r="I115" s="64" t="s">
        <v>17109</v>
      </c>
      <c r="J115" s="64"/>
      <c r="K115" s="65"/>
      <c r="L115" s="65"/>
      <c r="M115" s="65"/>
      <c r="N115" s="64" t="s">
        <v>70</v>
      </c>
      <c r="O115" s="66" t="s">
        <v>42</v>
      </c>
      <c r="P115" s="66" t="str">
        <f t="shared" si="163"/>
        <v>0..1</v>
      </c>
      <c r="Q115" s="6" t="s">
        <v>645</v>
      </c>
      <c r="R115" s="67" t="s">
        <v>646</v>
      </c>
      <c r="S115" s="66" t="s">
        <v>73</v>
      </c>
      <c r="T115" s="68" t="str">
        <f t="shared" si="118"/>
        <v>E</v>
      </c>
      <c r="U115" s="62" t="s">
        <v>42</v>
      </c>
      <c r="V115" s="66"/>
      <c r="W115" s="249"/>
      <c r="X115" s="38"/>
      <c r="Y115" s="634" t="str">
        <f t="shared" si="110"/>
        <v>-</v>
      </c>
      <c r="Z115" s="70" t="str">
        <f t="shared" ref="Z115:AE115" si="195">IF(Y115="X","X",IF($AH115=Z$4,"X","-"))</f>
        <v>-</v>
      </c>
      <c r="AA115" s="70" t="str">
        <f t="shared" si="195"/>
        <v>-</v>
      </c>
      <c r="AB115" s="70" t="str">
        <f t="shared" si="195"/>
        <v>-</v>
      </c>
      <c r="AC115" s="70" t="str">
        <f t="shared" si="195"/>
        <v>-</v>
      </c>
      <c r="AD115" s="70" t="str">
        <f t="shared" si="195"/>
        <v>-</v>
      </c>
      <c r="AE115" s="635" t="str">
        <f t="shared" si="195"/>
        <v>X</v>
      </c>
      <c r="AF115" s="38"/>
      <c r="AG115" s="70" t="s">
        <v>47</v>
      </c>
      <c r="AH115" s="70" t="s">
        <v>47</v>
      </c>
      <c r="AI115" s="38"/>
      <c r="AJ115" s="13" t="str">
        <f t="shared" si="112"/>
        <v>/rsm:CrossIndustryInvoice/rsm:SupplyChainTradeTransaction/ram:IncludedSupplyChainTradeLineItem/ram:SpecifiedLineTradeAgreement/ram:AdditionalReferencedDocument</v>
      </c>
      <c r="AK115" s="13" t="str">
        <f t="shared" si="113"/>
        <v>/ram:ReferenceTypeCode</v>
      </c>
      <c r="AL115" s="14">
        <f>COUNTIFS(R$4:R115,AJ115)</f>
        <v>1</v>
      </c>
      <c r="AM115" s="59"/>
      <c r="AN115" s="139" t="str">
        <f t="shared" si="120"/>
        <v>SCT_LINE_TA</v>
      </c>
      <c r="AO115" s="61" t="str">
        <f t="shared" si="114"/>
        <v>BT-X-32</v>
      </c>
      <c r="AP115" s="282" t="str">
        <f t="shared" si="121"/>
        <v/>
      </c>
      <c r="AQ115" s="62">
        <f t="shared" si="115"/>
        <v>5</v>
      </c>
      <c r="AR115" s="62" t="str">
        <f t="shared" si="116"/>
        <v>0..1</v>
      </c>
      <c r="AS115" s="64" t="s">
        <v>18202</v>
      </c>
      <c r="AT115" s="64"/>
      <c r="AU115" s="65"/>
      <c r="AV115" s="65"/>
      <c r="AW115" s="65"/>
      <c r="AX115" s="64"/>
      <c r="AY115" s="66" t="str">
        <f t="shared" si="180"/>
        <v>0..1</v>
      </c>
      <c r="AZ115" s="66" t="str">
        <f t="shared" si="184"/>
        <v>0..1</v>
      </c>
      <c r="BA115" s="6" t="str">
        <f t="shared" si="181"/>
        <v>/rsm:CrossIndustryInvoice
/rsm:SupplyChainTradeTransaction
/ram:IncludedSupplyChainTradeLineItem
/ram:SpecifiedLineTradeAgreement
/ram:AdditionalReferencedDocument
/ram:ReferenceTypeCode</v>
      </c>
      <c r="BB115" s="67" t="str">
        <f t="shared" si="182"/>
        <v>/rsm:CrossIndustryInvoice/rsm:SupplyChainTradeTransaction/ram:IncludedSupplyChainTradeLineItem/ram:SpecifiedLineTradeAgreement/ram:AdditionalReferencedDocument/ram:ReferenceTypeCode</v>
      </c>
      <c r="BC115" s="66" t="str">
        <f t="shared" si="122"/>
        <v>T</v>
      </c>
      <c r="BD115" s="68" t="str">
        <f t="shared" si="123"/>
        <v>E</v>
      </c>
      <c r="BE115" s="62" t="str">
        <f t="shared" si="124"/>
        <v>0..1</v>
      </c>
      <c r="BF115" s="66" t="str">
        <f t="shared" si="125"/>
        <v/>
      </c>
      <c r="BG115" s="249" t="str">
        <f t="shared" si="126"/>
        <v/>
      </c>
      <c r="BH115" s="7"/>
      <c r="BI115" s="634" t="str">
        <f t="shared" si="127"/>
        <v>-</v>
      </c>
      <c r="BJ115" s="70" t="str">
        <f t="shared" si="128"/>
        <v>-</v>
      </c>
      <c r="BK115" s="70" t="str">
        <f t="shared" si="129"/>
        <v>-</v>
      </c>
      <c r="BL115" s="70" t="str">
        <f t="shared" si="130"/>
        <v>-</v>
      </c>
      <c r="BM115" s="70" t="str">
        <f t="shared" si="131"/>
        <v>-</v>
      </c>
      <c r="BN115" s="70" t="str">
        <f t="shared" si="132"/>
        <v>-</v>
      </c>
      <c r="BO115" s="635" t="str">
        <f t="shared" si="133"/>
        <v>X</v>
      </c>
      <c r="BP115" s="7"/>
      <c r="BQ115" s="70" t="str">
        <f t="shared" si="134"/>
        <v>EXTENDED</v>
      </c>
      <c r="BR115" s="70" t="str">
        <f t="shared" si="135"/>
        <v>EXTENDED</v>
      </c>
      <c r="BS115" s="15"/>
      <c r="BT115" s="57" t="s">
        <v>18642</v>
      </c>
    </row>
    <row r="116" spans="1:72" s="152" customFormat="1" ht="105" x14ac:dyDescent="0.2">
      <c r="A116" s="45" t="str">
        <f t="shared" si="117"/>
        <v>NO</v>
      </c>
      <c r="B116" s="45"/>
      <c r="C116" s="45"/>
      <c r="D116" s="139" t="s">
        <v>525</v>
      </c>
      <c r="E116" s="61" t="s">
        <v>5195</v>
      </c>
      <c r="F116" s="282"/>
      <c r="G116" s="62">
        <f t="shared" si="106"/>
        <v>5</v>
      </c>
      <c r="H116" s="62" t="s">
        <v>42</v>
      </c>
      <c r="I116" s="64" t="s">
        <v>17175</v>
      </c>
      <c r="J116" s="64"/>
      <c r="K116" s="65"/>
      <c r="L116" s="65"/>
      <c r="M116" s="65"/>
      <c r="N116" s="64" t="s">
        <v>148</v>
      </c>
      <c r="O116" s="66" t="s">
        <v>42</v>
      </c>
      <c r="P116" s="66" t="str">
        <f t="shared" si="163"/>
        <v>0..1</v>
      </c>
      <c r="Q116" s="6" t="s">
        <v>649</v>
      </c>
      <c r="R116" s="67" t="s">
        <v>650</v>
      </c>
      <c r="S116" s="88" t="s">
        <v>151</v>
      </c>
      <c r="T116" s="68" t="str">
        <f t="shared" si="118"/>
        <v/>
      </c>
      <c r="U116" s="62" t="s">
        <v>42</v>
      </c>
      <c r="V116" s="66"/>
      <c r="W116" s="249"/>
      <c r="X116" s="38"/>
      <c r="Y116" s="634" t="str">
        <f t="shared" si="110"/>
        <v>-</v>
      </c>
      <c r="Z116" s="70" t="str">
        <f t="shared" ref="Z116:AE116" si="196">IF(Y116="X","X",IF($AH116=Z$4,"X","-"))</f>
        <v>-</v>
      </c>
      <c r="AA116" s="70" t="str">
        <f t="shared" si="196"/>
        <v>-</v>
      </c>
      <c r="AB116" s="70" t="str">
        <f t="shared" si="196"/>
        <v>-</v>
      </c>
      <c r="AC116" s="70" t="str">
        <f t="shared" si="196"/>
        <v>-</v>
      </c>
      <c r="AD116" s="70" t="str">
        <f t="shared" si="196"/>
        <v>-</v>
      </c>
      <c r="AE116" s="635" t="str">
        <f t="shared" si="196"/>
        <v>X</v>
      </c>
      <c r="AF116" s="38"/>
      <c r="AG116" s="70" t="s">
        <v>47</v>
      </c>
      <c r="AH116" s="70" t="s">
        <v>47</v>
      </c>
      <c r="AI116" s="38"/>
      <c r="AJ116" s="13" t="str">
        <f t="shared" si="112"/>
        <v>/rsm:CrossIndustryInvoice/rsm:SupplyChainTradeTransaction/ram:IncludedSupplyChainTradeLineItem/ram:SpecifiedLineTradeAgreement/ram:AdditionalReferencedDocument</v>
      </c>
      <c r="AK116" s="13" t="str">
        <f t="shared" si="113"/>
        <v>/ram:FormattedIssueDateTime</v>
      </c>
      <c r="AL116" s="14">
        <f>COUNTIFS(R$4:R116,AJ116)</f>
        <v>1</v>
      </c>
      <c r="AM116" s="59"/>
      <c r="AN116" s="139" t="str">
        <f t="shared" si="120"/>
        <v>SCT_LINE_TA</v>
      </c>
      <c r="AO116" s="61" t="str">
        <f t="shared" si="114"/>
        <v>BT-X-33-00</v>
      </c>
      <c r="AP116" s="282" t="str">
        <f t="shared" si="121"/>
        <v/>
      </c>
      <c r="AQ116" s="62">
        <f t="shared" si="115"/>
        <v>5</v>
      </c>
      <c r="AR116" s="62" t="str">
        <f t="shared" si="116"/>
        <v>0..1</v>
      </c>
      <c r="AS116" s="64" t="s">
        <v>651</v>
      </c>
      <c r="AT116" s="64"/>
      <c r="AU116" s="65"/>
      <c r="AV116" s="65"/>
      <c r="AW116" s="65"/>
      <c r="AX116" s="64" t="s">
        <v>148</v>
      </c>
      <c r="AY116" s="66" t="str">
        <f t="shared" si="180"/>
        <v>0..1</v>
      </c>
      <c r="AZ116" s="66" t="str">
        <f t="shared" si="184"/>
        <v>0..1</v>
      </c>
      <c r="BA116" s="6" t="str">
        <f t="shared" si="181"/>
        <v>/rsm:CrossIndustryInvoice
/rsm:SupplyChainTradeTransaction
/ram:IncludedSupplyChainTradeLineItem
/ram:SpecifiedLineTradeAgreement
/ram:AdditionalReferencedDocument
/ram:FormattedIssueDateTime</v>
      </c>
      <c r="BB116" s="67" t="str">
        <f t="shared" si="182"/>
        <v>/rsm:CrossIndustryInvoice/rsm:SupplyChainTradeTransaction/ram:IncludedSupplyChainTradeLineItem/ram:SpecifiedLineTradeAgreement/ram:AdditionalReferencedDocument/ram:FormattedIssueDateTime</v>
      </c>
      <c r="BC116" s="66" t="str">
        <f t="shared" si="122"/>
        <v>D</v>
      </c>
      <c r="BD116" s="68" t="str">
        <f t="shared" si="123"/>
        <v/>
      </c>
      <c r="BE116" s="62" t="str">
        <f t="shared" si="124"/>
        <v>0..1</v>
      </c>
      <c r="BF116" s="66" t="str">
        <f t="shared" si="125"/>
        <v/>
      </c>
      <c r="BG116" s="249" t="str">
        <f t="shared" si="126"/>
        <v/>
      </c>
      <c r="BH116" s="7"/>
      <c r="BI116" s="634" t="str">
        <f t="shared" si="127"/>
        <v>-</v>
      </c>
      <c r="BJ116" s="70" t="str">
        <f t="shared" si="128"/>
        <v>-</v>
      </c>
      <c r="BK116" s="70" t="str">
        <f t="shared" si="129"/>
        <v>-</v>
      </c>
      <c r="BL116" s="70" t="str">
        <f t="shared" si="130"/>
        <v>-</v>
      </c>
      <c r="BM116" s="70" t="str">
        <f t="shared" si="131"/>
        <v>-</v>
      </c>
      <c r="BN116" s="70" t="str">
        <f t="shared" si="132"/>
        <v>-</v>
      </c>
      <c r="BO116" s="635" t="str">
        <f t="shared" si="133"/>
        <v>X</v>
      </c>
      <c r="BP116" s="7"/>
      <c r="BQ116" s="70" t="str">
        <f t="shared" si="134"/>
        <v>EXTENDED</v>
      </c>
      <c r="BR116" s="70" t="str">
        <f t="shared" si="135"/>
        <v>EXTENDED</v>
      </c>
      <c r="BS116" s="15"/>
      <c r="BT116" s="57" t="s">
        <v>18642</v>
      </c>
    </row>
    <row r="117" spans="1:72" s="11" customFormat="1" ht="120" x14ac:dyDescent="0.2">
      <c r="A117" s="45" t="str">
        <f t="shared" si="117"/>
        <v>YES</v>
      </c>
      <c r="B117" s="45"/>
      <c r="C117" s="45"/>
      <c r="D117" s="139" t="s">
        <v>525</v>
      </c>
      <c r="E117" s="61" t="s">
        <v>5196</v>
      </c>
      <c r="F117" s="282"/>
      <c r="G117" s="62">
        <f t="shared" si="106"/>
        <v>6</v>
      </c>
      <c r="H117" s="62" t="s">
        <v>32</v>
      </c>
      <c r="I117" s="64" t="s">
        <v>17105</v>
      </c>
      <c r="J117" s="64"/>
      <c r="K117" s="65"/>
      <c r="L117" s="65"/>
      <c r="M117" s="65"/>
      <c r="N117" s="64" t="s">
        <v>148</v>
      </c>
      <c r="O117" s="66" t="s">
        <v>32</v>
      </c>
      <c r="P117" s="66" t="str">
        <f t="shared" si="163"/>
        <v>1..1</v>
      </c>
      <c r="Q117" s="6" t="s">
        <v>652</v>
      </c>
      <c r="R117" s="67" t="s">
        <v>653</v>
      </c>
      <c r="S117" s="66" t="s">
        <v>151</v>
      </c>
      <c r="T117" s="68" t="str">
        <f t="shared" si="118"/>
        <v>E</v>
      </c>
      <c r="U117" s="62" t="s">
        <v>32</v>
      </c>
      <c r="V117" s="66"/>
      <c r="W117" s="249"/>
      <c r="X117" s="38"/>
      <c r="Y117" s="634" t="str">
        <f t="shared" si="110"/>
        <v>-</v>
      </c>
      <c r="Z117" s="70" t="str">
        <f t="shared" ref="Z117:AE117" si="197">IF(Y117="X","X",IF($AH117=Z$4,"X","-"))</f>
        <v>-</v>
      </c>
      <c r="AA117" s="70" t="str">
        <f t="shared" si="197"/>
        <v>-</v>
      </c>
      <c r="AB117" s="70" t="str">
        <f t="shared" si="197"/>
        <v>-</v>
      </c>
      <c r="AC117" s="70" t="str">
        <f t="shared" si="197"/>
        <v>-</v>
      </c>
      <c r="AD117" s="70" t="str">
        <f t="shared" si="197"/>
        <v>-</v>
      </c>
      <c r="AE117" s="635" t="str">
        <f t="shared" si="197"/>
        <v>X</v>
      </c>
      <c r="AF117" s="38"/>
      <c r="AG117" s="70" t="s">
        <v>47</v>
      </c>
      <c r="AH117" s="70" t="s">
        <v>47</v>
      </c>
      <c r="AI117" s="38"/>
      <c r="AJ117" s="13" t="str">
        <f t="shared" si="112"/>
        <v>/rsm:CrossIndustryInvoice/rsm:SupplyChainTradeTransaction/ram:IncludedSupplyChainTradeLineItem/ram:SpecifiedLineTradeAgreement/ram:AdditionalReferencedDocument/ram:FormattedIssueDateTime</v>
      </c>
      <c r="AK117" s="13" t="str">
        <f t="shared" si="113"/>
        <v>/qdt:DateTimeString</v>
      </c>
      <c r="AL117" s="14">
        <f>COUNTIFS(R$4:R117,AJ117)</f>
        <v>1</v>
      </c>
      <c r="AM117" s="59"/>
      <c r="AN117" s="139" t="str">
        <f t="shared" si="120"/>
        <v>SCT_LINE_TA</v>
      </c>
      <c r="AO117" s="61" t="str">
        <f t="shared" si="114"/>
        <v>BT-X-33</v>
      </c>
      <c r="AP117" s="282" t="str">
        <f t="shared" si="121"/>
        <v/>
      </c>
      <c r="AQ117" s="62">
        <f t="shared" si="115"/>
        <v>6</v>
      </c>
      <c r="AR117" s="62" t="str">
        <f t="shared" si="116"/>
        <v>1..1</v>
      </c>
      <c r="AS117" s="64" t="s">
        <v>654</v>
      </c>
      <c r="AT117" s="64"/>
      <c r="AU117" s="65"/>
      <c r="AV117" s="65"/>
      <c r="AW117" s="65"/>
      <c r="AX117" s="64" t="s">
        <v>148</v>
      </c>
      <c r="AY117" s="66" t="str">
        <f t="shared" si="180"/>
        <v>1..1</v>
      </c>
      <c r="AZ117" s="66" t="str">
        <f t="shared" si="184"/>
        <v>1..1</v>
      </c>
      <c r="BA117" s="6" t="str">
        <f t="shared" si="181"/>
        <v>/rsm:CrossIndustryInvoice
/rsm:SupplyChainTradeTransaction
/ram:IncludedSupplyChainTradeLineItem
/ram:SpecifiedLineTradeAgreement
/ram:AdditionalReferencedDocument
/ram:FormattedIssueDateTime
/qdt:DateTimeString</v>
      </c>
      <c r="BB117" s="67" t="str">
        <f t="shared" si="182"/>
        <v>/rsm:CrossIndustryInvoice/rsm:SupplyChainTradeTransaction/ram:IncludedSupplyChainTradeLineItem/ram:SpecifiedLineTradeAgreement/ram:AdditionalReferencedDocument/ram:FormattedIssueDateTime/qdt:DateTimeString</v>
      </c>
      <c r="BC117" s="66" t="str">
        <f t="shared" si="122"/>
        <v>D</v>
      </c>
      <c r="BD117" s="68" t="str">
        <f t="shared" si="123"/>
        <v>E</v>
      </c>
      <c r="BE117" s="62" t="str">
        <f t="shared" si="124"/>
        <v>1..1</v>
      </c>
      <c r="BF117" s="66" t="str">
        <f t="shared" si="125"/>
        <v/>
      </c>
      <c r="BG117" s="249" t="str">
        <f t="shared" si="126"/>
        <v/>
      </c>
      <c r="BH117" s="7"/>
      <c r="BI117" s="634" t="str">
        <f t="shared" si="127"/>
        <v>-</v>
      </c>
      <c r="BJ117" s="70" t="str">
        <f t="shared" si="128"/>
        <v>-</v>
      </c>
      <c r="BK117" s="70" t="str">
        <f t="shared" si="129"/>
        <v>-</v>
      </c>
      <c r="BL117" s="70" t="str">
        <f t="shared" si="130"/>
        <v>-</v>
      </c>
      <c r="BM117" s="70" t="str">
        <f t="shared" si="131"/>
        <v>-</v>
      </c>
      <c r="BN117" s="70" t="str">
        <f t="shared" si="132"/>
        <v>-</v>
      </c>
      <c r="BO117" s="635" t="str">
        <f t="shared" si="133"/>
        <v>X</v>
      </c>
      <c r="BP117" s="7"/>
      <c r="BQ117" s="70" t="str">
        <f t="shared" si="134"/>
        <v>EXTENDED</v>
      </c>
      <c r="BR117" s="70" t="str">
        <f t="shared" si="135"/>
        <v>EXTENDED</v>
      </c>
      <c r="BS117" s="15"/>
      <c r="BT117" s="57" t="s">
        <v>18642</v>
      </c>
    </row>
    <row r="118" spans="1:72" s="11" customFormat="1" ht="135" x14ac:dyDescent="0.2">
      <c r="A118" s="45" t="str">
        <f t="shared" si="117"/>
        <v>YES</v>
      </c>
      <c r="B118" s="45"/>
      <c r="C118" s="45"/>
      <c r="D118" s="139" t="s">
        <v>525</v>
      </c>
      <c r="E118" s="61" t="s">
        <v>5197</v>
      </c>
      <c r="F118" s="282"/>
      <c r="G118" s="62">
        <f t="shared" si="106"/>
        <v>7</v>
      </c>
      <c r="H118" s="62" t="s">
        <v>32</v>
      </c>
      <c r="I118" s="64" t="s">
        <v>229</v>
      </c>
      <c r="J118" s="64"/>
      <c r="K118" s="65" t="s">
        <v>160</v>
      </c>
      <c r="L118" s="65"/>
      <c r="M118" s="346" t="s">
        <v>160</v>
      </c>
      <c r="N118" s="64" t="s">
        <v>128</v>
      </c>
      <c r="O118" s="66" t="s">
        <v>32</v>
      </c>
      <c r="P118" s="66" t="str">
        <f t="shared" si="163"/>
        <v>1..1</v>
      </c>
      <c r="Q118" s="6" t="s">
        <v>655</v>
      </c>
      <c r="R118" s="67" t="s">
        <v>656</v>
      </c>
      <c r="S118" s="66" t="s">
        <v>131</v>
      </c>
      <c r="T118" s="68" t="str">
        <f t="shared" si="118"/>
        <v>A</v>
      </c>
      <c r="U118" s="62" t="s">
        <v>42</v>
      </c>
      <c r="V118" s="66"/>
      <c r="W118" s="249"/>
      <c r="X118" s="38"/>
      <c r="Y118" s="634" t="str">
        <f t="shared" si="110"/>
        <v>-</v>
      </c>
      <c r="Z118" s="70" t="str">
        <f t="shared" ref="Z118:AE118" si="198">IF(Y118="X","X",IF($AH118=Z$4,"X","-"))</f>
        <v>-</v>
      </c>
      <c r="AA118" s="70" t="str">
        <f t="shared" si="198"/>
        <v>-</v>
      </c>
      <c r="AB118" s="70" t="str">
        <f t="shared" si="198"/>
        <v>-</v>
      </c>
      <c r="AC118" s="70" t="str">
        <f t="shared" si="198"/>
        <v>-</v>
      </c>
      <c r="AD118" s="70" t="str">
        <f t="shared" si="198"/>
        <v>-</v>
      </c>
      <c r="AE118" s="635" t="str">
        <f t="shared" si="198"/>
        <v>X</v>
      </c>
      <c r="AF118" s="38"/>
      <c r="AG118" s="70" t="s">
        <v>47</v>
      </c>
      <c r="AH118" s="70" t="s">
        <v>47</v>
      </c>
      <c r="AI118" s="38"/>
      <c r="AJ118" s="13" t="str">
        <f t="shared" si="112"/>
        <v>/rsm:CrossIndustryInvoice/rsm:SupplyChainTradeTransaction/ram:IncludedSupplyChainTradeLineItem/ram:SpecifiedLineTradeAgreement/ram:AdditionalReferencedDocument/ram:FormattedIssueDateTime/qdt:DateTimeString</v>
      </c>
      <c r="AK118" s="13" t="str">
        <f t="shared" si="113"/>
        <v>/@format</v>
      </c>
      <c r="AL118" s="14">
        <f>COUNTIFS(R$4:R118,AJ118)</f>
        <v>1</v>
      </c>
      <c r="AM118" s="59"/>
      <c r="AN118" s="139" t="str">
        <f t="shared" si="120"/>
        <v>SCT_LINE_TA</v>
      </c>
      <c r="AO118" s="61" t="str">
        <f t="shared" si="114"/>
        <v>BT-X-33-0</v>
      </c>
      <c r="AP118" s="282" t="str">
        <f t="shared" si="121"/>
        <v/>
      </c>
      <c r="AQ118" s="62">
        <f t="shared" si="115"/>
        <v>7</v>
      </c>
      <c r="AR118" s="62" t="str">
        <f t="shared" si="116"/>
        <v>1..1</v>
      </c>
      <c r="AS118" s="64" t="s">
        <v>229</v>
      </c>
      <c r="AT118" s="64"/>
      <c r="AU118" s="65" t="s">
        <v>18166</v>
      </c>
      <c r="AV118" s="65"/>
      <c r="AW118" s="65"/>
      <c r="AX118" s="64" t="s">
        <v>128</v>
      </c>
      <c r="AY118" s="66" t="str">
        <f t="shared" si="180"/>
        <v>1..1</v>
      </c>
      <c r="AZ118" s="66" t="str">
        <f t="shared" si="184"/>
        <v>1..1</v>
      </c>
      <c r="BA118" s="6" t="str">
        <f t="shared" si="181"/>
        <v>/rsm:CrossIndustryInvoice
/rsm:SupplyChainTradeTransaction
/ram:IncludedSupplyChainTradeLineItem
/ram:SpecifiedLineTradeAgreement
/ram:AdditionalReferencedDocument
/ram:FormattedIssueDateTime
/qdt:DateTimeString
/@format</v>
      </c>
      <c r="BB118" s="67" t="str">
        <f t="shared" si="182"/>
        <v>/rsm:CrossIndustryInvoice/rsm:SupplyChainTradeTransaction/ram:IncludedSupplyChainTradeLineItem/ram:SpecifiedLineTradeAgreement/ram:AdditionalReferencedDocument/ram:FormattedIssueDateTime/qdt:DateTimeString/@format</v>
      </c>
      <c r="BC118" s="66" t="str">
        <f t="shared" si="122"/>
        <v>C</v>
      </c>
      <c r="BD118" s="68" t="str">
        <f t="shared" si="123"/>
        <v>A</v>
      </c>
      <c r="BE118" s="62" t="str">
        <f t="shared" si="124"/>
        <v>0..1</v>
      </c>
      <c r="BF118" s="66" t="str">
        <f t="shared" si="125"/>
        <v/>
      </c>
      <c r="BG118" s="249" t="str">
        <f t="shared" si="126"/>
        <v/>
      </c>
      <c r="BH118" s="7"/>
      <c r="BI118" s="634" t="str">
        <f t="shared" si="127"/>
        <v>-</v>
      </c>
      <c r="BJ118" s="70" t="str">
        <f t="shared" si="128"/>
        <v>-</v>
      </c>
      <c r="BK118" s="70" t="str">
        <f t="shared" si="129"/>
        <v>-</v>
      </c>
      <c r="BL118" s="70" t="str">
        <f t="shared" si="130"/>
        <v>-</v>
      </c>
      <c r="BM118" s="70" t="str">
        <f t="shared" si="131"/>
        <v>-</v>
      </c>
      <c r="BN118" s="70" t="str">
        <f t="shared" si="132"/>
        <v>-</v>
      </c>
      <c r="BO118" s="635" t="str">
        <f t="shared" si="133"/>
        <v>X</v>
      </c>
      <c r="BP118" s="7"/>
      <c r="BQ118" s="70" t="str">
        <f t="shared" si="134"/>
        <v>EXTENDED</v>
      </c>
      <c r="BR118" s="70" t="str">
        <f t="shared" si="135"/>
        <v>EXTENDED</v>
      </c>
      <c r="BS118" s="15"/>
      <c r="BT118" s="57" t="s">
        <v>18642</v>
      </c>
    </row>
    <row r="119" spans="1:72" s="11" customFormat="1" ht="96" x14ac:dyDescent="0.2">
      <c r="A119" s="45" t="str">
        <f t="shared" si="117"/>
        <v>NO</v>
      </c>
      <c r="B119" s="45"/>
      <c r="C119" s="45"/>
      <c r="D119" s="149" t="s">
        <v>525</v>
      </c>
      <c r="E119" s="123" t="s">
        <v>657</v>
      </c>
      <c r="F119" s="294"/>
      <c r="G119" s="124">
        <f t="shared" si="106"/>
        <v>4</v>
      </c>
      <c r="H119" s="124" t="s">
        <v>42</v>
      </c>
      <c r="I119" s="125" t="s">
        <v>658</v>
      </c>
      <c r="J119" s="125" t="s">
        <v>17111</v>
      </c>
      <c r="K119" s="126"/>
      <c r="L119" s="126"/>
      <c r="M119" s="126"/>
      <c r="N119" s="125"/>
      <c r="O119" s="124" t="s">
        <v>42</v>
      </c>
      <c r="P119" s="124" t="str">
        <f t="shared" si="163"/>
        <v>0..1</v>
      </c>
      <c r="Q119" s="127" t="s">
        <v>659</v>
      </c>
      <c r="R119" s="128" t="s">
        <v>660</v>
      </c>
      <c r="S119" s="124"/>
      <c r="T119" s="129" t="str">
        <f t="shared" si="118"/>
        <v/>
      </c>
      <c r="U119" s="124" t="s">
        <v>42</v>
      </c>
      <c r="V119" s="124"/>
      <c r="W119" s="675"/>
      <c r="X119" s="38"/>
      <c r="Y119" s="646" t="str">
        <f t="shared" si="110"/>
        <v>-</v>
      </c>
      <c r="Z119" s="129" t="str">
        <f t="shared" ref="Z119:AE119" si="199">IF(Y119="X","X",IF($AH119=Z$4,"X","-"))</f>
        <v>-</v>
      </c>
      <c r="AA119" s="129" t="str">
        <f t="shared" si="199"/>
        <v>X</v>
      </c>
      <c r="AB119" s="129" t="str">
        <f t="shared" si="199"/>
        <v>X</v>
      </c>
      <c r="AC119" s="129" t="str">
        <f t="shared" si="199"/>
        <v>X</v>
      </c>
      <c r="AD119" s="129" t="str">
        <f t="shared" si="199"/>
        <v>X</v>
      </c>
      <c r="AE119" s="647" t="str">
        <f t="shared" si="199"/>
        <v>X</v>
      </c>
      <c r="AF119" s="38"/>
      <c r="AG119" s="129" t="s">
        <v>244</v>
      </c>
      <c r="AH119" s="129" t="s">
        <v>244</v>
      </c>
      <c r="AI119" s="38"/>
      <c r="AJ119" s="13" t="str">
        <f t="shared" si="112"/>
        <v>/rsm:CrossIndustryInvoice/rsm:SupplyChainTradeTransaction/ram:IncludedSupplyChainTradeLineItem/ram:SpecifiedLineTradeAgreement</v>
      </c>
      <c r="AK119" s="13" t="str">
        <f t="shared" si="113"/>
        <v>/ram:GrossPriceProductTradePrice</v>
      </c>
      <c r="AL119" s="14">
        <f>COUNTIFS(R$4:R119,AJ119)</f>
        <v>1</v>
      </c>
      <c r="AM119" s="59"/>
      <c r="AN119" s="149" t="str">
        <f t="shared" si="120"/>
        <v>SCT_LINE_TA</v>
      </c>
      <c r="AO119" s="123" t="str">
        <f t="shared" si="114"/>
        <v>BT-148-00</v>
      </c>
      <c r="AP119" s="294" t="str">
        <f t="shared" si="121"/>
        <v/>
      </c>
      <c r="AQ119" s="124">
        <f t="shared" si="115"/>
        <v>4</v>
      </c>
      <c r="AR119" s="124" t="str">
        <f t="shared" si="116"/>
        <v>0..1</v>
      </c>
      <c r="AS119" s="125" t="s">
        <v>661</v>
      </c>
      <c r="AT119" s="125"/>
      <c r="AU119" s="126"/>
      <c r="AV119" s="126"/>
      <c r="AW119" s="126" t="s">
        <v>35</v>
      </c>
      <c r="AX119" s="125"/>
      <c r="AY119" s="124" t="str">
        <f t="shared" si="180"/>
        <v>0..1</v>
      </c>
      <c r="AZ119" s="124" t="str">
        <f t="shared" si="184"/>
        <v>0..1</v>
      </c>
      <c r="BA119" s="127" t="str">
        <f t="shared" si="181"/>
        <v>/rsm:CrossIndustryInvoice
/rsm:SupplyChainTradeTransaction
/ram:IncludedSupplyChainTradeLineItem
/ram:SpecifiedLineTradeAgreement
/ram:GrossPriceProductTradePrice</v>
      </c>
      <c r="BB119" s="128" t="str">
        <f t="shared" si="182"/>
        <v>/rsm:CrossIndustryInvoice/rsm:SupplyChainTradeTransaction/ram:IncludedSupplyChainTradeLineItem/ram:SpecifiedLineTradeAgreement/ram:GrossPriceProductTradePrice</v>
      </c>
      <c r="BC119" s="124" t="str">
        <f t="shared" si="122"/>
        <v/>
      </c>
      <c r="BD119" s="129" t="str">
        <f t="shared" si="123"/>
        <v/>
      </c>
      <c r="BE119" s="124" t="str">
        <f t="shared" si="124"/>
        <v>0..1</v>
      </c>
      <c r="BF119" s="124" t="str">
        <f t="shared" si="125"/>
        <v/>
      </c>
      <c r="BG119" s="675" t="str">
        <f t="shared" si="126"/>
        <v/>
      </c>
      <c r="BH119" s="7"/>
      <c r="BI119" s="646" t="str">
        <f t="shared" si="127"/>
        <v>-</v>
      </c>
      <c r="BJ119" s="129" t="str">
        <f t="shared" si="128"/>
        <v>-</v>
      </c>
      <c r="BK119" s="129" t="str">
        <f t="shared" si="129"/>
        <v>X</v>
      </c>
      <c r="BL119" s="129" t="str">
        <f t="shared" si="130"/>
        <v>X</v>
      </c>
      <c r="BM119" s="129" t="str">
        <f t="shared" si="131"/>
        <v>X</v>
      </c>
      <c r="BN119" s="129" t="str">
        <f t="shared" si="132"/>
        <v>X</v>
      </c>
      <c r="BO119" s="647" t="str">
        <f t="shared" si="133"/>
        <v>X</v>
      </c>
      <c r="BP119" s="7"/>
      <c r="BQ119" s="129" t="str">
        <f t="shared" si="134"/>
        <v>BASIC</v>
      </c>
      <c r="BR119" s="129" t="str">
        <f t="shared" si="135"/>
        <v>BASIC</v>
      </c>
      <c r="BS119" s="15"/>
      <c r="BT119" s="57" t="s">
        <v>18642</v>
      </c>
    </row>
    <row r="120" spans="1:72" s="11" customFormat="1" ht="105" x14ac:dyDescent="0.2">
      <c r="A120" s="45" t="str">
        <f t="shared" si="117"/>
        <v>YES</v>
      </c>
      <c r="B120" s="45"/>
      <c r="C120" s="45"/>
      <c r="D120" s="149" t="s">
        <v>525</v>
      </c>
      <c r="E120" s="119" t="s">
        <v>662</v>
      </c>
      <c r="F120" s="293" t="s">
        <v>662</v>
      </c>
      <c r="G120" s="66">
        <f t="shared" si="106"/>
        <v>5</v>
      </c>
      <c r="H120" s="66" t="s">
        <v>42</v>
      </c>
      <c r="I120" s="64" t="s">
        <v>663</v>
      </c>
      <c r="J120" s="64" t="s">
        <v>664</v>
      </c>
      <c r="K120" s="65"/>
      <c r="L120" s="65" t="s">
        <v>665</v>
      </c>
      <c r="M120" s="65" t="s">
        <v>666</v>
      </c>
      <c r="N120" s="64" t="s">
        <v>17202</v>
      </c>
      <c r="O120" s="66" t="s">
        <v>32</v>
      </c>
      <c r="P120" s="66" t="str">
        <f t="shared" si="163"/>
        <v>1..1</v>
      </c>
      <c r="Q120" s="2" t="s">
        <v>668</v>
      </c>
      <c r="R120" s="75" t="s">
        <v>669</v>
      </c>
      <c r="S120" s="66" t="s">
        <v>670</v>
      </c>
      <c r="T120" s="68" t="str">
        <f t="shared" si="118"/>
        <v>E</v>
      </c>
      <c r="U120" s="66" t="s">
        <v>238</v>
      </c>
      <c r="V120" s="66" t="s">
        <v>200</v>
      </c>
      <c r="W120" s="249" t="s">
        <v>35</v>
      </c>
      <c r="X120" s="38"/>
      <c r="Y120" s="636" t="str">
        <f t="shared" si="110"/>
        <v>-</v>
      </c>
      <c r="Z120" s="68" t="str">
        <f t="shared" ref="Z120:AE120" si="200">IF(Y120="X","X",IF($AH120=Z$4,"X","-"))</f>
        <v>-</v>
      </c>
      <c r="AA120" s="68" t="str">
        <f t="shared" si="200"/>
        <v>X</v>
      </c>
      <c r="AB120" s="68" t="str">
        <f t="shared" si="200"/>
        <v>X</v>
      </c>
      <c r="AC120" s="68" t="str">
        <f t="shared" si="200"/>
        <v>X</v>
      </c>
      <c r="AD120" s="68" t="str">
        <f t="shared" si="200"/>
        <v>X</v>
      </c>
      <c r="AE120" s="637" t="str">
        <f t="shared" si="200"/>
        <v>X</v>
      </c>
      <c r="AF120" s="38"/>
      <c r="AG120" s="68" t="s">
        <v>244</v>
      </c>
      <c r="AH120" s="68" t="s">
        <v>244</v>
      </c>
      <c r="AI120" s="38"/>
      <c r="AJ120" s="13" t="str">
        <f t="shared" si="112"/>
        <v>/rsm:CrossIndustryInvoice/rsm:SupplyChainTradeTransaction/ram:IncludedSupplyChainTradeLineItem/ram:SpecifiedLineTradeAgreement/ram:GrossPriceProductTradePrice</v>
      </c>
      <c r="AK120" s="13" t="str">
        <f t="shared" si="113"/>
        <v>/ram:ChargeAmount</v>
      </c>
      <c r="AL120" s="14">
        <f>COUNTIFS(R$4:R120,AJ120)</f>
        <v>1</v>
      </c>
      <c r="AM120" s="59"/>
      <c r="AN120" s="149" t="str">
        <f t="shared" si="120"/>
        <v>SCT_LINE_TA</v>
      </c>
      <c r="AO120" s="119" t="str">
        <f t="shared" si="114"/>
        <v>BT-148</v>
      </c>
      <c r="AP120" s="293" t="str">
        <f t="shared" si="121"/>
        <v>BT-148</v>
      </c>
      <c r="AQ120" s="66">
        <f t="shared" si="115"/>
        <v>5</v>
      </c>
      <c r="AR120" s="66" t="str">
        <f t="shared" si="116"/>
        <v>0..1</v>
      </c>
      <c r="AS120" s="64" t="s">
        <v>671</v>
      </c>
      <c r="AT120" s="64" t="s">
        <v>672</v>
      </c>
      <c r="AU120" s="65"/>
      <c r="AV120" s="65" t="s">
        <v>673</v>
      </c>
      <c r="AW120" s="65" t="s">
        <v>674</v>
      </c>
      <c r="AX120" s="64" t="s">
        <v>675</v>
      </c>
      <c r="AY120" s="66" t="str">
        <f t="shared" si="180"/>
        <v>1..1</v>
      </c>
      <c r="AZ120" s="66" t="str">
        <f t="shared" si="184"/>
        <v>1..1</v>
      </c>
      <c r="BA120" s="2" t="str">
        <f t="shared" si="181"/>
        <v>/rsm:CrossIndustryInvoice
/rsm:SupplyChainTradeTransaction
/ram:IncludedSupplyChainTradeLineItem
/ram:SpecifiedLineTradeAgreement
/ram:GrossPriceProductTradePrice
/ram:ChargeAmount</v>
      </c>
      <c r="BB120" s="75" t="str">
        <f t="shared" si="182"/>
        <v>/rsm:CrossIndustryInvoice/rsm:SupplyChainTradeTransaction/ram:IncludedSupplyChainTradeLineItem/ram:SpecifiedLineTradeAgreement/ram:GrossPriceProductTradePrice/ram:ChargeAmount</v>
      </c>
      <c r="BC120" s="66" t="str">
        <f t="shared" si="122"/>
        <v>U</v>
      </c>
      <c r="BD120" s="68" t="str">
        <f t="shared" si="123"/>
        <v>E</v>
      </c>
      <c r="BE120" s="66" t="str">
        <f t="shared" si="124"/>
        <v>1..n</v>
      </c>
      <c r="BF120" s="66" t="str">
        <f t="shared" si="125"/>
        <v>CAR-3</v>
      </c>
      <c r="BG120" s="249" t="str">
        <f t="shared" si="126"/>
        <v/>
      </c>
      <c r="BH120" s="7"/>
      <c r="BI120" s="636" t="str">
        <f t="shared" si="127"/>
        <v>-</v>
      </c>
      <c r="BJ120" s="68" t="str">
        <f t="shared" si="128"/>
        <v>-</v>
      </c>
      <c r="BK120" s="68" t="str">
        <f t="shared" si="129"/>
        <v>X</v>
      </c>
      <c r="BL120" s="68" t="str">
        <f t="shared" si="130"/>
        <v>X</v>
      </c>
      <c r="BM120" s="68" t="str">
        <f t="shared" si="131"/>
        <v>X</v>
      </c>
      <c r="BN120" s="68" t="str">
        <f t="shared" si="132"/>
        <v>X</v>
      </c>
      <c r="BO120" s="637" t="str">
        <f t="shared" si="133"/>
        <v>X</v>
      </c>
      <c r="BP120" s="7"/>
      <c r="BQ120" s="68" t="str">
        <f t="shared" si="134"/>
        <v>BASIC</v>
      </c>
      <c r="BR120" s="68" t="str">
        <f t="shared" si="135"/>
        <v>BASIC</v>
      </c>
      <c r="BS120" s="15"/>
      <c r="BT120" s="57" t="s">
        <v>18642</v>
      </c>
    </row>
    <row r="121" spans="1:72" s="11" customFormat="1" ht="105" x14ac:dyDescent="0.2">
      <c r="A121" s="45" t="str">
        <f t="shared" si="117"/>
        <v>YES</v>
      </c>
      <c r="B121" s="45"/>
      <c r="C121" s="45"/>
      <c r="D121" s="149" t="s">
        <v>525</v>
      </c>
      <c r="E121" s="119" t="s">
        <v>676</v>
      </c>
      <c r="F121" s="293"/>
      <c r="G121" s="66">
        <f t="shared" si="106"/>
        <v>5</v>
      </c>
      <c r="H121" s="66" t="s">
        <v>42</v>
      </c>
      <c r="I121" s="64" t="s">
        <v>677</v>
      </c>
      <c r="J121" s="64" t="s">
        <v>678</v>
      </c>
      <c r="K121" s="65"/>
      <c r="L121" s="65" t="s">
        <v>679</v>
      </c>
      <c r="M121" s="65" t="s">
        <v>35</v>
      </c>
      <c r="N121" s="64" t="s">
        <v>680</v>
      </c>
      <c r="O121" s="66" t="s">
        <v>42</v>
      </c>
      <c r="P121" s="66" t="str">
        <f t="shared" si="163"/>
        <v>0..1</v>
      </c>
      <c r="Q121" s="2" t="s">
        <v>681</v>
      </c>
      <c r="R121" s="75" t="s">
        <v>682</v>
      </c>
      <c r="S121" s="66" t="s">
        <v>520</v>
      </c>
      <c r="T121" s="344" t="s">
        <v>56</v>
      </c>
      <c r="U121" s="66" t="s">
        <v>42</v>
      </c>
      <c r="V121" s="66" t="s">
        <v>531</v>
      </c>
      <c r="W121" s="249" t="s">
        <v>35</v>
      </c>
      <c r="X121" s="38"/>
      <c r="Y121" s="636" t="str">
        <f t="shared" si="110"/>
        <v>-</v>
      </c>
      <c r="Z121" s="68" t="str">
        <f t="shared" ref="Z121:AE121" si="201">IF(Y121="X","X",IF($AH121=Z$4,"X","-"))</f>
        <v>-</v>
      </c>
      <c r="AA121" s="68" t="str">
        <f t="shared" si="201"/>
        <v>X</v>
      </c>
      <c r="AB121" s="68" t="str">
        <f t="shared" si="201"/>
        <v>X</v>
      </c>
      <c r="AC121" s="68" t="str">
        <f t="shared" si="201"/>
        <v>X</v>
      </c>
      <c r="AD121" s="68" t="str">
        <f t="shared" si="201"/>
        <v>X</v>
      </c>
      <c r="AE121" s="637" t="str">
        <f t="shared" si="201"/>
        <v>X</v>
      </c>
      <c r="AF121" s="38"/>
      <c r="AG121" s="68" t="s">
        <v>244</v>
      </c>
      <c r="AH121" s="68" t="s">
        <v>244</v>
      </c>
      <c r="AI121" s="38"/>
      <c r="AJ121" s="13" t="str">
        <f t="shared" si="112"/>
        <v>/rsm:CrossIndustryInvoice/rsm:SupplyChainTradeTransaction/ram:IncludedSupplyChainTradeLineItem/ram:SpecifiedLineTradeAgreement/ram:GrossPriceProductTradePrice</v>
      </c>
      <c r="AK121" s="13" t="str">
        <f t="shared" si="113"/>
        <v>/ram:BasisQuantity</v>
      </c>
      <c r="AL121" s="14">
        <f>COUNTIFS(R$4:R121,AJ121)</f>
        <v>1</v>
      </c>
      <c r="AM121" s="59"/>
      <c r="AN121" s="149" t="str">
        <f t="shared" si="120"/>
        <v>SCT_LINE_TA</v>
      </c>
      <c r="AO121" s="119" t="str">
        <f t="shared" si="114"/>
        <v>BT-149-1</v>
      </c>
      <c r="AP121" s="293" t="str">
        <f t="shared" si="121"/>
        <v/>
      </c>
      <c r="AQ121" s="66">
        <f t="shared" si="115"/>
        <v>5</v>
      </c>
      <c r="AR121" s="66" t="str">
        <f t="shared" si="116"/>
        <v>0..1</v>
      </c>
      <c r="AS121" s="64" t="s">
        <v>683</v>
      </c>
      <c r="AT121" s="64" t="s">
        <v>684</v>
      </c>
      <c r="AU121" s="65"/>
      <c r="AV121" s="65" t="s">
        <v>788</v>
      </c>
      <c r="AW121" s="65" t="s">
        <v>35</v>
      </c>
      <c r="AX121" s="64" t="s">
        <v>686</v>
      </c>
      <c r="AY121" s="66" t="str">
        <f t="shared" si="180"/>
        <v>0..1</v>
      </c>
      <c r="AZ121" s="66" t="str">
        <f t="shared" si="184"/>
        <v>0..1</v>
      </c>
      <c r="BA121" s="2" t="str">
        <f t="shared" si="181"/>
        <v>/rsm:CrossIndustryInvoice
/rsm:SupplyChainTradeTransaction
/ram:IncludedSupplyChainTradeLineItem
/ram:SpecifiedLineTradeAgreement
/ram:GrossPriceProductTradePrice
/ram:BasisQuantity</v>
      </c>
      <c r="BB121" s="75" t="str">
        <f t="shared" si="182"/>
        <v>/rsm:CrossIndustryInvoice/rsm:SupplyChainTradeTransaction/ram:IncludedSupplyChainTradeLineItem/ram:SpecifiedLineTradeAgreement/ram:GrossPriceProductTradePrice/ram:BasisQuantity</v>
      </c>
      <c r="BC121" s="66" t="str">
        <f t="shared" si="122"/>
        <v>Q</v>
      </c>
      <c r="BD121" s="68" t="str">
        <f t="shared" si="123"/>
        <v>E</v>
      </c>
      <c r="BE121" s="66" t="str">
        <f t="shared" si="124"/>
        <v>0..1</v>
      </c>
      <c r="BF121" s="66" t="str">
        <f t="shared" si="125"/>
        <v>STR-3</v>
      </c>
      <c r="BG121" s="249" t="str">
        <f t="shared" si="126"/>
        <v/>
      </c>
      <c r="BH121" s="7"/>
      <c r="BI121" s="636" t="str">
        <f t="shared" si="127"/>
        <v>-</v>
      </c>
      <c r="BJ121" s="68" t="str">
        <f t="shared" si="128"/>
        <v>-</v>
      </c>
      <c r="BK121" s="68" t="str">
        <f t="shared" si="129"/>
        <v>X</v>
      </c>
      <c r="BL121" s="68" t="str">
        <f t="shared" si="130"/>
        <v>X</v>
      </c>
      <c r="BM121" s="68" t="str">
        <f t="shared" si="131"/>
        <v>X</v>
      </c>
      <c r="BN121" s="68" t="str">
        <f t="shared" si="132"/>
        <v>X</v>
      </c>
      <c r="BO121" s="637" t="str">
        <f t="shared" si="133"/>
        <v>X</v>
      </c>
      <c r="BP121" s="7"/>
      <c r="BQ121" s="68" t="str">
        <f t="shared" si="134"/>
        <v>BASIC</v>
      </c>
      <c r="BR121" s="68" t="str">
        <f t="shared" si="135"/>
        <v>BASIC</v>
      </c>
      <c r="BS121" s="15"/>
      <c r="BT121" s="57" t="s">
        <v>18642</v>
      </c>
    </row>
    <row r="122" spans="1:72" s="11" customFormat="1" ht="120" x14ac:dyDescent="0.2">
      <c r="A122" s="45" t="str">
        <f t="shared" si="117"/>
        <v>YES</v>
      </c>
      <c r="B122" s="45"/>
      <c r="C122" s="45"/>
      <c r="D122" s="149" t="s">
        <v>525</v>
      </c>
      <c r="E122" s="119" t="s">
        <v>687</v>
      </c>
      <c r="F122" s="293"/>
      <c r="G122" s="66">
        <f t="shared" si="106"/>
        <v>6</v>
      </c>
      <c r="H122" s="66" t="s">
        <v>42</v>
      </c>
      <c r="I122" s="155" t="s">
        <v>688</v>
      </c>
      <c r="J122" s="64" t="s">
        <v>689</v>
      </c>
      <c r="K122" s="65" t="s">
        <v>690</v>
      </c>
      <c r="L122" s="65" t="s">
        <v>17112</v>
      </c>
      <c r="M122" s="65" t="s">
        <v>17113</v>
      </c>
      <c r="N122" s="64" t="s">
        <v>128</v>
      </c>
      <c r="O122" s="66" t="s">
        <v>42</v>
      </c>
      <c r="P122" s="66" t="str">
        <f t="shared" si="163"/>
        <v>0..1</v>
      </c>
      <c r="Q122" s="2" t="s">
        <v>693</v>
      </c>
      <c r="R122" s="75" t="s">
        <v>694</v>
      </c>
      <c r="S122" s="66" t="s">
        <v>131</v>
      </c>
      <c r="T122" s="68" t="str">
        <f t="shared" si="118"/>
        <v>A</v>
      </c>
      <c r="U122" s="66" t="s">
        <v>42</v>
      </c>
      <c r="V122" s="66" t="s">
        <v>35</v>
      </c>
      <c r="W122" s="249" t="s">
        <v>35</v>
      </c>
      <c r="X122" s="38"/>
      <c r="Y122" s="636" t="str">
        <f t="shared" si="110"/>
        <v>-</v>
      </c>
      <c r="Z122" s="68" t="str">
        <f t="shared" ref="Z122:AE122" si="202">IF(Y122="X","X",IF($AH122=Z$4,"X","-"))</f>
        <v>-</v>
      </c>
      <c r="AA122" s="68" t="str">
        <f t="shared" si="202"/>
        <v>X</v>
      </c>
      <c r="AB122" s="68" t="str">
        <f t="shared" si="202"/>
        <v>X</v>
      </c>
      <c r="AC122" s="68" t="str">
        <f t="shared" si="202"/>
        <v>X</v>
      </c>
      <c r="AD122" s="68" t="str">
        <f t="shared" si="202"/>
        <v>X</v>
      </c>
      <c r="AE122" s="637" t="str">
        <f t="shared" si="202"/>
        <v>X</v>
      </c>
      <c r="AF122" s="38"/>
      <c r="AG122" s="68" t="s">
        <v>244</v>
      </c>
      <c r="AH122" s="68" t="s">
        <v>244</v>
      </c>
      <c r="AI122" s="38"/>
      <c r="AJ122" s="13" t="str">
        <f t="shared" si="112"/>
        <v>/rsm:CrossIndustryInvoice/rsm:SupplyChainTradeTransaction/ram:IncludedSupplyChainTradeLineItem/ram:SpecifiedLineTradeAgreement/ram:GrossPriceProductTradePrice/ram:BasisQuantity</v>
      </c>
      <c r="AK122" s="13" t="str">
        <f t="shared" si="113"/>
        <v>/@unitCode</v>
      </c>
      <c r="AL122" s="14">
        <f>COUNTIFS(R$4:R122,AJ122)</f>
        <v>1</v>
      </c>
      <c r="AM122" s="59"/>
      <c r="AN122" s="149" t="str">
        <f t="shared" si="120"/>
        <v>SCT_LINE_TA</v>
      </c>
      <c r="AO122" s="119" t="str">
        <f t="shared" si="114"/>
        <v>BT-150-1</v>
      </c>
      <c r="AP122" s="293" t="str">
        <f t="shared" si="121"/>
        <v/>
      </c>
      <c r="AQ122" s="66">
        <f t="shared" si="115"/>
        <v>6</v>
      </c>
      <c r="AR122" s="66" t="str">
        <f t="shared" si="116"/>
        <v>0..1</v>
      </c>
      <c r="AS122" s="155" t="s">
        <v>695</v>
      </c>
      <c r="AT122" s="64" t="s">
        <v>696</v>
      </c>
      <c r="AU122" s="65" t="s">
        <v>697</v>
      </c>
      <c r="AV122" s="65" t="s">
        <v>698</v>
      </c>
      <c r="AW122" s="65" t="s">
        <v>18257</v>
      </c>
      <c r="AX122" s="64" t="s">
        <v>128</v>
      </c>
      <c r="AY122" s="66" t="str">
        <f t="shared" si="180"/>
        <v>0..1</v>
      </c>
      <c r="AZ122" s="66" t="str">
        <f t="shared" si="184"/>
        <v>0..1</v>
      </c>
      <c r="BA122" s="2" t="str">
        <f t="shared" si="181"/>
        <v>/rsm:CrossIndustryInvoice
/rsm:SupplyChainTradeTransaction
/ram:IncludedSupplyChainTradeLineItem
/ram:SpecifiedLineTradeAgreement
/ram:GrossPriceProductTradePrice
/ram:BasisQuantity
/@unitCode</v>
      </c>
      <c r="BB122" s="75" t="str">
        <f t="shared" si="182"/>
        <v>/rsm:CrossIndustryInvoice/rsm:SupplyChainTradeTransaction/ram:IncludedSupplyChainTradeLineItem/ram:SpecifiedLineTradeAgreement/ram:GrossPriceProductTradePrice/ram:BasisQuantity/@unitCode</v>
      </c>
      <c r="BC122" s="66" t="str">
        <f t="shared" si="122"/>
        <v>C</v>
      </c>
      <c r="BD122" s="68" t="str">
        <f t="shared" si="123"/>
        <v>A</v>
      </c>
      <c r="BE122" s="66" t="str">
        <f t="shared" si="124"/>
        <v>0..1</v>
      </c>
      <c r="BF122" s="66" t="str">
        <f t="shared" si="125"/>
        <v/>
      </c>
      <c r="BG122" s="249" t="str">
        <f t="shared" si="126"/>
        <v/>
      </c>
      <c r="BH122" s="7"/>
      <c r="BI122" s="636" t="str">
        <f t="shared" si="127"/>
        <v>-</v>
      </c>
      <c r="BJ122" s="68" t="str">
        <f t="shared" si="128"/>
        <v>-</v>
      </c>
      <c r="BK122" s="68" t="str">
        <f t="shared" si="129"/>
        <v>X</v>
      </c>
      <c r="BL122" s="68" t="str">
        <f t="shared" si="130"/>
        <v>X</v>
      </c>
      <c r="BM122" s="68" t="str">
        <f t="shared" si="131"/>
        <v>X</v>
      </c>
      <c r="BN122" s="68" t="str">
        <f t="shared" si="132"/>
        <v>X</v>
      </c>
      <c r="BO122" s="637" t="str">
        <f t="shared" si="133"/>
        <v>X</v>
      </c>
      <c r="BP122" s="7"/>
      <c r="BQ122" s="68" t="str">
        <f t="shared" si="134"/>
        <v>BASIC</v>
      </c>
      <c r="BR122" s="68" t="str">
        <f t="shared" si="135"/>
        <v>BASIC</v>
      </c>
      <c r="BS122" s="15"/>
      <c r="BT122" s="57" t="s">
        <v>18642</v>
      </c>
    </row>
    <row r="123" spans="1:72" s="11" customFormat="1" ht="105" x14ac:dyDescent="0.2">
      <c r="A123" s="45" t="str">
        <f t="shared" si="117"/>
        <v>NO</v>
      </c>
      <c r="B123" s="31"/>
      <c r="C123" s="30"/>
      <c r="D123" s="149" t="s">
        <v>525</v>
      </c>
      <c r="E123" s="119" t="s">
        <v>701</v>
      </c>
      <c r="F123" s="293"/>
      <c r="G123" s="73">
        <f t="shared" si="106"/>
        <v>5</v>
      </c>
      <c r="H123" s="73" t="s">
        <v>42</v>
      </c>
      <c r="I123" s="74" t="s">
        <v>702</v>
      </c>
      <c r="J123" s="64"/>
      <c r="K123" s="65"/>
      <c r="L123" s="65"/>
      <c r="M123" s="65"/>
      <c r="N123" s="64"/>
      <c r="O123" s="66" t="s">
        <v>42</v>
      </c>
      <c r="P123" s="66" t="s">
        <v>62</v>
      </c>
      <c r="Q123" s="2" t="s">
        <v>703</v>
      </c>
      <c r="R123" s="75" t="s">
        <v>704</v>
      </c>
      <c r="S123" s="66"/>
      <c r="T123" s="68" t="str">
        <f t="shared" si="118"/>
        <v/>
      </c>
      <c r="U123" s="66" t="s">
        <v>62</v>
      </c>
      <c r="V123" s="66"/>
      <c r="W123" s="249"/>
      <c r="X123" s="38"/>
      <c r="Y123" s="636" t="str">
        <f t="shared" si="110"/>
        <v>-</v>
      </c>
      <c r="Z123" s="68" t="str">
        <f t="shared" ref="Z123:AE123" si="203">IF(Y123="X","X",IF($AH123=Z$4,"X","-"))</f>
        <v>-</v>
      </c>
      <c r="AA123" s="68" t="str">
        <f t="shared" si="203"/>
        <v>X</v>
      </c>
      <c r="AB123" s="68" t="str">
        <f t="shared" si="203"/>
        <v>X</v>
      </c>
      <c r="AC123" s="68" t="str">
        <f t="shared" si="203"/>
        <v>X</v>
      </c>
      <c r="AD123" s="68" t="str">
        <f t="shared" si="203"/>
        <v>X</v>
      </c>
      <c r="AE123" s="637" t="str">
        <f t="shared" si="203"/>
        <v>X</v>
      </c>
      <c r="AF123" s="38"/>
      <c r="AG123" s="68" t="s">
        <v>244</v>
      </c>
      <c r="AH123" s="68" t="s">
        <v>244</v>
      </c>
      <c r="AI123" s="38"/>
      <c r="AJ123" s="13" t="str">
        <f t="shared" si="112"/>
        <v>/rsm:CrossIndustryInvoice/rsm:SupplyChainTradeTransaction/ram:IncludedSupplyChainTradeLineItem/ram:SpecifiedLineTradeAgreement/ram:GrossPriceProductTradePrice</v>
      </c>
      <c r="AK123" s="13" t="str">
        <f t="shared" si="113"/>
        <v>/ram:AppliedTradeAllowanceCharge</v>
      </c>
      <c r="AL123" s="14">
        <f>COUNTIFS(R$4:R123,AJ123)</f>
        <v>1</v>
      </c>
      <c r="AM123" s="59"/>
      <c r="AN123" s="149" t="str">
        <f t="shared" si="120"/>
        <v>SCT_LINE_TA</v>
      </c>
      <c r="AO123" s="119" t="str">
        <f t="shared" si="114"/>
        <v>BT-147-00</v>
      </c>
      <c r="AP123" s="293" t="str">
        <f t="shared" si="121"/>
        <v/>
      </c>
      <c r="AQ123" s="73">
        <f t="shared" si="115"/>
        <v>5</v>
      </c>
      <c r="AR123" s="73" t="str">
        <f t="shared" si="116"/>
        <v>0..1</v>
      </c>
      <c r="AS123" s="74" t="s">
        <v>705</v>
      </c>
      <c r="AT123" s="64"/>
      <c r="AU123" s="65"/>
      <c r="AV123" s="65"/>
      <c r="AW123" s="65" t="s">
        <v>35</v>
      </c>
      <c r="AX123" s="64"/>
      <c r="AY123" s="66" t="str">
        <f t="shared" si="180"/>
        <v>0..1</v>
      </c>
      <c r="AZ123" s="66" t="str">
        <f t="shared" si="184"/>
        <v>0..n</v>
      </c>
      <c r="BA123" s="2" t="str">
        <f t="shared" si="181"/>
        <v>/rsm:CrossIndustryInvoice
/rsm:SupplyChainTradeTransaction
/ram:IncludedSupplyChainTradeLineItem
/ram:SpecifiedLineTradeAgreement
/ram:GrossPriceProductTradePrice
/ram:AppliedTradeAllowanceCharge</v>
      </c>
      <c r="BB123" s="75" t="str">
        <f t="shared" si="182"/>
        <v>/rsm:CrossIndustryInvoice/rsm:SupplyChainTradeTransaction/ram:IncludedSupplyChainTradeLineItem/ram:SpecifiedLineTradeAgreement/ram:GrossPriceProductTradePrice/ram:AppliedTradeAllowanceCharge</v>
      </c>
      <c r="BC123" s="66" t="str">
        <f t="shared" si="122"/>
        <v/>
      </c>
      <c r="BD123" s="68" t="str">
        <f t="shared" si="123"/>
        <v/>
      </c>
      <c r="BE123" s="66" t="str">
        <f t="shared" si="124"/>
        <v>0..n</v>
      </c>
      <c r="BF123" s="66" t="str">
        <f t="shared" si="125"/>
        <v/>
      </c>
      <c r="BG123" s="249" t="str">
        <f t="shared" si="126"/>
        <v/>
      </c>
      <c r="BH123" s="7"/>
      <c r="BI123" s="636" t="str">
        <f t="shared" si="127"/>
        <v>-</v>
      </c>
      <c r="BJ123" s="68" t="str">
        <f t="shared" si="128"/>
        <v>-</v>
      </c>
      <c r="BK123" s="68" t="str">
        <f t="shared" si="129"/>
        <v>X</v>
      </c>
      <c r="BL123" s="68" t="str">
        <f t="shared" si="130"/>
        <v>X</v>
      </c>
      <c r="BM123" s="68" t="str">
        <f t="shared" si="131"/>
        <v>X</v>
      </c>
      <c r="BN123" s="68" t="str">
        <f t="shared" si="132"/>
        <v>X</v>
      </c>
      <c r="BO123" s="637" t="str">
        <f t="shared" si="133"/>
        <v>X</v>
      </c>
      <c r="BP123" s="7"/>
      <c r="BQ123" s="68" t="str">
        <f t="shared" si="134"/>
        <v>BASIC</v>
      </c>
      <c r="BR123" s="68" t="str">
        <f t="shared" si="135"/>
        <v>BASIC</v>
      </c>
      <c r="BS123" s="15"/>
      <c r="BT123" s="57" t="s">
        <v>18642</v>
      </c>
    </row>
    <row r="124" spans="1:72" s="11" customFormat="1" ht="120" x14ac:dyDescent="0.2">
      <c r="A124" s="45" t="str">
        <f t="shared" si="117"/>
        <v>NO</v>
      </c>
      <c r="B124" s="45"/>
      <c r="C124" s="45"/>
      <c r="D124" s="149" t="s">
        <v>525</v>
      </c>
      <c r="E124" s="119" t="s">
        <v>706</v>
      </c>
      <c r="F124" s="293"/>
      <c r="G124" s="156">
        <f t="shared" si="106"/>
        <v>6</v>
      </c>
      <c r="H124" s="73" t="s">
        <v>32</v>
      </c>
      <c r="I124" s="74" t="s">
        <v>707</v>
      </c>
      <c r="J124" s="64"/>
      <c r="K124" s="65"/>
      <c r="L124" s="65"/>
      <c r="M124" s="65"/>
      <c r="N124" s="64"/>
      <c r="O124" s="66" t="s">
        <v>32</v>
      </c>
      <c r="P124" s="66" t="str">
        <f t="shared" si="163"/>
        <v>1..1</v>
      </c>
      <c r="Q124" s="2" t="s">
        <v>708</v>
      </c>
      <c r="R124" s="75" t="s">
        <v>709</v>
      </c>
      <c r="S124" s="66"/>
      <c r="T124" s="68" t="str">
        <f t="shared" si="118"/>
        <v/>
      </c>
      <c r="U124" s="66" t="s">
        <v>42</v>
      </c>
      <c r="V124" s="66"/>
      <c r="W124" s="249"/>
      <c r="X124" s="38"/>
      <c r="Y124" s="636" t="str">
        <f t="shared" si="110"/>
        <v>-</v>
      </c>
      <c r="Z124" s="68" t="str">
        <f t="shared" ref="Z124:AE124" si="204">IF(Y124="X","X",IF($AH124=Z$4,"X","-"))</f>
        <v>-</v>
      </c>
      <c r="AA124" s="68" t="str">
        <f t="shared" si="204"/>
        <v>X</v>
      </c>
      <c r="AB124" s="68" t="str">
        <f t="shared" si="204"/>
        <v>X</v>
      </c>
      <c r="AC124" s="68" t="str">
        <f t="shared" si="204"/>
        <v>X</v>
      </c>
      <c r="AD124" s="68" t="str">
        <f t="shared" si="204"/>
        <v>X</v>
      </c>
      <c r="AE124" s="637" t="str">
        <f t="shared" si="204"/>
        <v>X</v>
      </c>
      <c r="AF124" s="38"/>
      <c r="AG124" s="68" t="s">
        <v>244</v>
      </c>
      <c r="AH124" s="68" t="s">
        <v>244</v>
      </c>
      <c r="AI124" s="38"/>
      <c r="AJ124" s="13" t="str">
        <f t="shared" si="112"/>
        <v>/rsm:CrossIndustryInvoice/rsm:SupplyChainTradeTransaction/ram:IncludedSupplyChainTradeLineItem/ram:SpecifiedLineTradeAgreement/ram:GrossPriceProductTradePrice/ram:AppliedTradeAllowanceCharge</v>
      </c>
      <c r="AK124" s="13" t="str">
        <f t="shared" si="113"/>
        <v>/ram:ChargeIndicator</v>
      </c>
      <c r="AL124" s="14">
        <f>COUNTIFS(R$4:R124,AJ124)</f>
        <v>1</v>
      </c>
      <c r="AM124" s="59"/>
      <c r="AN124" s="149" t="str">
        <f t="shared" si="120"/>
        <v>SCT_LINE_TA</v>
      </c>
      <c r="AO124" s="119" t="str">
        <f t="shared" si="114"/>
        <v>BT-147-01</v>
      </c>
      <c r="AP124" s="293" t="str">
        <f t="shared" si="121"/>
        <v/>
      </c>
      <c r="AQ124" s="156">
        <f t="shared" si="115"/>
        <v>6</v>
      </c>
      <c r="AR124" s="73" t="str">
        <f t="shared" si="116"/>
        <v>1..1</v>
      </c>
      <c r="AS124" s="74" t="s">
        <v>710</v>
      </c>
      <c r="AT124" s="64"/>
      <c r="AU124" s="65"/>
      <c r="AV124" s="65"/>
      <c r="AW124" s="65" t="s">
        <v>35</v>
      </c>
      <c r="AX124" s="64"/>
      <c r="AY124" s="66" t="str">
        <f t="shared" si="180"/>
        <v>1..1</v>
      </c>
      <c r="AZ124" s="66" t="str">
        <f t="shared" si="184"/>
        <v>1..1</v>
      </c>
      <c r="BA124" s="2" t="str">
        <f t="shared" si="181"/>
        <v>/rsm:CrossIndustryInvoice
/rsm:SupplyChainTradeTransaction
/ram:IncludedSupplyChainTradeLineItem
/ram:SpecifiedLineTradeAgreement
/ram:GrossPriceProductTradePrice
/ram:AppliedTradeAllowanceCharge
/ram:ChargeIndicator</v>
      </c>
      <c r="BB124" s="75" t="str">
        <f t="shared" si="182"/>
        <v>/rsm:CrossIndustryInvoice/rsm:SupplyChainTradeTransaction/ram:IncludedSupplyChainTradeLineItem/ram:SpecifiedLineTradeAgreement/ram:GrossPriceProductTradePrice/ram:AppliedTradeAllowanceCharge/ram:ChargeIndicator</v>
      </c>
      <c r="BC124" s="66" t="str">
        <f t="shared" si="122"/>
        <v/>
      </c>
      <c r="BD124" s="68" t="str">
        <f t="shared" si="123"/>
        <v/>
      </c>
      <c r="BE124" s="66" t="str">
        <f t="shared" si="124"/>
        <v>0..1</v>
      </c>
      <c r="BF124" s="66" t="str">
        <f t="shared" si="125"/>
        <v/>
      </c>
      <c r="BG124" s="249" t="str">
        <f t="shared" si="126"/>
        <v/>
      </c>
      <c r="BH124" s="7"/>
      <c r="BI124" s="636" t="str">
        <f t="shared" si="127"/>
        <v>-</v>
      </c>
      <c r="BJ124" s="68" t="str">
        <f t="shared" si="128"/>
        <v>-</v>
      </c>
      <c r="BK124" s="68" t="str">
        <f t="shared" si="129"/>
        <v>X</v>
      </c>
      <c r="BL124" s="68" t="str">
        <f t="shared" si="130"/>
        <v>X</v>
      </c>
      <c r="BM124" s="68" t="str">
        <f t="shared" si="131"/>
        <v>X</v>
      </c>
      <c r="BN124" s="68" t="str">
        <f t="shared" si="132"/>
        <v>X</v>
      </c>
      <c r="BO124" s="637" t="str">
        <f t="shared" si="133"/>
        <v>X</v>
      </c>
      <c r="BP124" s="7"/>
      <c r="BQ124" s="68" t="str">
        <f t="shared" si="134"/>
        <v>BASIC</v>
      </c>
      <c r="BR124" s="68" t="str">
        <f t="shared" si="135"/>
        <v>BASIC</v>
      </c>
      <c r="BS124" s="15"/>
      <c r="BT124" s="57" t="s">
        <v>18642</v>
      </c>
    </row>
    <row r="125" spans="1:72" s="11" customFormat="1" ht="135" x14ac:dyDescent="0.2">
      <c r="A125" s="45" t="str">
        <f t="shared" si="117"/>
        <v>NO</v>
      </c>
      <c r="B125" s="45"/>
      <c r="C125" s="45"/>
      <c r="D125" s="149" t="s">
        <v>525</v>
      </c>
      <c r="E125" s="119" t="s">
        <v>711</v>
      </c>
      <c r="F125" s="293"/>
      <c r="G125" s="156">
        <f t="shared" si="106"/>
        <v>7</v>
      </c>
      <c r="H125" s="73" t="s">
        <v>32</v>
      </c>
      <c r="I125" s="74" t="s">
        <v>712</v>
      </c>
      <c r="J125" s="64"/>
      <c r="K125" s="65" t="s">
        <v>17114</v>
      </c>
      <c r="L125" s="65"/>
      <c r="M125" s="65" t="s">
        <v>713</v>
      </c>
      <c r="N125" s="15" t="s">
        <v>50</v>
      </c>
      <c r="O125" s="66" t="s">
        <v>32</v>
      </c>
      <c r="P125" s="66" t="str">
        <f t="shared" si="163"/>
        <v>1..1</v>
      </c>
      <c r="Q125" s="2" t="s">
        <v>714</v>
      </c>
      <c r="R125" s="75" t="s">
        <v>715</v>
      </c>
      <c r="S125" s="66" t="s">
        <v>10319</v>
      </c>
      <c r="T125" s="68" t="str">
        <f t="shared" si="118"/>
        <v/>
      </c>
      <c r="U125" s="66" t="s">
        <v>32</v>
      </c>
      <c r="V125" s="66"/>
      <c r="W125" s="249"/>
      <c r="X125" s="38"/>
      <c r="Y125" s="636" t="str">
        <f t="shared" si="110"/>
        <v>-</v>
      </c>
      <c r="Z125" s="68" t="str">
        <f t="shared" ref="Z125:AE125" si="205">IF(Y125="X","X",IF($AH125=Z$4,"X","-"))</f>
        <v>-</v>
      </c>
      <c r="AA125" s="68" t="str">
        <f t="shared" si="205"/>
        <v>X</v>
      </c>
      <c r="AB125" s="68" t="str">
        <f t="shared" si="205"/>
        <v>X</v>
      </c>
      <c r="AC125" s="68" t="str">
        <f t="shared" si="205"/>
        <v>X</v>
      </c>
      <c r="AD125" s="68" t="str">
        <f t="shared" si="205"/>
        <v>X</v>
      </c>
      <c r="AE125" s="637" t="str">
        <f t="shared" si="205"/>
        <v>X</v>
      </c>
      <c r="AF125" s="38"/>
      <c r="AG125" s="68" t="s">
        <v>244</v>
      </c>
      <c r="AH125" s="68" t="s">
        <v>244</v>
      </c>
      <c r="AI125" s="38"/>
      <c r="AJ125" s="13" t="str">
        <f t="shared" si="112"/>
        <v>/rsm:CrossIndustryInvoice/rsm:SupplyChainTradeTransaction/ram:IncludedSupplyChainTradeLineItem/ram:SpecifiedLineTradeAgreement/ram:GrossPriceProductTradePrice/ram:AppliedTradeAllowanceCharge/ram:ChargeIndicator</v>
      </c>
      <c r="AK125" s="13" t="str">
        <f t="shared" si="113"/>
        <v>/udt:Indicator</v>
      </c>
      <c r="AL125" s="14">
        <f>COUNTIFS(R$4:R125,AJ125)</f>
        <v>1</v>
      </c>
      <c r="AM125" s="59"/>
      <c r="AN125" s="149" t="str">
        <f t="shared" si="120"/>
        <v>SCT_LINE_TA</v>
      </c>
      <c r="AO125" s="119" t="str">
        <f t="shared" si="114"/>
        <v>BT-147-02</v>
      </c>
      <c r="AP125" s="293" t="str">
        <f t="shared" si="121"/>
        <v/>
      </c>
      <c r="AQ125" s="156">
        <f t="shared" si="115"/>
        <v>7</v>
      </c>
      <c r="AR125" s="73" t="str">
        <f t="shared" si="116"/>
        <v>1..1</v>
      </c>
      <c r="AS125" s="74" t="s">
        <v>716</v>
      </c>
      <c r="AT125" s="64"/>
      <c r="AU125" s="65"/>
      <c r="AV125" s="65"/>
      <c r="AW125" s="65" t="s">
        <v>717</v>
      </c>
      <c r="AX125" s="64" t="s">
        <v>18319</v>
      </c>
      <c r="AY125" s="66" t="str">
        <f t="shared" si="180"/>
        <v>1..1</v>
      </c>
      <c r="AZ125" s="66" t="str">
        <f t="shared" si="184"/>
        <v>1..1</v>
      </c>
      <c r="BA125" s="2" t="str">
        <f t="shared" si="181"/>
        <v>/rsm:CrossIndustryInvoice
/rsm:SupplyChainTradeTransaction
/ram:IncludedSupplyChainTradeLineItem
/ram:SpecifiedLineTradeAgreement
/ram:GrossPriceProductTradePrice
/ram:AppliedTradeAllowanceCharge
/ram:ChargeIndicator
/udt:Indicator</v>
      </c>
      <c r="BB125" s="75" t="str">
        <f t="shared" si="182"/>
        <v>/rsm:CrossIndustryInvoice/rsm:SupplyChainTradeTransaction/ram:IncludedSupplyChainTradeLineItem/ram:SpecifiedLineTradeAgreement/ram:GrossPriceProductTradePrice/ram:AppliedTradeAllowanceCharge/ram:ChargeIndicator/udt:Indicator</v>
      </c>
      <c r="BC125" s="66" t="str">
        <f t="shared" si="122"/>
        <v>XI</v>
      </c>
      <c r="BD125" s="68" t="str">
        <f t="shared" si="123"/>
        <v/>
      </c>
      <c r="BE125" s="66" t="str">
        <f t="shared" si="124"/>
        <v>1..1</v>
      </c>
      <c r="BF125" s="66" t="str">
        <f t="shared" si="125"/>
        <v/>
      </c>
      <c r="BG125" s="249" t="str">
        <f t="shared" si="126"/>
        <v/>
      </c>
      <c r="BH125" s="7"/>
      <c r="BI125" s="636" t="str">
        <f t="shared" si="127"/>
        <v>-</v>
      </c>
      <c r="BJ125" s="68" t="str">
        <f t="shared" si="128"/>
        <v>-</v>
      </c>
      <c r="BK125" s="68" t="str">
        <f t="shared" si="129"/>
        <v>X</v>
      </c>
      <c r="BL125" s="68" t="str">
        <f t="shared" si="130"/>
        <v>X</v>
      </c>
      <c r="BM125" s="68" t="str">
        <f t="shared" si="131"/>
        <v>X</v>
      </c>
      <c r="BN125" s="68" t="str">
        <f t="shared" si="132"/>
        <v>X</v>
      </c>
      <c r="BO125" s="637" t="str">
        <f t="shared" si="133"/>
        <v>X</v>
      </c>
      <c r="BP125" s="7"/>
      <c r="BQ125" s="68" t="str">
        <f t="shared" si="134"/>
        <v>BASIC</v>
      </c>
      <c r="BR125" s="68" t="str">
        <f t="shared" si="135"/>
        <v>BASIC</v>
      </c>
      <c r="BS125" s="15"/>
      <c r="BT125" s="57" t="s">
        <v>18642</v>
      </c>
    </row>
    <row r="126" spans="1:72" s="11" customFormat="1" ht="120" x14ac:dyDescent="0.2">
      <c r="A126" s="45" t="str">
        <f t="shared" si="117"/>
        <v>YES</v>
      </c>
      <c r="B126" s="45"/>
      <c r="C126" s="45"/>
      <c r="D126" s="139" t="s">
        <v>525</v>
      </c>
      <c r="E126" s="61" t="s">
        <v>5198</v>
      </c>
      <c r="F126" s="282"/>
      <c r="G126" s="62">
        <f t="shared" si="106"/>
        <v>6</v>
      </c>
      <c r="H126" s="62" t="s">
        <v>42</v>
      </c>
      <c r="I126" s="64" t="s">
        <v>17115</v>
      </c>
      <c r="J126" s="64" t="s">
        <v>719</v>
      </c>
      <c r="K126" s="65"/>
      <c r="L126" s="65"/>
      <c r="M126" s="65"/>
      <c r="N126" s="64" t="s">
        <v>1230</v>
      </c>
      <c r="O126" s="66" t="s">
        <v>42</v>
      </c>
      <c r="P126" s="66" t="str">
        <f t="shared" si="163"/>
        <v>0..1</v>
      </c>
      <c r="Q126" s="6" t="s">
        <v>720</v>
      </c>
      <c r="R126" s="67" t="s">
        <v>721</v>
      </c>
      <c r="S126" s="66" t="s">
        <v>722</v>
      </c>
      <c r="T126" s="68" t="str">
        <f t="shared" si="118"/>
        <v>E</v>
      </c>
      <c r="U126" s="62" t="s">
        <v>42</v>
      </c>
      <c r="V126" s="66"/>
      <c r="W126" s="249"/>
      <c r="X126" s="38"/>
      <c r="Y126" s="634" t="str">
        <f t="shared" si="110"/>
        <v>-</v>
      </c>
      <c r="Z126" s="70" t="str">
        <f t="shared" ref="Z126:AE126" si="206">IF(Y126="X","X",IF($AH126=Z$4,"X","-"))</f>
        <v>-</v>
      </c>
      <c r="AA126" s="70" t="str">
        <f t="shared" si="206"/>
        <v>-</v>
      </c>
      <c r="AB126" s="70" t="str">
        <f t="shared" si="206"/>
        <v>-</v>
      </c>
      <c r="AC126" s="70" t="str">
        <f t="shared" si="206"/>
        <v>-</v>
      </c>
      <c r="AD126" s="70" t="str">
        <f t="shared" si="206"/>
        <v>-</v>
      </c>
      <c r="AE126" s="635" t="str">
        <f t="shared" si="206"/>
        <v>X</v>
      </c>
      <c r="AF126" s="38"/>
      <c r="AG126" s="70" t="s">
        <v>47</v>
      </c>
      <c r="AH126" s="70" t="s">
        <v>47</v>
      </c>
      <c r="AI126" s="38"/>
      <c r="AJ126" s="13" t="str">
        <f t="shared" si="112"/>
        <v>/rsm:CrossIndustryInvoice/rsm:SupplyChainTradeTransaction/ram:IncludedSupplyChainTradeLineItem/ram:SpecifiedLineTradeAgreement/ram:GrossPriceProductTradePrice/ram:AppliedTradeAllowanceCharge</v>
      </c>
      <c r="AK126" s="13" t="str">
        <f t="shared" si="113"/>
        <v>/ram:CalculationPercent</v>
      </c>
      <c r="AL126" s="14">
        <f>COUNTIFS(R$4:R126,AJ126)</f>
        <v>1</v>
      </c>
      <c r="AM126" s="59"/>
      <c r="AN126" s="139" t="str">
        <f t="shared" si="120"/>
        <v>SCT_LINE_TA</v>
      </c>
      <c r="AO126" s="61" t="str">
        <f t="shared" si="114"/>
        <v>BT-X-34</v>
      </c>
      <c r="AP126" s="282" t="str">
        <f t="shared" si="121"/>
        <v/>
      </c>
      <c r="AQ126" s="62">
        <f t="shared" si="115"/>
        <v>6</v>
      </c>
      <c r="AR126" s="62" t="str">
        <f t="shared" si="116"/>
        <v>0..1</v>
      </c>
      <c r="AS126" s="64" t="s">
        <v>18203</v>
      </c>
      <c r="AT126" s="64"/>
      <c r="AU126" s="65"/>
      <c r="AV126" s="65"/>
      <c r="AW126" s="65"/>
      <c r="AX126" s="64"/>
      <c r="AY126" s="66" t="str">
        <f t="shared" si="180"/>
        <v>0..1</v>
      </c>
      <c r="AZ126" s="66" t="str">
        <f t="shared" si="184"/>
        <v>0..1</v>
      </c>
      <c r="BA126" s="6" t="str">
        <f t="shared" si="181"/>
        <v>/rsm:CrossIndustryInvoice
/rsm:SupplyChainTradeTransaction
/ram:IncludedSupplyChainTradeLineItem
/ram:SpecifiedLineTradeAgreement
/ram:GrossPriceProductTradePrice
/ram:AppliedTradeAllowanceCharge
/ram:CalculationPercent</v>
      </c>
      <c r="BB126" s="67" t="str">
        <f t="shared" si="182"/>
        <v>/rsm:CrossIndustryInvoice/rsm:SupplyChainTradeTransaction/ram:IncludedSupplyChainTradeLineItem/ram:SpecifiedLineTradeAgreement/ram:GrossPriceProductTradePrice/ram:AppliedTradeAllowanceCharge/ram:CalculationPercent</v>
      </c>
      <c r="BC126" s="66" t="str">
        <f t="shared" si="122"/>
        <v>P</v>
      </c>
      <c r="BD126" s="68" t="str">
        <f t="shared" si="123"/>
        <v>E</v>
      </c>
      <c r="BE126" s="62" t="str">
        <f t="shared" si="124"/>
        <v>0..1</v>
      </c>
      <c r="BF126" s="66" t="str">
        <f t="shared" si="125"/>
        <v/>
      </c>
      <c r="BG126" s="249" t="str">
        <f t="shared" si="126"/>
        <v/>
      </c>
      <c r="BH126" s="7"/>
      <c r="BI126" s="634" t="str">
        <f t="shared" si="127"/>
        <v>-</v>
      </c>
      <c r="BJ126" s="70" t="str">
        <f t="shared" si="128"/>
        <v>-</v>
      </c>
      <c r="BK126" s="70" t="str">
        <f t="shared" si="129"/>
        <v>-</v>
      </c>
      <c r="BL126" s="70" t="str">
        <f t="shared" si="130"/>
        <v>-</v>
      </c>
      <c r="BM126" s="70" t="str">
        <f t="shared" si="131"/>
        <v>-</v>
      </c>
      <c r="BN126" s="70" t="str">
        <f t="shared" si="132"/>
        <v>-</v>
      </c>
      <c r="BO126" s="635" t="str">
        <f t="shared" si="133"/>
        <v>X</v>
      </c>
      <c r="BP126" s="7"/>
      <c r="BQ126" s="70" t="str">
        <f t="shared" si="134"/>
        <v>EXTENDED</v>
      </c>
      <c r="BR126" s="70" t="str">
        <f t="shared" si="135"/>
        <v>EXTENDED</v>
      </c>
      <c r="BS126" s="15"/>
      <c r="BT126" s="57" t="s">
        <v>18642</v>
      </c>
    </row>
    <row r="127" spans="1:72" s="11" customFormat="1" ht="120" x14ac:dyDescent="0.2">
      <c r="A127" s="45" t="str">
        <f t="shared" si="117"/>
        <v>YES</v>
      </c>
      <c r="B127" s="45"/>
      <c r="C127" s="45"/>
      <c r="D127" s="139" t="s">
        <v>525</v>
      </c>
      <c r="E127" s="61" t="s">
        <v>5199</v>
      </c>
      <c r="F127" s="282"/>
      <c r="G127" s="62">
        <f t="shared" si="106"/>
        <v>6</v>
      </c>
      <c r="H127" s="62" t="s">
        <v>42</v>
      </c>
      <c r="I127" s="64" t="s">
        <v>17116</v>
      </c>
      <c r="J127" s="64" t="s">
        <v>724</v>
      </c>
      <c r="K127" s="65"/>
      <c r="L127" s="65"/>
      <c r="M127" s="65"/>
      <c r="N127" s="64" t="s">
        <v>17202</v>
      </c>
      <c r="O127" s="66" t="s">
        <v>42</v>
      </c>
      <c r="P127" s="66" t="str">
        <f t="shared" si="163"/>
        <v>0..1</v>
      </c>
      <c r="Q127" s="6" t="s">
        <v>725</v>
      </c>
      <c r="R127" s="67" t="s">
        <v>726</v>
      </c>
      <c r="S127" s="66" t="s">
        <v>670</v>
      </c>
      <c r="T127" s="68" t="str">
        <f t="shared" si="118"/>
        <v>E</v>
      </c>
      <c r="U127" s="62" t="s">
        <v>42</v>
      </c>
      <c r="V127" s="66"/>
      <c r="W127" s="249"/>
      <c r="X127" s="38"/>
      <c r="Y127" s="634" t="str">
        <f t="shared" si="110"/>
        <v>-</v>
      </c>
      <c r="Z127" s="70" t="str">
        <f t="shared" ref="Z127:AE127" si="207">IF(Y127="X","X",IF($AH127=Z$4,"X","-"))</f>
        <v>-</v>
      </c>
      <c r="AA127" s="70" t="str">
        <f t="shared" si="207"/>
        <v>-</v>
      </c>
      <c r="AB127" s="70" t="str">
        <f t="shared" si="207"/>
        <v>-</v>
      </c>
      <c r="AC127" s="70" t="str">
        <f t="shared" si="207"/>
        <v>-</v>
      </c>
      <c r="AD127" s="70" t="str">
        <f t="shared" si="207"/>
        <v>-</v>
      </c>
      <c r="AE127" s="635" t="str">
        <f t="shared" si="207"/>
        <v>X</v>
      </c>
      <c r="AF127" s="38"/>
      <c r="AG127" s="70" t="s">
        <v>47</v>
      </c>
      <c r="AH127" s="70" t="s">
        <v>47</v>
      </c>
      <c r="AI127" s="38"/>
      <c r="AJ127" s="13" t="str">
        <f t="shared" si="112"/>
        <v>/rsm:CrossIndustryInvoice/rsm:SupplyChainTradeTransaction/ram:IncludedSupplyChainTradeLineItem/ram:SpecifiedLineTradeAgreement/ram:GrossPriceProductTradePrice/ram:AppliedTradeAllowanceCharge</v>
      </c>
      <c r="AK127" s="13" t="str">
        <f t="shared" si="113"/>
        <v>/ram:BasisAmount</v>
      </c>
      <c r="AL127" s="14">
        <f>COUNTIFS(R$4:R127,AJ127)</f>
        <v>1</v>
      </c>
      <c r="AM127" s="59"/>
      <c r="AN127" s="139" t="str">
        <f t="shared" si="120"/>
        <v>SCT_LINE_TA</v>
      </c>
      <c r="AO127" s="61" t="str">
        <f t="shared" si="114"/>
        <v>BT-X-35</v>
      </c>
      <c r="AP127" s="282" t="str">
        <f t="shared" si="121"/>
        <v/>
      </c>
      <c r="AQ127" s="62">
        <f t="shared" si="115"/>
        <v>6</v>
      </c>
      <c r="AR127" s="62" t="str">
        <f t="shared" si="116"/>
        <v>0..1</v>
      </c>
      <c r="AS127" s="64" t="s">
        <v>18204</v>
      </c>
      <c r="AT127" s="64"/>
      <c r="AU127" s="65"/>
      <c r="AV127" s="65"/>
      <c r="AW127" s="65"/>
      <c r="AX127" s="64"/>
      <c r="AY127" s="66" t="str">
        <f t="shared" si="180"/>
        <v>0..1</v>
      </c>
      <c r="AZ127" s="66" t="str">
        <f t="shared" si="184"/>
        <v>0..1</v>
      </c>
      <c r="BA127" s="6" t="str">
        <f t="shared" si="181"/>
        <v>/rsm:CrossIndustryInvoice
/rsm:SupplyChainTradeTransaction
/ram:IncludedSupplyChainTradeLineItem
/ram:SpecifiedLineTradeAgreement
/ram:GrossPriceProductTradePrice
/ram:AppliedTradeAllowanceCharge
/ram:BasisAmount</v>
      </c>
      <c r="BB127" s="67" t="str">
        <f t="shared" si="182"/>
        <v>/rsm:CrossIndustryInvoice/rsm:SupplyChainTradeTransaction/ram:IncludedSupplyChainTradeLineItem/ram:SpecifiedLineTradeAgreement/ram:GrossPriceProductTradePrice/ram:AppliedTradeAllowanceCharge/ram:BasisAmount</v>
      </c>
      <c r="BC127" s="66" t="str">
        <f t="shared" si="122"/>
        <v>U</v>
      </c>
      <c r="BD127" s="68" t="str">
        <f t="shared" si="123"/>
        <v>E</v>
      </c>
      <c r="BE127" s="62" t="str">
        <f t="shared" si="124"/>
        <v>0..1</v>
      </c>
      <c r="BF127" s="66" t="str">
        <f t="shared" si="125"/>
        <v/>
      </c>
      <c r="BG127" s="249" t="str">
        <f t="shared" si="126"/>
        <v/>
      </c>
      <c r="BH127" s="7"/>
      <c r="BI127" s="634" t="str">
        <f t="shared" si="127"/>
        <v>-</v>
      </c>
      <c r="BJ127" s="70" t="str">
        <f t="shared" si="128"/>
        <v>-</v>
      </c>
      <c r="BK127" s="70" t="str">
        <f t="shared" si="129"/>
        <v>-</v>
      </c>
      <c r="BL127" s="70" t="str">
        <f t="shared" si="130"/>
        <v>-</v>
      </c>
      <c r="BM127" s="70" t="str">
        <f t="shared" si="131"/>
        <v>-</v>
      </c>
      <c r="BN127" s="70" t="str">
        <f t="shared" si="132"/>
        <v>-</v>
      </c>
      <c r="BO127" s="635" t="str">
        <f t="shared" si="133"/>
        <v>X</v>
      </c>
      <c r="BP127" s="7"/>
      <c r="BQ127" s="70" t="str">
        <f t="shared" si="134"/>
        <v>EXTENDED</v>
      </c>
      <c r="BR127" s="70" t="str">
        <f t="shared" si="135"/>
        <v>EXTENDED</v>
      </c>
      <c r="BS127" s="15"/>
      <c r="BT127" s="57" t="s">
        <v>18642</v>
      </c>
    </row>
    <row r="128" spans="1:72" s="11" customFormat="1" ht="120" x14ac:dyDescent="0.2">
      <c r="A128" s="45" t="str">
        <f t="shared" si="117"/>
        <v>YES</v>
      </c>
      <c r="B128" s="45"/>
      <c r="C128" s="45"/>
      <c r="D128" s="149" t="s">
        <v>525</v>
      </c>
      <c r="E128" s="119" t="s">
        <v>727</v>
      </c>
      <c r="F128" s="293" t="s">
        <v>727</v>
      </c>
      <c r="G128" s="66">
        <f t="shared" si="106"/>
        <v>6</v>
      </c>
      <c r="H128" s="66" t="s">
        <v>42</v>
      </c>
      <c r="I128" s="64" t="s">
        <v>728</v>
      </c>
      <c r="J128" s="64" t="s">
        <v>729</v>
      </c>
      <c r="K128" s="65" t="s">
        <v>730</v>
      </c>
      <c r="L128" s="65"/>
      <c r="M128" s="65" t="s">
        <v>35</v>
      </c>
      <c r="N128" s="64" t="s">
        <v>17202</v>
      </c>
      <c r="O128" s="66" t="s">
        <v>32</v>
      </c>
      <c r="P128" s="66" t="str">
        <f t="shared" si="163"/>
        <v>1..1</v>
      </c>
      <c r="Q128" s="2" t="s">
        <v>731</v>
      </c>
      <c r="R128" s="75" t="s">
        <v>732</v>
      </c>
      <c r="S128" s="66" t="s">
        <v>670</v>
      </c>
      <c r="T128" s="68" t="str">
        <f t="shared" si="118"/>
        <v>E</v>
      </c>
      <c r="U128" s="66" t="s">
        <v>62</v>
      </c>
      <c r="V128" s="66" t="s">
        <v>200</v>
      </c>
      <c r="W128" s="249" t="s">
        <v>35</v>
      </c>
      <c r="X128" s="38"/>
      <c r="Y128" s="636" t="str">
        <f t="shared" si="110"/>
        <v>-</v>
      </c>
      <c r="Z128" s="68" t="str">
        <f t="shared" ref="Z128:AE128" si="208">IF(Y128="X","X",IF($AH128=Z$4,"X","-"))</f>
        <v>-</v>
      </c>
      <c r="AA128" s="68" t="str">
        <f t="shared" si="208"/>
        <v>X</v>
      </c>
      <c r="AB128" s="68" t="str">
        <f t="shared" si="208"/>
        <v>X</v>
      </c>
      <c r="AC128" s="68" t="str">
        <f t="shared" si="208"/>
        <v>X</v>
      </c>
      <c r="AD128" s="68" t="str">
        <f t="shared" si="208"/>
        <v>X</v>
      </c>
      <c r="AE128" s="637" t="str">
        <f t="shared" si="208"/>
        <v>X</v>
      </c>
      <c r="AF128" s="38"/>
      <c r="AG128" s="68" t="s">
        <v>244</v>
      </c>
      <c r="AH128" s="68" t="s">
        <v>244</v>
      </c>
      <c r="AI128" s="38"/>
      <c r="AJ128" s="13" t="str">
        <f t="shared" si="112"/>
        <v>/rsm:CrossIndustryInvoice/rsm:SupplyChainTradeTransaction/ram:IncludedSupplyChainTradeLineItem/ram:SpecifiedLineTradeAgreement/ram:GrossPriceProductTradePrice/ram:AppliedTradeAllowanceCharge</v>
      </c>
      <c r="AK128" s="13" t="str">
        <f t="shared" si="113"/>
        <v>/ram:ActualAmount</v>
      </c>
      <c r="AL128" s="14">
        <f>COUNTIFS(R$4:R128,AJ128)</f>
        <v>1</v>
      </c>
      <c r="AM128" s="59"/>
      <c r="AN128" s="149" t="str">
        <f t="shared" si="120"/>
        <v>SCT_LINE_TA</v>
      </c>
      <c r="AO128" s="119" t="str">
        <f t="shared" si="114"/>
        <v>BT-147</v>
      </c>
      <c r="AP128" s="293" t="str">
        <f t="shared" si="121"/>
        <v>BT-147</v>
      </c>
      <c r="AQ128" s="66">
        <f t="shared" si="115"/>
        <v>6</v>
      </c>
      <c r="AR128" s="66" t="str">
        <f t="shared" si="116"/>
        <v>0..1</v>
      </c>
      <c r="AS128" s="64" t="s">
        <v>733</v>
      </c>
      <c r="AT128" s="64" t="s">
        <v>734</v>
      </c>
      <c r="AU128" s="65" t="s">
        <v>735</v>
      </c>
      <c r="AV128" s="65"/>
      <c r="AW128" s="65" t="s">
        <v>35</v>
      </c>
      <c r="AX128" s="64" t="s">
        <v>675</v>
      </c>
      <c r="AY128" s="66" t="str">
        <f t="shared" si="180"/>
        <v>1..1</v>
      </c>
      <c r="AZ128" s="66" t="str">
        <f t="shared" si="184"/>
        <v>1..1</v>
      </c>
      <c r="BA128" s="2" t="str">
        <f t="shared" si="181"/>
        <v>/rsm:CrossIndustryInvoice
/rsm:SupplyChainTradeTransaction
/ram:IncludedSupplyChainTradeLineItem
/ram:SpecifiedLineTradeAgreement
/ram:GrossPriceProductTradePrice
/ram:AppliedTradeAllowanceCharge
/ram:ActualAmount</v>
      </c>
      <c r="BB128" s="75" t="str">
        <f t="shared" si="182"/>
        <v>/rsm:CrossIndustryInvoice/rsm:SupplyChainTradeTransaction/ram:IncludedSupplyChainTradeLineItem/ram:SpecifiedLineTradeAgreement/ram:GrossPriceProductTradePrice/ram:AppliedTradeAllowanceCharge/ram:ActualAmount</v>
      </c>
      <c r="BC128" s="66" t="str">
        <f t="shared" si="122"/>
        <v>U</v>
      </c>
      <c r="BD128" s="68" t="str">
        <f t="shared" si="123"/>
        <v>E</v>
      </c>
      <c r="BE128" s="66" t="str">
        <f t="shared" si="124"/>
        <v>0..n</v>
      </c>
      <c r="BF128" s="66" t="str">
        <f t="shared" si="125"/>
        <v>CAR-3</v>
      </c>
      <c r="BG128" s="249" t="str">
        <f t="shared" si="126"/>
        <v/>
      </c>
      <c r="BH128" s="7"/>
      <c r="BI128" s="636" t="str">
        <f t="shared" si="127"/>
        <v>-</v>
      </c>
      <c r="BJ128" s="68" t="str">
        <f t="shared" si="128"/>
        <v>-</v>
      </c>
      <c r="BK128" s="68" t="str">
        <f t="shared" si="129"/>
        <v>X</v>
      </c>
      <c r="BL128" s="68" t="str">
        <f t="shared" si="130"/>
        <v>X</v>
      </c>
      <c r="BM128" s="68" t="str">
        <f t="shared" si="131"/>
        <v>X</v>
      </c>
      <c r="BN128" s="68" t="str">
        <f t="shared" si="132"/>
        <v>X</v>
      </c>
      <c r="BO128" s="637" t="str">
        <f t="shared" si="133"/>
        <v>X</v>
      </c>
      <c r="BP128" s="7"/>
      <c r="BQ128" s="68" t="str">
        <f t="shared" si="134"/>
        <v>BASIC</v>
      </c>
      <c r="BR128" s="68" t="str">
        <f t="shared" si="135"/>
        <v>BASIC</v>
      </c>
      <c r="BS128" s="15"/>
      <c r="BT128" s="57" t="s">
        <v>18642</v>
      </c>
    </row>
    <row r="129" spans="1:72" s="11" customFormat="1" ht="120" x14ac:dyDescent="0.2">
      <c r="A129" s="45" t="str">
        <f t="shared" si="117"/>
        <v>YES</v>
      </c>
      <c r="B129" s="131"/>
      <c r="C129" s="742"/>
      <c r="D129" s="139" t="s">
        <v>525</v>
      </c>
      <c r="E129" s="61" t="s">
        <v>5200</v>
      </c>
      <c r="F129" s="282"/>
      <c r="G129" s="62">
        <f t="shared" si="106"/>
        <v>6</v>
      </c>
      <c r="H129" s="62" t="s">
        <v>42</v>
      </c>
      <c r="I129" s="64" t="s">
        <v>17117</v>
      </c>
      <c r="J129" s="64" t="s">
        <v>737</v>
      </c>
      <c r="K129" s="65" t="s">
        <v>1343</v>
      </c>
      <c r="L129" s="65"/>
      <c r="M129" s="65"/>
      <c r="N129" s="64" t="s">
        <v>128</v>
      </c>
      <c r="O129" s="66" t="s">
        <v>42</v>
      </c>
      <c r="P129" s="66" t="str">
        <f t="shared" si="163"/>
        <v>0..1</v>
      </c>
      <c r="Q129" s="6" t="s">
        <v>738</v>
      </c>
      <c r="R129" s="67" t="s">
        <v>739</v>
      </c>
      <c r="S129" s="66" t="s">
        <v>131</v>
      </c>
      <c r="T129" s="68" t="str">
        <f t="shared" si="118"/>
        <v>E</v>
      </c>
      <c r="U129" s="146" t="s">
        <v>42</v>
      </c>
      <c r="V129" s="66"/>
      <c r="W129" s="249"/>
      <c r="X129" s="38"/>
      <c r="Y129" s="634" t="str">
        <f t="shared" si="110"/>
        <v>-</v>
      </c>
      <c r="Z129" s="70" t="str">
        <f t="shared" ref="Z129:AE129" si="209">IF(Y129="X","X",IF($AH129=Z$4,"X","-"))</f>
        <v>-</v>
      </c>
      <c r="AA129" s="70" t="str">
        <f t="shared" si="209"/>
        <v>-</v>
      </c>
      <c r="AB129" s="70" t="str">
        <f t="shared" si="209"/>
        <v>-</v>
      </c>
      <c r="AC129" s="70" t="str">
        <f t="shared" si="209"/>
        <v>-</v>
      </c>
      <c r="AD129" s="70" t="str">
        <f t="shared" si="209"/>
        <v>X</v>
      </c>
      <c r="AE129" s="635" t="str">
        <f t="shared" si="209"/>
        <v>X</v>
      </c>
      <c r="AF129" s="38"/>
      <c r="AG129" s="70" t="s">
        <v>47</v>
      </c>
      <c r="AH129" s="70" t="s">
        <v>18617</v>
      </c>
      <c r="AI129" s="38"/>
      <c r="AJ129" s="13" t="str">
        <f t="shared" si="112"/>
        <v>/rsm:CrossIndustryInvoice/rsm:SupplyChainTradeTransaction/ram:IncludedSupplyChainTradeLineItem/ram:SpecifiedLineTradeAgreement/ram:GrossPriceProductTradePrice/ram:AppliedTradeAllowanceCharge</v>
      </c>
      <c r="AK129" s="13" t="str">
        <f t="shared" si="113"/>
        <v>/ram:ReasonCode</v>
      </c>
      <c r="AL129" s="14">
        <f>COUNTIFS(R$4:R129,AJ129)</f>
        <v>1</v>
      </c>
      <c r="AM129" s="59"/>
      <c r="AN129" s="139" t="str">
        <f t="shared" si="120"/>
        <v>SCT_LINE_TA</v>
      </c>
      <c r="AO129" s="61" t="str">
        <f t="shared" si="114"/>
        <v>BT-X-313</v>
      </c>
      <c r="AP129" s="282" t="str">
        <f t="shared" si="121"/>
        <v/>
      </c>
      <c r="AQ129" s="62">
        <f t="shared" si="115"/>
        <v>6</v>
      </c>
      <c r="AR129" s="62" t="str">
        <f t="shared" si="116"/>
        <v>0..1</v>
      </c>
      <c r="AS129" s="64" t="s">
        <v>18205</v>
      </c>
      <c r="AT129" s="64"/>
      <c r="AU129" s="65" t="s">
        <v>18206</v>
      </c>
      <c r="AV129" s="65"/>
      <c r="AW129" s="65"/>
      <c r="AX129" s="64" t="s">
        <v>128</v>
      </c>
      <c r="AY129" s="66" t="str">
        <f t="shared" si="180"/>
        <v>0..1</v>
      </c>
      <c r="AZ129" s="66" t="str">
        <f t="shared" si="184"/>
        <v>0..1</v>
      </c>
      <c r="BA129" s="6" t="str">
        <f t="shared" si="181"/>
        <v>/rsm:CrossIndustryInvoice
/rsm:SupplyChainTradeTransaction
/ram:IncludedSupplyChainTradeLineItem
/ram:SpecifiedLineTradeAgreement
/ram:GrossPriceProductTradePrice
/ram:AppliedTradeAllowanceCharge
/ram:ReasonCode</v>
      </c>
      <c r="BB129" s="67" t="str">
        <f t="shared" si="182"/>
        <v>/rsm:CrossIndustryInvoice/rsm:SupplyChainTradeTransaction/ram:IncludedSupplyChainTradeLineItem/ram:SpecifiedLineTradeAgreement/ram:GrossPriceProductTradePrice/ram:AppliedTradeAllowanceCharge/ram:ReasonCode</v>
      </c>
      <c r="BC129" s="66" t="str">
        <f t="shared" si="122"/>
        <v>C</v>
      </c>
      <c r="BD129" s="68" t="str">
        <f t="shared" si="123"/>
        <v>E</v>
      </c>
      <c r="BE129" s="146" t="str">
        <f t="shared" si="124"/>
        <v>0..1</v>
      </c>
      <c r="BF129" s="66" t="str">
        <f t="shared" si="125"/>
        <v/>
      </c>
      <c r="BG129" s="249" t="str">
        <f t="shared" si="126"/>
        <v/>
      </c>
      <c r="BH129" s="7"/>
      <c r="BI129" s="634" t="str">
        <f t="shared" si="127"/>
        <v>-</v>
      </c>
      <c r="BJ129" s="70" t="str">
        <f t="shared" si="128"/>
        <v>-</v>
      </c>
      <c r="BK129" s="70" t="str">
        <f t="shared" si="129"/>
        <v>-</v>
      </c>
      <c r="BL129" s="70" t="str">
        <f t="shared" si="130"/>
        <v>-</v>
      </c>
      <c r="BM129" s="70" t="str">
        <f t="shared" si="131"/>
        <v>-</v>
      </c>
      <c r="BN129" s="70" t="str">
        <f t="shared" si="132"/>
        <v>X</v>
      </c>
      <c r="BO129" s="635" t="str">
        <f t="shared" si="133"/>
        <v>X</v>
      </c>
      <c r="BP129" s="7"/>
      <c r="BQ129" s="70" t="str">
        <f t="shared" si="134"/>
        <v>EXTENDED</v>
      </c>
      <c r="BR129" s="122" t="str">
        <f t="shared" si="135"/>
        <v>EXTENDED-B2B-FR</v>
      </c>
      <c r="BS129" s="15"/>
      <c r="BT129" s="57" t="s">
        <v>18642</v>
      </c>
    </row>
    <row r="130" spans="1:72" s="11" customFormat="1" ht="120" x14ac:dyDescent="0.2">
      <c r="A130" s="45" t="str">
        <f t="shared" si="117"/>
        <v>YES</v>
      </c>
      <c r="B130" s="45"/>
      <c r="C130" s="45"/>
      <c r="D130" s="139" t="s">
        <v>525</v>
      </c>
      <c r="E130" s="61" t="s">
        <v>5201</v>
      </c>
      <c r="F130" s="282"/>
      <c r="G130" s="62">
        <f t="shared" si="106"/>
        <v>6</v>
      </c>
      <c r="H130" s="62" t="s">
        <v>42</v>
      </c>
      <c r="I130" s="64" t="s">
        <v>17118</v>
      </c>
      <c r="J130" s="64" t="s">
        <v>17119</v>
      </c>
      <c r="K130" s="65"/>
      <c r="L130" s="65"/>
      <c r="M130" s="65"/>
      <c r="N130" s="64" t="s">
        <v>70</v>
      </c>
      <c r="O130" s="66" t="s">
        <v>42</v>
      </c>
      <c r="P130" s="66" t="str">
        <f t="shared" si="163"/>
        <v>0..1</v>
      </c>
      <c r="Q130" s="6" t="s">
        <v>742</v>
      </c>
      <c r="R130" s="67" t="s">
        <v>743</v>
      </c>
      <c r="S130" s="66" t="s">
        <v>73</v>
      </c>
      <c r="T130" s="68" t="str">
        <f t="shared" si="118"/>
        <v>E</v>
      </c>
      <c r="U130" s="62" t="s">
        <v>42</v>
      </c>
      <c r="V130" s="66"/>
      <c r="W130" s="249"/>
      <c r="X130" s="38"/>
      <c r="Y130" s="634" t="str">
        <f t="shared" si="110"/>
        <v>-</v>
      </c>
      <c r="Z130" s="70" t="str">
        <f t="shared" ref="Z130:AE130" si="210">IF(Y130="X","X",IF($AH130=Z$4,"X","-"))</f>
        <v>-</v>
      </c>
      <c r="AA130" s="70" t="str">
        <f t="shared" si="210"/>
        <v>-</v>
      </c>
      <c r="AB130" s="70" t="str">
        <f t="shared" si="210"/>
        <v>-</v>
      </c>
      <c r="AC130" s="70" t="str">
        <f t="shared" si="210"/>
        <v>-</v>
      </c>
      <c r="AD130" s="70" t="str">
        <f t="shared" si="210"/>
        <v>X</v>
      </c>
      <c r="AE130" s="635" t="str">
        <f t="shared" si="210"/>
        <v>X</v>
      </c>
      <c r="AF130" s="38"/>
      <c r="AG130" s="70" t="s">
        <v>47</v>
      </c>
      <c r="AH130" s="70" t="s">
        <v>18617</v>
      </c>
      <c r="AI130" s="38"/>
      <c r="AJ130" s="13" t="str">
        <f t="shared" si="112"/>
        <v>/rsm:CrossIndustryInvoice/rsm:SupplyChainTradeTransaction/ram:IncludedSupplyChainTradeLineItem/ram:SpecifiedLineTradeAgreement/ram:GrossPriceProductTradePrice/ram:AppliedTradeAllowanceCharge</v>
      </c>
      <c r="AK130" s="13" t="str">
        <f t="shared" si="113"/>
        <v>/ram:Reason</v>
      </c>
      <c r="AL130" s="14">
        <f>COUNTIFS(R$4:R130,AJ130)</f>
        <v>1</v>
      </c>
      <c r="AM130" s="59"/>
      <c r="AN130" s="139" t="str">
        <f t="shared" si="120"/>
        <v>SCT_LINE_TA</v>
      </c>
      <c r="AO130" s="61" t="str">
        <f t="shared" si="114"/>
        <v>BT-X-36</v>
      </c>
      <c r="AP130" s="282" t="str">
        <f t="shared" si="121"/>
        <v/>
      </c>
      <c r="AQ130" s="62">
        <f t="shared" si="115"/>
        <v>6</v>
      </c>
      <c r="AR130" s="62" t="str">
        <f t="shared" si="116"/>
        <v>0..1</v>
      </c>
      <c r="AS130" s="64" t="s">
        <v>18207</v>
      </c>
      <c r="AT130" s="64"/>
      <c r="AU130" s="65"/>
      <c r="AV130" s="65"/>
      <c r="AW130" s="65"/>
      <c r="AX130" s="64"/>
      <c r="AY130" s="66" t="str">
        <f t="shared" si="180"/>
        <v>0..1</v>
      </c>
      <c r="AZ130" s="66" t="str">
        <f t="shared" si="184"/>
        <v>0..1</v>
      </c>
      <c r="BA130" s="6" t="str">
        <f t="shared" si="181"/>
        <v>/rsm:CrossIndustryInvoice
/rsm:SupplyChainTradeTransaction
/ram:IncludedSupplyChainTradeLineItem
/ram:SpecifiedLineTradeAgreement
/ram:GrossPriceProductTradePrice
/ram:AppliedTradeAllowanceCharge
/ram:Reason</v>
      </c>
      <c r="BB130" s="67" t="str">
        <f t="shared" si="182"/>
        <v>/rsm:CrossIndustryInvoice/rsm:SupplyChainTradeTransaction/ram:IncludedSupplyChainTradeLineItem/ram:SpecifiedLineTradeAgreement/ram:GrossPriceProductTradePrice/ram:AppliedTradeAllowanceCharge/ram:Reason</v>
      </c>
      <c r="BC130" s="66" t="str">
        <f t="shared" si="122"/>
        <v>T</v>
      </c>
      <c r="BD130" s="68" t="str">
        <f t="shared" si="123"/>
        <v>E</v>
      </c>
      <c r="BE130" s="62" t="str">
        <f t="shared" si="124"/>
        <v>0..1</v>
      </c>
      <c r="BF130" s="66" t="str">
        <f t="shared" si="125"/>
        <v/>
      </c>
      <c r="BG130" s="249" t="str">
        <f t="shared" si="126"/>
        <v/>
      </c>
      <c r="BH130" s="7"/>
      <c r="BI130" s="634" t="str">
        <f t="shared" si="127"/>
        <v>-</v>
      </c>
      <c r="BJ130" s="70" t="str">
        <f t="shared" si="128"/>
        <v>-</v>
      </c>
      <c r="BK130" s="70" t="str">
        <f t="shared" si="129"/>
        <v>-</v>
      </c>
      <c r="BL130" s="70" t="str">
        <f t="shared" si="130"/>
        <v>-</v>
      </c>
      <c r="BM130" s="70" t="str">
        <f t="shared" si="131"/>
        <v>-</v>
      </c>
      <c r="BN130" s="70" t="str">
        <f t="shared" si="132"/>
        <v>X</v>
      </c>
      <c r="BO130" s="635" t="str">
        <f t="shared" si="133"/>
        <v>X</v>
      </c>
      <c r="BP130" s="7"/>
      <c r="BQ130" s="70" t="str">
        <f t="shared" si="134"/>
        <v>EXTENDED</v>
      </c>
      <c r="BR130" s="122" t="str">
        <f t="shared" si="135"/>
        <v>EXTENDED-B2B-FR</v>
      </c>
      <c r="BS130" s="15"/>
      <c r="BT130" s="57" t="s">
        <v>18642</v>
      </c>
    </row>
    <row r="131" spans="1:72" s="11" customFormat="1" ht="105" x14ac:dyDescent="0.2">
      <c r="A131" s="45" t="str">
        <f t="shared" si="117"/>
        <v>NO</v>
      </c>
      <c r="B131" s="131"/>
      <c r="C131" s="342" t="s">
        <v>20959</v>
      </c>
      <c r="D131" s="149" t="s">
        <v>525</v>
      </c>
      <c r="E131" s="61" t="s">
        <v>20956</v>
      </c>
      <c r="F131" s="282"/>
      <c r="G131" s="146">
        <f t="shared" si="106"/>
        <v>5</v>
      </c>
      <c r="H131" s="146" t="s">
        <v>42</v>
      </c>
      <c r="I131" s="74" t="s">
        <v>745</v>
      </c>
      <c r="J131" s="64"/>
      <c r="K131" s="65"/>
      <c r="L131" s="65"/>
      <c r="M131" s="65"/>
      <c r="N131" s="64"/>
      <c r="O131" s="124" t="s">
        <v>62</v>
      </c>
      <c r="P131" s="66" t="s">
        <v>62</v>
      </c>
      <c r="Q131" s="157" t="s">
        <v>703</v>
      </c>
      <c r="R131" s="158" t="s">
        <v>704</v>
      </c>
      <c r="S131" s="66"/>
      <c r="T131" s="68" t="str">
        <f t="shared" si="118"/>
        <v/>
      </c>
      <c r="U131" s="146" t="s">
        <v>62</v>
      </c>
      <c r="V131" s="66"/>
      <c r="W131" s="249"/>
      <c r="X131" s="38"/>
      <c r="Y131" s="634" t="str">
        <f t="shared" si="110"/>
        <v>-</v>
      </c>
      <c r="Z131" s="70" t="str">
        <f t="shared" ref="Z131:AE131" si="211">IF(Y131="X","X",IF($AH131=Z$4,"X","-"))</f>
        <v>-</v>
      </c>
      <c r="AA131" s="70" t="str">
        <f t="shared" si="211"/>
        <v>-</v>
      </c>
      <c r="AB131" s="70" t="str">
        <f t="shared" si="211"/>
        <v>-</v>
      </c>
      <c r="AC131" s="70" t="str">
        <f t="shared" si="211"/>
        <v>-</v>
      </c>
      <c r="AD131" s="70" t="str">
        <f t="shared" si="211"/>
        <v>X</v>
      </c>
      <c r="AE131" s="635" t="str">
        <f t="shared" si="211"/>
        <v>X</v>
      </c>
      <c r="AF131" s="38"/>
      <c r="AG131" s="70" t="s">
        <v>47</v>
      </c>
      <c r="AH131" s="70" t="s">
        <v>18617</v>
      </c>
      <c r="AI131" s="38"/>
      <c r="AJ131" s="13" t="str">
        <f t="shared" si="112"/>
        <v>/rsm:CrossIndustryInvoice/rsm:SupplyChainTradeTransaction/ram:IncludedSupplyChainTradeLineItem/ram:SpecifiedLineTradeAgreement/ram:GrossPriceProductTradePrice</v>
      </c>
      <c r="AK131" s="13" t="str">
        <f t="shared" si="113"/>
        <v>/ram:AppliedTradeAllowanceCharge</v>
      </c>
      <c r="AL131" s="14">
        <f>COUNTIFS(R$4:R131,AJ131)</f>
        <v>1</v>
      </c>
      <c r="AM131" s="59"/>
      <c r="AN131" s="149" t="str">
        <f t="shared" si="120"/>
        <v>SCT_LINE_TA</v>
      </c>
      <c r="AO131" s="61" t="str">
        <f t="shared" si="114"/>
        <v>BT-X-302-00</v>
      </c>
      <c r="AP131" s="282" t="str">
        <f t="shared" si="121"/>
        <v/>
      </c>
      <c r="AQ131" s="146">
        <f t="shared" si="115"/>
        <v>5</v>
      </c>
      <c r="AR131" s="146" t="str">
        <f t="shared" si="116"/>
        <v>0..1</v>
      </c>
      <c r="AS131" s="74" t="s">
        <v>746</v>
      </c>
      <c r="AT131" s="64"/>
      <c r="AU131" s="65"/>
      <c r="AV131" s="65"/>
      <c r="AW131" s="65" t="s">
        <v>35</v>
      </c>
      <c r="AX131" s="64"/>
      <c r="AY131" s="66" t="str">
        <f t="shared" si="180"/>
        <v>0..n</v>
      </c>
      <c r="AZ131" s="66" t="str">
        <f t="shared" si="184"/>
        <v>0..n</v>
      </c>
      <c r="BA131" s="157" t="str">
        <f t="shared" si="181"/>
        <v>/rsm:CrossIndustryInvoice
/rsm:SupplyChainTradeTransaction
/ram:IncludedSupplyChainTradeLineItem
/ram:SpecifiedLineTradeAgreement
/ram:GrossPriceProductTradePrice
/ram:AppliedTradeAllowanceCharge</v>
      </c>
      <c r="BB131" s="158" t="str">
        <f t="shared" si="182"/>
        <v>/rsm:CrossIndustryInvoice/rsm:SupplyChainTradeTransaction/ram:IncludedSupplyChainTradeLineItem/ram:SpecifiedLineTradeAgreement/ram:GrossPriceProductTradePrice/ram:AppliedTradeAllowanceCharge</v>
      </c>
      <c r="BC131" s="66" t="str">
        <f t="shared" si="122"/>
        <v/>
      </c>
      <c r="BD131" s="68" t="str">
        <f t="shared" si="123"/>
        <v/>
      </c>
      <c r="BE131" s="146" t="str">
        <f t="shared" si="124"/>
        <v>0..n</v>
      </c>
      <c r="BF131" s="66" t="str">
        <f t="shared" si="125"/>
        <v/>
      </c>
      <c r="BG131" s="249" t="str">
        <f t="shared" si="126"/>
        <v/>
      </c>
      <c r="BH131" s="7"/>
      <c r="BI131" s="634" t="str">
        <f t="shared" si="127"/>
        <v>-</v>
      </c>
      <c r="BJ131" s="70" t="str">
        <f t="shared" si="128"/>
        <v>-</v>
      </c>
      <c r="BK131" s="70" t="str">
        <f t="shared" si="129"/>
        <v>-</v>
      </c>
      <c r="BL131" s="70" t="str">
        <f t="shared" si="130"/>
        <v>-</v>
      </c>
      <c r="BM131" s="70" t="str">
        <f t="shared" si="131"/>
        <v>-</v>
      </c>
      <c r="BN131" s="70" t="str">
        <f t="shared" si="132"/>
        <v>X</v>
      </c>
      <c r="BO131" s="635" t="str">
        <f t="shared" si="133"/>
        <v>X</v>
      </c>
      <c r="BP131" s="7"/>
      <c r="BQ131" s="70" t="str">
        <f t="shared" si="134"/>
        <v>EXTENDED</v>
      </c>
      <c r="BR131" s="122" t="str">
        <f t="shared" si="135"/>
        <v>EXTENDED-B2B-FR</v>
      </c>
      <c r="BS131" s="15"/>
      <c r="BT131" s="57" t="s">
        <v>18642</v>
      </c>
    </row>
    <row r="132" spans="1:72" s="11" customFormat="1" ht="120" x14ac:dyDescent="0.2">
      <c r="A132" s="45" t="str">
        <f t="shared" si="117"/>
        <v>NO</v>
      </c>
      <c r="B132" s="131"/>
      <c r="C132" s="342" t="s">
        <v>20959</v>
      </c>
      <c r="D132" s="149" t="s">
        <v>525</v>
      </c>
      <c r="E132" s="61" t="s">
        <v>20957</v>
      </c>
      <c r="F132" s="282"/>
      <c r="G132" s="146">
        <f t="shared" si="106"/>
        <v>6</v>
      </c>
      <c r="H132" s="146" t="s">
        <v>32</v>
      </c>
      <c r="I132" s="74" t="s">
        <v>747</v>
      </c>
      <c r="J132" s="64"/>
      <c r="K132" s="65"/>
      <c r="L132" s="65"/>
      <c r="M132" s="65"/>
      <c r="N132" s="64"/>
      <c r="O132" s="66" t="s">
        <v>32</v>
      </c>
      <c r="P132" s="66" t="str">
        <f t="shared" ref="P132:P138" si="212">O132</f>
        <v>1..1</v>
      </c>
      <c r="Q132" s="157" t="s">
        <v>708</v>
      </c>
      <c r="R132" s="158" t="s">
        <v>709</v>
      </c>
      <c r="S132" s="66"/>
      <c r="T132" s="68" t="str">
        <f t="shared" si="118"/>
        <v/>
      </c>
      <c r="U132" s="146" t="s">
        <v>42</v>
      </c>
      <c r="V132" s="66"/>
      <c r="W132" s="249"/>
      <c r="X132" s="38"/>
      <c r="Y132" s="634" t="str">
        <f t="shared" si="110"/>
        <v>-</v>
      </c>
      <c r="Z132" s="70" t="str">
        <f t="shared" ref="Z132:AE132" si="213">IF(Y132="X","X",IF($AH132=Z$4,"X","-"))</f>
        <v>-</v>
      </c>
      <c r="AA132" s="70" t="str">
        <f t="shared" si="213"/>
        <v>-</v>
      </c>
      <c r="AB132" s="70" t="str">
        <f t="shared" si="213"/>
        <v>-</v>
      </c>
      <c r="AC132" s="70" t="str">
        <f t="shared" si="213"/>
        <v>-</v>
      </c>
      <c r="AD132" s="70" t="str">
        <f t="shared" si="213"/>
        <v>X</v>
      </c>
      <c r="AE132" s="635" t="str">
        <f t="shared" si="213"/>
        <v>X</v>
      </c>
      <c r="AF132" s="38"/>
      <c r="AG132" s="70" t="s">
        <v>47</v>
      </c>
      <c r="AH132" s="70" t="s">
        <v>18617</v>
      </c>
      <c r="AI132" s="38"/>
      <c r="AJ132" s="13" t="str">
        <f t="shared" si="112"/>
        <v>/rsm:CrossIndustryInvoice/rsm:SupplyChainTradeTransaction/ram:IncludedSupplyChainTradeLineItem/ram:SpecifiedLineTradeAgreement/ram:GrossPriceProductTradePrice/ram:AppliedTradeAllowanceCharge</v>
      </c>
      <c r="AK132" s="13" t="str">
        <f t="shared" si="113"/>
        <v>/ram:ChargeIndicator</v>
      </c>
      <c r="AL132" s="14">
        <f>COUNTIFS(R$4:R132,AJ132)</f>
        <v>2</v>
      </c>
      <c r="AM132" s="59"/>
      <c r="AN132" s="149" t="str">
        <f t="shared" si="120"/>
        <v>SCT_LINE_TA</v>
      </c>
      <c r="AO132" s="61" t="str">
        <f t="shared" si="114"/>
        <v>BT-X-302-01</v>
      </c>
      <c r="AP132" s="282" t="str">
        <f t="shared" si="121"/>
        <v/>
      </c>
      <c r="AQ132" s="146">
        <f t="shared" si="115"/>
        <v>6</v>
      </c>
      <c r="AR132" s="146" t="str">
        <f t="shared" si="116"/>
        <v>1..1</v>
      </c>
      <c r="AS132" s="74" t="s">
        <v>748</v>
      </c>
      <c r="AT132" s="64"/>
      <c r="AU132" s="65"/>
      <c r="AV132" s="65"/>
      <c r="AW132" s="65" t="s">
        <v>35</v>
      </c>
      <c r="AX132" s="64"/>
      <c r="AY132" s="66" t="str">
        <f t="shared" si="180"/>
        <v>1..1</v>
      </c>
      <c r="AZ132" s="66" t="str">
        <f t="shared" si="184"/>
        <v>1..1</v>
      </c>
      <c r="BA132" s="157" t="str">
        <f t="shared" si="181"/>
        <v>/rsm:CrossIndustryInvoice
/rsm:SupplyChainTradeTransaction
/ram:IncludedSupplyChainTradeLineItem
/ram:SpecifiedLineTradeAgreement
/ram:GrossPriceProductTradePrice
/ram:AppliedTradeAllowanceCharge
/ram:ChargeIndicator</v>
      </c>
      <c r="BB132" s="158" t="str">
        <f t="shared" si="182"/>
        <v>/rsm:CrossIndustryInvoice/rsm:SupplyChainTradeTransaction/ram:IncludedSupplyChainTradeLineItem/ram:SpecifiedLineTradeAgreement/ram:GrossPriceProductTradePrice/ram:AppliedTradeAllowanceCharge/ram:ChargeIndicator</v>
      </c>
      <c r="BC132" s="66" t="str">
        <f t="shared" si="122"/>
        <v/>
      </c>
      <c r="BD132" s="68" t="str">
        <f t="shared" si="123"/>
        <v/>
      </c>
      <c r="BE132" s="146" t="str">
        <f t="shared" si="124"/>
        <v>0..1</v>
      </c>
      <c r="BF132" s="66" t="str">
        <f t="shared" si="125"/>
        <v/>
      </c>
      <c r="BG132" s="249" t="str">
        <f t="shared" si="126"/>
        <v/>
      </c>
      <c r="BH132" s="7"/>
      <c r="BI132" s="634" t="str">
        <f t="shared" si="127"/>
        <v>-</v>
      </c>
      <c r="BJ132" s="70" t="str">
        <f t="shared" si="128"/>
        <v>-</v>
      </c>
      <c r="BK132" s="70" t="str">
        <f t="shared" si="129"/>
        <v>-</v>
      </c>
      <c r="BL132" s="70" t="str">
        <f t="shared" si="130"/>
        <v>-</v>
      </c>
      <c r="BM132" s="70" t="str">
        <f t="shared" si="131"/>
        <v>-</v>
      </c>
      <c r="BN132" s="70" t="str">
        <f t="shared" si="132"/>
        <v>X</v>
      </c>
      <c r="BO132" s="635" t="str">
        <f t="shared" si="133"/>
        <v>X</v>
      </c>
      <c r="BP132" s="7"/>
      <c r="BQ132" s="70" t="str">
        <f t="shared" si="134"/>
        <v>EXTENDED</v>
      </c>
      <c r="BR132" s="122" t="str">
        <f t="shared" si="135"/>
        <v>EXTENDED-B2B-FR</v>
      </c>
      <c r="BS132" s="15"/>
      <c r="BT132" s="57" t="s">
        <v>18642</v>
      </c>
    </row>
    <row r="133" spans="1:72" s="11" customFormat="1" ht="135" x14ac:dyDescent="0.2">
      <c r="A133" s="45" t="str">
        <f t="shared" si="117"/>
        <v>NO</v>
      </c>
      <c r="B133" s="131"/>
      <c r="C133" s="342" t="s">
        <v>20959</v>
      </c>
      <c r="D133" s="149" t="s">
        <v>525</v>
      </c>
      <c r="E133" s="61" t="s">
        <v>20958</v>
      </c>
      <c r="F133" s="282"/>
      <c r="G133" s="146">
        <f t="shared" si="106"/>
        <v>7</v>
      </c>
      <c r="H133" s="146" t="s">
        <v>32</v>
      </c>
      <c r="I133" s="74" t="s">
        <v>749</v>
      </c>
      <c r="J133" s="64"/>
      <c r="K133" s="65" t="s">
        <v>17120</v>
      </c>
      <c r="L133" s="65"/>
      <c r="M133" s="65" t="s">
        <v>750</v>
      </c>
      <c r="N133" s="64" t="s">
        <v>50</v>
      </c>
      <c r="O133" s="66" t="s">
        <v>32</v>
      </c>
      <c r="P133" s="66" t="str">
        <f t="shared" si="212"/>
        <v>1..1</v>
      </c>
      <c r="Q133" s="157" t="s">
        <v>714</v>
      </c>
      <c r="R133" s="158" t="s">
        <v>715</v>
      </c>
      <c r="S133" s="66" t="s">
        <v>10319</v>
      </c>
      <c r="T133" s="68" t="str">
        <f t="shared" si="118"/>
        <v/>
      </c>
      <c r="U133" s="146" t="s">
        <v>32</v>
      </c>
      <c r="V133" s="66"/>
      <c r="W133" s="249"/>
      <c r="X133" s="38"/>
      <c r="Y133" s="634" t="str">
        <f t="shared" ref="Y133:Y196" si="214">IF(AH133=Y$4,"X","-")</f>
        <v>-</v>
      </c>
      <c r="Z133" s="70" t="str">
        <f t="shared" ref="Z133:AE133" si="215">IF(Y133="X","X",IF($AH133=Z$4,"X","-"))</f>
        <v>-</v>
      </c>
      <c r="AA133" s="70" t="str">
        <f t="shared" si="215"/>
        <v>-</v>
      </c>
      <c r="AB133" s="70" t="str">
        <f t="shared" si="215"/>
        <v>-</v>
      </c>
      <c r="AC133" s="70" t="str">
        <f t="shared" si="215"/>
        <v>-</v>
      </c>
      <c r="AD133" s="70" t="str">
        <f t="shared" si="215"/>
        <v>X</v>
      </c>
      <c r="AE133" s="635" t="str">
        <f t="shared" si="215"/>
        <v>X</v>
      </c>
      <c r="AF133" s="38"/>
      <c r="AG133" s="70" t="s">
        <v>47</v>
      </c>
      <c r="AH133" s="70" t="s">
        <v>18617</v>
      </c>
      <c r="AI133" s="38"/>
      <c r="AJ133" s="13" t="str">
        <f t="shared" ref="AJ133:AJ194" si="216">IF(ISERROR(FIND("/",R133)),R133,LEFT(R133,FIND(CHAR(1),SUBSTITUTE(R133,"/",CHAR(1),LEN(R133)-LEN(SUBSTITUTE(R133,"/",""))))-1))</f>
        <v>/rsm:CrossIndustryInvoice/rsm:SupplyChainTradeTransaction/ram:IncludedSupplyChainTradeLineItem/ram:SpecifiedLineTradeAgreement/ram:GrossPriceProductTradePrice/ram:AppliedTradeAllowanceCharge/ram:ChargeIndicator</v>
      </c>
      <c r="AK133" s="13" t="str">
        <f t="shared" ref="AK133:AK194" si="217">IF(ISERROR(FIND("/",R133)),R133,MID(R133, FIND(CHAR(1),SUBSTITUTE(R133,"/",CHAR(1), LEN(R133)-LEN(SUBSTITUTE(R133,"/","")))), LEN(R133)))</f>
        <v>/udt:Indicator</v>
      </c>
      <c r="AL133" s="14">
        <f>COUNTIFS(R$4:R133,AJ133)</f>
        <v>2</v>
      </c>
      <c r="AM133" s="59"/>
      <c r="AN133" s="149" t="str">
        <f t="shared" si="120"/>
        <v>SCT_LINE_TA</v>
      </c>
      <c r="AO133" s="61" t="str">
        <f t="shared" ref="AO133:AO194" si="218">E133</f>
        <v>BT-X-302-02</v>
      </c>
      <c r="AP133" s="282" t="str">
        <f t="shared" si="121"/>
        <v/>
      </c>
      <c r="AQ133" s="146">
        <f t="shared" si="115"/>
        <v>7</v>
      </c>
      <c r="AR133" s="146" t="str">
        <f t="shared" ref="AR133:AR194" si="219">H133</f>
        <v>1..1</v>
      </c>
      <c r="AS133" s="74" t="s">
        <v>751</v>
      </c>
      <c r="AT133" s="64"/>
      <c r="AU133" s="65"/>
      <c r="AV133" s="65"/>
      <c r="AW133" s="65" t="s">
        <v>717</v>
      </c>
      <c r="AX133" s="64" t="s">
        <v>18319</v>
      </c>
      <c r="AY133" s="66" t="str">
        <f t="shared" si="180"/>
        <v>1..1</v>
      </c>
      <c r="AZ133" s="66" t="str">
        <f t="shared" si="184"/>
        <v>1..1</v>
      </c>
      <c r="BA133" s="157" t="str">
        <f t="shared" si="181"/>
        <v>/rsm:CrossIndustryInvoice
/rsm:SupplyChainTradeTransaction
/ram:IncludedSupplyChainTradeLineItem
/ram:SpecifiedLineTradeAgreement
/ram:GrossPriceProductTradePrice
/ram:AppliedTradeAllowanceCharge
/ram:ChargeIndicator
/udt:Indicator</v>
      </c>
      <c r="BB133" s="158" t="str">
        <f t="shared" si="182"/>
        <v>/rsm:CrossIndustryInvoice/rsm:SupplyChainTradeTransaction/ram:IncludedSupplyChainTradeLineItem/ram:SpecifiedLineTradeAgreement/ram:GrossPriceProductTradePrice/ram:AppliedTradeAllowanceCharge/ram:ChargeIndicator/udt:Indicator</v>
      </c>
      <c r="BC133" s="66" t="str">
        <f t="shared" si="122"/>
        <v>XI</v>
      </c>
      <c r="BD133" s="68" t="str">
        <f t="shared" si="123"/>
        <v/>
      </c>
      <c r="BE133" s="146" t="str">
        <f t="shared" si="124"/>
        <v>1..1</v>
      </c>
      <c r="BF133" s="66" t="str">
        <f t="shared" si="125"/>
        <v/>
      </c>
      <c r="BG133" s="249" t="str">
        <f t="shared" si="126"/>
        <v/>
      </c>
      <c r="BH133" s="7"/>
      <c r="BI133" s="634" t="str">
        <f t="shared" si="127"/>
        <v>-</v>
      </c>
      <c r="BJ133" s="70" t="str">
        <f t="shared" si="128"/>
        <v>-</v>
      </c>
      <c r="BK133" s="70" t="str">
        <f t="shared" si="129"/>
        <v>-</v>
      </c>
      <c r="BL133" s="70" t="str">
        <f t="shared" si="130"/>
        <v>-</v>
      </c>
      <c r="BM133" s="70" t="str">
        <f t="shared" si="131"/>
        <v>-</v>
      </c>
      <c r="BN133" s="70" t="str">
        <f t="shared" si="132"/>
        <v>X</v>
      </c>
      <c r="BO133" s="635" t="str">
        <f t="shared" si="133"/>
        <v>X</v>
      </c>
      <c r="BP133" s="7"/>
      <c r="BQ133" s="70" t="str">
        <f t="shared" si="134"/>
        <v>EXTENDED</v>
      </c>
      <c r="BR133" s="122" t="str">
        <f t="shared" si="135"/>
        <v>EXTENDED-B2B-FR</v>
      </c>
      <c r="BS133" s="15"/>
      <c r="BT133" s="57" t="s">
        <v>18642</v>
      </c>
    </row>
    <row r="134" spans="1:72" s="11" customFormat="1" ht="120" x14ac:dyDescent="0.2">
      <c r="A134" s="45" t="str">
        <f t="shared" ref="A134:A197" si="220">IF(OR(T134="E",T134="A"),"YES","NO")</f>
        <v>YES</v>
      </c>
      <c r="B134" s="131"/>
      <c r="C134" s="742"/>
      <c r="D134" s="139" t="s">
        <v>525</v>
      </c>
      <c r="E134" s="61" t="s">
        <v>5084</v>
      </c>
      <c r="F134" s="282"/>
      <c r="G134" s="62">
        <f t="shared" si="106"/>
        <v>6</v>
      </c>
      <c r="H134" s="62" t="s">
        <v>42</v>
      </c>
      <c r="I134" s="64" t="s">
        <v>17121</v>
      </c>
      <c r="J134" s="64" t="s">
        <v>752</v>
      </c>
      <c r="K134" s="65"/>
      <c r="L134" s="65"/>
      <c r="M134" s="65"/>
      <c r="N134" s="64" t="s">
        <v>1230</v>
      </c>
      <c r="O134" s="66" t="s">
        <v>42</v>
      </c>
      <c r="P134" s="66" t="str">
        <f t="shared" si="212"/>
        <v>0..1</v>
      </c>
      <c r="Q134" s="157" t="s">
        <v>720</v>
      </c>
      <c r="R134" s="158" t="s">
        <v>721</v>
      </c>
      <c r="S134" s="66" t="s">
        <v>722</v>
      </c>
      <c r="T134" s="68" t="str">
        <f t="shared" ref="T134:T195" si="221">IF($E134="","",IF(ISERROR(SEARCH("@",$R134)),IF(LEFT($E134,4)="BG-X","EG",IF(LEFT($E134,2)="BG","G",IF(LEFT($E134,4)="BT-X",IF(LEN($E134)-LEN(SUBSTITUTE($E134,"-",))&gt;2,"","E"),IF(LEN($E134)-LEN(SUBSTITUTE($E134,"-",))&gt;1,"","E")))),"A"))</f>
        <v>E</v>
      </c>
      <c r="U134" s="146" t="s">
        <v>42</v>
      </c>
      <c r="V134" s="66"/>
      <c r="W134" s="249"/>
      <c r="X134" s="38"/>
      <c r="Y134" s="634" t="str">
        <f t="shared" si="214"/>
        <v>-</v>
      </c>
      <c r="Z134" s="70" t="str">
        <f t="shared" ref="Z134:AE134" si="222">IF(Y134="X","X",IF($AH134=Z$4,"X","-"))</f>
        <v>-</v>
      </c>
      <c r="AA134" s="70" t="str">
        <f t="shared" si="222"/>
        <v>-</v>
      </c>
      <c r="AB134" s="70" t="str">
        <f t="shared" si="222"/>
        <v>-</v>
      </c>
      <c r="AC134" s="70" t="str">
        <f t="shared" si="222"/>
        <v>-</v>
      </c>
      <c r="AD134" s="70" t="str">
        <f t="shared" si="222"/>
        <v>-</v>
      </c>
      <c r="AE134" s="635" t="str">
        <f t="shared" si="222"/>
        <v>X</v>
      </c>
      <c r="AF134" s="38"/>
      <c r="AG134" s="70" t="s">
        <v>47</v>
      </c>
      <c r="AH134" s="70" t="s">
        <v>47</v>
      </c>
      <c r="AI134" s="38"/>
      <c r="AJ134" s="13" t="str">
        <f t="shared" si="216"/>
        <v>/rsm:CrossIndustryInvoice/rsm:SupplyChainTradeTransaction/ram:IncludedSupplyChainTradeLineItem/ram:SpecifiedLineTradeAgreement/ram:GrossPriceProductTradePrice/ram:AppliedTradeAllowanceCharge</v>
      </c>
      <c r="AK134" s="13" t="str">
        <f t="shared" si="217"/>
        <v>/ram:CalculationPercent</v>
      </c>
      <c r="AL134" s="14">
        <f>COUNTIFS(R$4:R134,AJ134)</f>
        <v>2</v>
      </c>
      <c r="AM134" s="59"/>
      <c r="AN134" s="139" t="str">
        <f t="shared" ref="AN134:AN197" si="223">D134</f>
        <v>SCT_LINE_TA</v>
      </c>
      <c r="AO134" s="61" t="str">
        <f t="shared" si="218"/>
        <v>BT-X-300</v>
      </c>
      <c r="AP134" s="282" t="str">
        <f t="shared" ref="AP134:AP197" si="224">IF(F134="","",F134)</f>
        <v/>
      </c>
      <c r="AQ134" s="62">
        <f t="shared" si="115"/>
        <v>6</v>
      </c>
      <c r="AR134" s="62" t="str">
        <f t="shared" si="219"/>
        <v>0..1</v>
      </c>
      <c r="AS134" s="64" t="s">
        <v>18208</v>
      </c>
      <c r="AT134" s="64"/>
      <c r="AU134" s="65"/>
      <c r="AV134" s="65"/>
      <c r="AW134" s="65"/>
      <c r="AX134" s="64"/>
      <c r="AY134" s="66" t="str">
        <f t="shared" si="180"/>
        <v>0..1</v>
      </c>
      <c r="AZ134" s="66" t="str">
        <f t="shared" si="184"/>
        <v>0..1</v>
      </c>
      <c r="BA134" s="157" t="str">
        <f t="shared" si="181"/>
        <v>/rsm:CrossIndustryInvoice
/rsm:SupplyChainTradeTransaction
/ram:IncludedSupplyChainTradeLineItem
/ram:SpecifiedLineTradeAgreement
/ram:GrossPriceProductTradePrice
/ram:AppliedTradeAllowanceCharge
/ram:CalculationPercent</v>
      </c>
      <c r="BB134" s="158" t="str">
        <f t="shared" si="182"/>
        <v>/rsm:CrossIndustryInvoice/rsm:SupplyChainTradeTransaction/ram:IncludedSupplyChainTradeLineItem/ram:SpecifiedLineTradeAgreement/ram:GrossPriceProductTradePrice/ram:AppliedTradeAllowanceCharge/ram:CalculationPercent</v>
      </c>
      <c r="BC134" s="66" t="str">
        <f t="shared" ref="BC134:BC197" si="225">IF(S134="","",S134)</f>
        <v>P</v>
      </c>
      <c r="BD134" s="68" t="str">
        <f t="shared" ref="BD134:BD197" si="226">IF(T134="","",T134)</f>
        <v>E</v>
      </c>
      <c r="BE134" s="146" t="str">
        <f t="shared" ref="BE134:BE197" si="227">IF(U134="","",U134)</f>
        <v>0..1</v>
      </c>
      <c r="BF134" s="66" t="str">
        <f t="shared" ref="BF134:BF197" si="228">IF(V134="","",V134)</f>
        <v/>
      </c>
      <c r="BG134" s="249" t="str">
        <f t="shared" ref="BG134:BG197" si="229">IF(W134="","",W134)</f>
        <v/>
      </c>
      <c r="BH134" s="7"/>
      <c r="BI134" s="634" t="str">
        <f t="shared" ref="BI134:BI197" si="230">Y134</f>
        <v>-</v>
      </c>
      <c r="BJ134" s="70" t="str">
        <f t="shared" ref="BJ134:BJ197" si="231">Z134</f>
        <v>-</v>
      </c>
      <c r="BK134" s="70" t="str">
        <f t="shared" ref="BK134:BK197" si="232">AA134</f>
        <v>-</v>
      </c>
      <c r="BL134" s="70" t="str">
        <f t="shared" ref="BL134:BL197" si="233">AB134</f>
        <v>-</v>
      </c>
      <c r="BM134" s="70" t="str">
        <f t="shared" ref="BM134:BM197" si="234">AC134</f>
        <v>-</v>
      </c>
      <c r="BN134" s="70" t="str">
        <f t="shared" ref="BN134:BN197" si="235">AD134</f>
        <v>-</v>
      </c>
      <c r="BO134" s="635" t="str">
        <f t="shared" ref="BO134:BO197" si="236">AE134</f>
        <v>X</v>
      </c>
      <c r="BP134" s="7"/>
      <c r="BQ134" s="70" t="str">
        <f t="shared" ref="BQ134:BQ197" si="237">AG134</f>
        <v>EXTENDED</v>
      </c>
      <c r="BR134" s="70" t="str">
        <f t="shared" ref="BR134:BR197" si="238">AH134</f>
        <v>EXTENDED</v>
      </c>
      <c r="BS134" s="15"/>
      <c r="BT134" s="57" t="s">
        <v>18642</v>
      </c>
    </row>
    <row r="135" spans="1:72" s="11" customFormat="1" ht="120" x14ac:dyDescent="0.2">
      <c r="A135" s="45" t="str">
        <f t="shared" si="220"/>
        <v>YES</v>
      </c>
      <c r="B135" s="131"/>
      <c r="C135" s="742"/>
      <c r="D135" s="139" t="s">
        <v>525</v>
      </c>
      <c r="E135" s="61" t="s">
        <v>5085</v>
      </c>
      <c r="F135" s="282"/>
      <c r="G135" s="62">
        <f t="shared" si="106"/>
        <v>6</v>
      </c>
      <c r="H135" s="62" t="s">
        <v>42</v>
      </c>
      <c r="I135" s="64" t="s">
        <v>17122</v>
      </c>
      <c r="J135" s="64" t="s">
        <v>754</v>
      </c>
      <c r="K135" s="65"/>
      <c r="L135" s="65"/>
      <c r="M135" s="65"/>
      <c r="N135" s="64" t="s">
        <v>17202</v>
      </c>
      <c r="O135" s="66" t="s">
        <v>42</v>
      </c>
      <c r="P135" s="66" t="str">
        <f t="shared" si="212"/>
        <v>0..1</v>
      </c>
      <c r="Q135" s="157" t="s">
        <v>725</v>
      </c>
      <c r="R135" s="158" t="s">
        <v>726</v>
      </c>
      <c r="S135" s="66" t="s">
        <v>670</v>
      </c>
      <c r="T135" s="68" t="str">
        <f t="shared" si="221"/>
        <v>E</v>
      </c>
      <c r="U135" s="146" t="s">
        <v>42</v>
      </c>
      <c r="V135" s="66"/>
      <c r="W135" s="249"/>
      <c r="X135" s="38"/>
      <c r="Y135" s="634" t="str">
        <f t="shared" si="214"/>
        <v>-</v>
      </c>
      <c r="Z135" s="70" t="str">
        <f t="shared" ref="Z135:AE135" si="239">IF(Y135="X","X",IF($AH135=Z$4,"X","-"))</f>
        <v>-</v>
      </c>
      <c r="AA135" s="70" t="str">
        <f t="shared" si="239"/>
        <v>-</v>
      </c>
      <c r="AB135" s="70" t="str">
        <f t="shared" si="239"/>
        <v>-</v>
      </c>
      <c r="AC135" s="70" t="str">
        <f t="shared" si="239"/>
        <v>-</v>
      </c>
      <c r="AD135" s="70" t="str">
        <f t="shared" si="239"/>
        <v>-</v>
      </c>
      <c r="AE135" s="635" t="str">
        <f t="shared" si="239"/>
        <v>X</v>
      </c>
      <c r="AF135" s="38"/>
      <c r="AG135" s="70" t="s">
        <v>47</v>
      </c>
      <c r="AH135" s="70" t="s">
        <v>47</v>
      </c>
      <c r="AI135" s="38"/>
      <c r="AJ135" s="13" t="str">
        <f t="shared" si="216"/>
        <v>/rsm:CrossIndustryInvoice/rsm:SupplyChainTradeTransaction/ram:IncludedSupplyChainTradeLineItem/ram:SpecifiedLineTradeAgreement/ram:GrossPriceProductTradePrice/ram:AppliedTradeAllowanceCharge</v>
      </c>
      <c r="AK135" s="13" t="str">
        <f t="shared" si="217"/>
        <v>/ram:BasisAmount</v>
      </c>
      <c r="AL135" s="14">
        <f>COUNTIFS(R$4:R135,AJ135)</f>
        <v>2</v>
      </c>
      <c r="AM135" s="59"/>
      <c r="AN135" s="139" t="str">
        <f t="shared" si="223"/>
        <v>SCT_LINE_TA</v>
      </c>
      <c r="AO135" s="61" t="str">
        <f t="shared" si="218"/>
        <v>BT-X-301</v>
      </c>
      <c r="AP135" s="282" t="str">
        <f t="shared" si="224"/>
        <v/>
      </c>
      <c r="AQ135" s="62">
        <f t="shared" si="115"/>
        <v>6</v>
      </c>
      <c r="AR135" s="62" t="str">
        <f t="shared" si="219"/>
        <v>0..1</v>
      </c>
      <c r="AS135" s="64" t="s">
        <v>18209</v>
      </c>
      <c r="AT135" s="64"/>
      <c r="AU135" s="65"/>
      <c r="AV135" s="65"/>
      <c r="AW135" s="65"/>
      <c r="AX135" s="64"/>
      <c r="AY135" s="66" t="str">
        <f t="shared" ref="AY135:AY167" si="240">O135</f>
        <v>0..1</v>
      </c>
      <c r="AZ135" s="66" t="str">
        <f t="shared" si="184"/>
        <v>0..1</v>
      </c>
      <c r="BA135" s="157" t="str">
        <f t="shared" si="181"/>
        <v>/rsm:CrossIndustryInvoice
/rsm:SupplyChainTradeTransaction
/ram:IncludedSupplyChainTradeLineItem
/ram:SpecifiedLineTradeAgreement
/ram:GrossPriceProductTradePrice
/ram:AppliedTradeAllowanceCharge
/ram:BasisAmount</v>
      </c>
      <c r="BB135" s="158" t="str">
        <f t="shared" si="182"/>
        <v>/rsm:CrossIndustryInvoice/rsm:SupplyChainTradeTransaction/ram:IncludedSupplyChainTradeLineItem/ram:SpecifiedLineTradeAgreement/ram:GrossPriceProductTradePrice/ram:AppliedTradeAllowanceCharge/ram:BasisAmount</v>
      </c>
      <c r="BC135" s="66" t="str">
        <f t="shared" si="225"/>
        <v>U</v>
      </c>
      <c r="BD135" s="68" t="str">
        <f t="shared" si="226"/>
        <v>E</v>
      </c>
      <c r="BE135" s="146" t="str">
        <f t="shared" si="227"/>
        <v>0..1</v>
      </c>
      <c r="BF135" s="66" t="str">
        <f t="shared" si="228"/>
        <v/>
      </c>
      <c r="BG135" s="249" t="str">
        <f t="shared" si="229"/>
        <v/>
      </c>
      <c r="BH135" s="7"/>
      <c r="BI135" s="634" t="str">
        <f t="shared" si="230"/>
        <v>-</v>
      </c>
      <c r="BJ135" s="70" t="str">
        <f t="shared" si="231"/>
        <v>-</v>
      </c>
      <c r="BK135" s="70" t="str">
        <f t="shared" si="232"/>
        <v>-</v>
      </c>
      <c r="BL135" s="70" t="str">
        <f t="shared" si="233"/>
        <v>-</v>
      </c>
      <c r="BM135" s="70" t="str">
        <f t="shared" si="234"/>
        <v>-</v>
      </c>
      <c r="BN135" s="70" t="str">
        <f t="shared" si="235"/>
        <v>-</v>
      </c>
      <c r="BO135" s="635" t="str">
        <f t="shared" si="236"/>
        <v>X</v>
      </c>
      <c r="BP135" s="7"/>
      <c r="BQ135" s="70" t="str">
        <f t="shared" si="237"/>
        <v>EXTENDED</v>
      </c>
      <c r="BR135" s="70" t="str">
        <f t="shared" si="238"/>
        <v>EXTENDED</v>
      </c>
      <c r="BS135" s="15"/>
      <c r="BT135" s="57" t="s">
        <v>18642</v>
      </c>
    </row>
    <row r="136" spans="1:72" s="11" customFormat="1" ht="120" x14ac:dyDescent="0.2">
      <c r="A136" s="45" t="str">
        <f t="shared" si="220"/>
        <v>YES</v>
      </c>
      <c r="B136" s="131"/>
      <c r="C136" s="742"/>
      <c r="D136" s="149" t="s">
        <v>525</v>
      </c>
      <c r="E136" s="61" t="s">
        <v>5086</v>
      </c>
      <c r="F136" s="282"/>
      <c r="G136" s="146">
        <f t="shared" ref="G136:G200" si="241">LEN(R136)-LEN(SUBSTITUTE(R136,"/",""))-1</f>
        <v>6</v>
      </c>
      <c r="H136" s="146" t="s">
        <v>42</v>
      </c>
      <c r="I136" s="64" t="s">
        <v>756</v>
      </c>
      <c r="J136" s="64" t="s">
        <v>17123</v>
      </c>
      <c r="K136" s="64" t="s">
        <v>758</v>
      </c>
      <c r="L136" s="65"/>
      <c r="M136" s="65" t="s">
        <v>35</v>
      </c>
      <c r="N136" s="64" t="s">
        <v>17202</v>
      </c>
      <c r="O136" s="66" t="s">
        <v>32</v>
      </c>
      <c r="P136" s="66" t="str">
        <f t="shared" si="212"/>
        <v>1..1</v>
      </c>
      <c r="Q136" s="157" t="s">
        <v>731</v>
      </c>
      <c r="R136" s="158" t="s">
        <v>732</v>
      </c>
      <c r="S136" s="66" t="s">
        <v>670</v>
      </c>
      <c r="T136" s="68" t="str">
        <f t="shared" si="221"/>
        <v>E</v>
      </c>
      <c r="U136" s="146" t="s">
        <v>62</v>
      </c>
      <c r="V136" s="66" t="s">
        <v>200</v>
      </c>
      <c r="W136" s="249" t="s">
        <v>35</v>
      </c>
      <c r="X136" s="38"/>
      <c r="Y136" s="634" t="str">
        <f t="shared" si="214"/>
        <v>-</v>
      </c>
      <c r="Z136" s="70" t="str">
        <f t="shared" ref="Z136:AE136" si="242">IF(Y136="X","X",IF($AH136=Z$4,"X","-"))</f>
        <v>-</v>
      </c>
      <c r="AA136" s="70" t="str">
        <f t="shared" si="242"/>
        <v>-</v>
      </c>
      <c r="AB136" s="70" t="str">
        <f t="shared" si="242"/>
        <v>-</v>
      </c>
      <c r="AC136" s="70" t="str">
        <f t="shared" si="242"/>
        <v>-</v>
      </c>
      <c r="AD136" s="70" t="str">
        <f t="shared" si="242"/>
        <v>X</v>
      </c>
      <c r="AE136" s="635" t="str">
        <f t="shared" si="242"/>
        <v>X</v>
      </c>
      <c r="AF136" s="38"/>
      <c r="AG136" s="70" t="s">
        <v>47</v>
      </c>
      <c r="AH136" s="70" t="s">
        <v>18617</v>
      </c>
      <c r="AI136" s="38"/>
      <c r="AJ136" s="13" t="str">
        <f t="shared" si="216"/>
        <v>/rsm:CrossIndustryInvoice/rsm:SupplyChainTradeTransaction/ram:IncludedSupplyChainTradeLineItem/ram:SpecifiedLineTradeAgreement/ram:GrossPriceProductTradePrice/ram:AppliedTradeAllowanceCharge</v>
      </c>
      <c r="AK136" s="13" t="str">
        <f t="shared" si="217"/>
        <v>/ram:ActualAmount</v>
      </c>
      <c r="AL136" s="14">
        <f>COUNTIFS(R$4:R136,AJ136)</f>
        <v>2</v>
      </c>
      <c r="AM136" s="59"/>
      <c r="AN136" s="149" t="str">
        <f t="shared" si="223"/>
        <v>SCT_LINE_TA</v>
      </c>
      <c r="AO136" s="61" t="str">
        <f t="shared" si="218"/>
        <v>BT-X-302</v>
      </c>
      <c r="AP136" s="282" t="str">
        <f t="shared" si="224"/>
        <v/>
      </c>
      <c r="AQ136" s="146">
        <f t="shared" si="115"/>
        <v>6</v>
      </c>
      <c r="AR136" s="146" t="str">
        <f t="shared" si="219"/>
        <v>0..1</v>
      </c>
      <c r="AS136" s="64" t="s">
        <v>18210</v>
      </c>
      <c r="AT136" s="64" t="s">
        <v>760</v>
      </c>
      <c r="AU136" s="65" t="s">
        <v>761</v>
      </c>
      <c r="AV136" s="65"/>
      <c r="AW136" s="65" t="s">
        <v>35</v>
      </c>
      <c r="AX136" s="64" t="s">
        <v>675</v>
      </c>
      <c r="AY136" s="66" t="str">
        <f t="shared" si="240"/>
        <v>1..1</v>
      </c>
      <c r="AZ136" s="66" t="str">
        <f t="shared" ref="AZ136:AZ167" si="243">P136</f>
        <v>1..1</v>
      </c>
      <c r="BA136" s="157" t="str">
        <f t="shared" si="181"/>
        <v>/rsm:CrossIndustryInvoice
/rsm:SupplyChainTradeTransaction
/ram:IncludedSupplyChainTradeLineItem
/ram:SpecifiedLineTradeAgreement
/ram:GrossPriceProductTradePrice
/ram:AppliedTradeAllowanceCharge
/ram:ActualAmount</v>
      </c>
      <c r="BB136" s="158" t="str">
        <f t="shared" si="182"/>
        <v>/rsm:CrossIndustryInvoice/rsm:SupplyChainTradeTransaction/ram:IncludedSupplyChainTradeLineItem/ram:SpecifiedLineTradeAgreement/ram:GrossPriceProductTradePrice/ram:AppliedTradeAllowanceCharge/ram:ActualAmount</v>
      </c>
      <c r="BC136" s="66" t="str">
        <f t="shared" si="225"/>
        <v>U</v>
      </c>
      <c r="BD136" s="68" t="str">
        <f t="shared" si="226"/>
        <v>E</v>
      </c>
      <c r="BE136" s="146" t="str">
        <f t="shared" si="227"/>
        <v>0..n</v>
      </c>
      <c r="BF136" s="66" t="str">
        <f t="shared" si="228"/>
        <v>CAR-3</v>
      </c>
      <c r="BG136" s="249" t="str">
        <f t="shared" si="229"/>
        <v/>
      </c>
      <c r="BH136" s="7"/>
      <c r="BI136" s="634" t="str">
        <f t="shared" si="230"/>
        <v>-</v>
      </c>
      <c r="BJ136" s="70" t="str">
        <f t="shared" si="231"/>
        <v>-</v>
      </c>
      <c r="BK136" s="70" t="str">
        <f t="shared" si="232"/>
        <v>-</v>
      </c>
      <c r="BL136" s="70" t="str">
        <f t="shared" si="233"/>
        <v>-</v>
      </c>
      <c r="BM136" s="70" t="str">
        <f t="shared" si="234"/>
        <v>-</v>
      </c>
      <c r="BN136" s="70" t="str">
        <f t="shared" si="235"/>
        <v>X</v>
      </c>
      <c r="BO136" s="635" t="str">
        <f t="shared" si="236"/>
        <v>X</v>
      </c>
      <c r="BP136" s="7"/>
      <c r="BQ136" s="70" t="str">
        <f t="shared" si="237"/>
        <v>EXTENDED</v>
      </c>
      <c r="BR136" s="122" t="str">
        <f t="shared" si="238"/>
        <v>EXTENDED-B2B-FR</v>
      </c>
      <c r="BS136" s="15"/>
      <c r="BT136" s="57" t="s">
        <v>18642</v>
      </c>
    </row>
    <row r="137" spans="1:72" s="11" customFormat="1" ht="120" x14ac:dyDescent="0.2">
      <c r="A137" s="45" t="str">
        <f t="shared" si="220"/>
        <v>YES</v>
      </c>
      <c r="B137" s="131"/>
      <c r="C137" s="742"/>
      <c r="D137" s="139" t="s">
        <v>525</v>
      </c>
      <c r="E137" s="61" t="s">
        <v>5087</v>
      </c>
      <c r="F137" s="282"/>
      <c r="G137" s="62">
        <f t="shared" si="241"/>
        <v>6</v>
      </c>
      <c r="H137" s="62" t="s">
        <v>42</v>
      </c>
      <c r="I137" s="64" t="s">
        <v>17124</v>
      </c>
      <c r="J137" s="64" t="s">
        <v>737</v>
      </c>
      <c r="K137" s="64" t="s">
        <v>762</v>
      </c>
      <c r="L137" s="65"/>
      <c r="M137" s="65"/>
      <c r="N137" s="64" t="s">
        <v>128</v>
      </c>
      <c r="O137" s="66" t="s">
        <v>42</v>
      </c>
      <c r="P137" s="66" t="str">
        <f t="shared" si="212"/>
        <v>0..1</v>
      </c>
      <c r="Q137" s="157" t="s">
        <v>738</v>
      </c>
      <c r="R137" s="158" t="s">
        <v>739</v>
      </c>
      <c r="S137" s="66" t="s">
        <v>131</v>
      </c>
      <c r="T137" s="68" t="str">
        <f t="shared" si="221"/>
        <v>E</v>
      </c>
      <c r="U137" s="146" t="s">
        <v>42</v>
      </c>
      <c r="V137" s="66"/>
      <c r="W137" s="249"/>
      <c r="X137" s="38"/>
      <c r="Y137" s="634" t="str">
        <f t="shared" si="214"/>
        <v>-</v>
      </c>
      <c r="Z137" s="70" t="str">
        <f t="shared" ref="Z137:AE137" si="244">IF(Y137="X","X",IF($AH137=Z$4,"X","-"))</f>
        <v>-</v>
      </c>
      <c r="AA137" s="70" t="str">
        <f t="shared" si="244"/>
        <v>-</v>
      </c>
      <c r="AB137" s="70" t="str">
        <f t="shared" si="244"/>
        <v>-</v>
      </c>
      <c r="AC137" s="70" t="str">
        <f t="shared" si="244"/>
        <v>-</v>
      </c>
      <c r="AD137" s="70" t="str">
        <f t="shared" si="244"/>
        <v>X</v>
      </c>
      <c r="AE137" s="635" t="str">
        <f t="shared" si="244"/>
        <v>X</v>
      </c>
      <c r="AF137" s="38"/>
      <c r="AG137" s="70" t="s">
        <v>47</v>
      </c>
      <c r="AH137" s="70" t="s">
        <v>18617</v>
      </c>
      <c r="AI137" s="38"/>
      <c r="AJ137" s="13" t="str">
        <f t="shared" si="216"/>
        <v>/rsm:CrossIndustryInvoice/rsm:SupplyChainTradeTransaction/ram:IncludedSupplyChainTradeLineItem/ram:SpecifiedLineTradeAgreement/ram:GrossPriceProductTradePrice/ram:AppliedTradeAllowanceCharge</v>
      </c>
      <c r="AK137" s="13" t="str">
        <f t="shared" si="217"/>
        <v>/ram:ReasonCode</v>
      </c>
      <c r="AL137" s="14">
        <f>COUNTIFS(R$4:R137,AJ137)</f>
        <v>2</v>
      </c>
      <c r="AM137" s="59"/>
      <c r="AN137" s="139" t="str">
        <f t="shared" si="223"/>
        <v>SCT_LINE_TA</v>
      </c>
      <c r="AO137" s="61" t="str">
        <f t="shared" si="218"/>
        <v>BT-X-314</v>
      </c>
      <c r="AP137" s="282" t="str">
        <f t="shared" si="224"/>
        <v/>
      </c>
      <c r="AQ137" s="62">
        <f t="shared" si="115"/>
        <v>6</v>
      </c>
      <c r="AR137" s="62" t="str">
        <f t="shared" si="219"/>
        <v>0..1</v>
      </c>
      <c r="AS137" s="64" t="s">
        <v>18211</v>
      </c>
      <c r="AT137" s="64"/>
      <c r="AU137" s="65" t="s">
        <v>18213</v>
      </c>
      <c r="AV137" s="65"/>
      <c r="AW137" s="65"/>
      <c r="AX137" s="64" t="s">
        <v>128</v>
      </c>
      <c r="AY137" s="66" t="str">
        <f t="shared" si="240"/>
        <v>0..1</v>
      </c>
      <c r="AZ137" s="66" t="str">
        <f t="shared" si="243"/>
        <v>0..1</v>
      </c>
      <c r="BA137" s="157" t="str">
        <f t="shared" si="181"/>
        <v>/rsm:CrossIndustryInvoice
/rsm:SupplyChainTradeTransaction
/ram:IncludedSupplyChainTradeLineItem
/ram:SpecifiedLineTradeAgreement
/ram:GrossPriceProductTradePrice
/ram:AppliedTradeAllowanceCharge
/ram:ReasonCode</v>
      </c>
      <c r="BB137" s="158" t="str">
        <f t="shared" si="182"/>
        <v>/rsm:CrossIndustryInvoice/rsm:SupplyChainTradeTransaction/ram:IncludedSupplyChainTradeLineItem/ram:SpecifiedLineTradeAgreement/ram:GrossPriceProductTradePrice/ram:AppliedTradeAllowanceCharge/ram:ReasonCode</v>
      </c>
      <c r="BC137" s="66" t="str">
        <f t="shared" si="225"/>
        <v>C</v>
      </c>
      <c r="BD137" s="68" t="str">
        <f t="shared" si="226"/>
        <v>E</v>
      </c>
      <c r="BE137" s="146" t="str">
        <f t="shared" si="227"/>
        <v>0..1</v>
      </c>
      <c r="BF137" s="66" t="str">
        <f t="shared" si="228"/>
        <v/>
      </c>
      <c r="BG137" s="249" t="str">
        <f t="shared" si="229"/>
        <v/>
      </c>
      <c r="BH137" s="7"/>
      <c r="BI137" s="634" t="str">
        <f t="shared" si="230"/>
        <v>-</v>
      </c>
      <c r="BJ137" s="70" t="str">
        <f t="shared" si="231"/>
        <v>-</v>
      </c>
      <c r="BK137" s="70" t="str">
        <f t="shared" si="232"/>
        <v>-</v>
      </c>
      <c r="BL137" s="70" t="str">
        <f t="shared" si="233"/>
        <v>-</v>
      </c>
      <c r="BM137" s="70" t="str">
        <f t="shared" si="234"/>
        <v>-</v>
      </c>
      <c r="BN137" s="70" t="str">
        <f t="shared" si="235"/>
        <v>X</v>
      </c>
      <c r="BO137" s="635" t="str">
        <f t="shared" si="236"/>
        <v>X</v>
      </c>
      <c r="BP137" s="7"/>
      <c r="BQ137" s="70" t="str">
        <f t="shared" si="237"/>
        <v>EXTENDED</v>
      </c>
      <c r="BR137" s="122" t="str">
        <f t="shared" si="238"/>
        <v>EXTENDED-B2B-FR</v>
      </c>
      <c r="BS137" s="15"/>
      <c r="BT137" s="57" t="s">
        <v>18642</v>
      </c>
    </row>
    <row r="138" spans="1:72" s="11" customFormat="1" ht="120" x14ac:dyDescent="0.2">
      <c r="A138" s="45" t="str">
        <f t="shared" si="220"/>
        <v>YES</v>
      </c>
      <c r="B138" s="131"/>
      <c r="C138" s="742"/>
      <c r="D138" s="139" t="s">
        <v>525</v>
      </c>
      <c r="E138" s="61" t="s">
        <v>5088</v>
      </c>
      <c r="F138" s="282"/>
      <c r="G138" s="62">
        <f t="shared" si="241"/>
        <v>6</v>
      </c>
      <c r="H138" s="62" t="s">
        <v>42</v>
      </c>
      <c r="I138" s="64" t="s">
        <v>17125</v>
      </c>
      <c r="J138" s="64" t="s">
        <v>17119</v>
      </c>
      <c r="K138" s="64" t="s">
        <v>764</v>
      </c>
      <c r="L138" s="65"/>
      <c r="M138" s="65"/>
      <c r="N138" s="64" t="s">
        <v>70</v>
      </c>
      <c r="O138" s="66" t="s">
        <v>42</v>
      </c>
      <c r="P138" s="66" t="str">
        <f t="shared" si="212"/>
        <v>0..1</v>
      </c>
      <c r="Q138" s="6" t="s">
        <v>742</v>
      </c>
      <c r="R138" s="67" t="s">
        <v>743</v>
      </c>
      <c r="S138" s="66" t="s">
        <v>73</v>
      </c>
      <c r="T138" s="68" t="str">
        <f t="shared" si="221"/>
        <v>E</v>
      </c>
      <c r="U138" s="62" t="s">
        <v>42</v>
      </c>
      <c r="V138" s="66"/>
      <c r="W138" s="249"/>
      <c r="X138" s="38"/>
      <c r="Y138" s="634" t="str">
        <f t="shared" si="214"/>
        <v>-</v>
      </c>
      <c r="Z138" s="70" t="str">
        <f t="shared" ref="Z138:AE138" si="245">IF(Y138="X","X",IF($AH138=Z$4,"X","-"))</f>
        <v>-</v>
      </c>
      <c r="AA138" s="70" t="str">
        <f t="shared" si="245"/>
        <v>-</v>
      </c>
      <c r="AB138" s="70" t="str">
        <f t="shared" si="245"/>
        <v>-</v>
      </c>
      <c r="AC138" s="70" t="str">
        <f t="shared" si="245"/>
        <v>-</v>
      </c>
      <c r="AD138" s="70" t="str">
        <f t="shared" si="245"/>
        <v>X</v>
      </c>
      <c r="AE138" s="635" t="str">
        <f t="shared" si="245"/>
        <v>X</v>
      </c>
      <c r="AF138" s="38"/>
      <c r="AG138" s="70" t="s">
        <v>47</v>
      </c>
      <c r="AH138" s="70" t="s">
        <v>18617</v>
      </c>
      <c r="AI138" s="38"/>
      <c r="AJ138" s="13" t="str">
        <f t="shared" si="216"/>
        <v>/rsm:CrossIndustryInvoice/rsm:SupplyChainTradeTransaction/ram:IncludedSupplyChainTradeLineItem/ram:SpecifiedLineTradeAgreement/ram:GrossPriceProductTradePrice/ram:AppliedTradeAllowanceCharge</v>
      </c>
      <c r="AK138" s="13" t="str">
        <f t="shared" si="217"/>
        <v>/ram:Reason</v>
      </c>
      <c r="AL138" s="14">
        <f>COUNTIFS(R$4:R138,AJ138)</f>
        <v>2</v>
      </c>
      <c r="AM138" s="59"/>
      <c r="AN138" s="139" t="str">
        <f t="shared" si="223"/>
        <v>SCT_LINE_TA</v>
      </c>
      <c r="AO138" s="61" t="str">
        <f t="shared" si="218"/>
        <v>BT-X-303</v>
      </c>
      <c r="AP138" s="282" t="str">
        <f t="shared" si="224"/>
        <v/>
      </c>
      <c r="AQ138" s="62">
        <f t="shared" si="115"/>
        <v>6</v>
      </c>
      <c r="AR138" s="62" t="str">
        <f t="shared" si="219"/>
        <v>0..1</v>
      </c>
      <c r="AS138" s="64" t="s">
        <v>18212</v>
      </c>
      <c r="AT138" s="64"/>
      <c r="AU138" s="65"/>
      <c r="AV138" s="65"/>
      <c r="AW138" s="65"/>
      <c r="AX138" s="64"/>
      <c r="AY138" s="66" t="str">
        <f t="shared" si="240"/>
        <v>0..1</v>
      </c>
      <c r="AZ138" s="66" t="str">
        <f t="shared" si="243"/>
        <v>0..1</v>
      </c>
      <c r="BA138" s="6" t="str">
        <f t="shared" si="181"/>
        <v>/rsm:CrossIndustryInvoice
/rsm:SupplyChainTradeTransaction
/ram:IncludedSupplyChainTradeLineItem
/ram:SpecifiedLineTradeAgreement
/ram:GrossPriceProductTradePrice
/ram:AppliedTradeAllowanceCharge
/ram:Reason</v>
      </c>
      <c r="BB138" s="67" t="str">
        <f t="shared" si="182"/>
        <v>/rsm:CrossIndustryInvoice/rsm:SupplyChainTradeTransaction/ram:IncludedSupplyChainTradeLineItem/ram:SpecifiedLineTradeAgreement/ram:GrossPriceProductTradePrice/ram:AppliedTradeAllowanceCharge/ram:Reason</v>
      </c>
      <c r="BC138" s="66" t="str">
        <f t="shared" si="225"/>
        <v>T</v>
      </c>
      <c r="BD138" s="68" t="str">
        <f t="shared" si="226"/>
        <v>E</v>
      </c>
      <c r="BE138" s="62" t="str">
        <f t="shared" si="227"/>
        <v>0..1</v>
      </c>
      <c r="BF138" s="66" t="str">
        <f t="shared" si="228"/>
        <v/>
      </c>
      <c r="BG138" s="249" t="str">
        <f t="shared" si="229"/>
        <v/>
      </c>
      <c r="BH138" s="7"/>
      <c r="BI138" s="634" t="str">
        <f t="shared" si="230"/>
        <v>-</v>
      </c>
      <c r="BJ138" s="70" t="str">
        <f t="shared" si="231"/>
        <v>-</v>
      </c>
      <c r="BK138" s="70" t="str">
        <f t="shared" si="232"/>
        <v>-</v>
      </c>
      <c r="BL138" s="70" t="str">
        <f t="shared" si="233"/>
        <v>-</v>
      </c>
      <c r="BM138" s="70" t="str">
        <f t="shared" si="234"/>
        <v>-</v>
      </c>
      <c r="BN138" s="70" t="str">
        <f t="shared" si="235"/>
        <v>X</v>
      </c>
      <c r="BO138" s="635" t="str">
        <f t="shared" si="236"/>
        <v>X</v>
      </c>
      <c r="BP138" s="7"/>
      <c r="BQ138" s="70" t="str">
        <f t="shared" si="237"/>
        <v>EXTENDED</v>
      </c>
      <c r="BR138" s="122" t="str">
        <f t="shared" si="238"/>
        <v>EXTENDED-B2B-FR</v>
      </c>
      <c r="BS138" s="15"/>
      <c r="BT138" s="57" t="s">
        <v>18642</v>
      </c>
    </row>
    <row r="139" spans="1:72" s="11" customFormat="1" ht="96" x14ac:dyDescent="0.2">
      <c r="A139" s="45" t="str">
        <f t="shared" si="220"/>
        <v>NO</v>
      </c>
      <c r="B139" s="45"/>
      <c r="C139" s="45"/>
      <c r="D139" s="149" t="s">
        <v>525</v>
      </c>
      <c r="E139" s="123" t="s">
        <v>766</v>
      </c>
      <c r="F139" s="294"/>
      <c r="G139" s="124">
        <f t="shared" si="241"/>
        <v>4</v>
      </c>
      <c r="H139" s="124" t="s">
        <v>32</v>
      </c>
      <c r="I139" s="125" t="s">
        <v>767</v>
      </c>
      <c r="J139" s="125"/>
      <c r="K139" s="126"/>
      <c r="L139" s="126"/>
      <c r="M139" s="126"/>
      <c r="N139" s="125"/>
      <c r="O139" s="124" t="s">
        <v>32</v>
      </c>
      <c r="P139" s="124" t="str">
        <f t="shared" si="163"/>
        <v>1..1</v>
      </c>
      <c r="Q139" s="127" t="s">
        <v>768</v>
      </c>
      <c r="R139" s="128" t="s">
        <v>769</v>
      </c>
      <c r="S139" s="124"/>
      <c r="T139" s="129" t="str">
        <f t="shared" si="221"/>
        <v/>
      </c>
      <c r="U139" s="124" t="s">
        <v>42</v>
      </c>
      <c r="V139" s="124"/>
      <c r="W139" s="675"/>
      <c r="X139" s="38"/>
      <c r="Y139" s="646" t="str">
        <f t="shared" si="214"/>
        <v>-</v>
      </c>
      <c r="Z139" s="129" t="str">
        <f t="shared" ref="Z139:AE139" si="246">IF(Y139="X","X",IF($AH139=Z$4,"X","-"))</f>
        <v>-</v>
      </c>
      <c r="AA139" s="129" t="str">
        <f t="shared" si="246"/>
        <v>X</v>
      </c>
      <c r="AB139" s="129" t="str">
        <f t="shared" si="246"/>
        <v>X</v>
      </c>
      <c r="AC139" s="129" t="str">
        <f t="shared" si="246"/>
        <v>X</v>
      </c>
      <c r="AD139" s="129" t="str">
        <f t="shared" si="246"/>
        <v>X</v>
      </c>
      <c r="AE139" s="647" t="str">
        <f t="shared" si="246"/>
        <v>X</v>
      </c>
      <c r="AF139" s="38"/>
      <c r="AG139" s="129" t="s">
        <v>244</v>
      </c>
      <c r="AH139" s="129" t="s">
        <v>244</v>
      </c>
      <c r="AI139" s="38"/>
      <c r="AJ139" s="13" t="str">
        <f t="shared" si="216"/>
        <v>/rsm:CrossIndustryInvoice/rsm:SupplyChainTradeTransaction/ram:IncludedSupplyChainTradeLineItem/ram:SpecifiedLineTradeAgreement</v>
      </c>
      <c r="AK139" s="13" t="str">
        <f t="shared" si="217"/>
        <v>/ram:NetPriceProductTradePrice</v>
      </c>
      <c r="AL139" s="14">
        <f>COUNTIFS(R$4:R139,AJ139)</f>
        <v>1</v>
      </c>
      <c r="AM139" s="59"/>
      <c r="AN139" s="149" t="str">
        <f t="shared" si="223"/>
        <v>SCT_LINE_TA</v>
      </c>
      <c r="AO139" s="123" t="str">
        <f t="shared" si="218"/>
        <v>BT-146-00</v>
      </c>
      <c r="AP139" s="294" t="str">
        <f t="shared" si="224"/>
        <v/>
      </c>
      <c r="AQ139" s="124">
        <f t="shared" ref="AQ139:AQ204" si="247">LEN(BB139)-LEN(SUBSTITUTE(BB139,"/",""))-1</f>
        <v>4</v>
      </c>
      <c r="AR139" s="124" t="str">
        <f t="shared" si="219"/>
        <v>1..1</v>
      </c>
      <c r="AS139" s="125" t="s">
        <v>770</v>
      </c>
      <c r="AT139" s="125"/>
      <c r="AU139" s="126" t="s">
        <v>18214</v>
      </c>
      <c r="AV139" s="126"/>
      <c r="AW139" s="126" t="s">
        <v>35</v>
      </c>
      <c r="AX139" s="125"/>
      <c r="AY139" s="124" t="str">
        <f t="shared" si="240"/>
        <v>1..1</v>
      </c>
      <c r="AZ139" s="124" t="str">
        <f t="shared" si="243"/>
        <v>1..1</v>
      </c>
      <c r="BA139" s="127" t="str">
        <f t="shared" si="181"/>
        <v>/rsm:CrossIndustryInvoice
/rsm:SupplyChainTradeTransaction
/ram:IncludedSupplyChainTradeLineItem
/ram:SpecifiedLineTradeAgreement
/ram:NetPriceProductTradePrice</v>
      </c>
      <c r="BB139" s="128" t="str">
        <f t="shared" si="182"/>
        <v>/rsm:CrossIndustryInvoice/rsm:SupplyChainTradeTransaction/ram:IncludedSupplyChainTradeLineItem/ram:SpecifiedLineTradeAgreement/ram:NetPriceProductTradePrice</v>
      </c>
      <c r="BC139" s="124" t="str">
        <f t="shared" si="225"/>
        <v/>
      </c>
      <c r="BD139" s="129" t="str">
        <f t="shared" si="226"/>
        <v/>
      </c>
      <c r="BE139" s="124" t="str">
        <f t="shared" si="227"/>
        <v>0..1</v>
      </c>
      <c r="BF139" s="124" t="str">
        <f t="shared" si="228"/>
        <v/>
      </c>
      <c r="BG139" s="675" t="str">
        <f t="shared" si="229"/>
        <v/>
      </c>
      <c r="BH139" s="7"/>
      <c r="BI139" s="646" t="str">
        <f t="shared" si="230"/>
        <v>-</v>
      </c>
      <c r="BJ139" s="129" t="str">
        <f t="shared" si="231"/>
        <v>-</v>
      </c>
      <c r="BK139" s="129" t="str">
        <f t="shared" si="232"/>
        <v>X</v>
      </c>
      <c r="BL139" s="129" t="str">
        <f t="shared" si="233"/>
        <v>X</v>
      </c>
      <c r="BM139" s="129" t="str">
        <f t="shared" si="234"/>
        <v>X</v>
      </c>
      <c r="BN139" s="129" t="str">
        <f t="shared" si="235"/>
        <v>X</v>
      </c>
      <c r="BO139" s="647" t="str">
        <f t="shared" si="236"/>
        <v>X</v>
      </c>
      <c r="BP139" s="7"/>
      <c r="BQ139" s="129" t="str">
        <f t="shared" si="237"/>
        <v>BASIC</v>
      </c>
      <c r="BR139" s="129" t="str">
        <f t="shared" si="238"/>
        <v>BASIC</v>
      </c>
      <c r="BS139" s="15"/>
      <c r="BT139" s="57" t="s">
        <v>18642</v>
      </c>
    </row>
    <row r="140" spans="1:72" s="11" customFormat="1" ht="105" x14ac:dyDescent="0.2">
      <c r="A140" s="45" t="str">
        <f t="shared" si="220"/>
        <v>YES</v>
      </c>
      <c r="B140" s="45"/>
      <c r="C140" s="45"/>
      <c r="D140" s="149" t="s">
        <v>525</v>
      </c>
      <c r="E140" s="119" t="s">
        <v>771</v>
      </c>
      <c r="F140" s="293" t="s">
        <v>771</v>
      </c>
      <c r="G140" s="66">
        <f t="shared" si="241"/>
        <v>5</v>
      </c>
      <c r="H140" s="66" t="s">
        <v>32</v>
      </c>
      <c r="I140" s="64" t="s">
        <v>772</v>
      </c>
      <c r="J140" s="64" t="s">
        <v>773</v>
      </c>
      <c r="K140" s="65" t="s">
        <v>774</v>
      </c>
      <c r="L140" s="65" t="s">
        <v>775</v>
      </c>
      <c r="M140" s="65" t="s">
        <v>776</v>
      </c>
      <c r="N140" s="64" t="s">
        <v>17202</v>
      </c>
      <c r="O140" s="66" t="s">
        <v>32</v>
      </c>
      <c r="P140" s="66" t="str">
        <f t="shared" si="163"/>
        <v>1..1</v>
      </c>
      <c r="Q140" s="2" t="s">
        <v>777</v>
      </c>
      <c r="R140" s="75" t="s">
        <v>778</v>
      </c>
      <c r="S140" s="66" t="s">
        <v>670</v>
      </c>
      <c r="T140" s="68" t="str">
        <f t="shared" si="221"/>
        <v>E</v>
      </c>
      <c r="U140" s="66" t="s">
        <v>238</v>
      </c>
      <c r="V140" s="66" t="s">
        <v>200</v>
      </c>
      <c r="W140" s="249" t="s">
        <v>35</v>
      </c>
      <c r="X140" s="38"/>
      <c r="Y140" s="636" t="str">
        <f t="shared" si="214"/>
        <v>-</v>
      </c>
      <c r="Z140" s="68" t="str">
        <f t="shared" ref="Z140:AE140" si="248">IF(Y140="X","X",IF($AH140=Z$4,"X","-"))</f>
        <v>-</v>
      </c>
      <c r="AA140" s="68" t="str">
        <f t="shared" si="248"/>
        <v>X</v>
      </c>
      <c r="AB140" s="68" t="str">
        <f t="shared" si="248"/>
        <v>X</v>
      </c>
      <c r="AC140" s="68" t="str">
        <f t="shared" si="248"/>
        <v>X</v>
      </c>
      <c r="AD140" s="68" t="str">
        <f t="shared" si="248"/>
        <v>X</v>
      </c>
      <c r="AE140" s="637" t="str">
        <f t="shared" si="248"/>
        <v>X</v>
      </c>
      <c r="AF140" s="38"/>
      <c r="AG140" s="68" t="s">
        <v>244</v>
      </c>
      <c r="AH140" s="68" t="s">
        <v>244</v>
      </c>
      <c r="AI140" s="38"/>
      <c r="AJ140" s="13" t="str">
        <f t="shared" si="216"/>
        <v>/rsm:CrossIndustryInvoice/rsm:SupplyChainTradeTransaction/ram:IncludedSupplyChainTradeLineItem/ram:SpecifiedLineTradeAgreement/ram:NetPriceProductTradePrice</v>
      </c>
      <c r="AK140" s="13" t="str">
        <f t="shared" si="217"/>
        <v>/ram:ChargeAmount</v>
      </c>
      <c r="AL140" s="14">
        <f>COUNTIFS(R$4:R140,AJ140)</f>
        <v>1</v>
      </c>
      <c r="AM140" s="59"/>
      <c r="AN140" s="149" t="str">
        <f t="shared" si="223"/>
        <v>SCT_LINE_TA</v>
      </c>
      <c r="AO140" s="119" t="str">
        <f t="shared" si="218"/>
        <v>BT-146</v>
      </c>
      <c r="AP140" s="293" t="str">
        <f t="shared" si="224"/>
        <v>BT-146</v>
      </c>
      <c r="AQ140" s="66">
        <f t="shared" si="247"/>
        <v>5</v>
      </c>
      <c r="AR140" s="66" t="str">
        <f t="shared" si="219"/>
        <v>1..1</v>
      </c>
      <c r="AS140" s="64" t="s">
        <v>779</v>
      </c>
      <c r="AT140" s="64" t="s">
        <v>780</v>
      </c>
      <c r="AU140" s="65" t="s">
        <v>781</v>
      </c>
      <c r="AV140" s="65" t="s">
        <v>782</v>
      </c>
      <c r="AW140" s="65" t="s">
        <v>783</v>
      </c>
      <c r="AX140" s="64" t="s">
        <v>675</v>
      </c>
      <c r="AY140" s="66" t="str">
        <f t="shared" si="240"/>
        <v>1..1</v>
      </c>
      <c r="AZ140" s="66" t="str">
        <f t="shared" si="243"/>
        <v>1..1</v>
      </c>
      <c r="BA140" s="2" t="str">
        <f t="shared" si="181"/>
        <v>/rsm:CrossIndustryInvoice
/rsm:SupplyChainTradeTransaction
/ram:IncludedSupplyChainTradeLineItem
/ram:SpecifiedLineTradeAgreement
/ram:NetPriceProductTradePrice
/ram:ChargeAmount</v>
      </c>
      <c r="BB140" s="75" t="str">
        <f t="shared" si="182"/>
        <v>/rsm:CrossIndustryInvoice/rsm:SupplyChainTradeTransaction/ram:IncludedSupplyChainTradeLineItem/ram:SpecifiedLineTradeAgreement/ram:NetPriceProductTradePrice/ram:ChargeAmount</v>
      </c>
      <c r="BC140" s="66" t="str">
        <f t="shared" si="225"/>
        <v>U</v>
      </c>
      <c r="BD140" s="68" t="str">
        <f t="shared" si="226"/>
        <v>E</v>
      </c>
      <c r="BE140" s="66" t="str">
        <f t="shared" si="227"/>
        <v>1..n</v>
      </c>
      <c r="BF140" s="66" t="str">
        <f t="shared" si="228"/>
        <v>CAR-3</v>
      </c>
      <c r="BG140" s="249" t="str">
        <f t="shared" si="229"/>
        <v/>
      </c>
      <c r="BH140" s="7"/>
      <c r="BI140" s="636" t="str">
        <f t="shared" si="230"/>
        <v>-</v>
      </c>
      <c r="BJ140" s="68" t="str">
        <f t="shared" si="231"/>
        <v>-</v>
      </c>
      <c r="BK140" s="68" t="str">
        <f t="shared" si="232"/>
        <v>X</v>
      </c>
      <c r="BL140" s="68" t="str">
        <f t="shared" si="233"/>
        <v>X</v>
      </c>
      <c r="BM140" s="68" t="str">
        <f t="shared" si="234"/>
        <v>X</v>
      </c>
      <c r="BN140" s="68" t="str">
        <f t="shared" si="235"/>
        <v>X</v>
      </c>
      <c r="BO140" s="637" t="str">
        <f t="shared" si="236"/>
        <v>X</v>
      </c>
      <c r="BP140" s="7"/>
      <c r="BQ140" s="68" t="str">
        <f t="shared" si="237"/>
        <v>BASIC</v>
      </c>
      <c r="BR140" s="68" t="str">
        <f t="shared" si="238"/>
        <v>BASIC</v>
      </c>
      <c r="BS140" s="15"/>
      <c r="BT140" s="57" t="s">
        <v>18642</v>
      </c>
    </row>
    <row r="141" spans="1:72" s="11" customFormat="1" ht="105" x14ac:dyDescent="0.2">
      <c r="A141" s="45" t="str">
        <f t="shared" si="220"/>
        <v>YES</v>
      </c>
      <c r="B141" s="45"/>
      <c r="C141" s="45"/>
      <c r="D141" s="149" t="s">
        <v>525</v>
      </c>
      <c r="E141" s="119" t="s">
        <v>784</v>
      </c>
      <c r="F141" s="293" t="s">
        <v>784</v>
      </c>
      <c r="G141" s="66">
        <f t="shared" si="241"/>
        <v>5</v>
      </c>
      <c r="H141" s="66" t="s">
        <v>42</v>
      </c>
      <c r="I141" s="64" t="s">
        <v>677</v>
      </c>
      <c r="J141" s="64" t="s">
        <v>678</v>
      </c>
      <c r="K141" s="65"/>
      <c r="L141" s="65" t="s">
        <v>785</v>
      </c>
      <c r="M141" s="65" t="s">
        <v>35</v>
      </c>
      <c r="N141" s="64" t="s">
        <v>680</v>
      </c>
      <c r="O141" s="66" t="s">
        <v>42</v>
      </c>
      <c r="P141" s="66" t="str">
        <f t="shared" si="163"/>
        <v>0..1</v>
      </c>
      <c r="Q141" s="2" t="s">
        <v>786</v>
      </c>
      <c r="R141" s="75" t="s">
        <v>787</v>
      </c>
      <c r="S141" s="66" t="s">
        <v>520</v>
      </c>
      <c r="T141" s="68" t="str">
        <f t="shared" si="221"/>
        <v>E</v>
      </c>
      <c r="U141" s="66" t="s">
        <v>42</v>
      </c>
      <c r="V141" s="66" t="s">
        <v>531</v>
      </c>
      <c r="W141" s="249" t="s">
        <v>35</v>
      </c>
      <c r="X141" s="38"/>
      <c r="Y141" s="636" t="str">
        <f t="shared" si="214"/>
        <v>-</v>
      </c>
      <c r="Z141" s="68" t="str">
        <f t="shared" ref="Z141:AE141" si="249">IF(Y141="X","X",IF($AH141=Z$4,"X","-"))</f>
        <v>-</v>
      </c>
      <c r="AA141" s="68" t="str">
        <f t="shared" si="249"/>
        <v>X</v>
      </c>
      <c r="AB141" s="68" t="str">
        <f t="shared" si="249"/>
        <v>X</v>
      </c>
      <c r="AC141" s="68" t="str">
        <f t="shared" si="249"/>
        <v>X</v>
      </c>
      <c r="AD141" s="68" t="str">
        <f t="shared" si="249"/>
        <v>X</v>
      </c>
      <c r="AE141" s="637" t="str">
        <f t="shared" si="249"/>
        <v>X</v>
      </c>
      <c r="AF141" s="38"/>
      <c r="AG141" s="68" t="s">
        <v>244</v>
      </c>
      <c r="AH141" s="68" t="s">
        <v>244</v>
      </c>
      <c r="AI141" s="38"/>
      <c r="AJ141" s="13" t="str">
        <f t="shared" si="216"/>
        <v>/rsm:CrossIndustryInvoice/rsm:SupplyChainTradeTransaction/ram:IncludedSupplyChainTradeLineItem/ram:SpecifiedLineTradeAgreement/ram:NetPriceProductTradePrice</v>
      </c>
      <c r="AK141" s="13" t="str">
        <f t="shared" si="217"/>
        <v>/ram:BasisQuantity</v>
      </c>
      <c r="AL141" s="14">
        <f>COUNTIFS(R$4:R141,AJ141)</f>
        <v>1</v>
      </c>
      <c r="AM141" s="59"/>
      <c r="AN141" s="149" t="str">
        <f t="shared" si="223"/>
        <v>SCT_LINE_TA</v>
      </c>
      <c r="AO141" s="119" t="str">
        <f t="shared" si="218"/>
        <v>BT-149</v>
      </c>
      <c r="AP141" s="293" t="str">
        <f t="shared" si="224"/>
        <v>BT-149</v>
      </c>
      <c r="AQ141" s="66">
        <f t="shared" si="247"/>
        <v>5</v>
      </c>
      <c r="AR141" s="66" t="str">
        <f t="shared" si="219"/>
        <v>0..1</v>
      </c>
      <c r="AS141" s="64" t="s">
        <v>683</v>
      </c>
      <c r="AT141" s="64" t="s">
        <v>684</v>
      </c>
      <c r="AU141" s="65"/>
      <c r="AV141" s="65" t="s">
        <v>788</v>
      </c>
      <c r="AW141" s="65" t="s">
        <v>35</v>
      </c>
      <c r="AX141" s="64" t="s">
        <v>686</v>
      </c>
      <c r="AY141" s="66" t="str">
        <f t="shared" si="240"/>
        <v>0..1</v>
      </c>
      <c r="AZ141" s="66" t="str">
        <f t="shared" si="243"/>
        <v>0..1</v>
      </c>
      <c r="BA141" s="2" t="str">
        <f t="shared" si="181"/>
        <v>/rsm:CrossIndustryInvoice
/rsm:SupplyChainTradeTransaction
/ram:IncludedSupplyChainTradeLineItem
/ram:SpecifiedLineTradeAgreement
/ram:NetPriceProductTradePrice
/ram:BasisQuantity</v>
      </c>
      <c r="BB141" s="75" t="str">
        <f t="shared" si="182"/>
        <v>/rsm:CrossIndustryInvoice/rsm:SupplyChainTradeTransaction/ram:IncludedSupplyChainTradeLineItem/ram:SpecifiedLineTradeAgreement/ram:NetPriceProductTradePrice/ram:BasisQuantity</v>
      </c>
      <c r="BC141" s="66" t="str">
        <f t="shared" si="225"/>
        <v>Q</v>
      </c>
      <c r="BD141" s="68" t="str">
        <f t="shared" si="226"/>
        <v>E</v>
      </c>
      <c r="BE141" s="66" t="str">
        <f t="shared" si="227"/>
        <v>0..1</v>
      </c>
      <c r="BF141" s="66" t="str">
        <f t="shared" si="228"/>
        <v>STR-3</v>
      </c>
      <c r="BG141" s="249" t="str">
        <f t="shared" si="229"/>
        <v/>
      </c>
      <c r="BH141" s="7"/>
      <c r="BI141" s="636" t="str">
        <f t="shared" si="230"/>
        <v>-</v>
      </c>
      <c r="BJ141" s="68" t="str">
        <f t="shared" si="231"/>
        <v>-</v>
      </c>
      <c r="BK141" s="68" t="str">
        <f t="shared" si="232"/>
        <v>X</v>
      </c>
      <c r="BL141" s="68" t="str">
        <f t="shared" si="233"/>
        <v>X</v>
      </c>
      <c r="BM141" s="68" t="str">
        <f t="shared" si="234"/>
        <v>X</v>
      </c>
      <c r="BN141" s="68" t="str">
        <f t="shared" si="235"/>
        <v>X</v>
      </c>
      <c r="BO141" s="637" t="str">
        <f t="shared" si="236"/>
        <v>X</v>
      </c>
      <c r="BP141" s="7"/>
      <c r="BQ141" s="68" t="str">
        <f t="shared" si="237"/>
        <v>BASIC</v>
      </c>
      <c r="BR141" s="68" t="str">
        <f t="shared" si="238"/>
        <v>BASIC</v>
      </c>
      <c r="BS141" s="15"/>
      <c r="BT141" s="57" t="s">
        <v>18642</v>
      </c>
    </row>
    <row r="142" spans="1:72" s="11" customFormat="1" ht="120" x14ac:dyDescent="0.2">
      <c r="A142" s="45" t="str">
        <f t="shared" si="220"/>
        <v>YES</v>
      </c>
      <c r="B142" s="45"/>
      <c r="C142" s="45"/>
      <c r="D142" s="149" t="s">
        <v>525</v>
      </c>
      <c r="E142" s="119" t="s">
        <v>789</v>
      </c>
      <c r="F142" s="293" t="s">
        <v>789</v>
      </c>
      <c r="G142" s="156">
        <f t="shared" si="241"/>
        <v>6</v>
      </c>
      <c r="H142" s="66" t="s">
        <v>42</v>
      </c>
      <c r="I142" s="64" t="s">
        <v>688</v>
      </c>
      <c r="J142" s="64" t="s">
        <v>689</v>
      </c>
      <c r="K142" s="65" t="s">
        <v>690</v>
      </c>
      <c r="L142" s="65" t="s">
        <v>17112</v>
      </c>
      <c r="M142" s="65" t="s">
        <v>17113</v>
      </c>
      <c r="N142" s="64" t="s">
        <v>128</v>
      </c>
      <c r="O142" s="66" t="s">
        <v>42</v>
      </c>
      <c r="P142" s="66" t="str">
        <f t="shared" si="163"/>
        <v>0..1</v>
      </c>
      <c r="Q142" s="2" t="s">
        <v>791</v>
      </c>
      <c r="R142" s="75" t="s">
        <v>792</v>
      </c>
      <c r="S142" s="66" t="s">
        <v>131</v>
      </c>
      <c r="T142" s="68" t="str">
        <f t="shared" si="221"/>
        <v>A</v>
      </c>
      <c r="U142" s="66" t="s">
        <v>42</v>
      </c>
      <c r="V142" s="66"/>
      <c r="W142" s="249"/>
      <c r="X142" s="38"/>
      <c r="Y142" s="636" t="str">
        <f t="shared" si="214"/>
        <v>-</v>
      </c>
      <c r="Z142" s="68" t="str">
        <f t="shared" ref="Z142:AE142" si="250">IF(Y142="X","X",IF($AH142=Z$4,"X","-"))</f>
        <v>-</v>
      </c>
      <c r="AA142" s="68" t="str">
        <f t="shared" si="250"/>
        <v>X</v>
      </c>
      <c r="AB142" s="68" t="str">
        <f t="shared" si="250"/>
        <v>X</v>
      </c>
      <c r="AC142" s="68" t="str">
        <f t="shared" si="250"/>
        <v>X</v>
      </c>
      <c r="AD142" s="68" t="str">
        <f t="shared" si="250"/>
        <v>X</v>
      </c>
      <c r="AE142" s="637" t="str">
        <f t="shared" si="250"/>
        <v>X</v>
      </c>
      <c r="AF142" s="38"/>
      <c r="AG142" s="68" t="s">
        <v>244</v>
      </c>
      <c r="AH142" s="68" t="s">
        <v>244</v>
      </c>
      <c r="AI142" s="38"/>
      <c r="AJ142" s="13" t="str">
        <f t="shared" si="216"/>
        <v>/rsm:CrossIndustryInvoice/rsm:SupplyChainTradeTransaction/ram:IncludedSupplyChainTradeLineItem/ram:SpecifiedLineTradeAgreement/ram:NetPriceProductTradePrice/ram:BasisQuantity</v>
      </c>
      <c r="AK142" s="13" t="str">
        <f t="shared" si="217"/>
        <v>/@unitCode</v>
      </c>
      <c r="AL142" s="14">
        <f>COUNTIFS(R$4:R142,AJ142)</f>
        <v>1</v>
      </c>
      <c r="AM142" s="59"/>
      <c r="AN142" s="149" t="str">
        <f t="shared" si="223"/>
        <v>SCT_LINE_TA</v>
      </c>
      <c r="AO142" s="119" t="str">
        <f t="shared" si="218"/>
        <v>BT-150</v>
      </c>
      <c r="AP142" s="293" t="str">
        <f t="shared" si="224"/>
        <v>BT-150</v>
      </c>
      <c r="AQ142" s="156">
        <f t="shared" si="247"/>
        <v>6</v>
      </c>
      <c r="AR142" s="66" t="str">
        <f t="shared" si="219"/>
        <v>0..1</v>
      </c>
      <c r="AS142" s="64" t="s">
        <v>695</v>
      </c>
      <c r="AT142" s="64" t="s">
        <v>696</v>
      </c>
      <c r="AU142" s="65" t="s">
        <v>697</v>
      </c>
      <c r="AV142" s="65" t="s">
        <v>698</v>
      </c>
      <c r="AW142" s="65" t="s">
        <v>18257</v>
      </c>
      <c r="AX142" s="64" t="s">
        <v>128</v>
      </c>
      <c r="AY142" s="66" t="str">
        <f t="shared" si="240"/>
        <v>0..1</v>
      </c>
      <c r="AZ142" s="66" t="str">
        <f t="shared" si="243"/>
        <v>0..1</v>
      </c>
      <c r="BA142" s="2" t="str">
        <f t="shared" si="181"/>
        <v>/rsm:CrossIndustryInvoice
/rsm:SupplyChainTradeTransaction
/ram:IncludedSupplyChainTradeLineItem
/ram:SpecifiedLineTradeAgreement
/ram:NetPriceProductTradePrice
/ram:BasisQuantity
/@unitCode</v>
      </c>
      <c r="BB142" s="75" t="str">
        <f t="shared" si="182"/>
        <v>/rsm:CrossIndustryInvoice/rsm:SupplyChainTradeTransaction/ram:IncludedSupplyChainTradeLineItem/ram:SpecifiedLineTradeAgreement/ram:NetPriceProductTradePrice/ram:BasisQuantity/@unitCode</v>
      </c>
      <c r="BC142" s="66" t="str">
        <f t="shared" si="225"/>
        <v>C</v>
      </c>
      <c r="BD142" s="68" t="str">
        <f t="shared" si="226"/>
        <v>A</v>
      </c>
      <c r="BE142" s="66" t="str">
        <f t="shared" si="227"/>
        <v>0..1</v>
      </c>
      <c r="BF142" s="66" t="str">
        <f t="shared" si="228"/>
        <v/>
      </c>
      <c r="BG142" s="249" t="str">
        <f t="shared" si="229"/>
        <v/>
      </c>
      <c r="BH142" s="7"/>
      <c r="BI142" s="636" t="str">
        <f t="shared" si="230"/>
        <v>-</v>
      </c>
      <c r="BJ142" s="68" t="str">
        <f t="shared" si="231"/>
        <v>-</v>
      </c>
      <c r="BK142" s="68" t="str">
        <f t="shared" si="232"/>
        <v>X</v>
      </c>
      <c r="BL142" s="68" t="str">
        <f t="shared" si="233"/>
        <v>X</v>
      </c>
      <c r="BM142" s="68" t="str">
        <f t="shared" si="234"/>
        <v>X</v>
      </c>
      <c r="BN142" s="68" t="str">
        <f t="shared" si="235"/>
        <v>X</v>
      </c>
      <c r="BO142" s="637" t="str">
        <f t="shared" si="236"/>
        <v>X</v>
      </c>
      <c r="BP142" s="7"/>
      <c r="BQ142" s="68" t="str">
        <f t="shared" si="237"/>
        <v>BASIC</v>
      </c>
      <c r="BR142" s="68" t="str">
        <f t="shared" si="238"/>
        <v>BASIC</v>
      </c>
      <c r="BS142" s="15"/>
      <c r="BT142" s="57" t="s">
        <v>18642</v>
      </c>
    </row>
    <row r="143" spans="1:72" s="11" customFormat="1" ht="105" x14ac:dyDescent="0.2">
      <c r="A143" s="45" t="str">
        <f t="shared" si="220"/>
        <v>NO</v>
      </c>
      <c r="B143" s="45"/>
      <c r="C143" s="45"/>
      <c r="D143" s="139" t="s">
        <v>525</v>
      </c>
      <c r="E143" s="61" t="s">
        <v>5202</v>
      </c>
      <c r="F143" s="282"/>
      <c r="G143" s="62">
        <f t="shared" si="241"/>
        <v>5</v>
      </c>
      <c r="H143" s="62" t="s">
        <v>42</v>
      </c>
      <c r="I143" s="64" t="s">
        <v>17126</v>
      </c>
      <c r="J143" s="64"/>
      <c r="K143" s="65"/>
      <c r="L143" s="65"/>
      <c r="M143" s="65"/>
      <c r="N143" s="64"/>
      <c r="O143" s="66" t="s">
        <v>42</v>
      </c>
      <c r="P143" s="66" t="str">
        <f t="shared" si="163"/>
        <v>0..1</v>
      </c>
      <c r="Q143" s="6" t="s">
        <v>795</v>
      </c>
      <c r="R143" s="67" t="s">
        <v>796</v>
      </c>
      <c r="S143" s="66"/>
      <c r="T143" s="68" t="str">
        <f t="shared" si="221"/>
        <v>EG</v>
      </c>
      <c r="U143" s="62" t="s">
        <v>62</v>
      </c>
      <c r="V143" s="66"/>
      <c r="W143" s="249"/>
      <c r="X143" s="38"/>
      <c r="Y143" s="634" t="str">
        <f t="shared" si="214"/>
        <v>-</v>
      </c>
      <c r="Z143" s="70" t="str">
        <f t="shared" ref="Z143:AE143" si="251">IF(Y143="X","X",IF($AH143=Z$4,"X","-"))</f>
        <v>-</v>
      </c>
      <c r="AA143" s="70" t="str">
        <f t="shared" si="251"/>
        <v>-</v>
      </c>
      <c r="AB143" s="70" t="str">
        <f t="shared" si="251"/>
        <v>-</v>
      </c>
      <c r="AC143" s="70" t="str">
        <f t="shared" si="251"/>
        <v>-</v>
      </c>
      <c r="AD143" s="70" t="str">
        <f t="shared" si="251"/>
        <v>-</v>
      </c>
      <c r="AE143" s="635" t="str">
        <f t="shared" si="251"/>
        <v>X</v>
      </c>
      <c r="AF143" s="38"/>
      <c r="AG143" s="70" t="s">
        <v>47</v>
      </c>
      <c r="AH143" s="70" t="s">
        <v>47</v>
      </c>
      <c r="AI143" s="38"/>
      <c r="AJ143" s="13" t="str">
        <f t="shared" si="216"/>
        <v>/rsm:CrossIndustryInvoice/rsm:SupplyChainTradeTransaction/ram:IncludedSupplyChainTradeLineItem/ram:SpecifiedLineTradeAgreement/ram:NetPriceProductTradePrice</v>
      </c>
      <c r="AK143" s="13" t="str">
        <f t="shared" si="217"/>
        <v>/ram:IncludedTradeTax</v>
      </c>
      <c r="AL143" s="14">
        <f>COUNTIFS(R$4:R143,AJ143)</f>
        <v>1</v>
      </c>
      <c r="AM143" s="59"/>
      <c r="AN143" s="139" t="str">
        <f t="shared" si="223"/>
        <v>SCT_LINE_TA</v>
      </c>
      <c r="AO143" s="61" t="str">
        <f t="shared" si="218"/>
        <v>BG-X-4</v>
      </c>
      <c r="AP143" s="282" t="str">
        <f t="shared" si="224"/>
        <v/>
      </c>
      <c r="AQ143" s="62">
        <f t="shared" si="247"/>
        <v>5</v>
      </c>
      <c r="AR143" s="62" t="str">
        <f t="shared" si="219"/>
        <v>0..1</v>
      </c>
      <c r="AS143" s="64" t="s">
        <v>797</v>
      </c>
      <c r="AT143" s="64"/>
      <c r="AU143" s="65"/>
      <c r="AV143" s="65"/>
      <c r="AW143" s="65"/>
      <c r="AX143" s="64"/>
      <c r="AY143" s="66" t="str">
        <f t="shared" si="240"/>
        <v>0..1</v>
      </c>
      <c r="AZ143" s="66" t="str">
        <f t="shared" si="243"/>
        <v>0..1</v>
      </c>
      <c r="BA143" s="6" t="str">
        <f t="shared" si="181"/>
        <v>/rsm:CrossIndustryInvoice
/rsm:SupplyChainTradeTransaction
/ram:IncludedSupplyChainTradeLineItem
/ram:SpecifiedLineTradeAgreement
/ram:NetPriceProductTradePrice
/ram:IncludedTradeTax</v>
      </c>
      <c r="BB143" s="67" t="str">
        <f t="shared" si="182"/>
        <v>/rsm:CrossIndustryInvoice/rsm:SupplyChainTradeTransaction/ram:IncludedSupplyChainTradeLineItem/ram:SpecifiedLineTradeAgreement/ram:NetPriceProductTradePrice/ram:IncludedTradeTax</v>
      </c>
      <c r="BC143" s="66" t="str">
        <f t="shared" si="225"/>
        <v/>
      </c>
      <c r="BD143" s="68" t="str">
        <f t="shared" si="226"/>
        <v>EG</v>
      </c>
      <c r="BE143" s="62" t="str">
        <f t="shared" si="227"/>
        <v>0..n</v>
      </c>
      <c r="BF143" s="66" t="str">
        <f t="shared" si="228"/>
        <v/>
      </c>
      <c r="BG143" s="249" t="str">
        <f t="shared" si="229"/>
        <v/>
      </c>
      <c r="BH143" s="7"/>
      <c r="BI143" s="634" t="str">
        <f t="shared" si="230"/>
        <v>-</v>
      </c>
      <c r="BJ143" s="70" t="str">
        <f t="shared" si="231"/>
        <v>-</v>
      </c>
      <c r="BK143" s="70" t="str">
        <f t="shared" si="232"/>
        <v>-</v>
      </c>
      <c r="BL143" s="70" t="str">
        <f t="shared" si="233"/>
        <v>-</v>
      </c>
      <c r="BM143" s="70" t="str">
        <f t="shared" si="234"/>
        <v>-</v>
      </c>
      <c r="BN143" s="70" t="str">
        <f t="shared" si="235"/>
        <v>-</v>
      </c>
      <c r="BO143" s="635" t="str">
        <f t="shared" si="236"/>
        <v>X</v>
      </c>
      <c r="BP143" s="7"/>
      <c r="BQ143" s="70" t="str">
        <f t="shared" si="237"/>
        <v>EXTENDED</v>
      </c>
      <c r="BR143" s="70" t="str">
        <f t="shared" si="238"/>
        <v>EXTENDED</v>
      </c>
      <c r="BS143" s="15"/>
      <c r="BT143" s="57" t="s">
        <v>18642</v>
      </c>
    </row>
    <row r="144" spans="1:72" s="11" customFormat="1" ht="120" x14ac:dyDescent="0.2">
      <c r="A144" s="45" t="str">
        <f t="shared" si="220"/>
        <v>YES</v>
      </c>
      <c r="B144" s="45"/>
      <c r="C144" s="45"/>
      <c r="D144" s="139" t="s">
        <v>525</v>
      </c>
      <c r="E144" s="61" t="s">
        <v>5203</v>
      </c>
      <c r="F144" s="282"/>
      <c r="G144" s="62">
        <f t="shared" si="241"/>
        <v>6</v>
      </c>
      <c r="H144" s="62" t="s">
        <v>32</v>
      </c>
      <c r="I144" s="64" t="s">
        <v>17126</v>
      </c>
      <c r="J144" s="64" t="s">
        <v>799</v>
      </c>
      <c r="K144" s="65"/>
      <c r="L144" s="65"/>
      <c r="M144" s="65"/>
      <c r="N144" s="64" t="s">
        <v>1325</v>
      </c>
      <c r="O144" s="66" t="s">
        <v>32</v>
      </c>
      <c r="P144" s="66" t="str">
        <f t="shared" si="163"/>
        <v>1..1</v>
      </c>
      <c r="Q144" s="6" t="s">
        <v>800</v>
      </c>
      <c r="R144" s="67" t="s">
        <v>801</v>
      </c>
      <c r="S144" s="66" t="s">
        <v>163</v>
      </c>
      <c r="T144" s="68" t="str">
        <f t="shared" si="221"/>
        <v>E</v>
      </c>
      <c r="U144" s="62" t="s">
        <v>62</v>
      </c>
      <c r="V144" s="66"/>
      <c r="W144" s="249"/>
      <c r="X144" s="38"/>
      <c r="Y144" s="634" t="str">
        <f t="shared" si="214"/>
        <v>-</v>
      </c>
      <c r="Z144" s="70" t="str">
        <f t="shared" ref="Z144:AE144" si="252">IF(Y144="X","X",IF($AH144=Z$4,"X","-"))</f>
        <v>-</v>
      </c>
      <c r="AA144" s="70" t="str">
        <f t="shared" si="252"/>
        <v>-</v>
      </c>
      <c r="AB144" s="70" t="str">
        <f t="shared" si="252"/>
        <v>-</v>
      </c>
      <c r="AC144" s="70" t="str">
        <f t="shared" si="252"/>
        <v>-</v>
      </c>
      <c r="AD144" s="70" t="str">
        <f t="shared" si="252"/>
        <v>-</v>
      </c>
      <c r="AE144" s="635" t="str">
        <f t="shared" si="252"/>
        <v>X</v>
      </c>
      <c r="AF144" s="38"/>
      <c r="AG144" s="70" t="s">
        <v>47</v>
      </c>
      <c r="AH144" s="70" t="s">
        <v>47</v>
      </c>
      <c r="AI144" s="38"/>
      <c r="AJ144" s="13" t="str">
        <f t="shared" si="216"/>
        <v>/rsm:CrossIndustryInvoice/rsm:SupplyChainTradeTransaction/ram:IncludedSupplyChainTradeLineItem/ram:SpecifiedLineTradeAgreement/ram:NetPriceProductTradePrice/ram:IncludedTradeTax</v>
      </c>
      <c r="AK144" s="13" t="str">
        <f t="shared" si="217"/>
        <v>/ram:CalculatedAmount</v>
      </c>
      <c r="AL144" s="14">
        <f>COUNTIFS(R$4:R144,AJ144)</f>
        <v>1</v>
      </c>
      <c r="AM144" s="59"/>
      <c r="AN144" s="139" t="str">
        <f t="shared" si="223"/>
        <v>SCT_LINE_TA</v>
      </c>
      <c r="AO144" s="61" t="str">
        <f t="shared" si="218"/>
        <v>BT-X-37</v>
      </c>
      <c r="AP144" s="282" t="str">
        <f t="shared" si="224"/>
        <v/>
      </c>
      <c r="AQ144" s="62">
        <f t="shared" si="247"/>
        <v>6</v>
      </c>
      <c r="AR144" s="62" t="str">
        <f t="shared" si="219"/>
        <v>1..1</v>
      </c>
      <c r="AS144" s="64" t="s">
        <v>802</v>
      </c>
      <c r="AT144" s="64"/>
      <c r="AU144" s="65"/>
      <c r="AV144" s="65"/>
      <c r="AW144" s="65"/>
      <c r="AX144" s="64" t="s">
        <v>1330</v>
      </c>
      <c r="AY144" s="66" t="str">
        <f t="shared" si="240"/>
        <v>1..1</v>
      </c>
      <c r="AZ144" s="66" t="str">
        <f t="shared" si="243"/>
        <v>1..1</v>
      </c>
      <c r="BA144" s="6" t="str">
        <f t="shared" si="181"/>
        <v>/rsm:CrossIndustryInvoice
/rsm:SupplyChainTradeTransaction
/ram:IncludedSupplyChainTradeLineItem
/ram:SpecifiedLineTradeAgreement
/ram:NetPriceProductTradePrice
/ram:IncludedTradeTax
/ram:CalculatedAmount</v>
      </c>
      <c r="BB144" s="67" t="str">
        <f t="shared" si="182"/>
        <v>/rsm:CrossIndustryInvoice/rsm:SupplyChainTradeTransaction/ram:IncludedSupplyChainTradeLineItem/ram:SpecifiedLineTradeAgreement/ram:NetPriceProductTradePrice/ram:IncludedTradeTax/ram:CalculatedAmount</v>
      </c>
      <c r="BC144" s="66" t="str">
        <f t="shared" si="225"/>
        <v>A</v>
      </c>
      <c r="BD144" s="68" t="str">
        <f t="shared" si="226"/>
        <v>E</v>
      </c>
      <c r="BE144" s="62" t="str">
        <f t="shared" si="227"/>
        <v>0..n</v>
      </c>
      <c r="BF144" s="66" t="str">
        <f t="shared" si="228"/>
        <v/>
      </c>
      <c r="BG144" s="249" t="str">
        <f t="shared" si="229"/>
        <v/>
      </c>
      <c r="BH144" s="7"/>
      <c r="BI144" s="634" t="str">
        <f t="shared" si="230"/>
        <v>-</v>
      </c>
      <c r="BJ144" s="70" t="str">
        <f t="shared" si="231"/>
        <v>-</v>
      </c>
      <c r="BK144" s="70" t="str">
        <f t="shared" si="232"/>
        <v>-</v>
      </c>
      <c r="BL144" s="70" t="str">
        <f t="shared" si="233"/>
        <v>-</v>
      </c>
      <c r="BM144" s="70" t="str">
        <f t="shared" si="234"/>
        <v>-</v>
      </c>
      <c r="BN144" s="70" t="str">
        <f t="shared" si="235"/>
        <v>-</v>
      </c>
      <c r="BO144" s="635" t="str">
        <f t="shared" si="236"/>
        <v>X</v>
      </c>
      <c r="BP144" s="7"/>
      <c r="BQ144" s="70" t="str">
        <f t="shared" si="237"/>
        <v>EXTENDED</v>
      </c>
      <c r="BR144" s="70" t="str">
        <f t="shared" si="238"/>
        <v>EXTENDED</v>
      </c>
      <c r="BS144" s="15"/>
      <c r="BT144" s="57" t="s">
        <v>18642</v>
      </c>
    </row>
    <row r="145" spans="1:72" s="11" customFormat="1" ht="120" x14ac:dyDescent="0.2">
      <c r="A145" s="45" t="str">
        <f t="shared" si="220"/>
        <v>YES</v>
      </c>
      <c r="B145" s="45"/>
      <c r="C145" s="45"/>
      <c r="D145" s="139" t="s">
        <v>525</v>
      </c>
      <c r="E145" s="61" t="s">
        <v>5204</v>
      </c>
      <c r="F145" s="282"/>
      <c r="G145" s="62">
        <f t="shared" si="241"/>
        <v>6</v>
      </c>
      <c r="H145" s="62" t="s">
        <v>32</v>
      </c>
      <c r="I145" s="64" t="s">
        <v>17127</v>
      </c>
      <c r="J145" s="64" t="s">
        <v>803</v>
      </c>
      <c r="K145" s="65" t="s">
        <v>17128</v>
      </c>
      <c r="L145" s="65"/>
      <c r="M145" s="65" t="s">
        <v>805</v>
      </c>
      <c r="N145" s="64" t="s">
        <v>128</v>
      </c>
      <c r="O145" s="66" t="s">
        <v>32</v>
      </c>
      <c r="P145" s="66" t="str">
        <f t="shared" si="163"/>
        <v>1..1</v>
      </c>
      <c r="Q145" s="6" t="s">
        <v>806</v>
      </c>
      <c r="R145" s="67" t="s">
        <v>807</v>
      </c>
      <c r="S145" s="66" t="s">
        <v>131</v>
      </c>
      <c r="T145" s="68" t="str">
        <f t="shared" si="221"/>
        <v>E</v>
      </c>
      <c r="U145" s="62" t="s">
        <v>42</v>
      </c>
      <c r="V145" s="66"/>
      <c r="W145" s="249"/>
      <c r="X145" s="38"/>
      <c r="Y145" s="634" t="str">
        <f t="shared" si="214"/>
        <v>-</v>
      </c>
      <c r="Z145" s="70" t="str">
        <f t="shared" ref="Z145:AE145" si="253">IF(Y145="X","X",IF($AH145=Z$4,"X","-"))</f>
        <v>-</v>
      </c>
      <c r="AA145" s="70" t="str">
        <f t="shared" si="253"/>
        <v>-</v>
      </c>
      <c r="AB145" s="70" t="str">
        <f t="shared" si="253"/>
        <v>-</v>
      </c>
      <c r="AC145" s="70" t="str">
        <f t="shared" si="253"/>
        <v>-</v>
      </c>
      <c r="AD145" s="70" t="str">
        <f t="shared" si="253"/>
        <v>-</v>
      </c>
      <c r="AE145" s="635" t="str">
        <f t="shared" si="253"/>
        <v>X</v>
      </c>
      <c r="AF145" s="38"/>
      <c r="AG145" s="70" t="s">
        <v>47</v>
      </c>
      <c r="AH145" s="70" t="s">
        <v>47</v>
      </c>
      <c r="AI145" s="38"/>
      <c r="AJ145" s="13" t="str">
        <f t="shared" si="216"/>
        <v>/rsm:CrossIndustryInvoice/rsm:SupplyChainTradeTransaction/ram:IncludedSupplyChainTradeLineItem/ram:SpecifiedLineTradeAgreement/ram:NetPriceProductTradePrice/ram:IncludedTradeTax</v>
      </c>
      <c r="AK145" s="13" t="str">
        <f t="shared" si="217"/>
        <v>/ram:TypeCode</v>
      </c>
      <c r="AL145" s="14">
        <f>COUNTIFS(R$4:R145,AJ145)</f>
        <v>1</v>
      </c>
      <c r="AM145" s="59"/>
      <c r="AN145" s="139" t="str">
        <f t="shared" si="223"/>
        <v>SCT_LINE_TA</v>
      </c>
      <c r="AO145" s="61" t="str">
        <f t="shared" si="218"/>
        <v>BT-X-38</v>
      </c>
      <c r="AP145" s="282" t="str">
        <f t="shared" si="224"/>
        <v/>
      </c>
      <c r="AQ145" s="62">
        <f t="shared" si="247"/>
        <v>6</v>
      </c>
      <c r="AR145" s="62" t="str">
        <f t="shared" si="219"/>
        <v>1..1</v>
      </c>
      <c r="AS145" s="64" t="s">
        <v>808</v>
      </c>
      <c r="AT145" s="64"/>
      <c r="AU145" s="65" t="s">
        <v>18215</v>
      </c>
      <c r="AV145" s="65"/>
      <c r="AW145" s="65"/>
      <c r="AX145" s="64" t="s">
        <v>128</v>
      </c>
      <c r="AY145" s="66" t="str">
        <f t="shared" si="240"/>
        <v>1..1</v>
      </c>
      <c r="AZ145" s="66" t="str">
        <f t="shared" si="243"/>
        <v>1..1</v>
      </c>
      <c r="BA145" s="6" t="str">
        <f t="shared" si="181"/>
        <v>/rsm:CrossIndustryInvoice
/rsm:SupplyChainTradeTransaction
/ram:IncludedSupplyChainTradeLineItem
/ram:SpecifiedLineTradeAgreement
/ram:NetPriceProductTradePrice
/ram:IncludedTradeTax
/ram:TypeCode</v>
      </c>
      <c r="BB145" s="67" t="str">
        <f t="shared" si="182"/>
        <v>/rsm:CrossIndustryInvoice/rsm:SupplyChainTradeTransaction/ram:IncludedSupplyChainTradeLineItem/ram:SpecifiedLineTradeAgreement/ram:NetPriceProductTradePrice/ram:IncludedTradeTax/ram:TypeCode</v>
      </c>
      <c r="BC145" s="66" t="str">
        <f t="shared" si="225"/>
        <v>C</v>
      </c>
      <c r="BD145" s="68" t="str">
        <f t="shared" si="226"/>
        <v>E</v>
      </c>
      <c r="BE145" s="62" t="str">
        <f t="shared" si="227"/>
        <v>0..1</v>
      </c>
      <c r="BF145" s="66" t="str">
        <f t="shared" si="228"/>
        <v/>
      </c>
      <c r="BG145" s="249" t="str">
        <f t="shared" si="229"/>
        <v/>
      </c>
      <c r="BH145" s="7"/>
      <c r="BI145" s="634" t="str">
        <f t="shared" si="230"/>
        <v>-</v>
      </c>
      <c r="BJ145" s="70" t="str">
        <f t="shared" si="231"/>
        <v>-</v>
      </c>
      <c r="BK145" s="70" t="str">
        <f t="shared" si="232"/>
        <v>-</v>
      </c>
      <c r="BL145" s="70" t="str">
        <f t="shared" si="233"/>
        <v>-</v>
      </c>
      <c r="BM145" s="70" t="str">
        <f t="shared" si="234"/>
        <v>-</v>
      </c>
      <c r="BN145" s="70" t="str">
        <f t="shared" si="235"/>
        <v>-</v>
      </c>
      <c r="BO145" s="635" t="str">
        <f t="shared" si="236"/>
        <v>X</v>
      </c>
      <c r="BP145" s="7"/>
      <c r="BQ145" s="70" t="str">
        <f t="shared" si="237"/>
        <v>EXTENDED</v>
      </c>
      <c r="BR145" s="70" t="str">
        <f t="shared" si="238"/>
        <v>EXTENDED</v>
      </c>
      <c r="BS145" s="15"/>
      <c r="BT145" s="57" t="s">
        <v>18642</v>
      </c>
    </row>
    <row r="146" spans="1:72" s="152" customFormat="1" ht="120" x14ac:dyDescent="0.2">
      <c r="A146" s="45" t="str">
        <f t="shared" si="220"/>
        <v>YES</v>
      </c>
      <c r="B146" s="45"/>
      <c r="C146" s="45"/>
      <c r="D146" s="139" t="s">
        <v>525</v>
      </c>
      <c r="E146" s="61" t="s">
        <v>5205</v>
      </c>
      <c r="F146" s="282"/>
      <c r="G146" s="62">
        <f t="shared" si="241"/>
        <v>6</v>
      </c>
      <c r="H146" s="62" t="s">
        <v>42</v>
      </c>
      <c r="I146" s="64" t="s">
        <v>4136</v>
      </c>
      <c r="J146" s="64" t="s">
        <v>4137</v>
      </c>
      <c r="K146" s="65"/>
      <c r="L146" s="65"/>
      <c r="M146" s="65"/>
      <c r="N146" s="64" t="s">
        <v>70</v>
      </c>
      <c r="O146" s="66" t="s">
        <v>42</v>
      </c>
      <c r="P146" s="66" t="str">
        <f t="shared" si="163"/>
        <v>0..1</v>
      </c>
      <c r="Q146" s="6" t="s">
        <v>810</v>
      </c>
      <c r="R146" s="67" t="s">
        <v>811</v>
      </c>
      <c r="S146" s="66" t="s">
        <v>73</v>
      </c>
      <c r="T146" s="68" t="str">
        <f t="shared" si="221"/>
        <v>E</v>
      </c>
      <c r="U146" s="62" t="s">
        <v>42</v>
      </c>
      <c r="V146" s="66"/>
      <c r="W146" s="249"/>
      <c r="X146" s="38"/>
      <c r="Y146" s="634" t="str">
        <f t="shared" si="214"/>
        <v>-</v>
      </c>
      <c r="Z146" s="70" t="str">
        <f t="shared" ref="Z146:AE146" si="254">IF(Y146="X","X",IF($AH146=Z$4,"X","-"))</f>
        <v>-</v>
      </c>
      <c r="AA146" s="70" t="str">
        <f t="shared" si="254"/>
        <v>-</v>
      </c>
      <c r="AB146" s="70" t="str">
        <f t="shared" si="254"/>
        <v>-</v>
      </c>
      <c r="AC146" s="70" t="str">
        <f t="shared" si="254"/>
        <v>-</v>
      </c>
      <c r="AD146" s="70" t="str">
        <f t="shared" si="254"/>
        <v>-</v>
      </c>
      <c r="AE146" s="635" t="str">
        <f t="shared" si="254"/>
        <v>X</v>
      </c>
      <c r="AF146" s="38"/>
      <c r="AG146" s="70" t="s">
        <v>47</v>
      </c>
      <c r="AH146" s="70" t="s">
        <v>47</v>
      </c>
      <c r="AI146" s="38"/>
      <c r="AJ146" s="13" t="str">
        <f t="shared" si="216"/>
        <v>/rsm:CrossIndustryInvoice/rsm:SupplyChainTradeTransaction/ram:IncludedSupplyChainTradeLineItem/ram:SpecifiedLineTradeAgreement/ram:NetPriceProductTradePrice/ram:IncludedTradeTax</v>
      </c>
      <c r="AK146" s="13" t="str">
        <f t="shared" si="217"/>
        <v>/ram:ExemptionReason</v>
      </c>
      <c r="AL146" s="14">
        <f>COUNTIFS(R$4:R146,AJ146)</f>
        <v>1</v>
      </c>
      <c r="AM146" s="59"/>
      <c r="AN146" s="139" t="str">
        <f t="shared" si="223"/>
        <v>SCT_LINE_TA</v>
      </c>
      <c r="AO146" s="61" t="str">
        <f t="shared" si="218"/>
        <v>BT-X-39</v>
      </c>
      <c r="AP146" s="282" t="str">
        <f t="shared" si="224"/>
        <v/>
      </c>
      <c r="AQ146" s="62">
        <f t="shared" si="247"/>
        <v>6</v>
      </c>
      <c r="AR146" s="62" t="str">
        <f t="shared" si="219"/>
        <v>0..1</v>
      </c>
      <c r="AS146" s="64" t="s">
        <v>812</v>
      </c>
      <c r="AT146" s="64" t="s">
        <v>4142</v>
      </c>
      <c r="AU146" s="65"/>
      <c r="AV146" s="65"/>
      <c r="AW146" s="65"/>
      <c r="AX146" s="64"/>
      <c r="AY146" s="66" t="str">
        <f t="shared" si="240"/>
        <v>0..1</v>
      </c>
      <c r="AZ146" s="66" t="str">
        <f t="shared" si="243"/>
        <v>0..1</v>
      </c>
      <c r="BA146" s="6" t="str">
        <f t="shared" si="181"/>
        <v>/rsm:CrossIndustryInvoice
/rsm:SupplyChainTradeTransaction
/ram:IncludedSupplyChainTradeLineItem
/ram:SpecifiedLineTradeAgreement
/ram:NetPriceProductTradePrice
/ram:IncludedTradeTax
/ram:ExemptionReason</v>
      </c>
      <c r="BB146" s="67" t="str">
        <f t="shared" si="182"/>
        <v>/rsm:CrossIndustryInvoice/rsm:SupplyChainTradeTransaction/ram:IncludedSupplyChainTradeLineItem/ram:SpecifiedLineTradeAgreement/ram:NetPriceProductTradePrice/ram:IncludedTradeTax/ram:ExemptionReason</v>
      </c>
      <c r="BC146" s="66" t="str">
        <f t="shared" si="225"/>
        <v>T</v>
      </c>
      <c r="BD146" s="68" t="str">
        <f t="shared" si="226"/>
        <v>E</v>
      </c>
      <c r="BE146" s="62" t="str">
        <f t="shared" si="227"/>
        <v>0..1</v>
      </c>
      <c r="BF146" s="66" t="str">
        <f t="shared" si="228"/>
        <v/>
      </c>
      <c r="BG146" s="249" t="str">
        <f t="shared" si="229"/>
        <v/>
      </c>
      <c r="BH146" s="7"/>
      <c r="BI146" s="634" t="str">
        <f t="shared" si="230"/>
        <v>-</v>
      </c>
      <c r="BJ146" s="70" t="str">
        <f t="shared" si="231"/>
        <v>-</v>
      </c>
      <c r="BK146" s="70" t="str">
        <f t="shared" si="232"/>
        <v>-</v>
      </c>
      <c r="BL146" s="70" t="str">
        <f t="shared" si="233"/>
        <v>-</v>
      </c>
      <c r="BM146" s="70" t="str">
        <f t="shared" si="234"/>
        <v>-</v>
      </c>
      <c r="BN146" s="70" t="str">
        <f t="shared" si="235"/>
        <v>-</v>
      </c>
      <c r="BO146" s="635" t="str">
        <f t="shared" si="236"/>
        <v>X</v>
      </c>
      <c r="BP146" s="7"/>
      <c r="BQ146" s="70" t="str">
        <f t="shared" si="237"/>
        <v>EXTENDED</v>
      </c>
      <c r="BR146" s="70" t="str">
        <f t="shared" si="238"/>
        <v>EXTENDED</v>
      </c>
      <c r="BS146" s="15"/>
      <c r="BT146" s="57" t="s">
        <v>18642</v>
      </c>
    </row>
    <row r="147" spans="1:72" s="11" customFormat="1" ht="225" x14ac:dyDescent="0.2">
      <c r="A147" s="45" t="str">
        <f t="shared" si="220"/>
        <v>YES</v>
      </c>
      <c r="B147" s="45"/>
      <c r="C147" s="45"/>
      <c r="D147" s="139" t="s">
        <v>525</v>
      </c>
      <c r="E147" s="61" t="s">
        <v>5206</v>
      </c>
      <c r="F147" s="282"/>
      <c r="G147" s="62">
        <f t="shared" si="241"/>
        <v>6</v>
      </c>
      <c r="H147" s="62" t="s">
        <v>32</v>
      </c>
      <c r="I147" s="64" t="s">
        <v>4167</v>
      </c>
      <c r="J147" s="64" t="s">
        <v>4168</v>
      </c>
      <c r="K147" s="65" t="s">
        <v>815</v>
      </c>
      <c r="L147" s="65" t="s">
        <v>816</v>
      </c>
      <c r="M147" s="65"/>
      <c r="N147" s="64" t="s">
        <v>128</v>
      </c>
      <c r="O147" s="66" t="s">
        <v>32</v>
      </c>
      <c r="P147" s="66" t="str">
        <f t="shared" si="163"/>
        <v>1..1</v>
      </c>
      <c r="Q147" s="6" t="s">
        <v>817</v>
      </c>
      <c r="R147" s="67" t="s">
        <v>818</v>
      </c>
      <c r="S147" s="66" t="s">
        <v>131</v>
      </c>
      <c r="T147" s="68" t="str">
        <f t="shared" si="221"/>
        <v>E</v>
      </c>
      <c r="U147" s="62" t="s">
        <v>42</v>
      </c>
      <c r="V147" s="66"/>
      <c r="W147" s="249"/>
      <c r="X147" s="38"/>
      <c r="Y147" s="634" t="str">
        <f t="shared" si="214"/>
        <v>-</v>
      </c>
      <c r="Z147" s="70" t="str">
        <f t="shared" ref="Z147:AE147" si="255">IF(Y147="X","X",IF($AH147=Z$4,"X","-"))</f>
        <v>-</v>
      </c>
      <c r="AA147" s="70" t="str">
        <f t="shared" si="255"/>
        <v>-</v>
      </c>
      <c r="AB147" s="70" t="str">
        <f t="shared" si="255"/>
        <v>-</v>
      </c>
      <c r="AC147" s="70" t="str">
        <f t="shared" si="255"/>
        <v>-</v>
      </c>
      <c r="AD147" s="70" t="str">
        <f t="shared" si="255"/>
        <v>-</v>
      </c>
      <c r="AE147" s="635" t="str">
        <f t="shared" si="255"/>
        <v>X</v>
      </c>
      <c r="AF147" s="38"/>
      <c r="AG147" s="70" t="s">
        <v>47</v>
      </c>
      <c r="AH147" s="70" t="s">
        <v>47</v>
      </c>
      <c r="AI147" s="38"/>
      <c r="AJ147" s="13" t="str">
        <f t="shared" si="216"/>
        <v>/rsm:CrossIndustryInvoice/rsm:SupplyChainTradeTransaction/ram:IncludedSupplyChainTradeLineItem/ram:SpecifiedLineTradeAgreement/ram:NetPriceProductTradePrice/ram:IncludedTradeTax</v>
      </c>
      <c r="AK147" s="13" t="str">
        <f t="shared" si="217"/>
        <v>/ram:CategoryCode</v>
      </c>
      <c r="AL147" s="14">
        <f>COUNTIFS(R$4:R147,AJ147)</f>
        <v>1</v>
      </c>
      <c r="AM147" s="59"/>
      <c r="AN147" s="139" t="str">
        <f t="shared" si="223"/>
        <v>SCT_LINE_TA</v>
      </c>
      <c r="AO147" s="61" t="str">
        <f t="shared" si="218"/>
        <v>BT-X-40</v>
      </c>
      <c r="AP147" s="282" t="str">
        <f t="shared" si="224"/>
        <v/>
      </c>
      <c r="AQ147" s="62">
        <f t="shared" si="247"/>
        <v>6</v>
      </c>
      <c r="AR147" s="62" t="str">
        <f t="shared" si="219"/>
        <v>1..1</v>
      </c>
      <c r="AS147" s="64" t="s">
        <v>819</v>
      </c>
      <c r="AT147" s="64" t="s">
        <v>4172</v>
      </c>
      <c r="AU147" s="65" t="s">
        <v>1221</v>
      </c>
      <c r="AV147" s="65"/>
      <c r="AW147" s="65"/>
      <c r="AX147" s="64" t="s">
        <v>128</v>
      </c>
      <c r="AY147" s="66" t="str">
        <f t="shared" si="240"/>
        <v>1..1</v>
      </c>
      <c r="AZ147" s="66" t="str">
        <f t="shared" si="243"/>
        <v>1..1</v>
      </c>
      <c r="BA147" s="6" t="str">
        <f t="shared" si="181"/>
        <v>/rsm:CrossIndustryInvoice
/rsm:SupplyChainTradeTransaction
/ram:IncludedSupplyChainTradeLineItem
/ram:SpecifiedLineTradeAgreement
/ram:NetPriceProductTradePrice
/ram:IncludedTradeTax
/ram:CategoryCode</v>
      </c>
      <c r="BB147" s="67" t="str">
        <f t="shared" si="182"/>
        <v>/rsm:CrossIndustryInvoice/rsm:SupplyChainTradeTransaction/ram:IncludedSupplyChainTradeLineItem/ram:SpecifiedLineTradeAgreement/ram:NetPriceProductTradePrice/ram:IncludedTradeTax/ram:CategoryCode</v>
      </c>
      <c r="BC147" s="66" t="str">
        <f t="shared" si="225"/>
        <v>C</v>
      </c>
      <c r="BD147" s="68" t="str">
        <f t="shared" si="226"/>
        <v>E</v>
      </c>
      <c r="BE147" s="62" t="str">
        <f t="shared" si="227"/>
        <v>0..1</v>
      </c>
      <c r="BF147" s="66" t="str">
        <f t="shared" si="228"/>
        <v/>
      </c>
      <c r="BG147" s="249" t="str">
        <f t="shared" si="229"/>
        <v/>
      </c>
      <c r="BH147" s="7"/>
      <c r="BI147" s="634" t="str">
        <f t="shared" si="230"/>
        <v>-</v>
      </c>
      <c r="BJ147" s="70" t="str">
        <f t="shared" si="231"/>
        <v>-</v>
      </c>
      <c r="BK147" s="70" t="str">
        <f t="shared" si="232"/>
        <v>-</v>
      </c>
      <c r="BL147" s="70" t="str">
        <f t="shared" si="233"/>
        <v>-</v>
      </c>
      <c r="BM147" s="70" t="str">
        <f t="shared" si="234"/>
        <v>-</v>
      </c>
      <c r="BN147" s="70" t="str">
        <f t="shared" si="235"/>
        <v>-</v>
      </c>
      <c r="BO147" s="635" t="str">
        <f t="shared" si="236"/>
        <v>X</v>
      </c>
      <c r="BP147" s="7"/>
      <c r="BQ147" s="70" t="str">
        <f t="shared" si="237"/>
        <v>EXTENDED</v>
      </c>
      <c r="BR147" s="70" t="str">
        <f t="shared" si="238"/>
        <v>EXTENDED</v>
      </c>
      <c r="BS147" s="15"/>
      <c r="BT147" s="57" t="s">
        <v>18642</v>
      </c>
    </row>
    <row r="148" spans="1:72" s="11" customFormat="1" ht="120" x14ac:dyDescent="0.2">
      <c r="A148" s="45" t="str">
        <f t="shared" si="220"/>
        <v>YES</v>
      </c>
      <c r="B148" s="45"/>
      <c r="C148" s="45"/>
      <c r="D148" s="139" t="s">
        <v>525</v>
      </c>
      <c r="E148" s="61" t="s">
        <v>5207</v>
      </c>
      <c r="F148" s="282"/>
      <c r="G148" s="62">
        <f t="shared" si="241"/>
        <v>6</v>
      </c>
      <c r="H148" s="62" t="s">
        <v>42</v>
      </c>
      <c r="I148" s="64" t="s">
        <v>4175</v>
      </c>
      <c r="J148" s="64" t="s">
        <v>4176</v>
      </c>
      <c r="K148" s="65" t="s">
        <v>4177</v>
      </c>
      <c r="L148" s="65"/>
      <c r="M148" s="65"/>
      <c r="N148" s="64" t="s">
        <v>128</v>
      </c>
      <c r="O148" s="66" t="s">
        <v>42</v>
      </c>
      <c r="P148" s="66" t="str">
        <f t="shared" si="163"/>
        <v>0..1</v>
      </c>
      <c r="Q148" s="6" t="s">
        <v>821</v>
      </c>
      <c r="R148" s="67" t="s">
        <v>822</v>
      </c>
      <c r="S148" s="66" t="s">
        <v>131</v>
      </c>
      <c r="T148" s="68" t="str">
        <f t="shared" si="221"/>
        <v>E</v>
      </c>
      <c r="U148" s="62" t="s">
        <v>42</v>
      </c>
      <c r="V148" s="66"/>
      <c r="W148" s="249"/>
      <c r="X148" s="38"/>
      <c r="Y148" s="634" t="str">
        <f t="shared" si="214"/>
        <v>-</v>
      </c>
      <c r="Z148" s="70" t="str">
        <f t="shared" ref="Z148:AE148" si="256">IF(Y148="X","X",IF($AH148=Z$4,"X","-"))</f>
        <v>-</v>
      </c>
      <c r="AA148" s="70" t="str">
        <f t="shared" si="256"/>
        <v>-</v>
      </c>
      <c r="AB148" s="70" t="str">
        <f t="shared" si="256"/>
        <v>-</v>
      </c>
      <c r="AC148" s="70" t="str">
        <f t="shared" si="256"/>
        <v>-</v>
      </c>
      <c r="AD148" s="70" t="str">
        <f t="shared" si="256"/>
        <v>-</v>
      </c>
      <c r="AE148" s="635" t="str">
        <f t="shared" si="256"/>
        <v>X</v>
      </c>
      <c r="AF148" s="38"/>
      <c r="AG148" s="70" t="s">
        <v>47</v>
      </c>
      <c r="AH148" s="70" t="s">
        <v>47</v>
      </c>
      <c r="AI148" s="38"/>
      <c r="AJ148" s="13" t="str">
        <f t="shared" si="216"/>
        <v>/rsm:CrossIndustryInvoice/rsm:SupplyChainTradeTransaction/ram:IncludedSupplyChainTradeLineItem/ram:SpecifiedLineTradeAgreement/ram:NetPriceProductTradePrice/ram:IncludedTradeTax</v>
      </c>
      <c r="AK148" s="13" t="str">
        <f t="shared" si="217"/>
        <v>/ram:ExemptionReasonCode</v>
      </c>
      <c r="AL148" s="14">
        <f>COUNTIFS(R$4:R148,AJ148)</f>
        <v>1</v>
      </c>
      <c r="AM148" s="59"/>
      <c r="AN148" s="139" t="str">
        <f t="shared" si="223"/>
        <v>SCT_LINE_TA</v>
      </c>
      <c r="AO148" s="61" t="str">
        <f t="shared" si="218"/>
        <v>BT-X-41</v>
      </c>
      <c r="AP148" s="282" t="str">
        <f t="shared" si="224"/>
        <v/>
      </c>
      <c r="AQ148" s="62">
        <f t="shared" si="247"/>
        <v>6</v>
      </c>
      <c r="AR148" s="62" t="str">
        <f t="shared" si="219"/>
        <v>0..1</v>
      </c>
      <c r="AS148" s="64" t="s">
        <v>823</v>
      </c>
      <c r="AT148" s="64" t="s">
        <v>4180</v>
      </c>
      <c r="AU148" s="65" t="s">
        <v>4181</v>
      </c>
      <c r="AV148" s="65"/>
      <c r="AW148" s="65"/>
      <c r="AX148" s="64" t="s">
        <v>128</v>
      </c>
      <c r="AY148" s="66" t="str">
        <f t="shared" si="240"/>
        <v>0..1</v>
      </c>
      <c r="AZ148" s="66" t="str">
        <f t="shared" si="243"/>
        <v>0..1</v>
      </c>
      <c r="BA148" s="6" t="str">
        <f t="shared" si="181"/>
        <v>/rsm:CrossIndustryInvoice
/rsm:SupplyChainTradeTransaction
/ram:IncludedSupplyChainTradeLineItem
/ram:SpecifiedLineTradeAgreement
/ram:NetPriceProductTradePrice
/ram:IncludedTradeTax
/ram:ExemptionReasonCode</v>
      </c>
      <c r="BB148" s="67" t="str">
        <f t="shared" si="182"/>
        <v>/rsm:CrossIndustryInvoice/rsm:SupplyChainTradeTransaction/ram:IncludedSupplyChainTradeLineItem/ram:SpecifiedLineTradeAgreement/ram:NetPriceProductTradePrice/ram:IncludedTradeTax/ram:ExemptionReasonCode</v>
      </c>
      <c r="BC148" s="66" t="str">
        <f t="shared" si="225"/>
        <v>C</v>
      </c>
      <c r="BD148" s="68" t="str">
        <f t="shared" si="226"/>
        <v>E</v>
      </c>
      <c r="BE148" s="62" t="str">
        <f t="shared" si="227"/>
        <v>0..1</v>
      </c>
      <c r="BF148" s="66" t="str">
        <f t="shared" si="228"/>
        <v/>
      </c>
      <c r="BG148" s="249" t="str">
        <f t="shared" si="229"/>
        <v/>
      </c>
      <c r="BH148" s="7"/>
      <c r="BI148" s="634" t="str">
        <f t="shared" si="230"/>
        <v>-</v>
      </c>
      <c r="BJ148" s="70" t="str">
        <f t="shared" si="231"/>
        <v>-</v>
      </c>
      <c r="BK148" s="70" t="str">
        <f t="shared" si="232"/>
        <v>-</v>
      </c>
      <c r="BL148" s="70" t="str">
        <f t="shared" si="233"/>
        <v>-</v>
      </c>
      <c r="BM148" s="70" t="str">
        <f t="shared" si="234"/>
        <v>-</v>
      </c>
      <c r="BN148" s="70" t="str">
        <f t="shared" si="235"/>
        <v>-</v>
      </c>
      <c r="BO148" s="635" t="str">
        <f t="shared" si="236"/>
        <v>X</v>
      </c>
      <c r="BP148" s="7"/>
      <c r="BQ148" s="70" t="str">
        <f t="shared" si="237"/>
        <v>EXTENDED</v>
      </c>
      <c r="BR148" s="70" t="str">
        <f t="shared" si="238"/>
        <v>EXTENDED</v>
      </c>
      <c r="BS148" s="15"/>
      <c r="BT148" s="57" t="s">
        <v>18642</v>
      </c>
    </row>
    <row r="149" spans="1:72" s="11" customFormat="1" ht="120" x14ac:dyDescent="0.2">
      <c r="A149" s="45" t="str">
        <f t="shared" si="220"/>
        <v>YES</v>
      </c>
      <c r="B149" s="45"/>
      <c r="C149" s="45"/>
      <c r="D149" s="139" t="s">
        <v>525</v>
      </c>
      <c r="E149" s="61" t="s">
        <v>5208</v>
      </c>
      <c r="F149" s="282"/>
      <c r="G149" s="62">
        <f t="shared" si="241"/>
        <v>6</v>
      </c>
      <c r="H149" s="62" t="s">
        <v>32</v>
      </c>
      <c r="I149" s="64" t="s">
        <v>4216</v>
      </c>
      <c r="J149" s="64" t="s">
        <v>4217</v>
      </c>
      <c r="K149" s="65" t="s">
        <v>4218</v>
      </c>
      <c r="L149" s="65" t="s">
        <v>826</v>
      </c>
      <c r="M149" s="65"/>
      <c r="N149" s="64" t="s">
        <v>1230</v>
      </c>
      <c r="O149" s="66" t="s">
        <v>32</v>
      </c>
      <c r="P149" s="66" t="str">
        <f t="shared" si="163"/>
        <v>1..1</v>
      </c>
      <c r="Q149" s="6" t="s">
        <v>827</v>
      </c>
      <c r="R149" s="67" t="s">
        <v>828</v>
      </c>
      <c r="S149" s="66" t="s">
        <v>722</v>
      </c>
      <c r="T149" s="68" t="str">
        <f t="shared" si="221"/>
        <v>E</v>
      </c>
      <c r="U149" s="62" t="s">
        <v>42</v>
      </c>
      <c r="V149" s="66"/>
      <c r="W149" s="249"/>
      <c r="X149" s="38"/>
      <c r="Y149" s="634" t="str">
        <f t="shared" si="214"/>
        <v>-</v>
      </c>
      <c r="Z149" s="70" t="str">
        <f t="shared" ref="Z149:AE149" si="257">IF(Y149="X","X",IF($AH149=Z$4,"X","-"))</f>
        <v>-</v>
      </c>
      <c r="AA149" s="70" t="str">
        <f t="shared" si="257"/>
        <v>-</v>
      </c>
      <c r="AB149" s="70" t="str">
        <f t="shared" si="257"/>
        <v>-</v>
      </c>
      <c r="AC149" s="70" t="str">
        <f t="shared" si="257"/>
        <v>-</v>
      </c>
      <c r="AD149" s="70" t="str">
        <f t="shared" si="257"/>
        <v>-</v>
      </c>
      <c r="AE149" s="635" t="str">
        <f t="shared" si="257"/>
        <v>X</v>
      </c>
      <c r="AF149" s="38"/>
      <c r="AG149" s="70" t="s">
        <v>47</v>
      </c>
      <c r="AH149" s="70" t="s">
        <v>47</v>
      </c>
      <c r="AI149" s="38"/>
      <c r="AJ149" s="13" t="str">
        <f t="shared" si="216"/>
        <v>/rsm:CrossIndustryInvoice/rsm:SupplyChainTradeTransaction/ram:IncludedSupplyChainTradeLineItem/ram:SpecifiedLineTradeAgreement/ram:NetPriceProductTradePrice/ram:IncludedTradeTax</v>
      </c>
      <c r="AK149" s="13" t="str">
        <f t="shared" si="217"/>
        <v>/ram:RateApplicablePercent</v>
      </c>
      <c r="AL149" s="14">
        <f>COUNTIFS(R$4:R149,AJ149)</f>
        <v>1</v>
      </c>
      <c r="AM149" s="59"/>
      <c r="AN149" s="139" t="str">
        <f t="shared" si="223"/>
        <v>SCT_LINE_TA</v>
      </c>
      <c r="AO149" s="61" t="str">
        <f t="shared" si="218"/>
        <v>BT-X-42</v>
      </c>
      <c r="AP149" s="282" t="str">
        <f t="shared" si="224"/>
        <v/>
      </c>
      <c r="AQ149" s="62">
        <f t="shared" si="247"/>
        <v>6</v>
      </c>
      <c r="AR149" s="62" t="str">
        <f t="shared" si="219"/>
        <v>1..1</v>
      </c>
      <c r="AS149" s="64" t="s">
        <v>829</v>
      </c>
      <c r="AT149" s="64" t="s">
        <v>4223</v>
      </c>
      <c r="AU149" s="65" t="s">
        <v>4224</v>
      </c>
      <c r="AV149" s="65"/>
      <c r="AW149" s="65"/>
      <c r="AX149" s="64"/>
      <c r="AY149" s="66" t="str">
        <f t="shared" si="240"/>
        <v>1..1</v>
      </c>
      <c r="AZ149" s="66" t="str">
        <f t="shared" si="243"/>
        <v>1..1</v>
      </c>
      <c r="BA149" s="6" t="str">
        <f t="shared" si="181"/>
        <v>/rsm:CrossIndustryInvoice
/rsm:SupplyChainTradeTransaction
/ram:IncludedSupplyChainTradeLineItem
/ram:SpecifiedLineTradeAgreement
/ram:NetPriceProductTradePrice
/ram:IncludedTradeTax
/ram:RateApplicablePercent</v>
      </c>
      <c r="BB149" s="67" t="str">
        <f t="shared" si="182"/>
        <v>/rsm:CrossIndustryInvoice/rsm:SupplyChainTradeTransaction/ram:IncludedSupplyChainTradeLineItem/ram:SpecifiedLineTradeAgreement/ram:NetPriceProductTradePrice/ram:IncludedTradeTax/ram:RateApplicablePercent</v>
      </c>
      <c r="BC149" s="66" t="str">
        <f t="shared" si="225"/>
        <v>P</v>
      </c>
      <c r="BD149" s="68" t="str">
        <f t="shared" si="226"/>
        <v>E</v>
      </c>
      <c r="BE149" s="62" t="str">
        <f t="shared" si="227"/>
        <v>0..1</v>
      </c>
      <c r="BF149" s="66" t="str">
        <f t="shared" si="228"/>
        <v/>
      </c>
      <c r="BG149" s="249" t="str">
        <f t="shared" si="229"/>
        <v/>
      </c>
      <c r="BH149" s="7"/>
      <c r="BI149" s="634" t="str">
        <f t="shared" si="230"/>
        <v>-</v>
      </c>
      <c r="BJ149" s="70" t="str">
        <f t="shared" si="231"/>
        <v>-</v>
      </c>
      <c r="BK149" s="70" t="str">
        <f t="shared" si="232"/>
        <v>-</v>
      </c>
      <c r="BL149" s="70" t="str">
        <f t="shared" si="233"/>
        <v>-</v>
      </c>
      <c r="BM149" s="70" t="str">
        <f t="shared" si="234"/>
        <v>-</v>
      </c>
      <c r="BN149" s="70" t="str">
        <f t="shared" si="235"/>
        <v>-</v>
      </c>
      <c r="BO149" s="635" t="str">
        <f t="shared" si="236"/>
        <v>X</v>
      </c>
      <c r="BP149" s="7"/>
      <c r="BQ149" s="70" t="str">
        <f t="shared" si="237"/>
        <v>EXTENDED</v>
      </c>
      <c r="BR149" s="70" t="str">
        <f t="shared" si="238"/>
        <v>EXTENDED</v>
      </c>
      <c r="BS149" s="15"/>
      <c r="BT149" s="57" t="s">
        <v>18642</v>
      </c>
    </row>
    <row r="150" spans="1:72" s="11" customFormat="1" ht="96" x14ac:dyDescent="0.2">
      <c r="A150" s="45" t="str">
        <f t="shared" si="220"/>
        <v>NO</v>
      </c>
      <c r="B150" s="45"/>
      <c r="C150" s="45"/>
      <c r="D150" s="139" t="s">
        <v>525</v>
      </c>
      <c r="E150" s="140" t="s">
        <v>5209</v>
      </c>
      <c r="F150" s="296"/>
      <c r="G150" s="141">
        <f t="shared" si="241"/>
        <v>4</v>
      </c>
      <c r="H150" s="141" t="s">
        <v>62</v>
      </c>
      <c r="I150" s="125" t="s">
        <v>830</v>
      </c>
      <c r="J150" s="125" t="s">
        <v>831</v>
      </c>
      <c r="K150" s="126"/>
      <c r="L150" s="126"/>
      <c r="M150" s="126"/>
      <c r="N150" s="125"/>
      <c r="O150" s="124" t="s">
        <v>62</v>
      </c>
      <c r="P150" s="124" t="str">
        <f t="shared" si="163"/>
        <v>0..n</v>
      </c>
      <c r="Q150" s="142" t="s">
        <v>832</v>
      </c>
      <c r="R150" s="143" t="s">
        <v>833</v>
      </c>
      <c r="S150" s="124"/>
      <c r="T150" s="129" t="str">
        <f t="shared" si="221"/>
        <v>EG</v>
      </c>
      <c r="U150" s="141" t="s">
        <v>62</v>
      </c>
      <c r="V150" s="124"/>
      <c r="W150" s="675"/>
      <c r="X150" s="38"/>
      <c r="Y150" s="648" t="str">
        <f t="shared" si="214"/>
        <v>-</v>
      </c>
      <c r="Z150" s="144" t="str">
        <f t="shared" ref="Z150:AE150" si="258">IF(Y150="X","X",IF($AH150=Z$4,"X","-"))</f>
        <v>-</v>
      </c>
      <c r="AA150" s="144" t="str">
        <f t="shared" si="258"/>
        <v>-</v>
      </c>
      <c r="AB150" s="144" t="str">
        <f t="shared" si="258"/>
        <v>-</v>
      </c>
      <c r="AC150" s="144" t="str">
        <f t="shared" si="258"/>
        <v>-</v>
      </c>
      <c r="AD150" s="144" t="str">
        <f t="shared" si="258"/>
        <v>-</v>
      </c>
      <c r="AE150" s="649" t="str">
        <f t="shared" si="258"/>
        <v>X</v>
      </c>
      <c r="AF150" s="38"/>
      <c r="AG150" s="144" t="s">
        <v>47</v>
      </c>
      <c r="AH150" s="144" t="s">
        <v>47</v>
      </c>
      <c r="AI150" s="38"/>
      <c r="AJ150" s="13" t="str">
        <f t="shared" si="216"/>
        <v>/rsm:CrossIndustryInvoice/rsm:SupplyChainTradeTransaction/ram:IncludedSupplyChainTradeLineItem/ram:SpecifiedLineTradeAgreement</v>
      </c>
      <c r="AK150" s="13" t="str">
        <f t="shared" si="217"/>
        <v>/ram:UltimateCustomerOrderReferencedDocument</v>
      </c>
      <c r="AL150" s="14">
        <f>COUNTIFS(R$4:R150,AJ150)</f>
        <v>1</v>
      </c>
      <c r="AM150" s="59"/>
      <c r="AN150" s="139" t="str">
        <f t="shared" si="223"/>
        <v>SCT_LINE_TA</v>
      </c>
      <c r="AO150" s="140" t="str">
        <f t="shared" si="218"/>
        <v>BG-X-5</v>
      </c>
      <c r="AP150" s="296" t="str">
        <f t="shared" si="224"/>
        <v/>
      </c>
      <c r="AQ150" s="141">
        <f t="shared" si="247"/>
        <v>4</v>
      </c>
      <c r="AR150" s="141" t="str">
        <f t="shared" si="219"/>
        <v>0..n</v>
      </c>
      <c r="AS150" s="125">
        <v>0</v>
      </c>
      <c r="AT150" s="125"/>
      <c r="AU150" s="126"/>
      <c r="AV150" s="126"/>
      <c r="AW150" s="126"/>
      <c r="AX150" s="125"/>
      <c r="AY150" s="124" t="str">
        <f t="shared" si="240"/>
        <v>0..n</v>
      </c>
      <c r="AZ150" s="124" t="str">
        <f t="shared" si="243"/>
        <v>0..n</v>
      </c>
      <c r="BA150" s="142" t="str">
        <f t="shared" si="181"/>
        <v>/rsm:CrossIndustryInvoice
/rsm:SupplyChainTradeTransaction
/ram:IncludedSupplyChainTradeLineItem
/ram:SpecifiedLineTradeAgreement
/ram:UltimateCustomerOrderReferencedDocument</v>
      </c>
      <c r="BB150" s="143" t="str">
        <f t="shared" si="182"/>
        <v>/rsm:CrossIndustryInvoice/rsm:SupplyChainTradeTransaction/ram:IncludedSupplyChainTradeLineItem/ram:SpecifiedLineTradeAgreement/ram:UltimateCustomerOrderReferencedDocument</v>
      </c>
      <c r="BC150" s="124" t="str">
        <f t="shared" si="225"/>
        <v/>
      </c>
      <c r="BD150" s="129" t="str">
        <f t="shared" si="226"/>
        <v>EG</v>
      </c>
      <c r="BE150" s="141" t="str">
        <f t="shared" si="227"/>
        <v>0..n</v>
      </c>
      <c r="BF150" s="124" t="str">
        <f t="shared" si="228"/>
        <v/>
      </c>
      <c r="BG150" s="675" t="str">
        <f t="shared" si="229"/>
        <v/>
      </c>
      <c r="BH150" s="7"/>
      <c r="BI150" s="648" t="str">
        <f t="shared" si="230"/>
        <v>-</v>
      </c>
      <c r="BJ150" s="144" t="str">
        <f t="shared" si="231"/>
        <v>-</v>
      </c>
      <c r="BK150" s="144" t="str">
        <f t="shared" si="232"/>
        <v>-</v>
      </c>
      <c r="BL150" s="144" t="str">
        <f t="shared" si="233"/>
        <v>-</v>
      </c>
      <c r="BM150" s="144" t="str">
        <f t="shared" si="234"/>
        <v>-</v>
      </c>
      <c r="BN150" s="144" t="str">
        <f t="shared" si="235"/>
        <v>-</v>
      </c>
      <c r="BO150" s="649" t="str">
        <f t="shared" si="236"/>
        <v>X</v>
      </c>
      <c r="BP150" s="7"/>
      <c r="BQ150" s="144" t="str">
        <f t="shared" si="237"/>
        <v>EXTENDED</v>
      </c>
      <c r="BR150" s="144" t="str">
        <f t="shared" si="238"/>
        <v>EXTENDED</v>
      </c>
      <c r="BS150" s="15"/>
      <c r="BT150" s="57" t="s">
        <v>18642</v>
      </c>
    </row>
    <row r="151" spans="1:72" s="11" customFormat="1" ht="105" x14ac:dyDescent="0.2">
      <c r="A151" s="45" t="str">
        <f t="shared" si="220"/>
        <v>YES</v>
      </c>
      <c r="B151" s="45"/>
      <c r="C151" s="45"/>
      <c r="D151" s="139" t="s">
        <v>525</v>
      </c>
      <c r="E151" s="61" t="s">
        <v>5210</v>
      </c>
      <c r="F151" s="282"/>
      <c r="G151" s="62">
        <f t="shared" si="241"/>
        <v>5</v>
      </c>
      <c r="H151" s="62" t="s">
        <v>42</v>
      </c>
      <c r="I151" s="64" t="s">
        <v>17129</v>
      </c>
      <c r="J151" s="64"/>
      <c r="K151" s="65"/>
      <c r="L151" s="65"/>
      <c r="M151" s="65"/>
      <c r="N151" s="64" t="s">
        <v>17106</v>
      </c>
      <c r="O151" s="66" t="s">
        <v>42</v>
      </c>
      <c r="P151" s="66" t="str">
        <f t="shared" si="163"/>
        <v>0..1</v>
      </c>
      <c r="Q151" s="6" t="s">
        <v>834</v>
      </c>
      <c r="R151" s="67" t="s">
        <v>835</v>
      </c>
      <c r="S151" s="66" t="s">
        <v>17054</v>
      </c>
      <c r="T151" s="68" t="str">
        <f t="shared" si="221"/>
        <v>E</v>
      </c>
      <c r="U151" s="62" t="s">
        <v>42</v>
      </c>
      <c r="V151" s="66"/>
      <c r="W151" s="249"/>
      <c r="X151" s="38"/>
      <c r="Y151" s="634" t="str">
        <f t="shared" si="214"/>
        <v>-</v>
      </c>
      <c r="Z151" s="70" t="str">
        <f t="shared" ref="Z151:AE151" si="259">IF(Y151="X","X",IF($AH151=Z$4,"X","-"))</f>
        <v>-</v>
      </c>
      <c r="AA151" s="70" t="str">
        <f t="shared" si="259"/>
        <v>-</v>
      </c>
      <c r="AB151" s="70" t="str">
        <f t="shared" si="259"/>
        <v>-</v>
      </c>
      <c r="AC151" s="70" t="str">
        <f t="shared" si="259"/>
        <v>-</v>
      </c>
      <c r="AD151" s="70" t="str">
        <f t="shared" si="259"/>
        <v>-</v>
      </c>
      <c r="AE151" s="635" t="str">
        <f t="shared" si="259"/>
        <v>X</v>
      </c>
      <c r="AF151" s="38"/>
      <c r="AG151" s="70" t="s">
        <v>47</v>
      </c>
      <c r="AH151" s="70" t="s">
        <v>47</v>
      </c>
      <c r="AI151" s="38"/>
      <c r="AJ151" s="13" t="str">
        <f t="shared" si="216"/>
        <v>/rsm:CrossIndustryInvoice/rsm:SupplyChainTradeTransaction/ram:IncludedSupplyChainTradeLineItem/ram:SpecifiedLineTradeAgreement/ram:UltimateCustomerOrderReferencedDocument</v>
      </c>
      <c r="AK151" s="13" t="str">
        <f t="shared" si="217"/>
        <v>/ram:IssuerAssignedID</v>
      </c>
      <c r="AL151" s="14">
        <f>COUNTIFS(R$4:R151,AJ151)</f>
        <v>1</v>
      </c>
      <c r="AM151" s="59"/>
      <c r="AN151" s="139" t="str">
        <f t="shared" si="223"/>
        <v>SCT_LINE_TA</v>
      </c>
      <c r="AO151" s="61" t="str">
        <f t="shared" si="218"/>
        <v>BT-X-43</v>
      </c>
      <c r="AP151" s="282" t="str">
        <f t="shared" si="224"/>
        <v/>
      </c>
      <c r="AQ151" s="62">
        <f t="shared" si="247"/>
        <v>5</v>
      </c>
      <c r="AR151" s="62" t="str">
        <f t="shared" si="219"/>
        <v>0..1</v>
      </c>
      <c r="AS151" s="64" t="s">
        <v>18216</v>
      </c>
      <c r="AT151" s="64"/>
      <c r="AU151" s="65"/>
      <c r="AV151" s="65"/>
      <c r="AW151" s="65"/>
      <c r="AX151" s="150" t="s">
        <v>555</v>
      </c>
      <c r="AY151" s="66" t="str">
        <f t="shared" si="240"/>
        <v>0..1</v>
      </c>
      <c r="AZ151" s="66" t="str">
        <f t="shared" si="243"/>
        <v>0..1</v>
      </c>
      <c r="BA151" s="6" t="str">
        <f t="shared" si="181"/>
        <v>/rsm:CrossIndustryInvoice
/rsm:SupplyChainTradeTransaction
/ram:IncludedSupplyChainTradeLineItem
/ram:SpecifiedLineTradeAgreement
/ram:UltimateCustomerOrderReferencedDocument
/ram:IssuerAssignedID</v>
      </c>
      <c r="BB151" s="67" t="str">
        <f t="shared" si="182"/>
        <v>/rsm:CrossIndustryInvoice/rsm:SupplyChainTradeTransaction/ram:IncludedSupplyChainTradeLineItem/ram:SpecifiedLineTradeAgreement/ram:UltimateCustomerOrderReferencedDocument/ram:IssuerAssignedID</v>
      </c>
      <c r="BC151" s="66" t="str">
        <f t="shared" si="225"/>
        <v>R</v>
      </c>
      <c r="BD151" s="68" t="str">
        <f t="shared" si="226"/>
        <v>E</v>
      </c>
      <c r="BE151" s="62" t="str">
        <f t="shared" si="227"/>
        <v>0..1</v>
      </c>
      <c r="BF151" s="66" t="str">
        <f t="shared" si="228"/>
        <v/>
      </c>
      <c r="BG151" s="249" t="str">
        <f t="shared" si="229"/>
        <v/>
      </c>
      <c r="BH151" s="7"/>
      <c r="BI151" s="634" t="str">
        <f t="shared" si="230"/>
        <v>-</v>
      </c>
      <c r="BJ151" s="70" t="str">
        <f t="shared" si="231"/>
        <v>-</v>
      </c>
      <c r="BK151" s="70" t="str">
        <f t="shared" si="232"/>
        <v>-</v>
      </c>
      <c r="BL151" s="70" t="str">
        <f t="shared" si="233"/>
        <v>-</v>
      </c>
      <c r="BM151" s="70" t="str">
        <f t="shared" si="234"/>
        <v>-</v>
      </c>
      <c r="BN151" s="70" t="str">
        <f t="shared" si="235"/>
        <v>-</v>
      </c>
      <c r="BO151" s="635" t="str">
        <f t="shared" si="236"/>
        <v>X</v>
      </c>
      <c r="BP151" s="7"/>
      <c r="BQ151" s="70" t="str">
        <f t="shared" si="237"/>
        <v>EXTENDED</v>
      </c>
      <c r="BR151" s="70" t="str">
        <f t="shared" si="238"/>
        <v>EXTENDED</v>
      </c>
      <c r="BS151" s="15"/>
      <c r="BT151" s="57" t="s">
        <v>18642</v>
      </c>
    </row>
    <row r="152" spans="1:72" s="11" customFormat="1" ht="105" x14ac:dyDescent="0.2">
      <c r="A152" s="45" t="str">
        <f t="shared" si="220"/>
        <v>YES</v>
      </c>
      <c r="B152" s="45"/>
      <c r="C152" s="45"/>
      <c r="D152" s="139" t="s">
        <v>525</v>
      </c>
      <c r="E152" s="61" t="s">
        <v>5211</v>
      </c>
      <c r="F152" s="282"/>
      <c r="G152" s="62">
        <f t="shared" si="241"/>
        <v>5</v>
      </c>
      <c r="H152" s="62" t="s">
        <v>42</v>
      </c>
      <c r="I152" s="64" t="s">
        <v>577</v>
      </c>
      <c r="J152" s="64"/>
      <c r="K152" s="65"/>
      <c r="L152" s="65"/>
      <c r="M152" s="65"/>
      <c r="N152" s="64" t="s">
        <v>17106</v>
      </c>
      <c r="O152" s="66" t="s">
        <v>42</v>
      </c>
      <c r="P152" s="66" t="str">
        <f t="shared" si="163"/>
        <v>0..1</v>
      </c>
      <c r="Q152" s="6" t="s">
        <v>836</v>
      </c>
      <c r="R152" s="67" t="s">
        <v>837</v>
      </c>
      <c r="S152" s="66" t="s">
        <v>17054</v>
      </c>
      <c r="T152" s="68" t="str">
        <f t="shared" si="221"/>
        <v>E</v>
      </c>
      <c r="U152" s="62" t="s">
        <v>42</v>
      </c>
      <c r="V152" s="66"/>
      <c r="W152" s="249"/>
      <c r="X152" s="38"/>
      <c r="Y152" s="634" t="str">
        <f t="shared" si="214"/>
        <v>-</v>
      </c>
      <c r="Z152" s="70" t="str">
        <f t="shared" ref="Z152:AE152" si="260">IF(Y152="X","X",IF($AH152=Z$4,"X","-"))</f>
        <v>-</v>
      </c>
      <c r="AA152" s="70" t="str">
        <f t="shared" si="260"/>
        <v>-</v>
      </c>
      <c r="AB152" s="70" t="str">
        <f t="shared" si="260"/>
        <v>-</v>
      </c>
      <c r="AC152" s="70" t="str">
        <f t="shared" si="260"/>
        <v>-</v>
      </c>
      <c r="AD152" s="70" t="str">
        <f t="shared" si="260"/>
        <v>-</v>
      </c>
      <c r="AE152" s="635" t="str">
        <f t="shared" si="260"/>
        <v>X</v>
      </c>
      <c r="AF152" s="38"/>
      <c r="AG152" s="70" t="s">
        <v>47</v>
      </c>
      <c r="AH152" s="70" t="s">
        <v>47</v>
      </c>
      <c r="AI152" s="38"/>
      <c r="AJ152" s="13" t="str">
        <f t="shared" si="216"/>
        <v>/rsm:CrossIndustryInvoice/rsm:SupplyChainTradeTransaction/ram:IncludedSupplyChainTradeLineItem/ram:SpecifiedLineTradeAgreement/ram:UltimateCustomerOrderReferencedDocument</v>
      </c>
      <c r="AK152" s="13" t="str">
        <f t="shared" si="217"/>
        <v>/ram:LineID</v>
      </c>
      <c r="AL152" s="14">
        <f>COUNTIFS(R$4:R152,AJ152)</f>
        <v>1</v>
      </c>
      <c r="AM152" s="59"/>
      <c r="AN152" s="139" t="str">
        <f t="shared" si="223"/>
        <v>SCT_LINE_TA</v>
      </c>
      <c r="AO152" s="61" t="str">
        <f t="shared" si="218"/>
        <v>BT-X-44</v>
      </c>
      <c r="AP152" s="282" t="str">
        <f t="shared" si="224"/>
        <v/>
      </c>
      <c r="AQ152" s="62">
        <f t="shared" si="247"/>
        <v>5</v>
      </c>
      <c r="AR152" s="62" t="str">
        <f t="shared" si="219"/>
        <v>0..1</v>
      </c>
      <c r="AS152" s="64" t="s">
        <v>18217</v>
      </c>
      <c r="AT152" s="64"/>
      <c r="AU152" s="65"/>
      <c r="AV152" s="65"/>
      <c r="AW152" s="65"/>
      <c r="AX152" s="64"/>
      <c r="AY152" s="66" t="str">
        <f t="shared" si="240"/>
        <v>0..1</v>
      </c>
      <c r="AZ152" s="66" t="str">
        <f t="shared" si="243"/>
        <v>0..1</v>
      </c>
      <c r="BA152" s="6" t="str">
        <f t="shared" si="181"/>
        <v>/rsm:CrossIndustryInvoice
/rsm:SupplyChainTradeTransaction
/ram:IncludedSupplyChainTradeLineItem
/ram:SpecifiedLineTradeAgreement
/ram:UltimateCustomerOrderReferencedDocument
/ram:LineID</v>
      </c>
      <c r="BB152" s="67" t="str">
        <f t="shared" si="182"/>
        <v>/rsm:CrossIndustryInvoice/rsm:SupplyChainTradeTransaction/ram:IncludedSupplyChainTradeLineItem/ram:SpecifiedLineTradeAgreement/ram:UltimateCustomerOrderReferencedDocument/ram:LineID</v>
      </c>
      <c r="BC152" s="66" t="str">
        <f t="shared" si="225"/>
        <v>R</v>
      </c>
      <c r="BD152" s="68" t="str">
        <f t="shared" si="226"/>
        <v>E</v>
      </c>
      <c r="BE152" s="62" t="str">
        <f t="shared" si="227"/>
        <v>0..1</v>
      </c>
      <c r="BF152" s="66" t="str">
        <f t="shared" si="228"/>
        <v/>
      </c>
      <c r="BG152" s="249" t="str">
        <f t="shared" si="229"/>
        <v/>
      </c>
      <c r="BH152" s="7"/>
      <c r="BI152" s="634" t="str">
        <f t="shared" si="230"/>
        <v>-</v>
      </c>
      <c r="BJ152" s="70" t="str">
        <f t="shared" si="231"/>
        <v>-</v>
      </c>
      <c r="BK152" s="70" t="str">
        <f t="shared" si="232"/>
        <v>-</v>
      </c>
      <c r="BL152" s="70" t="str">
        <f t="shared" si="233"/>
        <v>-</v>
      </c>
      <c r="BM152" s="70" t="str">
        <f t="shared" si="234"/>
        <v>-</v>
      </c>
      <c r="BN152" s="70" t="str">
        <f t="shared" si="235"/>
        <v>-</v>
      </c>
      <c r="BO152" s="635" t="str">
        <f t="shared" si="236"/>
        <v>X</v>
      </c>
      <c r="BP152" s="7"/>
      <c r="BQ152" s="70" t="str">
        <f t="shared" si="237"/>
        <v>EXTENDED</v>
      </c>
      <c r="BR152" s="70" t="str">
        <f t="shared" si="238"/>
        <v>EXTENDED</v>
      </c>
      <c r="BS152" s="15"/>
      <c r="BT152" s="57" t="s">
        <v>18642</v>
      </c>
    </row>
    <row r="153" spans="1:72" s="11" customFormat="1" ht="105" x14ac:dyDescent="0.2">
      <c r="A153" s="45" t="str">
        <f t="shared" si="220"/>
        <v>NO</v>
      </c>
      <c r="B153" s="45"/>
      <c r="C153" s="45"/>
      <c r="D153" s="139" t="s">
        <v>525</v>
      </c>
      <c r="E153" s="61" t="s">
        <v>5212</v>
      </c>
      <c r="F153" s="282"/>
      <c r="G153" s="62">
        <f t="shared" si="241"/>
        <v>5</v>
      </c>
      <c r="H153" s="62" t="s">
        <v>42</v>
      </c>
      <c r="I153" s="151" t="s">
        <v>838</v>
      </c>
      <c r="J153" s="64"/>
      <c r="K153" s="65"/>
      <c r="L153" s="65"/>
      <c r="M153" s="65"/>
      <c r="N153" s="64" t="s">
        <v>148</v>
      </c>
      <c r="O153" s="66" t="s">
        <v>42</v>
      </c>
      <c r="P153" s="66" t="str">
        <f t="shared" si="163"/>
        <v>0..1</v>
      </c>
      <c r="Q153" s="6" t="s">
        <v>839</v>
      </c>
      <c r="R153" s="67" t="s">
        <v>840</v>
      </c>
      <c r="S153" s="88" t="s">
        <v>151</v>
      </c>
      <c r="T153" s="68" t="str">
        <f t="shared" si="221"/>
        <v/>
      </c>
      <c r="U153" s="62" t="s">
        <v>42</v>
      </c>
      <c r="V153" s="66"/>
      <c r="W153" s="249"/>
      <c r="X153" s="38"/>
      <c r="Y153" s="634" t="str">
        <f t="shared" si="214"/>
        <v>-</v>
      </c>
      <c r="Z153" s="70" t="str">
        <f t="shared" ref="Z153:AE153" si="261">IF(Y153="X","X",IF($AH153=Z$4,"X","-"))</f>
        <v>-</v>
      </c>
      <c r="AA153" s="70" t="str">
        <f t="shared" si="261"/>
        <v>-</v>
      </c>
      <c r="AB153" s="70" t="str">
        <f t="shared" si="261"/>
        <v>-</v>
      </c>
      <c r="AC153" s="70" t="str">
        <f t="shared" si="261"/>
        <v>-</v>
      </c>
      <c r="AD153" s="70" t="str">
        <f t="shared" si="261"/>
        <v>-</v>
      </c>
      <c r="AE153" s="635" t="str">
        <f t="shared" si="261"/>
        <v>X</v>
      </c>
      <c r="AF153" s="38"/>
      <c r="AG153" s="70" t="s">
        <v>47</v>
      </c>
      <c r="AH153" s="70" t="s">
        <v>47</v>
      </c>
      <c r="AI153" s="38"/>
      <c r="AJ153" s="13" t="str">
        <f t="shared" si="216"/>
        <v>/rsm:CrossIndustryInvoice/rsm:SupplyChainTradeTransaction/ram:IncludedSupplyChainTradeLineItem/ram:SpecifiedLineTradeAgreement/ram:UltimateCustomerOrderReferencedDocument</v>
      </c>
      <c r="AK153" s="13" t="str">
        <f t="shared" si="217"/>
        <v>/ram:FormattedIssueDateTime</v>
      </c>
      <c r="AL153" s="14">
        <f>COUNTIFS(R$4:R153,AJ153)</f>
        <v>1</v>
      </c>
      <c r="AM153" s="59"/>
      <c r="AN153" s="139" t="str">
        <f t="shared" si="223"/>
        <v>SCT_LINE_TA</v>
      </c>
      <c r="AO153" s="61" t="str">
        <f t="shared" si="218"/>
        <v>BT-X-45-00</v>
      </c>
      <c r="AP153" s="282" t="str">
        <f t="shared" si="224"/>
        <v/>
      </c>
      <c r="AQ153" s="62">
        <f t="shared" si="247"/>
        <v>5</v>
      </c>
      <c r="AR153" s="62" t="str">
        <f t="shared" si="219"/>
        <v>0..1</v>
      </c>
      <c r="AS153" s="151" t="s">
        <v>651</v>
      </c>
      <c r="AT153" s="64"/>
      <c r="AU153" s="65"/>
      <c r="AV153" s="65"/>
      <c r="AW153" s="65"/>
      <c r="AX153" s="64" t="s">
        <v>148</v>
      </c>
      <c r="AY153" s="66" t="str">
        <f t="shared" si="240"/>
        <v>0..1</v>
      </c>
      <c r="AZ153" s="66" t="str">
        <f t="shared" si="243"/>
        <v>0..1</v>
      </c>
      <c r="BA153" s="6" t="str">
        <f t="shared" si="181"/>
        <v>/rsm:CrossIndustryInvoice
/rsm:SupplyChainTradeTransaction
/ram:IncludedSupplyChainTradeLineItem
/ram:SpecifiedLineTradeAgreement
/ram:UltimateCustomerOrderReferencedDocument
/ram:FormattedIssueDateTime</v>
      </c>
      <c r="BB153" s="67" t="str">
        <f t="shared" si="182"/>
        <v>/rsm:CrossIndustryInvoice/rsm:SupplyChainTradeTransaction/ram:IncludedSupplyChainTradeLineItem/ram:SpecifiedLineTradeAgreement/ram:UltimateCustomerOrderReferencedDocument/ram:FormattedIssueDateTime</v>
      </c>
      <c r="BC153" s="66" t="str">
        <f t="shared" si="225"/>
        <v>D</v>
      </c>
      <c r="BD153" s="68" t="str">
        <f t="shared" si="226"/>
        <v/>
      </c>
      <c r="BE153" s="62" t="str">
        <f t="shared" si="227"/>
        <v>0..1</v>
      </c>
      <c r="BF153" s="66" t="str">
        <f t="shared" si="228"/>
        <v/>
      </c>
      <c r="BG153" s="249" t="str">
        <f t="shared" si="229"/>
        <v/>
      </c>
      <c r="BH153" s="7"/>
      <c r="BI153" s="634" t="str">
        <f t="shared" si="230"/>
        <v>-</v>
      </c>
      <c r="BJ153" s="70" t="str">
        <f t="shared" si="231"/>
        <v>-</v>
      </c>
      <c r="BK153" s="70" t="str">
        <f t="shared" si="232"/>
        <v>-</v>
      </c>
      <c r="BL153" s="70" t="str">
        <f t="shared" si="233"/>
        <v>-</v>
      </c>
      <c r="BM153" s="70" t="str">
        <f t="shared" si="234"/>
        <v>-</v>
      </c>
      <c r="BN153" s="70" t="str">
        <f t="shared" si="235"/>
        <v>-</v>
      </c>
      <c r="BO153" s="635" t="str">
        <f t="shared" si="236"/>
        <v>X</v>
      </c>
      <c r="BP153" s="7"/>
      <c r="BQ153" s="70" t="str">
        <f t="shared" si="237"/>
        <v>EXTENDED</v>
      </c>
      <c r="BR153" s="70" t="str">
        <f t="shared" si="238"/>
        <v>EXTENDED</v>
      </c>
      <c r="BS153" s="15"/>
      <c r="BT153" s="57" t="s">
        <v>18642</v>
      </c>
    </row>
    <row r="154" spans="1:72" s="11" customFormat="1" ht="120" x14ac:dyDescent="0.2">
      <c r="A154" s="45" t="str">
        <f t="shared" si="220"/>
        <v>YES</v>
      </c>
      <c r="B154" s="45"/>
      <c r="C154" s="45"/>
      <c r="D154" s="139" t="s">
        <v>525</v>
      </c>
      <c r="E154" s="61" t="s">
        <v>5213</v>
      </c>
      <c r="F154" s="282"/>
      <c r="G154" s="62">
        <f t="shared" si="241"/>
        <v>6</v>
      </c>
      <c r="H154" s="62" t="s">
        <v>32</v>
      </c>
      <c r="I154" s="64" t="s">
        <v>17105</v>
      </c>
      <c r="J154" s="64"/>
      <c r="K154" s="65"/>
      <c r="L154" s="65"/>
      <c r="M154" s="65"/>
      <c r="N154" s="64" t="s">
        <v>148</v>
      </c>
      <c r="O154" s="66" t="s">
        <v>32</v>
      </c>
      <c r="P154" s="66" t="str">
        <f t="shared" si="163"/>
        <v>1..1</v>
      </c>
      <c r="Q154" s="6" t="s">
        <v>842</v>
      </c>
      <c r="R154" s="67" t="s">
        <v>843</v>
      </c>
      <c r="S154" s="66" t="s">
        <v>151</v>
      </c>
      <c r="T154" s="68" t="str">
        <f t="shared" si="221"/>
        <v>E</v>
      </c>
      <c r="U154" s="62" t="s">
        <v>32</v>
      </c>
      <c r="V154" s="66"/>
      <c r="W154" s="249"/>
      <c r="X154" s="38"/>
      <c r="Y154" s="634" t="str">
        <f t="shared" si="214"/>
        <v>-</v>
      </c>
      <c r="Z154" s="70" t="str">
        <f t="shared" ref="Z154:AE154" si="262">IF(Y154="X","X",IF($AH154=Z$4,"X","-"))</f>
        <v>-</v>
      </c>
      <c r="AA154" s="70" t="str">
        <f t="shared" si="262"/>
        <v>-</v>
      </c>
      <c r="AB154" s="70" t="str">
        <f t="shared" si="262"/>
        <v>-</v>
      </c>
      <c r="AC154" s="70" t="str">
        <f t="shared" si="262"/>
        <v>-</v>
      </c>
      <c r="AD154" s="70" t="str">
        <f t="shared" si="262"/>
        <v>-</v>
      </c>
      <c r="AE154" s="635" t="str">
        <f t="shared" si="262"/>
        <v>X</v>
      </c>
      <c r="AF154" s="38"/>
      <c r="AG154" s="70" t="s">
        <v>47</v>
      </c>
      <c r="AH154" s="70" t="s">
        <v>47</v>
      </c>
      <c r="AI154" s="38"/>
      <c r="AJ154" s="13" t="str">
        <f t="shared" si="216"/>
        <v>/rsm:CrossIndustryInvoice/rsm:SupplyChainTradeTransaction/ram:IncludedSupplyChainTradeLineItem/ram:SpecifiedLineTradeAgreement/ram:UltimateCustomerOrderReferencedDocument/ram:FormattedIssueDateTime</v>
      </c>
      <c r="AK154" s="13" t="str">
        <f t="shared" si="217"/>
        <v>/qdt:DateTimeString</v>
      </c>
      <c r="AL154" s="14">
        <f>COUNTIFS(R$4:R154,AJ154)</f>
        <v>1</v>
      </c>
      <c r="AM154" s="59"/>
      <c r="AN154" s="139" t="str">
        <f t="shared" si="223"/>
        <v>SCT_LINE_TA</v>
      </c>
      <c r="AO154" s="61" t="str">
        <f t="shared" si="218"/>
        <v>BT-X-45</v>
      </c>
      <c r="AP154" s="282" t="str">
        <f t="shared" si="224"/>
        <v/>
      </c>
      <c r="AQ154" s="62">
        <f t="shared" si="247"/>
        <v>6</v>
      </c>
      <c r="AR154" s="62" t="str">
        <f t="shared" si="219"/>
        <v>1..1</v>
      </c>
      <c r="AS154" s="64" t="s">
        <v>654</v>
      </c>
      <c r="AT154" s="64"/>
      <c r="AU154" s="65"/>
      <c r="AV154" s="65"/>
      <c r="AW154" s="65"/>
      <c r="AX154" s="64" t="s">
        <v>148</v>
      </c>
      <c r="AY154" s="66" t="str">
        <f t="shared" si="240"/>
        <v>1..1</v>
      </c>
      <c r="AZ154" s="66" t="str">
        <f t="shared" si="243"/>
        <v>1..1</v>
      </c>
      <c r="BA154" s="6" t="str">
        <f t="shared" si="181"/>
        <v>/rsm:CrossIndustryInvoice
/rsm:SupplyChainTradeTransaction
/ram:IncludedSupplyChainTradeLineItem
/ram:SpecifiedLineTradeAgreement
/ram:UltimateCustomerOrderReferencedDocument
/ram:FormattedIssueDateTime
/qdt:DateTimeString</v>
      </c>
      <c r="BB154" s="67" t="str">
        <f t="shared" si="182"/>
        <v>/rsm:CrossIndustryInvoice/rsm:SupplyChainTradeTransaction/ram:IncludedSupplyChainTradeLineItem/ram:SpecifiedLineTradeAgreement/ram:UltimateCustomerOrderReferencedDocument/ram:FormattedIssueDateTime/qdt:DateTimeString</v>
      </c>
      <c r="BC154" s="66" t="str">
        <f t="shared" si="225"/>
        <v>D</v>
      </c>
      <c r="BD154" s="68" t="str">
        <f t="shared" si="226"/>
        <v>E</v>
      </c>
      <c r="BE154" s="62" t="str">
        <f t="shared" si="227"/>
        <v>1..1</v>
      </c>
      <c r="BF154" s="66" t="str">
        <f t="shared" si="228"/>
        <v/>
      </c>
      <c r="BG154" s="249" t="str">
        <f t="shared" si="229"/>
        <v/>
      </c>
      <c r="BH154" s="7"/>
      <c r="BI154" s="634" t="str">
        <f t="shared" si="230"/>
        <v>-</v>
      </c>
      <c r="BJ154" s="70" t="str">
        <f t="shared" si="231"/>
        <v>-</v>
      </c>
      <c r="BK154" s="70" t="str">
        <f t="shared" si="232"/>
        <v>-</v>
      </c>
      <c r="BL154" s="70" t="str">
        <f t="shared" si="233"/>
        <v>-</v>
      </c>
      <c r="BM154" s="70" t="str">
        <f t="shared" si="234"/>
        <v>-</v>
      </c>
      <c r="BN154" s="70" t="str">
        <f t="shared" si="235"/>
        <v>-</v>
      </c>
      <c r="BO154" s="635" t="str">
        <f t="shared" si="236"/>
        <v>X</v>
      </c>
      <c r="BP154" s="7"/>
      <c r="BQ154" s="70" t="str">
        <f t="shared" si="237"/>
        <v>EXTENDED</v>
      </c>
      <c r="BR154" s="70" t="str">
        <f t="shared" si="238"/>
        <v>EXTENDED</v>
      </c>
      <c r="BS154" s="15"/>
      <c r="BT154" s="57" t="s">
        <v>18642</v>
      </c>
    </row>
    <row r="155" spans="1:72" s="11" customFormat="1" ht="135" x14ac:dyDescent="0.2">
      <c r="A155" s="45" t="str">
        <f t="shared" si="220"/>
        <v>YES</v>
      </c>
      <c r="B155" s="45"/>
      <c r="C155" s="45"/>
      <c r="D155" s="139" t="s">
        <v>525</v>
      </c>
      <c r="E155" s="61" t="s">
        <v>5214</v>
      </c>
      <c r="F155" s="282"/>
      <c r="G155" s="62">
        <f t="shared" si="241"/>
        <v>7</v>
      </c>
      <c r="H155" s="62" t="s">
        <v>32</v>
      </c>
      <c r="I155" s="64" t="s">
        <v>229</v>
      </c>
      <c r="J155" s="64"/>
      <c r="K155" s="65" t="s">
        <v>160</v>
      </c>
      <c r="L155" s="65"/>
      <c r="M155" s="346" t="s">
        <v>160</v>
      </c>
      <c r="N155" s="64" t="s">
        <v>128</v>
      </c>
      <c r="O155" s="66" t="s">
        <v>32</v>
      </c>
      <c r="P155" s="66" t="str">
        <f t="shared" si="163"/>
        <v>1..1</v>
      </c>
      <c r="Q155" s="6" t="s">
        <v>844</v>
      </c>
      <c r="R155" s="67" t="s">
        <v>845</v>
      </c>
      <c r="S155" s="66" t="s">
        <v>131</v>
      </c>
      <c r="T155" s="68" t="str">
        <f t="shared" si="221"/>
        <v>A</v>
      </c>
      <c r="U155" s="62" t="s">
        <v>42</v>
      </c>
      <c r="V155" s="66"/>
      <c r="W155" s="249"/>
      <c r="X155" s="38"/>
      <c r="Y155" s="634" t="str">
        <f t="shared" si="214"/>
        <v>-</v>
      </c>
      <c r="Z155" s="70" t="str">
        <f t="shared" ref="Z155:AE155" si="263">IF(Y155="X","X",IF($AH155=Z$4,"X","-"))</f>
        <v>-</v>
      </c>
      <c r="AA155" s="70" t="str">
        <f t="shared" si="263"/>
        <v>-</v>
      </c>
      <c r="AB155" s="70" t="str">
        <f t="shared" si="263"/>
        <v>-</v>
      </c>
      <c r="AC155" s="70" t="str">
        <f t="shared" si="263"/>
        <v>-</v>
      </c>
      <c r="AD155" s="70" t="str">
        <f t="shared" si="263"/>
        <v>-</v>
      </c>
      <c r="AE155" s="635" t="str">
        <f t="shared" si="263"/>
        <v>X</v>
      </c>
      <c r="AF155" s="38"/>
      <c r="AG155" s="70" t="s">
        <v>47</v>
      </c>
      <c r="AH155" s="70" t="s">
        <v>47</v>
      </c>
      <c r="AI155" s="38"/>
      <c r="AJ155" s="13" t="str">
        <f t="shared" si="216"/>
        <v>/rsm:CrossIndustryInvoice/rsm:SupplyChainTradeTransaction/ram:IncludedSupplyChainTradeLineItem/ram:SpecifiedLineTradeAgreement/ram:UltimateCustomerOrderReferencedDocument/ram:FormattedIssueDateTime/qdt:DateTimeString</v>
      </c>
      <c r="AK155" s="13" t="str">
        <f t="shared" si="217"/>
        <v>/@format</v>
      </c>
      <c r="AL155" s="14">
        <f>COUNTIFS(R$4:R155,AJ155)</f>
        <v>1</v>
      </c>
      <c r="AM155" s="59"/>
      <c r="AN155" s="139" t="str">
        <f t="shared" si="223"/>
        <v>SCT_LINE_TA</v>
      </c>
      <c r="AO155" s="61" t="str">
        <f t="shared" si="218"/>
        <v>BT-X-45-0</v>
      </c>
      <c r="AP155" s="282" t="str">
        <f t="shared" si="224"/>
        <v/>
      </c>
      <c r="AQ155" s="62">
        <f t="shared" si="247"/>
        <v>7</v>
      </c>
      <c r="AR155" s="62" t="str">
        <f t="shared" si="219"/>
        <v>1..1</v>
      </c>
      <c r="AS155" s="64" t="s">
        <v>229</v>
      </c>
      <c r="AT155" s="64"/>
      <c r="AU155" s="65" t="s">
        <v>18166</v>
      </c>
      <c r="AV155" s="65"/>
      <c r="AW155" s="65"/>
      <c r="AX155" s="64" t="s">
        <v>128</v>
      </c>
      <c r="AY155" s="66" t="str">
        <f t="shared" si="240"/>
        <v>1..1</v>
      </c>
      <c r="AZ155" s="66" t="str">
        <f t="shared" si="243"/>
        <v>1..1</v>
      </c>
      <c r="BA155" s="6" t="str">
        <f t="shared" si="181"/>
        <v>/rsm:CrossIndustryInvoice
/rsm:SupplyChainTradeTransaction
/ram:IncludedSupplyChainTradeLineItem
/ram:SpecifiedLineTradeAgreement
/ram:UltimateCustomerOrderReferencedDocument
/ram:FormattedIssueDateTime
/qdt:DateTimeString
/@format</v>
      </c>
      <c r="BB155" s="67" t="str">
        <f t="shared" si="182"/>
        <v>/rsm:CrossIndustryInvoice/rsm:SupplyChainTradeTransaction/ram:IncludedSupplyChainTradeLineItem/ram:SpecifiedLineTradeAgreement/ram:UltimateCustomerOrderReferencedDocument/ram:FormattedIssueDateTime/qdt:DateTimeString/@format</v>
      </c>
      <c r="BC155" s="66" t="str">
        <f t="shared" si="225"/>
        <v>C</v>
      </c>
      <c r="BD155" s="68" t="str">
        <f t="shared" si="226"/>
        <v>A</v>
      </c>
      <c r="BE155" s="62" t="str">
        <f t="shared" si="227"/>
        <v>0..1</v>
      </c>
      <c r="BF155" s="66" t="str">
        <f t="shared" si="228"/>
        <v/>
      </c>
      <c r="BG155" s="249" t="str">
        <f t="shared" si="229"/>
        <v/>
      </c>
      <c r="BH155" s="7"/>
      <c r="BI155" s="634" t="str">
        <f t="shared" si="230"/>
        <v>-</v>
      </c>
      <c r="BJ155" s="70" t="str">
        <f t="shared" si="231"/>
        <v>-</v>
      </c>
      <c r="BK155" s="70" t="str">
        <f t="shared" si="232"/>
        <v>-</v>
      </c>
      <c r="BL155" s="70" t="str">
        <f t="shared" si="233"/>
        <v>-</v>
      </c>
      <c r="BM155" s="70" t="str">
        <f t="shared" si="234"/>
        <v>-</v>
      </c>
      <c r="BN155" s="70" t="str">
        <f t="shared" si="235"/>
        <v>-</v>
      </c>
      <c r="BO155" s="635" t="str">
        <f t="shared" si="236"/>
        <v>X</v>
      </c>
      <c r="BP155" s="7"/>
      <c r="BQ155" s="70" t="str">
        <f t="shared" si="237"/>
        <v>EXTENDED</v>
      </c>
      <c r="BR155" s="70" t="str">
        <f t="shared" si="238"/>
        <v>EXTENDED</v>
      </c>
      <c r="BS155" s="15"/>
      <c r="BT155" s="57" t="s">
        <v>18642</v>
      </c>
    </row>
    <row r="156" spans="1:72" s="152" customFormat="1" ht="96" x14ac:dyDescent="0.2">
      <c r="A156" s="45" t="str">
        <f t="shared" si="220"/>
        <v>NO</v>
      </c>
      <c r="B156" s="45"/>
      <c r="C156" s="45"/>
      <c r="D156" s="160" t="s">
        <v>846</v>
      </c>
      <c r="E156" s="109" t="s">
        <v>847</v>
      </c>
      <c r="F156" s="292"/>
      <c r="G156" s="110">
        <f t="shared" si="241"/>
        <v>3</v>
      </c>
      <c r="H156" s="110" t="s">
        <v>32</v>
      </c>
      <c r="I156" s="111" t="s">
        <v>848</v>
      </c>
      <c r="J156" s="112"/>
      <c r="K156" s="113"/>
      <c r="L156" s="113"/>
      <c r="M156" s="113"/>
      <c r="N156" s="112"/>
      <c r="O156" s="110" t="s">
        <v>32</v>
      </c>
      <c r="P156" s="110" t="str">
        <f t="shared" si="163"/>
        <v>1..1</v>
      </c>
      <c r="Q156" s="114" t="s">
        <v>849</v>
      </c>
      <c r="R156" s="115" t="s">
        <v>850</v>
      </c>
      <c r="S156" s="110"/>
      <c r="T156" s="116" t="str">
        <f t="shared" si="221"/>
        <v/>
      </c>
      <c r="U156" s="110" t="s">
        <v>42</v>
      </c>
      <c r="V156" s="110"/>
      <c r="W156" s="674"/>
      <c r="X156" s="38"/>
      <c r="Y156" s="644" t="str">
        <f t="shared" si="214"/>
        <v>-</v>
      </c>
      <c r="Z156" s="116" t="str">
        <f t="shared" ref="Z156:AE156" si="264">IF(Y156="X","X",IF($AH156=Z$4,"X","-"))</f>
        <v>-</v>
      </c>
      <c r="AA156" s="116" t="str">
        <f t="shared" si="264"/>
        <v>X</v>
      </c>
      <c r="AB156" s="116" t="str">
        <f t="shared" si="264"/>
        <v>X</v>
      </c>
      <c r="AC156" s="116" t="str">
        <f t="shared" si="264"/>
        <v>X</v>
      </c>
      <c r="AD156" s="116" t="str">
        <f t="shared" si="264"/>
        <v>X</v>
      </c>
      <c r="AE156" s="645" t="str">
        <f t="shared" si="264"/>
        <v>X</v>
      </c>
      <c r="AF156" s="38"/>
      <c r="AG156" s="116" t="s">
        <v>244</v>
      </c>
      <c r="AH156" s="116" t="s">
        <v>244</v>
      </c>
      <c r="AI156" s="38"/>
      <c r="AJ156" s="13" t="str">
        <f t="shared" si="216"/>
        <v>/rsm:CrossIndustryInvoice/rsm:SupplyChainTradeTransaction/ram:IncludedSupplyChainTradeLineItem</v>
      </c>
      <c r="AK156" s="13" t="str">
        <f t="shared" si="217"/>
        <v>/ram:SpecifiedLineTradeDelivery</v>
      </c>
      <c r="AL156" s="14">
        <f>COUNTIFS(R$4:R156,AJ156)</f>
        <v>1</v>
      </c>
      <c r="AM156" s="59"/>
      <c r="AN156" s="160" t="str">
        <f t="shared" si="223"/>
        <v>SCT_LINE_TD</v>
      </c>
      <c r="AO156" s="109" t="str">
        <f t="shared" si="218"/>
        <v>BT-129-00</v>
      </c>
      <c r="AP156" s="292" t="str">
        <f t="shared" si="224"/>
        <v/>
      </c>
      <c r="AQ156" s="110">
        <f t="shared" si="247"/>
        <v>3</v>
      </c>
      <c r="AR156" s="110" t="str">
        <f t="shared" si="219"/>
        <v>1..1</v>
      </c>
      <c r="AS156" s="111" t="s">
        <v>848</v>
      </c>
      <c r="AT156" s="112"/>
      <c r="AU156" s="113"/>
      <c r="AV156" s="113"/>
      <c r="AW156" s="113" t="s">
        <v>35</v>
      </c>
      <c r="AX156" s="112"/>
      <c r="AY156" s="110" t="str">
        <f t="shared" si="240"/>
        <v>1..1</v>
      </c>
      <c r="AZ156" s="110" t="str">
        <f t="shared" si="243"/>
        <v>1..1</v>
      </c>
      <c r="BA156" s="114" t="str">
        <f t="shared" si="181"/>
        <v>/rsm:CrossIndustryInvoice
/rsm:SupplyChainTradeTransaction
/ram:IncludedSupplyChainTradeLineItem
/ram:SpecifiedLineTradeDelivery</v>
      </c>
      <c r="BB156" s="115" t="str">
        <f t="shared" si="182"/>
        <v>/rsm:CrossIndustryInvoice/rsm:SupplyChainTradeTransaction/ram:IncludedSupplyChainTradeLineItem/ram:SpecifiedLineTradeDelivery</v>
      </c>
      <c r="BC156" s="110" t="str">
        <f t="shared" si="225"/>
        <v/>
      </c>
      <c r="BD156" s="116" t="str">
        <f t="shared" si="226"/>
        <v/>
      </c>
      <c r="BE156" s="110" t="str">
        <f t="shared" si="227"/>
        <v>0..1</v>
      </c>
      <c r="BF156" s="110" t="str">
        <f t="shared" si="228"/>
        <v/>
      </c>
      <c r="BG156" s="674" t="str">
        <f t="shared" si="229"/>
        <v/>
      </c>
      <c r="BH156" s="7"/>
      <c r="BI156" s="644" t="str">
        <f t="shared" si="230"/>
        <v>-</v>
      </c>
      <c r="BJ156" s="116" t="str">
        <f t="shared" si="231"/>
        <v>-</v>
      </c>
      <c r="BK156" s="116" t="str">
        <f t="shared" si="232"/>
        <v>X</v>
      </c>
      <c r="BL156" s="116" t="str">
        <f t="shared" si="233"/>
        <v>X</v>
      </c>
      <c r="BM156" s="116" t="str">
        <f t="shared" si="234"/>
        <v>X</v>
      </c>
      <c r="BN156" s="116" t="str">
        <f t="shared" si="235"/>
        <v>X</v>
      </c>
      <c r="BO156" s="645" t="str">
        <f t="shared" si="236"/>
        <v>X</v>
      </c>
      <c r="BP156" s="7"/>
      <c r="BQ156" s="116" t="str">
        <f t="shared" si="237"/>
        <v>BASIC</v>
      </c>
      <c r="BR156" s="116" t="str">
        <f t="shared" si="238"/>
        <v>BASIC</v>
      </c>
      <c r="BS156" s="15"/>
      <c r="BT156" s="57" t="s">
        <v>18642</v>
      </c>
    </row>
    <row r="157" spans="1:72" s="11" customFormat="1" ht="96" x14ac:dyDescent="0.2">
      <c r="A157" s="45" t="str">
        <f t="shared" si="220"/>
        <v>YES</v>
      </c>
      <c r="B157" s="45"/>
      <c r="C157" s="45"/>
      <c r="D157" s="160" t="s">
        <v>846</v>
      </c>
      <c r="E157" s="119" t="s">
        <v>851</v>
      </c>
      <c r="F157" s="293" t="s">
        <v>851</v>
      </c>
      <c r="G157" s="66">
        <f t="shared" si="241"/>
        <v>4</v>
      </c>
      <c r="H157" s="66" t="s">
        <v>32</v>
      </c>
      <c r="I157" s="64" t="s">
        <v>852</v>
      </c>
      <c r="J157" s="64" t="s">
        <v>853</v>
      </c>
      <c r="K157" s="65"/>
      <c r="L157" s="65" t="s">
        <v>17130</v>
      </c>
      <c r="M157" s="65" t="s">
        <v>855</v>
      </c>
      <c r="N157" s="64" t="s">
        <v>680</v>
      </c>
      <c r="O157" s="66" t="s">
        <v>32</v>
      </c>
      <c r="P157" s="66" t="str">
        <f t="shared" si="163"/>
        <v>1..1</v>
      </c>
      <c r="Q157" s="2" t="s">
        <v>856</v>
      </c>
      <c r="R157" s="75" t="s">
        <v>857</v>
      </c>
      <c r="S157" s="66" t="s">
        <v>520</v>
      </c>
      <c r="T157" s="68" t="str">
        <f t="shared" si="221"/>
        <v>E</v>
      </c>
      <c r="U157" s="66" t="s">
        <v>42</v>
      </c>
      <c r="V157" s="66" t="s">
        <v>132</v>
      </c>
      <c r="W157" s="249" t="s">
        <v>35</v>
      </c>
      <c r="X157" s="38"/>
      <c r="Y157" s="636" t="str">
        <f t="shared" si="214"/>
        <v>-</v>
      </c>
      <c r="Z157" s="68" t="str">
        <f t="shared" ref="Z157:AE157" si="265">IF(Y157="X","X",IF($AH157=Z$4,"X","-"))</f>
        <v>-</v>
      </c>
      <c r="AA157" s="68" t="str">
        <f t="shared" si="265"/>
        <v>X</v>
      </c>
      <c r="AB157" s="68" t="str">
        <f t="shared" si="265"/>
        <v>X</v>
      </c>
      <c r="AC157" s="68" t="str">
        <f t="shared" si="265"/>
        <v>X</v>
      </c>
      <c r="AD157" s="68" t="str">
        <f t="shared" si="265"/>
        <v>X</v>
      </c>
      <c r="AE157" s="637" t="str">
        <f t="shared" si="265"/>
        <v>X</v>
      </c>
      <c r="AF157" s="38"/>
      <c r="AG157" s="68" t="s">
        <v>244</v>
      </c>
      <c r="AH157" s="68" t="s">
        <v>244</v>
      </c>
      <c r="AI157" s="38"/>
      <c r="AJ157" s="13" t="str">
        <f t="shared" si="216"/>
        <v>/rsm:CrossIndustryInvoice/rsm:SupplyChainTradeTransaction/ram:IncludedSupplyChainTradeLineItem/ram:SpecifiedLineTradeDelivery</v>
      </c>
      <c r="AK157" s="13" t="str">
        <f t="shared" si="217"/>
        <v>/ram:BilledQuantity</v>
      </c>
      <c r="AL157" s="14">
        <f>COUNTIFS(R$4:R157,AJ157)</f>
        <v>1</v>
      </c>
      <c r="AM157" s="59"/>
      <c r="AN157" s="160" t="str">
        <f t="shared" si="223"/>
        <v>SCT_LINE_TD</v>
      </c>
      <c r="AO157" s="119" t="str">
        <f t="shared" si="218"/>
        <v>BT-129</v>
      </c>
      <c r="AP157" s="293" t="str">
        <f t="shared" si="224"/>
        <v>BT-129</v>
      </c>
      <c r="AQ157" s="66">
        <f t="shared" si="247"/>
        <v>4</v>
      </c>
      <c r="AR157" s="66" t="str">
        <f t="shared" si="219"/>
        <v>1..1</v>
      </c>
      <c r="AS157" s="64" t="s">
        <v>858</v>
      </c>
      <c r="AT157" s="64" t="s">
        <v>859</v>
      </c>
      <c r="AU157" s="65"/>
      <c r="AV157" s="65" t="s">
        <v>860</v>
      </c>
      <c r="AW157" s="65" t="s">
        <v>861</v>
      </c>
      <c r="AX157" s="64" t="s">
        <v>686</v>
      </c>
      <c r="AY157" s="66" t="str">
        <f t="shared" si="240"/>
        <v>1..1</v>
      </c>
      <c r="AZ157" s="66" t="str">
        <f t="shared" si="243"/>
        <v>1..1</v>
      </c>
      <c r="BA157" s="2" t="str">
        <f t="shared" si="181"/>
        <v>/rsm:CrossIndustryInvoice
/rsm:SupplyChainTradeTransaction
/ram:IncludedSupplyChainTradeLineItem
/ram:SpecifiedLineTradeDelivery
/ram:BilledQuantity</v>
      </c>
      <c r="BB157" s="75" t="str">
        <f t="shared" si="182"/>
        <v>/rsm:CrossIndustryInvoice/rsm:SupplyChainTradeTransaction/ram:IncludedSupplyChainTradeLineItem/ram:SpecifiedLineTradeDelivery/ram:BilledQuantity</v>
      </c>
      <c r="BC157" s="66" t="str">
        <f t="shared" si="225"/>
        <v>Q</v>
      </c>
      <c r="BD157" s="68" t="str">
        <f t="shared" si="226"/>
        <v>E</v>
      </c>
      <c r="BE157" s="66" t="str">
        <f t="shared" si="227"/>
        <v>0..1</v>
      </c>
      <c r="BF157" s="66" t="str">
        <f t="shared" si="228"/>
        <v>CAR-2</v>
      </c>
      <c r="BG157" s="249" t="str">
        <f t="shared" si="229"/>
        <v/>
      </c>
      <c r="BH157" s="7"/>
      <c r="BI157" s="636" t="str">
        <f t="shared" si="230"/>
        <v>-</v>
      </c>
      <c r="BJ157" s="68" t="str">
        <f t="shared" si="231"/>
        <v>-</v>
      </c>
      <c r="BK157" s="68" t="str">
        <f t="shared" si="232"/>
        <v>X</v>
      </c>
      <c r="BL157" s="68" t="str">
        <f t="shared" si="233"/>
        <v>X</v>
      </c>
      <c r="BM157" s="68" t="str">
        <f t="shared" si="234"/>
        <v>X</v>
      </c>
      <c r="BN157" s="68" t="str">
        <f t="shared" si="235"/>
        <v>X</v>
      </c>
      <c r="BO157" s="637" t="str">
        <f t="shared" si="236"/>
        <v>X</v>
      </c>
      <c r="BP157" s="7"/>
      <c r="BQ157" s="68" t="str">
        <f t="shared" si="237"/>
        <v>BASIC</v>
      </c>
      <c r="BR157" s="68" t="str">
        <f t="shared" si="238"/>
        <v>BASIC</v>
      </c>
      <c r="BS157" s="15"/>
      <c r="BT157" s="57" t="s">
        <v>18642</v>
      </c>
    </row>
    <row r="158" spans="1:72" s="11" customFormat="1" ht="180" x14ac:dyDescent="0.2">
      <c r="A158" s="45" t="str">
        <f t="shared" si="220"/>
        <v>YES</v>
      </c>
      <c r="B158" s="45"/>
      <c r="C158" s="45"/>
      <c r="D158" s="160" t="s">
        <v>846</v>
      </c>
      <c r="E158" s="119" t="s">
        <v>862</v>
      </c>
      <c r="F158" s="293" t="s">
        <v>862</v>
      </c>
      <c r="G158" s="66">
        <f t="shared" si="241"/>
        <v>5</v>
      </c>
      <c r="H158" s="66" t="s">
        <v>32</v>
      </c>
      <c r="I158" s="64" t="s">
        <v>17131</v>
      </c>
      <c r="J158" s="64" t="s">
        <v>864</v>
      </c>
      <c r="K158" s="65" t="s">
        <v>865</v>
      </c>
      <c r="L158" s="65" t="s">
        <v>17112</v>
      </c>
      <c r="M158" s="65" t="s">
        <v>866</v>
      </c>
      <c r="N158" s="64" t="s">
        <v>128</v>
      </c>
      <c r="O158" s="66" t="s">
        <v>32</v>
      </c>
      <c r="P158" s="66" t="str">
        <f t="shared" si="163"/>
        <v>1..1</v>
      </c>
      <c r="Q158" s="2" t="s">
        <v>867</v>
      </c>
      <c r="R158" s="75" t="s">
        <v>868</v>
      </c>
      <c r="S158" s="66" t="s">
        <v>131</v>
      </c>
      <c r="T158" s="68" t="str">
        <f t="shared" si="221"/>
        <v>A</v>
      </c>
      <c r="U158" s="66" t="s">
        <v>42</v>
      </c>
      <c r="V158" s="66" t="s">
        <v>132</v>
      </c>
      <c r="W158" s="249" t="s">
        <v>35</v>
      </c>
      <c r="X158" s="38"/>
      <c r="Y158" s="636" t="str">
        <f t="shared" si="214"/>
        <v>-</v>
      </c>
      <c r="Z158" s="68" t="str">
        <f t="shared" ref="Z158:AE158" si="266">IF(Y158="X","X",IF($AH158=Z$4,"X","-"))</f>
        <v>-</v>
      </c>
      <c r="AA158" s="68" t="str">
        <f t="shared" si="266"/>
        <v>X</v>
      </c>
      <c r="AB158" s="68" t="str">
        <f t="shared" si="266"/>
        <v>X</v>
      </c>
      <c r="AC158" s="68" t="str">
        <f t="shared" si="266"/>
        <v>X</v>
      </c>
      <c r="AD158" s="68" t="str">
        <f t="shared" si="266"/>
        <v>X</v>
      </c>
      <c r="AE158" s="637" t="str">
        <f t="shared" si="266"/>
        <v>X</v>
      </c>
      <c r="AF158" s="38"/>
      <c r="AG158" s="68" t="s">
        <v>244</v>
      </c>
      <c r="AH158" s="68" t="s">
        <v>244</v>
      </c>
      <c r="AI158" s="38"/>
      <c r="AJ158" s="13" t="str">
        <f t="shared" si="216"/>
        <v>/rsm:CrossIndustryInvoice/rsm:SupplyChainTradeTransaction/ram:IncludedSupplyChainTradeLineItem/ram:SpecifiedLineTradeDelivery/ram:BilledQuantity</v>
      </c>
      <c r="AK158" s="13" t="str">
        <f t="shared" si="217"/>
        <v>/@unitCode</v>
      </c>
      <c r="AL158" s="14">
        <f>COUNTIFS(R$4:R158,AJ158)</f>
        <v>1</v>
      </c>
      <c r="AM158" s="59"/>
      <c r="AN158" s="160" t="str">
        <f t="shared" si="223"/>
        <v>SCT_LINE_TD</v>
      </c>
      <c r="AO158" s="119" t="str">
        <f t="shared" si="218"/>
        <v>BT-130</v>
      </c>
      <c r="AP158" s="293" t="str">
        <f t="shared" si="224"/>
        <v>BT-130</v>
      </c>
      <c r="AQ158" s="66">
        <f t="shared" si="247"/>
        <v>5</v>
      </c>
      <c r="AR158" s="66" t="str">
        <f t="shared" si="219"/>
        <v>1..1</v>
      </c>
      <c r="AS158" s="64" t="s">
        <v>869</v>
      </c>
      <c r="AT158" s="64" t="s">
        <v>870</v>
      </c>
      <c r="AU158" s="65" t="s">
        <v>871</v>
      </c>
      <c r="AV158" s="65" t="s">
        <v>698</v>
      </c>
      <c r="AW158" s="65" t="s">
        <v>872</v>
      </c>
      <c r="AX158" s="64" t="s">
        <v>128</v>
      </c>
      <c r="AY158" s="66" t="str">
        <f t="shared" si="240"/>
        <v>1..1</v>
      </c>
      <c r="AZ158" s="66" t="str">
        <f t="shared" si="243"/>
        <v>1..1</v>
      </c>
      <c r="BA158" s="2" t="str">
        <f t="shared" si="181"/>
        <v>/rsm:CrossIndustryInvoice
/rsm:SupplyChainTradeTransaction
/ram:IncludedSupplyChainTradeLineItem
/ram:SpecifiedLineTradeDelivery
/ram:BilledQuantity
/@unitCode</v>
      </c>
      <c r="BB158" s="75" t="str">
        <f t="shared" si="182"/>
        <v>/rsm:CrossIndustryInvoice/rsm:SupplyChainTradeTransaction/ram:IncludedSupplyChainTradeLineItem/ram:SpecifiedLineTradeDelivery/ram:BilledQuantity/@unitCode</v>
      </c>
      <c r="BC158" s="66" t="str">
        <f t="shared" si="225"/>
        <v>C</v>
      </c>
      <c r="BD158" s="68" t="str">
        <f t="shared" si="226"/>
        <v>A</v>
      </c>
      <c r="BE158" s="66" t="str">
        <f t="shared" si="227"/>
        <v>0..1</v>
      </c>
      <c r="BF158" s="66" t="str">
        <f t="shared" si="228"/>
        <v>CAR-2</v>
      </c>
      <c r="BG158" s="249" t="str">
        <f t="shared" si="229"/>
        <v/>
      </c>
      <c r="BH158" s="7"/>
      <c r="BI158" s="636" t="str">
        <f t="shared" si="230"/>
        <v>-</v>
      </c>
      <c r="BJ158" s="68" t="str">
        <f t="shared" si="231"/>
        <v>-</v>
      </c>
      <c r="BK158" s="68" t="str">
        <f t="shared" si="232"/>
        <v>X</v>
      </c>
      <c r="BL158" s="68" t="str">
        <f t="shared" si="233"/>
        <v>X</v>
      </c>
      <c r="BM158" s="68" t="str">
        <f t="shared" si="234"/>
        <v>X</v>
      </c>
      <c r="BN158" s="68" t="str">
        <f t="shared" si="235"/>
        <v>X</v>
      </c>
      <c r="BO158" s="637" t="str">
        <f t="shared" si="236"/>
        <v>X</v>
      </c>
      <c r="BP158" s="7"/>
      <c r="BQ158" s="68" t="str">
        <f t="shared" si="237"/>
        <v>BASIC</v>
      </c>
      <c r="BR158" s="68" t="str">
        <f t="shared" si="238"/>
        <v>BASIC</v>
      </c>
      <c r="BS158" s="15"/>
      <c r="BT158" s="57" t="s">
        <v>18642</v>
      </c>
    </row>
    <row r="159" spans="1:72" s="11" customFormat="1" ht="96" x14ac:dyDescent="0.2">
      <c r="A159" s="45" t="str">
        <f t="shared" si="220"/>
        <v>YES</v>
      </c>
      <c r="B159" s="45"/>
      <c r="C159" s="45"/>
      <c r="D159" s="161" t="s">
        <v>846</v>
      </c>
      <c r="E159" s="61" t="s">
        <v>5215</v>
      </c>
      <c r="F159" s="282"/>
      <c r="G159" s="62">
        <f t="shared" si="241"/>
        <v>4</v>
      </c>
      <c r="H159" s="62" t="s">
        <v>42</v>
      </c>
      <c r="I159" s="64" t="s">
        <v>873</v>
      </c>
      <c r="J159" s="64" t="s">
        <v>874</v>
      </c>
      <c r="K159" s="65"/>
      <c r="L159" s="65"/>
      <c r="M159" s="65"/>
      <c r="N159" s="64" t="s">
        <v>680</v>
      </c>
      <c r="O159" s="66" t="s">
        <v>42</v>
      </c>
      <c r="P159" s="66" t="str">
        <f t="shared" si="163"/>
        <v>0..1</v>
      </c>
      <c r="Q159" s="6" t="s">
        <v>875</v>
      </c>
      <c r="R159" s="67" t="s">
        <v>876</v>
      </c>
      <c r="S159" s="66" t="s">
        <v>520</v>
      </c>
      <c r="T159" s="68" t="str">
        <f t="shared" si="221"/>
        <v>E</v>
      </c>
      <c r="U159" s="62" t="s">
        <v>42</v>
      </c>
      <c r="V159" s="66"/>
      <c r="W159" s="249"/>
      <c r="X159" s="38"/>
      <c r="Y159" s="634" t="str">
        <f t="shared" si="214"/>
        <v>-</v>
      </c>
      <c r="Z159" s="70" t="str">
        <f t="shared" ref="Z159:AE159" si="267">IF(Y159="X","X",IF($AH159=Z$4,"X","-"))</f>
        <v>-</v>
      </c>
      <c r="AA159" s="70" t="str">
        <f t="shared" si="267"/>
        <v>-</v>
      </c>
      <c r="AB159" s="70" t="str">
        <f t="shared" si="267"/>
        <v>-</v>
      </c>
      <c r="AC159" s="70" t="str">
        <f t="shared" si="267"/>
        <v>-</v>
      </c>
      <c r="AD159" s="70" t="str">
        <f t="shared" si="267"/>
        <v>-</v>
      </c>
      <c r="AE159" s="635" t="str">
        <f t="shared" si="267"/>
        <v>X</v>
      </c>
      <c r="AF159" s="38"/>
      <c r="AG159" s="70" t="s">
        <v>47</v>
      </c>
      <c r="AH159" s="70" t="s">
        <v>47</v>
      </c>
      <c r="AI159" s="38"/>
      <c r="AJ159" s="13" t="str">
        <f t="shared" si="216"/>
        <v>/rsm:CrossIndustryInvoice/rsm:SupplyChainTradeTransaction/ram:IncludedSupplyChainTradeLineItem/ram:SpecifiedLineTradeDelivery</v>
      </c>
      <c r="AK159" s="13" t="str">
        <f t="shared" si="217"/>
        <v>/ram:ChargeFreeQuantity</v>
      </c>
      <c r="AL159" s="14">
        <f>COUNTIFS(R$4:R159,AJ159)</f>
        <v>1</v>
      </c>
      <c r="AM159" s="59"/>
      <c r="AN159" s="161" t="str">
        <f t="shared" si="223"/>
        <v>SCT_LINE_TD</v>
      </c>
      <c r="AO159" s="61" t="str">
        <f t="shared" si="218"/>
        <v>BT-X-46</v>
      </c>
      <c r="AP159" s="282" t="str">
        <f t="shared" si="224"/>
        <v/>
      </c>
      <c r="AQ159" s="62">
        <f t="shared" si="247"/>
        <v>4</v>
      </c>
      <c r="AR159" s="62" t="str">
        <f t="shared" si="219"/>
        <v>0..1</v>
      </c>
      <c r="AS159" s="64" t="s">
        <v>877</v>
      </c>
      <c r="AT159" s="64"/>
      <c r="AU159" s="65"/>
      <c r="AV159" s="65"/>
      <c r="AW159" s="65"/>
      <c r="AX159" s="64"/>
      <c r="AY159" s="66" t="str">
        <f t="shared" si="240"/>
        <v>0..1</v>
      </c>
      <c r="AZ159" s="66" t="str">
        <f t="shared" si="243"/>
        <v>0..1</v>
      </c>
      <c r="BA159" s="6" t="str">
        <f t="shared" si="181"/>
        <v>/rsm:CrossIndustryInvoice
/rsm:SupplyChainTradeTransaction
/ram:IncludedSupplyChainTradeLineItem
/ram:SpecifiedLineTradeDelivery
/ram:ChargeFreeQuantity</v>
      </c>
      <c r="BB159" s="67" t="str">
        <f t="shared" si="182"/>
        <v>/rsm:CrossIndustryInvoice/rsm:SupplyChainTradeTransaction/ram:IncludedSupplyChainTradeLineItem/ram:SpecifiedLineTradeDelivery/ram:ChargeFreeQuantity</v>
      </c>
      <c r="BC159" s="66" t="str">
        <f t="shared" si="225"/>
        <v>Q</v>
      </c>
      <c r="BD159" s="68" t="str">
        <f t="shared" si="226"/>
        <v>E</v>
      </c>
      <c r="BE159" s="62" t="str">
        <f t="shared" si="227"/>
        <v>0..1</v>
      </c>
      <c r="BF159" s="66" t="str">
        <f t="shared" si="228"/>
        <v/>
      </c>
      <c r="BG159" s="249" t="str">
        <f t="shared" si="229"/>
        <v/>
      </c>
      <c r="BH159" s="7"/>
      <c r="BI159" s="634" t="str">
        <f t="shared" si="230"/>
        <v>-</v>
      </c>
      <c r="BJ159" s="70" t="str">
        <f t="shared" si="231"/>
        <v>-</v>
      </c>
      <c r="BK159" s="70" t="str">
        <f t="shared" si="232"/>
        <v>-</v>
      </c>
      <c r="BL159" s="70" t="str">
        <f t="shared" si="233"/>
        <v>-</v>
      </c>
      <c r="BM159" s="70" t="str">
        <f t="shared" si="234"/>
        <v>-</v>
      </c>
      <c r="BN159" s="70" t="str">
        <f t="shared" si="235"/>
        <v>-</v>
      </c>
      <c r="BO159" s="635" t="str">
        <f t="shared" si="236"/>
        <v>X</v>
      </c>
      <c r="BP159" s="7"/>
      <c r="BQ159" s="70" t="str">
        <f t="shared" si="237"/>
        <v>EXTENDED</v>
      </c>
      <c r="BR159" s="70" t="str">
        <f t="shared" si="238"/>
        <v>EXTENDED</v>
      </c>
      <c r="BS159" s="15"/>
      <c r="BT159" s="57" t="s">
        <v>18642</v>
      </c>
    </row>
    <row r="160" spans="1:72" s="11" customFormat="1" ht="105" x14ac:dyDescent="0.2">
      <c r="A160" s="45" t="str">
        <f t="shared" si="220"/>
        <v>YES</v>
      </c>
      <c r="B160" s="45"/>
      <c r="C160" s="45"/>
      <c r="D160" s="161" t="s">
        <v>846</v>
      </c>
      <c r="E160" s="61" t="s">
        <v>5216</v>
      </c>
      <c r="F160" s="282"/>
      <c r="G160" s="62">
        <f t="shared" si="241"/>
        <v>5</v>
      </c>
      <c r="H160" s="62" t="s">
        <v>32</v>
      </c>
      <c r="I160" s="64" t="s">
        <v>17088</v>
      </c>
      <c r="J160" s="64"/>
      <c r="K160" s="65"/>
      <c r="L160" s="65"/>
      <c r="M160" s="65"/>
      <c r="N160" s="64" t="s">
        <v>128</v>
      </c>
      <c r="O160" s="66" t="s">
        <v>42</v>
      </c>
      <c r="P160" s="66" t="str">
        <f t="shared" si="163"/>
        <v>0..1</v>
      </c>
      <c r="Q160" s="6" t="s">
        <v>878</v>
      </c>
      <c r="R160" s="67" t="s">
        <v>879</v>
      </c>
      <c r="S160" s="66" t="s">
        <v>131</v>
      </c>
      <c r="T160" s="68" t="str">
        <f t="shared" si="221"/>
        <v>A</v>
      </c>
      <c r="U160" s="62" t="s">
        <v>42</v>
      </c>
      <c r="V160" s="66"/>
      <c r="W160" s="249"/>
      <c r="X160" s="38"/>
      <c r="Y160" s="634" t="str">
        <f t="shared" si="214"/>
        <v>-</v>
      </c>
      <c r="Z160" s="70" t="str">
        <f t="shared" ref="Z160:AE160" si="268">IF(Y160="X","X",IF($AH160=Z$4,"X","-"))</f>
        <v>-</v>
      </c>
      <c r="AA160" s="70" t="str">
        <f t="shared" si="268"/>
        <v>-</v>
      </c>
      <c r="AB160" s="70" t="str">
        <f t="shared" si="268"/>
        <v>-</v>
      </c>
      <c r="AC160" s="70" t="str">
        <f t="shared" si="268"/>
        <v>-</v>
      </c>
      <c r="AD160" s="70" t="str">
        <f t="shared" si="268"/>
        <v>-</v>
      </c>
      <c r="AE160" s="635" t="str">
        <f t="shared" si="268"/>
        <v>X</v>
      </c>
      <c r="AF160" s="38"/>
      <c r="AG160" s="70" t="s">
        <v>47</v>
      </c>
      <c r="AH160" s="70" t="s">
        <v>47</v>
      </c>
      <c r="AI160" s="38"/>
      <c r="AJ160" s="13" t="str">
        <f t="shared" si="216"/>
        <v>/rsm:CrossIndustryInvoice/rsm:SupplyChainTradeTransaction/ram:IncludedSupplyChainTradeLineItem/ram:SpecifiedLineTradeDelivery/ram:ChargeFreeQuantity</v>
      </c>
      <c r="AK160" s="13" t="str">
        <f t="shared" si="217"/>
        <v>/@unitCode</v>
      </c>
      <c r="AL160" s="14">
        <f>COUNTIFS(R$4:R160,AJ160)</f>
        <v>1</v>
      </c>
      <c r="AM160" s="59"/>
      <c r="AN160" s="161" t="str">
        <f t="shared" si="223"/>
        <v>SCT_LINE_TD</v>
      </c>
      <c r="AO160" s="61" t="str">
        <f t="shared" si="218"/>
        <v>BT-X-46-0</v>
      </c>
      <c r="AP160" s="282" t="str">
        <f t="shared" si="224"/>
        <v/>
      </c>
      <c r="AQ160" s="62">
        <f t="shared" si="247"/>
        <v>5</v>
      </c>
      <c r="AR160" s="62" t="str">
        <f t="shared" si="219"/>
        <v>1..1</v>
      </c>
      <c r="AS160" s="64" t="s">
        <v>415</v>
      </c>
      <c r="AT160" s="64"/>
      <c r="AU160" s="65"/>
      <c r="AV160" s="65"/>
      <c r="AW160" s="65"/>
      <c r="AX160" s="64" t="s">
        <v>128</v>
      </c>
      <c r="AY160" s="66" t="str">
        <f t="shared" si="240"/>
        <v>0..1</v>
      </c>
      <c r="AZ160" s="66" t="str">
        <f t="shared" si="243"/>
        <v>0..1</v>
      </c>
      <c r="BA160" s="6" t="str">
        <f t="shared" si="181"/>
        <v>/rsm:CrossIndustryInvoice
/rsm:SupplyChainTradeTransaction
/ram:IncludedSupplyChainTradeLineItem
/ram:SpecifiedLineTradeDelivery
/ram:ChargeFreeQuantity
/@unitCode</v>
      </c>
      <c r="BB160" s="67" t="str">
        <f t="shared" si="182"/>
        <v>/rsm:CrossIndustryInvoice/rsm:SupplyChainTradeTransaction/ram:IncludedSupplyChainTradeLineItem/ram:SpecifiedLineTradeDelivery/ram:ChargeFreeQuantity/@unitCode</v>
      </c>
      <c r="BC160" s="66" t="str">
        <f t="shared" si="225"/>
        <v>C</v>
      </c>
      <c r="BD160" s="68" t="str">
        <f t="shared" si="226"/>
        <v>A</v>
      </c>
      <c r="BE160" s="62" t="str">
        <f t="shared" si="227"/>
        <v>0..1</v>
      </c>
      <c r="BF160" s="66" t="str">
        <f t="shared" si="228"/>
        <v/>
      </c>
      <c r="BG160" s="249" t="str">
        <f t="shared" si="229"/>
        <v/>
      </c>
      <c r="BH160" s="7"/>
      <c r="BI160" s="634" t="str">
        <f t="shared" si="230"/>
        <v>-</v>
      </c>
      <c r="BJ160" s="70" t="str">
        <f t="shared" si="231"/>
        <v>-</v>
      </c>
      <c r="BK160" s="70" t="str">
        <f t="shared" si="232"/>
        <v>-</v>
      </c>
      <c r="BL160" s="70" t="str">
        <f t="shared" si="233"/>
        <v>-</v>
      </c>
      <c r="BM160" s="70" t="str">
        <f t="shared" si="234"/>
        <v>-</v>
      </c>
      <c r="BN160" s="70" t="str">
        <f t="shared" si="235"/>
        <v>-</v>
      </c>
      <c r="BO160" s="635" t="str">
        <f t="shared" si="236"/>
        <v>X</v>
      </c>
      <c r="BP160" s="7"/>
      <c r="BQ160" s="70" t="str">
        <f t="shared" si="237"/>
        <v>EXTENDED</v>
      </c>
      <c r="BR160" s="70" t="str">
        <f t="shared" si="238"/>
        <v>EXTENDED</v>
      </c>
      <c r="BS160" s="15"/>
      <c r="BT160" s="57" t="s">
        <v>18642</v>
      </c>
    </row>
    <row r="161" spans="1:72" s="11" customFormat="1" ht="96" x14ac:dyDescent="0.2">
      <c r="A161" s="45" t="str">
        <f t="shared" si="220"/>
        <v>YES</v>
      </c>
      <c r="B161" s="45"/>
      <c r="C161" s="45"/>
      <c r="D161" s="161" t="s">
        <v>846</v>
      </c>
      <c r="E161" s="61" t="s">
        <v>5217</v>
      </c>
      <c r="F161" s="282"/>
      <c r="G161" s="62">
        <f t="shared" si="241"/>
        <v>4</v>
      </c>
      <c r="H161" s="62" t="s">
        <v>42</v>
      </c>
      <c r="I161" s="64" t="s">
        <v>17132</v>
      </c>
      <c r="J161" s="64" t="s">
        <v>881</v>
      </c>
      <c r="K161" s="65"/>
      <c r="L161" s="65"/>
      <c r="M161" s="65"/>
      <c r="N161" s="64" t="s">
        <v>680</v>
      </c>
      <c r="O161" s="66" t="s">
        <v>42</v>
      </c>
      <c r="P161" s="66" t="str">
        <f t="shared" si="163"/>
        <v>0..1</v>
      </c>
      <c r="Q161" s="6" t="s">
        <v>882</v>
      </c>
      <c r="R161" s="67" t="s">
        <v>883</v>
      </c>
      <c r="S161" s="66" t="s">
        <v>520</v>
      </c>
      <c r="T161" s="68" t="str">
        <f t="shared" si="221"/>
        <v>E</v>
      </c>
      <c r="U161" s="62" t="s">
        <v>42</v>
      </c>
      <c r="V161" s="66"/>
      <c r="W161" s="249"/>
      <c r="X161" s="38"/>
      <c r="Y161" s="634" t="str">
        <f t="shared" si="214"/>
        <v>-</v>
      </c>
      <c r="Z161" s="70" t="str">
        <f t="shared" ref="Z161:AE161" si="269">IF(Y161="X","X",IF($AH161=Z$4,"X","-"))</f>
        <v>-</v>
      </c>
      <c r="AA161" s="70" t="str">
        <f t="shared" si="269"/>
        <v>-</v>
      </c>
      <c r="AB161" s="70" t="str">
        <f t="shared" si="269"/>
        <v>-</v>
      </c>
      <c r="AC161" s="70" t="str">
        <f t="shared" si="269"/>
        <v>-</v>
      </c>
      <c r="AD161" s="70" t="str">
        <f t="shared" si="269"/>
        <v>-</v>
      </c>
      <c r="AE161" s="635" t="str">
        <f t="shared" si="269"/>
        <v>X</v>
      </c>
      <c r="AF161" s="38"/>
      <c r="AG161" s="70" t="s">
        <v>47</v>
      </c>
      <c r="AH161" s="70" t="s">
        <v>47</v>
      </c>
      <c r="AI161" s="38"/>
      <c r="AJ161" s="13" t="str">
        <f t="shared" si="216"/>
        <v>/rsm:CrossIndustryInvoice/rsm:SupplyChainTradeTransaction/ram:IncludedSupplyChainTradeLineItem/ram:SpecifiedLineTradeDelivery</v>
      </c>
      <c r="AK161" s="13" t="str">
        <f t="shared" si="217"/>
        <v>/ram:PackageQuantity</v>
      </c>
      <c r="AL161" s="14">
        <f>COUNTIFS(R$4:R161,AJ161)</f>
        <v>1</v>
      </c>
      <c r="AM161" s="59"/>
      <c r="AN161" s="161" t="str">
        <f t="shared" si="223"/>
        <v>SCT_LINE_TD</v>
      </c>
      <c r="AO161" s="61" t="str">
        <f t="shared" si="218"/>
        <v>BT-X-47</v>
      </c>
      <c r="AP161" s="282" t="str">
        <f t="shared" si="224"/>
        <v/>
      </c>
      <c r="AQ161" s="62">
        <f t="shared" si="247"/>
        <v>4</v>
      </c>
      <c r="AR161" s="62" t="str">
        <f t="shared" si="219"/>
        <v>0..1</v>
      </c>
      <c r="AS161" s="64" t="s">
        <v>884</v>
      </c>
      <c r="AT161" s="64"/>
      <c r="AU161" s="65"/>
      <c r="AV161" s="65"/>
      <c r="AW161" s="65"/>
      <c r="AX161" s="64"/>
      <c r="AY161" s="66" t="str">
        <f t="shared" si="240"/>
        <v>0..1</v>
      </c>
      <c r="AZ161" s="66" t="str">
        <f t="shared" si="243"/>
        <v>0..1</v>
      </c>
      <c r="BA161" s="6" t="str">
        <f t="shared" si="181"/>
        <v>/rsm:CrossIndustryInvoice
/rsm:SupplyChainTradeTransaction
/ram:IncludedSupplyChainTradeLineItem
/ram:SpecifiedLineTradeDelivery
/ram:PackageQuantity</v>
      </c>
      <c r="BB161" s="67" t="str">
        <f t="shared" si="182"/>
        <v>/rsm:CrossIndustryInvoice/rsm:SupplyChainTradeTransaction/ram:IncludedSupplyChainTradeLineItem/ram:SpecifiedLineTradeDelivery/ram:PackageQuantity</v>
      </c>
      <c r="BC161" s="66" t="str">
        <f t="shared" si="225"/>
        <v>Q</v>
      </c>
      <c r="BD161" s="68" t="str">
        <f t="shared" si="226"/>
        <v>E</v>
      </c>
      <c r="BE161" s="62" t="str">
        <f t="shared" si="227"/>
        <v>0..1</v>
      </c>
      <c r="BF161" s="66" t="str">
        <f t="shared" si="228"/>
        <v/>
      </c>
      <c r="BG161" s="249" t="str">
        <f t="shared" si="229"/>
        <v/>
      </c>
      <c r="BH161" s="7"/>
      <c r="BI161" s="634" t="str">
        <f t="shared" si="230"/>
        <v>-</v>
      </c>
      <c r="BJ161" s="70" t="str">
        <f t="shared" si="231"/>
        <v>-</v>
      </c>
      <c r="BK161" s="70" t="str">
        <f t="shared" si="232"/>
        <v>-</v>
      </c>
      <c r="BL161" s="70" t="str">
        <f t="shared" si="233"/>
        <v>-</v>
      </c>
      <c r="BM161" s="70" t="str">
        <f t="shared" si="234"/>
        <v>-</v>
      </c>
      <c r="BN161" s="70" t="str">
        <f t="shared" si="235"/>
        <v>-</v>
      </c>
      <c r="BO161" s="635" t="str">
        <f t="shared" si="236"/>
        <v>X</v>
      </c>
      <c r="BP161" s="7"/>
      <c r="BQ161" s="70" t="str">
        <f t="shared" si="237"/>
        <v>EXTENDED</v>
      </c>
      <c r="BR161" s="70" t="str">
        <f t="shared" si="238"/>
        <v>EXTENDED</v>
      </c>
      <c r="BS161" s="15"/>
      <c r="BT161" s="57" t="s">
        <v>18642</v>
      </c>
    </row>
    <row r="162" spans="1:72" s="11" customFormat="1" ht="105" x14ac:dyDescent="0.2">
      <c r="A162" s="45" t="str">
        <f t="shared" si="220"/>
        <v>YES</v>
      </c>
      <c r="B162" s="45"/>
      <c r="C162" s="45"/>
      <c r="D162" s="161" t="s">
        <v>846</v>
      </c>
      <c r="E162" s="61" t="s">
        <v>5218</v>
      </c>
      <c r="F162" s="282"/>
      <c r="G162" s="62">
        <f t="shared" si="241"/>
        <v>5</v>
      </c>
      <c r="H162" s="62" t="s">
        <v>32</v>
      </c>
      <c r="I162" s="64" t="s">
        <v>17088</v>
      </c>
      <c r="J162" s="64"/>
      <c r="K162" s="65"/>
      <c r="L162" s="65"/>
      <c r="M162" s="65"/>
      <c r="N162" s="64" t="s">
        <v>128</v>
      </c>
      <c r="O162" s="66" t="s">
        <v>42</v>
      </c>
      <c r="P162" s="66" t="str">
        <f t="shared" si="163"/>
        <v>0..1</v>
      </c>
      <c r="Q162" s="6" t="s">
        <v>885</v>
      </c>
      <c r="R162" s="67" t="s">
        <v>886</v>
      </c>
      <c r="S162" s="66" t="s">
        <v>131</v>
      </c>
      <c r="T162" s="68" t="str">
        <f t="shared" si="221"/>
        <v>A</v>
      </c>
      <c r="U162" s="62" t="s">
        <v>42</v>
      </c>
      <c r="V162" s="66"/>
      <c r="W162" s="249"/>
      <c r="X162" s="38"/>
      <c r="Y162" s="634" t="str">
        <f t="shared" si="214"/>
        <v>-</v>
      </c>
      <c r="Z162" s="70" t="str">
        <f t="shared" ref="Z162:AE162" si="270">IF(Y162="X","X",IF($AH162=Z$4,"X","-"))</f>
        <v>-</v>
      </c>
      <c r="AA162" s="70" t="str">
        <f t="shared" si="270"/>
        <v>-</v>
      </c>
      <c r="AB162" s="70" t="str">
        <f t="shared" si="270"/>
        <v>-</v>
      </c>
      <c r="AC162" s="70" t="str">
        <f t="shared" si="270"/>
        <v>-</v>
      </c>
      <c r="AD162" s="70" t="str">
        <f t="shared" si="270"/>
        <v>-</v>
      </c>
      <c r="AE162" s="635" t="str">
        <f t="shared" si="270"/>
        <v>X</v>
      </c>
      <c r="AF162" s="38"/>
      <c r="AG162" s="70" t="s">
        <v>47</v>
      </c>
      <c r="AH162" s="70" t="s">
        <v>47</v>
      </c>
      <c r="AI162" s="38"/>
      <c r="AJ162" s="13" t="str">
        <f t="shared" si="216"/>
        <v>/rsm:CrossIndustryInvoice/rsm:SupplyChainTradeTransaction/ram:IncludedSupplyChainTradeLineItem/ram:SpecifiedLineTradeDelivery/ram:PackageQuantity</v>
      </c>
      <c r="AK162" s="13" t="str">
        <f t="shared" si="217"/>
        <v>/@unitCode</v>
      </c>
      <c r="AL162" s="14">
        <f>COUNTIFS(R$4:R162,AJ162)</f>
        <v>1</v>
      </c>
      <c r="AM162" s="59"/>
      <c r="AN162" s="161" t="str">
        <f t="shared" si="223"/>
        <v>SCT_LINE_TD</v>
      </c>
      <c r="AO162" s="61" t="str">
        <f t="shared" si="218"/>
        <v>BT-X-47-0</v>
      </c>
      <c r="AP162" s="282" t="str">
        <f t="shared" si="224"/>
        <v/>
      </c>
      <c r="AQ162" s="62">
        <f t="shared" si="247"/>
        <v>5</v>
      </c>
      <c r="AR162" s="62" t="str">
        <f t="shared" si="219"/>
        <v>1..1</v>
      </c>
      <c r="AS162" s="64" t="s">
        <v>415</v>
      </c>
      <c r="AT162" s="64"/>
      <c r="AU162" s="65"/>
      <c r="AV162" s="65"/>
      <c r="AW162" s="65"/>
      <c r="AX162" s="64" t="s">
        <v>128</v>
      </c>
      <c r="AY162" s="66" t="str">
        <f t="shared" si="240"/>
        <v>0..1</v>
      </c>
      <c r="AZ162" s="66" t="str">
        <f t="shared" si="243"/>
        <v>0..1</v>
      </c>
      <c r="BA162" s="6" t="str">
        <f t="shared" si="181"/>
        <v>/rsm:CrossIndustryInvoice
/rsm:SupplyChainTradeTransaction
/ram:IncludedSupplyChainTradeLineItem
/ram:SpecifiedLineTradeDelivery
/ram:PackageQuantity
/@unitCode</v>
      </c>
      <c r="BB162" s="67" t="str">
        <f t="shared" si="182"/>
        <v>/rsm:CrossIndustryInvoice/rsm:SupplyChainTradeTransaction/ram:IncludedSupplyChainTradeLineItem/ram:SpecifiedLineTradeDelivery/ram:PackageQuantity/@unitCode</v>
      </c>
      <c r="BC162" s="66" t="str">
        <f t="shared" si="225"/>
        <v>C</v>
      </c>
      <c r="BD162" s="68" t="str">
        <f t="shared" si="226"/>
        <v>A</v>
      </c>
      <c r="BE162" s="62" t="str">
        <f t="shared" si="227"/>
        <v>0..1</v>
      </c>
      <c r="BF162" s="66" t="str">
        <f t="shared" si="228"/>
        <v/>
      </c>
      <c r="BG162" s="249" t="str">
        <f t="shared" si="229"/>
        <v/>
      </c>
      <c r="BH162" s="7"/>
      <c r="BI162" s="634" t="str">
        <f t="shared" si="230"/>
        <v>-</v>
      </c>
      <c r="BJ162" s="70" t="str">
        <f t="shared" si="231"/>
        <v>-</v>
      </c>
      <c r="BK162" s="70" t="str">
        <f t="shared" si="232"/>
        <v>-</v>
      </c>
      <c r="BL162" s="70" t="str">
        <f t="shared" si="233"/>
        <v>-</v>
      </c>
      <c r="BM162" s="70" t="str">
        <f t="shared" si="234"/>
        <v>-</v>
      </c>
      <c r="BN162" s="70" t="str">
        <f t="shared" si="235"/>
        <v>-</v>
      </c>
      <c r="BO162" s="635" t="str">
        <f t="shared" si="236"/>
        <v>X</v>
      </c>
      <c r="BP162" s="7"/>
      <c r="BQ162" s="70" t="str">
        <f t="shared" si="237"/>
        <v>EXTENDED</v>
      </c>
      <c r="BR162" s="70" t="str">
        <f t="shared" si="238"/>
        <v>EXTENDED</v>
      </c>
      <c r="BS162" s="15"/>
      <c r="BT162" s="57" t="s">
        <v>18642</v>
      </c>
    </row>
    <row r="163" spans="1:72" s="152" customFormat="1" ht="96" x14ac:dyDescent="0.2">
      <c r="A163" s="45" t="str">
        <f t="shared" si="220"/>
        <v>NO</v>
      </c>
      <c r="B163" s="45"/>
      <c r="C163" s="45"/>
      <c r="D163" s="161" t="s">
        <v>846</v>
      </c>
      <c r="E163" s="140" t="s">
        <v>5219</v>
      </c>
      <c r="F163" s="296" t="s">
        <v>4914</v>
      </c>
      <c r="G163" s="141">
        <f t="shared" si="241"/>
        <v>4</v>
      </c>
      <c r="H163" s="141" t="s">
        <v>42</v>
      </c>
      <c r="I163" s="125" t="s">
        <v>887</v>
      </c>
      <c r="J163" s="125" t="s">
        <v>888</v>
      </c>
      <c r="K163" s="125" t="s">
        <v>889</v>
      </c>
      <c r="L163" s="126"/>
      <c r="M163" s="126"/>
      <c r="N163" s="125"/>
      <c r="O163" s="124" t="s">
        <v>42</v>
      </c>
      <c r="P163" s="124" t="str">
        <f t="shared" si="163"/>
        <v>0..1</v>
      </c>
      <c r="Q163" s="142" t="s">
        <v>890</v>
      </c>
      <c r="R163" s="143" t="s">
        <v>891</v>
      </c>
      <c r="S163" s="124"/>
      <c r="T163" s="129" t="str">
        <f t="shared" si="221"/>
        <v>EG</v>
      </c>
      <c r="U163" s="141" t="s">
        <v>42</v>
      </c>
      <c r="V163" s="124"/>
      <c r="W163" s="675"/>
      <c r="X163" s="38"/>
      <c r="Y163" s="648" t="str">
        <f t="shared" si="214"/>
        <v>-</v>
      </c>
      <c r="Z163" s="144" t="str">
        <f t="shared" ref="Z163:AE163" si="271">IF(Y163="X","X",IF($AH163=Z$4,"X","-"))</f>
        <v>-</v>
      </c>
      <c r="AA163" s="144" t="str">
        <f t="shared" si="271"/>
        <v>-</v>
      </c>
      <c r="AB163" s="144" t="str">
        <f t="shared" si="271"/>
        <v>-</v>
      </c>
      <c r="AC163" s="144" t="str">
        <f t="shared" si="271"/>
        <v>X</v>
      </c>
      <c r="AD163" s="144" t="str">
        <f t="shared" si="271"/>
        <v>X</v>
      </c>
      <c r="AE163" s="649" t="str">
        <f t="shared" si="271"/>
        <v>X</v>
      </c>
      <c r="AF163" s="38"/>
      <c r="AG163" s="144" t="s">
        <v>47</v>
      </c>
      <c r="AH163" s="144" t="s">
        <v>5901</v>
      </c>
      <c r="AI163" s="38"/>
      <c r="AJ163" s="13" t="str">
        <f t="shared" si="216"/>
        <v>/rsm:CrossIndustryInvoice/rsm:SupplyChainTradeTransaction/ram:IncludedSupplyChainTradeLineItem/ram:SpecifiedLineTradeDelivery</v>
      </c>
      <c r="AK163" s="13" t="str">
        <f t="shared" si="217"/>
        <v>/ram:ShipToTradeParty</v>
      </c>
      <c r="AL163" s="14">
        <f>COUNTIFS(R$4:R163,AJ163)</f>
        <v>1</v>
      </c>
      <c r="AM163" s="59"/>
      <c r="AN163" s="161" t="str">
        <f t="shared" si="223"/>
        <v>SCT_LINE_TD</v>
      </c>
      <c r="AO163" s="140" t="str">
        <f t="shared" si="218"/>
        <v>BG-X-7</v>
      </c>
      <c r="AP163" s="296" t="str">
        <f t="shared" si="224"/>
        <v>EXT-FR-FE-BG-10</v>
      </c>
      <c r="AQ163" s="141">
        <f t="shared" si="247"/>
        <v>4</v>
      </c>
      <c r="AR163" s="141" t="str">
        <f t="shared" si="219"/>
        <v>0..1</v>
      </c>
      <c r="AS163" s="125" t="s">
        <v>18323</v>
      </c>
      <c r="AT163" s="125"/>
      <c r="AU163" s="125"/>
      <c r="AV163" s="126"/>
      <c r="AW163" s="126"/>
      <c r="AX163" s="125"/>
      <c r="AY163" s="124" t="str">
        <f t="shared" si="240"/>
        <v>0..1</v>
      </c>
      <c r="AZ163" s="124" t="str">
        <f t="shared" si="243"/>
        <v>0..1</v>
      </c>
      <c r="BA163" s="142" t="str">
        <f t="shared" si="181"/>
        <v>/rsm:CrossIndustryInvoice
/rsm:SupplyChainTradeTransaction
/ram:IncludedSupplyChainTradeLineItem
/ram:SpecifiedLineTradeDelivery
/ram:ShipToTradeParty</v>
      </c>
      <c r="BB163" s="143" t="str">
        <f t="shared" si="182"/>
        <v>/rsm:CrossIndustryInvoice/rsm:SupplyChainTradeTransaction/ram:IncludedSupplyChainTradeLineItem/ram:SpecifiedLineTradeDelivery/ram:ShipToTradeParty</v>
      </c>
      <c r="BC163" s="124" t="str">
        <f t="shared" si="225"/>
        <v/>
      </c>
      <c r="BD163" s="129" t="str">
        <f t="shared" si="226"/>
        <v>EG</v>
      </c>
      <c r="BE163" s="141" t="str">
        <f t="shared" si="227"/>
        <v>0..1</v>
      </c>
      <c r="BF163" s="124" t="str">
        <f t="shared" si="228"/>
        <v/>
      </c>
      <c r="BG163" s="675" t="str">
        <f t="shared" si="229"/>
        <v/>
      </c>
      <c r="BH163" s="7"/>
      <c r="BI163" s="648" t="str">
        <f t="shared" si="230"/>
        <v>-</v>
      </c>
      <c r="BJ163" s="144" t="str">
        <f t="shared" si="231"/>
        <v>-</v>
      </c>
      <c r="BK163" s="144" t="str">
        <f t="shared" si="232"/>
        <v>-</v>
      </c>
      <c r="BL163" s="144" t="str">
        <f t="shared" si="233"/>
        <v>-</v>
      </c>
      <c r="BM163" s="144" t="str">
        <f t="shared" si="234"/>
        <v>X</v>
      </c>
      <c r="BN163" s="144" t="str">
        <f t="shared" si="235"/>
        <v>X</v>
      </c>
      <c r="BO163" s="649" t="str">
        <f t="shared" si="236"/>
        <v>X</v>
      </c>
      <c r="BP163" s="7"/>
      <c r="BQ163" s="144" t="str">
        <f t="shared" si="237"/>
        <v>EXTENDED</v>
      </c>
      <c r="BR163" s="144" t="str">
        <f t="shared" si="238"/>
        <v>EXTENDED-CTC-FR</v>
      </c>
      <c r="BS163" s="15"/>
      <c r="BT163" s="57" t="s">
        <v>18642</v>
      </c>
    </row>
    <row r="164" spans="1:72" s="11" customFormat="1" ht="105" x14ac:dyDescent="0.2">
      <c r="A164" s="45" t="str">
        <f t="shared" si="220"/>
        <v>YES</v>
      </c>
      <c r="B164" s="45"/>
      <c r="C164" s="45"/>
      <c r="D164" s="161" t="s">
        <v>846</v>
      </c>
      <c r="E164" s="61" t="s">
        <v>5220</v>
      </c>
      <c r="F164" s="282"/>
      <c r="G164" s="62">
        <f t="shared" si="241"/>
        <v>5</v>
      </c>
      <c r="H164" s="62" t="s">
        <v>42</v>
      </c>
      <c r="I164" s="64" t="s">
        <v>893</v>
      </c>
      <c r="J164" s="64"/>
      <c r="K164" s="65" t="s">
        <v>17133</v>
      </c>
      <c r="L164" s="65"/>
      <c r="M164" s="65"/>
      <c r="N164" s="64" t="s">
        <v>90</v>
      </c>
      <c r="O164" s="66" t="s">
        <v>42</v>
      </c>
      <c r="P164" s="66" t="str">
        <f t="shared" si="163"/>
        <v>0..1</v>
      </c>
      <c r="Q164" s="6" t="s">
        <v>895</v>
      </c>
      <c r="R164" s="67" t="s">
        <v>896</v>
      </c>
      <c r="S164" s="66" t="s">
        <v>55</v>
      </c>
      <c r="T164" s="68" t="str">
        <f t="shared" si="221"/>
        <v>E</v>
      </c>
      <c r="U164" s="62" t="s">
        <v>62</v>
      </c>
      <c r="V164" s="66"/>
      <c r="W164" s="249"/>
      <c r="X164" s="38"/>
      <c r="Y164" s="634" t="str">
        <f t="shared" si="214"/>
        <v>-</v>
      </c>
      <c r="Z164" s="70" t="str">
        <f t="shared" ref="Z164:AE164" si="272">IF(Y164="X","X",IF($AH164=Z$4,"X","-"))</f>
        <v>-</v>
      </c>
      <c r="AA164" s="70" t="str">
        <f t="shared" si="272"/>
        <v>-</v>
      </c>
      <c r="AB164" s="70" t="str">
        <f t="shared" si="272"/>
        <v>-</v>
      </c>
      <c r="AC164" s="70" t="str">
        <f t="shared" si="272"/>
        <v>X</v>
      </c>
      <c r="AD164" s="70" t="str">
        <f t="shared" si="272"/>
        <v>X</v>
      </c>
      <c r="AE164" s="635" t="str">
        <f t="shared" si="272"/>
        <v>X</v>
      </c>
      <c r="AF164" s="38"/>
      <c r="AG164" s="70" t="s">
        <v>47</v>
      </c>
      <c r="AH164" s="70" t="s">
        <v>5901</v>
      </c>
      <c r="AI164" s="38"/>
      <c r="AJ164" s="13" t="str">
        <f t="shared" si="216"/>
        <v>/rsm:CrossIndustryInvoice/rsm:SupplyChainTradeTransaction/ram:IncludedSupplyChainTradeLineItem/ram:SpecifiedLineTradeDelivery/ram:ShipToTradeParty</v>
      </c>
      <c r="AK164" s="13" t="str">
        <f t="shared" si="217"/>
        <v>/ram:ID</v>
      </c>
      <c r="AL164" s="14">
        <f>COUNTIFS(R$4:R164,AJ164)</f>
        <v>1</v>
      </c>
      <c r="AM164" s="59"/>
      <c r="AN164" s="161" t="str">
        <f t="shared" si="223"/>
        <v>SCT_LINE_TD</v>
      </c>
      <c r="AO164" s="61" t="str">
        <f t="shared" si="218"/>
        <v>BT-X-48</v>
      </c>
      <c r="AP164" s="282" t="str">
        <f t="shared" si="224"/>
        <v/>
      </c>
      <c r="AQ164" s="62">
        <f t="shared" si="247"/>
        <v>5</v>
      </c>
      <c r="AR164" s="62" t="str">
        <f t="shared" si="219"/>
        <v>0..1</v>
      </c>
      <c r="AS164" s="64" t="s">
        <v>897</v>
      </c>
      <c r="AT164" s="64"/>
      <c r="AU164" s="65" t="s">
        <v>18218</v>
      </c>
      <c r="AV164" s="65"/>
      <c r="AW164" s="65"/>
      <c r="AX164" s="64" t="s">
        <v>99</v>
      </c>
      <c r="AY164" s="66" t="str">
        <f t="shared" si="240"/>
        <v>0..1</v>
      </c>
      <c r="AZ164" s="66" t="str">
        <f t="shared" si="243"/>
        <v>0..1</v>
      </c>
      <c r="BA164" s="6" t="str">
        <f t="shared" si="181"/>
        <v>/rsm:CrossIndustryInvoice
/rsm:SupplyChainTradeTransaction
/ram:IncludedSupplyChainTradeLineItem
/ram:SpecifiedLineTradeDelivery
/ram:ShipToTradeParty
/ram:ID</v>
      </c>
      <c r="BB164" s="67" t="str">
        <f t="shared" si="182"/>
        <v>/rsm:CrossIndustryInvoice/rsm:SupplyChainTradeTransaction/ram:IncludedSupplyChainTradeLineItem/ram:SpecifiedLineTradeDelivery/ram:ShipToTradeParty/ram:ID</v>
      </c>
      <c r="BC164" s="66" t="str">
        <f t="shared" si="225"/>
        <v>I</v>
      </c>
      <c r="BD164" s="68" t="str">
        <f t="shared" si="226"/>
        <v>E</v>
      </c>
      <c r="BE164" s="62" t="str">
        <f t="shared" si="227"/>
        <v>0..n</v>
      </c>
      <c r="BF164" s="66" t="str">
        <f t="shared" si="228"/>
        <v/>
      </c>
      <c r="BG164" s="249" t="str">
        <f t="shared" si="229"/>
        <v/>
      </c>
      <c r="BH164" s="7"/>
      <c r="BI164" s="634" t="str">
        <f t="shared" si="230"/>
        <v>-</v>
      </c>
      <c r="BJ164" s="70" t="str">
        <f t="shared" si="231"/>
        <v>-</v>
      </c>
      <c r="BK164" s="70" t="str">
        <f t="shared" si="232"/>
        <v>-</v>
      </c>
      <c r="BL164" s="70" t="str">
        <f t="shared" si="233"/>
        <v>-</v>
      </c>
      <c r="BM164" s="70" t="str">
        <f t="shared" si="234"/>
        <v>X</v>
      </c>
      <c r="BN164" s="70" t="str">
        <f t="shared" si="235"/>
        <v>X</v>
      </c>
      <c r="BO164" s="635" t="str">
        <f t="shared" si="236"/>
        <v>X</v>
      </c>
      <c r="BP164" s="7"/>
      <c r="BQ164" s="70" t="str">
        <f t="shared" si="237"/>
        <v>EXTENDED</v>
      </c>
      <c r="BR164" s="122" t="str">
        <f t="shared" si="238"/>
        <v>EXTENDED-CTC-FR</v>
      </c>
      <c r="BS164" s="15"/>
      <c r="BT164" s="57" t="s">
        <v>18642</v>
      </c>
    </row>
    <row r="165" spans="1:72" s="11" customFormat="1" ht="105" x14ac:dyDescent="0.2">
      <c r="A165" s="45" t="str">
        <f t="shared" si="220"/>
        <v>YES</v>
      </c>
      <c r="B165" s="45"/>
      <c r="C165" s="45"/>
      <c r="D165" s="161" t="s">
        <v>846</v>
      </c>
      <c r="E165" s="61" t="s">
        <v>5221</v>
      </c>
      <c r="F165" s="282" t="s">
        <v>4915</v>
      </c>
      <c r="G165" s="62">
        <f t="shared" si="241"/>
        <v>5</v>
      </c>
      <c r="H165" s="62" t="s">
        <v>62</v>
      </c>
      <c r="I165" s="64" t="s">
        <v>898</v>
      </c>
      <c r="J165" s="64"/>
      <c r="K165" s="65" t="s">
        <v>17134</v>
      </c>
      <c r="L165" s="65"/>
      <c r="M165" s="65"/>
      <c r="N165" s="64" t="s">
        <v>90</v>
      </c>
      <c r="O165" s="66" t="s">
        <v>62</v>
      </c>
      <c r="P165" s="66" t="str">
        <f t="shared" si="163"/>
        <v>0..n</v>
      </c>
      <c r="Q165" s="6" t="s">
        <v>899</v>
      </c>
      <c r="R165" s="67" t="s">
        <v>900</v>
      </c>
      <c r="S165" s="66" t="s">
        <v>55</v>
      </c>
      <c r="T165" s="68" t="str">
        <f t="shared" si="221"/>
        <v>E</v>
      </c>
      <c r="U165" s="62" t="s">
        <v>62</v>
      </c>
      <c r="V165" s="66"/>
      <c r="W165" s="249"/>
      <c r="X165" s="38"/>
      <c r="Y165" s="634" t="str">
        <f t="shared" si="214"/>
        <v>-</v>
      </c>
      <c r="Z165" s="70" t="str">
        <f t="shared" ref="Z165:AE165" si="273">IF(Y165="X","X",IF($AH165=Z$4,"X","-"))</f>
        <v>-</v>
      </c>
      <c r="AA165" s="70" t="str">
        <f t="shared" si="273"/>
        <v>-</v>
      </c>
      <c r="AB165" s="70" t="str">
        <f t="shared" si="273"/>
        <v>-</v>
      </c>
      <c r="AC165" s="70" t="str">
        <f t="shared" si="273"/>
        <v>X</v>
      </c>
      <c r="AD165" s="70" t="str">
        <f t="shared" si="273"/>
        <v>X</v>
      </c>
      <c r="AE165" s="635" t="str">
        <f t="shared" si="273"/>
        <v>X</v>
      </c>
      <c r="AF165" s="38"/>
      <c r="AG165" s="70" t="s">
        <v>47</v>
      </c>
      <c r="AH165" s="70" t="s">
        <v>5901</v>
      </c>
      <c r="AI165" s="38"/>
      <c r="AJ165" s="13" t="str">
        <f t="shared" si="216"/>
        <v>/rsm:CrossIndustryInvoice/rsm:SupplyChainTradeTransaction/ram:IncludedSupplyChainTradeLineItem/ram:SpecifiedLineTradeDelivery/ram:ShipToTradeParty</v>
      </c>
      <c r="AK165" s="13" t="str">
        <f t="shared" si="217"/>
        <v>/ram:GlobalID</v>
      </c>
      <c r="AL165" s="14">
        <f>COUNTIFS(R$4:R165,AJ165)</f>
        <v>1</v>
      </c>
      <c r="AM165" s="59"/>
      <c r="AN165" s="161" t="str">
        <f t="shared" si="223"/>
        <v>SCT_LINE_TD</v>
      </c>
      <c r="AO165" s="61" t="str">
        <f t="shared" si="218"/>
        <v>BT-X-49</v>
      </c>
      <c r="AP165" s="282" t="str">
        <f t="shared" si="224"/>
        <v>EXT-FR-FE-146</v>
      </c>
      <c r="AQ165" s="62">
        <f t="shared" si="247"/>
        <v>5</v>
      </c>
      <c r="AR165" s="62" t="str">
        <f t="shared" si="219"/>
        <v>0..n</v>
      </c>
      <c r="AS165" s="64" t="s">
        <v>901</v>
      </c>
      <c r="AT165" s="64" t="s">
        <v>18219</v>
      </c>
      <c r="AU165" s="65" t="s">
        <v>1569</v>
      </c>
      <c r="AV165" s="65"/>
      <c r="AW165" s="65"/>
      <c r="AX165" s="64" t="s">
        <v>99</v>
      </c>
      <c r="AY165" s="66" t="str">
        <f t="shared" si="240"/>
        <v>0..n</v>
      </c>
      <c r="AZ165" s="66" t="str">
        <f t="shared" si="243"/>
        <v>0..n</v>
      </c>
      <c r="BA165" s="6" t="str">
        <f t="shared" si="181"/>
        <v>/rsm:CrossIndustryInvoice
/rsm:SupplyChainTradeTransaction
/ram:IncludedSupplyChainTradeLineItem
/ram:SpecifiedLineTradeDelivery
/ram:ShipToTradeParty
/ram:GlobalID</v>
      </c>
      <c r="BB165" s="67" t="str">
        <f t="shared" si="182"/>
        <v>/rsm:CrossIndustryInvoice/rsm:SupplyChainTradeTransaction/ram:IncludedSupplyChainTradeLineItem/ram:SpecifiedLineTradeDelivery/ram:ShipToTradeParty/ram:GlobalID</v>
      </c>
      <c r="BC165" s="66" t="str">
        <f t="shared" si="225"/>
        <v>I</v>
      </c>
      <c r="BD165" s="68" t="str">
        <f t="shared" si="226"/>
        <v>E</v>
      </c>
      <c r="BE165" s="62" t="str">
        <f t="shared" si="227"/>
        <v>0..n</v>
      </c>
      <c r="BF165" s="66" t="str">
        <f t="shared" si="228"/>
        <v/>
      </c>
      <c r="BG165" s="249" t="str">
        <f t="shared" si="229"/>
        <v/>
      </c>
      <c r="BH165" s="7"/>
      <c r="BI165" s="634" t="str">
        <f t="shared" si="230"/>
        <v>-</v>
      </c>
      <c r="BJ165" s="70" t="str">
        <f t="shared" si="231"/>
        <v>-</v>
      </c>
      <c r="BK165" s="70" t="str">
        <f t="shared" si="232"/>
        <v>-</v>
      </c>
      <c r="BL165" s="70" t="str">
        <f t="shared" si="233"/>
        <v>-</v>
      </c>
      <c r="BM165" s="70" t="str">
        <f t="shared" si="234"/>
        <v>X</v>
      </c>
      <c r="BN165" s="70" t="str">
        <f t="shared" si="235"/>
        <v>X</v>
      </c>
      <c r="BO165" s="635" t="str">
        <f t="shared" si="236"/>
        <v>X</v>
      </c>
      <c r="BP165" s="7"/>
      <c r="BQ165" s="70" t="str">
        <f t="shared" si="237"/>
        <v>EXTENDED</v>
      </c>
      <c r="BR165" s="122" t="str">
        <f t="shared" si="238"/>
        <v>EXTENDED-CTC-FR</v>
      </c>
      <c r="BS165" s="15"/>
      <c r="BT165" s="57" t="s">
        <v>18642</v>
      </c>
    </row>
    <row r="166" spans="1:72" s="11" customFormat="1" ht="120" x14ac:dyDescent="0.2">
      <c r="A166" s="45" t="str">
        <f t="shared" si="220"/>
        <v>YES</v>
      </c>
      <c r="B166" s="45"/>
      <c r="C166" s="45"/>
      <c r="D166" s="161" t="s">
        <v>846</v>
      </c>
      <c r="E166" s="61" t="s">
        <v>5222</v>
      </c>
      <c r="F166" s="282" t="s">
        <v>4916</v>
      </c>
      <c r="G166" s="62">
        <f t="shared" si="241"/>
        <v>6</v>
      </c>
      <c r="H166" s="62" t="s">
        <v>32</v>
      </c>
      <c r="I166" s="64" t="s">
        <v>498</v>
      </c>
      <c r="J166" s="64"/>
      <c r="K166" s="65" t="s">
        <v>17135</v>
      </c>
      <c r="L166" s="65"/>
      <c r="M166" s="65"/>
      <c r="N166" s="64" t="s">
        <v>17064</v>
      </c>
      <c r="O166" s="66" t="s">
        <v>32</v>
      </c>
      <c r="P166" s="66" t="str">
        <f t="shared" si="163"/>
        <v>1..1</v>
      </c>
      <c r="Q166" s="6" t="s">
        <v>902</v>
      </c>
      <c r="R166" s="67" t="s">
        <v>903</v>
      </c>
      <c r="S166" s="66" t="s">
        <v>329</v>
      </c>
      <c r="T166" s="68" t="str">
        <f t="shared" si="221"/>
        <v>A</v>
      </c>
      <c r="U166" s="62" t="s">
        <v>42</v>
      </c>
      <c r="V166" s="66"/>
      <c r="W166" s="249"/>
      <c r="X166" s="38"/>
      <c r="Y166" s="634" t="str">
        <f t="shared" si="214"/>
        <v>-</v>
      </c>
      <c r="Z166" s="70" t="str">
        <f t="shared" ref="Z166:AE166" si="274">IF(Y166="X","X",IF($AH166=Z$4,"X","-"))</f>
        <v>-</v>
      </c>
      <c r="AA166" s="70" t="str">
        <f t="shared" si="274"/>
        <v>-</v>
      </c>
      <c r="AB166" s="70" t="str">
        <f t="shared" si="274"/>
        <v>-</v>
      </c>
      <c r="AC166" s="70" t="str">
        <f t="shared" si="274"/>
        <v>X</v>
      </c>
      <c r="AD166" s="70" t="str">
        <f t="shared" si="274"/>
        <v>X</v>
      </c>
      <c r="AE166" s="635" t="str">
        <f t="shared" si="274"/>
        <v>X</v>
      </c>
      <c r="AF166" s="38"/>
      <c r="AG166" s="70" t="s">
        <v>47</v>
      </c>
      <c r="AH166" s="70" t="s">
        <v>5901</v>
      </c>
      <c r="AI166" s="38"/>
      <c r="AJ166" s="13" t="str">
        <f t="shared" si="216"/>
        <v>/rsm:CrossIndustryInvoice/rsm:SupplyChainTradeTransaction/ram:IncludedSupplyChainTradeLineItem/ram:SpecifiedLineTradeDelivery/ram:ShipToTradeParty/ram:GlobalID</v>
      </c>
      <c r="AK166" s="13" t="str">
        <f t="shared" si="217"/>
        <v>/@schemeID</v>
      </c>
      <c r="AL166" s="14">
        <f>COUNTIFS(R$4:R166,AJ166)</f>
        <v>1</v>
      </c>
      <c r="AM166" s="59"/>
      <c r="AN166" s="161" t="str">
        <f t="shared" si="223"/>
        <v>SCT_LINE_TD</v>
      </c>
      <c r="AO166" s="61" t="str">
        <f t="shared" si="218"/>
        <v>BT-X-49-0</v>
      </c>
      <c r="AP166" s="282" t="str">
        <f t="shared" si="224"/>
        <v>EXT-FR-FE-148</v>
      </c>
      <c r="AQ166" s="62">
        <f t="shared" si="247"/>
        <v>6</v>
      </c>
      <c r="AR166" s="62" t="str">
        <f t="shared" si="219"/>
        <v>1..1</v>
      </c>
      <c r="AS166" s="64" t="s">
        <v>1868</v>
      </c>
      <c r="AT166" s="64"/>
      <c r="AU166" s="65" t="s">
        <v>331</v>
      </c>
      <c r="AV166" s="65"/>
      <c r="AW166" s="65"/>
      <c r="AX166" s="64"/>
      <c r="AY166" s="66" t="str">
        <f t="shared" si="240"/>
        <v>1..1</v>
      </c>
      <c r="AZ166" s="66" t="str">
        <f t="shared" si="243"/>
        <v>1..1</v>
      </c>
      <c r="BA166" s="6" t="str">
        <f t="shared" si="181"/>
        <v>/rsm:CrossIndustryInvoice
/rsm:SupplyChainTradeTransaction
/ram:IncludedSupplyChainTradeLineItem
/ram:SpecifiedLineTradeDelivery
/ram:ShipToTradeParty
/ram:GlobalID
/@schemeID</v>
      </c>
      <c r="BB166" s="67" t="str">
        <f t="shared" si="182"/>
        <v>/rsm:CrossIndustryInvoice/rsm:SupplyChainTradeTransaction/ram:IncludedSupplyChainTradeLineItem/ram:SpecifiedLineTradeDelivery/ram:ShipToTradeParty/ram:GlobalID/@schemeID</v>
      </c>
      <c r="BC166" s="66" t="str">
        <f t="shared" si="225"/>
        <v>S</v>
      </c>
      <c r="BD166" s="68" t="str">
        <f t="shared" si="226"/>
        <v>A</v>
      </c>
      <c r="BE166" s="62" t="str">
        <f t="shared" si="227"/>
        <v>0..1</v>
      </c>
      <c r="BF166" s="66" t="str">
        <f t="shared" si="228"/>
        <v/>
      </c>
      <c r="BG166" s="249" t="str">
        <f t="shared" si="229"/>
        <v/>
      </c>
      <c r="BH166" s="7"/>
      <c r="BI166" s="634" t="str">
        <f t="shared" si="230"/>
        <v>-</v>
      </c>
      <c r="BJ166" s="70" t="str">
        <f t="shared" si="231"/>
        <v>-</v>
      </c>
      <c r="BK166" s="70" t="str">
        <f t="shared" si="232"/>
        <v>-</v>
      </c>
      <c r="BL166" s="70" t="str">
        <f t="shared" si="233"/>
        <v>-</v>
      </c>
      <c r="BM166" s="70" t="str">
        <f t="shared" si="234"/>
        <v>X</v>
      </c>
      <c r="BN166" s="70" t="str">
        <f t="shared" si="235"/>
        <v>X</v>
      </c>
      <c r="BO166" s="635" t="str">
        <f t="shared" si="236"/>
        <v>X</v>
      </c>
      <c r="BP166" s="7"/>
      <c r="BQ166" s="70" t="str">
        <f t="shared" si="237"/>
        <v>EXTENDED</v>
      </c>
      <c r="BR166" s="122" t="str">
        <f t="shared" si="238"/>
        <v>EXTENDED-CTC-FR</v>
      </c>
      <c r="BS166" s="15"/>
      <c r="BT166" s="57" t="s">
        <v>18642</v>
      </c>
    </row>
    <row r="167" spans="1:72" s="152" customFormat="1" ht="105" x14ac:dyDescent="0.2">
      <c r="A167" s="45" t="str">
        <f t="shared" si="220"/>
        <v>YES</v>
      </c>
      <c r="B167" s="45"/>
      <c r="C167" s="45"/>
      <c r="D167" s="161" t="s">
        <v>846</v>
      </c>
      <c r="E167" s="61" t="s">
        <v>5223</v>
      </c>
      <c r="F167" s="282" t="s">
        <v>4917</v>
      </c>
      <c r="G167" s="62">
        <f t="shared" si="241"/>
        <v>5</v>
      </c>
      <c r="H167" s="62" t="s">
        <v>42</v>
      </c>
      <c r="I167" s="64" t="s">
        <v>904</v>
      </c>
      <c r="J167" s="64"/>
      <c r="K167" s="65"/>
      <c r="L167" s="65"/>
      <c r="M167" s="65"/>
      <c r="N167" s="64" t="s">
        <v>70</v>
      </c>
      <c r="O167" s="66" t="s">
        <v>42</v>
      </c>
      <c r="P167" s="66" t="str">
        <f t="shared" ref="P167:P234" si="275">O167</f>
        <v>0..1</v>
      </c>
      <c r="Q167" s="6" t="s">
        <v>905</v>
      </c>
      <c r="R167" s="67" t="s">
        <v>906</v>
      </c>
      <c r="S167" s="66" t="s">
        <v>73</v>
      </c>
      <c r="T167" s="68" t="str">
        <f t="shared" si="221"/>
        <v>E</v>
      </c>
      <c r="U167" s="62" t="s">
        <v>42</v>
      </c>
      <c r="V167" s="66"/>
      <c r="W167" s="249"/>
      <c r="X167" s="38"/>
      <c r="Y167" s="634" t="str">
        <f t="shared" si="214"/>
        <v>-</v>
      </c>
      <c r="Z167" s="70" t="str">
        <f t="shared" ref="Z167:AE167" si="276">IF(Y167="X","X",IF($AH167=Z$4,"X","-"))</f>
        <v>-</v>
      </c>
      <c r="AA167" s="70" t="str">
        <f t="shared" si="276"/>
        <v>-</v>
      </c>
      <c r="AB167" s="70" t="str">
        <f t="shared" si="276"/>
        <v>-</v>
      </c>
      <c r="AC167" s="70" t="str">
        <f t="shared" si="276"/>
        <v>X</v>
      </c>
      <c r="AD167" s="70" t="str">
        <f t="shared" si="276"/>
        <v>X</v>
      </c>
      <c r="AE167" s="635" t="str">
        <f t="shared" si="276"/>
        <v>X</v>
      </c>
      <c r="AF167" s="38"/>
      <c r="AG167" s="70" t="s">
        <v>47</v>
      </c>
      <c r="AH167" s="70" t="s">
        <v>5901</v>
      </c>
      <c r="AI167" s="38"/>
      <c r="AJ167" s="13" t="str">
        <f t="shared" si="216"/>
        <v>/rsm:CrossIndustryInvoice/rsm:SupplyChainTradeTransaction/ram:IncludedSupplyChainTradeLineItem/ram:SpecifiedLineTradeDelivery/ram:ShipToTradeParty</v>
      </c>
      <c r="AK167" s="13" t="str">
        <f t="shared" si="217"/>
        <v>/ram:Name</v>
      </c>
      <c r="AL167" s="14">
        <f>COUNTIFS(R$4:R167,AJ167)</f>
        <v>1</v>
      </c>
      <c r="AM167" s="59"/>
      <c r="AN167" s="161" t="str">
        <f t="shared" si="223"/>
        <v>SCT_LINE_TD</v>
      </c>
      <c r="AO167" s="61" t="str">
        <f t="shared" si="218"/>
        <v>BT-X-50</v>
      </c>
      <c r="AP167" s="282" t="str">
        <f t="shared" si="224"/>
        <v>EXT-FR-FE-149</v>
      </c>
      <c r="AQ167" s="62">
        <f t="shared" si="247"/>
        <v>5</v>
      </c>
      <c r="AR167" s="62" t="str">
        <f t="shared" si="219"/>
        <v>0..1</v>
      </c>
      <c r="AS167" s="64" t="s">
        <v>907</v>
      </c>
      <c r="AT167" s="64"/>
      <c r="AU167" s="65"/>
      <c r="AV167" s="65"/>
      <c r="AW167" s="65"/>
      <c r="AX167" s="64"/>
      <c r="AY167" s="66" t="str">
        <f t="shared" si="240"/>
        <v>0..1</v>
      </c>
      <c r="AZ167" s="66" t="str">
        <f t="shared" si="243"/>
        <v>0..1</v>
      </c>
      <c r="BA167" s="6" t="str">
        <f t="shared" ref="BA167:BA228" si="277">Q167</f>
        <v>/rsm:CrossIndustryInvoice
/rsm:SupplyChainTradeTransaction
/ram:IncludedSupplyChainTradeLineItem
/ram:SpecifiedLineTradeDelivery
/ram:ShipToTradeParty
/ram:Name</v>
      </c>
      <c r="BB167" s="67" t="str">
        <f t="shared" ref="BB167:BB228" si="278">R167</f>
        <v>/rsm:CrossIndustryInvoice/rsm:SupplyChainTradeTransaction/ram:IncludedSupplyChainTradeLineItem/ram:SpecifiedLineTradeDelivery/ram:ShipToTradeParty/ram:Name</v>
      </c>
      <c r="BC167" s="66" t="str">
        <f t="shared" si="225"/>
        <v>T</v>
      </c>
      <c r="BD167" s="68" t="str">
        <f t="shared" si="226"/>
        <v>E</v>
      </c>
      <c r="BE167" s="62" t="str">
        <f t="shared" si="227"/>
        <v>0..1</v>
      </c>
      <c r="BF167" s="66" t="str">
        <f t="shared" si="228"/>
        <v/>
      </c>
      <c r="BG167" s="249" t="str">
        <f t="shared" si="229"/>
        <v/>
      </c>
      <c r="BH167" s="7"/>
      <c r="BI167" s="634" t="str">
        <f t="shared" si="230"/>
        <v>-</v>
      </c>
      <c r="BJ167" s="70" t="str">
        <f t="shared" si="231"/>
        <v>-</v>
      </c>
      <c r="BK167" s="70" t="str">
        <f t="shared" si="232"/>
        <v>-</v>
      </c>
      <c r="BL167" s="70" t="str">
        <f t="shared" si="233"/>
        <v>-</v>
      </c>
      <c r="BM167" s="70" t="str">
        <f t="shared" si="234"/>
        <v>X</v>
      </c>
      <c r="BN167" s="70" t="str">
        <f t="shared" si="235"/>
        <v>X</v>
      </c>
      <c r="BO167" s="635" t="str">
        <f t="shared" si="236"/>
        <v>X</v>
      </c>
      <c r="BP167" s="7"/>
      <c r="BQ167" s="70" t="str">
        <f t="shared" si="237"/>
        <v>EXTENDED</v>
      </c>
      <c r="BR167" s="122" t="str">
        <f t="shared" si="238"/>
        <v>EXTENDED-CTC-FR</v>
      </c>
      <c r="BS167" s="15"/>
      <c r="BT167" s="57" t="s">
        <v>18642</v>
      </c>
    </row>
    <row r="168" spans="1:72" s="152" customFormat="1" ht="105" x14ac:dyDescent="0.2">
      <c r="A168" s="45" t="str">
        <f t="shared" si="220"/>
        <v>YES</v>
      </c>
      <c r="B168" s="342" t="s">
        <v>4852</v>
      </c>
      <c r="C168" s="742"/>
      <c r="D168" s="161"/>
      <c r="E168" s="61" t="s">
        <v>17413</v>
      </c>
      <c r="F168" s="282"/>
      <c r="G168" s="62">
        <f t="shared" si="241"/>
        <v>5</v>
      </c>
      <c r="H168" s="62" t="s">
        <v>42</v>
      </c>
      <c r="I168" s="64" t="s">
        <v>17024</v>
      </c>
      <c r="J168" s="64" t="s">
        <v>17025</v>
      </c>
      <c r="K168" s="65" t="s">
        <v>17026</v>
      </c>
      <c r="L168" s="65"/>
      <c r="M168" s="65"/>
      <c r="N168" s="64" t="s">
        <v>128</v>
      </c>
      <c r="O168" s="66" t="s">
        <v>42</v>
      </c>
      <c r="P168" s="66" t="str">
        <f t="shared" ref="P168" si="279">O168</f>
        <v>0..1</v>
      </c>
      <c r="Q168" s="6" t="s">
        <v>17028</v>
      </c>
      <c r="R168" s="67" t="s">
        <v>17027</v>
      </c>
      <c r="S168" s="66" t="s">
        <v>131</v>
      </c>
      <c r="T168" s="68" t="str">
        <f t="shared" si="221"/>
        <v>E</v>
      </c>
      <c r="U168" s="62" t="s">
        <v>62</v>
      </c>
      <c r="V168" s="66"/>
      <c r="W168" s="249"/>
      <c r="X168" s="38"/>
      <c r="Y168" s="634" t="str">
        <f t="shared" si="214"/>
        <v>-</v>
      </c>
      <c r="Z168" s="70" t="str">
        <f t="shared" ref="Z168:AE168" si="280">IF(Y168="X","X",IF($AH168=Z$4,"X","-"))</f>
        <v>-</v>
      </c>
      <c r="AA168" s="70" t="str">
        <f t="shared" si="280"/>
        <v>-</v>
      </c>
      <c r="AB168" s="70" t="str">
        <f t="shared" si="280"/>
        <v>-</v>
      </c>
      <c r="AC168" s="70" t="str">
        <f t="shared" si="280"/>
        <v>-</v>
      </c>
      <c r="AD168" s="70" t="str">
        <f t="shared" si="280"/>
        <v>-</v>
      </c>
      <c r="AE168" s="635" t="str">
        <f t="shared" si="280"/>
        <v>X</v>
      </c>
      <c r="AF168" s="38"/>
      <c r="AG168" s="70" t="s">
        <v>47</v>
      </c>
      <c r="AH168" s="70" t="s">
        <v>47</v>
      </c>
      <c r="AI168" s="38"/>
      <c r="AJ168" s="13" t="str">
        <f t="shared" si="216"/>
        <v>/rsm:CrossIndustryInvoice/rsm:SupplyChainTradeTransaction/ram:IncludedSupplyChainTradeLineItem/ram:SpecifiedLineTradeDelivery/ram:ShipToTradeParty</v>
      </c>
      <c r="AK168" s="13" t="str">
        <f t="shared" si="217"/>
        <v>/ram:RoleCode</v>
      </c>
      <c r="AL168" s="14"/>
      <c r="AM168" s="59"/>
      <c r="AN168" s="161">
        <f t="shared" si="223"/>
        <v>0</v>
      </c>
      <c r="AO168" s="61" t="str">
        <f t="shared" si="218"/>
        <v>BT-X-541</v>
      </c>
      <c r="AP168" s="282" t="str">
        <f t="shared" si="224"/>
        <v/>
      </c>
      <c r="AQ168" s="62">
        <f t="shared" ref="AQ168" si="281">LEN(BB168)-LEN(SUBSTITUTE(BB168,"/",""))-1</f>
        <v>5</v>
      </c>
      <c r="AR168" s="62" t="str">
        <f t="shared" si="219"/>
        <v>0..1</v>
      </c>
      <c r="AS168" s="64" t="s">
        <v>18220</v>
      </c>
      <c r="AT168" s="64" t="s">
        <v>18221</v>
      </c>
      <c r="AU168" s="65" t="s">
        <v>18222</v>
      </c>
      <c r="AV168" s="65"/>
      <c r="AW168" s="65"/>
      <c r="AX168" s="64" t="s">
        <v>128</v>
      </c>
      <c r="AY168" s="66"/>
      <c r="AZ168" s="66"/>
      <c r="BA168" s="6" t="str">
        <f t="shared" si="277"/>
        <v>/rsm:CrossIndustryInvoice
/rsm:SupplyChainTradeTransaction
/ram:IncludedSupplyChainTradeLineItem
/ram:SpecifiedLineTradeDelivery
/ram:ShipToTradeParty
/ram:RoleCode</v>
      </c>
      <c r="BB168" s="67" t="str">
        <f t="shared" si="278"/>
        <v>/rsm:CrossIndustryInvoice/rsm:SupplyChainTradeTransaction/ram:IncludedSupplyChainTradeLineItem/ram:SpecifiedLineTradeDelivery/ram:ShipToTradeParty/ram:RoleCode</v>
      </c>
      <c r="BC168" s="66" t="str">
        <f t="shared" si="225"/>
        <v>C</v>
      </c>
      <c r="BD168" s="68" t="str">
        <f t="shared" si="226"/>
        <v>E</v>
      </c>
      <c r="BE168" s="62" t="str">
        <f t="shared" si="227"/>
        <v>0..n</v>
      </c>
      <c r="BF168" s="66" t="str">
        <f t="shared" si="228"/>
        <v/>
      </c>
      <c r="BG168" s="249" t="str">
        <f t="shared" si="229"/>
        <v/>
      </c>
      <c r="BH168" s="7"/>
      <c r="BI168" s="634" t="str">
        <f t="shared" si="230"/>
        <v>-</v>
      </c>
      <c r="BJ168" s="70" t="str">
        <f t="shared" si="231"/>
        <v>-</v>
      </c>
      <c r="BK168" s="70" t="str">
        <f t="shared" si="232"/>
        <v>-</v>
      </c>
      <c r="BL168" s="70" t="str">
        <f t="shared" si="233"/>
        <v>-</v>
      </c>
      <c r="BM168" s="70" t="str">
        <f t="shared" si="234"/>
        <v>-</v>
      </c>
      <c r="BN168" s="70" t="str">
        <f t="shared" si="235"/>
        <v>-</v>
      </c>
      <c r="BO168" s="635" t="str">
        <f t="shared" si="236"/>
        <v>X</v>
      </c>
      <c r="BP168" s="7"/>
      <c r="BQ168" s="70" t="str">
        <f t="shared" si="237"/>
        <v>EXTENDED</v>
      </c>
      <c r="BR168" s="70" t="str">
        <f t="shared" si="238"/>
        <v>EXTENDED</v>
      </c>
      <c r="BS168" s="15"/>
      <c r="BT168" s="57" t="s">
        <v>18642</v>
      </c>
    </row>
    <row r="169" spans="1:72" s="11" customFormat="1" ht="105" x14ac:dyDescent="0.2">
      <c r="A169" s="45" t="str">
        <f t="shared" si="220"/>
        <v>NO</v>
      </c>
      <c r="B169" s="45"/>
      <c r="C169" s="45"/>
      <c r="D169" s="161" t="s">
        <v>846</v>
      </c>
      <c r="E169" s="162" t="s">
        <v>5224</v>
      </c>
      <c r="F169" s="298"/>
      <c r="G169" s="163">
        <f t="shared" si="241"/>
        <v>5</v>
      </c>
      <c r="H169" s="163" t="s">
        <v>42</v>
      </c>
      <c r="I169" s="164" t="s">
        <v>908</v>
      </c>
      <c r="J169" s="164" t="s">
        <v>17145</v>
      </c>
      <c r="K169" s="165"/>
      <c r="L169" s="165"/>
      <c r="M169" s="165"/>
      <c r="N169" s="164"/>
      <c r="O169" s="166" t="s">
        <v>42</v>
      </c>
      <c r="P169" s="166" t="str">
        <f t="shared" si="275"/>
        <v>0..1</v>
      </c>
      <c r="Q169" s="167" t="s">
        <v>909</v>
      </c>
      <c r="R169" s="168" t="s">
        <v>910</v>
      </c>
      <c r="S169" s="166"/>
      <c r="T169" s="169" t="str">
        <f t="shared" si="221"/>
        <v/>
      </c>
      <c r="U169" s="163" t="s">
        <v>42</v>
      </c>
      <c r="V169" s="166"/>
      <c r="W169" s="676"/>
      <c r="X169" s="38"/>
      <c r="Y169" s="650" t="str">
        <f t="shared" si="214"/>
        <v>-</v>
      </c>
      <c r="Z169" s="171" t="str">
        <f t="shared" ref="Z169:AE169" si="282">IF(Y169="X","X",IF($AH169=Z$4,"X","-"))</f>
        <v>-</v>
      </c>
      <c r="AA169" s="171" t="str">
        <f t="shared" si="282"/>
        <v>-</v>
      </c>
      <c r="AB169" s="171" t="str">
        <f t="shared" si="282"/>
        <v>-</v>
      </c>
      <c r="AC169" s="171" t="str">
        <f t="shared" si="282"/>
        <v>-</v>
      </c>
      <c r="AD169" s="171" t="str">
        <f t="shared" si="282"/>
        <v>-</v>
      </c>
      <c r="AE169" s="651" t="str">
        <f t="shared" si="282"/>
        <v>X</v>
      </c>
      <c r="AF169" s="38"/>
      <c r="AG169" s="171" t="s">
        <v>47</v>
      </c>
      <c r="AH169" s="171" t="s">
        <v>47</v>
      </c>
      <c r="AI169" s="38"/>
      <c r="AJ169" s="13" t="str">
        <f t="shared" si="216"/>
        <v>/rsm:CrossIndustryInvoice/rsm:SupplyChainTradeTransaction/ram:IncludedSupplyChainTradeLineItem/ram:SpecifiedLineTradeDelivery/ram:ShipToTradeParty</v>
      </c>
      <c r="AK169" s="13" t="str">
        <f t="shared" si="217"/>
        <v>/ram:SpecifiedLegalOrganization</v>
      </c>
      <c r="AL169" s="14">
        <f>COUNTIFS(R$4:R169,AJ169)</f>
        <v>1</v>
      </c>
      <c r="AM169" s="59"/>
      <c r="AN169" s="161" t="str">
        <f t="shared" si="223"/>
        <v>SCT_LINE_TD</v>
      </c>
      <c r="AO169" s="162" t="str">
        <f t="shared" si="218"/>
        <v>BT-X-51-00</v>
      </c>
      <c r="AP169" s="298" t="str">
        <f t="shared" si="224"/>
        <v/>
      </c>
      <c r="AQ169" s="163">
        <f t="shared" si="247"/>
        <v>5</v>
      </c>
      <c r="AR169" s="163" t="str">
        <f t="shared" si="219"/>
        <v>0..1</v>
      </c>
      <c r="AS169" s="164" t="s">
        <v>911</v>
      </c>
      <c r="AT169" s="164" t="s">
        <v>18223</v>
      </c>
      <c r="AU169" s="165"/>
      <c r="AV169" s="165"/>
      <c r="AW169" s="165"/>
      <c r="AX169" s="164"/>
      <c r="AY169" s="166" t="str">
        <f t="shared" ref="AY169:AY198" si="283">O169</f>
        <v>0..1</v>
      </c>
      <c r="AZ169" s="166" t="str">
        <f t="shared" ref="AZ169:AZ198" si="284">P169</f>
        <v>0..1</v>
      </c>
      <c r="BA169" s="167" t="str">
        <f t="shared" si="277"/>
        <v>/rsm:CrossIndustryInvoice
/rsm:SupplyChainTradeTransaction
/ram:IncludedSupplyChainTradeLineItem
/ram:SpecifiedLineTradeDelivery
/ram:ShipToTradeParty
/ram:SpecifiedLegalOrganization</v>
      </c>
      <c r="BB169" s="168" t="str">
        <f t="shared" si="278"/>
        <v>/rsm:CrossIndustryInvoice/rsm:SupplyChainTradeTransaction/ram:IncludedSupplyChainTradeLineItem/ram:SpecifiedLineTradeDelivery/ram:ShipToTradeParty/ram:SpecifiedLegalOrganization</v>
      </c>
      <c r="BC169" s="166" t="str">
        <f t="shared" si="225"/>
        <v/>
      </c>
      <c r="BD169" s="169" t="str">
        <f t="shared" si="226"/>
        <v/>
      </c>
      <c r="BE169" s="163" t="str">
        <f t="shared" si="227"/>
        <v>0..1</v>
      </c>
      <c r="BF169" s="166" t="str">
        <f t="shared" si="228"/>
        <v/>
      </c>
      <c r="BG169" s="676" t="str">
        <f t="shared" si="229"/>
        <v/>
      </c>
      <c r="BH169" s="7"/>
      <c r="BI169" s="650" t="str">
        <f t="shared" si="230"/>
        <v>-</v>
      </c>
      <c r="BJ169" s="171" t="str">
        <f t="shared" si="231"/>
        <v>-</v>
      </c>
      <c r="BK169" s="171" t="str">
        <f t="shared" si="232"/>
        <v>-</v>
      </c>
      <c r="BL169" s="171" t="str">
        <f t="shared" si="233"/>
        <v>-</v>
      </c>
      <c r="BM169" s="171" t="str">
        <f t="shared" si="234"/>
        <v>-</v>
      </c>
      <c r="BN169" s="171" t="str">
        <f t="shared" si="235"/>
        <v>-</v>
      </c>
      <c r="BO169" s="651" t="str">
        <f t="shared" si="236"/>
        <v>X</v>
      </c>
      <c r="BP169" s="7"/>
      <c r="BQ169" s="171" t="str">
        <f t="shared" si="237"/>
        <v>EXTENDED</v>
      </c>
      <c r="BR169" s="171" t="str">
        <f t="shared" si="238"/>
        <v>EXTENDED</v>
      </c>
      <c r="BS169" s="15"/>
      <c r="BT169" s="57" t="s">
        <v>18642</v>
      </c>
    </row>
    <row r="170" spans="1:72" s="11" customFormat="1" ht="120" x14ac:dyDescent="0.2">
      <c r="A170" s="45" t="str">
        <f t="shared" si="220"/>
        <v>YES</v>
      </c>
      <c r="B170" s="45"/>
      <c r="C170" s="45"/>
      <c r="D170" s="161" t="s">
        <v>846</v>
      </c>
      <c r="E170" s="61" t="s">
        <v>5225</v>
      </c>
      <c r="F170" s="282"/>
      <c r="G170" s="62">
        <f t="shared" si="241"/>
        <v>6</v>
      </c>
      <c r="H170" s="62" t="s">
        <v>42</v>
      </c>
      <c r="I170" s="64" t="s">
        <v>912</v>
      </c>
      <c r="J170" s="64" t="s">
        <v>17136</v>
      </c>
      <c r="K170" s="172"/>
      <c r="L170" s="172"/>
      <c r="M170" s="65"/>
      <c r="N170" s="64" t="s">
        <v>90</v>
      </c>
      <c r="O170" s="66" t="s">
        <v>42</v>
      </c>
      <c r="P170" s="66" t="str">
        <f t="shared" si="275"/>
        <v>0..1</v>
      </c>
      <c r="Q170" s="6" t="s">
        <v>913</v>
      </c>
      <c r="R170" s="67" t="s">
        <v>914</v>
      </c>
      <c r="S170" s="66" t="s">
        <v>55</v>
      </c>
      <c r="T170" s="68" t="str">
        <f t="shared" si="221"/>
        <v>E</v>
      </c>
      <c r="U170" s="62" t="s">
        <v>42</v>
      </c>
      <c r="V170" s="66"/>
      <c r="W170" s="249"/>
      <c r="X170" s="38"/>
      <c r="Y170" s="634" t="str">
        <f t="shared" si="214"/>
        <v>-</v>
      </c>
      <c r="Z170" s="70" t="str">
        <f t="shared" ref="Z170:AE170" si="285">IF(Y170="X","X",IF($AH170=Z$4,"X","-"))</f>
        <v>-</v>
      </c>
      <c r="AA170" s="70" t="str">
        <f t="shared" si="285"/>
        <v>-</v>
      </c>
      <c r="AB170" s="70" t="str">
        <f t="shared" si="285"/>
        <v>-</v>
      </c>
      <c r="AC170" s="70" t="str">
        <f t="shared" si="285"/>
        <v>-</v>
      </c>
      <c r="AD170" s="70" t="str">
        <f t="shared" si="285"/>
        <v>-</v>
      </c>
      <c r="AE170" s="635" t="str">
        <f t="shared" si="285"/>
        <v>X</v>
      </c>
      <c r="AF170" s="38"/>
      <c r="AG170" s="70" t="s">
        <v>47</v>
      </c>
      <c r="AH170" s="70" t="s">
        <v>47</v>
      </c>
      <c r="AI170" s="38"/>
      <c r="AJ170" s="13" t="str">
        <f t="shared" si="216"/>
        <v>/rsm:CrossIndustryInvoice/rsm:SupplyChainTradeTransaction/ram:IncludedSupplyChainTradeLineItem/ram:SpecifiedLineTradeDelivery/ram:ShipToTradeParty/ram:SpecifiedLegalOrganization</v>
      </c>
      <c r="AK170" s="13" t="str">
        <f t="shared" si="217"/>
        <v>/ram:ID</v>
      </c>
      <c r="AL170" s="14">
        <f>COUNTIFS(R$4:R170,AJ170)</f>
        <v>1</v>
      </c>
      <c r="AM170" s="59"/>
      <c r="AN170" s="161" t="str">
        <f t="shared" si="223"/>
        <v>SCT_LINE_TD</v>
      </c>
      <c r="AO170" s="61" t="str">
        <f t="shared" si="218"/>
        <v>BT-X-51</v>
      </c>
      <c r="AP170" s="282" t="str">
        <f t="shared" si="224"/>
        <v/>
      </c>
      <c r="AQ170" s="62">
        <f t="shared" si="247"/>
        <v>6</v>
      </c>
      <c r="AR170" s="62" t="str">
        <f t="shared" si="219"/>
        <v>0..1</v>
      </c>
      <c r="AS170" s="64" t="s">
        <v>915</v>
      </c>
      <c r="AT170" s="64" t="s">
        <v>18224</v>
      </c>
      <c r="AU170" s="172"/>
      <c r="AV170" s="172"/>
      <c r="AW170" s="65"/>
      <c r="AX170" s="64" t="s">
        <v>99</v>
      </c>
      <c r="AY170" s="66" t="str">
        <f t="shared" si="283"/>
        <v>0..1</v>
      </c>
      <c r="AZ170" s="66" t="str">
        <f t="shared" si="284"/>
        <v>0..1</v>
      </c>
      <c r="BA170" s="6" t="str">
        <f t="shared" si="277"/>
        <v>/rsm:CrossIndustryInvoice
/rsm:SupplyChainTradeTransaction
/ram:IncludedSupplyChainTradeLineItem
/ram:SpecifiedLineTradeDelivery
/ram:ShipToTradeParty
/ram:SpecifiedLegalOrganization
/ram:ID</v>
      </c>
      <c r="BB170" s="67" t="str">
        <f t="shared" si="278"/>
        <v>/rsm:CrossIndustryInvoice/rsm:SupplyChainTradeTransaction/ram:IncludedSupplyChainTradeLineItem/ram:SpecifiedLineTradeDelivery/ram:ShipToTradeParty/ram:SpecifiedLegalOrganization/ram:ID</v>
      </c>
      <c r="BC170" s="66" t="str">
        <f t="shared" si="225"/>
        <v>I</v>
      </c>
      <c r="BD170" s="68" t="str">
        <f t="shared" si="226"/>
        <v>E</v>
      </c>
      <c r="BE170" s="62" t="str">
        <f t="shared" si="227"/>
        <v>0..1</v>
      </c>
      <c r="BF170" s="66" t="str">
        <f t="shared" si="228"/>
        <v/>
      </c>
      <c r="BG170" s="249" t="str">
        <f t="shared" si="229"/>
        <v/>
      </c>
      <c r="BH170" s="7"/>
      <c r="BI170" s="634" t="str">
        <f t="shared" si="230"/>
        <v>-</v>
      </c>
      <c r="BJ170" s="70" t="str">
        <f t="shared" si="231"/>
        <v>-</v>
      </c>
      <c r="BK170" s="70" t="str">
        <f t="shared" si="232"/>
        <v>-</v>
      </c>
      <c r="BL170" s="70" t="str">
        <f t="shared" si="233"/>
        <v>-</v>
      </c>
      <c r="BM170" s="70" t="str">
        <f t="shared" si="234"/>
        <v>-</v>
      </c>
      <c r="BN170" s="70" t="str">
        <f t="shared" si="235"/>
        <v>-</v>
      </c>
      <c r="BO170" s="635" t="str">
        <f t="shared" si="236"/>
        <v>X</v>
      </c>
      <c r="BP170" s="7"/>
      <c r="BQ170" s="70" t="str">
        <f t="shared" si="237"/>
        <v>EXTENDED</v>
      </c>
      <c r="BR170" s="70" t="str">
        <f t="shared" si="238"/>
        <v>EXTENDED</v>
      </c>
      <c r="BS170" s="15"/>
      <c r="BT170" s="57" t="s">
        <v>18642</v>
      </c>
    </row>
    <row r="171" spans="1:72" s="11" customFormat="1" ht="135" x14ac:dyDescent="0.2">
      <c r="A171" s="45" t="str">
        <f t="shared" si="220"/>
        <v>YES</v>
      </c>
      <c r="B171" s="45"/>
      <c r="C171" s="45"/>
      <c r="D171" s="161" t="s">
        <v>846</v>
      </c>
      <c r="E171" s="61" t="s">
        <v>5226</v>
      </c>
      <c r="F171" s="282"/>
      <c r="G171" s="62">
        <f t="shared" si="241"/>
        <v>7</v>
      </c>
      <c r="H171" s="62" t="s">
        <v>42</v>
      </c>
      <c r="I171" s="64" t="s">
        <v>443</v>
      </c>
      <c r="J171" s="64" t="s">
        <v>17137</v>
      </c>
      <c r="K171" s="65" t="s">
        <v>17140</v>
      </c>
      <c r="L171" s="65" t="s">
        <v>916</v>
      </c>
      <c r="M171" s="65" t="s">
        <v>35</v>
      </c>
      <c r="N171" s="64" t="s">
        <v>17064</v>
      </c>
      <c r="O171" s="66" t="s">
        <v>42</v>
      </c>
      <c r="P171" s="66" t="str">
        <f t="shared" si="275"/>
        <v>0..1</v>
      </c>
      <c r="Q171" s="6" t="s">
        <v>917</v>
      </c>
      <c r="R171" s="67" t="s">
        <v>918</v>
      </c>
      <c r="S171" s="66" t="s">
        <v>329</v>
      </c>
      <c r="T171" s="68" t="str">
        <f t="shared" si="221"/>
        <v>A</v>
      </c>
      <c r="U171" s="62" t="s">
        <v>42</v>
      </c>
      <c r="V171" s="66"/>
      <c r="W171" s="249"/>
      <c r="X171" s="38"/>
      <c r="Y171" s="634" t="str">
        <f t="shared" si="214"/>
        <v>-</v>
      </c>
      <c r="Z171" s="70" t="str">
        <f t="shared" ref="Z171:AE171" si="286">IF(Y171="X","X",IF($AH171=Z$4,"X","-"))</f>
        <v>-</v>
      </c>
      <c r="AA171" s="70" t="str">
        <f t="shared" si="286"/>
        <v>-</v>
      </c>
      <c r="AB171" s="70" t="str">
        <f t="shared" si="286"/>
        <v>-</v>
      </c>
      <c r="AC171" s="70" t="str">
        <f t="shared" si="286"/>
        <v>-</v>
      </c>
      <c r="AD171" s="70" t="str">
        <f t="shared" si="286"/>
        <v>-</v>
      </c>
      <c r="AE171" s="635" t="str">
        <f t="shared" si="286"/>
        <v>X</v>
      </c>
      <c r="AF171" s="38"/>
      <c r="AG171" s="70" t="s">
        <v>47</v>
      </c>
      <c r="AH171" s="70" t="s">
        <v>47</v>
      </c>
      <c r="AI171" s="38"/>
      <c r="AJ171" s="13" t="str">
        <f t="shared" si="216"/>
        <v>/rsm:CrossIndustryInvoice/rsm:SupplyChainTradeTransaction/ram:IncludedSupplyChainTradeLineItem/ram:SpecifiedLineTradeDelivery/ram:ShipToTradeParty/ram:SpecifiedLegalOrganization/ram:ID</v>
      </c>
      <c r="AK171" s="13" t="str">
        <f t="shared" si="217"/>
        <v>/@schemeID</v>
      </c>
      <c r="AL171" s="14">
        <f>COUNTIFS(R$4:R171,AJ171)</f>
        <v>1</v>
      </c>
      <c r="AM171" s="59"/>
      <c r="AN171" s="161" t="str">
        <f t="shared" si="223"/>
        <v>SCT_LINE_TD</v>
      </c>
      <c r="AO171" s="61" t="str">
        <f t="shared" si="218"/>
        <v>BT-X-51-0</v>
      </c>
      <c r="AP171" s="282" t="str">
        <f t="shared" si="224"/>
        <v/>
      </c>
      <c r="AQ171" s="62">
        <f t="shared" si="247"/>
        <v>7</v>
      </c>
      <c r="AR171" s="62" t="str">
        <f t="shared" si="219"/>
        <v>0..1</v>
      </c>
      <c r="AS171" s="64" t="s">
        <v>919</v>
      </c>
      <c r="AT171" s="64" t="s">
        <v>1898</v>
      </c>
      <c r="AU171" s="65" t="s">
        <v>1899</v>
      </c>
      <c r="AV171" s="65"/>
      <c r="AW171" s="65"/>
      <c r="AX171" s="64"/>
      <c r="AY171" s="66" t="str">
        <f t="shared" si="283"/>
        <v>0..1</v>
      </c>
      <c r="AZ171" s="66" t="str">
        <f t="shared" si="284"/>
        <v>0..1</v>
      </c>
      <c r="BA171" s="6" t="str">
        <f t="shared" si="277"/>
        <v>/rsm:CrossIndustryInvoice
/rsm:SupplyChainTradeTransaction
/ram:IncludedSupplyChainTradeLineItem
/ram:SpecifiedLineTradeDelivery
/ram:ShipToTradeParty
/ram:SpecifiedLegalOrganization
/ram:ID
/@schemeID</v>
      </c>
      <c r="BB171" s="67" t="str">
        <f t="shared" si="278"/>
        <v>/rsm:CrossIndustryInvoice/rsm:SupplyChainTradeTransaction/ram:IncludedSupplyChainTradeLineItem/ram:SpecifiedLineTradeDelivery/ram:ShipToTradeParty/ram:SpecifiedLegalOrganization/ram:ID/@schemeID</v>
      </c>
      <c r="BC171" s="66" t="str">
        <f t="shared" si="225"/>
        <v>S</v>
      </c>
      <c r="BD171" s="68" t="str">
        <f t="shared" si="226"/>
        <v>A</v>
      </c>
      <c r="BE171" s="62" t="str">
        <f t="shared" si="227"/>
        <v>0..1</v>
      </c>
      <c r="BF171" s="66" t="str">
        <f t="shared" si="228"/>
        <v/>
      </c>
      <c r="BG171" s="249" t="str">
        <f t="shared" si="229"/>
        <v/>
      </c>
      <c r="BH171" s="7"/>
      <c r="BI171" s="634" t="str">
        <f t="shared" si="230"/>
        <v>-</v>
      </c>
      <c r="BJ171" s="70" t="str">
        <f t="shared" si="231"/>
        <v>-</v>
      </c>
      <c r="BK171" s="70" t="str">
        <f t="shared" si="232"/>
        <v>-</v>
      </c>
      <c r="BL171" s="70" t="str">
        <f t="shared" si="233"/>
        <v>-</v>
      </c>
      <c r="BM171" s="70" t="str">
        <f t="shared" si="234"/>
        <v>-</v>
      </c>
      <c r="BN171" s="70" t="str">
        <f t="shared" si="235"/>
        <v>-</v>
      </c>
      <c r="BO171" s="635" t="str">
        <f t="shared" si="236"/>
        <v>X</v>
      </c>
      <c r="BP171" s="7"/>
      <c r="BQ171" s="70" t="str">
        <f t="shared" si="237"/>
        <v>EXTENDED</v>
      </c>
      <c r="BR171" s="70" t="str">
        <f t="shared" si="238"/>
        <v>EXTENDED</v>
      </c>
      <c r="BS171" s="15"/>
      <c r="BT171" s="57" t="s">
        <v>18642</v>
      </c>
    </row>
    <row r="172" spans="1:72" s="11" customFormat="1" ht="120" x14ac:dyDescent="0.2">
      <c r="A172" s="45" t="str">
        <f t="shared" si="220"/>
        <v>YES</v>
      </c>
      <c r="B172" s="45"/>
      <c r="C172" s="45"/>
      <c r="D172" s="161" t="s">
        <v>846</v>
      </c>
      <c r="E172" s="61" t="s">
        <v>5227</v>
      </c>
      <c r="F172" s="282"/>
      <c r="G172" s="62">
        <f t="shared" si="241"/>
        <v>6</v>
      </c>
      <c r="H172" s="62" t="s">
        <v>42</v>
      </c>
      <c r="I172" s="64" t="s">
        <v>920</v>
      </c>
      <c r="J172" s="64" t="s">
        <v>17138</v>
      </c>
      <c r="K172" s="65" t="s">
        <v>17139</v>
      </c>
      <c r="L172" s="65"/>
      <c r="M172" s="65"/>
      <c r="N172" s="64" t="s">
        <v>70</v>
      </c>
      <c r="O172" s="66" t="s">
        <v>42</v>
      </c>
      <c r="P172" s="66" t="str">
        <f t="shared" si="275"/>
        <v>0..1</v>
      </c>
      <c r="Q172" s="6" t="s">
        <v>921</v>
      </c>
      <c r="R172" s="67" t="s">
        <v>922</v>
      </c>
      <c r="S172" s="66" t="s">
        <v>73</v>
      </c>
      <c r="T172" s="68" t="str">
        <f t="shared" si="221"/>
        <v>E</v>
      </c>
      <c r="U172" s="62" t="s">
        <v>42</v>
      </c>
      <c r="V172" s="66"/>
      <c r="W172" s="249"/>
      <c r="X172" s="38"/>
      <c r="Y172" s="634" t="str">
        <f t="shared" si="214"/>
        <v>-</v>
      </c>
      <c r="Z172" s="70" t="str">
        <f t="shared" ref="Z172:AE172" si="287">IF(Y172="X","X",IF($AH172=Z$4,"X","-"))</f>
        <v>-</v>
      </c>
      <c r="AA172" s="70" t="str">
        <f t="shared" si="287"/>
        <v>-</v>
      </c>
      <c r="AB172" s="70" t="str">
        <f t="shared" si="287"/>
        <v>-</v>
      </c>
      <c r="AC172" s="70" t="str">
        <f t="shared" si="287"/>
        <v>-</v>
      </c>
      <c r="AD172" s="70" t="str">
        <f t="shared" si="287"/>
        <v>-</v>
      </c>
      <c r="AE172" s="635" t="str">
        <f t="shared" si="287"/>
        <v>X</v>
      </c>
      <c r="AF172" s="38"/>
      <c r="AG172" s="70" t="s">
        <v>47</v>
      </c>
      <c r="AH172" s="70" t="s">
        <v>47</v>
      </c>
      <c r="AI172" s="38"/>
      <c r="AJ172" s="13" t="str">
        <f t="shared" si="216"/>
        <v>/rsm:CrossIndustryInvoice/rsm:SupplyChainTradeTransaction/ram:IncludedSupplyChainTradeLineItem/ram:SpecifiedLineTradeDelivery/ram:ShipToTradeParty/ram:SpecifiedLegalOrganization</v>
      </c>
      <c r="AK172" s="13" t="str">
        <f t="shared" si="217"/>
        <v>/ram:TradingBusinessName</v>
      </c>
      <c r="AL172" s="14">
        <f>COUNTIFS(R$4:R172,AJ172)</f>
        <v>1</v>
      </c>
      <c r="AM172" s="59"/>
      <c r="AN172" s="161" t="str">
        <f t="shared" si="223"/>
        <v>SCT_LINE_TD</v>
      </c>
      <c r="AO172" s="61" t="str">
        <f t="shared" si="218"/>
        <v>BT-X-52</v>
      </c>
      <c r="AP172" s="282" t="str">
        <f t="shared" si="224"/>
        <v/>
      </c>
      <c r="AQ172" s="62">
        <f t="shared" si="247"/>
        <v>6</v>
      </c>
      <c r="AR172" s="62" t="str">
        <f t="shared" si="219"/>
        <v>0..1</v>
      </c>
      <c r="AS172" s="64" t="s">
        <v>923</v>
      </c>
      <c r="AT172" s="64" t="s">
        <v>18225</v>
      </c>
      <c r="AU172" s="65" t="s">
        <v>18226</v>
      </c>
      <c r="AV172" s="65"/>
      <c r="AW172" s="65"/>
      <c r="AX172" s="64"/>
      <c r="AY172" s="66" t="str">
        <f t="shared" si="283"/>
        <v>0..1</v>
      </c>
      <c r="AZ172" s="66" t="str">
        <f t="shared" si="284"/>
        <v>0..1</v>
      </c>
      <c r="BA172" s="6" t="str">
        <f t="shared" si="277"/>
        <v>/rsm:CrossIndustryInvoice
/rsm:SupplyChainTradeTransaction
/ram:IncludedSupplyChainTradeLineItem
/ram:SpecifiedLineTradeDelivery
/ram:ShipToTradeParty
/ram:SpecifiedLegalOrganization
/ram:TradingBusinessName</v>
      </c>
      <c r="BB172" s="67" t="str">
        <f t="shared" si="278"/>
        <v>/rsm:CrossIndustryInvoice/rsm:SupplyChainTradeTransaction/ram:IncludedSupplyChainTradeLineItem/ram:SpecifiedLineTradeDelivery/ram:ShipToTradeParty/ram:SpecifiedLegalOrganization/ram:TradingBusinessName</v>
      </c>
      <c r="BC172" s="66" t="str">
        <f t="shared" si="225"/>
        <v>T</v>
      </c>
      <c r="BD172" s="68" t="str">
        <f t="shared" si="226"/>
        <v>E</v>
      </c>
      <c r="BE172" s="62" t="str">
        <f t="shared" si="227"/>
        <v>0..1</v>
      </c>
      <c r="BF172" s="66" t="str">
        <f t="shared" si="228"/>
        <v/>
      </c>
      <c r="BG172" s="249" t="str">
        <f t="shared" si="229"/>
        <v/>
      </c>
      <c r="BH172" s="7"/>
      <c r="BI172" s="634" t="str">
        <f t="shared" si="230"/>
        <v>-</v>
      </c>
      <c r="BJ172" s="70" t="str">
        <f t="shared" si="231"/>
        <v>-</v>
      </c>
      <c r="BK172" s="70" t="str">
        <f t="shared" si="232"/>
        <v>-</v>
      </c>
      <c r="BL172" s="70" t="str">
        <f t="shared" si="233"/>
        <v>-</v>
      </c>
      <c r="BM172" s="70" t="str">
        <f t="shared" si="234"/>
        <v>-</v>
      </c>
      <c r="BN172" s="70" t="str">
        <f t="shared" si="235"/>
        <v>-</v>
      </c>
      <c r="BO172" s="635" t="str">
        <f t="shared" si="236"/>
        <v>X</v>
      </c>
      <c r="BP172" s="7"/>
      <c r="BQ172" s="70" t="str">
        <f t="shared" si="237"/>
        <v>EXTENDED</v>
      </c>
      <c r="BR172" s="70" t="str">
        <f t="shared" si="238"/>
        <v>EXTENDED</v>
      </c>
      <c r="BS172" s="15"/>
      <c r="BT172" s="57" t="s">
        <v>18642</v>
      </c>
    </row>
    <row r="173" spans="1:72" s="152" customFormat="1" ht="105" x14ac:dyDescent="0.2">
      <c r="A173" s="45" t="str">
        <f t="shared" si="220"/>
        <v>NO</v>
      </c>
      <c r="B173" s="45"/>
      <c r="C173" s="45"/>
      <c r="D173" s="161" t="s">
        <v>846</v>
      </c>
      <c r="E173" s="162" t="s">
        <v>5228</v>
      </c>
      <c r="F173" s="298"/>
      <c r="G173" s="163">
        <f t="shared" si="241"/>
        <v>5</v>
      </c>
      <c r="H173" s="163" t="s">
        <v>42</v>
      </c>
      <c r="I173" s="164" t="s">
        <v>924</v>
      </c>
      <c r="J173" s="164"/>
      <c r="K173" s="165"/>
      <c r="L173" s="165"/>
      <c r="M173" s="165"/>
      <c r="N173" s="164"/>
      <c r="O173" s="124" t="s">
        <v>62</v>
      </c>
      <c r="P173" s="166" t="s">
        <v>62</v>
      </c>
      <c r="Q173" s="167" t="s">
        <v>925</v>
      </c>
      <c r="R173" s="168" t="s">
        <v>926</v>
      </c>
      <c r="S173" s="166"/>
      <c r="T173" s="169" t="str">
        <f t="shared" si="221"/>
        <v>EG</v>
      </c>
      <c r="U173" s="163" t="s">
        <v>62</v>
      </c>
      <c r="V173" s="166"/>
      <c r="W173" s="676"/>
      <c r="X173" s="38"/>
      <c r="Y173" s="650" t="str">
        <f t="shared" si="214"/>
        <v>-</v>
      </c>
      <c r="Z173" s="171" t="str">
        <f t="shared" ref="Z173:AE173" si="288">IF(Y173="X","X",IF($AH173=Z$4,"X","-"))</f>
        <v>-</v>
      </c>
      <c r="AA173" s="171" t="str">
        <f t="shared" si="288"/>
        <v>-</v>
      </c>
      <c r="AB173" s="171" t="str">
        <f t="shared" si="288"/>
        <v>-</v>
      </c>
      <c r="AC173" s="171" t="str">
        <f t="shared" si="288"/>
        <v>-</v>
      </c>
      <c r="AD173" s="171" t="str">
        <f t="shared" si="288"/>
        <v>-</v>
      </c>
      <c r="AE173" s="651" t="str">
        <f t="shared" si="288"/>
        <v>X</v>
      </c>
      <c r="AF173" s="38"/>
      <c r="AG173" s="171" t="s">
        <v>47</v>
      </c>
      <c r="AH173" s="171" t="s">
        <v>47</v>
      </c>
      <c r="AI173" s="38"/>
      <c r="AJ173" s="13" t="str">
        <f t="shared" si="216"/>
        <v>/rsm:CrossIndustryInvoice/rsm:SupplyChainTradeTransaction/ram:IncludedSupplyChainTradeLineItem/ram:SpecifiedLineTradeDelivery/ram:ShipToTradeParty</v>
      </c>
      <c r="AK173" s="13" t="str">
        <f t="shared" si="217"/>
        <v>/ram:DefinedTradeContact</v>
      </c>
      <c r="AL173" s="14">
        <f>COUNTIFS(R$4:R173,AJ173)</f>
        <v>1</v>
      </c>
      <c r="AM173" s="59"/>
      <c r="AN173" s="161" t="str">
        <f t="shared" si="223"/>
        <v>SCT_LINE_TD</v>
      </c>
      <c r="AO173" s="162" t="str">
        <f t="shared" si="218"/>
        <v>BG-X-8</v>
      </c>
      <c r="AP173" s="298" t="str">
        <f t="shared" si="224"/>
        <v/>
      </c>
      <c r="AQ173" s="163">
        <f t="shared" si="247"/>
        <v>5</v>
      </c>
      <c r="AR173" s="163" t="str">
        <f t="shared" si="219"/>
        <v>0..1</v>
      </c>
      <c r="AS173" s="164" t="s">
        <v>927</v>
      </c>
      <c r="AT173" s="164"/>
      <c r="AU173" s="165"/>
      <c r="AV173" s="165"/>
      <c r="AW173" s="165"/>
      <c r="AX173" s="164"/>
      <c r="AY173" s="166" t="str">
        <f t="shared" si="283"/>
        <v>0..n</v>
      </c>
      <c r="AZ173" s="166" t="str">
        <f t="shared" si="284"/>
        <v>0..n</v>
      </c>
      <c r="BA173" s="167" t="str">
        <f t="shared" si="277"/>
        <v>/rsm:CrossIndustryInvoice
/rsm:SupplyChainTradeTransaction
/ram:IncludedSupplyChainTradeLineItem
/ram:SpecifiedLineTradeDelivery
/ram:ShipToTradeParty
/ram:DefinedTradeContact</v>
      </c>
      <c r="BB173" s="168" t="str">
        <f t="shared" si="278"/>
        <v>/rsm:CrossIndustryInvoice/rsm:SupplyChainTradeTransaction/ram:IncludedSupplyChainTradeLineItem/ram:SpecifiedLineTradeDelivery/ram:ShipToTradeParty/ram:DefinedTradeContact</v>
      </c>
      <c r="BC173" s="166" t="str">
        <f t="shared" si="225"/>
        <v/>
      </c>
      <c r="BD173" s="169" t="str">
        <f t="shared" si="226"/>
        <v>EG</v>
      </c>
      <c r="BE173" s="163" t="str">
        <f t="shared" si="227"/>
        <v>0..n</v>
      </c>
      <c r="BF173" s="166" t="str">
        <f t="shared" si="228"/>
        <v/>
      </c>
      <c r="BG173" s="676" t="str">
        <f t="shared" si="229"/>
        <v/>
      </c>
      <c r="BH173" s="7"/>
      <c r="BI173" s="650" t="str">
        <f t="shared" si="230"/>
        <v>-</v>
      </c>
      <c r="BJ173" s="171" t="str">
        <f t="shared" si="231"/>
        <v>-</v>
      </c>
      <c r="BK173" s="171" t="str">
        <f t="shared" si="232"/>
        <v>-</v>
      </c>
      <c r="BL173" s="171" t="str">
        <f t="shared" si="233"/>
        <v>-</v>
      </c>
      <c r="BM173" s="171" t="str">
        <f t="shared" si="234"/>
        <v>-</v>
      </c>
      <c r="BN173" s="171" t="str">
        <f t="shared" si="235"/>
        <v>-</v>
      </c>
      <c r="BO173" s="651" t="str">
        <f t="shared" si="236"/>
        <v>X</v>
      </c>
      <c r="BP173" s="7"/>
      <c r="BQ173" s="171" t="str">
        <f t="shared" si="237"/>
        <v>EXTENDED</v>
      </c>
      <c r="BR173" s="171" t="str">
        <f t="shared" si="238"/>
        <v>EXTENDED</v>
      </c>
      <c r="BS173" s="15"/>
      <c r="BT173" s="57" t="s">
        <v>18642</v>
      </c>
    </row>
    <row r="174" spans="1:72" s="11" customFormat="1" ht="120" x14ac:dyDescent="0.2">
      <c r="A174" s="45" t="str">
        <f t="shared" si="220"/>
        <v>YES</v>
      </c>
      <c r="B174" s="45"/>
      <c r="C174" s="45"/>
      <c r="D174" s="161" t="s">
        <v>846</v>
      </c>
      <c r="E174" s="61" t="s">
        <v>5229</v>
      </c>
      <c r="F174" s="282"/>
      <c r="G174" s="62">
        <f t="shared" si="241"/>
        <v>6</v>
      </c>
      <c r="H174" s="62" t="s">
        <v>42</v>
      </c>
      <c r="I174" s="64" t="s">
        <v>928</v>
      </c>
      <c r="J174" s="64"/>
      <c r="K174" s="65" t="s">
        <v>17141</v>
      </c>
      <c r="L174" s="65"/>
      <c r="M174" s="65"/>
      <c r="N174" s="64" t="s">
        <v>70</v>
      </c>
      <c r="O174" s="66" t="s">
        <v>42</v>
      </c>
      <c r="P174" s="66" t="str">
        <f t="shared" si="275"/>
        <v>0..1</v>
      </c>
      <c r="Q174" s="6" t="s">
        <v>929</v>
      </c>
      <c r="R174" s="67" t="s">
        <v>930</v>
      </c>
      <c r="S174" s="66" t="s">
        <v>73</v>
      </c>
      <c r="T174" s="68" t="str">
        <f t="shared" si="221"/>
        <v>E</v>
      </c>
      <c r="U174" s="62" t="s">
        <v>42</v>
      </c>
      <c r="V174" s="66"/>
      <c r="W174" s="249"/>
      <c r="X174" s="38"/>
      <c r="Y174" s="634" t="str">
        <f t="shared" si="214"/>
        <v>-</v>
      </c>
      <c r="Z174" s="70" t="str">
        <f t="shared" ref="Z174:AE174" si="289">IF(Y174="X","X",IF($AH174=Z$4,"X","-"))</f>
        <v>-</v>
      </c>
      <c r="AA174" s="70" t="str">
        <f t="shared" si="289"/>
        <v>-</v>
      </c>
      <c r="AB174" s="70" t="str">
        <f t="shared" si="289"/>
        <v>-</v>
      </c>
      <c r="AC174" s="70" t="str">
        <f t="shared" si="289"/>
        <v>-</v>
      </c>
      <c r="AD174" s="70" t="str">
        <f t="shared" si="289"/>
        <v>-</v>
      </c>
      <c r="AE174" s="635" t="str">
        <f t="shared" si="289"/>
        <v>X</v>
      </c>
      <c r="AF174" s="38"/>
      <c r="AG174" s="70" t="s">
        <v>47</v>
      </c>
      <c r="AH174" s="70" t="s">
        <v>47</v>
      </c>
      <c r="AI174" s="38"/>
      <c r="AJ174" s="13" t="str">
        <f t="shared" si="216"/>
        <v>/rsm:CrossIndustryInvoice/rsm:SupplyChainTradeTransaction/ram:IncludedSupplyChainTradeLineItem/ram:SpecifiedLineTradeDelivery/ram:ShipToTradeParty/ram:DefinedTradeContact</v>
      </c>
      <c r="AK174" s="13" t="str">
        <f t="shared" si="217"/>
        <v>/ram:PersonName</v>
      </c>
      <c r="AL174" s="14">
        <f>COUNTIFS(R$4:R174,AJ174)</f>
        <v>1</v>
      </c>
      <c r="AM174" s="59"/>
      <c r="AN174" s="161" t="str">
        <f t="shared" si="223"/>
        <v>SCT_LINE_TD</v>
      </c>
      <c r="AO174" s="61" t="str">
        <f t="shared" si="218"/>
        <v>BT-X-54</v>
      </c>
      <c r="AP174" s="282" t="str">
        <f t="shared" si="224"/>
        <v/>
      </c>
      <c r="AQ174" s="62">
        <f t="shared" si="247"/>
        <v>6</v>
      </c>
      <c r="AR174" s="62" t="str">
        <f t="shared" si="219"/>
        <v>0..1</v>
      </c>
      <c r="AS174" s="64" t="s">
        <v>18229</v>
      </c>
      <c r="AT174" s="64"/>
      <c r="AU174" s="65" t="s">
        <v>18227</v>
      </c>
      <c r="AV174" s="65"/>
      <c r="AW174" s="65"/>
      <c r="AX174" s="64"/>
      <c r="AY174" s="66" t="str">
        <f t="shared" si="283"/>
        <v>0..1</v>
      </c>
      <c r="AZ174" s="66" t="str">
        <f t="shared" si="284"/>
        <v>0..1</v>
      </c>
      <c r="BA174" s="6" t="str">
        <f t="shared" si="277"/>
        <v>/rsm:CrossIndustryInvoice
/rsm:SupplyChainTradeTransaction
/ram:IncludedSupplyChainTradeLineItem
/ram:SpecifiedLineTradeDelivery
/ram:ShipToTradeParty
/ram:DefinedTradeContact
/ram:PersonName</v>
      </c>
      <c r="BB174" s="67" t="str">
        <f t="shared" si="278"/>
        <v>/rsm:CrossIndustryInvoice/rsm:SupplyChainTradeTransaction/ram:IncludedSupplyChainTradeLineItem/ram:SpecifiedLineTradeDelivery/ram:ShipToTradeParty/ram:DefinedTradeContact/ram:PersonName</v>
      </c>
      <c r="BC174" s="66" t="str">
        <f t="shared" si="225"/>
        <v>T</v>
      </c>
      <c r="BD174" s="68" t="str">
        <f t="shared" si="226"/>
        <v>E</v>
      </c>
      <c r="BE174" s="62" t="str">
        <f t="shared" si="227"/>
        <v>0..1</v>
      </c>
      <c r="BF174" s="66" t="str">
        <f t="shared" si="228"/>
        <v/>
      </c>
      <c r="BG174" s="249" t="str">
        <f t="shared" si="229"/>
        <v/>
      </c>
      <c r="BH174" s="7"/>
      <c r="BI174" s="634" t="str">
        <f t="shared" si="230"/>
        <v>-</v>
      </c>
      <c r="BJ174" s="70" t="str">
        <f t="shared" si="231"/>
        <v>-</v>
      </c>
      <c r="BK174" s="70" t="str">
        <f t="shared" si="232"/>
        <v>-</v>
      </c>
      <c r="BL174" s="70" t="str">
        <f t="shared" si="233"/>
        <v>-</v>
      </c>
      <c r="BM174" s="70" t="str">
        <f t="shared" si="234"/>
        <v>-</v>
      </c>
      <c r="BN174" s="70" t="str">
        <f t="shared" si="235"/>
        <v>-</v>
      </c>
      <c r="BO174" s="635" t="str">
        <f t="shared" si="236"/>
        <v>X</v>
      </c>
      <c r="BP174" s="7"/>
      <c r="BQ174" s="70" t="str">
        <f t="shared" si="237"/>
        <v>EXTENDED</v>
      </c>
      <c r="BR174" s="70" t="str">
        <f t="shared" si="238"/>
        <v>EXTENDED</v>
      </c>
      <c r="BS174" s="15"/>
      <c r="BT174" s="57" t="s">
        <v>18642</v>
      </c>
    </row>
    <row r="175" spans="1:72" s="11" customFormat="1" ht="120" x14ac:dyDescent="0.2">
      <c r="A175" s="45" t="str">
        <f t="shared" si="220"/>
        <v>YES</v>
      </c>
      <c r="B175" s="45"/>
      <c r="C175" s="45"/>
      <c r="D175" s="161" t="s">
        <v>846</v>
      </c>
      <c r="E175" s="61" t="s">
        <v>5230</v>
      </c>
      <c r="F175" s="282"/>
      <c r="G175" s="62">
        <f t="shared" si="241"/>
        <v>6</v>
      </c>
      <c r="H175" s="62" t="s">
        <v>42</v>
      </c>
      <c r="I175" s="64" t="s">
        <v>932</v>
      </c>
      <c r="J175" s="64"/>
      <c r="K175" s="65" t="s">
        <v>17141</v>
      </c>
      <c r="L175" s="65"/>
      <c r="M175" s="65"/>
      <c r="N175" s="64" t="s">
        <v>70</v>
      </c>
      <c r="O175" s="66" t="s">
        <v>42</v>
      </c>
      <c r="P175" s="66" t="str">
        <f t="shared" si="275"/>
        <v>0..1</v>
      </c>
      <c r="Q175" s="6" t="s">
        <v>933</v>
      </c>
      <c r="R175" s="67" t="s">
        <v>934</v>
      </c>
      <c r="S175" s="66" t="s">
        <v>73</v>
      </c>
      <c r="T175" s="344" t="s">
        <v>56</v>
      </c>
      <c r="U175" s="62" t="s">
        <v>42</v>
      </c>
      <c r="V175" s="66"/>
      <c r="W175" s="249"/>
      <c r="X175" s="38"/>
      <c r="Y175" s="634" t="str">
        <f t="shared" si="214"/>
        <v>-</v>
      </c>
      <c r="Z175" s="70" t="str">
        <f t="shared" ref="Z175:AE175" si="290">IF(Y175="X","X",IF($AH175=Z$4,"X","-"))</f>
        <v>-</v>
      </c>
      <c r="AA175" s="70" t="str">
        <f t="shared" si="290"/>
        <v>-</v>
      </c>
      <c r="AB175" s="70" t="str">
        <f t="shared" si="290"/>
        <v>-</v>
      </c>
      <c r="AC175" s="70" t="str">
        <f t="shared" si="290"/>
        <v>-</v>
      </c>
      <c r="AD175" s="70" t="str">
        <f t="shared" si="290"/>
        <v>-</v>
      </c>
      <c r="AE175" s="635" t="str">
        <f t="shared" si="290"/>
        <v>X</v>
      </c>
      <c r="AF175" s="38"/>
      <c r="AG175" s="70" t="s">
        <v>47</v>
      </c>
      <c r="AH175" s="70" t="s">
        <v>47</v>
      </c>
      <c r="AI175" s="38"/>
      <c r="AJ175" s="13" t="str">
        <f t="shared" si="216"/>
        <v>/rsm:CrossIndustryInvoice/rsm:SupplyChainTradeTransaction/ram:IncludedSupplyChainTradeLineItem/ram:SpecifiedLineTradeDelivery/ram:ShipToTradeParty/ram:DefinedTradeContact</v>
      </c>
      <c r="AK175" s="13" t="str">
        <f t="shared" si="217"/>
        <v>/ram:DepartmentName</v>
      </c>
      <c r="AL175" s="14">
        <f>COUNTIFS(R$4:R175,AJ175)</f>
        <v>1</v>
      </c>
      <c r="AM175" s="59"/>
      <c r="AN175" s="161" t="str">
        <f t="shared" si="223"/>
        <v>SCT_LINE_TD</v>
      </c>
      <c r="AO175" s="61" t="str">
        <f t="shared" si="218"/>
        <v>BT-X-54-1</v>
      </c>
      <c r="AP175" s="282" t="str">
        <f t="shared" si="224"/>
        <v/>
      </c>
      <c r="AQ175" s="62">
        <f t="shared" si="247"/>
        <v>6</v>
      </c>
      <c r="AR175" s="62" t="str">
        <f t="shared" si="219"/>
        <v>0..1</v>
      </c>
      <c r="AS175" s="64" t="s">
        <v>18230</v>
      </c>
      <c r="AT175" s="64"/>
      <c r="AU175" s="65" t="s">
        <v>18227</v>
      </c>
      <c r="AV175" s="65"/>
      <c r="AW175" s="65"/>
      <c r="AX175" s="64"/>
      <c r="AY175" s="66" t="str">
        <f t="shared" si="283"/>
        <v>0..1</v>
      </c>
      <c r="AZ175" s="66" t="str">
        <f t="shared" si="284"/>
        <v>0..1</v>
      </c>
      <c r="BA175" s="6" t="str">
        <f t="shared" si="277"/>
        <v>/rsm:CrossIndustryInvoice
/rsm:SupplyChainTradeTransaction
/ram:IncludedSupplyChainTradeLineItem
/ram:SpecifiedLineTradeDelivery
/ram:ShipToTradeParty
/ram:DefinedTradeContact
/ram:DepartmentName</v>
      </c>
      <c r="BB175" s="67" t="str">
        <f t="shared" si="278"/>
        <v>/rsm:CrossIndustryInvoice/rsm:SupplyChainTradeTransaction/ram:IncludedSupplyChainTradeLineItem/ram:SpecifiedLineTradeDelivery/ram:ShipToTradeParty/ram:DefinedTradeContact/ram:DepartmentName</v>
      </c>
      <c r="BC175" s="66" t="str">
        <f t="shared" si="225"/>
        <v>T</v>
      </c>
      <c r="BD175" s="68" t="str">
        <f t="shared" si="226"/>
        <v>E</v>
      </c>
      <c r="BE175" s="62" t="str">
        <f t="shared" si="227"/>
        <v>0..1</v>
      </c>
      <c r="BF175" s="66" t="str">
        <f t="shared" si="228"/>
        <v/>
      </c>
      <c r="BG175" s="249" t="str">
        <f t="shared" si="229"/>
        <v/>
      </c>
      <c r="BH175" s="7"/>
      <c r="BI175" s="634" t="str">
        <f t="shared" si="230"/>
        <v>-</v>
      </c>
      <c r="BJ175" s="70" t="str">
        <f t="shared" si="231"/>
        <v>-</v>
      </c>
      <c r="BK175" s="70" t="str">
        <f t="shared" si="232"/>
        <v>-</v>
      </c>
      <c r="BL175" s="70" t="str">
        <f t="shared" si="233"/>
        <v>-</v>
      </c>
      <c r="BM175" s="70" t="str">
        <f t="shared" si="234"/>
        <v>-</v>
      </c>
      <c r="BN175" s="70" t="str">
        <f t="shared" si="235"/>
        <v>-</v>
      </c>
      <c r="BO175" s="635" t="str">
        <f t="shared" si="236"/>
        <v>X</v>
      </c>
      <c r="BP175" s="7"/>
      <c r="BQ175" s="70" t="str">
        <f t="shared" si="237"/>
        <v>EXTENDED</v>
      </c>
      <c r="BR175" s="70" t="str">
        <f t="shared" si="238"/>
        <v>EXTENDED</v>
      </c>
      <c r="BS175" s="15"/>
      <c r="BT175" s="57" t="s">
        <v>18642</v>
      </c>
    </row>
    <row r="176" spans="1:72" s="11" customFormat="1" ht="120" x14ac:dyDescent="0.2">
      <c r="A176" s="45" t="str">
        <f t="shared" si="220"/>
        <v>YES</v>
      </c>
      <c r="B176" s="131"/>
      <c r="C176" s="742"/>
      <c r="D176" s="161" t="s">
        <v>846</v>
      </c>
      <c r="E176" s="61" t="s">
        <v>5231</v>
      </c>
      <c r="F176" s="282"/>
      <c r="G176" s="62">
        <f t="shared" si="241"/>
        <v>6</v>
      </c>
      <c r="H176" s="62" t="s">
        <v>42</v>
      </c>
      <c r="I176" s="64" t="s">
        <v>936</v>
      </c>
      <c r="J176" s="64" t="s">
        <v>17143</v>
      </c>
      <c r="K176" s="65" t="s">
        <v>17142</v>
      </c>
      <c r="L176" s="65"/>
      <c r="M176" s="65"/>
      <c r="N176" s="64" t="s">
        <v>128</v>
      </c>
      <c r="O176" s="66" t="s">
        <v>42</v>
      </c>
      <c r="P176" s="66" t="str">
        <f t="shared" si="275"/>
        <v>0..1</v>
      </c>
      <c r="Q176" s="6" t="s">
        <v>939</v>
      </c>
      <c r="R176" s="67" t="s">
        <v>940</v>
      </c>
      <c r="S176" s="66" t="s">
        <v>131</v>
      </c>
      <c r="T176" s="68" t="str">
        <f t="shared" si="221"/>
        <v>E</v>
      </c>
      <c r="U176" s="62" t="s">
        <v>42</v>
      </c>
      <c r="V176" s="66"/>
      <c r="W176" s="249"/>
      <c r="X176" s="38"/>
      <c r="Y176" s="634" t="str">
        <f t="shared" si="214"/>
        <v>-</v>
      </c>
      <c r="Z176" s="70" t="str">
        <f t="shared" ref="Z176:AE176" si="291">IF(Y176="X","X",IF($AH176=Z$4,"X","-"))</f>
        <v>-</v>
      </c>
      <c r="AA176" s="70" t="str">
        <f t="shared" si="291"/>
        <v>-</v>
      </c>
      <c r="AB176" s="70" t="str">
        <f t="shared" si="291"/>
        <v>-</v>
      </c>
      <c r="AC176" s="70" t="str">
        <f t="shared" si="291"/>
        <v>-</v>
      </c>
      <c r="AD176" s="70" t="str">
        <f t="shared" si="291"/>
        <v>-</v>
      </c>
      <c r="AE176" s="635" t="str">
        <f t="shared" si="291"/>
        <v>X</v>
      </c>
      <c r="AF176" s="38"/>
      <c r="AG176" s="70" t="s">
        <v>47</v>
      </c>
      <c r="AH176" s="70" t="s">
        <v>47</v>
      </c>
      <c r="AI176" s="38"/>
      <c r="AJ176" s="13" t="str">
        <f t="shared" si="216"/>
        <v>/rsm:CrossIndustryInvoice/rsm:SupplyChainTradeTransaction/ram:IncludedSupplyChainTradeLineItem/ram:SpecifiedLineTradeDelivery/ram:ShipToTradeParty/ram:DefinedTradeContact</v>
      </c>
      <c r="AK176" s="13" t="str">
        <f t="shared" si="217"/>
        <v>/ram:TypeCode</v>
      </c>
      <c r="AL176" s="14">
        <f>COUNTIFS(R$4:R176,AJ176)</f>
        <v>1</v>
      </c>
      <c r="AM176" s="59"/>
      <c r="AN176" s="161" t="str">
        <f t="shared" si="223"/>
        <v>SCT_LINE_TD</v>
      </c>
      <c r="AO176" s="61" t="str">
        <f t="shared" si="218"/>
        <v>BT-X-315</v>
      </c>
      <c r="AP176" s="282" t="str">
        <f t="shared" si="224"/>
        <v/>
      </c>
      <c r="AQ176" s="62">
        <f t="shared" si="247"/>
        <v>6</v>
      </c>
      <c r="AR176" s="62" t="str">
        <f t="shared" si="219"/>
        <v>0..1</v>
      </c>
      <c r="AS176" s="64" t="s">
        <v>18231</v>
      </c>
      <c r="AT176" s="64" t="s">
        <v>18232</v>
      </c>
      <c r="AU176" s="65" t="s">
        <v>18228</v>
      </c>
      <c r="AV176" s="65"/>
      <c r="AW176" s="65"/>
      <c r="AX176" s="64" t="s">
        <v>128</v>
      </c>
      <c r="AY176" s="66" t="str">
        <f t="shared" si="283"/>
        <v>0..1</v>
      </c>
      <c r="AZ176" s="66" t="str">
        <f t="shared" si="284"/>
        <v>0..1</v>
      </c>
      <c r="BA176" s="6" t="str">
        <f t="shared" si="277"/>
        <v>/rsm:CrossIndustryInvoice
/rsm:SupplyChainTradeTransaction
/ram:IncludedSupplyChainTradeLineItem
/ram:SpecifiedLineTradeDelivery
/ram:ShipToTradeParty
/ram:DefinedTradeContact
/ram:TypeCode</v>
      </c>
      <c r="BB176" s="67" t="str">
        <f t="shared" si="278"/>
        <v>/rsm:CrossIndustryInvoice/rsm:SupplyChainTradeTransaction/ram:IncludedSupplyChainTradeLineItem/ram:SpecifiedLineTradeDelivery/ram:ShipToTradeParty/ram:DefinedTradeContact/ram:TypeCode</v>
      </c>
      <c r="BC176" s="66" t="str">
        <f t="shared" si="225"/>
        <v>C</v>
      </c>
      <c r="BD176" s="68" t="str">
        <f t="shared" si="226"/>
        <v>E</v>
      </c>
      <c r="BE176" s="62" t="str">
        <f t="shared" si="227"/>
        <v>0..1</v>
      </c>
      <c r="BF176" s="66" t="str">
        <f t="shared" si="228"/>
        <v/>
      </c>
      <c r="BG176" s="249" t="str">
        <f t="shared" si="229"/>
        <v/>
      </c>
      <c r="BH176" s="7"/>
      <c r="BI176" s="634" t="str">
        <f t="shared" si="230"/>
        <v>-</v>
      </c>
      <c r="BJ176" s="70" t="str">
        <f t="shared" si="231"/>
        <v>-</v>
      </c>
      <c r="BK176" s="70" t="str">
        <f t="shared" si="232"/>
        <v>-</v>
      </c>
      <c r="BL176" s="70" t="str">
        <f t="shared" si="233"/>
        <v>-</v>
      </c>
      <c r="BM176" s="70" t="str">
        <f t="shared" si="234"/>
        <v>-</v>
      </c>
      <c r="BN176" s="70" t="str">
        <f t="shared" si="235"/>
        <v>-</v>
      </c>
      <c r="BO176" s="635" t="str">
        <f t="shared" si="236"/>
        <v>X</v>
      </c>
      <c r="BP176" s="7"/>
      <c r="BQ176" s="70" t="str">
        <f t="shared" si="237"/>
        <v>EXTENDED</v>
      </c>
      <c r="BR176" s="70" t="str">
        <f t="shared" si="238"/>
        <v>EXTENDED</v>
      </c>
      <c r="BS176" s="15"/>
      <c r="BT176" s="57" t="s">
        <v>18642</v>
      </c>
    </row>
    <row r="177" spans="1:72" s="152" customFormat="1" ht="120" x14ac:dyDescent="0.2">
      <c r="A177" s="45" t="str">
        <f t="shared" si="220"/>
        <v>NO</v>
      </c>
      <c r="B177" s="45"/>
      <c r="C177" s="45"/>
      <c r="D177" s="161" t="s">
        <v>846</v>
      </c>
      <c r="E177" s="61" t="s">
        <v>5232</v>
      </c>
      <c r="F177" s="282"/>
      <c r="G177" s="62">
        <f t="shared" si="241"/>
        <v>6</v>
      </c>
      <c r="H177" s="62" t="s">
        <v>42</v>
      </c>
      <c r="I177" s="64" t="s">
        <v>943</v>
      </c>
      <c r="J177" s="64" t="s">
        <v>1706</v>
      </c>
      <c r="K177" s="65"/>
      <c r="L177" s="65"/>
      <c r="M177" s="65"/>
      <c r="N177" s="64"/>
      <c r="O177" s="66" t="s">
        <v>42</v>
      </c>
      <c r="P177" s="66" t="str">
        <f t="shared" si="275"/>
        <v>0..1</v>
      </c>
      <c r="Q177" s="6" t="s">
        <v>944</v>
      </c>
      <c r="R177" s="67" t="s">
        <v>945</v>
      </c>
      <c r="S177" s="66"/>
      <c r="T177" s="68" t="str">
        <f t="shared" si="221"/>
        <v/>
      </c>
      <c r="U177" s="62" t="s">
        <v>42</v>
      </c>
      <c r="V177" s="66"/>
      <c r="W177" s="249"/>
      <c r="X177" s="38"/>
      <c r="Y177" s="634" t="str">
        <f t="shared" si="214"/>
        <v>-</v>
      </c>
      <c r="Z177" s="70" t="str">
        <f t="shared" ref="Z177:AE177" si="292">IF(Y177="X","X",IF($AH177=Z$4,"X","-"))</f>
        <v>-</v>
      </c>
      <c r="AA177" s="70" t="str">
        <f t="shared" si="292"/>
        <v>-</v>
      </c>
      <c r="AB177" s="70" t="str">
        <f t="shared" si="292"/>
        <v>-</v>
      </c>
      <c r="AC177" s="70" t="str">
        <f t="shared" si="292"/>
        <v>-</v>
      </c>
      <c r="AD177" s="70" t="str">
        <f t="shared" si="292"/>
        <v>-</v>
      </c>
      <c r="AE177" s="635" t="str">
        <f t="shared" si="292"/>
        <v>X</v>
      </c>
      <c r="AF177" s="38"/>
      <c r="AG177" s="70" t="s">
        <v>47</v>
      </c>
      <c r="AH177" s="70" t="s">
        <v>47</v>
      </c>
      <c r="AI177" s="38"/>
      <c r="AJ177" s="13" t="str">
        <f t="shared" si="216"/>
        <v>/rsm:CrossIndustryInvoice/rsm:SupplyChainTradeTransaction/ram:IncludedSupplyChainTradeLineItem/ram:SpecifiedLineTradeDelivery/ram:ShipToTradeParty/ram:DefinedTradeContact</v>
      </c>
      <c r="AK177" s="13" t="str">
        <f t="shared" si="217"/>
        <v>/ram:TelephoneUniversalCommunication</v>
      </c>
      <c r="AL177" s="14">
        <f>COUNTIFS(R$4:R177,AJ177)</f>
        <v>1</v>
      </c>
      <c r="AM177" s="59"/>
      <c r="AN177" s="161" t="str">
        <f t="shared" si="223"/>
        <v>SCT_LINE_TD</v>
      </c>
      <c r="AO177" s="61" t="str">
        <f t="shared" si="218"/>
        <v>BT-X-55-00</v>
      </c>
      <c r="AP177" s="282" t="str">
        <f t="shared" si="224"/>
        <v/>
      </c>
      <c r="AQ177" s="62">
        <f t="shared" si="247"/>
        <v>6</v>
      </c>
      <c r="AR177" s="62" t="str">
        <f t="shared" si="219"/>
        <v>0..1</v>
      </c>
      <c r="AS177" s="64" t="s">
        <v>18233</v>
      </c>
      <c r="AT177" s="64" t="s">
        <v>1710</v>
      </c>
      <c r="AU177" s="65"/>
      <c r="AV177" s="65"/>
      <c r="AW177" s="65"/>
      <c r="AX177" s="64"/>
      <c r="AY177" s="66" t="str">
        <f t="shared" si="283"/>
        <v>0..1</v>
      </c>
      <c r="AZ177" s="66" t="str">
        <f t="shared" si="284"/>
        <v>0..1</v>
      </c>
      <c r="BA177" s="6" t="str">
        <f t="shared" si="277"/>
        <v>/rsm:CrossIndustryInvoice
/rsm:SupplyChainTradeTransaction
/ram:IncludedSupplyChainTradeLineItem
/ram:SpecifiedLineTradeDelivery
/ram:ShipToTradeParty
/ram:DefinedTradeContact
/ram:TelephoneUniversalCommunication</v>
      </c>
      <c r="BB177" s="67" t="str">
        <f t="shared" si="278"/>
        <v>/rsm:CrossIndustryInvoice/rsm:SupplyChainTradeTransaction/ram:IncludedSupplyChainTradeLineItem/ram:SpecifiedLineTradeDelivery/ram:ShipToTradeParty/ram:DefinedTradeContact/ram:TelephoneUniversalCommunication</v>
      </c>
      <c r="BC177" s="66" t="str">
        <f t="shared" si="225"/>
        <v/>
      </c>
      <c r="BD177" s="68" t="str">
        <f t="shared" si="226"/>
        <v/>
      </c>
      <c r="BE177" s="62" t="str">
        <f t="shared" si="227"/>
        <v>0..1</v>
      </c>
      <c r="BF177" s="66" t="str">
        <f t="shared" si="228"/>
        <v/>
      </c>
      <c r="BG177" s="249" t="str">
        <f t="shared" si="229"/>
        <v/>
      </c>
      <c r="BH177" s="7"/>
      <c r="BI177" s="634" t="str">
        <f t="shared" si="230"/>
        <v>-</v>
      </c>
      <c r="BJ177" s="70" t="str">
        <f t="shared" si="231"/>
        <v>-</v>
      </c>
      <c r="BK177" s="70" t="str">
        <f t="shared" si="232"/>
        <v>-</v>
      </c>
      <c r="BL177" s="70" t="str">
        <f t="shared" si="233"/>
        <v>-</v>
      </c>
      <c r="BM177" s="70" t="str">
        <f t="shared" si="234"/>
        <v>-</v>
      </c>
      <c r="BN177" s="70" t="str">
        <f t="shared" si="235"/>
        <v>-</v>
      </c>
      <c r="BO177" s="635" t="str">
        <f t="shared" si="236"/>
        <v>X</v>
      </c>
      <c r="BP177" s="7"/>
      <c r="BQ177" s="70" t="str">
        <f t="shared" si="237"/>
        <v>EXTENDED</v>
      </c>
      <c r="BR177" s="70" t="str">
        <f t="shared" si="238"/>
        <v>EXTENDED</v>
      </c>
      <c r="BS177" s="15"/>
      <c r="BT177" s="57" t="s">
        <v>18642</v>
      </c>
    </row>
    <row r="178" spans="1:72" s="11" customFormat="1" ht="135" x14ac:dyDescent="0.2">
      <c r="A178" s="45" t="str">
        <f t="shared" si="220"/>
        <v>YES</v>
      </c>
      <c r="B178" s="45"/>
      <c r="C178" s="45"/>
      <c r="D178" s="161" t="s">
        <v>846</v>
      </c>
      <c r="E178" s="61" t="s">
        <v>5233</v>
      </c>
      <c r="F178" s="282"/>
      <c r="G178" s="62">
        <f t="shared" si="241"/>
        <v>7</v>
      </c>
      <c r="H178" s="62" t="s">
        <v>32</v>
      </c>
      <c r="I178" s="64" t="s">
        <v>947</v>
      </c>
      <c r="J178" s="64" t="s">
        <v>1706</v>
      </c>
      <c r="K178" s="65"/>
      <c r="L178" s="65"/>
      <c r="M178" s="65"/>
      <c r="N178" s="64" t="s">
        <v>70</v>
      </c>
      <c r="O178" s="66" t="s">
        <v>32</v>
      </c>
      <c r="P178" s="66" t="str">
        <f t="shared" si="275"/>
        <v>1..1</v>
      </c>
      <c r="Q178" s="6" t="s">
        <v>948</v>
      </c>
      <c r="R178" s="67" t="s">
        <v>949</v>
      </c>
      <c r="S178" s="66" t="s">
        <v>73</v>
      </c>
      <c r="T178" s="68" t="str">
        <f t="shared" si="221"/>
        <v>E</v>
      </c>
      <c r="U178" s="62" t="s">
        <v>42</v>
      </c>
      <c r="V178" s="66"/>
      <c r="W178" s="249"/>
      <c r="X178" s="38"/>
      <c r="Y178" s="634" t="str">
        <f t="shared" si="214"/>
        <v>-</v>
      </c>
      <c r="Z178" s="70" t="str">
        <f t="shared" ref="Z178:AE178" si="293">IF(Y178="X","X",IF($AH178=Z$4,"X","-"))</f>
        <v>-</v>
      </c>
      <c r="AA178" s="70" t="str">
        <f t="shared" si="293"/>
        <v>-</v>
      </c>
      <c r="AB178" s="70" t="str">
        <f t="shared" si="293"/>
        <v>-</v>
      </c>
      <c r="AC178" s="70" t="str">
        <f t="shared" si="293"/>
        <v>-</v>
      </c>
      <c r="AD178" s="70" t="str">
        <f t="shared" si="293"/>
        <v>-</v>
      </c>
      <c r="AE178" s="635" t="str">
        <f t="shared" si="293"/>
        <v>X</v>
      </c>
      <c r="AF178" s="38"/>
      <c r="AG178" s="70" t="s">
        <v>47</v>
      </c>
      <c r="AH178" s="70" t="s">
        <v>47</v>
      </c>
      <c r="AI178" s="38"/>
      <c r="AJ178" s="13" t="str">
        <f t="shared" si="216"/>
        <v>/rsm:CrossIndustryInvoice/rsm:SupplyChainTradeTransaction/ram:IncludedSupplyChainTradeLineItem/ram:SpecifiedLineTradeDelivery/ram:ShipToTradeParty/ram:DefinedTradeContact/ram:TelephoneUniversalCommunication</v>
      </c>
      <c r="AK178" s="13" t="str">
        <f t="shared" si="217"/>
        <v>/ram:CompleteNumber</v>
      </c>
      <c r="AL178" s="14">
        <f>COUNTIFS(R$4:R178,AJ178)</f>
        <v>1</v>
      </c>
      <c r="AM178" s="59"/>
      <c r="AN178" s="161" t="str">
        <f t="shared" si="223"/>
        <v>SCT_LINE_TD</v>
      </c>
      <c r="AO178" s="61" t="str">
        <f t="shared" si="218"/>
        <v>BT-X-55</v>
      </c>
      <c r="AP178" s="282" t="str">
        <f t="shared" si="224"/>
        <v/>
      </c>
      <c r="AQ178" s="62">
        <f t="shared" si="247"/>
        <v>7</v>
      </c>
      <c r="AR178" s="62" t="str">
        <f t="shared" si="219"/>
        <v>1..1</v>
      </c>
      <c r="AS178" s="64" t="s">
        <v>18234</v>
      </c>
      <c r="AT178" s="64" t="s">
        <v>1710</v>
      </c>
      <c r="AU178" s="65"/>
      <c r="AV178" s="65"/>
      <c r="AW178" s="65"/>
      <c r="AX178" s="64"/>
      <c r="AY178" s="66" t="str">
        <f t="shared" si="283"/>
        <v>1..1</v>
      </c>
      <c r="AZ178" s="66" t="str">
        <f t="shared" si="284"/>
        <v>1..1</v>
      </c>
      <c r="BA178" s="6" t="str">
        <f t="shared" si="277"/>
        <v>/rsm:CrossIndustryInvoice
/rsm:SupplyChainTradeTransaction
/ram:IncludedSupplyChainTradeLineItem
/ram:SpecifiedLineTradeDelivery
/ram:ShipToTradeParty
/ram:DefinedTradeContact
/ram:TelephoneUniversalCommunication
/ram:CompleteNumber</v>
      </c>
      <c r="BB178" s="67" t="str">
        <f t="shared" si="278"/>
        <v>/rsm:CrossIndustryInvoice/rsm:SupplyChainTradeTransaction/ram:IncludedSupplyChainTradeLineItem/ram:SpecifiedLineTradeDelivery/ram:ShipToTradeParty/ram:DefinedTradeContact/ram:TelephoneUniversalCommunication/ram:CompleteNumber</v>
      </c>
      <c r="BC178" s="66" t="str">
        <f t="shared" si="225"/>
        <v>T</v>
      </c>
      <c r="BD178" s="68" t="str">
        <f t="shared" si="226"/>
        <v>E</v>
      </c>
      <c r="BE178" s="62" t="str">
        <f t="shared" si="227"/>
        <v>0..1</v>
      </c>
      <c r="BF178" s="66" t="str">
        <f t="shared" si="228"/>
        <v/>
      </c>
      <c r="BG178" s="249" t="str">
        <f t="shared" si="229"/>
        <v/>
      </c>
      <c r="BH178" s="7"/>
      <c r="BI178" s="634" t="str">
        <f t="shared" si="230"/>
        <v>-</v>
      </c>
      <c r="BJ178" s="70" t="str">
        <f t="shared" si="231"/>
        <v>-</v>
      </c>
      <c r="BK178" s="70" t="str">
        <f t="shared" si="232"/>
        <v>-</v>
      </c>
      <c r="BL178" s="70" t="str">
        <f t="shared" si="233"/>
        <v>-</v>
      </c>
      <c r="BM178" s="70" t="str">
        <f t="shared" si="234"/>
        <v>-</v>
      </c>
      <c r="BN178" s="70" t="str">
        <f t="shared" si="235"/>
        <v>-</v>
      </c>
      <c r="BO178" s="635" t="str">
        <f t="shared" si="236"/>
        <v>X</v>
      </c>
      <c r="BP178" s="7"/>
      <c r="BQ178" s="70" t="str">
        <f t="shared" si="237"/>
        <v>EXTENDED</v>
      </c>
      <c r="BR178" s="70" t="str">
        <f t="shared" si="238"/>
        <v>EXTENDED</v>
      </c>
      <c r="BS178" s="15"/>
      <c r="BT178" s="57" t="s">
        <v>18642</v>
      </c>
    </row>
    <row r="179" spans="1:72" s="11" customFormat="1" ht="120" x14ac:dyDescent="0.2">
      <c r="A179" s="45" t="str">
        <f t="shared" si="220"/>
        <v>NO</v>
      </c>
      <c r="B179" s="45"/>
      <c r="C179" s="45"/>
      <c r="D179" s="161" t="s">
        <v>846</v>
      </c>
      <c r="E179" s="61" t="s">
        <v>5234</v>
      </c>
      <c r="F179" s="282"/>
      <c r="G179" s="62">
        <f t="shared" si="241"/>
        <v>6</v>
      </c>
      <c r="H179" s="62" t="s">
        <v>42</v>
      </c>
      <c r="I179" s="64" t="s">
        <v>951</v>
      </c>
      <c r="J179" s="64"/>
      <c r="K179" s="65"/>
      <c r="L179" s="65"/>
      <c r="M179" s="65"/>
      <c r="N179" s="64"/>
      <c r="O179" s="66" t="s">
        <v>42</v>
      </c>
      <c r="P179" s="66" t="str">
        <f t="shared" si="275"/>
        <v>0..1</v>
      </c>
      <c r="Q179" s="6" t="s">
        <v>952</v>
      </c>
      <c r="R179" s="67" t="s">
        <v>953</v>
      </c>
      <c r="S179" s="66"/>
      <c r="T179" s="68" t="str">
        <f t="shared" si="221"/>
        <v/>
      </c>
      <c r="U179" s="62" t="s">
        <v>42</v>
      </c>
      <c r="V179" s="66"/>
      <c r="W179" s="249"/>
      <c r="X179" s="38"/>
      <c r="Y179" s="634" t="str">
        <f t="shared" si="214"/>
        <v>-</v>
      </c>
      <c r="Z179" s="70" t="str">
        <f t="shared" ref="Z179:AE179" si="294">IF(Y179="X","X",IF($AH179=Z$4,"X","-"))</f>
        <v>-</v>
      </c>
      <c r="AA179" s="70" t="str">
        <f t="shared" si="294"/>
        <v>-</v>
      </c>
      <c r="AB179" s="70" t="str">
        <f t="shared" si="294"/>
        <v>-</v>
      </c>
      <c r="AC179" s="70" t="str">
        <f t="shared" si="294"/>
        <v>-</v>
      </c>
      <c r="AD179" s="70" t="str">
        <f t="shared" si="294"/>
        <v>-</v>
      </c>
      <c r="AE179" s="635" t="str">
        <f t="shared" si="294"/>
        <v>X</v>
      </c>
      <c r="AF179" s="38"/>
      <c r="AG179" s="70" t="s">
        <v>47</v>
      </c>
      <c r="AH179" s="70" t="s">
        <v>47</v>
      </c>
      <c r="AI179" s="38"/>
      <c r="AJ179" s="13" t="str">
        <f t="shared" si="216"/>
        <v>/rsm:CrossIndustryInvoice/rsm:SupplyChainTradeTransaction/ram:IncludedSupplyChainTradeLineItem/ram:SpecifiedLineTradeDelivery/ram:ShipToTradeParty/ram:DefinedTradeContact</v>
      </c>
      <c r="AK179" s="13" t="str">
        <f t="shared" si="217"/>
        <v>/ram:FaxUniversalCommunication</v>
      </c>
      <c r="AL179" s="14">
        <f>COUNTIFS(R$4:R179,AJ179)</f>
        <v>1</v>
      </c>
      <c r="AM179" s="59"/>
      <c r="AN179" s="161" t="str">
        <f t="shared" si="223"/>
        <v>SCT_LINE_TD</v>
      </c>
      <c r="AO179" s="61" t="str">
        <f t="shared" si="218"/>
        <v>BT-X-56-00</v>
      </c>
      <c r="AP179" s="282" t="str">
        <f t="shared" si="224"/>
        <v/>
      </c>
      <c r="AQ179" s="62">
        <f t="shared" si="247"/>
        <v>6</v>
      </c>
      <c r="AR179" s="62" t="str">
        <f t="shared" si="219"/>
        <v>0..1</v>
      </c>
      <c r="AS179" s="64" t="s">
        <v>18235</v>
      </c>
      <c r="AT179" s="64"/>
      <c r="AU179" s="65"/>
      <c r="AV179" s="65"/>
      <c r="AW179" s="65"/>
      <c r="AX179" s="64"/>
      <c r="AY179" s="66" t="str">
        <f t="shared" si="283"/>
        <v>0..1</v>
      </c>
      <c r="AZ179" s="66" t="str">
        <f t="shared" si="284"/>
        <v>0..1</v>
      </c>
      <c r="BA179" s="6" t="str">
        <f t="shared" si="277"/>
        <v>/rsm:CrossIndustryInvoice
/rsm:SupplyChainTradeTransaction
/ram:IncludedSupplyChainTradeLineItem
/ram:SpecifiedLineTradeDelivery
/ram:ShipToTradeParty
/ram:DefinedTradeContact
/ram:FaxUniversalCommunication</v>
      </c>
      <c r="BB179" s="67" t="str">
        <f t="shared" si="278"/>
        <v>/rsm:CrossIndustryInvoice/rsm:SupplyChainTradeTransaction/ram:IncludedSupplyChainTradeLineItem/ram:SpecifiedLineTradeDelivery/ram:ShipToTradeParty/ram:DefinedTradeContact/ram:FaxUniversalCommunication</v>
      </c>
      <c r="BC179" s="66" t="str">
        <f t="shared" si="225"/>
        <v/>
      </c>
      <c r="BD179" s="68" t="str">
        <f t="shared" si="226"/>
        <v/>
      </c>
      <c r="BE179" s="62" t="str">
        <f t="shared" si="227"/>
        <v>0..1</v>
      </c>
      <c r="BF179" s="66" t="str">
        <f t="shared" si="228"/>
        <v/>
      </c>
      <c r="BG179" s="249" t="str">
        <f t="shared" si="229"/>
        <v/>
      </c>
      <c r="BH179" s="7"/>
      <c r="BI179" s="634" t="str">
        <f t="shared" si="230"/>
        <v>-</v>
      </c>
      <c r="BJ179" s="70" t="str">
        <f t="shared" si="231"/>
        <v>-</v>
      </c>
      <c r="BK179" s="70" t="str">
        <f t="shared" si="232"/>
        <v>-</v>
      </c>
      <c r="BL179" s="70" t="str">
        <f t="shared" si="233"/>
        <v>-</v>
      </c>
      <c r="BM179" s="70" t="str">
        <f t="shared" si="234"/>
        <v>-</v>
      </c>
      <c r="BN179" s="70" t="str">
        <f t="shared" si="235"/>
        <v>-</v>
      </c>
      <c r="BO179" s="635" t="str">
        <f t="shared" si="236"/>
        <v>X</v>
      </c>
      <c r="BP179" s="7"/>
      <c r="BQ179" s="70" t="str">
        <f t="shared" si="237"/>
        <v>EXTENDED</v>
      </c>
      <c r="BR179" s="70" t="str">
        <f t="shared" si="238"/>
        <v>EXTENDED</v>
      </c>
      <c r="BS179" s="15"/>
      <c r="BT179" s="57" t="s">
        <v>18642</v>
      </c>
    </row>
    <row r="180" spans="1:72" s="11" customFormat="1" ht="135" x14ac:dyDescent="0.2">
      <c r="A180" s="45" t="str">
        <f t="shared" si="220"/>
        <v>YES</v>
      </c>
      <c r="B180" s="45"/>
      <c r="C180" s="45"/>
      <c r="D180" s="161" t="s">
        <v>846</v>
      </c>
      <c r="E180" s="61" t="s">
        <v>5235</v>
      </c>
      <c r="F180" s="282"/>
      <c r="G180" s="62">
        <f t="shared" si="241"/>
        <v>7</v>
      </c>
      <c r="H180" s="62" t="s">
        <v>32</v>
      </c>
      <c r="I180" s="64" t="s">
        <v>955</v>
      </c>
      <c r="J180" s="64"/>
      <c r="K180" s="65"/>
      <c r="L180" s="65"/>
      <c r="M180" s="65"/>
      <c r="N180" s="64" t="s">
        <v>70</v>
      </c>
      <c r="O180" s="66" t="s">
        <v>32</v>
      </c>
      <c r="P180" s="66" t="str">
        <f t="shared" si="275"/>
        <v>1..1</v>
      </c>
      <c r="Q180" s="6" t="s">
        <v>956</v>
      </c>
      <c r="R180" s="67" t="s">
        <v>957</v>
      </c>
      <c r="S180" s="66" t="s">
        <v>73</v>
      </c>
      <c r="T180" s="68" t="str">
        <f t="shared" si="221"/>
        <v>E</v>
      </c>
      <c r="U180" s="62" t="s">
        <v>42</v>
      </c>
      <c r="V180" s="66"/>
      <c r="W180" s="249"/>
      <c r="X180" s="38"/>
      <c r="Y180" s="634" t="str">
        <f t="shared" si="214"/>
        <v>-</v>
      </c>
      <c r="Z180" s="70" t="str">
        <f t="shared" ref="Z180:AE180" si="295">IF(Y180="X","X",IF($AH180=Z$4,"X","-"))</f>
        <v>-</v>
      </c>
      <c r="AA180" s="70" t="str">
        <f t="shared" si="295"/>
        <v>-</v>
      </c>
      <c r="AB180" s="70" t="str">
        <f t="shared" si="295"/>
        <v>-</v>
      </c>
      <c r="AC180" s="70" t="str">
        <f t="shared" si="295"/>
        <v>-</v>
      </c>
      <c r="AD180" s="70" t="str">
        <f t="shared" si="295"/>
        <v>-</v>
      </c>
      <c r="AE180" s="635" t="str">
        <f t="shared" si="295"/>
        <v>X</v>
      </c>
      <c r="AF180" s="38"/>
      <c r="AG180" s="70" t="s">
        <v>47</v>
      </c>
      <c r="AH180" s="70" t="s">
        <v>47</v>
      </c>
      <c r="AI180" s="38"/>
      <c r="AJ180" s="13" t="str">
        <f t="shared" si="216"/>
        <v>/rsm:CrossIndustryInvoice/rsm:SupplyChainTradeTransaction/ram:IncludedSupplyChainTradeLineItem/ram:SpecifiedLineTradeDelivery/ram:ShipToTradeParty/ram:DefinedTradeContact/ram:FaxUniversalCommunication</v>
      </c>
      <c r="AK180" s="13" t="str">
        <f t="shared" si="217"/>
        <v>/ram:CompleteNumber</v>
      </c>
      <c r="AL180" s="14">
        <f>COUNTIFS(R$4:R180,AJ180)</f>
        <v>1</v>
      </c>
      <c r="AM180" s="59"/>
      <c r="AN180" s="161" t="str">
        <f t="shared" si="223"/>
        <v>SCT_LINE_TD</v>
      </c>
      <c r="AO180" s="61" t="str">
        <f t="shared" si="218"/>
        <v>BT-X-56</v>
      </c>
      <c r="AP180" s="282" t="str">
        <f t="shared" si="224"/>
        <v/>
      </c>
      <c r="AQ180" s="62">
        <f t="shared" si="247"/>
        <v>7</v>
      </c>
      <c r="AR180" s="62" t="str">
        <f t="shared" si="219"/>
        <v>1..1</v>
      </c>
      <c r="AS180" s="64" t="s">
        <v>18236</v>
      </c>
      <c r="AT180" s="64"/>
      <c r="AU180" s="65"/>
      <c r="AV180" s="65"/>
      <c r="AW180" s="65"/>
      <c r="AX180" s="64"/>
      <c r="AY180" s="66" t="str">
        <f t="shared" si="283"/>
        <v>1..1</v>
      </c>
      <c r="AZ180" s="66" t="str">
        <f t="shared" si="284"/>
        <v>1..1</v>
      </c>
      <c r="BA180" s="6" t="str">
        <f t="shared" si="277"/>
        <v>/rsm:CrossIndustryInvoice
/rsm:SupplyChainTradeTransaction
/ram:IncludedSupplyChainTradeLineItem
/ram:SpecifiedLineTradeDelivery
/ram:ShipToTradeParty
/ram:DefinedTradeContact
/ram:FaxUniversalCommunication
/ram:CompleteNumber</v>
      </c>
      <c r="BB180" s="67" t="str">
        <f t="shared" si="278"/>
        <v>/rsm:CrossIndustryInvoice/rsm:SupplyChainTradeTransaction/ram:IncludedSupplyChainTradeLineItem/ram:SpecifiedLineTradeDelivery/ram:ShipToTradeParty/ram:DefinedTradeContact/ram:FaxUniversalCommunication/ram:CompleteNumber</v>
      </c>
      <c r="BC180" s="66" t="str">
        <f t="shared" si="225"/>
        <v>T</v>
      </c>
      <c r="BD180" s="68" t="str">
        <f t="shared" si="226"/>
        <v>E</v>
      </c>
      <c r="BE180" s="62" t="str">
        <f t="shared" si="227"/>
        <v>0..1</v>
      </c>
      <c r="BF180" s="66" t="str">
        <f t="shared" si="228"/>
        <v/>
      </c>
      <c r="BG180" s="249" t="str">
        <f t="shared" si="229"/>
        <v/>
      </c>
      <c r="BH180" s="7"/>
      <c r="BI180" s="634" t="str">
        <f t="shared" si="230"/>
        <v>-</v>
      </c>
      <c r="BJ180" s="70" t="str">
        <f t="shared" si="231"/>
        <v>-</v>
      </c>
      <c r="BK180" s="70" t="str">
        <f t="shared" si="232"/>
        <v>-</v>
      </c>
      <c r="BL180" s="70" t="str">
        <f t="shared" si="233"/>
        <v>-</v>
      </c>
      <c r="BM180" s="70" t="str">
        <f t="shared" si="234"/>
        <v>-</v>
      </c>
      <c r="BN180" s="70" t="str">
        <f t="shared" si="235"/>
        <v>-</v>
      </c>
      <c r="BO180" s="635" t="str">
        <f t="shared" si="236"/>
        <v>X</v>
      </c>
      <c r="BP180" s="7"/>
      <c r="BQ180" s="70" t="str">
        <f t="shared" si="237"/>
        <v>EXTENDED</v>
      </c>
      <c r="BR180" s="70" t="str">
        <f t="shared" si="238"/>
        <v>EXTENDED</v>
      </c>
      <c r="BS180" s="15"/>
      <c r="BT180" s="57" t="s">
        <v>18642</v>
      </c>
    </row>
    <row r="181" spans="1:72" s="152" customFormat="1" ht="120" x14ac:dyDescent="0.2">
      <c r="A181" s="45" t="str">
        <f t="shared" si="220"/>
        <v>NO</v>
      </c>
      <c r="B181" s="45"/>
      <c r="C181" s="45"/>
      <c r="D181" s="161" t="s">
        <v>846</v>
      </c>
      <c r="E181" s="61" t="s">
        <v>5236</v>
      </c>
      <c r="F181" s="282"/>
      <c r="G181" s="62">
        <f t="shared" si="241"/>
        <v>6</v>
      </c>
      <c r="H181" s="62" t="s">
        <v>42</v>
      </c>
      <c r="I181" s="64" t="s">
        <v>17146</v>
      </c>
      <c r="J181" s="64" t="s">
        <v>1725</v>
      </c>
      <c r="K181" s="65"/>
      <c r="L181" s="65"/>
      <c r="M181" s="65"/>
      <c r="N181" s="64" t="s">
        <v>70</v>
      </c>
      <c r="O181" s="66" t="s">
        <v>42</v>
      </c>
      <c r="P181" s="66" t="str">
        <f t="shared" si="275"/>
        <v>0..1</v>
      </c>
      <c r="Q181" s="6" t="s">
        <v>960</v>
      </c>
      <c r="R181" s="67" t="s">
        <v>961</v>
      </c>
      <c r="S181" s="66"/>
      <c r="T181" s="68" t="str">
        <f t="shared" si="221"/>
        <v/>
      </c>
      <c r="U181" s="62" t="s">
        <v>42</v>
      </c>
      <c r="V181" s="66"/>
      <c r="W181" s="249"/>
      <c r="X181" s="38"/>
      <c r="Y181" s="634" t="str">
        <f t="shared" si="214"/>
        <v>-</v>
      </c>
      <c r="Z181" s="70" t="str">
        <f t="shared" ref="Z181:AE181" si="296">IF(Y181="X","X",IF($AH181=Z$4,"X","-"))</f>
        <v>-</v>
      </c>
      <c r="AA181" s="70" t="str">
        <f t="shared" si="296"/>
        <v>-</v>
      </c>
      <c r="AB181" s="70" t="str">
        <f t="shared" si="296"/>
        <v>-</v>
      </c>
      <c r="AC181" s="70" t="str">
        <f t="shared" si="296"/>
        <v>-</v>
      </c>
      <c r="AD181" s="70" t="str">
        <f t="shared" si="296"/>
        <v>-</v>
      </c>
      <c r="AE181" s="635" t="str">
        <f t="shared" si="296"/>
        <v>X</v>
      </c>
      <c r="AF181" s="38"/>
      <c r="AG181" s="70" t="s">
        <v>47</v>
      </c>
      <c r="AH181" s="70" t="s">
        <v>47</v>
      </c>
      <c r="AI181" s="38"/>
      <c r="AJ181" s="13" t="str">
        <f t="shared" si="216"/>
        <v>/rsm:CrossIndustryInvoice/rsm:SupplyChainTradeTransaction/ram:IncludedSupplyChainTradeLineItem/ram:SpecifiedLineTradeDelivery/ram:ShipToTradeParty/ram:DefinedTradeContact</v>
      </c>
      <c r="AK181" s="13" t="str">
        <f t="shared" si="217"/>
        <v>/ram:EmailURIUniversalCommunication</v>
      </c>
      <c r="AL181" s="14">
        <f>COUNTIFS(R$4:R181,AJ181)</f>
        <v>1</v>
      </c>
      <c r="AM181" s="59"/>
      <c r="AN181" s="161" t="str">
        <f t="shared" si="223"/>
        <v>SCT_LINE_TD</v>
      </c>
      <c r="AO181" s="61" t="str">
        <f t="shared" si="218"/>
        <v>BT-X-57-00</v>
      </c>
      <c r="AP181" s="282" t="str">
        <f t="shared" si="224"/>
        <v/>
      </c>
      <c r="AQ181" s="62">
        <f t="shared" si="247"/>
        <v>6</v>
      </c>
      <c r="AR181" s="62" t="str">
        <f t="shared" si="219"/>
        <v>0..1</v>
      </c>
      <c r="AS181" s="64" t="s">
        <v>965</v>
      </c>
      <c r="AT181" s="64" t="s">
        <v>1729</v>
      </c>
      <c r="AU181" s="65"/>
      <c r="AV181" s="65"/>
      <c r="AW181" s="65"/>
      <c r="AX181" s="64"/>
      <c r="AY181" s="66" t="str">
        <f t="shared" si="283"/>
        <v>0..1</v>
      </c>
      <c r="AZ181" s="66" t="str">
        <f t="shared" si="284"/>
        <v>0..1</v>
      </c>
      <c r="BA181" s="6" t="str">
        <f t="shared" si="277"/>
        <v>/rsm:CrossIndustryInvoice
/rsm:SupplyChainTradeTransaction
/ram:IncludedSupplyChainTradeLineItem
/ram:SpecifiedLineTradeDelivery
/ram:ShipToTradeParty
/ram:DefinedTradeContact
/ram:EmailURIUniversalCommunication</v>
      </c>
      <c r="BB181" s="67" t="str">
        <f t="shared" si="278"/>
        <v>/rsm:CrossIndustryInvoice/rsm:SupplyChainTradeTransaction/ram:IncludedSupplyChainTradeLineItem/ram:SpecifiedLineTradeDelivery/ram:ShipToTradeParty/ram:DefinedTradeContact/ram:EmailURIUniversalCommunication</v>
      </c>
      <c r="BC181" s="66" t="str">
        <f t="shared" si="225"/>
        <v/>
      </c>
      <c r="BD181" s="68" t="str">
        <f t="shared" si="226"/>
        <v/>
      </c>
      <c r="BE181" s="62" t="str">
        <f t="shared" si="227"/>
        <v>0..1</v>
      </c>
      <c r="BF181" s="66" t="str">
        <f t="shared" si="228"/>
        <v/>
      </c>
      <c r="BG181" s="249" t="str">
        <f t="shared" si="229"/>
        <v/>
      </c>
      <c r="BH181" s="7"/>
      <c r="BI181" s="634" t="str">
        <f t="shared" si="230"/>
        <v>-</v>
      </c>
      <c r="BJ181" s="70" t="str">
        <f t="shared" si="231"/>
        <v>-</v>
      </c>
      <c r="BK181" s="70" t="str">
        <f t="shared" si="232"/>
        <v>-</v>
      </c>
      <c r="BL181" s="70" t="str">
        <f t="shared" si="233"/>
        <v>-</v>
      </c>
      <c r="BM181" s="70" t="str">
        <f t="shared" si="234"/>
        <v>-</v>
      </c>
      <c r="BN181" s="70" t="str">
        <f t="shared" si="235"/>
        <v>-</v>
      </c>
      <c r="BO181" s="635" t="str">
        <f t="shared" si="236"/>
        <v>X</v>
      </c>
      <c r="BP181" s="7"/>
      <c r="BQ181" s="70" t="str">
        <f t="shared" si="237"/>
        <v>EXTENDED</v>
      </c>
      <c r="BR181" s="70" t="str">
        <f t="shared" si="238"/>
        <v>EXTENDED</v>
      </c>
      <c r="BS181" s="15"/>
      <c r="BT181" s="57" t="s">
        <v>18642</v>
      </c>
    </row>
    <row r="182" spans="1:72" s="11" customFormat="1" ht="135" x14ac:dyDescent="0.2">
      <c r="A182" s="45" t="str">
        <f t="shared" si="220"/>
        <v>YES</v>
      </c>
      <c r="B182" s="45"/>
      <c r="C182" s="45"/>
      <c r="D182" s="161" t="s">
        <v>846</v>
      </c>
      <c r="E182" s="61" t="s">
        <v>5237</v>
      </c>
      <c r="F182" s="282"/>
      <c r="G182" s="62">
        <f t="shared" si="241"/>
        <v>7</v>
      </c>
      <c r="H182" s="62" t="s">
        <v>32</v>
      </c>
      <c r="I182" s="64" t="s">
        <v>17147</v>
      </c>
      <c r="J182" s="64" t="s">
        <v>1725</v>
      </c>
      <c r="K182" s="65"/>
      <c r="L182" s="65"/>
      <c r="M182" s="65"/>
      <c r="N182" s="64" t="s">
        <v>70</v>
      </c>
      <c r="O182" s="66" t="s">
        <v>32</v>
      </c>
      <c r="P182" s="66" t="str">
        <f t="shared" si="275"/>
        <v>1..1</v>
      </c>
      <c r="Q182" s="6" t="s">
        <v>963</v>
      </c>
      <c r="R182" s="67" t="s">
        <v>964</v>
      </c>
      <c r="S182" s="66" t="s">
        <v>73</v>
      </c>
      <c r="T182" s="68" t="str">
        <f t="shared" si="221"/>
        <v>E</v>
      </c>
      <c r="U182" s="62" t="s">
        <v>42</v>
      </c>
      <c r="V182" s="66"/>
      <c r="W182" s="249"/>
      <c r="X182" s="38"/>
      <c r="Y182" s="634" t="str">
        <f t="shared" si="214"/>
        <v>-</v>
      </c>
      <c r="Z182" s="70" t="str">
        <f t="shared" ref="Z182:AE182" si="297">IF(Y182="X","X",IF($AH182=Z$4,"X","-"))</f>
        <v>-</v>
      </c>
      <c r="AA182" s="70" t="str">
        <f t="shared" si="297"/>
        <v>-</v>
      </c>
      <c r="AB182" s="70" t="str">
        <f t="shared" si="297"/>
        <v>-</v>
      </c>
      <c r="AC182" s="70" t="str">
        <f t="shared" si="297"/>
        <v>-</v>
      </c>
      <c r="AD182" s="70" t="str">
        <f t="shared" si="297"/>
        <v>-</v>
      </c>
      <c r="AE182" s="635" t="str">
        <f t="shared" si="297"/>
        <v>X</v>
      </c>
      <c r="AF182" s="38"/>
      <c r="AG182" s="70" t="s">
        <v>47</v>
      </c>
      <c r="AH182" s="70" t="s">
        <v>47</v>
      </c>
      <c r="AI182" s="38"/>
      <c r="AJ182" s="13" t="str">
        <f t="shared" si="216"/>
        <v>/rsm:CrossIndustryInvoice/rsm:SupplyChainTradeTransaction/ram:IncludedSupplyChainTradeLineItem/ram:SpecifiedLineTradeDelivery/ram:ShipToTradeParty/ram:DefinedTradeContact/ram:EmailURIUniversalCommunication</v>
      </c>
      <c r="AK182" s="13" t="str">
        <f t="shared" si="217"/>
        <v>/ram:URIID</v>
      </c>
      <c r="AL182" s="14">
        <f>COUNTIFS(R$4:R182,AJ182)</f>
        <v>1</v>
      </c>
      <c r="AM182" s="59"/>
      <c r="AN182" s="161" t="str">
        <f t="shared" si="223"/>
        <v>SCT_LINE_TD</v>
      </c>
      <c r="AO182" s="61" t="str">
        <f t="shared" si="218"/>
        <v>BT-X-57</v>
      </c>
      <c r="AP182" s="282" t="str">
        <f t="shared" si="224"/>
        <v/>
      </c>
      <c r="AQ182" s="62">
        <f t="shared" si="247"/>
        <v>7</v>
      </c>
      <c r="AR182" s="62" t="str">
        <f t="shared" si="219"/>
        <v>1..1</v>
      </c>
      <c r="AS182" s="64" t="s">
        <v>18237</v>
      </c>
      <c r="AT182" s="64" t="s">
        <v>1729</v>
      </c>
      <c r="AU182" s="65"/>
      <c r="AV182" s="65"/>
      <c r="AW182" s="65"/>
      <c r="AX182" s="64"/>
      <c r="AY182" s="66" t="str">
        <f t="shared" si="283"/>
        <v>1..1</v>
      </c>
      <c r="AZ182" s="66" t="str">
        <f t="shared" si="284"/>
        <v>1..1</v>
      </c>
      <c r="BA182" s="6" t="str">
        <f t="shared" si="277"/>
        <v>/rsm:CrossIndustryInvoice
/rsm:SupplyChainTradeTransaction
/ram:IncludedSupplyChainTradeLineItem
/ram:SpecifiedLineTradeDelivery
/ram:ShipToTradeParty
/ram:DefinedTradeContact
/ram:EmailURIUniversalCommunication
/ram:URIID</v>
      </c>
      <c r="BB182" s="67" t="str">
        <f t="shared" si="278"/>
        <v>/rsm:CrossIndustryInvoice/rsm:SupplyChainTradeTransaction/ram:IncludedSupplyChainTradeLineItem/ram:SpecifiedLineTradeDelivery/ram:ShipToTradeParty/ram:DefinedTradeContact/ram:EmailURIUniversalCommunication/ram:URIID</v>
      </c>
      <c r="BC182" s="66" t="str">
        <f t="shared" si="225"/>
        <v>T</v>
      </c>
      <c r="BD182" s="68" t="str">
        <f t="shared" si="226"/>
        <v>E</v>
      </c>
      <c r="BE182" s="62" t="str">
        <f t="shared" si="227"/>
        <v>0..1</v>
      </c>
      <c r="BF182" s="66" t="str">
        <f t="shared" si="228"/>
        <v/>
      </c>
      <c r="BG182" s="249" t="str">
        <f t="shared" si="229"/>
        <v/>
      </c>
      <c r="BH182" s="7"/>
      <c r="BI182" s="634" t="str">
        <f t="shared" si="230"/>
        <v>-</v>
      </c>
      <c r="BJ182" s="70" t="str">
        <f t="shared" si="231"/>
        <v>-</v>
      </c>
      <c r="BK182" s="70" t="str">
        <f t="shared" si="232"/>
        <v>-</v>
      </c>
      <c r="BL182" s="70" t="str">
        <f t="shared" si="233"/>
        <v>-</v>
      </c>
      <c r="BM182" s="70" t="str">
        <f t="shared" si="234"/>
        <v>-</v>
      </c>
      <c r="BN182" s="70" t="str">
        <f t="shared" si="235"/>
        <v>-</v>
      </c>
      <c r="BO182" s="635" t="str">
        <f t="shared" si="236"/>
        <v>X</v>
      </c>
      <c r="BP182" s="7"/>
      <c r="BQ182" s="70" t="str">
        <f t="shared" si="237"/>
        <v>EXTENDED</v>
      </c>
      <c r="BR182" s="70" t="str">
        <f t="shared" si="238"/>
        <v>EXTENDED</v>
      </c>
      <c r="BS182" s="15"/>
      <c r="BT182" s="57" t="s">
        <v>18642</v>
      </c>
    </row>
    <row r="183" spans="1:72" s="11" customFormat="1" ht="105" x14ac:dyDescent="0.2">
      <c r="A183" s="45" t="str">
        <f t="shared" si="220"/>
        <v>NO</v>
      </c>
      <c r="B183" s="45"/>
      <c r="C183" s="45"/>
      <c r="D183" s="161" t="s">
        <v>846</v>
      </c>
      <c r="E183" s="162" t="s">
        <v>5238</v>
      </c>
      <c r="F183" s="298" t="s">
        <v>4918</v>
      </c>
      <c r="G183" s="163">
        <f t="shared" si="241"/>
        <v>5</v>
      </c>
      <c r="H183" s="163" t="s">
        <v>42</v>
      </c>
      <c r="I183" s="164" t="s">
        <v>966</v>
      </c>
      <c r="J183" s="164"/>
      <c r="K183" s="165"/>
      <c r="L183" s="165"/>
      <c r="M183" s="165"/>
      <c r="N183" s="164"/>
      <c r="O183" s="166" t="s">
        <v>42</v>
      </c>
      <c r="P183" s="166" t="str">
        <f t="shared" si="275"/>
        <v>0..1</v>
      </c>
      <c r="Q183" s="167" t="s">
        <v>967</v>
      </c>
      <c r="R183" s="168" t="s">
        <v>968</v>
      </c>
      <c r="S183" s="166"/>
      <c r="T183" s="169" t="str">
        <f t="shared" si="221"/>
        <v>EG</v>
      </c>
      <c r="U183" s="163" t="s">
        <v>42</v>
      </c>
      <c r="V183" s="166"/>
      <c r="W183" s="676"/>
      <c r="X183" s="38"/>
      <c r="Y183" s="650" t="str">
        <f t="shared" si="214"/>
        <v>-</v>
      </c>
      <c r="Z183" s="171" t="str">
        <f t="shared" ref="Z183:AE183" si="298">IF(Y183="X","X",IF($AH183=Z$4,"X","-"))</f>
        <v>-</v>
      </c>
      <c r="AA183" s="171" t="str">
        <f t="shared" si="298"/>
        <v>-</v>
      </c>
      <c r="AB183" s="171" t="str">
        <f t="shared" si="298"/>
        <v>-</v>
      </c>
      <c r="AC183" s="171" t="str">
        <f t="shared" si="298"/>
        <v>X</v>
      </c>
      <c r="AD183" s="171" t="str">
        <f t="shared" si="298"/>
        <v>X</v>
      </c>
      <c r="AE183" s="651" t="str">
        <f t="shared" si="298"/>
        <v>X</v>
      </c>
      <c r="AF183" s="38"/>
      <c r="AG183" s="171" t="s">
        <v>47</v>
      </c>
      <c r="AH183" s="171" t="s">
        <v>5901</v>
      </c>
      <c r="AI183" s="38"/>
      <c r="AJ183" s="13" t="str">
        <f t="shared" si="216"/>
        <v>/rsm:CrossIndustryInvoice/rsm:SupplyChainTradeTransaction/ram:IncludedSupplyChainTradeLineItem/ram:SpecifiedLineTradeDelivery/ram:ShipToTradeParty</v>
      </c>
      <c r="AK183" s="13" t="str">
        <f t="shared" si="217"/>
        <v>/ram:PostalTradeAddress</v>
      </c>
      <c r="AL183" s="14">
        <f>COUNTIFS(R$4:R183,AJ183)</f>
        <v>1</v>
      </c>
      <c r="AM183" s="59"/>
      <c r="AN183" s="161" t="str">
        <f t="shared" si="223"/>
        <v>SCT_LINE_TD</v>
      </c>
      <c r="AO183" s="162" t="str">
        <f t="shared" si="218"/>
        <v>BG-X-9</v>
      </c>
      <c r="AP183" s="298" t="str">
        <f t="shared" si="224"/>
        <v>EXT-FR-FE-150</v>
      </c>
      <c r="AQ183" s="163">
        <f t="shared" si="247"/>
        <v>5</v>
      </c>
      <c r="AR183" s="163" t="str">
        <f t="shared" si="219"/>
        <v>0..1</v>
      </c>
      <c r="AS183" s="164" t="s">
        <v>969</v>
      </c>
      <c r="AT183" s="164"/>
      <c r="AU183" s="165"/>
      <c r="AV183" s="165"/>
      <c r="AW183" s="165"/>
      <c r="AX183" s="164"/>
      <c r="AY183" s="166" t="str">
        <f t="shared" si="283"/>
        <v>0..1</v>
      </c>
      <c r="AZ183" s="166" t="str">
        <f t="shared" si="284"/>
        <v>0..1</v>
      </c>
      <c r="BA183" s="167" t="str">
        <f t="shared" si="277"/>
        <v>/rsm:CrossIndustryInvoice
/rsm:SupplyChainTradeTransaction
/ram:IncludedSupplyChainTradeLineItem
/ram:SpecifiedLineTradeDelivery
/ram:ShipToTradeParty
/ram:PostalTradeAddress</v>
      </c>
      <c r="BB183" s="168" t="str">
        <f t="shared" si="278"/>
        <v>/rsm:CrossIndustryInvoice/rsm:SupplyChainTradeTransaction/ram:IncludedSupplyChainTradeLineItem/ram:SpecifiedLineTradeDelivery/ram:ShipToTradeParty/ram:PostalTradeAddress</v>
      </c>
      <c r="BC183" s="166" t="str">
        <f t="shared" si="225"/>
        <v/>
      </c>
      <c r="BD183" s="169" t="str">
        <f t="shared" si="226"/>
        <v>EG</v>
      </c>
      <c r="BE183" s="163" t="str">
        <f t="shared" si="227"/>
        <v>0..1</v>
      </c>
      <c r="BF183" s="166" t="str">
        <f t="shared" si="228"/>
        <v/>
      </c>
      <c r="BG183" s="676" t="str">
        <f t="shared" si="229"/>
        <v/>
      </c>
      <c r="BH183" s="7"/>
      <c r="BI183" s="650" t="str">
        <f t="shared" si="230"/>
        <v>-</v>
      </c>
      <c r="BJ183" s="171" t="str">
        <f t="shared" si="231"/>
        <v>-</v>
      </c>
      <c r="BK183" s="171" t="str">
        <f t="shared" si="232"/>
        <v>-</v>
      </c>
      <c r="BL183" s="171" t="str">
        <f t="shared" si="233"/>
        <v>-</v>
      </c>
      <c r="BM183" s="171" t="str">
        <f t="shared" si="234"/>
        <v>X</v>
      </c>
      <c r="BN183" s="171" t="str">
        <f t="shared" si="235"/>
        <v>X</v>
      </c>
      <c r="BO183" s="651" t="str">
        <f t="shared" si="236"/>
        <v>X</v>
      </c>
      <c r="BP183" s="7"/>
      <c r="BQ183" s="171" t="str">
        <f t="shared" si="237"/>
        <v>EXTENDED</v>
      </c>
      <c r="BR183" s="171" t="str">
        <f t="shared" si="238"/>
        <v>EXTENDED-CTC-FR</v>
      </c>
      <c r="BS183" s="15"/>
      <c r="BT183" s="57" t="s">
        <v>18642</v>
      </c>
    </row>
    <row r="184" spans="1:72" s="11" customFormat="1" ht="120" x14ac:dyDescent="0.2">
      <c r="A184" s="45" t="str">
        <f t="shared" si="220"/>
        <v>YES</v>
      </c>
      <c r="B184" s="45"/>
      <c r="C184" s="45"/>
      <c r="D184" s="161" t="s">
        <v>846</v>
      </c>
      <c r="E184" s="61" t="s">
        <v>5239</v>
      </c>
      <c r="F184" s="282" t="s">
        <v>4919</v>
      </c>
      <c r="G184" s="62">
        <f t="shared" si="241"/>
        <v>6</v>
      </c>
      <c r="H184" s="62" t="s">
        <v>42</v>
      </c>
      <c r="I184" s="64" t="s">
        <v>17148</v>
      </c>
      <c r="J184" s="64" t="s">
        <v>1635</v>
      </c>
      <c r="K184" s="65" t="s">
        <v>1636</v>
      </c>
      <c r="L184" s="65"/>
      <c r="M184" s="65"/>
      <c r="N184" s="64" t="s">
        <v>70</v>
      </c>
      <c r="O184" s="66" t="s">
        <v>42</v>
      </c>
      <c r="P184" s="66" t="str">
        <f t="shared" si="275"/>
        <v>0..1</v>
      </c>
      <c r="Q184" s="6" t="s">
        <v>971</v>
      </c>
      <c r="R184" s="67" t="s">
        <v>972</v>
      </c>
      <c r="S184" s="66" t="s">
        <v>73</v>
      </c>
      <c r="T184" s="68" t="str">
        <f t="shared" si="221"/>
        <v>E</v>
      </c>
      <c r="U184" s="62" t="s">
        <v>42</v>
      </c>
      <c r="V184" s="66"/>
      <c r="W184" s="249"/>
      <c r="X184" s="38"/>
      <c r="Y184" s="634" t="str">
        <f t="shared" si="214"/>
        <v>-</v>
      </c>
      <c r="Z184" s="70" t="str">
        <f t="shared" ref="Z184:AE184" si="299">IF(Y184="X","X",IF($AH184=Z$4,"X","-"))</f>
        <v>-</v>
      </c>
      <c r="AA184" s="70" t="str">
        <f t="shared" si="299"/>
        <v>-</v>
      </c>
      <c r="AB184" s="70" t="str">
        <f t="shared" si="299"/>
        <v>-</v>
      </c>
      <c r="AC184" s="70" t="str">
        <f t="shared" si="299"/>
        <v>X</v>
      </c>
      <c r="AD184" s="70" t="str">
        <f t="shared" si="299"/>
        <v>X</v>
      </c>
      <c r="AE184" s="635" t="str">
        <f t="shared" si="299"/>
        <v>X</v>
      </c>
      <c r="AF184" s="38"/>
      <c r="AG184" s="70" t="s">
        <v>47</v>
      </c>
      <c r="AH184" s="70" t="s">
        <v>5901</v>
      </c>
      <c r="AI184" s="38"/>
      <c r="AJ184" s="13" t="str">
        <f t="shared" si="216"/>
        <v>/rsm:CrossIndustryInvoice/rsm:SupplyChainTradeTransaction/ram:IncludedSupplyChainTradeLineItem/ram:SpecifiedLineTradeDelivery/ram:ShipToTradeParty/ram:PostalTradeAddress</v>
      </c>
      <c r="AK184" s="13" t="str">
        <f t="shared" si="217"/>
        <v>/ram:PostcodeCode</v>
      </c>
      <c r="AL184" s="14">
        <f>COUNTIFS(R$4:R184,AJ184)</f>
        <v>1</v>
      </c>
      <c r="AM184" s="59"/>
      <c r="AN184" s="161" t="str">
        <f t="shared" si="223"/>
        <v>SCT_LINE_TD</v>
      </c>
      <c r="AO184" s="61" t="str">
        <f t="shared" si="218"/>
        <v>BT-X-58</v>
      </c>
      <c r="AP184" s="282" t="str">
        <f t="shared" si="224"/>
        <v>EXT-FR-FE-155</v>
      </c>
      <c r="AQ184" s="62">
        <f t="shared" si="247"/>
        <v>6</v>
      </c>
      <c r="AR184" s="62" t="str">
        <f t="shared" si="219"/>
        <v>0..1</v>
      </c>
      <c r="AS184" s="64" t="s">
        <v>973</v>
      </c>
      <c r="AT184" s="64" t="s">
        <v>1747</v>
      </c>
      <c r="AU184" s="65" t="s">
        <v>1748</v>
      </c>
      <c r="AV184" s="65"/>
      <c r="AW184" s="65"/>
      <c r="AX184" s="64"/>
      <c r="AY184" s="66" t="str">
        <f t="shared" si="283"/>
        <v>0..1</v>
      </c>
      <c r="AZ184" s="66" t="str">
        <f t="shared" si="284"/>
        <v>0..1</v>
      </c>
      <c r="BA184" s="6" t="str">
        <f t="shared" si="277"/>
        <v>/rsm:CrossIndustryInvoice
/rsm:SupplyChainTradeTransaction
/ram:IncludedSupplyChainTradeLineItem
/ram:SpecifiedLineTradeDelivery
/ram:ShipToTradeParty
/ram:PostalTradeAddress
/ram:PostcodeCode</v>
      </c>
      <c r="BB184" s="67" t="str">
        <f t="shared" si="278"/>
        <v>/rsm:CrossIndustryInvoice/rsm:SupplyChainTradeTransaction/ram:IncludedSupplyChainTradeLineItem/ram:SpecifiedLineTradeDelivery/ram:ShipToTradeParty/ram:PostalTradeAddress/ram:PostcodeCode</v>
      </c>
      <c r="BC184" s="66" t="str">
        <f t="shared" si="225"/>
        <v>T</v>
      </c>
      <c r="BD184" s="68" t="str">
        <f t="shared" si="226"/>
        <v>E</v>
      </c>
      <c r="BE184" s="62" t="str">
        <f t="shared" si="227"/>
        <v>0..1</v>
      </c>
      <c r="BF184" s="66" t="str">
        <f t="shared" si="228"/>
        <v/>
      </c>
      <c r="BG184" s="249" t="str">
        <f t="shared" si="229"/>
        <v/>
      </c>
      <c r="BH184" s="7"/>
      <c r="BI184" s="634" t="str">
        <f t="shared" si="230"/>
        <v>-</v>
      </c>
      <c r="BJ184" s="70" t="str">
        <f t="shared" si="231"/>
        <v>-</v>
      </c>
      <c r="BK184" s="70" t="str">
        <f t="shared" si="232"/>
        <v>-</v>
      </c>
      <c r="BL184" s="70" t="str">
        <f t="shared" si="233"/>
        <v>-</v>
      </c>
      <c r="BM184" s="70" t="str">
        <f t="shared" si="234"/>
        <v>X</v>
      </c>
      <c r="BN184" s="70" t="str">
        <f t="shared" si="235"/>
        <v>X</v>
      </c>
      <c r="BO184" s="635" t="str">
        <f t="shared" si="236"/>
        <v>X</v>
      </c>
      <c r="BP184" s="7"/>
      <c r="BQ184" s="70" t="str">
        <f t="shared" si="237"/>
        <v>EXTENDED</v>
      </c>
      <c r="BR184" s="70" t="str">
        <f t="shared" si="238"/>
        <v>EXTENDED-CTC-FR</v>
      </c>
      <c r="BS184" s="15"/>
      <c r="BT184" s="57" t="s">
        <v>18642</v>
      </c>
    </row>
    <row r="185" spans="1:72" s="11" customFormat="1" ht="120" x14ac:dyDescent="0.2">
      <c r="A185" s="45" t="str">
        <f t="shared" si="220"/>
        <v>YES</v>
      </c>
      <c r="B185" s="45"/>
      <c r="C185" s="45"/>
      <c r="D185" s="161" t="s">
        <v>846</v>
      </c>
      <c r="E185" s="61" t="s">
        <v>5240</v>
      </c>
      <c r="F185" s="282" t="s">
        <v>4920</v>
      </c>
      <c r="G185" s="62">
        <f t="shared" si="241"/>
        <v>6</v>
      </c>
      <c r="H185" s="62" t="s">
        <v>42</v>
      </c>
      <c r="I185" s="64" t="s">
        <v>17149</v>
      </c>
      <c r="J185" s="64" t="s">
        <v>1641</v>
      </c>
      <c r="K185" s="65" t="s">
        <v>1642</v>
      </c>
      <c r="L185" s="65"/>
      <c r="M185" s="65"/>
      <c r="N185" s="64" t="s">
        <v>70</v>
      </c>
      <c r="O185" s="66" t="s">
        <v>42</v>
      </c>
      <c r="P185" s="66" t="str">
        <f t="shared" si="275"/>
        <v>0..1</v>
      </c>
      <c r="Q185" s="6" t="s">
        <v>975</v>
      </c>
      <c r="R185" s="67" t="s">
        <v>976</v>
      </c>
      <c r="S185" s="66" t="s">
        <v>73</v>
      </c>
      <c r="T185" s="68" t="str">
        <f t="shared" si="221"/>
        <v>E</v>
      </c>
      <c r="U185" s="62" t="s">
        <v>42</v>
      </c>
      <c r="V185" s="66"/>
      <c r="W185" s="249"/>
      <c r="X185" s="38"/>
      <c r="Y185" s="634" t="str">
        <f t="shared" si="214"/>
        <v>-</v>
      </c>
      <c r="Z185" s="70" t="str">
        <f t="shared" ref="Z185:AE185" si="300">IF(Y185="X","X",IF($AH185=Z$4,"X","-"))</f>
        <v>-</v>
      </c>
      <c r="AA185" s="70" t="str">
        <f t="shared" si="300"/>
        <v>-</v>
      </c>
      <c r="AB185" s="70" t="str">
        <f t="shared" si="300"/>
        <v>-</v>
      </c>
      <c r="AC185" s="70" t="str">
        <f t="shared" si="300"/>
        <v>X</v>
      </c>
      <c r="AD185" s="70" t="str">
        <f t="shared" si="300"/>
        <v>X</v>
      </c>
      <c r="AE185" s="635" t="str">
        <f t="shared" si="300"/>
        <v>X</v>
      </c>
      <c r="AF185" s="38"/>
      <c r="AG185" s="70" t="s">
        <v>47</v>
      </c>
      <c r="AH185" s="70" t="s">
        <v>5901</v>
      </c>
      <c r="AI185" s="38"/>
      <c r="AJ185" s="13" t="str">
        <f t="shared" si="216"/>
        <v>/rsm:CrossIndustryInvoice/rsm:SupplyChainTradeTransaction/ram:IncludedSupplyChainTradeLineItem/ram:SpecifiedLineTradeDelivery/ram:ShipToTradeParty/ram:PostalTradeAddress</v>
      </c>
      <c r="AK185" s="13" t="str">
        <f t="shared" si="217"/>
        <v>/ram:LineOne</v>
      </c>
      <c r="AL185" s="14">
        <f>COUNTIFS(R$4:R185,AJ185)</f>
        <v>1</v>
      </c>
      <c r="AM185" s="59"/>
      <c r="AN185" s="161" t="str">
        <f t="shared" si="223"/>
        <v>SCT_LINE_TD</v>
      </c>
      <c r="AO185" s="61" t="str">
        <f t="shared" si="218"/>
        <v>BT-X-59</v>
      </c>
      <c r="AP185" s="282" t="str">
        <f t="shared" si="224"/>
        <v>EXT-FR-FE-151</v>
      </c>
      <c r="AQ185" s="62">
        <f t="shared" si="247"/>
        <v>6</v>
      </c>
      <c r="AR185" s="62" t="str">
        <f t="shared" si="219"/>
        <v>0..1</v>
      </c>
      <c r="AS185" s="64" t="s">
        <v>977</v>
      </c>
      <c r="AT185" s="64" t="s">
        <v>1754</v>
      </c>
      <c r="AU185" s="65" t="s">
        <v>1755</v>
      </c>
      <c r="AV185" s="65"/>
      <c r="AW185" s="65"/>
      <c r="AX185" s="64"/>
      <c r="AY185" s="66" t="str">
        <f t="shared" si="283"/>
        <v>0..1</v>
      </c>
      <c r="AZ185" s="66" t="str">
        <f t="shared" si="284"/>
        <v>0..1</v>
      </c>
      <c r="BA185" s="6" t="str">
        <f t="shared" si="277"/>
        <v>/rsm:CrossIndustryInvoice
/rsm:SupplyChainTradeTransaction
/ram:IncludedSupplyChainTradeLineItem
/ram:SpecifiedLineTradeDelivery
/ram:ShipToTradeParty
/ram:PostalTradeAddress
/ram:LineOne</v>
      </c>
      <c r="BB185" s="67" t="str">
        <f t="shared" si="278"/>
        <v>/rsm:CrossIndustryInvoice/rsm:SupplyChainTradeTransaction/ram:IncludedSupplyChainTradeLineItem/ram:SpecifiedLineTradeDelivery/ram:ShipToTradeParty/ram:PostalTradeAddress/ram:LineOne</v>
      </c>
      <c r="BC185" s="66" t="str">
        <f t="shared" si="225"/>
        <v>T</v>
      </c>
      <c r="BD185" s="68" t="str">
        <f t="shared" si="226"/>
        <v>E</v>
      </c>
      <c r="BE185" s="62" t="str">
        <f t="shared" si="227"/>
        <v>0..1</v>
      </c>
      <c r="BF185" s="66" t="str">
        <f t="shared" si="228"/>
        <v/>
      </c>
      <c r="BG185" s="249" t="str">
        <f t="shared" si="229"/>
        <v/>
      </c>
      <c r="BH185" s="7"/>
      <c r="BI185" s="634" t="str">
        <f t="shared" si="230"/>
        <v>-</v>
      </c>
      <c r="BJ185" s="70" t="str">
        <f t="shared" si="231"/>
        <v>-</v>
      </c>
      <c r="BK185" s="70" t="str">
        <f t="shared" si="232"/>
        <v>-</v>
      </c>
      <c r="BL185" s="70" t="str">
        <f t="shared" si="233"/>
        <v>-</v>
      </c>
      <c r="BM185" s="70" t="str">
        <f t="shared" si="234"/>
        <v>X</v>
      </c>
      <c r="BN185" s="70" t="str">
        <f t="shared" si="235"/>
        <v>X</v>
      </c>
      <c r="BO185" s="635" t="str">
        <f t="shared" si="236"/>
        <v>X</v>
      </c>
      <c r="BP185" s="7"/>
      <c r="BQ185" s="70" t="str">
        <f t="shared" si="237"/>
        <v>EXTENDED</v>
      </c>
      <c r="BR185" s="70" t="str">
        <f t="shared" si="238"/>
        <v>EXTENDED-CTC-FR</v>
      </c>
      <c r="BS185" s="15"/>
      <c r="BT185" s="57" t="s">
        <v>18642</v>
      </c>
    </row>
    <row r="186" spans="1:72" s="11" customFormat="1" ht="120" x14ac:dyDescent="0.2">
      <c r="A186" s="45" t="str">
        <f t="shared" si="220"/>
        <v>YES</v>
      </c>
      <c r="B186" s="45"/>
      <c r="C186" s="45"/>
      <c r="D186" s="161" t="s">
        <v>846</v>
      </c>
      <c r="E186" s="61" t="s">
        <v>5241</v>
      </c>
      <c r="F186" s="282" t="s">
        <v>4921</v>
      </c>
      <c r="G186" s="62">
        <f t="shared" si="241"/>
        <v>6</v>
      </c>
      <c r="H186" s="62" t="s">
        <v>42</v>
      </c>
      <c r="I186" s="64" t="s">
        <v>17150</v>
      </c>
      <c r="J186" s="64" t="s">
        <v>1647</v>
      </c>
      <c r="K186" s="65"/>
      <c r="L186" s="65"/>
      <c r="M186" s="65"/>
      <c r="N186" s="64" t="s">
        <v>70</v>
      </c>
      <c r="O186" s="66" t="s">
        <v>42</v>
      </c>
      <c r="P186" s="66" t="str">
        <f t="shared" si="275"/>
        <v>0..1</v>
      </c>
      <c r="Q186" s="6" t="s">
        <v>979</v>
      </c>
      <c r="R186" s="67" t="s">
        <v>980</v>
      </c>
      <c r="S186" s="66" t="s">
        <v>73</v>
      </c>
      <c r="T186" s="68" t="str">
        <f t="shared" si="221"/>
        <v>E</v>
      </c>
      <c r="U186" s="62" t="s">
        <v>42</v>
      </c>
      <c r="V186" s="66"/>
      <c r="W186" s="249"/>
      <c r="X186" s="38"/>
      <c r="Y186" s="634" t="str">
        <f t="shared" si="214"/>
        <v>-</v>
      </c>
      <c r="Z186" s="70" t="str">
        <f t="shared" ref="Z186:AE186" si="301">IF(Y186="X","X",IF($AH186=Z$4,"X","-"))</f>
        <v>-</v>
      </c>
      <c r="AA186" s="70" t="str">
        <f t="shared" si="301"/>
        <v>-</v>
      </c>
      <c r="AB186" s="70" t="str">
        <f t="shared" si="301"/>
        <v>-</v>
      </c>
      <c r="AC186" s="70" t="str">
        <f t="shared" si="301"/>
        <v>X</v>
      </c>
      <c r="AD186" s="70" t="str">
        <f t="shared" si="301"/>
        <v>X</v>
      </c>
      <c r="AE186" s="635" t="str">
        <f t="shared" si="301"/>
        <v>X</v>
      </c>
      <c r="AF186" s="38"/>
      <c r="AG186" s="70" t="s">
        <v>47</v>
      </c>
      <c r="AH186" s="70" t="s">
        <v>5901</v>
      </c>
      <c r="AI186" s="38"/>
      <c r="AJ186" s="13" t="str">
        <f t="shared" si="216"/>
        <v>/rsm:CrossIndustryInvoice/rsm:SupplyChainTradeTransaction/ram:IncludedSupplyChainTradeLineItem/ram:SpecifiedLineTradeDelivery/ram:ShipToTradeParty/ram:PostalTradeAddress</v>
      </c>
      <c r="AK186" s="13" t="str">
        <f t="shared" si="217"/>
        <v>/ram:LineTwo</v>
      </c>
      <c r="AL186" s="14">
        <f>COUNTIFS(R$4:R186,AJ186)</f>
        <v>1</v>
      </c>
      <c r="AM186" s="59"/>
      <c r="AN186" s="161" t="str">
        <f t="shared" si="223"/>
        <v>SCT_LINE_TD</v>
      </c>
      <c r="AO186" s="61" t="str">
        <f t="shared" si="218"/>
        <v>BT-X-60</v>
      </c>
      <c r="AP186" s="282" t="str">
        <f t="shared" si="224"/>
        <v>EXT-FR-FE-152</v>
      </c>
      <c r="AQ186" s="62">
        <f t="shared" si="247"/>
        <v>6</v>
      </c>
      <c r="AR186" s="62" t="str">
        <f t="shared" si="219"/>
        <v>0..1</v>
      </c>
      <c r="AS186" s="64" t="s">
        <v>981</v>
      </c>
      <c r="AT186" s="64" t="s">
        <v>1761</v>
      </c>
      <c r="AU186" s="65"/>
      <c r="AV186" s="65"/>
      <c r="AW186" s="65"/>
      <c r="AX186" s="64"/>
      <c r="AY186" s="66" t="str">
        <f t="shared" si="283"/>
        <v>0..1</v>
      </c>
      <c r="AZ186" s="66" t="str">
        <f t="shared" si="284"/>
        <v>0..1</v>
      </c>
      <c r="BA186" s="6" t="str">
        <f t="shared" si="277"/>
        <v>/rsm:CrossIndustryInvoice
/rsm:SupplyChainTradeTransaction
/ram:IncludedSupplyChainTradeLineItem
/ram:SpecifiedLineTradeDelivery
/ram:ShipToTradeParty
/ram:PostalTradeAddress
/ram:LineTwo</v>
      </c>
      <c r="BB186" s="67" t="str">
        <f t="shared" si="278"/>
        <v>/rsm:CrossIndustryInvoice/rsm:SupplyChainTradeTransaction/ram:IncludedSupplyChainTradeLineItem/ram:SpecifiedLineTradeDelivery/ram:ShipToTradeParty/ram:PostalTradeAddress/ram:LineTwo</v>
      </c>
      <c r="BC186" s="66" t="str">
        <f t="shared" si="225"/>
        <v>T</v>
      </c>
      <c r="BD186" s="68" t="str">
        <f t="shared" si="226"/>
        <v>E</v>
      </c>
      <c r="BE186" s="62" t="str">
        <f t="shared" si="227"/>
        <v>0..1</v>
      </c>
      <c r="BF186" s="66" t="str">
        <f t="shared" si="228"/>
        <v/>
      </c>
      <c r="BG186" s="249" t="str">
        <f t="shared" si="229"/>
        <v/>
      </c>
      <c r="BH186" s="7"/>
      <c r="BI186" s="634" t="str">
        <f t="shared" si="230"/>
        <v>-</v>
      </c>
      <c r="BJ186" s="70" t="str">
        <f t="shared" si="231"/>
        <v>-</v>
      </c>
      <c r="BK186" s="70" t="str">
        <f t="shared" si="232"/>
        <v>-</v>
      </c>
      <c r="BL186" s="70" t="str">
        <f t="shared" si="233"/>
        <v>-</v>
      </c>
      <c r="BM186" s="70" t="str">
        <f t="shared" si="234"/>
        <v>X</v>
      </c>
      <c r="BN186" s="70" t="str">
        <f t="shared" si="235"/>
        <v>X</v>
      </c>
      <c r="BO186" s="635" t="str">
        <f t="shared" si="236"/>
        <v>X</v>
      </c>
      <c r="BP186" s="7"/>
      <c r="BQ186" s="70" t="str">
        <f t="shared" si="237"/>
        <v>EXTENDED</v>
      </c>
      <c r="BR186" s="70" t="str">
        <f t="shared" si="238"/>
        <v>EXTENDED-CTC-FR</v>
      </c>
      <c r="BS186" s="15"/>
      <c r="BT186" s="57" t="s">
        <v>18642</v>
      </c>
    </row>
    <row r="187" spans="1:72" s="11" customFormat="1" ht="120" x14ac:dyDescent="0.2">
      <c r="A187" s="45" t="str">
        <f t="shared" si="220"/>
        <v>YES</v>
      </c>
      <c r="B187" s="45"/>
      <c r="C187" s="45"/>
      <c r="D187" s="161" t="s">
        <v>846</v>
      </c>
      <c r="E187" s="61" t="s">
        <v>5242</v>
      </c>
      <c r="F187" s="282" t="s">
        <v>4922</v>
      </c>
      <c r="G187" s="62">
        <f t="shared" si="241"/>
        <v>6</v>
      </c>
      <c r="H187" s="62" t="s">
        <v>42</v>
      </c>
      <c r="I187" s="64" t="s">
        <v>17151</v>
      </c>
      <c r="J187" s="64" t="s">
        <v>1647</v>
      </c>
      <c r="K187" s="65"/>
      <c r="L187" s="65"/>
      <c r="M187" s="65"/>
      <c r="N187" s="64" t="s">
        <v>70</v>
      </c>
      <c r="O187" s="66" t="s">
        <v>42</v>
      </c>
      <c r="P187" s="66" t="str">
        <f t="shared" si="275"/>
        <v>0..1</v>
      </c>
      <c r="Q187" s="6" t="s">
        <v>983</v>
      </c>
      <c r="R187" s="67" t="s">
        <v>984</v>
      </c>
      <c r="S187" s="66" t="s">
        <v>73</v>
      </c>
      <c r="T187" s="68" t="str">
        <f t="shared" si="221"/>
        <v>E</v>
      </c>
      <c r="U187" s="62" t="s">
        <v>42</v>
      </c>
      <c r="V187" s="66"/>
      <c r="W187" s="249"/>
      <c r="X187" s="38"/>
      <c r="Y187" s="634" t="str">
        <f t="shared" si="214"/>
        <v>-</v>
      </c>
      <c r="Z187" s="70" t="str">
        <f t="shared" ref="Z187:AE187" si="302">IF(Y187="X","X",IF($AH187=Z$4,"X","-"))</f>
        <v>-</v>
      </c>
      <c r="AA187" s="70" t="str">
        <f t="shared" si="302"/>
        <v>-</v>
      </c>
      <c r="AB187" s="70" t="str">
        <f t="shared" si="302"/>
        <v>-</v>
      </c>
      <c r="AC187" s="70" t="str">
        <f t="shared" si="302"/>
        <v>X</v>
      </c>
      <c r="AD187" s="70" t="str">
        <f t="shared" si="302"/>
        <v>X</v>
      </c>
      <c r="AE187" s="635" t="str">
        <f t="shared" si="302"/>
        <v>X</v>
      </c>
      <c r="AF187" s="38"/>
      <c r="AG187" s="70" t="s">
        <v>47</v>
      </c>
      <c r="AH187" s="70" t="s">
        <v>5901</v>
      </c>
      <c r="AI187" s="38"/>
      <c r="AJ187" s="13" t="str">
        <f t="shared" si="216"/>
        <v>/rsm:CrossIndustryInvoice/rsm:SupplyChainTradeTransaction/ram:IncludedSupplyChainTradeLineItem/ram:SpecifiedLineTradeDelivery/ram:ShipToTradeParty/ram:PostalTradeAddress</v>
      </c>
      <c r="AK187" s="13" t="str">
        <f t="shared" si="217"/>
        <v>/ram:LineThree</v>
      </c>
      <c r="AL187" s="14">
        <f>COUNTIFS(R$4:R187,AJ187)</f>
        <v>1</v>
      </c>
      <c r="AM187" s="59"/>
      <c r="AN187" s="161" t="str">
        <f t="shared" si="223"/>
        <v>SCT_LINE_TD</v>
      </c>
      <c r="AO187" s="61" t="str">
        <f t="shared" si="218"/>
        <v>BT-X-61</v>
      </c>
      <c r="AP187" s="282" t="str">
        <f t="shared" si="224"/>
        <v>EXT-FR-FE-153</v>
      </c>
      <c r="AQ187" s="62">
        <f t="shared" si="247"/>
        <v>6</v>
      </c>
      <c r="AR187" s="62" t="str">
        <f t="shared" si="219"/>
        <v>0..1</v>
      </c>
      <c r="AS187" s="64" t="s">
        <v>985</v>
      </c>
      <c r="AT187" s="64" t="s">
        <v>1761</v>
      </c>
      <c r="AU187" s="65"/>
      <c r="AV187" s="65"/>
      <c r="AW187" s="65"/>
      <c r="AX187" s="64"/>
      <c r="AY187" s="66" t="str">
        <f t="shared" si="283"/>
        <v>0..1</v>
      </c>
      <c r="AZ187" s="66" t="str">
        <f t="shared" si="284"/>
        <v>0..1</v>
      </c>
      <c r="BA187" s="6" t="str">
        <f t="shared" si="277"/>
        <v>/rsm:CrossIndustryInvoice
/rsm:SupplyChainTradeTransaction
/ram:IncludedSupplyChainTradeLineItem
/ram:SpecifiedLineTradeDelivery
/ram:ShipToTradeParty
/ram:PostalTradeAddress
/ram:LineThree</v>
      </c>
      <c r="BB187" s="67" t="str">
        <f t="shared" si="278"/>
        <v>/rsm:CrossIndustryInvoice/rsm:SupplyChainTradeTransaction/ram:IncludedSupplyChainTradeLineItem/ram:SpecifiedLineTradeDelivery/ram:ShipToTradeParty/ram:PostalTradeAddress/ram:LineThree</v>
      </c>
      <c r="BC187" s="66" t="str">
        <f t="shared" si="225"/>
        <v>T</v>
      </c>
      <c r="BD187" s="68" t="str">
        <f t="shared" si="226"/>
        <v>E</v>
      </c>
      <c r="BE187" s="62" t="str">
        <f t="shared" si="227"/>
        <v>0..1</v>
      </c>
      <c r="BF187" s="66" t="str">
        <f t="shared" si="228"/>
        <v/>
      </c>
      <c r="BG187" s="249" t="str">
        <f t="shared" si="229"/>
        <v/>
      </c>
      <c r="BH187" s="7"/>
      <c r="BI187" s="634" t="str">
        <f t="shared" si="230"/>
        <v>-</v>
      </c>
      <c r="BJ187" s="70" t="str">
        <f t="shared" si="231"/>
        <v>-</v>
      </c>
      <c r="BK187" s="70" t="str">
        <f t="shared" si="232"/>
        <v>-</v>
      </c>
      <c r="BL187" s="70" t="str">
        <f t="shared" si="233"/>
        <v>-</v>
      </c>
      <c r="BM187" s="70" t="str">
        <f t="shared" si="234"/>
        <v>X</v>
      </c>
      <c r="BN187" s="70" t="str">
        <f t="shared" si="235"/>
        <v>X</v>
      </c>
      <c r="BO187" s="635" t="str">
        <f t="shared" si="236"/>
        <v>X</v>
      </c>
      <c r="BP187" s="7"/>
      <c r="BQ187" s="70" t="str">
        <f t="shared" si="237"/>
        <v>EXTENDED</v>
      </c>
      <c r="BR187" s="70" t="str">
        <f t="shared" si="238"/>
        <v>EXTENDED-CTC-FR</v>
      </c>
      <c r="BS187" s="15"/>
      <c r="BT187" s="57" t="s">
        <v>18642</v>
      </c>
    </row>
    <row r="188" spans="1:72" s="11" customFormat="1" ht="120" x14ac:dyDescent="0.2">
      <c r="A188" s="45" t="str">
        <f t="shared" si="220"/>
        <v>YES</v>
      </c>
      <c r="B188" s="45"/>
      <c r="C188" s="45"/>
      <c r="D188" s="161" t="s">
        <v>846</v>
      </c>
      <c r="E188" s="61" t="s">
        <v>5243</v>
      </c>
      <c r="F188" s="282" t="s">
        <v>4923</v>
      </c>
      <c r="G188" s="62">
        <f t="shared" si="241"/>
        <v>6</v>
      </c>
      <c r="H188" s="62" t="s">
        <v>42</v>
      </c>
      <c r="I188" s="64" t="s">
        <v>17152</v>
      </c>
      <c r="J188" s="64" t="s">
        <v>17144</v>
      </c>
      <c r="K188" s="65"/>
      <c r="L188" s="65"/>
      <c r="M188" s="65"/>
      <c r="N188" s="64" t="s">
        <v>70</v>
      </c>
      <c r="O188" s="66" t="s">
        <v>42</v>
      </c>
      <c r="P188" s="66" t="str">
        <f t="shared" si="275"/>
        <v>0..1</v>
      </c>
      <c r="Q188" s="6" t="s">
        <v>987</v>
      </c>
      <c r="R188" s="67" t="s">
        <v>988</v>
      </c>
      <c r="S188" s="66" t="s">
        <v>73</v>
      </c>
      <c r="T188" s="68" t="str">
        <f t="shared" si="221"/>
        <v>E</v>
      </c>
      <c r="U188" s="62" t="s">
        <v>42</v>
      </c>
      <c r="V188" s="66"/>
      <c r="W188" s="249"/>
      <c r="X188" s="38"/>
      <c r="Y188" s="634" t="str">
        <f t="shared" si="214"/>
        <v>-</v>
      </c>
      <c r="Z188" s="70" t="str">
        <f t="shared" ref="Z188:AE188" si="303">IF(Y188="X","X",IF($AH188=Z$4,"X","-"))</f>
        <v>-</v>
      </c>
      <c r="AA188" s="70" t="str">
        <f t="shared" si="303"/>
        <v>-</v>
      </c>
      <c r="AB188" s="70" t="str">
        <f t="shared" si="303"/>
        <v>-</v>
      </c>
      <c r="AC188" s="70" t="str">
        <f t="shared" si="303"/>
        <v>X</v>
      </c>
      <c r="AD188" s="70" t="str">
        <f t="shared" si="303"/>
        <v>X</v>
      </c>
      <c r="AE188" s="635" t="str">
        <f t="shared" si="303"/>
        <v>X</v>
      </c>
      <c r="AF188" s="38"/>
      <c r="AG188" s="70" t="s">
        <v>47</v>
      </c>
      <c r="AH188" s="70" t="s">
        <v>5901</v>
      </c>
      <c r="AI188" s="38"/>
      <c r="AJ188" s="13" t="str">
        <f t="shared" si="216"/>
        <v>/rsm:CrossIndustryInvoice/rsm:SupplyChainTradeTransaction/ram:IncludedSupplyChainTradeLineItem/ram:SpecifiedLineTradeDelivery/ram:ShipToTradeParty/ram:PostalTradeAddress</v>
      </c>
      <c r="AK188" s="13" t="str">
        <f t="shared" si="217"/>
        <v>/ram:CityName</v>
      </c>
      <c r="AL188" s="14">
        <f>COUNTIFS(R$4:R188,AJ188)</f>
        <v>1</v>
      </c>
      <c r="AM188" s="59"/>
      <c r="AN188" s="161" t="str">
        <f t="shared" si="223"/>
        <v>SCT_LINE_TD</v>
      </c>
      <c r="AO188" s="61" t="str">
        <f t="shared" si="218"/>
        <v>BT-X-62</v>
      </c>
      <c r="AP188" s="282" t="str">
        <f t="shared" si="224"/>
        <v>EXT-FR-FE-154</v>
      </c>
      <c r="AQ188" s="62">
        <f t="shared" si="247"/>
        <v>6</v>
      </c>
      <c r="AR188" s="62" t="str">
        <f t="shared" si="219"/>
        <v>0..1</v>
      </c>
      <c r="AS188" s="64" t="s">
        <v>989</v>
      </c>
      <c r="AT188" s="64" t="s">
        <v>18238</v>
      </c>
      <c r="AU188" s="65"/>
      <c r="AV188" s="65"/>
      <c r="AW188" s="65"/>
      <c r="AX188" s="64"/>
      <c r="AY188" s="66" t="str">
        <f t="shared" si="283"/>
        <v>0..1</v>
      </c>
      <c r="AZ188" s="66" t="str">
        <f t="shared" si="284"/>
        <v>0..1</v>
      </c>
      <c r="BA188" s="6" t="str">
        <f t="shared" si="277"/>
        <v>/rsm:CrossIndustryInvoice
/rsm:SupplyChainTradeTransaction
/ram:IncludedSupplyChainTradeLineItem
/ram:SpecifiedLineTradeDelivery
/ram:ShipToTradeParty
/ram:PostalTradeAddress
/ram:CityName</v>
      </c>
      <c r="BB188" s="67" t="str">
        <f t="shared" si="278"/>
        <v>/rsm:CrossIndustryInvoice/rsm:SupplyChainTradeTransaction/ram:IncludedSupplyChainTradeLineItem/ram:SpecifiedLineTradeDelivery/ram:ShipToTradeParty/ram:PostalTradeAddress/ram:CityName</v>
      </c>
      <c r="BC188" s="66" t="str">
        <f t="shared" si="225"/>
        <v>T</v>
      </c>
      <c r="BD188" s="68" t="str">
        <f t="shared" si="226"/>
        <v>E</v>
      </c>
      <c r="BE188" s="62" t="str">
        <f t="shared" si="227"/>
        <v>0..1</v>
      </c>
      <c r="BF188" s="66" t="str">
        <f t="shared" si="228"/>
        <v/>
      </c>
      <c r="BG188" s="249" t="str">
        <f t="shared" si="229"/>
        <v/>
      </c>
      <c r="BH188" s="7"/>
      <c r="BI188" s="634" t="str">
        <f t="shared" si="230"/>
        <v>-</v>
      </c>
      <c r="BJ188" s="70" t="str">
        <f t="shared" si="231"/>
        <v>-</v>
      </c>
      <c r="BK188" s="70" t="str">
        <f t="shared" si="232"/>
        <v>-</v>
      </c>
      <c r="BL188" s="70" t="str">
        <f t="shared" si="233"/>
        <v>-</v>
      </c>
      <c r="BM188" s="70" t="str">
        <f t="shared" si="234"/>
        <v>X</v>
      </c>
      <c r="BN188" s="70" t="str">
        <f t="shared" si="235"/>
        <v>X</v>
      </c>
      <c r="BO188" s="635" t="str">
        <f t="shared" si="236"/>
        <v>X</v>
      </c>
      <c r="BP188" s="7"/>
      <c r="BQ188" s="70" t="str">
        <f t="shared" si="237"/>
        <v>EXTENDED</v>
      </c>
      <c r="BR188" s="70" t="str">
        <f t="shared" si="238"/>
        <v>EXTENDED-CTC-FR</v>
      </c>
      <c r="BS188" s="15"/>
      <c r="BT188" s="57" t="s">
        <v>18642</v>
      </c>
    </row>
    <row r="189" spans="1:72" s="11" customFormat="1" ht="120" x14ac:dyDescent="0.2">
      <c r="A189" s="45" t="str">
        <f t="shared" si="220"/>
        <v>YES</v>
      </c>
      <c r="B189" s="45"/>
      <c r="C189" s="45"/>
      <c r="D189" s="161" t="s">
        <v>846</v>
      </c>
      <c r="E189" s="61" t="s">
        <v>5244</v>
      </c>
      <c r="F189" s="282" t="s">
        <v>4924</v>
      </c>
      <c r="G189" s="62">
        <f t="shared" si="241"/>
        <v>6</v>
      </c>
      <c r="H189" s="62" t="s">
        <v>32</v>
      </c>
      <c r="I189" s="64" t="s">
        <v>17153</v>
      </c>
      <c r="J189" s="64" t="s">
        <v>1661</v>
      </c>
      <c r="K189" s="65" t="s">
        <v>17101</v>
      </c>
      <c r="L189" s="65"/>
      <c r="M189" s="65"/>
      <c r="N189" s="64" t="s">
        <v>128</v>
      </c>
      <c r="O189" s="66" t="s">
        <v>32</v>
      </c>
      <c r="P189" s="66" t="str">
        <f t="shared" si="275"/>
        <v>1..1</v>
      </c>
      <c r="Q189" s="6" t="s">
        <v>991</v>
      </c>
      <c r="R189" s="67" t="s">
        <v>992</v>
      </c>
      <c r="S189" s="66" t="s">
        <v>131</v>
      </c>
      <c r="T189" s="68" t="str">
        <f t="shared" si="221"/>
        <v>E</v>
      </c>
      <c r="U189" s="62" t="s">
        <v>42</v>
      </c>
      <c r="V189" s="66"/>
      <c r="W189" s="249"/>
      <c r="X189" s="38"/>
      <c r="Y189" s="634" t="str">
        <f t="shared" si="214"/>
        <v>-</v>
      </c>
      <c r="Z189" s="70" t="str">
        <f t="shared" ref="Z189:AE189" si="304">IF(Y189="X","X",IF($AH189=Z$4,"X","-"))</f>
        <v>-</v>
      </c>
      <c r="AA189" s="70" t="str">
        <f t="shared" si="304"/>
        <v>-</v>
      </c>
      <c r="AB189" s="70" t="str">
        <f t="shared" si="304"/>
        <v>-</v>
      </c>
      <c r="AC189" s="70" t="str">
        <f t="shared" si="304"/>
        <v>X</v>
      </c>
      <c r="AD189" s="70" t="str">
        <f t="shared" si="304"/>
        <v>X</v>
      </c>
      <c r="AE189" s="635" t="str">
        <f t="shared" si="304"/>
        <v>X</v>
      </c>
      <c r="AF189" s="38"/>
      <c r="AG189" s="70" t="s">
        <v>47</v>
      </c>
      <c r="AH189" s="70" t="s">
        <v>5901</v>
      </c>
      <c r="AI189" s="38"/>
      <c r="AJ189" s="13" t="str">
        <f t="shared" si="216"/>
        <v>/rsm:CrossIndustryInvoice/rsm:SupplyChainTradeTransaction/ram:IncludedSupplyChainTradeLineItem/ram:SpecifiedLineTradeDelivery/ram:ShipToTradeParty/ram:PostalTradeAddress</v>
      </c>
      <c r="AK189" s="13" t="str">
        <f t="shared" si="217"/>
        <v>/ram:CountryID</v>
      </c>
      <c r="AL189" s="14">
        <f>COUNTIFS(R$4:R189,AJ189)</f>
        <v>1</v>
      </c>
      <c r="AM189" s="59"/>
      <c r="AN189" s="161" t="str">
        <f t="shared" si="223"/>
        <v>SCT_LINE_TD</v>
      </c>
      <c r="AO189" s="61" t="str">
        <f t="shared" si="218"/>
        <v>BT-X-63</v>
      </c>
      <c r="AP189" s="282" t="str">
        <f t="shared" si="224"/>
        <v>EXT-FR-FE-157</v>
      </c>
      <c r="AQ189" s="62">
        <f t="shared" si="247"/>
        <v>6</v>
      </c>
      <c r="AR189" s="62" t="str">
        <f t="shared" si="219"/>
        <v>1..1</v>
      </c>
      <c r="AS189" s="64" t="s">
        <v>993</v>
      </c>
      <c r="AT189" s="64" t="s">
        <v>1777</v>
      </c>
      <c r="AU189" s="65" t="s">
        <v>485</v>
      </c>
      <c r="AV189" s="65"/>
      <c r="AW189" s="65"/>
      <c r="AX189" s="64" t="s">
        <v>128</v>
      </c>
      <c r="AY189" s="66" t="str">
        <f t="shared" si="283"/>
        <v>1..1</v>
      </c>
      <c r="AZ189" s="66" t="str">
        <f t="shared" si="284"/>
        <v>1..1</v>
      </c>
      <c r="BA189" s="6" t="str">
        <f t="shared" si="277"/>
        <v>/rsm:CrossIndustryInvoice
/rsm:SupplyChainTradeTransaction
/ram:IncludedSupplyChainTradeLineItem
/ram:SpecifiedLineTradeDelivery
/ram:ShipToTradeParty
/ram:PostalTradeAddress
/ram:CountryID</v>
      </c>
      <c r="BB189" s="67" t="str">
        <f t="shared" si="278"/>
        <v>/rsm:CrossIndustryInvoice/rsm:SupplyChainTradeTransaction/ram:IncludedSupplyChainTradeLineItem/ram:SpecifiedLineTradeDelivery/ram:ShipToTradeParty/ram:PostalTradeAddress/ram:CountryID</v>
      </c>
      <c r="BC189" s="66" t="str">
        <f t="shared" si="225"/>
        <v>C</v>
      </c>
      <c r="BD189" s="68" t="str">
        <f t="shared" si="226"/>
        <v>E</v>
      </c>
      <c r="BE189" s="62" t="str">
        <f t="shared" si="227"/>
        <v>0..1</v>
      </c>
      <c r="BF189" s="66" t="str">
        <f t="shared" si="228"/>
        <v/>
      </c>
      <c r="BG189" s="249" t="str">
        <f t="shared" si="229"/>
        <v/>
      </c>
      <c r="BH189" s="7"/>
      <c r="BI189" s="634" t="str">
        <f t="shared" si="230"/>
        <v>-</v>
      </c>
      <c r="BJ189" s="70" t="str">
        <f t="shared" si="231"/>
        <v>-</v>
      </c>
      <c r="BK189" s="70" t="str">
        <f t="shared" si="232"/>
        <v>-</v>
      </c>
      <c r="BL189" s="70" t="str">
        <f t="shared" si="233"/>
        <v>-</v>
      </c>
      <c r="BM189" s="70" t="str">
        <f t="shared" si="234"/>
        <v>X</v>
      </c>
      <c r="BN189" s="70" t="str">
        <f t="shared" si="235"/>
        <v>X</v>
      </c>
      <c r="BO189" s="635" t="str">
        <f t="shared" si="236"/>
        <v>X</v>
      </c>
      <c r="BP189" s="7"/>
      <c r="BQ189" s="70" t="str">
        <f t="shared" si="237"/>
        <v>EXTENDED</v>
      </c>
      <c r="BR189" s="70" t="str">
        <f t="shared" si="238"/>
        <v>EXTENDED-CTC-FR</v>
      </c>
      <c r="BS189" s="15"/>
      <c r="BT189" s="57" t="s">
        <v>18642</v>
      </c>
    </row>
    <row r="190" spans="1:72" s="11" customFormat="1" ht="120" x14ac:dyDescent="0.2">
      <c r="A190" s="45" t="str">
        <f t="shared" si="220"/>
        <v>YES</v>
      </c>
      <c r="B190" s="45"/>
      <c r="C190" s="45"/>
      <c r="D190" s="161" t="s">
        <v>846</v>
      </c>
      <c r="E190" s="61" t="s">
        <v>5245</v>
      </c>
      <c r="F190" s="282" t="s">
        <v>4925</v>
      </c>
      <c r="G190" s="62">
        <f t="shared" si="241"/>
        <v>6</v>
      </c>
      <c r="H190" s="62" t="s">
        <v>42</v>
      </c>
      <c r="I190" s="64" t="s">
        <v>17154</v>
      </c>
      <c r="J190" s="64" t="s">
        <v>1667</v>
      </c>
      <c r="K190" s="65" t="s">
        <v>1668</v>
      </c>
      <c r="L190" s="65"/>
      <c r="M190" s="65"/>
      <c r="N190" s="64" t="s">
        <v>70</v>
      </c>
      <c r="O190" s="66" t="s">
        <v>42</v>
      </c>
      <c r="P190" s="66" t="str">
        <f t="shared" si="275"/>
        <v>0..1</v>
      </c>
      <c r="Q190" s="6" t="s">
        <v>995</v>
      </c>
      <c r="R190" s="67" t="s">
        <v>996</v>
      </c>
      <c r="S190" s="66" t="s">
        <v>73</v>
      </c>
      <c r="T190" s="68" t="str">
        <f t="shared" si="221"/>
        <v>E</v>
      </c>
      <c r="U190" s="62" t="s">
        <v>62</v>
      </c>
      <c r="V190" s="66"/>
      <c r="W190" s="249"/>
      <c r="X190" s="38"/>
      <c r="Y190" s="634" t="str">
        <f t="shared" si="214"/>
        <v>-</v>
      </c>
      <c r="Z190" s="70" t="str">
        <f t="shared" ref="Z190:AE190" si="305">IF(Y190="X","X",IF($AH190=Z$4,"X","-"))</f>
        <v>-</v>
      </c>
      <c r="AA190" s="70" t="str">
        <f t="shared" si="305"/>
        <v>-</v>
      </c>
      <c r="AB190" s="70" t="str">
        <f t="shared" si="305"/>
        <v>-</v>
      </c>
      <c r="AC190" s="70" t="str">
        <f t="shared" si="305"/>
        <v>X</v>
      </c>
      <c r="AD190" s="70" t="str">
        <f t="shared" si="305"/>
        <v>X</v>
      </c>
      <c r="AE190" s="635" t="str">
        <f t="shared" si="305"/>
        <v>X</v>
      </c>
      <c r="AF190" s="38"/>
      <c r="AG190" s="70" t="s">
        <v>47</v>
      </c>
      <c r="AH190" s="70" t="s">
        <v>5901</v>
      </c>
      <c r="AI190" s="38"/>
      <c r="AJ190" s="13" t="str">
        <f t="shared" si="216"/>
        <v>/rsm:CrossIndustryInvoice/rsm:SupplyChainTradeTransaction/ram:IncludedSupplyChainTradeLineItem/ram:SpecifiedLineTradeDelivery/ram:ShipToTradeParty/ram:PostalTradeAddress</v>
      </c>
      <c r="AK190" s="13" t="str">
        <f t="shared" si="217"/>
        <v>/ram:CountrySubDivisionName</v>
      </c>
      <c r="AL190" s="14">
        <f>COUNTIFS(R$4:R190,AJ190)</f>
        <v>1</v>
      </c>
      <c r="AM190" s="59"/>
      <c r="AN190" s="161" t="str">
        <f t="shared" si="223"/>
        <v>SCT_LINE_TD</v>
      </c>
      <c r="AO190" s="61" t="str">
        <f t="shared" si="218"/>
        <v>BT-X-64</v>
      </c>
      <c r="AP190" s="282" t="str">
        <f t="shared" si="224"/>
        <v>EXT-FR-FE-156</v>
      </c>
      <c r="AQ190" s="62">
        <f t="shared" si="247"/>
        <v>6</v>
      </c>
      <c r="AR190" s="62" t="str">
        <f t="shared" si="219"/>
        <v>0..1</v>
      </c>
      <c r="AS190" s="64" t="s">
        <v>997</v>
      </c>
      <c r="AT190" s="64" t="s">
        <v>1671</v>
      </c>
      <c r="AU190" s="65" t="s">
        <v>1672</v>
      </c>
      <c r="AV190" s="65"/>
      <c r="AW190" s="65"/>
      <c r="AX190" s="64"/>
      <c r="AY190" s="66" t="str">
        <f t="shared" si="283"/>
        <v>0..1</v>
      </c>
      <c r="AZ190" s="66" t="str">
        <f t="shared" si="284"/>
        <v>0..1</v>
      </c>
      <c r="BA190" s="6" t="str">
        <f t="shared" si="277"/>
        <v>/rsm:CrossIndustryInvoice
/rsm:SupplyChainTradeTransaction
/ram:IncludedSupplyChainTradeLineItem
/ram:SpecifiedLineTradeDelivery
/ram:ShipToTradeParty
/ram:PostalTradeAddress
/ram:CountrySubDivisionName</v>
      </c>
      <c r="BB190" s="67" t="str">
        <f t="shared" si="278"/>
        <v>/rsm:CrossIndustryInvoice/rsm:SupplyChainTradeTransaction/ram:IncludedSupplyChainTradeLineItem/ram:SpecifiedLineTradeDelivery/ram:ShipToTradeParty/ram:PostalTradeAddress/ram:CountrySubDivisionName</v>
      </c>
      <c r="BC190" s="66" t="str">
        <f t="shared" si="225"/>
        <v>T</v>
      </c>
      <c r="BD190" s="68" t="str">
        <f t="shared" si="226"/>
        <v>E</v>
      </c>
      <c r="BE190" s="62" t="str">
        <f t="shared" si="227"/>
        <v>0..n</v>
      </c>
      <c r="BF190" s="66" t="str">
        <f t="shared" si="228"/>
        <v/>
      </c>
      <c r="BG190" s="249" t="str">
        <f t="shared" si="229"/>
        <v/>
      </c>
      <c r="BH190" s="7"/>
      <c r="BI190" s="634" t="str">
        <f t="shared" si="230"/>
        <v>-</v>
      </c>
      <c r="BJ190" s="70" t="str">
        <f t="shared" si="231"/>
        <v>-</v>
      </c>
      <c r="BK190" s="70" t="str">
        <f t="shared" si="232"/>
        <v>-</v>
      </c>
      <c r="BL190" s="70" t="str">
        <f t="shared" si="233"/>
        <v>-</v>
      </c>
      <c r="BM190" s="70" t="str">
        <f t="shared" si="234"/>
        <v>X</v>
      </c>
      <c r="BN190" s="70" t="str">
        <f t="shared" si="235"/>
        <v>X</v>
      </c>
      <c r="BO190" s="635" t="str">
        <f t="shared" si="236"/>
        <v>X</v>
      </c>
      <c r="BP190" s="7"/>
      <c r="BQ190" s="70" t="str">
        <f t="shared" si="237"/>
        <v>EXTENDED</v>
      </c>
      <c r="BR190" s="70" t="str">
        <f t="shared" si="238"/>
        <v>EXTENDED-CTC-FR</v>
      </c>
      <c r="BS190" s="15"/>
      <c r="BT190" s="57" t="s">
        <v>18642</v>
      </c>
    </row>
    <row r="191" spans="1:72" s="11" customFormat="1" ht="105" x14ac:dyDescent="0.2">
      <c r="A191" s="45" t="str">
        <f t="shared" si="220"/>
        <v>NO</v>
      </c>
      <c r="B191" s="45"/>
      <c r="C191" s="45"/>
      <c r="D191" s="161" t="s">
        <v>846</v>
      </c>
      <c r="E191" s="162" t="s">
        <v>5246</v>
      </c>
      <c r="F191" s="298"/>
      <c r="G191" s="163">
        <f t="shared" si="241"/>
        <v>5</v>
      </c>
      <c r="H191" s="163" t="s">
        <v>42</v>
      </c>
      <c r="I191" s="164" t="s">
        <v>998</v>
      </c>
      <c r="J191" s="164"/>
      <c r="K191" s="165"/>
      <c r="L191" s="165"/>
      <c r="M191" s="165"/>
      <c r="N191" s="164"/>
      <c r="O191" s="166" t="s">
        <v>42</v>
      </c>
      <c r="P191" s="166" t="str">
        <f t="shared" si="275"/>
        <v>0..1</v>
      </c>
      <c r="Q191" s="167" t="s">
        <v>999</v>
      </c>
      <c r="R191" s="168" t="s">
        <v>1000</v>
      </c>
      <c r="S191" s="166"/>
      <c r="T191" s="169" t="str">
        <f t="shared" si="221"/>
        <v/>
      </c>
      <c r="U191" s="163" t="s">
        <v>62</v>
      </c>
      <c r="V191" s="166"/>
      <c r="W191" s="676"/>
      <c r="X191" s="38"/>
      <c r="Y191" s="650" t="str">
        <f t="shared" si="214"/>
        <v>-</v>
      </c>
      <c r="Z191" s="171" t="str">
        <f t="shared" ref="Z191:AE191" si="306">IF(Y191="X","X",IF($AH191=Z$4,"X","-"))</f>
        <v>-</v>
      </c>
      <c r="AA191" s="171" t="str">
        <f t="shared" si="306"/>
        <v>-</v>
      </c>
      <c r="AB191" s="171" t="str">
        <f t="shared" si="306"/>
        <v>-</v>
      </c>
      <c r="AC191" s="171" t="str">
        <f t="shared" si="306"/>
        <v>-</v>
      </c>
      <c r="AD191" s="171" t="str">
        <f t="shared" si="306"/>
        <v>-</v>
      </c>
      <c r="AE191" s="651" t="str">
        <f t="shared" si="306"/>
        <v>X</v>
      </c>
      <c r="AF191" s="38"/>
      <c r="AG191" s="171" t="s">
        <v>47</v>
      </c>
      <c r="AH191" s="171" t="s">
        <v>47</v>
      </c>
      <c r="AI191" s="38"/>
      <c r="AJ191" s="13" t="str">
        <f t="shared" si="216"/>
        <v>/rsm:CrossIndustryInvoice/rsm:SupplyChainTradeTransaction/ram:IncludedSupplyChainTradeLineItem/ram:SpecifiedLineTradeDelivery/ram:ShipToTradeParty</v>
      </c>
      <c r="AK191" s="13" t="str">
        <f t="shared" si="217"/>
        <v>/ram:URIUniversalCommunication</v>
      </c>
      <c r="AL191" s="14">
        <f>COUNTIFS(R$4:R191,AJ191)</f>
        <v>1</v>
      </c>
      <c r="AM191" s="59"/>
      <c r="AN191" s="161" t="str">
        <f t="shared" si="223"/>
        <v>SCT_LINE_TD</v>
      </c>
      <c r="AO191" s="162" t="str">
        <f t="shared" si="218"/>
        <v>BT-X-65-00</v>
      </c>
      <c r="AP191" s="298" t="str">
        <f t="shared" si="224"/>
        <v/>
      </c>
      <c r="AQ191" s="163">
        <f t="shared" si="247"/>
        <v>5</v>
      </c>
      <c r="AR191" s="163" t="str">
        <f t="shared" si="219"/>
        <v>0..1</v>
      </c>
      <c r="AS191" s="164" t="s">
        <v>1001</v>
      </c>
      <c r="AT191" s="164"/>
      <c r="AU191" s="165"/>
      <c r="AV191" s="165"/>
      <c r="AW191" s="165"/>
      <c r="AX191" s="164"/>
      <c r="AY191" s="166" t="str">
        <f t="shared" si="283"/>
        <v>0..1</v>
      </c>
      <c r="AZ191" s="166" t="str">
        <f t="shared" si="284"/>
        <v>0..1</v>
      </c>
      <c r="BA191" s="167" t="str">
        <f t="shared" si="277"/>
        <v>/rsm:CrossIndustryInvoice
/rsm:SupplyChainTradeTransaction
/ram:IncludedSupplyChainTradeLineItem
/ram:SpecifiedLineTradeDelivery
/ram:ShipToTradeParty
/ram:URIUniversalCommunication</v>
      </c>
      <c r="BB191" s="168" t="str">
        <f t="shared" si="278"/>
        <v>/rsm:CrossIndustryInvoice/rsm:SupplyChainTradeTransaction/ram:IncludedSupplyChainTradeLineItem/ram:SpecifiedLineTradeDelivery/ram:ShipToTradeParty/ram:URIUniversalCommunication</v>
      </c>
      <c r="BC191" s="166" t="str">
        <f t="shared" si="225"/>
        <v/>
      </c>
      <c r="BD191" s="169" t="str">
        <f t="shared" si="226"/>
        <v/>
      </c>
      <c r="BE191" s="163" t="str">
        <f t="shared" si="227"/>
        <v>0..n</v>
      </c>
      <c r="BF191" s="166" t="str">
        <f t="shared" si="228"/>
        <v/>
      </c>
      <c r="BG191" s="676" t="str">
        <f t="shared" si="229"/>
        <v/>
      </c>
      <c r="BH191" s="7"/>
      <c r="BI191" s="650" t="str">
        <f t="shared" si="230"/>
        <v>-</v>
      </c>
      <c r="BJ191" s="171" t="str">
        <f t="shared" si="231"/>
        <v>-</v>
      </c>
      <c r="BK191" s="171" t="str">
        <f t="shared" si="232"/>
        <v>-</v>
      </c>
      <c r="BL191" s="171" t="str">
        <f t="shared" si="233"/>
        <v>-</v>
      </c>
      <c r="BM191" s="171" t="str">
        <f t="shared" si="234"/>
        <v>-</v>
      </c>
      <c r="BN191" s="171" t="str">
        <f t="shared" si="235"/>
        <v>-</v>
      </c>
      <c r="BO191" s="651" t="str">
        <f t="shared" si="236"/>
        <v>X</v>
      </c>
      <c r="BP191" s="7"/>
      <c r="BQ191" s="171" t="str">
        <f t="shared" si="237"/>
        <v>EXTENDED</v>
      </c>
      <c r="BR191" s="171" t="str">
        <f t="shared" si="238"/>
        <v>EXTENDED</v>
      </c>
      <c r="BS191" s="15"/>
      <c r="BT191" s="57" t="s">
        <v>18642</v>
      </c>
    </row>
    <row r="192" spans="1:72" s="11" customFormat="1" ht="120" x14ac:dyDescent="0.2">
      <c r="A192" s="45" t="str">
        <f t="shared" si="220"/>
        <v>YES</v>
      </c>
      <c r="B192" s="45"/>
      <c r="C192" s="45"/>
      <c r="D192" s="161" t="s">
        <v>846</v>
      </c>
      <c r="E192" s="61" t="s">
        <v>5247</v>
      </c>
      <c r="F192" s="282"/>
      <c r="G192" s="62">
        <f t="shared" si="241"/>
        <v>6</v>
      </c>
      <c r="H192" s="62" t="s">
        <v>32</v>
      </c>
      <c r="I192" s="64" t="s">
        <v>17155</v>
      </c>
      <c r="J192" s="64"/>
      <c r="K192" s="172"/>
      <c r="L192" s="65"/>
      <c r="M192" s="65"/>
      <c r="N192" s="64" t="s">
        <v>90</v>
      </c>
      <c r="O192" s="66" t="s">
        <v>32</v>
      </c>
      <c r="P192" s="66" t="str">
        <f t="shared" si="275"/>
        <v>1..1</v>
      </c>
      <c r="Q192" s="6" t="s">
        <v>1002</v>
      </c>
      <c r="R192" s="67" t="s">
        <v>1003</v>
      </c>
      <c r="S192" s="66" t="s">
        <v>55</v>
      </c>
      <c r="T192" s="68" t="str">
        <f t="shared" si="221"/>
        <v>E</v>
      </c>
      <c r="U192" s="62" t="s">
        <v>42</v>
      </c>
      <c r="V192" s="66"/>
      <c r="W192" s="249"/>
      <c r="X192" s="38"/>
      <c r="Y192" s="634" t="str">
        <f t="shared" si="214"/>
        <v>-</v>
      </c>
      <c r="Z192" s="70" t="str">
        <f t="shared" ref="Z192:AE192" si="307">IF(Y192="X","X",IF($AH192=Z$4,"X","-"))</f>
        <v>-</v>
      </c>
      <c r="AA192" s="70" t="str">
        <f t="shared" si="307"/>
        <v>-</v>
      </c>
      <c r="AB192" s="70" t="str">
        <f t="shared" si="307"/>
        <v>-</v>
      </c>
      <c r="AC192" s="70" t="str">
        <f t="shared" si="307"/>
        <v>-</v>
      </c>
      <c r="AD192" s="70" t="str">
        <f t="shared" si="307"/>
        <v>-</v>
      </c>
      <c r="AE192" s="635" t="str">
        <f t="shared" si="307"/>
        <v>X</v>
      </c>
      <c r="AF192" s="38"/>
      <c r="AG192" s="70" t="s">
        <v>47</v>
      </c>
      <c r="AH192" s="70" t="s">
        <v>47</v>
      </c>
      <c r="AI192" s="38"/>
      <c r="AJ192" s="13" t="str">
        <f t="shared" si="216"/>
        <v>/rsm:CrossIndustryInvoice/rsm:SupplyChainTradeTransaction/ram:IncludedSupplyChainTradeLineItem/ram:SpecifiedLineTradeDelivery/ram:ShipToTradeParty/ram:URIUniversalCommunication</v>
      </c>
      <c r="AK192" s="13" t="str">
        <f t="shared" si="217"/>
        <v>/ram:URIID</v>
      </c>
      <c r="AL192" s="14">
        <f>COUNTIFS(R$4:R192,AJ192)</f>
        <v>1</v>
      </c>
      <c r="AM192" s="59"/>
      <c r="AN192" s="161" t="str">
        <f t="shared" si="223"/>
        <v>SCT_LINE_TD</v>
      </c>
      <c r="AO192" s="61" t="str">
        <f t="shared" si="218"/>
        <v>BT-X-65</v>
      </c>
      <c r="AP192" s="282" t="str">
        <f t="shared" si="224"/>
        <v/>
      </c>
      <c r="AQ192" s="62">
        <f t="shared" si="247"/>
        <v>6</v>
      </c>
      <c r="AR192" s="62" t="str">
        <f t="shared" si="219"/>
        <v>1..1</v>
      </c>
      <c r="AS192" s="64" t="s">
        <v>1004</v>
      </c>
      <c r="AT192" s="64"/>
      <c r="AU192" s="172"/>
      <c r="AV192" s="65"/>
      <c r="AW192" s="65"/>
      <c r="AX192" s="64" t="s">
        <v>99</v>
      </c>
      <c r="AY192" s="66" t="str">
        <f t="shared" si="283"/>
        <v>1..1</v>
      </c>
      <c r="AZ192" s="66" t="str">
        <f t="shared" si="284"/>
        <v>1..1</v>
      </c>
      <c r="BA192" s="6" t="str">
        <f t="shared" si="277"/>
        <v>/rsm:CrossIndustryInvoice
/rsm:SupplyChainTradeTransaction
/ram:IncludedSupplyChainTradeLineItem
/ram:SpecifiedLineTradeDelivery
/ram:ShipToTradeParty
/ram:URIUniversalCommunication
/ram:URIID</v>
      </c>
      <c r="BB192" s="67" t="str">
        <f t="shared" si="278"/>
        <v>/rsm:CrossIndustryInvoice/rsm:SupplyChainTradeTransaction/ram:IncludedSupplyChainTradeLineItem/ram:SpecifiedLineTradeDelivery/ram:ShipToTradeParty/ram:URIUniversalCommunication/ram:URIID</v>
      </c>
      <c r="BC192" s="66" t="str">
        <f t="shared" si="225"/>
        <v>I</v>
      </c>
      <c r="BD192" s="68" t="str">
        <f t="shared" si="226"/>
        <v>E</v>
      </c>
      <c r="BE192" s="62" t="str">
        <f t="shared" si="227"/>
        <v>0..1</v>
      </c>
      <c r="BF192" s="66" t="str">
        <f t="shared" si="228"/>
        <v/>
      </c>
      <c r="BG192" s="249" t="str">
        <f t="shared" si="229"/>
        <v/>
      </c>
      <c r="BH192" s="7"/>
      <c r="BI192" s="634" t="str">
        <f t="shared" si="230"/>
        <v>-</v>
      </c>
      <c r="BJ192" s="70" t="str">
        <f t="shared" si="231"/>
        <v>-</v>
      </c>
      <c r="BK192" s="70" t="str">
        <f t="shared" si="232"/>
        <v>-</v>
      </c>
      <c r="BL192" s="70" t="str">
        <f t="shared" si="233"/>
        <v>-</v>
      </c>
      <c r="BM192" s="70" t="str">
        <f t="shared" si="234"/>
        <v>-</v>
      </c>
      <c r="BN192" s="70" t="str">
        <f t="shared" si="235"/>
        <v>-</v>
      </c>
      <c r="BO192" s="635" t="str">
        <f t="shared" si="236"/>
        <v>X</v>
      </c>
      <c r="BP192" s="7"/>
      <c r="BQ192" s="70" t="str">
        <f t="shared" si="237"/>
        <v>EXTENDED</v>
      </c>
      <c r="BR192" s="70" t="str">
        <f t="shared" si="238"/>
        <v>EXTENDED</v>
      </c>
      <c r="BS192" s="15"/>
      <c r="BT192" s="57" t="s">
        <v>18642</v>
      </c>
    </row>
    <row r="193" spans="1:72" s="11" customFormat="1" ht="135" x14ac:dyDescent="0.2">
      <c r="A193" s="45" t="str">
        <f t="shared" si="220"/>
        <v>YES</v>
      </c>
      <c r="B193" s="45"/>
      <c r="C193" s="45"/>
      <c r="D193" s="161" t="s">
        <v>846</v>
      </c>
      <c r="E193" s="61" t="s">
        <v>5248</v>
      </c>
      <c r="F193" s="282"/>
      <c r="G193" s="62">
        <f t="shared" si="241"/>
        <v>7</v>
      </c>
      <c r="H193" s="62" t="s">
        <v>32</v>
      </c>
      <c r="I193" s="64" t="s">
        <v>443</v>
      </c>
      <c r="J193" s="64"/>
      <c r="K193" s="65" t="s">
        <v>1005</v>
      </c>
      <c r="L193" s="65"/>
      <c r="M193" s="65"/>
      <c r="N193" s="64" t="s">
        <v>17064</v>
      </c>
      <c r="O193" s="66" t="s">
        <v>32</v>
      </c>
      <c r="P193" s="66" t="str">
        <f t="shared" si="275"/>
        <v>1..1</v>
      </c>
      <c r="Q193" s="6" t="s">
        <v>1006</v>
      </c>
      <c r="R193" s="67" t="s">
        <v>1007</v>
      </c>
      <c r="S193" s="66" t="s">
        <v>329</v>
      </c>
      <c r="T193" s="68" t="str">
        <f t="shared" si="221"/>
        <v>A</v>
      </c>
      <c r="U193" s="62" t="s">
        <v>42</v>
      </c>
      <c r="V193" s="66"/>
      <c r="W193" s="249"/>
      <c r="X193" s="38"/>
      <c r="Y193" s="634" t="str">
        <f t="shared" si="214"/>
        <v>-</v>
      </c>
      <c r="Z193" s="70" t="str">
        <f t="shared" ref="Z193:AE193" si="308">IF(Y193="X","X",IF($AH193=Z$4,"X","-"))</f>
        <v>-</v>
      </c>
      <c r="AA193" s="70" t="str">
        <f t="shared" si="308"/>
        <v>-</v>
      </c>
      <c r="AB193" s="70" t="str">
        <f t="shared" si="308"/>
        <v>-</v>
      </c>
      <c r="AC193" s="70" t="str">
        <f t="shared" si="308"/>
        <v>-</v>
      </c>
      <c r="AD193" s="70" t="str">
        <f t="shared" si="308"/>
        <v>-</v>
      </c>
      <c r="AE193" s="635" t="str">
        <f t="shared" si="308"/>
        <v>X</v>
      </c>
      <c r="AF193" s="38"/>
      <c r="AG193" s="70" t="s">
        <v>47</v>
      </c>
      <c r="AH193" s="70" t="s">
        <v>47</v>
      </c>
      <c r="AI193" s="38"/>
      <c r="AJ193" s="13" t="str">
        <f t="shared" si="216"/>
        <v>/rsm:CrossIndustryInvoice/rsm:SupplyChainTradeTransaction/ram:IncludedSupplyChainTradeLineItem/ram:SpecifiedLineTradeDelivery/ram:ShipToTradeParty/ram:URIUniversalCommunication/ram:URIID</v>
      </c>
      <c r="AK193" s="13" t="str">
        <f t="shared" si="217"/>
        <v>/@schemeID</v>
      </c>
      <c r="AL193" s="14">
        <f>COUNTIFS(R$4:R193,AJ193)</f>
        <v>1</v>
      </c>
      <c r="AM193" s="59"/>
      <c r="AN193" s="161" t="str">
        <f t="shared" si="223"/>
        <v>SCT_LINE_TD</v>
      </c>
      <c r="AO193" s="61" t="str">
        <f t="shared" si="218"/>
        <v>BT-X-65-0</v>
      </c>
      <c r="AP193" s="282" t="str">
        <f t="shared" si="224"/>
        <v/>
      </c>
      <c r="AQ193" s="62">
        <f t="shared" si="247"/>
        <v>7</v>
      </c>
      <c r="AR193" s="62" t="str">
        <f t="shared" si="219"/>
        <v>1..1</v>
      </c>
      <c r="AS193" s="64" t="s">
        <v>330</v>
      </c>
      <c r="AT193" s="64"/>
      <c r="AU193" s="65"/>
      <c r="AV193" s="65"/>
      <c r="AW193" s="65"/>
      <c r="AX193" s="64"/>
      <c r="AY193" s="66" t="str">
        <f t="shared" si="283"/>
        <v>1..1</v>
      </c>
      <c r="AZ193" s="66" t="str">
        <f t="shared" si="284"/>
        <v>1..1</v>
      </c>
      <c r="BA193" s="6" t="str">
        <f t="shared" si="277"/>
        <v>/rsm:CrossIndustryInvoice
/rsm:SupplyChainTradeTransaction
/ram:IncludedSupplyChainTradeLineItem
/ram:SpecifiedLineTradeDelivery
/ram:ShipToTradeParty
/ram:URIUniversalCommunication
/ram:URIID
/@schemeID</v>
      </c>
      <c r="BB193" s="67" t="str">
        <f t="shared" si="278"/>
        <v>/rsm:CrossIndustryInvoice/rsm:SupplyChainTradeTransaction/ram:IncludedSupplyChainTradeLineItem/ram:SpecifiedLineTradeDelivery/ram:ShipToTradeParty/ram:URIUniversalCommunication/ram:URIID/@schemeID</v>
      </c>
      <c r="BC193" s="66" t="str">
        <f t="shared" si="225"/>
        <v>S</v>
      </c>
      <c r="BD193" s="68" t="str">
        <f t="shared" si="226"/>
        <v>A</v>
      </c>
      <c r="BE193" s="62" t="str">
        <f t="shared" si="227"/>
        <v>0..1</v>
      </c>
      <c r="BF193" s="66" t="str">
        <f t="shared" si="228"/>
        <v/>
      </c>
      <c r="BG193" s="249" t="str">
        <f t="shared" si="229"/>
        <v/>
      </c>
      <c r="BH193" s="7"/>
      <c r="BI193" s="634" t="str">
        <f t="shared" si="230"/>
        <v>-</v>
      </c>
      <c r="BJ193" s="70" t="str">
        <f t="shared" si="231"/>
        <v>-</v>
      </c>
      <c r="BK193" s="70" t="str">
        <f t="shared" si="232"/>
        <v>-</v>
      </c>
      <c r="BL193" s="70" t="str">
        <f t="shared" si="233"/>
        <v>-</v>
      </c>
      <c r="BM193" s="70" t="str">
        <f t="shared" si="234"/>
        <v>-</v>
      </c>
      <c r="BN193" s="70" t="str">
        <f t="shared" si="235"/>
        <v>-</v>
      </c>
      <c r="BO193" s="635" t="str">
        <f t="shared" si="236"/>
        <v>X</v>
      </c>
      <c r="BP193" s="7"/>
      <c r="BQ193" s="70" t="str">
        <f t="shared" si="237"/>
        <v>EXTENDED</v>
      </c>
      <c r="BR193" s="70" t="str">
        <f t="shared" si="238"/>
        <v>EXTENDED</v>
      </c>
      <c r="BS193" s="15"/>
      <c r="BT193" s="57" t="s">
        <v>18642</v>
      </c>
    </row>
    <row r="194" spans="1:72" s="11" customFormat="1" ht="105" x14ac:dyDescent="0.2">
      <c r="A194" s="45" t="str">
        <f t="shared" si="220"/>
        <v>NO</v>
      </c>
      <c r="B194" s="340" t="s">
        <v>17033</v>
      </c>
      <c r="C194" s="742"/>
      <c r="D194" s="161" t="s">
        <v>846</v>
      </c>
      <c r="E194" s="162" t="s">
        <v>5249</v>
      </c>
      <c r="F194" s="298"/>
      <c r="G194" s="163">
        <f t="shared" si="241"/>
        <v>5</v>
      </c>
      <c r="H194" s="163" t="s">
        <v>42</v>
      </c>
      <c r="I194" s="164" t="s">
        <v>1008</v>
      </c>
      <c r="J194" s="164" t="s">
        <v>17156</v>
      </c>
      <c r="K194" s="165"/>
      <c r="L194" s="165"/>
      <c r="M194" s="165"/>
      <c r="N194" s="164"/>
      <c r="O194" s="166" t="s">
        <v>42</v>
      </c>
      <c r="P194" s="166" t="str">
        <f>O194</f>
        <v>0..1</v>
      </c>
      <c r="Q194" s="167" t="s">
        <v>1009</v>
      </c>
      <c r="R194" s="168" t="s">
        <v>1010</v>
      </c>
      <c r="S194" s="166"/>
      <c r="T194" s="169" t="str">
        <f t="shared" si="221"/>
        <v/>
      </c>
      <c r="U194" s="163" t="s">
        <v>62</v>
      </c>
      <c r="V194" s="166"/>
      <c r="W194" s="676"/>
      <c r="X194" s="38"/>
      <c r="Y194" s="650" t="str">
        <f t="shared" si="214"/>
        <v>-</v>
      </c>
      <c r="Z194" s="171" t="str">
        <f t="shared" ref="Z194:AE194" si="309">IF(Y194="X","X",IF($AH194=Z$4,"X","-"))</f>
        <v>-</v>
      </c>
      <c r="AA194" s="171" t="str">
        <f t="shared" si="309"/>
        <v>-</v>
      </c>
      <c r="AB194" s="171" t="str">
        <f t="shared" si="309"/>
        <v>-</v>
      </c>
      <c r="AC194" s="171" t="str">
        <f t="shared" si="309"/>
        <v>-</v>
      </c>
      <c r="AD194" s="171" t="str">
        <f t="shared" si="309"/>
        <v>-</v>
      </c>
      <c r="AE194" s="651" t="str">
        <f t="shared" si="309"/>
        <v>X</v>
      </c>
      <c r="AF194" s="38"/>
      <c r="AG194" s="171" t="s">
        <v>47</v>
      </c>
      <c r="AH194" s="171" t="s">
        <v>47</v>
      </c>
      <c r="AI194" s="38"/>
      <c r="AJ194" s="13" t="str">
        <f t="shared" si="216"/>
        <v>/rsm:CrossIndustryInvoice/rsm:SupplyChainTradeTransaction/ram:IncludedSupplyChainTradeLineItem/ram:SpecifiedLineTradeDelivery/ram:ShipToTradeParty</v>
      </c>
      <c r="AK194" s="13" t="str">
        <f t="shared" si="217"/>
        <v>/ram:SpecifiedTaxRegistration</v>
      </c>
      <c r="AL194" s="14">
        <f>COUNTIFS(R$4:R194,AJ194)</f>
        <v>1</v>
      </c>
      <c r="AM194" s="59"/>
      <c r="AN194" s="161" t="str">
        <f t="shared" si="223"/>
        <v>SCT_LINE_TD</v>
      </c>
      <c r="AO194" s="162" t="str">
        <f t="shared" si="218"/>
        <v>BT-X-66-00</v>
      </c>
      <c r="AP194" s="298" t="str">
        <f t="shared" si="224"/>
        <v/>
      </c>
      <c r="AQ194" s="163">
        <f t="shared" si="247"/>
        <v>5</v>
      </c>
      <c r="AR194" s="163" t="str">
        <f t="shared" si="219"/>
        <v>0..1</v>
      </c>
      <c r="AS194" s="164" t="s">
        <v>1011</v>
      </c>
      <c r="AT194" s="164" t="s">
        <v>1011</v>
      </c>
      <c r="AU194" s="165"/>
      <c r="AV194" s="165"/>
      <c r="AW194" s="165"/>
      <c r="AX194" s="164"/>
      <c r="AY194" s="166" t="str">
        <f t="shared" si="283"/>
        <v>0..1</v>
      </c>
      <c r="AZ194" s="166" t="str">
        <f t="shared" si="284"/>
        <v>0..1</v>
      </c>
      <c r="BA194" s="167" t="str">
        <f t="shared" si="277"/>
        <v>/rsm:CrossIndustryInvoice
/rsm:SupplyChainTradeTransaction
/ram:IncludedSupplyChainTradeLineItem
/ram:SpecifiedLineTradeDelivery
/ram:ShipToTradeParty
/ram:SpecifiedTaxRegistration</v>
      </c>
      <c r="BB194" s="168" t="str">
        <f t="shared" si="278"/>
        <v>/rsm:CrossIndustryInvoice/rsm:SupplyChainTradeTransaction/ram:IncludedSupplyChainTradeLineItem/ram:SpecifiedLineTradeDelivery/ram:ShipToTradeParty/ram:SpecifiedTaxRegistration</v>
      </c>
      <c r="BC194" s="166" t="str">
        <f t="shared" si="225"/>
        <v/>
      </c>
      <c r="BD194" s="169" t="str">
        <f t="shared" si="226"/>
        <v/>
      </c>
      <c r="BE194" s="163" t="str">
        <f t="shared" si="227"/>
        <v>0..n</v>
      </c>
      <c r="BF194" s="166" t="str">
        <f t="shared" si="228"/>
        <v/>
      </c>
      <c r="BG194" s="676" t="str">
        <f t="shared" si="229"/>
        <v/>
      </c>
      <c r="BH194" s="7"/>
      <c r="BI194" s="650" t="str">
        <f t="shared" si="230"/>
        <v>-</v>
      </c>
      <c r="BJ194" s="171" t="str">
        <f t="shared" si="231"/>
        <v>-</v>
      </c>
      <c r="BK194" s="171" t="str">
        <f t="shared" si="232"/>
        <v>-</v>
      </c>
      <c r="BL194" s="171" t="str">
        <f t="shared" si="233"/>
        <v>-</v>
      </c>
      <c r="BM194" s="171" t="str">
        <f t="shared" si="234"/>
        <v>-</v>
      </c>
      <c r="BN194" s="171" t="str">
        <f t="shared" si="235"/>
        <v>-</v>
      </c>
      <c r="BO194" s="651" t="str">
        <f t="shared" si="236"/>
        <v>X</v>
      </c>
      <c r="BP194" s="7"/>
      <c r="BQ194" s="171" t="str">
        <f t="shared" si="237"/>
        <v>EXTENDED</v>
      </c>
      <c r="BR194" s="171" t="str">
        <f t="shared" si="238"/>
        <v>EXTENDED</v>
      </c>
      <c r="BS194" s="15"/>
      <c r="BT194" s="57" t="s">
        <v>18642</v>
      </c>
    </row>
    <row r="195" spans="1:72" s="11" customFormat="1" ht="120" x14ac:dyDescent="0.2">
      <c r="A195" s="45" t="str">
        <f t="shared" si="220"/>
        <v>YES</v>
      </c>
      <c r="B195" s="45"/>
      <c r="C195" s="45"/>
      <c r="D195" s="161" t="s">
        <v>846</v>
      </c>
      <c r="E195" s="61" t="s">
        <v>5090</v>
      </c>
      <c r="F195" s="282"/>
      <c r="G195" s="62">
        <f t="shared" si="241"/>
        <v>6</v>
      </c>
      <c r="H195" s="62" t="s">
        <v>32</v>
      </c>
      <c r="I195" s="64" t="s">
        <v>17158</v>
      </c>
      <c r="J195" s="64"/>
      <c r="K195" s="65"/>
      <c r="L195" s="65"/>
      <c r="M195" s="65"/>
      <c r="N195" s="64" t="s">
        <v>90</v>
      </c>
      <c r="O195" s="66" t="s">
        <v>32</v>
      </c>
      <c r="P195" s="66" t="str">
        <f t="shared" si="275"/>
        <v>1..1</v>
      </c>
      <c r="Q195" s="6" t="s">
        <v>1012</v>
      </c>
      <c r="R195" s="67" t="s">
        <v>1013</v>
      </c>
      <c r="S195" s="66" t="s">
        <v>55</v>
      </c>
      <c r="T195" s="68" t="str">
        <f t="shared" si="221"/>
        <v>E</v>
      </c>
      <c r="U195" s="62" t="s">
        <v>42</v>
      </c>
      <c r="V195" s="66"/>
      <c r="W195" s="249"/>
      <c r="X195" s="38"/>
      <c r="Y195" s="634" t="str">
        <f t="shared" si="214"/>
        <v>-</v>
      </c>
      <c r="Z195" s="70" t="str">
        <f t="shared" ref="Z195:AE195" si="310">IF(Y195="X","X",IF($AH195=Z$4,"X","-"))</f>
        <v>-</v>
      </c>
      <c r="AA195" s="70" t="str">
        <f t="shared" si="310"/>
        <v>-</v>
      </c>
      <c r="AB195" s="70" t="str">
        <f t="shared" si="310"/>
        <v>-</v>
      </c>
      <c r="AC195" s="70" t="str">
        <f t="shared" si="310"/>
        <v>-</v>
      </c>
      <c r="AD195" s="70" t="str">
        <f t="shared" si="310"/>
        <v>-</v>
      </c>
      <c r="AE195" s="635" t="str">
        <f t="shared" si="310"/>
        <v>X</v>
      </c>
      <c r="AF195" s="38"/>
      <c r="AG195" s="70" t="s">
        <v>47</v>
      </c>
      <c r="AH195" s="70" t="s">
        <v>47</v>
      </c>
      <c r="AI195" s="38"/>
      <c r="AJ195" s="13" t="str">
        <f t="shared" ref="AJ195:AJ256" si="311">IF(ISERROR(FIND("/",R195)),R195,LEFT(R195,FIND(CHAR(1),SUBSTITUTE(R195,"/",CHAR(1),LEN(R195)-LEN(SUBSTITUTE(R195,"/",""))))-1))</f>
        <v>/rsm:CrossIndustryInvoice/rsm:SupplyChainTradeTransaction/ram:IncludedSupplyChainTradeLineItem/ram:SpecifiedLineTradeDelivery/ram:ShipToTradeParty/ram:SpecifiedTaxRegistration</v>
      </c>
      <c r="AK195" s="13" t="str">
        <f t="shared" ref="AK195:AK256" si="312">IF(ISERROR(FIND("/",R195)),R195,MID(R195, FIND(CHAR(1),SUBSTITUTE(R195,"/",CHAR(1), LEN(R195)-LEN(SUBSTITUTE(R195,"/","")))), LEN(R195)))</f>
        <v>/ram:ID</v>
      </c>
      <c r="AL195" s="14">
        <f>COUNTIFS(R$4:R195,AJ195)</f>
        <v>1</v>
      </c>
      <c r="AM195" s="59"/>
      <c r="AN195" s="161" t="str">
        <f t="shared" si="223"/>
        <v>SCT_LINE_TD</v>
      </c>
      <c r="AO195" s="61" t="str">
        <f t="shared" ref="AO195:AO256" si="313">E195</f>
        <v>BT-X-66</v>
      </c>
      <c r="AP195" s="282" t="str">
        <f t="shared" si="224"/>
        <v/>
      </c>
      <c r="AQ195" s="62">
        <f t="shared" si="247"/>
        <v>6</v>
      </c>
      <c r="AR195" s="62" t="str">
        <f t="shared" ref="AR195:AR256" si="314">H195</f>
        <v>1..1</v>
      </c>
      <c r="AS195" s="64" t="s">
        <v>5089</v>
      </c>
      <c r="AT195" s="64"/>
      <c r="AU195" s="65"/>
      <c r="AV195" s="65"/>
      <c r="AW195" s="65"/>
      <c r="AX195" s="64" t="s">
        <v>99</v>
      </c>
      <c r="AY195" s="66" t="str">
        <f t="shared" si="283"/>
        <v>1..1</v>
      </c>
      <c r="AZ195" s="66" t="str">
        <f t="shared" si="284"/>
        <v>1..1</v>
      </c>
      <c r="BA195" s="6" t="str">
        <f t="shared" si="277"/>
        <v>/rsm:CrossIndustryInvoice
/rsm:SupplyChainTradeTransaction
/ram:IncludedSupplyChainTradeLineItem
/ram:SpecifiedLineTradeDelivery
/ram:ShipToTradeParty
/ram:SpecifiedTaxRegistration
/ram:ID</v>
      </c>
      <c r="BB195" s="67" t="str">
        <f t="shared" si="278"/>
        <v>/rsm:CrossIndustryInvoice/rsm:SupplyChainTradeTransaction/ram:IncludedSupplyChainTradeLineItem/ram:SpecifiedLineTradeDelivery/ram:ShipToTradeParty/ram:SpecifiedTaxRegistration/ram:ID</v>
      </c>
      <c r="BC195" s="66" t="str">
        <f t="shared" si="225"/>
        <v>I</v>
      </c>
      <c r="BD195" s="68" t="str">
        <f t="shared" si="226"/>
        <v>E</v>
      </c>
      <c r="BE195" s="62" t="str">
        <f t="shared" si="227"/>
        <v>0..1</v>
      </c>
      <c r="BF195" s="66" t="str">
        <f t="shared" si="228"/>
        <v/>
      </c>
      <c r="BG195" s="249" t="str">
        <f t="shared" si="229"/>
        <v/>
      </c>
      <c r="BH195" s="7"/>
      <c r="BI195" s="634" t="str">
        <f t="shared" si="230"/>
        <v>-</v>
      </c>
      <c r="BJ195" s="70" t="str">
        <f t="shared" si="231"/>
        <v>-</v>
      </c>
      <c r="BK195" s="70" t="str">
        <f t="shared" si="232"/>
        <v>-</v>
      </c>
      <c r="BL195" s="70" t="str">
        <f t="shared" si="233"/>
        <v>-</v>
      </c>
      <c r="BM195" s="70" t="str">
        <f t="shared" si="234"/>
        <v>-</v>
      </c>
      <c r="BN195" s="70" t="str">
        <f t="shared" si="235"/>
        <v>-</v>
      </c>
      <c r="BO195" s="635" t="str">
        <f t="shared" si="236"/>
        <v>X</v>
      </c>
      <c r="BP195" s="7"/>
      <c r="BQ195" s="70" t="str">
        <f t="shared" si="237"/>
        <v>EXTENDED</v>
      </c>
      <c r="BR195" s="70" t="str">
        <f t="shared" si="238"/>
        <v>EXTENDED</v>
      </c>
      <c r="BS195" s="15"/>
      <c r="BT195" s="57" t="s">
        <v>18642</v>
      </c>
    </row>
    <row r="196" spans="1:72" s="11" customFormat="1" ht="135" x14ac:dyDescent="0.2">
      <c r="A196" s="45" t="str">
        <f t="shared" si="220"/>
        <v>YES</v>
      </c>
      <c r="B196" s="45"/>
      <c r="C196" s="45"/>
      <c r="D196" s="161" t="s">
        <v>846</v>
      </c>
      <c r="E196" s="61" t="s">
        <v>5091</v>
      </c>
      <c r="F196" s="282"/>
      <c r="G196" s="62">
        <f t="shared" si="241"/>
        <v>7</v>
      </c>
      <c r="H196" s="62" t="s">
        <v>32</v>
      </c>
      <c r="I196" s="64" t="s">
        <v>17157</v>
      </c>
      <c r="J196" s="64"/>
      <c r="K196" s="65" t="s">
        <v>17176</v>
      </c>
      <c r="L196" s="65"/>
      <c r="M196" s="320" t="s">
        <v>1015</v>
      </c>
      <c r="N196" s="64" t="s">
        <v>17064</v>
      </c>
      <c r="O196" s="66" t="s">
        <v>32</v>
      </c>
      <c r="P196" s="66" t="str">
        <f t="shared" si="275"/>
        <v>1..1</v>
      </c>
      <c r="Q196" s="6" t="s">
        <v>1017</v>
      </c>
      <c r="R196" s="67" t="s">
        <v>1018</v>
      </c>
      <c r="S196" s="66" t="s">
        <v>329</v>
      </c>
      <c r="T196" s="68" t="str">
        <f t="shared" ref="T196:T257" si="315">IF($E196="","",IF(ISERROR(SEARCH("@",$R196)),IF(LEFT($E196,4)="BG-X","EG",IF(LEFT($E196,2)="BG","G",IF(LEFT($E196,4)="BT-X",IF(LEN($E196)-LEN(SUBSTITUTE($E196,"-",))&gt;2,"","E"),IF(LEN($E196)-LEN(SUBSTITUTE($E196,"-",))&gt;1,"","E")))),"A"))</f>
        <v>A</v>
      </c>
      <c r="U196" s="62" t="s">
        <v>42</v>
      </c>
      <c r="V196" s="66"/>
      <c r="W196" s="249"/>
      <c r="X196" s="38"/>
      <c r="Y196" s="634" t="str">
        <f t="shared" si="214"/>
        <v>-</v>
      </c>
      <c r="Z196" s="70" t="str">
        <f t="shared" ref="Z196:AE196" si="316">IF(Y196="X","X",IF($AH196=Z$4,"X","-"))</f>
        <v>-</v>
      </c>
      <c r="AA196" s="70" t="str">
        <f t="shared" si="316"/>
        <v>-</v>
      </c>
      <c r="AB196" s="70" t="str">
        <f t="shared" si="316"/>
        <v>-</v>
      </c>
      <c r="AC196" s="70" t="str">
        <f t="shared" si="316"/>
        <v>-</v>
      </c>
      <c r="AD196" s="70" t="str">
        <f t="shared" si="316"/>
        <v>-</v>
      </c>
      <c r="AE196" s="635" t="str">
        <f t="shared" si="316"/>
        <v>X</v>
      </c>
      <c r="AF196" s="38"/>
      <c r="AG196" s="70" t="s">
        <v>47</v>
      </c>
      <c r="AH196" s="70" t="s">
        <v>47</v>
      </c>
      <c r="AI196" s="38"/>
      <c r="AJ196" s="13" t="str">
        <f t="shared" si="311"/>
        <v>/rsm:CrossIndustryInvoice/rsm:SupplyChainTradeTransaction/ram:IncludedSupplyChainTradeLineItem/ram:SpecifiedLineTradeDelivery/ram:ShipToTradeParty/ram:SpecifiedTaxRegistration/ram:ID</v>
      </c>
      <c r="AK196" s="13" t="str">
        <f t="shared" si="312"/>
        <v>/@schemeID</v>
      </c>
      <c r="AL196" s="14">
        <f>COUNTIFS(R$4:R196,AJ196)</f>
        <v>1</v>
      </c>
      <c r="AM196" s="59"/>
      <c r="AN196" s="161" t="str">
        <f t="shared" si="223"/>
        <v>SCT_LINE_TD</v>
      </c>
      <c r="AO196" s="61" t="str">
        <f t="shared" si="313"/>
        <v>BT-X-66-0</v>
      </c>
      <c r="AP196" s="282" t="str">
        <f t="shared" si="224"/>
        <v/>
      </c>
      <c r="AQ196" s="62">
        <f t="shared" si="247"/>
        <v>7</v>
      </c>
      <c r="AR196" s="62" t="str">
        <f t="shared" si="314"/>
        <v>1..1</v>
      </c>
      <c r="AS196" s="64" t="s">
        <v>1019</v>
      </c>
      <c r="AT196" s="64"/>
      <c r="AU196" s="65" t="s">
        <v>18240</v>
      </c>
      <c r="AV196" s="65"/>
      <c r="AW196" s="65"/>
      <c r="AX196" s="64"/>
      <c r="AY196" s="66" t="str">
        <f t="shared" si="283"/>
        <v>1..1</v>
      </c>
      <c r="AZ196" s="66" t="str">
        <f t="shared" si="284"/>
        <v>1..1</v>
      </c>
      <c r="BA196" s="6" t="str">
        <f t="shared" si="277"/>
        <v>/rsm:CrossIndustryInvoice
/rsm:SupplyChainTradeTransaction
/ram:IncludedSupplyChainTradeLineItem
/ram:SpecifiedLineTradeDelivery
/ram:ShipToTradeParty
/ram:SpecifiedTaxRegistration
/ram:ID
/@schemeID</v>
      </c>
      <c r="BB196" s="67" t="str">
        <f t="shared" si="278"/>
        <v>/rsm:CrossIndustryInvoice/rsm:SupplyChainTradeTransaction/ram:IncludedSupplyChainTradeLineItem/ram:SpecifiedLineTradeDelivery/ram:ShipToTradeParty/ram:SpecifiedTaxRegistration/ram:ID/@schemeID</v>
      </c>
      <c r="BC196" s="66" t="str">
        <f t="shared" si="225"/>
        <v>S</v>
      </c>
      <c r="BD196" s="68" t="str">
        <f t="shared" si="226"/>
        <v>A</v>
      </c>
      <c r="BE196" s="62" t="str">
        <f t="shared" si="227"/>
        <v>0..1</v>
      </c>
      <c r="BF196" s="66" t="str">
        <f t="shared" si="228"/>
        <v/>
      </c>
      <c r="BG196" s="249" t="str">
        <f t="shared" si="229"/>
        <v/>
      </c>
      <c r="BH196" s="7"/>
      <c r="BI196" s="634" t="str">
        <f t="shared" si="230"/>
        <v>-</v>
      </c>
      <c r="BJ196" s="70" t="str">
        <f t="shared" si="231"/>
        <v>-</v>
      </c>
      <c r="BK196" s="70" t="str">
        <f t="shared" si="232"/>
        <v>-</v>
      </c>
      <c r="BL196" s="70" t="str">
        <f t="shared" si="233"/>
        <v>-</v>
      </c>
      <c r="BM196" s="70" t="str">
        <f t="shared" si="234"/>
        <v>-</v>
      </c>
      <c r="BN196" s="70" t="str">
        <f t="shared" si="235"/>
        <v>-</v>
      </c>
      <c r="BO196" s="635" t="str">
        <f t="shared" si="236"/>
        <v>X</v>
      </c>
      <c r="BP196" s="7"/>
      <c r="BQ196" s="70" t="str">
        <f t="shared" si="237"/>
        <v>EXTENDED</v>
      </c>
      <c r="BR196" s="70" t="str">
        <f t="shared" si="238"/>
        <v>EXTENDED</v>
      </c>
      <c r="BS196" s="15"/>
      <c r="BT196" s="57" t="s">
        <v>18642</v>
      </c>
    </row>
    <row r="197" spans="1:72" s="11" customFormat="1" ht="96" x14ac:dyDescent="0.2">
      <c r="A197" s="45" t="str">
        <f t="shared" si="220"/>
        <v>NO</v>
      </c>
      <c r="B197" s="45"/>
      <c r="C197" s="45"/>
      <c r="D197" s="161" t="s">
        <v>846</v>
      </c>
      <c r="E197" s="140" t="s">
        <v>5250</v>
      </c>
      <c r="F197" s="296"/>
      <c r="G197" s="141">
        <f t="shared" si="241"/>
        <v>4</v>
      </c>
      <c r="H197" s="141" t="s">
        <v>42</v>
      </c>
      <c r="I197" s="125" t="s">
        <v>1020</v>
      </c>
      <c r="J197" s="125" t="s">
        <v>17162</v>
      </c>
      <c r="K197" s="125"/>
      <c r="L197" s="126"/>
      <c r="M197" s="126"/>
      <c r="N197" s="125"/>
      <c r="O197" s="124" t="s">
        <v>42</v>
      </c>
      <c r="P197" s="124" t="str">
        <f t="shared" si="275"/>
        <v>0..1</v>
      </c>
      <c r="Q197" s="142" t="s">
        <v>1022</v>
      </c>
      <c r="R197" s="143" t="s">
        <v>1023</v>
      </c>
      <c r="S197" s="124"/>
      <c r="T197" s="129" t="str">
        <f t="shared" si="315"/>
        <v>EG</v>
      </c>
      <c r="U197" s="141" t="s">
        <v>42</v>
      </c>
      <c r="V197" s="124"/>
      <c r="W197" s="675"/>
      <c r="X197" s="38"/>
      <c r="Y197" s="648" t="str">
        <f t="shared" ref="Y197:Y260" si="317">IF(AH197=Y$4,"X","-")</f>
        <v>-</v>
      </c>
      <c r="Z197" s="144" t="str">
        <f t="shared" ref="Z197:AE197" si="318">IF(Y197="X","X",IF($AH197=Z$4,"X","-"))</f>
        <v>-</v>
      </c>
      <c r="AA197" s="144" t="str">
        <f t="shared" si="318"/>
        <v>-</v>
      </c>
      <c r="AB197" s="144" t="str">
        <f t="shared" si="318"/>
        <v>-</v>
      </c>
      <c r="AC197" s="144" t="str">
        <f t="shared" si="318"/>
        <v>-</v>
      </c>
      <c r="AD197" s="144" t="str">
        <f t="shared" si="318"/>
        <v>-</v>
      </c>
      <c r="AE197" s="649" t="str">
        <f t="shared" si="318"/>
        <v>X</v>
      </c>
      <c r="AF197" s="38"/>
      <c r="AG197" s="144" t="s">
        <v>47</v>
      </c>
      <c r="AH197" s="144" t="s">
        <v>47</v>
      </c>
      <c r="AI197" s="38"/>
      <c r="AJ197" s="13" t="str">
        <f t="shared" si="311"/>
        <v>/rsm:CrossIndustryInvoice/rsm:SupplyChainTradeTransaction/ram:IncludedSupplyChainTradeLineItem/ram:SpecifiedLineTradeDelivery</v>
      </c>
      <c r="AK197" s="13" t="str">
        <f t="shared" si="312"/>
        <v>/ram:UltimateShipToTradeParty</v>
      </c>
      <c r="AL197" s="14">
        <f>COUNTIFS(R$4:R197,AJ197)</f>
        <v>1</v>
      </c>
      <c r="AM197" s="59"/>
      <c r="AN197" s="161" t="str">
        <f t="shared" si="223"/>
        <v>SCT_LINE_TD</v>
      </c>
      <c r="AO197" s="140" t="str">
        <f t="shared" si="313"/>
        <v>BG-X-10</v>
      </c>
      <c r="AP197" s="296" t="str">
        <f t="shared" si="224"/>
        <v/>
      </c>
      <c r="AQ197" s="141">
        <f t="shared" si="247"/>
        <v>4</v>
      </c>
      <c r="AR197" s="141" t="str">
        <f t="shared" si="314"/>
        <v>0..1</v>
      </c>
      <c r="AS197" s="125" t="s">
        <v>1024</v>
      </c>
      <c r="AT197" s="125"/>
      <c r="AU197" s="125"/>
      <c r="AV197" s="126"/>
      <c r="AW197" s="126"/>
      <c r="AX197" s="125"/>
      <c r="AY197" s="124" t="str">
        <f t="shared" si="283"/>
        <v>0..1</v>
      </c>
      <c r="AZ197" s="124" t="str">
        <f t="shared" si="284"/>
        <v>0..1</v>
      </c>
      <c r="BA197" s="142" t="str">
        <f t="shared" si="277"/>
        <v>/rsm:CrossIndustryInvoice
/rsm:SupplyChainTradeTransaction
/ram:IncludedSupplyChainTradeLineItem
/ram:SpecifiedLineTradeDelivery
/ram:UltimateShipToTradeParty</v>
      </c>
      <c r="BB197" s="143" t="str">
        <f t="shared" si="278"/>
        <v>/rsm:CrossIndustryInvoice/rsm:SupplyChainTradeTransaction/ram:IncludedSupplyChainTradeLineItem/ram:SpecifiedLineTradeDelivery/ram:UltimateShipToTradeParty</v>
      </c>
      <c r="BC197" s="124" t="str">
        <f t="shared" si="225"/>
        <v/>
      </c>
      <c r="BD197" s="129" t="str">
        <f t="shared" si="226"/>
        <v>EG</v>
      </c>
      <c r="BE197" s="141" t="str">
        <f t="shared" si="227"/>
        <v>0..1</v>
      </c>
      <c r="BF197" s="124" t="str">
        <f t="shared" si="228"/>
        <v/>
      </c>
      <c r="BG197" s="675" t="str">
        <f t="shared" si="229"/>
        <v/>
      </c>
      <c r="BH197" s="7"/>
      <c r="BI197" s="648" t="str">
        <f t="shared" si="230"/>
        <v>-</v>
      </c>
      <c r="BJ197" s="144" t="str">
        <f t="shared" si="231"/>
        <v>-</v>
      </c>
      <c r="BK197" s="144" t="str">
        <f t="shared" si="232"/>
        <v>-</v>
      </c>
      <c r="BL197" s="144" t="str">
        <f t="shared" si="233"/>
        <v>-</v>
      </c>
      <c r="BM197" s="144" t="str">
        <f t="shared" si="234"/>
        <v>-</v>
      </c>
      <c r="BN197" s="144" t="str">
        <f t="shared" si="235"/>
        <v>-</v>
      </c>
      <c r="BO197" s="649" t="str">
        <f t="shared" si="236"/>
        <v>X</v>
      </c>
      <c r="BP197" s="7"/>
      <c r="BQ197" s="144" t="str">
        <f t="shared" si="237"/>
        <v>EXTENDED</v>
      </c>
      <c r="BR197" s="144" t="str">
        <f t="shared" si="238"/>
        <v>EXTENDED</v>
      </c>
      <c r="BS197" s="15"/>
      <c r="BT197" s="57" t="s">
        <v>18642</v>
      </c>
    </row>
    <row r="198" spans="1:72" s="11" customFormat="1" ht="105" x14ac:dyDescent="0.2">
      <c r="A198" s="45" t="str">
        <f t="shared" ref="A198:A261" si="319">IF(OR(T198="E",T198="A"),"YES","NO")</f>
        <v>YES</v>
      </c>
      <c r="B198" s="343" t="s">
        <v>17034</v>
      </c>
      <c r="C198" s="742"/>
      <c r="D198" s="161" t="s">
        <v>846</v>
      </c>
      <c r="E198" s="61" t="s">
        <v>5251</v>
      </c>
      <c r="F198" s="282"/>
      <c r="G198" s="62">
        <f t="shared" si="241"/>
        <v>5</v>
      </c>
      <c r="H198" s="62" t="s">
        <v>42</v>
      </c>
      <c r="I198" s="64" t="s">
        <v>17159</v>
      </c>
      <c r="J198" s="64"/>
      <c r="K198" s="65" t="s">
        <v>17133</v>
      </c>
      <c r="L198" s="173"/>
      <c r="M198" s="65"/>
      <c r="N198" s="64" t="s">
        <v>90</v>
      </c>
      <c r="O198" s="66" t="s">
        <v>42</v>
      </c>
      <c r="P198" s="66" t="str">
        <f t="shared" si="275"/>
        <v>0..1</v>
      </c>
      <c r="Q198" s="6" t="s">
        <v>1025</v>
      </c>
      <c r="R198" s="67" t="s">
        <v>1026</v>
      </c>
      <c r="S198" s="66" t="s">
        <v>55</v>
      </c>
      <c r="T198" s="68" t="str">
        <f t="shared" si="315"/>
        <v>E</v>
      </c>
      <c r="U198" s="62" t="s">
        <v>62</v>
      </c>
      <c r="V198" s="66"/>
      <c r="W198" s="249"/>
      <c r="X198" s="38"/>
      <c r="Y198" s="634" t="str">
        <f t="shared" si="317"/>
        <v>-</v>
      </c>
      <c r="Z198" s="70" t="str">
        <f t="shared" ref="Z198:AE198" si="320">IF(Y198="X","X",IF($AH198=Z$4,"X","-"))</f>
        <v>-</v>
      </c>
      <c r="AA198" s="70" t="str">
        <f t="shared" si="320"/>
        <v>-</v>
      </c>
      <c r="AB198" s="70" t="str">
        <f t="shared" si="320"/>
        <v>-</v>
      </c>
      <c r="AC198" s="70" t="str">
        <f t="shared" si="320"/>
        <v>-</v>
      </c>
      <c r="AD198" s="70" t="str">
        <f t="shared" si="320"/>
        <v>-</v>
      </c>
      <c r="AE198" s="635" t="str">
        <f t="shared" si="320"/>
        <v>X</v>
      </c>
      <c r="AF198" s="38"/>
      <c r="AG198" s="70" t="s">
        <v>47</v>
      </c>
      <c r="AH198" s="70" t="s">
        <v>47</v>
      </c>
      <c r="AI198" s="38"/>
      <c r="AJ198" s="13" t="str">
        <f t="shared" si="311"/>
        <v>/rsm:CrossIndustryInvoice/rsm:SupplyChainTradeTransaction/ram:IncludedSupplyChainTradeLineItem/ram:SpecifiedLineTradeDelivery/ram:UltimateShipToTradeParty</v>
      </c>
      <c r="AK198" s="13" t="str">
        <f t="shared" si="312"/>
        <v>/ram:ID</v>
      </c>
      <c r="AL198" s="14">
        <f>COUNTIFS(R$4:R198,AJ198)</f>
        <v>1</v>
      </c>
      <c r="AM198" s="59"/>
      <c r="AN198" s="161" t="str">
        <f t="shared" ref="AN198:AN261" si="321">D198</f>
        <v>SCT_LINE_TD</v>
      </c>
      <c r="AO198" s="61" t="str">
        <f t="shared" si="313"/>
        <v>BT-X-67</v>
      </c>
      <c r="AP198" s="282" t="str">
        <f t="shared" ref="AP198:AP261" si="322">IF(F198="","",F198)</f>
        <v/>
      </c>
      <c r="AQ198" s="62">
        <f t="shared" si="247"/>
        <v>5</v>
      </c>
      <c r="AR198" s="62" t="str">
        <f t="shared" si="314"/>
        <v>0..1</v>
      </c>
      <c r="AS198" s="64" t="s">
        <v>1027</v>
      </c>
      <c r="AT198" s="64"/>
      <c r="AU198" s="65" t="s">
        <v>18218</v>
      </c>
      <c r="AV198" s="173"/>
      <c r="AW198" s="65"/>
      <c r="AX198" s="64" t="s">
        <v>99</v>
      </c>
      <c r="AY198" s="66" t="str">
        <f t="shared" si="283"/>
        <v>0..1</v>
      </c>
      <c r="AZ198" s="66" t="str">
        <f t="shared" si="284"/>
        <v>0..1</v>
      </c>
      <c r="BA198" s="6" t="str">
        <f t="shared" si="277"/>
        <v>/rsm:CrossIndustryInvoice
/rsm:SupplyChainTradeTransaction
/ram:IncludedSupplyChainTradeLineItem
/ram:SpecifiedLineTradeDelivery
/ram:UltimateShipToTradeParty
/ram:ID</v>
      </c>
      <c r="BB198" s="67" t="str">
        <f t="shared" si="278"/>
        <v>/rsm:CrossIndustryInvoice/rsm:SupplyChainTradeTransaction/ram:IncludedSupplyChainTradeLineItem/ram:SpecifiedLineTradeDelivery/ram:UltimateShipToTradeParty/ram:ID</v>
      </c>
      <c r="BC198" s="66" t="str">
        <f t="shared" ref="BC198:BC261" si="323">IF(S198="","",S198)</f>
        <v>I</v>
      </c>
      <c r="BD198" s="68" t="str">
        <f t="shared" ref="BD198:BD261" si="324">IF(T198="","",T198)</f>
        <v>E</v>
      </c>
      <c r="BE198" s="62" t="str">
        <f t="shared" ref="BE198:BE261" si="325">IF(U198="","",U198)</f>
        <v>0..n</v>
      </c>
      <c r="BF198" s="66" t="str">
        <f t="shared" ref="BF198:BF261" si="326">IF(V198="","",V198)</f>
        <v/>
      </c>
      <c r="BG198" s="249" t="str">
        <f t="shared" ref="BG198:BG261" si="327">IF(W198="","",W198)</f>
        <v/>
      </c>
      <c r="BH198" s="7"/>
      <c r="BI198" s="634" t="str">
        <f t="shared" ref="BI198:BI261" si="328">Y198</f>
        <v>-</v>
      </c>
      <c r="BJ198" s="70" t="str">
        <f t="shared" ref="BJ198:BJ261" si="329">Z198</f>
        <v>-</v>
      </c>
      <c r="BK198" s="70" t="str">
        <f t="shared" ref="BK198:BK261" si="330">AA198</f>
        <v>-</v>
      </c>
      <c r="BL198" s="70" t="str">
        <f t="shared" ref="BL198:BL261" si="331">AB198</f>
        <v>-</v>
      </c>
      <c r="BM198" s="70" t="str">
        <f t="shared" ref="BM198:BM261" si="332">AC198</f>
        <v>-</v>
      </c>
      <c r="BN198" s="70" t="str">
        <f t="shared" ref="BN198:BN261" si="333">AD198</f>
        <v>-</v>
      </c>
      <c r="BO198" s="635" t="str">
        <f t="shared" ref="BO198:BO261" si="334">AE198</f>
        <v>X</v>
      </c>
      <c r="BP198" s="7"/>
      <c r="BQ198" s="70" t="str">
        <f t="shared" ref="BQ198:BQ261" si="335">AG198</f>
        <v>EXTENDED</v>
      </c>
      <c r="BR198" s="70" t="str">
        <f t="shared" ref="BR198:BR261" si="336">AH198</f>
        <v>EXTENDED</v>
      </c>
      <c r="BS198" s="15"/>
      <c r="BT198" s="57" t="s">
        <v>18642</v>
      </c>
    </row>
    <row r="199" spans="1:72" s="11" customFormat="1" ht="105" x14ac:dyDescent="0.2">
      <c r="A199" s="45" t="str">
        <f t="shared" si="319"/>
        <v>YES</v>
      </c>
      <c r="B199" s="45"/>
      <c r="C199" s="45"/>
      <c r="D199" s="161" t="s">
        <v>846</v>
      </c>
      <c r="E199" s="61" t="s">
        <v>5252</v>
      </c>
      <c r="F199" s="282"/>
      <c r="G199" s="62">
        <f t="shared" si="241"/>
        <v>5</v>
      </c>
      <c r="H199" s="62" t="s">
        <v>62</v>
      </c>
      <c r="I199" s="64" t="s">
        <v>17160</v>
      </c>
      <c r="J199" s="64"/>
      <c r="K199" s="65" t="s">
        <v>17134</v>
      </c>
      <c r="L199" s="65"/>
      <c r="M199" s="65"/>
      <c r="N199" s="64" t="s">
        <v>90</v>
      </c>
      <c r="O199" s="66" t="s">
        <v>62</v>
      </c>
      <c r="P199" s="66" t="str">
        <f t="shared" si="275"/>
        <v>0..n</v>
      </c>
      <c r="Q199" s="6" t="s">
        <v>1029</v>
      </c>
      <c r="R199" s="67" t="s">
        <v>1030</v>
      </c>
      <c r="S199" s="66" t="s">
        <v>55</v>
      </c>
      <c r="T199" s="68" t="str">
        <f t="shared" si="315"/>
        <v>E</v>
      </c>
      <c r="U199" s="62" t="s">
        <v>62</v>
      </c>
      <c r="V199" s="66"/>
      <c r="W199" s="249"/>
      <c r="X199" s="38"/>
      <c r="Y199" s="634" t="str">
        <f t="shared" si="317"/>
        <v>-</v>
      </c>
      <c r="Z199" s="70" t="str">
        <f t="shared" ref="Z199:AE199" si="337">IF(Y199="X","X",IF($AH199=Z$4,"X","-"))</f>
        <v>-</v>
      </c>
      <c r="AA199" s="70" t="str">
        <f t="shared" si="337"/>
        <v>-</v>
      </c>
      <c r="AB199" s="70" t="str">
        <f t="shared" si="337"/>
        <v>-</v>
      </c>
      <c r="AC199" s="70" t="str">
        <f t="shared" si="337"/>
        <v>-</v>
      </c>
      <c r="AD199" s="70" t="str">
        <f t="shared" si="337"/>
        <v>-</v>
      </c>
      <c r="AE199" s="635" t="str">
        <f t="shared" si="337"/>
        <v>X</v>
      </c>
      <c r="AF199" s="38"/>
      <c r="AG199" s="70" t="s">
        <v>47</v>
      </c>
      <c r="AH199" s="70" t="s">
        <v>47</v>
      </c>
      <c r="AI199" s="38"/>
      <c r="AJ199" s="13" t="str">
        <f t="shared" si="311"/>
        <v>/rsm:CrossIndustryInvoice/rsm:SupplyChainTradeTransaction/ram:IncludedSupplyChainTradeLineItem/ram:SpecifiedLineTradeDelivery/ram:UltimateShipToTradeParty</v>
      </c>
      <c r="AK199" s="13" t="str">
        <f t="shared" si="312"/>
        <v>/ram:GlobalID</v>
      </c>
      <c r="AL199" s="14">
        <f>COUNTIFS(R$4:R199,AJ199)</f>
        <v>1</v>
      </c>
      <c r="AM199" s="59"/>
      <c r="AN199" s="161" t="str">
        <f t="shared" si="321"/>
        <v>SCT_LINE_TD</v>
      </c>
      <c r="AO199" s="61" t="str">
        <f t="shared" si="313"/>
        <v>BT-X-68</v>
      </c>
      <c r="AP199" s="282" t="str">
        <f t="shared" si="322"/>
        <v/>
      </c>
      <c r="AQ199" s="62">
        <f t="shared" si="247"/>
        <v>5</v>
      </c>
      <c r="AR199" s="62" t="str">
        <f t="shared" si="314"/>
        <v>0..n</v>
      </c>
      <c r="AS199" s="64" t="s">
        <v>1031</v>
      </c>
      <c r="AT199" s="64" t="s">
        <v>18219</v>
      </c>
      <c r="AU199" s="65" t="s">
        <v>1569</v>
      </c>
      <c r="AV199" s="65"/>
      <c r="AW199" s="65"/>
      <c r="AX199" s="64" t="s">
        <v>99</v>
      </c>
      <c r="AY199" s="66" t="str">
        <f t="shared" ref="AY199:AY228" si="338">O199</f>
        <v>0..n</v>
      </c>
      <c r="AZ199" s="66" t="str">
        <f t="shared" ref="AZ199:AZ228" si="339">P199</f>
        <v>0..n</v>
      </c>
      <c r="BA199" s="6" t="str">
        <f t="shared" si="277"/>
        <v>/rsm:CrossIndustryInvoice
/rsm:SupplyChainTradeTransaction
/ram:IncludedSupplyChainTradeLineItem
/ram:SpecifiedLineTradeDelivery
/ram:UltimateShipToTradeParty
/ram:GlobalID</v>
      </c>
      <c r="BB199" s="67" t="str">
        <f t="shared" si="278"/>
        <v>/rsm:CrossIndustryInvoice/rsm:SupplyChainTradeTransaction/ram:IncludedSupplyChainTradeLineItem/ram:SpecifiedLineTradeDelivery/ram:UltimateShipToTradeParty/ram:GlobalID</v>
      </c>
      <c r="BC199" s="66" t="str">
        <f t="shared" si="323"/>
        <v>I</v>
      </c>
      <c r="BD199" s="68" t="str">
        <f t="shared" si="324"/>
        <v>E</v>
      </c>
      <c r="BE199" s="62" t="str">
        <f t="shared" si="325"/>
        <v>0..n</v>
      </c>
      <c r="BF199" s="66" t="str">
        <f t="shared" si="326"/>
        <v/>
      </c>
      <c r="BG199" s="249" t="str">
        <f t="shared" si="327"/>
        <v/>
      </c>
      <c r="BH199" s="7"/>
      <c r="BI199" s="634" t="str">
        <f t="shared" si="328"/>
        <v>-</v>
      </c>
      <c r="BJ199" s="70" t="str">
        <f t="shared" si="329"/>
        <v>-</v>
      </c>
      <c r="BK199" s="70" t="str">
        <f t="shared" si="330"/>
        <v>-</v>
      </c>
      <c r="BL199" s="70" t="str">
        <f t="shared" si="331"/>
        <v>-</v>
      </c>
      <c r="BM199" s="70" t="str">
        <f t="shared" si="332"/>
        <v>-</v>
      </c>
      <c r="BN199" s="70" t="str">
        <f t="shared" si="333"/>
        <v>-</v>
      </c>
      <c r="BO199" s="635" t="str">
        <f t="shared" si="334"/>
        <v>X</v>
      </c>
      <c r="BP199" s="7"/>
      <c r="BQ199" s="70" t="str">
        <f t="shared" si="335"/>
        <v>EXTENDED</v>
      </c>
      <c r="BR199" s="70" t="str">
        <f t="shared" si="336"/>
        <v>EXTENDED</v>
      </c>
      <c r="BS199" s="15"/>
      <c r="BT199" s="57" t="s">
        <v>18642</v>
      </c>
    </row>
    <row r="200" spans="1:72" s="11" customFormat="1" ht="120" x14ac:dyDescent="0.2">
      <c r="A200" s="45" t="str">
        <f t="shared" si="319"/>
        <v>YES</v>
      </c>
      <c r="B200" s="45"/>
      <c r="C200" s="45"/>
      <c r="D200" s="161" t="s">
        <v>846</v>
      </c>
      <c r="E200" s="61" t="s">
        <v>5253</v>
      </c>
      <c r="F200" s="282"/>
      <c r="G200" s="62">
        <f t="shared" si="241"/>
        <v>6</v>
      </c>
      <c r="H200" s="62" t="s">
        <v>32</v>
      </c>
      <c r="I200" s="64" t="s">
        <v>443</v>
      </c>
      <c r="J200" s="64"/>
      <c r="K200" s="65" t="s">
        <v>17135</v>
      </c>
      <c r="L200" s="65"/>
      <c r="M200" s="65"/>
      <c r="N200" s="64" t="s">
        <v>17064</v>
      </c>
      <c r="O200" s="66" t="s">
        <v>32</v>
      </c>
      <c r="P200" s="66" t="str">
        <f t="shared" si="275"/>
        <v>1..1</v>
      </c>
      <c r="Q200" s="6" t="s">
        <v>1032</v>
      </c>
      <c r="R200" s="67" t="s">
        <v>1033</v>
      </c>
      <c r="S200" s="66" t="s">
        <v>329</v>
      </c>
      <c r="T200" s="68" t="str">
        <f t="shared" si="315"/>
        <v>A</v>
      </c>
      <c r="U200" s="62" t="s">
        <v>42</v>
      </c>
      <c r="V200" s="66"/>
      <c r="W200" s="249"/>
      <c r="X200" s="38"/>
      <c r="Y200" s="634" t="str">
        <f t="shared" si="317"/>
        <v>-</v>
      </c>
      <c r="Z200" s="70" t="str">
        <f t="shared" ref="Z200:AE200" si="340">IF(Y200="X","X",IF($AH200=Z$4,"X","-"))</f>
        <v>-</v>
      </c>
      <c r="AA200" s="70" t="str">
        <f t="shared" si="340"/>
        <v>-</v>
      </c>
      <c r="AB200" s="70" t="str">
        <f t="shared" si="340"/>
        <v>-</v>
      </c>
      <c r="AC200" s="70" t="str">
        <f t="shared" si="340"/>
        <v>-</v>
      </c>
      <c r="AD200" s="70" t="str">
        <f t="shared" si="340"/>
        <v>-</v>
      </c>
      <c r="AE200" s="635" t="str">
        <f t="shared" si="340"/>
        <v>X</v>
      </c>
      <c r="AF200" s="38"/>
      <c r="AG200" s="70" t="s">
        <v>47</v>
      </c>
      <c r="AH200" s="70" t="s">
        <v>47</v>
      </c>
      <c r="AI200" s="38"/>
      <c r="AJ200" s="13" t="str">
        <f t="shared" si="311"/>
        <v>/rsm:CrossIndustryInvoice/rsm:SupplyChainTradeTransaction/ram:IncludedSupplyChainTradeLineItem/ram:SpecifiedLineTradeDelivery/ram:UltimateShipToTradeParty/ram:GlobalID</v>
      </c>
      <c r="AK200" s="13" t="str">
        <f t="shared" si="312"/>
        <v>/@schemeID</v>
      </c>
      <c r="AL200" s="14">
        <f>COUNTIFS(R$4:R200,AJ200)</f>
        <v>1</v>
      </c>
      <c r="AM200" s="59"/>
      <c r="AN200" s="161" t="str">
        <f t="shared" si="321"/>
        <v>SCT_LINE_TD</v>
      </c>
      <c r="AO200" s="61" t="str">
        <f t="shared" si="313"/>
        <v>BT-X-68-0</v>
      </c>
      <c r="AP200" s="282" t="str">
        <f t="shared" si="322"/>
        <v/>
      </c>
      <c r="AQ200" s="62">
        <f t="shared" si="247"/>
        <v>6</v>
      </c>
      <c r="AR200" s="62" t="str">
        <f t="shared" si="314"/>
        <v>1..1</v>
      </c>
      <c r="AS200" s="64" t="s">
        <v>1868</v>
      </c>
      <c r="AT200" s="64"/>
      <c r="AU200" s="65" t="s">
        <v>331</v>
      </c>
      <c r="AV200" s="65"/>
      <c r="AW200" s="65"/>
      <c r="AX200" s="64"/>
      <c r="AY200" s="66" t="str">
        <f t="shared" si="338"/>
        <v>1..1</v>
      </c>
      <c r="AZ200" s="66" t="str">
        <f t="shared" si="339"/>
        <v>1..1</v>
      </c>
      <c r="BA200" s="6" t="str">
        <f t="shared" si="277"/>
        <v>/rsm:CrossIndustryInvoice
/rsm:SupplyChainTradeTransaction
/ram:IncludedSupplyChainTradeLineItem
/ram:SpecifiedLineTradeDelivery
/ram:UltimateShipToTradeParty
/ram:GlobalID
/@schemeID</v>
      </c>
      <c r="BB200" s="67" t="str">
        <f t="shared" si="278"/>
        <v>/rsm:CrossIndustryInvoice/rsm:SupplyChainTradeTransaction/ram:IncludedSupplyChainTradeLineItem/ram:SpecifiedLineTradeDelivery/ram:UltimateShipToTradeParty/ram:GlobalID/@schemeID</v>
      </c>
      <c r="BC200" s="66" t="str">
        <f t="shared" si="323"/>
        <v>S</v>
      </c>
      <c r="BD200" s="68" t="str">
        <f t="shared" si="324"/>
        <v>A</v>
      </c>
      <c r="BE200" s="62" t="str">
        <f t="shared" si="325"/>
        <v>0..1</v>
      </c>
      <c r="BF200" s="66" t="str">
        <f t="shared" si="326"/>
        <v/>
      </c>
      <c r="BG200" s="249" t="str">
        <f t="shared" si="327"/>
        <v/>
      </c>
      <c r="BH200" s="7"/>
      <c r="BI200" s="634" t="str">
        <f t="shared" si="328"/>
        <v>-</v>
      </c>
      <c r="BJ200" s="70" t="str">
        <f t="shared" si="329"/>
        <v>-</v>
      </c>
      <c r="BK200" s="70" t="str">
        <f t="shared" si="330"/>
        <v>-</v>
      </c>
      <c r="BL200" s="70" t="str">
        <f t="shared" si="331"/>
        <v>-</v>
      </c>
      <c r="BM200" s="70" t="str">
        <f t="shared" si="332"/>
        <v>-</v>
      </c>
      <c r="BN200" s="70" t="str">
        <f t="shared" si="333"/>
        <v>-</v>
      </c>
      <c r="BO200" s="635" t="str">
        <f t="shared" si="334"/>
        <v>X</v>
      </c>
      <c r="BP200" s="7"/>
      <c r="BQ200" s="70" t="str">
        <f t="shared" si="335"/>
        <v>EXTENDED</v>
      </c>
      <c r="BR200" s="70" t="str">
        <f t="shared" si="336"/>
        <v>EXTENDED</v>
      </c>
      <c r="BS200" s="15"/>
      <c r="BT200" s="57" t="s">
        <v>18642</v>
      </c>
    </row>
    <row r="201" spans="1:72" s="11" customFormat="1" ht="105" x14ac:dyDescent="0.2">
      <c r="A201" s="45" t="str">
        <f t="shared" si="319"/>
        <v>YES</v>
      </c>
      <c r="B201" s="45"/>
      <c r="C201" s="45"/>
      <c r="D201" s="161" t="s">
        <v>846</v>
      </c>
      <c r="E201" s="61" t="s">
        <v>5254</v>
      </c>
      <c r="F201" s="282"/>
      <c r="G201" s="62">
        <f t="shared" ref="G201:G265" si="341">LEN(R201)-LEN(SUBSTITUTE(R201,"/",""))-1</f>
        <v>5</v>
      </c>
      <c r="H201" s="62" t="s">
        <v>32</v>
      </c>
      <c r="I201" s="64" t="s">
        <v>17161</v>
      </c>
      <c r="J201" s="64"/>
      <c r="K201" s="65"/>
      <c r="L201" s="65"/>
      <c r="M201" s="65"/>
      <c r="N201" s="64" t="s">
        <v>70</v>
      </c>
      <c r="O201" s="66" t="s">
        <v>42</v>
      </c>
      <c r="P201" s="66" t="str">
        <f t="shared" si="275"/>
        <v>0..1</v>
      </c>
      <c r="Q201" s="6" t="s">
        <v>1034</v>
      </c>
      <c r="R201" s="67" t="s">
        <v>1035</v>
      </c>
      <c r="S201" s="66" t="s">
        <v>73</v>
      </c>
      <c r="T201" s="68" t="str">
        <f t="shared" si="315"/>
        <v>E</v>
      </c>
      <c r="U201" s="62" t="s">
        <v>42</v>
      </c>
      <c r="V201" s="66"/>
      <c r="W201" s="249"/>
      <c r="X201" s="38"/>
      <c r="Y201" s="634" t="str">
        <f t="shared" si="317"/>
        <v>-</v>
      </c>
      <c r="Z201" s="70" t="str">
        <f t="shared" ref="Z201:AE201" si="342">IF(Y201="X","X",IF($AH201=Z$4,"X","-"))</f>
        <v>-</v>
      </c>
      <c r="AA201" s="70" t="str">
        <f t="shared" si="342"/>
        <v>-</v>
      </c>
      <c r="AB201" s="70" t="str">
        <f t="shared" si="342"/>
        <v>-</v>
      </c>
      <c r="AC201" s="70" t="str">
        <f t="shared" si="342"/>
        <v>-</v>
      </c>
      <c r="AD201" s="70" t="str">
        <f t="shared" si="342"/>
        <v>-</v>
      </c>
      <c r="AE201" s="635" t="str">
        <f t="shared" si="342"/>
        <v>X</v>
      </c>
      <c r="AF201" s="38"/>
      <c r="AG201" s="70" t="s">
        <v>47</v>
      </c>
      <c r="AH201" s="70" t="s">
        <v>47</v>
      </c>
      <c r="AI201" s="38"/>
      <c r="AJ201" s="13" t="str">
        <f t="shared" si="311"/>
        <v>/rsm:CrossIndustryInvoice/rsm:SupplyChainTradeTransaction/ram:IncludedSupplyChainTradeLineItem/ram:SpecifiedLineTradeDelivery/ram:UltimateShipToTradeParty</v>
      </c>
      <c r="AK201" s="13" t="str">
        <f t="shared" si="312"/>
        <v>/ram:Name</v>
      </c>
      <c r="AL201" s="14">
        <f>COUNTIFS(R$4:R201,AJ201)</f>
        <v>1</v>
      </c>
      <c r="AM201" s="59"/>
      <c r="AN201" s="161" t="str">
        <f t="shared" si="321"/>
        <v>SCT_LINE_TD</v>
      </c>
      <c r="AO201" s="61" t="str">
        <f t="shared" si="313"/>
        <v>BT-X-69</v>
      </c>
      <c r="AP201" s="282" t="str">
        <f t="shared" si="322"/>
        <v/>
      </c>
      <c r="AQ201" s="62">
        <f t="shared" si="247"/>
        <v>5</v>
      </c>
      <c r="AR201" s="62" t="str">
        <f t="shared" si="314"/>
        <v>1..1</v>
      </c>
      <c r="AS201" s="64" t="s">
        <v>1036</v>
      </c>
      <c r="AT201" s="64"/>
      <c r="AU201" s="65"/>
      <c r="AV201" s="65"/>
      <c r="AW201" s="65"/>
      <c r="AX201" s="64"/>
      <c r="AY201" s="66" t="str">
        <f t="shared" si="338"/>
        <v>0..1</v>
      </c>
      <c r="AZ201" s="66" t="str">
        <f t="shared" si="339"/>
        <v>0..1</v>
      </c>
      <c r="BA201" s="6" t="str">
        <f t="shared" si="277"/>
        <v>/rsm:CrossIndustryInvoice
/rsm:SupplyChainTradeTransaction
/ram:IncludedSupplyChainTradeLineItem
/ram:SpecifiedLineTradeDelivery
/ram:UltimateShipToTradeParty
/ram:Name</v>
      </c>
      <c r="BB201" s="67" t="str">
        <f t="shared" si="278"/>
        <v>/rsm:CrossIndustryInvoice/rsm:SupplyChainTradeTransaction/ram:IncludedSupplyChainTradeLineItem/ram:SpecifiedLineTradeDelivery/ram:UltimateShipToTradeParty/ram:Name</v>
      </c>
      <c r="BC201" s="66" t="str">
        <f t="shared" si="323"/>
        <v>T</v>
      </c>
      <c r="BD201" s="68" t="str">
        <f t="shared" si="324"/>
        <v>E</v>
      </c>
      <c r="BE201" s="62" t="str">
        <f t="shared" si="325"/>
        <v>0..1</v>
      </c>
      <c r="BF201" s="66" t="str">
        <f t="shared" si="326"/>
        <v/>
      </c>
      <c r="BG201" s="249" t="str">
        <f t="shared" si="327"/>
        <v/>
      </c>
      <c r="BH201" s="7"/>
      <c r="BI201" s="634" t="str">
        <f t="shared" si="328"/>
        <v>-</v>
      </c>
      <c r="BJ201" s="70" t="str">
        <f t="shared" si="329"/>
        <v>-</v>
      </c>
      <c r="BK201" s="70" t="str">
        <f t="shared" si="330"/>
        <v>-</v>
      </c>
      <c r="BL201" s="70" t="str">
        <f t="shared" si="331"/>
        <v>-</v>
      </c>
      <c r="BM201" s="70" t="str">
        <f t="shared" si="332"/>
        <v>-</v>
      </c>
      <c r="BN201" s="70" t="str">
        <f t="shared" si="333"/>
        <v>-</v>
      </c>
      <c r="BO201" s="635" t="str">
        <f t="shared" si="334"/>
        <v>X</v>
      </c>
      <c r="BP201" s="7"/>
      <c r="BQ201" s="70" t="str">
        <f t="shared" si="335"/>
        <v>EXTENDED</v>
      </c>
      <c r="BR201" s="70" t="str">
        <f t="shared" si="336"/>
        <v>EXTENDED</v>
      </c>
      <c r="BS201" s="15"/>
      <c r="BT201" s="57" t="s">
        <v>18642</v>
      </c>
    </row>
    <row r="202" spans="1:72" s="11" customFormat="1" ht="105" x14ac:dyDescent="0.2">
      <c r="A202" s="45" t="str">
        <f t="shared" si="319"/>
        <v>YES</v>
      </c>
      <c r="B202" s="342" t="s">
        <v>4852</v>
      </c>
      <c r="C202" s="742"/>
      <c r="D202" s="161"/>
      <c r="E202" s="61" t="s">
        <v>17414</v>
      </c>
      <c r="F202" s="282"/>
      <c r="G202" s="62">
        <f t="shared" si="341"/>
        <v>5</v>
      </c>
      <c r="H202" s="62" t="s">
        <v>42</v>
      </c>
      <c r="I202" s="64" t="s">
        <v>17024</v>
      </c>
      <c r="J202" s="64" t="s">
        <v>17025</v>
      </c>
      <c r="K202" s="65" t="s">
        <v>17026</v>
      </c>
      <c r="L202" s="65"/>
      <c r="M202" s="65"/>
      <c r="N202" s="64" t="s">
        <v>128</v>
      </c>
      <c r="O202" s="66" t="s">
        <v>42</v>
      </c>
      <c r="P202" s="66" t="str">
        <f t="shared" ref="P202" si="343">O202</f>
        <v>0..1</v>
      </c>
      <c r="Q202" s="6" t="s">
        <v>17030</v>
      </c>
      <c r="R202" s="67" t="s">
        <v>17029</v>
      </c>
      <c r="S202" s="66" t="s">
        <v>131</v>
      </c>
      <c r="T202" s="68" t="str">
        <f t="shared" si="315"/>
        <v>E</v>
      </c>
      <c r="U202" s="62" t="s">
        <v>62</v>
      </c>
      <c r="V202" s="66"/>
      <c r="W202" s="249"/>
      <c r="X202" s="38"/>
      <c r="Y202" s="634" t="str">
        <f t="shared" si="317"/>
        <v>-</v>
      </c>
      <c r="Z202" s="70" t="str">
        <f t="shared" ref="Z202:AE202" si="344">IF(Y202="X","X",IF($AH202=Z$4,"X","-"))</f>
        <v>-</v>
      </c>
      <c r="AA202" s="70" t="str">
        <f t="shared" si="344"/>
        <v>-</v>
      </c>
      <c r="AB202" s="70" t="str">
        <f t="shared" si="344"/>
        <v>-</v>
      </c>
      <c r="AC202" s="70" t="str">
        <f t="shared" si="344"/>
        <v>-</v>
      </c>
      <c r="AD202" s="70" t="str">
        <f t="shared" si="344"/>
        <v>-</v>
      </c>
      <c r="AE202" s="635" t="str">
        <f t="shared" si="344"/>
        <v>X</v>
      </c>
      <c r="AF202" s="38"/>
      <c r="AG202" s="70" t="s">
        <v>47</v>
      </c>
      <c r="AH202" s="70" t="s">
        <v>47</v>
      </c>
      <c r="AI202" s="38"/>
      <c r="AJ202" s="13" t="str">
        <f t="shared" si="311"/>
        <v>/rsm:CrossIndustryInvoice/rsm:SupplyChainTradeTransaction/ram:IncludedSupplyChainTradeLineItem/ram:SpecifiedLineTradeDelivery/ram:UltimateShipToTradeParty</v>
      </c>
      <c r="AK202" s="13" t="str">
        <f t="shared" si="312"/>
        <v>/ram:RoleCode</v>
      </c>
      <c r="AL202" s="14"/>
      <c r="AM202" s="59"/>
      <c r="AN202" s="161">
        <f t="shared" si="321"/>
        <v>0</v>
      </c>
      <c r="AO202" s="61" t="str">
        <f t="shared" si="313"/>
        <v>BT-X-542</v>
      </c>
      <c r="AP202" s="282" t="str">
        <f t="shared" si="322"/>
        <v/>
      </c>
      <c r="AQ202" s="62">
        <f t="shared" si="247"/>
        <v>5</v>
      </c>
      <c r="AR202" s="62" t="str">
        <f t="shared" si="314"/>
        <v>0..1</v>
      </c>
      <c r="AS202" s="64" t="s">
        <v>18220</v>
      </c>
      <c r="AT202" s="64" t="s">
        <v>18221</v>
      </c>
      <c r="AU202" s="65" t="s">
        <v>18222</v>
      </c>
      <c r="AV202" s="65"/>
      <c r="AW202" s="65"/>
      <c r="AX202" s="64" t="s">
        <v>128</v>
      </c>
      <c r="AY202" s="66" t="str">
        <f t="shared" si="338"/>
        <v>0..1</v>
      </c>
      <c r="AZ202" s="66" t="str">
        <f t="shared" si="339"/>
        <v>0..1</v>
      </c>
      <c r="BA202" s="6" t="str">
        <f t="shared" si="277"/>
        <v>/rsm:CrossIndustryInvoice
/rsm:SupplyChainTradeTransaction
/ram:IncludedSupplyChainTradeLineItem
/ram:SpecifiedLineTradeDelivery
/ram:UltimateShipToTradeParty
/ram:RoleCode</v>
      </c>
      <c r="BB202" s="67" t="str">
        <f t="shared" si="278"/>
        <v>/rsm:CrossIndustryInvoice/rsm:SupplyChainTradeTransaction/ram:IncludedSupplyChainTradeLineItem/ram:SpecifiedLineTradeDelivery/ram:UltimateShipToTradeParty/ram:RoleCode</v>
      </c>
      <c r="BC202" s="66" t="str">
        <f t="shared" si="323"/>
        <v>C</v>
      </c>
      <c r="BD202" s="68" t="str">
        <f t="shared" si="324"/>
        <v>E</v>
      </c>
      <c r="BE202" s="62" t="str">
        <f t="shared" si="325"/>
        <v>0..n</v>
      </c>
      <c r="BF202" s="66" t="str">
        <f t="shared" si="326"/>
        <v/>
      </c>
      <c r="BG202" s="249" t="str">
        <f t="shared" si="327"/>
        <v/>
      </c>
      <c r="BH202" s="7"/>
      <c r="BI202" s="634" t="str">
        <f t="shared" si="328"/>
        <v>-</v>
      </c>
      <c r="BJ202" s="70" t="str">
        <f t="shared" si="329"/>
        <v>-</v>
      </c>
      <c r="BK202" s="70" t="str">
        <f t="shared" si="330"/>
        <v>-</v>
      </c>
      <c r="BL202" s="70" t="str">
        <f t="shared" si="331"/>
        <v>-</v>
      </c>
      <c r="BM202" s="70" t="str">
        <f t="shared" si="332"/>
        <v>-</v>
      </c>
      <c r="BN202" s="70" t="str">
        <f t="shared" si="333"/>
        <v>-</v>
      </c>
      <c r="BO202" s="635" t="str">
        <f t="shared" si="334"/>
        <v>X</v>
      </c>
      <c r="BP202" s="7"/>
      <c r="BQ202" s="70" t="str">
        <f t="shared" si="335"/>
        <v>EXTENDED</v>
      </c>
      <c r="BR202" s="70" t="str">
        <f t="shared" si="336"/>
        <v>EXTENDED</v>
      </c>
      <c r="BS202" s="15"/>
      <c r="BT202" s="57" t="s">
        <v>18642</v>
      </c>
    </row>
    <row r="203" spans="1:72" s="152" customFormat="1" ht="105" x14ac:dyDescent="0.2">
      <c r="A203" s="45" t="str">
        <f t="shared" si="319"/>
        <v>NO</v>
      </c>
      <c r="B203" s="45"/>
      <c r="C203" s="45"/>
      <c r="D203" s="161" t="s">
        <v>846</v>
      </c>
      <c r="E203" s="162" t="s">
        <v>5255</v>
      </c>
      <c r="F203" s="298"/>
      <c r="G203" s="163">
        <f t="shared" si="341"/>
        <v>5</v>
      </c>
      <c r="H203" s="163" t="s">
        <v>42</v>
      </c>
      <c r="I203" s="164" t="s">
        <v>1037</v>
      </c>
      <c r="J203" s="164" t="s">
        <v>17145</v>
      </c>
      <c r="K203" s="165"/>
      <c r="L203" s="165"/>
      <c r="M203" s="165"/>
      <c r="N203" s="164"/>
      <c r="O203" s="66" t="s">
        <v>42</v>
      </c>
      <c r="P203" s="66" t="str">
        <f t="shared" si="275"/>
        <v>0..1</v>
      </c>
      <c r="Q203" s="167" t="s">
        <v>1038</v>
      </c>
      <c r="R203" s="168" t="s">
        <v>1039</v>
      </c>
      <c r="S203" s="166"/>
      <c r="T203" s="169" t="str">
        <f t="shared" si="315"/>
        <v/>
      </c>
      <c r="U203" s="163" t="s">
        <v>42</v>
      </c>
      <c r="V203" s="166"/>
      <c r="W203" s="676"/>
      <c r="X203" s="38"/>
      <c r="Y203" s="650" t="str">
        <f t="shared" si="317"/>
        <v>-</v>
      </c>
      <c r="Z203" s="171" t="str">
        <f t="shared" ref="Z203:AE203" si="345">IF(Y203="X","X",IF($AH203=Z$4,"X","-"))</f>
        <v>-</v>
      </c>
      <c r="AA203" s="171" t="str">
        <f t="shared" si="345"/>
        <v>-</v>
      </c>
      <c r="AB203" s="171" t="str">
        <f t="shared" si="345"/>
        <v>-</v>
      </c>
      <c r="AC203" s="171" t="str">
        <f t="shared" si="345"/>
        <v>-</v>
      </c>
      <c r="AD203" s="171" t="str">
        <f t="shared" si="345"/>
        <v>-</v>
      </c>
      <c r="AE203" s="651" t="str">
        <f t="shared" si="345"/>
        <v>X</v>
      </c>
      <c r="AF203" s="38"/>
      <c r="AG203" s="171" t="s">
        <v>47</v>
      </c>
      <c r="AH203" s="171" t="s">
        <v>47</v>
      </c>
      <c r="AI203" s="38"/>
      <c r="AJ203" s="13" t="str">
        <f t="shared" si="311"/>
        <v>/rsm:CrossIndustryInvoice/rsm:SupplyChainTradeTransaction/ram:IncludedSupplyChainTradeLineItem/ram:SpecifiedLineTradeDelivery/ram:UltimateShipToTradeParty</v>
      </c>
      <c r="AK203" s="13" t="str">
        <f t="shared" si="312"/>
        <v>/ram:SpecifiedLegalOrganization</v>
      </c>
      <c r="AL203" s="14">
        <f>COUNTIFS(R$4:R203,AJ203)</f>
        <v>1</v>
      </c>
      <c r="AM203" s="59"/>
      <c r="AN203" s="161" t="str">
        <f t="shared" si="321"/>
        <v>SCT_LINE_TD</v>
      </c>
      <c r="AO203" s="162" t="str">
        <f t="shared" si="313"/>
        <v>BT-X-70-00</v>
      </c>
      <c r="AP203" s="298" t="str">
        <f t="shared" si="322"/>
        <v/>
      </c>
      <c r="AQ203" s="163">
        <f t="shared" si="247"/>
        <v>5</v>
      </c>
      <c r="AR203" s="163" t="str">
        <f t="shared" si="314"/>
        <v>0..1</v>
      </c>
      <c r="AS203" s="164" t="s">
        <v>18324</v>
      </c>
      <c r="AT203" s="164" t="s">
        <v>18241</v>
      </c>
      <c r="AU203" s="165"/>
      <c r="AV203" s="165"/>
      <c r="AW203" s="165"/>
      <c r="AX203" s="164"/>
      <c r="AY203" s="66" t="str">
        <f t="shared" si="338"/>
        <v>0..1</v>
      </c>
      <c r="AZ203" s="66" t="str">
        <f t="shared" si="339"/>
        <v>0..1</v>
      </c>
      <c r="BA203" s="167" t="str">
        <f t="shared" si="277"/>
        <v>/rsm:CrossIndustryInvoice
/rsm:SupplyChainTradeTransaction
/ram:IncludedSupplyChainTradeLineItem
/ram:SpecifiedLineTradeDelivery
/ram:UltimateShipToTradeParty
/ram:SpecifiedLegalOrganization</v>
      </c>
      <c r="BB203" s="168" t="str">
        <f t="shared" si="278"/>
        <v>/rsm:CrossIndustryInvoice/rsm:SupplyChainTradeTransaction/ram:IncludedSupplyChainTradeLineItem/ram:SpecifiedLineTradeDelivery/ram:UltimateShipToTradeParty/ram:SpecifiedLegalOrganization</v>
      </c>
      <c r="BC203" s="166" t="str">
        <f t="shared" si="323"/>
        <v/>
      </c>
      <c r="BD203" s="169" t="str">
        <f t="shared" si="324"/>
        <v/>
      </c>
      <c r="BE203" s="163" t="str">
        <f t="shared" si="325"/>
        <v>0..1</v>
      </c>
      <c r="BF203" s="166" t="str">
        <f t="shared" si="326"/>
        <v/>
      </c>
      <c r="BG203" s="676" t="str">
        <f t="shared" si="327"/>
        <v/>
      </c>
      <c r="BH203" s="7"/>
      <c r="BI203" s="650" t="str">
        <f t="shared" si="328"/>
        <v>-</v>
      </c>
      <c r="BJ203" s="171" t="str">
        <f t="shared" si="329"/>
        <v>-</v>
      </c>
      <c r="BK203" s="171" t="str">
        <f t="shared" si="330"/>
        <v>-</v>
      </c>
      <c r="BL203" s="171" t="str">
        <f t="shared" si="331"/>
        <v>-</v>
      </c>
      <c r="BM203" s="171" t="str">
        <f t="shared" si="332"/>
        <v>-</v>
      </c>
      <c r="BN203" s="171" t="str">
        <f t="shared" si="333"/>
        <v>-</v>
      </c>
      <c r="BO203" s="651" t="str">
        <f t="shared" si="334"/>
        <v>X</v>
      </c>
      <c r="BP203" s="7"/>
      <c r="BQ203" s="171" t="str">
        <f t="shared" si="335"/>
        <v>EXTENDED</v>
      </c>
      <c r="BR203" s="171" t="str">
        <f t="shared" si="336"/>
        <v>EXTENDED</v>
      </c>
      <c r="BS203" s="15"/>
      <c r="BT203" s="57" t="s">
        <v>18642</v>
      </c>
    </row>
    <row r="204" spans="1:72" s="11" customFormat="1" ht="120" x14ac:dyDescent="0.2">
      <c r="A204" s="45" t="str">
        <f t="shared" si="319"/>
        <v>YES</v>
      </c>
      <c r="B204" s="45"/>
      <c r="C204" s="45"/>
      <c r="D204" s="161" t="s">
        <v>846</v>
      </c>
      <c r="E204" s="61" t="s">
        <v>5256</v>
      </c>
      <c r="F204" s="282"/>
      <c r="G204" s="62">
        <f t="shared" si="341"/>
        <v>6</v>
      </c>
      <c r="H204" s="62" t="s">
        <v>42</v>
      </c>
      <c r="I204" s="64" t="s">
        <v>17163</v>
      </c>
      <c r="J204" s="64" t="s">
        <v>17136</v>
      </c>
      <c r="K204" s="65"/>
      <c r="L204" s="65"/>
      <c r="M204" s="65"/>
      <c r="N204" s="64" t="s">
        <v>90</v>
      </c>
      <c r="O204" s="66" t="s">
        <v>42</v>
      </c>
      <c r="P204" s="66" t="str">
        <f t="shared" si="275"/>
        <v>0..1</v>
      </c>
      <c r="Q204" s="6" t="s">
        <v>1040</v>
      </c>
      <c r="R204" s="67" t="s">
        <v>1041</v>
      </c>
      <c r="S204" s="66" t="s">
        <v>55</v>
      </c>
      <c r="T204" s="68" t="str">
        <f t="shared" si="315"/>
        <v>E</v>
      </c>
      <c r="U204" s="62" t="s">
        <v>42</v>
      </c>
      <c r="V204" s="66"/>
      <c r="W204" s="249"/>
      <c r="X204" s="38"/>
      <c r="Y204" s="634" t="str">
        <f t="shared" si="317"/>
        <v>-</v>
      </c>
      <c r="Z204" s="70" t="str">
        <f t="shared" ref="Z204:AE204" si="346">IF(Y204="X","X",IF($AH204=Z$4,"X","-"))</f>
        <v>-</v>
      </c>
      <c r="AA204" s="70" t="str">
        <f t="shared" si="346"/>
        <v>-</v>
      </c>
      <c r="AB204" s="70" t="str">
        <f t="shared" si="346"/>
        <v>-</v>
      </c>
      <c r="AC204" s="70" t="str">
        <f t="shared" si="346"/>
        <v>-</v>
      </c>
      <c r="AD204" s="70" t="str">
        <f t="shared" si="346"/>
        <v>-</v>
      </c>
      <c r="AE204" s="635" t="str">
        <f t="shared" si="346"/>
        <v>X</v>
      </c>
      <c r="AF204" s="38"/>
      <c r="AG204" s="70" t="s">
        <v>47</v>
      </c>
      <c r="AH204" s="70" t="s">
        <v>47</v>
      </c>
      <c r="AI204" s="38"/>
      <c r="AJ204" s="13" t="str">
        <f t="shared" si="311"/>
        <v>/rsm:CrossIndustryInvoice/rsm:SupplyChainTradeTransaction/ram:IncludedSupplyChainTradeLineItem/ram:SpecifiedLineTradeDelivery/ram:UltimateShipToTradeParty/ram:SpecifiedLegalOrganization</v>
      </c>
      <c r="AK204" s="13" t="str">
        <f t="shared" si="312"/>
        <v>/ram:ID</v>
      </c>
      <c r="AL204" s="14">
        <f>COUNTIFS(R$4:R204,AJ204)</f>
        <v>1</v>
      </c>
      <c r="AM204" s="59"/>
      <c r="AN204" s="161" t="str">
        <f t="shared" si="321"/>
        <v>SCT_LINE_TD</v>
      </c>
      <c r="AO204" s="61" t="str">
        <f t="shared" si="313"/>
        <v>BT-X-70</v>
      </c>
      <c r="AP204" s="282" t="str">
        <f t="shared" si="322"/>
        <v/>
      </c>
      <c r="AQ204" s="62">
        <f t="shared" si="247"/>
        <v>6</v>
      </c>
      <c r="AR204" s="62" t="str">
        <f t="shared" si="314"/>
        <v>0..1</v>
      </c>
      <c r="AS204" s="64" t="s">
        <v>18242</v>
      </c>
      <c r="AT204" s="64" t="s">
        <v>18224</v>
      </c>
      <c r="AU204" s="65"/>
      <c r="AV204" s="65"/>
      <c r="AW204" s="65"/>
      <c r="AX204" s="64" t="s">
        <v>99</v>
      </c>
      <c r="AY204" s="66" t="str">
        <f t="shared" si="338"/>
        <v>0..1</v>
      </c>
      <c r="AZ204" s="66" t="str">
        <f t="shared" si="339"/>
        <v>0..1</v>
      </c>
      <c r="BA204" s="6" t="str">
        <f t="shared" si="277"/>
        <v>/rsm:CrossIndustryInvoice
/rsm:SupplyChainTradeTransaction
/ram:IncludedSupplyChainTradeLineItem
/ram:SpecifiedLineTradeDelivery
/ram:UltimateShipToTradeParty
/ram:SpecifiedLegalOrganization
/ram:ID</v>
      </c>
      <c r="BB204" s="67" t="str">
        <f t="shared" si="278"/>
        <v>/rsm:CrossIndustryInvoice/rsm:SupplyChainTradeTransaction/ram:IncludedSupplyChainTradeLineItem/ram:SpecifiedLineTradeDelivery/ram:UltimateShipToTradeParty/ram:SpecifiedLegalOrganization/ram:ID</v>
      </c>
      <c r="BC204" s="66" t="str">
        <f t="shared" si="323"/>
        <v>I</v>
      </c>
      <c r="BD204" s="68" t="str">
        <f t="shared" si="324"/>
        <v>E</v>
      </c>
      <c r="BE204" s="62" t="str">
        <f t="shared" si="325"/>
        <v>0..1</v>
      </c>
      <c r="BF204" s="66" t="str">
        <f t="shared" si="326"/>
        <v/>
      </c>
      <c r="BG204" s="249" t="str">
        <f t="shared" si="327"/>
        <v/>
      </c>
      <c r="BH204" s="7"/>
      <c r="BI204" s="634" t="str">
        <f t="shared" si="328"/>
        <v>-</v>
      </c>
      <c r="BJ204" s="70" t="str">
        <f t="shared" si="329"/>
        <v>-</v>
      </c>
      <c r="BK204" s="70" t="str">
        <f t="shared" si="330"/>
        <v>-</v>
      </c>
      <c r="BL204" s="70" t="str">
        <f t="shared" si="331"/>
        <v>-</v>
      </c>
      <c r="BM204" s="70" t="str">
        <f t="shared" si="332"/>
        <v>-</v>
      </c>
      <c r="BN204" s="70" t="str">
        <f t="shared" si="333"/>
        <v>-</v>
      </c>
      <c r="BO204" s="635" t="str">
        <f t="shared" si="334"/>
        <v>X</v>
      </c>
      <c r="BP204" s="7"/>
      <c r="BQ204" s="70" t="str">
        <f t="shared" si="335"/>
        <v>EXTENDED</v>
      </c>
      <c r="BR204" s="70" t="str">
        <f t="shared" si="336"/>
        <v>EXTENDED</v>
      </c>
      <c r="BS204" s="15"/>
      <c r="BT204" s="57" t="s">
        <v>18642</v>
      </c>
    </row>
    <row r="205" spans="1:72" s="11" customFormat="1" ht="135" x14ac:dyDescent="0.2">
      <c r="A205" s="45" t="str">
        <f t="shared" si="319"/>
        <v>YES</v>
      </c>
      <c r="B205" s="45"/>
      <c r="C205" s="45"/>
      <c r="D205" s="161" t="s">
        <v>846</v>
      </c>
      <c r="E205" s="61" t="s">
        <v>5257</v>
      </c>
      <c r="F205" s="282"/>
      <c r="G205" s="62">
        <f t="shared" si="341"/>
        <v>7</v>
      </c>
      <c r="H205" s="62" t="s">
        <v>42</v>
      </c>
      <c r="I205" s="64" t="s">
        <v>443</v>
      </c>
      <c r="J205" s="64" t="s">
        <v>17137</v>
      </c>
      <c r="K205" s="65" t="s">
        <v>17140</v>
      </c>
      <c r="L205" s="65" t="s">
        <v>17164</v>
      </c>
      <c r="M205" s="65" t="s">
        <v>35</v>
      </c>
      <c r="N205" s="64" t="s">
        <v>17064</v>
      </c>
      <c r="O205" s="66" t="s">
        <v>42</v>
      </c>
      <c r="P205" s="66" t="str">
        <f t="shared" si="275"/>
        <v>0..1</v>
      </c>
      <c r="Q205" s="6" t="s">
        <v>1042</v>
      </c>
      <c r="R205" s="67" t="s">
        <v>1043</v>
      </c>
      <c r="S205" s="66" t="s">
        <v>329</v>
      </c>
      <c r="T205" s="68" t="str">
        <f t="shared" si="315"/>
        <v>A</v>
      </c>
      <c r="U205" s="62" t="s">
        <v>42</v>
      </c>
      <c r="V205" s="66"/>
      <c r="W205" s="249"/>
      <c r="X205" s="38"/>
      <c r="Y205" s="634" t="str">
        <f t="shared" si="317"/>
        <v>-</v>
      </c>
      <c r="Z205" s="70" t="str">
        <f t="shared" ref="Z205:AE205" si="347">IF(Y205="X","X",IF($AH205=Z$4,"X","-"))</f>
        <v>-</v>
      </c>
      <c r="AA205" s="70" t="str">
        <f t="shared" si="347"/>
        <v>-</v>
      </c>
      <c r="AB205" s="70" t="str">
        <f t="shared" si="347"/>
        <v>-</v>
      </c>
      <c r="AC205" s="70" t="str">
        <f t="shared" si="347"/>
        <v>-</v>
      </c>
      <c r="AD205" s="70" t="str">
        <f t="shared" si="347"/>
        <v>-</v>
      </c>
      <c r="AE205" s="635" t="str">
        <f t="shared" si="347"/>
        <v>X</v>
      </c>
      <c r="AF205" s="38"/>
      <c r="AG205" s="70" t="s">
        <v>47</v>
      </c>
      <c r="AH205" s="70" t="s">
        <v>47</v>
      </c>
      <c r="AI205" s="38"/>
      <c r="AJ205" s="13" t="str">
        <f t="shared" si="311"/>
        <v>/rsm:CrossIndustryInvoice/rsm:SupplyChainTradeTransaction/ram:IncludedSupplyChainTradeLineItem/ram:SpecifiedLineTradeDelivery/ram:UltimateShipToTradeParty/ram:SpecifiedLegalOrganization/ram:ID</v>
      </c>
      <c r="AK205" s="13" t="str">
        <f t="shared" si="312"/>
        <v>/@schemeID</v>
      </c>
      <c r="AL205" s="14">
        <f>COUNTIFS(R$4:R205,AJ205)</f>
        <v>1</v>
      </c>
      <c r="AM205" s="59"/>
      <c r="AN205" s="161" t="str">
        <f t="shared" si="321"/>
        <v>SCT_LINE_TD</v>
      </c>
      <c r="AO205" s="61" t="str">
        <f t="shared" si="313"/>
        <v>BT-X-70-0</v>
      </c>
      <c r="AP205" s="282" t="str">
        <f t="shared" si="322"/>
        <v/>
      </c>
      <c r="AQ205" s="62">
        <f t="shared" ref="AQ205:AQ268" si="348">LEN(BB205)-LEN(SUBSTITUTE(BB205,"/",""))-1</f>
        <v>7</v>
      </c>
      <c r="AR205" s="62" t="str">
        <f t="shared" si="314"/>
        <v>0..1</v>
      </c>
      <c r="AS205" s="64" t="s">
        <v>919</v>
      </c>
      <c r="AT205" s="64" t="s">
        <v>1898</v>
      </c>
      <c r="AU205" s="65" t="s">
        <v>1899</v>
      </c>
      <c r="AV205" s="65"/>
      <c r="AW205" s="65"/>
      <c r="AX205" s="64"/>
      <c r="AY205" s="66" t="str">
        <f t="shared" si="338"/>
        <v>0..1</v>
      </c>
      <c r="AZ205" s="66" t="str">
        <f t="shared" si="339"/>
        <v>0..1</v>
      </c>
      <c r="BA205" s="6" t="str">
        <f t="shared" si="277"/>
        <v>/rsm:CrossIndustryInvoice
/rsm:SupplyChainTradeTransaction
/ram:IncludedSupplyChainTradeLineItem
/ram:SpecifiedLineTradeDelivery
/ram:UltimateShipToTradeParty
/ram:SpecifiedLegalOrganization
/ram:ID
/@schemeID</v>
      </c>
      <c r="BB205" s="67" t="str">
        <f t="shared" si="278"/>
        <v>/rsm:CrossIndustryInvoice/rsm:SupplyChainTradeTransaction/ram:IncludedSupplyChainTradeLineItem/ram:SpecifiedLineTradeDelivery/ram:UltimateShipToTradeParty/ram:SpecifiedLegalOrganization/ram:ID/@schemeID</v>
      </c>
      <c r="BC205" s="66" t="str">
        <f t="shared" si="323"/>
        <v>S</v>
      </c>
      <c r="BD205" s="68" t="str">
        <f t="shared" si="324"/>
        <v>A</v>
      </c>
      <c r="BE205" s="62" t="str">
        <f t="shared" si="325"/>
        <v>0..1</v>
      </c>
      <c r="BF205" s="66" t="str">
        <f t="shared" si="326"/>
        <v/>
      </c>
      <c r="BG205" s="249" t="str">
        <f t="shared" si="327"/>
        <v/>
      </c>
      <c r="BH205" s="7"/>
      <c r="BI205" s="634" t="str">
        <f t="shared" si="328"/>
        <v>-</v>
      </c>
      <c r="BJ205" s="70" t="str">
        <f t="shared" si="329"/>
        <v>-</v>
      </c>
      <c r="BK205" s="70" t="str">
        <f t="shared" si="330"/>
        <v>-</v>
      </c>
      <c r="BL205" s="70" t="str">
        <f t="shared" si="331"/>
        <v>-</v>
      </c>
      <c r="BM205" s="70" t="str">
        <f t="shared" si="332"/>
        <v>-</v>
      </c>
      <c r="BN205" s="70" t="str">
        <f t="shared" si="333"/>
        <v>-</v>
      </c>
      <c r="BO205" s="635" t="str">
        <f t="shared" si="334"/>
        <v>X</v>
      </c>
      <c r="BP205" s="7"/>
      <c r="BQ205" s="70" t="str">
        <f t="shared" si="335"/>
        <v>EXTENDED</v>
      </c>
      <c r="BR205" s="70" t="str">
        <f t="shared" si="336"/>
        <v>EXTENDED</v>
      </c>
      <c r="BS205" s="15"/>
      <c r="BT205" s="57" t="s">
        <v>18642</v>
      </c>
    </row>
    <row r="206" spans="1:72" s="11" customFormat="1" ht="120" x14ac:dyDescent="0.2">
      <c r="A206" s="45" t="str">
        <f t="shared" si="319"/>
        <v>YES</v>
      </c>
      <c r="B206" s="45"/>
      <c r="C206" s="45"/>
      <c r="D206" s="161" t="s">
        <v>846</v>
      </c>
      <c r="E206" s="61" t="s">
        <v>5258</v>
      </c>
      <c r="F206" s="282"/>
      <c r="G206" s="62">
        <f t="shared" si="341"/>
        <v>6</v>
      </c>
      <c r="H206" s="62" t="s">
        <v>42</v>
      </c>
      <c r="I206" s="64" t="s">
        <v>3069</v>
      </c>
      <c r="J206" s="64" t="s">
        <v>17138</v>
      </c>
      <c r="K206" s="65" t="s">
        <v>17139</v>
      </c>
      <c r="L206" s="65"/>
      <c r="M206" s="65"/>
      <c r="N206" s="64" t="s">
        <v>70</v>
      </c>
      <c r="O206" s="66" t="s">
        <v>42</v>
      </c>
      <c r="P206" s="66" t="str">
        <f t="shared" si="275"/>
        <v>0..1</v>
      </c>
      <c r="Q206" s="6" t="s">
        <v>1045</v>
      </c>
      <c r="R206" s="67" t="s">
        <v>1046</v>
      </c>
      <c r="S206" s="66" t="s">
        <v>73</v>
      </c>
      <c r="T206" s="68" t="str">
        <f t="shared" si="315"/>
        <v>E</v>
      </c>
      <c r="U206" s="62" t="s">
        <v>42</v>
      </c>
      <c r="V206" s="66"/>
      <c r="W206" s="249"/>
      <c r="X206" s="38"/>
      <c r="Y206" s="634" t="str">
        <f t="shared" si="317"/>
        <v>-</v>
      </c>
      <c r="Z206" s="70" t="str">
        <f t="shared" ref="Z206:AE206" si="349">IF(Y206="X","X",IF($AH206=Z$4,"X","-"))</f>
        <v>-</v>
      </c>
      <c r="AA206" s="70" t="str">
        <f t="shared" si="349"/>
        <v>-</v>
      </c>
      <c r="AB206" s="70" t="str">
        <f t="shared" si="349"/>
        <v>-</v>
      </c>
      <c r="AC206" s="70" t="str">
        <f t="shared" si="349"/>
        <v>-</v>
      </c>
      <c r="AD206" s="70" t="str">
        <f t="shared" si="349"/>
        <v>-</v>
      </c>
      <c r="AE206" s="635" t="str">
        <f t="shared" si="349"/>
        <v>X</v>
      </c>
      <c r="AF206" s="38"/>
      <c r="AG206" s="70" t="s">
        <v>47</v>
      </c>
      <c r="AH206" s="70" t="s">
        <v>47</v>
      </c>
      <c r="AI206" s="38"/>
      <c r="AJ206" s="13" t="str">
        <f t="shared" si="311"/>
        <v>/rsm:CrossIndustryInvoice/rsm:SupplyChainTradeTransaction/ram:IncludedSupplyChainTradeLineItem/ram:SpecifiedLineTradeDelivery/ram:UltimateShipToTradeParty/ram:SpecifiedLegalOrganization</v>
      </c>
      <c r="AK206" s="13" t="str">
        <f t="shared" si="312"/>
        <v>/ram:TradingBusinessName</v>
      </c>
      <c r="AL206" s="14">
        <f>COUNTIFS(R$4:R206,AJ206)</f>
        <v>1</v>
      </c>
      <c r="AM206" s="59"/>
      <c r="AN206" s="161" t="str">
        <f t="shared" si="321"/>
        <v>SCT_LINE_TD</v>
      </c>
      <c r="AO206" s="61" t="str">
        <f t="shared" si="313"/>
        <v>BT-X-71</v>
      </c>
      <c r="AP206" s="282" t="str">
        <f t="shared" si="322"/>
        <v/>
      </c>
      <c r="AQ206" s="62">
        <f t="shared" si="348"/>
        <v>6</v>
      </c>
      <c r="AR206" s="62" t="str">
        <f t="shared" si="314"/>
        <v>0..1</v>
      </c>
      <c r="AS206" s="64" t="s">
        <v>18243</v>
      </c>
      <c r="AT206" s="64" t="s">
        <v>18225</v>
      </c>
      <c r="AU206" s="65" t="s">
        <v>18226</v>
      </c>
      <c r="AV206" s="65"/>
      <c r="AW206" s="65"/>
      <c r="AX206" s="64"/>
      <c r="AY206" s="66" t="str">
        <f t="shared" si="338"/>
        <v>0..1</v>
      </c>
      <c r="AZ206" s="66" t="str">
        <f t="shared" si="339"/>
        <v>0..1</v>
      </c>
      <c r="BA206" s="6" t="str">
        <f t="shared" si="277"/>
        <v>/rsm:CrossIndustryInvoice
/rsm:SupplyChainTradeTransaction
/ram:IncludedSupplyChainTradeLineItem
/ram:SpecifiedLineTradeDelivery
/ram:UltimateShipToTradeParty
/ram:SpecifiedLegalOrganization
/ram:TradingBusinessName</v>
      </c>
      <c r="BB206" s="67" t="str">
        <f t="shared" si="278"/>
        <v>/rsm:CrossIndustryInvoice/rsm:SupplyChainTradeTransaction/ram:IncludedSupplyChainTradeLineItem/ram:SpecifiedLineTradeDelivery/ram:UltimateShipToTradeParty/ram:SpecifiedLegalOrganization/ram:TradingBusinessName</v>
      </c>
      <c r="BC206" s="66" t="str">
        <f t="shared" si="323"/>
        <v>T</v>
      </c>
      <c r="BD206" s="68" t="str">
        <f t="shared" si="324"/>
        <v>E</v>
      </c>
      <c r="BE206" s="62" t="str">
        <f t="shared" si="325"/>
        <v>0..1</v>
      </c>
      <c r="BF206" s="66" t="str">
        <f t="shared" si="326"/>
        <v/>
      </c>
      <c r="BG206" s="249" t="str">
        <f t="shared" si="327"/>
        <v/>
      </c>
      <c r="BH206" s="7"/>
      <c r="BI206" s="634" t="str">
        <f t="shared" si="328"/>
        <v>-</v>
      </c>
      <c r="BJ206" s="70" t="str">
        <f t="shared" si="329"/>
        <v>-</v>
      </c>
      <c r="BK206" s="70" t="str">
        <f t="shared" si="330"/>
        <v>-</v>
      </c>
      <c r="BL206" s="70" t="str">
        <f t="shared" si="331"/>
        <v>-</v>
      </c>
      <c r="BM206" s="70" t="str">
        <f t="shared" si="332"/>
        <v>-</v>
      </c>
      <c r="BN206" s="70" t="str">
        <f t="shared" si="333"/>
        <v>-</v>
      </c>
      <c r="BO206" s="635" t="str">
        <f t="shared" si="334"/>
        <v>X</v>
      </c>
      <c r="BP206" s="7"/>
      <c r="BQ206" s="70" t="str">
        <f t="shared" si="335"/>
        <v>EXTENDED</v>
      </c>
      <c r="BR206" s="70" t="str">
        <f t="shared" si="336"/>
        <v>EXTENDED</v>
      </c>
      <c r="BS206" s="15"/>
      <c r="BT206" s="57" t="s">
        <v>18642</v>
      </c>
    </row>
    <row r="207" spans="1:72" s="11" customFormat="1" ht="105" x14ac:dyDescent="0.2">
      <c r="A207" s="45" t="str">
        <f t="shared" si="319"/>
        <v>NO</v>
      </c>
      <c r="B207" s="45"/>
      <c r="C207" s="45"/>
      <c r="D207" s="161" t="s">
        <v>846</v>
      </c>
      <c r="E207" s="162" t="s">
        <v>5259</v>
      </c>
      <c r="F207" s="298"/>
      <c r="G207" s="163">
        <f t="shared" si="341"/>
        <v>5</v>
      </c>
      <c r="H207" s="163" t="s">
        <v>42</v>
      </c>
      <c r="I207" s="164" t="s">
        <v>1047</v>
      </c>
      <c r="J207" s="164" t="s">
        <v>17165</v>
      </c>
      <c r="K207" s="165"/>
      <c r="L207" s="165"/>
      <c r="M207" s="165"/>
      <c r="N207" s="164"/>
      <c r="O207" s="124" t="s">
        <v>62</v>
      </c>
      <c r="P207" s="66" t="s">
        <v>62</v>
      </c>
      <c r="Q207" s="167" t="s">
        <v>1048</v>
      </c>
      <c r="R207" s="168" t="s">
        <v>1049</v>
      </c>
      <c r="S207" s="166"/>
      <c r="T207" s="169" t="str">
        <f t="shared" si="315"/>
        <v>EG</v>
      </c>
      <c r="U207" s="163" t="s">
        <v>62</v>
      </c>
      <c r="V207" s="166"/>
      <c r="W207" s="676"/>
      <c r="X207" s="38"/>
      <c r="Y207" s="650" t="str">
        <f t="shared" si="317"/>
        <v>-</v>
      </c>
      <c r="Z207" s="171" t="str">
        <f t="shared" ref="Z207:AE207" si="350">IF(Y207="X","X",IF($AH207=Z$4,"X","-"))</f>
        <v>-</v>
      </c>
      <c r="AA207" s="171" t="str">
        <f t="shared" si="350"/>
        <v>-</v>
      </c>
      <c r="AB207" s="171" t="str">
        <f t="shared" si="350"/>
        <v>-</v>
      </c>
      <c r="AC207" s="171" t="str">
        <f t="shared" si="350"/>
        <v>-</v>
      </c>
      <c r="AD207" s="171" t="str">
        <f t="shared" si="350"/>
        <v>-</v>
      </c>
      <c r="AE207" s="651" t="str">
        <f t="shared" si="350"/>
        <v>X</v>
      </c>
      <c r="AF207" s="38"/>
      <c r="AG207" s="171" t="s">
        <v>47</v>
      </c>
      <c r="AH207" s="171" t="s">
        <v>47</v>
      </c>
      <c r="AI207" s="38"/>
      <c r="AJ207" s="13" t="str">
        <f t="shared" si="311"/>
        <v>/rsm:CrossIndustryInvoice/rsm:SupplyChainTradeTransaction/ram:IncludedSupplyChainTradeLineItem/ram:SpecifiedLineTradeDelivery/ram:UltimateShipToTradeParty</v>
      </c>
      <c r="AK207" s="13" t="str">
        <f t="shared" si="312"/>
        <v>/ram:DefinedTradeContact</v>
      </c>
      <c r="AL207" s="14">
        <f>COUNTIFS(R$4:R207,AJ207)</f>
        <v>1</v>
      </c>
      <c r="AM207" s="59"/>
      <c r="AN207" s="161" t="str">
        <f t="shared" si="321"/>
        <v>SCT_LINE_TD</v>
      </c>
      <c r="AO207" s="162" t="str">
        <f t="shared" si="313"/>
        <v>BG-X-11</v>
      </c>
      <c r="AP207" s="298" t="str">
        <f t="shared" si="322"/>
        <v/>
      </c>
      <c r="AQ207" s="163">
        <f t="shared" si="348"/>
        <v>5</v>
      </c>
      <c r="AR207" s="163" t="str">
        <f t="shared" si="314"/>
        <v>0..1</v>
      </c>
      <c r="AS207" s="164" t="s">
        <v>1050</v>
      </c>
      <c r="AT207" s="164"/>
      <c r="AU207" s="165"/>
      <c r="AV207" s="165"/>
      <c r="AW207" s="165"/>
      <c r="AX207" s="164"/>
      <c r="AY207" s="66" t="str">
        <f t="shared" si="338"/>
        <v>0..n</v>
      </c>
      <c r="AZ207" s="66" t="str">
        <f t="shared" si="339"/>
        <v>0..n</v>
      </c>
      <c r="BA207" s="167" t="str">
        <f t="shared" si="277"/>
        <v>/rsm:CrossIndustryInvoice
/rsm:SupplyChainTradeTransaction
/ram:IncludedSupplyChainTradeLineItem
/ram:SpecifiedLineTradeDelivery
/ram:UltimateShipToTradeParty
/ram:DefinedTradeContact</v>
      </c>
      <c r="BB207" s="168" t="str">
        <f t="shared" si="278"/>
        <v>/rsm:CrossIndustryInvoice/rsm:SupplyChainTradeTransaction/ram:IncludedSupplyChainTradeLineItem/ram:SpecifiedLineTradeDelivery/ram:UltimateShipToTradeParty/ram:DefinedTradeContact</v>
      </c>
      <c r="BC207" s="166" t="str">
        <f t="shared" si="323"/>
        <v/>
      </c>
      <c r="BD207" s="169" t="str">
        <f t="shared" si="324"/>
        <v>EG</v>
      </c>
      <c r="BE207" s="163" t="str">
        <f t="shared" si="325"/>
        <v>0..n</v>
      </c>
      <c r="BF207" s="166" t="str">
        <f t="shared" si="326"/>
        <v/>
      </c>
      <c r="BG207" s="676" t="str">
        <f t="shared" si="327"/>
        <v/>
      </c>
      <c r="BH207" s="7"/>
      <c r="BI207" s="650" t="str">
        <f t="shared" si="328"/>
        <v>-</v>
      </c>
      <c r="BJ207" s="171" t="str">
        <f t="shared" si="329"/>
        <v>-</v>
      </c>
      <c r="BK207" s="171" t="str">
        <f t="shared" si="330"/>
        <v>-</v>
      </c>
      <c r="BL207" s="171" t="str">
        <f t="shared" si="331"/>
        <v>-</v>
      </c>
      <c r="BM207" s="171" t="str">
        <f t="shared" si="332"/>
        <v>-</v>
      </c>
      <c r="BN207" s="171" t="str">
        <f t="shared" si="333"/>
        <v>-</v>
      </c>
      <c r="BO207" s="651" t="str">
        <f t="shared" si="334"/>
        <v>X</v>
      </c>
      <c r="BP207" s="7"/>
      <c r="BQ207" s="171" t="str">
        <f t="shared" si="335"/>
        <v>EXTENDED</v>
      </c>
      <c r="BR207" s="171" t="str">
        <f t="shared" si="336"/>
        <v>EXTENDED</v>
      </c>
      <c r="BS207" s="15"/>
      <c r="BT207" s="57" t="s">
        <v>18642</v>
      </c>
    </row>
    <row r="208" spans="1:72" s="11" customFormat="1" ht="120" x14ac:dyDescent="0.2">
      <c r="A208" s="45" t="str">
        <f t="shared" si="319"/>
        <v>YES</v>
      </c>
      <c r="B208" s="45"/>
      <c r="C208" s="45"/>
      <c r="D208" s="161" t="s">
        <v>846</v>
      </c>
      <c r="E208" s="61" t="s">
        <v>5260</v>
      </c>
      <c r="F208" s="282"/>
      <c r="G208" s="62">
        <f t="shared" si="341"/>
        <v>6</v>
      </c>
      <c r="H208" s="62" t="s">
        <v>42</v>
      </c>
      <c r="I208" s="64" t="s">
        <v>1051</v>
      </c>
      <c r="J208" s="64"/>
      <c r="K208" s="65" t="s">
        <v>17141</v>
      </c>
      <c r="L208" s="65"/>
      <c r="M208" s="65"/>
      <c r="N208" s="64" t="s">
        <v>70</v>
      </c>
      <c r="O208" s="66" t="s">
        <v>42</v>
      </c>
      <c r="P208" s="66" t="str">
        <f t="shared" si="275"/>
        <v>0..1</v>
      </c>
      <c r="Q208" s="6" t="s">
        <v>1052</v>
      </c>
      <c r="R208" s="67" t="s">
        <v>1053</v>
      </c>
      <c r="S208" s="66" t="s">
        <v>73</v>
      </c>
      <c r="T208" s="68" t="str">
        <f t="shared" si="315"/>
        <v>E</v>
      </c>
      <c r="U208" s="62" t="s">
        <v>42</v>
      </c>
      <c r="V208" s="66"/>
      <c r="W208" s="249"/>
      <c r="X208" s="38"/>
      <c r="Y208" s="634" t="str">
        <f t="shared" si="317"/>
        <v>-</v>
      </c>
      <c r="Z208" s="70" t="str">
        <f t="shared" ref="Z208:AE208" si="351">IF(Y208="X","X",IF($AH208=Z$4,"X","-"))</f>
        <v>-</v>
      </c>
      <c r="AA208" s="70" t="str">
        <f t="shared" si="351"/>
        <v>-</v>
      </c>
      <c r="AB208" s="70" t="str">
        <f t="shared" si="351"/>
        <v>-</v>
      </c>
      <c r="AC208" s="70" t="str">
        <f t="shared" si="351"/>
        <v>-</v>
      </c>
      <c r="AD208" s="70" t="str">
        <f t="shared" si="351"/>
        <v>-</v>
      </c>
      <c r="AE208" s="635" t="str">
        <f t="shared" si="351"/>
        <v>X</v>
      </c>
      <c r="AF208" s="38"/>
      <c r="AG208" s="70" t="s">
        <v>47</v>
      </c>
      <c r="AH208" s="70" t="s">
        <v>47</v>
      </c>
      <c r="AI208" s="38"/>
      <c r="AJ208" s="13" t="str">
        <f t="shared" si="311"/>
        <v>/rsm:CrossIndustryInvoice/rsm:SupplyChainTradeTransaction/ram:IncludedSupplyChainTradeLineItem/ram:SpecifiedLineTradeDelivery/ram:UltimateShipToTradeParty/ram:DefinedTradeContact</v>
      </c>
      <c r="AK208" s="13" t="str">
        <f t="shared" si="312"/>
        <v>/ram:PersonName</v>
      </c>
      <c r="AL208" s="14">
        <f>COUNTIFS(R$4:R208,AJ208)</f>
        <v>1</v>
      </c>
      <c r="AM208" s="59"/>
      <c r="AN208" s="161" t="str">
        <f t="shared" si="321"/>
        <v>SCT_LINE_TD</v>
      </c>
      <c r="AO208" s="61" t="str">
        <f t="shared" si="313"/>
        <v>BT-X-72</v>
      </c>
      <c r="AP208" s="282" t="str">
        <f t="shared" si="322"/>
        <v/>
      </c>
      <c r="AQ208" s="62">
        <f t="shared" si="348"/>
        <v>6</v>
      </c>
      <c r="AR208" s="62" t="str">
        <f t="shared" si="314"/>
        <v>0..1</v>
      </c>
      <c r="AS208" s="64" t="s">
        <v>1054</v>
      </c>
      <c r="AT208" s="64"/>
      <c r="AU208" s="65" t="s">
        <v>18227</v>
      </c>
      <c r="AV208" s="65"/>
      <c r="AW208" s="65"/>
      <c r="AX208" s="64"/>
      <c r="AY208" s="66" t="str">
        <f t="shared" si="338"/>
        <v>0..1</v>
      </c>
      <c r="AZ208" s="66" t="str">
        <f t="shared" si="339"/>
        <v>0..1</v>
      </c>
      <c r="BA208" s="6" t="str">
        <f t="shared" si="277"/>
        <v>/rsm:CrossIndustryInvoice
/rsm:SupplyChainTradeTransaction
/ram:IncludedSupplyChainTradeLineItem
/ram:SpecifiedLineTradeDelivery
/ram:UltimateShipToTradeParty
/ram:DefinedTradeContact
/ram:PersonName</v>
      </c>
      <c r="BB208" s="67" t="str">
        <f t="shared" si="278"/>
        <v>/rsm:CrossIndustryInvoice/rsm:SupplyChainTradeTransaction/ram:IncludedSupplyChainTradeLineItem/ram:SpecifiedLineTradeDelivery/ram:UltimateShipToTradeParty/ram:DefinedTradeContact/ram:PersonName</v>
      </c>
      <c r="BC208" s="66" t="str">
        <f t="shared" si="323"/>
        <v>T</v>
      </c>
      <c r="BD208" s="68" t="str">
        <f t="shared" si="324"/>
        <v>E</v>
      </c>
      <c r="BE208" s="62" t="str">
        <f t="shared" si="325"/>
        <v>0..1</v>
      </c>
      <c r="BF208" s="66" t="str">
        <f t="shared" si="326"/>
        <v/>
      </c>
      <c r="BG208" s="249" t="str">
        <f t="shared" si="327"/>
        <v/>
      </c>
      <c r="BH208" s="7"/>
      <c r="BI208" s="634" t="str">
        <f t="shared" si="328"/>
        <v>-</v>
      </c>
      <c r="BJ208" s="70" t="str">
        <f t="shared" si="329"/>
        <v>-</v>
      </c>
      <c r="BK208" s="70" t="str">
        <f t="shared" si="330"/>
        <v>-</v>
      </c>
      <c r="BL208" s="70" t="str">
        <f t="shared" si="331"/>
        <v>-</v>
      </c>
      <c r="BM208" s="70" t="str">
        <f t="shared" si="332"/>
        <v>-</v>
      </c>
      <c r="BN208" s="70" t="str">
        <f t="shared" si="333"/>
        <v>-</v>
      </c>
      <c r="BO208" s="635" t="str">
        <f t="shared" si="334"/>
        <v>X</v>
      </c>
      <c r="BP208" s="7"/>
      <c r="BQ208" s="70" t="str">
        <f t="shared" si="335"/>
        <v>EXTENDED</v>
      </c>
      <c r="BR208" s="70" t="str">
        <f t="shared" si="336"/>
        <v>EXTENDED</v>
      </c>
      <c r="BS208" s="15"/>
      <c r="BT208" s="57" t="s">
        <v>18642</v>
      </c>
    </row>
    <row r="209" spans="1:72" s="11" customFormat="1" ht="120" x14ac:dyDescent="0.2">
      <c r="A209" s="45" t="str">
        <f t="shared" si="319"/>
        <v>YES</v>
      </c>
      <c r="B209" s="45"/>
      <c r="C209" s="45"/>
      <c r="D209" s="161" t="s">
        <v>846</v>
      </c>
      <c r="E209" s="61" t="s">
        <v>5261</v>
      </c>
      <c r="F209" s="282"/>
      <c r="G209" s="62">
        <f t="shared" si="341"/>
        <v>6</v>
      </c>
      <c r="H209" s="62" t="s">
        <v>42</v>
      </c>
      <c r="I209" s="64" t="s">
        <v>1055</v>
      </c>
      <c r="J209" s="64"/>
      <c r="K209" s="65" t="s">
        <v>17141</v>
      </c>
      <c r="L209" s="65"/>
      <c r="M209" s="65"/>
      <c r="N209" s="64" t="s">
        <v>70</v>
      </c>
      <c r="O209" s="66" t="s">
        <v>42</v>
      </c>
      <c r="P209" s="66" t="str">
        <f t="shared" si="275"/>
        <v>0..1</v>
      </c>
      <c r="Q209" s="6" t="s">
        <v>1056</v>
      </c>
      <c r="R209" s="67" t="s">
        <v>1057</v>
      </c>
      <c r="S209" s="66" t="s">
        <v>73</v>
      </c>
      <c r="T209" s="344" t="s">
        <v>56</v>
      </c>
      <c r="U209" s="62" t="s">
        <v>42</v>
      </c>
      <c r="V209" s="66"/>
      <c r="W209" s="249"/>
      <c r="X209" s="38"/>
      <c r="Y209" s="634" t="str">
        <f t="shared" si="317"/>
        <v>-</v>
      </c>
      <c r="Z209" s="70" t="str">
        <f t="shared" ref="Z209:AE209" si="352">IF(Y209="X","X",IF($AH209=Z$4,"X","-"))</f>
        <v>-</v>
      </c>
      <c r="AA209" s="70" t="str">
        <f t="shared" si="352"/>
        <v>-</v>
      </c>
      <c r="AB209" s="70" t="str">
        <f t="shared" si="352"/>
        <v>-</v>
      </c>
      <c r="AC209" s="70" t="str">
        <f t="shared" si="352"/>
        <v>-</v>
      </c>
      <c r="AD209" s="70" t="str">
        <f t="shared" si="352"/>
        <v>-</v>
      </c>
      <c r="AE209" s="635" t="str">
        <f t="shared" si="352"/>
        <v>X</v>
      </c>
      <c r="AF209" s="38"/>
      <c r="AG209" s="70" t="s">
        <v>47</v>
      </c>
      <c r="AH209" s="70" t="s">
        <v>47</v>
      </c>
      <c r="AI209" s="38"/>
      <c r="AJ209" s="13" t="str">
        <f t="shared" si="311"/>
        <v>/rsm:CrossIndustryInvoice/rsm:SupplyChainTradeTransaction/ram:IncludedSupplyChainTradeLineItem/ram:SpecifiedLineTradeDelivery/ram:UltimateShipToTradeParty/ram:DefinedTradeContact</v>
      </c>
      <c r="AK209" s="13" t="str">
        <f t="shared" si="312"/>
        <v>/ram:DepartmentName</v>
      </c>
      <c r="AL209" s="14">
        <f>COUNTIFS(R$4:R209,AJ209)</f>
        <v>1</v>
      </c>
      <c r="AM209" s="59"/>
      <c r="AN209" s="161" t="str">
        <f t="shared" si="321"/>
        <v>SCT_LINE_TD</v>
      </c>
      <c r="AO209" s="61" t="str">
        <f t="shared" si="313"/>
        <v>BT-X-72-1</v>
      </c>
      <c r="AP209" s="282" t="str">
        <f t="shared" si="322"/>
        <v/>
      </c>
      <c r="AQ209" s="62">
        <f t="shared" si="348"/>
        <v>6</v>
      </c>
      <c r="AR209" s="62" t="str">
        <f t="shared" si="314"/>
        <v>0..1</v>
      </c>
      <c r="AS209" s="64" t="s">
        <v>1058</v>
      </c>
      <c r="AT209" s="64"/>
      <c r="AU209" s="65" t="s">
        <v>18227</v>
      </c>
      <c r="AV209" s="65"/>
      <c r="AW209" s="65"/>
      <c r="AX209" s="64"/>
      <c r="AY209" s="66" t="str">
        <f t="shared" si="338"/>
        <v>0..1</v>
      </c>
      <c r="AZ209" s="66" t="str">
        <f t="shared" si="339"/>
        <v>0..1</v>
      </c>
      <c r="BA209" s="6" t="str">
        <f t="shared" si="277"/>
        <v>/rsm:CrossIndustryInvoice
/rsm:SupplyChainTradeTransaction
/ram:IncludedSupplyChainTradeLineItem
/ram:SpecifiedLineTradeDelivery
/ram:UltimateShipToTradeParty
/ram:DefinedTradeContact
/ram:DepartmentName</v>
      </c>
      <c r="BB209" s="67" t="str">
        <f t="shared" si="278"/>
        <v>/rsm:CrossIndustryInvoice/rsm:SupplyChainTradeTransaction/ram:IncludedSupplyChainTradeLineItem/ram:SpecifiedLineTradeDelivery/ram:UltimateShipToTradeParty/ram:DefinedTradeContact/ram:DepartmentName</v>
      </c>
      <c r="BC209" s="66" t="str">
        <f t="shared" si="323"/>
        <v>T</v>
      </c>
      <c r="BD209" s="68" t="str">
        <f t="shared" si="324"/>
        <v>E</v>
      </c>
      <c r="BE209" s="62" t="str">
        <f t="shared" si="325"/>
        <v>0..1</v>
      </c>
      <c r="BF209" s="66" t="str">
        <f t="shared" si="326"/>
        <v/>
      </c>
      <c r="BG209" s="249" t="str">
        <f t="shared" si="327"/>
        <v/>
      </c>
      <c r="BH209" s="7"/>
      <c r="BI209" s="634" t="str">
        <f t="shared" si="328"/>
        <v>-</v>
      </c>
      <c r="BJ209" s="70" t="str">
        <f t="shared" si="329"/>
        <v>-</v>
      </c>
      <c r="BK209" s="70" t="str">
        <f t="shared" si="330"/>
        <v>-</v>
      </c>
      <c r="BL209" s="70" t="str">
        <f t="shared" si="331"/>
        <v>-</v>
      </c>
      <c r="BM209" s="70" t="str">
        <f t="shared" si="332"/>
        <v>-</v>
      </c>
      <c r="BN209" s="70" t="str">
        <f t="shared" si="333"/>
        <v>-</v>
      </c>
      <c r="BO209" s="635" t="str">
        <f t="shared" si="334"/>
        <v>X</v>
      </c>
      <c r="BP209" s="7"/>
      <c r="BQ209" s="70" t="str">
        <f t="shared" si="335"/>
        <v>EXTENDED</v>
      </c>
      <c r="BR209" s="70" t="str">
        <f t="shared" si="336"/>
        <v>EXTENDED</v>
      </c>
      <c r="BS209" s="15"/>
      <c r="BT209" s="57" t="s">
        <v>18642</v>
      </c>
    </row>
    <row r="210" spans="1:72" s="11" customFormat="1" ht="120" x14ac:dyDescent="0.2">
      <c r="A210" s="45" t="str">
        <f t="shared" si="319"/>
        <v>YES</v>
      </c>
      <c r="B210" s="131"/>
      <c r="C210" s="742"/>
      <c r="D210" s="161" t="s">
        <v>846</v>
      </c>
      <c r="E210" s="61" t="s">
        <v>5262</v>
      </c>
      <c r="F210" s="282"/>
      <c r="G210" s="62">
        <f t="shared" si="341"/>
        <v>6</v>
      </c>
      <c r="H210" s="62" t="s">
        <v>42</v>
      </c>
      <c r="I210" s="64" t="s">
        <v>1059</v>
      </c>
      <c r="J210" s="64" t="s">
        <v>17143</v>
      </c>
      <c r="K210" s="65" t="s">
        <v>17142</v>
      </c>
      <c r="L210" s="65"/>
      <c r="M210" s="65"/>
      <c r="N210" s="64" t="s">
        <v>128</v>
      </c>
      <c r="O210" s="66" t="s">
        <v>42</v>
      </c>
      <c r="P210" s="66" t="str">
        <f t="shared" si="275"/>
        <v>0..1</v>
      </c>
      <c r="Q210" s="6" t="s">
        <v>1060</v>
      </c>
      <c r="R210" s="67" t="s">
        <v>1061</v>
      </c>
      <c r="S210" s="66" t="s">
        <v>131</v>
      </c>
      <c r="T210" s="68" t="str">
        <f t="shared" si="315"/>
        <v>E</v>
      </c>
      <c r="U210" s="62" t="s">
        <v>42</v>
      </c>
      <c r="V210" s="66"/>
      <c r="W210" s="249"/>
      <c r="X210" s="38"/>
      <c r="Y210" s="634" t="str">
        <f t="shared" si="317"/>
        <v>-</v>
      </c>
      <c r="Z210" s="70" t="str">
        <f t="shared" ref="Z210:AE210" si="353">IF(Y210="X","X",IF($AH210=Z$4,"X","-"))</f>
        <v>-</v>
      </c>
      <c r="AA210" s="70" t="str">
        <f t="shared" si="353"/>
        <v>-</v>
      </c>
      <c r="AB210" s="70" t="str">
        <f t="shared" si="353"/>
        <v>-</v>
      </c>
      <c r="AC210" s="70" t="str">
        <f t="shared" si="353"/>
        <v>-</v>
      </c>
      <c r="AD210" s="70" t="str">
        <f t="shared" si="353"/>
        <v>-</v>
      </c>
      <c r="AE210" s="635" t="str">
        <f t="shared" si="353"/>
        <v>X</v>
      </c>
      <c r="AF210" s="38"/>
      <c r="AG210" s="70" t="s">
        <v>47</v>
      </c>
      <c r="AH210" s="70" t="s">
        <v>47</v>
      </c>
      <c r="AI210" s="38"/>
      <c r="AJ210" s="13" t="str">
        <f t="shared" si="311"/>
        <v>/rsm:CrossIndustryInvoice/rsm:SupplyChainTradeTransaction/ram:IncludedSupplyChainTradeLineItem/ram:SpecifiedLineTradeDelivery/ram:UltimateShipToTradeParty/ram:DefinedTradeContact</v>
      </c>
      <c r="AK210" s="13" t="str">
        <f t="shared" si="312"/>
        <v>/ram:TypeCode</v>
      </c>
      <c r="AL210" s="14">
        <f>COUNTIFS(R$4:R210,AJ210)</f>
        <v>1</v>
      </c>
      <c r="AM210" s="59"/>
      <c r="AN210" s="161" t="str">
        <f t="shared" si="321"/>
        <v>SCT_LINE_TD</v>
      </c>
      <c r="AO210" s="61" t="str">
        <f t="shared" si="313"/>
        <v>BT-X-316</v>
      </c>
      <c r="AP210" s="282" t="str">
        <f t="shared" si="322"/>
        <v/>
      </c>
      <c r="AQ210" s="62">
        <f t="shared" si="348"/>
        <v>6</v>
      </c>
      <c r="AR210" s="62" t="str">
        <f t="shared" si="314"/>
        <v>0..1</v>
      </c>
      <c r="AS210" s="64" t="s">
        <v>1062</v>
      </c>
      <c r="AT210" s="64" t="s">
        <v>18232</v>
      </c>
      <c r="AU210" s="65" t="s">
        <v>18228</v>
      </c>
      <c r="AV210" s="65"/>
      <c r="AW210" s="65"/>
      <c r="AX210" s="64" t="s">
        <v>128</v>
      </c>
      <c r="AY210" s="66" t="str">
        <f t="shared" si="338"/>
        <v>0..1</v>
      </c>
      <c r="AZ210" s="66" t="str">
        <f t="shared" si="339"/>
        <v>0..1</v>
      </c>
      <c r="BA210" s="6" t="str">
        <f t="shared" si="277"/>
        <v>/rsm:CrossIndustryInvoice
/rsm:SupplyChainTradeTransaction
/ram:IncludedSupplyChainTradeLineItem
/ram:SpecifiedLineTradeDelivery
/ram:UltimateShipToTradeParty
/ram:DefinedTradeContact
/ram:TypeCode</v>
      </c>
      <c r="BB210" s="67" t="str">
        <f t="shared" si="278"/>
        <v>/rsm:CrossIndustryInvoice/rsm:SupplyChainTradeTransaction/ram:IncludedSupplyChainTradeLineItem/ram:SpecifiedLineTradeDelivery/ram:UltimateShipToTradeParty/ram:DefinedTradeContact/ram:TypeCode</v>
      </c>
      <c r="BC210" s="66" t="str">
        <f t="shared" si="323"/>
        <v>C</v>
      </c>
      <c r="BD210" s="68" t="str">
        <f t="shared" si="324"/>
        <v>E</v>
      </c>
      <c r="BE210" s="62" t="str">
        <f t="shared" si="325"/>
        <v>0..1</v>
      </c>
      <c r="BF210" s="66" t="str">
        <f t="shared" si="326"/>
        <v/>
      </c>
      <c r="BG210" s="249" t="str">
        <f t="shared" si="327"/>
        <v/>
      </c>
      <c r="BH210" s="7"/>
      <c r="BI210" s="634" t="str">
        <f t="shared" si="328"/>
        <v>-</v>
      </c>
      <c r="BJ210" s="70" t="str">
        <f t="shared" si="329"/>
        <v>-</v>
      </c>
      <c r="BK210" s="70" t="str">
        <f t="shared" si="330"/>
        <v>-</v>
      </c>
      <c r="BL210" s="70" t="str">
        <f t="shared" si="331"/>
        <v>-</v>
      </c>
      <c r="BM210" s="70" t="str">
        <f t="shared" si="332"/>
        <v>-</v>
      </c>
      <c r="BN210" s="70" t="str">
        <f t="shared" si="333"/>
        <v>-</v>
      </c>
      <c r="BO210" s="635" t="str">
        <f t="shared" si="334"/>
        <v>X</v>
      </c>
      <c r="BP210" s="7"/>
      <c r="BQ210" s="70" t="str">
        <f t="shared" si="335"/>
        <v>EXTENDED</v>
      </c>
      <c r="BR210" s="70" t="str">
        <f t="shared" si="336"/>
        <v>EXTENDED</v>
      </c>
      <c r="BS210" s="15"/>
      <c r="BT210" s="57" t="s">
        <v>18642</v>
      </c>
    </row>
    <row r="211" spans="1:72" s="11" customFormat="1" ht="120" x14ac:dyDescent="0.2">
      <c r="A211" s="45" t="str">
        <f t="shared" si="319"/>
        <v>NO</v>
      </c>
      <c r="B211" s="45"/>
      <c r="C211" s="45"/>
      <c r="D211" s="161" t="s">
        <v>846</v>
      </c>
      <c r="E211" s="61" t="s">
        <v>5263</v>
      </c>
      <c r="F211" s="282"/>
      <c r="G211" s="62">
        <f t="shared" si="341"/>
        <v>6</v>
      </c>
      <c r="H211" s="62" t="s">
        <v>42</v>
      </c>
      <c r="I211" s="64" t="s">
        <v>1063</v>
      </c>
      <c r="J211" s="64" t="s">
        <v>1706</v>
      </c>
      <c r="K211" s="65"/>
      <c r="L211" s="65"/>
      <c r="M211" s="65"/>
      <c r="N211" s="64"/>
      <c r="O211" s="66" t="s">
        <v>42</v>
      </c>
      <c r="P211" s="66" t="str">
        <f t="shared" si="275"/>
        <v>0..1</v>
      </c>
      <c r="Q211" s="6" t="s">
        <v>1064</v>
      </c>
      <c r="R211" s="67" t="s">
        <v>1065</v>
      </c>
      <c r="S211" s="66"/>
      <c r="T211" s="68" t="str">
        <f t="shared" si="315"/>
        <v/>
      </c>
      <c r="U211" s="62" t="s">
        <v>42</v>
      </c>
      <c r="V211" s="66"/>
      <c r="W211" s="249"/>
      <c r="X211" s="38"/>
      <c r="Y211" s="634" t="str">
        <f t="shared" si="317"/>
        <v>-</v>
      </c>
      <c r="Z211" s="70" t="str">
        <f t="shared" ref="Z211:AE211" si="354">IF(Y211="X","X",IF($AH211=Z$4,"X","-"))</f>
        <v>-</v>
      </c>
      <c r="AA211" s="70" t="str">
        <f t="shared" si="354"/>
        <v>-</v>
      </c>
      <c r="AB211" s="70" t="str">
        <f t="shared" si="354"/>
        <v>-</v>
      </c>
      <c r="AC211" s="70" t="str">
        <f t="shared" si="354"/>
        <v>-</v>
      </c>
      <c r="AD211" s="70" t="str">
        <f t="shared" si="354"/>
        <v>-</v>
      </c>
      <c r="AE211" s="635" t="str">
        <f t="shared" si="354"/>
        <v>X</v>
      </c>
      <c r="AF211" s="38"/>
      <c r="AG211" s="70" t="s">
        <v>47</v>
      </c>
      <c r="AH211" s="70" t="s">
        <v>47</v>
      </c>
      <c r="AI211" s="38"/>
      <c r="AJ211" s="13" t="str">
        <f t="shared" si="311"/>
        <v>/rsm:CrossIndustryInvoice/rsm:SupplyChainTradeTransaction/ram:IncludedSupplyChainTradeLineItem/ram:SpecifiedLineTradeDelivery/ram:UltimateShipToTradeParty/ram:DefinedTradeContact</v>
      </c>
      <c r="AK211" s="13" t="str">
        <f t="shared" si="312"/>
        <v>/ram:TelephoneUniversalCommunication</v>
      </c>
      <c r="AL211" s="14">
        <f>COUNTIFS(R$4:R211,AJ211)</f>
        <v>1</v>
      </c>
      <c r="AM211" s="59"/>
      <c r="AN211" s="161" t="str">
        <f t="shared" si="321"/>
        <v>SCT_LINE_TD</v>
      </c>
      <c r="AO211" s="61" t="str">
        <f t="shared" si="313"/>
        <v>BT-X-73-00</v>
      </c>
      <c r="AP211" s="282" t="str">
        <f t="shared" si="322"/>
        <v/>
      </c>
      <c r="AQ211" s="62">
        <f t="shared" si="348"/>
        <v>6</v>
      </c>
      <c r="AR211" s="62" t="str">
        <f t="shared" si="314"/>
        <v>0..1</v>
      </c>
      <c r="AS211" s="64" t="s">
        <v>18233</v>
      </c>
      <c r="AT211" s="64" t="s">
        <v>1710</v>
      </c>
      <c r="AU211" s="65"/>
      <c r="AV211" s="65"/>
      <c r="AW211" s="65"/>
      <c r="AX211" s="64"/>
      <c r="AY211" s="66" t="str">
        <f t="shared" si="338"/>
        <v>0..1</v>
      </c>
      <c r="AZ211" s="66" t="str">
        <f t="shared" si="339"/>
        <v>0..1</v>
      </c>
      <c r="BA211" s="6" t="str">
        <f t="shared" si="277"/>
        <v>/rsm:CrossIndustryInvoice
/rsm:SupplyChainTradeTransaction
/ram:IncludedSupplyChainTradeLineItem
/ram:SpecifiedLineTradeDelivery
/ram:UltimateShipToTradeParty
/ram:DefinedTradeContact
/ram:TelephoneUniversalCommunication</v>
      </c>
      <c r="BB211" s="67" t="str">
        <f t="shared" si="278"/>
        <v>/rsm:CrossIndustryInvoice/rsm:SupplyChainTradeTransaction/ram:IncludedSupplyChainTradeLineItem/ram:SpecifiedLineTradeDelivery/ram:UltimateShipToTradeParty/ram:DefinedTradeContact/ram:TelephoneUniversalCommunication</v>
      </c>
      <c r="BC211" s="66" t="str">
        <f t="shared" si="323"/>
        <v/>
      </c>
      <c r="BD211" s="68" t="str">
        <f t="shared" si="324"/>
        <v/>
      </c>
      <c r="BE211" s="62" t="str">
        <f t="shared" si="325"/>
        <v>0..1</v>
      </c>
      <c r="BF211" s="66" t="str">
        <f t="shared" si="326"/>
        <v/>
      </c>
      <c r="BG211" s="249" t="str">
        <f t="shared" si="327"/>
        <v/>
      </c>
      <c r="BH211" s="7"/>
      <c r="BI211" s="634" t="str">
        <f t="shared" si="328"/>
        <v>-</v>
      </c>
      <c r="BJ211" s="70" t="str">
        <f t="shared" si="329"/>
        <v>-</v>
      </c>
      <c r="BK211" s="70" t="str">
        <f t="shared" si="330"/>
        <v>-</v>
      </c>
      <c r="BL211" s="70" t="str">
        <f t="shared" si="331"/>
        <v>-</v>
      </c>
      <c r="BM211" s="70" t="str">
        <f t="shared" si="332"/>
        <v>-</v>
      </c>
      <c r="BN211" s="70" t="str">
        <f t="shared" si="333"/>
        <v>-</v>
      </c>
      <c r="BO211" s="635" t="str">
        <f t="shared" si="334"/>
        <v>X</v>
      </c>
      <c r="BP211" s="7"/>
      <c r="BQ211" s="70" t="str">
        <f t="shared" si="335"/>
        <v>EXTENDED</v>
      </c>
      <c r="BR211" s="70" t="str">
        <f t="shared" si="336"/>
        <v>EXTENDED</v>
      </c>
      <c r="BS211" s="15"/>
      <c r="BT211" s="57" t="s">
        <v>18642</v>
      </c>
    </row>
    <row r="212" spans="1:72" s="11" customFormat="1" ht="135" x14ac:dyDescent="0.2">
      <c r="A212" s="45" t="str">
        <f t="shared" si="319"/>
        <v>YES</v>
      </c>
      <c r="B212" s="45"/>
      <c r="C212" s="45"/>
      <c r="D212" s="161" t="s">
        <v>846</v>
      </c>
      <c r="E212" s="61" t="s">
        <v>5264</v>
      </c>
      <c r="F212" s="282"/>
      <c r="G212" s="62">
        <f t="shared" si="341"/>
        <v>7</v>
      </c>
      <c r="H212" s="62" t="s">
        <v>32</v>
      </c>
      <c r="I212" s="64" t="s">
        <v>1066</v>
      </c>
      <c r="J212" s="64" t="s">
        <v>1706</v>
      </c>
      <c r="K212" s="65"/>
      <c r="L212" s="65"/>
      <c r="M212" s="65"/>
      <c r="N212" s="64" t="s">
        <v>70</v>
      </c>
      <c r="O212" s="66" t="s">
        <v>32</v>
      </c>
      <c r="P212" s="66" t="str">
        <f t="shared" si="275"/>
        <v>1..1</v>
      </c>
      <c r="Q212" s="6" t="s">
        <v>1067</v>
      </c>
      <c r="R212" s="67" t="s">
        <v>1068</v>
      </c>
      <c r="S212" s="66" t="s">
        <v>73</v>
      </c>
      <c r="T212" s="68" t="str">
        <f t="shared" si="315"/>
        <v>E</v>
      </c>
      <c r="U212" s="62" t="s">
        <v>42</v>
      </c>
      <c r="V212" s="66"/>
      <c r="W212" s="249"/>
      <c r="X212" s="38"/>
      <c r="Y212" s="634" t="str">
        <f t="shared" si="317"/>
        <v>-</v>
      </c>
      <c r="Z212" s="70" t="str">
        <f t="shared" ref="Z212:AE212" si="355">IF(Y212="X","X",IF($AH212=Z$4,"X","-"))</f>
        <v>-</v>
      </c>
      <c r="AA212" s="70" t="str">
        <f t="shared" si="355"/>
        <v>-</v>
      </c>
      <c r="AB212" s="70" t="str">
        <f t="shared" si="355"/>
        <v>-</v>
      </c>
      <c r="AC212" s="70" t="str">
        <f t="shared" si="355"/>
        <v>-</v>
      </c>
      <c r="AD212" s="70" t="str">
        <f t="shared" si="355"/>
        <v>-</v>
      </c>
      <c r="AE212" s="635" t="str">
        <f t="shared" si="355"/>
        <v>X</v>
      </c>
      <c r="AF212" s="38"/>
      <c r="AG212" s="70" t="s">
        <v>47</v>
      </c>
      <c r="AH212" s="70" t="s">
        <v>47</v>
      </c>
      <c r="AI212" s="38"/>
      <c r="AJ212" s="13" t="str">
        <f t="shared" si="311"/>
        <v>/rsm:CrossIndustryInvoice/rsm:SupplyChainTradeTransaction/ram:IncludedSupplyChainTradeLineItem/ram:SpecifiedLineTradeDelivery/ram:UltimateShipToTradeParty/ram:DefinedTradeContact/ram:TelephoneUniversalCommunication</v>
      </c>
      <c r="AK212" s="13" t="str">
        <f t="shared" si="312"/>
        <v>/ram:CompleteNumber</v>
      </c>
      <c r="AL212" s="14">
        <f>COUNTIFS(R$4:R212,AJ212)</f>
        <v>1</v>
      </c>
      <c r="AM212" s="59"/>
      <c r="AN212" s="161" t="str">
        <f t="shared" si="321"/>
        <v>SCT_LINE_TD</v>
      </c>
      <c r="AO212" s="61" t="str">
        <f t="shared" si="313"/>
        <v>BT-X-73</v>
      </c>
      <c r="AP212" s="282" t="str">
        <f t="shared" si="322"/>
        <v/>
      </c>
      <c r="AQ212" s="62">
        <f t="shared" si="348"/>
        <v>7</v>
      </c>
      <c r="AR212" s="62" t="str">
        <f t="shared" si="314"/>
        <v>1..1</v>
      </c>
      <c r="AS212" s="64" t="s">
        <v>18234</v>
      </c>
      <c r="AT212" s="64" t="s">
        <v>1710</v>
      </c>
      <c r="AU212" s="65"/>
      <c r="AV212" s="65"/>
      <c r="AW212" s="65"/>
      <c r="AX212" s="64"/>
      <c r="AY212" s="66" t="str">
        <f t="shared" si="338"/>
        <v>1..1</v>
      </c>
      <c r="AZ212" s="66" t="str">
        <f t="shared" si="339"/>
        <v>1..1</v>
      </c>
      <c r="BA212" s="6" t="str">
        <f t="shared" si="277"/>
        <v>/rsm:CrossIndustryInvoice
/rsm:SupplyChainTradeTransaction
/ram:IncludedSupplyChainTradeLineItem
/ram:SpecifiedLineTradeDelivery
/ram:UltimateShipToTradeParty
/ram:DefinedTradeContact
/ram:TelephoneUniversalCommunication
/ram:CompleteNumber</v>
      </c>
      <c r="BB212" s="67" t="str">
        <f t="shared" si="278"/>
        <v>/rsm:CrossIndustryInvoice/rsm:SupplyChainTradeTransaction/ram:IncludedSupplyChainTradeLineItem/ram:SpecifiedLineTradeDelivery/ram:UltimateShipToTradeParty/ram:DefinedTradeContact/ram:TelephoneUniversalCommunication/ram:CompleteNumber</v>
      </c>
      <c r="BC212" s="66" t="str">
        <f t="shared" si="323"/>
        <v>T</v>
      </c>
      <c r="BD212" s="68" t="str">
        <f t="shared" si="324"/>
        <v>E</v>
      </c>
      <c r="BE212" s="62" t="str">
        <f t="shared" si="325"/>
        <v>0..1</v>
      </c>
      <c r="BF212" s="66" t="str">
        <f t="shared" si="326"/>
        <v/>
      </c>
      <c r="BG212" s="249" t="str">
        <f t="shared" si="327"/>
        <v/>
      </c>
      <c r="BH212" s="7"/>
      <c r="BI212" s="634" t="str">
        <f t="shared" si="328"/>
        <v>-</v>
      </c>
      <c r="BJ212" s="70" t="str">
        <f t="shared" si="329"/>
        <v>-</v>
      </c>
      <c r="BK212" s="70" t="str">
        <f t="shared" si="330"/>
        <v>-</v>
      </c>
      <c r="BL212" s="70" t="str">
        <f t="shared" si="331"/>
        <v>-</v>
      </c>
      <c r="BM212" s="70" t="str">
        <f t="shared" si="332"/>
        <v>-</v>
      </c>
      <c r="BN212" s="70" t="str">
        <f t="shared" si="333"/>
        <v>-</v>
      </c>
      <c r="BO212" s="635" t="str">
        <f t="shared" si="334"/>
        <v>X</v>
      </c>
      <c r="BP212" s="7"/>
      <c r="BQ212" s="70" t="str">
        <f t="shared" si="335"/>
        <v>EXTENDED</v>
      </c>
      <c r="BR212" s="70" t="str">
        <f t="shared" si="336"/>
        <v>EXTENDED</v>
      </c>
      <c r="BS212" s="15"/>
      <c r="BT212" s="57" t="s">
        <v>18642</v>
      </c>
    </row>
    <row r="213" spans="1:72" s="11" customFormat="1" ht="120" x14ac:dyDescent="0.2">
      <c r="A213" s="45" t="str">
        <f t="shared" si="319"/>
        <v>NO</v>
      </c>
      <c r="B213" s="45"/>
      <c r="C213" s="45"/>
      <c r="D213" s="161" t="s">
        <v>846</v>
      </c>
      <c r="E213" s="61" t="s">
        <v>5265</v>
      </c>
      <c r="F213" s="282"/>
      <c r="G213" s="62">
        <f t="shared" si="341"/>
        <v>6</v>
      </c>
      <c r="H213" s="62" t="s">
        <v>42</v>
      </c>
      <c r="I213" s="64" t="s">
        <v>1069</v>
      </c>
      <c r="J213" s="64"/>
      <c r="K213" s="65"/>
      <c r="L213" s="65"/>
      <c r="M213" s="65"/>
      <c r="N213" s="64"/>
      <c r="O213" s="66" t="s">
        <v>42</v>
      </c>
      <c r="P213" s="66" t="str">
        <f t="shared" si="275"/>
        <v>0..1</v>
      </c>
      <c r="Q213" s="6" t="s">
        <v>1070</v>
      </c>
      <c r="R213" s="67" t="s">
        <v>1071</v>
      </c>
      <c r="S213" s="66"/>
      <c r="T213" s="68" t="str">
        <f t="shared" si="315"/>
        <v/>
      </c>
      <c r="U213" s="62" t="s">
        <v>42</v>
      </c>
      <c r="V213" s="66"/>
      <c r="W213" s="249"/>
      <c r="X213" s="38"/>
      <c r="Y213" s="634" t="str">
        <f t="shared" si="317"/>
        <v>-</v>
      </c>
      <c r="Z213" s="70" t="str">
        <f t="shared" ref="Z213:AE213" si="356">IF(Y213="X","X",IF($AH213=Z$4,"X","-"))</f>
        <v>-</v>
      </c>
      <c r="AA213" s="70" t="str">
        <f t="shared" si="356"/>
        <v>-</v>
      </c>
      <c r="AB213" s="70" t="str">
        <f t="shared" si="356"/>
        <v>-</v>
      </c>
      <c r="AC213" s="70" t="str">
        <f t="shared" si="356"/>
        <v>-</v>
      </c>
      <c r="AD213" s="70" t="str">
        <f t="shared" si="356"/>
        <v>-</v>
      </c>
      <c r="AE213" s="635" t="str">
        <f t="shared" si="356"/>
        <v>X</v>
      </c>
      <c r="AF213" s="38"/>
      <c r="AG213" s="70" t="s">
        <v>47</v>
      </c>
      <c r="AH213" s="70" t="s">
        <v>47</v>
      </c>
      <c r="AI213" s="38"/>
      <c r="AJ213" s="13" t="str">
        <f t="shared" si="311"/>
        <v>/rsm:CrossIndustryInvoice/rsm:SupplyChainTradeTransaction/ram:IncludedSupplyChainTradeLineItem/ram:SpecifiedLineTradeDelivery/ram:UltimateShipToTradeParty/ram:DefinedTradeContact</v>
      </c>
      <c r="AK213" s="13" t="str">
        <f t="shared" si="312"/>
        <v>/ram:FaxUniversalCommunication</v>
      </c>
      <c r="AL213" s="14">
        <f>COUNTIFS(R$4:R213,AJ213)</f>
        <v>1</v>
      </c>
      <c r="AM213" s="59"/>
      <c r="AN213" s="161" t="str">
        <f t="shared" si="321"/>
        <v>SCT_LINE_TD</v>
      </c>
      <c r="AO213" s="61" t="str">
        <f t="shared" si="313"/>
        <v>BT-X-74-00</v>
      </c>
      <c r="AP213" s="282" t="str">
        <f t="shared" si="322"/>
        <v/>
      </c>
      <c r="AQ213" s="62">
        <f t="shared" si="348"/>
        <v>6</v>
      </c>
      <c r="AR213" s="62" t="str">
        <f t="shared" si="314"/>
        <v>0..1</v>
      </c>
      <c r="AS213" s="64" t="s">
        <v>18235</v>
      </c>
      <c r="AT213" s="64"/>
      <c r="AU213" s="65"/>
      <c r="AV213" s="65"/>
      <c r="AW213" s="65"/>
      <c r="AX213" s="64"/>
      <c r="AY213" s="66" t="str">
        <f t="shared" si="338"/>
        <v>0..1</v>
      </c>
      <c r="AZ213" s="66" t="str">
        <f t="shared" si="339"/>
        <v>0..1</v>
      </c>
      <c r="BA213" s="6" t="str">
        <f t="shared" si="277"/>
        <v>/rsm:CrossIndustryInvoice
/rsm:SupplyChainTradeTransaction
/ram:IncludedSupplyChainTradeLineItem
/ram:SpecifiedLineTradeDelivery
/ram:UltimateShipToTradeParty
/ram:DefinedTradeContact
/ram:FaxUniversalCommunication</v>
      </c>
      <c r="BB213" s="67" t="str">
        <f t="shared" si="278"/>
        <v>/rsm:CrossIndustryInvoice/rsm:SupplyChainTradeTransaction/ram:IncludedSupplyChainTradeLineItem/ram:SpecifiedLineTradeDelivery/ram:UltimateShipToTradeParty/ram:DefinedTradeContact/ram:FaxUniversalCommunication</v>
      </c>
      <c r="BC213" s="66" t="str">
        <f t="shared" si="323"/>
        <v/>
      </c>
      <c r="BD213" s="68" t="str">
        <f t="shared" si="324"/>
        <v/>
      </c>
      <c r="BE213" s="62" t="str">
        <f t="shared" si="325"/>
        <v>0..1</v>
      </c>
      <c r="BF213" s="66" t="str">
        <f t="shared" si="326"/>
        <v/>
      </c>
      <c r="BG213" s="249" t="str">
        <f t="shared" si="327"/>
        <v/>
      </c>
      <c r="BH213" s="7"/>
      <c r="BI213" s="634" t="str">
        <f t="shared" si="328"/>
        <v>-</v>
      </c>
      <c r="BJ213" s="70" t="str">
        <f t="shared" si="329"/>
        <v>-</v>
      </c>
      <c r="BK213" s="70" t="str">
        <f t="shared" si="330"/>
        <v>-</v>
      </c>
      <c r="BL213" s="70" t="str">
        <f t="shared" si="331"/>
        <v>-</v>
      </c>
      <c r="BM213" s="70" t="str">
        <f t="shared" si="332"/>
        <v>-</v>
      </c>
      <c r="BN213" s="70" t="str">
        <f t="shared" si="333"/>
        <v>-</v>
      </c>
      <c r="BO213" s="635" t="str">
        <f t="shared" si="334"/>
        <v>X</v>
      </c>
      <c r="BP213" s="7"/>
      <c r="BQ213" s="70" t="str">
        <f t="shared" si="335"/>
        <v>EXTENDED</v>
      </c>
      <c r="BR213" s="70" t="str">
        <f t="shared" si="336"/>
        <v>EXTENDED</v>
      </c>
      <c r="BS213" s="15"/>
      <c r="BT213" s="57" t="s">
        <v>18642</v>
      </c>
    </row>
    <row r="214" spans="1:72" s="11" customFormat="1" ht="135" x14ac:dyDescent="0.2">
      <c r="A214" s="45" t="str">
        <f t="shared" si="319"/>
        <v>YES</v>
      </c>
      <c r="B214" s="45"/>
      <c r="C214" s="45"/>
      <c r="D214" s="161" t="s">
        <v>846</v>
      </c>
      <c r="E214" s="61" t="s">
        <v>5266</v>
      </c>
      <c r="F214" s="282"/>
      <c r="G214" s="62">
        <f t="shared" si="341"/>
        <v>7</v>
      </c>
      <c r="H214" s="62" t="s">
        <v>32</v>
      </c>
      <c r="I214" s="64" t="s">
        <v>1072</v>
      </c>
      <c r="J214" s="64"/>
      <c r="K214" s="65"/>
      <c r="L214" s="65"/>
      <c r="M214" s="65"/>
      <c r="N214" s="64" t="s">
        <v>70</v>
      </c>
      <c r="O214" s="66" t="s">
        <v>32</v>
      </c>
      <c r="P214" s="66" t="str">
        <f t="shared" si="275"/>
        <v>1..1</v>
      </c>
      <c r="Q214" s="6" t="s">
        <v>1073</v>
      </c>
      <c r="R214" s="67" t="s">
        <v>1074</v>
      </c>
      <c r="S214" s="66" t="s">
        <v>73</v>
      </c>
      <c r="T214" s="68" t="str">
        <f t="shared" si="315"/>
        <v>E</v>
      </c>
      <c r="U214" s="62" t="s">
        <v>42</v>
      </c>
      <c r="V214" s="66"/>
      <c r="W214" s="249"/>
      <c r="X214" s="38"/>
      <c r="Y214" s="634" t="str">
        <f t="shared" si="317"/>
        <v>-</v>
      </c>
      <c r="Z214" s="70" t="str">
        <f t="shared" ref="Z214:AE214" si="357">IF(Y214="X","X",IF($AH214=Z$4,"X","-"))</f>
        <v>-</v>
      </c>
      <c r="AA214" s="70" t="str">
        <f t="shared" si="357"/>
        <v>-</v>
      </c>
      <c r="AB214" s="70" t="str">
        <f t="shared" si="357"/>
        <v>-</v>
      </c>
      <c r="AC214" s="70" t="str">
        <f t="shared" si="357"/>
        <v>-</v>
      </c>
      <c r="AD214" s="70" t="str">
        <f t="shared" si="357"/>
        <v>-</v>
      </c>
      <c r="AE214" s="635" t="str">
        <f t="shared" si="357"/>
        <v>X</v>
      </c>
      <c r="AF214" s="38"/>
      <c r="AG214" s="70" t="s">
        <v>47</v>
      </c>
      <c r="AH214" s="70" t="s">
        <v>47</v>
      </c>
      <c r="AI214" s="38"/>
      <c r="AJ214" s="13" t="str">
        <f t="shared" si="311"/>
        <v>/rsm:CrossIndustryInvoice/rsm:SupplyChainTradeTransaction/ram:IncludedSupplyChainTradeLineItem/ram:SpecifiedLineTradeDelivery/ram:UltimateShipToTradeParty/ram:DefinedTradeContact/ram:FaxUniversalCommunication</v>
      </c>
      <c r="AK214" s="13" t="str">
        <f t="shared" si="312"/>
        <v>/ram:CompleteNumber</v>
      </c>
      <c r="AL214" s="14">
        <f>COUNTIFS(R$4:R214,AJ214)</f>
        <v>1</v>
      </c>
      <c r="AM214" s="59"/>
      <c r="AN214" s="161" t="str">
        <f t="shared" si="321"/>
        <v>SCT_LINE_TD</v>
      </c>
      <c r="AO214" s="61" t="str">
        <f t="shared" si="313"/>
        <v>BT-X-74</v>
      </c>
      <c r="AP214" s="282" t="str">
        <f t="shared" si="322"/>
        <v/>
      </c>
      <c r="AQ214" s="62">
        <f t="shared" si="348"/>
        <v>7</v>
      </c>
      <c r="AR214" s="62" t="str">
        <f t="shared" si="314"/>
        <v>1..1</v>
      </c>
      <c r="AS214" s="64" t="s">
        <v>18236</v>
      </c>
      <c r="AT214" s="64"/>
      <c r="AU214" s="65"/>
      <c r="AV214" s="65"/>
      <c r="AW214" s="65"/>
      <c r="AX214" s="64"/>
      <c r="AY214" s="66" t="str">
        <f t="shared" si="338"/>
        <v>1..1</v>
      </c>
      <c r="AZ214" s="66" t="str">
        <f t="shared" si="339"/>
        <v>1..1</v>
      </c>
      <c r="BA214" s="6" t="str">
        <f t="shared" si="277"/>
        <v>/rsm:CrossIndustryInvoice
/rsm:SupplyChainTradeTransaction
/ram:IncludedSupplyChainTradeLineItem
/ram:SpecifiedLineTradeDelivery
/ram:UltimateShipToTradeParty
/ram:DefinedTradeContact
/ram:FaxUniversalCommunication
/ram:CompleteNumber</v>
      </c>
      <c r="BB214" s="67" t="str">
        <f t="shared" si="278"/>
        <v>/rsm:CrossIndustryInvoice/rsm:SupplyChainTradeTransaction/ram:IncludedSupplyChainTradeLineItem/ram:SpecifiedLineTradeDelivery/ram:UltimateShipToTradeParty/ram:DefinedTradeContact/ram:FaxUniversalCommunication/ram:CompleteNumber</v>
      </c>
      <c r="BC214" s="66" t="str">
        <f t="shared" si="323"/>
        <v>T</v>
      </c>
      <c r="BD214" s="68" t="str">
        <f t="shared" si="324"/>
        <v>E</v>
      </c>
      <c r="BE214" s="62" t="str">
        <f t="shared" si="325"/>
        <v>0..1</v>
      </c>
      <c r="BF214" s="66" t="str">
        <f t="shared" si="326"/>
        <v/>
      </c>
      <c r="BG214" s="249" t="str">
        <f t="shared" si="327"/>
        <v/>
      </c>
      <c r="BH214" s="7"/>
      <c r="BI214" s="634" t="str">
        <f t="shared" si="328"/>
        <v>-</v>
      </c>
      <c r="BJ214" s="70" t="str">
        <f t="shared" si="329"/>
        <v>-</v>
      </c>
      <c r="BK214" s="70" t="str">
        <f t="shared" si="330"/>
        <v>-</v>
      </c>
      <c r="BL214" s="70" t="str">
        <f t="shared" si="331"/>
        <v>-</v>
      </c>
      <c r="BM214" s="70" t="str">
        <f t="shared" si="332"/>
        <v>-</v>
      </c>
      <c r="BN214" s="70" t="str">
        <f t="shared" si="333"/>
        <v>-</v>
      </c>
      <c r="BO214" s="635" t="str">
        <f t="shared" si="334"/>
        <v>X</v>
      </c>
      <c r="BP214" s="7"/>
      <c r="BQ214" s="70" t="str">
        <f t="shared" si="335"/>
        <v>EXTENDED</v>
      </c>
      <c r="BR214" s="70" t="str">
        <f t="shared" si="336"/>
        <v>EXTENDED</v>
      </c>
      <c r="BS214" s="15"/>
      <c r="BT214" s="57" t="s">
        <v>18642</v>
      </c>
    </row>
    <row r="215" spans="1:72" s="11" customFormat="1" ht="120" x14ac:dyDescent="0.2">
      <c r="A215" s="45" t="str">
        <f t="shared" si="319"/>
        <v>NO</v>
      </c>
      <c r="B215" s="45"/>
      <c r="C215" s="45"/>
      <c r="D215" s="161" t="s">
        <v>846</v>
      </c>
      <c r="E215" s="61" t="s">
        <v>5267</v>
      </c>
      <c r="F215" s="282"/>
      <c r="G215" s="62">
        <f t="shared" si="341"/>
        <v>6</v>
      </c>
      <c r="H215" s="62" t="s">
        <v>42</v>
      </c>
      <c r="I215" s="64" t="s">
        <v>1075</v>
      </c>
      <c r="J215" s="64" t="s">
        <v>1725</v>
      </c>
      <c r="K215" s="65"/>
      <c r="L215" s="65"/>
      <c r="M215" s="65"/>
      <c r="N215" s="64"/>
      <c r="O215" s="66" t="s">
        <v>42</v>
      </c>
      <c r="P215" s="66" t="str">
        <f t="shared" si="275"/>
        <v>0..1</v>
      </c>
      <c r="Q215" s="6" t="s">
        <v>1076</v>
      </c>
      <c r="R215" s="67" t="s">
        <v>1077</v>
      </c>
      <c r="S215" s="66"/>
      <c r="T215" s="68" t="str">
        <f t="shared" si="315"/>
        <v/>
      </c>
      <c r="U215" s="62" t="s">
        <v>42</v>
      </c>
      <c r="V215" s="66"/>
      <c r="W215" s="249"/>
      <c r="X215" s="38"/>
      <c r="Y215" s="634" t="str">
        <f t="shared" si="317"/>
        <v>-</v>
      </c>
      <c r="Z215" s="70" t="str">
        <f t="shared" ref="Z215:AE215" si="358">IF(Y215="X","X",IF($AH215=Z$4,"X","-"))</f>
        <v>-</v>
      </c>
      <c r="AA215" s="70" t="str">
        <f t="shared" si="358"/>
        <v>-</v>
      </c>
      <c r="AB215" s="70" t="str">
        <f t="shared" si="358"/>
        <v>-</v>
      </c>
      <c r="AC215" s="70" t="str">
        <f t="shared" si="358"/>
        <v>-</v>
      </c>
      <c r="AD215" s="70" t="str">
        <f t="shared" si="358"/>
        <v>-</v>
      </c>
      <c r="AE215" s="635" t="str">
        <f t="shared" si="358"/>
        <v>X</v>
      </c>
      <c r="AF215" s="38"/>
      <c r="AG215" s="70" t="s">
        <v>47</v>
      </c>
      <c r="AH215" s="70" t="s">
        <v>47</v>
      </c>
      <c r="AI215" s="38"/>
      <c r="AJ215" s="13" t="str">
        <f t="shared" si="311"/>
        <v>/rsm:CrossIndustryInvoice/rsm:SupplyChainTradeTransaction/ram:IncludedSupplyChainTradeLineItem/ram:SpecifiedLineTradeDelivery/ram:UltimateShipToTradeParty/ram:DefinedTradeContact</v>
      </c>
      <c r="AK215" s="13" t="str">
        <f t="shared" si="312"/>
        <v>/ram:EmailURIUniversalCommunication</v>
      </c>
      <c r="AL215" s="14">
        <f>COUNTIFS(R$4:R215,AJ215)</f>
        <v>1</v>
      </c>
      <c r="AM215" s="59"/>
      <c r="AN215" s="161" t="str">
        <f t="shared" si="321"/>
        <v>SCT_LINE_TD</v>
      </c>
      <c r="AO215" s="61" t="str">
        <f t="shared" si="313"/>
        <v>BT-X-75-00</v>
      </c>
      <c r="AP215" s="282" t="str">
        <f t="shared" si="322"/>
        <v/>
      </c>
      <c r="AQ215" s="62">
        <f t="shared" si="348"/>
        <v>6</v>
      </c>
      <c r="AR215" s="62" t="str">
        <f t="shared" si="314"/>
        <v>0..1</v>
      </c>
      <c r="AS215" s="64" t="s">
        <v>965</v>
      </c>
      <c r="AT215" s="64" t="s">
        <v>1729</v>
      </c>
      <c r="AU215" s="65"/>
      <c r="AV215" s="65"/>
      <c r="AW215" s="65"/>
      <c r="AX215" s="64"/>
      <c r="AY215" s="66" t="str">
        <f t="shared" si="338"/>
        <v>0..1</v>
      </c>
      <c r="AZ215" s="66" t="str">
        <f t="shared" si="339"/>
        <v>0..1</v>
      </c>
      <c r="BA215" s="6" t="str">
        <f t="shared" si="277"/>
        <v>/rsm:CrossIndustryInvoice
/rsm:SupplyChainTradeTransaction
/ram:IncludedSupplyChainTradeLineItem
/ram:SpecifiedLineTradeDelivery
/ram:UltimateShipToTradeParty
/ram:DefinedTradeContact
/ram:EmailURIUniversalCommunication</v>
      </c>
      <c r="BB215" s="67" t="str">
        <f t="shared" si="278"/>
        <v>/rsm:CrossIndustryInvoice/rsm:SupplyChainTradeTransaction/ram:IncludedSupplyChainTradeLineItem/ram:SpecifiedLineTradeDelivery/ram:UltimateShipToTradeParty/ram:DefinedTradeContact/ram:EmailURIUniversalCommunication</v>
      </c>
      <c r="BC215" s="66" t="str">
        <f t="shared" si="323"/>
        <v/>
      </c>
      <c r="BD215" s="68" t="str">
        <f t="shared" si="324"/>
        <v/>
      </c>
      <c r="BE215" s="62" t="str">
        <f t="shared" si="325"/>
        <v>0..1</v>
      </c>
      <c r="BF215" s="66" t="str">
        <f t="shared" si="326"/>
        <v/>
      </c>
      <c r="BG215" s="249" t="str">
        <f t="shared" si="327"/>
        <v/>
      </c>
      <c r="BH215" s="7"/>
      <c r="BI215" s="634" t="str">
        <f t="shared" si="328"/>
        <v>-</v>
      </c>
      <c r="BJ215" s="70" t="str">
        <f t="shared" si="329"/>
        <v>-</v>
      </c>
      <c r="BK215" s="70" t="str">
        <f t="shared" si="330"/>
        <v>-</v>
      </c>
      <c r="BL215" s="70" t="str">
        <f t="shared" si="331"/>
        <v>-</v>
      </c>
      <c r="BM215" s="70" t="str">
        <f t="shared" si="332"/>
        <v>-</v>
      </c>
      <c r="BN215" s="70" t="str">
        <f t="shared" si="333"/>
        <v>-</v>
      </c>
      <c r="BO215" s="635" t="str">
        <f t="shared" si="334"/>
        <v>X</v>
      </c>
      <c r="BP215" s="7"/>
      <c r="BQ215" s="70" t="str">
        <f t="shared" si="335"/>
        <v>EXTENDED</v>
      </c>
      <c r="BR215" s="70" t="str">
        <f t="shared" si="336"/>
        <v>EXTENDED</v>
      </c>
      <c r="BS215" s="15"/>
      <c r="BT215" s="57" t="s">
        <v>18642</v>
      </c>
    </row>
    <row r="216" spans="1:72" s="11" customFormat="1" ht="135" x14ac:dyDescent="0.2">
      <c r="A216" s="45" t="str">
        <f t="shared" si="319"/>
        <v>YES</v>
      </c>
      <c r="B216" s="45"/>
      <c r="C216" s="45"/>
      <c r="D216" s="161" t="s">
        <v>846</v>
      </c>
      <c r="E216" s="61" t="s">
        <v>5268</v>
      </c>
      <c r="F216" s="282"/>
      <c r="G216" s="62">
        <f t="shared" si="341"/>
        <v>7</v>
      </c>
      <c r="H216" s="62" t="s">
        <v>32</v>
      </c>
      <c r="I216" s="64" t="s">
        <v>17166</v>
      </c>
      <c r="J216" s="64" t="s">
        <v>1725</v>
      </c>
      <c r="K216" s="65"/>
      <c r="L216" s="65"/>
      <c r="M216" s="65"/>
      <c r="N216" s="64" t="s">
        <v>70</v>
      </c>
      <c r="O216" s="66" t="s">
        <v>32</v>
      </c>
      <c r="P216" s="66" t="str">
        <f t="shared" si="275"/>
        <v>1..1</v>
      </c>
      <c r="Q216" s="6" t="s">
        <v>1078</v>
      </c>
      <c r="R216" s="67" t="s">
        <v>1079</v>
      </c>
      <c r="S216" s="66" t="s">
        <v>73</v>
      </c>
      <c r="T216" s="68" t="str">
        <f t="shared" si="315"/>
        <v>E</v>
      </c>
      <c r="U216" s="62" t="s">
        <v>42</v>
      </c>
      <c r="V216" s="66"/>
      <c r="W216" s="249"/>
      <c r="X216" s="38"/>
      <c r="Y216" s="634" t="str">
        <f t="shared" si="317"/>
        <v>-</v>
      </c>
      <c r="Z216" s="70" t="str">
        <f t="shared" ref="Z216:AE216" si="359">IF(Y216="X","X",IF($AH216=Z$4,"X","-"))</f>
        <v>-</v>
      </c>
      <c r="AA216" s="70" t="str">
        <f t="shared" si="359"/>
        <v>-</v>
      </c>
      <c r="AB216" s="70" t="str">
        <f t="shared" si="359"/>
        <v>-</v>
      </c>
      <c r="AC216" s="70" t="str">
        <f t="shared" si="359"/>
        <v>-</v>
      </c>
      <c r="AD216" s="70" t="str">
        <f t="shared" si="359"/>
        <v>-</v>
      </c>
      <c r="AE216" s="635" t="str">
        <f t="shared" si="359"/>
        <v>X</v>
      </c>
      <c r="AF216" s="38"/>
      <c r="AG216" s="70" t="s">
        <v>47</v>
      </c>
      <c r="AH216" s="70" t="s">
        <v>47</v>
      </c>
      <c r="AI216" s="38"/>
      <c r="AJ216" s="13" t="str">
        <f t="shared" si="311"/>
        <v>/rsm:CrossIndustryInvoice/rsm:SupplyChainTradeTransaction/ram:IncludedSupplyChainTradeLineItem/ram:SpecifiedLineTradeDelivery/ram:UltimateShipToTradeParty/ram:DefinedTradeContact/ram:EmailURIUniversalCommunication</v>
      </c>
      <c r="AK216" s="13" t="str">
        <f t="shared" si="312"/>
        <v>/ram:URIID</v>
      </c>
      <c r="AL216" s="14">
        <f>COUNTIFS(R$4:R216,AJ216)</f>
        <v>1</v>
      </c>
      <c r="AM216" s="59"/>
      <c r="AN216" s="161" t="str">
        <f t="shared" si="321"/>
        <v>SCT_LINE_TD</v>
      </c>
      <c r="AO216" s="61" t="str">
        <f t="shared" si="313"/>
        <v>BT-X-75</v>
      </c>
      <c r="AP216" s="282" t="str">
        <f t="shared" si="322"/>
        <v/>
      </c>
      <c r="AQ216" s="62">
        <f t="shared" si="348"/>
        <v>7</v>
      </c>
      <c r="AR216" s="62" t="str">
        <f t="shared" si="314"/>
        <v>1..1</v>
      </c>
      <c r="AS216" s="64" t="s">
        <v>18237</v>
      </c>
      <c r="AT216" s="64" t="s">
        <v>1729</v>
      </c>
      <c r="AU216" s="65"/>
      <c r="AV216" s="65"/>
      <c r="AW216" s="65"/>
      <c r="AX216" s="64"/>
      <c r="AY216" s="66" t="str">
        <f t="shared" si="338"/>
        <v>1..1</v>
      </c>
      <c r="AZ216" s="66" t="str">
        <f t="shared" si="339"/>
        <v>1..1</v>
      </c>
      <c r="BA216" s="6" t="str">
        <f t="shared" si="277"/>
        <v>/rsm:CrossIndustryInvoice
/rsm:SupplyChainTradeTransaction
/ram:IncludedSupplyChainTradeLineItem
/ram:SpecifiedLineTradeDelivery
/ram:UltimateShipToTradeParty
/ram:DefinedTradeContact
/ram:EmailURIUniversalCommunication
/ram:URIID</v>
      </c>
      <c r="BB216" s="67" t="str">
        <f t="shared" si="278"/>
        <v>/rsm:CrossIndustryInvoice/rsm:SupplyChainTradeTransaction/ram:IncludedSupplyChainTradeLineItem/ram:SpecifiedLineTradeDelivery/ram:UltimateShipToTradeParty/ram:DefinedTradeContact/ram:EmailURIUniversalCommunication/ram:URIID</v>
      </c>
      <c r="BC216" s="66" t="str">
        <f t="shared" si="323"/>
        <v>T</v>
      </c>
      <c r="BD216" s="68" t="str">
        <f t="shared" si="324"/>
        <v>E</v>
      </c>
      <c r="BE216" s="62" t="str">
        <f t="shared" si="325"/>
        <v>0..1</v>
      </c>
      <c r="BF216" s="66" t="str">
        <f t="shared" si="326"/>
        <v/>
      </c>
      <c r="BG216" s="249" t="str">
        <f t="shared" si="327"/>
        <v/>
      </c>
      <c r="BH216" s="7"/>
      <c r="BI216" s="634" t="str">
        <f t="shared" si="328"/>
        <v>-</v>
      </c>
      <c r="BJ216" s="70" t="str">
        <f t="shared" si="329"/>
        <v>-</v>
      </c>
      <c r="BK216" s="70" t="str">
        <f t="shared" si="330"/>
        <v>-</v>
      </c>
      <c r="BL216" s="70" t="str">
        <f t="shared" si="331"/>
        <v>-</v>
      </c>
      <c r="BM216" s="70" t="str">
        <f t="shared" si="332"/>
        <v>-</v>
      </c>
      <c r="BN216" s="70" t="str">
        <f t="shared" si="333"/>
        <v>-</v>
      </c>
      <c r="BO216" s="635" t="str">
        <f t="shared" si="334"/>
        <v>X</v>
      </c>
      <c r="BP216" s="7"/>
      <c r="BQ216" s="70" t="str">
        <f t="shared" si="335"/>
        <v>EXTENDED</v>
      </c>
      <c r="BR216" s="70" t="str">
        <f t="shared" si="336"/>
        <v>EXTENDED</v>
      </c>
      <c r="BS216" s="15"/>
      <c r="BT216" s="57" t="s">
        <v>18642</v>
      </c>
    </row>
    <row r="217" spans="1:72" s="152" customFormat="1" ht="105" x14ac:dyDescent="0.2">
      <c r="A217" s="45" t="str">
        <f t="shared" si="319"/>
        <v>NO</v>
      </c>
      <c r="B217" s="45"/>
      <c r="C217" s="45"/>
      <c r="D217" s="161" t="s">
        <v>846</v>
      </c>
      <c r="E217" s="162" t="s">
        <v>5269</v>
      </c>
      <c r="F217" s="298"/>
      <c r="G217" s="163">
        <f t="shared" si="341"/>
        <v>5</v>
      </c>
      <c r="H217" s="163" t="s">
        <v>42</v>
      </c>
      <c r="I217" s="164" t="s">
        <v>1080</v>
      </c>
      <c r="J217" s="164"/>
      <c r="K217" s="165"/>
      <c r="L217" s="165"/>
      <c r="M217" s="165"/>
      <c r="N217" s="164"/>
      <c r="O217" s="66" t="s">
        <v>42</v>
      </c>
      <c r="P217" s="66" t="str">
        <f t="shared" si="275"/>
        <v>0..1</v>
      </c>
      <c r="Q217" s="167" t="s">
        <v>1081</v>
      </c>
      <c r="R217" s="168" t="s">
        <v>1082</v>
      </c>
      <c r="S217" s="166"/>
      <c r="T217" s="169" t="str">
        <f t="shared" si="315"/>
        <v>EG</v>
      </c>
      <c r="U217" s="163" t="s">
        <v>42</v>
      </c>
      <c r="V217" s="166"/>
      <c r="W217" s="676"/>
      <c r="X217" s="38"/>
      <c r="Y217" s="650" t="str">
        <f t="shared" si="317"/>
        <v>-</v>
      </c>
      <c r="Z217" s="171" t="str">
        <f t="shared" ref="Z217:AE217" si="360">IF(Y217="X","X",IF($AH217=Z$4,"X","-"))</f>
        <v>-</v>
      </c>
      <c r="AA217" s="171" t="str">
        <f t="shared" si="360"/>
        <v>-</v>
      </c>
      <c r="AB217" s="171" t="str">
        <f t="shared" si="360"/>
        <v>-</v>
      </c>
      <c r="AC217" s="171" t="str">
        <f t="shared" si="360"/>
        <v>-</v>
      </c>
      <c r="AD217" s="171" t="str">
        <f t="shared" si="360"/>
        <v>-</v>
      </c>
      <c r="AE217" s="651" t="str">
        <f t="shared" si="360"/>
        <v>X</v>
      </c>
      <c r="AF217" s="38"/>
      <c r="AG217" s="171" t="s">
        <v>47</v>
      </c>
      <c r="AH217" s="171" t="s">
        <v>47</v>
      </c>
      <c r="AI217" s="38"/>
      <c r="AJ217" s="13" t="str">
        <f t="shared" si="311"/>
        <v>/rsm:CrossIndustryInvoice/rsm:SupplyChainTradeTransaction/ram:IncludedSupplyChainTradeLineItem/ram:SpecifiedLineTradeDelivery/ram:UltimateShipToTradeParty</v>
      </c>
      <c r="AK217" s="13" t="str">
        <f t="shared" si="312"/>
        <v>/ram:PostalTradeAddress</v>
      </c>
      <c r="AL217" s="14">
        <f>COUNTIFS(R$4:R217,AJ217)</f>
        <v>1</v>
      </c>
      <c r="AM217" s="59"/>
      <c r="AN217" s="161" t="str">
        <f t="shared" si="321"/>
        <v>SCT_LINE_TD</v>
      </c>
      <c r="AO217" s="162" t="str">
        <f t="shared" si="313"/>
        <v>BG-X-12</v>
      </c>
      <c r="AP217" s="298" t="str">
        <f t="shared" si="322"/>
        <v/>
      </c>
      <c r="AQ217" s="163">
        <f t="shared" si="348"/>
        <v>5</v>
      </c>
      <c r="AR217" s="163" t="str">
        <f t="shared" si="314"/>
        <v>0..1</v>
      </c>
      <c r="AS217" s="164" t="s">
        <v>1083</v>
      </c>
      <c r="AT217" s="164"/>
      <c r="AU217" s="165"/>
      <c r="AV217" s="165"/>
      <c r="AW217" s="165"/>
      <c r="AX217" s="164"/>
      <c r="AY217" s="66" t="str">
        <f t="shared" si="338"/>
        <v>0..1</v>
      </c>
      <c r="AZ217" s="66" t="str">
        <f t="shared" si="339"/>
        <v>0..1</v>
      </c>
      <c r="BA217" s="167" t="str">
        <f t="shared" si="277"/>
        <v>/rsm:CrossIndustryInvoice
/rsm:SupplyChainTradeTransaction
/ram:IncludedSupplyChainTradeLineItem
/ram:SpecifiedLineTradeDelivery
/ram:UltimateShipToTradeParty
/ram:PostalTradeAddress</v>
      </c>
      <c r="BB217" s="168" t="str">
        <f t="shared" si="278"/>
        <v>/rsm:CrossIndustryInvoice/rsm:SupplyChainTradeTransaction/ram:IncludedSupplyChainTradeLineItem/ram:SpecifiedLineTradeDelivery/ram:UltimateShipToTradeParty/ram:PostalTradeAddress</v>
      </c>
      <c r="BC217" s="166" t="str">
        <f t="shared" si="323"/>
        <v/>
      </c>
      <c r="BD217" s="169" t="str">
        <f t="shared" si="324"/>
        <v>EG</v>
      </c>
      <c r="BE217" s="163" t="str">
        <f t="shared" si="325"/>
        <v>0..1</v>
      </c>
      <c r="BF217" s="166" t="str">
        <f t="shared" si="326"/>
        <v/>
      </c>
      <c r="BG217" s="676" t="str">
        <f t="shared" si="327"/>
        <v/>
      </c>
      <c r="BH217" s="7"/>
      <c r="BI217" s="650" t="str">
        <f t="shared" si="328"/>
        <v>-</v>
      </c>
      <c r="BJ217" s="171" t="str">
        <f t="shared" si="329"/>
        <v>-</v>
      </c>
      <c r="BK217" s="171" t="str">
        <f t="shared" si="330"/>
        <v>-</v>
      </c>
      <c r="BL217" s="171" t="str">
        <f t="shared" si="331"/>
        <v>-</v>
      </c>
      <c r="BM217" s="171" t="str">
        <f t="shared" si="332"/>
        <v>-</v>
      </c>
      <c r="BN217" s="171" t="str">
        <f t="shared" si="333"/>
        <v>-</v>
      </c>
      <c r="BO217" s="651" t="str">
        <f t="shared" si="334"/>
        <v>X</v>
      </c>
      <c r="BP217" s="7"/>
      <c r="BQ217" s="171" t="str">
        <f t="shared" si="335"/>
        <v>EXTENDED</v>
      </c>
      <c r="BR217" s="171" t="str">
        <f t="shared" si="336"/>
        <v>EXTENDED</v>
      </c>
      <c r="BS217" s="15"/>
      <c r="BT217" s="57" t="s">
        <v>18642</v>
      </c>
    </row>
    <row r="218" spans="1:72" s="11" customFormat="1" ht="120" x14ac:dyDescent="0.2">
      <c r="A218" s="45" t="str">
        <f t="shared" si="319"/>
        <v>YES</v>
      </c>
      <c r="B218" s="45"/>
      <c r="C218" s="45"/>
      <c r="D218" s="161" t="s">
        <v>846</v>
      </c>
      <c r="E218" s="61" t="s">
        <v>5270</v>
      </c>
      <c r="F218" s="282"/>
      <c r="G218" s="62">
        <f t="shared" si="341"/>
        <v>6</v>
      </c>
      <c r="H218" s="62" t="s">
        <v>42</v>
      </c>
      <c r="I218" s="64" t="s">
        <v>17148</v>
      </c>
      <c r="J218" s="64" t="s">
        <v>1635</v>
      </c>
      <c r="K218" s="65" t="s">
        <v>1636</v>
      </c>
      <c r="L218" s="65"/>
      <c r="M218" s="65"/>
      <c r="N218" s="64" t="s">
        <v>70</v>
      </c>
      <c r="O218" s="66" t="s">
        <v>42</v>
      </c>
      <c r="P218" s="66" t="str">
        <f t="shared" si="275"/>
        <v>0..1</v>
      </c>
      <c r="Q218" s="6" t="s">
        <v>1084</v>
      </c>
      <c r="R218" s="67" t="s">
        <v>1085</v>
      </c>
      <c r="S218" s="66" t="s">
        <v>73</v>
      </c>
      <c r="T218" s="68" t="str">
        <f t="shared" si="315"/>
        <v>E</v>
      </c>
      <c r="U218" s="62" t="s">
        <v>42</v>
      </c>
      <c r="V218" s="66"/>
      <c r="W218" s="249"/>
      <c r="X218" s="38"/>
      <c r="Y218" s="634" t="str">
        <f t="shared" si="317"/>
        <v>-</v>
      </c>
      <c r="Z218" s="70" t="str">
        <f t="shared" ref="Z218:AE218" si="361">IF(Y218="X","X",IF($AH218=Z$4,"X","-"))</f>
        <v>-</v>
      </c>
      <c r="AA218" s="70" t="str">
        <f t="shared" si="361"/>
        <v>-</v>
      </c>
      <c r="AB218" s="70" t="str">
        <f t="shared" si="361"/>
        <v>-</v>
      </c>
      <c r="AC218" s="70" t="str">
        <f t="shared" si="361"/>
        <v>-</v>
      </c>
      <c r="AD218" s="70" t="str">
        <f t="shared" si="361"/>
        <v>-</v>
      </c>
      <c r="AE218" s="635" t="str">
        <f t="shared" si="361"/>
        <v>X</v>
      </c>
      <c r="AF218" s="38"/>
      <c r="AG218" s="70" t="s">
        <v>47</v>
      </c>
      <c r="AH218" s="70" t="s">
        <v>47</v>
      </c>
      <c r="AI218" s="38"/>
      <c r="AJ218" s="13" t="str">
        <f t="shared" si="311"/>
        <v>/rsm:CrossIndustryInvoice/rsm:SupplyChainTradeTransaction/ram:IncludedSupplyChainTradeLineItem/ram:SpecifiedLineTradeDelivery/ram:UltimateShipToTradeParty/ram:PostalTradeAddress</v>
      </c>
      <c r="AK218" s="13" t="str">
        <f t="shared" si="312"/>
        <v>/ram:PostcodeCode</v>
      </c>
      <c r="AL218" s="14">
        <f>COUNTIFS(R$4:R218,AJ218)</f>
        <v>1</v>
      </c>
      <c r="AM218" s="59"/>
      <c r="AN218" s="161" t="str">
        <f t="shared" si="321"/>
        <v>SCT_LINE_TD</v>
      </c>
      <c r="AO218" s="61" t="str">
        <f t="shared" si="313"/>
        <v>BT-X-76</v>
      </c>
      <c r="AP218" s="282" t="str">
        <f t="shared" si="322"/>
        <v/>
      </c>
      <c r="AQ218" s="62">
        <f t="shared" si="348"/>
        <v>6</v>
      </c>
      <c r="AR218" s="62" t="str">
        <f t="shared" si="314"/>
        <v>0..1</v>
      </c>
      <c r="AS218" s="64" t="s">
        <v>1086</v>
      </c>
      <c r="AT218" s="64" t="s">
        <v>1747</v>
      </c>
      <c r="AU218" s="65" t="s">
        <v>1748</v>
      </c>
      <c r="AV218" s="65"/>
      <c r="AW218" s="65"/>
      <c r="AX218" s="64"/>
      <c r="AY218" s="66" t="str">
        <f t="shared" si="338"/>
        <v>0..1</v>
      </c>
      <c r="AZ218" s="66" t="str">
        <f t="shared" si="339"/>
        <v>0..1</v>
      </c>
      <c r="BA218" s="6" t="str">
        <f t="shared" si="277"/>
        <v>/rsm:CrossIndustryInvoice
/rsm:SupplyChainTradeTransaction
/ram:IncludedSupplyChainTradeLineItem
/ram:SpecifiedLineTradeDelivery
/ram:UltimateShipToTradeParty
/ram:PostalTradeAddress
/ram:PostcodeCode</v>
      </c>
      <c r="BB218" s="67" t="str">
        <f t="shared" si="278"/>
        <v>/rsm:CrossIndustryInvoice/rsm:SupplyChainTradeTransaction/ram:IncludedSupplyChainTradeLineItem/ram:SpecifiedLineTradeDelivery/ram:UltimateShipToTradeParty/ram:PostalTradeAddress/ram:PostcodeCode</v>
      </c>
      <c r="BC218" s="66" t="str">
        <f t="shared" si="323"/>
        <v>T</v>
      </c>
      <c r="BD218" s="68" t="str">
        <f t="shared" si="324"/>
        <v>E</v>
      </c>
      <c r="BE218" s="62" t="str">
        <f t="shared" si="325"/>
        <v>0..1</v>
      </c>
      <c r="BF218" s="66" t="str">
        <f t="shared" si="326"/>
        <v/>
      </c>
      <c r="BG218" s="249" t="str">
        <f t="shared" si="327"/>
        <v/>
      </c>
      <c r="BH218" s="7"/>
      <c r="BI218" s="634" t="str">
        <f t="shared" si="328"/>
        <v>-</v>
      </c>
      <c r="BJ218" s="70" t="str">
        <f t="shared" si="329"/>
        <v>-</v>
      </c>
      <c r="BK218" s="70" t="str">
        <f t="shared" si="330"/>
        <v>-</v>
      </c>
      <c r="BL218" s="70" t="str">
        <f t="shared" si="331"/>
        <v>-</v>
      </c>
      <c r="BM218" s="70" t="str">
        <f t="shared" si="332"/>
        <v>-</v>
      </c>
      <c r="BN218" s="70" t="str">
        <f t="shared" si="333"/>
        <v>-</v>
      </c>
      <c r="BO218" s="635" t="str">
        <f t="shared" si="334"/>
        <v>X</v>
      </c>
      <c r="BP218" s="7"/>
      <c r="BQ218" s="70" t="str">
        <f t="shared" si="335"/>
        <v>EXTENDED</v>
      </c>
      <c r="BR218" s="70" t="str">
        <f t="shared" si="336"/>
        <v>EXTENDED</v>
      </c>
      <c r="BS218" s="15"/>
      <c r="BT218" s="57" t="s">
        <v>18642</v>
      </c>
    </row>
    <row r="219" spans="1:72" s="11" customFormat="1" ht="120" x14ac:dyDescent="0.2">
      <c r="A219" s="45" t="str">
        <f t="shared" si="319"/>
        <v>YES</v>
      </c>
      <c r="B219" s="45"/>
      <c r="C219" s="45"/>
      <c r="D219" s="161" t="s">
        <v>846</v>
      </c>
      <c r="E219" s="61" t="s">
        <v>5271</v>
      </c>
      <c r="F219" s="282"/>
      <c r="G219" s="62">
        <f t="shared" si="341"/>
        <v>6</v>
      </c>
      <c r="H219" s="62" t="s">
        <v>42</v>
      </c>
      <c r="I219" s="64" t="s">
        <v>17149</v>
      </c>
      <c r="J219" s="64" t="s">
        <v>1641</v>
      </c>
      <c r="K219" s="65" t="s">
        <v>1642</v>
      </c>
      <c r="L219" s="65"/>
      <c r="M219" s="65"/>
      <c r="N219" s="64" t="s">
        <v>70</v>
      </c>
      <c r="O219" s="66" t="s">
        <v>42</v>
      </c>
      <c r="P219" s="66" t="str">
        <f t="shared" si="275"/>
        <v>0..1</v>
      </c>
      <c r="Q219" s="6" t="s">
        <v>1087</v>
      </c>
      <c r="R219" s="67" t="s">
        <v>1088</v>
      </c>
      <c r="S219" s="66" t="s">
        <v>73</v>
      </c>
      <c r="T219" s="68" t="str">
        <f t="shared" si="315"/>
        <v>E</v>
      </c>
      <c r="U219" s="62" t="s">
        <v>42</v>
      </c>
      <c r="V219" s="66"/>
      <c r="W219" s="249"/>
      <c r="X219" s="38"/>
      <c r="Y219" s="634" t="str">
        <f t="shared" si="317"/>
        <v>-</v>
      </c>
      <c r="Z219" s="70" t="str">
        <f t="shared" ref="Z219:AE219" si="362">IF(Y219="X","X",IF($AH219=Z$4,"X","-"))</f>
        <v>-</v>
      </c>
      <c r="AA219" s="70" t="str">
        <f t="shared" si="362"/>
        <v>-</v>
      </c>
      <c r="AB219" s="70" t="str">
        <f t="shared" si="362"/>
        <v>-</v>
      </c>
      <c r="AC219" s="70" t="str">
        <f t="shared" si="362"/>
        <v>-</v>
      </c>
      <c r="AD219" s="70" t="str">
        <f t="shared" si="362"/>
        <v>-</v>
      </c>
      <c r="AE219" s="635" t="str">
        <f t="shared" si="362"/>
        <v>X</v>
      </c>
      <c r="AF219" s="38"/>
      <c r="AG219" s="70" t="s">
        <v>47</v>
      </c>
      <c r="AH219" s="70" t="s">
        <v>47</v>
      </c>
      <c r="AI219" s="38"/>
      <c r="AJ219" s="13" t="str">
        <f t="shared" si="311"/>
        <v>/rsm:CrossIndustryInvoice/rsm:SupplyChainTradeTransaction/ram:IncludedSupplyChainTradeLineItem/ram:SpecifiedLineTradeDelivery/ram:UltimateShipToTradeParty/ram:PostalTradeAddress</v>
      </c>
      <c r="AK219" s="13" t="str">
        <f t="shared" si="312"/>
        <v>/ram:LineOne</v>
      </c>
      <c r="AL219" s="14">
        <f>COUNTIFS(R$4:R219,AJ219)</f>
        <v>1</v>
      </c>
      <c r="AM219" s="59"/>
      <c r="AN219" s="161" t="str">
        <f t="shared" si="321"/>
        <v>SCT_LINE_TD</v>
      </c>
      <c r="AO219" s="61" t="str">
        <f t="shared" si="313"/>
        <v>BT-X-77</v>
      </c>
      <c r="AP219" s="282" t="str">
        <f t="shared" si="322"/>
        <v/>
      </c>
      <c r="AQ219" s="62">
        <f t="shared" si="348"/>
        <v>6</v>
      </c>
      <c r="AR219" s="62" t="str">
        <f t="shared" si="314"/>
        <v>0..1</v>
      </c>
      <c r="AS219" s="64" t="s">
        <v>977</v>
      </c>
      <c r="AT219" s="64" t="s">
        <v>1754</v>
      </c>
      <c r="AU219" s="65" t="s">
        <v>1755</v>
      </c>
      <c r="AV219" s="65"/>
      <c r="AW219" s="65"/>
      <c r="AX219" s="64"/>
      <c r="AY219" s="66" t="str">
        <f t="shared" si="338"/>
        <v>0..1</v>
      </c>
      <c r="AZ219" s="66" t="str">
        <f t="shared" si="339"/>
        <v>0..1</v>
      </c>
      <c r="BA219" s="6" t="str">
        <f t="shared" si="277"/>
        <v>/rsm:CrossIndustryInvoice
/rsm:SupplyChainTradeTransaction
/ram:IncludedSupplyChainTradeLineItem
/ram:SpecifiedLineTradeDelivery
/ram:UltimateShipToTradeParty
/ram:PostalTradeAddress
/ram:LineOne</v>
      </c>
      <c r="BB219" s="67" t="str">
        <f t="shared" si="278"/>
        <v>/rsm:CrossIndustryInvoice/rsm:SupplyChainTradeTransaction/ram:IncludedSupplyChainTradeLineItem/ram:SpecifiedLineTradeDelivery/ram:UltimateShipToTradeParty/ram:PostalTradeAddress/ram:LineOne</v>
      </c>
      <c r="BC219" s="66" t="str">
        <f t="shared" si="323"/>
        <v>T</v>
      </c>
      <c r="BD219" s="68" t="str">
        <f t="shared" si="324"/>
        <v>E</v>
      </c>
      <c r="BE219" s="62" t="str">
        <f t="shared" si="325"/>
        <v>0..1</v>
      </c>
      <c r="BF219" s="66" t="str">
        <f t="shared" si="326"/>
        <v/>
      </c>
      <c r="BG219" s="249" t="str">
        <f t="shared" si="327"/>
        <v/>
      </c>
      <c r="BH219" s="7"/>
      <c r="BI219" s="634" t="str">
        <f t="shared" si="328"/>
        <v>-</v>
      </c>
      <c r="BJ219" s="70" t="str">
        <f t="shared" si="329"/>
        <v>-</v>
      </c>
      <c r="BK219" s="70" t="str">
        <f t="shared" si="330"/>
        <v>-</v>
      </c>
      <c r="BL219" s="70" t="str">
        <f t="shared" si="331"/>
        <v>-</v>
      </c>
      <c r="BM219" s="70" t="str">
        <f t="shared" si="332"/>
        <v>-</v>
      </c>
      <c r="BN219" s="70" t="str">
        <f t="shared" si="333"/>
        <v>-</v>
      </c>
      <c r="BO219" s="635" t="str">
        <f t="shared" si="334"/>
        <v>X</v>
      </c>
      <c r="BP219" s="7"/>
      <c r="BQ219" s="70" t="str">
        <f t="shared" si="335"/>
        <v>EXTENDED</v>
      </c>
      <c r="BR219" s="70" t="str">
        <f t="shared" si="336"/>
        <v>EXTENDED</v>
      </c>
      <c r="BS219" s="15"/>
      <c r="BT219" s="57" t="s">
        <v>18642</v>
      </c>
    </row>
    <row r="220" spans="1:72" s="11" customFormat="1" ht="120" x14ac:dyDescent="0.2">
      <c r="A220" s="45" t="str">
        <f t="shared" si="319"/>
        <v>YES</v>
      </c>
      <c r="B220" s="45"/>
      <c r="C220" s="45"/>
      <c r="D220" s="161" t="s">
        <v>846</v>
      </c>
      <c r="E220" s="61" t="s">
        <v>5272</v>
      </c>
      <c r="F220" s="282"/>
      <c r="G220" s="62">
        <f t="shared" si="341"/>
        <v>6</v>
      </c>
      <c r="H220" s="62" t="s">
        <v>42</v>
      </c>
      <c r="I220" s="64" t="s">
        <v>17150</v>
      </c>
      <c r="J220" s="64" t="s">
        <v>1647</v>
      </c>
      <c r="K220" s="65"/>
      <c r="L220" s="65"/>
      <c r="M220" s="65"/>
      <c r="N220" s="64" t="s">
        <v>70</v>
      </c>
      <c r="O220" s="66" t="s">
        <v>42</v>
      </c>
      <c r="P220" s="66" t="str">
        <f t="shared" si="275"/>
        <v>0..1</v>
      </c>
      <c r="Q220" s="6" t="s">
        <v>1089</v>
      </c>
      <c r="R220" s="67" t="s">
        <v>1090</v>
      </c>
      <c r="S220" s="66" t="s">
        <v>73</v>
      </c>
      <c r="T220" s="68" t="str">
        <f t="shared" si="315"/>
        <v>E</v>
      </c>
      <c r="U220" s="62" t="s">
        <v>42</v>
      </c>
      <c r="V220" s="66"/>
      <c r="W220" s="249"/>
      <c r="X220" s="38"/>
      <c r="Y220" s="634" t="str">
        <f t="shared" si="317"/>
        <v>-</v>
      </c>
      <c r="Z220" s="70" t="str">
        <f t="shared" ref="Z220:AE220" si="363">IF(Y220="X","X",IF($AH220=Z$4,"X","-"))</f>
        <v>-</v>
      </c>
      <c r="AA220" s="70" t="str">
        <f t="shared" si="363"/>
        <v>-</v>
      </c>
      <c r="AB220" s="70" t="str">
        <f t="shared" si="363"/>
        <v>-</v>
      </c>
      <c r="AC220" s="70" t="str">
        <f t="shared" si="363"/>
        <v>-</v>
      </c>
      <c r="AD220" s="70" t="str">
        <f t="shared" si="363"/>
        <v>-</v>
      </c>
      <c r="AE220" s="635" t="str">
        <f t="shared" si="363"/>
        <v>X</v>
      </c>
      <c r="AF220" s="38"/>
      <c r="AG220" s="70" t="s">
        <v>47</v>
      </c>
      <c r="AH220" s="70" t="s">
        <v>47</v>
      </c>
      <c r="AI220" s="38"/>
      <c r="AJ220" s="13" t="str">
        <f t="shared" si="311"/>
        <v>/rsm:CrossIndustryInvoice/rsm:SupplyChainTradeTransaction/ram:IncludedSupplyChainTradeLineItem/ram:SpecifiedLineTradeDelivery/ram:UltimateShipToTradeParty/ram:PostalTradeAddress</v>
      </c>
      <c r="AK220" s="13" t="str">
        <f t="shared" si="312"/>
        <v>/ram:LineTwo</v>
      </c>
      <c r="AL220" s="14">
        <f>COUNTIFS(R$4:R220,AJ220)</f>
        <v>1</v>
      </c>
      <c r="AM220" s="59"/>
      <c r="AN220" s="161" t="str">
        <f t="shared" si="321"/>
        <v>SCT_LINE_TD</v>
      </c>
      <c r="AO220" s="61" t="str">
        <f t="shared" si="313"/>
        <v>BT-X-78</v>
      </c>
      <c r="AP220" s="282" t="str">
        <f t="shared" si="322"/>
        <v/>
      </c>
      <c r="AQ220" s="62">
        <f t="shared" si="348"/>
        <v>6</v>
      </c>
      <c r="AR220" s="62" t="str">
        <f t="shared" si="314"/>
        <v>0..1</v>
      </c>
      <c r="AS220" s="64" t="s">
        <v>981</v>
      </c>
      <c r="AT220" s="64" t="s">
        <v>1761</v>
      </c>
      <c r="AU220" s="65"/>
      <c r="AV220" s="65"/>
      <c r="AW220" s="65"/>
      <c r="AX220" s="64"/>
      <c r="AY220" s="66" t="str">
        <f t="shared" si="338"/>
        <v>0..1</v>
      </c>
      <c r="AZ220" s="66" t="str">
        <f t="shared" si="339"/>
        <v>0..1</v>
      </c>
      <c r="BA220" s="6" t="str">
        <f t="shared" si="277"/>
        <v>/rsm:CrossIndustryInvoice
/rsm:SupplyChainTradeTransaction
/ram:IncludedSupplyChainTradeLineItem
/ram:SpecifiedLineTradeDelivery
/ram:UltimateShipToTradeParty
/ram:PostalTradeAddress
/ram:LineTwo</v>
      </c>
      <c r="BB220" s="67" t="str">
        <f t="shared" si="278"/>
        <v>/rsm:CrossIndustryInvoice/rsm:SupplyChainTradeTransaction/ram:IncludedSupplyChainTradeLineItem/ram:SpecifiedLineTradeDelivery/ram:UltimateShipToTradeParty/ram:PostalTradeAddress/ram:LineTwo</v>
      </c>
      <c r="BC220" s="66" t="str">
        <f t="shared" si="323"/>
        <v>T</v>
      </c>
      <c r="BD220" s="68" t="str">
        <f t="shared" si="324"/>
        <v>E</v>
      </c>
      <c r="BE220" s="62" t="str">
        <f t="shared" si="325"/>
        <v>0..1</v>
      </c>
      <c r="BF220" s="66" t="str">
        <f t="shared" si="326"/>
        <v/>
      </c>
      <c r="BG220" s="249" t="str">
        <f t="shared" si="327"/>
        <v/>
      </c>
      <c r="BH220" s="7"/>
      <c r="BI220" s="634" t="str">
        <f t="shared" si="328"/>
        <v>-</v>
      </c>
      <c r="BJ220" s="70" t="str">
        <f t="shared" si="329"/>
        <v>-</v>
      </c>
      <c r="BK220" s="70" t="str">
        <f t="shared" si="330"/>
        <v>-</v>
      </c>
      <c r="BL220" s="70" t="str">
        <f t="shared" si="331"/>
        <v>-</v>
      </c>
      <c r="BM220" s="70" t="str">
        <f t="shared" si="332"/>
        <v>-</v>
      </c>
      <c r="BN220" s="70" t="str">
        <f t="shared" si="333"/>
        <v>-</v>
      </c>
      <c r="BO220" s="635" t="str">
        <f t="shared" si="334"/>
        <v>X</v>
      </c>
      <c r="BP220" s="7"/>
      <c r="BQ220" s="70" t="str">
        <f t="shared" si="335"/>
        <v>EXTENDED</v>
      </c>
      <c r="BR220" s="70" t="str">
        <f t="shared" si="336"/>
        <v>EXTENDED</v>
      </c>
      <c r="BS220" s="15"/>
      <c r="BT220" s="57" t="s">
        <v>18642</v>
      </c>
    </row>
    <row r="221" spans="1:72" s="11" customFormat="1" ht="120" x14ac:dyDescent="0.2">
      <c r="A221" s="45" t="str">
        <f t="shared" si="319"/>
        <v>YES</v>
      </c>
      <c r="B221" s="45"/>
      <c r="C221" s="45"/>
      <c r="D221" s="161" t="s">
        <v>846</v>
      </c>
      <c r="E221" s="61" t="s">
        <v>5273</v>
      </c>
      <c r="F221" s="282"/>
      <c r="G221" s="62">
        <f t="shared" si="341"/>
        <v>6</v>
      </c>
      <c r="H221" s="62" t="s">
        <v>42</v>
      </c>
      <c r="I221" s="64" t="s">
        <v>17151</v>
      </c>
      <c r="J221" s="64" t="s">
        <v>1647</v>
      </c>
      <c r="K221" s="65"/>
      <c r="L221" s="65"/>
      <c r="M221" s="65"/>
      <c r="N221" s="64" t="s">
        <v>70</v>
      </c>
      <c r="O221" s="66" t="s">
        <v>42</v>
      </c>
      <c r="P221" s="66" t="str">
        <f t="shared" si="275"/>
        <v>0..1</v>
      </c>
      <c r="Q221" s="6" t="s">
        <v>1091</v>
      </c>
      <c r="R221" s="67" t="s">
        <v>1092</v>
      </c>
      <c r="S221" s="66" t="s">
        <v>73</v>
      </c>
      <c r="T221" s="68" t="str">
        <f t="shared" si="315"/>
        <v>E</v>
      </c>
      <c r="U221" s="62" t="s">
        <v>42</v>
      </c>
      <c r="V221" s="66"/>
      <c r="W221" s="249"/>
      <c r="X221" s="38"/>
      <c r="Y221" s="634" t="str">
        <f t="shared" si="317"/>
        <v>-</v>
      </c>
      <c r="Z221" s="70" t="str">
        <f t="shared" ref="Z221:AE221" si="364">IF(Y221="X","X",IF($AH221=Z$4,"X","-"))</f>
        <v>-</v>
      </c>
      <c r="AA221" s="70" t="str">
        <f t="shared" si="364"/>
        <v>-</v>
      </c>
      <c r="AB221" s="70" t="str">
        <f t="shared" si="364"/>
        <v>-</v>
      </c>
      <c r="AC221" s="70" t="str">
        <f t="shared" si="364"/>
        <v>-</v>
      </c>
      <c r="AD221" s="70" t="str">
        <f t="shared" si="364"/>
        <v>-</v>
      </c>
      <c r="AE221" s="635" t="str">
        <f t="shared" si="364"/>
        <v>X</v>
      </c>
      <c r="AF221" s="38"/>
      <c r="AG221" s="70" t="s">
        <v>47</v>
      </c>
      <c r="AH221" s="70" t="s">
        <v>47</v>
      </c>
      <c r="AI221" s="38"/>
      <c r="AJ221" s="13" t="str">
        <f t="shared" si="311"/>
        <v>/rsm:CrossIndustryInvoice/rsm:SupplyChainTradeTransaction/ram:IncludedSupplyChainTradeLineItem/ram:SpecifiedLineTradeDelivery/ram:UltimateShipToTradeParty/ram:PostalTradeAddress</v>
      </c>
      <c r="AK221" s="13" t="str">
        <f t="shared" si="312"/>
        <v>/ram:LineThree</v>
      </c>
      <c r="AL221" s="14">
        <f>COUNTIFS(R$4:R221,AJ221)</f>
        <v>1</v>
      </c>
      <c r="AM221" s="59"/>
      <c r="AN221" s="161" t="str">
        <f t="shared" si="321"/>
        <v>SCT_LINE_TD</v>
      </c>
      <c r="AO221" s="61" t="str">
        <f t="shared" si="313"/>
        <v>BT-X-79</v>
      </c>
      <c r="AP221" s="282" t="str">
        <f t="shared" si="322"/>
        <v/>
      </c>
      <c r="AQ221" s="62">
        <f t="shared" si="348"/>
        <v>6</v>
      </c>
      <c r="AR221" s="62" t="str">
        <f t="shared" si="314"/>
        <v>0..1</v>
      </c>
      <c r="AS221" s="64" t="s">
        <v>1093</v>
      </c>
      <c r="AT221" s="64" t="s">
        <v>1761</v>
      </c>
      <c r="AU221" s="65"/>
      <c r="AV221" s="65"/>
      <c r="AW221" s="65"/>
      <c r="AX221" s="64"/>
      <c r="AY221" s="66" t="str">
        <f t="shared" si="338"/>
        <v>0..1</v>
      </c>
      <c r="AZ221" s="66" t="str">
        <f t="shared" si="339"/>
        <v>0..1</v>
      </c>
      <c r="BA221" s="6" t="str">
        <f t="shared" si="277"/>
        <v>/rsm:CrossIndustryInvoice
/rsm:SupplyChainTradeTransaction
/ram:IncludedSupplyChainTradeLineItem
/ram:SpecifiedLineTradeDelivery
/ram:UltimateShipToTradeParty
/ram:PostalTradeAddress
/ram:LineThree</v>
      </c>
      <c r="BB221" s="67" t="str">
        <f t="shared" si="278"/>
        <v>/rsm:CrossIndustryInvoice/rsm:SupplyChainTradeTransaction/ram:IncludedSupplyChainTradeLineItem/ram:SpecifiedLineTradeDelivery/ram:UltimateShipToTradeParty/ram:PostalTradeAddress/ram:LineThree</v>
      </c>
      <c r="BC221" s="66" t="str">
        <f t="shared" si="323"/>
        <v>T</v>
      </c>
      <c r="BD221" s="68" t="str">
        <f t="shared" si="324"/>
        <v>E</v>
      </c>
      <c r="BE221" s="62" t="str">
        <f t="shared" si="325"/>
        <v>0..1</v>
      </c>
      <c r="BF221" s="66" t="str">
        <f t="shared" si="326"/>
        <v/>
      </c>
      <c r="BG221" s="249" t="str">
        <f t="shared" si="327"/>
        <v/>
      </c>
      <c r="BH221" s="7"/>
      <c r="BI221" s="634" t="str">
        <f t="shared" si="328"/>
        <v>-</v>
      </c>
      <c r="BJ221" s="70" t="str">
        <f t="shared" si="329"/>
        <v>-</v>
      </c>
      <c r="BK221" s="70" t="str">
        <f t="shared" si="330"/>
        <v>-</v>
      </c>
      <c r="BL221" s="70" t="str">
        <f t="shared" si="331"/>
        <v>-</v>
      </c>
      <c r="BM221" s="70" t="str">
        <f t="shared" si="332"/>
        <v>-</v>
      </c>
      <c r="BN221" s="70" t="str">
        <f t="shared" si="333"/>
        <v>-</v>
      </c>
      <c r="BO221" s="635" t="str">
        <f t="shared" si="334"/>
        <v>X</v>
      </c>
      <c r="BP221" s="7"/>
      <c r="BQ221" s="70" t="str">
        <f t="shared" si="335"/>
        <v>EXTENDED</v>
      </c>
      <c r="BR221" s="70" t="str">
        <f t="shared" si="336"/>
        <v>EXTENDED</v>
      </c>
      <c r="BS221" s="15"/>
      <c r="BT221" s="57" t="s">
        <v>18642</v>
      </c>
    </row>
    <row r="222" spans="1:72" s="11" customFormat="1" ht="120" x14ac:dyDescent="0.2">
      <c r="A222" s="45" t="str">
        <f t="shared" si="319"/>
        <v>YES</v>
      </c>
      <c r="B222" s="45"/>
      <c r="C222" s="45"/>
      <c r="D222" s="161" t="s">
        <v>846</v>
      </c>
      <c r="E222" s="61" t="s">
        <v>5274</v>
      </c>
      <c r="F222" s="282"/>
      <c r="G222" s="62">
        <f t="shared" si="341"/>
        <v>6</v>
      </c>
      <c r="H222" s="62" t="s">
        <v>42</v>
      </c>
      <c r="I222" s="64" t="s">
        <v>17152</v>
      </c>
      <c r="J222" s="64" t="s">
        <v>17144</v>
      </c>
      <c r="K222" s="65"/>
      <c r="L222" s="65"/>
      <c r="M222" s="65"/>
      <c r="N222" s="64" t="s">
        <v>70</v>
      </c>
      <c r="O222" s="66" t="s">
        <v>42</v>
      </c>
      <c r="P222" s="66" t="str">
        <f t="shared" si="275"/>
        <v>0..1</v>
      </c>
      <c r="Q222" s="6" t="s">
        <v>1094</v>
      </c>
      <c r="R222" s="67" t="s">
        <v>1095</v>
      </c>
      <c r="S222" s="66" t="s">
        <v>73</v>
      </c>
      <c r="T222" s="68" t="str">
        <f t="shared" si="315"/>
        <v>E</v>
      </c>
      <c r="U222" s="62" t="s">
        <v>42</v>
      </c>
      <c r="V222" s="66"/>
      <c r="W222" s="249"/>
      <c r="X222" s="38"/>
      <c r="Y222" s="634" t="str">
        <f t="shared" si="317"/>
        <v>-</v>
      </c>
      <c r="Z222" s="70" t="str">
        <f t="shared" ref="Z222:AE222" si="365">IF(Y222="X","X",IF($AH222=Z$4,"X","-"))</f>
        <v>-</v>
      </c>
      <c r="AA222" s="70" t="str">
        <f t="shared" si="365"/>
        <v>-</v>
      </c>
      <c r="AB222" s="70" t="str">
        <f t="shared" si="365"/>
        <v>-</v>
      </c>
      <c r="AC222" s="70" t="str">
        <f t="shared" si="365"/>
        <v>-</v>
      </c>
      <c r="AD222" s="70" t="str">
        <f t="shared" si="365"/>
        <v>-</v>
      </c>
      <c r="AE222" s="635" t="str">
        <f t="shared" si="365"/>
        <v>X</v>
      </c>
      <c r="AF222" s="38"/>
      <c r="AG222" s="70" t="s">
        <v>47</v>
      </c>
      <c r="AH222" s="70" t="s">
        <v>47</v>
      </c>
      <c r="AI222" s="38"/>
      <c r="AJ222" s="13" t="str">
        <f t="shared" si="311"/>
        <v>/rsm:CrossIndustryInvoice/rsm:SupplyChainTradeTransaction/ram:IncludedSupplyChainTradeLineItem/ram:SpecifiedLineTradeDelivery/ram:UltimateShipToTradeParty/ram:PostalTradeAddress</v>
      </c>
      <c r="AK222" s="13" t="str">
        <f t="shared" si="312"/>
        <v>/ram:CityName</v>
      </c>
      <c r="AL222" s="14">
        <f>COUNTIFS(R$4:R222,AJ222)</f>
        <v>1</v>
      </c>
      <c r="AM222" s="59"/>
      <c r="AN222" s="161" t="str">
        <f t="shared" si="321"/>
        <v>SCT_LINE_TD</v>
      </c>
      <c r="AO222" s="61" t="str">
        <f t="shared" si="313"/>
        <v>BT-X-80</v>
      </c>
      <c r="AP222" s="282" t="str">
        <f t="shared" si="322"/>
        <v/>
      </c>
      <c r="AQ222" s="62">
        <f t="shared" si="348"/>
        <v>6</v>
      </c>
      <c r="AR222" s="62" t="str">
        <f t="shared" si="314"/>
        <v>0..1</v>
      </c>
      <c r="AS222" s="64" t="s">
        <v>1096</v>
      </c>
      <c r="AT222" s="64" t="s">
        <v>18238</v>
      </c>
      <c r="AU222" s="65"/>
      <c r="AV222" s="65"/>
      <c r="AW222" s="65"/>
      <c r="AX222" s="64"/>
      <c r="AY222" s="66" t="str">
        <f t="shared" si="338"/>
        <v>0..1</v>
      </c>
      <c r="AZ222" s="66" t="str">
        <f t="shared" si="339"/>
        <v>0..1</v>
      </c>
      <c r="BA222" s="6" t="str">
        <f t="shared" si="277"/>
        <v>/rsm:CrossIndustryInvoice
/rsm:SupplyChainTradeTransaction
/ram:IncludedSupplyChainTradeLineItem
/ram:SpecifiedLineTradeDelivery
/ram:UltimateShipToTradeParty
/ram:PostalTradeAddress
/ram:CityName</v>
      </c>
      <c r="BB222" s="67" t="str">
        <f t="shared" si="278"/>
        <v>/rsm:CrossIndustryInvoice/rsm:SupplyChainTradeTransaction/ram:IncludedSupplyChainTradeLineItem/ram:SpecifiedLineTradeDelivery/ram:UltimateShipToTradeParty/ram:PostalTradeAddress/ram:CityName</v>
      </c>
      <c r="BC222" s="66" t="str">
        <f t="shared" si="323"/>
        <v>T</v>
      </c>
      <c r="BD222" s="68" t="str">
        <f t="shared" si="324"/>
        <v>E</v>
      </c>
      <c r="BE222" s="62" t="str">
        <f t="shared" si="325"/>
        <v>0..1</v>
      </c>
      <c r="BF222" s="66" t="str">
        <f t="shared" si="326"/>
        <v/>
      </c>
      <c r="BG222" s="249" t="str">
        <f t="shared" si="327"/>
        <v/>
      </c>
      <c r="BH222" s="7"/>
      <c r="BI222" s="634" t="str">
        <f t="shared" si="328"/>
        <v>-</v>
      </c>
      <c r="BJ222" s="70" t="str">
        <f t="shared" si="329"/>
        <v>-</v>
      </c>
      <c r="BK222" s="70" t="str">
        <f t="shared" si="330"/>
        <v>-</v>
      </c>
      <c r="BL222" s="70" t="str">
        <f t="shared" si="331"/>
        <v>-</v>
      </c>
      <c r="BM222" s="70" t="str">
        <f t="shared" si="332"/>
        <v>-</v>
      </c>
      <c r="BN222" s="70" t="str">
        <f t="shared" si="333"/>
        <v>-</v>
      </c>
      <c r="BO222" s="635" t="str">
        <f t="shared" si="334"/>
        <v>X</v>
      </c>
      <c r="BP222" s="7"/>
      <c r="BQ222" s="70" t="str">
        <f t="shared" si="335"/>
        <v>EXTENDED</v>
      </c>
      <c r="BR222" s="70" t="str">
        <f t="shared" si="336"/>
        <v>EXTENDED</v>
      </c>
      <c r="BS222" s="15"/>
      <c r="BT222" s="57" t="s">
        <v>18642</v>
      </c>
    </row>
    <row r="223" spans="1:72" s="11" customFormat="1" ht="120" x14ac:dyDescent="0.2">
      <c r="A223" s="45" t="str">
        <f t="shared" si="319"/>
        <v>YES</v>
      </c>
      <c r="B223" s="45"/>
      <c r="C223" s="45"/>
      <c r="D223" s="161" t="s">
        <v>846</v>
      </c>
      <c r="E223" s="61" t="s">
        <v>5275</v>
      </c>
      <c r="F223" s="282"/>
      <c r="G223" s="62">
        <f t="shared" si="341"/>
        <v>6</v>
      </c>
      <c r="H223" s="62" t="s">
        <v>32</v>
      </c>
      <c r="I223" s="64" t="s">
        <v>17153</v>
      </c>
      <c r="J223" s="64" t="s">
        <v>1661</v>
      </c>
      <c r="K223" s="65" t="s">
        <v>17101</v>
      </c>
      <c r="L223" s="65"/>
      <c r="M223" s="65"/>
      <c r="N223" s="64" t="s">
        <v>128</v>
      </c>
      <c r="O223" s="66" t="s">
        <v>32</v>
      </c>
      <c r="P223" s="66" t="str">
        <f t="shared" si="275"/>
        <v>1..1</v>
      </c>
      <c r="Q223" s="6" t="s">
        <v>1097</v>
      </c>
      <c r="R223" s="67" t="s">
        <v>1098</v>
      </c>
      <c r="S223" s="66" t="s">
        <v>131</v>
      </c>
      <c r="T223" s="68" t="str">
        <f t="shared" si="315"/>
        <v>E</v>
      </c>
      <c r="U223" s="62" t="s">
        <v>42</v>
      </c>
      <c r="V223" s="66"/>
      <c r="W223" s="249"/>
      <c r="X223" s="38"/>
      <c r="Y223" s="634" t="str">
        <f t="shared" si="317"/>
        <v>-</v>
      </c>
      <c r="Z223" s="70" t="str">
        <f t="shared" ref="Z223:AE223" si="366">IF(Y223="X","X",IF($AH223=Z$4,"X","-"))</f>
        <v>-</v>
      </c>
      <c r="AA223" s="70" t="str">
        <f t="shared" si="366"/>
        <v>-</v>
      </c>
      <c r="AB223" s="70" t="str">
        <f t="shared" si="366"/>
        <v>-</v>
      </c>
      <c r="AC223" s="70" t="str">
        <f t="shared" si="366"/>
        <v>-</v>
      </c>
      <c r="AD223" s="70" t="str">
        <f t="shared" si="366"/>
        <v>-</v>
      </c>
      <c r="AE223" s="635" t="str">
        <f t="shared" si="366"/>
        <v>X</v>
      </c>
      <c r="AF223" s="38"/>
      <c r="AG223" s="70" t="s">
        <v>47</v>
      </c>
      <c r="AH223" s="70" t="s">
        <v>47</v>
      </c>
      <c r="AI223" s="38"/>
      <c r="AJ223" s="13" t="str">
        <f t="shared" si="311"/>
        <v>/rsm:CrossIndustryInvoice/rsm:SupplyChainTradeTransaction/ram:IncludedSupplyChainTradeLineItem/ram:SpecifiedLineTradeDelivery/ram:UltimateShipToTradeParty/ram:PostalTradeAddress</v>
      </c>
      <c r="AK223" s="13" t="str">
        <f t="shared" si="312"/>
        <v>/ram:CountryID</v>
      </c>
      <c r="AL223" s="14">
        <f>COUNTIFS(R$4:R223,AJ223)</f>
        <v>1</v>
      </c>
      <c r="AM223" s="59"/>
      <c r="AN223" s="161" t="str">
        <f t="shared" si="321"/>
        <v>SCT_LINE_TD</v>
      </c>
      <c r="AO223" s="61" t="str">
        <f t="shared" si="313"/>
        <v>BT-X-81</v>
      </c>
      <c r="AP223" s="282" t="str">
        <f t="shared" si="322"/>
        <v/>
      </c>
      <c r="AQ223" s="62">
        <f t="shared" si="348"/>
        <v>6</v>
      </c>
      <c r="AR223" s="62" t="str">
        <f t="shared" si="314"/>
        <v>1..1</v>
      </c>
      <c r="AS223" s="64" t="s">
        <v>1099</v>
      </c>
      <c r="AT223" s="64" t="s">
        <v>1777</v>
      </c>
      <c r="AU223" s="65" t="s">
        <v>485</v>
      </c>
      <c r="AV223" s="65"/>
      <c r="AW223" s="65"/>
      <c r="AX223" s="64" t="s">
        <v>128</v>
      </c>
      <c r="AY223" s="66" t="str">
        <f t="shared" si="338"/>
        <v>1..1</v>
      </c>
      <c r="AZ223" s="66" t="str">
        <f t="shared" si="339"/>
        <v>1..1</v>
      </c>
      <c r="BA223" s="6" t="str">
        <f t="shared" si="277"/>
        <v>/rsm:CrossIndustryInvoice
/rsm:SupplyChainTradeTransaction
/ram:IncludedSupplyChainTradeLineItem
/ram:SpecifiedLineTradeDelivery
/ram:UltimateShipToTradeParty
/ram:PostalTradeAddress
/ram:CountryID</v>
      </c>
      <c r="BB223" s="67" t="str">
        <f t="shared" si="278"/>
        <v>/rsm:CrossIndustryInvoice/rsm:SupplyChainTradeTransaction/ram:IncludedSupplyChainTradeLineItem/ram:SpecifiedLineTradeDelivery/ram:UltimateShipToTradeParty/ram:PostalTradeAddress/ram:CountryID</v>
      </c>
      <c r="BC223" s="66" t="str">
        <f t="shared" si="323"/>
        <v>C</v>
      </c>
      <c r="BD223" s="68" t="str">
        <f t="shared" si="324"/>
        <v>E</v>
      </c>
      <c r="BE223" s="62" t="str">
        <f t="shared" si="325"/>
        <v>0..1</v>
      </c>
      <c r="BF223" s="66" t="str">
        <f t="shared" si="326"/>
        <v/>
      </c>
      <c r="BG223" s="249" t="str">
        <f t="shared" si="327"/>
        <v/>
      </c>
      <c r="BH223" s="7"/>
      <c r="BI223" s="634" t="str">
        <f t="shared" si="328"/>
        <v>-</v>
      </c>
      <c r="BJ223" s="70" t="str">
        <f t="shared" si="329"/>
        <v>-</v>
      </c>
      <c r="BK223" s="70" t="str">
        <f t="shared" si="330"/>
        <v>-</v>
      </c>
      <c r="BL223" s="70" t="str">
        <f t="shared" si="331"/>
        <v>-</v>
      </c>
      <c r="BM223" s="70" t="str">
        <f t="shared" si="332"/>
        <v>-</v>
      </c>
      <c r="BN223" s="70" t="str">
        <f t="shared" si="333"/>
        <v>-</v>
      </c>
      <c r="BO223" s="635" t="str">
        <f t="shared" si="334"/>
        <v>X</v>
      </c>
      <c r="BP223" s="7"/>
      <c r="BQ223" s="70" t="str">
        <f t="shared" si="335"/>
        <v>EXTENDED</v>
      </c>
      <c r="BR223" s="70" t="str">
        <f t="shared" si="336"/>
        <v>EXTENDED</v>
      </c>
      <c r="BS223" s="15"/>
      <c r="BT223" s="57" t="s">
        <v>18642</v>
      </c>
    </row>
    <row r="224" spans="1:72" s="11" customFormat="1" ht="120" x14ac:dyDescent="0.2">
      <c r="A224" s="45" t="str">
        <f t="shared" si="319"/>
        <v>YES</v>
      </c>
      <c r="B224" s="45"/>
      <c r="C224" s="45"/>
      <c r="D224" s="161" t="s">
        <v>846</v>
      </c>
      <c r="E224" s="61" t="s">
        <v>5276</v>
      </c>
      <c r="F224" s="282"/>
      <c r="G224" s="62">
        <f t="shared" si="341"/>
        <v>6</v>
      </c>
      <c r="H224" s="62" t="s">
        <v>42</v>
      </c>
      <c r="I224" s="64" t="s">
        <v>17167</v>
      </c>
      <c r="J224" s="64" t="s">
        <v>1667</v>
      </c>
      <c r="K224" s="65" t="s">
        <v>1668</v>
      </c>
      <c r="L224" s="65"/>
      <c r="M224" s="65"/>
      <c r="N224" s="64" t="s">
        <v>70</v>
      </c>
      <c r="O224" s="66" t="s">
        <v>42</v>
      </c>
      <c r="P224" s="66" t="str">
        <f t="shared" si="275"/>
        <v>0..1</v>
      </c>
      <c r="Q224" s="6" t="s">
        <v>1100</v>
      </c>
      <c r="R224" s="67" t="s">
        <v>1101</v>
      </c>
      <c r="S224" s="66" t="s">
        <v>73</v>
      </c>
      <c r="T224" s="68" t="str">
        <f t="shared" si="315"/>
        <v>E</v>
      </c>
      <c r="U224" s="62" t="s">
        <v>62</v>
      </c>
      <c r="V224" s="66"/>
      <c r="W224" s="249"/>
      <c r="X224" s="38"/>
      <c r="Y224" s="634" t="str">
        <f t="shared" si="317"/>
        <v>-</v>
      </c>
      <c r="Z224" s="70" t="str">
        <f t="shared" ref="Z224:AE224" si="367">IF(Y224="X","X",IF($AH224=Z$4,"X","-"))</f>
        <v>-</v>
      </c>
      <c r="AA224" s="70" t="str">
        <f t="shared" si="367"/>
        <v>-</v>
      </c>
      <c r="AB224" s="70" t="str">
        <f t="shared" si="367"/>
        <v>-</v>
      </c>
      <c r="AC224" s="70" t="str">
        <f t="shared" si="367"/>
        <v>-</v>
      </c>
      <c r="AD224" s="70" t="str">
        <f t="shared" si="367"/>
        <v>-</v>
      </c>
      <c r="AE224" s="635" t="str">
        <f t="shared" si="367"/>
        <v>X</v>
      </c>
      <c r="AF224" s="38"/>
      <c r="AG224" s="70" t="s">
        <v>47</v>
      </c>
      <c r="AH224" s="70" t="s">
        <v>47</v>
      </c>
      <c r="AI224" s="38"/>
      <c r="AJ224" s="13" t="str">
        <f t="shared" si="311"/>
        <v>/rsm:CrossIndustryInvoice/rsm:SupplyChainTradeTransaction/ram:IncludedSupplyChainTradeLineItem/ram:SpecifiedLineTradeDelivery/ram:UltimateShipToTradeParty/ram:PostalTradeAddress</v>
      </c>
      <c r="AK224" s="13" t="str">
        <f t="shared" si="312"/>
        <v>/ram:CountrySubDivisionName</v>
      </c>
      <c r="AL224" s="14">
        <f>COUNTIFS(R$4:R224,AJ224)</f>
        <v>1</v>
      </c>
      <c r="AM224" s="59"/>
      <c r="AN224" s="161" t="str">
        <f t="shared" si="321"/>
        <v>SCT_LINE_TD</v>
      </c>
      <c r="AO224" s="61" t="str">
        <f t="shared" si="313"/>
        <v>BT-X-82</v>
      </c>
      <c r="AP224" s="282" t="str">
        <f t="shared" si="322"/>
        <v/>
      </c>
      <c r="AQ224" s="62">
        <f t="shared" si="348"/>
        <v>6</v>
      </c>
      <c r="AR224" s="62" t="str">
        <f t="shared" si="314"/>
        <v>0..1</v>
      </c>
      <c r="AS224" s="64" t="s">
        <v>1102</v>
      </c>
      <c r="AT224" s="64" t="s">
        <v>1671</v>
      </c>
      <c r="AU224" s="65" t="s">
        <v>1672</v>
      </c>
      <c r="AV224" s="65"/>
      <c r="AW224" s="65"/>
      <c r="AX224" s="64"/>
      <c r="AY224" s="66" t="str">
        <f t="shared" si="338"/>
        <v>0..1</v>
      </c>
      <c r="AZ224" s="66" t="str">
        <f t="shared" si="339"/>
        <v>0..1</v>
      </c>
      <c r="BA224" s="6" t="str">
        <f t="shared" si="277"/>
        <v>/rsm:CrossIndustryInvoice
/rsm:SupplyChainTradeTransaction
/ram:IncludedSupplyChainTradeLineItem
/ram:SpecifiedLineTradeDelivery
/ram:UltimateShipToTradeParty
/ram:PostalTradeAddress
/ram:CountrySubDivisionName</v>
      </c>
      <c r="BB224" s="67" t="str">
        <f t="shared" si="278"/>
        <v>/rsm:CrossIndustryInvoice/rsm:SupplyChainTradeTransaction/ram:IncludedSupplyChainTradeLineItem/ram:SpecifiedLineTradeDelivery/ram:UltimateShipToTradeParty/ram:PostalTradeAddress/ram:CountrySubDivisionName</v>
      </c>
      <c r="BC224" s="66" t="str">
        <f t="shared" si="323"/>
        <v>T</v>
      </c>
      <c r="BD224" s="68" t="str">
        <f t="shared" si="324"/>
        <v>E</v>
      </c>
      <c r="BE224" s="62" t="str">
        <f t="shared" si="325"/>
        <v>0..n</v>
      </c>
      <c r="BF224" s="66" t="str">
        <f t="shared" si="326"/>
        <v/>
      </c>
      <c r="BG224" s="249" t="str">
        <f t="shared" si="327"/>
        <v/>
      </c>
      <c r="BH224" s="7"/>
      <c r="BI224" s="634" t="str">
        <f t="shared" si="328"/>
        <v>-</v>
      </c>
      <c r="BJ224" s="70" t="str">
        <f t="shared" si="329"/>
        <v>-</v>
      </c>
      <c r="BK224" s="70" t="str">
        <f t="shared" si="330"/>
        <v>-</v>
      </c>
      <c r="BL224" s="70" t="str">
        <f t="shared" si="331"/>
        <v>-</v>
      </c>
      <c r="BM224" s="70" t="str">
        <f t="shared" si="332"/>
        <v>-</v>
      </c>
      <c r="BN224" s="70" t="str">
        <f t="shared" si="333"/>
        <v>-</v>
      </c>
      <c r="BO224" s="635" t="str">
        <f t="shared" si="334"/>
        <v>X</v>
      </c>
      <c r="BP224" s="7"/>
      <c r="BQ224" s="70" t="str">
        <f t="shared" si="335"/>
        <v>EXTENDED</v>
      </c>
      <c r="BR224" s="70" t="str">
        <f t="shared" si="336"/>
        <v>EXTENDED</v>
      </c>
      <c r="BS224" s="15"/>
      <c r="BT224" s="57" t="s">
        <v>18642</v>
      </c>
    </row>
    <row r="225" spans="1:72" s="11" customFormat="1" ht="105" x14ac:dyDescent="0.2">
      <c r="A225" s="45" t="str">
        <f t="shared" si="319"/>
        <v>NO</v>
      </c>
      <c r="B225" s="45"/>
      <c r="C225" s="45"/>
      <c r="D225" s="161" t="s">
        <v>846</v>
      </c>
      <c r="E225" s="162" t="s">
        <v>5277</v>
      </c>
      <c r="F225" s="298"/>
      <c r="G225" s="163">
        <f t="shared" si="341"/>
        <v>5</v>
      </c>
      <c r="H225" s="163" t="s">
        <v>42</v>
      </c>
      <c r="I225" s="164" t="s">
        <v>1103</v>
      </c>
      <c r="J225" s="164" t="s">
        <v>17168</v>
      </c>
      <c r="K225" s="165"/>
      <c r="L225" s="165"/>
      <c r="M225" s="165"/>
      <c r="N225" s="164"/>
      <c r="O225" s="66" t="s">
        <v>42</v>
      </c>
      <c r="P225" s="66" t="str">
        <f t="shared" si="275"/>
        <v>0..1</v>
      </c>
      <c r="Q225" s="167" t="s">
        <v>1104</v>
      </c>
      <c r="R225" s="168" t="s">
        <v>1105</v>
      </c>
      <c r="S225" s="166"/>
      <c r="T225" s="169" t="str">
        <f t="shared" si="315"/>
        <v/>
      </c>
      <c r="U225" s="163" t="s">
        <v>62</v>
      </c>
      <c r="V225" s="166"/>
      <c r="W225" s="676"/>
      <c r="X225" s="38"/>
      <c r="Y225" s="650" t="str">
        <f t="shared" si="317"/>
        <v>-</v>
      </c>
      <c r="Z225" s="171" t="str">
        <f t="shared" ref="Z225:AE225" si="368">IF(Y225="X","X",IF($AH225=Z$4,"X","-"))</f>
        <v>-</v>
      </c>
      <c r="AA225" s="171" t="str">
        <f t="shared" si="368"/>
        <v>-</v>
      </c>
      <c r="AB225" s="171" t="str">
        <f t="shared" si="368"/>
        <v>-</v>
      </c>
      <c r="AC225" s="171" t="str">
        <f t="shared" si="368"/>
        <v>-</v>
      </c>
      <c r="AD225" s="171" t="str">
        <f t="shared" si="368"/>
        <v>-</v>
      </c>
      <c r="AE225" s="651" t="str">
        <f t="shared" si="368"/>
        <v>X</v>
      </c>
      <c r="AF225" s="38"/>
      <c r="AG225" s="171" t="s">
        <v>47</v>
      </c>
      <c r="AH225" s="171" t="s">
        <v>47</v>
      </c>
      <c r="AI225" s="38"/>
      <c r="AJ225" s="13" t="str">
        <f t="shared" si="311"/>
        <v>/rsm:CrossIndustryInvoice/rsm:SupplyChainTradeTransaction/ram:IncludedSupplyChainTradeLineItem/ram:SpecifiedLineTradeDelivery/ram:UltimateShipToTradeParty</v>
      </c>
      <c r="AK225" s="13" t="str">
        <f t="shared" si="312"/>
        <v>/ram:URIUniversalCommunication</v>
      </c>
      <c r="AL225" s="14">
        <f>COUNTIFS(R$4:R225,AJ225)</f>
        <v>1</v>
      </c>
      <c r="AM225" s="59"/>
      <c r="AN225" s="161" t="str">
        <f t="shared" si="321"/>
        <v>SCT_LINE_TD</v>
      </c>
      <c r="AO225" s="162" t="str">
        <f t="shared" si="313"/>
        <v>BT-X-83-00</v>
      </c>
      <c r="AP225" s="298" t="str">
        <f t="shared" si="322"/>
        <v/>
      </c>
      <c r="AQ225" s="163">
        <f t="shared" si="348"/>
        <v>5</v>
      </c>
      <c r="AR225" s="163" t="str">
        <f t="shared" si="314"/>
        <v>0..1</v>
      </c>
      <c r="AS225" s="164" t="s">
        <v>1001</v>
      </c>
      <c r="AT225" s="164"/>
      <c r="AU225" s="165"/>
      <c r="AV225" s="165"/>
      <c r="AW225" s="165"/>
      <c r="AX225" s="164"/>
      <c r="AY225" s="66" t="str">
        <f t="shared" si="338"/>
        <v>0..1</v>
      </c>
      <c r="AZ225" s="66" t="str">
        <f t="shared" si="339"/>
        <v>0..1</v>
      </c>
      <c r="BA225" s="167" t="str">
        <f t="shared" si="277"/>
        <v>/rsm:CrossIndustryInvoice
/rsm:SupplyChainTradeTransaction
/ram:IncludedSupplyChainTradeLineItem
/ram:SpecifiedLineTradeDelivery
/ram:UltimateShipToTradeParty
/ram:URIUniversalCommunication</v>
      </c>
      <c r="BB225" s="168" t="str">
        <f t="shared" si="278"/>
        <v>/rsm:CrossIndustryInvoice/rsm:SupplyChainTradeTransaction/ram:IncludedSupplyChainTradeLineItem/ram:SpecifiedLineTradeDelivery/ram:UltimateShipToTradeParty/ram:URIUniversalCommunication</v>
      </c>
      <c r="BC225" s="166" t="str">
        <f t="shared" si="323"/>
        <v/>
      </c>
      <c r="BD225" s="169" t="str">
        <f t="shared" si="324"/>
        <v/>
      </c>
      <c r="BE225" s="163" t="str">
        <f t="shared" si="325"/>
        <v>0..n</v>
      </c>
      <c r="BF225" s="166" t="str">
        <f t="shared" si="326"/>
        <v/>
      </c>
      <c r="BG225" s="676" t="str">
        <f t="shared" si="327"/>
        <v/>
      </c>
      <c r="BH225" s="7"/>
      <c r="BI225" s="650" t="str">
        <f t="shared" si="328"/>
        <v>-</v>
      </c>
      <c r="BJ225" s="171" t="str">
        <f t="shared" si="329"/>
        <v>-</v>
      </c>
      <c r="BK225" s="171" t="str">
        <f t="shared" si="330"/>
        <v>-</v>
      </c>
      <c r="BL225" s="171" t="str">
        <f t="shared" si="331"/>
        <v>-</v>
      </c>
      <c r="BM225" s="171" t="str">
        <f t="shared" si="332"/>
        <v>-</v>
      </c>
      <c r="BN225" s="171" t="str">
        <f t="shared" si="333"/>
        <v>-</v>
      </c>
      <c r="BO225" s="651" t="str">
        <f t="shared" si="334"/>
        <v>X</v>
      </c>
      <c r="BP225" s="7"/>
      <c r="BQ225" s="171" t="str">
        <f t="shared" si="335"/>
        <v>EXTENDED</v>
      </c>
      <c r="BR225" s="171" t="str">
        <f t="shared" si="336"/>
        <v>EXTENDED</v>
      </c>
      <c r="BS225" s="15"/>
      <c r="BT225" s="57" t="s">
        <v>18642</v>
      </c>
    </row>
    <row r="226" spans="1:72" s="152" customFormat="1" ht="120" x14ac:dyDescent="0.2">
      <c r="A226" s="45" t="str">
        <f t="shared" si="319"/>
        <v>YES</v>
      </c>
      <c r="B226" s="45"/>
      <c r="C226" s="45"/>
      <c r="D226" s="161" t="s">
        <v>846</v>
      </c>
      <c r="E226" s="61" t="s">
        <v>5278</v>
      </c>
      <c r="F226" s="282"/>
      <c r="G226" s="62">
        <f t="shared" si="341"/>
        <v>6</v>
      </c>
      <c r="H226" s="62" t="s">
        <v>32</v>
      </c>
      <c r="I226" s="64" t="s">
        <v>17155</v>
      </c>
      <c r="J226" s="64"/>
      <c r="K226" s="65"/>
      <c r="L226" s="65"/>
      <c r="M226" s="65"/>
      <c r="N226" s="64" t="s">
        <v>90</v>
      </c>
      <c r="O226" s="66" t="s">
        <v>32</v>
      </c>
      <c r="P226" s="66" t="str">
        <f t="shared" si="275"/>
        <v>1..1</v>
      </c>
      <c r="Q226" s="6" t="s">
        <v>1106</v>
      </c>
      <c r="R226" s="67" t="s">
        <v>1107</v>
      </c>
      <c r="S226" s="66" t="s">
        <v>55</v>
      </c>
      <c r="T226" s="68" t="str">
        <f t="shared" si="315"/>
        <v>E</v>
      </c>
      <c r="U226" s="62" t="s">
        <v>42</v>
      </c>
      <c r="V226" s="66"/>
      <c r="W226" s="249"/>
      <c r="X226" s="38"/>
      <c r="Y226" s="634" t="str">
        <f t="shared" si="317"/>
        <v>-</v>
      </c>
      <c r="Z226" s="70" t="str">
        <f t="shared" ref="Z226:AE226" si="369">IF(Y226="X","X",IF($AH226=Z$4,"X","-"))</f>
        <v>-</v>
      </c>
      <c r="AA226" s="70" t="str">
        <f t="shared" si="369"/>
        <v>-</v>
      </c>
      <c r="AB226" s="70" t="str">
        <f t="shared" si="369"/>
        <v>-</v>
      </c>
      <c r="AC226" s="70" t="str">
        <f t="shared" si="369"/>
        <v>-</v>
      </c>
      <c r="AD226" s="70" t="str">
        <f t="shared" si="369"/>
        <v>-</v>
      </c>
      <c r="AE226" s="635" t="str">
        <f t="shared" si="369"/>
        <v>X</v>
      </c>
      <c r="AF226" s="38"/>
      <c r="AG226" s="70" t="s">
        <v>47</v>
      </c>
      <c r="AH226" s="70" t="s">
        <v>47</v>
      </c>
      <c r="AI226" s="38"/>
      <c r="AJ226" s="13" t="str">
        <f t="shared" si="311"/>
        <v>/rsm:CrossIndustryInvoice/rsm:SupplyChainTradeTransaction/ram:IncludedSupplyChainTradeLineItem/ram:SpecifiedLineTradeDelivery/ram:UltimateShipToTradeParty/ram:URIUniversalCommunication</v>
      </c>
      <c r="AK226" s="13" t="str">
        <f t="shared" si="312"/>
        <v>/ram:URIID</v>
      </c>
      <c r="AL226" s="14">
        <f>COUNTIFS(R$4:R226,AJ226)</f>
        <v>1</v>
      </c>
      <c r="AM226" s="59"/>
      <c r="AN226" s="161" t="str">
        <f t="shared" si="321"/>
        <v>SCT_LINE_TD</v>
      </c>
      <c r="AO226" s="61" t="str">
        <f t="shared" si="313"/>
        <v>BT-X-83</v>
      </c>
      <c r="AP226" s="282" t="str">
        <f t="shared" si="322"/>
        <v/>
      </c>
      <c r="AQ226" s="62">
        <f t="shared" si="348"/>
        <v>6</v>
      </c>
      <c r="AR226" s="62" t="str">
        <f t="shared" si="314"/>
        <v>1..1</v>
      </c>
      <c r="AS226" s="64" t="s">
        <v>1004</v>
      </c>
      <c r="AT226" s="64"/>
      <c r="AU226" s="65"/>
      <c r="AV226" s="65"/>
      <c r="AW226" s="65"/>
      <c r="AX226" s="64" t="s">
        <v>99</v>
      </c>
      <c r="AY226" s="66" t="str">
        <f t="shared" si="338"/>
        <v>1..1</v>
      </c>
      <c r="AZ226" s="66" t="str">
        <f t="shared" si="339"/>
        <v>1..1</v>
      </c>
      <c r="BA226" s="6" t="str">
        <f t="shared" si="277"/>
        <v>/rsm:CrossIndustryInvoice
/rsm:SupplyChainTradeTransaction
/ram:IncludedSupplyChainTradeLineItem
/ram:SpecifiedLineTradeDelivery
/ram:UltimateShipToTradeParty
/ram:URIUniversalCommunication
/ram:URIID</v>
      </c>
      <c r="BB226" s="67" t="str">
        <f t="shared" si="278"/>
        <v>/rsm:CrossIndustryInvoice/rsm:SupplyChainTradeTransaction/ram:IncludedSupplyChainTradeLineItem/ram:SpecifiedLineTradeDelivery/ram:UltimateShipToTradeParty/ram:URIUniversalCommunication/ram:URIID</v>
      </c>
      <c r="BC226" s="66" t="str">
        <f t="shared" si="323"/>
        <v>I</v>
      </c>
      <c r="BD226" s="68" t="str">
        <f t="shared" si="324"/>
        <v>E</v>
      </c>
      <c r="BE226" s="62" t="str">
        <f t="shared" si="325"/>
        <v>0..1</v>
      </c>
      <c r="BF226" s="66" t="str">
        <f t="shared" si="326"/>
        <v/>
      </c>
      <c r="BG226" s="249" t="str">
        <f t="shared" si="327"/>
        <v/>
      </c>
      <c r="BH226" s="7"/>
      <c r="BI226" s="634" t="str">
        <f t="shared" si="328"/>
        <v>-</v>
      </c>
      <c r="BJ226" s="70" t="str">
        <f t="shared" si="329"/>
        <v>-</v>
      </c>
      <c r="BK226" s="70" t="str">
        <f t="shared" si="330"/>
        <v>-</v>
      </c>
      <c r="BL226" s="70" t="str">
        <f t="shared" si="331"/>
        <v>-</v>
      </c>
      <c r="BM226" s="70" t="str">
        <f t="shared" si="332"/>
        <v>-</v>
      </c>
      <c r="BN226" s="70" t="str">
        <f t="shared" si="333"/>
        <v>-</v>
      </c>
      <c r="BO226" s="635" t="str">
        <f t="shared" si="334"/>
        <v>X</v>
      </c>
      <c r="BP226" s="7"/>
      <c r="BQ226" s="70" t="str">
        <f t="shared" si="335"/>
        <v>EXTENDED</v>
      </c>
      <c r="BR226" s="70" t="str">
        <f t="shared" si="336"/>
        <v>EXTENDED</v>
      </c>
      <c r="BS226" s="15"/>
      <c r="BT226" s="57" t="s">
        <v>18642</v>
      </c>
    </row>
    <row r="227" spans="1:72" s="152" customFormat="1" ht="135" x14ac:dyDescent="0.2">
      <c r="A227" s="45" t="str">
        <f t="shared" si="319"/>
        <v>YES</v>
      </c>
      <c r="B227" s="45"/>
      <c r="C227" s="45"/>
      <c r="D227" s="161" t="s">
        <v>846</v>
      </c>
      <c r="E227" s="61" t="s">
        <v>5279</v>
      </c>
      <c r="F227" s="282"/>
      <c r="G227" s="62">
        <f t="shared" si="341"/>
        <v>7</v>
      </c>
      <c r="H227" s="62" t="s">
        <v>32</v>
      </c>
      <c r="I227" s="64" t="s">
        <v>443</v>
      </c>
      <c r="J227" s="64"/>
      <c r="K227" s="65"/>
      <c r="L227" s="65"/>
      <c r="M227" s="65"/>
      <c r="N227" s="64" t="s">
        <v>17064</v>
      </c>
      <c r="O227" s="66" t="s">
        <v>32</v>
      </c>
      <c r="P227" s="66" t="str">
        <f t="shared" si="275"/>
        <v>1..1</v>
      </c>
      <c r="Q227" s="6" t="s">
        <v>1108</v>
      </c>
      <c r="R227" s="67" t="s">
        <v>1109</v>
      </c>
      <c r="S227" s="66" t="s">
        <v>329</v>
      </c>
      <c r="T227" s="68" t="str">
        <f t="shared" si="315"/>
        <v>A</v>
      </c>
      <c r="U227" s="62" t="s">
        <v>42</v>
      </c>
      <c r="V227" s="66"/>
      <c r="W227" s="249"/>
      <c r="X227" s="38"/>
      <c r="Y227" s="634" t="str">
        <f t="shared" si="317"/>
        <v>-</v>
      </c>
      <c r="Z227" s="70" t="str">
        <f t="shared" ref="Z227:AE227" si="370">IF(Y227="X","X",IF($AH227=Z$4,"X","-"))</f>
        <v>-</v>
      </c>
      <c r="AA227" s="70" t="str">
        <f t="shared" si="370"/>
        <v>-</v>
      </c>
      <c r="AB227" s="70" t="str">
        <f t="shared" si="370"/>
        <v>-</v>
      </c>
      <c r="AC227" s="70" t="str">
        <f t="shared" si="370"/>
        <v>-</v>
      </c>
      <c r="AD227" s="70" t="str">
        <f t="shared" si="370"/>
        <v>-</v>
      </c>
      <c r="AE227" s="635" t="str">
        <f t="shared" si="370"/>
        <v>X</v>
      </c>
      <c r="AF227" s="38"/>
      <c r="AG227" s="70" t="s">
        <v>47</v>
      </c>
      <c r="AH227" s="70" t="s">
        <v>47</v>
      </c>
      <c r="AI227" s="38"/>
      <c r="AJ227" s="13" t="str">
        <f t="shared" si="311"/>
        <v>/rsm:CrossIndustryInvoice/rsm:SupplyChainTradeTransaction/ram:IncludedSupplyChainTradeLineItem/ram:SpecifiedLineTradeDelivery/ram:UltimateShipToTradeParty/ram:URIUniversalCommunication/ram:URIID</v>
      </c>
      <c r="AK227" s="13" t="str">
        <f t="shared" si="312"/>
        <v>/@schemeID</v>
      </c>
      <c r="AL227" s="14">
        <f>COUNTIFS(R$4:R227,AJ227)</f>
        <v>1</v>
      </c>
      <c r="AM227" s="59"/>
      <c r="AN227" s="161" t="str">
        <f t="shared" si="321"/>
        <v>SCT_LINE_TD</v>
      </c>
      <c r="AO227" s="61" t="str">
        <f t="shared" si="313"/>
        <v>BT-X-83-0</v>
      </c>
      <c r="AP227" s="282" t="str">
        <f t="shared" si="322"/>
        <v/>
      </c>
      <c r="AQ227" s="62">
        <f t="shared" si="348"/>
        <v>7</v>
      </c>
      <c r="AR227" s="62" t="str">
        <f t="shared" si="314"/>
        <v>1..1</v>
      </c>
      <c r="AS227" s="64" t="s">
        <v>330</v>
      </c>
      <c r="AT227" s="64"/>
      <c r="AU227" s="65"/>
      <c r="AV227" s="65"/>
      <c r="AW227" s="65"/>
      <c r="AX227" s="64"/>
      <c r="AY227" s="66" t="str">
        <f t="shared" si="338"/>
        <v>1..1</v>
      </c>
      <c r="AZ227" s="66" t="str">
        <f t="shared" si="339"/>
        <v>1..1</v>
      </c>
      <c r="BA227" s="6" t="str">
        <f t="shared" si="277"/>
        <v>/rsm:CrossIndustryInvoice
/rsm:SupplyChainTradeTransaction
/ram:IncludedSupplyChainTradeLineItem
/ram:SpecifiedLineTradeDelivery
/ram:UltimateShipToTradeParty
/ram:URIUniversalCommunication
/ram:URIID
/@schemeID</v>
      </c>
      <c r="BB227" s="67" t="str">
        <f t="shared" si="278"/>
        <v>/rsm:CrossIndustryInvoice/rsm:SupplyChainTradeTransaction/ram:IncludedSupplyChainTradeLineItem/ram:SpecifiedLineTradeDelivery/ram:UltimateShipToTradeParty/ram:URIUniversalCommunication/ram:URIID/@schemeID</v>
      </c>
      <c r="BC227" s="66" t="str">
        <f t="shared" si="323"/>
        <v>S</v>
      </c>
      <c r="BD227" s="68" t="str">
        <f t="shared" si="324"/>
        <v>A</v>
      </c>
      <c r="BE227" s="62" t="str">
        <f t="shared" si="325"/>
        <v>0..1</v>
      </c>
      <c r="BF227" s="66" t="str">
        <f t="shared" si="326"/>
        <v/>
      </c>
      <c r="BG227" s="249" t="str">
        <f t="shared" si="327"/>
        <v/>
      </c>
      <c r="BH227" s="7"/>
      <c r="BI227" s="634" t="str">
        <f t="shared" si="328"/>
        <v>-</v>
      </c>
      <c r="BJ227" s="70" t="str">
        <f t="shared" si="329"/>
        <v>-</v>
      </c>
      <c r="BK227" s="70" t="str">
        <f t="shared" si="330"/>
        <v>-</v>
      </c>
      <c r="BL227" s="70" t="str">
        <f t="shared" si="331"/>
        <v>-</v>
      </c>
      <c r="BM227" s="70" t="str">
        <f t="shared" si="332"/>
        <v>-</v>
      </c>
      <c r="BN227" s="70" t="str">
        <f t="shared" si="333"/>
        <v>-</v>
      </c>
      <c r="BO227" s="635" t="str">
        <f t="shared" si="334"/>
        <v>X</v>
      </c>
      <c r="BP227" s="7"/>
      <c r="BQ227" s="70" t="str">
        <f t="shared" si="335"/>
        <v>EXTENDED</v>
      </c>
      <c r="BR227" s="70" t="str">
        <f t="shared" si="336"/>
        <v>EXTENDED</v>
      </c>
      <c r="BS227" s="15"/>
      <c r="BT227" s="57" t="s">
        <v>18642</v>
      </c>
    </row>
    <row r="228" spans="1:72" s="11" customFormat="1" ht="105" x14ac:dyDescent="0.2">
      <c r="A228" s="45" t="str">
        <f t="shared" si="319"/>
        <v>NO</v>
      </c>
      <c r="B228" s="340" t="s">
        <v>17033</v>
      </c>
      <c r="C228" s="742"/>
      <c r="D228" s="161" t="s">
        <v>846</v>
      </c>
      <c r="E228" s="162" t="s">
        <v>5092</v>
      </c>
      <c r="F228" s="298"/>
      <c r="G228" s="163">
        <f t="shared" si="341"/>
        <v>5</v>
      </c>
      <c r="H228" s="163" t="s">
        <v>42</v>
      </c>
      <c r="I228" s="164" t="s">
        <v>1110</v>
      </c>
      <c r="J228" s="164" t="s">
        <v>17169</v>
      </c>
      <c r="K228" s="165"/>
      <c r="L228" s="165"/>
      <c r="M228" s="165"/>
      <c r="N228" s="164"/>
      <c r="O228" s="66" t="s">
        <v>42</v>
      </c>
      <c r="P228" s="66" t="str">
        <f>O228</f>
        <v>0..1</v>
      </c>
      <c r="Q228" s="167" t="s">
        <v>1111</v>
      </c>
      <c r="R228" s="168" t="s">
        <v>1112</v>
      </c>
      <c r="S228" s="166"/>
      <c r="T228" s="169" t="str">
        <f t="shared" si="315"/>
        <v/>
      </c>
      <c r="U228" s="163" t="s">
        <v>62</v>
      </c>
      <c r="V228" s="166"/>
      <c r="W228" s="676"/>
      <c r="X228" s="38"/>
      <c r="Y228" s="650" t="str">
        <f t="shared" si="317"/>
        <v>-</v>
      </c>
      <c r="Z228" s="171" t="str">
        <f t="shared" ref="Z228:AE228" si="371">IF(Y228="X","X",IF($AH228=Z$4,"X","-"))</f>
        <v>-</v>
      </c>
      <c r="AA228" s="171" t="str">
        <f t="shared" si="371"/>
        <v>-</v>
      </c>
      <c r="AB228" s="171" t="str">
        <f t="shared" si="371"/>
        <v>-</v>
      </c>
      <c r="AC228" s="171" t="str">
        <f t="shared" si="371"/>
        <v>-</v>
      </c>
      <c r="AD228" s="171" t="str">
        <f t="shared" si="371"/>
        <v>-</v>
      </c>
      <c r="AE228" s="651" t="str">
        <f t="shared" si="371"/>
        <v>X</v>
      </c>
      <c r="AF228" s="38"/>
      <c r="AG228" s="171" t="s">
        <v>47</v>
      </c>
      <c r="AH228" s="171" t="s">
        <v>47</v>
      </c>
      <c r="AI228" s="38"/>
      <c r="AJ228" s="13" t="str">
        <f t="shared" si="311"/>
        <v>/rsm:CrossIndustryInvoice/rsm:SupplyChainTradeTransaction/ram:IncludedSupplyChainTradeLineItem/ram:SpecifiedLineTradeDelivery/ram:UltimateShipToTradeParty</v>
      </c>
      <c r="AK228" s="13" t="str">
        <f t="shared" si="312"/>
        <v>/ram:SpecifiedTaxRegistration</v>
      </c>
      <c r="AL228" s="14">
        <f>COUNTIFS(R$4:R228,AJ228)</f>
        <v>1</v>
      </c>
      <c r="AM228" s="59"/>
      <c r="AN228" s="161" t="str">
        <f t="shared" si="321"/>
        <v>SCT_LINE_TD</v>
      </c>
      <c r="AO228" s="162" t="str">
        <f t="shared" si="313"/>
        <v>BT-X-84-00</v>
      </c>
      <c r="AP228" s="298" t="str">
        <f t="shared" si="322"/>
        <v/>
      </c>
      <c r="AQ228" s="163">
        <f t="shared" si="348"/>
        <v>5</v>
      </c>
      <c r="AR228" s="163" t="str">
        <f t="shared" si="314"/>
        <v>0..1</v>
      </c>
      <c r="AS228" s="164" t="s">
        <v>1011</v>
      </c>
      <c r="AT228" s="164" t="s">
        <v>1011</v>
      </c>
      <c r="AU228" s="165"/>
      <c r="AV228" s="165"/>
      <c r="AW228" s="165"/>
      <c r="AX228" s="164"/>
      <c r="AY228" s="66" t="str">
        <f t="shared" si="338"/>
        <v>0..1</v>
      </c>
      <c r="AZ228" s="66" t="str">
        <f t="shared" si="339"/>
        <v>0..1</v>
      </c>
      <c r="BA228" s="167" t="str">
        <f t="shared" si="277"/>
        <v>/rsm:CrossIndustryInvoice
/rsm:SupplyChainTradeTransaction
/ram:IncludedSupplyChainTradeLineItem
/ram:SpecifiedLineTradeDelivery
/ram:UltimateShipToTradeParty
/ram:SpecifiedTaxRegistration</v>
      </c>
      <c r="BB228" s="168" t="str">
        <f t="shared" si="278"/>
        <v>/rsm:CrossIndustryInvoice/rsm:SupplyChainTradeTransaction/ram:IncludedSupplyChainTradeLineItem/ram:SpecifiedLineTradeDelivery/ram:UltimateShipToTradeParty/ram:SpecifiedTaxRegistration</v>
      </c>
      <c r="BC228" s="166" t="str">
        <f t="shared" si="323"/>
        <v/>
      </c>
      <c r="BD228" s="169" t="str">
        <f t="shared" si="324"/>
        <v/>
      </c>
      <c r="BE228" s="163" t="str">
        <f t="shared" si="325"/>
        <v>0..n</v>
      </c>
      <c r="BF228" s="166" t="str">
        <f t="shared" si="326"/>
        <v/>
      </c>
      <c r="BG228" s="676" t="str">
        <f t="shared" si="327"/>
        <v/>
      </c>
      <c r="BH228" s="7"/>
      <c r="BI228" s="650" t="str">
        <f t="shared" si="328"/>
        <v>-</v>
      </c>
      <c r="BJ228" s="171" t="str">
        <f t="shared" si="329"/>
        <v>-</v>
      </c>
      <c r="BK228" s="171" t="str">
        <f t="shared" si="330"/>
        <v>-</v>
      </c>
      <c r="BL228" s="171" t="str">
        <f t="shared" si="331"/>
        <v>-</v>
      </c>
      <c r="BM228" s="171" t="str">
        <f t="shared" si="332"/>
        <v>-</v>
      </c>
      <c r="BN228" s="171" t="str">
        <f t="shared" si="333"/>
        <v>-</v>
      </c>
      <c r="BO228" s="651" t="str">
        <f t="shared" si="334"/>
        <v>X</v>
      </c>
      <c r="BP228" s="7"/>
      <c r="BQ228" s="171" t="str">
        <f t="shared" si="335"/>
        <v>EXTENDED</v>
      </c>
      <c r="BR228" s="171" t="str">
        <f t="shared" si="336"/>
        <v>EXTENDED</v>
      </c>
      <c r="BS228" s="15"/>
      <c r="BT228" s="57" t="s">
        <v>18642</v>
      </c>
    </row>
    <row r="229" spans="1:72" s="11" customFormat="1" ht="120" x14ac:dyDescent="0.2">
      <c r="A229" s="45" t="str">
        <f t="shared" si="319"/>
        <v>YES</v>
      </c>
      <c r="B229" s="45"/>
      <c r="C229" s="45"/>
      <c r="D229" s="161" t="s">
        <v>846</v>
      </c>
      <c r="E229" s="61" t="s">
        <v>5093</v>
      </c>
      <c r="F229" s="282"/>
      <c r="G229" s="62">
        <f t="shared" si="341"/>
        <v>6</v>
      </c>
      <c r="H229" s="62" t="s">
        <v>32</v>
      </c>
      <c r="I229" s="64" t="s">
        <v>17158</v>
      </c>
      <c r="J229" s="64"/>
      <c r="K229" s="65"/>
      <c r="L229" s="65"/>
      <c r="M229" s="65"/>
      <c r="N229" s="64" t="s">
        <v>90</v>
      </c>
      <c r="O229" s="66" t="s">
        <v>32</v>
      </c>
      <c r="P229" s="66" t="str">
        <f t="shared" si="275"/>
        <v>1..1</v>
      </c>
      <c r="Q229" s="6" t="s">
        <v>1113</v>
      </c>
      <c r="R229" s="67" t="s">
        <v>1114</v>
      </c>
      <c r="S229" s="66" t="s">
        <v>55</v>
      </c>
      <c r="T229" s="68" t="str">
        <f t="shared" si="315"/>
        <v>E</v>
      </c>
      <c r="U229" s="62" t="s">
        <v>42</v>
      </c>
      <c r="V229" s="66"/>
      <c r="W229" s="249"/>
      <c r="X229" s="38"/>
      <c r="Y229" s="634" t="str">
        <f t="shared" si="317"/>
        <v>-</v>
      </c>
      <c r="Z229" s="70" t="str">
        <f t="shared" ref="Z229:AE229" si="372">IF(Y229="X","X",IF($AH229=Z$4,"X","-"))</f>
        <v>-</v>
      </c>
      <c r="AA229" s="70" t="str">
        <f t="shared" si="372"/>
        <v>-</v>
      </c>
      <c r="AB229" s="70" t="str">
        <f t="shared" si="372"/>
        <v>-</v>
      </c>
      <c r="AC229" s="70" t="str">
        <f t="shared" si="372"/>
        <v>-</v>
      </c>
      <c r="AD229" s="70" t="str">
        <f t="shared" si="372"/>
        <v>-</v>
      </c>
      <c r="AE229" s="635" t="str">
        <f t="shared" si="372"/>
        <v>X</v>
      </c>
      <c r="AF229" s="38"/>
      <c r="AG229" s="70" t="s">
        <v>47</v>
      </c>
      <c r="AH229" s="70" t="s">
        <v>47</v>
      </c>
      <c r="AI229" s="38"/>
      <c r="AJ229" s="13" t="str">
        <f t="shared" si="311"/>
        <v>/rsm:CrossIndustryInvoice/rsm:SupplyChainTradeTransaction/ram:IncludedSupplyChainTradeLineItem/ram:SpecifiedLineTradeDelivery/ram:UltimateShipToTradeParty/ram:SpecifiedTaxRegistration</v>
      </c>
      <c r="AK229" s="13" t="str">
        <f t="shared" si="312"/>
        <v>/ram:ID</v>
      </c>
      <c r="AL229" s="14">
        <f>COUNTIFS(R$4:R229,AJ229)</f>
        <v>1</v>
      </c>
      <c r="AM229" s="59"/>
      <c r="AN229" s="161" t="str">
        <f t="shared" si="321"/>
        <v>SCT_LINE_TD</v>
      </c>
      <c r="AO229" s="61" t="str">
        <f t="shared" si="313"/>
        <v>BT-X-84</v>
      </c>
      <c r="AP229" s="282" t="str">
        <f t="shared" si="322"/>
        <v/>
      </c>
      <c r="AQ229" s="62">
        <f t="shared" si="348"/>
        <v>6</v>
      </c>
      <c r="AR229" s="62" t="str">
        <f t="shared" si="314"/>
        <v>1..1</v>
      </c>
      <c r="AS229" s="64" t="s">
        <v>1014</v>
      </c>
      <c r="AT229" s="64"/>
      <c r="AU229" s="65"/>
      <c r="AV229" s="65"/>
      <c r="AW229" s="65"/>
      <c r="AX229" s="64" t="s">
        <v>99</v>
      </c>
      <c r="AY229" s="66" t="str">
        <f t="shared" ref="AY229:AY260" si="373">O229</f>
        <v>1..1</v>
      </c>
      <c r="AZ229" s="66" t="str">
        <f t="shared" ref="AZ229:AZ260" si="374">P229</f>
        <v>1..1</v>
      </c>
      <c r="BA229" s="6" t="str">
        <f t="shared" ref="BA229:BA290" si="375">Q229</f>
        <v>/rsm:CrossIndustryInvoice
/rsm:SupplyChainTradeTransaction
/ram:IncludedSupplyChainTradeLineItem
/ram:SpecifiedLineTradeDelivery
/ram:UltimateShipToTradeParty
/ram:SpecifiedTaxRegistration
/ram:ID</v>
      </c>
      <c r="BB229" s="67" t="str">
        <f t="shared" ref="BB229:BB290" si="376">R229</f>
        <v>/rsm:CrossIndustryInvoice/rsm:SupplyChainTradeTransaction/ram:IncludedSupplyChainTradeLineItem/ram:SpecifiedLineTradeDelivery/ram:UltimateShipToTradeParty/ram:SpecifiedTaxRegistration/ram:ID</v>
      </c>
      <c r="BC229" s="66" t="str">
        <f t="shared" si="323"/>
        <v>I</v>
      </c>
      <c r="BD229" s="68" t="str">
        <f t="shared" si="324"/>
        <v>E</v>
      </c>
      <c r="BE229" s="62" t="str">
        <f t="shared" si="325"/>
        <v>0..1</v>
      </c>
      <c r="BF229" s="66" t="str">
        <f t="shared" si="326"/>
        <v/>
      </c>
      <c r="BG229" s="249" t="str">
        <f t="shared" si="327"/>
        <v/>
      </c>
      <c r="BH229" s="7"/>
      <c r="BI229" s="634" t="str">
        <f t="shared" si="328"/>
        <v>-</v>
      </c>
      <c r="BJ229" s="70" t="str">
        <f t="shared" si="329"/>
        <v>-</v>
      </c>
      <c r="BK229" s="70" t="str">
        <f t="shared" si="330"/>
        <v>-</v>
      </c>
      <c r="BL229" s="70" t="str">
        <f t="shared" si="331"/>
        <v>-</v>
      </c>
      <c r="BM229" s="70" t="str">
        <f t="shared" si="332"/>
        <v>-</v>
      </c>
      <c r="BN229" s="70" t="str">
        <f t="shared" si="333"/>
        <v>-</v>
      </c>
      <c r="BO229" s="635" t="str">
        <f t="shared" si="334"/>
        <v>X</v>
      </c>
      <c r="BP229" s="7"/>
      <c r="BQ229" s="70" t="str">
        <f t="shared" si="335"/>
        <v>EXTENDED</v>
      </c>
      <c r="BR229" s="70" t="str">
        <f t="shared" si="336"/>
        <v>EXTENDED</v>
      </c>
      <c r="BS229" s="15"/>
      <c r="BT229" s="57" t="s">
        <v>18642</v>
      </c>
    </row>
    <row r="230" spans="1:72" s="11" customFormat="1" ht="135" x14ac:dyDescent="0.2">
      <c r="A230" s="45" t="str">
        <f t="shared" si="319"/>
        <v>YES</v>
      </c>
      <c r="B230" s="45"/>
      <c r="C230" s="45"/>
      <c r="D230" s="161" t="s">
        <v>846</v>
      </c>
      <c r="E230" s="61" t="s">
        <v>5094</v>
      </c>
      <c r="F230" s="282"/>
      <c r="G230" s="62">
        <f t="shared" si="341"/>
        <v>7</v>
      </c>
      <c r="H230" s="62" t="s">
        <v>32</v>
      </c>
      <c r="I230" s="64" t="s">
        <v>17157</v>
      </c>
      <c r="J230" s="64"/>
      <c r="K230" s="65" t="s">
        <v>17176</v>
      </c>
      <c r="L230" s="65"/>
      <c r="M230" s="65" t="s">
        <v>1015</v>
      </c>
      <c r="N230" s="64" t="s">
        <v>17064</v>
      </c>
      <c r="O230" s="66" t="s">
        <v>32</v>
      </c>
      <c r="P230" s="66" t="str">
        <f t="shared" si="275"/>
        <v>1..1</v>
      </c>
      <c r="Q230" s="6" t="s">
        <v>1115</v>
      </c>
      <c r="R230" s="67" t="s">
        <v>1116</v>
      </c>
      <c r="S230" s="66" t="s">
        <v>329</v>
      </c>
      <c r="T230" s="68" t="str">
        <f t="shared" si="315"/>
        <v>A</v>
      </c>
      <c r="U230" s="62" t="s">
        <v>42</v>
      </c>
      <c r="V230" s="66"/>
      <c r="W230" s="249"/>
      <c r="X230" s="38"/>
      <c r="Y230" s="634" t="str">
        <f t="shared" si="317"/>
        <v>-</v>
      </c>
      <c r="Z230" s="70" t="str">
        <f t="shared" ref="Z230:AE230" si="377">IF(Y230="X","X",IF($AH230=Z$4,"X","-"))</f>
        <v>-</v>
      </c>
      <c r="AA230" s="70" t="str">
        <f t="shared" si="377"/>
        <v>-</v>
      </c>
      <c r="AB230" s="70" t="str">
        <f t="shared" si="377"/>
        <v>-</v>
      </c>
      <c r="AC230" s="70" t="str">
        <f t="shared" si="377"/>
        <v>-</v>
      </c>
      <c r="AD230" s="70" t="str">
        <f t="shared" si="377"/>
        <v>-</v>
      </c>
      <c r="AE230" s="635" t="str">
        <f t="shared" si="377"/>
        <v>X</v>
      </c>
      <c r="AF230" s="38"/>
      <c r="AG230" s="70" t="s">
        <v>47</v>
      </c>
      <c r="AH230" s="70" t="s">
        <v>47</v>
      </c>
      <c r="AI230" s="38"/>
      <c r="AJ230" s="13" t="str">
        <f t="shared" si="311"/>
        <v>/rsm:CrossIndustryInvoice/rsm:SupplyChainTradeTransaction/ram:IncludedSupplyChainTradeLineItem/ram:SpecifiedLineTradeDelivery/ram:UltimateShipToTradeParty/ram:SpecifiedTaxRegistration/ram:ID</v>
      </c>
      <c r="AK230" s="13" t="str">
        <f t="shared" si="312"/>
        <v>/@schemeID</v>
      </c>
      <c r="AL230" s="14">
        <f>COUNTIFS(R$4:R230,AJ230)</f>
        <v>1</v>
      </c>
      <c r="AM230" s="59"/>
      <c r="AN230" s="161" t="str">
        <f t="shared" si="321"/>
        <v>SCT_LINE_TD</v>
      </c>
      <c r="AO230" s="61" t="str">
        <f t="shared" si="313"/>
        <v>BT-X-84-0</v>
      </c>
      <c r="AP230" s="282" t="str">
        <f t="shared" si="322"/>
        <v/>
      </c>
      <c r="AQ230" s="62">
        <f t="shared" si="348"/>
        <v>7</v>
      </c>
      <c r="AR230" s="62" t="str">
        <f t="shared" si="314"/>
        <v>1..1</v>
      </c>
      <c r="AS230" s="64" t="s">
        <v>1019</v>
      </c>
      <c r="AT230" s="64"/>
      <c r="AU230" s="65" t="s">
        <v>18240</v>
      </c>
      <c r="AV230" s="65"/>
      <c r="AW230" s="65"/>
      <c r="AX230" s="64"/>
      <c r="AY230" s="66" t="str">
        <f t="shared" si="373"/>
        <v>1..1</v>
      </c>
      <c r="AZ230" s="66" t="str">
        <f t="shared" si="374"/>
        <v>1..1</v>
      </c>
      <c r="BA230" s="6" t="str">
        <f t="shared" si="375"/>
        <v>/rsm:CrossIndustryInvoice
/rsm:SupplyChainTradeTransaction
/ram:IncludedSupplyChainTradeLineItem
/ram:SpecifiedLineTradeDelivery
/ram:UltimateShipToTradeParty
/ram:SpecifiedTaxRegistration
/ram:ID
/@schemeID</v>
      </c>
      <c r="BB230" s="67" t="str">
        <f t="shared" si="376"/>
        <v>/rsm:CrossIndustryInvoice/rsm:SupplyChainTradeTransaction/ram:IncludedSupplyChainTradeLineItem/ram:SpecifiedLineTradeDelivery/ram:UltimateShipToTradeParty/ram:SpecifiedTaxRegistration/ram:ID/@schemeID</v>
      </c>
      <c r="BC230" s="66" t="str">
        <f t="shared" si="323"/>
        <v>S</v>
      </c>
      <c r="BD230" s="68" t="str">
        <f t="shared" si="324"/>
        <v>A</v>
      </c>
      <c r="BE230" s="62" t="str">
        <f t="shared" si="325"/>
        <v>0..1</v>
      </c>
      <c r="BF230" s="66" t="str">
        <f t="shared" si="326"/>
        <v/>
      </c>
      <c r="BG230" s="249" t="str">
        <f t="shared" si="327"/>
        <v/>
      </c>
      <c r="BH230" s="7"/>
      <c r="BI230" s="634" t="str">
        <f t="shared" si="328"/>
        <v>-</v>
      </c>
      <c r="BJ230" s="70" t="str">
        <f t="shared" si="329"/>
        <v>-</v>
      </c>
      <c r="BK230" s="70" t="str">
        <f t="shared" si="330"/>
        <v>-</v>
      </c>
      <c r="BL230" s="70" t="str">
        <f t="shared" si="331"/>
        <v>-</v>
      </c>
      <c r="BM230" s="70" t="str">
        <f t="shared" si="332"/>
        <v>-</v>
      </c>
      <c r="BN230" s="70" t="str">
        <f t="shared" si="333"/>
        <v>-</v>
      </c>
      <c r="BO230" s="635" t="str">
        <f t="shared" si="334"/>
        <v>X</v>
      </c>
      <c r="BP230" s="7"/>
      <c r="BQ230" s="70" t="str">
        <f t="shared" si="335"/>
        <v>EXTENDED</v>
      </c>
      <c r="BR230" s="70" t="str">
        <f t="shared" si="336"/>
        <v>EXTENDED</v>
      </c>
      <c r="BS230" s="15"/>
      <c r="BT230" s="57" t="s">
        <v>18642</v>
      </c>
    </row>
    <row r="231" spans="1:72" s="11" customFormat="1" ht="96" x14ac:dyDescent="0.2">
      <c r="A231" s="45" t="str">
        <f t="shared" si="319"/>
        <v>NO</v>
      </c>
      <c r="B231" s="45"/>
      <c r="C231" s="45"/>
      <c r="D231" s="161" t="s">
        <v>846</v>
      </c>
      <c r="E231" s="140" t="s">
        <v>5280</v>
      </c>
      <c r="F231" s="296" t="s">
        <v>4926</v>
      </c>
      <c r="G231" s="141">
        <f t="shared" si="341"/>
        <v>4</v>
      </c>
      <c r="H231" s="141" t="s">
        <v>42</v>
      </c>
      <c r="I231" s="125" t="s">
        <v>1117</v>
      </c>
      <c r="J231" s="15" t="s">
        <v>17170</v>
      </c>
      <c r="K231" s="125"/>
      <c r="L231" s="126"/>
      <c r="M231" s="126"/>
      <c r="N231" s="125"/>
      <c r="O231" s="124" t="s">
        <v>42</v>
      </c>
      <c r="P231" s="124" t="str">
        <f t="shared" si="275"/>
        <v>0..1</v>
      </c>
      <c r="Q231" s="142" t="s">
        <v>1118</v>
      </c>
      <c r="R231" s="143" t="s">
        <v>1119</v>
      </c>
      <c r="S231" s="124"/>
      <c r="T231" s="129" t="str">
        <f t="shared" si="315"/>
        <v/>
      </c>
      <c r="U231" s="141" t="s">
        <v>42</v>
      </c>
      <c r="V231" s="124"/>
      <c r="W231" s="675"/>
      <c r="X231" s="38"/>
      <c r="Y231" s="648" t="str">
        <f t="shared" si="317"/>
        <v>-</v>
      </c>
      <c r="Z231" s="144" t="str">
        <f t="shared" ref="Z231:AE231" si="378">IF(Y231="X","X",IF($AH231=Z$4,"X","-"))</f>
        <v>-</v>
      </c>
      <c r="AA231" s="144" t="str">
        <f t="shared" si="378"/>
        <v>-</v>
      </c>
      <c r="AB231" s="144" t="str">
        <f t="shared" si="378"/>
        <v>-</v>
      </c>
      <c r="AC231" s="144" t="str">
        <f t="shared" si="378"/>
        <v>X</v>
      </c>
      <c r="AD231" s="144" t="str">
        <f t="shared" si="378"/>
        <v>X</v>
      </c>
      <c r="AE231" s="649" t="str">
        <f t="shared" si="378"/>
        <v>X</v>
      </c>
      <c r="AF231" s="38"/>
      <c r="AG231" s="144" t="s">
        <v>47</v>
      </c>
      <c r="AH231" s="144" t="s">
        <v>5901</v>
      </c>
      <c r="AI231" s="38"/>
      <c r="AJ231" s="13" t="str">
        <f t="shared" si="311"/>
        <v>/rsm:CrossIndustryInvoice/rsm:SupplyChainTradeTransaction/ram:IncludedSupplyChainTradeLineItem/ram:SpecifiedLineTradeDelivery</v>
      </c>
      <c r="AK231" s="13" t="str">
        <f t="shared" si="312"/>
        <v>/ram:ActualDeliverySupplyChainEvent</v>
      </c>
      <c r="AL231" s="14">
        <f>COUNTIFS(R$4:R231,AJ231)</f>
        <v>1</v>
      </c>
      <c r="AM231" s="59"/>
      <c r="AN231" s="161" t="str">
        <f t="shared" si="321"/>
        <v>SCT_LINE_TD</v>
      </c>
      <c r="AO231" s="140" t="str">
        <f t="shared" si="313"/>
        <v>BT-X-85-000</v>
      </c>
      <c r="AP231" s="296" t="str">
        <f t="shared" si="322"/>
        <v>EXT-FR-FE-BG-11</v>
      </c>
      <c r="AQ231" s="141">
        <f t="shared" si="348"/>
        <v>4</v>
      </c>
      <c r="AR231" s="141" t="str">
        <f t="shared" si="314"/>
        <v>0..1</v>
      </c>
      <c r="AS231" s="125" t="s">
        <v>1120</v>
      </c>
      <c r="AT231" s="125"/>
      <c r="AU231" s="125"/>
      <c r="AV231" s="126"/>
      <c r="AW231" s="126"/>
      <c r="AX231" s="125"/>
      <c r="AY231" s="124" t="str">
        <f t="shared" si="373"/>
        <v>0..1</v>
      </c>
      <c r="AZ231" s="124" t="str">
        <f t="shared" si="374"/>
        <v>0..1</v>
      </c>
      <c r="BA231" s="142" t="str">
        <f t="shared" si="375"/>
        <v>/rsm:CrossIndustryInvoice
/rsm:SupplyChainTradeTransaction
/ram:IncludedSupplyChainTradeLineItem
/ram:SpecifiedLineTradeDelivery
/ram:ActualDeliverySupplyChainEvent</v>
      </c>
      <c r="BB231" s="143" t="str">
        <f t="shared" si="376"/>
        <v>/rsm:CrossIndustryInvoice/rsm:SupplyChainTradeTransaction/ram:IncludedSupplyChainTradeLineItem/ram:SpecifiedLineTradeDelivery/ram:ActualDeliverySupplyChainEvent</v>
      </c>
      <c r="BC231" s="124" t="str">
        <f t="shared" si="323"/>
        <v/>
      </c>
      <c r="BD231" s="129" t="str">
        <f t="shared" si="324"/>
        <v/>
      </c>
      <c r="BE231" s="141" t="str">
        <f t="shared" si="325"/>
        <v>0..1</v>
      </c>
      <c r="BF231" s="124" t="str">
        <f t="shared" si="326"/>
        <v/>
      </c>
      <c r="BG231" s="675" t="str">
        <f t="shared" si="327"/>
        <v/>
      </c>
      <c r="BH231" s="7"/>
      <c r="BI231" s="648" t="str">
        <f t="shared" si="328"/>
        <v>-</v>
      </c>
      <c r="BJ231" s="144" t="str">
        <f t="shared" si="329"/>
        <v>-</v>
      </c>
      <c r="BK231" s="144" t="str">
        <f t="shared" si="330"/>
        <v>-</v>
      </c>
      <c r="BL231" s="144" t="str">
        <f t="shared" si="331"/>
        <v>-</v>
      </c>
      <c r="BM231" s="144" t="str">
        <f t="shared" si="332"/>
        <v>X</v>
      </c>
      <c r="BN231" s="144" t="str">
        <f t="shared" si="333"/>
        <v>X</v>
      </c>
      <c r="BO231" s="649" t="str">
        <f t="shared" si="334"/>
        <v>X</v>
      </c>
      <c r="BP231" s="7"/>
      <c r="BQ231" s="144" t="str">
        <f t="shared" si="335"/>
        <v>EXTENDED</v>
      </c>
      <c r="BR231" s="144" t="str">
        <f t="shared" si="336"/>
        <v>EXTENDED-CTC-FR</v>
      </c>
      <c r="BS231" s="15"/>
      <c r="BT231" s="57" t="s">
        <v>18642</v>
      </c>
    </row>
    <row r="232" spans="1:72" s="11" customFormat="1" ht="105" x14ac:dyDescent="0.2">
      <c r="A232" s="45" t="str">
        <f t="shared" si="319"/>
        <v>NO</v>
      </c>
      <c r="B232" s="45"/>
      <c r="C232" s="45"/>
      <c r="D232" s="161" t="s">
        <v>846</v>
      </c>
      <c r="E232" s="61" t="s">
        <v>5281</v>
      </c>
      <c r="F232" s="282" t="s">
        <v>4927</v>
      </c>
      <c r="G232" s="62">
        <f t="shared" si="341"/>
        <v>5</v>
      </c>
      <c r="H232" s="62" t="s">
        <v>32</v>
      </c>
      <c r="I232" s="151" t="s">
        <v>1121</v>
      </c>
      <c r="J232" s="64"/>
      <c r="K232" s="65" t="s">
        <v>17172</v>
      </c>
      <c r="L232" s="65"/>
      <c r="M232" s="65"/>
      <c r="N232" s="64" t="s">
        <v>148</v>
      </c>
      <c r="O232" s="66" t="s">
        <v>32</v>
      </c>
      <c r="P232" s="66" t="str">
        <f t="shared" si="275"/>
        <v>1..1</v>
      </c>
      <c r="Q232" s="6" t="s">
        <v>1122</v>
      </c>
      <c r="R232" s="67" t="s">
        <v>1123</v>
      </c>
      <c r="S232" s="88" t="s">
        <v>151</v>
      </c>
      <c r="T232" s="68" t="str">
        <f t="shared" si="315"/>
        <v/>
      </c>
      <c r="U232" s="62" t="s">
        <v>42</v>
      </c>
      <c r="V232" s="66"/>
      <c r="W232" s="249"/>
      <c r="X232" s="38"/>
      <c r="Y232" s="634" t="str">
        <f t="shared" si="317"/>
        <v>-</v>
      </c>
      <c r="Z232" s="70" t="str">
        <f t="shared" ref="Z232:AE232" si="379">IF(Y232="X","X",IF($AH232=Z$4,"X","-"))</f>
        <v>-</v>
      </c>
      <c r="AA232" s="70" t="str">
        <f t="shared" si="379"/>
        <v>-</v>
      </c>
      <c r="AB232" s="70" t="str">
        <f t="shared" si="379"/>
        <v>-</v>
      </c>
      <c r="AC232" s="70" t="str">
        <f t="shared" si="379"/>
        <v>X</v>
      </c>
      <c r="AD232" s="70" t="str">
        <f t="shared" si="379"/>
        <v>X</v>
      </c>
      <c r="AE232" s="635" t="str">
        <f t="shared" si="379"/>
        <v>X</v>
      </c>
      <c r="AF232" s="38"/>
      <c r="AG232" s="70" t="s">
        <v>47</v>
      </c>
      <c r="AH232" s="70" t="s">
        <v>5901</v>
      </c>
      <c r="AI232" s="38"/>
      <c r="AJ232" s="13" t="str">
        <f t="shared" si="311"/>
        <v>/rsm:CrossIndustryInvoice/rsm:SupplyChainTradeTransaction/ram:IncludedSupplyChainTradeLineItem/ram:SpecifiedLineTradeDelivery/ram:ActualDeliverySupplyChainEvent</v>
      </c>
      <c r="AK232" s="13" t="str">
        <f t="shared" si="312"/>
        <v>/ram:OccurrenceDateTime</v>
      </c>
      <c r="AL232" s="14">
        <f>COUNTIFS(R$4:R232,AJ232)</f>
        <v>1</v>
      </c>
      <c r="AM232" s="59"/>
      <c r="AN232" s="161" t="str">
        <f t="shared" si="321"/>
        <v>SCT_LINE_TD</v>
      </c>
      <c r="AO232" s="61" t="str">
        <f t="shared" si="313"/>
        <v>BT-X-85-00</v>
      </c>
      <c r="AP232" s="282" t="str">
        <f t="shared" si="322"/>
        <v>EXT-FR-FE-158-0</v>
      </c>
      <c r="AQ232" s="62">
        <f t="shared" si="348"/>
        <v>5</v>
      </c>
      <c r="AR232" s="62" t="str">
        <f t="shared" si="314"/>
        <v>1..1</v>
      </c>
      <c r="AS232" s="151" t="s">
        <v>1124</v>
      </c>
      <c r="AT232" s="64"/>
      <c r="AU232" s="65" t="s">
        <v>18244</v>
      </c>
      <c r="AV232" s="65"/>
      <c r="AW232" s="65"/>
      <c r="AX232" s="64" t="s">
        <v>148</v>
      </c>
      <c r="AY232" s="66" t="str">
        <f t="shared" si="373"/>
        <v>1..1</v>
      </c>
      <c r="AZ232" s="66" t="str">
        <f t="shared" si="374"/>
        <v>1..1</v>
      </c>
      <c r="BA232" s="6" t="str">
        <f t="shared" si="375"/>
        <v>/rsm:CrossIndustryInvoice
/rsm:SupplyChainTradeTransaction
/ram:IncludedSupplyChainTradeLineItem
/ram:SpecifiedLineTradeDelivery
/ram:ActualDeliverySupplyChainEvent
/ram:OccurrenceDateTime</v>
      </c>
      <c r="BB232" s="67" t="str">
        <f t="shared" si="376"/>
        <v>/rsm:CrossIndustryInvoice/rsm:SupplyChainTradeTransaction/ram:IncludedSupplyChainTradeLineItem/ram:SpecifiedLineTradeDelivery/ram:ActualDeliverySupplyChainEvent/ram:OccurrenceDateTime</v>
      </c>
      <c r="BC232" s="66" t="str">
        <f t="shared" si="323"/>
        <v>D</v>
      </c>
      <c r="BD232" s="68" t="str">
        <f t="shared" si="324"/>
        <v/>
      </c>
      <c r="BE232" s="62" t="str">
        <f t="shared" si="325"/>
        <v>0..1</v>
      </c>
      <c r="BF232" s="66" t="str">
        <f t="shared" si="326"/>
        <v/>
      </c>
      <c r="BG232" s="249" t="str">
        <f t="shared" si="327"/>
        <v/>
      </c>
      <c r="BH232" s="7"/>
      <c r="BI232" s="634" t="str">
        <f t="shared" si="328"/>
        <v>-</v>
      </c>
      <c r="BJ232" s="70" t="str">
        <f t="shared" si="329"/>
        <v>-</v>
      </c>
      <c r="BK232" s="70" t="str">
        <f t="shared" si="330"/>
        <v>-</v>
      </c>
      <c r="BL232" s="70" t="str">
        <f t="shared" si="331"/>
        <v>-</v>
      </c>
      <c r="BM232" s="70" t="str">
        <f t="shared" si="332"/>
        <v>X</v>
      </c>
      <c r="BN232" s="70" t="str">
        <f t="shared" si="333"/>
        <v>X</v>
      </c>
      <c r="BO232" s="635" t="str">
        <f t="shared" si="334"/>
        <v>X</v>
      </c>
      <c r="BP232" s="7"/>
      <c r="BQ232" s="70" t="str">
        <f t="shared" si="335"/>
        <v>EXTENDED</v>
      </c>
      <c r="BR232" s="70" t="str">
        <f t="shared" si="336"/>
        <v>EXTENDED-CTC-FR</v>
      </c>
      <c r="BS232" s="15"/>
      <c r="BT232" s="57" t="s">
        <v>18642</v>
      </c>
    </row>
    <row r="233" spans="1:72" s="11" customFormat="1" ht="120" x14ac:dyDescent="0.2">
      <c r="A233" s="45" t="str">
        <f t="shared" si="319"/>
        <v>YES</v>
      </c>
      <c r="B233" s="45"/>
      <c r="C233" s="45"/>
      <c r="D233" s="161" t="s">
        <v>846</v>
      </c>
      <c r="E233" s="61" t="s">
        <v>5282</v>
      </c>
      <c r="F233" s="282" t="s">
        <v>5899</v>
      </c>
      <c r="G233" s="62">
        <f t="shared" si="341"/>
        <v>6</v>
      </c>
      <c r="H233" s="62" t="s">
        <v>32</v>
      </c>
      <c r="I233" s="64" t="s">
        <v>1125</v>
      </c>
      <c r="J233" s="64"/>
      <c r="K233" s="65" t="s">
        <v>17172</v>
      </c>
      <c r="L233" s="65"/>
      <c r="M233" s="65"/>
      <c r="N233" s="64" t="s">
        <v>148</v>
      </c>
      <c r="O233" s="66" t="s">
        <v>32</v>
      </c>
      <c r="P233" s="66" t="str">
        <f t="shared" si="275"/>
        <v>1..1</v>
      </c>
      <c r="Q233" s="6" t="s">
        <v>1126</v>
      </c>
      <c r="R233" s="67" t="s">
        <v>1127</v>
      </c>
      <c r="S233" s="66" t="s">
        <v>151</v>
      </c>
      <c r="T233" s="68" t="str">
        <f t="shared" si="315"/>
        <v>E</v>
      </c>
      <c r="U233" s="62" t="s">
        <v>32</v>
      </c>
      <c r="V233" s="66"/>
      <c r="W233" s="249"/>
      <c r="X233" s="38"/>
      <c r="Y233" s="634" t="str">
        <f t="shared" si="317"/>
        <v>-</v>
      </c>
      <c r="Z233" s="70" t="str">
        <f t="shared" ref="Z233:AE233" si="380">IF(Y233="X","X",IF($AH233=Z$4,"X","-"))</f>
        <v>-</v>
      </c>
      <c r="AA233" s="70" t="str">
        <f t="shared" si="380"/>
        <v>-</v>
      </c>
      <c r="AB233" s="70" t="str">
        <f t="shared" si="380"/>
        <v>-</v>
      </c>
      <c r="AC233" s="70" t="str">
        <f t="shared" si="380"/>
        <v>X</v>
      </c>
      <c r="AD233" s="70" t="str">
        <f t="shared" si="380"/>
        <v>X</v>
      </c>
      <c r="AE233" s="635" t="str">
        <f t="shared" si="380"/>
        <v>X</v>
      </c>
      <c r="AF233" s="38"/>
      <c r="AG233" s="70" t="s">
        <v>47</v>
      </c>
      <c r="AH233" s="70" t="s">
        <v>5901</v>
      </c>
      <c r="AI233" s="38"/>
      <c r="AJ233" s="13" t="str">
        <f t="shared" si="311"/>
        <v>/rsm:CrossIndustryInvoice/rsm:SupplyChainTradeTransaction/ram:IncludedSupplyChainTradeLineItem/ram:SpecifiedLineTradeDelivery/ram:ActualDeliverySupplyChainEvent/ram:OccurrenceDateTime</v>
      </c>
      <c r="AK233" s="13" t="str">
        <f t="shared" si="312"/>
        <v>/udt:DateTimeString</v>
      </c>
      <c r="AL233" s="14">
        <f>COUNTIFS(R$4:R233,AJ233)</f>
        <v>1</v>
      </c>
      <c r="AM233" s="59"/>
      <c r="AN233" s="161" t="str">
        <f t="shared" si="321"/>
        <v>SCT_LINE_TD</v>
      </c>
      <c r="AO233" s="61" t="str">
        <f t="shared" si="313"/>
        <v>BT-X-85</v>
      </c>
      <c r="AP233" s="282" t="str">
        <f t="shared" si="322"/>
        <v>EXT-FR-FE-158</v>
      </c>
      <c r="AQ233" s="62">
        <f t="shared" si="348"/>
        <v>6</v>
      </c>
      <c r="AR233" s="62" t="str">
        <f t="shared" si="314"/>
        <v>1..1</v>
      </c>
      <c r="AS233" s="64" t="s">
        <v>1128</v>
      </c>
      <c r="AT233" s="64"/>
      <c r="AU233" s="65" t="s">
        <v>18244</v>
      </c>
      <c r="AV233" s="65"/>
      <c r="AW233" s="65"/>
      <c r="AX233" s="64" t="s">
        <v>148</v>
      </c>
      <c r="AY233" s="66" t="str">
        <f t="shared" si="373"/>
        <v>1..1</v>
      </c>
      <c r="AZ233" s="66" t="str">
        <f t="shared" si="374"/>
        <v>1..1</v>
      </c>
      <c r="BA233" s="6" t="str">
        <f t="shared" si="375"/>
        <v>/rsm:CrossIndustryInvoice
/rsm:SupplyChainTradeTransaction
/ram:IncludedSupplyChainTradeLineItem
/ram:SpecifiedLineTradeDelivery
/ram:ActualDeliverySupplyChainEvent
/ram:OccurrenceDateTime
/udt:DateTimeString</v>
      </c>
      <c r="BB233" s="67" t="str">
        <f t="shared" si="376"/>
        <v>/rsm:CrossIndustryInvoice/rsm:SupplyChainTradeTransaction/ram:IncludedSupplyChainTradeLineItem/ram:SpecifiedLineTradeDelivery/ram:ActualDeliverySupplyChainEvent/ram:OccurrenceDateTime/udt:DateTimeString</v>
      </c>
      <c r="BC233" s="66" t="str">
        <f t="shared" si="323"/>
        <v>D</v>
      </c>
      <c r="BD233" s="68" t="str">
        <f t="shared" si="324"/>
        <v>E</v>
      </c>
      <c r="BE233" s="62" t="str">
        <f t="shared" si="325"/>
        <v>1..1</v>
      </c>
      <c r="BF233" s="66" t="str">
        <f t="shared" si="326"/>
        <v/>
      </c>
      <c r="BG233" s="249" t="str">
        <f t="shared" si="327"/>
        <v/>
      </c>
      <c r="BH233" s="7"/>
      <c r="BI233" s="634" t="str">
        <f t="shared" si="328"/>
        <v>-</v>
      </c>
      <c r="BJ233" s="70" t="str">
        <f t="shared" si="329"/>
        <v>-</v>
      </c>
      <c r="BK233" s="70" t="str">
        <f t="shared" si="330"/>
        <v>-</v>
      </c>
      <c r="BL233" s="70" t="str">
        <f t="shared" si="331"/>
        <v>-</v>
      </c>
      <c r="BM233" s="70" t="str">
        <f t="shared" si="332"/>
        <v>X</v>
      </c>
      <c r="BN233" s="70" t="str">
        <f t="shared" si="333"/>
        <v>X</v>
      </c>
      <c r="BO233" s="635" t="str">
        <f t="shared" si="334"/>
        <v>X</v>
      </c>
      <c r="BP233" s="7"/>
      <c r="BQ233" s="70" t="str">
        <f t="shared" si="335"/>
        <v>EXTENDED</v>
      </c>
      <c r="BR233" s="70" t="str">
        <f t="shared" si="336"/>
        <v>EXTENDED-CTC-FR</v>
      </c>
      <c r="BS233" s="15"/>
      <c r="BT233" s="57" t="s">
        <v>18642</v>
      </c>
    </row>
    <row r="234" spans="1:72" s="11" customFormat="1" ht="135" x14ac:dyDescent="0.2">
      <c r="A234" s="45" t="str">
        <f t="shared" si="319"/>
        <v>YES</v>
      </c>
      <c r="B234" s="45"/>
      <c r="C234" s="45"/>
      <c r="D234" s="161" t="s">
        <v>846</v>
      </c>
      <c r="E234" s="61" t="s">
        <v>5283</v>
      </c>
      <c r="F234" s="282" t="s">
        <v>4928</v>
      </c>
      <c r="G234" s="62">
        <f t="shared" si="341"/>
        <v>7</v>
      </c>
      <c r="H234" s="62" t="s">
        <v>32</v>
      </c>
      <c r="I234" s="64" t="s">
        <v>229</v>
      </c>
      <c r="J234" s="64" t="s">
        <v>17171</v>
      </c>
      <c r="K234" s="65" t="s">
        <v>160</v>
      </c>
      <c r="L234" s="65"/>
      <c r="M234" s="65"/>
      <c r="N234" s="64" t="s">
        <v>128</v>
      </c>
      <c r="O234" s="66" t="s">
        <v>32</v>
      </c>
      <c r="P234" s="66" t="str">
        <f t="shared" si="275"/>
        <v>1..1</v>
      </c>
      <c r="Q234" s="6" t="s">
        <v>1129</v>
      </c>
      <c r="R234" s="67" t="s">
        <v>1130</v>
      </c>
      <c r="S234" s="66" t="s">
        <v>131</v>
      </c>
      <c r="T234" s="68" t="str">
        <f t="shared" si="315"/>
        <v>A</v>
      </c>
      <c r="U234" s="62" t="s">
        <v>42</v>
      </c>
      <c r="V234" s="66"/>
      <c r="W234" s="249"/>
      <c r="X234" s="38"/>
      <c r="Y234" s="634" t="str">
        <f t="shared" si="317"/>
        <v>-</v>
      </c>
      <c r="Z234" s="70" t="str">
        <f t="shared" ref="Z234:AE234" si="381">IF(Y234="X","X",IF($AH234=Z$4,"X","-"))</f>
        <v>-</v>
      </c>
      <c r="AA234" s="70" t="str">
        <f t="shared" si="381"/>
        <v>-</v>
      </c>
      <c r="AB234" s="70" t="str">
        <f t="shared" si="381"/>
        <v>-</v>
      </c>
      <c r="AC234" s="70" t="str">
        <f t="shared" si="381"/>
        <v>X</v>
      </c>
      <c r="AD234" s="70" t="str">
        <f t="shared" si="381"/>
        <v>X</v>
      </c>
      <c r="AE234" s="635" t="str">
        <f t="shared" si="381"/>
        <v>X</v>
      </c>
      <c r="AF234" s="38"/>
      <c r="AG234" s="70" t="s">
        <v>47</v>
      </c>
      <c r="AH234" s="70" t="s">
        <v>5901</v>
      </c>
      <c r="AI234" s="38"/>
      <c r="AJ234" s="13" t="str">
        <f t="shared" si="311"/>
        <v>/rsm:CrossIndustryInvoice/rsm:SupplyChainTradeTransaction/ram:IncludedSupplyChainTradeLineItem/ram:SpecifiedLineTradeDelivery/ram:ActualDeliverySupplyChainEvent/ram:OccurrenceDateTime/udt:DateTimeString</v>
      </c>
      <c r="AK234" s="13" t="str">
        <f t="shared" si="312"/>
        <v>/@format</v>
      </c>
      <c r="AL234" s="14">
        <f>COUNTIFS(R$4:R234,AJ234)</f>
        <v>1</v>
      </c>
      <c r="AM234" s="59"/>
      <c r="AN234" s="161" t="str">
        <f t="shared" si="321"/>
        <v>SCT_LINE_TD</v>
      </c>
      <c r="AO234" s="61" t="str">
        <f t="shared" si="313"/>
        <v>BT-X-85-0</v>
      </c>
      <c r="AP234" s="282" t="str">
        <f t="shared" si="322"/>
        <v>EXT-FR-FE-158-1</v>
      </c>
      <c r="AQ234" s="62">
        <f t="shared" si="348"/>
        <v>7</v>
      </c>
      <c r="AR234" s="62" t="str">
        <f t="shared" si="314"/>
        <v>1..1</v>
      </c>
      <c r="AS234" s="64" t="s">
        <v>229</v>
      </c>
      <c r="AT234" s="64"/>
      <c r="AU234" s="65" t="s">
        <v>18166</v>
      </c>
      <c r="AV234" s="65"/>
      <c r="AW234" s="65"/>
      <c r="AX234" s="64" t="s">
        <v>128</v>
      </c>
      <c r="AY234" s="66" t="str">
        <f t="shared" si="373"/>
        <v>1..1</v>
      </c>
      <c r="AZ234" s="66" t="str">
        <f t="shared" si="374"/>
        <v>1..1</v>
      </c>
      <c r="BA234" s="6" t="str">
        <f t="shared" si="375"/>
        <v>/rsm:CrossIndustryInvoice
/rsm:SupplyChainTradeTransaction
/ram:IncludedSupplyChainTradeLineItem
/ram:SpecifiedLineTradeDelivery
/ram:ActualDeliverySupplyChainEvent
/ram:OccurrenceDateTime
/udt:DateTimeString
/@format</v>
      </c>
      <c r="BB234" s="67" t="str">
        <f t="shared" si="376"/>
        <v>/rsm:CrossIndustryInvoice/rsm:SupplyChainTradeTransaction/ram:IncludedSupplyChainTradeLineItem/ram:SpecifiedLineTradeDelivery/ram:ActualDeliverySupplyChainEvent/ram:OccurrenceDateTime/udt:DateTimeString/@format</v>
      </c>
      <c r="BC234" s="66" t="str">
        <f t="shared" si="323"/>
        <v>C</v>
      </c>
      <c r="BD234" s="68" t="str">
        <f t="shared" si="324"/>
        <v>A</v>
      </c>
      <c r="BE234" s="62" t="str">
        <f t="shared" si="325"/>
        <v>0..1</v>
      </c>
      <c r="BF234" s="66" t="str">
        <f t="shared" si="326"/>
        <v/>
      </c>
      <c r="BG234" s="249" t="str">
        <f t="shared" si="327"/>
        <v/>
      </c>
      <c r="BH234" s="7"/>
      <c r="BI234" s="634" t="str">
        <f t="shared" si="328"/>
        <v>-</v>
      </c>
      <c r="BJ234" s="70" t="str">
        <f t="shared" si="329"/>
        <v>-</v>
      </c>
      <c r="BK234" s="70" t="str">
        <f t="shared" si="330"/>
        <v>-</v>
      </c>
      <c r="BL234" s="70" t="str">
        <f t="shared" si="331"/>
        <v>-</v>
      </c>
      <c r="BM234" s="70" t="str">
        <f t="shared" si="332"/>
        <v>X</v>
      </c>
      <c r="BN234" s="70" t="str">
        <f t="shared" si="333"/>
        <v>X</v>
      </c>
      <c r="BO234" s="635" t="str">
        <f t="shared" si="334"/>
        <v>X</v>
      </c>
      <c r="BP234" s="7"/>
      <c r="BQ234" s="70" t="str">
        <f t="shared" si="335"/>
        <v>EXTENDED</v>
      </c>
      <c r="BR234" s="70" t="str">
        <f t="shared" si="336"/>
        <v>EXTENDED-CTC-FR</v>
      </c>
      <c r="BS234" s="15"/>
      <c r="BT234" s="57" t="s">
        <v>18642</v>
      </c>
    </row>
    <row r="235" spans="1:72" s="152" customFormat="1" ht="96" x14ac:dyDescent="0.2">
      <c r="A235" s="45" t="str">
        <f t="shared" si="319"/>
        <v>NO</v>
      </c>
      <c r="B235" s="45"/>
      <c r="C235" s="45"/>
      <c r="D235" s="161" t="s">
        <v>846</v>
      </c>
      <c r="E235" s="140" t="s">
        <v>5284</v>
      </c>
      <c r="F235" s="296" t="s">
        <v>4932</v>
      </c>
      <c r="G235" s="141">
        <f t="shared" si="341"/>
        <v>4</v>
      </c>
      <c r="H235" s="141" t="s">
        <v>42</v>
      </c>
      <c r="I235" s="125" t="s">
        <v>1131</v>
      </c>
      <c r="J235" s="125" t="s">
        <v>17173</v>
      </c>
      <c r="K235" s="125"/>
      <c r="L235" s="126"/>
      <c r="M235" s="126"/>
      <c r="N235" s="125"/>
      <c r="O235" s="124" t="s">
        <v>42</v>
      </c>
      <c r="P235" s="124" t="str">
        <f t="shared" ref="P235:P309" si="382">O235</f>
        <v>0..1</v>
      </c>
      <c r="Q235" s="142" t="s">
        <v>1132</v>
      </c>
      <c r="R235" s="143" t="s">
        <v>1133</v>
      </c>
      <c r="S235" s="124"/>
      <c r="T235" s="129" t="str">
        <f t="shared" si="315"/>
        <v>EG</v>
      </c>
      <c r="U235" s="141" t="s">
        <v>42</v>
      </c>
      <c r="V235" s="124"/>
      <c r="W235" s="675"/>
      <c r="X235" s="38"/>
      <c r="Y235" s="648" t="str">
        <f t="shared" si="317"/>
        <v>-</v>
      </c>
      <c r="Z235" s="144" t="str">
        <f t="shared" ref="Z235:AE235" si="383">IF(Y235="X","X",IF($AH235=Z$4,"X","-"))</f>
        <v>-</v>
      </c>
      <c r="AA235" s="144" t="str">
        <f t="shared" si="383"/>
        <v>-</v>
      </c>
      <c r="AB235" s="144" t="str">
        <f t="shared" si="383"/>
        <v>-</v>
      </c>
      <c r="AC235" s="144" t="str">
        <f t="shared" si="383"/>
        <v>X</v>
      </c>
      <c r="AD235" s="144" t="str">
        <f t="shared" si="383"/>
        <v>X</v>
      </c>
      <c r="AE235" s="649" t="str">
        <f t="shared" si="383"/>
        <v>X</v>
      </c>
      <c r="AF235" s="38"/>
      <c r="AG235" s="144" t="s">
        <v>47</v>
      </c>
      <c r="AH235" s="144" t="s">
        <v>5901</v>
      </c>
      <c r="AI235" s="38"/>
      <c r="AJ235" s="13" t="str">
        <f t="shared" si="311"/>
        <v>/rsm:CrossIndustryInvoice/rsm:SupplyChainTradeTransaction/ram:IncludedSupplyChainTradeLineItem/ram:SpecifiedLineTradeDelivery</v>
      </c>
      <c r="AK235" s="13" t="str">
        <f t="shared" si="312"/>
        <v>/ram:DespatchAdviceReferencedDocument</v>
      </c>
      <c r="AL235" s="14">
        <f>COUNTIFS(R$4:R235,AJ235)</f>
        <v>1</v>
      </c>
      <c r="AM235" s="59"/>
      <c r="AN235" s="161" t="str">
        <f t="shared" si="321"/>
        <v>SCT_LINE_TD</v>
      </c>
      <c r="AO235" s="140" t="str">
        <f t="shared" si="313"/>
        <v>BG-X-13</v>
      </c>
      <c r="AP235" s="296" t="str">
        <f t="shared" si="322"/>
        <v>EXT-FR-FE-BG-07</v>
      </c>
      <c r="AQ235" s="141">
        <f t="shared" si="348"/>
        <v>4</v>
      </c>
      <c r="AR235" s="141" t="str">
        <f t="shared" si="314"/>
        <v>0..1</v>
      </c>
      <c r="AS235" s="125" t="s">
        <v>1134</v>
      </c>
      <c r="AT235" s="125"/>
      <c r="AU235" s="125"/>
      <c r="AV235" s="126"/>
      <c r="AW235" s="126"/>
      <c r="AX235" s="125"/>
      <c r="AY235" s="124" t="str">
        <f t="shared" si="373"/>
        <v>0..1</v>
      </c>
      <c r="AZ235" s="124" t="str">
        <f t="shared" si="374"/>
        <v>0..1</v>
      </c>
      <c r="BA235" s="142" t="str">
        <f t="shared" si="375"/>
        <v>/rsm:CrossIndustryInvoice
/rsm:SupplyChainTradeTransaction
/ram:IncludedSupplyChainTradeLineItem
/ram:SpecifiedLineTradeDelivery
/ram:DespatchAdviceReferencedDocument</v>
      </c>
      <c r="BB235" s="143" t="str">
        <f t="shared" si="376"/>
        <v>/rsm:CrossIndustryInvoice/rsm:SupplyChainTradeTransaction/ram:IncludedSupplyChainTradeLineItem/ram:SpecifiedLineTradeDelivery/ram:DespatchAdviceReferencedDocument</v>
      </c>
      <c r="BC235" s="124" t="str">
        <f t="shared" si="323"/>
        <v/>
      </c>
      <c r="BD235" s="129" t="str">
        <f t="shared" si="324"/>
        <v>EG</v>
      </c>
      <c r="BE235" s="141" t="str">
        <f t="shared" si="325"/>
        <v>0..1</v>
      </c>
      <c r="BF235" s="124" t="str">
        <f t="shared" si="326"/>
        <v/>
      </c>
      <c r="BG235" s="675" t="str">
        <f t="shared" si="327"/>
        <v/>
      </c>
      <c r="BH235" s="7"/>
      <c r="BI235" s="648" t="str">
        <f t="shared" si="328"/>
        <v>-</v>
      </c>
      <c r="BJ235" s="144" t="str">
        <f t="shared" si="329"/>
        <v>-</v>
      </c>
      <c r="BK235" s="144" t="str">
        <f t="shared" si="330"/>
        <v>-</v>
      </c>
      <c r="BL235" s="144" t="str">
        <f t="shared" si="331"/>
        <v>-</v>
      </c>
      <c r="BM235" s="144" t="str">
        <f t="shared" si="332"/>
        <v>X</v>
      </c>
      <c r="BN235" s="144" t="str">
        <f t="shared" si="333"/>
        <v>X</v>
      </c>
      <c r="BO235" s="649" t="str">
        <f t="shared" si="334"/>
        <v>X</v>
      </c>
      <c r="BP235" s="7"/>
      <c r="BQ235" s="144" t="str">
        <f t="shared" si="335"/>
        <v>EXTENDED</v>
      </c>
      <c r="BR235" s="144" t="str">
        <f t="shared" si="336"/>
        <v>EXTENDED-CTC-FR</v>
      </c>
      <c r="BS235" s="15"/>
      <c r="BT235" s="57" t="s">
        <v>18642</v>
      </c>
    </row>
    <row r="236" spans="1:72" s="11" customFormat="1" ht="105" x14ac:dyDescent="0.2">
      <c r="A236" s="45" t="str">
        <f t="shared" si="319"/>
        <v>YES</v>
      </c>
      <c r="B236" s="45"/>
      <c r="C236" s="744" t="s">
        <v>20954</v>
      </c>
      <c r="D236" s="161" t="s">
        <v>846</v>
      </c>
      <c r="E236" s="61" t="s">
        <v>5285</v>
      </c>
      <c r="F236" s="741" t="s">
        <v>4933</v>
      </c>
      <c r="G236" s="62">
        <f t="shared" si="341"/>
        <v>5</v>
      </c>
      <c r="H236" s="62" t="s">
        <v>42</v>
      </c>
      <c r="I236" s="64" t="s">
        <v>6441</v>
      </c>
      <c r="J236" s="64"/>
      <c r="K236" s="65"/>
      <c r="L236" s="65"/>
      <c r="M236" s="65"/>
      <c r="N236" s="64" t="s">
        <v>17106</v>
      </c>
      <c r="O236" s="66" t="s">
        <v>42</v>
      </c>
      <c r="P236" s="66" t="str">
        <f t="shared" si="382"/>
        <v>0..1</v>
      </c>
      <c r="Q236" s="6" t="s">
        <v>1135</v>
      </c>
      <c r="R236" s="67" t="s">
        <v>1136</v>
      </c>
      <c r="S236" s="66" t="s">
        <v>17054</v>
      </c>
      <c r="T236" s="68" t="str">
        <f t="shared" si="315"/>
        <v>E</v>
      </c>
      <c r="U236" s="62" t="s">
        <v>42</v>
      </c>
      <c r="V236" s="66"/>
      <c r="W236" s="249"/>
      <c r="X236" s="38"/>
      <c r="Y236" s="634" t="str">
        <f t="shared" si="317"/>
        <v>-</v>
      </c>
      <c r="Z236" s="70" t="str">
        <f t="shared" ref="Z236:AE236" si="384">IF(Y236="X","X",IF($AH236=Z$4,"X","-"))</f>
        <v>-</v>
      </c>
      <c r="AA236" s="70" t="str">
        <f t="shared" si="384"/>
        <v>-</v>
      </c>
      <c r="AB236" s="70" t="str">
        <f t="shared" si="384"/>
        <v>-</v>
      </c>
      <c r="AC236" s="70" t="str">
        <f t="shared" si="384"/>
        <v>X</v>
      </c>
      <c r="AD236" s="70" t="str">
        <f t="shared" si="384"/>
        <v>X</v>
      </c>
      <c r="AE236" s="635" t="str">
        <f t="shared" si="384"/>
        <v>X</v>
      </c>
      <c r="AF236" s="38"/>
      <c r="AG236" s="70" t="s">
        <v>47</v>
      </c>
      <c r="AH236" s="70" t="s">
        <v>5901</v>
      </c>
      <c r="AI236" s="38"/>
      <c r="AJ236" s="13" t="str">
        <f t="shared" si="311"/>
        <v>/rsm:CrossIndustryInvoice/rsm:SupplyChainTradeTransaction/ram:IncludedSupplyChainTradeLineItem/ram:SpecifiedLineTradeDelivery/ram:DespatchAdviceReferencedDocument</v>
      </c>
      <c r="AK236" s="13" t="str">
        <f t="shared" si="312"/>
        <v>/ram:IssuerAssignedID</v>
      </c>
      <c r="AL236" s="14">
        <f>COUNTIFS(R$4:R236,AJ236)</f>
        <v>1</v>
      </c>
      <c r="AM236" s="59"/>
      <c r="AN236" s="161" t="str">
        <f t="shared" si="321"/>
        <v>SCT_LINE_TD</v>
      </c>
      <c r="AO236" s="61" t="str">
        <f t="shared" si="313"/>
        <v>BT-X-86</v>
      </c>
      <c r="AP236" s="282" t="str">
        <f t="shared" si="322"/>
        <v>EXT-FR-FE-140</v>
      </c>
      <c r="AQ236" s="62">
        <f t="shared" si="348"/>
        <v>5</v>
      </c>
      <c r="AR236" s="62" t="str">
        <f t="shared" si="314"/>
        <v>0..1</v>
      </c>
      <c r="AS236" s="64" t="s">
        <v>1137</v>
      </c>
      <c r="AT236" s="64"/>
      <c r="AU236" s="65"/>
      <c r="AV236" s="65"/>
      <c r="AW236" s="65"/>
      <c r="AX236" s="150" t="s">
        <v>555</v>
      </c>
      <c r="AY236" s="66" t="str">
        <f t="shared" si="373"/>
        <v>0..1</v>
      </c>
      <c r="AZ236" s="66" t="str">
        <f t="shared" si="374"/>
        <v>0..1</v>
      </c>
      <c r="BA236" s="6" t="str">
        <f t="shared" si="375"/>
        <v>/rsm:CrossIndustryInvoice
/rsm:SupplyChainTradeTransaction
/ram:IncludedSupplyChainTradeLineItem
/ram:SpecifiedLineTradeDelivery
/ram:DespatchAdviceReferencedDocument
/ram:IssuerAssignedID</v>
      </c>
      <c r="BB236" s="67" t="str">
        <f t="shared" si="376"/>
        <v>/rsm:CrossIndustryInvoice/rsm:SupplyChainTradeTransaction/ram:IncludedSupplyChainTradeLineItem/ram:SpecifiedLineTradeDelivery/ram:DespatchAdviceReferencedDocument/ram:IssuerAssignedID</v>
      </c>
      <c r="BC236" s="66" t="str">
        <f t="shared" si="323"/>
        <v>R</v>
      </c>
      <c r="BD236" s="68" t="str">
        <f t="shared" si="324"/>
        <v>E</v>
      </c>
      <c r="BE236" s="62" t="str">
        <f t="shared" si="325"/>
        <v>0..1</v>
      </c>
      <c r="BF236" s="66" t="str">
        <f t="shared" si="326"/>
        <v/>
      </c>
      <c r="BG236" s="249" t="str">
        <f t="shared" si="327"/>
        <v/>
      </c>
      <c r="BH236" s="7"/>
      <c r="BI236" s="634" t="str">
        <f t="shared" si="328"/>
        <v>-</v>
      </c>
      <c r="BJ236" s="70" t="str">
        <f t="shared" si="329"/>
        <v>-</v>
      </c>
      <c r="BK236" s="70" t="str">
        <f t="shared" si="330"/>
        <v>-</v>
      </c>
      <c r="BL236" s="70" t="str">
        <f t="shared" si="331"/>
        <v>-</v>
      </c>
      <c r="BM236" s="70" t="str">
        <f t="shared" si="332"/>
        <v>X</v>
      </c>
      <c r="BN236" s="70" t="str">
        <f t="shared" si="333"/>
        <v>X</v>
      </c>
      <c r="BO236" s="635" t="str">
        <f t="shared" si="334"/>
        <v>X</v>
      </c>
      <c r="BP236" s="7"/>
      <c r="BQ236" s="70" t="str">
        <f t="shared" si="335"/>
        <v>EXTENDED</v>
      </c>
      <c r="BR236" s="70" t="str">
        <f t="shared" si="336"/>
        <v>EXTENDED-CTC-FR</v>
      </c>
      <c r="BS236" s="15"/>
      <c r="BT236" s="57" t="s">
        <v>18642</v>
      </c>
    </row>
    <row r="237" spans="1:72" s="11" customFormat="1" ht="105" x14ac:dyDescent="0.2">
      <c r="A237" s="45" t="str">
        <f t="shared" si="319"/>
        <v>YES</v>
      </c>
      <c r="B237" s="45"/>
      <c r="C237" s="744" t="s">
        <v>20954</v>
      </c>
      <c r="D237" s="161" t="s">
        <v>846</v>
      </c>
      <c r="E237" s="61" t="s">
        <v>5286</v>
      </c>
      <c r="F237" s="741" t="s">
        <v>4934</v>
      </c>
      <c r="G237" s="62">
        <f t="shared" si="341"/>
        <v>5</v>
      </c>
      <c r="H237" s="62" t="s">
        <v>42</v>
      </c>
      <c r="I237" s="64" t="s">
        <v>17174</v>
      </c>
      <c r="J237" s="64"/>
      <c r="K237" s="65"/>
      <c r="L237" s="65"/>
      <c r="M237" s="65"/>
      <c r="N237" s="64" t="s">
        <v>17106</v>
      </c>
      <c r="O237" s="66" t="s">
        <v>42</v>
      </c>
      <c r="P237" s="66" t="str">
        <f t="shared" si="382"/>
        <v>0..1</v>
      </c>
      <c r="Q237" s="6" t="s">
        <v>1138</v>
      </c>
      <c r="R237" s="67" t="s">
        <v>1139</v>
      </c>
      <c r="S237" s="66" t="s">
        <v>17054</v>
      </c>
      <c r="T237" s="68" t="str">
        <f t="shared" si="315"/>
        <v>E</v>
      </c>
      <c r="U237" s="62" t="s">
        <v>42</v>
      </c>
      <c r="V237" s="66"/>
      <c r="W237" s="249"/>
      <c r="X237" s="38"/>
      <c r="Y237" s="634" t="str">
        <f t="shared" si="317"/>
        <v>-</v>
      </c>
      <c r="Z237" s="70" t="str">
        <f t="shared" ref="Z237:AE237" si="385">IF(Y237="X","X",IF($AH237=Z$4,"X","-"))</f>
        <v>-</v>
      </c>
      <c r="AA237" s="70" t="str">
        <f t="shared" si="385"/>
        <v>-</v>
      </c>
      <c r="AB237" s="70" t="str">
        <f t="shared" si="385"/>
        <v>-</v>
      </c>
      <c r="AC237" s="70" t="str">
        <f t="shared" si="385"/>
        <v>X</v>
      </c>
      <c r="AD237" s="70" t="str">
        <f t="shared" si="385"/>
        <v>X</v>
      </c>
      <c r="AE237" s="635" t="str">
        <f t="shared" si="385"/>
        <v>X</v>
      </c>
      <c r="AF237" s="38"/>
      <c r="AG237" s="70" t="s">
        <v>47</v>
      </c>
      <c r="AH237" s="70" t="s">
        <v>5901</v>
      </c>
      <c r="AI237" s="38"/>
      <c r="AJ237" s="13" t="str">
        <f t="shared" si="311"/>
        <v>/rsm:CrossIndustryInvoice/rsm:SupplyChainTradeTransaction/ram:IncludedSupplyChainTradeLineItem/ram:SpecifiedLineTradeDelivery/ram:DespatchAdviceReferencedDocument</v>
      </c>
      <c r="AK237" s="13" t="str">
        <f t="shared" si="312"/>
        <v>/ram:LineID</v>
      </c>
      <c r="AL237" s="14">
        <f>COUNTIFS(R$4:R237,AJ237)</f>
        <v>1</v>
      </c>
      <c r="AM237" s="59"/>
      <c r="AN237" s="161" t="str">
        <f t="shared" si="321"/>
        <v>SCT_LINE_TD</v>
      </c>
      <c r="AO237" s="61" t="str">
        <f t="shared" si="313"/>
        <v>BT-X-87</v>
      </c>
      <c r="AP237" s="282" t="str">
        <f t="shared" si="322"/>
        <v>EXT-FR-FE-141</v>
      </c>
      <c r="AQ237" s="62">
        <f t="shared" si="348"/>
        <v>5</v>
      </c>
      <c r="AR237" s="62" t="str">
        <f t="shared" si="314"/>
        <v>0..1</v>
      </c>
      <c r="AS237" s="64" t="s">
        <v>1140</v>
      </c>
      <c r="AT237" s="64"/>
      <c r="AU237" s="65"/>
      <c r="AV237" s="65"/>
      <c r="AW237" s="65"/>
      <c r="AX237" s="150" t="s">
        <v>555</v>
      </c>
      <c r="AY237" s="66" t="str">
        <f t="shared" si="373"/>
        <v>0..1</v>
      </c>
      <c r="AZ237" s="66" t="str">
        <f t="shared" si="374"/>
        <v>0..1</v>
      </c>
      <c r="BA237" s="6" t="str">
        <f t="shared" si="375"/>
        <v>/rsm:CrossIndustryInvoice
/rsm:SupplyChainTradeTransaction
/ram:IncludedSupplyChainTradeLineItem
/ram:SpecifiedLineTradeDelivery
/ram:DespatchAdviceReferencedDocument
/ram:LineID</v>
      </c>
      <c r="BB237" s="67" t="str">
        <f t="shared" si="376"/>
        <v>/rsm:CrossIndustryInvoice/rsm:SupplyChainTradeTransaction/ram:IncludedSupplyChainTradeLineItem/ram:SpecifiedLineTradeDelivery/ram:DespatchAdviceReferencedDocument/ram:LineID</v>
      </c>
      <c r="BC237" s="66" t="str">
        <f t="shared" si="323"/>
        <v>R</v>
      </c>
      <c r="BD237" s="68" t="str">
        <f t="shared" si="324"/>
        <v>E</v>
      </c>
      <c r="BE237" s="62" t="str">
        <f t="shared" si="325"/>
        <v>0..1</v>
      </c>
      <c r="BF237" s="66" t="str">
        <f t="shared" si="326"/>
        <v/>
      </c>
      <c r="BG237" s="249" t="str">
        <f t="shared" si="327"/>
        <v/>
      </c>
      <c r="BH237" s="7"/>
      <c r="BI237" s="634" t="str">
        <f t="shared" si="328"/>
        <v>-</v>
      </c>
      <c r="BJ237" s="70" t="str">
        <f t="shared" si="329"/>
        <v>-</v>
      </c>
      <c r="BK237" s="70" t="str">
        <f t="shared" si="330"/>
        <v>-</v>
      </c>
      <c r="BL237" s="70" t="str">
        <f t="shared" si="331"/>
        <v>-</v>
      </c>
      <c r="BM237" s="70" t="str">
        <f t="shared" si="332"/>
        <v>X</v>
      </c>
      <c r="BN237" s="70" t="str">
        <f t="shared" si="333"/>
        <v>X</v>
      </c>
      <c r="BO237" s="635" t="str">
        <f t="shared" si="334"/>
        <v>X</v>
      </c>
      <c r="BP237" s="7"/>
      <c r="BQ237" s="70" t="str">
        <f t="shared" si="335"/>
        <v>EXTENDED</v>
      </c>
      <c r="BR237" s="70" t="str">
        <f t="shared" si="336"/>
        <v>EXTENDED-CTC-FR</v>
      </c>
      <c r="BS237" s="15"/>
      <c r="BT237" s="57" t="s">
        <v>18642</v>
      </c>
    </row>
    <row r="238" spans="1:72" s="11" customFormat="1" ht="105" x14ac:dyDescent="0.2">
      <c r="A238" s="45" t="str">
        <f t="shared" si="319"/>
        <v>NO</v>
      </c>
      <c r="B238" s="45"/>
      <c r="C238" s="45"/>
      <c r="D238" s="161" t="s">
        <v>846</v>
      </c>
      <c r="E238" s="61" t="s">
        <v>5287</v>
      </c>
      <c r="F238" s="282"/>
      <c r="G238" s="62">
        <f t="shared" si="341"/>
        <v>5</v>
      </c>
      <c r="H238" s="62" t="s">
        <v>42</v>
      </c>
      <c r="I238" s="151" t="s">
        <v>17175</v>
      </c>
      <c r="J238" s="64"/>
      <c r="K238" s="65"/>
      <c r="L238" s="65"/>
      <c r="M238" s="65"/>
      <c r="N238" s="64" t="s">
        <v>148</v>
      </c>
      <c r="O238" s="66" t="s">
        <v>42</v>
      </c>
      <c r="P238" s="66" t="str">
        <f t="shared" si="382"/>
        <v>0..1</v>
      </c>
      <c r="Q238" s="6" t="s">
        <v>1142</v>
      </c>
      <c r="R238" s="67" t="s">
        <v>1143</v>
      </c>
      <c r="S238" s="88" t="s">
        <v>151</v>
      </c>
      <c r="T238" s="68" t="str">
        <f t="shared" si="315"/>
        <v/>
      </c>
      <c r="U238" s="62" t="s">
        <v>42</v>
      </c>
      <c r="V238" s="66"/>
      <c r="W238" s="249"/>
      <c r="X238" s="38"/>
      <c r="Y238" s="634" t="str">
        <f t="shared" si="317"/>
        <v>-</v>
      </c>
      <c r="Z238" s="70" t="str">
        <f t="shared" ref="Z238:AE238" si="386">IF(Y238="X","X",IF($AH238=Z$4,"X","-"))</f>
        <v>-</v>
      </c>
      <c r="AA238" s="70" t="str">
        <f t="shared" si="386"/>
        <v>-</v>
      </c>
      <c r="AB238" s="70" t="str">
        <f t="shared" si="386"/>
        <v>-</v>
      </c>
      <c r="AC238" s="70" t="str">
        <f t="shared" si="386"/>
        <v>-</v>
      </c>
      <c r="AD238" s="70" t="str">
        <f t="shared" si="386"/>
        <v>-</v>
      </c>
      <c r="AE238" s="635" t="str">
        <f t="shared" si="386"/>
        <v>X</v>
      </c>
      <c r="AF238" s="38"/>
      <c r="AG238" s="70" t="s">
        <v>47</v>
      </c>
      <c r="AH238" s="70" t="s">
        <v>47</v>
      </c>
      <c r="AI238" s="38"/>
      <c r="AJ238" s="13" t="str">
        <f t="shared" si="311"/>
        <v>/rsm:CrossIndustryInvoice/rsm:SupplyChainTradeTransaction/ram:IncludedSupplyChainTradeLineItem/ram:SpecifiedLineTradeDelivery/ram:DespatchAdviceReferencedDocument</v>
      </c>
      <c r="AK238" s="13" t="str">
        <f t="shared" si="312"/>
        <v>/ram:FormattedIssueDateTime</v>
      </c>
      <c r="AL238" s="14">
        <f>COUNTIFS(R$4:R238,AJ238)</f>
        <v>1</v>
      </c>
      <c r="AM238" s="59"/>
      <c r="AN238" s="161" t="str">
        <f t="shared" si="321"/>
        <v>SCT_LINE_TD</v>
      </c>
      <c r="AO238" s="61" t="str">
        <f t="shared" si="313"/>
        <v>BT-X-88-00</v>
      </c>
      <c r="AP238" s="282" t="str">
        <f t="shared" si="322"/>
        <v/>
      </c>
      <c r="AQ238" s="62">
        <f t="shared" si="348"/>
        <v>5</v>
      </c>
      <c r="AR238" s="62" t="str">
        <f t="shared" si="314"/>
        <v>0..1</v>
      </c>
      <c r="AS238" s="151" t="s">
        <v>1144</v>
      </c>
      <c r="AT238" s="64"/>
      <c r="AU238" s="65"/>
      <c r="AV238" s="65"/>
      <c r="AW238" s="65"/>
      <c r="AX238" s="64" t="s">
        <v>148</v>
      </c>
      <c r="AY238" s="66" t="str">
        <f t="shared" si="373"/>
        <v>0..1</v>
      </c>
      <c r="AZ238" s="66" t="str">
        <f t="shared" si="374"/>
        <v>0..1</v>
      </c>
      <c r="BA238" s="6" t="str">
        <f t="shared" si="375"/>
        <v>/rsm:CrossIndustryInvoice
/rsm:SupplyChainTradeTransaction
/ram:IncludedSupplyChainTradeLineItem
/ram:SpecifiedLineTradeDelivery
/ram:DespatchAdviceReferencedDocument
/ram:FormattedIssueDateTime</v>
      </c>
      <c r="BB238" s="67" t="str">
        <f t="shared" si="376"/>
        <v>/rsm:CrossIndustryInvoice/rsm:SupplyChainTradeTransaction/ram:IncludedSupplyChainTradeLineItem/ram:SpecifiedLineTradeDelivery/ram:DespatchAdviceReferencedDocument/ram:FormattedIssueDateTime</v>
      </c>
      <c r="BC238" s="66" t="str">
        <f t="shared" si="323"/>
        <v>D</v>
      </c>
      <c r="BD238" s="68" t="str">
        <f t="shared" si="324"/>
        <v/>
      </c>
      <c r="BE238" s="62" t="str">
        <f t="shared" si="325"/>
        <v>0..1</v>
      </c>
      <c r="BF238" s="66" t="str">
        <f t="shared" si="326"/>
        <v/>
      </c>
      <c r="BG238" s="249" t="str">
        <f t="shared" si="327"/>
        <v/>
      </c>
      <c r="BH238" s="7"/>
      <c r="BI238" s="634" t="str">
        <f t="shared" si="328"/>
        <v>-</v>
      </c>
      <c r="BJ238" s="70" t="str">
        <f t="shared" si="329"/>
        <v>-</v>
      </c>
      <c r="BK238" s="70" t="str">
        <f t="shared" si="330"/>
        <v>-</v>
      </c>
      <c r="BL238" s="70" t="str">
        <f t="shared" si="331"/>
        <v>-</v>
      </c>
      <c r="BM238" s="70" t="str">
        <f t="shared" si="332"/>
        <v>-</v>
      </c>
      <c r="BN238" s="70" t="str">
        <f t="shared" si="333"/>
        <v>-</v>
      </c>
      <c r="BO238" s="635" t="str">
        <f t="shared" si="334"/>
        <v>X</v>
      </c>
      <c r="BP238" s="7"/>
      <c r="BQ238" s="70" t="str">
        <f t="shared" si="335"/>
        <v>EXTENDED</v>
      </c>
      <c r="BR238" s="70" t="str">
        <f t="shared" si="336"/>
        <v>EXTENDED</v>
      </c>
      <c r="BS238" s="15"/>
      <c r="BT238" s="57" t="s">
        <v>18642</v>
      </c>
    </row>
    <row r="239" spans="1:72" s="11" customFormat="1" ht="120" x14ac:dyDescent="0.2">
      <c r="A239" s="45" t="str">
        <f t="shared" si="319"/>
        <v>YES</v>
      </c>
      <c r="B239" s="45"/>
      <c r="C239" s="45"/>
      <c r="D239" s="161" t="s">
        <v>846</v>
      </c>
      <c r="E239" s="61" t="s">
        <v>5288</v>
      </c>
      <c r="F239" s="282"/>
      <c r="G239" s="62">
        <f t="shared" si="341"/>
        <v>6</v>
      </c>
      <c r="H239" s="62" t="s">
        <v>32</v>
      </c>
      <c r="I239" s="64" t="s">
        <v>17105</v>
      </c>
      <c r="J239" s="64"/>
      <c r="K239" s="65"/>
      <c r="L239" s="65"/>
      <c r="M239" s="65"/>
      <c r="N239" s="64" t="s">
        <v>148</v>
      </c>
      <c r="O239" s="66" t="s">
        <v>32</v>
      </c>
      <c r="P239" s="66" t="str">
        <f t="shared" si="382"/>
        <v>1..1</v>
      </c>
      <c r="Q239" s="6" t="s">
        <v>1146</v>
      </c>
      <c r="R239" s="67" t="s">
        <v>1147</v>
      </c>
      <c r="S239" s="66" t="s">
        <v>151</v>
      </c>
      <c r="T239" s="68" t="str">
        <f t="shared" si="315"/>
        <v>E</v>
      </c>
      <c r="U239" s="62" t="s">
        <v>32</v>
      </c>
      <c r="V239" s="66"/>
      <c r="W239" s="249"/>
      <c r="X239" s="38"/>
      <c r="Y239" s="634" t="str">
        <f t="shared" si="317"/>
        <v>-</v>
      </c>
      <c r="Z239" s="70" t="str">
        <f t="shared" ref="Z239:AE239" si="387">IF(Y239="X","X",IF($AH239=Z$4,"X","-"))</f>
        <v>-</v>
      </c>
      <c r="AA239" s="70" t="str">
        <f t="shared" si="387"/>
        <v>-</v>
      </c>
      <c r="AB239" s="70" t="str">
        <f t="shared" si="387"/>
        <v>-</v>
      </c>
      <c r="AC239" s="70" t="str">
        <f t="shared" si="387"/>
        <v>-</v>
      </c>
      <c r="AD239" s="70" t="str">
        <f t="shared" si="387"/>
        <v>-</v>
      </c>
      <c r="AE239" s="635" t="str">
        <f t="shared" si="387"/>
        <v>X</v>
      </c>
      <c r="AF239" s="38"/>
      <c r="AG239" s="70" t="s">
        <v>47</v>
      </c>
      <c r="AH239" s="70" t="s">
        <v>47</v>
      </c>
      <c r="AI239" s="38"/>
      <c r="AJ239" s="13" t="str">
        <f t="shared" si="311"/>
        <v>/rsm:CrossIndustryInvoice/rsm:SupplyChainTradeTransaction/ram:IncludedSupplyChainTradeLineItem/ram:SpecifiedLineTradeDelivery/ram:DespatchAdviceReferencedDocument/ram:FormattedIssueDateTime</v>
      </c>
      <c r="AK239" s="13" t="str">
        <f t="shared" si="312"/>
        <v>/qdt:DateTimeString</v>
      </c>
      <c r="AL239" s="14">
        <f>COUNTIFS(R$4:R239,AJ239)</f>
        <v>1</v>
      </c>
      <c r="AM239" s="59"/>
      <c r="AN239" s="161" t="str">
        <f t="shared" si="321"/>
        <v>SCT_LINE_TD</v>
      </c>
      <c r="AO239" s="61" t="str">
        <f t="shared" si="313"/>
        <v>BT-X-88</v>
      </c>
      <c r="AP239" s="282" t="str">
        <f t="shared" si="322"/>
        <v/>
      </c>
      <c r="AQ239" s="62">
        <f t="shared" si="348"/>
        <v>6</v>
      </c>
      <c r="AR239" s="62" t="str">
        <f t="shared" si="314"/>
        <v>1..1</v>
      </c>
      <c r="AS239" s="64" t="s">
        <v>1148</v>
      </c>
      <c r="AT239" s="64"/>
      <c r="AU239" s="65"/>
      <c r="AV239" s="65"/>
      <c r="AW239" s="65"/>
      <c r="AX239" s="64" t="s">
        <v>148</v>
      </c>
      <c r="AY239" s="66" t="str">
        <f t="shared" si="373"/>
        <v>1..1</v>
      </c>
      <c r="AZ239" s="66" t="str">
        <f t="shared" si="374"/>
        <v>1..1</v>
      </c>
      <c r="BA239" s="6" t="str">
        <f t="shared" si="375"/>
        <v>/rsm:CrossIndustryInvoice
/rsm:SupplyChainTradeTransaction
/ram:IncludedSupplyChainTradeLineItem
/ram:SpecifiedLineTradeDelivery
/ram:DespatchAdviceReferencedDocument
/ram:FormattedIssueDateTime
/qdt:DateTimeString</v>
      </c>
      <c r="BB239" s="67" t="str">
        <f t="shared" si="376"/>
        <v>/rsm:CrossIndustryInvoice/rsm:SupplyChainTradeTransaction/ram:IncludedSupplyChainTradeLineItem/ram:SpecifiedLineTradeDelivery/ram:DespatchAdviceReferencedDocument/ram:FormattedIssueDateTime/qdt:DateTimeString</v>
      </c>
      <c r="BC239" s="66" t="str">
        <f t="shared" si="323"/>
        <v>D</v>
      </c>
      <c r="BD239" s="68" t="str">
        <f t="shared" si="324"/>
        <v>E</v>
      </c>
      <c r="BE239" s="62" t="str">
        <f t="shared" si="325"/>
        <v>1..1</v>
      </c>
      <c r="BF239" s="66" t="str">
        <f t="shared" si="326"/>
        <v/>
      </c>
      <c r="BG239" s="249" t="str">
        <f t="shared" si="327"/>
        <v/>
      </c>
      <c r="BH239" s="7"/>
      <c r="BI239" s="634" t="str">
        <f t="shared" si="328"/>
        <v>-</v>
      </c>
      <c r="BJ239" s="70" t="str">
        <f t="shared" si="329"/>
        <v>-</v>
      </c>
      <c r="BK239" s="70" t="str">
        <f t="shared" si="330"/>
        <v>-</v>
      </c>
      <c r="BL239" s="70" t="str">
        <f t="shared" si="331"/>
        <v>-</v>
      </c>
      <c r="BM239" s="70" t="str">
        <f t="shared" si="332"/>
        <v>-</v>
      </c>
      <c r="BN239" s="70" t="str">
        <f t="shared" si="333"/>
        <v>-</v>
      </c>
      <c r="BO239" s="635" t="str">
        <f t="shared" si="334"/>
        <v>X</v>
      </c>
      <c r="BP239" s="7"/>
      <c r="BQ239" s="70" t="str">
        <f t="shared" si="335"/>
        <v>EXTENDED</v>
      </c>
      <c r="BR239" s="70" t="str">
        <f t="shared" si="336"/>
        <v>EXTENDED</v>
      </c>
      <c r="BS239" s="15"/>
      <c r="BT239" s="57" t="s">
        <v>18642</v>
      </c>
    </row>
    <row r="240" spans="1:72" s="11" customFormat="1" ht="135" x14ac:dyDescent="0.2">
      <c r="A240" s="45" t="str">
        <f t="shared" si="319"/>
        <v>YES</v>
      </c>
      <c r="B240" s="45"/>
      <c r="C240" s="45"/>
      <c r="D240" s="161" t="s">
        <v>846</v>
      </c>
      <c r="E240" s="61" t="s">
        <v>5289</v>
      </c>
      <c r="F240" s="282"/>
      <c r="G240" s="62">
        <f t="shared" si="341"/>
        <v>7</v>
      </c>
      <c r="H240" s="62" t="s">
        <v>32</v>
      </c>
      <c r="I240" s="64" t="s">
        <v>229</v>
      </c>
      <c r="J240" s="64"/>
      <c r="K240" s="65" t="s">
        <v>160</v>
      </c>
      <c r="L240" s="65"/>
      <c r="M240" s="65"/>
      <c r="N240" s="64" t="s">
        <v>128</v>
      </c>
      <c r="O240" s="66" t="s">
        <v>32</v>
      </c>
      <c r="P240" s="66" t="str">
        <f t="shared" si="382"/>
        <v>1..1</v>
      </c>
      <c r="Q240" s="6" t="s">
        <v>1149</v>
      </c>
      <c r="R240" s="67" t="s">
        <v>1150</v>
      </c>
      <c r="S240" s="66" t="s">
        <v>131</v>
      </c>
      <c r="T240" s="68" t="str">
        <f t="shared" si="315"/>
        <v>A</v>
      </c>
      <c r="U240" s="62" t="s">
        <v>42</v>
      </c>
      <c r="V240" s="66"/>
      <c r="W240" s="249"/>
      <c r="X240" s="38"/>
      <c r="Y240" s="634" t="str">
        <f t="shared" si="317"/>
        <v>-</v>
      </c>
      <c r="Z240" s="70" t="str">
        <f t="shared" ref="Z240:AE240" si="388">IF(Y240="X","X",IF($AH240=Z$4,"X","-"))</f>
        <v>-</v>
      </c>
      <c r="AA240" s="70" t="str">
        <f t="shared" si="388"/>
        <v>-</v>
      </c>
      <c r="AB240" s="70" t="str">
        <f t="shared" si="388"/>
        <v>-</v>
      </c>
      <c r="AC240" s="70" t="str">
        <f t="shared" si="388"/>
        <v>-</v>
      </c>
      <c r="AD240" s="70" t="str">
        <f t="shared" si="388"/>
        <v>-</v>
      </c>
      <c r="AE240" s="635" t="str">
        <f t="shared" si="388"/>
        <v>X</v>
      </c>
      <c r="AF240" s="38"/>
      <c r="AG240" s="70" t="s">
        <v>47</v>
      </c>
      <c r="AH240" s="70" t="s">
        <v>47</v>
      </c>
      <c r="AI240" s="38"/>
      <c r="AJ240" s="13" t="str">
        <f t="shared" si="311"/>
        <v>/rsm:CrossIndustryInvoice/rsm:SupplyChainTradeTransaction/ram:IncludedSupplyChainTradeLineItem/ram:SpecifiedLineTradeDelivery/ram:DespatchAdviceReferencedDocument/ram:FormattedIssueDateTime/qdt:DateTimeString</v>
      </c>
      <c r="AK240" s="13" t="str">
        <f t="shared" si="312"/>
        <v>/@format</v>
      </c>
      <c r="AL240" s="14">
        <f>COUNTIFS(R$4:R240,AJ240)</f>
        <v>1</v>
      </c>
      <c r="AM240" s="59"/>
      <c r="AN240" s="161" t="str">
        <f t="shared" si="321"/>
        <v>SCT_LINE_TD</v>
      </c>
      <c r="AO240" s="61" t="str">
        <f t="shared" si="313"/>
        <v>BT-X-88-0</v>
      </c>
      <c r="AP240" s="282" t="str">
        <f t="shared" si="322"/>
        <v/>
      </c>
      <c r="AQ240" s="62">
        <f t="shared" si="348"/>
        <v>7</v>
      </c>
      <c r="AR240" s="62" t="str">
        <f t="shared" si="314"/>
        <v>1..1</v>
      </c>
      <c r="AS240" s="64" t="s">
        <v>229</v>
      </c>
      <c r="AT240" s="64"/>
      <c r="AU240" s="65" t="s">
        <v>18166</v>
      </c>
      <c r="AV240" s="65"/>
      <c r="AW240" s="65"/>
      <c r="AX240" s="64" t="s">
        <v>128</v>
      </c>
      <c r="AY240" s="66" t="str">
        <f t="shared" si="373"/>
        <v>1..1</v>
      </c>
      <c r="AZ240" s="66" t="str">
        <f t="shared" si="374"/>
        <v>1..1</v>
      </c>
      <c r="BA240" s="6" t="str">
        <f t="shared" si="375"/>
        <v>/rsm:CrossIndustryInvoice
/rsm:SupplyChainTradeTransaction
/ram:IncludedSupplyChainTradeLineItem
/ram:SpecifiedLineTradeDelivery
/ram:DespatchAdviceReferencedDocument
/ram:FormattedIssueDateTime
/qdt:DateTimeString
/@format</v>
      </c>
      <c r="BB240" s="67" t="str">
        <f t="shared" si="376"/>
        <v>/rsm:CrossIndustryInvoice/rsm:SupplyChainTradeTransaction/ram:IncludedSupplyChainTradeLineItem/ram:SpecifiedLineTradeDelivery/ram:DespatchAdviceReferencedDocument/ram:FormattedIssueDateTime/qdt:DateTimeString/@format</v>
      </c>
      <c r="BC240" s="66" t="str">
        <f t="shared" si="323"/>
        <v>C</v>
      </c>
      <c r="BD240" s="68" t="str">
        <f t="shared" si="324"/>
        <v>A</v>
      </c>
      <c r="BE240" s="62" t="str">
        <f t="shared" si="325"/>
        <v>0..1</v>
      </c>
      <c r="BF240" s="66" t="str">
        <f t="shared" si="326"/>
        <v/>
      </c>
      <c r="BG240" s="249" t="str">
        <f t="shared" si="327"/>
        <v/>
      </c>
      <c r="BH240" s="7"/>
      <c r="BI240" s="634" t="str">
        <f t="shared" si="328"/>
        <v>-</v>
      </c>
      <c r="BJ240" s="70" t="str">
        <f t="shared" si="329"/>
        <v>-</v>
      </c>
      <c r="BK240" s="70" t="str">
        <f t="shared" si="330"/>
        <v>-</v>
      </c>
      <c r="BL240" s="70" t="str">
        <f t="shared" si="331"/>
        <v>-</v>
      </c>
      <c r="BM240" s="70" t="str">
        <f t="shared" si="332"/>
        <v>-</v>
      </c>
      <c r="BN240" s="70" t="str">
        <f t="shared" si="333"/>
        <v>-</v>
      </c>
      <c r="BO240" s="635" t="str">
        <f t="shared" si="334"/>
        <v>X</v>
      </c>
      <c r="BP240" s="7"/>
      <c r="BQ240" s="70" t="str">
        <f t="shared" si="335"/>
        <v>EXTENDED</v>
      </c>
      <c r="BR240" s="70" t="str">
        <f t="shared" si="336"/>
        <v>EXTENDED</v>
      </c>
      <c r="BS240" s="15"/>
      <c r="BT240" s="57" t="s">
        <v>18642</v>
      </c>
    </row>
    <row r="241" spans="1:72" s="11" customFormat="1" ht="96" x14ac:dyDescent="0.2">
      <c r="A241" s="45" t="str">
        <f t="shared" si="319"/>
        <v>NO</v>
      </c>
      <c r="B241" s="45"/>
      <c r="C241" s="45"/>
      <c r="D241" s="161" t="s">
        <v>846</v>
      </c>
      <c r="E241" s="140" t="s">
        <v>17415</v>
      </c>
      <c r="F241" s="296" t="s">
        <v>4929</v>
      </c>
      <c r="G241" s="141">
        <f t="shared" si="341"/>
        <v>4</v>
      </c>
      <c r="H241" s="141" t="s">
        <v>42</v>
      </c>
      <c r="I241" s="125" t="s">
        <v>1151</v>
      </c>
      <c r="J241" s="125" t="s">
        <v>17203</v>
      </c>
      <c r="K241" s="125"/>
      <c r="L241" s="126"/>
      <c r="M241" s="126"/>
      <c r="N241" s="125"/>
      <c r="O241" s="124" t="s">
        <v>42</v>
      </c>
      <c r="P241" s="124" t="str">
        <f t="shared" si="382"/>
        <v>0..1</v>
      </c>
      <c r="Q241" s="142" t="s">
        <v>1152</v>
      </c>
      <c r="R241" s="143" t="s">
        <v>1153</v>
      </c>
      <c r="S241" s="124"/>
      <c r="T241" s="129" t="str">
        <f t="shared" si="315"/>
        <v>EG</v>
      </c>
      <c r="U241" s="141" t="s">
        <v>42</v>
      </c>
      <c r="V241" s="124"/>
      <c r="W241" s="675"/>
      <c r="X241" s="38"/>
      <c r="Y241" s="648" t="str">
        <f t="shared" si="317"/>
        <v>-</v>
      </c>
      <c r="Z241" s="144" t="str">
        <f t="shared" ref="Z241:AE241" si="389">IF(Y241="X","X",IF($AH241=Z$4,"X","-"))</f>
        <v>-</v>
      </c>
      <c r="AA241" s="144" t="str">
        <f t="shared" si="389"/>
        <v>-</v>
      </c>
      <c r="AB241" s="144" t="str">
        <f t="shared" si="389"/>
        <v>-</v>
      </c>
      <c r="AC241" s="144" t="str">
        <f t="shared" si="389"/>
        <v>X</v>
      </c>
      <c r="AD241" s="144" t="str">
        <f t="shared" si="389"/>
        <v>X</v>
      </c>
      <c r="AE241" s="649" t="str">
        <f t="shared" si="389"/>
        <v>X</v>
      </c>
      <c r="AF241" s="38"/>
      <c r="AG241" s="144" t="s">
        <v>47</v>
      </c>
      <c r="AH241" s="144" t="s">
        <v>5901</v>
      </c>
      <c r="AI241" s="38"/>
      <c r="AJ241" s="13" t="str">
        <f t="shared" si="311"/>
        <v>/rsm:CrossIndustryInvoice/rsm:SupplyChainTradeTransaction/ram:IncludedSupplyChainTradeLineItem/ram:SpecifiedLineTradeDelivery</v>
      </c>
      <c r="AK241" s="13" t="str">
        <f t="shared" si="312"/>
        <v>/ram:ReceivingAdviceReferencedDocument</v>
      </c>
      <c r="AL241" s="14">
        <f>COUNTIFS(R$4:R241,AJ241)</f>
        <v>1</v>
      </c>
      <c r="AM241" s="59"/>
      <c r="AN241" s="161" t="str">
        <f t="shared" si="321"/>
        <v>SCT_LINE_TD</v>
      </c>
      <c r="AO241" s="140" t="str">
        <f t="shared" si="313"/>
        <v>BG-X-82</v>
      </c>
      <c r="AP241" s="296" t="str">
        <f t="shared" si="322"/>
        <v>EXT-FR-FE-BG-08</v>
      </c>
      <c r="AQ241" s="141">
        <f t="shared" si="348"/>
        <v>4</v>
      </c>
      <c r="AR241" s="141" t="str">
        <f t="shared" si="314"/>
        <v>0..1</v>
      </c>
      <c r="AS241" s="125" t="s">
        <v>1154</v>
      </c>
      <c r="AT241" s="125"/>
      <c r="AU241" s="125"/>
      <c r="AV241" s="126"/>
      <c r="AW241" s="126"/>
      <c r="AX241" s="125"/>
      <c r="AY241" s="124" t="str">
        <f t="shared" si="373"/>
        <v>0..1</v>
      </c>
      <c r="AZ241" s="124" t="str">
        <f t="shared" si="374"/>
        <v>0..1</v>
      </c>
      <c r="BA241" s="142" t="str">
        <f t="shared" si="375"/>
        <v>/rsm:CrossIndustryInvoice
/rsm:SupplyChainTradeTransaction
/ram:IncludedSupplyChainTradeLineItem
/ram:SpecifiedLineTradeDelivery
/ram:ReceivingAdviceReferencedDocument</v>
      </c>
      <c r="BB241" s="143" t="str">
        <f t="shared" si="376"/>
        <v>/rsm:CrossIndustryInvoice/rsm:SupplyChainTradeTransaction/ram:IncludedSupplyChainTradeLineItem/ram:SpecifiedLineTradeDelivery/ram:ReceivingAdviceReferencedDocument</v>
      </c>
      <c r="BC241" s="124" t="str">
        <f t="shared" si="323"/>
        <v/>
      </c>
      <c r="BD241" s="129" t="str">
        <f t="shared" si="324"/>
        <v>EG</v>
      </c>
      <c r="BE241" s="141" t="str">
        <f t="shared" si="325"/>
        <v>0..1</v>
      </c>
      <c r="BF241" s="124" t="str">
        <f t="shared" si="326"/>
        <v/>
      </c>
      <c r="BG241" s="675" t="str">
        <f t="shared" si="327"/>
        <v/>
      </c>
      <c r="BH241" s="7"/>
      <c r="BI241" s="648" t="str">
        <f t="shared" si="328"/>
        <v>-</v>
      </c>
      <c r="BJ241" s="144" t="str">
        <f t="shared" si="329"/>
        <v>-</v>
      </c>
      <c r="BK241" s="144" t="str">
        <f t="shared" si="330"/>
        <v>-</v>
      </c>
      <c r="BL241" s="144" t="str">
        <f t="shared" si="331"/>
        <v>-</v>
      </c>
      <c r="BM241" s="144" t="str">
        <f t="shared" si="332"/>
        <v>X</v>
      </c>
      <c r="BN241" s="144" t="str">
        <f t="shared" si="333"/>
        <v>X</v>
      </c>
      <c r="BO241" s="649" t="str">
        <f t="shared" si="334"/>
        <v>X</v>
      </c>
      <c r="BP241" s="7"/>
      <c r="BQ241" s="144" t="str">
        <f t="shared" si="335"/>
        <v>EXTENDED</v>
      </c>
      <c r="BR241" s="144" t="str">
        <f t="shared" si="336"/>
        <v>EXTENDED-CTC-FR</v>
      </c>
      <c r="BS241" s="15"/>
      <c r="BT241" s="57" t="s">
        <v>18642</v>
      </c>
    </row>
    <row r="242" spans="1:72" s="11" customFormat="1" ht="105" x14ac:dyDescent="0.2">
      <c r="A242" s="45" t="str">
        <f t="shared" si="319"/>
        <v>YES</v>
      </c>
      <c r="B242" s="45"/>
      <c r="C242" s="744" t="s">
        <v>20954</v>
      </c>
      <c r="D242" s="161" t="s">
        <v>846</v>
      </c>
      <c r="E242" s="61" t="s">
        <v>5291</v>
      </c>
      <c r="F242" s="741" t="s">
        <v>4930</v>
      </c>
      <c r="G242" s="62">
        <f t="shared" si="341"/>
        <v>5</v>
      </c>
      <c r="H242" s="62" t="s">
        <v>42</v>
      </c>
      <c r="I242" s="64" t="s">
        <v>17204</v>
      </c>
      <c r="J242" s="64"/>
      <c r="K242" s="65"/>
      <c r="L242" s="65"/>
      <c r="M242" s="65"/>
      <c r="N242" s="64" t="s">
        <v>17106</v>
      </c>
      <c r="O242" s="66" t="s">
        <v>42</v>
      </c>
      <c r="P242" s="66" t="str">
        <f t="shared" si="382"/>
        <v>0..1</v>
      </c>
      <c r="Q242" s="6" t="s">
        <v>1155</v>
      </c>
      <c r="R242" s="67" t="s">
        <v>1156</v>
      </c>
      <c r="S242" s="66" t="s">
        <v>17054</v>
      </c>
      <c r="T242" s="68" t="str">
        <f t="shared" si="315"/>
        <v>E</v>
      </c>
      <c r="U242" s="62" t="s">
        <v>42</v>
      </c>
      <c r="V242" s="66"/>
      <c r="W242" s="249"/>
      <c r="X242" s="38"/>
      <c r="Y242" s="634" t="str">
        <f t="shared" si="317"/>
        <v>-</v>
      </c>
      <c r="Z242" s="70" t="str">
        <f t="shared" ref="Z242:AE242" si="390">IF(Y242="X","X",IF($AH242=Z$4,"X","-"))</f>
        <v>-</v>
      </c>
      <c r="AA242" s="70" t="str">
        <f t="shared" si="390"/>
        <v>-</v>
      </c>
      <c r="AB242" s="70" t="str">
        <f t="shared" si="390"/>
        <v>-</v>
      </c>
      <c r="AC242" s="70" t="str">
        <f t="shared" si="390"/>
        <v>X</v>
      </c>
      <c r="AD242" s="70" t="str">
        <f t="shared" si="390"/>
        <v>X</v>
      </c>
      <c r="AE242" s="635" t="str">
        <f t="shared" si="390"/>
        <v>X</v>
      </c>
      <c r="AF242" s="38"/>
      <c r="AG242" s="70" t="s">
        <v>47</v>
      </c>
      <c r="AH242" s="70" t="s">
        <v>5901</v>
      </c>
      <c r="AI242" s="38"/>
      <c r="AJ242" s="13" t="str">
        <f t="shared" si="311"/>
        <v>/rsm:CrossIndustryInvoice/rsm:SupplyChainTradeTransaction/ram:IncludedSupplyChainTradeLineItem/ram:SpecifiedLineTradeDelivery/ram:ReceivingAdviceReferencedDocument</v>
      </c>
      <c r="AK242" s="13" t="str">
        <f t="shared" si="312"/>
        <v>/ram:IssuerAssignedID</v>
      </c>
      <c r="AL242" s="14">
        <f>COUNTIFS(R$4:R242,AJ242)</f>
        <v>1</v>
      </c>
      <c r="AM242" s="59"/>
      <c r="AN242" s="161" t="str">
        <f t="shared" si="321"/>
        <v>SCT_LINE_TD</v>
      </c>
      <c r="AO242" s="61" t="str">
        <f t="shared" si="313"/>
        <v>BT-X-89</v>
      </c>
      <c r="AP242" s="282" t="str">
        <f t="shared" si="322"/>
        <v>EXT-FR-FE-142</v>
      </c>
      <c r="AQ242" s="62">
        <f t="shared" si="348"/>
        <v>5</v>
      </c>
      <c r="AR242" s="62" t="str">
        <f t="shared" si="314"/>
        <v>0..1</v>
      </c>
      <c r="AS242" s="64" t="s">
        <v>1157</v>
      </c>
      <c r="AT242" s="64"/>
      <c r="AU242" s="65"/>
      <c r="AV242" s="65"/>
      <c r="AW242" s="65"/>
      <c r="AX242" s="150" t="s">
        <v>555</v>
      </c>
      <c r="AY242" s="66" t="str">
        <f t="shared" si="373"/>
        <v>0..1</v>
      </c>
      <c r="AZ242" s="66" t="str">
        <f t="shared" si="374"/>
        <v>0..1</v>
      </c>
      <c r="BA242" s="6" t="str">
        <f t="shared" si="375"/>
        <v>/rsm:CrossIndustryInvoice
/rsm:SupplyChainTradeTransaction
/ram:IncludedSupplyChainTradeLineItem
/ram:SpecifiedLineTradeDelivery
/ram:ReceivingAdviceReferencedDocument
/ram:IssuerAssignedID</v>
      </c>
      <c r="BB242" s="67" t="str">
        <f t="shared" si="376"/>
        <v>/rsm:CrossIndustryInvoice/rsm:SupplyChainTradeTransaction/ram:IncludedSupplyChainTradeLineItem/ram:SpecifiedLineTradeDelivery/ram:ReceivingAdviceReferencedDocument/ram:IssuerAssignedID</v>
      </c>
      <c r="BC242" s="66" t="str">
        <f t="shared" si="323"/>
        <v>R</v>
      </c>
      <c r="BD242" s="68" t="str">
        <f t="shared" si="324"/>
        <v>E</v>
      </c>
      <c r="BE242" s="62" t="str">
        <f t="shared" si="325"/>
        <v>0..1</v>
      </c>
      <c r="BF242" s="66" t="str">
        <f t="shared" si="326"/>
        <v/>
      </c>
      <c r="BG242" s="249" t="str">
        <f t="shared" si="327"/>
        <v/>
      </c>
      <c r="BH242" s="7"/>
      <c r="BI242" s="634" t="str">
        <f t="shared" si="328"/>
        <v>-</v>
      </c>
      <c r="BJ242" s="70" t="str">
        <f t="shared" si="329"/>
        <v>-</v>
      </c>
      <c r="BK242" s="70" t="str">
        <f t="shared" si="330"/>
        <v>-</v>
      </c>
      <c r="BL242" s="70" t="str">
        <f t="shared" si="331"/>
        <v>-</v>
      </c>
      <c r="BM242" s="70" t="str">
        <f t="shared" si="332"/>
        <v>X</v>
      </c>
      <c r="BN242" s="70" t="str">
        <f t="shared" si="333"/>
        <v>X</v>
      </c>
      <c r="BO242" s="635" t="str">
        <f t="shared" si="334"/>
        <v>X</v>
      </c>
      <c r="BP242" s="7"/>
      <c r="BQ242" s="70" t="str">
        <f t="shared" si="335"/>
        <v>EXTENDED</v>
      </c>
      <c r="BR242" s="70" t="str">
        <f t="shared" si="336"/>
        <v>EXTENDED-CTC-FR</v>
      </c>
      <c r="BS242" s="15"/>
      <c r="BT242" s="57" t="s">
        <v>18642</v>
      </c>
    </row>
    <row r="243" spans="1:72" s="11" customFormat="1" ht="105" x14ac:dyDescent="0.2">
      <c r="A243" s="45" t="str">
        <f t="shared" si="319"/>
        <v>YES</v>
      </c>
      <c r="B243" s="45"/>
      <c r="C243" s="744" t="s">
        <v>20954</v>
      </c>
      <c r="D243" s="161" t="s">
        <v>846</v>
      </c>
      <c r="E243" s="61" t="s">
        <v>5292</v>
      </c>
      <c r="F243" s="741" t="s">
        <v>4931</v>
      </c>
      <c r="G243" s="62">
        <f t="shared" si="341"/>
        <v>5</v>
      </c>
      <c r="H243" s="62" t="s">
        <v>42</v>
      </c>
      <c r="I243" s="64" t="s">
        <v>17206</v>
      </c>
      <c r="J243" s="64"/>
      <c r="K243" s="65"/>
      <c r="L243" s="65"/>
      <c r="M243" s="65"/>
      <c r="N243" s="64" t="s">
        <v>17106</v>
      </c>
      <c r="O243" s="66" t="s">
        <v>42</v>
      </c>
      <c r="P243" s="66" t="str">
        <f t="shared" si="382"/>
        <v>0..1</v>
      </c>
      <c r="Q243" s="6" t="s">
        <v>1158</v>
      </c>
      <c r="R243" s="67" t="s">
        <v>1159</v>
      </c>
      <c r="S243" s="66" t="s">
        <v>17054</v>
      </c>
      <c r="T243" s="68" t="str">
        <f t="shared" si="315"/>
        <v>E</v>
      </c>
      <c r="U243" s="62" t="s">
        <v>42</v>
      </c>
      <c r="V243" s="66"/>
      <c r="W243" s="249"/>
      <c r="X243" s="38"/>
      <c r="Y243" s="634" t="str">
        <f t="shared" si="317"/>
        <v>-</v>
      </c>
      <c r="Z243" s="70" t="str">
        <f t="shared" ref="Z243:AE243" si="391">IF(Y243="X","X",IF($AH243=Z$4,"X","-"))</f>
        <v>-</v>
      </c>
      <c r="AA243" s="70" t="str">
        <f t="shared" si="391"/>
        <v>-</v>
      </c>
      <c r="AB243" s="70" t="str">
        <f t="shared" si="391"/>
        <v>-</v>
      </c>
      <c r="AC243" s="70" t="str">
        <f t="shared" si="391"/>
        <v>X</v>
      </c>
      <c r="AD243" s="70" t="str">
        <f t="shared" si="391"/>
        <v>X</v>
      </c>
      <c r="AE243" s="635" t="str">
        <f t="shared" si="391"/>
        <v>X</v>
      </c>
      <c r="AF243" s="38"/>
      <c r="AG243" s="70" t="s">
        <v>47</v>
      </c>
      <c r="AH243" s="70" t="s">
        <v>5901</v>
      </c>
      <c r="AI243" s="38"/>
      <c r="AJ243" s="13" t="str">
        <f t="shared" si="311"/>
        <v>/rsm:CrossIndustryInvoice/rsm:SupplyChainTradeTransaction/ram:IncludedSupplyChainTradeLineItem/ram:SpecifiedLineTradeDelivery/ram:ReceivingAdviceReferencedDocument</v>
      </c>
      <c r="AK243" s="13" t="str">
        <f t="shared" si="312"/>
        <v>/ram:LineID</v>
      </c>
      <c r="AL243" s="14">
        <f>COUNTIFS(R$4:R243,AJ243)</f>
        <v>1</v>
      </c>
      <c r="AM243" s="59"/>
      <c r="AN243" s="161" t="str">
        <f t="shared" si="321"/>
        <v>SCT_LINE_TD</v>
      </c>
      <c r="AO243" s="61" t="str">
        <f t="shared" si="313"/>
        <v>BT-X-90</v>
      </c>
      <c r="AP243" s="282" t="str">
        <f t="shared" si="322"/>
        <v>EXT-FR-FE-143</v>
      </c>
      <c r="AQ243" s="62">
        <f t="shared" si="348"/>
        <v>5</v>
      </c>
      <c r="AR243" s="62" t="str">
        <f t="shared" si="314"/>
        <v>0..1</v>
      </c>
      <c r="AS243" s="64" t="s">
        <v>1160</v>
      </c>
      <c r="AT243" s="64"/>
      <c r="AU243" s="65"/>
      <c r="AV243" s="65"/>
      <c r="AW243" s="65"/>
      <c r="AX243" s="150" t="s">
        <v>555</v>
      </c>
      <c r="AY243" s="66" t="str">
        <f t="shared" si="373"/>
        <v>0..1</v>
      </c>
      <c r="AZ243" s="66" t="str">
        <f t="shared" si="374"/>
        <v>0..1</v>
      </c>
      <c r="BA243" s="6" t="str">
        <f t="shared" si="375"/>
        <v>/rsm:CrossIndustryInvoice
/rsm:SupplyChainTradeTransaction
/ram:IncludedSupplyChainTradeLineItem
/ram:SpecifiedLineTradeDelivery
/ram:ReceivingAdviceReferencedDocument
/ram:LineID</v>
      </c>
      <c r="BB243" s="67" t="str">
        <f t="shared" si="376"/>
        <v>/rsm:CrossIndustryInvoice/rsm:SupplyChainTradeTransaction/ram:IncludedSupplyChainTradeLineItem/ram:SpecifiedLineTradeDelivery/ram:ReceivingAdviceReferencedDocument/ram:LineID</v>
      </c>
      <c r="BC243" s="66" t="str">
        <f t="shared" si="323"/>
        <v>R</v>
      </c>
      <c r="BD243" s="68" t="str">
        <f t="shared" si="324"/>
        <v>E</v>
      </c>
      <c r="BE243" s="62" t="str">
        <f t="shared" si="325"/>
        <v>0..1</v>
      </c>
      <c r="BF243" s="66" t="str">
        <f t="shared" si="326"/>
        <v/>
      </c>
      <c r="BG243" s="249" t="str">
        <f t="shared" si="327"/>
        <v/>
      </c>
      <c r="BH243" s="7"/>
      <c r="BI243" s="634" t="str">
        <f t="shared" si="328"/>
        <v>-</v>
      </c>
      <c r="BJ243" s="70" t="str">
        <f t="shared" si="329"/>
        <v>-</v>
      </c>
      <c r="BK243" s="70" t="str">
        <f t="shared" si="330"/>
        <v>-</v>
      </c>
      <c r="BL243" s="70" t="str">
        <f t="shared" si="331"/>
        <v>-</v>
      </c>
      <c r="BM243" s="70" t="str">
        <f t="shared" si="332"/>
        <v>X</v>
      </c>
      <c r="BN243" s="70" t="str">
        <f t="shared" si="333"/>
        <v>X</v>
      </c>
      <c r="BO243" s="635" t="str">
        <f t="shared" si="334"/>
        <v>X</v>
      </c>
      <c r="BP243" s="7"/>
      <c r="BQ243" s="70" t="str">
        <f t="shared" si="335"/>
        <v>EXTENDED</v>
      </c>
      <c r="BR243" s="70" t="str">
        <f t="shared" si="336"/>
        <v>EXTENDED-CTC-FR</v>
      </c>
      <c r="BS243" s="15"/>
      <c r="BT243" s="57" t="s">
        <v>18642</v>
      </c>
    </row>
    <row r="244" spans="1:72" s="11" customFormat="1" ht="105" x14ac:dyDescent="0.2">
      <c r="A244" s="45" t="str">
        <f t="shared" si="319"/>
        <v>NO</v>
      </c>
      <c r="B244" s="45"/>
      <c r="C244" s="45"/>
      <c r="D244" s="161" t="s">
        <v>846</v>
      </c>
      <c r="E244" s="61" t="s">
        <v>5293</v>
      </c>
      <c r="F244" s="282"/>
      <c r="G244" s="62">
        <f t="shared" si="341"/>
        <v>5</v>
      </c>
      <c r="H244" s="62" t="s">
        <v>42</v>
      </c>
      <c r="I244" s="151" t="s">
        <v>17175</v>
      </c>
      <c r="J244" s="64"/>
      <c r="K244" s="65"/>
      <c r="L244" s="65"/>
      <c r="M244" s="65"/>
      <c r="N244" s="64" t="s">
        <v>148</v>
      </c>
      <c r="O244" s="66" t="s">
        <v>42</v>
      </c>
      <c r="P244" s="66" t="str">
        <f t="shared" si="382"/>
        <v>0..1</v>
      </c>
      <c r="Q244" s="6" t="s">
        <v>1161</v>
      </c>
      <c r="R244" s="67" t="s">
        <v>1162</v>
      </c>
      <c r="S244" s="88" t="s">
        <v>151</v>
      </c>
      <c r="T244" s="68" t="str">
        <f t="shared" si="315"/>
        <v/>
      </c>
      <c r="U244" s="62" t="s">
        <v>42</v>
      </c>
      <c r="V244" s="66"/>
      <c r="W244" s="249"/>
      <c r="X244" s="38"/>
      <c r="Y244" s="634" t="str">
        <f t="shared" si="317"/>
        <v>-</v>
      </c>
      <c r="Z244" s="70" t="str">
        <f t="shared" ref="Z244:AE244" si="392">IF(Y244="X","X",IF($AH244=Z$4,"X","-"))</f>
        <v>-</v>
      </c>
      <c r="AA244" s="70" t="str">
        <f t="shared" si="392"/>
        <v>-</v>
      </c>
      <c r="AB244" s="70" t="str">
        <f t="shared" si="392"/>
        <v>-</v>
      </c>
      <c r="AC244" s="70" t="str">
        <f t="shared" si="392"/>
        <v>-</v>
      </c>
      <c r="AD244" s="70" t="str">
        <f t="shared" si="392"/>
        <v>-</v>
      </c>
      <c r="AE244" s="635" t="str">
        <f t="shared" si="392"/>
        <v>X</v>
      </c>
      <c r="AF244" s="38"/>
      <c r="AG244" s="70" t="s">
        <v>47</v>
      </c>
      <c r="AH244" s="70" t="s">
        <v>47</v>
      </c>
      <c r="AI244" s="38"/>
      <c r="AJ244" s="13" t="str">
        <f t="shared" si="311"/>
        <v>/rsm:CrossIndustryInvoice/rsm:SupplyChainTradeTransaction/ram:IncludedSupplyChainTradeLineItem/ram:SpecifiedLineTradeDelivery/ram:ReceivingAdviceReferencedDocument</v>
      </c>
      <c r="AK244" s="13" t="str">
        <f t="shared" si="312"/>
        <v>/ram:FormattedIssueDateTime</v>
      </c>
      <c r="AL244" s="14">
        <f>COUNTIFS(R$4:R244,AJ244)</f>
        <v>1</v>
      </c>
      <c r="AM244" s="59"/>
      <c r="AN244" s="161" t="str">
        <f t="shared" si="321"/>
        <v>SCT_LINE_TD</v>
      </c>
      <c r="AO244" s="61" t="str">
        <f t="shared" si="313"/>
        <v>BT-X-91-00</v>
      </c>
      <c r="AP244" s="282" t="str">
        <f t="shared" si="322"/>
        <v/>
      </c>
      <c r="AQ244" s="62">
        <f t="shared" si="348"/>
        <v>5</v>
      </c>
      <c r="AR244" s="62" t="str">
        <f t="shared" si="314"/>
        <v>0..1</v>
      </c>
      <c r="AS244" s="151" t="s">
        <v>1163</v>
      </c>
      <c r="AT244" s="64"/>
      <c r="AU244" s="65"/>
      <c r="AV244" s="65"/>
      <c r="AW244" s="65"/>
      <c r="AX244" s="64" t="s">
        <v>148</v>
      </c>
      <c r="AY244" s="66" t="str">
        <f t="shared" si="373"/>
        <v>0..1</v>
      </c>
      <c r="AZ244" s="66" t="str">
        <f t="shared" si="374"/>
        <v>0..1</v>
      </c>
      <c r="BA244" s="6" t="str">
        <f t="shared" si="375"/>
        <v>/rsm:CrossIndustryInvoice
/rsm:SupplyChainTradeTransaction
/ram:IncludedSupplyChainTradeLineItem
/ram:SpecifiedLineTradeDelivery
/ram:ReceivingAdviceReferencedDocument
/ram:FormattedIssueDateTime</v>
      </c>
      <c r="BB244" s="67" t="str">
        <f t="shared" si="376"/>
        <v>/rsm:CrossIndustryInvoice/rsm:SupplyChainTradeTransaction/ram:IncludedSupplyChainTradeLineItem/ram:SpecifiedLineTradeDelivery/ram:ReceivingAdviceReferencedDocument/ram:FormattedIssueDateTime</v>
      </c>
      <c r="BC244" s="66" t="str">
        <f t="shared" si="323"/>
        <v>D</v>
      </c>
      <c r="BD244" s="68" t="str">
        <f t="shared" si="324"/>
        <v/>
      </c>
      <c r="BE244" s="62" t="str">
        <f t="shared" si="325"/>
        <v>0..1</v>
      </c>
      <c r="BF244" s="66" t="str">
        <f t="shared" si="326"/>
        <v/>
      </c>
      <c r="BG244" s="249" t="str">
        <f t="shared" si="327"/>
        <v/>
      </c>
      <c r="BH244" s="7"/>
      <c r="BI244" s="634" t="str">
        <f t="shared" si="328"/>
        <v>-</v>
      </c>
      <c r="BJ244" s="70" t="str">
        <f t="shared" si="329"/>
        <v>-</v>
      </c>
      <c r="BK244" s="70" t="str">
        <f t="shared" si="330"/>
        <v>-</v>
      </c>
      <c r="BL244" s="70" t="str">
        <f t="shared" si="331"/>
        <v>-</v>
      </c>
      <c r="BM244" s="70" t="str">
        <f t="shared" si="332"/>
        <v>-</v>
      </c>
      <c r="BN244" s="70" t="str">
        <f t="shared" si="333"/>
        <v>-</v>
      </c>
      <c r="BO244" s="635" t="str">
        <f t="shared" si="334"/>
        <v>X</v>
      </c>
      <c r="BP244" s="7"/>
      <c r="BQ244" s="70" t="str">
        <f t="shared" si="335"/>
        <v>EXTENDED</v>
      </c>
      <c r="BR244" s="70" t="str">
        <f t="shared" si="336"/>
        <v>EXTENDED</v>
      </c>
      <c r="BS244" s="15"/>
      <c r="BT244" s="57" t="s">
        <v>18642</v>
      </c>
    </row>
    <row r="245" spans="1:72" s="11" customFormat="1" ht="120" x14ac:dyDescent="0.2">
      <c r="A245" s="45" t="str">
        <f t="shared" si="319"/>
        <v>YES</v>
      </c>
      <c r="B245" s="45"/>
      <c r="C245" s="45"/>
      <c r="D245" s="161" t="s">
        <v>846</v>
      </c>
      <c r="E245" s="61" t="s">
        <v>5294</v>
      </c>
      <c r="F245" s="282"/>
      <c r="G245" s="62">
        <f t="shared" si="341"/>
        <v>6</v>
      </c>
      <c r="H245" s="62" t="s">
        <v>32</v>
      </c>
      <c r="I245" s="64" t="s">
        <v>17105</v>
      </c>
      <c r="J245" s="64"/>
      <c r="K245" s="65"/>
      <c r="L245" s="65"/>
      <c r="M245" s="65"/>
      <c r="N245" s="64" t="s">
        <v>148</v>
      </c>
      <c r="O245" s="66" t="s">
        <v>32</v>
      </c>
      <c r="P245" s="66" t="str">
        <f t="shared" si="382"/>
        <v>1..1</v>
      </c>
      <c r="Q245" s="6" t="s">
        <v>1164</v>
      </c>
      <c r="R245" s="67" t="s">
        <v>1165</v>
      </c>
      <c r="S245" s="66" t="s">
        <v>151</v>
      </c>
      <c r="T245" s="68" t="str">
        <f t="shared" si="315"/>
        <v>E</v>
      </c>
      <c r="U245" s="62" t="s">
        <v>32</v>
      </c>
      <c r="V245" s="66"/>
      <c r="W245" s="249"/>
      <c r="X245" s="38"/>
      <c r="Y245" s="634" t="str">
        <f t="shared" si="317"/>
        <v>-</v>
      </c>
      <c r="Z245" s="70" t="str">
        <f t="shared" ref="Z245:AE245" si="393">IF(Y245="X","X",IF($AH245=Z$4,"X","-"))</f>
        <v>-</v>
      </c>
      <c r="AA245" s="70" t="str">
        <f t="shared" si="393"/>
        <v>-</v>
      </c>
      <c r="AB245" s="70" t="str">
        <f t="shared" si="393"/>
        <v>-</v>
      </c>
      <c r="AC245" s="70" t="str">
        <f t="shared" si="393"/>
        <v>-</v>
      </c>
      <c r="AD245" s="70" t="str">
        <f t="shared" si="393"/>
        <v>-</v>
      </c>
      <c r="AE245" s="635" t="str">
        <f t="shared" si="393"/>
        <v>X</v>
      </c>
      <c r="AF245" s="38"/>
      <c r="AG245" s="70" t="s">
        <v>47</v>
      </c>
      <c r="AH245" s="70" t="s">
        <v>47</v>
      </c>
      <c r="AI245" s="38"/>
      <c r="AJ245" s="13" t="str">
        <f t="shared" si="311"/>
        <v>/rsm:CrossIndustryInvoice/rsm:SupplyChainTradeTransaction/ram:IncludedSupplyChainTradeLineItem/ram:SpecifiedLineTradeDelivery/ram:ReceivingAdviceReferencedDocument/ram:FormattedIssueDateTime</v>
      </c>
      <c r="AK245" s="13" t="str">
        <f t="shared" si="312"/>
        <v>/qdt:DateTimeString</v>
      </c>
      <c r="AL245" s="14">
        <f>COUNTIFS(R$4:R245,AJ245)</f>
        <v>1</v>
      </c>
      <c r="AM245" s="59"/>
      <c r="AN245" s="161" t="str">
        <f t="shared" si="321"/>
        <v>SCT_LINE_TD</v>
      </c>
      <c r="AO245" s="61" t="str">
        <f t="shared" si="313"/>
        <v>BT-X-91</v>
      </c>
      <c r="AP245" s="282" t="str">
        <f t="shared" si="322"/>
        <v/>
      </c>
      <c r="AQ245" s="62">
        <f t="shared" si="348"/>
        <v>6</v>
      </c>
      <c r="AR245" s="62" t="str">
        <f t="shared" si="314"/>
        <v>1..1</v>
      </c>
      <c r="AS245" s="64" t="s">
        <v>1166</v>
      </c>
      <c r="AT245" s="64"/>
      <c r="AU245" s="65"/>
      <c r="AV245" s="65"/>
      <c r="AW245" s="65"/>
      <c r="AX245" s="64" t="s">
        <v>148</v>
      </c>
      <c r="AY245" s="66" t="str">
        <f t="shared" si="373"/>
        <v>1..1</v>
      </c>
      <c r="AZ245" s="66" t="str">
        <f t="shared" si="374"/>
        <v>1..1</v>
      </c>
      <c r="BA245" s="6" t="str">
        <f t="shared" si="375"/>
        <v>/rsm:CrossIndustryInvoice
/rsm:SupplyChainTradeTransaction
/ram:IncludedSupplyChainTradeLineItem
/ram:SpecifiedLineTradeDelivery
/ram:ReceivingAdviceReferencedDocument
/ram:FormattedIssueDateTime
/qdt:DateTimeString</v>
      </c>
      <c r="BB245" s="67" t="str">
        <f t="shared" si="376"/>
        <v>/rsm:CrossIndustryInvoice/rsm:SupplyChainTradeTransaction/ram:IncludedSupplyChainTradeLineItem/ram:SpecifiedLineTradeDelivery/ram:ReceivingAdviceReferencedDocument/ram:FormattedIssueDateTime/qdt:DateTimeString</v>
      </c>
      <c r="BC245" s="66" t="str">
        <f t="shared" si="323"/>
        <v>D</v>
      </c>
      <c r="BD245" s="68" t="str">
        <f t="shared" si="324"/>
        <v>E</v>
      </c>
      <c r="BE245" s="62" t="str">
        <f t="shared" si="325"/>
        <v>1..1</v>
      </c>
      <c r="BF245" s="66" t="str">
        <f t="shared" si="326"/>
        <v/>
      </c>
      <c r="BG245" s="249" t="str">
        <f t="shared" si="327"/>
        <v/>
      </c>
      <c r="BH245" s="7"/>
      <c r="BI245" s="634" t="str">
        <f t="shared" si="328"/>
        <v>-</v>
      </c>
      <c r="BJ245" s="70" t="str">
        <f t="shared" si="329"/>
        <v>-</v>
      </c>
      <c r="BK245" s="70" t="str">
        <f t="shared" si="330"/>
        <v>-</v>
      </c>
      <c r="BL245" s="70" t="str">
        <f t="shared" si="331"/>
        <v>-</v>
      </c>
      <c r="BM245" s="70" t="str">
        <f t="shared" si="332"/>
        <v>-</v>
      </c>
      <c r="BN245" s="70" t="str">
        <f t="shared" si="333"/>
        <v>-</v>
      </c>
      <c r="BO245" s="635" t="str">
        <f t="shared" si="334"/>
        <v>X</v>
      </c>
      <c r="BP245" s="7"/>
      <c r="BQ245" s="70" t="str">
        <f t="shared" si="335"/>
        <v>EXTENDED</v>
      </c>
      <c r="BR245" s="70" t="str">
        <f t="shared" si="336"/>
        <v>EXTENDED</v>
      </c>
      <c r="BS245" s="15"/>
      <c r="BT245" s="57" t="s">
        <v>18642</v>
      </c>
    </row>
    <row r="246" spans="1:72" s="11" customFormat="1" ht="135" x14ac:dyDescent="0.2">
      <c r="A246" s="45" t="str">
        <f t="shared" si="319"/>
        <v>YES</v>
      </c>
      <c r="B246" s="45"/>
      <c r="C246" s="45"/>
      <c r="D246" s="161" t="s">
        <v>846</v>
      </c>
      <c r="E246" s="61" t="s">
        <v>5295</v>
      </c>
      <c r="F246" s="282"/>
      <c r="G246" s="62">
        <f t="shared" si="341"/>
        <v>7</v>
      </c>
      <c r="H246" s="62" t="s">
        <v>32</v>
      </c>
      <c r="I246" s="64" t="s">
        <v>229</v>
      </c>
      <c r="J246" s="64"/>
      <c r="K246" s="65" t="s">
        <v>160</v>
      </c>
      <c r="L246" s="65"/>
      <c r="M246" s="65" t="s">
        <v>160</v>
      </c>
      <c r="N246" s="64" t="s">
        <v>128</v>
      </c>
      <c r="O246" s="66" t="s">
        <v>32</v>
      </c>
      <c r="P246" s="66" t="str">
        <f t="shared" si="382"/>
        <v>1..1</v>
      </c>
      <c r="Q246" s="6" t="s">
        <v>1167</v>
      </c>
      <c r="R246" s="67" t="s">
        <v>1168</v>
      </c>
      <c r="S246" s="66" t="s">
        <v>131</v>
      </c>
      <c r="T246" s="68" t="str">
        <f t="shared" si="315"/>
        <v>A</v>
      </c>
      <c r="U246" s="62" t="s">
        <v>42</v>
      </c>
      <c r="V246" s="66"/>
      <c r="W246" s="249"/>
      <c r="X246" s="38"/>
      <c r="Y246" s="634" t="str">
        <f t="shared" si="317"/>
        <v>-</v>
      </c>
      <c r="Z246" s="70" t="str">
        <f t="shared" ref="Z246:AE246" si="394">IF(Y246="X","X",IF($AH246=Z$4,"X","-"))</f>
        <v>-</v>
      </c>
      <c r="AA246" s="70" t="str">
        <f t="shared" si="394"/>
        <v>-</v>
      </c>
      <c r="AB246" s="70" t="str">
        <f t="shared" si="394"/>
        <v>-</v>
      </c>
      <c r="AC246" s="70" t="str">
        <f t="shared" si="394"/>
        <v>-</v>
      </c>
      <c r="AD246" s="70" t="str">
        <f t="shared" si="394"/>
        <v>-</v>
      </c>
      <c r="AE246" s="635" t="str">
        <f t="shared" si="394"/>
        <v>X</v>
      </c>
      <c r="AF246" s="38"/>
      <c r="AG246" s="70" t="s">
        <v>47</v>
      </c>
      <c r="AH246" s="70" t="s">
        <v>47</v>
      </c>
      <c r="AI246" s="38"/>
      <c r="AJ246" s="13" t="str">
        <f t="shared" si="311"/>
        <v>/rsm:CrossIndustryInvoice/rsm:SupplyChainTradeTransaction/ram:IncludedSupplyChainTradeLineItem/ram:SpecifiedLineTradeDelivery/ram:ReceivingAdviceReferencedDocument/ram:FormattedIssueDateTime/qdt:DateTimeString</v>
      </c>
      <c r="AK246" s="13" t="str">
        <f t="shared" si="312"/>
        <v>/@format</v>
      </c>
      <c r="AL246" s="14">
        <f>COUNTIFS(R$4:R246,AJ246)</f>
        <v>1</v>
      </c>
      <c r="AM246" s="59"/>
      <c r="AN246" s="161" t="str">
        <f t="shared" si="321"/>
        <v>SCT_LINE_TD</v>
      </c>
      <c r="AO246" s="61" t="str">
        <f t="shared" si="313"/>
        <v>BT-X-91-0</v>
      </c>
      <c r="AP246" s="282" t="str">
        <f t="shared" si="322"/>
        <v/>
      </c>
      <c r="AQ246" s="62">
        <f t="shared" si="348"/>
        <v>7</v>
      </c>
      <c r="AR246" s="62" t="str">
        <f t="shared" si="314"/>
        <v>1..1</v>
      </c>
      <c r="AS246" s="64" t="s">
        <v>229</v>
      </c>
      <c r="AT246" s="64"/>
      <c r="AU246" s="65" t="s">
        <v>18166</v>
      </c>
      <c r="AV246" s="65"/>
      <c r="AW246" s="65"/>
      <c r="AX246" s="64" t="s">
        <v>128</v>
      </c>
      <c r="AY246" s="66" t="str">
        <f t="shared" si="373"/>
        <v>1..1</v>
      </c>
      <c r="AZ246" s="66" t="str">
        <f t="shared" si="374"/>
        <v>1..1</v>
      </c>
      <c r="BA246" s="6" t="str">
        <f t="shared" si="375"/>
        <v>/rsm:CrossIndustryInvoice
/rsm:SupplyChainTradeTransaction
/ram:IncludedSupplyChainTradeLineItem
/ram:SpecifiedLineTradeDelivery
/ram:ReceivingAdviceReferencedDocument
/ram:FormattedIssueDateTime
/qdt:DateTimeString
/@format</v>
      </c>
      <c r="BB246" s="67" t="str">
        <f t="shared" si="376"/>
        <v>/rsm:CrossIndustryInvoice/rsm:SupplyChainTradeTransaction/ram:IncludedSupplyChainTradeLineItem/ram:SpecifiedLineTradeDelivery/ram:ReceivingAdviceReferencedDocument/ram:FormattedIssueDateTime/qdt:DateTimeString/@format</v>
      </c>
      <c r="BC246" s="66" t="str">
        <f t="shared" si="323"/>
        <v>C</v>
      </c>
      <c r="BD246" s="68" t="str">
        <f t="shared" si="324"/>
        <v>A</v>
      </c>
      <c r="BE246" s="62" t="str">
        <f t="shared" si="325"/>
        <v>0..1</v>
      </c>
      <c r="BF246" s="66" t="str">
        <f t="shared" si="326"/>
        <v/>
      </c>
      <c r="BG246" s="249" t="str">
        <f t="shared" si="327"/>
        <v/>
      </c>
      <c r="BH246" s="7"/>
      <c r="BI246" s="634" t="str">
        <f t="shared" si="328"/>
        <v>-</v>
      </c>
      <c r="BJ246" s="70" t="str">
        <f t="shared" si="329"/>
        <v>-</v>
      </c>
      <c r="BK246" s="70" t="str">
        <f t="shared" si="330"/>
        <v>-</v>
      </c>
      <c r="BL246" s="70" t="str">
        <f t="shared" si="331"/>
        <v>-</v>
      </c>
      <c r="BM246" s="70" t="str">
        <f t="shared" si="332"/>
        <v>-</v>
      </c>
      <c r="BN246" s="70" t="str">
        <f t="shared" si="333"/>
        <v>-</v>
      </c>
      <c r="BO246" s="635" t="str">
        <f t="shared" si="334"/>
        <v>X</v>
      </c>
      <c r="BP246" s="7"/>
      <c r="BQ246" s="70" t="str">
        <f t="shared" si="335"/>
        <v>EXTENDED</v>
      </c>
      <c r="BR246" s="70" t="str">
        <f t="shared" si="336"/>
        <v>EXTENDED</v>
      </c>
      <c r="BS246" s="15"/>
      <c r="BT246" s="57" t="s">
        <v>18642</v>
      </c>
    </row>
    <row r="247" spans="1:72" s="11" customFormat="1" ht="96" x14ac:dyDescent="0.2">
      <c r="A247" s="45" t="str">
        <f t="shared" si="319"/>
        <v>NO</v>
      </c>
      <c r="B247" s="45"/>
      <c r="C247" s="45"/>
      <c r="D247" s="161" t="s">
        <v>846</v>
      </c>
      <c r="E247" s="140" t="s">
        <v>17416</v>
      </c>
      <c r="F247" s="296"/>
      <c r="G247" s="141">
        <f t="shared" si="341"/>
        <v>4</v>
      </c>
      <c r="H247" s="141" t="s">
        <v>42</v>
      </c>
      <c r="I247" s="125" t="s">
        <v>1169</v>
      </c>
      <c r="J247" s="125" t="s">
        <v>17205</v>
      </c>
      <c r="K247" s="125"/>
      <c r="L247" s="126"/>
      <c r="M247" s="126"/>
      <c r="N247" s="125"/>
      <c r="O247" s="124" t="s">
        <v>42</v>
      </c>
      <c r="P247" s="124" t="str">
        <f t="shared" si="382"/>
        <v>0..1</v>
      </c>
      <c r="Q247" s="142" t="s">
        <v>1170</v>
      </c>
      <c r="R247" s="143" t="s">
        <v>1171</v>
      </c>
      <c r="S247" s="124"/>
      <c r="T247" s="129" t="str">
        <f t="shared" si="315"/>
        <v>EG</v>
      </c>
      <c r="U247" s="141" t="s">
        <v>42</v>
      </c>
      <c r="V247" s="124"/>
      <c r="W247" s="675"/>
      <c r="X247" s="38"/>
      <c r="Y247" s="648" t="str">
        <f t="shared" si="317"/>
        <v>-</v>
      </c>
      <c r="Z247" s="144" t="str">
        <f t="shared" ref="Z247:AE247" si="395">IF(Y247="X","X",IF($AH247=Z$4,"X","-"))</f>
        <v>-</v>
      </c>
      <c r="AA247" s="144" t="str">
        <f t="shared" si="395"/>
        <v>-</v>
      </c>
      <c r="AB247" s="144" t="str">
        <f t="shared" si="395"/>
        <v>-</v>
      </c>
      <c r="AC247" s="144" t="str">
        <f t="shared" si="395"/>
        <v>-</v>
      </c>
      <c r="AD247" s="144" t="str">
        <f t="shared" si="395"/>
        <v>-</v>
      </c>
      <c r="AE247" s="649" t="str">
        <f t="shared" si="395"/>
        <v>X</v>
      </c>
      <c r="AF247" s="38"/>
      <c r="AG247" s="144" t="s">
        <v>47</v>
      </c>
      <c r="AH247" s="144" t="s">
        <v>47</v>
      </c>
      <c r="AI247" s="38"/>
      <c r="AJ247" s="13" t="str">
        <f t="shared" si="311"/>
        <v>/rsm:CrossIndustryInvoice/rsm:SupplyChainTradeTransaction/ram:IncludedSupplyChainTradeLineItem/ram:SpecifiedLineTradeDelivery</v>
      </c>
      <c r="AK247" s="13" t="str">
        <f t="shared" si="312"/>
        <v>/ram:DeliveryNoteReferencedDocument</v>
      </c>
      <c r="AL247" s="14">
        <f>COUNTIFS(R$4:R247,AJ247)</f>
        <v>1</v>
      </c>
      <c r="AM247" s="59"/>
      <c r="AN247" s="161" t="str">
        <f t="shared" si="321"/>
        <v>SCT_LINE_TD</v>
      </c>
      <c r="AO247" s="140" t="str">
        <f t="shared" si="313"/>
        <v>BG-X-83</v>
      </c>
      <c r="AP247" s="296" t="str">
        <f t="shared" si="322"/>
        <v/>
      </c>
      <c r="AQ247" s="141">
        <f t="shared" si="348"/>
        <v>4</v>
      </c>
      <c r="AR247" s="141" t="str">
        <f t="shared" si="314"/>
        <v>0..1</v>
      </c>
      <c r="AS247" s="125" t="s">
        <v>1172</v>
      </c>
      <c r="AT247" s="125"/>
      <c r="AU247" s="125"/>
      <c r="AV247" s="126"/>
      <c r="AW247" s="126"/>
      <c r="AX247" s="125"/>
      <c r="AY247" s="124" t="str">
        <f t="shared" si="373"/>
        <v>0..1</v>
      </c>
      <c r="AZ247" s="124" t="str">
        <f t="shared" si="374"/>
        <v>0..1</v>
      </c>
      <c r="BA247" s="142" t="str">
        <f t="shared" si="375"/>
        <v>/rsm:CrossIndustryInvoice
/rsm:SupplyChainTradeTransaction
/ram:IncludedSupplyChainTradeLineItem
/ram:SpecifiedLineTradeDelivery
/ram:DeliveryNoteReferencedDocument</v>
      </c>
      <c r="BB247" s="143" t="str">
        <f t="shared" si="376"/>
        <v>/rsm:CrossIndustryInvoice/rsm:SupplyChainTradeTransaction/ram:IncludedSupplyChainTradeLineItem/ram:SpecifiedLineTradeDelivery/ram:DeliveryNoteReferencedDocument</v>
      </c>
      <c r="BC247" s="124" t="str">
        <f t="shared" si="323"/>
        <v/>
      </c>
      <c r="BD247" s="129" t="str">
        <f t="shared" si="324"/>
        <v>EG</v>
      </c>
      <c r="BE247" s="141" t="str">
        <f t="shared" si="325"/>
        <v>0..1</v>
      </c>
      <c r="BF247" s="124" t="str">
        <f t="shared" si="326"/>
        <v/>
      </c>
      <c r="BG247" s="675" t="str">
        <f t="shared" si="327"/>
        <v/>
      </c>
      <c r="BH247" s="7"/>
      <c r="BI247" s="648" t="str">
        <f t="shared" si="328"/>
        <v>-</v>
      </c>
      <c r="BJ247" s="144" t="str">
        <f t="shared" si="329"/>
        <v>-</v>
      </c>
      <c r="BK247" s="144" t="str">
        <f t="shared" si="330"/>
        <v>-</v>
      </c>
      <c r="BL247" s="144" t="str">
        <f t="shared" si="331"/>
        <v>-</v>
      </c>
      <c r="BM247" s="144" t="str">
        <f t="shared" si="332"/>
        <v>-</v>
      </c>
      <c r="BN247" s="144" t="str">
        <f t="shared" si="333"/>
        <v>-</v>
      </c>
      <c r="BO247" s="649" t="str">
        <f t="shared" si="334"/>
        <v>X</v>
      </c>
      <c r="BP247" s="7"/>
      <c r="BQ247" s="144" t="str">
        <f t="shared" si="335"/>
        <v>EXTENDED</v>
      </c>
      <c r="BR247" s="144" t="str">
        <f t="shared" si="336"/>
        <v>EXTENDED</v>
      </c>
      <c r="BS247" s="15"/>
      <c r="BT247" s="57" t="s">
        <v>18642</v>
      </c>
    </row>
    <row r="248" spans="1:72" s="152" customFormat="1" ht="105" x14ac:dyDescent="0.2">
      <c r="A248" s="45" t="str">
        <f t="shared" si="319"/>
        <v>YES</v>
      </c>
      <c r="B248" s="45"/>
      <c r="C248" s="45"/>
      <c r="D248" s="161" t="s">
        <v>846</v>
      </c>
      <c r="E248" s="61" t="s">
        <v>5297</v>
      </c>
      <c r="F248" s="282"/>
      <c r="G248" s="62">
        <f t="shared" si="341"/>
        <v>5</v>
      </c>
      <c r="H248" s="62" t="s">
        <v>42</v>
      </c>
      <c r="I248" s="64" t="s">
        <v>17207</v>
      </c>
      <c r="J248" s="64"/>
      <c r="K248" s="65"/>
      <c r="L248" s="65"/>
      <c r="M248" s="65"/>
      <c r="N248" s="64" t="s">
        <v>17106</v>
      </c>
      <c r="O248" s="66" t="s">
        <v>42</v>
      </c>
      <c r="P248" s="66" t="str">
        <f t="shared" si="382"/>
        <v>0..1</v>
      </c>
      <c r="Q248" s="6" t="s">
        <v>1173</v>
      </c>
      <c r="R248" s="67" t="s">
        <v>1174</v>
      </c>
      <c r="S248" s="66" t="s">
        <v>17054</v>
      </c>
      <c r="T248" s="68" t="str">
        <f t="shared" si="315"/>
        <v>E</v>
      </c>
      <c r="U248" s="62" t="s">
        <v>42</v>
      </c>
      <c r="V248" s="66"/>
      <c r="W248" s="249"/>
      <c r="X248" s="38"/>
      <c r="Y248" s="634" t="str">
        <f t="shared" si="317"/>
        <v>-</v>
      </c>
      <c r="Z248" s="70" t="str">
        <f t="shared" ref="Z248:AE248" si="396">IF(Y248="X","X",IF($AH248=Z$4,"X","-"))</f>
        <v>-</v>
      </c>
      <c r="AA248" s="70" t="str">
        <f t="shared" si="396"/>
        <v>-</v>
      </c>
      <c r="AB248" s="70" t="str">
        <f t="shared" si="396"/>
        <v>-</v>
      </c>
      <c r="AC248" s="70" t="str">
        <f t="shared" si="396"/>
        <v>-</v>
      </c>
      <c r="AD248" s="70" t="str">
        <f t="shared" si="396"/>
        <v>-</v>
      </c>
      <c r="AE248" s="635" t="str">
        <f t="shared" si="396"/>
        <v>X</v>
      </c>
      <c r="AF248" s="38"/>
      <c r="AG248" s="70" t="s">
        <v>47</v>
      </c>
      <c r="AH248" s="70" t="s">
        <v>47</v>
      </c>
      <c r="AI248" s="38"/>
      <c r="AJ248" s="13" t="str">
        <f t="shared" si="311"/>
        <v>/rsm:CrossIndustryInvoice/rsm:SupplyChainTradeTransaction/ram:IncludedSupplyChainTradeLineItem/ram:SpecifiedLineTradeDelivery/ram:DeliveryNoteReferencedDocument</v>
      </c>
      <c r="AK248" s="13" t="str">
        <f t="shared" si="312"/>
        <v>/ram:IssuerAssignedID</v>
      </c>
      <c r="AL248" s="14">
        <f>COUNTIFS(R$4:R248,AJ248)</f>
        <v>1</v>
      </c>
      <c r="AM248" s="59"/>
      <c r="AN248" s="161" t="str">
        <f t="shared" si="321"/>
        <v>SCT_LINE_TD</v>
      </c>
      <c r="AO248" s="61" t="str">
        <f t="shared" si="313"/>
        <v>BT-X-92</v>
      </c>
      <c r="AP248" s="282" t="str">
        <f t="shared" si="322"/>
        <v/>
      </c>
      <c r="AQ248" s="62">
        <f t="shared" si="348"/>
        <v>5</v>
      </c>
      <c r="AR248" s="62" t="str">
        <f t="shared" si="314"/>
        <v>0..1</v>
      </c>
      <c r="AS248" s="64" t="s">
        <v>1175</v>
      </c>
      <c r="AT248" s="64"/>
      <c r="AU248" s="65"/>
      <c r="AV248" s="65"/>
      <c r="AW248" s="65"/>
      <c r="AX248" s="150" t="s">
        <v>555</v>
      </c>
      <c r="AY248" s="66" t="str">
        <f t="shared" si="373"/>
        <v>0..1</v>
      </c>
      <c r="AZ248" s="66" t="str">
        <f t="shared" si="374"/>
        <v>0..1</v>
      </c>
      <c r="BA248" s="6" t="str">
        <f t="shared" si="375"/>
        <v>/rsm:CrossIndustryInvoice
/rsm:SupplyChainTradeTransaction
/ram:IncludedSupplyChainTradeLineItem
/ram:SpecifiedLineTradeDelivery
/ram:DeliveryNoteReferencedDocument
/ram:IssuerAssignedID</v>
      </c>
      <c r="BB248" s="67" t="str">
        <f t="shared" si="376"/>
        <v>/rsm:CrossIndustryInvoice/rsm:SupplyChainTradeTransaction/ram:IncludedSupplyChainTradeLineItem/ram:SpecifiedLineTradeDelivery/ram:DeliveryNoteReferencedDocument/ram:IssuerAssignedID</v>
      </c>
      <c r="BC248" s="66" t="str">
        <f t="shared" si="323"/>
        <v>R</v>
      </c>
      <c r="BD248" s="68" t="str">
        <f t="shared" si="324"/>
        <v>E</v>
      </c>
      <c r="BE248" s="62" t="str">
        <f t="shared" si="325"/>
        <v>0..1</v>
      </c>
      <c r="BF248" s="66" t="str">
        <f t="shared" si="326"/>
        <v/>
      </c>
      <c r="BG248" s="249" t="str">
        <f t="shared" si="327"/>
        <v/>
      </c>
      <c r="BH248" s="7"/>
      <c r="BI248" s="634" t="str">
        <f t="shared" si="328"/>
        <v>-</v>
      </c>
      <c r="BJ248" s="70" t="str">
        <f t="shared" si="329"/>
        <v>-</v>
      </c>
      <c r="BK248" s="70" t="str">
        <f t="shared" si="330"/>
        <v>-</v>
      </c>
      <c r="BL248" s="70" t="str">
        <f t="shared" si="331"/>
        <v>-</v>
      </c>
      <c r="BM248" s="70" t="str">
        <f t="shared" si="332"/>
        <v>-</v>
      </c>
      <c r="BN248" s="70" t="str">
        <f t="shared" si="333"/>
        <v>-</v>
      </c>
      <c r="BO248" s="635" t="str">
        <f t="shared" si="334"/>
        <v>X</v>
      </c>
      <c r="BP248" s="7"/>
      <c r="BQ248" s="70" t="str">
        <f t="shared" si="335"/>
        <v>EXTENDED</v>
      </c>
      <c r="BR248" s="70" t="str">
        <f t="shared" si="336"/>
        <v>EXTENDED</v>
      </c>
      <c r="BS248" s="15"/>
      <c r="BT248" s="57" t="s">
        <v>18642</v>
      </c>
    </row>
    <row r="249" spans="1:72" s="11" customFormat="1" ht="105" x14ac:dyDescent="0.2">
      <c r="A249" s="45" t="str">
        <f t="shared" si="319"/>
        <v>YES</v>
      </c>
      <c r="B249" s="45"/>
      <c r="C249" s="45"/>
      <c r="D249" s="161" t="s">
        <v>846</v>
      </c>
      <c r="E249" s="61" t="s">
        <v>5298</v>
      </c>
      <c r="F249" s="282"/>
      <c r="G249" s="62">
        <f t="shared" si="341"/>
        <v>5</v>
      </c>
      <c r="H249" s="62" t="s">
        <v>42</v>
      </c>
      <c r="I249" s="64" t="s">
        <v>17208</v>
      </c>
      <c r="J249" s="64"/>
      <c r="K249" s="65"/>
      <c r="L249" s="65"/>
      <c r="M249" s="65"/>
      <c r="N249" s="64" t="s">
        <v>17106</v>
      </c>
      <c r="O249" s="66" t="s">
        <v>42</v>
      </c>
      <c r="P249" s="66" t="str">
        <f t="shared" si="382"/>
        <v>0..1</v>
      </c>
      <c r="Q249" s="6" t="s">
        <v>1176</v>
      </c>
      <c r="R249" s="67" t="s">
        <v>1177</v>
      </c>
      <c r="S249" s="66" t="s">
        <v>17054</v>
      </c>
      <c r="T249" s="68" t="str">
        <f t="shared" si="315"/>
        <v>E</v>
      </c>
      <c r="U249" s="62" t="s">
        <v>42</v>
      </c>
      <c r="V249" s="66"/>
      <c r="W249" s="249"/>
      <c r="X249" s="38"/>
      <c r="Y249" s="634" t="str">
        <f t="shared" si="317"/>
        <v>-</v>
      </c>
      <c r="Z249" s="70" t="str">
        <f t="shared" ref="Z249:AE249" si="397">IF(Y249="X","X",IF($AH249=Z$4,"X","-"))</f>
        <v>-</v>
      </c>
      <c r="AA249" s="70" t="str">
        <f t="shared" si="397"/>
        <v>-</v>
      </c>
      <c r="AB249" s="70" t="str">
        <f t="shared" si="397"/>
        <v>-</v>
      </c>
      <c r="AC249" s="70" t="str">
        <f t="shared" si="397"/>
        <v>-</v>
      </c>
      <c r="AD249" s="70" t="str">
        <f t="shared" si="397"/>
        <v>-</v>
      </c>
      <c r="AE249" s="635" t="str">
        <f t="shared" si="397"/>
        <v>X</v>
      </c>
      <c r="AF249" s="38"/>
      <c r="AG249" s="70" t="s">
        <v>47</v>
      </c>
      <c r="AH249" s="70" t="s">
        <v>47</v>
      </c>
      <c r="AI249" s="38"/>
      <c r="AJ249" s="13" t="str">
        <f t="shared" si="311"/>
        <v>/rsm:CrossIndustryInvoice/rsm:SupplyChainTradeTransaction/ram:IncludedSupplyChainTradeLineItem/ram:SpecifiedLineTradeDelivery/ram:DeliveryNoteReferencedDocument</v>
      </c>
      <c r="AK249" s="13" t="str">
        <f t="shared" si="312"/>
        <v>/ram:LineID</v>
      </c>
      <c r="AL249" s="14">
        <f>COUNTIFS(R$4:R249,AJ249)</f>
        <v>1</v>
      </c>
      <c r="AM249" s="59"/>
      <c r="AN249" s="161" t="str">
        <f t="shared" si="321"/>
        <v>SCT_LINE_TD</v>
      </c>
      <c r="AO249" s="61" t="str">
        <f t="shared" si="313"/>
        <v>BT-X-93</v>
      </c>
      <c r="AP249" s="282" t="str">
        <f t="shared" si="322"/>
        <v/>
      </c>
      <c r="AQ249" s="62">
        <f t="shared" si="348"/>
        <v>5</v>
      </c>
      <c r="AR249" s="62" t="str">
        <f t="shared" si="314"/>
        <v>0..1</v>
      </c>
      <c r="AS249" s="64" t="s">
        <v>1178</v>
      </c>
      <c r="AT249" s="64"/>
      <c r="AU249" s="65"/>
      <c r="AV249" s="65"/>
      <c r="AW249" s="65"/>
      <c r="AX249" s="150" t="s">
        <v>555</v>
      </c>
      <c r="AY249" s="66" t="str">
        <f t="shared" si="373"/>
        <v>0..1</v>
      </c>
      <c r="AZ249" s="66" t="str">
        <f t="shared" si="374"/>
        <v>0..1</v>
      </c>
      <c r="BA249" s="6" t="str">
        <f t="shared" si="375"/>
        <v>/rsm:CrossIndustryInvoice
/rsm:SupplyChainTradeTransaction
/ram:IncludedSupplyChainTradeLineItem
/ram:SpecifiedLineTradeDelivery
/ram:DeliveryNoteReferencedDocument
/ram:LineID</v>
      </c>
      <c r="BB249" s="67" t="str">
        <f t="shared" si="376"/>
        <v>/rsm:CrossIndustryInvoice/rsm:SupplyChainTradeTransaction/ram:IncludedSupplyChainTradeLineItem/ram:SpecifiedLineTradeDelivery/ram:DeliveryNoteReferencedDocument/ram:LineID</v>
      </c>
      <c r="BC249" s="66" t="str">
        <f t="shared" si="323"/>
        <v>R</v>
      </c>
      <c r="BD249" s="68" t="str">
        <f t="shared" si="324"/>
        <v>E</v>
      </c>
      <c r="BE249" s="62" t="str">
        <f t="shared" si="325"/>
        <v>0..1</v>
      </c>
      <c r="BF249" s="66" t="str">
        <f t="shared" si="326"/>
        <v/>
      </c>
      <c r="BG249" s="249" t="str">
        <f t="shared" si="327"/>
        <v/>
      </c>
      <c r="BH249" s="7"/>
      <c r="BI249" s="634" t="str">
        <f t="shared" si="328"/>
        <v>-</v>
      </c>
      <c r="BJ249" s="70" t="str">
        <f t="shared" si="329"/>
        <v>-</v>
      </c>
      <c r="BK249" s="70" t="str">
        <f t="shared" si="330"/>
        <v>-</v>
      </c>
      <c r="BL249" s="70" t="str">
        <f t="shared" si="331"/>
        <v>-</v>
      </c>
      <c r="BM249" s="70" t="str">
        <f t="shared" si="332"/>
        <v>-</v>
      </c>
      <c r="BN249" s="70" t="str">
        <f t="shared" si="333"/>
        <v>-</v>
      </c>
      <c r="BO249" s="635" t="str">
        <f t="shared" si="334"/>
        <v>X</v>
      </c>
      <c r="BP249" s="7"/>
      <c r="BQ249" s="70" t="str">
        <f t="shared" si="335"/>
        <v>EXTENDED</v>
      </c>
      <c r="BR249" s="70" t="str">
        <f t="shared" si="336"/>
        <v>EXTENDED</v>
      </c>
      <c r="BS249" s="15"/>
      <c r="BT249" s="57" t="s">
        <v>18642</v>
      </c>
    </row>
    <row r="250" spans="1:72" s="11" customFormat="1" ht="105" x14ac:dyDescent="0.2">
      <c r="A250" s="45" t="str">
        <f t="shared" si="319"/>
        <v>NO</v>
      </c>
      <c r="B250" s="45"/>
      <c r="C250" s="45"/>
      <c r="D250" s="161" t="s">
        <v>846</v>
      </c>
      <c r="E250" s="61" t="s">
        <v>5299</v>
      </c>
      <c r="F250" s="282"/>
      <c r="G250" s="62">
        <f t="shared" si="341"/>
        <v>5</v>
      </c>
      <c r="H250" s="62" t="s">
        <v>42</v>
      </c>
      <c r="I250" s="151" t="s">
        <v>17175</v>
      </c>
      <c r="J250" s="64"/>
      <c r="K250" s="65"/>
      <c r="L250" s="65"/>
      <c r="M250" s="65"/>
      <c r="N250" s="64" t="s">
        <v>148</v>
      </c>
      <c r="O250" s="66" t="s">
        <v>42</v>
      </c>
      <c r="P250" s="66" t="str">
        <f t="shared" si="382"/>
        <v>0..1</v>
      </c>
      <c r="Q250" s="6" t="s">
        <v>1179</v>
      </c>
      <c r="R250" s="67" t="s">
        <v>1180</v>
      </c>
      <c r="S250" s="88" t="s">
        <v>151</v>
      </c>
      <c r="T250" s="68" t="str">
        <f t="shared" si="315"/>
        <v/>
      </c>
      <c r="U250" s="62" t="s">
        <v>42</v>
      </c>
      <c r="V250" s="66"/>
      <c r="W250" s="249"/>
      <c r="X250" s="38"/>
      <c r="Y250" s="634" t="str">
        <f t="shared" si="317"/>
        <v>-</v>
      </c>
      <c r="Z250" s="70" t="str">
        <f t="shared" ref="Z250:AE250" si="398">IF(Y250="X","X",IF($AH250=Z$4,"X","-"))</f>
        <v>-</v>
      </c>
      <c r="AA250" s="70" t="str">
        <f t="shared" si="398"/>
        <v>-</v>
      </c>
      <c r="AB250" s="70" t="str">
        <f t="shared" si="398"/>
        <v>-</v>
      </c>
      <c r="AC250" s="70" t="str">
        <f t="shared" si="398"/>
        <v>-</v>
      </c>
      <c r="AD250" s="70" t="str">
        <f t="shared" si="398"/>
        <v>-</v>
      </c>
      <c r="AE250" s="635" t="str">
        <f t="shared" si="398"/>
        <v>X</v>
      </c>
      <c r="AF250" s="38"/>
      <c r="AG250" s="70" t="s">
        <v>47</v>
      </c>
      <c r="AH250" s="70" t="s">
        <v>47</v>
      </c>
      <c r="AI250" s="38"/>
      <c r="AJ250" s="13" t="str">
        <f t="shared" si="311"/>
        <v>/rsm:CrossIndustryInvoice/rsm:SupplyChainTradeTransaction/ram:IncludedSupplyChainTradeLineItem/ram:SpecifiedLineTradeDelivery/ram:DeliveryNoteReferencedDocument</v>
      </c>
      <c r="AK250" s="13" t="str">
        <f t="shared" si="312"/>
        <v>/ram:FormattedIssueDateTime</v>
      </c>
      <c r="AL250" s="14">
        <f>COUNTIFS(R$4:R250,AJ250)</f>
        <v>1</v>
      </c>
      <c r="AM250" s="59"/>
      <c r="AN250" s="161" t="str">
        <f t="shared" si="321"/>
        <v>SCT_LINE_TD</v>
      </c>
      <c r="AO250" s="61" t="str">
        <f t="shared" si="313"/>
        <v>BT-X-94-00</v>
      </c>
      <c r="AP250" s="282" t="str">
        <f t="shared" si="322"/>
        <v/>
      </c>
      <c r="AQ250" s="62">
        <f t="shared" si="348"/>
        <v>5</v>
      </c>
      <c r="AR250" s="62" t="str">
        <f t="shared" si="314"/>
        <v>0..1</v>
      </c>
      <c r="AS250" s="151" t="s">
        <v>1181</v>
      </c>
      <c r="AT250" s="64"/>
      <c r="AU250" s="65"/>
      <c r="AV250" s="65"/>
      <c r="AW250" s="65"/>
      <c r="AX250" s="64" t="s">
        <v>148</v>
      </c>
      <c r="AY250" s="66" t="str">
        <f t="shared" si="373"/>
        <v>0..1</v>
      </c>
      <c r="AZ250" s="66" t="str">
        <f t="shared" si="374"/>
        <v>0..1</v>
      </c>
      <c r="BA250" s="6" t="str">
        <f t="shared" si="375"/>
        <v>/rsm:CrossIndustryInvoice
/rsm:SupplyChainTradeTransaction
/ram:IncludedSupplyChainTradeLineItem
/ram:SpecifiedLineTradeDelivery
/ram:DeliveryNoteReferencedDocument
/ram:FormattedIssueDateTime</v>
      </c>
      <c r="BB250" s="67" t="str">
        <f t="shared" si="376"/>
        <v>/rsm:CrossIndustryInvoice/rsm:SupplyChainTradeTransaction/ram:IncludedSupplyChainTradeLineItem/ram:SpecifiedLineTradeDelivery/ram:DeliveryNoteReferencedDocument/ram:FormattedIssueDateTime</v>
      </c>
      <c r="BC250" s="66" t="str">
        <f t="shared" si="323"/>
        <v>D</v>
      </c>
      <c r="BD250" s="68" t="str">
        <f t="shared" si="324"/>
        <v/>
      </c>
      <c r="BE250" s="62" t="str">
        <f t="shared" si="325"/>
        <v>0..1</v>
      </c>
      <c r="BF250" s="66" t="str">
        <f t="shared" si="326"/>
        <v/>
      </c>
      <c r="BG250" s="249" t="str">
        <f t="shared" si="327"/>
        <v/>
      </c>
      <c r="BH250" s="7"/>
      <c r="BI250" s="634" t="str">
        <f t="shared" si="328"/>
        <v>-</v>
      </c>
      <c r="BJ250" s="70" t="str">
        <f t="shared" si="329"/>
        <v>-</v>
      </c>
      <c r="BK250" s="70" t="str">
        <f t="shared" si="330"/>
        <v>-</v>
      </c>
      <c r="BL250" s="70" t="str">
        <f t="shared" si="331"/>
        <v>-</v>
      </c>
      <c r="BM250" s="70" t="str">
        <f t="shared" si="332"/>
        <v>-</v>
      </c>
      <c r="BN250" s="70" t="str">
        <f t="shared" si="333"/>
        <v>-</v>
      </c>
      <c r="BO250" s="635" t="str">
        <f t="shared" si="334"/>
        <v>X</v>
      </c>
      <c r="BP250" s="7"/>
      <c r="BQ250" s="70" t="str">
        <f t="shared" si="335"/>
        <v>EXTENDED</v>
      </c>
      <c r="BR250" s="70" t="str">
        <f t="shared" si="336"/>
        <v>EXTENDED</v>
      </c>
      <c r="BS250" s="15"/>
      <c r="BT250" s="57" t="s">
        <v>18642</v>
      </c>
    </row>
    <row r="251" spans="1:72" s="11" customFormat="1" ht="120" x14ac:dyDescent="0.2">
      <c r="A251" s="45" t="str">
        <f t="shared" si="319"/>
        <v>YES</v>
      </c>
      <c r="B251" s="45"/>
      <c r="C251" s="45"/>
      <c r="D251" s="161" t="s">
        <v>846</v>
      </c>
      <c r="E251" s="61" t="s">
        <v>5300</v>
      </c>
      <c r="F251" s="282"/>
      <c r="G251" s="62">
        <f t="shared" si="341"/>
        <v>6</v>
      </c>
      <c r="H251" s="62" t="s">
        <v>32</v>
      </c>
      <c r="I251" s="64" t="s">
        <v>17105</v>
      </c>
      <c r="J251" s="64"/>
      <c r="K251" s="65"/>
      <c r="L251" s="65"/>
      <c r="M251" s="65"/>
      <c r="N251" s="64" t="s">
        <v>148</v>
      </c>
      <c r="O251" s="66" t="s">
        <v>32</v>
      </c>
      <c r="P251" s="66" t="str">
        <f t="shared" si="382"/>
        <v>1..1</v>
      </c>
      <c r="Q251" s="6" t="s">
        <v>1182</v>
      </c>
      <c r="R251" s="67" t="s">
        <v>1183</v>
      </c>
      <c r="S251" s="66" t="s">
        <v>151</v>
      </c>
      <c r="T251" s="68" t="str">
        <f t="shared" si="315"/>
        <v>E</v>
      </c>
      <c r="U251" s="62" t="s">
        <v>32</v>
      </c>
      <c r="V251" s="66"/>
      <c r="W251" s="249"/>
      <c r="X251" s="38"/>
      <c r="Y251" s="634" t="str">
        <f t="shared" si="317"/>
        <v>-</v>
      </c>
      <c r="Z251" s="70" t="str">
        <f t="shared" ref="Z251:AE251" si="399">IF(Y251="X","X",IF($AH251=Z$4,"X","-"))</f>
        <v>-</v>
      </c>
      <c r="AA251" s="70" t="str">
        <f t="shared" si="399"/>
        <v>-</v>
      </c>
      <c r="AB251" s="70" t="str">
        <f t="shared" si="399"/>
        <v>-</v>
      </c>
      <c r="AC251" s="70" t="str">
        <f t="shared" si="399"/>
        <v>-</v>
      </c>
      <c r="AD251" s="70" t="str">
        <f t="shared" si="399"/>
        <v>-</v>
      </c>
      <c r="AE251" s="635" t="str">
        <f t="shared" si="399"/>
        <v>X</v>
      </c>
      <c r="AF251" s="38"/>
      <c r="AG251" s="70" t="s">
        <v>47</v>
      </c>
      <c r="AH251" s="70" t="s">
        <v>47</v>
      </c>
      <c r="AI251" s="38"/>
      <c r="AJ251" s="13" t="str">
        <f t="shared" si="311"/>
        <v>/rsm:CrossIndustryInvoice/rsm:SupplyChainTradeTransaction/ram:IncludedSupplyChainTradeLineItem/ram:SpecifiedLineTradeDelivery/ram:DeliveryNoteReferencedDocument/ram:FormattedIssueDateTime</v>
      </c>
      <c r="AK251" s="13" t="str">
        <f t="shared" si="312"/>
        <v>/qdt:DateTimeString</v>
      </c>
      <c r="AL251" s="14">
        <f>COUNTIFS(R$4:R251,AJ251)</f>
        <v>1</v>
      </c>
      <c r="AM251" s="59"/>
      <c r="AN251" s="161" t="str">
        <f t="shared" si="321"/>
        <v>SCT_LINE_TD</v>
      </c>
      <c r="AO251" s="61" t="str">
        <f t="shared" si="313"/>
        <v>BT-X-94</v>
      </c>
      <c r="AP251" s="282" t="str">
        <f t="shared" si="322"/>
        <v/>
      </c>
      <c r="AQ251" s="62">
        <f t="shared" si="348"/>
        <v>6</v>
      </c>
      <c r="AR251" s="62" t="str">
        <f t="shared" si="314"/>
        <v>1..1</v>
      </c>
      <c r="AS251" s="64" t="s">
        <v>1184</v>
      </c>
      <c r="AT251" s="64"/>
      <c r="AU251" s="65"/>
      <c r="AV251" s="65"/>
      <c r="AW251" s="65"/>
      <c r="AX251" s="64" t="s">
        <v>148</v>
      </c>
      <c r="AY251" s="66" t="str">
        <f t="shared" si="373"/>
        <v>1..1</v>
      </c>
      <c r="AZ251" s="66" t="str">
        <f t="shared" si="374"/>
        <v>1..1</v>
      </c>
      <c r="BA251" s="6" t="str">
        <f t="shared" si="375"/>
        <v>/rsm:CrossIndustryInvoice
/rsm:SupplyChainTradeTransaction
/ram:IncludedSupplyChainTradeLineItem
/ram:SpecifiedLineTradeDelivery
/ram:DeliveryNoteReferencedDocument
/ram:FormattedIssueDateTime
/qdt:DateTimeString</v>
      </c>
      <c r="BB251" s="67" t="str">
        <f t="shared" si="376"/>
        <v>/rsm:CrossIndustryInvoice/rsm:SupplyChainTradeTransaction/ram:IncludedSupplyChainTradeLineItem/ram:SpecifiedLineTradeDelivery/ram:DeliveryNoteReferencedDocument/ram:FormattedIssueDateTime/qdt:DateTimeString</v>
      </c>
      <c r="BC251" s="66" t="str">
        <f t="shared" si="323"/>
        <v>D</v>
      </c>
      <c r="BD251" s="68" t="str">
        <f t="shared" si="324"/>
        <v>E</v>
      </c>
      <c r="BE251" s="62" t="str">
        <f t="shared" si="325"/>
        <v>1..1</v>
      </c>
      <c r="BF251" s="66" t="str">
        <f t="shared" si="326"/>
        <v/>
      </c>
      <c r="BG251" s="249" t="str">
        <f t="shared" si="327"/>
        <v/>
      </c>
      <c r="BH251" s="7"/>
      <c r="BI251" s="634" t="str">
        <f t="shared" si="328"/>
        <v>-</v>
      </c>
      <c r="BJ251" s="70" t="str">
        <f t="shared" si="329"/>
        <v>-</v>
      </c>
      <c r="BK251" s="70" t="str">
        <f t="shared" si="330"/>
        <v>-</v>
      </c>
      <c r="BL251" s="70" t="str">
        <f t="shared" si="331"/>
        <v>-</v>
      </c>
      <c r="BM251" s="70" t="str">
        <f t="shared" si="332"/>
        <v>-</v>
      </c>
      <c r="BN251" s="70" t="str">
        <f t="shared" si="333"/>
        <v>-</v>
      </c>
      <c r="BO251" s="635" t="str">
        <f t="shared" si="334"/>
        <v>X</v>
      </c>
      <c r="BP251" s="7"/>
      <c r="BQ251" s="70" t="str">
        <f t="shared" si="335"/>
        <v>EXTENDED</v>
      </c>
      <c r="BR251" s="70" t="str">
        <f t="shared" si="336"/>
        <v>EXTENDED</v>
      </c>
      <c r="BS251" s="15"/>
      <c r="BT251" s="57" t="s">
        <v>18642</v>
      </c>
    </row>
    <row r="252" spans="1:72" s="11" customFormat="1" ht="135" x14ac:dyDescent="0.2">
      <c r="A252" s="45" t="str">
        <f t="shared" si="319"/>
        <v>YES</v>
      </c>
      <c r="B252" s="45"/>
      <c r="C252" s="45"/>
      <c r="D252" s="161" t="s">
        <v>846</v>
      </c>
      <c r="E252" s="61" t="s">
        <v>5301</v>
      </c>
      <c r="F252" s="282"/>
      <c r="G252" s="62">
        <f t="shared" si="341"/>
        <v>7</v>
      </c>
      <c r="H252" s="62" t="s">
        <v>32</v>
      </c>
      <c r="I252" s="64" t="s">
        <v>229</v>
      </c>
      <c r="J252" s="64"/>
      <c r="K252" s="65"/>
      <c r="L252" s="65"/>
      <c r="M252" s="65" t="s">
        <v>160</v>
      </c>
      <c r="N252" s="64" t="s">
        <v>128</v>
      </c>
      <c r="O252" s="66" t="s">
        <v>32</v>
      </c>
      <c r="P252" s="66" t="str">
        <f t="shared" si="382"/>
        <v>1..1</v>
      </c>
      <c r="Q252" s="6" t="s">
        <v>1185</v>
      </c>
      <c r="R252" s="67" t="s">
        <v>1186</v>
      </c>
      <c r="S252" s="66" t="s">
        <v>131</v>
      </c>
      <c r="T252" s="68" t="str">
        <f t="shared" si="315"/>
        <v>A</v>
      </c>
      <c r="U252" s="62" t="s">
        <v>42</v>
      </c>
      <c r="V252" s="66"/>
      <c r="W252" s="249"/>
      <c r="X252" s="38"/>
      <c r="Y252" s="634" t="str">
        <f t="shared" si="317"/>
        <v>-</v>
      </c>
      <c r="Z252" s="70" t="str">
        <f t="shared" ref="Z252:AE252" si="400">IF(Y252="X","X",IF($AH252=Z$4,"X","-"))</f>
        <v>-</v>
      </c>
      <c r="AA252" s="70" t="str">
        <f t="shared" si="400"/>
        <v>-</v>
      </c>
      <c r="AB252" s="70" t="str">
        <f t="shared" si="400"/>
        <v>-</v>
      </c>
      <c r="AC252" s="70" t="str">
        <f t="shared" si="400"/>
        <v>-</v>
      </c>
      <c r="AD252" s="70" t="str">
        <f t="shared" si="400"/>
        <v>-</v>
      </c>
      <c r="AE252" s="635" t="str">
        <f t="shared" si="400"/>
        <v>X</v>
      </c>
      <c r="AF252" s="38"/>
      <c r="AG252" s="70" t="s">
        <v>47</v>
      </c>
      <c r="AH252" s="70" t="s">
        <v>47</v>
      </c>
      <c r="AI252" s="38"/>
      <c r="AJ252" s="13" t="str">
        <f t="shared" si="311"/>
        <v>/rsm:CrossIndustryInvoice/rsm:SupplyChainTradeTransaction/ram:IncludedSupplyChainTradeLineItem/ram:SpecifiedLineTradeDelivery/ram:DeliveryNoteReferencedDocument/ram:FormattedIssueDateTime/qdt:DateTimeString</v>
      </c>
      <c r="AK252" s="13" t="str">
        <f t="shared" si="312"/>
        <v>/@format</v>
      </c>
      <c r="AL252" s="14">
        <f>COUNTIFS(R$4:R252,AJ252)</f>
        <v>1</v>
      </c>
      <c r="AM252" s="59"/>
      <c r="AN252" s="161" t="str">
        <f t="shared" si="321"/>
        <v>SCT_LINE_TD</v>
      </c>
      <c r="AO252" s="61" t="str">
        <f t="shared" si="313"/>
        <v>BT-X-94-0</v>
      </c>
      <c r="AP252" s="282" t="str">
        <f t="shared" si="322"/>
        <v/>
      </c>
      <c r="AQ252" s="62">
        <f t="shared" si="348"/>
        <v>7</v>
      </c>
      <c r="AR252" s="62" t="str">
        <f t="shared" si="314"/>
        <v>1..1</v>
      </c>
      <c r="AS252" s="64" t="s">
        <v>229</v>
      </c>
      <c r="AT252" s="64"/>
      <c r="AU252" s="65" t="s">
        <v>18166</v>
      </c>
      <c r="AV252" s="65"/>
      <c r="AW252" s="65"/>
      <c r="AX252" s="64" t="s">
        <v>128</v>
      </c>
      <c r="AY252" s="66" t="str">
        <f t="shared" si="373"/>
        <v>1..1</v>
      </c>
      <c r="AZ252" s="66" t="str">
        <f t="shared" si="374"/>
        <v>1..1</v>
      </c>
      <c r="BA252" s="6" t="str">
        <f t="shared" si="375"/>
        <v>/rsm:CrossIndustryInvoice
/rsm:SupplyChainTradeTransaction
/ram:IncludedSupplyChainTradeLineItem
/ram:SpecifiedLineTradeDelivery
/ram:DeliveryNoteReferencedDocument
/ram:FormattedIssueDateTime
/qdt:DateTimeString
/@format</v>
      </c>
      <c r="BB252" s="67" t="str">
        <f t="shared" si="376"/>
        <v>/rsm:CrossIndustryInvoice/rsm:SupplyChainTradeTransaction/ram:IncludedSupplyChainTradeLineItem/ram:SpecifiedLineTradeDelivery/ram:DeliveryNoteReferencedDocument/ram:FormattedIssueDateTime/qdt:DateTimeString/@format</v>
      </c>
      <c r="BC252" s="66" t="str">
        <f t="shared" si="323"/>
        <v>C</v>
      </c>
      <c r="BD252" s="68" t="str">
        <f t="shared" si="324"/>
        <v>A</v>
      </c>
      <c r="BE252" s="62" t="str">
        <f t="shared" si="325"/>
        <v>0..1</v>
      </c>
      <c r="BF252" s="66" t="str">
        <f t="shared" si="326"/>
        <v/>
      </c>
      <c r="BG252" s="249" t="str">
        <f t="shared" si="327"/>
        <v/>
      </c>
      <c r="BH252" s="7"/>
      <c r="BI252" s="634" t="str">
        <f t="shared" si="328"/>
        <v>-</v>
      </c>
      <c r="BJ252" s="70" t="str">
        <f t="shared" si="329"/>
        <v>-</v>
      </c>
      <c r="BK252" s="70" t="str">
        <f t="shared" si="330"/>
        <v>-</v>
      </c>
      <c r="BL252" s="70" t="str">
        <f t="shared" si="331"/>
        <v>-</v>
      </c>
      <c r="BM252" s="70" t="str">
        <f t="shared" si="332"/>
        <v>-</v>
      </c>
      <c r="BN252" s="70" t="str">
        <f t="shared" si="333"/>
        <v>-</v>
      </c>
      <c r="BO252" s="635" t="str">
        <f t="shared" si="334"/>
        <v>X</v>
      </c>
      <c r="BP252" s="7"/>
      <c r="BQ252" s="70" t="str">
        <f t="shared" si="335"/>
        <v>EXTENDED</v>
      </c>
      <c r="BR252" s="70" t="str">
        <f t="shared" si="336"/>
        <v>EXTENDED</v>
      </c>
      <c r="BS252" s="15"/>
      <c r="BT252" s="57" t="s">
        <v>18642</v>
      </c>
    </row>
    <row r="253" spans="1:72" s="152" customFormat="1" ht="96" x14ac:dyDescent="0.2">
      <c r="A253" s="45" t="str">
        <f t="shared" si="319"/>
        <v>NO</v>
      </c>
      <c r="B253" s="45"/>
      <c r="C253" s="45"/>
      <c r="D253" s="174" t="s">
        <v>1187</v>
      </c>
      <c r="E253" s="109" t="s">
        <v>1188</v>
      </c>
      <c r="F253" s="292"/>
      <c r="G253" s="110">
        <f t="shared" si="341"/>
        <v>3</v>
      </c>
      <c r="H253" s="110" t="s">
        <v>32</v>
      </c>
      <c r="I253" s="111" t="s">
        <v>1189</v>
      </c>
      <c r="J253" s="112" t="s">
        <v>17209</v>
      </c>
      <c r="K253" s="113"/>
      <c r="L253" s="113"/>
      <c r="M253" s="113"/>
      <c r="N253" s="112"/>
      <c r="O253" s="110" t="s">
        <v>32</v>
      </c>
      <c r="P253" s="110" t="str">
        <f t="shared" si="382"/>
        <v>1..1</v>
      </c>
      <c r="Q253" s="114" t="s">
        <v>1190</v>
      </c>
      <c r="R253" s="115" t="s">
        <v>1191</v>
      </c>
      <c r="S253" s="110"/>
      <c r="T253" s="116" t="str">
        <f t="shared" si="315"/>
        <v>G</v>
      </c>
      <c r="U253" s="110" t="s">
        <v>32</v>
      </c>
      <c r="V253" s="110"/>
      <c r="W253" s="674"/>
      <c r="X253" s="38"/>
      <c r="Y253" s="644" t="str">
        <f t="shared" si="317"/>
        <v>-</v>
      </c>
      <c r="Z253" s="116" t="str">
        <f t="shared" ref="Z253:AE253" si="401">IF(Y253="X","X",IF($AH253=Z$4,"X","-"))</f>
        <v>-</v>
      </c>
      <c r="AA253" s="116" t="str">
        <f t="shared" si="401"/>
        <v>X</v>
      </c>
      <c r="AB253" s="116" t="str">
        <f t="shared" si="401"/>
        <v>X</v>
      </c>
      <c r="AC253" s="116" t="str">
        <f t="shared" si="401"/>
        <v>X</v>
      </c>
      <c r="AD253" s="116" t="str">
        <f t="shared" si="401"/>
        <v>X</v>
      </c>
      <c r="AE253" s="645" t="str">
        <f t="shared" si="401"/>
        <v>X</v>
      </c>
      <c r="AF253" s="38"/>
      <c r="AG253" s="116" t="s">
        <v>244</v>
      </c>
      <c r="AH253" s="116" t="s">
        <v>244</v>
      </c>
      <c r="AI253" s="38"/>
      <c r="AJ253" s="13" t="str">
        <f t="shared" si="311"/>
        <v>/rsm:CrossIndustryInvoice/rsm:SupplyChainTradeTransaction/ram:IncludedSupplyChainTradeLineItem</v>
      </c>
      <c r="AK253" s="13" t="str">
        <f t="shared" si="312"/>
        <v>/ram:SpecifiedLineTradeSettlement</v>
      </c>
      <c r="AL253" s="14">
        <f>COUNTIFS(R$4:R253,AJ253)</f>
        <v>1</v>
      </c>
      <c r="AM253" s="59"/>
      <c r="AN253" s="174" t="str">
        <f t="shared" si="321"/>
        <v>SCT_LINE_TS</v>
      </c>
      <c r="AO253" s="109" t="str">
        <f t="shared" si="313"/>
        <v>BG-30-00</v>
      </c>
      <c r="AP253" s="292" t="str">
        <f t="shared" si="322"/>
        <v/>
      </c>
      <c r="AQ253" s="110">
        <f t="shared" si="348"/>
        <v>3</v>
      </c>
      <c r="AR253" s="110" t="str">
        <f t="shared" si="314"/>
        <v>1..1</v>
      </c>
      <c r="AS253" s="111" t="s">
        <v>1189</v>
      </c>
      <c r="AT253" s="112"/>
      <c r="AU253" s="113"/>
      <c r="AV253" s="113"/>
      <c r="AW253" s="113" t="s">
        <v>35</v>
      </c>
      <c r="AX253" s="112"/>
      <c r="AY253" s="110" t="str">
        <f t="shared" si="373"/>
        <v>1..1</v>
      </c>
      <c r="AZ253" s="110" t="str">
        <f t="shared" si="374"/>
        <v>1..1</v>
      </c>
      <c r="BA253" s="114" t="str">
        <f t="shared" si="375"/>
        <v>/rsm:CrossIndustryInvoice
/rsm:SupplyChainTradeTransaction
/ram:IncludedSupplyChainTradeLineItem
/ram:SpecifiedLineTradeSettlement</v>
      </c>
      <c r="BB253" s="115" t="str">
        <f t="shared" si="376"/>
        <v>/rsm:CrossIndustryInvoice/rsm:SupplyChainTradeTransaction/ram:IncludedSupplyChainTradeLineItem/ram:SpecifiedLineTradeSettlement</v>
      </c>
      <c r="BC253" s="110" t="str">
        <f t="shared" si="323"/>
        <v/>
      </c>
      <c r="BD253" s="116" t="str">
        <f t="shared" si="324"/>
        <v>G</v>
      </c>
      <c r="BE253" s="110" t="str">
        <f t="shared" si="325"/>
        <v>1..1</v>
      </c>
      <c r="BF253" s="110" t="str">
        <f t="shared" si="326"/>
        <v/>
      </c>
      <c r="BG253" s="674" t="str">
        <f t="shared" si="327"/>
        <v/>
      </c>
      <c r="BH253" s="7"/>
      <c r="BI253" s="644" t="str">
        <f t="shared" si="328"/>
        <v>-</v>
      </c>
      <c r="BJ253" s="116" t="str">
        <f t="shared" si="329"/>
        <v>-</v>
      </c>
      <c r="BK253" s="116" t="str">
        <f t="shared" si="330"/>
        <v>X</v>
      </c>
      <c r="BL253" s="116" t="str">
        <f t="shared" si="331"/>
        <v>X</v>
      </c>
      <c r="BM253" s="116" t="str">
        <f t="shared" si="332"/>
        <v>X</v>
      </c>
      <c r="BN253" s="116" t="str">
        <f t="shared" si="333"/>
        <v>X</v>
      </c>
      <c r="BO253" s="645" t="str">
        <f t="shared" si="334"/>
        <v>X</v>
      </c>
      <c r="BP253" s="7"/>
      <c r="BQ253" s="116" t="str">
        <f t="shared" si="335"/>
        <v>BASIC</v>
      </c>
      <c r="BR253" s="116" t="str">
        <f t="shared" si="336"/>
        <v>BASIC</v>
      </c>
      <c r="BS253" s="15"/>
      <c r="BT253" s="57" t="s">
        <v>18642</v>
      </c>
    </row>
    <row r="254" spans="1:72" s="11" customFormat="1" ht="96" x14ac:dyDescent="0.2">
      <c r="A254" s="45" t="str">
        <f t="shared" si="319"/>
        <v>NO</v>
      </c>
      <c r="B254" s="45"/>
      <c r="C254" s="45"/>
      <c r="D254" s="174" t="s">
        <v>1187</v>
      </c>
      <c r="E254" s="123" t="s">
        <v>1192</v>
      </c>
      <c r="F254" s="294" t="s">
        <v>1192</v>
      </c>
      <c r="G254" s="124">
        <f t="shared" si="341"/>
        <v>4</v>
      </c>
      <c r="H254" s="124" t="s">
        <v>32</v>
      </c>
      <c r="I254" s="125" t="s">
        <v>1193</v>
      </c>
      <c r="J254" s="125" t="s">
        <v>1194</v>
      </c>
      <c r="K254" s="126"/>
      <c r="L254" s="126"/>
      <c r="M254" s="126" t="s">
        <v>35</v>
      </c>
      <c r="N254" s="125"/>
      <c r="O254" s="124" t="s">
        <v>32</v>
      </c>
      <c r="P254" s="124" t="s">
        <v>238</v>
      </c>
      <c r="Q254" s="127" t="s">
        <v>1195</v>
      </c>
      <c r="R254" s="128" t="s">
        <v>1196</v>
      </c>
      <c r="S254" s="124" t="s">
        <v>35</v>
      </c>
      <c r="T254" s="129" t="str">
        <f t="shared" si="315"/>
        <v>G</v>
      </c>
      <c r="U254" s="124" t="s">
        <v>62</v>
      </c>
      <c r="V254" s="124" t="s">
        <v>200</v>
      </c>
      <c r="W254" s="675" t="s">
        <v>35</v>
      </c>
      <c r="X254" s="38"/>
      <c r="Y254" s="646" t="str">
        <f t="shared" si="317"/>
        <v>-</v>
      </c>
      <c r="Z254" s="129" t="str">
        <f t="shared" ref="Z254:AE254" si="402">IF(Y254="X","X",IF($AH254=Z$4,"X","-"))</f>
        <v>-</v>
      </c>
      <c r="AA254" s="129" t="str">
        <f t="shared" si="402"/>
        <v>X</v>
      </c>
      <c r="AB254" s="129" t="str">
        <f t="shared" si="402"/>
        <v>X</v>
      </c>
      <c r="AC254" s="129" t="str">
        <f t="shared" si="402"/>
        <v>X</v>
      </c>
      <c r="AD254" s="129" t="str">
        <f t="shared" si="402"/>
        <v>X</v>
      </c>
      <c r="AE254" s="647" t="str">
        <f t="shared" si="402"/>
        <v>X</v>
      </c>
      <c r="AF254" s="38"/>
      <c r="AG254" s="129" t="s">
        <v>244</v>
      </c>
      <c r="AH254" s="129" t="s">
        <v>244</v>
      </c>
      <c r="AI254" s="38"/>
      <c r="AJ254" s="13" t="str">
        <f t="shared" si="311"/>
        <v>/rsm:CrossIndustryInvoice/rsm:SupplyChainTradeTransaction/ram:IncludedSupplyChainTradeLineItem/ram:SpecifiedLineTradeSettlement</v>
      </c>
      <c r="AK254" s="13" t="str">
        <f t="shared" si="312"/>
        <v>/ram:ApplicableTradeTax</v>
      </c>
      <c r="AL254" s="14">
        <f>COUNTIFS(R$4:R254,AJ254)</f>
        <v>1</v>
      </c>
      <c r="AM254" s="59"/>
      <c r="AN254" s="174" t="str">
        <f t="shared" si="321"/>
        <v>SCT_LINE_TS</v>
      </c>
      <c r="AO254" s="123" t="str">
        <f t="shared" si="313"/>
        <v>BG-30</v>
      </c>
      <c r="AP254" s="294" t="str">
        <f t="shared" si="322"/>
        <v>BG-30</v>
      </c>
      <c r="AQ254" s="124">
        <f t="shared" si="348"/>
        <v>4</v>
      </c>
      <c r="AR254" s="124" t="str">
        <f t="shared" si="314"/>
        <v>1..1</v>
      </c>
      <c r="AS254" s="125" t="s">
        <v>1197</v>
      </c>
      <c r="AT254" s="125" t="s">
        <v>1198</v>
      </c>
      <c r="AU254" s="126"/>
      <c r="AV254" s="126"/>
      <c r="AW254" s="126" t="s">
        <v>35</v>
      </c>
      <c r="AX254" s="125"/>
      <c r="AY254" s="124" t="str">
        <f t="shared" si="373"/>
        <v>1..1</v>
      </c>
      <c r="AZ254" s="124" t="str">
        <f t="shared" si="374"/>
        <v>1..n</v>
      </c>
      <c r="BA254" s="127" t="str">
        <f t="shared" si="375"/>
        <v>/rsm:CrossIndustryInvoice
/rsm:SupplyChainTradeTransaction
/ram:IncludedSupplyChainTradeLineItem
/ram:SpecifiedLineTradeSettlement
/ram:ApplicableTradeTax</v>
      </c>
      <c r="BB254" s="128" t="str">
        <f t="shared" si="376"/>
        <v>/rsm:CrossIndustryInvoice/rsm:SupplyChainTradeTransaction/ram:IncludedSupplyChainTradeLineItem/ram:SpecifiedLineTradeSettlement/ram:ApplicableTradeTax</v>
      </c>
      <c r="BC254" s="124" t="str">
        <f t="shared" si="323"/>
        <v/>
      </c>
      <c r="BD254" s="129" t="str">
        <f t="shared" si="324"/>
        <v>G</v>
      </c>
      <c r="BE254" s="124" t="str">
        <f t="shared" si="325"/>
        <v>0..n</v>
      </c>
      <c r="BF254" s="124" t="str">
        <f t="shared" si="326"/>
        <v>CAR-3</v>
      </c>
      <c r="BG254" s="675" t="str">
        <f t="shared" si="327"/>
        <v/>
      </c>
      <c r="BH254" s="7"/>
      <c r="BI254" s="646" t="str">
        <f t="shared" si="328"/>
        <v>-</v>
      </c>
      <c r="BJ254" s="129" t="str">
        <f t="shared" si="329"/>
        <v>-</v>
      </c>
      <c r="BK254" s="129" t="str">
        <f t="shared" si="330"/>
        <v>X</v>
      </c>
      <c r="BL254" s="129" t="str">
        <f t="shared" si="331"/>
        <v>X</v>
      </c>
      <c r="BM254" s="129" t="str">
        <f t="shared" si="332"/>
        <v>X</v>
      </c>
      <c r="BN254" s="129" t="str">
        <f t="shared" si="333"/>
        <v>X</v>
      </c>
      <c r="BO254" s="647" t="str">
        <f t="shared" si="334"/>
        <v>X</v>
      </c>
      <c r="BP254" s="7"/>
      <c r="BQ254" s="129" t="str">
        <f t="shared" si="335"/>
        <v>BASIC</v>
      </c>
      <c r="BR254" s="129" t="str">
        <f t="shared" si="336"/>
        <v>BASIC</v>
      </c>
      <c r="BS254" s="15"/>
      <c r="BT254" s="57" t="s">
        <v>18642</v>
      </c>
    </row>
    <row r="255" spans="1:72" s="11" customFormat="1" ht="105" x14ac:dyDescent="0.2">
      <c r="A255" s="45" t="str">
        <f t="shared" si="319"/>
        <v>YES</v>
      </c>
      <c r="B255" s="45"/>
      <c r="C255" s="45"/>
      <c r="D255" s="175" t="s">
        <v>1187</v>
      </c>
      <c r="E255" s="61" t="s">
        <v>5302</v>
      </c>
      <c r="F255" s="282"/>
      <c r="G255" s="62">
        <f t="shared" si="341"/>
        <v>5</v>
      </c>
      <c r="H255" s="62" t="s">
        <v>42</v>
      </c>
      <c r="I255" s="64" t="s">
        <v>1199</v>
      </c>
      <c r="J255" s="64" t="s">
        <v>799</v>
      </c>
      <c r="K255" s="65" t="s">
        <v>17210</v>
      </c>
      <c r="L255" s="65"/>
      <c r="M255" s="65"/>
      <c r="N255" s="64" t="s">
        <v>1325</v>
      </c>
      <c r="O255" s="66" t="s">
        <v>42</v>
      </c>
      <c r="P255" s="66" t="str">
        <f t="shared" si="382"/>
        <v>0..1</v>
      </c>
      <c r="Q255" s="6" t="s">
        <v>1200</v>
      </c>
      <c r="R255" s="67" t="s">
        <v>1201</v>
      </c>
      <c r="S255" s="66" t="s">
        <v>163</v>
      </c>
      <c r="T255" s="68" t="str">
        <f t="shared" si="315"/>
        <v>E</v>
      </c>
      <c r="U255" s="62" t="s">
        <v>62</v>
      </c>
      <c r="V255" s="66"/>
      <c r="W255" s="249"/>
      <c r="X255" s="38"/>
      <c r="Y255" s="634" t="str">
        <f t="shared" si="317"/>
        <v>-</v>
      </c>
      <c r="Z255" s="70" t="str">
        <f t="shared" ref="Z255:AE255" si="403">IF(Y255="X","X",IF($AH255=Z$4,"X","-"))</f>
        <v>-</v>
      </c>
      <c r="AA255" s="70" t="str">
        <f t="shared" si="403"/>
        <v>-</v>
      </c>
      <c r="AB255" s="70" t="str">
        <f t="shared" si="403"/>
        <v>-</v>
      </c>
      <c r="AC255" s="70" t="str">
        <f t="shared" si="403"/>
        <v>-</v>
      </c>
      <c r="AD255" s="70" t="str">
        <f t="shared" si="403"/>
        <v>-</v>
      </c>
      <c r="AE255" s="635" t="str">
        <f t="shared" si="403"/>
        <v>X</v>
      </c>
      <c r="AF255" s="38"/>
      <c r="AG255" s="70" t="s">
        <v>47</v>
      </c>
      <c r="AH255" s="70" t="s">
        <v>47</v>
      </c>
      <c r="AI255" s="38"/>
      <c r="AJ255" s="13" t="str">
        <f t="shared" si="311"/>
        <v>/rsm:CrossIndustryInvoice/rsm:SupplyChainTradeTransaction/ram:IncludedSupplyChainTradeLineItem/ram:SpecifiedLineTradeSettlement/ram:ApplicableTradeTax</v>
      </c>
      <c r="AK255" s="13" t="str">
        <f t="shared" si="312"/>
        <v>/ram:CalculatedAmount</v>
      </c>
      <c r="AL255" s="14">
        <f>COUNTIFS(R$4:R255,AJ255)</f>
        <v>1</v>
      </c>
      <c r="AM255" s="59"/>
      <c r="AN255" s="175" t="str">
        <f t="shared" si="321"/>
        <v>SCT_LINE_TS</v>
      </c>
      <c r="AO255" s="61" t="str">
        <f t="shared" si="313"/>
        <v>BT-X-95</v>
      </c>
      <c r="AP255" s="282" t="str">
        <f t="shared" si="322"/>
        <v/>
      </c>
      <c r="AQ255" s="62">
        <f t="shared" si="348"/>
        <v>5</v>
      </c>
      <c r="AR255" s="62" t="str">
        <f t="shared" si="314"/>
        <v>0..1</v>
      </c>
      <c r="AS255" s="64" t="s">
        <v>1202</v>
      </c>
      <c r="AT255" s="64"/>
      <c r="AU255" s="65" t="s">
        <v>18247</v>
      </c>
      <c r="AV255" s="65"/>
      <c r="AW255" s="65"/>
      <c r="AX255" s="64" t="s">
        <v>1330</v>
      </c>
      <c r="AY255" s="66" t="str">
        <f t="shared" si="373"/>
        <v>0..1</v>
      </c>
      <c r="AZ255" s="66" t="str">
        <f t="shared" si="374"/>
        <v>0..1</v>
      </c>
      <c r="BA255" s="6" t="str">
        <f t="shared" si="375"/>
        <v>/rsm:CrossIndustryInvoice
/rsm:SupplyChainTradeTransaction
/ram:IncludedSupplyChainTradeLineItem
/ram:SpecifiedLineTradeSettlement
/ram:ApplicableTradeTax
/ram:CalculatedAmount</v>
      </c>
      <c r="BB255" s="67" t="str">
        <f t="shared" si="376"/>
        <v>/rsm:CrossIndustryInvoice/rsm:SupplyChainTradeTransaction/ram:IncludedSupplyChainTradeLineItem/ram:SpecifiedLineTradeSettlement/ram:ApplicableTradeTax/ram:CalculatedAmount</v>
      </c>
      <c r="BC255" s="66" t="str">
        <f t="shared" si="323"/>
        <v>A</v>
      </c>
      <c r="BD255" s="68" t="str">
        <f t="shared" si="324"/>
        <v>E</v>
      </c>
      <c r="BE255" s="62" t="str">
        <f t="shared" si="325"/>
        <v>0..n</v>
      </c>
      <c r="BF255" s="66" t="str">
        <f t="shared" si="326"/>
        <v/>
      </c>
      <c r="BG255" s="249" t="str">
        <f t="shared" si="327"/>
        <v/>
      </c>
      <c r="BH255" s="7"/>
      <c r="BI255" s="634" t="str">
        <f t="shared" si="328"/>
        <v>-</v>
      </c>
      <c r="BJ255" s="70" t="str">
        <f t="shared" si="329"/>
        <v>-</v>
      </c>
      <c r="BK255" s="70" t="str">
        <f t="shared" si="330"/>
        <v>-</v>
      </c>
      <c r="BL255" s="70" t="str">
        <f t="shared" si="331"/>
        <v>-</v>
      </c>
      <c r="BM255" s="70" t="str">
        <f t="shared" si="332"/>
        <v>-</v>
      </c>
      <c r="BN255" s="70" t="str">
        <f t="shared" si="333"/>
        <v>-</v>
      </c>
      <c r="BO255" s="635" t="str">
        <f t="shared" si="334"/>
        <v>X</v>
      </c>
      <c r="BP255" s="7"/>
      <c r="BQ255" s="70" t="str">
        <f t="shared" si="335"/>
        <v>EXTENDED</v>
      </c>
      <c r="BR255" s="70" t="str">
        <f t="shared" si="336"/>
        <v>EXTENDED</v>
      </c>
      <c r="BS255" s="15"/>
      <c r="BT255" s="57" t="s">
        <v>18642</v>
      </c>
    </row>
    <row r="256" spans="1:72" s="11" customFormat="1" ht="105" x14ac:dyDescent="0.2">
      <c r="A256" s="45" t="str">
        <f t="shared" si="319"/>
        <v>NO</v>
      </c>
      <c r="B256" s="45"/>
      <c r="C256" s="45"/>
      <c r="D256" s="174" t="s">
        <v>1187</v>
      </c>
      <c r="E256" s="119" t="s">
        <v>1203</v>
      </c>
      <c r="F256" s="293"/>
      <c r="G256" s="66">
        <f t="shared" si="341"/>
        <v>5</v>
      </c>
      <c r="H256" s="66" t="s">
        <v>32</v>
      </c>
      <c r="I256" s="97" t="s">
        <v>17212</v>
      </c>
      <c r="J256" s="64" t="s">
        <v>814</v>
      </c>
      <c r="K256" s="65" t="s">
        <v>17211</v>
      </c>
      <c r="L256" s="65"/>
      <c r="M256" s="65" t="s">
        <v>805</v>
      </c>
      <c r="N256" s="64" t="s">
        <v>17064</v>
      </c>
      <c r="O256" s="66" t="s">
        <v>32</v>
      </c>
      <c r="P256" s="66" t="str">
        <f t="shared" si="382"/>
        <v>1..1</v>
      </c>
      <c r="Q256" s="2" t="s">
        <v>1205</v>
      </c>
      <c r="R256" s="75" t="s">
        <v>1206</v>
      </c>
      <c r="S256" s="66" t="s">
        <v>35</v>
      </c>
      <c r="T256" s="68" t="str">
        <f t="shared" si="315"/>
        <v/>
      </c>
      <c r="U256" s="66" t="s">
        <v>42</v>
      </c>
      <c r="V256" s="66" t="s">
        <v>35</v>
      </c>
      <c r="W256" s="249" t="s">
        <v>805</v>
      </c>
      <c r="X256" s="38"/>
      <c r="Y256" s="636" t="str">
        <f t="shared" si="317"/>
        <v>-</v>
      </c>
      <c r="Z256" s="68" t="str">
        <f t="shared" ref="Z256:AE256" si="404">IF(Y256="X","X",IF($AH256=Z$4,"X","-"))</f>
        <v>-</v>
      </c>
      <c r="AA256" s="68" t="str">
        <f t="shared" si="404"/>
        <v>X</v>
      </c>
      <c r="AB256" s="68" t="str">
        <f t="shared" si="404"/>
        <v>X</v>
      </c>
      <c r="AC256" s="68" t="str">
        <f t="shared" si="404"/>
        <v>X</v>
      </c>
      <c r="AD256" s="68" t="str">
        <f t="shared" si="404"/>
        <v>X</v>
      </c>
      <c r="AE256" s="637" t="str">
        <f t="shared" si="404"/>
        <v>X</v>
      </c>
      <c r="AF256" s="38"/>
      <c r="AG256" s="68" t="s">
        <v>244</v>
      </c>
      <c r="AH256" s="68" t="s">
        <v>244</v>
      </c>
      <c r="AI256" s="38"/>
      <c r="AJ256" s="13" t="str">
        <f t="shared" si="311"/>
        <v>/rsm:CrossIndustryInvoice/rsm:SupplyChainTradeTransaction/ram:IncludedSupplyChainTradeLineItem/ram:SpecifiedLineTradeSettlement/ram:ApplicableTradeTax</v>
      </c>
      <c r="AK256" s="13" t="str">
        <f t="shared" si="312"/>
        <v>/ram:TypeCode</v>
      </c>
      <c r="AL256" s="14">
        <f>COUNTIFS(R$4:R256,AJ256)</f>
        <v>1</v>
      </c>
      <c r="AM256" s="59"/>
      <c r="AN256" s="174" t="str">
        <f t="shared" si="321"/>
        <v>SCT_LINE_TS</v>
      </c>
      <c r="AO256" s="119" t="str">
        <f t="shared" si="313"/>
        <v>BT-151-0</v>
      </c>
      <c r="AP256" s="293" t="str">
        <f t="shared" si="322"/>
        <v/>
      </c>
      <c r="AQ256" s="66">
        <f t="shared" si="348"/>
        <v>5</v>
      </c>
      <c r="AR256" s="66" t="str">
        <f t="shared" si="314"/>
        <v>1..1</v>
      </c>
      <c r="AS256" s="97" t="s">
        <v>18245</v>
      </c>
      <c r="AT256" s="64" t="s">
        <v>814</v>
      </c>
      <c r="AU256" s="65" t="s">
        <v>18246</v>
      </c>
      <c r="AV256" s="65"/>
      <c r="AW256" s="65" t="s">
        <v>1208</v>
      </c>
      <c r="AX256" s="64"/>
      <c r="AY256" s="66" t="str">
        <f t="shared" si="373"/>
        <v>1..1</v>
      </c>
      <c r="AZ256" s="66" t="str">
        <f t="shared" si="374"/>
        <v>1..1</v>
      </c>
      <c r="BA256" s="2" t="str">
        <f t="shared" si="375"/>
        <v>/rsm:CrossIndustryInvoice
/rsm:SupplyChainTradeTransaction
/ram:IncludedSupplyChainTradeLineItem
/ram:SpecifiedLineTradeSettlement
/ram:ApplicableTradeTax
/ram:TypeCode</v>
      </c>
      <c r="BB256" s="75" t="str">
        <f t="shared" si="376"/>
        <v>/rsm:CrossIndustryInvoice/rsm:SupplyChainTradeTransaction/ram:IncludedSupplyChainTradeLineItem/ram:SpecifiedLineTradeSettlement/ram:ApplicableTradeTax/ram:TypeCode</v>
      </c>
      <c r="BC256" s="66" t="str">
        <f t="shared" si="323"/>
        <v/>
      </c>
      <c r="BD256" s="68" t="str">
        <f t="shared" si="324"/>
        <v/>
      </c>
      <c r="BE256" s="66" t="str">
        <f t="shared" si="325"/>
        <v>0..1</v>
      </c>
      <c r="BF256" s="66" t="str">
        <f t="shared" si="326"/>
        <v/>
      </c>
      <c r="BG256" s="249" t="str">
        <f t="shared" si="327"/>
        <v>Fixed value "VAT"</v>
      </c>
      <c r="BH256" s="7"/>
      <c r="BI256" s="636" t="str">
        <f t="shared" si="328"/>
        <v>-</v>
      </c>
      <c r="BJ256" s="68" t="str">
        <f t="shared" si="329"/>
        <v>-</v>
      </c>
      <c r="BK256" s="68" t="str">
        <f t="shared" si="330"/>
        <v>X</v>
      </c>
      <c r="BL256" s="68" t="str">
        <f t="shared" si="331"/>
        <v>X</v>
      </c>
      <c r="BM256" s="68" t="str">
        <f t="shared" si="332"/>
        <v>X</v>
      </c>
      <c r="BN256" s="68" t="str">
        <f t="shared" si="333"/>
        <v>X</v>
      </c>
      <c r="BO256" s="637" t="str">
        <f t="shared" si="334"/>
        <v>X</v>
      </c>
      <c r="BP256" s="7"/>
      <c r="BQ256" s="68" t="str">
        <f t="shared" si="335"/>
        <v>BASIC</v>
      </c>
      <c r="BR256" s="68" t="str">
        <f t="shared" si="336"/>
        <v>BASIC</v>
      </c>
      <c r="BS256" s="15"/>
      <c r="BT256" s="57" t="s">
        <v>18642</v>
      </c>
    </row>
    <row r="257" spans="1:72" s="11" customFormat="1" ht="105" x14ac:dyDescent="0.2">
      <c r="A257" s="45" t="str">
        <f t="shared" si="319"/>
        <v>YES</v>
      </c>
      <c r="B257" s="45"/>
      <c r="C257" s="45"/>
      <c r="D257" s="175" t="s">
        <v>1187</v>
      </c>
      <c r="E257" s="61" t="s">
        <v>5303</v>
      </c>
      <c r="F257" s="282"/>
      <c r="G257" s="62">
        <f t="shared" si="341"/>
        <v>5</v>
      </c>
      <c r="H257" s="62" t="s">
        <v>42</v>
      </c>
      <c r="I257" s="64" t="s">
        <v>1209</v>
      </c>
      <c r="J257" s="64" t="s">
        <v>1210</v>
      </c>
      <c r="K257" s="65"/>
      <c r="L257" s="65"/>
      <c r="M257" s="65"/>
      <c r="N257" s="64" t="s">
        <v>70</v>
      </c>
      <c r="O257" s="66" t="s">
        <v>42</v>
      </c>
      <c r="P257" s="66" t="str">
        <f t="shared" si="382"/>
        <v>0..1</v>
      </c>
      <c r="Q257" s="6" t="s">
        <v>1211</v>
      </c>
      <c r="R257" s="67" t="s">
        <v>1212</v>
      </c>
      <c r="S257" s="66" t="s">
        <v>73</v>
      </c>
      <c r="T257" s="68" t="str">
        <f t="shared" si="315"/>
        <v>E</v>
      </c>
      <c r="U257" s="62" t="s">
        <v>42</v>
      </c>
      <c r="V257" s="66"/>
      <c r="W257" s="249"/>
      <c r="X257" s="38"/>
      <c r="Y257" s="634" t="str">
        <f t="shared" si="317"/>
        <v>-</v>
      </c>
      <c r="Z257" s="70" t="str">
        <f t="shared" ref="Z257:AE257" si="405">IF(Y257="X","X",IF($AH257=Z$4,"X","-"))</f>
        <v>-</v>
      </c>
      <c r="AA257" s="70" t="str">
        <f t="shared" si="405"/>
        <v>-</v>
      </c>
      <c r="AB257" s="70" t="str">
        <f t="shared" si="405"/>
        <v>-</v>
      </c>
      <c r="AC257" s="70" t="str">
        <f t="shared" si="405"/>
        <v>-</v>
      </c>
      <c r="AD257" s="70" t="str">
        <f t="shared" si="405"/>
        <v>-</v>
      </c>
      <c r="AE257" s="635" t="str">
        <f t="shared" si="405"/>
        <v>X</v>
      </c>
      <c r="AF257" s="38"/>
      <c r="AG257" s="70" t="s">
        <v>47</v>
      </c>
      <c r="AH257" s="70" t="s">
        <v>47</v>
      </c>
      <c r="AI257" s="38"/>
      <c r="AJ257" s="13" t="str">
        <f t="shared" ref="AJ257:AJ320" si="406">IF(ISERROR(FIND("/",R257)),R257,LEFT(R257,FIND(CHAR(1),SUBSTITUTE(R257,"/",CHAR(1),LEN(R257)-LEN(SUBSTITUTE(R257,"/",""))))-1))</f>
        <v>/rsm:CrossIndustryInvoice/rsm:SupplyChainTradeTransaction/ram:IncludedSupplyChainTradeLineItem/ram:SpecifiedLineTradeSettlement/ram:ApplicableTradeTax</v>
      </c>
      <c r="AK257" s="13" t="str">
        <f t="shared" ref="AK257:AK320" si="407">IF(ISERROR(FIND("/",R257)),R257,MID(R257, FIND(CHAR(1),SUBSTITUTE(R257,"/",CHAR(1), LEN(R257)-LEN(SUBSTITUTE(R257,"/","")))), LEN(R257)))</f>
        <v>/ram:ExemptionReason</v>
      </c>
      <c r="AL257" s="14">
        <f>COUNTIFS(R$4:R257,AJ257)</f>
        <v>1</v>
      </c>
      <c r="AM257" s="59"/>
      <c r="AN257" s="175" t="str">
        <f t="shared" si="321"/>
        <v>SCT_LINE_TS</v>
      </c>
      <c r="AO257" s="61" t="str">
        <f t="shared" ref="AO257:AO320" si="408">E257</f>
        <v>BT-X-96</v>
      </c>
      <c r="AP257" s="282" t="str">
        <f t="shared" si="322"/>
        <v/>
      </c>
      <c r="AQ257" s="62">
        <f t="shared" si="348"/>
        <v>5</v>
      </c>
      <c r="AR257" s="62" t="str">
        <f t="shared" ref="AR257:AR320" si="409">H257</f>
        <v>0..1</v>
      </c>
      <c r="AS257" s="64" t="s">
        <v>1213</v>
      </c>
      <c r="AT257" s="64" t="s">
        <v>4142</v>
      </c>
      <c r="AU257" s="65"/>
      <c r="AV257" s="65"/>
      <c r="AW257" s="65"/>
      <c r="AX257" s="64"/>
      <c r="AY257" s="66" t="str">
        <f t="shared" si="373"/>
        <v>0..1</v>
      </c>
      <c r="AZ257" s="66" t="str">
        <f t="shared" si="374"/>
        <v>0..1</v>
      </c>
      <c r="BA257" s="6" t="str">
        <f t="shared" si="375"/>
        <v>/rsm:CrossIndustryInvoice
/rsm:SupplyChainTradeTransaction
/ram:IncludedSupplyChainTradeLineItem
/ram:SpecifiedLineTradeSettlement
/ram:ApplicableTradeTax
/ram:ExemptionReason</v>
      </c>
      <c r="BB257" s="67" t="str">
        <f t="shared" si="376"/>
        <v>/rsm:CrossIndustryInvoice/rsm:SupplyChainTradeTransaction/ram:IncludedSupplyChainTradeLineItem/ram:SpecifiedLineTradeSettlement/ram:ApplicableTradeTax/ram:ExemptionReason</v>
      </c>
      <c r="BC257" s="66" t="str">
        <f t="shared" si="323"/>
        <v>T</v>
      </c>
      <c r="BD257" s="68" t="str">
        <f t="shared" si="324"/>
        <v>E</v>
      </c>
      <c r="BE257" s="62" t="str">
        <f t="shared" si="325"/>
        <v>0..1</v>
      </c>
      <c r="BF257" s="66" t="str">
        <f t="shared" si="326"/>
        <v/>
      </c>
      <c r="BG257" s="249" t="str">
        <f t="shared" si="327"/>
        <v/>
      </c>
      <c r="BH257" s="7"/>
      <c r="BI257" s="634" t="str">
        <f t="shared" si="328"/>
        <v>-</v>
      </c>
      <c r="BJ257" s="70" t="str">
        <f t="shared" si="329"/>
        <v>-</v>
      </c>
      <c r="BK257" s="70" t="str">
        <f t="shared" si="330"/>
        <v>-</v>
      </c>
      <c r="BL257" s="70" t="str">
        <f t="shared" si="331"/>
        <v>-</v>
      </c>
      <c r="BM257" s="70" t="str">
        <f t="shared" si="332"/>
        <v>-</v>
      </c>
      <c r="BN257" s="70" t="str">
        <f t="shared" si="333"/>
        <v>-</v>
      </c>
      <c r="BO257" s="635" t="str">
        <f t="shared" si="334"/>
        <v>X</v>
      </c>
      <c r="BP257" s="7"/>
      <c r="BQ257" s="70" t="str">
        <f t="shared" si="335"/>
        <v>EXTENDED</v>
      </c>
      <c r="BR257" s="70" t="str">
        <f t="shared" si="336"/>
        <v>EXTENDED</v>
      </c>
      <c r="BS257" s="15"/>
      <c r="BT257" s="57" t="s">
        <v>18642</v>
      </c>
    </row>
    <row r="258" spans="1:72" s="11" customFormat="1" ht="225" x14ac:dyDescent="0.2">
      <c r="A258" s="45" t="str">
        <f t="shared" si="319"/>
        <v>YES</v>
      </c>
      <c r="B258" s="45"/>
      <c r="C258" s="45"/>
      <c r="D258" s="174" t="s">
        <v>1187</v>
      </c>
      <c r="E258" s="119" t="s">
        <v>1214</v>
      </c>
      <c r="F258" s="293" t="s">
        <v>1214</v>
      </c>
      <c r="G258" s="66">
        <f t="shared" si="341"/>
        <v>5</v>
      </c>
      <c r="H258" s="66" t="s">
        <v>32</v>
      </c>
      <c r="I258" s="64" t="s">
        <v>1215</v>
      </c>
      <c r="J258" s="64" t="s">
        <v>814</v>
      </c>
      <c r="K258" s="65" t="s">
        <v>815</v>
      </c>
      <c r="L258" s="65" t="s">
        <v>816</v>
      </c>
      <c r="M258" s="65" t="s">
        <v>1216</v>
      </c>
      <c r="N258" s="64" t="s">
        <v>128</v>
      </c>
      <c r="O258" s="66" t="s">
        <v>32</v>
      </c>
      <c r="P258" s="66" t="str">
        <f t="shared" si="382"/>
        <v>1..1</v>
      </c>
      <c r="Q258" s="2" t="s">
        <v>1217</v>
      </c>
      <c r="R258" s="75" t="s">
        <v>1218</v>
      </c>
      <c r="S258" s="66" t="s">
        <v>131</v>
      </c>
      <c r="T258" s="68" t="str">
        <f t="shared" ref="T258:T321" si="410">IF($E258="","",IF(ISERROR(SEARCH("@",$R258)),IF(LEFT($E258,4)="BG-X","EG",IF(LEFT($E258,2)="BG","G",IF(LEFT($E258,4)="BT-X",IF(LEN($E258)-LEN(SUBSTITUTE($E258,"-",))&gt;2,"","E"),IF(LEN($E258)-LEN(SUBSTITUTE($E258,"-",))&gt;1,"","E")))),"A"))</f>
        <v>E</v>
      </c>
      <c r="U258" s="66" t="s">
        <v>42</v>
      </c>
      <c r="V258" s="66" t="s">
        <v>132</v>
      </c>
      <c r="W258" s="249" t="s">
        <v>35</v>
      </c>
      <c r="X258" s="38"/>
      <c r="Y258" s="636" t="str">
        <f t="shared" si="317"/>
        <v>-</v>
      </c>
      <c r="Z258" s="68" t="str">
        <f t="shared" ref="Z258:AE258" si="411">IF(Y258="X","X",IF($AH258=Z$4,"X","-"))</f>
        <v>-</v>
      </c>
      <c r="AA258" s="68" t="str">
        <f t="shared" si="411"/>
        <v>X</v>
      </c>
      <c r="AB258" s="68" t="str">
        <f t="shared" si="411"/>
        <v>X</v>
      </c>
      <c r="AC258" s="68" t="str">
        <f t="shared" si="411"/>
        <v>X</v>
      </c>
      <c r="AD258" s="68" t="str">
        <f t="shared" si="411"/>
        <v>X</v>
      </c>
      <c r="AE258" s="637" t="str">
        <f t="shared" si="411"/>
        <v>X</v>
      </c>
      <c r="AF258" s="38"/>
      <c r="AG258" s="68" t="s">
        <v>244</v>
      </c>
      <c r="AH258" s="68" t="s">
        <v>244</v>
      </c>
      <c r="AI258" s="38"/>
      <c r="AJ258" s="13" t="str">
        <f t="shared" si="406"/>
        <v>/rsm:CrossIndustryInvoice/rsm:SupplyChainTradeTransaction/ram:IncludedSupplyChainTradeLineItem/ram:SpecifiedLineTradeSettlement/ram:ApplicableTradeTax</v>
      </c>
      <c r="AK258" s="13" t="str">
        <f t="shared" si="407"/>
        <v>/ram:CategoryCode</v>
      </c>
      <c r="AL258" s="14">
        <f>COUNTIFS(R$4:R258,AJ258)</f>
        <v>1</v>
      </c>
      <c r="AM258" s="59"/>
      <c r="AN258" s="174" t="str">
        <f t="shared" si="321"/>
        <v>SCT_LINE_TS</v>
      </c>
      <c r="AO258" s="119" t="str">
        <f t="shared" si="408"/>
        <v>BT-151</v>
      </c>
      <c r="AP258" s="293" t="str">
        <f t="shared" si="322"/>
        <v>BT-151</v>
      </c>
      <c r="AQ258" s="66">
        <f t="shared" si="348"/>
        <v>5</v>
      </c>
      <c r="AR258" s="66" t="str">
        <f t="shared" si="409"/>
        <v>1..1</v>
      </c>
      <c r="AS258" s="64" t="s">
        <v>1219</v>
      </c>
      <c r="AT258" s="64" t="s">
        <v>1220</v>
      </c>
      <c r="AU258" s="65" t="s">
        <v>1221</v>
      </c>
      <c r="AV258" s="65" t="s">
        <v>1222</v>
      </c>
      <c r="AW258" s="65" t="s">
        <v>1223</v>
      </c>
      <c r="AX258" s="64" t="s">
        <v>128</v>
      </c>
      <c r="AY258" s="66" t="str">
        <f t="shared" si="373"/>
        <v>1..1</v>
      </c>
      <c r="AZ258" s="66" t="str">
        <f t="shared" si="374"/>
        <v>1..1</v>
      </c>
      <c r="BA258" s="2" t="str">
        <f t="shared" si="375"/>
        <v>/rsm:CrossIndustryInvoice
/rsm:SupplyChainTradeTransaction
/ram:IncludedSupplyChainTradeLineItem
/ram:SpecifiedLineTradeSettlement
/ram:ApplicableTradeTax
/ram:CategoryCode</v>
      </c>
      <c r="BB258" s="75" t="str">
        <f t="shared" si="376"/>
        <v>/rsm:CrossIndustryInvoice/rsm:SupplyChainTradeTransaction/ram:IncludedSupplyChainTradeLineItem/ram:SpecifiedLineTradeSettlement/ram:ApplicableTradeTax/ram:CategoryCode</v>
      </c>
      <c r="BC258" s="66" t="str">
        <f t="shared" si="323"/>
        <v>C</v>
      </c>
      <c r="BD258" s="68" t="str">
        <f t="shared" si="324"/>
        <v>E</v>
      </c>
      <c r="BE258" s="66" t="str">
        <f t="shared" si="325"/>
        <v>0..1</v>
      </c>
      <c r="BF258" s="66" t="str">
        <f t="shared" si="326"/>
        <v>CAR-2</v>
      </c>
      <c r="BG258" s="249" t="str">
        <f t="shared" si="327"/>
        <v/>
      </c>
      <c r="BH258" s="7"/>
      <c r="BI258" s="636" t="str">
        <f t="shared" si="328"/>
        <v>-</v>
      </c>
      <c r="BJ258" s="68" t="str">
        <f t="shared" si="329"/>
        <v>-</v>
      </c>
      <c r="BK258" s="68" t="str">
        <f t="shared" si="330"/>
        <v>X</v>
      </c>
      <c r="BL258" s="68" t="str">
        <f t="shared" si="331"/>
        <v>X</v>
      </c>
      <c r="BM258" s="68" t="str">
        <f t="shared" si="332"/>
        <v>X</v>
      </c>
      <c r="BN258" s="68" t="str">
        <f t="shared" si="333"/>
        <v>X</v>
      </c>
      <c r="BO258" s="637" t="str">
        <f t="shared" si="334"/>
        <v>X</v>
      </c>
      <c r="BP258" s="7"/>
      <c r="BQ258" s="68" t="str">
        <f t="shared" si="335"/>
        <v>BASIC</v>
      </c>
      <c r="BR258" s="68" t="str">
        <f t="shared" si="336"/>
        <v>BASIC</v>
      </c>
      <c r="BS258" s="15"/>
      <c r="BT258" s="57" t="s">
        <v>18642</v>
      </c>
    </row>
    <row r="259" spans="1:72" s="11" customFormat="1" ht="105" x14ac:dyDescent="0.2">
      <c r="A259" s="45" t="str">
        <f t="shared" si="319"/>
        <v>YES</v>
      </c>
      <c r="B259" s="45"/>
      <c r="C259" s="45"/>
      <c r="D259" s="175" t="s">
        <v>1187</v>
      </c>
      <c r="E259" s="61" t="s">
        <v>5304</v>
      </c>
      <c r="F259" s="282"/>
      <c r="G259" s="62">
        <f t="shared" si="341"/>
        <v>5</v>
      </c>
      <c r="H259" s="62" t="s">
        <v>42</v>
      </c>
      <c r="I259" s="64" t="s">
        <v>1224</v>
      </c>
      <c r="J259" s="64" t="s">
        <v>4176</v>
      </c>
      <c r="K259" s="65" t="s">
        <v>4177</v>
      </c>
      <c r="L259" s="65"/>
      <c r="M259" s="65"/>
      <c r="N259" s="64" t="s">
        <v>128</v>
      </c>
      <c r="O259" s="66" t="s">
        <v>42</v>
      </c>
      <c r="P259" s="66" t="str">
        <f t="shared" si="382"/>
        <v>0..1</v>
      </c>
      <c r="Q259" s="6" t="s">
        <v>1226</v>
      </c>
      <c r="R259" s="67" t="s">
        <v>1227</v>
      </c>
      <c r="S259" s="66" t="s">
        <v>131</v>
      </c>
      <c r="T259" s="68" t="str">
        <f t="shared" si="410"/>
        <v>E</v>
      </c>
      <c r="U259" s="62" t="s">
        <v>42</v>
      </c>
      <c r="V259" s="66"/>
      <c r="W259" s="249"/>
      <c r="X259" s="38"/>
      <c r="Y259" s="634" t="str">
        <f t="shared" si="317"/>
        <v>-</v>
      </c>
      <c r="Z259" s="70" t="str">
        <f t="shared" ref="Z259:AE259" si="412">IF(Y259="X","X",IF($AH259=Z$4,"X","-"))</f>
        <v>-</v>
      </c>
      <c r="AA259" s="70" t="str">
        <f t="shared" si="412"/>
        <v>-</v>
      </c>
      <c r="AB259" s="70" t="str">
        <f t="shared" si="412"/>
        <v>-</v>
      </c>
      <c r="AC259" s="70" t="str">
        <f t="shared" si="412"/>
        <v>-</v>
      </c>
      <c r="AD259" s="70" t="str">
        <f t="shared" si="412"/>
        <v>-</v>
      </c>
      <c r="AE259" s="635" t="str">
        <f t="shared" si="412"/>
        <v>X</v>
      </c>
      <c r="AF259" s="38"/>
      <c r="AG259" s="70" t="s">
        <v>47</v>
      </c>
      <c r="AH259" s="70" t="s">
        <v>47</v>
      </c>
      <c r="AI259" s="38"/>
      <c r="AJ259" s="13" t="str">
        <f t="shared" si="406"/>
        <v>/rsm:CrossIndustryInvoice/rsm:SupplyChainTradeTransaction/ram:IncludedSupplyChainTradeLineItem/ram:SpecifiedLineTradeSettlement/ram:ApplicableTradeTax</v>
      </c>
      <c r="AK259" s="13" t="str">
        <f t="shared" si="407"/>
        <v>/ram:ExemptionReasonCode</v>
      </c>
      <c r="AL259" s="14">
        <f>COUNTIFS(R$4:R259,AJ259)</f>
        <v>1</v>
      </c>
      <c r="AM259" s="59"/>
      <c r="AN259" s="175" t="str">
        <f t="shared" si="321"/>
        <v>SCT_LINE_TS</v>
      </c>
      <c r="AO259" s="61" t="str">
        <f t="shared" si="408"/>
        <v>BT-X-97</v>
      </c>
      <c r="AP259" s="282" t="str">
        <f t="shared" si="322"/>
        <v/>
      </c>
      <c r="AQ259" s="62">
        <f t="shared" si="348"/>
        <v>5</v>
      </c>
      <c r="AR259" s="62" t="str">
        <f t="shared" si="409"/>
        <v>0..1</v>
      </c>
      <c r="AS259" s="64" t="s">
        <v>823</v>
      </c>
      <c r="AT259" s="64" t="s">
        <v>4180</v>
      </c>
      <c r="AU259" s="65" t="s">
        <v>4181</v>
      </c>
      <c r="AV259" s="65"/>
      <c r="AW259" s="65"/>
      <c r="AX259" s="64" t="s">
        <v>128</v>
      </c>
      <c r="AY259" s="66" t="str">
        <f t="shared" si="373"/>
        <v>0..1</v>
      </c>
      <c r="AZ259" s="66" t="str">
        <f t="shared" si="374"/>
        <v>0..1</v>
      </c>
      <c r="BA259" s="6" t="str">
        <f t="shared" si="375"/>
        <v>/rsm:CrossIndustryInvoice
/rsm:SupplyChainTradeTransaction
/ram:IncludedSupplyChainTradeLineItem
/ram:SpecifiedLineTradeSettlement
/ram:ApplicableTradeTax
/ram:ExemptionReasonCode</v>
      </c>
      <c r="BB259" s="67" t="str">
        <f t="shared" si="376"/>
        <v>/rsm:CrossIndustryInvoice/rsm:SupplyChainTradeTransaction/ram:IncludedSupplyChainTradeLineItem/ram:SpecifiedLineTradeSettlement/ram:ApplicableTradeTax/ram:ExemptionReasonCode</v>
      </c>
      <c r="BC259" s="66" t="str">
        <f t="shared" si="323"/>
        <v>C</v>
      </c>
      <c r="BD259" s="68" t="str">
        <f t="shared" si="324"/>
        <v>E</v>
      </c>
      <c r="BE259" s="62" t="str">
        <f t="shared" si="325"/>
        <v>0..1</v>
      </c>
      <c r="BF259" s="66" t="str">
        <f t="shared" si="326"/>
        <v/>
      </c>
      <c r="BG259" s="249" t="str">
        <f t="shared" si="327"/>
        <v/>
      </c>
      <c r="BH259" s="7"/>
      <c r="BI259" s="634" t="str">
        <f t="shared" si="328"/>
        <v>-</v>
      </c>
      <c r="BJ259" s="70" t="str">
        <f t="shared" si="329"/>
        <v>-</v>
      </c>
      <c r="BK259" s="70" t="str">
        <f t="shared" si="330"/>
        <v>-</v>
      </c>
      <c r="BL259" s="70" t="str">
        <f t="shared" si="331"/>
        <v>-</v>
      </c>
      <c r="BM259" s="70" t="str">
        <f t="shared" si="332"/>
        <v>-</v>
      </c>
      <c r="BN259" s="70" t="str">
        <f t="shared" si="333"/>
        <v>-</v>
      </c>
      <c r="BO259" s="635" t="str">
        <f t="shared" si="334"/>
        <v>X</v>
      </c>
      <c r="BP259" s="7"/>
      <c r="BQ259" s="70" t="str">
        <f t="shared" si="335"/>
        <v>EXTENDED</v>
      </c>
      <c r="BR259" s="70" t="str">
        <f t="shared" si="336"/>
        <v>EXTENDED</v>
      </c>
      <c r="BS259" s="15"/>
      <c r="BT259" s="57" t="s">
        <v>18642</v>
      </c>
    </row>
    <row r="260" spans="1:72" s="11" customFormat="1" ht="105" x14ac:dyDescent="0.2">
      <c r="A260" s="45" t="str">
        <f t="shared" si="319"/>
        <v>YES</v>
      </c>
      <c r="B260" s="45"/>
      <c r="C260" s="45"/>
      <c r="D260" s="174" t="s">
        <v>1187</v>
      </c>
      <c r="E260" s="119" t="s">
        <v>1228</v>
      </c>
      <c r="F260" s="293" t="s">
        <v>1228</v>
      </c>
      <c r="G260" s="66">
        <f t="shared" si="341"/>
        <v>5</v>
      </c>
      <c r="H260" s="66" t="s">
        <v>42</v>
      </c>
      <c r="I260" s="64" t="s">
        <v>1229</v>
      </c>
      <c r="J260" s="64" t="s">
        <v>825</v>
      </c>
      <c r="K260" s="65"/>
      <c r="L260" s="65" t="s">
        <v>17213</v>
      </c>
      <c r="M260" s="65" t="s">
        <v>35</v>
      </c>
      <c r="N260" s="64" t="s">
        <v>1230</v>
      </c>
      <c r="O260" s="66" t="s">
        <v>42</v>
      </c>
      <c r="P260" s="66" t="str">
        <f t="shared" si="382"/>
        <v>0..1</v>
      </c>
      <c r="Q260" s="2" t="s">
        <v>1231</v>
      </c>
      <c r="R260" s="75" t="s">
        <v>1232</v>
      </c>
      <c r="S260" s="66" t="s">
        <v>722</v>
      </c>
      <c r="T260" s="68" t="str">
        <f t="shared" si="410"/>
        <v>E</v>
      </c>
      <c r="U260" s="66" t="s">
        <v>42</v>
      </c>
      <c r="V260" s="66" t="s">
        <v>35</v>
      </c>
      <c r="W260" s="249" t="s">
        <v>35</v>
      </c>
      <c r="X260" s="38"/>
      <c r="Y260" s="636" t="str">
        <f t="shared" si="317"/>
        <v>-</v>
      </c>
      <c r="Z260" s="68" t="str">
        <f t="shared" ref="Z260:AE260" si="413">IF(Y260="X","X",IF($AH260=Z$4,"X","-"))</f>
        <v>-</v>
      </c>
      <c r="AA260" s="68" t="str">
        <f t="shared" si="413"/>
        <v>X</v>
      </c>
      <c r="AB260" s="68" t="str">
        <f t="shared" si="413"/>
        <v>X</v>
      </c>
      <c r="AC260" s="68" t="str">
        <f t="shared" si="413"/>
        <v>X</v>
      </c>
      <c r="AD260" s="68" t="str">
        <f t="shared" si="413"/>
        <v>X</v>
      </c>
      <c r="AE260" s="637" t="str">
        <f t="shared" si="413"/>
        <v>X</v>
      </c>
      <c r="AF260" s="38"/>
      <c r="AG260" s="68" t="s">
        <v>244</v>
      </c>
      <c r="AH260" s="68" t="s">
        <v>244</v>
      </c>
      <c r="AI260" s="38"/>
      <c r="AJ260" s="13" t="str">
        <f t="shared" si="406"/>
        <v>/rsm:CrossIndustryInvoice/rsm:SupplyChainTradeTransaction/ram:IncludedSupplyChainTradeLineItem/ram:SpecifiedLineTradeSettlement/ram:ApplicableTradeTax</v>
      </c>
      <c r="AK260" s="13" t="str">
        <f t="shared" si="407"/>
        <v>/ram:RateApplicablePercent</v>
      </c>
      <c r="AL260" s="14">
        <f>COUNTIFS(R$4:R260,AJ260)</f>
        <v>1</v>
      </c>
      <c r="AM260" s="59"/>
      <c r="AN260" s="174" t="str">
        <f t="shared" si="321"/>
        <v>SCT_LINE_TS</v>
      </c>
      <c r="AO260" s="119" t="str">
        <f t="shared" si="408"/>
        <v>BT-152</v>
      </c>
      <c r="AP260" s="293" t="str">
        <f t="shared" si="322"/>
        <v>BT-152</v>
      </c>
      <c r="AQ260" s="66">
        <f t="shared" si="348"/>
        <v>5</v>
      </c>
      <c r="AR260" s="66" t="str">
        <f t="shared" si="409"/>
        <v>0..1</v>
      </c>
      <c r="AS260" s="64" t="s">
        <v>1233</v>
      </c>
      <c r="AT260" s="64" t="s">
        <v>1234</v>
      </c>
      <c r="AU260" s="65" t="s">
        <v>1235</v>
      </c>
      <c r="AV260" s="65" t="s">
        <v>1236</v>
      </c>
      <c r="AW260" s="65" t="s">
        <v>35</v>
      </c>
      <c r="AX260" s="64" t="s">
        <v>1237</v>
      </c>
      <c r="AY260" s="66" t="str">
        <f t="shared" si="373"/>
        <v>0..1</v>
      </c>
      <c r="AZ260" s="66" t="str">
        <f t="shared" si="374"/>
        <v>0..1</v>
      </c>
      <c r="BA260" s="2" t="str">
        <f t="shared" si="375"/>
        <v>/rsm:CrossIndustryInvoice
/rsm:SupplyChainTradeTransaction
/ram:IncludedSupplyChainTradeLineItem
/ram:SpecifiedLineTradeSettlement
/ram:ApplicableTradeTax
/ram:RateApplicablePercent</v>
      </c>
      <c r="BB260" s="75" t="str">
        <f t="shared" si="376"/>
        <v>/rsm:CrossIndustryInvoice/rsm:SupplyChainTradeTransaction/ram:IncludedSupplyChainTradeLineItem/ram:SpecifiedLineTradeSettlement/ram:ApplicableTradeTax/ram:RateApplicablePercent</v>
      </c>
      <c r="BC260" s="66" t="str">
        <f t="shared" si="323"/>
        <v>P</v>
      </c>
      <c r="BD260" s="68" t="str">
        <f t="shared" si="324"/>
        <v>E</v>
      </c>
      <c r="BE260" s="66" t="str">
        <f t="shared" si="325"/>
        <v>0..1</v>
      </c>
      <c r="BF260" s="66" t="str">
        <f t="shared" si="326"/>
        <v/>
      </c>
      <c r="BG260" s="249" t="str">
        <f t="shared" si="327"/>
        <v/>
      </c>
      <c r="BH260" s="7"/>
      <c r="BI260" s="636" t="str">
        <f t="shared" si="328"/>
        <v>-</v>
      </c>
      <c r="BJ260" s="68" t="str">
        <f t="shared" si="329"/>
        <v>-</v>
      </c>
      <c r="BK260" s="68" t="str">
        <f t="shared" si="330"/>
        <v>X</v>
      </c>
      <c r="BL260" s="68" t="str">
        <f t="shared" si="331"/>
        <v>X</v>
      </c>
      <c r="BM260" s="68" t="str">
        <f t="shared" si="332"/>
        <v>X</v>
      </c>
      <c r="BN260" s="68" t="str">
        <f t="shared" si="333"/>
        <v>X</v>
      </c>
      <c r="BO260" s="637" t="str">
        <f t="shared" si="334"/>
        <v>X</v>
      </c>
      <c r="BP260" s="7"/>
      <c r="BQ260" s="68" t="str">
        <f t="shared" si="335"/>
        <v>BASIC</v>
      </c>
      <c r="BR260" s="68" t="str">
        <f t="shared" si="336"/>
        <v>BASIC</v>
      </c>
      <c r="BS260" s="15"/>
      <c r="BT260" s="57" t="s">
        <v>18642</v>
      </c>
    </row>
    <row r="261" spans="1:72" s="11" customFormat="1" ht="96" x14ac:dyDescent="0.2">
      <c r="A261" s="45" t="str">
        <f t="shared" si="319"/>
        <v>NO</v>
      </c>
      <c r="B261" s="45"/>
      <c r="C261" s="45"/>
      <c r="D261" s="174" t="s">
        <v>1187</v>
      </c>
      <c r="E261" s="123" t="s">
        <v>1238</v>
      </c>
      <c r="F261" s="294" t="s">
        <v>1238</v>
      </c>
      <c r="G261" s="124">
        <f t="shared" si="341"/>
        <v>4</v>
      </c>
      <c r="H261" s="124" t="s">
        <v>42</v>
      </c>
      <c r="I261" s="125" t="s">
        <v>1239</v>
      </c>
      <c r="J261" s="125" t="s">
        <v>17214</v>
      </c>
      <c r="K261" s="126" t="s">
        <v>1241</v>
      </c>
      <c r="L261" s="126"/>
      <c r="M261" s="126" t="s">
        <v>35</v>
      </c>
      <c r="N261" s="125"/>
      <c r="O261" s="124" t="s">
        <v>42</v>
      </c>
      <c r="P261" s="124" t="str">
        <f t="shared" si="382"/>
        <v>0..1</v>
      </c>
      <c r="Q261" s="127" t="s">
        <v>1242</v>
      </c>
      <c r="R261" s="128" t="s">
        <v>1243</v>
      </c>
      <c r="S261" s="124" t="s">
        <v>35</v>
      </c>
      <c r="T261" s="129" t="str">
        <f t="shared" si="410"/>
        <v>G</v>
      </c>
      <c r="U261" s="124" t="s">
        <v>42</v>
      </c>
      <c r="V261" s="124" t="s">
        <v>35</v>
      </c>
      <c r="W261" s="675" t="s">
        <v>35</v>
      </c>
      <c r="X261" s="38"/>
      <c r="Y261" s="646" t="str">
        <f t="shared" ref="Y261:Y324" si="414">IF(AH261=Y$4,"X","-")</f>
        <v>-</v>
      </c>
      <c r="Z261" s="129" t="str">
        <f t="shared" ref="Z261:AE261" si="415">IF(Y261="X","X",IF($AH261=Z$4,"X","-"))</f>
        <v>-</v>
      </c>
      <c r="AA261" s="129" t="str">
        <f t="shared" si="415"/>
        <v>X</v>
      </c>
      <c r="AB261" s="129" t="str">
        <f t="shared" si="415"/>
        <v>X</v>
      </c>
      <c r="AC261" s="129" t="str">
        <f t="shared" si="415"/>
        <v>X</v>
      </c>
      <c r="AD261" s="129" t="str">
        <f t="shared" si="415"/>
        <v>X</v>
      </c>
      <c r="AE261" s="647" t="str">
        <f t="shared" si="415"/>
        <v>X</v>
      </c>
      <c r="AF261" s="38"/>
      <c r="AG261" s="129" t="s">
        <v>244</v>
      </c>
      <c r="AH261" s="129" t="s">
        <v>244</v>
      </c>
      <c r="AI261" s="38"/>
      <c r="AJ261" s="13" t="str">
        <f t="shared" si="406"/>
        <v>/rsm:CrossIndustryInvoice/rsm:SupplyChainTradeTransaction/ram:IncludedSupplyChainTradeLineItem/ram:SpecifiedLineTradeSettlement</v>
      </c>
      <c r="AK261" s="13" t="str">
        <f t="shared" si="407"/>
        <v>/ram:BillingSpecifiedPeriod</v>
      </c>
      <c r="AL261" s="14">
        <f>COUNTIFS(R$4:R261,AJ261)</f>
        <v>1</v>
      </c>
      <c r="AM261" s="59"/>
      <c r="AN261" s="174" t="str">
        <f t="shared" si="321"/>
        <v>SCT_LINE_TS</v>
      </c>
      <c r="AO261" s="123" t="str">
        <f t="shared" si="408"/>
        <v>BG-26</v>
      </c>
      <c r="AP261" s="294" t="str">
        <f t="shared" si="322"/>
        <v>BG-26</v>
      </c>
      <c r="AQ261" s="124">
        <f t="shared" si="348"/>
        <v>4</v>
      </c>
      <c r="AR261" s="124" t="str">
        <f t="shared" si="409"/>
        <v>0..1</v>
      </c>
      <c r="AS261" s="125" t="s">
        <v>1244</v>
      </c>
      <c r="AT261" s="125" t="s">
        <v>1245</v>
      </c>
      <c r="AU261" s="126" t="s">
        <v>1246</v>
      </c>
      <c r="AV261" s="126"/>
      <c r="AW261" s="126" t="s">
        <v>35</v>
      </c>
      <c r="AX261" s="125"/>
      <c r="AY261" s="124" t="str">
        <f t="shared" ref="AY261:AY292" si="416">O261</f>
        <v>0..1</v>
      </c>
      <c r="AZ261" s="124" t="str">
        <f t="shared" ref="AZ261:AZ292" si="417">P261</f>
        <v>0..1</v>
      </c>
      <c r="BA261" s="127" t="str">
        <f t="shared" si="375"/>
        <v>/rsm:CrossIndustryInvoice
/rsm:SupplyChainTradeTransaction
/ram:IncludedSupplyChainTradeLineItem
/ram:SpecifiedLineTradeSettlement
/ram:BillingSpecifiedPeriod</v>
      </c>
      <c r="BB261" s="128" t="str">
        <f t="shared" si="376"/>
        <v>/rsm:CrossIndustryInvoice/rsm:SupplyChainTradeTransaction/ram:IncludedSupplyChainTradeLineItem/ram:SpecifiedLineTradeSettlement/ram:BillingSpecifiedPeriod</v>
      </c>
      <c r="BC261" s="124" t="str">
        <f t="shared" si="323"/>
        <v/>
      </c>
      <c r="BD261" s="129" t="str">
        <f t="shared" si="324"/>
        <v>G</v>
      </c>
      <c r="BE261" s="124" t="str">
        <f t="shared" si="325"/>
        <v>0..1</v>
      </c>
      <c r="BF261" s="124" t="str">
        <f t="shared" si="326"/>
        <v/>
      </c>
      <c r="BG261" s="675" t="str">
        <f t="shared" si="327"/>
        <v/>
      </c>
      <c r="BH261" s="7"/>
      <c r="BI261" s="646" t="str">
        <f t="shared" si="328"/>
        <v>-</v>
      </c>
      <c r="BJ261" s="129" t="str">
        <f t="shared" si="329"/>
        <v>-</v>
      </c>
      <c r="BK261" s="129" t="str">
        <f t="shared" si="330"/>
        <v>X</v>
      </c>
      <c r="BL261" s="129" t="str">
        <f t="shared" si="331"/>
        <v>X</v>
      </c>
      <c r="BM261" s="129" t="str">
        <f t="shared" si="332"/>
        <v>X</v>
      </c>
      <c r="BN261" s="129" t="str">
        <f t="shared" si="333"/>
        <v>X</v>
      </c>
      <c r="BO261" s="647" t="str">
        <f t="shared" si="334"/>
        <v>X</v>
      </c>
      <c r="BP261" s="7"/>
      <c r="BQ261" s="129" t="str">
        <f t="shared" si="335"/>
        <v>BASIC</v>
      </c>
      <c r="BR261" s="129" t="str">
        <f t="shared" si="336"/>
        <v>BASIC</v>
      </c>
      <c r="BS261" s="15"/>
      <c r="BT261" s="57" t="s">
        <v>18642</v>
      </c>
    </row>
    <row r="262" spans="1:72" s="11" customFormat="1" ht="105" x14ac:dyDescent="0.2">
      <c r="A262" s="45" t="str">
        <f t="shared" ref="A262:A325" si="418">IF(OR(T262="E",T262="A"),"YES","NO")</f>
        <v>NO</v>
      </c>
      <c r="B262" s="45"/>
      <c r="C262" s="45"/>
      <c r="D262" s="174" t="s">
        <v>1187</v>
      </c>
      <c r="E262" s="119" t="s">
        <v>1247</v>
      </c>
      <c r="F262" s="293"/>
      <c r="G262" s="73">
        <f t="shared" si="341"/>
        <v>5</v>
      </c>
      <c r="H262" s="73" t="s">
        <v>42</v>
      </c>
      <c r="I262" s="74" t="s">
        <v>1248</v>
      </c>
      <c r="J262" s="64"/>
      <c r="K262" s="65"/>
      <c r="L262" s="65"/>
      <c r="M262" s="65"/>
      <c r="N262" s="64"/>
      <c r="O262" s="66" t="s">
        <v>42</v>
      </c>
      <c r="P262" s="66" t="str">
        <f t="shared" si="382"/>
        <v>0..1</v>
      </c>
      <c r="Q262" s="2" t="s">
        <v>1249</v>
      </c>
      <c r="R262" s="75" t="s">
        <v>1250</v>
      </c>
      <c r="S262" s="66"/>
      <c r="T262" s="68" t="str">
        <f t="shared" si="410"/>
        <v/>
      </c>
      <c r="U262" s="66" t="s">
        <v>42</v>
      </c>
      <c r="V262" s="66"/>
      <c r="W262" s="249"/>
      <c r="X262" s="38"/>
      <c r="Y262" s="636" t="str">
        <f t="shared" si="414"/>
        <v>-</v>
      </c>
      <c r="Z262" s="68" t="str">
        <f t="shared" ref="Z262:AE262" si="419">IF(Y262="X","X",IF($AH262=Z$4,"X","-"))</f>
        <v>-</v>
      </c>
      <c r="AA262" s="68" t="str">
        <f t="shared" si="419"/>
        <v>X</v>
      </c>
      <c r="AB262" s="68" t="str">
        <f t="shared" si="419"/>
        <v>X</v>
      </c>
      <c r="AC262" s="68" t="str">
        <f t="shared" si="419"/>
        <v>X</v>
      </c>
      <c r="AD262" s="68" t="str">
        <f t="shared" si="419"/>
        <v>X</v>
      </c>
      <c r="AE262" s="637" t="str">
        <f t="shared" si="419"/>
        <v>X</v>
      </c>
      <c r="AF262" s="38"/>
      <c r="AG262" s="68" t="s">
        <v>244</v>
      </c>
      <c r="AH262" s="68" t="s">
        <v>244</v>
      </c>
      <c r="AI262" s="38"/>
      <c r="AJ262" s="13" t="str">
        <f t="shared" si="406"/>
        <v>/rsm:CrossIndustryInvoice/rsm:SupplyChainTradeTransaction/ram:IncludedSupplyChainTradeLineItem/ram:SpecifiedLineTradeSettlement/ram:BillingSpecifiedPeriod</v>
      </c>
      <c r="AK262" s="13" t="str">
        <f t="shared" si="407"/>
        <v>/ram:StartDateTime</v>
      </c>
      <c r="AL262" s="14">
        <f>COUNTIFS(R$4:R262,AJ262)</f>
        <v>1</v>
      </c>
      <c r="AM262" s="59"/>
      <c r="AN262" s="174" t="str">
        <f t="shared" ref="AN262:AN325" si="420">D262</f>
        <v>SCT_LINE_TS</v>
      </c>
      <c r="AO262" s="119" t="str">
        <f t="shared" si="408"/>
        <v>BT-134-00</v>
      </c>
      <c r="AP262" s="293" t="str">
        <f t="shared" ref="AP262:AP325" si="421">IF(F262="","",F262)</f>
        <v/>
      </c>
      <c r="AQ262" s="73">
        <f t="shared" si="348"/>
        <v>5</v>
      </c>
      <c r="AR262" s="73" t="str">
        <f t="shared" si="409"/>
        <v>0..1</v>
      </c>
      <c r="AS262" s="74" t="s">
        <v>1251</v>
      </c>
      <c r="AT262" s="64"/>
      <c r="AU262" s="65"/>
      <c r="AV262" s="65"/>
      <c r="AW262" s="65" t="s">
        <v>35</v>
      </c>
      <c r="AX262" s="64"/>
      <c r="AY262" s="66" t="str">
        <f t="shared" si="416"/>
        <v>0..1</v>
      </c>
      <c r="AZ262" s="66" t="str">
        <f t="shared" si="417"/>
        <v>0..1</v>
      </c>
      <c r="BA262" s="2" t="str">
        <f t="shared" si="375"/>
        <v>/rsm:CrossIndustryInvoice
/rsm:SupplyChainTradeTransaction
/ram:IncludedSupplyChainTradeLineItem
/ram:SpecifiedLineTradeSettlement
/ram:BillingSpecifiedPeriod
/ram:StartDateTime</v>
      </c>
      <c r="BB262" s="75" t="str">
        <f t="shared" si="376"/>
        <v>/rsm:CrossIndustryInvoice/rsm:SupplyChainTradeTransaction/ram:IncludedSupplyChainTradeLineItem/ram:SpecifiedLineTradeSettlement/ram:BillingSpecifiedPeriod/ram:StartDateTime</v>
      </c>
      <c r="BC262" s="66" t="str">
        <f t="shared" ref="BC262:BC325" si="422">IF(S262="","",S262)</f>
        <v/>
      </c>
      <c r="BD262" s="68" t="str">
        <f t="shared" ref="BD262:BD325" si="423">IF(T262="","",T262)</f>
        <v/>
      </c>
      <c r="BE262" s="66" t="str">
        <f t="shared" ref="BE262:BE325" si="424">IF(U262="","",U262)</f>
        <v>0..1</v>
      </c>
      <c r="BF262" s="66" t="str">
        <f t="shared" ref="BF262:BF325" si="425">IF(V262="","",V262)</f>
        <v/>
      </c>
      <c r="BG262" s="249" t="str">
        <f t="shared" ref="BG262:BG325" si="426">IF(W262="","",W262)</f>
        <v/>
      </c>
      <c r="BH262" s="7"/>
      <c r="BI262" s="636" t="str">
        <f t="shared" ref="BI262:BI325" si="427">Y262</f>
        <v>-</v>
      </c>
      <c r="BJ262" s="68" t="str">
        <f t="shared" ref="BJ262:BJ325" si="428">Z262</f>
        <v>-</v>
      </c>
      <c r="BK262" s="68" t="str">
        <f t="shared" ref="BK262:BK325" si="429">AA262</f>
        <v>X</v>
      </c>
      <c r="BL262" s="68" t="str">
        <f t="shared" ref="BL262:BL325" si="430">AB262</f>
        <v>X</v>
      </c>
      <c r="BM262" s="68" t="str">
        <f t="shared" ref="BM262:BM325" si="431">AC262</f>
        <v>X</v>
      </c>
      <c r="BN262" s="68" t="str">
        <f t="shared" ref="BN262:BN325" si="432">AD262</f>
        <v>X</v>
      </c>
      <c r="BO262" s="637" t="str">
        <f t="shared" ref="BO262:BO325" si="433">AE262</f>
        <v>X</v>
      </c>
      <c r="BP262" s="7"/>
      <c r="BQ262" s="68" t="str">
        <f t="shared" ref="BQ262:BQ325" si="434">AG262</f>
        <v>BASIC</v>
      </c>
      <c r="BR262" s="68" t="str">
        <f t="shared" ref="BR262:BR325" si="435">AH262</f>
        <v>BASIC</v>
      </c>
      <c r="BS262" s="15"/>
      <c r="BT262" s="57" t="s">
        <v>18642</v>
      </c>
    </row>
    <row r="263" spans="1:72" s="11" customFormat="1" ht="120" x14ac:dyDescent="0.2">
      <c r="A263" s="45" t="str">
        <f t="shared" si="418"/>
        <v>YES</v>
      </c>
      <c r="B263" s="45"/>
      <c r="C263" s="45"/>
      <c r="D263" s="174" t="s">
        <v>1187</v>
      </c>
      <c r="E263" s="119" t="s">
        <v>1252</v>
      </c>
      <c r="F263" s="293" t="s">
        <v>1252</v>
      </c>
      <c r="G263" s="66">
        <f t="shared" si="341"/>
        <v>6</v>
      </c>
      <c r="H263" s="66" t="s">
        <v>42</v>
      </c>
      <c r="I263" s="64" t="s">
        <v>1253</v>
      </c>
      <c r="J263" s="64" t="s">
        <v>1254</v>
      </c>
      <c r="K263" s="65" t="s">
        <v>1255</v>
      </c>
      <c r="L263" s="65" t="s">
        <v>1256</v>
      </c>
      <c r="M263" s="65" t="s">
        <v>1257</v>
      </c>
      <c r="N263" s="64" t="s">
        <v>148</v>
      </c>
      <c r="O263" s="66" t="s">
        <v>32</v>
      </c>
      <c r="P263" s="66" t="str">
        <f t="shared" si="382"/>
        <v>1..1</v>
      </c>
      <c r="Q263" s="2" t="s">
        <v>1258</v>
      </c>
      <c r="R263" s="75" t="s">
        <v>1259</v>
      </c>
      <c r="S263" s="66" t="s">
        <v>151</v>
      </c>
      <c r="T263" s="68" t="str">
        <f t="shared" si="410"/>
        <v>E</v>
      </c>
      <c r="U263" s="66" t="s">
        <v>32</v>
      </c>
      <c r="V263" s="66" t="s">
        <v>132</v>
      </c>
      <c r="W263" s="249" t="s">
        <v>152</v>
      </c>
      <c r="X263" s="38"/>
      <c r="Y263" s="636" t="str">
        <f t="shared" si="414"/>
        <v>-</v>
      </c>
      <c r="Z263" s="68" t="str">
        <f t="shared" ref="Z263:AE263" si="436">IF(Y263="X","X",IF($AH263=Z$4,"X","-"))</f>
        <v>-</v>
      </c>
      <c r="AA263" s="68" t="str">
        <f t="shared" si="436"/>
        <v>X</v>
      </c>
      <c r="AB263" s="68" t="str">
        <f t="shared" si="436"/>
        <v>X</v>
      </c>
      <c r="AC263" s="68" t="str">
        <f t="shared" si="436"/>
        <v>X</v>
      </c>
      <c r="AD263" s="68" t="str">
        <f t="shared" si="436"/>
        <v>X</v>
      </c>
      <c r="AE263" s="637" t="str">
        <f t="shared" si="436"/>
        <v>X</v>
      </c>
      <c r="AF263" s="38"/>
      <c r="AG263" s="68" t="s">
        <v>244</v>
      </c>
      <c r="AH263" s="68" t="s">
        <v>244</v>
      </c>
      <c r="AI263" s="38"/>
      <c r="AJ263" s="13" t="str">
        <f t="shared" si="406"/>
        <v>/rsm:CrossIndustryInvoice/rsm:SupplyChainTradeTransaction/ram:IncludedSupplyChainTradeLineItem/ram:SpecifiedLineTradeSettlement/ram:BillingSpecifiedPeriod/ram:StartDateTime</v>
      </c>
      <c r="AK263" s="13" t="str">
        <f t="shared" si="407"/>
        <v>/udt:DateTimeString</v>
      </c>
      <c r="AL263" s="14">
        <f>COUNTIFS(R$4:R263,AJ263)</f>
        <v>1</v>
      </c>
      <c r="AM263" s="59"/>
      <c r="AN263" s="174" t="str">
        <f t="shared" si="420"/>
        <v>SCT_LINE_TS</v>
      </c>
      <c r="AO263" s="119" t="str">
        <f t="shared" si="408"/>
        <v>BT-134</v>
      </c>
      <c r="AP263" s="293" t="str">
        <f t="shared" si="421"/>
        <v>BT-134</v>
      </c>
      <c r="AQ263" s="66">
        <f t="shared" si="348"/>
        <v>6</v>
      </c>
      <c r="AR263" s="66" t="str">
        <f t="shared" si="409"/>
        <v>0..1</v>
      </c>
      <c r="AS263" s="64" t="s">
        <v>1260</v>
      </c>
      <c r="AT263" s="64" t="s">
        <v>1261</v>
      </c>
      <c r="AU263" s="65" t="s">
        <v>1262</v>
      </c>
      <c r="AV263" s="65" t="s">
        <v>1263</v>
      </c>
      <c r="AW263" s="65" t="s">
        <v>1264</v>
      </c>
      <c r="AX263" s="64" t="s">
        <v>148</v>
      </c>
      <c r="AY263" s="66" t="str">
        <f t="shared" si="416"/>
        <v>1..1</v>
      </c>
      <c r="AZ263" s="66" t="str">
        <f t="shared" si="417"/>
        <v>1..1</v>
      </c>
      <c r="BA263" s="2" t="str">
        <f t="shared" si="375"/>
        <v>/rsm:CrossIndustryInvoice
/rsm:SupplyChainTradeTransaction
/ram:IncludedSupplyChainTradeLineItem
/ram:SpecifiedLineTradeSettlement
/ram:BillingSpecifiedPeriod
/ram:StartDateTime
/udt:DateTimeString</v>
      </c>
      <c r="BB263" s="75" t="str">
        <f t="shared" si="376"/>
        <v>/rsm:CrossIndustryInvoice/rsm:SupplyChainTradeTransaction/ram:IncludedSupplyChainTradeLineItem/ram:SpecifiedLineTradeSettlement/ram:BillingSpecifiedPeriod/ram:StartDateTime/udt:DateTimeString</v>
      </c>
      <c r="BC263" s="66" t="str">
        <f t="shared" si="422"/>
        <v>D</v>
      </c>
      <c r="BD263" s="68" t="str">
        <f t="shared" si="423"/>
        <v>E</v>
      </c>
      <c r="BE263" s="66" t="str">
        <f t="shared" si="424"/>
        <v>1..1</v>
      </c>
      <c r="BF263" s="66" t="str">
        <f t="shared" si="425"/>
        <v>CAR-2</v>
      </c>
      <c r="BG263" s="249" t="str">
        <f t="shared" si="426"/>
        <v>@format="102"</v>
      </c>
      <c r="BH263" s="7"/>
      <c r="BI263" s="636" t="str">
        <f t="shared" si="427"/>
        <v>-</v>
      </c>
      <c r="BJ263" s="68" t="str">
        <f t="shared" si="428"/>
        <v>-</v>
      </c>
      <c r="BK263" s="68" t="str">
        <f t="shared" si="429"/>
        <v>X</v>
      </c>
      <c r="BL263" s="68" t="str">
        <f t="shared" si="430"/>
        <v>X</v>
      </c>
      <c r="BM263" s="68" t="str">
        <f t="shared" si="431"/>
        <v>X</v>
      </c>
      <c r="BN263" s="68" t="str">
        <f t="shared" si="432"/>
        <v>X</v>
      </c>
      <c r="BO263" s="637" t="str">
        <f t="shared" si="433"/>
        <v>X</v>
      </c>
      <c r="BP263" s="7"/>
      <c r="BQ263" s="68" t="str">
        <f t="shared" si="434"/>
        <v>BASIC</v>
      </c>
      <c r="BR263" s="68" t="str">
        <f t="shared" si="435"/>
        <v>BASIC</v>
      </c>
      <c r="BS263" s="15"/>
      <c r="BT263" s="57" t="s">
        <v>18642</v>
      </c>
    </row>
    <row r="264" spans="1:72" s="11" customFormat="1" ht="135" x14ac:dyDescent="0.2">
      <c r="A264" s="45" t="str">
        <f t="shared" si="418"/>
        <v>YES</v>
      </c>
      <c r="B264" s="45"/>
      <c r="C264" s="45"/>
      <c r="D264" s="174" t="s">
        <v>1187</v>
      </c>
      <c r="E264" s="119" t="s">
        <v>1265</v>
      </c>
      <c r="F264" s="293"/>
      <c r="G264" s="66">
        <f t="shared" si="341"/>
        <v>7</v>
      </c>
      <c r="H264" s="66" t="s">
        <v>32</v>
      </c>
      <c r="I264" s="97" t="s">
        <v>229</v>
      </c>
      <c r="J264" s="64" t="s">
        <v>35</v>
      </c>
      <c r="K264" s="65" t="s">
        <v>160</v>
      </c>
      <c r="L264" s="65"/>
      <c r="M264" s="65" t="s">
        <v>160</v>
      </c>
      <c r="N264" s="64" t="s">
        <v>128</v>
      </c>
      <c r="O264" s="66" t="s">
        <v>32</v>
      </c>
      <c r="P264" s="66" t="str">
        <f t="shared" si="382"/>
        <v>1..1</v>
      </c>
      <c r="Q264" s="2" t="s">
        <v>1268</v>
      </c>
      <c r="R264" s="75" t="s">
        <v>1269</v>
      </c>
      <c r="S264" s="66" t="s">
        <v>131</v>
      </c>
      <c r="T264" s="68" t="str">
        <f t="shared" si="410"/>
        <v>A</v>
      </c>
      <c r="U264" s="66" t="s">
        <v>42</v>
      </c>
      <c r="V264" s="66" t="s">
        <v>35</v>
      </c>
      <c r="W264" s="249" t="s">
        <v>160</v>
      </c>
      <c r="X264" s="38"/>
      <c r="Y264" s="636" t="str">
        <f t="shared" si="414"/>
        <v>-</v>
      </c>
      <c r="Z264" s="68" t="str">
        <f t="shared" ref="Z264:AE264" si="437">IF(Y264="X","X",IF($AH264=Z$4,"X","-"))</f>
        <v>-</v>
      </c>
      <c r="AA264" s="68" t="str">
        <f t="shared" si="437"/>
        <v>X</v>
      </c>
      <c r="AB264" s="68" t="str">
        <f t="shared" si="437"/>
        <v>X</v>
      </c>
      <c r="AC264" s="68" t="str">
        <f t="shared" si="437"/>
        <v>X</v>
      </c>
      <c r="AD264" s="68" t="str">
        <f t="shared" si="437"/>
        <v>X</v>
      </c>
      <c r="AE264" s="637" t="str">
        <f t="shared" si="437"/>
        <v>X</v>
      </c>
      <c r="AF264" s="38"/>
      <c r="AG264" s="68" t="s">
        <v>244</v>
      </c>
      <c r="AH264" s="68" t="s">
        <v>244</v>
      </c>
      <c r="AI264" s="38"/>
      <c r="AJ264" s="13" t="str">
        <f t="shared" si="406"/>
        <v>/rsm:CrossIndustryInvoice/rsm:SupplyChainTradeTransaction/ram:IncludedSupplyChainTradeLineItem/ram:SpecifiedLineTradeSettlement/ram:BillingSpecifiedPeriod/ram:StartDateTime/udt:DateTimeString</v>
      </c>
      <c r="AK264" s="13" t="str">
        <f t="shared" si="407"/>
        <v>/@format</v>
      </c>
      <c r="AL264" s="14">
        <f>COUNTIFS(R$4:R264,AJ264)</f>
        <v>1</v>
      </c>
      <c r="AM264" s="59"/>
      <c r="AN264" s="174" t="str">
        <f t="shared" si="420"/>
        <v>SCT_LINE_TS</v>
      </c>
      <c r="AO264" s="119" t="str">
        <f t="shared" si="408"/>
        <v>BT-134-0</v>
      </c>
      <c r="AP264" s="293" t="str">
        <f t="shared" si="421"/>
        <v/>
      </c>
      <c r="AQ264" s="66">
        <f t="shared" si="348"/>
        <v>7</v>
      </c>
      <c r="AR264" s="66" t="str">
        <f t="shared" si="409"/>
        <v>1..1</v>
      </c>
      <c r="AS264" s="97" t="s">
        <v>229</v>
      </c>
      <c r="AT264" s="64" t="s">
        <v>35</v>
      </c>
      <c r="AU264" s="65" t="s">
        <v>18166</v>
      </c>
      <c r="AV264" s="65"/>
      <c r="AW264" s="65" t="s">
        <v>166</v>
      </c>
      <c r="AX264" s="64" t="s">
        <v>128</v>
      </c>
      <c r="AY264" s="66" t="str">
        <f t="shared" si="416"/>
        <v>1..1</v>
      </c>
      <c r="AZ264" s="66" t="str">
        <f t="shared" si="417"/>
        <v>1..1</v>
      </c>
      <c r="BA264" s="2" t="str">
        <f t="shared" si="375"/>
        <v>/rsm:CrossIndustryInvoice
/rsm:SupplyChainTradeTransaction
/ram:IncludedSupplyChainTradeLineItem
/ram:SpecifiedLineTradeSettlement
/ram:BillingSpecifiedPeriod
/ram:StartDateTime
/udt:DateTimeString
/@format</v>
      </c>
      <c r="BB264" s="75" t="str">
        <f t="shared" si="376"/>
        <v>/rsm:CrossIndustryInvoice/rsm:SupplyChainTradeTransaction/ram:IncludedSupplyChainTradeLineItem/ram:SpecifiedLineTradeSettlement/ram:BillingSpecifiedPeriod/ram:StartDateTime/udt:DateTimeString/@format</v>
      </c>
      <c r="BC264" s="66" t="str">
        <f t="shared" si="422"/>
        <v>C</v>
      </c>
      <c r="BD264" s="68" t="str">
        <f t="shared" si="423"/>
        <v>A</v>
      </c>
      <c r="BE264" s="66" t="str">
        <f t="shared" si="424"/>
        <v>0..1</v>
      </c>
      <c r="BF264" s="66" t="str">
        <f t="shared" si="425"/>
        <v/>
      </c>
      <c r="BG264" s="249" t="str">
        <f t="shared" si="426"/>
        <v>Only value "102"</v>
      </c>
      <c r="BH264" s="7"/>
      <c r="BI264" s="636" t="str">
        <f t="shared" si="427"/>
        <v>-</v>
      </c>
      <c r="BJ264" s="68" t="str">
        <f t="shared" si="428"/>
        <v>-</v>
      </c>
      <c r="BK264" s="68" t="str">
        <f t="shared" si="429"/>
        <v>X</v>
      </c>
      <c r="BL264" s="68" t="str">
        <f t="shared" si="430"/>
        <v>X</v>
      </c>
      <c r="BM264" s="68" t="str">
        <f t="shared" si="431"/>
        <v>X</v>
      </c>
      <c r="BN264" s="68" t="str">
        <f t="shared" si="432"/>
        <v>X</v>
      </c>
      <c r="BO264" s="637" t="str">
        <f t="shared" si="433"/>
        <v>X</v>
      </c>
      <c r="BP264" s="7"/>
      <c r="BQ264" s="68" t="str">
        <f t="shared" si="434"/>
        <v>BASIC</v>
      </c>
      <c r="BR264" s="68" t="str">
        <f t="shared" si="435"/>
        <v>BASIC</v>
      </c>
      <c r="BS264" s="15"/>
      <c r="BT264" s="57" t="s">
        <v>18642</v>
      </c>
    </row>
    <row r="265" spans="1:72" s="11" customFormat="1" ht="105" x14ac:dyDescent="0.2">
      <c r="A265" s="45" t="str">
        <f t="shared" si="418"/>
        <v>NO</v>
      </c>
      <c r="B265" s="45"/>
      <c r="C265" s="45"/>
      <c r="D265" s="174" t="s">
        <v>1187</v>
      </c>
      <c r="E265" s="119" t="s">
        <v>1271</v>
      </c>
      <c r="F265" s="293"/>
      <c r="G265" s="73">
        <f t="shared" si="341"/>
        <v>5</v>
      </c>
      <c r="H265" s="73" t="s">
        <v>42</v>
      </c>
      <c r="I265" s="74" t="s">
        <v>1272</v>
      </c>
      <c r="J265" s="64"/>
      <c r="K265" s="65"/>
      <c r="L265" s="65"/>
      <c r="M265" s="65"/>
      <c r="N265" s="64"/>
      <c r="O265" s="66" t="s">
        <v>42</v>
      </c>
      <c r="P265" s="66" t="str">
        <f t="shared" si="382"/>
        <v>0..1</v>
      </c>
      <c r="Q265" s="2" t="s">
        <v>1273</v>
      </c>
      <c r="R265" s="75" t="s">
        <v>1274</v>
      </c>
      <c r="S265" s="66"/>
      <c r="T265" s="68" t="str">
        <f t="shared" si="410"/>
        <v/>
      </c>
      <c r="U265" s="66" t="s">
        <v>42</v>
      </c>
      <c r="V265" s="66"/>
      <c r="W265" s="249"/>
      <c r="X265" s="38"/>
      <c r="Y265" s="636" t="str">
        <f t="shared" si="414"/>
        <v>-</v>
      </c>
      <c r="Z265" s="68" t="str">
        <f t="shared" ref="Z265:AE265" si="438">IF(Y265="X","X",IF($AH265=Z$4,"X","-"))</f>
        <v>-</v>
      </c>
      <c r="AA265" s="68" t="str">
        <f t="shared" si="438"/>
        <v>X</v>
      </c>
      <c r="AB265" s="68" t="str">
        <f t="shared" si="438"/>
        <v>X</v>
      </c>
      <c r="AC265" s="68" t="str">
        <f t="shared" si="438"/>
        <v>X</v>
      </c>
      <c r="AD265" s="68" t="str">
        <f t="shared" si="438"/>
        <v>X</v>
      </c>
      <c r="AE265" s="637" t="str">
        <f t="shared" si="438"/>
        <v>X</v>
      </c>
      <c r="AF265" s="38"/>
      <c r="AG265" s="68" t="s">
        <v>244</v>
      </c>
      <c r="AH265" s="68" t="s">
        <v>244</v>
      </c>
      <c r="AI265" s="38"/>
      <c r="AJ265" s="13" t="str">
        <f t="shared" si="406"/>
        <v>/rsm:CrossIndustryInvoice/rsm:SupplyChainTradeTransaction/ram:IncludedSupplyChainTradeLineItem/ram:SpecifiedLineTradeSettlement/ram:BillingSpecifiedPeriod</v>
      </c>
      <c r="AK265" s="13" t="str">
        <f t="shared" si="407"/>
        <v>/ram:EndDateTime</v>
      </c>
      <c r="AL265" s="14">
        <f>COUNTIFS(R$4:R265,AJ265)</f>
        <v>1</v>
      </c>
      <c r="AM265" s="59"/>
      <c r="AN265" s="174" t="str">
        <f t="shared" si="420"/>
        <v>SCT_LINE_TS</v>
      </c>
      <c r="AO265" s="119" t="str">
        <f t="shared" si="408"/>
        <v>BT-135-00</v>
      </c>
      <c r="AP265" s="293" t="str">
        <f t="shared" si="421"/>
        <v/>
      </c>
      <c r="AQ265" s="73">
        <f t="shared" si="348"/>
        <v>5</v>
      </c>
      <c r="AR265" s="73" t="str">
        <f t="shared" si="409"/>
        <v>0..1</v>
      </c>
      <c r="AS265" s="74" t="s">
        <v>1275</v>
      </c>
      <c r="AT265" s="64"/>
      <c r="AU265" s="65"/>
      <c r="AV265" s="65"/>
      <c r="AW265" s="65" t="s">
        <v>35</v>
      </c>
      <c r="AX265" s="64"/>
      <c r="AY265" s="66" t="str">
        <f t="shared" si="416"/>
        <v>0..1</v>
      </c>
      <c r="AZ265" s="66" t="str">
        <f t="shared" si="417"/>
        <v>0..1</v>
      </c>
      <c r="BA265" s="2" t="str">
        <f t="shared" si="375"/>
        <v>/rsm:CrossIndustryInvoice
/rsm:SupplyChainTradeTransaction
/ram:IncludedSupplyChainTradeLineItem
/ram:SpecifiedLineTradeSettlement
/ram:BillingSpecifiedPeriod
/ram:EndDateTime</v>
      </c>
      <c r="BB265" s="75" t="str">
        <f t="shared" si="376"/>
        <v>/rsm:CrossIndustryInvoice/rsm:SupplyChainTradeTransaction/ram:IncludedSupplyChainTradeLineItem/ram:SpecifiedLineTradeSettlement/ram:BillingSpecifiedPeriod/ram:EndDateTime</v>
      </c>
      <c r="BC265" s="66" t="str">
        <f t="shared" si="422"/>
        <v/>
      </c>
      <c r="BD265" s="68" t="str">
        <f t="shared" si="423"/>
        <v/>
      </c>
      <c r="BE265" s="66" t="str">
        <f t="shared" si="424"/>
        <v>0..1</v>
      </c>
      <c r="BF265" s="66" t="str">
        <f t="shared" si="425"/>
        <v/>
      </c>
      <c r="BG265" s="249" t="str">
        <f t="shared" si="426"/>
        <v/>
      </c>
      <c r="BH265" s="7"/>
      <c r="BI265" s="636" t="str">
        <f t="shared" si="427"/>
        <v>-</v>
      </c>
      <c r="BJ265" s="68" t="str">
        <f t="shared" si="428"/>
        <v>-</v>
      </c>
      <c r="BK265" s="68" t="str">
        <f t="shared" si="429"/>
        <v>X</v>
      </c>
      <c r="BL265" s="68" t="str">
        <f t="shared" si="430"/>
        <v>X</v>
      </c>
      <c r="BM265" s="68" t="str">
        <f t="shared" si="431"/>
        <v>X</v>
      </c>
      <c r="BN265" s="68" t="str">
        <f t="shared" si="432"/>
        <v>X</v>
      </c>
      <c r="BO265" s="637" t="str">
        <f t="shared" si="433"/>
        <v>X</v>
      </c>
      <c r="BP265" s="7"/>
      <c r="BQ265" s="68" t="str">
        <f t="shared" si="434"/>
        <v>BASIC</v>
      </c>
      <c r="BR265" s="68" t="str">
        <f t="shared" si="435"/>
        <v>BASIC</v>
      </c>
      <c r="BS265" s="15"/>
      <c r="BT265" s="57" t="s">
        <v>18642</v>
      </c>
    </row>
    <row r="266" spans="1:72" s="11" customFormat="1" ht="135" x14ac:dyDescent="0.2">
      <c r="A266" s="45" t="str">
        <f t="shared" si="418"/>
        <v>YES</v>
      </c>
      <c r="B266" s="45"/>
      <c r="C266" s="45"/>
      <c r="D266" s="174" t="s">
        <v>1187</v>
      </c>
      <c r="E266" s="119" t="s">
        <v>1276</v>
      </c>
      <c r="F266" s="293" t="s">
        <v>1276</v>
      </c>
      <c r="G266" s="66">
        <f t="shared" ref="G266:G337" si="439">LEN(R266)-LEN(SUBSTITUTE(R266,"/",""))-1</f>
        <v>6</v>
      </c>
      <c r="H266" s="66" t="s">
        <v>42</v>
      </c>
      <c r="I266" s="64" t="s">
        <v>1277</v>
      </c>
      <c r="J266" s="64" t="s">
        <v>1278</v>
      </c>
      <c r="K266" s="65" t="s">
        <v>1279</v>
      </c>
      <c r="L266" s="65" t="s">
        <v>1280</v>
      </c>
      <c r="M266" s="65" t="s">
        <v>1281</v>
      </c>
      <c r="N266" s="64" t="s">
        <v>148</v>
      </c>
      <c r="O266" s="66" t="s">
        <v>32</v>
      </c>
      <c r="P266" s="66" t="str">
        <f t="shared" si="382"/>
        <v>1..1</v>
      </c>
      <c r="Q266" s="2" t="s">
        <v>1282</v>
      </c>
      <c r="R266" s="75" t="s">
        <v>1283</v>
      </c>
      <c r="S266" s="66" t="s">
        <v>151</v>
      </c>
      <c r="T266" s="68" t="str">
        <f t="shared" si="410"/>
        <v>E</v>
      </c>
      <c r="U266" s="66" t="s">
        <v>32</v>
      </c>
      <c r="V266" s="66" t="s">
        <v>35</v>
      </c>
      <c r="W266" s="249" t="s">
        <v>152</v>
      </c>
      <c r="X266" s="38"/>
      <c r="Y266" s="636" t="str">
        <f t="shared" si="414"/>
        <v>-</v>
      </c>
      <c r="Z266" s="68" t="str">
        <f t="shared" ref="Z266:AE266" si="440">IF(Y266="X","X",IF($AH266=Z$4,"X","-"))</f>
        <v>-</v>
      </c>
      <c r="AA266" s="68" t="str">
        <f t="shared" si="440"/>
        <v>X</v>
      </c>
      <c r="AB266" s="68" t="str">
        <f t="shared" si="440"/>
        <v>X</v>
      </c>
      <c r="AC266" s="68" t="str">
        <f t="shared" si="440"/>
        <v>X</v>
      </c>
      <c r="AD266" s="68" t="str">
        <f t="shared" si="440"/>
        <v>X</v>
      </c>
      <c r="AE266" s="637" t="str">
        <f t="shared" si="440"/>
        <v>X</v>
      </c>
      <c r="AF266" s="38"/>
      <c r="AG266" s="68" t="s">
        <v>244</v>
      </c>
      <c r="AH266" s="68" t="s">
        <v>244</v>
      </c>
      <c r="AI266" s="38"/>
      <c r="AJ266" s="13" t="str">
        <f t="shared" si="406"/>
        <v>/rsm:CrossIndustryInvoice/rsm:SupplyChainTradeTransaction/ram:IncludedSupplyChainTradeLineItem/ram:SpecifiedLineTradeSettlement/ram:BillingSpecifiedPeriod/ram:EndDateTime</v>
      </c>
      <c r="AK266" s="13" t="str">
        <f t="shared" si="407"/>
        <v>/udt:DateTimeString</v>
      </c>
      <c r="AL266" s="14">
        <f>COUNTIFS(R$4:R266,AJ266)</f>
        <v>1</v>
      </c>
      <c r="AM266" s="59"/>
      <c r="AN266" s="174" t="str">
        <f t="shared" si="420"/>
        <v>SCT_LINE_TS</v>
      </c>
      <c r="AO266" s="119" t="str">
        <f t="shared" si="408"/>
        <v>BT-135</v>
      </c>
      <c r="AP266" s="293" t="str">
        <f t="shared" si="421"/>
        <v>BT-135</v>
      </c>
      <c r="AQ266" s="66">
        <f t="shared" si="348"/>
        <v>6</v>
      </c>
      <c r="AR266" s="66" t="str">
        <f t="shared" si="409"/>
        <v>0..1</v>
      </c>
      <c r="AS266" s="64" t="s">
        <v>1284</v>
      </c>
      <c r="AT266" s="64" t="s">
        <v>1285</v>
      </c>
      <c r="AU266" s="65" t="s">
        <v>1286</v>
      </c>
      <c r="AV266" s="65" t="s">
        <v>1287</v>
      </c>
      <c r="AW266" s="65" t="s">
        <v>1288</v>
      </c>
      <c r="AX266" s="64" t="s">
        <v>148</v>
      </c>
      <c r="AY266" s="66" t="str">
        <f t="shared" si="416"/>
        <v>1..1</v>
      </c>
      <c r="AZ266" s="66" t="str">
        <f t="shared" si="417"/>
        <v>1..1</v>
      </c>
      <c r="BA266" s="2" t="str">
        <f t="shared" si="375"/>
        <v>/rsm:CrossIndustryInvoice
/rsm:SupplyChainTradeTransaction
/ram:IncludedSupplyChainTradeLineItem
/ram:SpecifiedLineTradeSettlement
/ram:BillingSpecifiedPeriod
/ram:EndDateTime
/udt:DateTimeString</v>
      </c>
      <c r="BB266" s="75" t="str">
        <f t="shared" si="376"/>
        <v>/rsm:CrossIndustryInvoice/rsm:SupplyChainTradeTransaction/ram:IncludedSupplyChainTradeLineItem/ram:SpecifiedLineTradeSettlement/ram:BillingSpecifiedPeriod/ram:EndDateTime/udt:DateTimeString</v>
      </c>
      <c r="BC266" s="66" t="str">
        <f t="shared" si="422"/>
        <v>D</v>
      </c>
      <c r="BD266" s="68" t="str">
        <f t="shared" si="423"/>
        <v>E</v>
      </c>
      <c r="BE266" s="66" t="str">
        <f t="shared" si="424"/>
        <v>1..1</v>
      </c>
      <c r="BF266" s="66" t="str">
        <f t="shared" si="425"/>
        <v/>
      </c>
      <c r="BG266" s="249" t="str">
        <f t="shared" si="426"/>
        <v>@format="102"</v>
      </c>
      <c r="BH266" s="7"/>
      <c r="BI266" s="636" t="str">
        <f t="shared" si="427"/>
        <v>-</v>
      </c>
      <c r="BJ266" s="68" t="str">
        <f t="shared" si="428"/>
        <v>-</v>
      </c>
      <c r="BK266" s="68" t="str">
        <f t="shared" si="429"/>
        <v>X</v>
      </c>
      <c r="BL266" s="68" t="str">
        <f t="shared" si="430"/>
        <v>X</v>
      </c>
      <c r="BM266" s="68" t="str">
        <f t="shared" si="431"/>
        <v>X</v>
      </c>
      <c r="BN266" s="68" t="str">
        <f t="shared" si="432"/>
        <v>X</v>
      </c>
      <c r="BO266" s="637" t="str">
        <f t="shared" si="433"/>
        <v>X</v>
      </c>
      <c r="BP266" s="7"/>
      <c r="BQ266" s="68" t="str">
        <f t="shared" si="434"/>
        <v>BASIC</v>
      </c>
      <c r="BR266" s="68" t="str">
        <f t="shared" si="435"/>
        <v>BASIC</v>
      </c>
      <c r="BS266" s="15"/>
      <c r="BT266" s="57" t="s">
        <v>18642</v>
      </c>
    </row>
    <row r="267" spans="1:72" s="152" customFormat="1" ht="135" x14ac:dyDescent="0.2">
      <c r="A267" s="45" t="str">
        <f t="shared" si="418"/>
        <v>YES</v>
      </c>
      <c r="B267" s="45"/>
      <c r="C267" s="45"/>
      <c r="D267" s="174" t="s">
        <v>1187</v>
      </c>
      <c r="E267" s="119" t="s">
        <v>1289</v>
      </c>
      <c r="F267" s="293"/>
      <c r="G267" s="66">
        <f t="shared" si="439"/>
        <v>7</v>
      </c>
      <c r="H267" s="66" t="s">
        <v>32</v>
      </c>
      <c r="I267" s="97" t="s">
        <v>229</v>
      </c>
      <c r="J267" s="64" t="s">
        <v>35</v>
      </c>
      <c r="K267" s="65" t="s">
        <v>160</v>
      </c>
      <c r="L267" s="65"/>
      <c r="M267" s="65" t="s">
        <v>160</v>
      </c>
      <c r="N267" s="64" t="s">
        <v>128</v>
      </c>
      <c r="O267" s="66" t="s">
        <v>32</v>
      </c>
      <c r="P267" s="66" t="str">
        <f t="shared" si="382"/>
        <v>1..1</v>
      </c>
      <c r="Q267" s="2" t="s">
        <v>1290</v>
      </c>
      <c r="R267" s="75" t="s">
        <v>1291</v>
      </c>
      <c r="S267" s="66" t="s">
        <v>131</v>
      </c>
      <c r="T267" s="68" t="str">
        <f t="shared" si="410"/>
        <v>A</v>
      </c>
      <c r="U267" s="66" t="s">
        <v>42</v>
      </c>
      <c r="V267" s="66" t="s">
        <v>35</v>
      </c>
      <c r="W267" s="249" t="s">
        <v>160</v>
      </c>
      <c r="X267" s="38"/>
      <c r="Y267" s="636" t="str">
        <f t="shared" si="414"/>
        <v>-</v>
      </c>
      <c r="Z267" s="68" t="str">
        <f t="shared" ref="Z267:AE267" si="441">IF(Y267="X","X",IF($AH267=Z$4,"X","-"))</f>
        <v>-</v>
      </c>
      <c r="AA267" s="68" t="str">
        <f t="shared" si="441"/>
        <v>X</v>
      </c>
      <c r="AB267" s="68" t="str">
        <f t="shared" si="441"/>
        <v>X</v>
      </c>
      <c r="AC267" s="68" t="str">
        <f t="shared" si="441"/>
        <v>X</v>
      </c>
      <c r="AD267" s="68" t="str">
        <f t="shared" si="441"/>
        <v>X</v>
      </c>
      <c r="AE267" s="637" t="str">
        <f t="shared" si="441"/>
        <v>X</v>
      </c>
      <c r="AF267" s="38"/>
      <c r="AG267" s="68" t="s">
        <v>244</v>
      </c>
      <c r="AH267" s="68" t="s">
        <v>244</v>
      </c>
      <c r="AI267" s="38"/>
      <c r="AJ267" s="13" t="str">
        <f t="shared" si="406"/>
        <v>/rsm:CrossIndustryInvoice/rsm:SupplyChainTradeTransaction/ram:IncludedSupplyChainTradeLineItem/ram:SpecifiedLineTradeSettlement/ram:BillingSpecifiedPeriod/ram:EndDateTime/udt:DateTimeString</v>
      </c>
      <c r="AK267" s="13" t="str">
        <f t="shared" si="407"/>
        <v>/@format</v>
      </c>
      <c r="AL267" s="14">
        <f>COUNTIFS(R$4:R267,AJ267)</f>
        <v>1</v>
      </c>
      <c r="AM267" s="59"/>
      <c r="AN267" s="174" t="str">
        <f t="shared" si="420"/>
        <v>SCT_LINE_TS</v>
      </c>
      <c r="AO267" s="119" t="str">
        <f t="shared" si="408"/>
        <v>BT-135-0</v>
      </c>
      <c r="AP267" s="293" t="str">
        <f t="shared" si="421"/>
        <v/>
      </c>
      <c r="AQ267" s="66">
        <f t="shared" si="348"/>
        <v>7</v>
      </c>
      <c r="AR267" s="66" t="str">
        <f t="shared" si="409"/>
        <v>1..1</v>
      </c>
      <c r="AS267" s="97" t="s">
        <v>229</v>
      </c>
      <c r="AT267" s="64" t="s">
        <v>35</v>
      </c>
      <c r="AU267" s="65" t="s">
        <v>18166</v>
      </c>
      <c r="AV267" s="65"/>
      <c r="AW267" s="65" t="s">
        <v>166</v>
      </c>
      <c r="AX267" s="64" t="s">
        <v>128</v>
      </c>
      <c r="AY267" s="66" t="str">
        <f t="shared" si="416"/>
        <v>1..1</v>
      </c>
      <c r="AZ267" s="66" t="str">
        <f t="shared" si="417"/>
        <v>1..1</v>
      </c>
      <c r="BA267" s="2" t="str">
        <f t="shared" si="375"/>
        <v>/rsm:CrossIndustryInvoice
/rsm:SupplyChainTradeTransaction
/ram:IncludedSupplyChainTradeLineItem
/ram:SpecifiedLineTradeSettlement
/ram:BillingSpecifiedPeriod
/ram:EndDateTime
/udt:DateTimeString
/@format</v>
      </c>
      <c r="BB267" s="75" t="str">
        <f t="shared" si="376"/>
        <v>/rsm:CrossIndustryInvoice/rsm:SupplyChainTradeTransaction/ram:IncludedSupplyChainTradeLineItem/ram:SpecifiedLineTradeSettlement/ram:BillingSpecifiedPeriod/ram:EndDateTime/udt:DateTimeString/@format</v>
      </c>
      <c r="BC267" s="66" t="str">
        <f t="shared" si="422"/>
        <v>C</v>
      </c>
      <c r="BD267" s="68" t="str">
        <f t="shared" si="423"/>
        <v>A</v>
      </c>
      <c r="BE267" s="66" t="str">
        <f t="shared" si="424"/>
        <v>0..1</v>
      </c>
      <c r="BF267" s="66" t="str">
        <f t="shared" si="425"/>
        <v/>
      </c>
      <c r="BG267" s="249" t="str">
        <f t="shared" si="426"/>
        <v>Only value "102"</v>
      </c>
      <c r="BH267" s="7"/>
      <c r="BI267" s="636" t="str">
        <f t="shared" si="427"/>
        <v>-</v>
      </c>
      <c r="BJ267" s="68" t="str">
        <f t="shared" si="428"/>
        <v>-</v>
      </c>
      <c r="BK267" s="68" t="str">
        <f t="shared" si="429"/>
        <v>X</v>
      </c>
      <c r="BL267" s="68" t="str">
        <f t="shared" si="430"/>
        <v>X</v>
      </c>
      <c r="BM267" s="68" t="str">
        <f t="shared" si="431"/>
        <v>X</v>
      </c>
      <c r="BN267" s="68" t="str">
        <f t="shared" si="432"/>
        <v>X</v>
      </c>
      <c r="BO267" s="637" t="str">
        <f t="shared" si="433"/>
        <v>X</v>
      </c>
      <c r="BP267" s="7"/>
      <c r="BQ267" s="68" t="str">
        <f t="shared" si="434"/>
        <v>BASIC</v>
      </c>
      <c r="BR267" s="68" t="str">
        <f t="shared" si="435"/>
        <v>BASIC</v>
      </c>
      <c r="BS267" s="15"/>
      <c r="BT267" s="57" t="s">
        <v>18642</v>
      </c>
    </row>
    <row r="268" spans="1:72" s="11" customFormat="1" ht="96" x14ac:dyDescent="0.2">
      <c r="A268" s="45" t="str">
        <f t="shared" si="418"/>
        <v>NO</v>
      </c>
      <c r="B268" s="45"/>
      <c r="C268" s="45"/>
      <c r="D268" s="174" t="s">
        <v>1187</v>
      </c>
      <c r="E268" s="123" t="s">
        <v>1292</v>
      </c>
      <c r="F268" s="294" t="s">
        <v>1292</v>
      </c>
      <c r="G268" s="124">
        <f t="shared" si="439"/>
        <v>4</v>
      </c>
      <c r="H268" s="124" t="s">
        <v>62</v>
      </c>
      <c r="I268" s="125" t="s">
        <v>1293</v>
      </c>
      <c r="J268" s="125" t="s">
        <v>1294</v>
      </c>
      <c r="K268" s="126"/>
      <c r="L268" s="126" t="s">
        <v>1295</v>
      </c>
      <c r="M268" s="126" t="s">
        <v>1296</v>
      </c>
      <c r="N268" s="125"/>
      <c r="O268" s="124" t="s">
        <v>62</v>
      </c>
      <c r="P268" s="124" t="str">
        <f t="shared" si="382"/>
        <v>0..n</v>
      </c>
      <c r="Q268" s="127" t="s">
        <v>1297</v>
      </c>
      <c r="R268" s="128" t="s">
        <v>1298</v>
      </c>
      <c r="S268" s="124" t="s">
        <v>35</v>
      </c>
      <c r="T268" s="129" t="str">
        <f t="shared" si="410"/>
        <v>G</v>
      </c>
      <c r="U268" s="124" t="s">
        <v>62</v>
      </c>
      <c r="V268" s="124" t="s">
        <v>1299</v>
      </c>
      <c r="W268" s="675" t="s">
        <v>1296</v>
      </c>
      <c r="X268" s="38"/>
      <c r="Y268" s="646" t="str">
        <f t="shared" si="414"/>
        <v>-</v>
      </c>
      <c r="Z268" s="129" t="str">
        <f t="shared" ref="Z268:AE268" si="442">IF(Y268="X","X",IF($AH268=Z$4,"X","-"))</f>
        <v>-</v>
      </c>
      <c r="AA268" s="129" t="str">
        <f t="shared" si="442"/>
        <v>X</v>
      </c>
      <c r="AB268" s="129" t="str">
        <f t="shared" si="442"/>
        <v>X</v>
      </c>
      <c r="AC268" s="129" t="str">
        <f t="shared" si="442"/>
        <v>X</v>
      </c>
      <c r="AD268" s="129" t="str">
        <f t="shared" si="442"/>
        <v>X</v>
      </c>
      <c r="AE268" s="647" t="str">
        <f t="shared" si="442"/>
        <v>X</v>
      </c>
      <c r="AF268" s="38"/>
      <c r="AG268" s="129" t="s">
        <v>244</v>
      </c>
      <c r="AH268" s="129" t="s">
        <v>244</v>
      </c>
      <c r="AI268" s="38"/>
      <c r="AJ268" s="13" t="str">
        <f t="shared" si="406"/>
        <v>/rsm:CrossIndustryInvoice/rsm:SupplyChainTradeTransaction/ram:IncludedSupplyChainTradeLineItem/ram:SpecifiedLineTradeSettlement</v>
      </c>
      <c r="AK268" s="13" t="str">
        <f t="shared" si="407"/>
        <v>/ram:SpecifiedTradeAllowanceCharge</v>
      </c>
      <c r="AL268" s="14">
        <f>COUNTIFS(R$4:R268,AJ268)</f>
        <v>1</v>
      </c>
      <c r="AM268" s="59"/>
      <c r="AN268" s="174" t="str">
        <f t="shared" si="420"/>
        <v>SCT_LINE_TS</v>
      </c>
      <c r="AO268" s="123" t="str">
        <f t="shared" si="408"/>
        <v>BG-27</v>
      </c>
      <c r="AP268" s="294" t="str">
        <f t="shared" si="421"/>
        <v>BG-27</v>
      </c>
      <c r="AQ268" s="124">
        <f t="shared" si="348"/>
        <v>4</v>
      </c>
      <c r="AR268" s="124" t="str">
        <f t="shared" si="409"/>
        <v>0..n</v>
      </c>
      <c r="AS268" s="125" t="s">
        <v>1300</v>
      </c>
      <c r="AT268" s="125" t="s">
        <v>1301</v>
      </c>
      <c r="AU268" s="126"/>
      <c r="AV268" s="126" t="s">
        <v>1302</v>
      </c>
      <c r="AW268" s="126" t="s">
        <v>1296</v>
      </c>
      <c r="AX268" s="125"/>
      <c r="AY268" s="124" t="str">
        <f t="shared" si="416"/>
        <v>0..n</v>
      </c>
      <c r="AZ268" s="124" t="str">
        <f t="shared" si="417"/>
        <v>0..n</v>
      </c>
      <c r="BA268" s="127" t="str">
        <f t="shared" si="375"/>
        <v>/rsm:CrossIndustryInvoice
/rsm:SupplyChainTradeTransaction
/ram:IncludedSupplyChainTradeLineItem
/ram:SpecifiedLineTradeSettlement
/ram:SpecifiedTradeAllowanceCharge</v>
      </c>
      <c r="BB268" s="128" t="str">
        <f t="shared" si="376"/>
        <v>/rsm:CrossIndustryInvoice/rsm:SupplyChainTradeTransaction/ram:IncludedSupplyChainTradeLineItem/ram:SpecifiedLineTradeSettlement/ram:SpecifiedTradeAllowanceCharge</v>
      </c>
      <c r="BC268" s="124" t="str">
        <f t="shared" si="422"/>
        <v/>
      </c>
      <c r="BD268" s="129" t="str">
        <f t="shared" si="423"/>
        <v>G</v>
      </c>
      <c r="BE268" s="124" t="str">
        <f t="shared" si="424"/>
        <v>0..n</v>
      </c>
      <c r="BF268" s="124" t="str">
        <f t="shared" si="425"/>
        <v>STR-4</v>
      </c>
      <c r="BG268" s="675" t="str">
        <f t="shared" si="426"/>
        <v>ChargeIndicator=false</v>
      </c>
      <c r="BH268" s="7"/>
      <c r="BI268" s="646" t="str">
        <f t="shared" si="427"/>
        <v>-</v>
      </c>
      <c r="BJ268" s="129" t="str">
        <f t="shared" si="428"/>
        <v>-</v>
      </c>
      <c r="BK268" s="129" t="str">
        <f t="shared" si="429"/>
        <v>X</v>
      </c>
      <c r="BL268" s="129" t="str">
        <f t="shared" si="430"/>
        <v>X</v>
      </c>
      <c r="BM268" s="129" t="str">
        <f t="shared" si="431"/>
        <v>X</v>
      </c>
      <c r="BN268" s="129" t="str">
        <f t="shared" si="432"/>
        <v>X</v>
      </c>
      <c r="BO268" s="647" t="str">
        <f t="shared" si="433"/>
        <v>X</v>
      </c>
      <c r="BP268" s="7"/>
      <c r="BQ268" s="129" t="str">
        <f t="shared" si="434"/>
        <v>BASIC</v>
      </c>
      <c r="BR268" s="129" t="str">
        <f t="shared" si="435"/>
        <v>BASIC</v>
      </c>
      <c r="BS268" s="15"/>
      <c r="BT268" s="57" t="s">
        <v>18642</v>
      </c>
    </row>
    <row r="269" spans="1:72" s="11" customFormat="1" ht="105" x14ac:dyDescent="0.2">
      <c r="A269" s="45" t="str">
        <f t="shared" si="418"/>
        <v>NO</v>
      </c>
      <c r="B269" s="45"/>
      <c r="C269" s="45"/>
      <c r="D269" s="174" t="s">
        <v>1187</v>
      </c>
      <c r="E269" s="119" t="s">
        <v>1303</v>
      </c>
      <c r="F269" s="293"/>
      <c r="G269" s="66">
        <f t="shared" si="439"/>
        <v>5</v>
      </c>
      <c r="H269" s="66" t="s">
        <v>32</v>
      </c>
      <c r="I269" s="97" t="s">
        <v>1304</v>
      </c>
      <c r="J269" s="64" t="s">
        <v>1305</v>
      </c>
      <c r="K269" s="65" t="s">
        <v>35</v>
      </c>
      <c r="L269" s="65"/>
      <c r="M269" s="65" t="s">
        <v>35</v>
      </c>
      <c r="N269" s="64"/>
      <c r="O269" s="66" t="s">
        <v>32</v>
      </c>
      <c r="P269" s="66" t="str">
        <f t="shared" si="382"/>
        <v>1..1</v>
      </c>
      <c r="Q269" s="2" t="s">
        <v>1306</v>
      </c>
      <c r="R269" s="75" t="s">
        <v>1307</v>
      </c>
      <c r="S269" s="66"/>
      <c r="T269" s="68" t="str">
        <f t="shared" si="410"/>
        <v>G</v>
      </c>
      <c r="U269" s="66" t="s">
        <v>42</v>
      </c>
      <c r="V269" s="66" t="s">
        <v>35</v>
      </c>
      <c r="W269" s="249" t="s">
        <v>35</v>
      </c>
      <c r="X269" s="38"/>
      <c r="Y269" s="636" t="str">
        <f t="shared" si="414"/>
        <v>-</v>
      </c>
      <c r="Z269" s="68" t="str">
        <f t="shared" ref="Z269:AE269" si="443">IF(Y269="X","X",IF($AH269=Z$4,"X","-"))</f>
        <v>-</v>
      </c>
      <c r="AA269" s="68" t="str">
        <f t="shared" si="443"/>
        <v>X</v>
      </c>
      <c r="AB269" s="68" t="str">
        <f t="shared" si="443"/>
        <v>X</v>
      </c>
      <c r="AC269" s="68" t="str">
        <f t="shared" si="443"/>
        <v>X</v>
      </c>
      <c r="AD269" s="68" t="str">
        <f t="shared" si="443"/>
        <v>X</v>
      </c>
      <c r="AE269" s="637" t="str">
        <f t="shared" si="443"/>
        <v>X</v>
      </c>
      <c r="AF269" s="38"/>
      <c r="AG269" s="68" t="s">
        <v>244</v>
      </c>
      <c r="AH269" s="68" t="s">
        <v>244</v>
      </c>
      <c r="AI269" s="38"/>
      <c r="AJ269" s="13" t="str">
        <f t="shared" si="406"/>
        <v>/rsm:CrossIndustryInvoice/rsm:SupplyChainTradeTransaction/ram:IncludedSupplyChainTradeLineItem/ram:SpecifiedLineTradeSettlement/ram:SpecifiedTradeAllowanceCharge</v>
      </c>
      <c r="AK269" s="13" t="str">
        <f t="shared" si="407"/>
        <v>/ram:ChargeIndicator</v>
      </c>
      <c r="AL269" s="14">
        <f>COUNTIFS(R$4:R269,AJ269)</f>
        <v>1</v>
      </c>
      <c r="AM269" s="59"/>
      <c r="AN269" s="174" t="str">
        <f t="shared" si="420"/>
        <v>SCT_LINE_TS</v>
      </c>
      <c r="AO269" s="119" t="str">
        <f t="shared" si="408"/>
        <v>BG-27-0</v>
      </c>
      <c r="AP269" s="293" t="str">
        <f t="shared" si="421"/>
        <v/>
      </c>
      <c r="AQ269" s="66">
        <f t="shared" ref="AQ269:AQ334" si="444">LEN(BB269)-LEN(SUBSTITUTE(BB269,"/",""))-1</f>
        <v>5</v>
      </c>
      <c r="AR269" s="66" t="str">
        <f t="shared" si="409"/>
        <v>1..1</v>
      </c>
      <c r="AS269" s="97" t="s">
        <v>1308</v>
      </c>
      <c r="AT269" s="64" t="s">
        <v>1309</v>
      </c>
      <c r="AU269" s="65" t="s">
        <v>35</v>
      </c>
      <c r="AV269" s="65"/>
      <c r="AW269" s="65" t="s">
        <v>35</v>
      </c>
      <c r="AX269" s="64"/>
      <c r="AY269" s="66" t="str">
        <f t="shared" si="416"/>
        <v>1..1</v>
      </c>
      <c r="AZ269" s="66" t="str">
        <f t="shared" si="417"/>
        <v>1..1</v>
      </c>
      <c r="BA269" s="2" t="str">
        <f t="shared" si="375"/>
        <v>/rsm:CrossIndustryInvoice
/rsm:SupplyChainTradeTransaction
/ram:IncludedSupplyChainTradeLineItem
/ram:SpecifiedLineTradeSettlement
/ram:SpecifiedTradeAllowanceCharge
/ram:ChargeIndicator</v>
      </c>
      <c r="BB269" s="75" t="str">
        <f t="shared" si="376"/>
        <v>/rsm:CrossIndustryInvoice/rsm:SupplyChainTradeTransaction/ram:IncludedSupplyChainTradeLineItem/ram:SpecifiedLineTradeSettlement/ram:SpecifiedTradeAllowanceCharge/ram:ChargeIndicator</v>
      </c>
      <c r="BC269" s="66" t="str">
        <f t="shared" si="422"/>
        <v/>
      </c>
      <c r="BD269" s="68" t="str">
        <f t="shared" si="423"/>
        <v>G</v>
      </c>
      <c r="BE269" s="66" t="str">
        <f t="shared" si="424"/>
        <v>0..1</v>
      </c>
      <c r="BF269" s="66" t="str">
        <f t="shared" si="425"/>
        <v/>
      </c>
      <c r="BG269" s="249" t="str">
        <f t="shared" si="426"/>
        <v/>
      </c>
      <c r="BH269" s="7"/>
      <c r="BI269" s="636" t="str">
        <f t="shared" si="427"/>
        <v>-</v>
      </c>
      <c r="BJ269" s="68" t="str">
        <f t="shared" si="428"/>
        <v>-</v>
      </c>
      <c r="BK269" s="68" t="str">
        <f t="shared" si="429"/>
        <v>X</v>
      </c>
      <c r="BL269" s="68" t="str">
        <f t="shared" si="430"/>
        <v>X</v>
      </c>
      <c r="BM269" s="68" t="str">
        <f t="shared" si="431"/>
        <v>X</v>
      </c>
      <c r="BN269" s="68" t="str">
        <f t="shared" si="432"/>
        <v>X</v>
      </c>
      <c r="BO269" s="637" t="str">
        <f t="shared" si="433"/>
        <v>X</v>
      </c>
      <c r="BP269" s="7"/>
      <c r="BQ269" s="68" t="str">
        <f t="shared" si="434"/>
        <v>BASIC</v>
      </c>
      <c r="BR269" s="68" t="str">
        <f t="shared" si="435"/>
        <v>BASIC</v>
      </c>
      <c r="BS269" s="15"/>
      <c r="BT269" s="57" t="s">
        <v>18642</v>
      </c>
    </row>
    <row r="270" spans="1:72" s="11" customFormat="1" ht="120" x14ac:dyDescent="0.2">
      <c r="A270" s="45" t="str">
        <f t="shared" si="418"/>
        <v>NO</v>
      </c>
      <c r="B270" s="45"/>
      <c r="C270" s="45"/>
      <c r="D270" s="174" t="s">
        <v>1187</v>
      </c>
      <c r="E270" s="119" t="s">
        <v>1310</v>
      </c>
      <c r="F270" s="293"/>
      <c r="G270" s="66">
        <f t="shared" si="439"/>
        <v>6</v>
      </c>
      <c r="H270" s="66" t="s">
        <v>32</v>
      </c>
      <c r="I270" s="97" t="s">
        <v>1311</v>
      </c>
      <c r="J270" s="64" t="s">
        <v>35</v>
      </c>
      <c r="K270" s="65" t="s">
        <v>713</v>
      </c>
      <c r="L270" s="65"/>
      <c r="M270" s="65" t="s">
        <v>713</v>
      </c>
      <c r="N270" s="64" t="s">
        <v>50</v>
      </c>
      <c r="O270" s="66" t="s">
        <v>32</v>
      </c>
      <c r="P270" s="66" t="str">
        <f t="shared" si="382"/>
        <v>1..1</v>
      </c>
      <c r="Q270" s="2" t="s">
        <v>1312</v>
      </c>
      <c r="R270" s="75" t="s">
        <v>1313</v>
      </c>
      <c r="S270" s="66" t="s">
        <v>10319</v>
      </c>
      <c r="T270" s="68" t="str">
        <f t="shared" si="410"/>
        <v>G</v>
      </c>
      <c r="U270" s="66" t="s">
        <v>32</v>
      </c>
      <c r="V270" s="66" t="s">
        <v>35</v>
      </c>
      <c r="W270" s="249" t="s">
        <v>713</v>
      </c>
      <c r="X270" s="38"/>
      <c r="Y270" s="636" t="str">
        <f t="shared" si="414"/>
        <v>-</v>
      </c>
      <c r="Z270" s="68" t="str">
        <f t="shared" ref="Z270:AE270" si="445">IF(Y270="X","X",IF($AH270=Z$4,"X","-"))</f>
        <v>-</v>
      </c>
      <c r="AA270" s="68" t="str">
        <f t="shared" si="445"/>
        <v>X</v>
      </c>
      <c r="AB270" s="68" t="str">
        <f t="shared" si="445"/>
        <v>X</v>
      </c>
      <c r="AC270" s="68" t="str">
        <f t="shared" si="445"/>
        <v>X</v>
      </c>
      <c r="AD270" s="68" t="str">
        <f t="shared" si="445"/>
        <v>X</v>
      </c>
      <c r="AE270" s="637" t="str">
        <f t="shared" si="445"/>
        <v>X</v>
      </c>
      <c r="AF270" s="38"/>
      <c r="AG270" s="68" t="s">
        <v>244</v>
      </c>
      <c r="AH270" s="68" t="s">
        <v>244</v>
      </c>
      <c r="AI270" s="38"/>
      <c r="AJ270" s="13" t="str">
        <f t="shared" si="406"/>
        <v>/rsm:CrossIndustryInvoice/rsm:SupplyChainTradeTransaction/ram:IncludedSupplyChainTradeLineItem/ram:SpecifiedLineTradeSettlement/ram:SpecifiedTradeAllowanceCharge/ram:ChargeIndicator</v>
      </c>
      <c r="AK270" s="13" t="str">
        <f t="shared" si="407"/>
        <v>/udt:Indicator</v>
      </c>
      <c r="AL270" s="14">
        <f>COUNTIFS(R$4:R270,AJ270)</f>
        <v>1</v>
      </c>
      <c r="AM270" s="59"/>
      <c r="AN270" s="174" t="str">
        <f t="shared" si="420"/>
        <v>SCT_LINE_TS</v>
      </c>
      <c r="AO270" s="119" t="str">
        <f t="shared" si="408"/>
        <v>BG-27-1</v>
      </c>
      <c r="AP270" s="293" t="str">
        <f t="shared" si="421"/>
        <v/>
      </c>
      <c r="AQ270" s="66">
        <f t="shared" si="444"/>
        <v>6</v>
      </c>
      <c r="AR270" s="66" t="str">
        <f t="shared" si="409"/>
        <v>1..1</v>
      </c>
      <c r="AS270" s="97" t="s">
        <v>1314</v>
      </c>
      <c r="AT270" s="64" t="s">
        <v>35</v>
      </c>
      <c r="AU270" s="65" t="s">
        <v>717</v>
      </c>
      <c r="AV270" s="65"/>
      <c r="AW270" s="65" t="s">
        <v>717</v>
      </c>
      <c r="AX270" s="64" t="s">
        <v>18319</v>
      </c>
      <c r="AY270" s="66" t="str">
        <f t="shared" si="416"/>
        <v>1..1</v>
      </c>
      <c r="AZ270" s="66" t="str">
        <f t="shared" si="417"/>
        <v>1..1</v>
      </c>
      <c r="BA270" s="2" t="str">
        <f t="shared" si="375"/>
        <v>/rsm:CrossIndustryInvoice
/rsm:SupplyChainTradeTransaction
/ram:IncludedSupplyChainTradeLineItem
/ram:SpecifiedLineTradeSettlement
/ram:SpecifiedTradeAllowanceCharge
/ram:ChargeIndicator
/udt:Indicator</v>
      </c>
      <c r="BB270" s="75" t="str">
        <f t="shared" si="376"/>
        <v>/rsm:CrossIndustryInvoice/rsm:SupplyChainTradeTransaction/ram:IncludedSupplyChainTradeLineItem/ram:SpecifiedLineTradeSettlement/ram:SpecifiedTradeAllowanceCharge/ram:ChargeIndicator/udt:Indicator</v>
      </c>
      <c r="BC270" s="66" t="str">
        <f t="shared" si="422"/>
        <v>XI</v>
      </c>
      <c r="BD270" s="68" t="str">
        <f t="shared" si="423"/>
        <v>G</v>
      </c>
      <c r="BE270" s="66" t="str">
        <f t="shared" si="424"/>
        <v>1..1</v>
      </c>
      <c r="BF270" s="66" t="str">
        <f t="shared" si="425"/>
        <v/>
      </c>
      <c r="BG270" s="249" t="str">
        <f t="shared" si="426"/>
        <v>Value = false</v>
      </c>
      <c r="BH270" s="7"/>
      <c r="BI270" s="636" t="str">
        <f t="shared" si="427"/>
        <v>-</v>
      </c>
      <c r="BJ270" s="68" t="str">
        <f t="shared" si="428"/>
        <v>-</v>
      </c>
      <c r="BK270" s="68" t="str">
        <f t="shared" si="429"/>
        <v>X</v>
      </c>
      <c r="BL270" s="68" t="str">
        <f t="shared" si="430"/>
        <v>X</v>
      </c>
      <c r="BM270" s="68" t="str">
        <f t="shared" si="431"/>
        <v>X</v>
      </c>
      <c r="BN270" s="68" t="str">
        <f t="shared" si="432"/>
        <v>X</v>
      </c>
      <c r="BO270" s="637" t="str">
        <f t="shared" si="433"/>
        <v>X</v>
      </c>
      <c r="BP270" s="7"/>
      <c r="BQ270" s="68" t="str">
        <f t="shared" si="434"/>
        <v>BASIC</v>
      </c>
      <c r="BR270" s="68" t="str">
        <f t="shared" si="435"/>
        <v>BASIC</v>
      </c>
      <c r="BS270" s="15"/>
      <c r="BT270" s="57" t="s">
        <v>18642</v>
      </c>
    </row>
    <row r="271" spans="1:72" s="11" customFormat="1" ht="105" x14ac:dyDescent="0.2">
      <c r="A271" s="45" t="str">
        <f t="shared" si="418"/>
        <v>YES</v>
      </c>
      <c r="B271" s="45"/>
      <c r="C271" s="45"/>
      <c r="D271" s="174" t="s">
        <v>1187</v>
      </c>
      <c r="E271" s="119" t="s">
        <v>1315</v>
      </c>
      <c r="F271" s="293" t="s">
        <v>1315</v>
      </c>
      <c r="G271" s="66">
        <f t="shared" si="439"/>
        <v>5</v>
      </c>
      <c r="H271" s="66" t="s">
        <v>42</v>
      </c>
      <c r="I271" s="64" t="s">
        <v>1316</v>
      </c>
      <c r="J271" s="64" t="s">
        <v>1317</v>
      </c>
      <c r="K271" s="65"/>
      <c r="L271" s="65" t="s">
        <v>17213</v>
      </c>
      <c r="M271" s="65" t="s">
        <v>35</v>
      </c>
      <c r="N271" s="64" t="s">
        <v>1230</v>
      </c>
      <c r="O271" s="66" t="s">
        <v>42</v>
      </c>
      <c r="P271" s="66" t="str">
        <f t="shared" si="382"/>
        <v>0..1</v>
      </c>
      <c r="Q271" s="2" t="s">
        <v>1318</v>
      </c>
      <c r="R271" s="75" t="s">
        <v>1319</v>
      </c>
      <c r="S271" s="66" t="s">
        <v>722</v>
      </c>
      <c r="T271" s="68" t="str">
        <f t="shared" si="410"/>
        <v>E</v>
      </c>
      <c r="U271" s="66" t="s">
        <v>42</v>
      </c>
      <c r="V271" s="66" t="s">
        <v>35</v>
      </c>
      <c r="W271" s="249" t="s">
        <v>35</v>
      </c>
      <c r="X271" s="38"/>
      <c r="Y271" s="636" t="str">
        <f t="shared" si="414"/>
        <v>-</v>
      </c>
      <c r="Z271" s="68" t="str">
        <f t="shared" ref="Z271:AE271" si="446">IF(Y271="X","X",IF($AH271=Z$4,"X","-"))</f>
        <v>-</v>
      </c>
      <c r="AA271" s="68" t="str">
        <f t="shared" si="446"/>
        <v>-</v>
      </c>
      <c r="AB271" s="68" t="str">
        <f t="shared" si="446"/>
        <v>X</v>
      </c>
      <c r="AC271" s="68" t="str">
        <f t="shared" si="446"/>
        <v>X</v>
      </c>
      <c r="AD271" s="68" t="str">
        <f t="shared" si="446"/>
        <v>X</v>
      </c>
      <c r="AE271" s="637" t="str">
        <f t="shared" si="446"/>
        <v>X</v>
      </c>
      <c r="AF271" s="38"/>
      <c r="AG271" s="68" t="s">
        <v>282</v>
      </c>
      <c r="AH271" s="68" t="s">
        <v>282</v>
      </c>
      <c r="AI271" s="38"/>
      <c r="AJ271" s="13" t="str">
        <f t="shared" si="406"/>
        <v>/rsm:CrossIndustryInvoice/rsm:SupplyChainTradeTransaction/ram:IncludedSupplyChainTradeLineItem/ram:SpecifiedLineTradeSettlement/ram:SpecifiedTradeAllowanceCharge</v>
      </c>
      <c r="AK271" s="13" t="str">
        <f t="shared" si="407"/>
        <v>/ram:CalculationPercent</v>
      </c>
      <c r="AL271" s="14">
        <f>COUNTIFS(R$4:R271,AJ271)</f>
        <v>1</v>
      </c>
      <c r="AM271" s="59"/>
      <c r="AN271" s="174" t="str">
        <f t="shared" si="420"/>
        <v>SCT_LINE_TS</v>
      </c>
      <c r="AO271" s="119" t="str">
        <f t="shared" si="408"/>
        <v>BT-138</v>
      </c>
      <c r="AP271" s="293" t="str">
        <f t="shared" si="421"/>
        <v>BT-138</v>
      </c>
      <c r="AQ271" s="66">
        <f t="shared" si="444"/>
        <v>5</v>
      </c>
      <c r="AR271" s="66" t="str">
        <f t="shared" si="409"/>
        <v>0..1</v>
      </c>
      <c r="AS271" s="64" t="s">
        <v>1320</v>
      </c>
      <c r="AT271" s="64" t="s">
        <v>1321</v>
      </c>
      <c r="AU271" s="65"/>
      <c r="AV271" s="65" t="s">
        <v>1236</v>
      </c>
      <c r="AW271" s="65" t="s">
        <v>35</v>
      </c>
      <c r="AX271" s="64" t="s">
        <v>1237</v>
      </c>
      <c r="AY271" s="66" t="str">
        <f t="shared" si="416"/>
        <v>0..1</v>
      </c>
      <c r="AZ271" s="66" t="str">
        <f t="shared" si="417"/>
        <v>0..1</v>
      </c>
      <c r="BA271" s="2" t="str">
        <f t="shared" si="375"/>
        <v>/rsm:CrossIndustryInvoice
/rsm:SupplyChainTradeTransaction
/ram:IncludedSupplyChainTradeLineItem
/ram:SpecifiedLineTradeSettlement
/ram:SpecifiedTradeAllowanceCharge
/ram:CalculationPercent</v>
      </c>
      <c r="BB271" s="75" t="str">
        <f t="shared" si="376"/>
        <v>/rsm:CrossIndustryInvoice/rsm:SupplyChainTradeTransaction/ram:IncludedSupplyChainTradeLineItem/ram:SpecifiedLineTradeSettlement/ram:SpecifiedTradeAllowanceCharge/ram:CalculationPercent</v>
      </c>
      <c r="BC271" s="66" t="str">
        <f t="shared" si="422"/>
        <v>P</v>
      </c>
      <c r="BD271" s="68" t="str">
        <f t="shared" si="423"/>
        <v>E</v>
      </c>
      <c r="BE271" s="66" t="str">
        <f t="shared" si="424"/>
        <v>0..1</v>
      </c>
      <c r="BF271" s="66" t="str">
        <f t="shared" si="425"/>
        <v/>
      </c>
      <c r="BG271" s="249" t="str">
        <f t="shared" si="426"/>
        <v/>
      </c>
      <c r="BH271" s="7"/>
      <c r="BI271" s="636" t="str">
        <f t="shared" si="427"/>
        <v>-</v>
      </c>
      <c r="BJ271" s="68" t="str">
        <f t="shared" si="428"/>
        <v>-</v>
      </c>
      <c r="BK271" s="68" t="str">
        <f t="shared" si="429"/>
        <v>-</v>
      </c>
      <c r="BL271" s="68" t="str">
        <f t="shared" si="430"/>
        <v>X</v>
      </c>
      <c r="BM271" s="68" t="str">
        <f t="shared" si="431"/>
        <v>X</v>
      </c>
      <c r="BN271" s="68" t="str">
        <f t="shared" si="432"/>
        <v>X</v>
      </c>
      <c r="BO271" s="637" t="str">
        <f t="shared" si="433"/>
        <v>X</v>
      </c>
      <c r="BP271" s="7"/>
      <c r="BQ271" s="68" t="str">
        <f t="shared" si="434"/>
        <v>EN 16931</v>
      </c>
      <c r="BR271" s="68" t="str">
        <f t="shared" si="435"/>
        <v>EN 16931</v>
      </c>
      <c r="BS271" s="15"/>
      <c r="BT271" s="57" t="s">
        <v>18642</v>
      </c>
    </row>
    <row r="272" spans="1:72" s="11" customFormat="1" ht="105" x14ac:dyDescent="0.2">
      <c r="A272" s="45" t="str">
        <f t="shared" si="418"/>
        <v>YES</v>
      </c>
      <c r="B272" s="45"/>
      <c r="C272" s="45"/>
      <c r="D272" s="174" t="s">
        <v>1187</v>
      </c>
      <c r="E272" s="119" t="s">
        <v>1322</v>
      </c>
      <c r="F272" s="293" t="s">
        <v>1322</v>
      </c>
      <c r="G272" s="66">
        <f t="shared" si="439"/>
        <v>5</v>
      </c>
      <c r="H272" s="66" t="s">
        <v>42</v>
      </c>
      <c r="I272" s="64" t="s">
        <v>1323</v>
      </c>
      <c r="J272" s="64" t="s">
        <v>1324</v>
      </c>
      <c r="K272" s="65"/>
      <c r="L272" s="65"/>
      <c r="M272" s="65" t="s">
        <v>35</v>
      </c>
      <c r="N272" s="64" t="s">
        <v>1325</v>
      </c>
      <c r="O272" s="66" t="s">
        <v>42</v>
      </c>
      <c r="P272" s="66" t="str">
        <f t="shared" si="382"/>
        <v>0..1</v>
      </c>
      <c r="Q272" s="2" t="s">
        <v>1326</v>
      </c>
      <c r="R272" s="75" t="s">
        <v>1327</v>
      </c>
      <c r="S272" s="66" t="s">
        <v>163</v>
      </c>
      <c r="T272" s="68" t="str">
        <f t="shared" si="410"/>
        <v>E</v>
      </c>
      <c r="U272" s="66" t="s">
        <v>42</v>
      </c>
      <c r="V272" s="66" t="s">
        <v>35</v>
      </c>
      <c r="W272" s="249" t="s">
        <v>35</v>
      </c>
      <c r="X272" s="38"/>
      <c r="Y272" s="636" t="str">
        <f t="shared" si="414"/>
        <v>-</v>
      </c>
      <c r="Z272" s="68" t="str">
        <f t="shared" ref="Z272:AE272" si="447">IF(Y272="X","X",IF($AH272=Z$4,"X","-"))</f>
        <v>-</v>
      </c>
      <c r="AA272" s="68" t="str">
        <f t="shared" si="447"/>
        <v>-</v>
      </c>
      <c r="AB272" s="68" t="str">
        <f t="shared" si="447"/>
        <v>X</v>
      </c>
      <c r="AC272" s="68" t="str">
        <f t="shared" si="447"/>
        <v>X</v>
      </c>
      <c r="AD272" s="68" t="str">
        <f t="shared" si="447"/>
        <v>X</v>
      </c>
      <c r="AE272" s="637" t="str">
        <f t="shared" si="447"/>
        <v>X</v>
      </c>
      <c r="AF272" s="38"/>
      <c r="AG272" s="68" t="s">
        <v>282</v>
      </c>
      <c r="AH272" s="68" t="s">
        <v>282</v>
      </c>
      <c r="AI272" s="38"/>
      <c r="AJ272" s="13" t="str">
        <f t="shared" si="406"/>
        <v>/rsm:CrossIndustryInvoice/rsm:SupplyChainTradeTransaction/ram:IncludedSupplyChainTradeLineItem/ram:SpecifiedLineTradeSettlement/ram:SpecifiedTradeAllowanceCharge</v>
      </c>
      <c r="AK272" s="13" t="str">
        <f t="shared" si="407"/>
        <v>/ram:BasisAmount</v>
      </c>
      <c r="AL272" s="14">
        <f>COUNTIFS(R$4:R272,AJ272)</f>
        <v>1</v>
      </c>
      <c r="AM272" s="59"/>
      <c r="AN272" s="174" t="str">
        <f t="shared" si="420"/>
        <v>SCT_LINE_TS</v>
      </c>
      <c r="AO272" s="119" t="str">
        <f t="shared" si="408"/>
        <v>BT-137</v>
      </c>
      <c r="AP272" s="293" t="str">
        <f t="shared" si="421"/>
        <v>BT-137</v>
      </c>
      <c r="AQ272" s="66">
        <f t="shared" si="444"/>
        <v>5</v>
      </c>
      <c r="AR272" s="66" t="str">
        <f t="shared" si="409"/>
        <v>0..1</v>
      </c>
      <c r="AS272" s="64" t="s">
        <v>1328</v>
      </c>
      <c r="AT272" s="64" t="s">
        <v>1329</v>
      </c>
      <c r="AU272" s="65"/>
      <c r="AV272" s="65"/>
      <c r="AW272" s="65" t="s">
        <v>35</v>
      </c>
      <c r="AX272" s="64" t="s">
        <v>1330</v>
      </c>
      <c r="AY272" s="66" t="str">
        <f t="shared" si="416"/>
        <v>0..1</v>
      </c>
      <c r="AZ272" s="66" t="str">
        <f t="shared" si="417"/>
        <v>0..1</v>
      </c>
      <c r="BA272" s="2" t="str">
        <f t="shared" si="375"/>
        <v>/rsm:CrossIndustryInvoice
/rsm:SupplyChainTradeTransaction
/ram:IncludedSupplyChainTradeLineItem
/ram:SpecifiedLineTradeSettlement
/ram:SpecifiedTradeAllowanceCharge
/ram:BasisAmount</v>
      </c>
      <c r="BB272" s="75" t="str">
        <f t="shared" si="376"/>
        <v>/rsm:CrossIndustryInvoice/rsm:SupplyChainTradeTransaction/ram:IncludedSupplyChainTradeLineItem/ram:SpecifiedLineTradeSettlement/ram:SpecifiedTradeAllowanceCharge/ram:BasisAmount</v>
      </c>
      <c r="BC272" s="66" t="str">
        <f t="shared" si="422"/>
        <v>A</v>
      </c>
      <c r="BD272" s="68" t="str">
        <f t="shared" si="423"/>
        <v>E</v>
      </c>
      <c r="BE272" s="66" t="str">
        <f t="shared" si="424"/>
        <v>0..1</v>
      </c>
      <c r="BF272" s="66" t="str">
        <f t="shared" si="425"/>
        <v/>
      </c>
      <c r="BG272" s="249" t="str">
        <f t="shared" si="426"/>
        <v/>
      </c>
      <c r="BH272" s="7"/>
      <c r="BI272" s="636" t="str">
        <f t="shared" si="427"/>
        <v>-</v>
      </c>
      <c r="BJ272" s="68" t="str">
        <f t="shared" si="428"/>
        <v>-</v>
      </c>
      <c r="BK272" s="68" t="str">
        <f t="shared" si="429"/>
        <v>-</v>
      </c>
      <c r="BL272" s="68" t="str">
        <f t="shared" si="430"/>
        <v>X</v>
      </c>
      <c r="BM272" s="68" t="str">
        <f t="shared" si="431"/>
        <v>X</v>
      </c>
      <c r="BN272" s="68" t="str">
        <f t="shared" si="432"/>
        <v>X</v>
      </c>
      <c r="BO272" s="637" t="str">
        <f t="shared" si="433"/>
        <v>X</v>
      </c>
      <c r="BP272" s="7"/>
      <c r="BQ272" s="68" t="str">
        <f t="shared" si="434"/>
        <v>EN 16931</v>
      </c>
      <c r="BR272" s="68" t="str">
        <f t="shared" si="435"/>
        <v>EN 16931</v>
      </c>
      <c r="BS272" s="15"/>
      <c r="BT272" s="57" t="s">
        <v>18642</v>
      </c>
    </row>
    <row r="273" spans="1:72" s="152" customFormat="1" ht="105" x14ac:dyDescent="0.2">
      <c r="A273" s="45" t="str">
        <f t="shared" si="418"/>
        <v>YES</v>
      </c>
      <c r="B273" s="45"/>
      <c r="C273" s="45"/>
      <c r="D273" s="174" t="s">
        <v>1187</v>
      </c>
      <c r="E273" s="119" t="s">
        <v>1331</v>
      </c>
      <c r="F273" s="293" t="s">
        <v>1331</v>
      </c>
      <c r="G273" s="66">
        <f t="shared" si="439"/>
        <v>5</v>
      </c>
      <c r="H273" s="66" t="s">
        <v>32</v>
      </c>
      <c r="I273" s="64" t="s">
        <v>1332</v>
      </c>
      <c r="J273" s="64" t="s">
        <v>1333</v>
      </c>
      <c r="K273" s="65"/>
      <c r="L273" s="65"/>
      <c r="M273" s="65" t="s">
        <v>1334</v>
      </c>
      <c r="N273" s="64" t="s">
        <v>1325</v>
      </c>
      <c r="O273" s="66" t="s">
        <v>32</v>
      </c>
      <c r="P273" s="66" t="str">
        <f t="shared" si="382"/>
        <v>1..1</v>
      </c>
      <c r="Q273" s="2" t="s">
        <v>1335</v>
      </c>
      <c r="R273" s="75" t="s">
        <v>1336</v>
      </c>
      <c r="S273" s="66" t="s">
        <v>163</v>
      </c>
      <c r="T273" s="68" t="str">
        <f t="shared" si="410"/>
        <v>E</v>
      </c>
      <c r="U273" s="66" t="s">
        <v>62</v>
      </c>
      <c r="V273" s="66" t="s">
        <v>132</v>
      </c>
      <c r="W273" s="249" t="s">
        <v>35</v>
      </c>
      <c r="X273" s="38"/>
      <c r="Y273" s="636" t="str">
        <f t="shared" si="414"/>
        <v>-</v>
      </c>
      <c r="Z273" s="68" t="str">
        <f t="shared" ref="Z273:AE273" si="448">IF(Y273="X","X",IF($AH273=Z$4,"X","-"))</f>
        <v>-</v>
      </c>
      <c r="AA273" s="68" t="str">
        <f t="shared" si="448"/>
        <v>X</v>
      </c>
      <c r="AB273" s="68" t="str">
        <f t="shared" si="448"/>
        <v>X</v>
      </c>
      <c r="AC273" s="68" t="str">
        <f t="shared" si="448"/>
        <v>X</v>
      </c>
      <c r="AD273" s="68" t="str">
        <f t="shared" si="448"/>
        <v>X</v>
      </c>
      <c r="AE273" s="637" t="str">
        <f t="shared" si="448"/>
        <v>X</v>
      </c>
      <c r="AF273" s="38"/>
      <c r="AG273" s="68" t="s">
        <v>244</v>
      </c>
      <c r="AH273" s="68" t="s">
        <v>244</v>
      </c>
      <c r="AI273" s="38"/>
      <c r="AJ273" s="13" t="str">
        <f t="shared" si="406"/>
        <v>/rsm:CrossIndustryInvoice/rsm:SupplyChainTradeTransaction/ram:IncludedSupplyChainTradeLineItem/ram:SpecifiedLineTradeSettlement/ram:SpecifiedTradeAllowanceCharge</v>
      </c>
      <c r="AK273" s="13" t="str">
        <f t="shared" si="407"/>
        <v>/ram:ActualAmount</v>
      </c>
      <c r="AL273" s="14">
        <f>COUNTIFS(R$4:R273,AJ273)</f>
        <v>1</v>
      </c>
      <c r="AM273" s="59"/>
      <c r="AN273" s="174" t="str">
        <f t="shared" si="420"/>
        <v>SCT_LINE_TS</v>
      </c>
      <c r="AO273" s="119" t="str">
        <f t="shared" si="408"/>
        <v>BT-136</v>
      </c>
      <c r="AP273" s="293" t="str">
        <f t="shared" si="421"/>
        <v>BT-136</v>
      </c>
      <c r="AQ273" s="66">
        <f t="shared" si="444"/>
        <v>5</v>
      </c>
      <c r="AR273" s="66" t="str">
        <f t="shared" si="409"/>
        <v>1..1</v>
      </c>
      <c r="AS273" s="64" t="s">
        <v>1337</v>
      </c>
      <c r="AT273" s="64" t="s">
        <v>1338</v>
      </c>
      <c r="AU273" s="65"/>
      <c r="AV273" s="65"/>
      <c r="AW273" s="65" t="s">
        <v>1339</v>
      </c>
      <c r="AX273" s="64" t="s">
        <v>1330</v>
      </c>
      <c r="AY273" s="66" t="str">
        <f t="shared" si="416"/>
        <v>1..1</v>
      </c>
      <c r="AZ273" s="66" t="str">
        <f t="shared" si="417"/>
        <v>1..1</v>
      </c>
      <c r="BA273" s="2" t="str">
        <f t="shared" si="375"/>
        <v>/rsm:CrossIndustryInvoice
/rsm:SupplyChainTradeTransaction
/ram:IncludedSupplyChainTradeLineItem
/ram:SpecifiedLineTradeSettlement
/ram:SpecifiedTradeAllowanceCharge
/ram:ActualAmount</v>
      </c>
      <c r="BB273" s="75" t="str">
        <f t="shared" si="376"/>
        <v>/rsm:CrossIndustryInvoice/rsm:SupplyChainTradeTransaction/ram:IncludedSupplyChainTradeLineItem/ram:SpecifiedLineTradeSettlement/ram:SpecifiedTradeAllowanceCharge/ram:ActualAmount</v>
      </c>
      <c r="BC273" s="66" t="str">
        <f t="shared" si="422"/>
        <v>A</v>
      </c>
      <c r="BD273" s="68" t="str">
        <f t="shared" si="423"/>
        <v>E</v>
      </c>
      <c r="BE273" s="66" t="str">
        <f t="shared" si="424"/>
        <v>0..n</v>
      </c>
      <c r="BF273" s="66" t="str">
        <f t="shared" si="425"/>
        <v>CAR-2</v>
      </c>
      <c r="BG273" s="249" t="str">
        <f t="shared" si="426"/>
        <v/>
      </c>
      <c r="BH273" s="7"/>
      <c r="BI273" s="636" t="str">
        <f t="shared" si="427"/>
        <v>-</v>
      </c>
      <c r="BJ273" s="68" t="str">
        <f t="shared" si="428"/>
        <v>-</v>
      </c>
      <c r="BK273" s="68" t="str">
        <f t="shared" si="429"/>
        <v>X</v>
      </c>
      <c r="BL273" s="68" t="str">
        <f t="shared" si="430"/>
        <v>X</v>
      </c>
      <c r="BM273" s="68" t="str">
        <f t="shared" si="431"/>
        <v>X</v>
      </c>
      <c r="BN273" s="68" t="str">
        <f t="shared" si="432"/>
        <v>X</v>
      </c>
      <c r="BO273" s="637" t="str">
        <f t="shared" si="433"/>
        <v>X</v>
      </c>
      <c r="BP273" s="7"/>
      <c r="BQ273" s="68" t="str">
        <f t="shared" si="434"/>
        <v>BASIC</v>
      </c>
      <c r="BR273" s="68" t="str">
        <f t="shared" si="435"/>
        <v>BASIC</v>
      </c>
      <c r="BS273" s="15"/>
      <c r="BT273" s="57" t="s">
        <v>18642</v>
      </c>
    </row>
    <row r="274" spans="1:72" s="11" customFormat="1" ht="165" x14ac:dyDescent="0.2">
      <c r="A274" s="45" t="str">
        <f t="shared" si="418"/>
        <v>YES</v>
      </c>
      <c r="B274" s="45"/>
      <c r="C274" s="45"/>
      <c r="D274" s="174" t="s">
        <v>1187</v>
      </c>
      <c r="E274" s="119" t="s">
        <v>1340</v>
      </c>
      <c r="F274" s="293" t="s">
        <v>1340</v>
      </c>
      <c r="G274" s="66">
        <f t="shared" si="439"/>
        <v>5</v>
      </c>
      <c r="H274" s="66" t="s">
        <v>42</v>
      </c>
      <c r="I274" s="64" t="s">
        <v>1341</v>
      </c>
      <c r="J274" s="64" t="s">
        <v>1342</v>
      </c>
      <c r="K274" s="65" t="s">
        <v>1343</v>
      </c>
      <c r="L274" s="65" t="s">
        <v>1393</v>
      </c>
      <c r="M274" s="65" t="s">
        <v>1344</v>
      </c>
      <c r="N274" s="64" t="s">
        <v>128</v>
      </c>
      <c r="O274" s="66" t="s">
        <v>42</v>
      </c>
      <c r="P274" s="66" t="str">
        <f t="shared" si="382"/>
        <v>0..1</v>
      </c>
      <c r="Q274" s="2" t="s">
        <v>1345</v>
      </c>
      <c r="R274" s="75" t="s">
        <v>1346</v>
      </c>
      <c r="S274" s="66" t="s">
        <v>131</v>
      </c>
      <c r="T274" s="68" t="str">
        <f t="shared" si="410"/>
        <v>E</v>
      </c>
      <c r="U274" s="66" t="s">
        <v>42</v>
      </c>
      <c r="V274" s="66" t="s">
        <v>35</v>
      </c>
      <c r="W274" s="249" t="s">
        <v>35</v>
      </c>
      <c r="X274" s="38"/>
      <c r="Y274" s="636" t="str">
        <f t="shared" si="414"/>
        <v>-</v>
      </c>
      <c r="Z274" s="68" t="str">
        <f t="shared" ref="Z274:AE274" si="449">IF(Y274="X","X",IF($AH274=Z$4,"X","-"))</f>
        <v>-</v>
      </c>
      <c r="AA274" s="68" t="str">
        <f t="shared" si="449"/>
        <v>X</v>
      </c>
      <c r="AB274" s="68" t="str">
        <f t="shared" si="449"/>
        <v>X</v>
      </c>
      <c r="AC274" s="68" t="str">
        <f t="shared" si="449"/>
        <v>X</v>
      </c>
      <c r="AD274" s="68" t="str">
        <f t="shared" si="449"/>
        <v>X</v>
      </c>
      <c r="AE274" s="637" t="str">
        <f t="shared" si="449"/>
        <v>X</v>
      </c>
      <c r="AF274" s="38"/>
      <c r="AG274" s="68" t="s">
        <v>244</v>
      </c>
      <c r="AH274" s="68" t="s">
        <v>244</v>
      </c>
      <c r="AI274" s="38"/>
      <c r="AJ274" s="13" t="str">
        <f t="shared" si="406"/>
        <v>/rsm:CrossIndustryInvoice/rsm:SupplyChainTradeTransaction/ram:IncludedSupplyChainTradeLineItem/ram:SpecifiedLineTradeSettlement/ram:SpecifiedTradeAllowanceCharge</v>
      </c>
      <c r="AK274" s="13" t="str">
        <f t="shared" si="407"/>
        <v>/ram:ReasonCode</v>
      </c>
      <c r="AL274" s="14">
        <f>COUNTIFS(R$4:R274,AJ274)</f>
        <v>1</v>
      </c>
      <c r="AM274" s="59"/>
      <c r="AN274" s="174" t="str">
        <f t="shared" si="420"/>
        <v>SCT_LINE_TS</v>
      </c>
      <c r="AO274" s="119" t="str">
        <f t="shared" si="408"/>
        <v>BT-140</v>
      </c>
      <c r="AP274" s="293" t="str">
        <f t="shared" si="421"/>
        <v>BT-140</v>
      </c>
      <c r="AQ274" s="66">
        <f t="shared" si="444"/>
        <v>5</v>
      </c>
      <c r="AR274" s="66" t="str">
        <f t="shared" si="409"/>
        <v>0..1</v>
      </c>
      <c r="AS274" s="64" t="s">
        <v>1347</v>
      </c>
      <c r="AT274" s="64" t="s">
        <v>1348</v>
      </c>
      <c r="AU274" s="65" t="s">
        <v>1349</v>
      </c>
      <c r="AV274" s="65" t="s">
        <v>1398</v>
      </c>
      <c r="AW274" s="65" t="s">
        <v>1350</v>
      </c>
      <c r="AX274" s="64" t="s">
        <v>128</v>
      </c>
      <c r="AY274" s="66" t="str">
        <f t="shared" si="416"/>
        <v>0..1</v>
      </c>
      <c r="AZ274" s="66" t="str">
        <f t="shared" si="417"/>
        <v>0..1</v>
      </c>
      <c r="BA274" s="2" t="str">
        <f t="shared" si="375"/>
        <v>/rsm:CrossIndustryInvoice
/rsm:SupplyChainTradeTransaction
/ram:IncludedSupplyChainTradeLineItem
/ram:SpecifiedLineTradeSettlement
/ram:SpecifiedTradeAllowanceCharge
/ram:ReasonCode</v>
      </c>
      <c r="BB274" s="75" t="str">
        <f t="shared" si="376"/>
        <v>/rsm:CrossIndustryInvoice/rsm:SupplyChainTradeTransaction/ram:IncludedSupplyChainTradeLineItem/ram:SpecifiedLineTradeSettlement/ram:SpecifiedTradeAllowanceCharge/ram:ReasonCode</v>
      </c>
      <c r="BC274" s="66" t="str">
        <f t="shared" si="422"/>
        <v>C</v>
      </c>
      <c r="BD274" s="68" t="str">
        <f t="shared" si="423"/>
        <v>E</v>
      </c>
      <c r="BE274" s="66" t="str">
        <f t="shared" si="424"/>
        <v>0..1</v>
      </c>
      <c r="BF274" s="66" t="str">
        <f t="shared" si="425"/>
        <v/>
      </c>
      <c r="BG274" s="249" t="str">
        <f t="shared" si="426"/>
        <v/>
      </c>
      <c r="BH274" s="7"/>
      <c r="BI274" s="636" t="str">
        <f t="shared" si="427"/>
        <v>-</v>
      </c>
      <c r="BJ274" s="68" t="str">
        <f t="shared" si="428"/>
        <v>-</v>
      </c>
      <c r="BK274" s="68" t="str">
        <f t="shared" si="429"/>
        <v>X</v>
      </c>
      <c r="BL274" s="68" t="str">
        <f t="shared" si="430"/>
        <v>X</v>
      </c>
      <c r="BM274" s="68" t="str">
        <f t="shared" si="431"/>
        <v>X</v>
      </c>
      <c r="BN274" s="68" t="str">
        <f t="shared" si="432"/>
        <v>X</v>
      </c>
      <c r="BO274" s="637" t="str">
        <f t="shared" si="433"/>
        <v>X</v>
      </c>
      <c r="BP274" s="7"/>
      <c r="BQ274" s="68" t="str">
        <f t="shared" si="434"/>
        <v>BASIC</v>
      </c>
      <c r="BR274" s="68" t="str">
        <f t="shared" si="435"/>
        <v>BASIC</v>
      </c>
      <c r="BS274" s="15"/>
      <c r="BT274" s="57" t="s">
        <v>18642</v>
      </c>
    </row>
    <row r="275" spans="1:72" s="11" customFormat="1" ht="165" x14ac:dyDescent="0.2">
      <c r="A275" s="45" t="str">
        <f t="shared" si="418"/>
        <v>YES</v>
      </c>
      <c r="B275" s="45"/>
      <c r="C275" s="45"/>
      <c r="D275" s="174" t="s">
        <v>1187</v>
      </c>
      <c r="E275" s="119" t="s">
        <v>1351</v>
      </c>
      <c r="F275" s="293" t="s">
        <v>1351</v>
      </c>
      <c r="G275" s="66">
        <f t="shared" si="439"/>
        <v>5</v>
      </c>
      <c r="H275" s="66" t="s">
        <v>42</v>
      </c>
      <c r="I275" s="64" t="s">
        <v>1352</v>
      </c>
      <c r="J275" s="64" t="s">
        <v>1353</v>
      </c>
      <c r="K275" s="65"/>
      <c r="L275" s="65"/>
      <c r="M275" s="65" t="s">
        <v>1344</v>
      </c>
      <c r="N275" s="64" t="s">
        <v>70</v>
      </c>
      <c r="O275" s="66" t="s">
        <v>42</v>
      </c>
      <c r="P275" s="66" t="str">
        <f t="shared" si="382"/>
        <v>0..1</v>
      </c>
      <c r="Q275" s="2" t="s">
        <v>1354</v>
      </c>
      <c r="R275" s="75" t="s">
        <v>1355</v>
      </c>
      <c r="S275" s="66" t="s">
        <v>73</v>
      </c>
      <c r="T275" s="68" t="str">
        <f t="shared" si="410"/>
        <v>E</v>
      </c>
      <c r="U275" s="66" t="s">
        <v>42</v>
      </c>
      <c r="V275" s="66" t="s">
        <v>35</v>
      </c>
      <c r="W275" s="249" t="s">
        <v>35</v>
      </c>
      <c r="X275" s="38"/>
      <c r="Y275" s="636" t="str">
        <f t="shared" si="414"/>
        <v>-</v>
      </c>
      <c r="Z275" s="68" t="str">
        <f t="shared" ref="Z275:AE275" si="450">IF(Y275="X","X",IF($AH275=Z$4,"X","-"))</f>
        <v>-</v>
      </c>
      <c r="AA275" s="68" t="str">
        <f t="shared" si="450"/>
        <v>X</v>
      </c>
      <c r="AB275" s="68" t="str">
        <f t="shared" si="450"/>
        <v>X</v>
      </c>
      <c r="AC275" s="68" t="str">
        <f t="shared" si="450"/>
        <v>X</v>
      </c>
      <c r="AD275" s="68" t="str">
        <f t="shared" si="450"/>
        <v>X</v>
      </c>
      <c r="AE275" s="637" t="str">
        <f t="shared" si="450"/>
        <v>X</v>
      </c>
      <c r="AF275" s="38"/>
      <c r="AG275" s="68" t="s">
        <v>244</v>
      </c>
      <c r="AH275" s="68" t="s">
        <v>244</v>
      </c>
      <c r="AI275" s="38"/>
      <c r="AJ275" s="13" t="str">
        <f t="shared" si="406"/>
        <v>/rsm:CrossIndustryInvoice/rsm:SupplyChainTradeTransaction/ram:IncludedSupplyChainTradeLineItem/ram:SpecifiedLineTradeSettlement/ram:SpecifiedTradeAllowanceCharge</v>
      </c>
      <c r="AK275" s="13" t="str">
        <f t="shared" si="407"/>
        <v>/ram:Reason</v>
      </c>
      <c r="AL275" s="14">
        <f>COUNTIFS(R$4:R275,AJ275)</f>
        <v>1</v>
      </c>
      <c r="AM275" s="59"/>
      <c r="AN275" s="174" t="str">
        <f t="shared" si="420"/>
        <v>SCT_LINE_TS</v>
      </c>
      <c r="AO275" s="119" t="str">
        <f t="shared" si="408"/>
        <v>BT-139</v>
      </c>
      <c r="AP275" s="293" t="str">
        <f t="shared" si="421"/>
        <v>BT-139</v>
      </c>
      <c r="AQ275" s="66">
        <f t="shared" si="444"/>
        <v>5</v>
      </c>
      <c r="AR275" s="66" t="str">
        <f t="shared" si="409"/>
        <v>0..1</v>
      </c>
      <c r="AS275" s="64" t="s">
        <v>1356</v>
      </c>
      <c r="AT275" s="64" t="s">
        <v>1357</v>
      </c>
      <c r="AU275" s="65"/>
      <c r="AV275" s="65"/>
      <c r="AW275" s="65" t="s">
        <v>1350</v>
      </c>
      <c r="AX275" s="64" t="s">
        <v>78</v>
      </c>
      <c r="AY275" s="66" t="str">
        <f t="shared" si="416"/>
        <v>0..1</v>
      </c>
      <c r="AZ275" s="66" t="str">
        <f t="shared" si="417"/>
        <v>0..1</v>
      </c>
      <c r="BA275" s="2" t="str">
        <f t="shared" si="375"/>
        <v>/rsm:CrossIndustryInvoice
/rsm:SupplyChainTradeTransaction
/ram:IncludedSupplyChainTradeLineItem
/ram:SpecifiedLineTradeSettlement
/ram:SpecifiedTradeAllowanceCharge
/ram:Reason</v>
      </c>
      <c r="BB275" s="75" t="str">
        <f t="shared" si="376"/>
        <v>/rsm:CrossIndustryInvoice/rsm:SupplyChainTradeTransaction/ram:IncludedSupplyChainTradeLineItem/ram:SpecifiedLineTradeSettlement/ram:SpecifiedTradeAllowanceCharge/ram:Reason</v>
      </c>
      <c r="BC275" s="66" t="str">
        <f t="shared" si="422"/>
        <v>T</v>
      </c>
      <c r="BD275" s="68" t="str">
        <f t="shared" si="423"/>
        <v>E</v>
      </c>
      <c r="BE275" s="66" t="str">
        <f t="shared" si="424"/>
        <v>0..1</v>
      </c>
      <c r="BF275" s="66" t="str">
        <f t="shared" si="425"/>
        <v/>
      </c>
      <c r="BG275" s="249" t="str">
        <f t="shared" si="426"/>
        <v/>
      </c>
      <c r="BH275" s="7"/>
      <c r="BI275" s="636" t="str">
        <f t="shared" si="427"/>
        <v>-</v>
      </c>
      <c r="BJ275" s="68" t="str">
        <f t="shared" si="428"/>
        <v>-</v>
      </c>
      <c r="BK275" s="68" t="str">
        <f t="shared" si="429"/>
        <v>X</v>
      </c>
      <c r="BL275" s="68" t="str">
        <f t="shared" si="430"/>
        <v>X</v>
      </c>
      <c r="BM275" s="68" t="str">
        <f t="shared" si="431"/>
        <v>X</v>
      </c>
      <c r="BN275" s="68" t="str">
        <f t="shared" si="432"/>
        <v>X</v>
      </c>
      <c r="BO275" s="637" t="str">
        <f t="shared" si="433"/>
        <v>X</v>
      </c>
      <c r="BP275" s="7"/>
      <c r="BQ275" s="68" t="str">
        <f t="shared" si="434"/>
        <v>BASIC</v>
      </c>
      <c r="BR275" s="68" t="str">
        <f t="shared" si="435"/>
        <v>BASIC</v>
      </c>
      <c r="BS275" s="15"/>
      <c r="BT275" s="57" t="s">
        <v>18642</v>
      </c>
    </row>
    <row r="276" spans="1:72" s="11" customFormat="1" ht="96" x14ac:dyDescent="0.2">
      <c r="A276" s="45" t="str">
        <f t="shared" si="418"/>
        <v>NO</v>
      </c>
      <c r="B276" s="45"/>
      <c r="C276" s="45"/>
      <c r="D276" s="174" t="s">
        <v>1187</v>
      </c>
      <c r="E276" s="123" t="s">
        <v>1358</v>
      </c>
      <c r="F276" s="294" t="s">
        <v>1358</v>
      </c>
      <c r="G276" s="124">
        <f t="shared" si="439"/>
        <v>4</v>
      </c>
      <c r="H276" s="124" t="s">
        <v>62</v>
      </c>
      <c r="I276" s="125" t="s">
        <v>1359</v>
      </c>
      <c r="J276" s="125" t="s">
        <v>1360</v>
      </c>
      <c r="K276" s="126" t="s">
        <v>1361</v>
      </c>
      <c r="L276" s="126" t="s">
        <v>1362</v>
      </c>
      <c r="M276" s="126" t="s">
        <v>1363</v>
      </c>
      <c r="N276" s="125"/>
      <c r="O276" s="124" t="s">
        <v>62</v>
      </c>
      <c r="P276" s="124" t="str">
        <f t="shared" si="382"/>
        <v>0..n</v>
      </c>
      <c r="Q276" s="127" t="s">
        <v>1297</v>
      </c>
      <c r="R276" s="128" t="s">
        <v>1298</v>
      </c>
      <c r="S276" s="124" t="s">
        <v>35</v>
      </c>
      <c r="T276" s="129" t="str">
        <f t="shared" si="410"/>
        <v>G</v>
      </c>
      <c r="U276" s="124" t="s">
        <v>62</v>
      </c>
      <c r="V276" s="124" t="s">
        <v>1299</v>
      </c>
      <c r="W276" s="675" t="s">
        <v>1363</v>
      </c>
      <c r="X276" s="38"/>
      <c r="Y276" s="646" t="str">
        <f t="shared" si="414"/>
        <v>-</v>
      </c>
      <c r="Z276" s="129" t="str">
        <f t="shared" ref="Z276:AE276" si="451">IF(Y276="X","X",IF($AH276=Z$4,"X","-"))</f>
        <v>-</v>
      </c>
      <c r="AA276" s="129" t="str">
        <f t="shared" si="451"/>
        <v>X</v>
      </c>
      <c r="AB276" s="129" t="str">
        <f t="shared" si="451"/>
        <v>X</v>
      </c>
      <c r="AC276" s="129" t="str">
        <f t="shared" si="451"/>
        <v>X</v>
      </c>
      <c r="AD276" s="129" t="str">
        <f t="shared" si="451"/>
        <v>X</v>
      </c>
      <c r="AE276" s="647" t="str">
        <f t="shared" si="451"/>
        <v>X</v>
      </c>
      <c r="AF276" s="38"/>
      <c r="AG276" s="129" t="s">
        <v>244</v>
      </c>
      <c r="AH276" s="129" t="s">
        <v>244</v>
      </c>
      <c r="AI276" s="38"/>
      <c r="AJ276" s="13" t="str">
        <f t="shared" si="406"/>
        <v>/rsm:CrossIndustryInvoice/rsm:SupplyChainTradeTransaction/ram:IncludedSupplyChainTradeLineItem/ram:SpecifiedLineTradeSettlement</v>
      </c>
      <c r="AK276" s="13" t="str">
        <f t="shared" si="407"/>
        <v>/ram:SpecifiedTradeAllowanceCharge</v>
      </c>
      <c r="AL276" s="14">
        <f>COUNTIFS(R$4:R276,AJ276)</f>
        <v>1</v>
      </c>
      <c r="AM276" s="59"/>
      <c r="AN276" s="174" t="str">
        <f t="shared" si="420"/>
        <v>SCT_LINE_TS</v>
      </c>
      <c r="AO276" s="123" t="str">
        <f t="shared" si="408"/>
        <v>BG-28</v>
      </c>
      <c r="AP276" s="294" t="str">
        <f t="shared" si="421"/>
        <v>BG-28</v>
      </c>
      <c r="AQ276" s="124">
        <f t="shared" si="444"/>
        <v>4</v>
      </c>
      <c r="AR276" s="124" t="str">
        <f t="shared" si="409"/>
        <v>0..n</v>
      </c>
      <c r="AS276" s="125" t="s">
        <v>1364</v>
      </c>
      <c r="AT276" s="125" t="s">
        <v>1365</v>
      </c>
      <c r="AU276" s="126" t="s">
        <v>1366</v>
      </c>
      <c r="AV276" s="126" t="s">
        <v>1367</v>
      </c>
      <c r="AW276" s="126" t="s">
        <v>1363</v>
      </c>
      <c r="AX276" s="125"/>
      <c r="AY276" s="124" t="str">
        <f t="shared" si="416"/>
        <v>0..n</v>
      </c>
      <c r="AZ276" s="124" t="str">
        <f t="shared" si="417"/>
        <v>0..n</v>
      </c>
      <c r="BA276" s="127" t="str">
        <f t="shared" si="375"/>
        <v>/rsm:CrossIndustryInvoice
/rsm:SupplyChainTradeTransaction
/ram:IncludedSupplyChainTradeLineItem
/ram:SpecifiedLineTradeSettlement
/ram:SpecifiedTradeAllowanceCharge</v>
      </c>
      <c r="BB276" s="128" t="str">
        <f t="shared" si="376"/>
        <v>/rsm:CrossIndustryInvoice/rsm:SupplyChainTradeTransaction/ram:IncludedSupplyChainTradeLineItem/ram:SpecifiedLineTradeSettlement/ram:SpecifiedTradeAllowanceCharge</v>
      </c>
      <c r="BC276" s="124" t="str">
        <f t="shared" si="422"/>
        <v/>
      </c>
      <c r="BD276" s="129" t="str">
        <f t="shared" si="423"/>
        <v>G</v>
      </c>
      <c r="BE276" s="124" t="str">
        <f t="shared" si="424"/>
        <v>0..n</v>
      </c>
      <c r="BF276" s="124" t="str">
        <f t="shared" si="425"/>
        <v>STR-4</v>
      </c>
      <c r="BG276" s="675" t="str">
        <f t="shared" si="426"/>
        <v>ChargeIndicator=true</v>
      </c>
      <c r="BH276" s="7"/>
      <c r="BI276" s="646" t="str">
        <f t="shared" si="427"/>
        <v>-</v>
      </c>
      <c r="BJ276" s="129" t="str">
        <f t="shared" si="428"/>
        <v>-</v>
      </c>
      <c r="BK276" s="129" t="str">
        <f t="shared" si="429"/>
        <v>X</v>
      </c>
      <c r="BL276" s="129" t="str">
        <f t="shared" si="430"/>
        <v>X</v>
      </c>
      <c r="BM276" s="129" t="str">
        <f t="shared" si="431"/>
        <v>X</v>
      </c>
      <c r="BN276" s="129" t="str">
        <f t="shared" si="432"/>
        <v>X</v>
      </c>
      <c r="BO276" s="647" t="str">
        <f t="shared" si="433"/>
        <v>X</v>
      </c>
      <c r="BP276" s="7"/>
      <c r="BQ276" s="129" t="str">
        <f t="shared" si="434"/>
        <v>BASIC</v>
      </c>
      <c r="BR276" s="129" t="str">
        <f t="shared" si="435"/>
        <v>BASIC</v>
      </c>
      <c r="BS276" s="15"/>
      <c r="BT276" s="57" t="s">
        <v>18642</v>
      </c>
    </row>
    <row r="277" spans="1:72" s="152" customFormat="1" ht="105" x14ac:dyDescent="0.2">
      <c r="A277" s="45" t="str">
        <f t="shared" si="418"/>
        <v>NO</v>
      </c>
      <c r="B277" s="45"/>
      <c r="C277" s="45"/>
      <c r="D277" s="174" t="s">
        <v>1187</v>
      </c>
      <c r="E277" s="119" t="s">
        <v>1368</v>
      </c>
      <c r="F277" s="293"/>
      <c r="G277" s="66">
        <f t="shared" si="439"/>
        <v>5</v>
      </c>
      <c r="H277" s="66" t="s">
        <v>32</v>
      </c>
      <c r="I277" s="97" t="s">
        <v>1304</v>
      </c>
      <c r="J277" s="64" t="s">
        <v>35</v>
      </c>
      <c r="K277" s="65" t="s">
        <v>35</v>
      </c>
      <c r="L277" s="65"/>
      <c r="M277" s="65" t="s">
        <v>35</v>
      </c>
      <c r="N277" s="64"/>
      <c r="O277" s="66" t="s">
        <v>32</v>
      </c>
      <c r="P277" s="66" t="str">
        <f t="shared" si="382"/>
        <v>1..1</v>
      </c>
      <c r="Q277" s="2" t="s">
        <v>1306</v>
      </c>
      <c r="R277" s="75" t="s">
        <v>1307</v>
      </c>
      <c r="S277" s="66"/>
      <c r="T277" s="68" t="str">
        <f t="shared" si="410"/>
        <v>G</v>
      </c>
      <c r="U277" s="66" t="s">
        <v>42</v>
      </c>
      <c r="V277" s="66" t="s">
        <v>35</v>
      </c>
      <c r="W277" s="249" t="s">
        <v>35</v>
      </c>
      <c r="X277" s="38"/>
      <c r="Y277" s="636" t="str">
        <f t="shared" si="414"/>
        <v>-</v>
      </c>
      <c r="Z277" s="68" t="str">
        <f t="shared" ref="Z277:AE277" si="452">IF(Y277="X","X",IF($AH277=Z$4,"X","-"))</f>
        <v>-</v>
      </c>
      <c r="AA277" s="68" t="str">
        <f t="shared" si="452"/>
        <v>X</v>
      </c>
      <c r="AB277" s="68" t="str">
        <f t="shared" si="452"/>
        <v>X</v>
      </c>
      <c r="AC277" s="68" t="str">
        <f t="shared" si="452"/>
        <v>X</v>
      </c>
      <c r="AD277" s="68" t="str">
        <f t="shared" si="452"/>
        <v>X</v>
      </c>
      <c r="AE277" s="637" t="str">
        <f t="shared" si="452"/>
        <v>X</v>
      </c>
      <c r="AF277" s="38"/>
      <c r="AG277" s="68" t="s">
        <v>244</v>
      </c>
      <c r="AH277" s="68" t="s">
        <v>244</v>
      </c>
      <c r="AI277" s="38"/>
      <c r="AJ277" s="13" t="str">
        <f t="shared" si="406"/>
        <v>/rsm:CrossIndustryInvoice/rsm:SupplyChainTradeTransaction/ram:IncludedSupplyChainTradeLineItem/ram:SpecifiedLineTradeSettlement/ram:SpecifiedTradeAllowanceCharge</v>
      </c>
      <c r="AK277" s="13" t="str">
        <f t="shared" si="407"/>
        <v>/ram:ChargeIndicator</v>
      </c>
      <c r="AL277" s="14">
        <f>COUNTIFS(R$4:R277,AJ277)</f>
        <v>2</v>
      </c>
      <c r="AM277" s="59"/>
      <c r="AN277" s="174" t="str">
        <f t="shared" si="420"/>
        <v>SCT_LINE_TS</v>
      </c>
      <c r="AO277" s="119" t="str">
        <f t="shared" si="408"/>
        <v>BG-28-0</v>
      </c>
      <c r="AP277" s="293" t="str">
        <f t="shared" si="421"/>
        <v/>
      </c>
      <c r="AQ277" s="66">
        <f t="shared" si="444"/>
        <v>5</v>
      </c>
      <c r="AR277" s="66" t="str">
        <f t="shared" si="409"/>
        <v>1..1</v>
      </c>
      <c r="AS277" s="97" t="s">
        <v>1308</v>
      </c>
      <c r="AT277" s="64" t="s">
        <v>35</v>
      </c>
      <c r="AU277" s="65" t="s">
        <v>35</v>
      </c>
      <c r="AV277" s="65"/>
      <c r="AW277" s="65" t="s">
        <v>35</v>
      </c>
      <c r="AX277" s="64"/>
      <c r="AY277" s="66" t="str">
        <f t="shared" si="416"/>
        <v>1..1</v>
      </c>
      <c r="AZ277" s="66" t="str">
        <f t="shared" si="417"/>
        <v>1..1</v>
      </c>
      <c r="BA277" s="2" t="str">
        <f t="shared" si="375"/>
        <v>/rsm:CrossIndustryInvoice
/rsm:SupplyChainTradeTransaction
/ram:IncludedSupplyChainTradeLineItem
/ram:SpecifiedLineTradeSettlement
/ram:SpecifiedTradeAllowanceCharge
/ram:ChargeIndicator</v>
      </c>
      <c r="BB277" s="75" t="str">
        <f t="shared" si="376"/>
        <v>/rsm:CrossIndustryInvoice/rsm:SupplyChainTradeTransaction/ram:IncludedSupplyChainTradeLineItem/ram:SpecifiedLineTradeSettlement/ram:SpecifiedTradeAllowanceCharge/ram:ChargeIndicator</v>
      </c>
      <c r="BC277" s="66" t="str">
        <f t="shared" si="422"/>
        <v/>
      </c>
      <c r="BD277" s="68" t="str">
        <f t="shared" si="423"/>
        <v>G</v>
      </c>
      <c r="BE277" s="66" t="str">
        <f t="shared" si="424"/>
        <v>0..1</v>
      </c>
      <c r="BF277" s="66" t="str">
        <f t="shared" si="425"/>
        <v/>
      </c>
      <c r="BG277" s="249" t="str">
        <f t="shared" si="426"/>
        <v/>
      </c>
      <c r="BH277" s="7"/>
      <c r="BI277" s="636" t="str">
        <f t="shared" si="427"/>
        <v>-</v>
      </c>
      <c r="BJ277" s="68" t="str">
        <f t="shared" si="428"/>
        <v>-</v>
      </c>
      <c r="BK277" s="68" t="str">
        <f t="shared" si="429"/>
        <v>X</v>
      </c>
      <c r="BL277" s="68" t="str">
        <f t="shared" si="430"/>
        <v>X</v>
      </c>
      <c r="BM277" s="68" t="str">
        <f t="shared" si="431"/>
        <v>X</v>
      </c>
      <c r="BN277" s="68" t="str">
        <f t="shared" si="432"/>
        <v>X</v>
      </c>
      <c r="BO277" s="637" t="str">
        <f t="shared" si="433"/>
        <v>X</v>
      </c>
      <c r="BP277" s="7"/>
      <c r="BQ277" s="68" t="str">
        <f t="shared" si="434"/>
        <v>BASIC</v>
      </c>
      <c r="BR277" s="68" t="str">
        <f t="shared" si="435"/>
        <v>BASIC</v>
      </c>
      <c r="BS277" s="15"/>
      <c r="BT277" s="57" t="s">
        <v>18642</v>
      </c>
    </row>
    <row r="278" spans="1:72" s="11" customFormat="1" ht="120" x14ac:dyDescent="0.2">
      <c r="A278" s="45" t="str">
        <f t="shared" si="418"/>
        <v>NO</v>
      </c>
      <c r="B278" s="45"/>
      <c r="C278" s="45"/>
      <c r="D278" s="174" t="s">
        <v>1187</v>
      </c>
      <c r="E278" s="119" t="s">
        <v>1369</v>
      </c>
      <c r="F278" s="293"/>
      <c r="G278" s="66">
        <f t="shared" si="439"/>
        <v>6</v>
      </c>
      <c r="H278" s="66" t="s">
        <v>32</v>
      </c>
      <c r="I278" s="97" t="s">
        <v>1370</v>
      </c>
      <c r="J278" s="64" t="s">
        <v>35</v>
      </c>
      <c r="K278" s="65" t="s">
        <v>750</v>
      </c>
      <c r="L278" s="65"/>
      <c r="M278" s="65" t="s">
        <v>750</v>
      </c>
      <c r="N278" s="64" t="s">
        <v>50</v>
      </c>
      <c r="O278" s="66" t="s">
        <v>32</v>
      </c>
      <c r="P278" s="66" t="str">
        <f t="shared" si="382"/>
        <v>1..1</v>
      </c>
      <c r="Q278" s="2" t="s">
        <v>1312</v>
      </c>
      <c r="R278" s="75" t="s">
        <v>1313</v>
      </c>
      <c r="S278" s="66" t="s">
        <v>10319</v>
      </c>
      <c r="T278" s="68" t="str">
        <f t="shared" si="410"/>
        <v>G</v>
      </c>
      <c r="U278" s="66" t="s">
        <v>32</v>
      </c>
      <c r="V278" s="66" t="s">
        <v>35</v>
      </c>
      <c r="W278" s="249" t="s">
        <v>750</v>
      </c>
      <c r="X278" s="38"/>
      <c r="Y278" s="636" t="str">
        <f t="shared" si="414"/>
        <v>-</v>
      </c>
      <c r="Z278" s="68" t="str">
        <f t="shared" ref="Z278:AE278" si="453">IF(Y278="X","X",IF($AH278=Z$4,"X","-"))</f>
        <v>-</v>
      </c>
      <c r="AA278" s="68" t="str">
        <f t="shared" si="453"/>
        <v>X</v>
      </c>
      <c r="AB278" s="68" t="str">
        <f t="shared" si="453"/>
        <v>X</v>
      </c>
      <c r="AC278" s="68" t="str">
        <f t="shared" si="453"/>
        <v>X</v>
      </c>
      <c r="AD278" s="68" t="str">
        <f t="shared" si="453"/>
        <v>X</v>
      </c>
      <c r="AE278" s="637" t="str">
        <f t="shared" si="453"/>
        <v>X</v>
      </c>
      <c r="AF278" s="38"/>
      <c r="AG278" s="68" t="s">
        <v>244</v>
      </c>
      <c r="AH278" s="68" t="s">
        <v>244</v>
      </c>
      <c r="AI278" s="38"/>
      <c r="AJ278" s="13" t="str">
        <f t="shared" si="406"/>
        <v>/rsm:CrossIndustryInvoice/rsm:SupplyChainTradeTransaction/ram:IncludedSupplyChainTradeLineItem/ram:SpecifiedLineTradeSettlement/ram:SpecifiedTradeAllowanceCharge/ram:ChargeIndicator</v>
      </c>
      <c r="AK278" s="13" t="str">
        <f t="shared" si="407"/>
        <v>/udt:Indicator</v>
      </c>
      <c r="AL278" s="14">
        <f>COUNTIFS(R$4:R278,AJ278)</f>
        <v>2</v>
      </c>
      <c r="AM278" s="59"/>
      <c r="AN278" s="174" t="str">
        <f t="shared" si="420"/>
        <v>SCT_LINE_TS</v>
      </c>
      <c r="AO278" s="119" t="str">
        <f t="shared" si="408"/>
        <v>BG-28-1</v>
      </c>
      <c r="AP278" s="293" t="str">
        <f t="shared" si="421"/>
        <v/>
      </c>
      <c r="AQ278" s="66">
        <f t="shared" si="444"/>
        <v>6</v>
      </c>
      <c r="AR278" s="66" t="str">
        <f t="shared" si="409"/>
        <v>1..1</v>
      </c>
      <c r="AS278" s="97" t="s">
        <v>1314</v>
      </c>
      <c r="AT278" s="64" t="s">
        <v>35</v>
      </c>
      <c r="AU278" s="65" t="s">
        <v>1371</v>
      </c>
      <c r="AV278" s="65"/>
      <c r="AW278" s="65" t="s">
        <v>1371</v>
      </c>
      <c r="AX278" s="64" t="s">
        <v>18319</v>
      </c>
      <c r="AY278" s="66" t="str">
        <f t="shared" si="416"/>
        <v>1..1</v>
      </c>
      <c r="AZ278" s="66" t="str">
        <f t="shared" si="417"/>
        <v>1..1</v>
      </c>
      <c r="BA278" s="2" t="str">
        <f t="shared" si="375"/>
        <v>/rsm:CrossIndustryInvoice
/rsm:SupplyChainTradeTransaction
/ram:IncludedSupplyChainTradeLineItem
/ram:SpecifiedLineTradeSettlement
/ram:SpecifiedTradeAllowanceCharge
/ram:ChargeIndicator
/udt:Indicator</v>
      </c>
      <c r="BB278" s="75" t="str">
        <f t="shared" si="376"/>
        <v>/rsm:CrossIndustryInvoice/rsm:SupplyChainTradeTransaction/ram:IncludedSupplyChainTradeLineItem/ram:SpecifiedLineTradeSettlement/ram:SpecifiedTradeAllowanceCharge/ram:ChargeIndicator/udt:Indicator</v>
      </c>
      <c r="BC278" s="66" t="str">
        <f t="shared" si="422"/>
        <v>XI</v>
      </c>
      <c r="BD278" s="68" t="str">
        <f t="shared" si="423"/>
        <v>G</v>
      </c>
      <c r="BE278" s="66" t="str">
        <f t="shared" si="424"/>
        <v>1..1</v>
      </c>
      <c r="BF278" s="66" t="str">
        <f t="shared" si="425"/>
        <v/>
      </c>
      <c r="BG278" s="249" t="str">
        <f t="shared" si="426"/>
        <v>Value = true</v>
      </c>
      <c r="BH278" s="7"/>
      <c r="BI278" s="636" t="str">
        <f t="shared" si="427"/>
        <v>-</v>
      </c>
      <c r="BJ278" s="68" t="str">
        <f t="shared" si="428"/>
        <v>-</v>
      </c>
      <c r="BK278" s="68" t="str">
        <f t="shared" si="429"/>
        <v>X</v>
      </c>
      <c r="BL278" s="68" t="str">
        <f t="shared" si="430"/>
        <v>X</v>
      </c>
      <c r="BM278" s="68" t="str">
        <f t="shared" si="431"/>
        <v>X</v>
      </c>
      <c r="BN278" s="68" t="str">
        <f t="shared" si="432"/>
        <v>X</v>
      </c>
      <c r="BO278" s="637" t="str">
        <f t="shared" si="433"/>
        <v>X</v>
      </c>
      <c r="BP278" s="7"/>
      <c r="BQ278" s="68" t="str">
        <f t="shared" si="434"/>
        <v>BASIC</v>
      </c>
      <c r="BR278" s="68" t="str">
        <f t="shared" si="435"/>
        <v>BASIC</v>
      </c>
      <c r="BS278" s="15"/>
      <c r="BT278" s="57" t="s">
        <v>18642</v>
      </c>
    </row>
    <row r="279" spans="1:72" s="11" customFormat="1" ht="105" x14ac:dyDescent="0.2">
      <c r="A279" s="45" t="str">
        <f t="shared" si="418"/>
        <v>YES</v>
      </c>
      <c r="B279" s="45"/>
      <c r="C279" s="45"/>
      <c r="D279" s="174" t="s">
        <v>1187</v>
      </c>
      <c r="E279" s="119" t="s">
        <v>1372</v>
      </c>
      <c r="F279" s="293" t="s">
        <v>1372</v>
      </c>
      <c r="G279" s="66">
        <f t="shared" si="439"/>
        <v>5</v>
      </c>
      <c r="H279" s="66" t="s">
        <v>42</v>
      </c>
      <c r="I279" s="64" t="s">
        <v>1373</v>
      </c>
      <c r="J279" s="64" t="s">
        <v>1374</v>
      </c>
      <c r="K279" s="65"/>
      <c r="L279" s="65" t="s">
        <v>17213</v>
      </c>
      <c r="M279" s="65" t="s">
        <v>35</v>
      </c>
      <c r="N279" s="64" t="s">
        <v>1230</v>
      </c>
      <c r="O279" s="66" t="s">
        <v>42</v>
      </c>
      <c r="P279" s="66" t="str">
        <f t="shared" si="382"/>
        <v>0..1</v>
      </c>
      <c r="Q279" s="2" t="s">
        <v>1318</v>
      </c>
      <c r="R279" s="75" t="s">
        <v>1319</v>
      </c>
      <c r="S279" s="66" t="s">
        <v>722</v>
      </c>
      <c r="T279" s="68" t="str">
        <f t="shared" si="410"/>
        <v>E</v>
      </c>
      <c r="U279" s="66" t="s">
        <v>42</v>
      </c>
      <c r="V279" s="66" t="s">
        <v>35</v>
      </c>
      <c r="W279" s="249" t="s">
        <v>35</v>
      </c>
      <c r="X279" s="38"/>
      <c r="Y279" s="636" t="str">
        <f t="shared" si="414"/>
        <v>-</v>
      </c>
      <c r="Z279" s="68" t="str">
        <f t="shared" ref="Z279:AE279" si="454">IF(Y279="X","X",IF($AH279=Z$4,"X","-"))</f>
        <v>-</v>
      </c>
      <c r="AA279" s="68" t="str">
        <f t="shared" si="454"/>
        <v>-</v>
      </c>
      <c r="AB279" s="68" t="str">
        <f t="shared" si="454"/>
        <v>X</v>
      </c>
      <c r="AC279" s="68" t="str">
        <f t="shared" si="454"/>
        <v>X</v>
      </c>
      <c r="AD279" s="68" t="str">
        <f t="shared" si="454"/>
        <v>X</v>
      </c>
      <c r="AE279" s="637" t="str">
        <f t="shared" si="454"/>
        <v>X</v>
      </c>
      <c r="AF279" s="38"/>
      <c r="AG279" s="68" t="s">
        <v>282</v>
      </c>
      <c r="AH279" s="68" t="s">
        <v>282</v>
      </c>
      <c r="AI279" s="38"/>
      <c r="AJ279" s="13" t="str">
        <f t="shared" si="406"/>
        <v>/rsm:CrossIndustryInvoice/rsm:SupplyChainTradeTransaction/ram:IncludedSupplyChainTradeLineItem/ram:SpecifiedLineTradeSettlement/ram:SpecifiedTradeAllowanceCharge</v>
      </c>
      <c r="AK279" s="13" t="str">
        <f t="shared" si="407"/>
        <v>/ram:CalculationPercent</v>
      </c>
      <c r="AL279" s="14">
        <f>COUNTIFS(R$4:R279,AJ279)</f>
        <v>2</v>
      </c>
      <c r="AM279" s="59"/>
      <c r="AN279" s="174" t="str">
        <f t="shared" si="420"/>
        <v>SCT_LINE_TS</v>
      </c>
      <c r="AO279" s="119" t="str">
        <f t="shared" si="408"/>
        <v>BT-143</v>
      </c>
      <c r="AP279" s="293" t="str">
        <f t="shared" si="421"/>
        <v>BT-143</v>
      </c>
      <c r="AQ279" s="66">
        <f t="shared" si="444"/>
        <v>5</v>
      </c>
      <c r="AR279" s="66" t="str">
        <f t="shared" si="409"/>
        <v>0..1</v>
      </c>
      <c r="AS279" s="64" t="s">
        <v>1375</v>
      </c>
      <c r="AT279" s="64" t="s">
        <v>1376</v>
      </c>
      <c r="AU279" s="65"/>
      <c r="AV279" s="65" t="s">
        <v>1236</v>
      </c>
      <c r="AW279" s="65" t="s">
        <v>35</v>
      </c>
      <c r="AX279" s="64" t="s">
        <v>1237</v>
      </c>
      <c r="AY279" s="66" t="str">
        <f t="shared" si="416"/>
        <v>0..1</v>
      </c>
      <c r="AZ279" s="66" t="str">
        <f t="shared" si="417"/>
        <v>0..1</v>
      </c>
      <c r="BA279" s="2" t="str">
        <f t="shared" si="375"/>
        <v>/rsm:CrossIndustryInvoice
/rsm:SupplyChainTradeTransaction
/ram:IncludedSupplyChainTradeLineItem
/ram:SpecifiedLineTradeSettlement
/ram:SpecifiedTradeAllowanceCharge
/ram:CalculationPercent</v>
      </c>
      <c r="BB279" s="75" t="str">
        <f t="shared" si="376"/>
        <v>/rsm:CrossIndustryInvoice/rsm:SupplyChainTradeTransaction/ram:IncludedSupplyChainTradeLineItem/ram:SpecifiedLineTradeSettlement/ram:SpecifiedTradeAllowanceCharge/ram:CalculationPercent</v>
      </c>
      <c r="BC279" s="66" t="str">
        <f t="shared" si="422"/>
        <v>P</v>
      </c>
      <c r="BD279" s="68" t="str">
        <f t="shared" si="423"/>
        <v>E</v>
      </c>
      <c r="BE279" s="66" t="str">
        <f t="shared" si="424"/>
        <v>0..1</v>
      </c>
      <c r="BF279" s="66" t="str">
        <f t="shared" si="425"/>
        <v/>
      </c>
      <c r="BG279" s="249" t="str">
        <f t="shared" si="426"/>
        <v/>
      </c>
      <c r="BH279" s="7"/>
      <c r="BI279" s="636" t="str">
        <f t="shared" si="427"/>
        <v>-</v>
      </c>
      <c r="BJ279" s="68" t="str">
        <f t="shared" si="428"/>
        <v>-</v>
      </c>
      <c r="BK279" s="68" t="str">
        <f t="shared" si="429"/>
        <v>-</v>
      </c>
      <c r="BL279" s="68" t="str">
        <f t="shared" si="430"/>
        <v>X</v>
      </c>
      <c r="BM279" s="68" t="str">
        <f t="shared" si="431"/>
        <v>X</v>
      </c>
      <c r="BN279" s="68" t="str">
        <f t="shared" si="432"/>
        <v>X</v>
      </c>
      <c r="BO279" s="637" t="str">
        <f t="shared" si="433"/>
        <v>X</v>
      </c>
      <c r="BP279" s="7"/>
      <c r="BQ279" s="68" t="str">
        <f t="shared" si="434"/>
        <v>EN 16931</v>
      </c>
      <c r="BR279" s="68" t="str">
        <f t="shared" si="435"/>
        <v>EN 16931</v>
      </c>
      <c r="BS279" s="15"/>
      <c r="BT279" s="57" t="s">
        <v>18642</v>
      </c>
    </row>
    <row r="280" spans="1:72" s="11" customFormat="1" ht="105" x14ac:dyDescent="0.2">
      <c r="A280" s="45" t="str">
        <f t="shared" si="418"/>
        <v>YES</v>
      </c>
      <c r="B280" s="45"/>
      <c r="C280" s="45"/>
      <c r="D280" s="174" t="s">
        <v>1187</v>
      </c>
      <c r="E280" s="119" t="s">
        <v>1377</v>
      </c>
      <c r="F280" s="293" t="s">
        <v>1377</v>
      </c>
      <c r="G280" s="66">
        <f t="shared" si="439"/>
        <v>5</v>
      </c>
      <c r="H280" s="66" t="s">
        <v>42</v>
      </c>
      <c r="I280" s="64" t="s">
        <v>1378</v>
      </c>
      <c r="J280" s="64" t="s">
        <v>1379</v>
      </c>
      <c r="K280" s="65"/>
      <c r="L280" s="65"/>
      <c r="M280" s="65" t="s">
        <v>35</v>
      </c>
      <c r="N280" s="64" t="s">
        <v>1325</v>
      </c>
      <c r="O280" s="66" t="s">
        <v>42</v>
      </c>
      <c r="P280" s="66" t="str">
        <f t="shared" si="382"/>
        <v>0..1</v>
      </c>
      <c r="Q280" s="2" t="s">
        <v>1326</v>
      </c>
      <c r="R280" s="75" t="s">
        <v>1327</v>
      </c>
      <c r="S280" s="66" t="s">
        <v>163</v>
      </c>
      <c r="T280" s="68" t="str">
        <f t="shared" si="410"/>
        <v>E</v>
      </c>
      <c r="U280" s="66" t="s">
        <v>42</v>
      </c>
      <c r="V280" s="66" t="s">
        <v>35</v>
      </c>
      <c r="W280" s="249" t="s">
        <v>35</v>
      </c>
      <c r="X280" s="38"/>
      <c r="Y280" s="636" t="str">
        <f t="shared" si="414"/>
        <v>-</v>
      </c>
      <c r="Z280" s="68" t="str">
        <f t="shared" ref="Z280:AE280" si="455">IF(Y280="X","X",IF($AH280=Z$4,"X","-"))</f>
        <v>-</v>
      </c>
      <c r="AA280" s="68" t="str">
        <f t="shared" si="455"/>
        <v>-</v>
      </c>
      <c r="AB280" s="68" t="str">
        <f t="shared" si="455"/>
        <v>X</v>
      </c>
      <c r="AC280" s="68" t="str">
        <f t="shared" si="455"/>
        <v>X</v>
      </c>
      <c r="AD280" s="68" t="str">
        <f t="shared" si="455"/>
        <v>X</v>
      </c>
      <c r="AE280" s="637" t="str">
        <f t="shared" si="455"/>
        <v>X</v>
      </c>
      <c r="AF280" s="38"/>
      <c r="AG280" s="68" t="s">
        <v>282</v>
      </c>
      <c r="AH280" s="68" t="s">
        <v>282</v>
      </c>
      <c r="AI280" s="38"/>
      <c r="AJ280" s="13" t="str">
        <f t="shared" si="406"/>
        <v>/rsm:CrossIndustryInvoice/rsm:SupplyChainTradeTransaction/ram:IncludedSupplyChainTradeLineItem/ram:SpecifiedLineTradeSettlement/ram:SpecifiedTradeAllowanceCharge</v>
      </c>
      <c r="AK280" s="13" t="str">
        <f t="shared" si="407"/>
        <v>/ram:BasisAmount</v>
      </c>
      <c r="AL280" s="14">
        <f>COUNTIFS(R$4:R280,AJ280)</f>
        <v>2</v>
      </c>
      <c r="AM280" s="59"/>
      <c r="AN280" s="174" t="str">
        <f t="shared" si="420"/>
        <v>SCT_LINE_TS</v>
      </c>
      <c r="AO280" s="119" t="str">
        <f t="shared" si="408"/>
        <v>BT-142</v>
      </c>
      <c r="AP280" s="293" t="str">
        <f t="shared" si="421"/>
        <v>BT-142</v>
      </c>
      <c r="AQ280" s="66">
        <f t="shared" si="444"/>
        <v>5</v>
      </c>
      <c r="AR280" s="66" t="str">
        <f t="shared" si="409"/>
        <v>0..1</v>
      </c>
      <c r="AS280" s="64" t="s">
        <v>1380</v>
      </c>
      <c r="AT280" s="64" t="s">
        <v>1381</v>
      </c>
      <c r="AU280" s="65"/>
      <c r="AV280" s="65"/>
      <c r="AW280" s="65" t="s">
        <v>35</v>
      </c>
      <c r="AX280" s="64" t="s">
        <v>1330</v>
      </c>
      <c r="AY280" s="66" t="str">
        <f t="shared" si="416"/>
        <v>0..1</v>
      </c>
      <c r="AZ280" s="66" t="str">
        <f t="shared" si="417"/>
        <v>0..1</v>
      </c>
      <c r="BA280" s="2" t="str">
        <f t="shared" si="375"/>
        <v>/rsm:CrossIndustryInvoice
/rsm:SupplyChainTradeTransaction
/ram:IncludedSupplyChainTradeLineItem
/ram:SpecifiedLineTradeSettlement
/ram:SpecifiedTradeAllowanceCharge
/ram:BasisAmount</v>
      </c>
      <c r="BB280" s="75" t="str">
        <f t="shared" si="376"/>
        <v>/rsm:CrossIndustryInvoice/rsm:SupplyChainTradeTransaction/ram:IncludedSupplyChainTradeLineItem/ram:SpecifiedLineTradeSettlement/ram:SpecifiedTradeAllowanceCharge/ram:BasisAmount</v>
      </c>
      <c r="BC280" s="66" t="str">
        <f t="shared" si="422"/>
        <v>A</v>
      </c>
      <c r="BD280" s="68" t="str">
        <f t="shared" si="423"/>
        <v>E</v>
      </c>
      <c r="BE280" s="66" t="str">
        <f t="shared" si="424"/>
        <v>0..1</v>
      </c>
      <c r="BF280" s="66" t="str">
        <f t="shared" si="425"/>
        <v/>
      </c>
      <c r="BG280" s="249" t="str">
        <f t="shared" si="426"/>
        <v/>
      </c>
      <c r="BH280" s="7"/>
      <c r="BI280" s="636" t="str">
        <f t="shared" si="427"/>
        <v>-</v>
      </c>
      <c r="BJ280" s="68" t="str">
        <f t="shared" si="428"/>
        <v>-</v>
      </c>
      <c r="BK280" s="68" t="str">
        <f t="shared" si="429"/>
        <v>-</v>
      </c>
      <c r="BL280" s="68" t="str">
        <f t="shared" si="430"/>
        <v>X</v>
      </c>
      <c r="BM280" s="68" t="str">
        <f t="shared" si="431"/>
        <v>X</v>
      </c>
      <c r="BN280" s="68" t="str">
        <f t="shared" si="432"/>
        <v>X</v>
      </c>
      <c r="BO280" s="637" t="str">
        <f t="shared" si="433"/>
        <v>X</v>
      </c>
      <c r="BP280" s="7"/>
      <c r="BQ280" s="68" t="str">
        <f t="shared" si="434"/>
        <v>EN 16931</v>
      </c>
      <c r="BR280" s="68" t="str">
        <f t="shared" si="435"/>
        <v>EN 16931</v>
      </c>
      <c r="BS280" s="15"/>
      <c r="BT280" s="57" t="s">
        <v>18642</v>
      </c>
    </row>
    <row r="281" spans="1:72" s="11" customFormat="1" ht="105" x14ac:dyDescent="0.2">
      <c r="A281" s="45" t="str">
        <f t="shared" si="418"/>
        <v>YES</v>
      </c>
      <c r="B281" s="45"/>
      <c r="C281" s="45"/>
      <c r="D281" s="174" t="s">
        <v>1187</v>
      </c>
      <c r="E281" s="119" t="s">
        <v>1382</v>
      </c>
      <c r="F281" s="293" t="s">
        <v>1382</v>
      </c>
      <c r="G281" s="66">
        <f t="shared" si="439"/>
        <v>5</v>
      </c>
      <c r="H281" s="66" t="s">
        <v>32</v>
      </c>
      <c r="I281" s="64" t="s">
        <v>1383</v>
      </c>
      <c r="J281" s="64" t="s">
        <v>1384</v>
      </c>
      <c r="K281" s="65"/>
      <c r="L281" s="65"/>
      <c r="M281" s="65" t="s">
        <v>1385</v>
      </c>
      <c r="N281" s="64" t="s">
        <v>1325</v>
      </c>
      <c r="O281" s="66" t="s">
        <v>32</v>
      </c>
      <c r="P281" s="66" t="str">
        <f t="shared" si="382"/>
        <v>1..1</v>
      </c>
      <c r="Q281" s="2" t="s">
        <v>1335</v>
      </c>
      <c r="R281" s="75" t="s">
        <v>1336</v>
      </c>
      <c r="S281" s="66" t="s">
        <v>163</v>
      </c>
      <c r="T281" s="68" t="str">
        <f t="shared" si="410"/>
        <v>E</v>
      </c>
      <c r="U281" s="66" t="s">
        <v>62</v>
      </c>
      <c r="V281" s="66" t="s">
        <v>132</v>
      </c>
      <c r="W281" s="249" t="s">
        <v>35</v>
      </c>
      <c r="X281" s="38"/>
      <c r="Y281" s="636" t="str">
        <f t="shared" si="414"/>
        <v>-</v>
      </c>
      <c r="Z281" s="68" t="str">
        <f t="shared" ref="Z281:AE281" si="456">IF(Y281="X","X",IF($AH281=Z$4,"X","-"))</f>
        <v>-</v>
      </c>
      <c r="AA281" s="68" t="str">
        <f t="shared" si="456"/>
        <v>X</v>
      </c>
      <c r="AB281" s="68" t="str">
        <f t="shared" si="456"/>
        <v>X</v>
      </c>
      <c r="AC281" s="68" t="str">
        <f t="shared" si="456"/>
        <v>X</v>
      </c>
      <c r="AD281" s="68" t="str">
        <f t="shared" si="456"/>
        <v>X</v>
      </c>
      <c r="AE281" s="637" t="str">
        <f t="shared" si="456"/>
        <v>X</v>
      </c>
      <c r="AF281" s="38"/>
      <c r="AG281" s="68" t="s">
        <v>244</v>
      </c>
      <c r="AH281" s="68" t="s">
        <v>244</v>
      </c>
      <c r="AI281" s="38"/>
      <c r="AJ281" s="13" t="str">
        <f t="shared" si="406"/>
        <v>/rsm:CrossIndustryInvoice/rsm:SupplyChainTradeTransaction/ram:IncludedSupplyChainTradeLineItem/ram:SpecifiedLineTradeSettlement/ram:SpecifiedTradeAllowanceCharge</v>
      </c>
      <c r="AK281" s="13" t="str">
        <f t="shared" si="407"/>
        <v>/ram:ActualAmount</v>
      </c>
      <c r="AL281" s="14">
        <f>COUNTIFS(R$4:R281,AJ281)</f>
        <v>2</v>
      </c>
      <c r="AM281" s="59"/>
      <c r="AN281" s="174" t="str">
        <f t="shared" si="420"/>
        <v>SCT_LINE_TS</v>
      </c>
      <c r="AO281" s="119" t="str">
        <f t="shared" si="408"/>
        <v>BT-141</v>
      </c>
      <c r="AP281" s="293" t="str">
        <f t="shared" si="421"/>
        <v>BT-141</v>
      </c>
      <c r="AQ281" s="66">
        <f t="shared" si="444"/>
        <v>5</v>
      </c>
      <c r="AR281" s="66" t="str">
        <f t="shared" si="409"/>
        <v>1..1</v>
      </c>
      <c r="AS281" s="64" t="s">
        <v>1386</v>
      </c>
      <c r="AT281" s="64" t="s">
        <v>1387</v>
      </c>
      <c r="AU281" s="65"/>
      <c r="AV281" s="65"/>
      <c r="AW281" s="65" t="s">
        <v>1388</v>
      </c>
      <c r="AX281" s="64" t="s">
        <v>1330</v>
      </c>
      <c r="AY281" s="66" t="str">
        <f t="shared" si="416"/>
        <v>1..1</v>
      </c>
      <c r="AZ281" s="66" t="str">
        <f t="shared" si="417"/>
        <v>1..1</v>
      </c>
      <c r="BA281" s="2" t="str">
        <f t="shared" si="375"/>
        <v>/rsm:CrossIndustryInvoice
/rsm:SupplyChainTradeTransaction
/ram:IncludedSupplyChainTradeLineItem
/ram:SpecifiedLineTradeSettlement
/ram:SpecifiedTradeAllowanceCharge
/ram:ActualAmount</v>
      </c>
      <c r="BB281" s="75" t="str">
        <f t="shared" si="376"/>
        <v>/rsm:CrossIndustryInvoice/rsm:SupplyChainTradeTransaction/ram:IncludedSupplyChainTradeLineItem/ram:SpecifiedLineTradeSettlement/ram:SpecifiedTradeAllowanceCharge/ram:ActualAmount</v>
      </c>
      <c r="BC281" s="66" t="str">
        <f t="shared" si="422"/>
        <v>A</v>
      </c>
      <c r="BD281" s="68" t="str">
        <f t="shared" si="423"/>
        <v>E</v>
      </c>
      <c r="BE281" s="66" t="str">
        <f t="shared" si="424"/>
        <v>0..n</v>
      </c>
      <c r="BF281" s="66" t="str">
        <f t="shared" si="425"/>
        <v>CAR-2</v>
      </c>
      <c r="BG281" s="249" t="str">
        <f t="shared" si="426"/>
        <v/>
      </c>
      <c r="BH281" s="7"/>
      <c r="BI281" s="636" t="str">
        <f t="shared" si="427"/>
        <v>-</v>
      </c>
      <c r="BJ281" s="68" t="str">
        <f t="shared" si="428"/>
        <v>-</v>
      </c>
      <c r="BK281" s="68" t="str">
        <f t="shared" si="429"/>
        <v>X</v>
      </c>
      <c r="BL281" s="68" t="str">
        <f t="shared" si="430"/>
        <v>X</v>
      </c>
      <c r="BM281" s="68" t="str">
        <f t="shared" si="431"/>
        <v>X</v>
      </c>
      <c r="BN281" s="68" t="str">
        <f t="shared" si="432"/>
        <v>X</v>
      </c>
      <c r="BO281" s="637" t="str">
        <f t="shared" si="433"/>
        <v>X</v>
      </c>
      <c r="BP281" s="7"/>
      <c r="BQ281" s="68" t="str">
        <f t="shared" si="434"/>
        <v>BASIC</v>
      </c>
      <c r="BR281" s="68" t="str">
        <f t="shared" si="435"/>
        <v>BASIC</v>
      </c>
      <c r="BS281" s="15"/>
      <c r="BT281" s="57" t="s">
        <v>18642</v>
      </c>
    </row>
    <row r="282" spans="1:72" s="11" customFormat="1" ht="210" x14ac:dyDescent="0.2">
      <c r="A282" s="45" t="str">
        <f t="shared" si="418"/>
        <v>YES</v>
      </c>
      <c r="B282" s="45"/>
      <c r="C282" s="45"/>
      <c r="D282" s="174" t="s">
        <v>1187</v>
      </c>
      <c r="E282" s="119" t="s">
        <v>1389</v>
      </c>
      <c r="F282" s="293" t="s">
        <v>1389</v>
      </c>
      <c r="G282" s="66">
        <f t="shared" si="439"/>
        <v>5</v>
      </c>
      <c r="H282" s="66" t="s">
        <v>42</v>
      </c>
      <c r="I282" s="64" t="s">
        <v>1390</v>
      </c>
      <c r="J282" s="64" t="s">
        <v>1391</v>
      </c>
      <c r="K282" s="65" t="s">
        <v>1392</v>
      </c>
      <c r="L282" s="65" t="s">
        <v>1393</v>
      </c>
      <c r="M282" s="65" t="s">
        <v>1394</v>
      </c>
      <c r="N282" s="64" t="s">
        <v>128</v>
      </c>
      <c r="O282" s="66" t="s">
        <v>42</v>
      </c>
      <c r="P282" s="66" t="str">
        <f t="shared" si="382"/>
        <v>0..1</v>
      </c>
      <c r="Q282" s="2" t="s">
        <v>1345</v>
      </c>
      <c r="R282" s="75" t="s">
        <v>1346</v>
      </c>
      <c r="S282" s="66" t="s">
        <v>131</v>
      </c>
      <c r="T282" s="68" t="str">
        <f t="shared" si="410"/>
        <v>E</v>
      </c>
      <c r="U282" s="66" t="s">
        <v>42</v>
      </c>
      <c r="V282" s="66" t="s">
        <v>35</v>
      </c>
      <c r="W282" s="249" t="s">
        <v>35</v>
      </c>
      <c r="X282" s="38"/>
      <c r="Y282" s="636" t="str">
        <f t="shared" si="414"/>
        <v>-</v>
      </c>
      <c r="Z282" s="68" t="str">
        <f t="shared" ref="Z282:AE282" si="457">IF(Y282="X","X",IF($AH282=Z$4,"X","-"))</f>
        <v>-</v>
      </c>
      <c r="AA282" s="68" t="str">
        <f t="shared" si="457"/>
        <v>X</v>
      </c>
      <c r="AB282" s="68" t="str">
        <f t="shared" si="457"/>
        <v>X</v>
      </c>
      <c r="AC282" s="68" t="str">
        <f t="shared" si="457"/>
        <v>X</v>
      </c>
      <c r="AD282" s="68" t="str">
        <f t="shared" si="457"/>
        <v>X</v>
      </c>
      <c r="AE282" s="637" t="str">
        <f t="shared" si="457"/>
        <v>X</v>
      </c>
      <c r="AF282" s="38"/>
      <c r="AG282" s="68" t="s">
        <v>244</v>
      </c>
      <c r="AH282" s="68" t="s">
        <v>244</v>
      </c>
      <c r="AI282" s="38"/>
      <c r="AJ282" s="13" t="str">
        <f t="shared" si="406"/>
        <v>/rsm:CrossIndustryInvoice/rsm:SupplyChainTradeTransaction/ram:IncludedSupplyChainTradeLineItem/ram:SpecifiedLineTradeSettlement/ram:SpecifiedTradeAllowanceCharge</v>
      </c>
      <c r="AK282" s="13" t="str">
        <f t="shared" si="407"/>
        <v>/ram:ReasonCode</v>
      </c>
      <c r="AL282" s="14">
        <f>COUNTIFS(R$4:R282,AJ282)</f>
        <v>2</v>
      </c>
      <c r="AM282" s="59"/>
      <c r="AN282" s="174" t="str">
        <f t="shared" si="420"/>
        <v>SCT_LINE_TS</v>
      </c>
      <c r="AO282" s="119" t="str">
        <f t="shared" si="408"/>
        <v>BT-145</v>
      </c>
      <c r="AP282" s="293" t="str">
        <f t="shared" si="421"/>
        <v>BT-145</v>
      </c>
      <c r="AQ282" s="66">
        <f t="shared" si="444"/>
        <v>5</v>
      </c>
      <c r="AR282" s="66" t="str">
        <f t="shared" si="409"/>
        <v>0..1</v>
      </c>
      <c r="AS282" s="64" t="s">
        <v>1395</v>
      </c>
      <c r="AT282" s="64" t="s">
        <v>1396</v>
      </c>
      <c r="AU282" s="65" t="s">
        <v>1397</v>
      </c>
      <c r="AV282" s="65" t="s">
        <v>1398</v>
      </c>
      <c r="AW282" s="65" t="s">
        <v>1399</v>
      </c>
      <c r="AX282" s="64" t="s">
        <v>128</v>
      </c>
      <c r="AY282" s="66" t="str">
        <f t="shared" si="416"/>
        <v>0..1</v>
      </c>
      <c r="AZ282" s="66" t="str">
        <f t="shared" si="417"/>
        <v>0..1</v>
      </c>
      <c r="BA282" s="2" t="str">
        <f t="shared" si="375"/>
        <v>/rsm:CrossIndustryInvoice
/rsm:SupplyChainTradeTransaction
/ram:IncludedSupplyChainTradeLineItem
/ram:SpecifiedLineTradeSettlement
/ram:SpecifiedTradeAllowanceCharge
/ram:ReasonCode</v>
      </c>
      <c r="BB282" s="75" t="str">
        <f t="shared" si="376"/>
        <v>/rsm:CrossIndustryInvoice/rsm:SupplyChainTradeTransaction/ram:IncludedSupplyChainTradeLineItem/ram:SpecifiedLineTradeSettlement/ram:SpecifiedTradeAllowanceCharge/ram:ReasonCode</v>
      </c>
      <c r="BC282" s="66" t="str">
        <f t="shared" si="422"/>
        <v>C</v>
      </c>
      <c r="BD282" s="68" t="str">
        <f t="shared" si="423"/>
        <v>E</v>
      </c>
      <c r="BE282" s="66" t="str">
        <f t="shared" si="424"/>
        <v>0..1</v>
      </c>
      <c r="BF282" s="66" t="str">
        <f t="shared" si="425"/>
        <v/>
      </c>
      <c r="BG282" s="249" t="str">
        <f t="shared" si="426"/>
        <v/>
      </c>
      <c r="BH282" s="7"/>
      <c r="BI282" s="636" t="str">
        <f t="shared" si="427"/>
        <v>-</v>
      </c>
      <c r="BJ282" s="68" t="str">
        <f t="shared" si="428"/>
        <v>-</v>
      </c>
      <c r="BK282" s="68" t="str">
        <f t="shared" si="429"/>
        <v>X</v>
      </c>
      <c r="BL282" s="68" t="str">
        <f t="shared" si="430"/>
        <v>X</v>
      </c>
      <c r="BM282" s="68" t="str">
        <f t="shared" si="431"/>
        <v>X</v>
      </c>
      <c r="BN282" s="68" t="str">
        <f t="shared" si="432"/>
        <v>X</v>
      </c>
      <c r="BO282" s="637" t="str">
        <f t="shared" si="433"/>
        <v>X</v>
      </c>
      <c r="BP282" s="7"/>
      <c r="BQ282" s="68" t="str">
        <f t="shared" si="434"/>
        <v>BASIC</v>
      </c>
      <c r="BR282" s="68" t="str">
        <f t="shared" si="435"/>
        <v>BASIC</v>
      </c>
      <c r="BS282" s="15"/>
      <c r="BT282" s="57" t="s">
        <v>18642</v>
      </c>
    </row>
    <row r="283" spans="1:72" s="11" customFormat="1" ht="210" x14ac:dyDescent="0.2">
      <c r="A283" s="45" t="str">
        <f t="shared" si="418"/>
        <v>YES</v>
      </c>
      <c r="B283" s="45"/>
      <c r="C283" s="45"/>
      <c r="D283" s="174" t="s">
        <v>1187</v>
      </c>
      <c r="E283" s="119" t="s">
        <v>1400</v>
      </c>
      <c r="F283" s="293" t="s">
        <v>1400</v>
      </c>
      <c r="G283" s="66">
        <f t="shared" si="439"/>
        <v>5</v>
      </c>
      <c r="H283" s="66" t="s">
        <v>42</v>
      </c>
      <c r="I283" s="64" t="s">
        <v>1401</v>
      </c>
      <c r="J283" s="64" t="s">
        <v>1402</v>
      </c>
      <c r="K283" s="65"/>
      <c r="L283" s="65"/>
      <c r="M283" s="65" t="s">
        <v>1394</v>
      </c>
      <c r="N283" s="64" t="s">
        <v>70</v>
      </c>
      <c r="O283" s="66" t="s">
        <v>42</v>
      </c>
      <c r="P283" s="66" t="str">
        <f t="shared" si="382"/>
        <v>0..1</v>
      </c>
      <c r="Q283" s="2" t="s">
        <v>1354</v>
      </c>
      <c r="R283" s="75" t="s">
        <v>1355</v>
      </c>
      <c r="S283" s="66" t="s">
        <v>73</v>
      </c>
      <c r="T283" s="68" t="str">
        <f t="shared" si="410"/>
        <v>E</v>
      </c>
      <c r="U283" s="66" t="s">
        <v>42</v>
      </c>
      <c r="V283" s="66" t="s">
        <v>35</v>
      </c>
      <c r="W283" s="249" t="s">
        <v>35</v>
      </c>
      <c r="X283" s="38"/>
      <c r="Y283" s="636" t="str">
        <f t="shared" si="414"/>
        <v>-</v>
      </c>
      <c r="Z283" s="68" t="str">
        <f t="shared" ref="Z283:AE283" si="458">IF(Y283="X","X",IF($AH283=Z$4,"X","-"))</f>
        <v>-</v>
      </c>
      <c r="AA283" s="68" t="str">
        <f t="shared" si="458"/>
        <v>X</v>
      </c>
      <c r="AB283" s="68" t="str">
        <f t="shared" si="458"/>
        <v>X</v>
      </c>
      <c r="AC283" s="68" t="str">
        <f t="shared" si="458"/>
        <v>X</v>
      </c>
      <c r="AD283" s="68" t="str">
        <f t="shared" si="458"/>
        <v>X</v>
      </c>
      <c r="AE283" s="637" t="str">
        <f t="shared" si="458"/>
        <v>X</v>
      </c>
      <c r="AF283" s="38"/>
      <c r="AG283" s="68" t="s">
        <v>244</v>
      </c>
      <c r="AH283" s="68" t="s">
        <v>244</v>
      </c>
      <c r="AI283" s="38"/>
      <c r="AJ283" s="13" t="str">
        <f t="shared" si="406"/>
        <v>/rsm:CrossIndustryInvoice/rsm:SupplyChainTradeTransaction/ram:IncludedSupplyChainTradeLineItem/ram:SpecifiedLineTradeSettlement/ram:SpecifiedTradeAllowanceCharge</v>
      </c>
      <c r="AK283" s="13" t="str">
        <f t="shared" si="407"/>
        <v>/ram:Reason</v>
      </c>
      <c r="AL283" s="14">
        <f>COUNTIFS(R$4:R283,AJ283)</f>
        <v>2</v>
      </c>
      <c r="AM283" s="59"/>
      <c r="AN283" s="174" t="str">
        <f t="shared" si="420"/>
        <v>SCT_LINE_TS</v>
      </c>
      <c r="AO283" s="119" t="str">
        <f t="shared" si="408"/>
        <v>BT-144</v>
      </c>
      <c r="AP283" s="293" t="str">
        <f t="shared" si="421"/>
        <v>BT-144</v>
      </c>
      <c r="AQ283" s="66">
        <f t="shared" si="444"/>
        <v>5</v>
      </c>
      <c r="AR283" s="66" t="str">
        <f t="shared" si="409"/>
        <v>0..1</v>
      </c>
      <c r="AS283" s="64" t="s">
        <v>1403</v>
      </c>
      <c r="AT283" s="64" t="s">
        <v>1404</v>
      </c>
      <c r="AU283" s="65"/>
      <c r="AV283" s="65"/>
      <c r="AW283" s="65" t="s">
        <v>1399</v>
      </c>
      <c r="AX283" s="64" t="s">
        <v>78</v>
      </c>
      <c r="AY283" s="66" t="str">
        <f t="shared" si="416"/>
        <v>0..1</v>
      </c>
      <c r="AZ283" s="66" t="str">
        <f t="shared" si="417"/>
        <v>0..1</v>
      </c>
      <c r="BA283" s="2" t="str">
        <f t="shared" si="375"/>
        <v>/rsm:CrossIndustryInvoice
/rsm:SupplyChainTradeTransaction
/ram:IncludedSupplyChainTradeLineItem
/ram:SpecifiedLineTradeSettlement
/ram:SpecifiedTradeAllowanceCharge
/ram:Reason</v>
      </c>
      <c r="BB283" s="75" t="str">
        <f t="shared" si="376"/>
        <v>/rsm:CrossIndustryInvoice/rsm:SupplyChainTradeTransaction/ram:IncludedSupplyChainTradeLineItem/ram:SpecifiedLineTradeSettlement/ram:SpecifiedTradeAllowanceCharge/ram:Reason</v>
      </c>
      <c r="BC283" s="66" t="str">
        <f t="shared" si="422"/>
        <v>T</v>
      </c>
      <c r="BD283" s="68" t="str">
        <f t="shared" si="423"/>
        <v>E</v>
      </c>
      <c r="BE283" s="66" t="str">
        <f t="shared" si="424"/>
        <v>0..1</v>
      </c>
      <c r="BF283" s="66" t="str">
        <f t="shared" si="425"/>
        <v/>
      </c>
      <c r="BG283" s="249" t="str">
        <f t="shared" si="426"/>
        <v/>
      </c>
      <c r="BH283" s="7"/>
      <c r="BI283" s="636" t="str">
        <f t="shared" si="427"/>
        <v>-</v>
      </c>
      <c r="BJ283" s="68" t="str">
        <f t="shared" si="428"/>
        <v>-</v>
      </c>
      <c r="BK283" s="68" t="str">
        <f t="shared" si="429"/>
        <v>X</v>
      </c>
      <c r="BL283" s="68" t="str">
        <f t="shared" si="430"/>
        <v>X</v>
      </c>
      <c r="BM283" s="68" t="str">
        <f t="shared" si="431"/>
        <v>X</v>
      </c>
      <c r="BN283" s="68" t="str">
        <f t="shared" si="432"/>
        <v>X</v>
      </c>
      <c r="BO283" s="637" t="str">
        <f t="shared" si="433"/>
        <v>X</v>
      </c>
      <c r="BP283" s="7"/>
      <c r="BQ283" s="68" t="str">
        <f t="shared" si="434"/>
        <v>BASIC</v>
      </c>
      <c r="BR283" s="68" t="str">
        <f t="shared" si="435"/>
        <v>BASIC</v>
      </c>
      <c r="BS283" s="15"/>
      <c r="BT283" s="57" t="s">
        <v>18642</v>
      </c>
    </row>
    <row r="284" spans="1:72" s="11" customFormat="1" ht="96" x14ac:dyDescent="0.2">
      <c r="A284" s="45" t="str">
        <f t="shared" si="418"/>
        <v>NO</v>
      </c>
      <c r="B284" s="45"/>
      <c r="C284" s="45"/>
      <c r="D284" s="174" t="s">
        <v>1187</v>
      </c>
      <c r="E284" s="123" t="s">
        <v>1405</v>
      </c>
      <c r="F284" s="294"/>
      <c r="G284" s="124">
        <f t="shared" si="439"/>
        <v>4</v>
      </c>
      <c r="H284" s="124" t="s">
        <v>32</v>
      </c>
      <c r="I284" s="125" t="s">
        <v>1406</v>
      </c>
      <c r="J284" s="15" t="s">
        <v>17215</v>
      </c>
      <c r="K284" s="126"/>
      <c r="L284" s="126"/>
      <c r="M284" s="126"/>
      <c r="N284" s="125"/>
      <c r="O284" s="124" t="s">
        <v>32</v>
      </c>
      <c r="P284" s="124" t="str">
        <f t="shared" si="382"/>
        <v>1..1</v>
      </c>
      <c r="Q284" s="127" t="s">
        <v>1407</v>
      </c>
      <c r="R284" s="128" t="s">
        <v>1408</v>
      </c>
      <c r="S284" s="124"/>
      <c r="T284" s="129" t="str">
        <f t="shared" si="410"/>
        <v/>
      </c>
      <c r="U284" s="124" t="s">
        <v>42</v>
      </c>
      <c r="V284" s="124"/>
      <c r="W284" s="675"/>
      <c r="X284" s="38"/>
      <c r="Y284" s="646" t="str">
        <f t="shared" si="414"/>
        <v>-</v>
      </c>
      <c r="Z284" s="129" t="str">
        <f t="shared" ref="Z284:AE284" si="459">IF(Y284="X","X",IF($AH284=Z$4,"X","-"))</f>
        <v>-</v>
      </c>
      <c r="AA284" s="129" t="str">
        <f t="shared" si="459"/>
        <v>X</v>
      </c>
      <c r="AB284" s="129" t="str">
        <f t="shared" si="459"/>
        <v>X</v>
      </c>
      <c r="AC284" s="129" t="str">
        <f t="shared" si="459"/>
        <v>X</v>
      </c>
      <c r="AD284" s="129" t="str">
        <f t="shared" si="459"/>
        <v>X</v>
      </c>
      <c r="AE284" s="647" t="str">
        <f t="shared" si="459"/>
        <v>X</v>
      </c>
      <c r="AF284" s="38"/>
      <c r="AG284" s="129" t="s">
        <v>244</v>
      </c>
      <c r="AH284" s="129" t="s">
        <v>244</v>
      </c>
      <c r="AI284" s="38"/>
      <c r="AJ284" s="13" t="str">
        <f t="shared" si="406"/>
        <v>/rsm:CrossIndustryInvoice/rsm:SupplyChainTradeTransaction/ram:IncludedSupplyChainTradeLineItem/ram:SpecifiedLineTradeSettlement</v>
      </c>
      <c r="AK284" s="13" t="str">
        <f t="shared" si="407"/>
        <v>/ram:SpecifiedTradeSettlementLineMonetarySummation</v>
      </c>
      <c r="AL284" s="14">
        <f>COUNTIFS(R$4:R284,AJ284)</f>
        <v>1</v>
      </c>
      <c r="AM284" s="59"/>
      <c r="AN284" s="174" t="str">
        <f t="shared" si="420"/>
        <v>SCT_LINE_TS</v>
      </c>
      <c r="AO284" s="123" t="str">
        <f t="shared" si="408"/>
        <v>BT-131-00</v>
      </c>
      <c r="AP284" s="294" t="str">
        <f t="shared" si="421"/>
        <v/>
      </c>
      <c r="AQ284" s="124">
        <f t="shared" si="444"/>
        <v>4</v>
      </c>
      <c r="AR284" s="124" t="str">
        <f t="shared" si="409"/>
        <v>1..1</v>
      </c>
      <c r="AS284" s="125" t="s">
        <v>1409</v>
      </c>
      <c r="AT284" s="125"/>
      <c r="AU284" s="126"/>
      <c r="AV284" s="126"/>
      <c r="AW284" s="126" t="s">
        <v>35</v>
      </c>
      <c r="AX284" s="125"/>
      <c r="AY284" s="124" t="str">
        <f t="shared" si="416"/>
        <v>1..1</v>
      </c>
      <c r="AZ284" s="124" t="str">
        <f t="shared" si="417"/>
        <v>1..1</v>
      </c>
      <c r="BA284" s="127" t="str">
        <f t="shared" si="375"/>
        <v>/rsm:CrossIndustryInvoice
/rsm:SupplyChainTradeTransaction
/ram:IncludedSupplyChainTradeLineItem
/ram:SpecifiedLineTradeSettlement
/ram:SpecifiedTradeSettlementLineMonetarySummation</v>
      </c>
      <c r="BB284" s="128" t="str">
        <f t="shared" si="376"/>
        <v>/rsm:CrossIndustryInvoice/rsm:SupplyChainTradeTransaction/ram:IncludedSupplyChainTradeLineItem/ram:SpecifiedLineTradeSettlement/ram:SpecifiedTradeSettlementLineMonetarySummation</v>
      </c>
      <c r="BC284" s="124" t="str">
        <f t="shared" si="422"/>
        <v/>
      </c>
      <c r="BD284" s="129" t="str">
        <f t="shared" si="423"/>
        <v/>
      </c>
      <c r="BE284" s="124" t="str">
        <f t="shared" si="424"/>
        <v>0..1</v>
      </c>
      <c r="BF284" s="124" t="str">
        <f t="shared" si="425"/>
        <v/>
      </c>
      <c r="BG284" s="675" t="str">
        <f t="shared" si="426"/>
        <v/>
      </c>
      <c r="BH284" s="7"/>
      <c r="BI284" s="646" t="str">
        <f t="shared" si="427"/>
        <v>-</v>
      </c>
      <c r="BJ284" s="129" t="str">
        <f t="shared" si="428"/>
        <v>-</v>
      </c>
      <c r="BK284" s="129" t="str">
        <f t="shared" si="429"/>
        <v>X</v>
      </c>
      <c r="BL284" s="129" t="str">
        <f t="shared" si="430"/>
        <v>X</v>
      </c>
      <c r="BM284" s="129" t="str">
        <f t="shared" si="431"/>
        <v>X</v>
      </c>
      <c r="BN284" s="129" t="str">
        <f t="shared" si="432"/>
        <v>X</v>
      </c>
      <c r="BO284" s="647" t="str">
        <f t="shared" si="433"/>
        <v>X</v>
      </c>
      <c r="BP284" s="7"/>
      <c r="BQ284" s="129" t="str">
        <f t="shared" si="434"/>
        <v>BASIC</v>
      </c>
      <c r="BR284" s="129" t="str">
        <f t="shared" si="435"/>
        <v>BASIC</v>
      </c>
      <c r="BS284" s="15"/>
      <c r="BT284" s="57" t="s">
        <v>18642</v>
      </c>
    </row>
    <row r="285" spans="1:72" s="152" customFormat="1" ht="105" x14ac:dyDescent="0.2">
      <c r="A285" s="45" t="str">
        <f t="shared" si="418"/>
        <v>YES</v>
      </c>
      <c r="B285" s="45"/>
      <c r="C285" s="45"/>
      <c r="D285" s="174" t="s">
        <v>1187</v>
      </c>
      <c r="E285" s="119" t="s">
        <v>1410</v>
      </c>
      <c r="F285" s="293" t="s">
        <v>1410</v>
      </c>
      <c r="G285" s="66">
        <f t="shared" si="439"/>
        <v>5</v>
      </c>
      <c r="H285" s="66" t="s">
        <v>32</v>
      </c>
      <c r="I285" s="64" t="s">
        <v>1411</v>
      </c>
      <c r="J285" s="64" t="s">
        <v>1412</v>
      </c>
      <c r="K285" s="65" t="s">
        <v>1413</v>
      </c>
      <c r="L285" s="65"/>
      <c r="M285" s="65" t="s">
        <v>1414</v>
      </c>
      <c r="N285" s="64" t="s">
        <v>1325</v>
      </c>
      <c r="O285" s="66" t="s">
        <v>32</v>
      </c>
      <c r="P285" s="66" t="str">
        <f t="shared" si="382"/>
        <v>1..1</v>
      </c>
      <c r="Q285" s="2" t="s">
        <v>1415</v>
      </c>
      <c r="R285" s="75" t="s">
        <v>1416</v>
      </c>
      <c r="S285" s="66" t="s">
        <v>163</v>
      </c>
      <c r="T285" s="68" t="str">
        <f t="shared" si="410"/>
        <v>E</v>
      </c>
      <c r="U285" s="66" t="s">
        <v>62</v>
      </c>
      <c r="V285" s="66" t="s">
        <v>93</v>
      </c>
      <c r="W285" s="249" t="s">
        <v>35</v>
      </c>
      <c r="X285" s="38"/>
      <c r="Y285" s="636" t="str">
        <f t="shared" si="414"/>
        <v>-</v>
      </c>
      <c r="Z285" s="68" t="str">
        <f t="shared" ref="Z285:AE285" si="460">IF(Y285="X","X",IF($AH285=Z$4,"X","-"))</f>
        <v>-</v>
      </c>
      <c r="AA285" s="68" t="str">
        <f t="shared" si="460"/>
        <v>X</v>
      </c>
      <c r="AB285" s="68" t="str">
        <f t="shared" si="460"/>
        <v>X</v>
      </c>
      <c r="AC285" s="68" t="str">
        <f t="shared" si="460"/>
        <v>X</v>
      </c>
      <c r="AD285" s="68" t="str">
        <f t="shared" si="460"/>
        <v>X</v>
      </c>
      <c r="AE285" s="637" t="str">
        <f t="shared" si="460"/>
        <v>X</v>
      </c>
      <c r="AF285" s="38"/>
      <c r="AG285" s="68" t="s">
        <v>244</v>
      </c>
      <c r="AH285" s="68" t="s">
        <v>244</v>
      </c>
      <c r="AI285" s="38"/>
      <c r="AJ285" s="13" t="str">
        <f t="shared" si="406"/>
        <v>/rsm:CrossIndustryInvoice/rsm:SupplyChainTradeTransaction/ram:IncludedSupplyChainTradeLineItem/ram:SpecifiedLineTradeSettlement/ram:SpecifiedTradeSettlementLineMonetarySummation</v>
      </c>
      <c r="AK285" s="13" t="str">
        <f t="shared" si="407"/>
        <v>/ram:LineTotalAmount</v>
      </c>
      <c r="AL285" s="14">
        <f>COUNTIFS(R$4:R285,AJ285)</f>
        <v>1</v>
      </c>
      <c r="AM285" s="59"/>
      <c r="AN285" s="174" t="str">
        <f t="shared" si="420"/>
        <v>SCT_LINE_TS</v>
      </c>
      <c r="AO285" s="119" t="str">
        <f t="shared" si="408"/>
        <v>BT-131</v>
      </c>
      <c r="AP285" s="293" t="str">
        <f t="shared" si="421"/>
        <v>BT-131</v>
      </c>
      <c r="AQ285" s="66">
        <f t="shared" si="444"/>
        <v>5</v>
      </c>
      <c r="AR285" s="66" t="str">
        <f t="shared" si="409"/>
        <v>1..1</v>
      </c>
      <c r="AS285" s="64" t="s">
        <v>1417</v>
      </c>
      <c r="AT285" s="64" t="s">
        <v>1418</v>
      </c>
      <c r="AU285" s="65" t="s">
        <v>1419</v>
      </c>
      <c r="AV285" s="65"/>
      <c r="AW285" s="65" t="s">
        <v>1420</v>
      </c>
      <c r="AX285" s="64" t="s">
        <v>1330</v>
      </c>
      <c r="AY285" s="66" t="str">
        <f t="shared" si="416"/>
        <v>1..1</v>
      </c>
      <c r="AZ285" s="66" t="str">
        <f t="shared" si="417"/>
        <v>1..1</v>
      </c>
      <c r="BA285" s="2" t="str">
        <f t="shared" si="375"/>
        <v>/rsm:CrossIndustryInvoice
/rsm:SupplyChainTradeTransaction
/ram:IncludedSupplyChainTradeLineItem
/ram:SpecifiedLineTradeSettlement
/ram:SpecifiedTradeSettlementLineMonetarySummation
/ram:LineTotalAmount</v>
      </c>
      <c r="BB285" s="75" t="str">
        <f t="shared" si="376"/>
        <v>/rsm:CrossIndustryInvoice/rsm:SupplyChainTradeTransaction/ram:IncludedSupplyChainTradeLineItem/ram:SpecifiedLineTradeSettlement/ram:SpecifiedTradeSettlementLineMonetarySummation/ram:LineTotalAmount</v>
      </c>
      <c r="BC285" s="66" t="str">
        <f t="shared" si="422"/>
        <v>A</v>
      </c>
      <c r="BD285" s="68" t="str">
        <f t="shared" si="423"/>
        <v>E</v>
      </c>
      <c r="BE285" s="66" t="str">
        <f t="shared" si="424"/>
        <v>0..n</v>
      </c>
      <c r="BF285" s="66" t="str">
        <f t="shared" si="425"/>
        <v>CAR-2, CAR-3</v>
      </c>
      <c r="BG285" s="249" t="str">
        <f t="shared" si="426"/>
        <v/>
      </c>
      <c r="BH285" s="7"/>
      <c r="BI285" s="636" t="str">
        <f t="shared" si="427"/>
        <v>-</v>
      </c>
      <c r="BJ285" s="68" t="str">
        <f t="shared" si="428"/>
        <v>-</v>
      </c>
      <c r="BK285" s="68" t="str">
        <f t="shared" si="429"/>
        <v>X</v>
      </c>
      <c r="BL285" s="68" t="str">
        <f t="shared" si="430"/>
        <v>X</v>
      </c>
      <c r="BM285" s="68" t="str">
        <f t="shared" si="431"/>
        <v>X</v>
      </c>
      <c r="BN285" s="68" t="str">
        <f t="shared" si="432"/>
        <v>X</v>
      </c>
      <c r="BO285" s="637" t="str">
        <f t="shared" si="433"/>
        <v>X</v>
      </c>
      <c r="BP285" s="7"/>
      <c r="BQ285" s="68" t="str">
        <f t="shared" si="434"/>
        <v>BASIC</v>
      </c>
      <c r="BR285" s="68" t="str">
        <f t="shared" si="435"/>
        <v>BASIC</v>
      </c>
      <c r="BS285" s="15"/>
      <c r="BT285" s="57" t="s">
        <v>18642</v>
      </c>
    </row>
    <row r="286" spans="1:72" s="11" customFormat="1" ht="105" x14ac:dyDescent="0.2">
      <c r="A286" s="45" t="str">
        <f t="shared" si="418"/>
        <v>YES</v>
      </c>
      <c r="B286" s="131"/>
      <c r="C286" s="742"/>
      <c r="D286" s="175" t="s">
        <v>1187</v>
      </c>
      <c r="E286" s="61" t="s">
        <v>5305</v>
      </c>
      <c r="F286" s="282"/>
      <c r="G286" s="62">
        <f t="shared" si="439"/>
        <v>5</v>
      </c>
      <c r="H286" s="62" t="s">
        <v>42</v>
      </c>
      <c r="I286" s="64" t="s">
        <v>17216</v>
      </c>
      <c r="J286" s="64"/>
      <c r="K286" s="65"/>
      <c r="L286" s="65"/>
      <c r="M286" s="65"/>
      <c r="N286" s="64" t="s">
        <v>1325</v>
      </c>
      <c r="O286" s="66" t="s">
        <v>42</v>
      </c>
      <c r="P286" s="66" t="str">
        <f t="shared" si="382"/>
        <v>0..1</v>
      </c>
      <c r="Q286" s="6" t="s">
        <v>1422</v>
      </c>
      <c r="R286" s="67" t="s">
        <v>1423</v>
      </c>
      <c r="S286" s="66" t="s">
        <v>163</v>
      </c>
      <c r="T286" s="68" t="str">
        <f t="shared" si="410"/>
        <v>E</v>
      </c>
      <c r="U286" s="62" t="s">
        <v>62</v>
      </c>
      <c r="V286" s="66"/>
      <c r="W286" s="249"/>
      <c r="X286" s="38"/>
      <c r="Y286" s="634" t="str">
        <f t="shared" si="414"/>
        <v>-</v>
      </c>
      <c r="Z286" s="70" t="str">
        <f t="shared" ref="Z286:AE286" si="461">IF(Y286="X","X",IF($AH286=Z$4,"X","-"))</f>
        <v>-</v>
      </c>
      <c r="AA286" s="70" t="str">
        <f t="shared" si="461"/>
        <v>-</v>
      </c>
      <c r="AB286" s="70" t="str">
        <f t="shared" si="461"/>
        <v>-</v>
      </c>
      <c r="AC286" s="70" t="str">
        <f t="shared" si="461"/>
        <v>-</v>
      </c>
      <c r="AD286" s="70" t="str">
        <f t="shared" si="461"/>
        <v>-</v>
      </c>
      <c r="AE286" s="635" t="str">
        <f t="shared" si="461"/>
        <v>X</v>
      </c>
      <c r="AF286" s="38"/>
      <c r="AG286" s="70" t="s">
        <v>47</v>
      </c>
      <c r="AH286" s="70" t="s">
        <v>47</v>
      </c>
      <c r="AI286" s="38"/>
      <c r="AJ286" s="13" t="str">
        <f t="shared" si="406"/>
        <v>/rsm:CrossIndustryInvoice/rsm:SupplyChainTradeTransaction/ram:IncludedSupplyChainTradeLineItem/ram:SpecifiedLineTradeSettlement/ram:SpecifiedTradeSettlementLineMonetarySummation</v>
      </c>
      <c r="AK286" s="13" t="str">
        <f t="shared" si="407"/>
        <v>/ram:ChargeTotalAmount</v>
      </c>
      <c r="AL286" s="14">
        <f>COUNTIFS(R$4:R286,AJ286)</f>
        <v>1</v>
      </c>
      <c r="AM286" s="59"/>
      <c r="AN286" s="175" t="str">
        <f t="shared" si="420"/>
        <v>SCT_LINE_TS</v>
      </c>
      <c r="AO286" s="61" t="str">
        <f t="shared" si="408"/>
        <v>BT-X-327</v>
      </c>
      <c r="AP286" s="282" t="str">
        <f t="shared" si="421"/>
        <v/>
      </c>
      <c r="AQ286" s="62">
        <f t="shared" si="444"/>
        <v>5</v>
      </c>
      <c r="AR286" s="62" t="str">
        <f t="shared" si="409"/>
        <v>0..1</v>
      </c>
      <c r="AS286" s="64" t="s">
        <v>1424</v>
      </c>
      <c r="AT286" s="64"/>
      <c r="AU286" s="65"/>
      <c r="AV286" s="65"/>
      <c r="AW286" s="65"/>
      <c r="AX286" s="64" t="s">
        <v>1330</v>
      </c>
      <c r="AY286" s="66" t="str">
        <f t="shared" si="416"/>
        <v>0..1</v>
      </c>
      <c r="AZ286" s="66" t="str">
        <f t="shared" si="417"/>
        <v>0..1</v>
      </c>
      <c r="BA286" s="6" t="str">
        <f t="shared" si="375"/>
        <v>/rsm:CrossIndustryInvoice
/rsm:SupplyChainTradeTransaction
/ram:IncludedSupplyChainTradeLineItem
/ram:SpecifiedLineTradeSettlement
/ram:SpecifiedTradeSettlementLineMonetarySummation
/ram:ChargeTotalAmount</v>
      </c>
      <c r="BB286" s="67" t="str">
        <f t="shared" si="376"/>
        <v>/rsm:CrossIndustryInvoice/rsm:SupplyChainTradeTransaction/ram:IncludedSupplyChainTradeLineItem/ram:SpecifiedLineTradeSettlement/ram:SpecifiedTradeSettlementLineMonetarySummation/ram:ChargeTotalAmount</v>
      </c>
      <c r="BC286" s="66" t="str">
        <f t="shared" si="422"/>
        <v>A</v>
      </c>
      <c r="BD286" s="68" t="str">
        <f t="shared" si="423"/>
        <v>E</v>
      </c>
      <c r="BE286" s="62" t="str">
        <f t="shared" si="424"/>
        <v>0..n</v>
      </c>
      <c r="BF286" s="66" t="str">
        <f t="shared" si="425"/>
        <v/>
      </c>
      <c r="BG286" s="249" t="str">
        <f t="shared" si="426"/>
        <v/>
      </c>
      <c r="BH286" s="7"/>
      <c r="BI286" s="634" t="str">
        <f t="shared" si="427"/>
        <v>-</v>
      </c>
      <c r="BJ286" s="70" t="str">
        <f t="shared" si="428"/>
        <v>-</v>
      </c>
      <c r="BK286" s="70" t="str">
        <f t="shared" si="429"/>
        <v>-</v>
      </c>
      <c r="BL286" s="70" t="str">
        <f t="shared" si="430"/>
        <v>-</v>
      </c>
      <c r="BM286" s="70" t="str">
        <f t="shared" si="431"/>
        <v>-</v>
      </c>
      <c r="BN286" s="70" t="str">
        <f t="shared" si="432"/>
        <v>-</v>
      </c>
      <c r="BO286" s="635" t="str">
        <f t="shared" si="433"/>
        <v>X</v>
      </c>
      <c r="BP286" s="7"/>
      <c r="BQ286" s="70" t="str">
        <f t="shared" si="434"/>
        <v>EXTENDED</v>
      </c>
      <c r="BR286" s="70" t="str">
        <f t="shared" si="435"/>
        <v>EXTENDED</v>
      </c>
      <c r="BS286" s="15"/>
      <c r="BT286" s="57" t="s">
        <v>18642</v>
      </c>
    </row>
    <row r="287" spans="1:72" s="11" customFormat="1" ht="105" x14ac:dyDescent="0.2">
      <c r="A287" s="45" t="str">
        <f t="shared" si="418"/>
        <v>YES</v>
      </c>
      <c r="B287" s="131"/>
      <c r="C287" s="742"/>
      <c r="D287" s="175" t="s">
        <v>1187</v>
      </c>
      <c r="E287" s="61" t="s">
        <v>5306</v>
      </c>
      <c r="F287" s="282"/>
      <c r="G287" s="62">
        <f t="shared" si="439"/>
        <v>5</v>
      </c>
      <c r="H287" s="62" t="s">
        <v>42</v>
      </c>
      <c r="I287" s="64" t="s">
        <v>1425</v>
      </c>
      <c r="J287" s="64"/>
      <c r="K287" s="65"/>
      <c r="L287" s="65"/>
      <c r="M287" s="65"/>
      <c r="N287" s="64" t="s">
        <v>1325</v>
      </c>
      <c r="O287" s="66" t="s">
        <v>42</v>
      </c>
      <c r="P287" s="66" t="str">
        <f t="shared" si="382"/>
        <v>0..1</v>
      </c>
      <c r="Q287" s="6" t="s">
        <v>1426</v>
      </c>
      <c r="R287" s="67" t="s">
        <v>1427</v>
      </c>
      <c r="S287" s="66" t="s">
        <v>163</v>
      </c>
      <c r="T287" s="68" t="str">
        <f t="shared" si="410"/>
        <v>E</v>
      </c>
      <c r="U287" s="62" t="s">
        <v>62</v>
      </c>
      <c r="V287" s="66"/>
      <c r="W287" s="249"/>
      <c r="X287" s="38"/>
      <c r="Y287" s="634" t="str">
        <f t="shared" si="414"/>
        <v>-</v>
      </c>
      <c r="Z287" s="70" t="str">
        <f t="shared" ref="Z287:AE287" si="462">IF(Y287="X","X",IF($AH287=Z$4,"X","-"))</f>
        <v>-</v>
      </c>
      <c r="AA287" s="70" t="str">
        <f t="shared" si="462"/>
        <v>-</v>
      </c>
      <c r="AB287" s="70" t="str">
        <f t="shared" si="462"/>
        <v>-</v>
      </c>
      <c r="AC287" s="70" t="str">
        <f t="shared" si="462"/>
        <v>-</v>
      </c>
      <c r="AD287" s="70" t="str">
        <f t="shared" si="462"/>
        <v>-</v>
      </c>
      <c r="AE287" s="635" t="str">
        <f t="shared" si="462"/>
        <v>X</v>
      </c>
      <c r="AF287" s="38"/>
      <c r="AG287" s="70" t="s">
        <v>47</v>
      </c>
      <c r="AH287" s="70" t="s">
        <v>47</v>
      </c>
      <c r="AI287" s="38"/>
      <c r="AJ287" s="13" t="str">
        <f t="shared" si="406"/>
        <v>/rsm:CrossIndustryInvoice/rsm:SupplyChainTradeTransaction/ram:IncludedSupplyChainTradeLineItem/ram:SpecifiedLineTradeSettlement/ram:SpecifiedTradeSettlementLineMonetarySummation</v>
      </c>
      <c r="AK287" s="13" t="str">
        <f t="shared" si="407"/>
        <v>/ram:AllowanceTotalAmount</v>
      </c>
      <c r="AL287" s="14">
        <f>COUNTIFS(R$4:R287,AJ287)</f>
        <v>1</v>
      </c>
      <c r="AM287" s="59"/>
      <c r="AN287" s="175" t="str">
        <f t="shared" si="420"/>
        <v>SCT_LINE_TS</v>
      </c>
      <c r="AO287" s="61" t="str">
        <f t="shared" si="408"/>
        <v>BT-X-328</v>
      </c>
      <c r="AP287" s="282" t="str">
        <f t="shared" si="421"/>
        <v/>
      </c>
      <c r="AQ287" s="62">
        <f t="shared" si="444"/>
        <v>5</v>
      </c>
      <c r="AR287" s="62" t="str">
        <f t="shared" si="409"/>
        <v>0..1</v>
      </c>
      <c r="AS287" s="64" t="s">
        <v>1428</v>
      </c>
      <c r="AT287" s="64"/>
      <c r="AU287" s="65"/>
      <c r="AV287" s="65"/>
      <c r="AW287" s="65"/>
      <c r="AX287" s="64" t="s">
        <v>1330</v>
      </c>
      <c r="AY287" s="66" t="str">
        <f t="shared" si="416"/>
        <v>0..1</v>
      </c>
      <c r="AZ287" s="66" t="str">
        <f t="shared" si="417"/>
        <v>0..1</v>
      </c>
      <c r="BA287" s="6" t="str">
        <f t="shared" si="375"/>
        <v>/rsm:CrossIndustryInvoice
/rsm:SupplyChainTradeTransaction
/ram:IncludedSupplyChainTradeLineItem
/ram:SpecifiedLineTradeSettlement
/ram:SpecifiedTradeSettlementLineMonetarySummation
/ram:AllowanceTotalAmount</v>
      </c>
      <c r="BB287" s="67" t="str">
        <f t="shared" si="376"/>
        <v>/rsm:CrossIndustryInvoice/rsm:SupplyChainTradeTransaction/ram:IncludedSupplyChainTradeLineItem/ram:SpecifiedLineTradeSettlement/ram:SpecifiedTradeSettlementLineMonetarySummation/ram:AllowanceTotalAmount</v>
      </c>
      <c r="BC287" s="66" t="str">
        <f t="shared" si="422"/>
        <v>A</v>
      </c>
      <c r="BD287" s="68" t="str">
        <f t="shared" si="423"/>
        <v>E</v>
      </c>
      <c r="BE287" s="62" t="str">
        <f t="shared" si="424"/>
        <v>0..n</v>
      </c>
      <c r="BF287" s="66" t="str">
        <f t="shared" si="425"/>
        <v/>
      </c>
      <c r="BG287" s="249" t="str">
        <f t="shared" si="426"/>
        <v/>
      </c>
      <c r="BH287" s="7"/>
      <c r="BI287" s="634" t="str">
        <f t="shared" si="427"/>
        <v>-</v>
      </c>
      <c r="BJ287" s="70" t="str">
        <f t="shared" si="428"/>
        <v>-</v>
      </c>
      <c r="BK287" s="70" t="str">
        <f t="shared" si="429"/>
        <v>-</v>
      </c>
      <c r="BL287" s="70" t="str">
        <f t="shared" si="430"/>
        <v>-</v>
      </c>
      <c r="BM287" s="70" t="str">
        <f t="shared" si="431"/>
        <v>-</v>
      </c>
      <c r="BN287" s="70" t="str">
        <f t="shared" si="432"/>
        <v>-</v>
      </c>
      <c r="BO287" s="635" t="str">
        <f t="shared" si="433"/>
        <v>X</v>
      </c>
      <c r="BP287" s="7"/>
      <c r="BQ287" s="70" t="str">
        <f t="shared" si="434"/>
        <v>EXTENDED</v>
      </c>
      <c r="BR287" s="70" t="str">
        <f t="shared" si="435"/>
        <v>EXTENDED</v>
      </c>
      <c r="BS287" s="15"/>
      <c r="BT287" s="57" t="s">
        <v>18642</v>
      </c>
    </row>
    <row r="288" spans="1:72" s="11" customFormat="1" ht="105" x14ac:dyDescent="0.2">
      <c r="A288" s="45" t="str">
        <f t="shared" si="418"/>
        <v>YES</v>
      </c>
      <c r="B288" s="131"/>
      <c r="C288" s="742"/>
      <c r="D288" s="175" t="s">
        <v>1187</v>
      </c>
      <c r="E288" s="61" t="s">
        <v>5307</v>
      </c>
      <c r="F288" s="282"/>
      <c r="G288" s="62">
        <f t="shared" si="439"/>
        <v>5</v>
      </c>
      <c r="H288" s="62" t="s">
        <v>42</v>
      </c>
      <c r="I288" s="64" t="s">
        <v>1429</v>
      </c>
      <c r="J288" s="64"/>
      <c r="K288" s="65"/>
      <c r="L288" s="65"/>
      <c r="M288" s="65"/>
      <c r="N288" s="64" t="s">
        <v>1325</v>
      </c>
      <c r="O288" s="66" t="s">
        <v>42</v>
      </c>
      <c r="P288" s="66" t="str">
        <f t="shared" si="382"/>
        <v>0..1</v>
      </c>
      <c r="Q288" s="6" t="s">
        <v>1430</v>
      </c>
      <c r="R288" s="67" t="s">
        <v>1431</v>
      </c>
      <c r="S288" s="66" t="s">
        <v>163</v>
      </c>
      <c r="T288" s="68" t="str">
        <f t="shared" si="410"/>
        <v>E</v>
      </c>
      <c r="U288" s="62" t="s">
        <v>62</v>
      </c>
      <c r="V288" s="66"/>
      <c r="W288" s="249"/>
      <c r="X288" s="38"/>
      <c r="Y288" s="634" t="str">
        <f t="shared" si="414"/>
        <v>-</v>
      </c>
      <c r="Z288" s="70" t="str">
        <f t="shared" ref="Z288:AE288" si="463">IF(Y288="X","X",IF($AH288=Z$4,"X","-"))</f>
        <v>-</v>
      </c>
      <c r="AA288" s="70" t="str">
        <f t="shared" si="463"/>
        <v>-</v>
      </c>
      <c r="AB288" s="70" t="str">
        <f t="shared" si="463"/>
        <v>-</v>
      </c>
      <c r="AC288" s="70" t="str">
        <f t="shared" si="463"/>
        <v>-</v>
      </c>
      <c r="AD288" s="70" t="str">
        <f t="shared" si="463"/>
        <v>X</v>
      </c>
      <c r="AE288" s="635" t="str">
        <f t="shared" si="463"/>
        <v>X</v>
      </c>
      <c r="AF288" s="38"/>
      <c r="AG288" s="70" t="s">
        <v>47</v>
      </c>
      <c r="AH288" s="70" t="s">
        <v>18617</v>
      </c>
      <c r="AI288" s="38"/>
      <c r="AJ288" s="13" t="str">
        <f t="shared" si="406"/>
        <v>/rsm:CrossIndustryInvoice/rsm:SupplyChainTradeTransaction/ram:IncludedSupplyChainTradeLineItem/ram:SpecifiedLineTradeSettlement/ram:SpecifiedTradeSettlementLineMonetarySummation</v>
      </c>
      <c r="AK288" s="13" t="str">
        <f t="shared" si="407"/>
        <v>/ram:TaxTotalAmount</v>
      </c>
      <c r="AL288" s="14">
        <f>COUNTIFS(R$4:R288,AJ288)</f>
        <v>1</v>
      </c>
      <c r="AM288" s="59"/>
      <c r="AN288" s="175" t="str">
        <f t="shared" si="420"/>
        <v>SCT_LINE_TS</v>
      </c>
      <c r="AO288" s="61" t="str">
        <f t="shared" si="408"/>
        <v>BT-X-329</v>
      </c>
      <c r="AP288" s="282" t="str">
        <f t="shared" si="421"/>
        <v/>
      </c>
      <c r="AQ288" s="62">
        <f t="shared" si="444"/>
        <v>5</v>
      </c>
      <c r="AR288" s="62" t="str">
        <f t="shared" si="409"/>
        <v>0..1</v>
      </c>
      <c r="AS288" s="64" t="s">
        <v>1432</v>
      </c>
      <c r="AT288" s="64"/>
      <c r="AU288" s="65"/>
      <c r="AV288" s="65"/>
      <c r="AW288" s="65"/>
      <c r="AX288" s="64" t="s">
        <v>1330</v>
      </c>
      <c r="AY288" s="66" t="str">
        <f t="shared" si="416"/>
        <v>0..1</v>
      </c>
      <c r="AZ288" s="66" t="str">
        <f t="shared" si="417"/>
        <v>0..1</v>
      </c>
      <c r="BA288" s="6" t="str">
        <f t="shared" si="375"/>
        <v>/rsm:CrossIndustryInvoice
/rsm:SupplyChainTradeTransaction
/ram:IncludedSupplyChainTradeLineItem
/ram:SpecifiedLineTradeSettlement
/ram:SpecifiedTradeSettlementLineMonetarySummation
/ram:TaxTotalAmount</v>
      </c>
      <c r="BB288" s="67" t="str">
        <f t="shared" si="376"/>
        <v>/rsm:CrossIndustryInvoice/rsm:SupplyChainTradeTransaction/ram:IncludedSupplyChainTradeLineItem/ram:SpecifiedLineTradeSettlement/ram:SpecifiedTradeSettlementLineMonetarySummation/ram:TaxTotalAmount</v>
      </c>
      <c r="BC288" s="66" t="str">
        <f t="shared" si="422"/>
        <v>A</v>
      </c>
      <c r="BD288" s="68" t="str">
        <f t="shared" si="423"/>
        <v>E</v>
      </c>
      <c r="BE288" s="62" t="str">
        <f t="shared" si="424"/>
        <v>0..n</v>
      </c>
      <c r="BF288" s="66" t="str">
        <f t="shared" si="425"/>
        <v/>
      </c>
      <c r="BG288" s="249" t="str">
        <f t="shared" si="426"/>
        <v/>
      </c>
      <c r="BH288" s="7"/>
      <c r="BI288" s="634" t="str">
        <f t="shared" si="427"/>
        <v>-</v>
      </c>
      <c r="BJ288" s="70" t="str">
        <f t="shared" si="428"/>
        <v>-</v>
      </c>
      <c r="BK288" s="70" t="str">
        <f t="shared" si="429"/>
        <v>-</v>
      </c>
      <c r="BL288" s="70" t="str">
        <f t="shared" si="430"/>
        <v>-</v>
      </c>
      <c r="BM288" s="70" t="str">
        <f t="shared" si="431"/>
        <v>-</v>
      </c>
      <c r="BN288" s="70" t="str">
        <f t="shared" si="432"/>
        <v>X</v>
      </c>
      <c r="BO288" s="635" t="str">
        <f t="shared" si="433"/>
        <v>X</v>
      </c>
      <c r="BP288" s="7"/>
      <c r="BQ288" s="70" t="str">
        <f t="shared" si="434"/>
        <v>EXTENDED</v>
      </c>
      <c r="BR288" s="70" t="str">
        <f t="shared" si="435"/>
        <v>EXTENDED-B2B-FR</v>
      </c>
      <c r="BS288" s="15"/>
      <c r="BT288" s="57" t="s">
        <v>18642</v>
      </c>
    </row>
    <row r="289" spans="1:72" s="11" customFormat="1" ht="105" x14ac:dyDescent="0.2">
      <c r="A289" s="45" t="str">
        <f t="shared" si="418"/>
        <v>YES</v>
      </c>
      <c r="B289" s="176"/>
      <c r="C289" s="742"/>
      <c r="D289" s="175" t="s">
        <v>1187</v>
      </c>
      <c r="E289" s="61" t="s">
        <v>5308</v>
      </c>
      <c r="F289" s="282"/>
      <c r="G289" s="62">
        <f t="shared" si="439"/>
        <v>5</v>
      </c>
      <c r="H289" s="62" t="s">
        <v>42</v>
      </c>
      <c r="I289" s="64" t="s">
        <v>1434</v>
      </c>
      <c r="J289" s="64"/>
      <c r="K289" s="65"/>
      <c r="L289" s="65"/>
      <c r="M289" s="65"/>
      <c r="N289" s="64" t="s">
        <v>1325</v>
      </c>
      <c r="O289" s="66" t="s">
        <v>42</v>
      </c>
      <c r="P289" s="66" t="str">
        <f t="shared" si="382"/>
        <v>0..1</v>
      </c>
      <c r="Q289" s="6" t="s">
        <v>1435</v>
      </c>
      <c r="R289" s="67" t="s">
        <v>1436</v>
      </c>
      <c r="S289" s="66" t="s">
        <v>163</v>
      </c>
      <c r="T289" s="68" t="str">
        <f t="shared" si="410"/>
        <v>E</v>
      </c>
      <c r="U289" s="62" t="s">
        <v>62</v>
      </c>
      <c r="V289" s="66"/>
      <c r="W289" s="249"/>
      <c r="X289" s="38"/>
      <c r="Y289" s="634" t="str">
        <f t="shared" si="414"/>
        <v>-</v>
      </c>
      <c r="Z289" s="70" t="str">
        <f t="shared" ref="Z289:AE289" si="464">IF(Y289="X","X",IF($AH289=Z$4,"X","-"))</f>
        <v>-</v>
      </c>
      <c r="AA289" s="70" t="str">
        <f t="shared" si="464"/>
        <v>-</v>
      </c>
      <c r="AB289" s="70" t="str">
        <f t="shared" si="464"/>
        <v>-</v>
      </c>
      <c r="AC289" s="70" t="str">
        <f t="shared" si="464"/>
        <v>-</v>
      </c>
      <c r="AD289" s="70" t="str">
        <f t="shared" si="464"/>
        <v>X</v>
      </c>
      <c r="AE289" s="635" t="str">
        <f t="shared" si="464"/>
        <v>X</v>
      </c>
      <c r="AF289" s="38"/>
      <c r="AG289" s="70" t="s">
        <v>47</v>
      </c>
      <c r="AH289" s="70" t="s">
        <v>18617</v>
      </c>
      <c r="AI289" s="38"/>
      <c r="AJ289" s="13" t="str">
        <f t="shared" si="406"/>
        <v>/rsm:CrossIndustryInvoice/rsm:SupplyChainTradeTransaction/ram:IncludedSupplyChainTradeLineItem/ram:SpecifiedLineTradeSettlement/ram:SpecifiedTradeSettlementLineMonetarySummation</v>
      </c>
      <c r="AK289" s="13" t="str">
        <f t="shared" si="407"/>
        <v>/ram:GrandTotalAmount</v>
      </c>
      <c r="AL289" s="14">
        <f>COUNTIFS(R$4:R289,AJ289)</f>
        <v>1</v>
      </c>
      <c r="AM289" s="59"/>
      <c r="AN289" s="175" t="str">
        <f t="shared" si="420"/>
        <v>SCT_LINE_TS</v>
      </c>
      <c r="AO289" s="61" t="str">
        <f t="shared" si="408"/>
        <v>BT-X-330</v>
      </c>
      <c r="AP289" s="282" t="str">
        <f t="shared" si="421"/>
        <v/>
      </c>
      <c r="AQ289" s="62">
        <f t="shared" si="444"/>
        <v>5</v>
      </c>
      <c r="AR289" s="62" t="str">
        <f t="shared" si="409"/>
        <v>0..1</v>
      </c>
      <c r="AS289" s="64" t="s">
        <v>1437</v>
      </c>
      <c r="AT289" s="64"/>
      <c r="AU289" s="65"/>
      <c r="AV289" s="65"/>
      <c r="AW289" s="65"/>
      <c r="AX289" s="64" t="s">
        <v>1330</v>
      </c>
      <c r="AY289" s="66" t="str">
        <f t="shared" si="416"/>
        <v>0..1</v>
      </c>
      <c r="AZ289" s="66" t="str">
        <f t="shared" si="417"/>
        <v>0..1</v>
      </c>
      <c r="BA289" s="6" t="str">
        <f t="shared" si="375"/>
        <v>/rsm:CrossIndustryInvoice
/rsm:SupplyChainTradeTransaction
/ram:IncludedSupplyChainTradeLineItem
/ram:SpecifiedLineTradeSettlement
/ram:SpecifiedTradeSettlementLineMonetarySummation
/ram:GrandTotalAmount</v>
      </c>
      <c r="BB289" s="67" t="str">
        <f t="shared" si="376"/>
        <v>/rsm:CrossIndustryInvoice/rsm:SupplyChainTradeTransaction/ram:IncludedSupplyChainTradeLineItem/ram:SpecifiedLineTradeSettlement/ram:SpecifiedTradeSettlementLineMonetarySummation/ram:GrandTotalAmount</v>
      </c>
      <c r="BC289" s="66" t="str">
        <f t="shared" si="422"/>
        <v>A</v>
      </c>
      <c r="BD289" s="68" t="str">
        <f t="shared" si="423"/>
        <v>E</v>
      </c>
      <c r="BE289" s="62" t="str">
        <f t="shared" si="424"/>
        <v>0..n</v>
      </c>
      <c r="BF289" s="66" t="str">
        <f t="shared" si="425"/>
        <v/>
      </c>
      <c r="BG289" s="249" t="str">
        <f t="shared" si="426"/>
        <v/>
      </c>
      <c r="BH289" s="7"/>
      <c r="BI289" s="634" t="str">
        <f t="shared" si="427"/>
        <v>-</v>
      </c>
      <c r="BJ289" s="70" t="str">
        <f t="shared" si="428"/>
        <v>-</v>
      </c>
      <c r="BK289" s="70" t="str">
        <f t="shared" si="429"/>
        <v>-</v>
      </c>
      <c r="BL289" s="70" t="str">
        <f t="shared" si="430"/>
        <v>-</v>
      </c>
      <c r="BM289" s="70" t="str">
        <f t="shared" si="431"/>
        <v>-</v>
      </c>
      <c r="BN289" s="70" t="str">
        <f t="shared" si="432"/>
        <v>X</v>
      </c>
      <c r="BO289" s="635" t="str">
        <f t="shared" si="433"/>
        <v>X</v>
      </c>
      <c r="BP289" s="7"/>
      <c r="BQ289" s="70" t="str">
        <f t="shared" si="434"/>
        <v>EXTENDED</v>
      </c>
      <c r="BR289" s="70" t="str">
        <f t="shared" si="435"/>
        <v>EXTENDED-B2B-FR</v>
      </c>
      <c r="BS289" s="15"/>
      <c r="BT289" s="57" t="s">
        <v>18642</v>
      </c>
    </row>
    <row r="290" spans="1:72" s="11" customFormat="1" ht="105" x14ac:dyDescent="0.2">
      <c r="A290" s="45" t="str">
        <f t="shared" si="418"/>
        <v>YES</v>
      </c>
      <c r="B290" s="45"/>
      <c r="C290" s="45"/>
      <c r="D290" s="175" t="s">
        <v>1187</v>
      </c>
      <c r="E290" s="61" t="s">
        <v>5309</v>
      </c>
      <c r="F290" s="282"/>
      <c r="G290" s="62">
        <f t="shared" si="439"/>
        <v>5</v>
      </c>
      <c r="H290" s="62" t="s">
        <v>42</v>
      </c>
      <c r="I290" s="64" t="s">
        <v>1438</v>
      </c>
      <c r="J290" s="64"/>
      <c r="K290" s="65"/>
      <c r="L290" s="65"/>
      <c r="M290" s="65"/>
      <c r="N290" s="64" t="s">
        <v>1325</v>
      </c>
      <c r="O290" s="66" t="s">
        <v>42</v>
      </c>
      <c r="P290" s="66" t="str">
        <f t="shared" si="382"/>
        <v>0..1</v>
      </c>
      <c r="Q290" s="6" t="s">
        <v>1439</v>
      </c>
      <c r="R290" s="67" t="s">
        <v>1440</v>
      </c>
      <c r="S290" s="66" t="s">
        <v>163</v>
      </c>
      <c r="T290" s="68" t="str">
        <f t="shared" si="410"/>
        <v>E</v>
      </c>
      <c r="U290" s="62" t="s">
        <v>62</v>
      </c>
      <c r="V290" s="66"/>
      <c r="W290" s="249"/>
      <c r="X290" s="38"/>
      <c r="Y290" s="634" t="str">
        <f t="shared" si="414"/>
        <v>-</v>
      </c>
      <c r="Z290" s="70" t="str">
        <f t="shared" ref="Z290:AE290" si="465">IF(Y290="X","X",IF($AH290=Z$4,"X","-"))</f>
        <v>-</v>
      </c>
      <c r="AA290" s="70" t="str">
        <f t="shared" si="465"/>
        <v>-</v>
      </c>
      <c r="AB290" s="70" t="str">
        <f t="shared" si="465"/>
        <v>-</v>
      </c>
      <c r="AC290" s="70" t="str">
        <f t="shared" si="465"/>
        <v>-</v>
      </c>
      <c r="AD290" s="70" t="str">
        <f t="shared" si="465"/>
        <v>-</v>
      </c>
      <c r="AE290" s="635" t="str">
        <f t="shared" si="465"/>
        <v>X</v>
      </c>
      <c r="AF290" s="38"/>
      <c r="AG290" s="70" t="s">
        <v>47</v>
      </c>
      <c r="AH290" s="70" t="s">
        <v>47</v>
      </c>
      <c r="AI290" s="38"/>
      <c r="AJ290" s="13" t="str">
        <f t="shared" si="406"/>
        <v>/rsm:CrossIndustryInvoice/rsm:SupplyChainTradeTransaction/ram:IncludedSupplyChainTradeLineItem/ram:SpecifiedLineTradeSettlement/ram:SpecifiedTradeSettlementLineMonetarySummation</v>
      </c>
      <c r="AK290" s="13" t="str">
        <f t="shared" si="407"/>
        <v>/ram:TotalAllowanceChargeAmount</v>
      </c>
      <c r="AL290" s="14">
        <f>COUNTIFS(R$4:R290,AJ290)</f>
        <v>1</v>
      </c>
      <c r="AM290" s="59"/>
      <c r="AN290" s="175" t="str">
        <f t="shared" si="420"/>
        <v>SCT_LINE_TS</v>
      </c>
      <c r="AO290" s="61" t="str">
        <f t="shared" si="408"/>
        <v>BT-X-98</v>
      </c>
      <c r="AP290" s="282" t="str">
        <f t="shared" si="421"/>
        <v/>
      </c>
      <c r="AQ290" s="62">
        <f t="shared" si="444"/>
        <v>5</v>
      </c>
      <c r="AR290" s="62" t="str">
        <f t="shared" si="409"/>
        <v>0..1</v>
      </c>
      <c r="AS290" s="64" t="s">
        <v>1441</v>
      </c>
      <c r="AT290" s="64"/>
      <c r="AU290" s="65"/>
      <c r="AV290" s="65"/>
      <c r="AW290" s="65"/>
      <c r="AX290" s="64" t="s">
        <v>1330</v>
      </c>
      <c r="AY290" s="66" t="str">
        <f t="shared" si="416"/>
        <v>0..1</v>
      </c>
      <c r="AZ290" s="66" t="str">
        <f t="shared" si="417"/>
        <v>0..1</v>
      </c>
      <c r="BA290" s="6" t="str">
        <f t="shared" si="375"/>
        <v>/rsm:CrossIndustryInvoice
/rsm:SupplyChainTradeTransaction
/ram:IncludedSupplyChainTradeLineItem
/ram:SpecifiedLineTradeSettlement
/ram:SpecifiedTradeSettlementLineMonetarySummation
/ram:TotalAllowanceChargeAmount</v>
      </c>
      <c r="BB290" s="67" t="str">
        <f t="shared" si="376"/>
        <v>/rsm:CrossIndustryInvoice/rsm:SupplyChainTradeTransaction/ram:IncludedSupplyChainTradeLineItem/ram:SpecifiedLineTradeSettlement/ram:SpecifiedTradeSettlementLineMonetarySummation/ram:TotalAllowanceChargeAmount</v>
      </c>
      <c r="BC290" s="66" t="str">
        <f t="shared" si="422"/>
        <v>A</v>
      </c>
      <c r="BD290" s="68" t="str">
        <f t="shared" si="423"/>
        <v>E</v>
      </c>
      <c r="BE290" s="62" t="str">
        <f t="shared" si="424"/>
        <v>0..n</v>
      </c>
      <c r="BF290" s="66" t="str">
        <f t="shared" si="425"/>
        <v/>
      </c>
      <c r="BG290" s="249" t="str">
        <f t="shared" si="426"/>
        <v/>
      </c>
      <c r="BH290" s="7"/>
      <c r="BI290" s="634" t="str">
        <f t="shared" si="427"/>
        <v>-</v>
      </c>
      <c r="BJ290" s="70" t="str">
        <f t="shared" si="428"/>
        <v>-</v>
      </c>
      <c r="BK290" s="70" t="str">
        <f t="shared" si="429"/>
        <v>-</v>
      </c>
      <c r="BL290" s="70" t="str">
        <f t="shared" si="430"/>
        <v>-</v>
      </c>
      <c r="BM290" s="70" t="str">
        <f t="shared" si="431"/>
        <v>-</v>
      </c>
      <c r="BN290" s="70" t="str">
        <f t="shared" si="432"/>
        <v>-</v>
      </c>
      <c r="BO290" s="635" t="str">
        <f t="shared" si="433"/>
        <v>X</v>
      </c>
      <c r="BP290" s="7"/>
      <c r="BQ290" s="70" t="str">
        <f t="shared" si="434"/>
        <v>EXTENDED</v>
      </c>
      <c r="BR290" s="70" t="str">
        <f t="shared" si="435"/>
        <v>EXTENDED</v>
      </c>
      <c r="BS290" s="15"/>
      <c r="BT290" s="57" t="s">
        <v>18642</v>
      </c>
    </row>
    <row r="291" spans="1:72" s="11" customFormat="1" ht="96" x14ac:dyDescent="0.2">
      <c r="A291" s="45" t="str">
        <f t="shared" si="418"/>
        <v>NO</v>
      </c>
      <c r="B291" s="176"/>
      <c r="C291" s="742"/>
      <c r="D291" s="175" t="s">
        <v>1187</v>
      </c>
      <c r="E291" s="177" t="s">
        <v>5310</v>
      </c>
      <c r="F291" s="299" t="s">
        <v>4935</v>
      </c>
      <c r="G291" s="178">
        <f t="shared" si="439"/>
        <v>4</v>
      </c>
      <c r="H291" s="178" t="s">
        <v>42</v>
      </c>
      <c r="I291" s="64" t="s">
        <v>1443</v>
      </c>
      <c r="J291" s="64" t="s">
        <v>4778</v>
      </c>
      <c r="K291" s="65" t="s">
        <v>17217</v>
      </c>
      <c r="L291" s="65" t="s">
        <v>1446</v>
      </c>
      <c r="M291" s="65" t="s">
        <v>35</v>
      </c>
      <c r="N291" s="64"/>
      <c r="O291" s="66" t="s">
        <v>42</v>
      </c>
      <c r="P291" s="66" t="str">
        <f t="shared" si="382"/>
        <v>0..1</v>
      </c>
      <c r="Q291" s="179" t="s">
        <v>1447</v>
      </c>
      <c r="R291" s="180" t="s">
        <v>1448</v>
      </c>
      <c r="S291" s="66"/>
      <c r="T291" s="68" t="str">
        <f t="shared" si="410"/>
        <v>EG</v>
      </c>
      <c r="U291" s="345" t="s">
        <v>62</v>
      </c>
      <c r="V291" s="66"/>
      <c r="W291" s="249"/>
      <c r="X291" s="38"/>
      <c r="Y291" s="634" t="str">
        <f t="shared" si="414"/>
        <v>-</v>
      </c>
      <c r="Z291" s="70" t="str">
        <f t="shared" ref="Z291:AE291" si="466">IF(Y291="X","X",IF($AH291=Z$4,"X","-"))</f>
        <v>-</v>
      </c>
      <c r="AA291" s="70" t="str">
        <f t="shared" si="466"/>
        <v>-</v>
      </c>
      <c r="AB291" s="70" t="str">
        <f t="shared" si="466"/>
        <v>-</v>
      </c>
      <c r="AC291" s="70" t="str">
        <f t="shared" si="466"/>
        <v>X</v>
      </c>
      <c r="AD291" s="70" t="str">
        <f t="shared" si="466"/>
        <v>X</v>
      </c>
      <c r="AE291" s="635" t="str">
        <f t="shared" si="466"/>
        <v>X</v>
      </c>
      <c r="AF291" s="38"/>
      <c r="AG291" s="70" t="s">
        <v>47</v>
      </c>
      <c r="AH291" s="70" t="s">
        <v>5901</v>
      </c>
      <c r="AI291" s="38"/>
      <c r="AJ291" s="13" t="str">
        <f t="shared" si="406"/>
        <v>/rsm:CrossIndustryInvoice/rsm:SupplyChainTradeTransaction/ram:IncludedSupplyChainTradeLineItem/ram:SpecifiedLineTradeSettlement</v>
      </c>
      <c r="AK291" s="13" t="str">
        <f t="shared" si="407"/>
        <v>/ram:InvoiceReferencedDocument</v>
      </c>
      <c r="AL291" s="14"/>
      <c r="AM291" s="59"/>
      <c r="AN291" s="175" t="str">
        <f t="shared" si="420"/>
        <v>SCT_LINE_TS</v>
      </c>
      <c r="AO291" s="177" t="str">
        <f t="shared" si="408"/>
        <v>BG-X-48</v>
      </c>
      <c r="AP291" s="299" t="str">
        <f t="shared" si="421"/>
        <v>EXT-FR-FE-BG-06</v>
      </c>
      <c r="AQ291" s="178">
        <f t="shared" si="444"/>
        <v>4</v>
      </c>
      <c r="AR291" s="178" t="str">
        <f t="shared" si="409"/>
        <v>0..1</v>
      </c>
      <c r="AS291" s="64" t="s">
        <v>1449</v>
      </c>
      <c r="AT291" s="64" t="s">
        <v>4782</v>
      </c>
      <c r="AU291" s="65" t="s">
        <v>1451</v>
      </c>
      <c r="AV291" s="65" t="s">
        <v>1452</v>
      </c>
      <c r="AW291" s="65" t="s">
        <v>35</v>
      </c>
      <c r="AX291" s="64"/>
      <c r="AY291" s="66" t="str">
        <f t="shared" si="416"/>
        <v>0..1</v>
      </c>
      <c r="AZ291" s="66" t="str">
        <f t="shared" si="417"/>
        <v>0..1</v>
      </c>
      <c r="BA291" s="179" t="str">
        <f t="shared" ref="BA291:BA354" si="467">Q291</f>
        <v>/rsm:CrossIndustryInvoice
/rsm:SupplyChainTradeTransaction
/ram:IncludedSupplyChainTradeLineItem
/ram:SpecifiedLineTradeSettlement
/ram:InvoiceReferencedDocument</v>
      </c>
      <c r="BB291" s="180" t="str">
        <f t="shared" ref="BB291:BB354" si="468">R291</f>
        <v>/rsm:CrossIndustryInvoice/rsm:SupplyChainTradeTransaction/ram:IncludedSupplyChainTradeLineItem/ram:SpecifiedLineTradeSettlement/ram:InvoiceReferencedDocument</v>
      </c>
      <c r="BC291" s="66" t="str">
        <f t="shared" si="422"/>
        <v/>
      </c>
      <c r="BD291" s="68" t="str">
        <f t="shared" si="423"/>
        <v>EG</v>
      </c>
      <c r="BE291" s="178" t="str">
        <f t="shared" si="424"/>
        <v>0..n</v>
      </c>
      <c r="BF291" s="66" t="str">
        <f t="shared" si="425"/>
        <v/>
      </c>
      <c r="BG291" s="249" t="str">
        <f t="shared" si="426"/>
        <v/>
      </c>
      <c r="BH291" s="7"/>
      <c r="BI291" s="634" t="str">
        <f t="shared" si="427"/>
        <v>-</v>
      </c>
      <c r="BJ291" s="70" t="str">
        <f t="shared" si="428"/>
        <v>-</v>
      </c>
      <c r="BK291" s="70" t="str">
        <f t="shared" si="429"/>
        <v>-</v>
      </c>
      <c r="BL291" s="70" t="str">
        <f t="shared" si="430"/>
        <v>-</v>
      </c>
      <c r="BM291" s="70" t="str">
        <f t="shared" si="431"/>
        <v>X</v>
      </c>
      <c r="BN291" s="70" t="str">
        <f t="shared" si="432"/>
        <v>X</v>
      </c>
      <c r="BO291" s="635" t="str">
        <f t="shared" si="433"/>
        <v>X</v>
      </c>
      <c r="BP291" s="7"/>
      <c r="BQ291" s="181" t="str">
        <f t="shared" si="434"/>
        <v>EXTENDED</v>
      </c>
      <c r="BR291" s="181" t="str">
        <f t="shared" si="435"/>
        <v>EXTENDED-CTC-FR</v>
      </c>
      <c r="BS291" s="15"/>
      <c r="BT291" s="57" t="s">
        <v>18642</v>
      </c>
    </row>
    <row r="292" spans="1:72" s="11" customFormat="1" ht="105" x14ac:dyDescent="0.2">
      <c r="A292" s="45" t="str">
        <f t="shared" si="418"/>
        <v>YES</v>
      </c>
      <c r="B292" s="340" t="s">
        <v>17048</v>
      </c>
      <c r="C292" s="742"/>
      <c r="D292" s="175" t="s">
        <v>1187</v>
      </c>
      <c r="E292" s="61" t="s">
        <v>5311</v>
      </c>
      <c r="F292" s="282" t="s">
        <v>4936</v>
      </c>
      <c r="G292" s="62">
        <f t="shared" si="439"/>
        <v>5</v>
      </c>
      <c r="H292" s="62" t="s">
        <v>42</v>
      </c>
      <c r="I292" s="64" t="s">
        <v>1453</v>
      </c>
      <c r="J292" s="64" t="s">
        <v>1454</v>
      </c>
      <c r="K292" s="65"/>
      <c r="L292" s="65"/>
      <c r="M292" s="65"/>
      <c r="N292" s="64" t="s">
        <v>548</v>
      </c>
      <c r="O292" s="66" t="s">
        <v>42</v>
      </c>
      <c r="P292" s="66" t="str">
        <f t="shared" si="382"/>
        <v>0..1</v>
      </c>
      <c r="Q292" s="6" t="s">
        <v>1455</v>
      </c>
      <c r="R292" s="67" t="s">
        <v>1456</v>
      </c>
      <c r="S292" s="66" t="s">
        <v>17054</v>
      </c>
      <c r="T292" s="68" t="str">
        <f t="shared" si="410"/>
        <v>E</v>
      </c>
      <c r="U292" s="62" t="s">
        <v>42</v>
      </c>
      <c r="V292" s="66" t="s">
        <v>132</v>
      </c>
      <c r="W292" s="249" t="s">
        <v>35</v>
      </c>
      <c r="X292" s="38"/>
      <c r="Y292" s="634" t="str">
        <f t="shared" si="414"/>
        <v>-</v>
      </c>
      <c r="Z292" s="70" t="str">
        <f t="shared" ref="Z292:AE292" si="469">IF(Y292="X","X",IF($AH292=Z$4,"X","-"))</f>
        <v>-</v>
      </c>
      <c r="AA292" s="70" t="str">
        <f t="shared" si="469"/>
        <v>-</v>
      </c>
      <c r="AB292" s="70" t="str">
        <f t="shared" si="469"/>
        <v>-</v>
      </c>
      <c r="AC292" s="70" t="str">
        <f t="shared" si="469"/>
        <v>X</v>
      </c>
      <c r="AD292" s="70" t="str">
        <f t="shared" si="469"/>
        <v>X</v>
      </c>
      <c r="AE292" s="635" t="str">
        <f t="shared" si="469"/>
        <v>X</v>
      </c>
      <c r="AF292" s="38"/>
      <c r="AG292" s="70" t="s">
        <v>47</v>
      </c>
      <c r="AH292" s="70" t="s">
        <v>5901</v>
      </c>
      <c r="AI292" s="38"/>
      <c r="AJ292" s="13" t="str">
        <f t="shared" si="406"/>
        <v>/rsm:CrossIndustryInvoice/rsm:SupplyChainTradeTransaction/ram:IncludedSupplyChainTradeLineItem/ram:SpecifiedLineTradeSettlement/ram:InvoiceReferencedDocument</v>
      </c>
      <c r="AK292" s="13" t="str">
        <f t="shared" si="407"/>
        <v>/ram:IssuerAssignedID</v>
      </c>
      <c r="AL292" s="14"/>
      <c r="AM292" s="59"/>
      <c r="AN292" s="175" t="str">
        <f t="shared" si="420"/>
        <v>SCT_LINE_TS</v>
      </c>
      <c r="AO292" s="61" t="str">
        <f t="shared" si="408"/>
        <v>BT-X-331</v>
      </c>
      <c r="AP292" s="282" t="str">
        <f t="shared" si="421"/>
        <v>EXT-FR-FE-136</v>
      </c>
      <c r="AQ292" s="62">
        <f t="shared" si="444"/>
        <v>5</v>
      </c>
      <c r="AR292" s="62" t="str">
        <f t="shared" si="409"/>
        <v>0..1</v>
      </c>
      <c r="AS292" s="64" t="s">
        <v>1457</v>
      </c>
      <c r="AT292" s="64" t="s">
        <v>1458</v>
      </c>
      <c r="AU292" s="65"/>
      <c r="AV292" s="65"/>
      <c r="AW292" s="65"/>
      <c r="AX292" s="150" t="s">
        <v>555</v>
      </c>
      <c r="AY292" s="66" t="str">
        <f t="shared" si="416"/>
        <v>0..1</v>
      </c>
      <c r="AZ292" s="66" t="str">
        <f t="shared" si="417"/>
        <v>0..1</v>
      </c>
      <c r="BA292" s="6" t="str">
        <f t="shared" si="467"/>
        <v>/rsm:CrossIndustryInvoice
/rsm:SupplyChainTradeTransaction
/ram:IncludedSupplyChainTradeLineItem
/ram:SpecifiedLineTradeSettlement
/ram:InvoiceReferencedDocument
/ram:IssuerAssignedID</v>
      </c>
      <c r="BB292" s="67" t="str">
        <f t="shared" si="468"/>
        <v>/rsm:CrossIndustryInvoice/rsm:SupplyChainTradeTransaction/ram:IncludedSupplyChainTradeLineItem/ram:SpecifiedLineTradeSettlement/ram:InvoiceReferencedDocument/ram:IssuerAssignedID</v>
      </c>
      <c r="BC292" s="66" t="str">
        <f t="shared" si="422"/>
        <v>R</v>
      </c>
      <c r="BD292" s="68" t="str">
        <f t="shared" si="423"/>
        <v>E</v>
      </c>
      <c r="BE292" s="62" t="str">
        <f t="shared" si="424"/>
        <v>0..1</v>
      </c>
      <c r="BF292" s="66" t="str">
        <f t="shared" si="425"/>
        <v>CAR-2</v>
      </c>
      <c r="BG292" s="249" t="str">
        <f t="shared" si="426"/>
        <v/>
      </c>
      <c r="BH292" s="7"/>
      <c r="BI292" s="634" t="str">
        <f t="shared" si="427"/>
        <v>-</v>
      </c>
      <c r="BJ292" s="70" t="str">
        <f t="shared" si="428"/>
        <v>-</v>
      </c>
      <c r="BK292" s="70" t="str">
        <f t="shared" si="429"/>
        <v>-</v>
      </c>
      <c r="BL292" s="70" t="str">
        <f t="shared" si="430"/>
        <v>-</v>
      </c>
      <c r="BM292" s="70" t="str">
        <f t="shared" si="431"/>
        <v>X</v>
      </c>
      <c r="BN292" s="70" t="str">
        <f t="shared" si="432"/>
        <v>X</v>
      </c>
      <c r="BO292" s="635" t="str">
        <f t="shared" si="433"/>
        <v>X</v>
      </c>
      <c r="BP292" s="7"/>
      <c r="BQ292" s="70" t="str">
        <f t="shared" si="434"/>
        <v>EXTENDED</v>
      </c>
      <c r="BR292" s="70" t="str">
        <f t="shared" si="435"/>
        <v>EXTENDED-CTC-FR</v>
      </c>
      <c r="BS292" s="15"/>
      <c r="BT292" s="57" t="s">
        <v>18642</v>
      </c>
    </row>
    <row r="293" spans="1:72" s="11" customFormat="1" ht="105" x14ac:dyDescent="0.2">
      <c r="A293" s="45" t="str">
        <f t="shared" si="418"/>
        <v>YES</v>
      </c>
      <c r="B293" s="176" t="s">
        <v>4901</v>
      </c>
      <c r="C293" s="742"/>
      <c r="D293" s="175"/>
      <c r="E293" s="61" t="s">
        <v>17417</v>
      </c>
      <c r="F293" s="282" t="s">
        <v>4937</v>
      </c>
      <c r="G293" s="62">
        <f t="shared" ref="G293" si="470">LEN(R293)-LEN(SUBSTITUTE(R293,"/",""))-1</f>
        <v>5</v>
      </c>
      <c r="H293" s="62" t="s">
        <v>42</v>
      </c>
      <c r="I293" s="64" t="s">
        <v>4900</v>
      </c>
      <c r="J293" s="64"/>
      <c r="K293" s="65"/>
      <c r="L293" s="65"/>
      <c r="M293" s="65"/>
      <c r="N293" s="64" t="s">
        <v>17106</v>
      </c>
      <c r="O293" s="66" t="s">
        <v>42</v>
      </c>
      <c r="P293" s="66" t="str">
        <f t="shared" ref="P293" si="471">O293</f>
        <v>0..1</v>
      </c>
      <c r="Q293" s="6" t="s">
        <v>4898</v>
      </c>
      <c r="R293" s="67" t="s">
        <v>4897</v>
      </c>
      <c r="S293" s="66" t="s">
        <v>17054</v>
      </c>
      <c r="T293" s="68" t="str">
        <f t="shared" si="410"/>
        <v>E</v>
      </c>
      <c r="U293" s="62" t="s">
        <v>42</v>
      </c>
      <c r="V293" s="66"/>
      <c r="W293" s="249"/>
      <c r="X293" s="38"/>
      <c r="Y293" s="634" t="str">
        <f t="shared" si="414"/>
        <v>-</v>
      </c>
      <c r="Z293" s="70" t="str">
        <f t="shared" ref="Z293:AE293" si="472">IF(Y293="X","X",IF($AH293=Z$4,"X","-"))</f>
        <v>-</v>
      </c>
      <c r="AA293" s="70" t="str">
        <f t="shared" si="472"/>
        <v>-</v>
      </c>
      <c r="AB293" s="70" t="str">
        <f t="shared" si="472"/>
        <v>-</v>
      </c>
      <c r="AC293" s="70" t="str">
        <f t="shared" si="472"/>
        <v>X</v>
      </c>
      <c r="AD293" s="70" t="str">
        <f t="shared" si="472"/>
        <v>X</v>
      </c>
      <c r="AE293" s="635" t="str">
        <f t="shared" si="472"/>
        <v>X</v>
      </c>
      <c r="AF293" s="38"/>
      <c r="AG293" s="70" t="s">
        <v>47</v>
      </c>
      <c r="AH293" s="70" t="s">
        <v>5901</v>
      </c>
      <c r="AI293" s="38"/>
      <c r="AJ293" s="13" t="str">
        <f t="shared" si="406"/>
        <v>/rsm:CrossIndustryInvoice/rsm:SupplyChainTradeTransaction/ram:IncludedSupplyChainTradeLineItem/ram:SpecifiedLineTradeSettlement/ram:InvoiceReferencedDocument</v>
      </c>
      <c r="AK293" s="13" t="str">
        <f t="shared" si="407"/>
        <v>/ram:LineID</v>
      </c>
      <c r="AL293" s="14"/>
      <c r="AM293" s="59"/>
      <c r="AN293" s="175">
        <f t="shared" si="420"/>
        <v>0</v>
      </c>
      <c r="AO293" s="61" t="str">
        <f t="shared" si="408"/>
        <v>BT-X-540</v>
      </c>
      <c r="AP293" s="282" t="str">
        <f t="shared" si="421"/>
        <v>EXT-FR-FE-139</v>
      </c>
      <c r="AQ293" s="62">
        <f t="shared" ref="AQ293" si="473">LEN(BB293)-LEN(SUBSTITUTE(BB293,"/",""))-1</f>
        <v>5</v>
      </c>
      <c r="AR293" s="62" t="str">
        <f t="shared" si="409"/>
        <v>0..1</v>
      </c>
      <c r="AS293" s="64"/>
      <c r="AT293" s="64"/>
      <c r="AU293" s="65"/>
      <c r="AV293" s="65"/>
      <c r="AW293" s="65"/>
      <c r="AX293" s="150" t="s">
        <v>555</v>
      </c>
      <c r="AY293" s="66" t="s">
        <v>32</v>
      </c>
      <c r="AZ293" s="66" t="s">
        <v>32</v>
      </c>
      <c r="BA293" s="6" t="str">
        <f t="shared" si="467"/>
        <v>/rsm:CrossIndustryInvoice
/rsm:SupplyChainTradeTransaction
/ram:IncludedSupplyChainTradeLineItem
/ram:SpecifiedLineTradeSettlement
/ram:InvoiceReferencedDocument
/ram:LineID</v>
      </c>
      <c r="BB293" s="67" t="str">
        <f t="shared" si="468"/>
        <v>/rsm:CrossIndustryInvoice/rsm:SupplyChainTradeTransaction/ram:IncludedSupplyChainTradeLineItem/ram:SpecifiedLineTradeSettlement/ram:InvoiceReferencedDocument/ram:LineID</v>
      </c>
      <c r="BC293" s="66" t="str">
        <f t="shared" si="422"/>
        <v>R</v>
      </c>
      <c r="BD293" s="68" t="str">
        <f t="shared" si="423"/>
        <v>E</v>
      </c>
      <c r="BE293" s="62" t="str">
        <f t="shared" si="424"/>
        <v>0..1</v>
      </c>
      <c r="BF293" s="66" t="str">
        <f t="shared" si="425"/>
        <v/>
      </c>
      <c r="BG293" s="249" t="str">
        <f t="shared" si="426"/>
        <v/>
      </c>
      <c r="BH293" s="7"/>
      <c r="BI293" s="634" t="str">
        <f t="shared" si="427"/>
        <v>-</v>
      </c>
      <c r="BJ293" s="70" t="str">
        <f t="shared" si="428"/>
        <v>-</v>
      </c>
      <c r="BK293" s="70" t="str">
        <f t="shared" si="429"/>
        <v>-</v>
      </c>
      <c r="BL293" s="70" t="str">
        <f t="shared" si="430"/>
        <v>-</v>
      </c>
      <c r="BM293" s="70" t="str">
        <f t="shared" si="431"/>
        <v>X</v>
      </c>
      <c r="BN293" s="70" t="str">
        <f t="shared" si="432"/>
        <v>X</v>
      </c>
      <c r="BO293" s="635" t="str">
        <f t="shared" si="433"/>
        <v>X</v>
      </c>
      <c r="BP293" s="7"/>
      <c r="BQ293" s="70" t="str">
        <f t="shared" si="434"/>
        <v>EXTENDED</v>
      </c>
      <c r="BR293" s="70" t="str">
        <f t="shared" si="435"/>
        <v>EXTENDED-CTC-FR</v>
      </c>
      <c r="BS293" s="15"/>
      <c r="BT293" s="57" t="s">
        <v>18642</v>
      </c>
    </row>
    <row r="294" spans="1:72" s="11" customFormat="1" ht="105" x14ac:dyDescent="0.2">
      <c r="A294" s="45" t="str">
        <f t="shared" si="418"/>
        <v>YES</v>
      </c>
      <c r="B294" s="176"/>
      <c r="C294" s="742"/>
      <c r="D294" s="175" t="s">
        <v>1187</v>
      </c>
      <c r="E294" s="61" t="s">
        <v>5312</v>
      </c>
      <c r="F294" s="282" t="s">
        <v>4938</v>
      </c>
      <c r="G294" s="62">
        <f t="shared" si="439"/>
        <v>5</v>
      </c>
      <c r="H294" s="62" t="s">
        <v>42</v>
      </c>
      <c r="I294" s="64" t="s">
        <v>18673</v>
      </c>
      <c r="J294" s="64" t="s">
        <v>1460</v>
      </c>
      <c r="K294" s="65" t="s">
        <v>17431</v>
      </c>
      <c r="L294" s="65"/>
      <c r="M294" s="65"/>
      <c r="N294" s="64" t="s">
        <v>128</v>
      </c>
      <c r="O294" s="66" t="s">
        <v>42</v>
      </c>
      <c r="P294" s="66" t="str">
        <f t="shared" si="382"/>
        <v>0..1</v>
      </c>
      <c r="Q294" s="6" t="s">
        <v>1462</v>
      </c>
      <c r="R294" s="67" t="s">
        <v>1463</v>
      </c>
      <c r="S294" s="66" t="s">
        <v>131</v>
      </c>
      <c r="T294" s="68" t="str">
        <f t="shared" si="410"/>
        <v>E</v>
      </c>
      <c r="U294" s="62" t="s">
        <v>42</v>
      </c>
      <c r="V294" s="66"/>
      <c r="W294" s="249"/>
      <c r="X294" s="38"/>
      <c r="Y294" s="634" t="str">
        <f t="shared" si="414"/>
        <v>-</v>
      </c>
      <c r="Z294" s="70" t="str">
        <f t="shared" ref="Z294:AE294" si="474">IF(Y294="X","X",IF($AH294=Z$4,"X","-"))</f>
        <v>-</v>
      </c>
      <c r="AA294" s="70" t="str">
        <f t="shared" si="474"/>
        <v>-</v>
      </c>
      <c r="AB294" s="70" t="str">
        <f t="shared" si="474"/>
        <v>-</v>
      </c>
      <c r="AC294" s="70" t="str">
        <f t="shared" si="474"/>
        <v>X</v>
      </c>
      <c r="AD294" s="70" t="str">
        <f t="shared" si="474"/>
        <v>X</v>
      </c>
      <c r="AE294" s="635" t="str">
        <f t="shared" si="474"/>
        <v>X</v>
      </c>
      <c r="AF294" s="38"/>
      <c r="AG294" s="70" t="s">
        <v>47</v>
      </c>
      <c r="AH294" s="70" t="s">
        <v>5901</v>
      </c>
      <c r="AI294" s="38"/>
      <c r="AJ294" s="13" t="str">
        <f t="shared" si="406"/>
        <v>/rsm:CrossIndustryInvoice/rsm:SupplyChainTradeTransaction/ram:IncludedSupplyChainTradeLineItem/ram:SpecifiedLineTradeSettlement/ram:InvoiceReferencedDocument</v>
      </c>
      <c r="AK294" s="13" t="str">
        <f t="shared" si="407"/>
        <v>/ram:TypeCode</v>
      </c>
      <c r="AL294" s="14"/>
      <c r="AM294" s="59"/>
      <c r="AN294" s="175" t="str">
        <f t="shared" si="420"/>
        <v>SCT_LINE_TS</v>
      </c>
      <c r="AO294" s="61" t="str">
        <f t="shared" si="408"/>
        <v>BT-X-332</v>
      </c>
      <c r="AP294" s="282" t="str">
        <f t="shared" si="421"/>
        <v>EXT-FR-FE-137</v>
      </c>
      <c r="AQ294" s="62">
        <f t="shared" si="444"/>
        <v>5</v>
      </c>
      <c r="AR294" s="62" t="str">
        <f t="shared" si="409"/>
        <v>0..1</v>
      </c>
      <c r="AS294" s="64" t="s">
        <v>1464</v>
      </c>
      <c r="AT294" s="64" t="s">
        <v>1465</v>
      </c>
      <c r="AU294" s="65" t="s">
        <v>1466</v>
      </c>
      <c r="AV294" s="65"/>
      <c r="AW294" s="65"/>
      <c r="AX294" s="64" t="s">
        <v>128</v>
      </c>
      <c r="AY294" s="66" t="str">
        <f t="shared" ref="AY294:AY357" si="475">O294</f>
        <v>0..1</v>
      </c>
      <c r="AZ294" s="66" t="str">
        <f t="shared" ref="AZ294:AZ357" si="476">P294</f>
        <v>0..1</v>
      </c>
      <c r="BA294" s="6" t="str">
        <f t="shared" si="467"/>
        <v>/rsm:CrossIndustryInvoice
/rsm:SupplyChainTradeTransaction
/ram:IncludedSupplyChainTradeLineItem
/ram:SpecifiedLineTradeSettlement
/ram:InvoiceReferencedDocument
/ram:TypeCode</v>
      </c>
      <c r="BB294" s="67" t="str">
        <f t="shared" si="468"/>
        <v>/rsm:CrossIndustryInvoice/rsm:SupplyChainTradeTransaction/ram:IncludedSupplyChainTradeLineItem/ram:SpecifiedLineTradeSettlement/ram:InvoiceReferencedDocument/ram:TypeCode</v>
      </c>
      <c r="BC294" s="66" t="str">
        <f t="shared" si="422"/>
        <v>C</v>
      </c>
      <c r="BD294" s="68" t="str">
        <f t="shared" si="423"/>
        <v>E</v>
      </c>
      <c r="BE294" s="62" t="str">
        <f t="shared" si="424"/>
        <v>0..1</v>
      </c>
      <c r="BF294" s="66" t="str">
        <f t="shared" si="425"/>
        <v/>
      </c>
      <c r="BG294" s="249" t="str">
        <f t="shared" si="426"/>
        <v/>
      </c>
      <c r="BH294" s="7"/>
      <c r="BI294" s="634" t="str">
        <f t="shared" si="427"/>
        <v>-</v>
      </c>
      <c r="BJ294" s="70" t="str">
        <f t="shared" si="428"/>
        <v>-</v>
      </c>
      <c r="BK294" s="70" t="str">
        <f t="shared" si="429"/>
        <v>-</v>
      </c>
      <c r="BL294" s="70" t="str">
        <f t="shared" si="430"/>
        <v>-</v>
      </c>
      <c r="BM294" s="70" t="str">
        <f t="shared" si="431"/>
        <v>X</v>
      </c>
      <c r="BN294" s="70" t="str">
        <f t="shared" si="432"/>
        <v>X</v>
      </c>
      <c r="BO294" s="635" t="str">
        <f t="shared" si="433"/>
        <v>X</v>
      </c>
      <c r="BP294" s="7"/>
      <c r="BQ294" s="70" t="str">
        <f t="shared" si="434"/>
        <v>EXTENDED</v>
      </c>
      <c r="BR294" s="70" t="str">
        <f t="shared" si="435"/>
        <v>EXTENDED-CTC-FR</v>
      </c>
      <c r="BS294" s="15"/>
      <c r="BT294" s="57" t="s">
        <v>18642</v>
      </c>
    </row>
    <row r="295" spans="1:72" s="11" customFormat="1" ht="105" x14ac:dyDescent="0.2">
      <c r="A295" s="45" t="str">
        <f t="shared" si="418"/>
        <v>NO</v>
      </c>
      <c r="B295" s="176"/>
      <c r="C295" s="742"/>
      <c r="D295" s="175" t="s">
        <v>1187</v>
      </c>
      <c r="E295" s="61" t="s">
        <v>5313</v>
      </c>
      <c r="F295" s="282"/>
      <c r="G295" s="62">
        <f t="shared" si="439"/>
        <v>5</v>
      </c>
      <c r="H295" s="62" t="s">
        <v>42</v>
      </c>
      <c r="I295" s="64" t="s">
        <v>1467</v>
      </c>
      <c r="J295" s="64"/>
      <c r="K295" s="65"/>
      <c r="L295" s="65"/>
      <c r="M295" s="65"/>
      <c r="N295" s="64"/>
      <c r="O295" s="66" t="s">
        <v>42</v>
      </c>
      <c r="P295" s="66" t="str">
        <f t="shared" si="382"/>
        <v>0..1</v>
      </c>
      <c r="Q295" s="6" t="str">
        <f>MID(SUBSTITUTE(SUBSTITUTE(R295,"/",_xlfn.CONCAT(CHAR(10),"/")),"/",_xlfn.CONCAT(CHAR(10),"/"),G295+1),2,500)</f>
        <v>/rsm:CrossIndustryInvoice
/rsm:SupplyChainTradeTransaction
/ram:IncludedSupplyChainTradeLineItem
/ram:SpecifiedLineTradeSettlement
/ram:InvoiceReferencedDocument
/ram:FormattedIssueDateTime</v>
      </c>
      <c r="R295" s="67" t="s">
        <v>1468</v>
      </c>
      <c r="S295" s="66"/>
      <c r="T295" s="68" t="str">
        <f t="shared" si="410"/>
        <v/>
      </c>
      <c r="U295" s="62" t="s">
        <v>42</v>
      </c>
      <c r="V295" s="66"/>
      <c r="W295" s="249"/>
      <c r="X295" s="38"/>
      <c r="Y295" s="634" t="str">
        <f t="shared" si="414"/>
        <v>-</v>
      </c>
      <c r="Z295" s="70" t="str">
        <f t="shared" ref="Z295:AE295" si="477">IF(Y295="X","X",IF($AH295=Z$4,"X","-"))</f>
        <v>-</v>
      </c>
      <c r="AA295" s="70" t="str">
        <f t="shared" si="477"/>
        <v>-</v>
      </c>
      <c r="AB295" s="70" t="str">
        <f t="shared" si="477"/>
        <v>-</v>
      </c>
      <c r="AC295" s="70" t="str">
        <f t="shared" si="477"/>
        <v>X</v>
      </c>
      <c r="AD295" s="70" t="str">
        <f t="shared" si="477"/>
        <v>X</v>
      </c>
      <c r="AE295" s="635" t="str">
        <f t="shared" si="477"/>
        <v>X</v>
      </c>
      <c r="AF295" s="38"/>
      <c r="AG295" s="70" t="s">
        <v>47</v>
      </c>
      <c r="AH295" s="70" t="s">
        <v>5901</v>
      </c>
      <c r="AI295" s="38"/>
      <c r="AJ295" s="13" t="str">
        <f t="shared" si="406"/>
        <v>/rsm:CrossIndustryInvoice/rsm:SupplyChainTradeTransaction/ram:IncludedSupplyChainTradeLineItem/ram:SpecifiedLineTradeSettlement/ram:InvoiceReferencedDocument</v>
      </c>
      <c r="AK295" s="13" t="str">
        <f t="shared" si="407"/>
        <v>/ram:FormattedIssueDateTime</v>
      </c>
      <c r="AL295" s="14"/>
      <c r="AM295" s="59"/>
      <c r="AN295" s="175" t="str">
        <f t="shared" si="420"/>
        <v>SCT_LINE_TS</v>
      </c>
      <c r="AO295" s="61" t="str">
        <f t="shared" si="408"/>
        <v>BT-X-333-00</v>
      </c>
      <c r="AP295" s="282" t="str">
        <f t="shared" si="421"/>
        <v/>
      </c>
      <c r="AQ295" s="62">
        <f t="shared" si="444"/>
        <v>5</v>
      </c>
      <c r="AR295" s="62" t="str">
        <f t="shared" si="409"/>
        <v>0..1</v>
      </c>
      <c r="AS295" s="64" t="s">
        <v>1469</v>
      </c>
      <c r="AT295" s="64"/>
      <c r="AU295" s="65"/>
      <c r="AV295" s="65"/>
      <c r="AW295" s="65" t="s">
        <v>35</v>
      </c>
      <c r="AX295" s="64"/>
      <c r="AY295" s="66" t="str">
        <f t="shared" si="475"/>
        <v>0..1</v>
      </c>
      <c r="AZ295" s="66" t="str">
        <f t="shared" si="476"/>
        <v>0..1</v>
      </c>
      <c r="BA295" s="6" t="str">
        <f t="shared" si="467"/>
        <v>/rsm:CrossIndustryInvoice
/rsm:SupplyChainTradeTransaction
/ram:IncludedSupplyChainTradeLineItem
/ram:SpecifiedLineTradeSettlement
/ram:InvoiceReferencedDocument
/ram:FormattedIssueDateTime</v>
      </c>
      <c r="BB295" s="67" t="str">
        <f t="shared" si="468"/>
        <v>/rsm:CrossIndustryInvoice/rsm:SupplyChainTradeTransaction/ram:IncludedSupplyChainTradeLineItem/ram:SpecifiedLineTradeSettlement/ram:InvoiceReferencedDocument/ram:FormattedIssueDateTime</v>
      </c>
      <c r="BC295" s="66" t="str">
        <f t="shared" si="422"/>
        <v/>
      </c>
      <c r="BD295" s="68" t="str">
        <f t="shared" si="423"/>
        <v/>
      </c>
      <c r="BE295" s="62" t="str">
        <f t="shared" si="424"/>
        <v>0..1</v>
      </c>
      <c r="BF295" s="66" t="str">
        <f t="shared" si="425"/>
        <v/>
      </c>
      <c r="BG295" s="249" t="str">
        <f t="shared" si="426"/>
        <v/>
      </c>
      <c r="BH295" s="7"/>
      <c r="BI295" s="634" t="str">
        <f t="shared" si="427"/>
        <v>-</v>
      </c>
      <c r="BJ295" s="70" t="str">
        <f t="shared" si="428"/>
        <v>-</v>
      </c>
      <c r="BK295" s="70" t="str">
        <f t="shared" si="429"/>
        <v>-</v>
      </c>
      <c r="BL295" s="70" t="str">
        <f t="shared" si="430"/>
        <v>-</v>
      </c>
      <c r="BM295" s="70" t="str">
        <f t="shared" si="431"/>
        <v>X</v>
      </c>
      <c r="BN295" s="70" t="str">
        <f t="shared" si="432"/>
        <v>X</v>
      </c>
      <c r="BO295" s="635" t="str">
        <f t="shared" si="433"/>
        <v>X</v>
      </c>
      <c r="BP295" s="7"/>
      <c r="BQ295" s="70" t="str">
        <f t="shared" si="434"/>
        <v>EXTENDED</v>
      </c>
      <c r="BR295" s="70" t="str">
        <f t="shared" si="435"/>
        <v>EXTENDED-CTC-FR</v>
      </c>
      <c r="BS295" s="15"/>
      <c r="BT295" s="57" t="s">
        <v>18642</v>
      </c>
    </row>
    <row r="296" spans="1:72" s="11" customFormat="1" ht="120" x14ac:dyDescent="0.2">
      <c r="A296" s="45" t="str">
        <f t="shared" si="418"/>
        <v>YES</v>
      </c>
      <c r="B296" s="176"/>
      <c r="C296" s="742"/>
      <c r="D296" s="175" t="s">
        <v>1187</v>
      </c>
      <c r="E296" s="61" t="s">
        <v>5314</v>
      </c>
      <c r="F296" s="282" t="s">
        <v>4939</v>
      </c>
      <c r="G296" s="62">
        <f t="shared" si="439"/>
        <v>6</v>
      </c>
      <c r="H296" s="62" t="s">
        <v>32</v>
      </c>
      <c r="I296" s="64" t="s">
        <v>17218</v>
      </c>
      <c r="J296" s="64" t="s">
        <v>1471</v>
      </c>
      <c r="K296" s="65" t="s">
        <v>1472</v>
      </c>
      <c r="L296" s="65"/>
      <c r="M296" s="65" t="s">
        <v>35</v>
      </c>
      <c r="N296" s="64" t="s">
        <v>148</v>
      </c>
      <c r="O296" s="66" t="s">
        <v>32</v>
      </c>
      <c r="P296" s="66" t="str">
        <f t="shared" si="382"/>
        <v>1..1</v>
      </c>
      <c r="Q296" s="6" t="s">
        <v>1473</v>
      </c>
      <c r="R296" s="67" t="s">
        <v>1474</v>
      </c>
      <c r="S296" s="66" t="s">
        <v>151</v>
      </c>
      <c r="T296" s="68" t="str">
        <f t="shared" si="410"/>
        <v>E</v>
      </c>
      <c r="U296" s="62" t="s">
        <v>32</v>
      </c>
      <c r="V296" s="66" t="s">
        <v>35</v>
      </c>
      <c r="W296" s="249" t="s">
        <v>35</v>
      </c>
      <c r="X296" s="38"/>
      <c r="Y296" s="634" t="str">
        <f t="shared" si="414"/>
        <v>-</v>
      </c>
      <c r="Z296" s="70" t="str">
        <f t="shared" ref="Z296:AE296" si="478">IF(Y296="X","X",IF($AH296=Z$4,"X","-"))</f>
        <v>-</v>
      </c>
      <c r="AA296" s="70" t="str">
        <f t="shared" si="478"/>
        <v>-</v>
      </c>
      <c r="AB296" s="70" t="str">
        <f t="shared" si="478"/>
        <v>-</v>
      </c>
      <c r="AC296" s="70" t="str">
        <f t="shared" si="478"/>
        <v>X</v>
      </c>
      <c r="AD296" s="70" t="str">
        <f t="shared" si="478"/>
        <v>X</v>
      </c>
      <c r="AE296" s="635" t="str">
        <f t="shared" si="478"/>
        <v>X</v>
      </c>
      <c r="AF296" s="38"/>
      <c r="AG296" s="70" t="s">
        <v>47</v>
      </c>
      <c r="AH296" s="70" t="s">
        <v>5901</v>
      </c>
      <c r="AI296" s="38"/>
      <c r="AJ296" s="13" t="str">
        <f t="shared" si="406"/>
        <v>/rsm:CrossIndustryInvoice/rsm:SupplyChainTradeTransaction/ram:IncludedSupplyChainTradeLineItem/ram:SpecifiedLineTradeSettlement/ram:InvoiceReferencedDocument/ram:FormattedIssueDateTime</v>
      </c>
      <c r="AK296" s="13" t="str">
        <f t="shared" si="407"/>
        <v>/qdt:DateTimeString</v>
      </c>
      <c r="AL296" s="14"/>
      <c r="AM296" s="59"/>
      <c r="AN296" s="175" t="str">
        <f t="shared" si="420"/>
        <v>SCT_LINE_TS</v>
      </c>
      <c r="AO296" s="61" t="str">
        <f t="shared" si="408"/>
        <v>BT-X-333</v>
      </c>
      <c r="AP296" s="282" t="str">
        <f t="shared" si="421"/>
        <v>EXT-FR-FE-138</v>
      </c>
      <c r="AQ296" s="62">
        <f t="shared" si="444"/>
        <v>6</v>
      </c>
      <c r="AR296" s="62" t="str">
        <f t="shared" si="409"/>
        <v>1..1</v>
      </c>
      <c r="AS296" s="64" t="s">
        <v>1475</v>
      </c>
      <c r="AT296" s="64" t="s">
        <v>1476</v>
      </c>
      <c r="AU296" s="65" t="s">
        <v>1477</v>
      </c>
      <c r="AV296" s="65"/>
      <c r="AW296" s="65" t="s">
        <v>35</v>
      </c>
      <c r="AX296" s="64" t="s">
        <v>148</v>
      </c>
      <c r="AY296" s="66" t="str">
        <f t="shared" si="475"/>
        <v>1..1</v>
      </c>
      <c r="AZ296" s="66" t="str">
        <f t="shared" si="476"/>
        <v>1..1</v>
      </c>
      <c r="BA296" s="6" t="str">
        <f t="shared" si="467"/>
        <v>/rsm:CrossIndustryInvoice
/rsm:SupplyChainTradeTransaction
/ram:IncludedSupplyChainTradeLineItem
/ram:SpecifiedLineTradeSettlement
/ram:InvoiceReferencedDocument
/ram:FormattedIssueDateTime
/qdt:DateTimeString</v>
      </c>
      <c r="BB296" s="67" t="str">
        <f t="shared" si="468"/>
        <v>/rsm:CrossIndustryInvoice/rsm:SupplyChainTradeTransaction/ram:IncludedSupplyChainTradeLineItem/ram:SpecifiedLineTradeSettlement/ram:InvoiceReferencedDocument/ram:FormattedIssueDateTime/qdt:DateTimeString</v>
      </c>
      <c r="BC296" s="66" t="str">
        <f t="shared" si="422"/>
        <v>D</v>
      </c>
      <c r="BD296" s="68" t="str">
        <f t="shared" si="423"/>
        <v>E</v>
      </c>
      <c r="BE296" s="62" t="str">
        <f t="shared" si="424"/>
        <v>1..1</v>
      </c>
      <c r="BF296" s="66" t="str">
        <f t="shared" si="425"/>
        <v/>
      </c>
      <c r="BG296" s="249" t="str">
        <f t="shared" si="426"/>
        <v/>
      </c>
      <c r="BH296" s="7"/>
      <c r="BI296" s="634" t="str">
        <f t="shared" si="427"/>
        <v>-</v>
      </c>
      <c r="BJ296" s="70" t="str">
        <f t="shared" si="428"/>
        <v>-</v>
      </c>
      <c r="BK296" s="70" t="str">
        <f t="shared" si="429"/>
        <v>-</v>
      </c>
      <c r="BL296" s="70" t="str">
        <f t="shared" si="430"/>
        <v>-</v>
      </c>
      <c r="BM296" s="70" t="str">
        <f t="shared" si="431"/>
        <v>X</v>
      </c>
      <c r="BN296" s="70" t="str">
        <f t="shared" si="432"/>
        <v>X</v>
      </c>
      <c r="BO296" s="635" t="str">
        <f t="shared" si="433"/>
        <v>X</v>
      </c>
      <c r="BP296" s="7"/>
      <c r="BQ296" s="70" t="str">
        <f t="shared" si="434"/>
        <v>EXTENDED</v>
      </c>
      <c r="BR296" s="70" t="str">
        <f t="shared" si="435"/>
        <v>EXTENDED-CTC-FR</v>
      </c>
      <c r="BS296" s="15"/>
      <c r="BT296" s="57" t="s">
        <v>18642</v>
      </c>
    </row>
    <row r="297" spans="1:72" s="11" customFormat="1" ht="135" x14ac:dyDescent="0.2">
      <c r="A297" s="45" t="str">
        <f t="shared" si="418"/>
        <v>YES</v>
      </c>
      <c r="B297" s="176"/>
      <c r="C297" s="742"/>
      <c r="D297" s="175" t="s">
        <v>1187</v>
      </c>
      <c r="E297" s="61" t="s">
        <v>5315</v>
      </c>
      <c r="F297" s="282"/>
      <c r="G297" s="62">
        <f t="shared" si="439"/>
        <v>7</v>
      </c>
      <c r="H297" s="62" t="s">
        <v>42</v>
      </c>
      <c r="I297" s="64" t="s">
        <v>1266</v>
      </c>
      <c r="J297" s="64" t="s">
        <v>35</v>
      </c>
      <c r="K297" s="65" t="s">
        <v>1267</v>
      </c>
      <c r="L297" s="65"/>
      <c r="M297" s="65" t="s">
        <v>160</v>
      </c>
      <c r="N297" s="64" t="s">
        <v>128</v>
      </c>
      <c r="O297" s="66" t="s">
        <v>32</v>
      </c>
      <c r="P297" s="66" t="str">
        <f t="shared" si="382"/>
        <v>1..1</v>
      </c>
      <c r="Q297" s="6" t="s">
        <v>1478</v>
      </c>
      <c r="R297" s="67" t="s">
        <v>1479</v>
      </c>
      <c r="S297" s="66" t="s">
        <v>131</v>
      </c>
      <c r="T297" s="68" t="str">
        <f t="shared" si="410"/>
        <v>A</v>
      </c>
      <c r="U297" s="62" t="s">
        <v>42</v>
      </c>
      <c r="V297" s="66" t="s">
        <v>35</v>
      </c>
      <c r="W297" s="249" t="s">
        <v>160</v>
      </c>
      <c r="X297" s="38"/>
      <c r="Y297" s="634" t="str">
        <f t="shared" si="414"/>
        <v>-</v>
      </c>
      <c r="Z297" s="70" t="str">
        <f t="shared" ref="Z297:AE297" si="479">IF(Y297="X","X",IF($AH297=Z$4,"X","-"))</f>
        <v>-</v>
      </c>
      <c r="AA297" s="70" t="str">
        <f t="shared" si="479"/>
        <v>-</v>
      </c>
      <c r="AB297" s="70" t="str">
        <f t="shared" si="479"/>
        <v>-</v>
      </c>
      <c r="AC297" s="70" t="str">
        <f t="shared" si="479"/>
        <v>X</v>
      </c>
      <c r="AD297" s="70" t="str">
        <f t="shared" si="479"/>
        <v>X</v>
      </c>
      <c r="AE297" s="635" t="str">
        <f t="shared" si="479"/>
        <v>X</v>
      </c>
      <c r="AF297" s="38"/>
      <c r="AG297" s="70" t="s">
        <v>47</v>
      </c>
      <c r="AH297" s="70" t="s">
        <v>5901</v>
      </c>
      <c r="AI297" s="38"/>
      <c r="AJ297" s="13" t="str">
        <f t="shared" si="406"/>
        <v>/rsm:CrossIndustryInvoice/rsm:SupplyChainTradeTransaction/ram:IncludedSupplyChainTradeLineItem/ram:SpecifiedLineTradeSettlement/ram:InvoiceReferencedDocument/ram:FormattedIssueDateTime/qdt:DateTimeString</v>
      </c>
      <c r="AK297" s="13" t="str">
        <f t="shared" si="407"/>
        <v>/@format</v>
      </c>
      <c r="AL297" s="14"/>
      <c r="AM297" s="59"/>
      <c r="AN297" s="175" t="str">
        <f t="shared" si="420"/>
        <v>SCT_LINE_TS</v>
      </c>
      <c r="AO297" s="61" t="str">
        <f t="shared" si="408"/>
        <v>BT-X-333-0</v>
      </c>
      <c r="AP297" s="282" t="str">
        <f t="shared" si="421"/>
        <v/>
      </c>
      <c r="AQ297" s="62">
        <f t="shared" si="444"/>
        <v>7</v>
      </c>
      <c r="AR297" s="62" t="str">
        <f t="shared" si="409"/>
        <v>0..1</v>
      </c>
      <c r="AS297" s="64" t="s">
        <v>229</v>
      </c>
      <c r="AT297" s="64" t="s">
        <v>35</v>
      </c>
      <c r="AU297" s="65" t="s">
        <v>18166</v>
      </c>
      <c r="AV297" s="65"/>
      <c r="AW297" s="65" t="s">
        <v>166</v>
      </c>
      <c r="AX297" s="64" t="s">
        <v>128</v>
      </c>
      <c r="AY297" s="66" t="str">
        <f t="shared" si="475"/>
        <v>1..1</v>
      </c>
      <c r="AZ297" s="66" t="str">
        <f t="shared" si="476"/>
        <v>1..1</v>
      </c>
      <c r="BA297" s="6" t="str">
        <f t="shared" si="467"/>
        <v>/rsm:CrossIndustryInvoice
/rsm:SupplyChainTradeTransaction
/ram:IncludedSupplyChainTradeLineItem
/ram:SpecifiedLineTradeSettlement
/ram:InvoiceReferencedDocument
/ram:FormattedIssueDateTime
/qdt:DateTimeString
/@format</v>
      </c>
      <c r="BB297" s="67" t="str">
        <f t="shared" si="468"/>
        <v>/rsm:CrossIndustryInvoice/rsm:SupplyChainTradeTransaction/ram:IncludedSupplyChainTradeLineItem/ram:SpecifiedLineTradeSettlement/ram:InvoiceReferencedDocument/ram:FormattedIssueDateTime/qdt:DateTimeString/@format</v>
      </c>
      <c r="BC297" s="66" t="str">
        <f t="shared" si="422"/>
        <v>C</v>
      </c>
      <c r="BD297" s="68" t="str">
        <f t="shared" si="423"/>
        <v>A</v>
      </c>
      <c r="BE297" s="62" t="str">
        <f t="shared" si="424"/>
        <v>0..1</v>
      </c>
      <c r="BF297" s="66" t="str">
        <f t="shared" si="425"/>
        <v/>
      </c>
      <c r="BG297" s="249" t="str">
        <f t="shared" si="426"/>
        <v>Only value "102"</v>
      </c>
      <c r="BH297" s="7"/>
      <c r="BI297" s="634" t="str">
        <f t="shared" si="427"/>
        <v>-</v>
      </c>
      <c r="BJ297" s="70" t="str">
        <f t="shared" si="428"/>
        <v>-</v>
      </c>
      <c r="BK297" s="70" t="str">
        <f t="shared" si="429"/>
        <v>-</v>
      </c>
      <c r="BL297" s="70" t="str">
        <f t="shared" si="430"/>
        <v>-</v>
      </c>
      <c r="BM297" s="70" t="str">
        <f t="shared" si="431"/>
        <v>X</v>
      </c>
      <c r="BN297" s="70" t="str">
        <f t="shared" si="432"/>
        <v>X</v>
      </c>
      <c r="BO297" s="635" t="str">
        <f t="shared" si="433"/>
        <v>X</v>
      </c>
      <c r="BP297" s="7"/>
      <c r="BQ297" s="70" t="str">
        <f t="shared" si="434"/>
        <v>EXTENDED</v>
      </c>
      <c r="BR297" s="70" t="str">
        <f t="shared" si="435"/>
        <v>EXTENDED-CTC-FR</v>
      </c>
      <c r="BS297" s="15"/>
      <c r="BT297" s="57" t="s">
        <v>18642</v>
      </c>
    </row>
    <row r="298" spans="1:72" s="11" customFormat="1" ht="96" x14ac:dyDescent="0.2">
      <c r="A298" s="45" t="str">
        <f t="shared" si="418"/>
        <v>NO</v>
      </c>
      <c r="B298" s="45"/>
      <c r="C298" s="45"/>
      <c r="D298" s="174" t="s">
        <v>1187</v>
      </c>
      <c r="E298" s="123" t="s">
        <v>1480</v>
      </c>
      <c r="F298" s="294"/>
      <c r="G298" s="124">
        <f t="shared" si="439"/>
        <v>4</v>
      </c>
      <c r="H298" s="124" t="s">
        <v>42</v>
      </c>
      <c r="I298" s="125" t="s">
        <v>1481</v>
      </c>
      <c r="J298" s="125" t="s">
        <v>17219</v>
      </c>
      <c r="K298" s="126"/>
      <c r="L298" s="126"/>
      <c r="M298" s="126"/>
      <c r="N298" s="125"/>
      <c r="O298" s="124" t="s">
        <v>42</v>
      </c>
      <c r="P298" s="124" t="s">
        <v>62</v>
      </c>
      <c r="Q298" s="127" t="s">
        <v>1482</v>
      </c>
      <c r="R298" s="128" t="s">
        <v>1483</v>
      </c>
      <c r="S298" s="124"/>
      <c r="T298" s="129" t="str">
        <f t="shared" si="410"/>
        <v/>
      </c>
      <c r="U298" s="124" t="s">
        <v>62</v>
      </c>
      <c r="V298" s="124"/>
      <c r="W298" s="675"/>
      <c r="X298" s="38"/>
      <c r="Y298" s="646" t="str">
        <f t="shared" si="414"/>
        <v>-</v>
      </c>
      <c r="Z298" s="129" t="str">
        <f t="shared" ref="Z298:AE298" si="480">IF(Y298="X","X",IF($AH298=Z$4,"X","-"))</f>
        <v>-</v>
      </c>
      <c r="AA298" s="129" t="str">
        <f t="shared" si="480"/>
        <v>-</v>
      </c>
      <c r="AB298" s="129" t="str">
        <f t="shared" si="480"/>
        <v>X</v>
      </c>
      <c r="AC298" s="129" t="str">
        <f t="shared" si="480"/>
        <v>X</v>
      </c>
      <c r="AD298" s="129" t="str">
        <f t="shared" si="480"/>
        <v>X</v>
      </c>
      <c r="AE298" s="647" t="str">
        <f t="shared" si="480"/>
        <v>X</v>
      </c>
      <c r="AF298" s="38"/>
      <c r="AG298" s="129" t="s">
        <v>282</v>
      </c>
      <c r="AH298" s="129" t="s">
        <v>282</v>
      </c>
      <c r="AI298" s="38"/>
      <c r="AJ298" s="13" t="str">
        <f t="shared" si="406"/>
        <v>/rsm:CrossIndustryInvoice/rsm:SupplyChainTradeTransaction/ram:IncludedSupplyChainTradeLineItem/ram:SpecifiedLineTradeSettlement</v>
      </c>
      <c r="AK298" s="13" t="str">
        <f t="shared" si="407"/>
        <v>/ram:AdditionalReferencedDocument</v>
      </c>
      <c r="AL298" s="14"/>
      <c r="AM298" s="59"/>
      <c r="AN298" s="174" t="str">
        <f t="shared" si="420"/>
        <v>SCT_LINE_TS</v>
      </c>
      <c r="AO298" s="123" t="str">
        <f t="shared" si="408"/>
        <v>BT-128-00</v>
      </c>
      <c r="AP298" s="294" t="str">
        <f t="shared" si="421"/>
        <v/>
      </c>
      <c r="AQ298" s="124">
        <f t="shared" si="444"/>
        <v>4</v>
      </c>
      <c r="AR298" s="124" t="str">
        <f t="shared" si="409"/>
        <v>0..1</v>
      </c>
      <c r="AS298" s="125" t="s">
        <v>1484</v>
      </c>
      <c r="AT298" s="125" t="s">
        <v>1493</v>
      </c>
      <c r="AU298" s="126" t="s">
        <v>1494</v>
      </c>
      <c r="AV298" s="126"/>
      <c r="AW298" s="126" t="s">
        <v>35</v>
      </c>
      <c r="AX298" s="125"/>
      <c r="AY298" s="124" t="str">
        <f t="shared" si="475"/>
        <v>0..1</v>
      </c>
      <c r="AZ298" s="124" t="str">
        <f t="shared" si="476"/>
        <v>0..n</v>
      </c>
      <c r="BA298" s="127" t="str">
        <f t="shared" si="467"/>
        <v>/rsm:CrossIndustryInvoice
/rsm:SupplyChainTradeTransaction
/ram:IncludedSupplyChainTradeLineItem
/ram:SpecifiedLineTradeSettlement
/ram:AdditionalReferencedDocument</v>
      </c>
      <c r="BB298" s="128" t="str">
        <f t="shared" si="468"/>
        <v>/rsm:CrossIndustryInvoice/rsm:SupplyChainTradeTransaction/ram:IncludedSupplyChainTradeLineItem/ram:SpecifiedLineTradeSettlement/ram:AdditionalReferencedDocument</v>
      </c>
      <c r="BC298" s="124" t="str">
        <f t="shared" si="422"/>
        <v/>
      </c>
      <c r="BD298" s="129" t="str">
        <f t="shared" si="423"/>
        <v/>
      </c>
      <c r="BE298" s="124" t="str">
        <f t="shared" si="424"/>
        <v>0..n</v>
      </c>
      <c r="BF298" s="124" t="str">
        <f t="shared" si="425"/>
        <v/>
      </c>
      <c r="BG298" s="675" t="str">
        <f t="shared" si="426"/>
        <v/>
      </c>
      <c r="BH298" s="7"/>
      <c r="BI298" s="646" t="str">
        <f t="shared" si="427"/>
        <v>-</v>
      </c>
      <c r="BJ298" s="129" t="str">
        <f t="shared" si="428"/>
        <v>-</v>
      </c>
      <c r="BK298" s="129" t="str">
        <f t="shared" si="429"/>
        <v>-</v>
      </c>
      <c r="BL298" s="129" t="str">
        <f t="shared" si="430"/>
        <v>X</v>
      </c>
      <c r="BM298" s="129" t="str">
        <f t="shared" si="431"/>
        <v>X</v>
      </c>
      <c r="BN298" s="129" t="str">
        <f t="shared" si="432"/>
        <v>X</v>
      </c>
      <c r="BO298" s="647" t="str">
        <f t="shared" si="433"/>
        <v>X</v>
      </c>
      <c r="BP298" s="7"/>
      <c r="BQ298" s="129" t="str">
        <f t="shared" si="434"/>
        <v>EN 16931</v>
      </c>
      <c r="BR298" s="129" t="str">
        <f t="shared" si="435"/>
        <v>EN 16931</v>
      </c>
      <c r="BS298" s="15"/>
      <c r="BT298" s="57" t="s">
        <v>18642</v>
      </c>
    </row>
    <row r="299" spans="1:72" customFormat="1" ht="105" x14ac:dyDescent="0.2">
      <c r="A299" s="45" t="str">
        <f t="shared" si="418"/>
        <v>YES</v>
      </c>
      <c r="B299" s="45"/>
      <c r="C299" s="45"/>
      <c r="D299" s="174" t="s">
        <v>1187</v>
      </c>
      <c r="E299" s="119" t="s">
        <v>1485</v>
      </c>
      <c r="F299" s="293" t="s">
        <v>1485</v>
      </c>
      <c r="G299" s="66">
        <f t="shared" si="439"/>
        <v>5</v>
      </c>
      <c r="H299" s="66" t="s">
        <v>42</v>
      </c>
      <c r="I299" s="64" t="s">
        <v>1486</v>
      </c>
      <c r="J299" s="64" t="s">
        <v>1487</v>
      </c>
      <c r="K299" s="65" t="s">
        <v>1488</v>
      </c>
      <c r="L299" s="65"/>
      <c r="M299" s="65" t="s">
        <v>35</v>
      </c>
      <c r="N299" s="64" t="s">
        <v>90</v>
      </c>
      <c r="O299" s="66" t="s">
        <v>32</v>
      </c>
      <c r="P299" s="66" t="str">
        <f t="shared" si="382"/>
        <v>1..1</v>
      </c>
      <c r="Q299" s="2" t="s">
        <v>1489</v>
      </c>
      <c r="R299" s="75" t="s">
        <v>1490</v>
      </c>
      <c r="S299" s="66" t="s">
        <v>55</v>
      </c>
      <c r="T299" s="68" t="str">
        <f t="shared" si="410"/>
        <v>E</v>
      </c>
      <c r="U299" s="66" t="s">
        <v>42</v>
      </c>
      <c r="V299" s="66" t="s">
        <v>35</v>
      </c>
      <c r="W299" s="249" t="s">
        <v>1491</v>
      </c>
      <c r="X299" s="38"/>
      <c r="Y299" s="636" t="str">
        <f t="shared" si="414"/>
        <v>-</v>
      </c>
      <c r="Z299" s="68" t="str">
        <f t="shared" ref="Z299:AE299" si="481">IF(Y299="X","X",IF($AH299=Z$4,"X","-"))</f>
        <v>-</v>
      </c>
      <c r="AA299" s="68" t="str">
        <f t="shared" si="481"/>
        <v>-</v>
      </c>
      <c r="AB299" s="68" t="str">
        <f t="shared" si="481"/>
        <v>X</v>
      </c>
      <c r="AC299" s="68" t="str">
        <f t="shared" si="481"/>
        <v>X</v>
      </c>
      <c r="AD299" s="68" t="str">
        <f t="shared" si="481"/>
        <v>X</v>
      </c>
      <c r="AE299" s="637" t="str">
        <f t="shared" si="481"/>
        <v>X</v>
      </c>
      <c r="AF299" s="38"/>
      <c r="AG299" s="68" t="s">
        <v>282</v>
      </c>
      <c r="AH299" s="68" t="s">
        <v>282</v>
      </c>
      <c r="AI299" s="38"/>
      <c r="AJ299" s="13" t="str">
        <f t="shared" si="406"/>
        <v>/rsm:CrossIndustryInvoice/rsm:SupplyChainTradeTransaction/ram:IncludedSupplyChainTradeLineItem/ram:SpecifiedLineTradeSettlement/ram:AdditionalReferencedDocument</v>
      </c>
      <c r="AK299" s="13" t="str">
        <f t="shared" si="407"/>
        <v>/ram:IssuerAssignedID</v>
      </c>
      <c r="AL299" s="14">
        <f>COUNTIFS(R$4:R299,AJ299)</f>
        <v>1</v>
      </c>
      <c r="AM299" s="59"/>
      <c r="AN299" s="174" t="str">
        <f t="shared" si="420"/>
        <v>SCT_LINE_TS</v>
      </c>
      <c r="AO299" s="119" t="str">
        <f t="shared" si="408"/>
        <v>BT-128</v>
      </c>
      <c r="AP299" s="293" t="str">
        <f t="shared" si="421"/>
        <v>BT-128</v>
      </c>
      <c r="AQ299" s="66">
        <f t="shared" si="444"/>
        <v>5</v>
      </c>
      <c r="AR299" s="66" t="str">
        <f t="shared" si="409"/>
        <v>0..1</v>
      </c>
      <c r="AS299" s="64" t="s">
        <v>1492</v>
      </c>
      <c r="AT299" s="64" t="s">
        <v>1493</v>
      </c>
      <c r="AU299" s="65" t="s">
        <v>1494</v>
      </c>
      <c r="AV299" s="65"/>
      <c r="AW299" s="65" t="s">
        <v>35</v>
      </c>
      <c r="AX299" s="64" t="s">
        <v>99</v>
      </c>
      <c r="AY299" s="66" t="str">
        <f t="shared" si="475"/>
        <v>1..1</v>
      </c>
      <c r="AZ299" s="66" t="str">
        <f t="shared" si="476"/>
        <v>1..1</v>
      </c>
      <c r="BA299" s="2" t="str">
        <f t="shared" si="467"/>
        <v>/rsm:CrossIndustryInvoice
/rsm:SupplyChainTradeTransaction
/ram:IncludedSupplyChainTradeLineItem
/ram:SpecifiedLineTradeSettlement
/ram:AdditionalReferencedDocument
/ram:IssuerAssignedID</v>
      </c>
      <c r="BB299" s="75" t="str">
        <f t="shared" si="468"/>
        <v>/rsm:CrossIndustryInvoice/rsm:SupplyChainTradeTransaction/ram:IncludedSupplyChainTradeLineItem/ram:SpecifiedLineTradeSettlement/ram:AdditionalReferencedDocument/ram:IssuerAssignedID</v>
      </c>
      <c r="BC299" s="66" t="str">
        <f t="shared" si="422"/>
        <v>I</v>
      </c>
      <c r="BD299" s="68" t="str">
        <f t="shared" si="423"/>
        <v>E</v>
      </c>
      <c r="BE299" s="66" t="str">
        <f t="shared" si="424"/>
        <v>0..1</v>
      </c>
      <c r="BF299" s="66" t="str">
        <f t="shared" si="425"/>
        <v/>
      </c>
      <c r="BG299" s="249" t="str">
        <f t="shared" si="426"/>
        <v>Use with TypeCode "130"</v>
      </c>
      <c r="BH299" s="7"/>
      <c r="BI299" s="636" t="str">
        <f t="shared" si="427"/>
        <v>-</v>
      </c>
      <c r="BJ299" s="68" t="str">
        <f t="shared" si="428"/>
        <v>-</v>
      </c>
      <c r="BK299" s="68" t="str">
        <f t="shared" si="429"/>
        <v>-</v>
      </c>
      <c r="BL299" s="68" t="str">
        <f t="shared" si="430"/>
        <v>X</v>
      </c>
      <c r="BM299" s="68" t="str">
        <f t="shared" si="431"/>
        <v>X</v>
      </c>
      <c r="BN299" s="68" t="str">
        <f t="shared" si="432"/>
        <v>X</v>
      </c>
      <c r="BO299" s="637" t="str">
        <f t="shared" si="433"/>
        <v>X</v>
      </c>
      <c r="BP299" s="7"/>
      <c r="BQ299" s="68" t="str">
        <f t="shared" si="434"/>
        <v>EN 16931</v>
      </c>
      <c r="BR299" s="68" t="str">
        <f t="shared" si="435"/>
        <v>EN 16931</v>
      </c>
      <c r="BS299" s="15"/>
      <c r="BT299" s="57" t="s">
        <v>18642</v>
      </c>
    </row>
    <row r="300" spans="1:72" s="11" customFormat="1" ht="105" x14ac:dyDescent="0.2">
      <c r="A300" s="45" t="str">
        <f t="shared" si="418"/>
        <v>NO</v>
      </c>
      <c r="B300" s="45"/>
      <c r="C300" s="45"/>
      <c r="D300" s="174" t="s">
        <v>1187</v>
      </c>
      <c r="E300" s="119" t="s">
        <v>1495</v>
      </c>
      <c r="F300" s="293"/>
      <c r="G300" s="66">
        <f t="shared" si="439"/>
        <v>5</v>
      </c>
      <c r="H300" s="66" t="s">
        <v>42</v>
      </c>
      <c r="I300" s="97">
        <v>0</v>
      </c>
      <c r="J300" s="64" t="s">
        <v>35</v>
      </c>
      <c r="K300" s="65" t="s">
        <v>1496</v>
      </c>
      <c r="L300" s="65"/>
      <c r="M300" s="65" t="s">
        <v>1491</v>
      </c>
      <c r="N300" s="64"/>
      <c r="O300" s="66" t="s">
        <v>32</v>
      </c>
      <c r="P300" s="66" t="str">
        <f t="shared" si="382"/>
        <v>1..1</v>
      </c>
      <c r="Q300" s="2" t="s">
        <v>1497</v>
      </c>
      <c r="R300" s="75" t="s">
        <v>1498</v>
      </c>
      <c r="S300" s="66"/>
      <c r="T300" s="68" t="str">
        <f t="shared" si="410"/>
        <v/>
      </c>
      <c r="U300" s="66" t="s">
        <v>42</v>
      </c>
      <c r="V300" s="66" t="s">
        <v>35</v>
      </c>
      <c r="W300" s="249" t="s">
        <v>1491</v>
      </c>
      <c r="X300" s="38"/>
      <c r="Y300" s="636" t="str">
        <f t="shared" si="414"/>
        <v>-</v>
      </c>
      <c r="Z300" s="68" t="str">
        <f t="shared" ref="Z300:AE300" si="482">IF(Y300="X","X",IF($AH300=Z$4,"X","-"))</f>
        <v>-</v>
      </c>
      <c r="AA300" s="68" t="str">
        <f t="shared" si="482"/>
        <v>-</v>
      </c>
      <c r="AB300" s="68" t="str">
        <f t="shared" si="482"/>
        <v>X</v>
      </c>
      <c r="AC300" s="68" t="str">
        <f t="shared" si="482"/>
        <v>X</v>
      </c>
      <c r="AD300" s="68" t="str">
        <f t="shared" si="482"/>
        <v>X</v>
      </c>
      <c r="AE300" s="637" t="str">
        <f t="shared" si="482"/>
        <v>X</v>
      </c>
      <c r="AF300" s="38"/>
      <c r="AG300" s="68" t="s">
        <v>282</v>
      </c>
      <c r="AH300" s="68" t="s">
        <v>282</v>
      </c>
      <c r="AI300" s="38"/>
      <c r="AJ300" s="13" t="str">
        <f t="shared" si="406"/>
        <v>/rsm:CrossIndustryInvoice/rsm:SupplyChainTradeTransaction/ram:IncludedSupplyChainTradeLineItem/ram:SpecifiedLineTradeSettlement/ram:AdditionalReferencedDocument</v>
      </c>
      <c r="AK300" s="13" t="str">
        <f t="shared" si="407"/>
        <v>/ram:TypeCode</v>
      </c>
      <c r="AL300" s="14">
        <f>COUNTIFS(R$4:R300,AJ300)</f>
        <v>1</v>
      </c>
      <c r="AM300" s="59"/>
      <c r="AN300" s="174" t="str">
        <f t="shared" si="420"/>
        <v>SCT_LINE_TS</v>
      </c>
      <c r="AO300" s="119" t="str">
        <f t="shared" si="408"/>
        <v>BT-128-0</v>
      </c>
      <c r="AP300" s="293" t="str">
        <f t="shared" si="421"/>
        <v/>
      </c>
      <c r="AQ300" s="66">
        <f t="shared" si="444"/>
        <v>5</v>
      </c>
      <c r="AR300" s="66" t="str">
        <f t="shared" si="409"/>
        <v>0..1</v>
      </c>
      <c r="AS300" s="97" t="s">
        <v>35</v>
      </c>
      <c r="AT300" s="64" t="s">
        <v>35</v>
      </c>
      <c r="AU300" s="65" t="s">
        <v>1499</v>
      </c>
      <c r="AV300" s="65"/>
      <c r="AW300" s="65" t="s">
        <v>1500</v>
      </c>
      <c r="AX300" s="64"/>
      <c r="AY300" s="66" t="str">
        <f t="shared" si="475"/>
        <v>1..1</v>
      </c>
      <c r="AZ300" s="66" t="str">
        <f t="shared" si="476"/>
        <v>1..1</v>
      </c>
      <c r="BA300" s="2" t="str">
        <f t="shared" si="467"/>
        <v>/rsm:CrossIndustryInvoice
/rsm:SupplyChainTradeTransaction
/ram:IncludedSupplyChainTradeLineItem
/ram:SpecifiedLineTradeSettlement
/ram:AdditionalReferencedDocument
/ram:TypeCode</v>
      </c>
      <c r="BB300" s="75" t="str">
        <f t="shared" si="468"/>
        <v>/rsm:CrossIndustryInvoice/rsm:SupplyChainTradeTransaction/ram:IncludedSupplyChainTradeLineItem/ram:SpecifiedLineTradeSettlement/ram:AdditionalReferencedDocument/ram:TypeCode</v>
      </c>
      <c r="BC300" s="66" t="str">
        <f t="shared" si="422"/>
        <v/>
      </c>
      <c r="BD300" s="68" t="str">
        <f t="shared" si="423"/>
        <v/>
      </c>
      <c r="BE300" s="66" t="str">
        <f t="shared" si="424"/>
        <v>0..1</v>
      </c>
      <c r="BF300" s="66" t="str">
        <f t="shared" si="425"/>
        <v/>
      </c>
      <c r="BG300" s="249" t="str">
        <f t="shared" si="426"/>
        <v>Use with TypeCode "130"</v>
      </c>
      <c r="BH300" s="7"/>
      <c r="BI300" s="636" t="str">
        <f t="shared" si="427"/>
        <v>-</v>
      </c>
      <c r="BJ300" s="68" t="str">
        <f t="shared" si="428"/>
        <v>-</v>
      </c>
      <c r="BK300" s="68" t="str">
        <f t="shared" si="429"/>
        <v>-</v>
      </c>
      <c r="BL300" s="68" t="str">
        <f t="shared" si="430"/>
        <v>X</v>
      </c>
      <c r="BM300" s="68" t="str">
        <f t="shared" si="431"/>
        <v>X</v>
      </c>
      <c r="BN300" s="68" t="str">
        <f t="shared" si="432"/>
        <v>X</v>
      </c>
      <c r="BO300" s="637" t="str">
        <f t="shared" si="433"/>
        <v>X</v>
      </c>
      <c r="BP300" s="7"/>
      <c r="BQ300" s="68" t="str">
        <f t="shared" si="434"/>
        <v>EN 16931</v>
      </c>
      <c r="BR300" s="68" t="str">
        <f t="shared" si="435"/>
        <v>EN 16931</v>
      </c>
      <c r="BS300" s="15"/>
      <c r="BT300" s="57" t="s">
        <v>18642</v>
      </c>
    </row>
    <row r="301" spans="1:72" s="11" customFormat="1" ht="105" x14ac:dyDescent="0.2">
      <c r="A301" s="45" t="str">
        <f t="shared" si="418"/>
        <v>YES</v>
      </c>
      <c r="B301" s="45"/>
      <c r="C301" s="45"/>
      <c r="D301" s="174" t="s">
        <v>1187</v>
      </c>
      <c r="E301" s="119" t="s">
        <v>1501</v>
      </c>
      <c r="F301" s="293" t="s">
        <v>1501</v>
      </c>
      <c r="G301" s="66">
        <f t="shared" si="439"/>
        <v>5</v>
      </c>
      <c r="H301" s="66" t="s">
        <v>42</v>
      </c>
      <c r="I301" s="97" t="s">
        <v>17220</v>
      </c>
      <c r="J301" s="64" t="s">
        <v>1503</v>
      </c>
      <c r="K301" s="65" t="s">
        <v>17221</v>
      </c>
      <c r="L301" s="65"/>
      <c r="M301" s="65" t="s">
        <v>35</v>
      </c>
      <c r="N301" s="64" t="s">
        <v>17064</v>
      </c>
      <c r="O301" s="66" t="s">
        <v>42</v>
      </c>
      <c r="P301" s="66" t="str">
        <f t="shared" si="382"/>
        <v>0..1</v>
      </c>
      <c r="Q301" s="2" t="s">
        <v>1505</v>
      </c>
      <c r="R301" s="75" t="s">
        <v>1506</v>
      </c>
      <c r="S301" s="66" t="s">
        <v>329</v>
      </c>
      <c r="T301" s="344" t="s">
        <v>56</v>
      </c>
      <c r="U301" s="66" t="s">
        <v>42</v>
      </c>
      <c r="V301" s="66" t="s">
        <v>35</v>
      </c>
      <c r="W301" s="249" t="s">
        <v>35</v>
      </c>
      <c r="X301" s="38"/>
      <c r="Y301" s="636" t="str">
        <f t="shared" si="414"/>
        <v>-</v>
      </c>
      <c r="Z301" s="68" t="str">
        <f t="shared" ref="Z301:AE301" si="483">IF(Y301="X","X",IF($AH301=Z$4,"X","-"))</f>
        <v>-</v>
      </c>
      <c r="AA301" s="68" t="str">
        <f t="shared" si="483"/>
        <v>-</v>
      </c>
      <c r="AB301" s="68" t="str">
        <f t="shared" si="483"/>
        <v>X</v>
      </c>
      <c r="AC301" s="68" t="str">
        <f t="shared" si="483"/>
        <v>X</v>
      </c>
      <c r="AD301" s="68" t="str">
        <f t="shared" si="483"/>
        <v>X</v>
      </c>
      <c r="AE301" s="637" t="str">
        <f t="shared" si="483"/>
        <v>X</v>
      </c>
      <c r="AF301" s="38"/>
      <c r="AG301" s="68" t="s">
        <v>282</v>
      </c>
      <c r="AH301" s="68" t="s">
        <v>282</v>
      </c>
      <c r="AI301" s="38"/>
      <c r="AJ301" s="13" t="str">
        <f t="shared" si="406"/>
        <v>/rsm:CrossIndustryInvoice/rsm:SupplyChainTradeTransaction/ram:IncludedSupplyChainTradeLineItem/ram:SpecifiedLineTradeSettlement/ram:AdditionalReferencedDocument</v>
      </c>
      <c r="AK301" s="13" t="str">
        <f t="shared" si="407"/>
        <v>/ram:ReferenceTypeCode</v>
      </c>
      <c r="AL301" s="14">
        <f>COUNTIFS(R$4:R301,AJ301)</f>
        <v>1</v>
      </c>
      <c r="AM301" s="59"/>
      <c r="AN301" s="174" t="str">
        <f t="shared" si="420"/>
        <v>SCT_LINE_TS</v>
      </c>
      <c r="AO301" s="119" t="str">
        <f t="shared" si="408"/>
        <v>BT-128-1</v>
      </c>
      <c r="AP301" s="293" t="str">
        <f t="shared" si="421"/>
        <v>BT-128-1</v>
      </c>
      <c r="AQ301" s="66">
        <f t="shared" si="444"/>
        <v>5</v>
      </c>
      <c r="AR301" s="66" t="str">
        <f t="shared" si="409"/>
        <v>0..1</v>
      </c>
      <c r="AS301" s="97" t="s">
        <v>330</v>
      </c>
      <c r="AT301" s="64" t="s">
        <v>1507</v>
      </c>
      <c r="AU301" s="65" t="s">
        <v>18248</v>
      </c>
      <c r="AV301" s="65"/>
      <c r="AW301" s="65" t="s">
        <v>35</v>
      </c>
      <c r="AX301" s="64"/>
      <c r="AY301" s="66" t="str">
        <f t="shared" si="475"/>
        <v>0..1</v>
      </c>
      <c r="AZ301" s="66" t="str">
        <f t="shared" si="476"/>
        <v>0..1</v>
      </c>
      <c r="BA301" s="2" t="str">
        <f t="shared" si="467"/>
        <v>/rsm:CrossIndustryInvoice
/rsm:SupplyChainTradeTransaction
/ram:IncludedSupplyChainTradeLineItem
/ram:SpecifiedLineTradeSettlement
/ram:AdditionalReferencedDocument
/ram:ReferenceTypeCode</v>
      </c>
      <c r="BB301" s="75" t="str">
        <f t="shared" si="468"/>
        <v>/rsm:CrossIndustryInvoice/rsm:SupplyChainTradeTransaction/ram:IncludedSupplyChainTradeLineItem/ram:SpecifiedLineTradeSettlement/ram:AdditionalReferencedDocument/ram:ReferenceTypeCode</v>
      </c>
      <c r="BC301" s="66" t="str">
        <f t="shared" si="422"/>
        <v>S</v>
      </c>
      <c r="BD301" s="68" t="str">
        <f t="shared" si="423"/>
        <v>E</v>
      </c>
      <c r="BE301" s="66" t="str">
        <f t="shared" si="424"/>
        <v>0..1</v>
      </c>
      <c r="BF301" s="66" t="str">
        <f t="shared" si="425"/>
        <v/>
      </c>
      <c r="BG301" s="249" t="str">
        <f t="shared" si="426"/>
        <v/>
      </c>
      <c r="BH301" s="7"/>
      <c r="BI301" s="636" t="str">
        <f t="shared" si="427"/>
        <v>-</v>
      </c>
      <c r="BJ301" s="68" t="str">
        <f t="shared" si="428"/>
        <v>-</v>
      </c>
      <c r="BK301" s="68" t="str">
        <f t="shared" si="429"/>
        <v>-</v>
      </c>
      <c r="BL301" s="68" t="str">
        <f t="shared" si="430"/>
        <v>X</v>
      </c>
      <c r="BM301" s="68" t="str">
        <f t="shared" si="431"/>
        <v>X</v>
      </c>
      <c r="BN301" s="68" t="str">
        <f t="shared" si="432"/>
        <v>X</v>
      </c>
      <c r="BO301" s="637" t="str">
        <f t="shared" si="433"/>
        <v>X</v>
      </c>
      <c r="BP301" s="7"/>
      <c r="BQ301" s="68" t="str">
        <f t="shared" si="434"/>
        <v>EN 16931</v>
      </c>
      <c r="BR301" s="68" t="str">
        <f t="shared" si="435"/>
        <v>EN 16931</v>
      </c>
      <c r="BS301" s="15"/>
      <c r="BT301" s="57" t="s">
        <v>18642</v>
      </c>
    </row>
    <row r="302" spans="1:72" s="11" customFormat="1" ht="96" x14ac:dyDescent="0.2">
      <c r="A302" s="45" t="str">
        <f t="shared" si="418"/>
        <v>NO</v>
      </c>
      <c r="B302" s="45"/>
      <c r="C302" s="45"/>
      <c r="D302" s="174" t="s">
        <v>1187</v>
      </c>
      <c r="E302" s="123" t="s">
        <v>1509</v>
      </c>
      <c r="F302" s="294"/>
      <c r="G302" s="124">
        <f t="shared" si="439"/>
        <v>4</v>
      </c>
      <c r="H302" s="124" t="s">
        <v>42</v>
      </c>
      <c r="I302" s="125" t="s">
        <v>1510</v>
      </c>
      <c r="J302" s="125" t="s">
        <v>17222</v>
      </c>
      <c r="K302" s="126"/>
      <c r="L302" s="126"/>
      <c r="M302" s="126"/>
      <c r="N302" s="125"/>
      <c r="O302" s="124" t="s">
        <v>42</v>
      </c>
      <c r="P302" s="124" t="str">
        <f t="shared" si="382"/>
        <v>0..1</v>
      </c>
      <c r="Q302" s="127" t="s">
        <v>1511</v>
      </c>
      <c r="R302" s="128" t="s">
        <v>1512</v>
      </c>
      <c r="S302" s="124"/>
      <c r="T302" s="129" t="str">
        <f t="shared" si="410"/>
        <v/>
      </c>
      <c r="U302" s="124" t="s">
        <v>62</v>
      </c>
      <c r="V302" s="124"/>
      <c r="W302" s="675"/>
      <c r="X302" s="38"/>
      <c r="Y302" s="646" t="str">
        <f t="shared" si="414"/>
        <v>-</v>
      </c>
      <c r="Z302" s="129" t="str">
        <f t="shared" ref="Z302:AE302" si="484">IF(Y302="X","X",IF($AH302=Z$4,"X","-"))</f>
        <v>-</v>
      </c>
      <c r="AA302" s="129" t="str">
        <f t="shared" si="484"/>
        <v>-</v>
      </c>
      <c r="AB302" s="129" t="str">
        <f t="shared" si="484"/>
        <v>X</v>
      </c>
      <c r="AC302" s="129" t="str">
        <f t="shared" si="484"/>
        <v>X</v>
      </c>
      <c r="AD302" s="129" t="str">
        <f t="shared" si="484"/>
        <v>X</v>
      </c>
      <c r="AE302" s="647" t="str">
        <f t="shared" si="484"/>
        <v>X</v>
      </c>
      <c r="AF302" s="38"/>
      <c r="AG302" s="129" t="s">
        <v>282</v>
      </c>
      <c r="AH302" s="129" t="s">
        <v>282</v>
      </c>
      <c r="AI302" s="38"/>
      <c r="AJ302" s="13" t="str">
        <f t="shared" si="406"/>
        <v>/rsm:CrossIndustryInvoice/rsm:SupplyChainTradeTransaction/ram:IncludedSupplyChainTradeLineItem/ram:SpecifiedLineTradeSettlement</v>
      </c>
      <c r="AK302" s="13" t="str">
        <f t="shared" si="407"/>
        <v>/ram:ReceivableSpecifiedTradeAccountingAccount</v>
      </c>
      <c r="AL302" s="14">
        <f>COUNTIFS(R$4:R302,AJ302)</f>
        <v>1</v>
      </c>
      <c r="AM302" s="59"/>
      <c r="AN302" s="174" t="str">
        <f t="shared" si="420"/>
        <v>SCT_LINE_TS</v>
      </c>
      <c r="AO302" s="123" t="str">
        <f t="shared" si="408"/>
        <v>BT-133-00</v>
      </c>
      <c r="AP302" s="294" t="str">
        <f t="shared" si="421"/>
        <v/>
      </c>
      <c r="AQ302" s="124">
        <f t="shared" si="444"/>
        <v>4</v>
      </c>
      <c r="AR302" s="124" t="str">
        <f t="shared" si="409"/>
        <v>0..1</v>
      </c>
      <c r="AS302" s="125" t="s">
        <v>1513</v>
      </c>
      <c r="AT302" s="125"/>
      <c r="AU302" s="126"/>
      <c r="AV302" s="126"/>
      <c r="AW302" s="126" t="s">
        <v>35</v>
      </c>
      <c r="AX302" s="125"/>
      <c r="AY302" s="124" t="str">
        <f t="shared" si="475"/>
        <v>0..1</v>
      </c>
      <c r="AZ302" s="124" t="str">
        <f t="shared" si="476"/>
        <v>0..1</v>
      </c>
      <c r="BA302" s="127" t="str">
        <f t="shared" si="467"/>
        <v>/rsm:CrossIndustryInvoice
/rsm:SupplyChainTradeTransaction
/ram:IncludedSupplyChainTradeLineItem
/ram:SpecifiedLineTradeSettlement
/ram:ReceivableSpecifiedTradeAccountingAccount</v>
      </c>
      <c r="BB302" s="128" t="str">
        <f t="shared" si="468"/>
        <v>/rsm:CrossIndustryInvoice/rsm:SupplyChainTradeTransaction/ram:IncludedSupplyChainTradeLineItem/ram:SpecifiedLineTradeSettlement/ram:ReceivableSpecifiedTradeAccountingAccount</v>
      </c>
      <c r="BC302" s="124" t="str">
        <f t="shared" si="422"/>
        <v/>
      </c>
      <c r="BD302" s="129" t="str">
        <f t="shared" si="423"/>
        <v/>
      </c>
      <c r="BE302" s="124" t="str">
        <f t="shared" si="424"/>
        <v>0..n</v>
      </c>
      <c r="BF302" s="124" t="str">
        <f t="shared" si="425"/>
        <v/>
      </c>
      <c r="BG302" s="675" t="str">
        <f t="shared" si="426"/>
        <v/>
      </c>
      <c r="BH302" s="7"/>
      <c r="BI302" s="646" t="str">
        <f t="shared" si="427"/>
        <v>-</v>
      </c>
      <c r="BJ302" s="129" t="str">
        <f t="shared" si="428"/>
        <v>-</v>
      </c>
      <c r="BK302" s="129" t="str">
        <f t="shared" si="429"/>
        <v>-</v>
      </c>
      <c r="BL302" s="129" t="str">
        <f t="shared" si="430"/>
        <v>X</v>
      </c>
      <c r="BM302" s="129" t="str">
        <f t="shared" si="431"/>
        <v>X</v>
      </c>
      <c r="BN302" s="129" t="str">
        <f t="shared" si="432"/>
        <v>X</v>
      </c>
      <c r="BO302" s="647" t="str">
        <f t="shared" si="433"/>
        <v>X</v>
      </c>
      <c r="BP302" s="7"/>
      <c r="BQ302" s="129" t="str">
        <f t="shared" si="434"/>
        <v>EN 16931</v>
      </c>
      <c r="BR302" s="129" t="str">
        <f t="shared" si="435"/>
        <v>EN 16931</v>
      </c>
      <c r="BS302" s="15"/>
      <c r="BT302" s="57" t="s">
        <v>18642</v>
      </c>
    </row>
    <row r="303" spans="1:72" s="11" customFormat="1" ht="105" x14ac:dyDescent="0.2">
      <c r="A303" s="45" t="str">
        <f t="shared" si="418"/>
        <v>YES</v>
      </c>
      <c r="B303" s="45"/>
      <c r="C303" s="45"/>
      <c r="D303" s="174" t="s">
        <v>1187</v>
      </c>
      <c r="E303" s="119" t="s">
        <v>1514</v>
      </c>
      <c r="F303" s="293" t="s">
        <v>1514</v>
      </c>
      <c r="G303" s="66">
        <f t="shared" si="439"/>
        <v>5</v>
      </c>
      <c r="H303" s="66" t="s">
        <v>42</v>
      </c>
      <c r="I303" s="64" t="s">
        <v>1515</v>
      </c>
      <c r="J303" s="64" t="s">
        <v>1516</v>
      </c>
      <c r="K303" s="65" t="s">
        <v>1517</v>
      </c>
      <c r="L303" s="65"/>
      <c r="M303" s="65" t="s">
        <v>35</v>
      </c>
      <c r="N303" s="64" t="s">
        <v>70</v>
      </c>
      <c r="O303" s="66" t="s">
        <v>32</v>
      </c>
      <c r="P303" s="66" t="str">
        <f t="shared" si="382"/>
        <v>1..1</v>
      </c>
      <c r="Q303" s="2" t="s">
        <v>1518</v>
      </c>
      <c r="R303" s="75" t="s">
        <v>1519</v>
      </c>
      <c r="S303" s="66" t="s">
        <v>73</v>
      </c>
      <c r="T303" s="68" t="str">
        <f t="shared" si="410"/>
        <v>E</v>
      </c>
      <c r="U303" s="66" t="s">
        <v>32</v>
      </c>
      <c r="V303" s="66" t="s">
        <v>200</v>
      </c>
      <c r="W303" s="249" t="s">
        <v>35</v>
      </c>
      <c r="X303" s="38"/>
      <c r="Y303" s="636" t="str">
        <f t="shared" si="414"/>
        <v>-</v>
      </c>
      <c r="Z303" s="68" t="str">
        <f t="shared" ref="Z303:AE303" si="485">IF(Y303="X","X",IF($AH303=Z$4,"X","-"))</f>
        <v>-</v>
      </c>
      <c r="AA303" s="68" t="str">
        <f t="shared" si="485"/>
        <v>-</v>
      </c>
      <c r="AB303" s="68" t="str">
        <f t="shared" si="485"/>
        <v>X</v>
      </c>
      <c r="AC303" s="68" t="str">
        <f t="shared" si="485"/>
        <v>X</v>
      </c>
      <c r="AD303" s="68" t="str">
        <f t="shared" si="485"/>
        <v>X</v>
      </c>
      <c r="AE303" s="637" t="str">
        <f t="shared" si="485"/>
        <v>X</v>
      </c>
      <c r="AF303" s="38"/>
      <c r="AG303" s="68" t="s">
        <v>282</v>
      </c>
      <c r="AH303" s="68" t="s">
        <v>282</v>
      </c>
      <c r="AI303" s="38"/>
      <c r="AJ303" s="13" t="str">
        <f t="shared" si="406"/>
        <v>/rsm:CrossIndustryInvoice/rsm:SupplyChainTradeTransaction/ram:IncludedSupplyChainTradeLineItem/ram:SpecifiedLineTradeSettlement/ram:ReceivableSpecifiedTradeAccountingAccount</v>
      </c>
      <c r="AK303" s="13" t="str">
        <f t="shared" si="407"/>
        <v>/ram:ID</v>
      </c>
      <c r="AL303" s="14">
        <f>COUNTIFS(R$4:R303,AJ303)</f>
        <v>1</v>
      </c>
      <c r="AM303" s="59"/>
      <c r="AN303" s="174" t="str">
        <f t="shared" si="420"/>
        <v>SCT_LINE_TS</v>
      </c>
      <c r="AO303" s="119" t="str">
        <f t="shared" si="408"/>
        <v>BT-133</v>
      </c>
      <c r="AP303" s="293" t="str">
        <f t="shared" si="421"/>
        <v>BT-133</v>
      </c>
      <c r="AQ303" s="66">
        <f t="shared" si="444"/>
        <v>5</v>
      </c>
      <c r="AR303" s="66" t="str">
        <f t="shared" si="409"/>
        <v>0..1</v>
      </c>
      <c r="AS303" s="64" t="s">
        <v>1520</v>
      </c>
      <c r="AT303" s="64" t="s">
        <v>1521</v>
      </c>
      <c r="AU303" s="65" t="s">
        <v>1522</v>
      </c>
      <c r="AV303" s="65"/>
      <c r="AW303" s="65" t="s">
        <v>35</v>
      </c>
      <c r="AX303" s="64" t="s">
        <v>78</v>
      </c>
      <c r="AY303" s="66" t="str">
        <f t="shared" si="475"/>
        <v>1..1</v>
      </c>
      <c r="AZ303" s="66" t="str">
        <f t="shared" si="476"/>
        <v>1..1</v>
      </c>
      <c r="BA303" s="2" t="str">
        <f t="shared" si="467"/>
        <v>/rsm:CrossIndustryInvoice
/rsm:SupplyChainTradeTransaction
/ram:IncludedSupplyChainTradeLineItem
/ram:SpecifiedLineTradeSettlement
/ram:ReceivableSpecifiedTradeAccountingAccount
/ram:ID</v>
      </c>
      <c r="BB303" s="75" t="str">
        <f t="shared" si="468"/>
        <v>/rsm:CrossIndustryInvoice/rsm:SupplyChainTradeTransaction/ram:IncludedSupplyChainTradeLineItem/ram:SpecifiedLineTradeSettlement/ram:ReceivableSpecifiedTradeAccountingAccount/ram:ID</v>
      </c>
      <c r="BC303" s="66" t="str">
        <f t="shared" si="422"/>
        <v>T</v>
      </c>
      <c r="BD303" s="68" t="str">
        <f t="shared" si="423"/>
        <v>E</v>
      </c>
      <c r="BE303" s="66" t="str">
        <f t="shared" si="424"/>
        <v>1..1</v>
      </c>
      <c r="BF303" s="66" t="str">
        <f t="shared" si="425"/>
        <v>CAR-3</v>
      </c>
      <c r="BG303" s="249" t="str">
        <f t="shared" si="426"/>
        <v/>
      </c>
      <c r="BH303" s="7"/>
      <c r="BI303" s="636" t="str">
        <f t="shared" si="427"/>
        <v>-</v>
      </c>
      <c r="BJ303" s="68" t="str">
        <f t="shared" si="428"/>
        <v>-</v>
      </c>
      <c r="BK303" s="68" t="str">
        <f t="shared" si="429"/>
        <v>-</v>
      </c>
      <c r="BL303" s="68" t="str">
        <f t="shared" si="430"/>
        <v>X</v>
      </c>
      <c r="BM303" s="68" t="str">
        <f t="shared" si="431"/>
        <v>X</v>
      </c>
      <c r="BN303" s="68" t="str">
        <f t="shared" si="432"/>
        <v>X</v>
      </c>
      <c r="BO303" s="637" t="str">
        <f t="shared" si="433"/>
        <v>X</v>
      </c>
      <c r="BP303" s="7"/>
      <c r="BQ303" s="68" t="str">
        <f t="shared" si="434"/>
        <v>EN 16931</v>
      </c>
      <c r="BR303" s="68" t="str">
        <f t="shared" si="435"/>
        <v>EN 16931</v>
      </c>
      <c r="BS303" s="15"/>
      <c r="BT303" s="57" t="s">
        <v>18642</v>
      </c>
    </row>
    <row r="304" spans="1:72" s="11" customFormat="1" ht="105" x14ac:dyDescent="0.2">
      <c r="A304" s="45" t="str">
        <f t="shared" si="418"/>
        <v>YES</v>
      </c>
      <c r="B304" s="45"/>
      <c r="C304" s="45"/>
      <c r="D304" s="175" t="s">
        <v>1187</v>
      </c>
      <c r="E304" s="61" t="s">
        <v>5316</v>
      </c>
      <c r="F304" s="282"/>
      <c r="G304" s="62">
        <f t="shared" si="439"/>
        <v>5</v>
      </c>
      <c r="H304" s="62" t="s">
        <v>42</v>
      </c>
      <c r="I304" s="64" t="s">
        <v>17223</v>
      </c>
      <c r="J304" s="64"/>
      <c r="K304" s="65"/>
      <c r="L304" s="65"/>
      <c r="M304" s="65"/>
      <c r="N304" s="64" t="s">
        <v>128</v>
      </c>
      <c r="O304" s="66" t="s">
        <v>42</v>
      </c>
      <c r="P304" s="66" t="str">
        <f t="shared" si="382"/>
        <v>0..1</v>
      </c>
      <c r="Q304" s="6" t="s">
        <v>1523</v>
      </c>
      <c r="R304" s="67" t="s">
        <v>1524</v>
      </c>
      <c r="S304" s="66" t="s">
        <v>131</v>
      </c>
      <c r="T304" s="68" t="str">
        <f t="shared" si="410"/>
        <v>E</v>
      </c>
      <c r="U304" s="62" t="s">
        <v>42</v>
      </c>
      <c r="V304" s="66"/>
      <c r="W304" s="249"/>
      <c r="X304" s="38"/>
      <c r="Y304" s="634" t="str">
        <f t="shared" si="414"/>
        <v>-</v>
      </c>
      <c r="Z304" s="70" t="str">
        <f t="shared" ref="Z304:AE304" si="486">IF(Y304="X","X",IF($AH304=Z$4,"X","-"))</f>
        <v>-</v>
      </c>
      <c r="AA304" s="70" t="str">
        <f t="shared" si="486"/>
        <v>-</v>
      </c>
      <c r="AB304" s="70" t="str">
        <f t="shared" si="486"/>
        <v>-</v>
      </c>
      <c r="AC304" s="70" t="str">
        <f t="shared" si="486"/>
        <v>-</v>
      </c>
      <c r="AD304" s="70" t="str">
        <f t="shared" si="486"/>
        <v>-</v>
      </c>
      <c r="AE304" s="635" t="str">
        <f t="shared" si="486"/>
        <v>X</v>
      </c>
      <c r="AF304" s="38"/>
      <c r="AG304" s="70" t="s">
        <v>47</v>
      </c>
      <c r="AH304" s="70" t="s">
        <v>47</v>
      </c>
      <c r="AI304" s="38"/>
      <c r="AJ304" s="13" t="str">
        <f t="shared" si="406"/>
        <v>/rsm:CrossIndustryInvoice/rsm:SupplyChainTradeTransaction/ram:IncludedSupplyChainTradeLineItem/ram:SpecifiedLineTradeSettlement/ram:ReceivableSpecifiedTradeAccountingAccount</v>
      </c>
      <c r="AK304" s="13" t="str">
        <f t="shared" si="407"/>
        <v>/ram:TypeCode</v>
      </c>
      <c r="AL304" s="14">
        <f>COUNTIFS(R$4:R304,AJ304)</f>
        <v>1</v>
      </c>
      <c r="AM304" s="59"/>
      <c r="AN304" s="175" t="str">
        <f t="shared" si="420"/>
        <v>SCT_LINE_TS</v>
      </c>
      <c r="AO304" s="61" t="str">
        <f t="shared" si="408"/>
        <v>BT-X-99</v>
      </c>
      <c r="AP304" s="282" t="str">
        <f t="shared" si="421"/>
        <v/>
      </c>
      <c r="AQ304" s="62">
        <f t="shared" si="444"/>
        <v>5</v>
      </c>
      <c r="AR304" s="62" t="str">
        <f t="shared" si="409"/>
        <v>0..1</v>
      </c>
      <c r="AS304" s="64" t="s">
        <v>1525</v>
      </c>
      <c r="AT304" s="64"/>
      <c r="AU304" s="65"/>
      <c r="AV304" s="65"/>
      <c r="AW304" s="65"/>
      <c r="AX304" s="64" t="s">
        <v>128</v>
      </c>
      <c r="AY304" s="66" t="str">
        <f t="shared" si="475"/>
        <v>0..1</v>
      </c>
      <c r="AZ304" s="66" t="str">
        <f t="shared" si="476"/>
        <v>0..1</v>
      </c>
      <c r="BA304" s="6" t="str">
        <f t="shared" si="467"/>
        <v>/rsm:CrossIndustryInvoice
/rsm:SupplyChainTradeTransaction
/ram:IncludedSupplyChainTradeLineItem
/ram:SpecifiedLineTradeSettlement
/ram:ReceivableSpecifiedTradeAccountingAccount
/ram:TypeCode</v>
      </c>
      <c r="BB304" s="67" t="str">
        <f t="shared" si="468"/>
        <v>/rsm:CrossIndustryInvoice/rsm:SupplyChainTradeTransaction/ram:IncludedSupplyChainTradeLineItem/ram:SpecifiedLineTradeSettlement/ram:ReceivableSpecifiedTradeAccountingAccount/ram:TypeCode</v>
      </c>
      <c r="BC304" s="66" t="str">
        <f t="shared" si="422"/>
        <v>C</v>
      </c>
      <c r="BD304" s="68" t="str">
        <f t="shared" si="423"/>
        <v>E</v>
      </c>
      <c r="BE304" s="62" t="str">
        <f t="shared" si="424"/>
        <v>0..1</v>
      </c>
      <c r="BF304" s="66" t="str">
        <f t="shared" si="425"/>
        <v/>
      </c>
      <c r="BG304" s="249" t="str">
        <f t="shared" si="426"/>
        <v/>
      </c>
      <c r="BH304" s="7"/>
      <c r="BI304" s="634" t="str">
        <f t="shared" si="427"/>
        <v>-</v>
      </c>
      <c r="BJ304" s="70" t="str">
        <f t="shared" si="428"/>
        <v>-</v>
      </c>
      <c r="BK304" s="70" t="str">
        <f t="shared" si="429"/>
        <v>-</v>
      </c>
      <c r="BL304" s="70" t="str">
        <f t="shared" si="430"/>
        <v>-</v>
      </c>
      <c r="BM304" s="70" t="str">
        <f t="shared" si="431"/>
        <v>-</v>
      </c>
      <c r="BN304" s="70" t="str">
        <f t="shared" si="432"/>
        <v>-</v>
      </c>
      <c r="BO304" s="635" t="str">
        <f t="shared" si="433"/>
        <v>X</v>
      </c>
      <c r="BP304" s="7"/>
      <c r="BQ304" s="70" t="str">
        <f t="shared" si="434"/>
        <v>EXTENDED</v>
      </c>
      <c r="BR304" s="70" t="str">
        <f t="shared" si="435"/>
        <v>EXTENDED</v>
      </c>
      <c r="BS304" s="15"/>
      <c r="BT304" s="57" t="s">
        <v>18642</v>
      </c>
    </row>
    <row r="305" spans="1:72" s="11" customFormat="1" ht="96" x14ac:dyDescent="0.2">
      <c r="A305" s="45" t="str">
        <f t="shared" si="418"/>
        <v>NO</v>
      </c>
      <c r="B305" s="45"/>
      <c r="C305" s="45"/>
      <c r="D305" s="182" t="s">
        <v>1526</v>
      </c>
      <c r="E305" s="183" t="s">
        <v>1527</v>
      </c>
      <c r="F305" s="300"/>
      <c r="G305" s="88">
        <f t="shared" si="439"/>
        <v>2</v>
      </c>
      <c r="H305" s="88" t="s">
        <v>32</v>
      </c>
      <c r="I305" s="90" t="s">
        <v>1528</v>
      </c>
      <c r="J305" s="90"/>
      <c r="K305" s="91"/>
      <c r="L305" s="91"/>
      <c r="M305" s="91"/>
      <c r="N305" s="90"/>
      <c r="O305" s="88" t="s">
        <v>32</v>
      </c>
      <c r="P305" s="88" t="str">
        <f t="shared" si="382"/>
        <v>1..1</v>
      </c>
      <c r="Q305" s="92" t="s">
        <v>1529</v>
      </c>
      <c r="R305" s="93" t="s">
        <v>1530</v>
      </c>
      <c r="S305" s="88"/>
      <c r="T305" s="94" t="str">
        <f t="shared" si="410"/>
        <v/>
      </c>
      <c r="U305" s="88" t="s">
        <v>32</v>
      </c>
      <c r="V305" s="88"/>
      <c r="W305" s="673"/>
      <c r="X305" s="38"/>
      <c r="Y305" s="652" t="str">
        <f t="shared" si="414"/>
        <v>X</v>
      </c>
      <c r="Z305" s="184" t="str">
        <f t="shared" ref="Z305:AE305" si="487">IF(Y305="X","X",IF($AH305=Z$4,"X","-"))</f>
        <v>X</v>
      </c>
      <c r="AA305" s="184" t="str">
        <f t="shared" si="487"/>
        <v>X</v>
      </c>
      <c r="AB305" s="184" t="str">
        <f t="shared" si="487"/>
        <v>X</v>
      </c>
      <c r="AC305" s="184" t="str">
        <f t="shared" si="487"/>
        <v>X</v>
      </c>
      <c r="AD305" s="184" t="str">
        <f t="shared" si="487"/>
        <v>X</v>
      </c>
      <c r="AE305" s="653" t="str">
        <f t="shared" si="487"/>
        <v>X</v>
      </c>
      <c r="AF305" s="38"/>
      <c r="AG305" s="184" t="s">
        <v>39</v>
      </c>
      <c r="AH305" s="184" t="s">
        <v>39</v>
      </c>
      <c r="AI305" s="38"/>
      <c r="AJ305" s="13" t="str">
        <f t="shared" si="406"/>
        <v>/rsm:CrossIndustryInvoice/rsm:SupplyChainTradeTransaction</v>
      </c>
      <c r="AK305" s="13" t="str">
        <f t="shared" si="407"/>
        <v>/ram:ApplicableHeaderTradeAgreement</v>
      </c>
      <c r="AL305" s="14">
        <f>COUNTIFS(R$4:R305,AJ305)</f>
        <v>1</v>
      </c>
      <c r="AM305" s="59"/>
      <c r="AN305" s="182" t="str">
        <f t="shared" si="420"/>
        <v>SCT_HTA</v>
      </c>
      <c r="AO305" s="183" t="str">
        <f t="shared" si="408"/>
        <v>BT-10-00</v>
      </c>
      <c r="AP305" s="300" t="str">
        <f t="shared" si="421"/>
        <v/>
      </c>
      <c r="AQ305" s="88">
        <f t="shared" si="444"/>
        <v>2</v>
      </c>
      <c r="AR305" s="88" t="str">
        <f t="shared" si="409"/>
        <v>1..1</v>
      </c>
      <c r="AS305" s="90" t="s">
        <v>1528</v>
      </c>
      <c r="AT305" s="90" t="s">
        <v>18249</v>
      </c>
      <c r="AU305" s="91"/>
      <c r="AV305" s="91"/>
      <c r="AW305" s="91" t="s">
        <v>35</v>
      </c>
      <c r="AX305" s="90"/>
      <c r="AY305" s="88" t="str">
        <f t="shared" si="475"/>
        <v>1..1</v>
      </c>
      <c r="AZ305" s="88" t="str">
        <f t="shared" si="476"/>
        <v>1..1</v>
      </c>
      <c r="BA305" s="92" t="str">
        <f t="shared" si="467"/>
        <v>/rsm:CrossIndustryInvoice
/rsm:SupplyChainTradeTransaction
/ram:ApplicableHeaderTradeAgreement</v>
      </c>
      <c r="BB305" s="93" t="str">
        <f t="shared" si="468"/>
        <v>/rsm:CrossIndustryInvoice/rsm:SupplyChainTradeTransaction/ram:ApplicableHeaderTradeAgreement</v>
      </c>
      <c r="BC305" s="88" t="str">
        <f t="shared" si="422"/>
        <v/>
      </c>
      <c r="BD305" s="94" t="str">
        <f t="shared" si="423"/>
        <v/>
      </c>
      <c r="BE305" s="88" t="str">
        <f t="shared" si="424"/>
        <v>1..1</v>
      </c>
      <c r="BF305" s="88" t="str">
        <f t="shared" si="425"/>
        <v/>
      </c>
      <c r="BG305" s="673" t="str">
        <f t="shared" si="426"/>
        <v/>
      </c>
      <c r="BH305" s="7"/>
      <c r="BI305" s="652" t="str">
        <f t="shared" si="427"/>
        <v>X</v>
      </c>
      <c r="BJ305" s="184" t="str">
        <f t="shared" si="428"/>
        <v>X</v>
      </c>
      <c r="BK305" s="184" t="str">
        <f t="shared" si="429"/>
        <v>X</v>
      </c>
      <c r="BL305" s="184" t="str">
        <f t="shared" si="430"/>
        <v>X</v>
      </c>
      <c r="BM305" s="184" t="str">
        <f t="shared" si="431"/>
        <v>X</v>
      </c>
      <c r="BN305" s="184" t="str">
        <f t="shared" si="432"/>
        <v>X</v>
      </c>
      <c r="BO305" s="653" t="str">
        <f t="shared" si="433"/>
        <v>X</v>
      </c>
      <c r="BP305" s="7"/>
      <c r="BQ305" s="184" t="str">
        <f t="shared" si="434"/>
        <v>MINIMUM</v>
      </c>
      <c r="BR305" s="184" t="str">
        <f t="shared" si="435"/>
        <v>MINIMUM</v>
      </c>
      <c r="BS305" s="15"/>
      <c r="BT305" s="57" t="s">
        <v>18642</v>
      </c>
    </row>
    <row r="306" spans="1:72" s="11" customFormat="1" ht="96" x14ac:dyDescent="0.2">
      <c r="A306" s="45" t="str">
        <f t="shared" si="418"/>
        <v>YES</v>
      </c>
      <c r="B306" s="45"/>
      <c r="C306" s="45"/>
      <c r="D306" s="185" t="s">
        <v>1526</v>
      </c>
      <c r="E306" s="186" t="s">
        <v>1531</v>
      </c>
      <c r="F306" s="301" t="s">
        <v>1531</v>
      </c>
      <c r="G306" s="66">
        <f t="shared" si="439"/>
        <v>3</v>
      </c>
      <c r="H306" s="66" t="s">
        <v>42</v>
      </c>
      <c r="I306" s="64" t="s">
        <v>1532</v>
      </c>
      <c r="J306" s="64" t="s">
        <v>1533</v>
      </c>
      <c r="K306" s="65" t="s">
        <v>1534</v>
      </c>
      <c r="L306" s="65" t="s">
        <v>1535</v>
      </c>
      <c r="M306" s="65" t="s">
        <v>35</v>
      </c>
      <c r="N306" s="64" t="s">
        <v>70</v>
      </c>
      <c r="O306" s="66" t="s">
        <v>42</v>
      </c>
      <c r="P306" s="66" t="str">
        <f t="shared" si="382"/>
        <v>0..1</v>
      </c>
      <c r="Q306" s="2" t="s">
        <v>1536</v>
      </c>
      <c r="R306" s="75" t="s">
        <v>1537</v>
      </c>
      <c r="S306" s="66" t="s">
        <v>73</v>
      </c>
      <c r="T306" s="68" t="str">
        <f t="shared" si="410"/>
        <v>E</v>
      </c>
      <c r="U306" s="66" t="s">
        <v>42</v>
      </c>
      <c r="V306" s="66" t="s">
        <v>35</v>
      </c>
      <c r="W306" s="249" t="s">
        <v>35</v>
      </c>
      <c r="X306" s="38"/>
      <c r="Y306" s="636" t="str">
        <f t="shared" si="414"/>
        <v>X</v>
      </c>
      <c r="Z306" s="68" t="str">
        <f t="shared" ref="Z306:AE306" si="488">IF(Y306="X","X",IF($AH306=Z$4,"X","-"))</f>
        <v>X</v>
      </c>
      <c r="AA306" s="68" t="str">
        <f t="shared" si="488"/>
        <v>X</v>
      </c>
      <c r="AB306" s="68" t="str">
        <f t="shared" si="488"/>
        <v>X</v>
      </c>
      <c r="AC306" s="68" t="str">
        <f t="shared" si="488"/>
        <v>X</v>
      </c>
      <c r="AD306" s="68" t="str">
        <f t="shared" si="488"/>
        <v>X</v>
      </c>
      <c r="AE306" s="637" t="str">
        <f t="shared" si="488"/>
        <v>X</v>
      </c>
      <c r="AF306" s="38"/>
      <c r="AG306" s="68" t="s">
        <v>39</v>
      </c>
      <c r="AH306" s="68" t="s">
        <v>39</v>
      </c>
      <c r="AI306" s="38"/>
      <c r="AJ306" s="13" t="str">
        <f t="shared" si="406"/>
        <v>/rsm:CrossIndustryInvoice/rsm:SupplyChainTradeTransaction/ram:ApplicableHeaderTradeAgreement</v>
      </c>
      <c r="AK306" s="13" t="str">
        <f t="shared" si="407"/>
        <v>/ram:BuyerReference</v>
      </c>
      <c r="AL306" s="14">
        <f>COUNTIFS(R$4:R306,AJ306)</f>
        <v>1</v>
      </c>
      <c r="AM306" s="59"/>
      <c r="AN306" s="185" t="str">
        <f t="shared" si="420"/>
        <v>SCT_HTA</v>
      </c>
      <c r="AO306" s="186" t="str">
        <f t="shared" si="408"/>
        <v>BT-10</v>
      </c>
      <c r="AP306" s="301" t="str">
        <f t="shared" si="421"/>
        <v>BT-10</v>
      </c>
      <c r="AQ306" s="66">
        <f t="shared" si="444"/>
        <v>3</v>
      </c>
      <c r="AR306" s="66" t="str">
        <f t="shared" si="409"/>
        <v>0..1</v>
      </c>
      <c r="AS306" s="64" t="s">
        <v>1538</v>
      </c>
      <c r="AT306" s="64" t="s">
        <v>1539</v>
      </c>
      <c r="AU306" s="65" t="s">
        <v>1540</v>
      </c>
      <c r="AV306" s="65" t="s">
        <v>1541</v>
      </c>
      <c r="AW306" s="65" t="s">
        <v>35</v>
      </c>
      <c r="AX306" s="64" t="s">
        <v>78</v>
      </c>
      <c r="AY306" s="66" t="str">
        <f t="shared" si="475"/>
        <v>0..1</v>
      </c>
      <c r="AZ306" s="66" t="str">
        <f t="shared" si="476"/>
        <v>0..1</v>
      </c>
      <c r="BA306" s="2" t="str">
        <f t="shared" si="467"/>
        <v>/rsm:CrossIndustryInvoice
/rsm:SupplyChainTradeTransaction
/ram:ApplicableHeaderTradeAgreement
/ram:BuyerReference</v>
      </c>
      <c r="BB306" s="75" t="str">
        <f t="shared" si="468"/>
        <v>/rsm:CrossIndustryInvoice/rsm:SupplyChainTradeTransaction/ram:ApplicableHeaderTradeAgreement/ram:BuyerReference</v>
      </c>
      <c r="BC306" s="66" t="str">
        <f t="shared" si="422"/>
        <v>T</v>
      </c>
      <c r="BD306" s="68" t="str">
        <f t="shared" si="423"/>
        <v>E</v>
      </c>
      <c r="BE306" s="66" t="str">
        <f t="shared" si="424"/>
        <v>0..1</v>
      </c>
      <c r="BF306" s="66" t="str">
        <f t="shared" si="425"/>
        <v/>
      </c>
      <c r="BG306" s="249" t="str">
        <f t="shared" si="426"/>
        <v/>
      </c>
      <c r="BH306" s="7"/>
      <c r="BI306" s="636" t="str">
        <f t="shared" si="427"/>
        <v>X</v>
      </c>
      <c r="BJ306" s="68" t="str">
        <f t="shared" si="428"/>
        <v>X</v>
      </c>
      <c r="BK306" s="68" t="str">
        <f t="shared" si="429"/>
        <v>X</v>
      </c>
      <c r="BL306" s="68" t="str">
        <f t="shared" si="430"/>
        <v>X</v>
      </c>
      <c r="BM306" s="68" t="str">
        <f t="shared" si="431"/>
        <v>X</v>
      </c>
      <c r="BN306" s="68" t="str">
        <f t="shared" si="432"/>
        <v>X</v>
      </c>
      <c r="BO306" s="637" t="str">
        <f t="shared" si="433"/>
        <v>X</v>
      </c>
      <c r="BP306" s="7"/>
      <c r="BQ306" s="68" t="str">
        <f t="shared" si="434"/>
        <v>MINIMUM</v>
      </c>
      <c r="BR306" s="68" t="str">
        <f t="shared" si="435"/>
        <v>MINIMUM</v>
      </c>
      <c r="BS306" s="15"/>
      <c r="BT306" s="57" t="s">
        <v>18642</v>
      </c>
    </row>
    <row r="307" spans="1:72" s="11" customFormat="1" ht="96" x14ac:dyDescent="0.2">
      <c r="A307" s="45" t="str">
        <f t="shared" si="418"/>
        <v>NO</v>
      </c>
      <c r="B307" s="45"/>
      <c r="C307" s="45"/>
      <c r="D307" s="182" t="s">
        <v>1526</v>
      </c>
      <c r="E307" s="187" t="s">
        <v>1542</v>
      </c>
      <c r="F307" s="302" t="s">
        <v>1542</v>
      </c>
      <c r="G307" s="110">
        <f t="shared" si="439"/>
        <v>3</v>
      </c>
      <c r="H307" s="110" t="s">
        <v>32</v>
      </c>
      <c r="I307" s="112" t="s">
        <v>1543</v>
      </c>
      <c r="J307" s="112" t="s">
        <v>1544</v>
      </c>
      <c r="K307" s="113"/>
      <c r="L307" s="113"/>
      <c r="M307" s="113" t="s">
        <v>35</v>
      </c>
      <c r="N307" s="112"/>
      <c r="O307" s="110" t="s">
        <v>32</v>
      </c>
      <c r="P307" s="110" t="str">
        <f t="shared" si="382"/>
        <v>1..1</v>
      </c>
      <c r="Q307" s="114" t="s">
        <v>1545</v>
      </c>
      <c r="R307" s="115" t="s">
        <v>1546</v>
      </c>
      <c r="S307" s="110" t="s">
        <v>35</v>
      </c>
      <c r="T307" s="116" t="str">
        <f t="shared" si="410"/>
        <v>G</v>
      </c>
      <c r="U307" s="110" t="s">
        <v>42</v>
      </c>
      <c r="V307" s="110" t="s">
        <v>35</v>
      </c>
      <c r="W307" s="674" t="s">
        <v>35</v>
      </c>
      <c r="X307" s="38"/>
      <c r="Y307" s="644" t="str">
        <f t="shared" si="414"/>
        <v>X</v>
      </c>
      <c r="Z307" s="116" t="str">
        <f t="shared" ref="Z307:AE307" si="489">IF(Y307="X","X",IF($AH307=Z$4,"X","-"))</f>
        <v>X</v>
      </c>
      <c r="AA307" s="116" t="str">
        <f t="shared" si="489"/>
        <v>X</v>
      </c>
      <c r="AB307" s="116" t="str">
        <f t="shared" si="489"/>
        <v>X</v>
      </c>
      <c r="AC307" s="116" t="str">
        <f t="shared" si="489"/>
        <v>X</v>
      </c>
      <c r="AD307" s="116" t="str">
        <f t="shared" si="489"/>
        <v>X</v>
      </c>
      <c r="AE307" s="645" t="str">
        <f t="shared" si="489"/>
        <v>X</v>
      </c>
      <c r="AF307" s="38"/>
      <c r="AG307" s="116" t="s">
        <v>39</v>
      </c>
      <c r="AH307" s="116" t="s">
        <v>39</v>
      </c>
      <c r="AI307" s="38"/>
      <c r="AJ307" s="13" t="str">
        <f t="shared" si="406"/>
        <v>/rsm:CrossIndustryInvoice/rsm:SupplyChainTradeTransaction/ram:ApplicableHeaderTradeAgreement</v>
      </c>
      <c r="AK307" s="13" t="str">
        <f t="shared" si="407"/>
        <v>/ram:SellerTradeParty</v>
      </c>
      <c r="AL307" s="14">
        <f>COUNTIFS(R$4:R307,AJ307)</f>
        <v>1</v>
      </c>
      <c r="AM307" s="59"/>
      <c r="AN307" s="182" t="str">
        <f t="shared" si="420"/>
        <v>SCT_HTA</v>
      </c>
      <c r="AO307" s="187" t="str">
        <f t="shared" si="408"/>
        <v>BG-4</v>
      </c>
      <c r="AP307" s="302" t="str">
        <f t="shared" si="421"/>
        <v>BG-4</v>
      </c>
      <c r="AQ307" s="110">
        <f t="shared" si="444"/>
        <v>3</v>
      </c>
      <c r="AR307" s="110" t="str">
        <f t="shared" si="409"/>
        <v>1..1</v>
      </c>
      <c r="AS307" s="112" t="s">
        <v>1547</v>
      </c>
      <c r="AT307" s="112" t="s">
        <v>1548</v>
      </c>
      <c r="AU307" s="113"/>
      <c r="AV307" s="113"/>
      <c r="AW307" s="113" t="s">
        <v>35</v>
      </c>
      <c r="AX307" s="112"/>
      <c r="AY307" s="110" t="str">
        <f t="shared" si="475"/>
        <v>1..1</v>
      </c>
      <c r="AZ307" s="110" t="str">
        <f t="shared" si="476"/>
        <v>1..1</v>
      </c>
      <c r="BA307" s="114" t="str">
        <f t="shared" si="467"/>
        <v>/rsm:CrossIndustryInvoice
/rsm:SupplyChainTradeTransaction
/ram:ApplicableHeaderTradeAgreement
/ram:SellerTradeParty</v>
      </c>
      <c r="BB307" s="115" t="str">
        <f t="shared" si="468"/>
        <v>/rsm:CrossIndustryInvoice/rsm:SupplyChainTradeTransaction/ram:ApplicableHeaderTradeAgreement/ram:SellerTradeParty</v>
      </c>
      <c r="BC307" s="110" t="str">
        <f t="shared" si="422"/>
        <v/>
      </c>
      <c r="BD307" s="116" t="str">
        <f t="shared" si="423"/>
        <v>G</v>
      </c>
      <c r="BE307" s="110" t="str">
        <f t="shared" si="424"/>
        <v>0..1</v>
      </c>
      <c r="BF307" s="110" t="str">
        <f t="shared" si="425"/>
        <v/>
      </c>
      <c r="BG307" s="674" t="str">
        <f t="shared" si="426"/>
        <v/>
      </c>
      <c r="BH307" s="7"/>
      <c r="BI307" s="644" t="str">
        <f t="shared" si="427"/>
        <v>X</v>
      </c>
      <c r="BJ307" s="116" t="str">
        <f t="shared" si="428"/>
        <v>X</v>
      </c>
      <c r="BK307" s="116" t="str">
        <f t="shared" si="429"/>
        <v>X</v>
      </c>
      <c r="BL307" s="116" t="str">
        <f t="shared" si="430"/>
        <v>X</v>
      </c>
      <c r="BM307" s="116" t="str">
        <f t="shared" si="431"/>
        <v>X</v>
      </c>
      <c r="BN307" s="116" t="str">
        <f t="shared" si="432"/>
        <v>X</v>
      </c>
      <c r="BO307" s="645" t="str">
        <f t="shared" si="433"/>
        <v>X</v>
      </c>
      <c r="BP307" s="7"/>
      <c r="BQ307" s="116" t="str">
        <f t="shared" si="434"/>
        <v>MINIMUM</v>
      </c>
      <c r="BR307" s="116" t="str">
        <f t="shared" si="435"/>
        <v>MINIMUM</v>
      </c>
      <c r="BS307" s="15"/>
      <c r="BT307" s="57" t="s">
        <v>18642</v>
      </c>
    </row>
    <row r="308" spans="1:72" customFormat="1" ht="96" x14ac:dyDescent="0.2">
      <c r="A308" s="45" t="str">
        <f t="shared" si="418"/>
        <v>YES</v>
      </c>
      <c r="B308" s="45"/>
      <c r="C308" s="45"/>
      <c r="D308" s="185" t="s">
        <v>1526</v>
      </c>
      <c r="E308" s="186" t="s">
        <v>1549</v>
      </c>
      <c r="F308" s="301"/>
      <c r="G308" s="66">
        <f t="shared" si="439"/>
        <v>4</v>
      </c>
      <c r="H308" s="66" t="s">
        <v>62</v>
      </c>
      <c r="I308" s="64" t="s">
        <v>1550</v>
      </c>
      <c r="J308" s="64" t="s">
        <v>1551</v>
      </c>
      <c r="K308" s="65" t="s">
        <v>17224</v>
      </c>
      <c r="L308" s="65"/>
      <c r="M308" s="65" t="s">
        <v>1554</v>
      </c>
      <c r="N308" s="64" t="s">
        <v>90</v>
      </c>
      <c r="O308" s="66" t="s">
        <v>62</v>
      </c>
      <c r="P308" s="66" t="str">
        <f t="shared" si="382"/>
        <v>0..n</v>
      </c>
      <c r="Q308" s="2" t="s">
        <v>1555</v>
      </c>
      <c r="R308" s="75" t="s">
        <v>1556</v>
      </c>
      <c r="S308" s="66" t="s">
        <v>55</v>
      </c>
      <c r="T308" s="68" t="str">
        <f t="shared" si="410"/>
        <v>E</v>
      </c>
      <c r="U308" s="66" t="s">
        <v>62</v>
      </c>
      <c r="V308" s="66" t="s">
        <v>1557</v>
      </c>
      <c r="W308" s="249" t="s">
        <v>894</v>
      </c>
      <c r="X308" s="38"/>
      <c r="Y308" s="636" t="str">
        <f t="shared" si="414"/>
        <v>-</v>
      </c>
      <c r="Z308" s="68" t="str">
        <f t="shared" ref="Z308:AE308" si="490">IF(Y308="X","X",IF($AH308=Z$4,"X","-"))</f>
        <v>X</v>
      </c>
      <c r="AA308" s="68" t="str">
        <f t="shared" si="490"/>
        <v>X</v>
      </c>
      <c r="AB308" s="68" t="str">
        <f t="shared" si="490"/>
        <v>X</v>
      </c>
      <c r="AC308" s="68" t="str">
        <f t="shared" si="490"/>
        <v>X</v>
      </c>
      <c r="AD308" s="68" t="str">
        <f t="shared" si="490"/>
        <v>X</v>
      </c>
      <c r="AE308" s="637" t="str">
        <f t="shared" si="490"/>
        <v>X</v>
      </c>
      <c r="AF308" s="38"/>
      <c r="AG308" s="68" t="s">
        <v>185</v>
      </c>
      <c r="AH308" s="68" t="s">
        <v>185</v>
      </c>
      <c r="AI308" s="38"/>
      <c r="AJ308" s="13" t="str">
        <f t="shared" si="406"/>
        <v>/rsm:CrossIndustryInvoice/rsm:SupplyChainTradeTransaction/ram:ApplicableHeaderTradeAgreement/ram:SellerTradeParty</v>
      </c>
      <c r="AK308" s="13" t="str">
        <f t="shared" si="407"/>
        <v>/ram:ID</v>
      </c>
      <c r="AL308" s="14">
        <f>COUNTIFS(R$4:R308,AJ308)</f>
        <v>1</v>
      </c>
      <c r="AM308" s="59"/>
      <c r="AN308" s="185" t="str">
        <f t="shared" si="420"/>
        <v>SCT_HTA</v>
      </c>
      <c r="AO308" s="186" t="str">
        <f t="shared" si="408"/>
        <v>BT-29</v>
      </c>
      <c r="AP308" s="301" t="str">
        <f t="shared" si="421"/>
        <v/>
      </c>
      <c r="AQ308" s="66">
        <f t="shared" si="444"/>
        <v>4</v>
      </c>
      <c r="AR308" s="66" t="str">
        <f t="shared" si="409"/>
        <v>0..n</v>
      </c>
      <c r="AS308" s="64" t="s">
        <v>1558</v>
      </c>
      <c r="AT308" s="64" t="s">
        <v>1559</v>
      </c>
      <c r="AU308" s="65" t="s">
        <v>1560</v>
      </c>
      <c r="AV308" s="65" t="s">
        <v>1561</v>
      </c>
      <c r="AW308" s="65" t="s">
        <v>1562</v>
      </c>
      <c r="AX308" s="64" t="s">
        <v>99</v>
      </c>
      <c r="AY308" s="66" t="str">
        <f t="shared" si="475"/>
        <v>0..n</v>
      </c>
      <c r="AZ308" s="66" t="str">
        <f t="shared" si="476"/>
        <v>0..n</v>
      </c>
      <c r="BA308" s="2" t="str">
        <f t="shared" si="467"/>
        <v>/rsm:CrossIndustryInvoice
/rsm:SupplyChainTradeTransaction
/ram:ApplicableHeaderTradeAgreement
/ram:SellerTradeParty
/ram:ID</v>
      </c>
      <c r="BB308" s="75" t="str">
        <f t="shared" si="468"/>
        <v>/rsm:CrossIndustryInvoice/rsm:SupplyChainTradeTransaction/ram:ApplicableHeaderTradeAgreement/ram:SellerTradeParty/ram:ID</v>
      </c>
      <c r="BC308" s="66" t="str">
        <f t="shared" si="422"/>
        <v>I</v>
      </c>
      <c r="BD308" s="68" t="str">
        <f t="shared" si="423"/>
        <v>E</v>
      </c>
      <c r="BE308" s="66" t="str">
        <f t="shared" si="424"/>
        <v>0..n</v>
      </c>
      <c r="BF308" s="66" t="str">
        <f t="shared" si="425"/>
        <v>SYN-1, CAR-3</v>
      </c>
      <c r="BG308" s="249" t="str">
        <f t="shared" si="426"/>
        <v>GloablID, if global identifier exists and can be stated in @schemeID, ID else</v>
      </c>
      <c r="BH308" s="7"/>
      <c r="BI308" s="636" t="str">
        <f t="shared" si="427"/>
        <v>-</v>
      </c>
      <c r="BJ308" s="68" t="str">
        <f t="shared" si="428"/>
        <v>X</v>
      </c>
      <c r="BK308" s="68" t="str">
        <f t="shared" si="429"/>
        <v>X</v>
      </c>
      <c r="BL308" s="68" t="str">
        <f t="shared" si="430"/>
        <v>X</v>
      </c>
      <c r="BM308" s="68" t="str">
        <f t="shared" si="431"/>
        <v>X</v>
      </c>
      <c r="BN308" s="68" t="str">
        <f t="shared" si="432"/>
        <v>X</v>
      </c>
      <c r="BO308" s="637" t="str">
        <f t="shared" si="433"/>
        <v>X</v>
      </c>
      <c r="BP308" s="7"/>
      <c r="BQ308" s="68" t="str">
        <f t="shared" si="434"/>
        <v>BASIC WL</v>
      </c>
      <c r="BR308" s="68" t="str">
        <f t="shared" si="435"/>
        <v>BASIC WL</v>
      </c>
      <c r="BS308" s="15"/>
      <c r="BT308" s="57" t="s">
        <v>18642</v>
      </c>
    </row>
    <row r="309" spans="1:72" customFormat="1" ht="96" x14ac:dyDescent="0.2">
      <c r="A309" s="45" t="str">
        <f t="shared" si="418"/>
        <v>NO</v>
      </c>
      <c r="B309" s="45"/>
      <c r="C309" s="317" t="s">
        <v>20954</v>
      </c>
      <c r="D309" s="185" t="s">
        <v>1526</v>
      </c>
      <c r="E309" s="186" t="s">
        <v>1563</v>
      </c>
      <c r="F309" s="301" t="s">
        <v>1549</v>
      </c>
      <c r="G309" s="66">
        <f t="shared" si="439"/>
        <v>4</v>
      </c>
      <c r="H309" s="66" t="s">
        <v>62</v>
      </c>
      <c r="I309" s="97" t="s">
        <v>1564</v>
      </c>
      <c r="J309" s="64" t="s">
        <v>1551</v>
      </c>
      <c r="K309" s="65" t="s">
        <v>894</v>
      </c>
      <c r="L309" s="65" t="s">
        <v>17225</v>
      </c>
      <c r="M309" s="65" t="s">
        <v>894</v>
      </c>
      <c r="N309" s="64"/>
      <c r="O309" s="66" t="s">
        <v>62</v>
      </c>
      <c r="P309" s="66" t="str">
        <f t="shared" si="382"/>
        <v>0..n</v>
      </c>
      <c r="Q309" s="2" t="s">
        <v>1565</v>
      </c>
      <c r="R309" s="75" t="s">
        <v>1566</v>
      </c>
      <c r="S309" s="66" t="s">
        <v>35</v>
      </c>
      <c r="T309" s="68" t="str">
        <f t="shared" si="410"/>
        <v/>
      </c>
      <c r="U309" s="66" t="s">
        <v>62</v>
      </c>
      <c r="V309" s="66" t="s">
        <v>1557</v>
      </c>
      <c r="W309" s="249" t="s">
        <v>894</v>
      </c>
      <c r="X309" s="38"/>
      <c r="Y309" s="636" t="str">
        <f t="shared" si="414"/>
        <v>-</v>
      </c>
      <c r="Z309" s="68" t="str">
        <f t="shared" ref="Z309:AE309" si="491">IF(Y309="X","X",IF($AH309=Z$4,"X","-"))</f>
        <v>X</v>
      </c>
      <c r="AA309" s="68" t="str">
        <f t="shared" si="491"/>
        <v>X</v>
      </c>
      <c r="AB309" s="68" t="str">
        <f t="shared" si="491"/>
        <v>X</v>
      </c>
      <c r="AC309" s="68" t="str">
        <f t="shared" si="491"/>
        <v>X</v>
      </c>
      <c r="AD309" s="68" t="str">
        <f t="shared" si="491"/>
        <v>X</v>
      </c>
      <c r="AE309" s="637" t="str">
        <f t="shared" si="491"/>
        <v>X</v>
      </c>
      <c r="AF309" s="38"/>
      <c r="AG309" s="68" t="s">
        <v>185</v>
      </c>
      <c r="AH309" s="68" t="s">
        <v>185</v>
      </c>
      <c r="AI309" s="38"/>
      <c r="AJ309" s="13" t="str">
        <f t="shared" si="406"/>
        <v>/rsm:CrossIndustryInvoice/rsm:SupplyChainTradeTransaction/ram:ApplicableHeaderTradeAgreement/ram:SellerTradeParty</v>
      </c>
      <c r="AK309" s="13" t="str">
        <f t="shared" si="407"/>
        <v>/ram:GlobalID</v>
      </c>
      <c r="AL309" s="14">
        <f>COUNTIFS(R$4:R309,AJ309)</f>
        <v>1</v>
      </c>
      <c r="AM309" s="59"/>
      <c r="AN309" s="185" t="str">
        <f t="shared" si="420"/>
        <v>SCT_HTA</v>
      </c>
      <c r="AO309" s="186" t="str">
        <f t="shared" si="408"/>
        <v>BT-29-0</v>
      </c>
      <c r="AP309" s="301" t="str">
        <f t="shared" si="421"/>
        <v>BT-29</v>
      </c>
      <c r="AQ309" s="66">
        <f t="shared" si="444"/>
        <v>4</v>
      </c>
      <c r="AR309" s="66" t="str">
        <f t="shared" si="409"/>
        <v>0..n</v>
      </c>
      <c r="AS309" s="97" t="s">
        <v>1567</v>
      </c>
      <c r="AT309" s="64" t="s">
        <v>1568</v>
      </c>
      <c r="AU309" s="65" t="s">
        <v>18250</v>
      </c>
      <c r="AV309" s="65" t="s">
        <v>1561</v>
      </c>
      <c r="AW309" s="65" t="s">
        <v>35</v>
      </c>
      <c r="AX309" s="64"/>
      <c r="AY309" s="66" t="str">
        <f t="shared" si="475"/>
        <v>0..n</v>
      </c>
      <c r="AZ309" s="66" t="str">
        <f t="shared" si="476"/>
        <v>0..n</v>
      </c>
      <c r="BA309" s="2" t="str">
        <f t="shared" si="467"/>
        <v>/rsm:CrossIndustryInvoice
/rsm:SupplyChainTradeTransaction
/ram:ApplicableHeaderTradeAgreement
/ram:SellerTradeParty
/ram:GlobalID</v>
      </c>
      <c r="BB309" s="75" t="str">
        <f t="shared" si="468"/>
        <v>/rsm:CrossIndustryInvoice/rsm:SupplyChainTradeTransaction/ram:ApplicableHeaderTradeAgreement/ram:SellerTradeParty/ram:GlobalID</v>
      </c>
      <c r="BC309" s="66" t="str">
        <f t="shared" si="422"/>
        <v/>
      </c>
      <c r="BD309" s="68" t="str">
        <f t="shared" si="423"/>
        <v/>
      </c>
      <c r="BE309" s="66" t="str">
        <f t="shared" si="424"/>
        <v>0..n</v>
      </c>
      <c r="BF309" s="66" t="str">
        <f t="shared" si="425"/>
        <v>SYN-1, CAR-3</v>
      </c>
      <c r="BG309" s="249" t="str">
        <f t="shared" si="426"/>
        <v>GloablID, if global identifier exists and can be stated in @schemeID, ID else</v>
      </c>
      <c r="BH309" s="7"/>
      <c r="BI309" s="636" t="str">
        <f t="shared" si="427"/>
        <v>-</v>
      </c>
      <c r="BJ309" s="68" t="str">
        <f t="shared" si="428"/>
        <v>X</v>
      </c>
      <c r="BK309" s="68" t="str">
        <f t="shared" si="429"/>
        <v>X</v>
      </c>
      <c r="BL309" s="68" t="str">
        <f t="shared" si="430"/>
        <v>X</v>
      </c>
      <c r="BM309" s="68" t="str">
        <f t="shared" si="431"/>
        <v>X</v>
      </c>
      <c r="BN309" s="68" t="str">
        <f t="shared" si="432"/>
        <v>X</v>
      </c>
      <c r="BO309" s="637" t="str">
        <f t="shared" si="433"/>
        <v>X</v>
      </c>
      <c r="BP309" s="7"/>
      <c r="BQ309" s="68" t="str">
        <f t="shared" si="434"/>
        <v>BASIC WL</v>
      </c>
      <c r="BR309" s="68" t="str">
        <f t="shared" si="435"/>
        <v>BASIC WL</v>
      </c>
      <c r="BS309" s="15"/>
      <c r="BT309" s="57" t="s">
        <v>18642</v>
      </c>
    </row>
    <row r="310" spans="1:72" customFormat="1" ht="105" x14ac:dyDescent="0.2">
      <c r="A310" s="45" t="str">
        <f t="shared" si="418"/>
        <v>YES</v>
      </c>
      <c r="B310" s="45"/>
      <c r="C310" s="317" t="s">
        <v>20954</v>
      </c>
      <c r="D310" s="185" t="s">
        <v>1526</v>
      </c>
      <c r="E310" s="186" t="s">
        <v>1570</v>
      </c>
      <c r="F310" s="301" t="s">
        <v>1570</v>
      </c>
      <c r="G310" s="66">
        <f t="shared" si="439"/>
        <v>5</v>
      </c>
      <c r="H310" s="66" t="s">
        <v>42</v>
      </c>
      <c r="I310" s="97" t="s">
        <v>1571</v>
      </c>
      <c r="J310" s="64" t="s">
        <v>443</v>
      </c>
      <c r="K310" s="65" t="s">
        <v>17227</v>
      </c>
      <c r="L310" s="65" t="s">
        <v>17226</v>
      </c>
      <c r="M310" s="65" t="s">
        <v>35</v>
      </c>
      <c r="N310" s="64" t="s">
        <v>17064</v>
      </c>
      <c r="O310" s="66" t="s">
        <v>32</v>
      </c>
      <c r="P310" s="66" t="str">
        <f t="shared" ref="P310:P378" si="492">O310</f>
        <v>1..1</v>
      </c>
      <c r="Q310" s="2" t="s">
        <v>1574</v>
      </c>
      <c r="R310" s="75" t="s">
        <v>1575</v>
      </c>
      <c r="S310" s="66" t="s">
        <v>329</v>
      </c>
      <c r="T310" s="68" t="str">
        <f t="shared" si="410"/>
        <v>A</v>
      </c>
      <c r="U310" s="66" t="s">
        <v>42</v>
      </c>
      <c r="V310" s="66" t="s">
        <v>35</v>
      </c>
      <c r="W310" s="249" t="s">
        <v>35</v>
      </c>
      <c r="X310" s="38"/>
      <c r="Y310" s="636" t="str">
        <f t="shared" si="414"/>
        <v>-</v>
      </c>
      <c r="Z310" s="68" t="str">
        <f t="shared" ref="Z310:AE310" si="493">IF(Y310="X","X",IF($AH310=Z$4,"X","-"))</f>
        <v>X</v>
      </c>
      <c r="AA310" s="68" t="str">
        <f t="shared" si="493"/>
        <v>X</v>
      </c>
      <c r="AB310" s="68" t="str">
        <f t="shared" si="493"/>
        <v>X</v>
      </c>
      <c r="AC310" s="68" t="str">
        <f t="shared" si="493"/>
        <v>X</v>
      </c>
      <c r="AD310" s="68" t="str">
        <f t="shared" si="493"/>
        <v>X</v>
      </c>
      <c r="AE310" s="637" t="str">
        <f t="shared" si="493"/>
        <v>X</v>
      </c>
      <c r="AF310" s="38"/>
      <c r="AG310" s="68" t="s">
        <v>185</v>
      </c>
      <c r="AH310" s="68" t="s">
        <v>185</v>
      </c>
      <c r="AI310" s="38"/>
      <c r="AJ310" s="13" t="str">
        <f t="shared" si="406"/>
        <v>/rsm:CrossIndustryInvoice/rsm:SupplyChainTradeTransaction/ram:ApplicableHeaderTradeAgreement/ram:SellerTradeParty/ram:GlobalID</v>
      </c>
      <c r="AK310" s="13" t="str">
        <f t="shared" si="407"/>
        <v>/@schemeID</v>
      </c>
      <c r="AL310" s="14">
        <f>COUNTIFS(R$4:R310,AJ310)</f>
        <v>1</v>
      </c>
      <c r="AM310" s="59"/>
      <c r="AN310" s="185" t="str">
        <f t="shared" si="420"/>
        <v>SCT_HTA</v>
      </c>
      <c r="AO310" s="186" t="str">
        <f t="shared" si="408"/>
        <v>BT-29-1</v>
      </c>
      <c r="AP310" s="301" t="str">
        <f t="shared" si="421"/>
        <v>BT-29-1</v>
      </c>
      <c r="AQ310" s="66">
        <f t="shared" si="444"/>
        <v>5</v>
      </c>
      <c r="AR310" s="66" t="str">
        <f t="shared" si="409"/>
        <v>0..1</v>
      </c>
      <c r="AS310" s="97" t="s">
        <v>330</v>
      </c>
      <c r="AT310" s="64" t="s">
        <v>1576</v>
      </c>
      <c r="AU310" s="65" t="s">
        <v>331</v>
      </c>
      <c r="AV310" s="65" t="s">
        <v>18258</v>
      </c>
      <c r="AW310" s="65" t="s">
        <v>35</v>
      </c>
      <c r="AX310" s="64"/>
      <c r="AY310" s="66" t="str">
        <f t="shared" si="475"/>
        <v>1..1</v>
      </c>
      <c r="AZ310" s="66" t="str">
        <f t="shared" si="476"/>
        <v>1..1</v>
      </c>
      <c r="BA310" s="2" t="str">
        <f t="shared" si="467"/>
        <v>/rsm:CrossIndustryInvoice
/rsm:SupplyChainTradeTransaction
/ram:ApplicableHeaderTradeAgreement
/ram:SellerTradeParty
/ram:GlobalID
/@schemeID</v>
      </c>
      <c r="BB310" s="75" t="str">
        <f t="shared" si="468"/>
        <v>/rsm:CrossIndustryInvoice/rsm:SupplyChainTradeTransaction/ram:ApplicableHeaderTradeAgreement/ram:SellerTradeParty/ram:GlobalID/@schemeID</v>
      </c>
      <c r="BC310" s="66" t="str">
        <f t="shared" si="422"/>
        <v>S</v>
      </c>
      <c r="BD310" s="68" t="str">
        <f t="shared" si="423"/>
        <v>A</v>
      </c>
      <c r="BE310" s="66" t="str">
        <f t="shared" si="424"/>
        <v>0..1</v>
      </c>
      <c r="BF310" s="66" t="str">
        <f t="shared" si="425"/>
        <v/>
      </c>
      <c r="BG310" s="249" t="str">
        <f t="shared" si="426"/>
        <v/>
      </c>
      <c r="BH310" s="7"/>
      <c r="BI310" s="636" t="str">
        <f t="shared" si="427"/>
        <v>-</v>
      </c>
      <c r="BJ310" s="68" t="str">
        <f t="shared" si="428"/>
        <v>X</v>
      </c>
      <c r="BK310" s="68" t="str">
        <f t="shared" si="429"/>
        <v>X</v>
      </c>
      <c r="BL310" s="68" t="str">
        <f t="shared" si="430"/>
        <v>X</v>
      </c>
      <c r="BM310" s="68" t="str">
        <f t="shared" si="431"/>
        <v>X</v>
      </c>
      <c r="BN310" s="68" t="str">
        <f t="shared" si="432"/>
        <v>X</v>
      </c>
      <c r="BO310" s="637" t="str">
        <f t="shared" si="433"/>
        <v>X</v>
      </c>
      <c r="BP310" s="7"/>
      <c r="BQ310" s="68" t="str">
        <f t="shared" si="434"/>
        <v>BASIC WL</v>
      </c>
      <c r="BR310" s="68" t="str">
        <f t="shared" si="435"/>
        <v>BASIC WL</v>
      </c>
      <c r="BS310" s="15"/>
      <c r="BT310" s="57" t="s">
        <v>18642</v>
      </c>
    </row>
    <row r="311" spans="1:72" customFormat="1" ht="96" x14ac:dyDescent="0.2">
      <c r="A311" s="45" t="str">
        <f t="shared" si="418"/>
        <v>YES</v>
      </c>
      <c r="B311" s="45"/>
      <c r="C311" s="45"/>
      <c r="D311" s="185" t="s">
        <v>1526</v>
      </c>
      <c r="E311" s="186" t="s">
        <v>1578</v>
      </c>
      <c r="F311" s="301" t="s">
        <v>1578</v>
      </c>
      <c r="G311" s="66">
        <f t="shared" si="439"/>
        <v>4</v>
      </c>
      <c r="H311" s="66" t="s">
        <v>32</v>
      </c>
      <c r="I311" s="64" t="s">
        <v>1579</v>
      </c>
      <c r="J311" s="64" t="s">
        <v>1580</v>
      </c>
      <c r="K311" s="65"/>
      <c r="L311" s="65"/>
      <c r="M311" s="65" t="s">
        <v>1581</v>
      </c>
      <c r="N311" s="64" t="s">
        <v>70</v>
      </c>
      <c r="O311" s="66" t="s">
        <v>32</v>
      </c>
      <c r="P311" s="66" t="str">
        <f t="shared" si="492"/>
        <v>1..1</v>
      </c>
      <c r="Q311" s="2" t="s">
        <v>1582</v>
      </c>
      <c r="R311" s="75" t="s">
        <v>1583</v>
      </c>
      <c r="S311" s="66" t="s">
        <v>73</v>
      </c>
      <c r="T311" s="68" t="str">
        <f t="shared" si="410"/>
        <v>E</v>
      </c>
      <c r="U311" s="66" t="s">
        <v>42</v>
      </c>
      <c r="V311" s="66" t="s">
        <v>132</v>
      </c>
      <c r="W311" s="249" t="s">
        <v>35</v>
      </c>
      <c r="X311" s="38"/>
      <c r="Y311" s="636" t="str">
        <f t="shared" si="414"/>
        <v>X</v>
      </c>
      <c r="Z311" s="68" t="str">
        <f t="shared" ref="Z311:AE311" si="494">IF(Y311="X","X",IF($AH311=Z$4,"X","-"))</f>
        <v>X</v>
      </c>
      <c r="AA311" s="68" t="str">
        <f t="shared" si="494"/>
        <v>X</v>
      </c>
      <c r="AB311" s="68" t="str">
        <f t="shared" si="494"/>
        <v>X</v>
      </c>
      <c r="AC311" s="68" t="str">
        <f t="shared" si="494"/>
        <v>X</v>
      </c>
      <c r="AD311" s="68" t="str">
        <f t="shared" si="494"/>
        <v>X</v>
      </c>
      <c r="AE311" s="637" t="str">
        <f t="shared" si="494"/>
        <v>X</v>
      </c>
      <c r="AF311" s="38"/>
      <c r="AG311" s="68" t="s">
        <v>39</v>
      </c>
      <c r="AH311" s="68" t="s">
        <v>39</v>
      </c>
      <c r="AI311" s="38"/>
      <c r="AJ311" s="13" t="str">
        <f t="shared" si="406"/>
        <v>/rsm:CrossIndustryInvoice/rsm:SupplyChainTradeTransaction/ram:ApplicableHeaderTradeAgreement/ram:SellerTradeParty</v>
      </c>
      <c r="AK311" s="13" t="str">
        <f t="shared" si="407"/>
        <v>/ram:Name</v>
      </c>
      <c r="AL311" s="14">
        <f>COUNTIFS(R$4:R311,AJ311)</f>
        <v>1</v>
      </c>
      <c r="AM311" s="59"/>
      <c r="AN311" s="185" t="str">
        <f t="shared" si="420"/>
        <v>SCT_HTA</v>
      </c>
      <c r="AO311" s="186" t="str">
        <f t="shared" si="408"/>
        <v>BT-27</v>
      </c>
      <c r="AP311" s="301" t="str">
        <f t="shared" si="421"/>
        <v>BT-27</v>
      </c>
      <c r="AQ311" s="66">
        <f t="shared" si="444"/>
        <v>4</v>
      </c>
      <c r="AR311" s="66" t="str">
        <f t="shared" si="409"/>
        <v>1..1</v>
      </c>
      <c r="AS311" s="64" t="s">
        <v>1584</v>
      </c>
      <c r="AT311" s="64" t="s">
        <v>1585</v>
      </c>
      <c r="AU311" s="65"/>
      <c r="AV311" s="65"/>
      <c r="AW311" s="65" t="s">
        <v>1586</v>
      </c>
      <c r="AX311" s="64" t="s">
        <v>78</v>
      </c>
      <c r="AY311" s="66" t="str">
        <f t="shared" si="475"/>
        <v>1..1</v>
      </c>
      <c r="AZ311" s="66" t="str">
        <f t="shared" si="476"/>
        <v>1..1</v>
      </c>
      <c r="BA311" s="2" t="str">
        <f t="shared" si="467"/>
        <v>/rsm:CrossIndustryInvoice
/rsm:SupplyChainTradeTransaction
/ram:ApplicableHeaderTradeAgreement
/ram:SellerTradeParty
/ram:Name</v>
      </c>
      <c r="BB311" s="75" t="str">
        <f t="shared" si="468"/>
        <v>/rsm:CrossIndustryInvoice/rsm:SupplyChainTradeTransaction/ram:ApplicableHeaderTradeAgreement/ram:SellerTradeParty/ram:Name</v>
      </c>
      <c r="BC311" s="66" t="str">
        <f t="shared" si="422"/>
        <v>T</v>
      </c>
      <c r="BD311" s="68" t="str">
        <f t="shared" si="423"/>
        <v>E</v>
      </c>
      <c r="BE311" s="66" t="str">
        <f t="shared" si="424"/>
        <v>0..1</v>
      </c>
      <c r="BF311" s="66" t="str">
        <f t="shared" si="425"/>
        <v>CAR-2</v>
      </c>
      <c r="BG311" s="249" t="str">
        <f t="shared" si="426"/>
        <v/>
      </c>
      <c r="BH311" s="7"/>
      <c r="BI311" s="636" t="str">
        <f t="shared" si="427"/>
        <v>X</v>
      </c>
      <c r="BJ311" s="68" t="str">
        <f t="shared" si="428"/>
        <v>X</v>
      </c>
      <c r="BK311" s="68" t="str">
        <f t="shared" si="429"/>
        <v>X</v>
      </c>
      <c r="BL311" s="68" t="str">
        <f t="shared" si="430"/>
        <v>X</v>
      </c>
      <c r="BM311" s="68" t="str">
        <f t="shared" si="431"/>
        <v>X</v>
      </c>
      <c r="BN311" s="68" t="str">
        <f t="shared" si="432"/>
        <v>X</v>
      </c>
      <c r="BO311" s="637" t="str">
        <f t="shared" si="433"/>
        <v>X</v>
      </c>
      <c r="BP311" s="7"/>
      <c r="BQ311" s="68" t="str">
        <f t="shared" si="434"/>
        <v>MINIMUM</v>
      </c>
      <c r="BR311" s="68" t="str">
        <f t="shared" si="435"/>
        <v>MINIMUM</v>
      </c>
      <c r="BS311" s="15"/>
      <c r="BT311" s="57" t="s">
        <v>18642</v>
      </c>
    </row>
    <row r="312" spans="1:72" customFormat="1" ht="96" x14ac:dyDescent="0.2">
      <c r="A312" s="45" t="str">
        <f t="shared" si="418"/>
        <v>YES</v>
      </c>
      <c r="B312" s="342" t="s">
        <v>4852</v>
      </c>
      <c r="C312" s="742"/>
      <c r="D312" s="185" t="s">
        <v>1526</v>
      </c>
      <c r="E312" s="61" t="s">
        <v>17418</v>
      </c>
      <c r="F312" s="282"/>
      <c r="G312" s="62">
        <f t="shared" ref="G312" si="495">LEN(R312)-LEN(SUBSTITUTE(R312,"/",""))-1</f>
        <v>4</v>
      </c>
      <c r="H312" s="62" t="s">
        <v>42</v>
      </c>
      <c r="I312" s="64" t="s">
        <v>17434</v>
      </c>
      <c r="J312" s="64" t="s">
        <v>17432</v>
      </c>
      <c r="K312" s="65" t="s">
        <v>17433</v>
      </c>
      <c r="L312" s="65"/>
      <c r="M312" s="65"/>
      <c r="N312" s="64" t="s">
        <v>128</v>
      </c>
      <c r="O312" s="66" t="s">
        <v>42</v>
      </c>
      <c r="P312" s="66" t="str">
        <f t="shared" ref="P312" si="496">O312</f>
        <v>0..1</v>
      </c>
      <c r="Q312" s="278" t="s">
        <v>4858</v>
      </c>
      <c r="R312" s="279" t="s">
        <v>4857</v>
      </c>
      <c r="S312" s="66" t="s">
        <v>131</v>
      </c>
      <c r="T312" s="68" t="str">
        <f t="shared" si="410"/>
        <v>E</v>
      </c>
      <c r="U312" s="62" t="s">
        <v>62</v>
      </c>
      <c r="V312" s="66"/>
      <c r="W312" s="249" t="s">
        <v>35</v>
      </c>
      <c r="X312" s="38"/>
      <c r="Y312" s="636" t="str">
        <f t="shared" si="414"/>
        <v>-</v>
      </c>
      <c r="Z312" s="68" t="str">
        <f t="shared" ref="Z312:AE312" si="497">IF(Y312="X","X",IF($AH312=Z$4,"X","-"))</f>
        <v>-</v>
      </c>
      <c r="AA312" s="68" t="str">
        <f t="shared" si="497"/>
        <v>-</v>
      </c>
      <c r="AB312" s="68" t="str">
        <f t="shared" si="497"/>
        <v>-</v>
      </c>
      <c r="AC312" s="68" t="str">
        <f t="shared" si="497"/>
        <v>-</v>
      </c>
      <c r="AD312" s="68" t="str">
        <f t="shared" si="497"/>
        <v>-</v>
      </c>
      <c r="AE312" s="637" t="str">
        <f t="shared" si="497"/>
        <v>X</v>
      </c>
      <c r="AF312" s="38"/>
      <c r="AG312" s="68" t="s">
        <v>47</v>
      </c>
      <c r="AH312" s="68" t="s">
        <v>47</v>
      </c>
      <c r="AI312" s="38"/>
      <c r="AJ312" s="13" t="str">
        <f t="shared" si="406"/>
        <v>/rsm:CrossIndustryInvoice/rsm:SupplyChainTradeTransaction/ram:ApplicableHeaderTradeAgreement/ram:SellerTradeParty</v>
      </c>
      <c r="AK312" s="13" t="str">
        <f t="shared" si="407"/>
        <v>/ram:RoleCode</v>
      </c>
      <c r="AL312" s="14">
        <f>COUNTIFS(R$4:R312,AJ312)</f>
        <v>1</v>
      </c>
      <c r="AM312" s="59"/>
      <c r="AN312" s="185" t="str">
        <f t="shared" si="420"/>
        <v>SCT_HTA</v>
      </c>
      <c r="AO312" s="61" t="str">
        <f t="shared" si="408"/>
        <v>BT-X-543</v>
      </c>
      <c r="AP312" s="282" t="str">
        <f t="shared" si="421"/>
        <v/>
      </c>
      <c r="AQ312" s="62">
        <f t="shared" ref="AQ312" si="498">LEN(BB312)-LEN(SUBSTITUTE(BB312,"/",""))-1</f>
        <v>4</v>
      </c>
      <c r="AR312" s="62" t="str">
        <f t="shared" si="409"/>
        <v>0..1</v>
      </c>
      <c r="AS312" s="64" t="s">
        <v>4854</v>
      </c>
      <c r="AT312" s="64" t="s">
        <v>4855</v>
      </c>
      <c r="AU312" s="65" t="s">
        <v>18222</v>
      </c>
      <c r="AV312" s="65"/>
      <c r="AW312" s="65"/>
      <c r="AX312" s="64" t="s">
        <v>128</v>
      </c>
      <c r="AY312" s="66" t="str">
        <f t="shared" si="475"/>
        <v>0..1</v>
      </c>
      <c r="AZ312" s="66" t="str">
        <f t="shared" si="476"/>
        <v>0..1</v>
      </c>
      <c r="BA312" s="278" t="str">
        <f t="shared" si="467"/>
        <v>/rsm:CrossIndustryInvoice
/rsm:SupplyChainTradeTransaction
/ram:ApplicableHeaderTradeAgreement
/ram:SellerTradeParty
/ram:RoleCode</v>
      </c>
      <c r="BB312" s="279" t="str">
        <f t="shared" si="468"/>
        <v>/rsm:CrossIndustryInvoice/rsm:SupplyChainTradeTransaction/ram:ApplicableHeaderTradeAgreement/ram:SellerTradeParty/ram:RoleCode</v>
      </c>
      <c r="BC312" s="66" t="str">
        <f t="shared" si="422"/>
        <v>C</v>
      </c>
      <c r="BD312" s="68" t="str">
        <f t="shared" si="423"/>
        <v>E</v>
      </c>
      <c r="BE312" s="66" t="str">
        <f t="shared" si="424"/>
        <v>0..n</v>
      </c>
      <c r="BF312" s="66" t="str">
        <f t="shared" si="425"/>
        <v/>
      </c>
      <c r="BG312" s="249" t="str">
        <f t="shared" si="426"/>
        <v/>
      </c>
      <c r="BH312" s="7"/>
      <c r="BI312" s="636" t="str">
        <f t="shared" si="427"/>
        <v>-</v>
      </c>
      <c r="BJ312" s="68" t="str">
        <f t="shared" si="428"/>
        <v>-</v>
      </c>
      <c r="BK312" s="68" t="str">
        <f t="shared" si="429"/>
        <v>-</v>
      </c>
      <c r="BL312" s="68" t="str">
        <f t="shared" si="430"/>
        <v>-</v>
      </c>
      <c r="BM312" s="68" t="str">
        <f t="shared" si="431"/>
        <v>-</v>
      </c>
      <c r="BN312" s="68" t="str">
        <f t="shared" si="432"/>
        <v>-</v>
      </c>
      <c r="BO312" s="637" t="str">
        <f t="shared" si="433"/>
        <v>X</v>
      </c>
      <c r="BP312" s="7"/>
      <c r="BQ312" s="68" t="str">
        <f t="shared" si="434"/>
        <v>EXTENDED</v>
      </c>
      <c r="BR312" s="68" t="str">
        <f t="shared" si="435"/>
        <v>EXTENDED</v>
      </c>
      <c r="BS312" s="15"/>
      <c r="BT312" s="57" t="s">
        <v>18642</v>
      </c>
    </row>
    <row r="313" spans="1:72" customFormat="1" ht="96" x14ac:dyDescent="0.2">
      <c r="A313" s="45" t="str">
        <f t="shared" si="418"/>
        <v>YES</v>
      </c>
      <c r="B313" s="45"/>
      <c r="C313" s="45"/>
      <c r="D313" s="185" t="s">
        <v>1526</v>
      </c>
      <c r="E313" s="186" t="s">
        <v>1587</v>
      </c>
      <c r="F313" s="301" t="s">
        <v>1587</v>
      </c>
      <c r="G313" s="66">
        <f t="shared" si="439"/>
        <v>4</v>
      </c>
      <c r="H313" s="66" t="s">
        <v>42</v>
      </c>
      <c r="I313" s="64" t="s">
        <v>1588</v>
      </c>
      <c r="J313" s="64" t="s">
        <v>1589</v>
      </c>
      <c r="K313" s="65" t="s">
        <v>1590</v>
      </c>
      <c r="L313" s="65"/>
      <c r="M313" s="65" t="s">
        <v>35</v>
      </c>
      <c r="N313" s="64" t="s">
        <v>70</v>
      </c>
      <c r="O313" s="66" t="s">
        <v>42</v>
      </c>
      <c r="P313" s="66" t="str">
        <f t="shared" si="492"/>
        <v>0..1</v>
      </c>
      <c r="Q313" s="2" t="s">
        <v>1591</v>
      </c>
      <c r="R313" s="75" t="s">
        <v>1592</v>
      </c>
      <c r="S313" s="66" t="s">
        <v>73</v>
      </c>
      <c r="T313" s="68" t="str">
        <f t="shared" si="410"/>
        <v>E</v>
      </c>
      <c r="U313" s="66" t="s">
        <v>62</v>
      </c>
      <c r="V313" s="66" t="s">
        <v>200</v>
      </c>
      <c r="W313" s="249" t="s">
        <v>35</v>
      </c>
      <c r="X313" s="38"/>
      <c r="Y313" s="636" t="str">
        <f t="shared" si="414"/>
        <v>-</v>
      </c>
      <c r="Z313" s="68" t="str">
        <f t="shared" ref="Z313:AE313" si="499">IF(Y313="X","X",IF($AH313=Z$4,"X","-"))</f>
        <v>-</v>
      </c>
      <c r="AA313" s="68" t="str">
        <f t="shared" si="499"/>
        <v>-</v>
      </c>
      <c r="AB313" s="68" t="str">
        <f t="shared" si="499"/>
        <v>X</v>
      </c>
      <c r="AC313" s="68" t="str">
        <f t="shared" si="499"/>
        <v>X</v>
      </c>
      <c r="AD313" s="68" t="str">
        <f t="shared" si="499"/>
        <v>X</v>
      </c>
      <c r="AE313" s="637" t="str">
        <f t="shared" si="499"/>
        <v>X</v>
      </c>
      <c r="AF313" s="38"/>
      <c r="AG313" s="68" t="s">
        <v>282</v>
      </c>
      <c r="AH313" s="68" t="s">
        <v>282</v>
      </c>
      <c r="AI313" s="38"/>
      <c r="AJ313" s="13" t="str">
        <f t="shared" si="406"/>
        <v>/rsm:CrossIndustryInvoice/rsm:SupplyChainTradeTransaction/ram:ApplicableHeaderTradeAgreement/ram:SellerTradeParty</v>
      </c>
      <c r="AK313" s="13" t="str">
        <f t="shared" si="407"/>
        <v>/ram:Description</v>
      </c>
      <c r="AL313" s="14">
        <f>COUNTIFS(R$4:R313,AJ313)</f>
        <v>1</v>
      </c>
      <c r="AM313" s="59"/>
      <c r="AN313" s="185" t="str">
        <f t="shared" si="420"/>
        <v>SCT_HTA</v>
      </c>
      <c r="AO313" s="186" t="str">
        <f t="shared" si="408"/>
        <v>BT-33</v>
      </c>
      <c r="AP313" s="301" t="str">
        <f t="shared" si="421"/>
        <v>BT-33</v>
      </c>
      <c r="AQ313" s="66">
        <f t="shared" si="444"/>
        <v>4</v>
      </c>
      <c r="AR313" s="66" t="str">
        <f t="shared" si="409"/>
        <v>0..1</v>
      </c>
      <c r="AS313" s="64" t="s">
        <v>1593</v>
      </c>
      <c r="AT313" s="64" t="s">
        <v>1594</v>
      </c>
      <c r="AU313" s="65" t="s">
        <v>18251</v>
      </c>
      <c r="AV313" s="65"/>
      <c r="AW313" s="65" t="s">
        <v>35</v>
      </c>
      <c r="AX313" s="64" t="s">
        <v>78</v>
      </c>
      <c r="AY313" s="66" t="str">
        <f t="shared" si="475"/>
        <v>0..1</v>
      </c>
      <c r="AZ313" s="66" t="str">
        <f t="shared" si="476"/>
        <v>0..1</v>
      </c>
      <c r="BA313" s="2" t="str">
        <f t="shared" si="467"/>
        <v>/rsm:CrossIndustryInvoice
/rsm:SupplyChainTradeTransaction
/ram:ApplicableHeaderTradeAgreement
/ram:SellerTradeParty
/ram:Description</v>
      </c>
      <c r="BB313" s="75" t="str">
        <f t="shared" si="468"/>
        <v>/rsm:CrossIndustryInvoice/rsm:SupplyChainTradeTransaction/ram:ApplicableHeaderTradeAgreement/ram:SellerTradeParty/ram:Description</v>
      </c>
      <c r="BC313" s="66" t="str">
        <f t="shared" si="422"/>
        <v>T</v>
      </c>
      <c r="BD313" s="68" t="str">
        <f t="shared" si="423"/>
        <v>E</v>
      </c>
      <c r="BE313" s="66" t="str">
        <f t="shared" si="424"/>
        <v>0..n</v>
      </c>
      <c r="BF313" s="66" t="str">
        <f t="shared" si="425"/>
        <v>CAR-3</v>
      </c>
      <c r="BG313" s="249" t="str">
        <f t="shared" si="426"/>
        <v/>
      </c>
      <c r="BH313" s="7"/>
      <c r="BI313" s="636" t="str">
        <f t="shared" si="427"/>
        <v>-</v>
      </c>
      <c r="BJ313" s="68" t="str">
        <f t="shared" si="428"/>
        <v>-</v>
      </c>
      <c r="BK313" s="68" t="str">
        <f t="shared" si="429"/>
        <v>-</v>
      </c>
      <c r="BL313" s="68" t="str">
        <f t="shared" si="430"/>
        <v>X</v>
      </c>
      <c r="BM313" s="68" t="str">
        <f t="shared" si="431"/>
        <v>X</v>
      </c>
      <c r="BN313" s="68" t="str">
        <f t="shared" si="432"/>
        <v>X</v>
      </c>
      <c r="BO313" s="637" t="str">
        <f t="shared" si="433"/>
        <v>X</v>
      </c>
      <c r="BP313" s="7"/>
      <c r="BQ313" s="68" t="str">
        <f t="shared" si="434"/>
        <v>EN 16931</v>
      </c>
      <c r="BR313" s="68" t="str">
        <f t="shared" si="435"/>
        <v>EN 16931</v>
      </c>
      <c r="BS313" s="15"/>
      <c r="BT313" s="57" t="s">
        <v>18642</v>
      </c>
    </row>
    <row r="314" spans="1:72" customFormat="1" ht="96" x14ac:dyDescent="0.2">
      <c r="A314" s="45" t="str">
        <f t="shared" si="418"/>
        <v>NO</v>
      </c>
      <c r="B314" s="45"/>
      <c r="C314" s="45"/>
      <c r="D314" s="185" t="s">
        <v>1526</v>
      </c>
      <c r="E314" s="188" t="s">
        <v>1596</v>
      </c>
      <c r="F314" s="303"/>
      <c r="G314" s="124">
        <f t="shared" si="439"/>
        <v>4</v>
      </c>
      <c r="H314" s="124" t="s">
        <v>42</v>
      </c>
      <c r="I314" s="125" t="s">
        <v>1597</v>
      </c>
      <c r="J314" s="125" t="s">
        <v>17145</v>
      </c>
      <c r="K314" s="126"/>
      <c r="L314" s="126"/>
      <c r="M314" s="126"/>
      <c r="N314" s="125"/>
      <c r="O314" s="124" t="s">
        <v>42</v>
      </c>
      <c r="P314" s="124" t="str">
        <f t="shared" si="492"/>
        <v>0..1</v>
      </c>
      <c r="Q314" s="127" t="s">
        <v>1598</v>
      </c>
      <c r="R314" s="128" t="s">
        <v>1599</v>
      </c>
      <c r="S314" s="124"/>
      <c r="T314" s="129" t="str">
        <f t="shared" si="410"/>
        <v/>
      </c>
      <c r="U314" s="124" t="s">
        <v>42</v>
      </c>
      <c r="V314" s="124"/>
      <c r="W314" s="675"/>
      <c r="X314" s="38"/>
      <c r="Y314" s="646" t="str">
        <f t="shared" si="414"/>
        <v>X</v>
      </c>
      <c r="Z314" s="129" t="str">
        <f t="shared" ref="Z314:AE314" si="500">IF(Y314="X","X",IF($AH314=Z$4,"X","-"))</f>
        <v>X</v>
      </c>
      <c r="AA314" s="129" t="str">
        <f t="shared" si="500"/>
        <v>X</v>
      </c>
      <c r="AB314" s="129" t="str">
        <f t="shared" si="500"/>
        <v>X</v>
      </c>
      <c r="AC314" s="129" t="str">
        <f t="shared" si="500"/>
        <v>X</v>
      </c>
      <c r="AD314" s="129" t="str">
        <f t="shared" si="500"/>
        <v>X</v>
      </c>
      <c r="AE314" s="647" t="str">
        <f t="shared" si="500"/>
        <v>X</v>
      </c>
      <c r="AF314" s="38"/>
      <c r="AG314" s="129" t="s">
        <v>39</v>
      </c>
      <c r="AH314" s="129" t="s">
        <v>39</v>
      </c>
      <c r="AI314" s="38"/>
      <c r="AJ314" s="13" t="str">
        <f t="shared" si="406"/>
        <v>/rsm:CrossIndustryInvoice/rsm:SupplyChainTradeTransaction/ram:ApplicableHeaderTradeAgreement/ram:SellerTradeParty</v>
      </c>
      <c r="AK314" s="13" t="str">
        <f t="shared" si="407"/>
        <v>/ram:SpecifiedLegalOrganization</v>
      </c>
      <c r="AL314" s="14">
        <f>COUNTIFS(R$4:R314,AJ314)</f>
        <v>1</v>
      </c>
      <c r="AM314" s="59"/>
      <c r="AN314" s="185" t="str">
        <f t="shared" si="420"/>
        <v>SCT_HTA</v>
      </c>
      <c r="AO314" s="188" t="str">
        <f t="shared" si="408"/>
        <v>BT-30-00</v>
      </c>
      <c r="AP314" s="303" t="str">
        <f t="shared" si="421"/>
        <v/>
      </c>
      <c r="AQ314" s="124">
        <f t="shared" si="444"/>
        <v>4</v>
      </c>
      <c r="AR314" s="124" t="str">
        <f t="shared" si="409"/>
        <v>0..1</v>
      </c>
      <c r="AS314" s="125" t="s">
        <v>1600</v>
      </c>
      <c r="AT314" s="125"/>
      <c r="AU314" s="126"/>
      <c r="AV314" s="126"/>
      <c r="AW314" s="126" t="s">
        <v>35</v>
      </c>
      <c r="AX314" s="125"/>
      <c r="AY314" s="124" t="str">
        <f t="shared" si="475"/>
        <v>0..1</v>
      </c>
      <c r="AZ314" s="124" t="str">
        <f t="shared" si="476"/>
        <v>0..1</v>
      </c>
      <c r="BA314" s="127" t="str">
        <f t="shared" si="467"/>
        <v>/rsm:CrossIndustryInvoice
/rsm:SupplyChainTradeTransaction
/ram:ApplicableHeaderTradeAgreement
/ram:SellerTradeParty
/ram:SpecifiedLegalOrganization</v>
      </c>
      <c r="BB314" s="128" t="str">
        <f t="shared" si="468"/>
        <v>/rsm:CrossIndustryInvoice/rsm:SupplyChainTradeTransaction/ram:ApplicableHeaderTradeAgreement/ram:SellerTradeParty/ram:SpecifiedLegalOrganization</v>
      </c>
      <c r="BC314" s="124" t="str">
        <f t="shared" si="422"/>
        <v/>
      </c>
      <c r="BD314" s="129" t="str">
        <f t="shared" si="423"/>
        <v/>
      </c>
      <c r="BE314" s="124" t="str">
        <f t="shared" si="424"/>
        <v>0..1</v>
      </c>
      <c r="BF314" s="124" t="str">
        <f t="shared" si="425"/>
        <v/>
      </c>
      <c r="BG314" s="675" t="str">
        <f t="shared" si="426"/>
        <v/>
      </c>
      <c r="BH314" s="7"/>
      <c r="BI314" s="646" t="str">
        <f t="shared" si="427"/>
        <v>X</v>
      </c>
      <c r="BJ314" s="129" t="str">
        <f t="shared" si="428"/>
        <v>X</v>
      </c>
      <c r="BK314" s="129" t="str">
        <f t="shared" si="429"/>
        <v>X</v>
      </c>
      <c r="BL314" s="129" t="str">
        <f t="shared" si="430"/>
        <v>X</v>
      </c>
      <c r="BM314" s="129" t="str">
        <f t="shared" si="431"/>
        <v>X</v>
      </c>
      <c r="BN314" s="129" t="str">
        <f t="shared" si="432"/>
        <v>X</v>
      </c>
      <c r="BO314" s="647" t="str">
        <f t="shared" si="433"/>
        <v>X</v>
      </c>
      <c r="BP314" s="7"/>
      <c r="BQ314" s="129" t="str">
        <f t="shared" si="434"/>
        <v>MINIMUM</v>
      </c>
      <c r="BR314" s="129" t="str">
        <f t="shared" si="435"/>
        <v>MINIMUM</v>
      </c>
      <c r="BS314" s="15"/>
      <c r="BT314" s="57" t="s">
        <v>18642</v>
      </c>
    </row>
    <row r="315" spans="1:72" s="59" customFormat="1" ht="105" x14ac:dyDescent="0.2">
      <c r="A315" s="45" t="str">
        <f t="shared" si="418"/>
        <v>YES</v>
      </c>
      <c r="B315" s="45"/>
      <c r="C315" s="45"/>
      <c r="D315" s="185" t="s">
        <v>1526</v>
      </c>
      <c r="E315" s="186" t="s">
        <v>1601</v>
      </c>
      <c r="F315" s="301" t="s">
        <v>1601</v>
      </c>
      <c r="G315" s="66">
        <f t="shared" si="439"/>
        <v>5</v>
      </c>
      <c r="H315" s="66" t="s">
        <v>42</v>
      </c>
      <c r="I315" s="64" t="s">
        <v>1602</v>
      </c>
      <c r="J315" s="64" t="s">
        <v>1603</v>
      </c>
      <c r="K315" s="65" t="s">
        <v>17229</v>
      </c>
      <c r="L315" s="65"/>
      <c r="M315" s="65" t="s">
        <v>1554</v>
      </c>
      <c r="N315" s="64" t="s">
        <v>90</v>
      </c>
      <c r="O315" s="66" t="s">
        <v>42</v>
      </c>
      <c r="P315" s="66" t="str">
        <f t="shared" si="492"/>
        <v>0..1</v>
      </c>
      <c r="Q315" s="2" t="s">
        <v>1605</v>
      </c>
      <c r="R315" s="75" t="s">
        <v>1606</v>
      </c>
      <c r="S315" s="66" t="s">
        <v>55</v>
      </c>
      <c r="T315" s="68" t="str">
        <f t="shared" si="410"/>
        <v>E</v>
      </c>
      <c r="U315" s="66" t="s">
        <v>42</v>
      </c>
      <c r="V315" s="66" t="s">
        <v>35</v>
      </c>
      <c r="W315" s="249" t="s">
        <v>35</v>
      </c>
      <c r="X315" s="38"/>
      <c r="Y315" s="636" t="str">
        <f t="shared" si="414"/>
        <v>X</v>
      </c>
      <c r="Z315" s="68" t="str">
        <f t="shared" ref="Z315:AE315" si="501">IF(Y315="X","X",IF($AH315=Z$4,"X","-"))</f>
        <v>X</v>
      </c>
      <c r="AA315" s="68" t="str">
        <f t="shared" si="501"/>
        <v>X</v>
      </c>
      <c r="AB315" s="68" t="str">
        <f t="shared" si="501"/>
        <v>X</v>
      </c>
      <c r="AC315" s="68" t="str">
        <f t="shared" si="501"/>
        <v>X</v>
      </c>
      <c r="AD315" s="68" t="str">
        <f t="shared" si="501"/>
        <v>X</v>
      </c>
      <c r="AE315" s="637" t="str">
        <f t="shared" si="501"/>
        <v>X</v>
      </c>
      <c r="AF315" s="38"/>
      <c r="AG315" s="68" t="s">
        <v>39</v>
      </c>
      <c r="AH315" s="68" t="s">
        <v>39</v>
      </c>
      <c r="AI315" s="38"/>
      <c r="AJ315" s="13" t="str">
        <f t="shared" si="406"/>
        <v>/rsm:CrossIndustryInvoice/rsm:SupplyChainTradeTransaction/ram:ApplicableHeaderTradeAgreement/ram:SellerTradeParty/ram:SpecifiedLegalOrganization</v>
      </c>
      <c r="AK315" s="13" t="str">
        <f t="shared" si="407"/>
        <v>/ram:ID</v>
      </c>
      <c r="AL315" s="14">
        <f>COUNTIFS(R$4:R315,AJ315)</f>
        <v>1</v>
      </c>
      <c r="AN315" s="185" t="str">
        <f t="shared" si="420"/>
        <v>SCT_HTA</v>
      </c>
      <c r="AO315" s="186" t="str">
        <f t="shared" si="408"/>
        <v>BT-30</v>
      </c>
      <c r="AP315" s="301" t="str">
        <f t="shared" si="421"/>
        <v>BT-30</v>
      </c>
      <c r="AQ315" s="66">
        <f t="shared" si="444"/>
        <v>5</v>
      </c>
      <c r="AR315" s="66" t="str">
        <f t="shared" si="409"/>
        <v>0..1</v>
      </c>
      <c r="AS315" s="64" t="s">
        <v>1607</v>
      </c>
      <c r="AT315" s="64" t="s">
        <v>1608</v>
      </c>
      <c r="AU315" s="65" t="s">
        <v>1609</v>
      </c>
      <c r="AV315" s="65"/>
      <c r="AW315" s="65" t="s">
        <v>1562</v>
      </c>
      <c r="AX315" s="64" t="s">
        <v>99</v>
      </c>
      <c r="AY315" s="66" t="str">
        <f t="shared" si="475"/>
        <v>0..1</v>
      </c>
      <c r="AZ315" s="66" t="str">
        <f t="shared" si="476"/>
        <v>0..1</v>
      </c>
      <c r="BA315" s="2" t="str">
        <f t="shared" si="467"/>
        <v>/rsm:CrossIndustryInvoice
/rsm:SupplyChainTradeTransaction
/ram:ApplicableHeaderTradeAgreement
/ram:SellerTradeParty
/ram:SpecifiedLegalOrganization
/ram:ID</v>
      </c>
      <c r="BB315" s="75" t="str">
        <f t="shared" si="468"/>
        <v>/rsm:CrossIndustryInvoice/rsm:SupplyChainTradeTransaction/ram:ApplicableHeaderTradeAgreement/ram:SellerTradeParty/ram:SpecifiedLegalOrganization/ram:ID</v>
      </c>
      <c r="BC315" s="66" t="str">
        <f t="shared" si="422"/>
        <v>I</v>
      </c>
      <c r="BD315" s="68" t="str">
        <f t="shared" si="423"/>
        <v>E</v>
      </c>
      <c r="BE315" s="66" t="str">
        <f t="shared" si="424"/>
        <v>0..1</v>
      </c>
      <c r="BF315" s="66" t="str">
        <f t="shared" si="425"/>
        <v/>
      </c>
      <c r="BG315" s="249" t="str">
        <f t="shared" si="426"/>
        <v/>
      </c>
      <c r="BH315" s="7"/>
      <c r="BI315" s="636" t="str">
        <f t="shared" si="427"/>
        <v>X</v>
      </c>
      <c r="BJ315" s="68" t="str">
        <f t="shared" si="428"/>
        <v>X</v>
      </c>
      <c r="BK315" s="68" t="str">
        <f t="shared" si="429"/>
        <v>X</v>
      </c>
      <c r="BL315" s="68" t="str">
        <f t="shared" si="430"/>
        <v>X</v>
      </c>
      <c r="BM315" s="68" t="str">
        <f t="shared" si="431"/>
        <v>X</v>
      </c>
      <c r="BN315" s="68" t="str">
        <f t="shared" si="432"/>
        <v>X</v>
      </c>
      <c r="BO315" s="637" t="str">
        <f t="shared" si="433"/>
        <v>X</v>
      </c>
      <c r="BP315" s="7"/>
      <c r="BQ315" s="68" t="str">
        <f t="shared" si="434"/>
        <v>MINIMUM</v>
      </c>
      <c r="BR315" s="68" t="str">
        <f t="shared" si="435"/>
        <v>MINIMUM</v>
      </c>
      <c r="BS315" s="15"/>
      <c r="BT315" s="57" t="s">
        <v>18642</v>
      </c>
    </row>
    <row r="316" spans="1:72" s="59" customFormat="1" ht="120" x14ac:dyDescent="0.2">
      <c r="A316" s="45" t="str">
        <f t="shared" si="418"/>
        <v>YES</v>
      </c>
      <c r="B316" s="45"/>
      <c r="C316" s="45"/>
      <c r="D316" s="185" t="s">
        <v>1526</v>
      </c>
      <c r="E316" s="186" t="s">
        <v>1610</v>
      </c>
      <c r="F316" s="301" t="s">
        <v>1610</v>
      </c>
      <c r="G316" s="66">
        <f t="shared" si="439"/>
        <v>6</v>
      </c>
      <c r="H316" s="66" t="s">
        <v>42</v>
      </c>
      <c r="I316" s="97" t="s">
        <v>443</v>
      </c>
      <c r="J316" s="64" t="s">
        <v>1612</v>
      </c>
      <c r="K316" s="65" t="s">
        <v>17135</v>
      </c>
      <c r="L316" s="65" t="s">
        <v>916</v>
      </c>
      <c r="M316" s="65" t="s">
        <v>35</v>
      </c>
      <c r="N316" s="64" t="s">
        <v>17064</v>
      </c>
      <c r="O316" s="66" t="s">
        <v>42</v>
      </c>
      <c r="P316" s="66" t="str">
        <f t="shared" si="492"/>
        <v>0..1</v>
      </c>
      <c r="Q316" s="2" t="s">
        <v>1613</v>
      </c>
      <c r="R316" s="75" t="s">
        <v>1614</v>
      </c>
      <c r="S316" s="66" t="s">
        <v>329</v>
      </c>
      <c r="T316" s="68" t="str">
        <f t="shared" si="410"/>
        <v>A</v>
      </c>
      <c r="U316" s="66" t="s">
        <v>42</v>
      </c>
      <c r="V316" s="66" t="s">
        <v>35</v>
      </c>
      <c r="W316" s="249" t="s">
        <v>35</v>
      </c>
      <c r="X316" s="38"/>
      <c r="Y316" s="636" t="str">
        <f t="shared" si="414"/>
        <v>X</v>
      </c>
      <c r="Z316" s="68" t="str">
        <f t="shared" ref="Z316:AE316" si="502">IF(Y316="X","X",IF($AH316=Z$4,"X","-"))</f>
        <v>X</v>
      </c>
      <c r="AA316" s="68" t="str">
        <f t="shared" si="502"/>
        <v>X</v>
      </c>
      <c r="AB316" s="68" t="str">
        <f t="shared" si="502"/>
        <v>X</v>
      </c>
      <c r="AC316" s="68" t="str">
        <f t="shared" si="502"/>
        <v>X</v>
      </c>
      <c r="AD316" s="68" t="str">
        <f t="shared" si="502"/>
        <v>X</v>
      </c>
      <c r="AE316" s="637" t="str">
        <f t="shared" si="502"/>
        <v>X</v>
      </c>
      <c r="AF316" s="38"/>
      <c r="AG316" s="68" t="s">
        <v>39</v>
      </c>
      <c r="AH316" s="68" t="s">
        <v>39</v>
      </c>
      <c r="AI316" s="38"/>
      <c r="AJ316" s="13" t="str">
        <f t="shared" si="406"/>
        <v>/rsm:CrossIndustryInvoice/rsm:SupplyChainTradeTransaction/ram:ApplicableHeaderTradeAgreement/ram:SellerTradeParty/ram:SpecifiedLegalOrganization/ram:ID</v>
      </c>
      <c r="AK316" s="13" t="str">
        <f t="shared" si="407"/>
        <v>/@schemeID</v>
      </c>
      <c r="AL316" s="14">
        <f>COUNTIFS(R$4:R316,AJ316)</f>
        <v>1</v>
      </c>
      <c r="AN316" s="185" t="str">
        <f t="shared" si="420"/>
        <v>SCT_HTA</v>
      </c>
      <c r="AO316" s="186" t="str">
        <f t="shared" si="408"/>
        <v>BT-30-1</v>
      </c>
      <c r="AP316" s="301" t="str">
        <f t="shared" si="421"/>
        <v>BT-30-1</v>
      </c>
      <c r="AQ316" s="66">
        <f t="shared" si="444"/>
        <v>6</v>
      </c>
      <c r="AR316" s="66" t="str">
        <f t="shared" si="409"/>
        <v>0..1</v>
      </c>
      <c r="AS316" s="97" t="s">
        <v>330</v>
      </c>
      <c r="AT316" s="64" t="s">
        <v>1615</v>
      </c>
      <c r="AU316" s="65" t="s">
        <v>331</v>
      </c>
      <c r="AV316" s="65" t="s">
        <v>1616</v>
      </c>
      <c r="AW316" s="65" t="s">
        <v>35</v>
      </c>
      <c r="AX316" s="64" t="s">
        <v>128</v>
      </c>
      <c r="AY316" s="66" t="str">
        <f t="shared" si="475"/>
        <v>0..1</v>
      </c>
      <c r="AZ316" s="66" t="str">
        <f t="shared" si="476"/>
        <v>0..1</v>
      </c>
      <c r="BA316" s="2" t="str">
        <f t="shared" si="467"/>
        <v>/rsm:CrossIndustryInvoice
/rsm:SupplyChainTradeTransaction
/ram:ApplicableHeaderTradeAgreement
/ram:SellerTradeParty
/ram:SpecifiedLegalOrganization
/ram:ID
/@schemeID</v>
      </c>
      <c r="BB316" s="75" t="str">
        <f t="shared" si="468"/>
        <v>/rsm:CrossIndustryInvoice/rsm:SupplyChainTradeTransaction/ram:ApplicableHeaderTradeAgreement/ram:SellerTradeParty/ram:SpecifiedLegalOrganization/ram:ID/@schemeID</v>
      </c>
      <c r="BC316" s="66" t="str">
        <f t="shared" si="422"/>
        <v>S</v>
      </c>
      <c r="BD316" s="68" t="str">
        <f t="shared" si="423"/>
        <v>A</v>
      </c>
      <c r="BE316" s="66" t="str">
        <f t="shared" si="424"/>
        <v>0..1</v>
      </c>
      <c r="BF316" s="66" t="str">
        <f t="shared" si="425"/>
        <v/>
      </c>
      <c r="BG316" s="249" t="str">
        <f t="shared" si="426"/>
        <v/>
      </c>
      <c r="BH316" s="7"/>
      <c r="BI316" s="636" t="str">
        <f t="shared" si="427"/>
        <v>X</v>
      </c>
      <c r="BJ316" s="68" t="str">
        <f t="shared" si="428"/>
        <v>X</v>
      </c>
      <c r="BK316" s="68" t="str">
        <f t="shared" si="429"/>
        <v>X</v>
      </c>
      <c r="BL316" s="68" t="str">
        <f t="shared" si="430"/>
        <v>X</v>
      </c>
      <c r="BM316" s="68" t="str">
        <f t="shared" si="431"/>
        <v>X</v>
      </c>
      <c r="BN316" s="68" t="str">
        <f t="shared" si="432"/>
        <v>X</v>
      </c>
      <c r="BO316" s="637" t="str">
        <f t="shared" si="433"/>
        <v>X</v>
      </c>
      <c r="BP316" s="7"/>
      <c r="BQ316" s="68" t="str">
        <f t="shared" si="434"/>
        <v>MINIMUM</v>
      </c>
      <c r="BR316" s="68" t="str">
        <f t="shared" si="435"/>
        <v>MINIMUM</v>
      </c>
      <c r="BS316" s="15"/>
      <c r="BT316" s="57" t="s">
        <v>18642</v>
      </c>
    </row>
    <row r="317" spans="1:72" s="59" customFormat="1" ht="105" x14ac:dyDescent="0.2">
      <c r="A317" s="45" t="str">
        <f t="shared" si="418"/>
        <v>YES</v>
      </c>
      <c r="B317" s="45"/>
      <c r="C317" s="45"/>
      <c r="D317" s="185" t="s">
        <v>1526</v>
      </c>
      <c r="E317" s="186" t="s">
        <v>1617</v>
      </c>
      <c r="F317" s="301" t="s">
        <v>1617</v>
      </c>
      <c r="G317" s="66">
        <f t="shared" si="439"/>
        <v>5</v>
      </c>
      <c r="H317" s="66" t="s">
        <v>42</v>
      </c>
      <c r="I317" s="64" t="s">
        <v>1618</v>
      </c>
      <c r="J317" s="64" t="s">
        <v>1619</v>
      </c>
      <c r="K317" s="65" t="s">
        <v>1620</v>
      </c>
      <c r="L317" s="65" t="s">
        <v>1621</v>
      </c>
      <c r="M317" s="65" t="s">
        <v>35</v>
      </c>
      <c r="N317" s="64" t="s">
        <v>70</v>
      </c>
      <c r="O317" s="66" t="s">
        <v>42</v>
      </c>
      <c r="P317" s="66" t="str">
        <f t="shared" si="492"/>
        <v>0..1</v>
      </c>
      <c r="Q317" s="2" t="s">
        <v>1622</v>
      </c>
      <c r="R317" s="75" t="s">
        <v>1623</v>
      </c>
      <c r="S317" s="66" t="s">
        <v>73</v>
      </c>
      <c r="T317" s="68" t="str">
        <f t="shared" si="410"/>
        <v>E</v>
      </c>
      <c r="U317" s="66" t="s">
        <v>42</v>
      </c>
      <c r="V317" s="66" t="s">
        <v>35</v>
      </c>
      <c r="W317" s="249" t="s">
        <v>35</v>
      </c>
      <c r="X317" s="38"/>
      <c r="Y317" s="636" t="str">
        <f t="shared" si="414"/>
        <v>-</v>
      </c>
      <c r="Z317" s="68" t="str">
        <f t="shared" ref="Z317:AE317" si="503">IF(Y317="X","X",IF($AH317=Z$4,"X","-"))</f>
        <v>X</v>
      </c>
      <c r="AA317" s="68" t="str">
        <f t="shared" si="503"/>
        <v>X</v>
      </c>
      <c r="AB317" s="68" t="str">
        <f t="shared" si="503"/>
        <v>X</v>
      </c>
      <c r="AC317" s="68" t="str">
        <f t="shared" si="503"/>
        <v>X</v>
      </c>
      <c r="AD317" s="68" t="str">
        <f t="shared" si="503"/>
        <v>X</v>
      </c>
      <c r="AE317" s="637" t="str">
        <f t="shared" si="503"/>
        <v>X</v>
      </c>
      <c r="AF317" s="38"/>
      <c r="AG317" s="68" t="s">
        <v>185</v>
      </c>
      <c r="AH317" s="68" t="s">
        <v>185</v>
      </c>
      <c r="AI317" s="38"/>
      <c r="AJ317" s="13" t="str">
        <f t="shared" si="406"/>
        <v>/rsm:CrossIndustryInvoice/rsm:SupplyChainTradeTransaction/ram:ApplicableHeaderTradeAgreement/ram:SellerTradeParty/ram:SpecifiedLegalOrganization</v>
      </c>
      <c r="AK317" s="13" t="str">
        <f t="shared" si="407"/>
        <v>/ram:TradingBusinessName</v>
      </c>
      <c r="AL317" s="14">
        <f>COUNTIFS(R$4:R317,AJ317)</f>
        <v>1</v>
      </c>
      <c r="AN317" s="185" t="str">
        <f t="shared" si="420"/>
        <v>SCT_HTA</v>
      </c>
      <c r="AO317" s="186" t="str">
        <f t="shared" si="408"/>
        <v>BT-28</v>
      </c>
      <c r="AP317" s="301" t="str">
        <f t="shared" si="421"/>
        <v>BT-28</v>
      </c>
      <c r="AQ317" s="66">
        <f t="shared" si="444"/>
        <v>5</v>
      </c>
      <c r="AR317" s="66" t="str">
        <f t="shared" si="409"/>
        <v>0..1</v>
      </c>
      <c r="AS317" s="64" t="s">
        <v>1624</v>
      </c>
      <c r="AT317" s="64" t="s">
        <v>1625</v>
      </c>
      <c r="AU317" s="65" t="s">
        <v>1626</v>
      </c>
      <c r="AV317" s="65" t="s">
        <v>1627</v>
      </c>
      <c r="AW317" s="65" t="s">
        <v>35</v>
      </c>
      <c r="AX317" s="64" t="s">
        <v>78</v>
      </c>
      <c r="AY317" s="66" t="str">
        <f t="shared" si="475"/>
        <v>0..1</v>
      </c>
      <c r="AZ317" s="66" t="str">
        <f t="shared" si="476"/>
        <v>0..1</v>
      </c>
      <c r="BA317" s="2" t="str">
        <f t="shared" si="467"/>
        <v>/rsm:CrossIndustryInvoice
/rsm:SupplyChainTradeTransaction
/ram:ApplicableHeaderTradeAgreement
/ram:SellerTradeParty
/ram:SpecifiedLegalOrganization
/ram:TradingBusinessName</v>
      </c>
      <c r="BB317" s="75" t="str">
        <f t="shared" si="468"/>
        <v>/rsm:CrossIndustryInvoice/rsm:SupplyChainTradeTransaction/ram:ApplicableHeaderTradeAgreement/ram:SellerTradeParty/ram:SpecifiedLegalOrganization/ram:TradingBusinessName</v>
      </c>
      <c r="BC317" s="66" t="str">
        <f t="shared" si="422"/>
        <v>T</v>
      </c>
      <c r="BD317" s="68" t="str">
        <f t="shared" si="423"/>
        <v>E</v>
      </c>
      <c r="BE317" s="66" t="str">
        <f t="shared" si="424"/>
        <v>0..1</v>
      </c>
      <c r="BF317" s="66" t="str">
        <f t="shared" si="425"/>
        <v/>
      </c>
      <c r="BG317" s="249" t="str">
        <f t="shared" si="426"/>
        <v/>
      </c>
      <c r="BH317" s="7"/>
      <c r="BI317" s="636" t="str">
        <f t="shared" si="427"/>
        <v>-</v>
      </c>
      <c r="BJ317" s="68" t="str">
        <f t="shared" si="428"/>
        <v>X</v>
      </c>
      <c r="BK317" s="68" t="str">
        <f t="shared" si="429"/>
        <v>X</v>
      </c>
      <c r="BL317" s="68" t="str">
        <f t="shared" si="430"/>
        <v>X</v>
      </c>
      <c r="BM317" s="68" t="str">
        <f t="shared" si="431"/>
        <v>X</v>
      </c>
      <c r="BN317" s="68" t="str">
        <f t="shared" si="432"/>
        <v>X</v>
      </c>
      <c r="BO317" s="637" t="str">
        <f t="shared" si="433"/>
        <v>X</v>
      </c>
      <c r="BP317" s="7"/>
      <c r="BQ317" s="68" t="str">
        <f t="shared" si="434"/>
        <v>BASIC WL</v>
      </c>
      <c r="BR317" s="68" t="str">
        <f t="shared" si="435"/>
        <v>BASIC WL</v>
      </c>
      <c r="BS317" s="15"/>
      <c r="BT317" s="57" t="s">
        <v>18642</v>
      </c>
    </row>
    <row r="318" spans="1:72" s="59" customFormat="1" ht="105" x14ac:dyDescent="0.2">
      <c r="A318" s="45" t="str">
        <f t="shared" si="418"/>
        <v>NO</v>
      </c>
      <c r="B318" s="45"/>
      <c r="C318" s="45"/>
      <c r="D318" s="189" t="s">
        <v>1526</v>
      </c>
      <c r="E318" s="162" t="s">
        <v>5290</v>
      </c>
      <c r="F318" s="298"/>
      <c r="G318" s="163">
        <f t="shared" si="439"/>
        <v>5</v>
      </c>
      <c r="H318" s="163" t="s">
        <v>42</v>
      </c>
      <c r="I318" s="164" t="s">
        <v>1628</v>
      </c>
      <c r="J318" s="164" t="s">
        <v>1629</v>
      </c>
      <c r="K318" s="165"/>
      <c r="L318" s="165"/>
      <c r="M318" s="165"/>
      <c r="N318" s="164"/>
      <c r="O318" s="66" t="s">
        <v>42</v>
      </c>
      <c r="P318" s="66" t="str">
        <f t="shared" si="492"/>
        <v>0..1</v>
      </c>
      <c r="Q318" s="167" t="s">
        <v>1630</v>
      </c>
      <c r="R318" s="168" t="s">
        <v>1631</v>
      </c>
      <c r="S318" s="166"/>
      <c r="T318" s="169" t="str">
        <f t="shared" si="410"/>
        <v>EG</v>
      </c>
      <c r="U318" s="163" t="s">
        <v>42</v>
      </c>
      <c r="V318" s="166"/>
      <c r="W318" s="676"/>
      <c r="X318" s="38"/>
      <c r="Y318" s="650" t="str">
        <f t="shared" si="414"/>
        <v>-</v>
      </c>
      <c r="Z318" s="171" t="str">
        <f t="shared" ref="Z318:AE318" si="504">IF(Y318="X","X",IF($AH318=Z$4,"X","-"))</f>
        <v>-</v>
      </c>
      <c r="AA318" s="171" t="str">
        <f t="shared" si="504"/>
        <v>-</v>
      </c>
      <c r="AB318" s="171" t="str">
        <f t="shared" si="504"/>
        <v>-</v>
      </c>
      <c r="AC318" s="171" t="str">
        <f t="shared" si="504"/>
        <v>-</v>
      </c>
      <c r="AD318" s="171" t="str">
        <f t="shared" si="504"/>
        <v>X</v>
      </c>
      <c r="AE318" s="651" t="str">
        <f t="shared" si="504"/>
        <v>X</v>
      </c>
      <c r="AF318" s="38"/>
      <c r="AG318" s="171" t="s">
        <v>47</v>
      </c>
      <c r="AH318" s="171" t="s">
        <v>18617</v>
      </c>
      <c r="AI318" s="38"/>
      <c r="AJ318" s="13" t="str">
        <f t="shared" si="406"/>
        <v>/rsm:CrossIndustryInvoice/rsm:SupplyChainTradeTransaction/ram:ApplicableHeaderTradeAgreement/ram:SellerTradeParty/ram:SpecifiedLegalOrganization</v>
      </c>
      <c r="AK318" s="13" t="str">
        <f t="shared" si="407"/>
        <v>/ram:PostalTradeAddress</v>
      </c>
      <c r="AL318" s="14">
        <f>COUNTIFS(R$4:R318,AJ318)</f>
        <v>1</v>
      </c>
      <c r="AN318" s="189" t="str">
        <f t="shared" si="420"/>
        <v>SCT_HTA</v>
      </c>
      <c r="AO318" s="162" t="str">
        <f t="shared" si="408"/>
        <v>BG-X-14</v>
      </c>
      <c r="AP318" s="298" t="str">
        <f t="shared" si="421"/>
        <v/>
      </c>
      <c r="AQ318" s="163">
        <f t="shared" si="444"/>
        <v>5</v>
      </c>
      <c r="AR318" s="163" t="str">
        <f t="shared" si="409"/>
        <v>0..1</v>
      </c>
      <c r="AS318" s="164" t="s">
        <v>18252</v>
      </c>
      <c r="AT318" s="164" t="s">
        <v>18253</v>
      </c>
      <c r="AU318" s="165" t="s">
        <v>1740</v>
      </c>
      <c r="AV318" s="165"/>
      <c r="AW318" s="165"/>
      <c r="AX318" s="164"/>
      <c r="AY318" s="66" t="str">
        <f t="shared" si="475"/>
        <v>0..1</v>
      </c>
      <c r="AZ318" s="66" t="str">
        <f t="shared" si="476"/>
        <v>0..1</v>
      </c>
      <c r="BA318" s="167" t="str">
        <f t="shared" si="467"/>
        <v>/rsm:CrossIndustryInvoice
/rsm:SupplyChainTradeTransaction
/ram:ApplicableHeaderTradeAgreement
/ram:SellerTradeParty
/ram:SpecifiedLegalOrganization
/ram:PostalTradeAddress</v>
      </c>
      <c r="BB318" s="168" t="str">
        <f t="shared" si="468"/>
        <v>/rsm:CrossIndustryInvoice/rsm:SupplyChainTradeTransaction/ram:ApplicableHeaderTradeAgreement/ram:SellerTradeParty/ram:SpecifiedLegalOrganization/ram:PostalTradeAddress</v>
      </c>
      <c r="BC318" s="166" t="str">
        <f t="shared" si="422"/>
        <v/>
      </c>
      <c r="BD318" s="169" t="str">
        <f t="shared" si="423"/>
        <v>EG</v>
      </c>
      <c r="BE318" s="163" t="str">
        <f t="shared" si="424"/>
        <v>0..1</v>
      </c>
      <c r="BF318" s="166" t="str">
        <f t="shared" si="425"/>
        <v/>
      </c>
      <c r="BG318" s="676" t="str">
        <f t="shared" si="426"/>
        <v/>
      </c>
      <c r="BH318" s="7"/>
      <c r="BI318" s="650" t="str">
        <f t="shared" si="427"/>
        <v>-</v>
      </c>
      <c r="BJ318" s="171" t="str">
        <f t="shared" si="428"/>
        <v>-</v>
      </c>
      <c r="BK318" s="171" t="str">
        <f t="shared" si="429"/>
        <v>-</v>
      </c>
      <c r="BL318" s="171" t="str">
        <f t="shared" si="430"/>
        <v>-</v>
      </c>
      <c r="BM318" s="171" t="str">
        <f t="shared" si="431"/>
        <v>-</v>
      </c>
      <c r="BN318" s="171" t="str">
        <f t="shared" si="432"/>
        <v>X</v>
      </c>
      <c r="BO318" s="651" t="str">
        <f t="shared" si="433"/>
        <v>X</v>
      </c>
      <c r="BP318" s="7"/>
      <c r="BQ318" s="171" t="str">
        <f t="shared" si="434"/>
        <v>EXTENDED</v>
      </c>
      <c r="BR318" s="171" t="str">
        <f t="shared" si="435"/>
        <v>EXTENDED-B2B-FR</v>
      </c>
      <c r="BS318" s="15"/>
      <c r="BT318" s="57" t="s">
        <v>18642</v>
      </c>
    </row>
    <row r="319" spans="1:72" s="59" customFormat="1" ht="120" x14ac:dyDescent="0.2">
      <c r="A319" s="45" t="str">
        <f t="shared" si="418"/>
        <v>YES</v>
      </c>
      <c r="B319" s="45"/>
      <c r="C319" s="45"/>
      <c r="D319" s="189" t="s">
        <v>1526</v>
      </c>
      <c r="E319" s="61" t="s">
        <v>5317</v>
      </c>
      <c r="F319" s="282"/>
      <c r="G319" s="62">
        <f t="shared" si="439"/>
        <v>6</v>
      </c>
      <c r="H319" s="62" t="s">
        <v>42</v>
      </c>
      <c r="I319" s="64" t="s">
        <v>17148</v>
      </c>
      <c r="J319" s="64" t="s">
        <v>1635</v>
      </c>
      <c r="K319" s="65" t="s">
        <v>1636</v>
      </c>
      <c r="L319" s="65"/>
      <c r="M319" s="65"/>
      <c r="N319" s="64" t="s">
        <v>70</v>
      </c>
      <c r="O319" s="66" t="s">
        <v>42</v>
      </c>
      <c r="P319" s="66" t="str">
        <f t="shared" si="492"/>
        <v>0..1</v>
      </c>
      <c r="Q319" s="6" t="s">
        <v>1637</v>
      </c>
      <c r="R319" s="67" t="s">
        <v>1638</v>
      </c>
      <c r="S319" s="66" t="s">
        <v>73</v>
      </c>
      <c r="T319" s="68" t="str">
        <f t="shared" si="410"/>
        <v>E</v>
      </c>
      <c r="U319" s="62" t="s">
        <v>42</v>
      </c>
      <c r="V319" s="66"/>
      <c r="W319" s="249"/>
      <c r="X319" s="38"/>
      <c r="Y319" s="634" t="str">
        <f t="shared" si="414"/>
        <v>-</v>
      </c>
      <c r="Z319" s="70" t="str">
        <f t="shared" ref="Z319:AE319" si="505">IF(Y319="X","X",IF($AH319=Z$4,"X","-"))</f>
        <v>-</v>
      </c>
      <c r="AA319" s="70" t="str">
        <f t="shared" si="505"/>
        <v>-</v>
      </c>
      <c r="AB319" s="70" t="str">
        <f t="shared" si="505"/>
        <v>-</v>
      </c>
      <c r="AC319" s="70" t="str">
        <f t="shared" si="505"/>
        <v>-</v>
      </c>
      <c r="AD319" s="70" t="str">
        <f t="shared" si="505"/>
        <v>X</v>
      </c>
      <c r="AE319" s="635" t="str">
        <f t="shared" si="505"/>
        <v>X</v>
      </c>
      <c r="AF319" s="38"/>
      <c r="AG319" s="70" t="s">
        <v>47</v>
      </c>
      <c r="AH319" s="70" t="s">
        <v>18617</v>
      </c>
      <c r="AI319" s="38"/>
      <c r="AJ319" s="13" t="str">
        <f t="shared" si="406"/>
        <v>/rsm:CrossIndustryInvoice/rsm:SupplyChainTradeTransaction/ram:ApplicableHeaderTradeAgreement/ram:SellerTradeParty/ram:SpecifiedLegalOrganization/ram:PostalTradeAddress</v>
      </c>
      <c r="AK319" s="13" t="str">
        <f t="shared" si="407"/>
        <v>/ram:PostcodeCode</v>
      </c>
      <c r="AL319" s="14">
        <f>COUNTIFS(R$4:R319,AJ319)</f>
        <v>1</v>
      </c>
      <c r="AN319" s="189" t="str">
        <f t="shared" si="420"/>
        <v>SCT_HTA</v>
      </c>
      <c r="AO319" s="61" t="str">
        <f t="shared" si="408"/>
        <v>BT-X-100</v>
      </c>
      <c r="AP319" s="282" t="str">
        <f t="shared" si="421"/>
        <v/>
      </c>
      <c r="AQ319" s="62">
        <f t="shared" si="444"/>
        <v>6</v>
      </c>
      <c r="AR319" s="62" t="str">
        <f t="shared" si="409"/>
        <v>0..1</v>
      </c>
      <c r="AS319" s="64" t="s">
        <v>1639</v>
      </c>
      <c r="AT319" s="64" t="s">
        <v>1747</v>
      </c>
      <c r="AU319" s="65" t="s">
        <v>1748</v>
      </c>
      <c r="AV319" s="65"/>
      <c r="AW319" s="65"/>
      <c r="AX319" s="64"/>
      <c r="AY319" s="66" t="str">
        <f t="shared" si="475"/>
        <v>0..1</v>
      </c>
      <c r="AZ319" s="66" t="str">
        <f t="shared" si="476"/>
        <v>0..1</v>
      </c>
      <c r="BA319" s="6" t="str">
        <f t="shared" si="467"/>
        <v>/rsm:CrossIndustryInvoice
/rsm:SupplyChainTradeTransaction
/ram:ApplicableHeaderTradeAgreement
/ram:SellerTradeParty
/ram:SpecifiedLegalOrganization
/ram:PostalTradeAddress
/ram:PostcodeCode</v>
      </c>
      <c r="BB319" s="67" t="str">
        <f t="shared" si="468"/>
        <v>/rsm:CrossIndustryInvoice/rsm:SupplyChainTradeTransaction/ram:ApplicableHeaderTradeAgreement/ram:SellerTradeParty/ram:SpecifiedLegalOrganization/ram:PostalTradeAddress/ram:PostcodeCode</v>
      </c>
      <c r="BC319" s="66" t="str">
        <f t="shared" si="422"/>
        <v>T</v>
      </c>
      <c r="BD319" s="68" t="str">
        <f t="shared" si="423"/>
        <v>E</v>
      </c>
      <c r="BE319" s="62" t="str">
        <f t="shared" si="424"/>
        <v>0..1</v>
      </c>
      <c r="BF319" s="66" t="str">
        <f t="shared" si="425"/>
        <v/>
      </c>
      <c r="BG319" s="249" t="str">
        <f t="shared" si="426"/>
        <v/>
      </c>
      <c r="BH319" s="7"/>
      <c r="BI319" s="634" t="str">
        <f t="shared" si="427"/>
        <v>-</v>
      </c>
      <c r="BJ319" s="70" t="str">
        <f t="shared" si="428"/>
        <v>-</v>
      </c>
      <c r="BK319" s="70" t="str">
        <f t="shared" si="429"/>
        <v>-</v>
      </c>
      <c r="BL319" s="70" t="str">
        <f t="shared" si="430"/>
        <v>-</v>
      </c>
      <c r="BM319" s="70" t="str">
        <f t="shared" si="431"/>
        <v>-</v>
      </c>
      <c r="BN319" s="70" t="str">
        <f t="shared" si="432"/>
        <v>X</v>
      </c>
      <c r="BO319" s="635" t="str">
        <f t="shared" si="433"/>
        <v>X</v>
      </c>
      <c r="BP319" s="7"/>
      <c r="BQ319" s="70" t="str">
        <f t="shared" si="434"/>
        <v>EXTENDED</v>
      </c>
      <c r="BR319" s="70" t="str">
        <f t="shared" si="435"/>
        <v>EXTENDED-B2B-FR</v>
      </c>
      <c r="BS319" s="15"/>
      <c r="BT319" s="57" t="s">
        <v>18642</v>
      </c>
    </row>
    <row r="320" spans="1:72" s="59" customFormat="1" ht="120" x14ac:dyDescent="0.2">
      <c r="A320" s="45" t="str">
        <f t="shared" si="418"/>
        <v>YES</v>
      </c>
      <c r="B320" s="45"/>
      <c r="C320" s="45"/>
      <c r="D320" s="189" t="s">
        <v>1526</v>
      </c>
      <c r="E320" s="61" t="s">
        <v>5318</v>
      </c>
      <c r="F320" s="282"/>
      <c r="G320" s="62">
        <f t="shared" si="439"/>
        <v>6</v>
      </c>
      <c r="H320" s="62" t="s">
        <v>42</v>
      </c>
      <c r="I320" s="64" t="s">
        <v>17149</v>
      </c>
      <c r="J320" s="64" t="s">
        <v>1641</v>
      </c>
      <c r="K320" s="65" t="s">
        <v>1642</v>
      </c>
      <c r="L320" s="65"/>
      <c r="M320" s="65"/>
      <c r="N320" s="64" t="s">
        <v>70</v>
      </c>
      <c r="O320" s="66" t="s">
        <v>42</v>
      </c>
      <c r="P320" s="66" t="str">
        <f t="shared" si="492"/>
        <v>0..1</v>
      </c>
      <c r="Q320" s="6" t="s">
        <v>1643</v>
      </c>
      <c r="R320" s="67" t="s">
        <v>1644</v>
      </c>
      <c r="S320" s="66" t="s">
        <v>73</v>
      </c>
      <c r="T320" s="68" t="str">
        <f t="shared" si="410"/>
        <v>E</v>
      </c>
      <c r="U320" s="62" t="s">
        <v>42</v>
      </c>
      <c r="V320" s="66"/>
      <c r="W320" s="249"/>
      <c r="X320" s="38"/>
      <c r="Y320" s="634" t="str">
        <f t="shared" si="414"/>
        <v>-</v>
      </c>
      <c r="Z320" s="70" t="str">
        <f t="shared" ref="Z320:AE320" si="506">IF(Y320="X","X",IF($AH320=Z$4,"X","-"))</f>
        <v>-</v>
      </c>
      <c r="AA320" s="70" t="str">
        <f t="shared" si="506"/>
        <v>-</v>
      </c>
      <c r="AB320" s="70" t="str">
        <f t="shared" si="506"/>
        <v>-</v>
      </c>
      <c r="AC320" s="70" t="str">
        <f t="shared" si="506"/>
        <v>-</v>
      </c>
      <c r="AD320" s="70" t="str">
        <f t="shared" si="506"/>
        <v>X</v>
      </c>
      <c r="AE320" s="635" t="str">
        <f t="shared" si="506"/>
        <v>X</v>
      </c>
      <c r="AF320" s="38"/>
      <c r="AG320" s="70" t="s">
        <v>47</v>
      </c>
      <c r="AH320" s="70" t="s">
        <v>18617</v>
      </c>
      <c r="AI320" s="38"/>
      <c r="AJ320" s="13" t="str">
        <f t="shared" si="406"/>
        <v>/rsm:CrossIndustryInvoice/rsm:SupplyChainTradeTransaction/ram:ApplicableHeaderTradeAgreement/ram:SellerTradeParty/ram:SpecifiedLegalOrganization/ram:PostalTradeAddress</v>
      </c>
      <c r="AK320" s="13" t="str">
        <f t="shared" si="407"/>
        <v>/ram:LineOne</v>
      </c>
      <c r="AL320" s="14">
        <f>COUNTIFS(R$4:R320,AJ320)</f>
        <v>1</v>
      </c>
      <c r="AN320" s="189" t="str">
        <f t="shared" si="420"/>
        <v>SCT_HTA</v>
      </c>
      <c r="AO320" s="61" t="str">
        <f t="shared" si="408"/>
        <v>BT-X-101</v>
      </c>
      <c r="AP320" s="282" t="str">
        <f t="shared" si="421"/>
        <v/>
      </c>
      <c r="AQ320" s="62">
        <f t="shared" si="444"/>
        <v>6</v>
      </c>
      <c r="AR320" s="62" t="str">
        <f t="shared" si="409"/>
        <v>0..1</v>
      </c>
      <c r="AS320" s="64" t="s">
        <v>1645</v>
      </c>
      <c r="AT320" s="64" t="s">
        <v>1754</v>
      </c>
      <c r="AU320" s="65" t="s">
        <v>1755</v>
      </c>
      <c r="AV320" s="65"/>
      <c r="AW320" s="65"/>
      <c r="AX320" s="64"/>
      <c r="AY320" s="66" t="str">
        <f t="shared" si="475"/>
        <v>0..1</v>
      </c>
      <c r="AZ320" s="66" t="str">
        <f t="shared" si="476"/>
        <v>0..1</v>
      </c>
      <c r="BA320" s="6" t="str">
        <f t="shared" si="467"/>
        <v>/rsm:CrossIndustryInvoice
/rsm:SupplyChainTradeTransaction
/ram:ApplicableHeaderTradeAgreement
/ram:SellerTradeParty
/ram:SpecifiedLegalOrganization
/ram:PostalTradeAddress
/ram:LineOne</v>
      </c>
      <c r="BB320" s="67" t="str">
        <f t="shared" si="468"/>
        <v>/rsm:CrossIndustryInvoice/rsm:SupplyChainTradeTransaction/ram:ApplicableHeaderTradeAgreement/ram:SellerTradeParty/ram:SpecifiedLegalOrganization/ram:PostalTradeAddress/ram:LineOne</v>
      </c>
      <c r="BC320" s="66" t="str">
        <f t="shared" si="422"/>
        <v>T</v>
      </c>
      <c r="BD320" s="68" t="str">
        <f t="shared" si="423"/>
        <v>E</v>
      </c>
      <c r="BE320" s="62" t="str">
        <f t="shared" si="424"/>
        <v>0..1</v>
      </c>
      <c r="BF320" s="66" t="str">
        <f t="shared" si="425"/>
        <v/>
      </c>
      <c r="BG320" s="249" t="str">
        <f t="shared" si="426"/>
        <v/>
      </c>
      <c r="BH320" s="7"/>
      <c r="BI320" s="634" t="str">
        <f t="shared" si="427"/>
        <v>-</v>
      </c>
      <c r="BJ320" s="70" t="str">
        <f t="shared" si="428"/>
        <v>-</v>
      </c>
      <c r="BK320" s="70" t="str">
        <f t="shared" si="429"/>
        <v>-</v>
      </c>
      <c r="BL320" s="70" t="str">
        <f t="shared" si="430"/>
        <v>-</v>
      </c>
      <c r="BM320" s="70" t="str">
        <f t="shared" si="431"/>
        <v>-</v>
      </c>
      <c r="BN320" s="70" t="str">
        <f t="shared" si="432"/>
        <v>X</v>
      </c>
      <c r="BO320" s="635" t="str">
        <f t="shared" si="433"/>
        <v>X</v>
      </c>
      <c r="BP320" s="7"/>
      <c r="BQ320" s="70" t="str">
        <f t="shared" si="434"/>
        <v>EXTENDED</v>
      </c>
      <c r="BR320" s="70" t="str">
        <f t="shared" si="435"/>
        <v>EXTENDED-B2B-FR</v>
      </c>
      <c r="BS320" s="15"/>
      <c r="BT320" s="57" t="s">
        <v>18642</v>
      </c>
    </row>
    <row r="321" spans="1:72" s="59" customFormat="1" ht="120" x14ac:dyDescent="0.2">
      <c r="A321" s="45" t="str">
        <f t="shared" si="418"/>
        <v>YES</v>
      </c>
      <c r="B321" s="45"/>
      <c r="C321" s="45"/>
      <c r="D321" s="189" t="s">
        <v>1526</v>
      </c>
      <c r="E321" s="61" t="s">
        <v>5319</v>
      </c>
      <c r="F321" s="282"/>
      <c r="G321" s="62">
        <f t="shared" si="439"/>
        <v>6</v>
      </c>
      <c r="H321" s="62" t="s">
        <v>42</v>
      </c>
      <c r="I321" s="64" t="s">
        <v>17150</v>
      </c>
      <c r="J321" s="64" t="s">
        <v>1647</v>
      </c>
      <c r="K321" s="65"/>
      <c r="L321" s="65"/>
      <c r="M321" s="65"/>
      <c r="N321" s="64" t="s">
        <v>70</v>
      </c>
      <c r="O321" s="66" t="s">
        <v>42</v>
      </c>
      <c r="P321" s="66" t="str">
        <f t="shared" si="492"/>
        <v>0..1</v>
      </c>
      <c r="Q321" s="6" t="s">
        <v>1648</v>
      </c>
      <c r="R321" s="67" t="s">
        <v>1649</v>
      </c>
      <c r="S321" s="66" t="s">
        <v>73</v>
      </c>
      <c r="T321" s="68" t="str">
        <f t="shared" si="410"/>
        <v>E</v>
      </c>
      <c r="U321" s="62" t="s">
        <v>42</v>
      </c>
      <c r="V321" s="66"/>
      <c r="W321" s="249"/>
      <c r="X321" s="38"/>
      <c r="Y321" s="634" t="str">
        <f t="shared" si="414"/>
        <v>-</v>
      </c>
      <c r="Z321" s="70" t="str">
        <f t="shared" ref="Z321:AE321" si="507">IF(Y321="X","X",IF($AH321=Z$4,"X","-"))</f>
        <v>-</v>
      </c>
      <c r="AA321" s="70" t="str">
        <f t="shared" si="507"/>
        <v>-</v>
      </c>
      <c r="AB321" s="70" t="str">
        <f t="shared" si="507"/>
        <v>-</v>
      </c>
      <c r="AC321" s="70" t="str">
        <f t="shared" si="507"/>
        <v>-</v>
      </c>
      <c r="AD321" s="70" t="str">
        <f t="shared" si="507"/>
        <v>X</v>
      </c>
      <c r="AE321" s="635" t="str">
        <f t="shared" si="507"/>
        <v>X</v>
      </c>
      <c r="AF321" s="38"/>
      <c r="AG321" s="70" t="s">
        <v>47</v>
      </c>
      <c r="AH321" s="70" t="s">
        <v>18617</v>
      </c>
      <c r="AI321" s="38"/>
      <c r="AJ321" s="13" t="str">
        <f t="shared" ref="AJ321:AJ384" si="508">IF(ISERROR(FIND("/",R321)),R321,LEFT(R321,FIND(CHAR(1),SUBSTITUTE(R321,"/",CHAR(1),LEN(R321)-LEN(SUBSTITUTE(R321,"/",""))))-1))</f>
        <v>/rsm:CrossIndustryInvoice/rsm:SupplyChainTradeTransaction/ram:ApplicableHeaderTradeAgreement/ram:SellerTradeParty/ram:SpecifiedLegalOrganization/ram:PostalTradeAddress</v>
      </c>
      <c r="AK321" s="13" t="str">
        <f t="shared" ref="AK321:AK384" si="509">IF(ISERROR(FIND("/",R321)),R321,MID(R321, FIND(CHAR(1),SUBSTITUTE(R321,"/",CHAR(1), LEN(R321)-LEN(SUBSTITUTE(R321,"/","")))), LEN(R321)))</f>
        <v>/ram:LineTwo</v>
      </c>
      <c r="AL321" s="14">
        <f>COUNTIFS(R$4:R321,AJ321)</f>
        <v>1</v>
      </c>
      <c r="AN321" s="189" t="str">
        <f t="shared" si="420"/>
        <v>SCT_HTA</v>
      </c>
      <c r="AO321" s="61" t="str">
        <f t="shared" ref="AO321:AO384" si="510">E321</f>
        <v>BT-X-102</v>
      </c>
      <c r="AP321" s="282" t="str">
        <f t="shared" si="421"/>
        <v/>
      </c>
      <c r="AQ321" s="62">
        <f t="shared" si="444"/>
        <v>6</v>
      </c>
      <c r="AR321" s="62" t="str">
        <f t="shared" ref="AR321:AR384" si="511">H321</f>
        <v>0..1</v>
      </c>
      <c r="AS321" s="64" t="s">
        <v>1650</v>
      </c>
      <c r="AT321" s="64" t="s">
        <v>1761</v>
      </c>
      <c r="AU321" s="65"/>
      <c r="AV321" s="65"/>
      <c r="AW321" s="65"/>
      <c r="AX321" s="64"/>
      <c r="AY321" s="66" t="str">
        <f t="shared" si="475"/>
        <v>0..1</v>
      </c>
      <c r="AZ321" s="66" t="str">
        <f t="shared" si="476"/>
        <v>0..1</v>
      </c>
      <c r="BA321" s="6" t="str">
        <f t="shared" si="467"/>
        <v>/rsm:CrossIndustryInvoice
/rsm:SupplyChainTradeTransaction
/ram:ApplicableHeaderTradeAgreement
/ram:SellerTradeParty
/ram:SpecifiedLegalOrganization
/ram:PostalTradeAddress
/ram:LineTwo</v>
      </c>
      <c r="BB321" s="67" t="str">
        <f t="shared" si="468"/>
        <v>/rsm:CrossIndustryInvoice/rsm:SupplyChainTradeTransaction/ram:ApplicableHeaderTradeAgreement/ram:SellerTradeParty/ram:SpecifiedLegalOrganization/ram:PostalTradeAddress/ram:LineTwo</v>
      </c>
      <c r="BC321" s="66" t="str">
        <f t="shared" si="422"/>
        <v>T</v>
      </c>
      <c r="BD321" s="68" t="str">
        <f t="shared" si="423"/>
        <v>E</v>
      </c>
      <c r="BE321" s="62" t="str">
        <f t="shared" si="424"/>
        <v>0..1</v>
      </c>
      <c r="BF321" s="66" t="str">
        <f t="shared" si="425"/>
        <v/>
      </c>
      <c r="BG321" s="249" t="str">
        <f t="shared" si="426"/>
        <v/>
      </c>
      <c r="BH321" s="7"/>
      <c r="BI321" s="634" t="str">
        <f t="shared" si="427"/>
        <v>-</v>
      </c>
      <c r="BJ321" s="70" t="str">
        <f t="shared" si="428"/>
        <v>-</v>
      </c>
      <c r="BK321" s="70" t="str">
        <f t="shared" si="429"/>
        <v>-</v>
      </c>
      <c r="BL321" s="70" t="str">
        <f t="shared" si="430"/>
        <v>-</v>
      </c>
      <c r="BM321" s="70" t="str">
        <f t="shared" si="431"/>
        <v>-</v>
      </c>
      <c r="BN321" s="70" t="str">
        <f t="shared" si="432"/>
        <v>X</v>
      </c>
      <c r="BO321" s="635" t="str">
        <f t="shared" si="433"/>
        <v>X</v>
      </c>
      <c r="BP321" s="7"/>
      <c r="BQ321" s="70" t="str">
        <f t="shared" si="434"/>
        <v>EXTENDED</v>
      </c>
      <c r="BR321" s="70" t="str">
        <f t="shared" si="435"/>
        <v>EXTENDED-B2B-FR</v>
      </c>
      <c r="BS321" s="15"/>
      <c r="BT321" s="57" t="s">
        <v>18642</v>
      </c>
    </row>
    <row r="322" spans="1:72" s="59" customFormat="1" ht="120" x14ac:dyDescent="0.2">
      <c r="A322" s="45" t="str">
        <f t="shared" si="418"/>
        <v>YES</v>
      </c>
      <c r="B322" s="45"/>
      <c r="C322" s="45"/>
      <c r="D322" s="189" t="s">
        <v>1526</v>
      </c>
      <c r="E322" s="61" t="s">
        <v>5320</v>
      </c>
      <c r="F322" s="282"/>
      <c r="G322" s="62">
        <f t="shared" si="439"/>
        <v>6</v>
      </c>
      <c r="H322" s="62" t="s">
        <v>42</v>
      </c>
      <c r="I322" s="64" t="s">
        <v>17151</v>
      </c>
      <c r="J322" s="64" t="s">
        <v>1647</v>
      </c>
      <c r="K322" s="65"/>
      <c r="L322" s="65"/>
      <c r="M322" s="65"/>
      <c r="N322" s="64" t="s">
        <v>70</v>
      </c>
      <c r="O322" s="66" t="s">
        <v>42</v>
      </c>
      <c r="P322" s="66" t="str">
        <f t="shared" si="492"/>
        <v>0..1</v>
      </c>
      <c r="Q322" s="6" t="s">
        <v>1652</v>
      </c>
      <c r="R322" s="67" t="s">
        <v>1653</v>
      </c>
      <c r="S322" s="66" t="s">
        <v>73</v>
      </c>
      <c r="T322" s="68" t="str">
        <f t="shared" ref="T322:T385" si="512">IF($E322="","",IF(ISERROR(SEARCH("@",$R322)),IF(LEFT($E322,4)="BG-X","EG",IF(LEFT($E322,2)="BG","G",IF(LEFT($E322,4)="BT-X",IF(LEN($E322)-LEN(SUBSTITUTE($E322,"-",))&gt;2,"","E"),IF(LEN($E322)-LEN(SUBSTITUTE($E322,"-",))&gt;1,"","E")))),"A"))</f>
        <v>E</v>
      </c>
      <c r="U322" s="62" t="s">
        <v>42</v>
      </c>
      <c r="V322" s="66"/>
      <c r="W322" s="249"/>
      <c r="X322" s="38"/>
      <c r="Y322" s="634" t="str">
        <f t="shared" si="414"/>
        <v>-</v>
      </c>
      <c r="Z322" s="70" t="str">
        <f t="shared" ref="Z322:AE322" si="513">IF(Y322="X","X",IF($AH322=Z$4,"X","-"))</f>
        <v>-</v>
      </c>
      <c r="AA322" s="70" t="str">
        <f t="shared" si="513"/>
        <v>-</v>
      </c>
      <c r="AB322" s="70" t="str">
        <f t="shared" si="513"/>
        <v>-</v>
      </c>
      <c r="AC322" s="70" t="str">
        <f t="shared" si="513"/>
        <v>-</v>
      </c>
      <c r="AD322" s="70" t="str">
        <f t="shared" si="513"/>
        <v>X</v>
      </c>
      <c r="AE322" s="635" t="str">
        <f t="shared" si="513"/>
        <v>X</v>
      </c>
      <c r="AF322" s="38"/>
      <c r="AG322" s="70" t="s">
        <v>47</v>
      </c>
      <c r="AH322" s="70" t="s">
        <v>18617</v>
      </c>
      <c r="AI322" s="38"/>
      <c r="AJ322" s="13" t="str">
        <f t="shared" si="508"/>
        <v>/rsm:CrossIndustryInvoice/rsm:SupplyChainTradeTransaction/ram:ApplicableHeaderTradeAgreement/ram:SellerTradeParty/ram:SpecifiedLegalOrganization/ram:PostalTradeAddress</v>
      </c>
      <c r="AK322" s="13" t="str">
        <f t="shared" si="509"/>
        <v>/ram:LineThree</v>
      </c>
      <c r="AL322" s="14">
        <f>COUNTIFS(R$4:R322,AJ322)</f>
        <v>1</v>
      </c>
      <c r="AN322" s="189" t="str">
        <f t="shared" si="420"/>
        <v>SCT_HTA</v>
      </c>
      <c r="AO322" s="61" t="str">
        <f t="shared" si="510"/>
        <v>BT-X-103</v>
      </c>
      <c r="AP322" s="282" t="str">
        <f t="shared" si="421"/>
        <v/>
      </c>
      <c r="AQ322" s="62">
        <f t="shared" si="444"/>
        <v>6</v>
      </c>
      <c r="AR322" s="62" t="str">
        <f t="shared" si="511"/>
        <v>0..1</v>
      </c>
      <c r="AS322" s="64" t="s">
        <v>1654</v>
      </c>
      <c r="AT322" s="64" t="s">
        <v>1761</v>
      </c>
      <c r="AU322" s="65"/>
      <c r="AV322" s="65"/>
      <c r="AW322" s="65"/>
      <c r="AX322" s="64"/>
      <c r="AY322" s="66" t="str">
        <f t="shared" si="475"/>
        <v>0..1</v>
      </c>
      <c r="AZ322" s="66" t="str">
        <f t="shared" si="476"/>
        <v>0..1</v>
      </c>
      <c r="BA322" s="6" t="str">
        <f t="shared" si="467"/>
        <v>/rsm:CrossIndustryInvoice
/rsm:SupplyChainTradeTransaction
/ram:ApplicableHeaderTradeAgreement
/ram:SellerTradeParty
/ram:SpecifiedLegalOrganization
/ram:PostalTradeAddress
/ram:LineThree</v>
      </c>
      <c r="BB322" s="67" t="str">
        <f t="shared" si="468"/>
        <v>/rsm:CrossIndustryInvoice/rsm:SupplyChainTradeTransaction/ram:ApplicableHeaderTradeAgreement/ram:SellerTradeParty/ram:SpecifiedLegalOrganization/ram:PostalTradeAddress/ram:LineThree</v>
      </c>
      <c r="BC322" s="66" t="str">
        <f t="shared" si="422"/>
        <v>T</v>
      </c>
      <c r="BD322" s="68" t="str">
        <f t="shared" si="423"/>
        <v>E</v>
      </c>
      <c r="BE322" s="62" t="str">
        <f t="shared" si="424"/>
        <v>0..1</v>
      </c>
      <c r="BF322" s="66" t="str">
        <f t="shared" si="425"/>
        <v/>
      </c>
      <c r="BG322" s="249" t="str">
        <f t="shared" si="426"/>
        <v/>
      </c>
      <c r="BH322" s="7"/>
      <c r="BI322" s="634" t="str">
        <f t="shared" si="427"/>
        <v>-</v>
      </c>
      <c r="BJ322" s="70" t="str">
        <f t="shared" si="428"/>
        <v>-</v>
      </c>
      <c r="BK322" s="70" t="str">
        <f t="shared" si="429"/>
        <v>-</v>
      </c>
      <c r="BL322" s="70" t="str">
        <f t="shared" si="430"/>
        <v>-</v>
      </c>
      <c r="BM322" s="70" t="str">
        <f t="shared" si="431"/>
        <v>-</v>
      </c>
      <c r="BN322" s="70" t="str">
        <f t="shared" si="432"/>
        <v>X</v>
      </c>
      <c r="BO322" s="635" t="str">
        <f t="shared" si="433"/>
        <v>X</v>
      </c>
      <c r="BP322" s="7"/>
      <c r="BQ322" s="70" t="str">
        <f t="shared" si="434"/>
        <v>EXTENDED</v>
      </c>
      <c r="BR322" s="70" t="str">
        <f t="shared" si="435"/>
        <v>EXTENDED-B2B-FR</v>
      </c>
      <c r="BS322" s="15"/>
      <c r="BT322" s="57" t="s">
        <v>18642</v>
      </c>
    </row>
    <row r="323" spans="1:72" s="59" customFormat="1" ht="120" x14ac:dyDescent="0.2">
      <c r="A323" s="45" t="str">
        <f t="shared" si="418"/>
        <v>YES</v>
      </c>
      <c r="B323" s="45"/>
      <c r="C323" s="45"/>
      <c r="D323" s="189" t="s">
        <v>1526</v>
      </c>
      <c r="E323" s="61" t="s">
        <v>5321</v>
      </c>
      <c r="F323" s="282"/>
      <c r="G323" s="62">
        <f t="shared" si="439"/>
        <v>6</v>
      </c>
      <c r="H323" s="62" t="s">
        <v>42</v>
      </c>
      <c r="I323" s="64" t="s">
        <v>17152</v>
      </c>
      <c r="J323" s="64" t="s">
        <v>17144</v>
      </c>
      <c r="K323" s="65"/>
      <c r="L323" s="65"/>
      <c r="M323" s="65"/>
      <c r="N323" s="64" t="s">
        <v>70</v>
      </c>
      <c r="O323" s="66" t="s">
        <v>42</v>
      </c>
      <c r="P323" s="66" t="str">
        <f t="shared" si="492"/>
        <v>0..1</v>
      </c>
      <c r="Q323" s="6" t="s">
        <v>1657</v>
      </c>
      <c r="R323" s="67" t="s">
        <v>1658</v>
      </c>
      <c r="S323" s="66" t="s">
        <v>73</v>
      </c>
      <c r="T323" s="68" t="str">
        <f t="shared" si="512"/>
        <v>E</v>
      </c>
      <c r="U323" s="62" t="s">
        <v>42</v>
      </c>
      <c r="V323" s="66"/>
      <c r="W323" s="249"/>
      <c r="X323" s="38"/>
      <c r="Y323" s="634" t="str">
        <f t="shared" si="414"/>
        <v>-</v>
      </c>
      <c r="Z323" s="70" t="str">
        <f t="shared" ref="Z323:AE323" si="514">IF(Y323="X","X",IF($AH323=Z$4,"X","-"))</f>
        <v>-</v>
      </c>
      <c r="AA323" s="70" t="str">
        <f t="shared" si="514"/>
        <v>-</v>
      </c>
      <c r="AB323" s="70" t="str">
        <f t="shared" si="514"/>
        <v>-</v>
      </c>
      <c r="AC323" s="70" t="str">
        <f t="shared" si="514"/>
        <v>-</v>
      </c>
      <c r="AD323" s="70" t="str">
        <f t="shared" si="514"/>
        <v>X</v>
      </c>
      <c r="AE323" s="635" t="str">
        <f t="shared" si="514"/>
        <v>X</v>
      </c>
      <c r="AF323" s="38"/>
      <c r="AG323" s="70" t="s">
        <v>47</v>
      </c>
      <c r="AH323" s="70" t="s">
        <v>18617</v>
      </c>
      <c r="AI323" s="38"/>
      <c r="AJ323" s="13" t="str">
        <f t="shared" si="508"/>
        <v>/rsm:CrossIndustryInvoice/rsm:SupplyChainTradeTransaction/ram:ApplicableHeaderTradeAgreement/ram:SellerTradeParty/ram:SpecifiedLegalOrganization/ram:PostalTradeAddress</v>
      </c>
      <c r="AK323" s="13" t="str">
        <f t="shared" si="509"/>
        <v>/ram:CityName</v>
      </c>
      <c r="AL323" s="14">
        <f>COUNTIFS(R$4:R323,AJ323)</f>
        <v>1</v>
      </c>
      <c r="AN323" s="189" t="str">
        <f t="shared" si="420"/>
        <v>SCT_HTA</v>
      </c>
      <c r="AO323" s="61" t="str">
        <f t="shared" si="510"/>
        <v>BT-X-104</v>
      </c>
      <c r="AP323" s="282" t="str">
        <f t="shared" si="421"/>
        <v/>
      </c>
      <c r="AQ323" s="62">
        <f t="shared" si="444"/>
        <v>6</v>
      </c>
      <c r="AR323" s="62" t="str">
        <f t="shared" si="511"/>
        <v>0..1</v>
      </c>
      <c r="AS323" s="64" t="s">
        <v>1659</v>
      </c>
      <c r="AT323" s="64" t="s">
        <v>18238</v>
      </c>
      <c r="AU323" s="65"/>
      <c r="AV323" s="65"/>
      <c r="AW323" s="65"/>
      <c r="AX323" s="64"/>
      <c r="AY323" s="66" t="str">
        <f t="shared" si="475"/>
        <v>0..1</v>
      </c>
      <c r="AZ323" s="66" t="str">
        <f t="shared" si="476"/>
        <v>0..1</v>
      </c>
      <c r="BA323" s="6" t="str">
        <f t="shared" si="467"/>
        <v>/rsm:CrossIndustryInvoice
/rsm:SupplyChainTradeTransaction
/ram:ApplicableHeaderTradeAgreement
/ram:SellerTradeParty
/ram:SpecifiedLegalOrganization
/ram:PostalTradeAddress
/ram:CityName</v>
      </c>
      <c r="BB323" s="67" t="str">
        <f t="shared" si="468"/>
        <v>/rsm:CrossIndustryInvoice/rsm:SupplyChainTradeTransaction/ram:ApplicableHeaderTradeAgreement/ram:SellerTradeParty/ram:SpecifiedLegalOrganization/ram:PostalTradeAddress/ram:CityName</v>
      </c>
      <c r="BC323" s="66" t="str">
        <f t="shared" si="422"/>
        <v>T</v>
      </c>
      <c r="BD323" s="68" t="str">
        <f t="shared" si="423"/>
        <v>E</v>
      </c>
      <c r="BE323" s="62" t="str">
        <f t="shared" si="424"/>
        <v>0..1</v>
      </c>
      <c r="BF323" s="66" t="str">
        <f t="shared" si="425"/>
        <v/>
      </c>
      <c r="BG323" s="249" t="str">
        <f t="shared" si="426"/>
        <v/>
      </c>
      <c r="BH323" s="7"/>
      <c r="BI323" s="634" t="str">
        <f t="shared" si="427"/>
        <v>-</v>
      </c>
      <c r="BJ323" s="70" t="str">
        <f t="shared" si="428"/>
        <v>-</v>
      </c>
      <c r="BK323" s="70" t="str">
        <f t="shared" si="429"/>
        <v>-</v>
      </c>
      <c r="BL323" s="70" t="str">
        <f t="shared" si="430"/>
        <v>-</v>
      </c>
      <c r="BM323" s="70" t="str">
        <f t="shared" si="431"/>
        <v>-</v>
      </c>
      <c r="BN323" s="70" t="str">
        <f t="shared" si="432"/>
        <v>X</v>
      </c>
      <c r="BO323" s="635" t="str">
        <f t="shared" si="433"/>
        <v>X</v>
      </c>
      <c r="BP323" s="7"/>
      <c r="BQ323" s="70" t="str">
        <f t="shared" si="434"/>
        <v>EXTENDED</v>
      </c>
      <c r="BR323" s="70" t="str">
        <f t="shared" si="435"/>
        <v>EXTENDED-B2B-FR</v>
      </c>
      <c r="BS323" s="15"/>
      <c r="BT323" s="57" t="s">
        <v>18642</v>
      </c>
    </row>
    <row r="324" spans="1:72" s="59" customFormat="1" ht="120" x14ac:dyDescent="0.2">
      <c r="A324" s="45" t="str">
        <f t="shared" si="418"/>
        <v>YES</v>
      </c>
      <c r="B324" s="45"/>
      <c r="C324" s="45"/>
      <c r="D324" s="189" t="s">
        <v>1526</v>
      </c>
      <c r="E324" s="61" t="s">
        <v>5322</v>
      </c>
      <c r="F324" s="282"/>
      <c r="G324" s="62">
        <f t="shared" si="439"/>
        <v>6</v>
      </c>
      <c r="H324" s="62" t="s">
        <v>32</v>
      </c>
      <c r="I324" s="64" t="s">
        <v>17153</v>
      </c>
      <c r="J324" s="64" t="s">
        <v>1661</v>
      </c>
      <c r="K324" s="65" t="s">
        <v>17101</v>
      </c>
      <c r="L324" s="65"/>
      <c r="M324" s="65"/>
      <c r="N324" s="64" t="s">
        <v>128</v>
      </c>
      <c r="O324" s="66" t="s">
        <v>32</v>
      </c>
      <c r="P324" s="66" t="str">
        <f t="shared" si="492"/>
        <v>1..1</v>
      </c>
      <c r="Q324" s="6" t="s">
        <v>1663</v>
      </c>
      <c r="R324" s="67" t="s">
        <v>1664</v>
      </c>
      <c r="S324" s="66" t="s">
        <v>131</v>
      </c>
      <c r="T324" s="68" t="str">
        <f t="shared" si="512"/>
        <v>E</v>
      </c>
      <c r="U324" s="62" t="s">
        <v>42</v>
      </c>
      <c r="V324" s="66"/>
      <c r="W324" s="249"/>
      <c r="X324" s="38"/>
      <c r="Y324" s="634" t="str">
        <f t="shared" si="414"/>
        <v>-</v>
      </c>
      <c r="Z324" s="70" t="str">
        <f t="shared" ref="Z324:AE324" si="515">IF(Y324="X","X",IF($AH324=Z$4,"X","-"))</f>
        <v>-</v>
      </c>
      <c r="AA324" s="70" t="str">
        <f t="shared" si="515"/>
        <v>-</v>
      </c>
      <c r="AB324" s="70" t="str">
        <f t="shared" si="515"/>
        <v>-</v>
      </c>
      <c r="AC324" s="70" t="str">
        <f t="shared" si="515"/>
        <v>-</v>
      </c>
      <c r="AD324" s="70" t="str">
        <f t="shared" si="515"/>
        <v>X</v>
      </c>
      <c r="AE324" s="635" t="str">
        <f t="shared" si="515"/>
        <v>X</v>
      </c>
      <c r="AF324" s="38"/>
      <c r="AG324" s="70" t="s">
        <v>47</v>
      </c>
      <c r="AH324" s="70" t="s">
        <v>18617</v>
      </c>
      <c r="AI324" s="38"/>
      <c r="AJ324" s="13" t="str">
        <f t="shared" si="508"/>
        <v>/rsm:CrossIndustryInvoice/rsm:SupplyChainTradeTransaction/ram:ApplicableHeaderTradeAgreement/ram:SellerTradeParty/ram:SpecifiedLegalOrganization/ram:PostalTradeAddress</v>
      </c>
      <c r="AK324" s="13" t="str">
        <f t="shared" si="509"/>
        <v>/ram:CountryID</v>
      </c>
      <c r="AL324" s="14">
        <f>COUNTIFS(R$4:R324,AJ324)</f>
        <v>1</v>
      </c>
      <c r="AN324" s="189" t="str">
        <f t="shared" si="420"/>
        <v>SCT_HTA</v>
      </c>
      <c r="AO324" s="61" t="str">
        <f t="shared" si="510"/>
        <v>BT-X-105</v>
      </c>
      <c r="AP324" s="282" t="str">
        <f t="shared" si="421"/>
        <v/>
      </c>
      <c r="AQ324" s="62">
        <f t="shared" si="444"/>
        <v>6</v>
      </c>
      <c r="AR324" s="62" t="str">
        <f t="shared" si="511"/>
        <v>1..1</v>
      </c>
      <c r="AS324" s="64" t="s">
        <v>1665</v>
      </c>
      <c r="AT324" s="64" t="s">
        <v>1777</v>
      </c>
      <c r="AU324" s="65" t="s">
        <v>485</v>
      </c>
      <c r="AV324" s="65"/>
      <c r="AW324" s="65"/>
      <c r="AX324" s="64" t="s">
        <v>128</v>
      </c>
      <c r="AY324" s="66" t="str">
        <f t="shared" si="475"/>
        <v>1..1</v>
      </c>
      <c r="AZ324" s="66" t="str">
        <f t="shared" si="476"/>
        <v>1..1</v>
      </c>
      <c r="BA324" s="6" t="str">
        <f t="shared" si="467"/>
        <v>/rsm:CrossIndustryInvoice
/rsm:SupplyChainTradeTransaction
/ram:ApplicableHeaderTradeAgreement
/ram:SellerTradeParty
/ram:SpecifiedLegalOrganization
/ram:PostalTradeAddress
/ram:CountryID</v>
      </c>
      <c r="BB324" s="67" t="str">
        <f t="shared" si="468"/>
        <v>/rsm:CrossIndustryInvoice/rsm:SupplyChainTradeTransaction/ram:ApplicableHeaderTradeAgreement/ram:SellerTradeParty/ram:SpecifiedLegalOrganization/ram:PostalTradeAddress/ram:CountryID</v>
      </c>
      <c r="BC324" s="66" t="str">
        <f t="shared" si="422"/>
        <v>C</v>
      </c>
      <c r="BD324" s="68" t="str">
        <f t="shared" si="423"/>
        <v>E</v>
      </c>
      <c r="BE324" s="62" t="str">
        <f t="shared" si="424"/>
        <v>0..1</v>
      </c>
      <c r="BF324" s="66" t="str">
        <f t="shared" si="425"/>
        <v/>
      </c>
      <c r="BG324" s="249" t="str">
        <f t="shared" si="426"/>
        <v/>
      </c>
      <c r="BH324" s="7"/>
      <c r="BI324" s="634" t="str">
        <f t="shared" si="427"/>
        <v>-</v>
      </c>
      <c r="BJ324" s="70" t="str">
        <f t="shared" si="428"/>
        <v>-</v>
      </c>
      <c r="BK324" s="70" t="str">
        <f t="shared" si="429"/>
        <v>-</v>
      </c>
      <c r="BL324" s="70" t="str">
        <f t="shared" si="430"/>
        <v>-</v>
      </c>
      <c r="BM324" s="70" t="str">
        <f t="shared" si="431"/>
        <v>-</v>
      </c>
      <c r="BN324" s="70" t="str">
        <f t="shared" si="432"/>
        <v>X</v>
      </c>
      <c r="BO324" s="635" t="str">
        <f t="shared" si="433"/>
        <v>X</v>
      </c>
      <c r="BP324" s="7"/>
      <c r="BQ324" s="70" t="str">
        <f t="shared" si="434"/>
        <v>EXTENDED</v>
      </c>
      <c r="BR324" s="70" t="str">
        <f t="shared" si="435"/>
        <v>EXTENDED-B2B-FR</v>
      </c>
      <c r="BS324" s="15"/>
      <c r="BT324" s="57" t="s">
        <v>18642</v>
      </c>
    </row>
    <row r="325" spans="1:72" s="59" customFormat="1" ht="120" x14ac:dyDescent="0.2">
      <c r="A325" s="45" t="str">
        <f t="shared" si="418"/>
        <v>YES</v>
      </c>
      <c r="B325" s="45"/>
      <c r="C325" s="45"/>
      <c r="D325" s="189" t="s">
        <v>1526</v>
      </c>
      <c r="E325" s="61" t="s">
        <v>5323</v>
      </c>
      <c r="F325" s="282"/>
      <c r="G325" s="62">
        <f t="shared" si="439"/>
        <v>6</v>
      </c>
      <c r="H325" s="62" t="s">
        <v>42</v>
      </c>
      <c r="I325" s="64" t="s">
        <v>17167</v>
      </c>
      <c r="J325" s="64" t="s">
        <v>1667</v>
      </c>
      <c r="K325" s="65" t="s">
        <v>1668</v>
      </c>
      <c r="L325" s="65"/>
      <c r="M325" s="65" t="s">
        <v>35</v>
      </c>
      <c r="N325" s="64" t="s">
        <v>70</v>
      </c>
      <c r="O325" s="66" t="s">
        <v>42</v>
      </c>
      <c r="P325" s="66" t="str">
        <f t="shared" si="492"/>
        <v>0..1</v>
      </c>
      <c r="Q325" s="6" t="s">
        <v>1669</v>
      </c>
      <c r="R325" s="67" t="s">
        <v>1670</v>
      </c>
      <c r="S325" s="66" t="s">
        <v>73</v>
      </c>
      <c r="T325" s="68" t="str">
        <f t="shared" si="512"/>
        <v>E</v>
      </c>
      <c r="U325" s="62" t="s">
        <v>62</v>
      </c>
      <c r="V325" s="66"/>
      <c r="W325" s="249" t="s">
        <v>35</v>
      </c>
      <c r="X325" s="38"/>
      <c r="Y325" s="634" t="str">
        <f t="shared" ref="Y325:Y388" si="516">IF(AH325=Y$4,"X","-")</f>
        <v>-</v>
      </c>
      <c r="Z325" s="70" t="str">
        <f t="shared" ref="Z325:AE325" si="517">IF(Y325="X","X",IF($AH325=Z$4,"X","-"))</f>
        <v>-</v>
      </c>
      <c r="AA325" s="70" t="str">
        <f t="shared" si="517"/>
        <v>-</v>
      </c>
      <c r="AB325" s="70" t="str">
        <f t="shared" si="517"/>
        <v>-</v>
      </c>
      <c r="AC325" s="70" t="str">
        <f t="shared" si="517"/>
        <v>-</v>
      </c>
      <c r="AD325" s="70" t="str">
        <f t="shared" si="517"/>
        <v>X</v>
      </c>
      <c r="AE325" s="635" t="str">
        <f t="shared" si="517"/>
        <v>X</v>
      </c>
      <c r="AF325" s="38"/>
      <c r="AG325" s="70" t="s">
        <v>47</v>
      </c>
      <c r="AH325" s="70" t="s">
        <v>18617</v>
      </c>
      <c r="AI325" s="38"/>
      <c r="AJ325" s="13" t="str">
        <f t="shared" si="508"/>
        <v>/rsm:CrossIndustryInvoice/rsm:SupplyChainTradeTransaction/ram:ApplicableHeaderTradeAgreement/ram:SellerTradeParty/ram:SpecifiedLegalOrganization/ram:PostalTradeAddress</v>
      </c>
      <c r="AK325" s="13" t="str">
        <f t="shared" si="509"/>
        <v>/ram:CountrySubDivisionName</v>
      </c>
      <c r="AL325" s="14">
        <f>COUNTIFS(R$4:R325,AJ325)</f>
        <v>1</v>
      </c>
      <c r="AN325" s="189" t="str">
        <f t="shared" si="420"/>
        <v>SCT_HTA</v>
      </c>
      <c r="AO325" s="61" t="str">
        <f t="shared" si="510"/>
        <v>BT-X-106</v>
      </c>
      <c r="AP325" s="282" t="str">
        <f t="shared" si="421"/>
        <v/>
      </c>
      <c r="AQ325" s="62">
        <f t="shared" si="444"/>
        <v>6</v>
      </c>
      <c r="AR325" s="62" t="str">
        <f t="shared" si="511"/>
        <v>0..1</v>
      </c>
      <c r="AS325" s="64" t="s">
        <v>18254</v>
      </c>
      <c r="AT325" s="64" t="s">
        <v>1671</v>
      </c>
      <c r="AU325" s="65" t="s">
        <v>1672</v>
      </c>
      <c r="AV325" s="65"/>
      <c r="AW325" s="65" t="s">
        <v>35</v>
      </c>
      <c r="AX325" s="64" t="s">
        <v>78</v>
      </c>
      <c r="AY325" s="66" t="str">
        <f t="shared" si="475"/>
        <v>0..1</v>
      </c>
      <c r="AZ325" s="66" t="str">
        <f t="shared" si="476"/>
        <v>0..1</v>
      </c>
      <c r="BA325" s="6" t="str">
        <f t="shared" si="467"/>
        <v>/rsm:CrossIndustryInvoice
/rsm:SupplyChainTradeTransaction
/ram:ApplicableHeaderTradeAgreement
/ram:SellerTradeParty
/ram:SpecifiedLegalOrganization
/ram:PostalTradeAddress
/ram:CountrySubDivisionName</v>
      </c>
      <c r="BB325" s="67" t="str">
        <f t="shared" si="468"/>
        <v>/rsm:CrossIndustryInvoice/rsm:SupplyChainTradeTransaction/ram:ApplicableHeaderTradeAgreement/ram:SellerTradeParty/ram:SpecifiedLegalOrganization/ram:PostalTradeAddress/ram:CountrySubDivisionName</v>
      </c>
      <c r="BC325" s="66" t="str">
        <f t="shared" si="422"/>
        <v>T</v>
      </c>
      <c r="BD325" s="68" t="str">
        <f t="shared" si="423"/>
        <v>E</v>
      </c>
      <c r="BE325" s="62" t="str">
        <f t="shared" si="424"/>
        <v>0..n</v>
      </c>
      <c r="BF325" s="66" t="str">
        <f t="shared" si="425"/>
        <v/>
      </c>
      <c r="BG325" s="249" t="str">
        <f t="shared" si="426"/>
        <v/>
      </c>
      <c r="BH325" s="7"/>
      <c r="BI325" s="634" t="str">
        <f t="shared" si="427"/>
        <v>-</v>
      </c>
      <c r="BJ325" s="70" t="str">
        <f t="shared" si="428"/>
        <v>-</v>
      </c>
      <c r="BK325" s="70" t="str">
        <f t="shared" si="429"/>
        <v>-</v>
      </c>
      <c r="BL325" s="70" t="str">
        <f t="shared" si="430"/>
        <v>-</v>
      </c>
      <c r="BM325" s="70" t="str">
        <f t="shared" si="431"/>
        <v>-</v>
      </c>
      <c r="BN325" s="70" t="str">
        <f t="shared" si="432"/>
        <v>X</v>
      </c>
      <c r="BO325" s="635" t="str">
        <f t="shared" si="433"/>
        <v>X</v>
      </c>
      <c r="BP325" s="7"/>
      <c r="BQ325" s="70" t="str">
        <f t="shared" si="434"/>
        <v>EXTENDED</v>
      </c>
      <c r="BR325" s="70" t="str">
        <f t="shared" si="435"/>
        <v>EXTENDED-B2B-FR</v>
      </c>
      <c r="BS325" s="15"/>
      <c r="BT325" s="57" t="s">
        <v>18642</v>
      </c>
    </row>
    <row r="326" spans="1:72" s="59" customFormat="1" ht="96" x14ac:dyDescent="0.2">
      <c r="A326" s="45" t="str">
        <f t="shared" ref="A326:A389" si="518">IF(OR(T326="E",T326="A"),"YES","NO")</f>
        <v>NO</v>
      </c>
      <c r="B326" s="45"/>
      <c r="C326" s="45"/>
      <c r="D326" s="185" t="s">
        <v>1526</v>
      </c>
      <c r="E326" s="188" t="s">
        <v>1673</v>
      </c>
      <c r="F326" s="303" t="s">
        <v>1673</v>
      </c>
      <c r="G326" s="124">
        <f t="shared" si="439"/>
        <v>4</v>
      </c>
      <c r="H326" s="124" t="s">
        <v>42</v>
      </c>
      <c r="I326" s="125" t="s">
        <v>1674</v>
      </c>
      <c r="J326" s="125" t="s">
        <v>1675</v>
      </c>
      <c r="K326" s="126"/>
      <c r="L326" s="126"/>
      <c r="M326" s="126" t="s">
        <v>35</v>
      </c>
      <c r="N326" s="125"/>
      <c r="O326" s="124" t="s">
        <v>42</v>
      </c>
      <c r="P326" s="124" t="s">
        <v>62</v>
      </c>
      <c r="Q326" s="127" t="s">
        <v>1676</v>
      </c>
      <c r="R326" s="128" t="s">
        <v>1677</v>
      </c>
      <c r="S326" s="124" t="s">
        <v>35</v>
      </c>
      <c r="T326" s="129" t="str">
        <f t="shared" si="512"/>
        <v>G</v>
      </c>
      <c r="U326" s="124" t="s">
        <v>62</v>
      </c>
      <c r="V326" s="124" t="s">
        <v>200</v>
      </c>
      <c r="W326" s="675" t="s">
        <v>35</v>
      </c>
      <c r="X326" s="38"/>
      <c r="Y326" s="646" t="str">
        <f t="shared" si="516"/>
        <v>-</v>
      </c>
      <c r="Z326" s="129" t="str">
        <f t="shared" ref="Z326:AE326" si="519">IF(Y326="X","X",IF($AH326=Z$4,"X","-"))</f>
        <v>-</v>
      </c>
      <c r="AA326" s="129" t="str">
        <f t="shared" si="519"/>
        <v>-</v>
      </c>
      <c r="AB326" s="129" t="str">
        <f t="shared" si="519"/>
        <v>X</v>
      </c>
      <c r="AC326" s="129" t="str">
        <f t="shared" si="519"/>
        <v>X</v>
      </c>
      <c r="AD326" s="129" t="str">
        <f t="shared" si="519"/>
        <v>X</v>
      </c>
      <c r="AE326" s="647" t="str">
        <f t="shared" si="519"/>
        <v>X</v>
      </c>
      <c r="AF326" s="38"/>
      <c r="AG326" s="129" t="s">
        <v>282</v>
      </c>
      <c r="AH326" s="129" t="s">
        <v>282</v>
      </c>
      <c r="AI326" s="38"/>
      <c r="AJ326" s="13" t="str">
        <f t="shared" si="508"/>
        <v>/rsm:CrossIndustryInvoice/rsm:SupplyChainTradeTransaction/ram:ApplicableHeaderTradeAgreement/ram:SellerTradeParty</v>
      </c>
      <c r="AK326" s="13" t="str">
        <f t="shared" si="509"/>
        <v>/ram:DefinedTradeContact</v>
      </c>
      <c r="AL326" s="14">
        <f>COUNTIFS(R$4:R326,AJ326)</f>
        <v>1</v>
      </c>
      <c r="AN326" s="185" t="str">
        <f t="shared" ref="AN326:AN389" si="520">D326</f>
        <v>SCT_HTA</v>
      </c>
      <c r="AO326" s="188" t="str">
        <f t="shared" si="510"/>
        <v>BG-6</v>
      </c>
      <c r="AP326" s="303" t="str">
        <f t="shared" ref="AP326:AP389" si="521">IF(F326="","",F326)</f>
        <v>BG-6</v>
      </c>
      <c r="AQ326" s="124">
        <f t="shared" si="444"/>
        <v>4</v>
      </c>
      <c r="AR326" s="124" t="str">
        <f t="shared" si="511"/>
        <v>0..1</v>
      </c>
      <c r="AS326" s="125" t="s">
        <v>1678</v>
      </c>
      <c r="AT326" s="125" t="s">
        <v>1679</v>
      </c>
      <c r="AU326" s="126"/>
      <c r="AV326" s="126"/>
      <c r="AW326" s="126" t="s">
        <v>35</v>
      </c>
      <c r="AX326" s="125"/>
      <c r="AY326" s="124" t="str">
        <f t="shared" si="475"/>
        <v>0..1</v>
      </c>
      <c r="AZ326" s="124" t="str">
        <f t="shared" si="476"/>
        <v>0..n</v>
      </c>
      <c r="BA326" s="127" t="str">
        <f t="shared" si="467"/>
        <v>/rsm:CrossIndustryInvoice
/rsm:SupplyChainTradeTransaction
/ram:ApplicableHeaderTradeAgreement
/ram:SellerTradeParty
/ram:DefinedTradeContact</v>
      </c>
      <c r="BB326" s="128" t="str">
        <f t="shared" si="468"/>
        <v>/rsm:CrossIndustryInvoice/rsm:SupplyChainTradeTransaction/ram:ApplicableHeaderTradeAgreement/ram:SellerTradeParty/ram:DefinedTradeContact</v>
      </c>
      <c r="BC326" s="124" t="str">
        <f t="shared" ref="BC326:BC389" si="522">IF(S326="","",S326)</f>
        <v/>
      </c>
      <c r="BD326" s="129" t="str">
        <f t="shared" ref="BD326:BD389" si="523">IF(T326="","",T326)</f>
        <v>G</v>
      </c>
      <c r="BE326" s="124" t="str">
        <f t="shared" ref="BE326:BE389" si="524">IF(U326="","",U326)</f>
        <v>0..n</v>
      </c>
      <c r="BF326" s="124" t="str">
        <f t="shared" ref="BF326:BF389" si="525">IF(V326="","",V326)</f>
        <v>CAR-3</v>
      </c>
      <c r="BG326" s="675" t="str">
        <f t="shared" ref="BG326:BG389" si="526">IF(W326="","",W326)</f>
        <v/>
      </c>
      <c r="BH326" s="7"/>
      <c r="BI326" s="646" t="str">
        <f t="shared" ref="BI326:BI389" si="527">Y326</f>
        <v>-</v>
      </c>
      <c r="BJ326" s="129" t="str">
        <f t="shared" ref="BJ326:BJ389" si="528">Z326</f>
        <v>-</v>
      </c>
      <c r="BK326" s="129" t="str">
        <f t="shared" ref="BK326:BK389" si="529">AA326</f>
        <v>-</v>
      </c>
      <c r="BL326" s="129" t="str">
        <f t="shared" ref="BL326:BL389" si="530">AB326</f>
        <v>X</v>
      </c>
      <c r="BM326" s="129" t="str">
        <f t="shared" ref="BM326:BM389" si="531">AC326</f>
        <v>X</v>
      </c>
      <c r="BN326" s="129" t="str">
        <f t="shared" ref="BN326:BN389" si="532">AD326</f>
        <v>X</v>
      </c>
      <c r="BO326" s="647" t="str">
        <f t="shared" ref="BO326:BO389" si="533">AE326</f>
        <v>X</v>
      </c>
      <c r="BP326" s="7"/>
      <c r="BQ326" s="129" t="str">
        <f t="shared" ref="BQ326:BQ389" si="534">AG326</f>
        <v>EN 16931</v>
      </c>
      <c r="BR326" s="129" t="str">
        <f t="shared" ref="BR326:BR389" si="535">AH326</f>
        <v>EN 16931</v>
      </c>
      <c r="BS326" s="15"/>
      <c r="BT326" s="57" t="s">
        <v>18642</v>
      </c>
    </row>
    <row r="327" spans="1:72" s="59" customFormat="1" ht="105" x14ac:dyDescent="0.2">
      <c r="A327" s="45" t="str">
        <f t="shared" si="518"/>
        <v>YES</v>
      </c>
      <c r="B327" s="45"/>
      <c r="C327" s="45"/>
      <c r="D327" s="185" t="s">
        <v>1526</v>
      </c>
      <c r="E327" s="186" t="s">
        <v>1680</v>
      </c>
      <c r="F327" s="301" t="s">
        <v>1680</v>
      </c>
      <c r="G327" s="66">
        <f t="shared" si="439"/>
        <v>5</v>
      </c>
      <c r="H327" s="66" t="s">
        <v>42</v>
      </c>
      <c r="I327" s="64" t="s">
        <v>1681</v>
      </c>
      <c r="J327" s="64" t="s">
        <v>1682</v>
      </c>
      <c r="K327" s="65" t="s">
        <v>17230</v>
      </c>
      <c r="L327" s="65"/>
      <c r="M327" s="65" t="s">
        <v>35</v>
      </c>
      <c r="N327" s="64" t="s">
        <v>70</v>
      </c>
      <c r="O327" s="66" t="s">
        <v>42</v>
      </c>
      <c r="P327" s="66" t="str">
        <f t="shared" si="492"/>
        <v>0..1</v>
      </c>
      <c r="Q327" s="2" t="s">
        <v>1684</v>
      </c>
      <c r="R327" s="75" t="s">
        <v>1685</v>
      </c>
      <c r="S327" s="66" t="s">
        <v>73</v>
      </c>
      <c r="T327" s="68" t="str">
        <f t="shared" si="512"/>
        <v>E</v>
      </c>
      <c r="U327" s="66" t="s">
        <v>42</v>
      </c>
      <c r="V327" s="66" t="s">
        <v>1686</v>
      </c>
      <c r="W327" s="249" t="s">
        <v>35</v>
      </c>
      <c r="X327" s="38"/>
      <c r="Y327" s="636" t="str">
        <f t="shared" si="516"/>
        <v>-</v>
      </c>
      <c r="Z327" s="68" t="str">
        <f t="shared" ref="Z327:AE327" si="536">IF(Y327="X","X",IF($AH327=Z$4,"X","-"))</f>
        <v>-</v>
      </c>
      <c r="AA327" s="68" t="str">
        <f t="shared" si="536"/>
        <v>-</v>
      </c>
      <c r="AB327" s="68" t="str">
        <f t="shared" si="536"/>
        <v>X</v>
      </c>
      <c r="AC327" s="68" t="str">
        <f t="shared" si="536"/>
        <v>X</v>
      </c>
      <c r="AD327" s="68" t="str">
        <f t="shared" si="536"/>
        <v>X</v>
      </c>
      <c r="AE327" s="637" t="str">
        <f t="shared" si="536"/>
        <v>X</v>
      </c>
      <c r="AF327" s="38"/>
      <c r="AG327" s="68" t="s">
        <v>282</v>
      </c>
      <c r="AH327" s="68" t="s">
        <v>282</v>
      </c>
      <c r="AI327" s="38"/>
      <c r="AJ327" s="13" t="str">
        <f t="shared" si="508"/>
        <v>/rsm:CrossIndustryInvoice/rsm:SupplyChainTradeTransaction/ram:ApplicableHeaderTradeAgreement/ram:SellerTradeParty/ram:DefinedTradeContact</v>
      </c>
      <c r="AK327" s="13" t="str">
        <f t="shared" si="509"/>
        <v>/ram:PersonName</v>
      </c>
      <c r="AL327" s="14">
        <f>COUNTIFS(R$4:R327,AJ327)</f>
        <v>1</v>
      </c>
      <c r="AN327" s="185" t="str">
        <f t="shared" si="520"/>
        <v>SCT_HTA</v>
      </c>
      <c r="AO327" s="186" t="str">
        <f t="shared" si="510"/>
        <v>BT-41</v>
      </c>
      <c r="AP327" s="301" t="str">
        <f t="shared" si="521"/>
        <v>BT-41</v>
      </c>
      <c r="AQ327" s="66">
        <f t="shared" si="444"/>
        <v>5</v>
      </c>
      <c r="AR327" s="66" t="str">
        <f t="shared" si="511"/>
        <v>0..1</v>
      </c>
      <c r="AS327" s="64" t="s">
        <v>1687</v>
      </c>
      <c r="AT327" s="64" t="s">
        <v>1688</v>
      </c>
      <c r="AU327" s="65" t="s">
        <v>1689</v>
      </c>
      <c r="AV327" s="65"/>
      <c r="AW327" s="65" t="s">
        <v>35</v>
      </c>
      <c r="AX327" s="64" t="s">
        <v>78</v>
      </c>
      <c r="AY327" s="66" t="str">
        <f t="shared" si="475"/>
        <v>0..1</v>
      </c>
      <c r="AZ327" s="66" t="str">
        <f t="shared" si="476"/>
        <v>0..1</v>
      </c>
      <c r="BA327" s="2" t="str">
        <f t="shared" si="467"/>
        <v>/rsm:CrossIndustryInvoice
/rsm:SupplyChainTradeTransaction
/ram:ApplicableHeaderTradeAgreement
/ram:SellerTradeParty
/ram:DefinedTradeContact
/ram:PersonName</v>
      </c>
      <c r="BB327" s="75" t="str">
        <f t="shared" si="468"/>
        <v>/rsm:CrossIndustryInvoice/rsm:SupplyChainTradeTransaction/ram:ApplicableHeaderTradeAgreement/ram:SellerTradeParty/ram:DefinedTradeContact/ram:PersonName</v>
      </c>
      <c r="BC327" s="66" t="str">
        <f t="shared" si="522"/>
        <v>T</v>
      </c>
      <c r="BD327" s="68" t="str">
        <f t="shared" si="523"/>
        <v>E</v>
      </c>
      <c r="BE327" s="66" t="str">
        <f t="shared" si="524"/>
        <v>0..1</v>
      </c>
      <c r="BF327" s="66" t="str">
        <f t="shared" si="525"/>
        <v>STR-5</v>
      </c>
      <c r="BG327" s="249" t="str">
        <f t="shared" si="526"/>
        <v/>
      </c>
      <c r="BH327" s="7"/>
      <c r="BI327" s="636" t="str">
        <f t="shared" si="527"/>
        <v>-</v>
      </c>
      <c r="BJ327" s="68" t="str">
        <f t="shared" si="528"/>
        <v>-</v>
      </c>
      <c r="BK327" s="68" t="str">
        <f t="shared" si="529"/>
        <v>-</v>
      </c>
      <c r="BL327" s="68" t="str">
        <f t="shared" si="530"/>
        <v>X</v>
      </c>
      <c r="BM327" s="68" t="str">
        <f t="shared" si="531"/>
        <v>X</v>
      </c>
      <c r="BN327" s="68" t="str">
        <f t="shared" si="532"/>
        <v>X</v>
      </c>
      <c r="BO327" s="637" t="str">
        <f t="shared" si="533"/>
        <v>X</v>
      </c>
      <c r="BP327" s="7"/>
      <c r="BQ327" s="68" t="str">
        <f t="shared" si="534"/>
        <v>EN 16931</v>
      </c>
      <c r="BR327" s="68" t="str">
        <f t="shared" si="535"/>
        <v>EN 16931</v>
      </c>
      <c r="BS327" s="15"/>
      <c r="BT327" s="57" t="s">
        <v>18642</v>
      </c>
    </row>
    <row r="328" spans="1:72" s="59" customFormat="1" ht="105" x14ac:dyDescent="0.2">
      <c r="A328" s="45" t="str">
        <f t="shared" si="518"/>
        <v>YES</v>
      </c>
      <c r="B328" s="45"/>
      <c r="C328" s="45"/>
      <c r="D328" s="185" t="s">
        <v>1526</v>
      </c>
      <c r="E328" s="186" t="s">
        <v>1690</v>
      </c>
      <c r="F328" s="301"/>
      <c r="G328" s="66">
        <f t="shared" si="439"/>
        <v>5</v>
      </c>
      <c r="H328" s="66" t="s">
        <v>42</v>
      </c>
      <c r="I328" s="64" t="s">
        <v>17231</v>
      </c>
      <c r="J328" s="64" t="s">
        <v>1682</v>
      </c>
      <c r="K328" s="65" t="s">
        <v>1691</v>
      </c>
      <c r="L328" s="65"/>
      <c r="M328" s="65" t="s">
        <v>35</v>
      </c>
      <c r="N328" s="64" t="s">
        <v>70</v>
      </c>
      <c r="O328" s="66" t="s">
        <v>42</v>
      </c>
      <c r="P328" s="66" t="str">
        <f t="shared" si="492"/>
        <v>0..1</v>
      </c>
      <c r="Q328" s="2" t="s">
        <v>1692</v>
      </c>
      <c r="R328" s="75" t="s">
        <v>1693</v>
      </c>
      <c r="S328" s="66" t="s">
        <v>73</v>
      </c>
      <c r="T328" s="344" t="s">
        <v>56</v>
      </c>
      <c r="U328" s="66" t="s">
        <v>42</v>
      </c>
      <c r="V328" s="66" t="s">
        <v>1686</v>
      </c>
      <c r="W328" s="249" t="s">
        <v>35</v>
      </c>
      <c r="X328" s="38"/>
      <c r="Y328" s="636" t="str">
        <f t="shared" si="516"/>
        <v>-</v>
      </c>
      <c r="Z328" s="68" t="str">
        <f t="shared" ref="Z328:AE328" si="537">IF(Y328="X","X",IF($AH328=Z$4,"X","-"))</f>
        <v>-</v>
      </c>
      <c r="AA328" s="68" t="str">
        <f t="shared" si="537"/>
        <v>-</v>
      </c>
      <c r="AB328" s="68" t="str">
        <f t="shared" si="537"/>
        <v>X</v>
      </c>
      <c r="AC328" s="68" t="str">
        <f t="shared" si="537"/>
        <v>X</v>
      </c>
      <c r="AD328" s="68" t="str">
        <f t="shared" si="537"/>
        <v>X</v>
      </c>
      <c r="AE328" s="637" t="str">
        <f t="shared" si="537"/>
        <v>X</v>
      </c>
      <c r="AF328" s="38"/>
      <c r="AG328" s="68" t="s">
        <v>282</v>
      </c>
      <c r="AH328" s="68" t="s">
        <v>282</v>
      </c>
      <c r="AI328" s="38"/>
      <c r="AJ328" s="13" t="str">
        <f t="shared" si="508"/>
        <v>/rsm:CrossIndustryInvoice/rsm:SupplyChainTradeTransaction/ram:ApplicableHeaderTradeAgreement/ram:SellerTradeParty/ram:DefinedTradeContact</v>
      </c>
      <c r="AK328" s="13" t="str">
        <f t="shared" si="509"/>
        <v>/ram:DepartmentName</v>
      </c>
      <c r="AL328" s="14">
        <f>COUNTIFS(R$4:R328,AJ328)</f>
        <v>1</v>
      </c>
      <c r="AN328" s="185" t="str">
        <f t="shared" si="520"/>
        <v>SCT_HTA</v>
      </c>
      <c r="AO328" s="186" t="str">
        <f t="shared" si="510"/>
        <v>BT-41-0</v>
      </c>
      <c r="AP328" s="301" t="str">
        <f t="shared" si="521"/>
        <v/>
      </c>
      <c r="AQ328" s="66">
        <f t="shared" si="444"/>
        <v>5</v>
      </c>
      <c r="AR328" s="66" t="str">
        <f t="shared" si="511"/>
        <v>0..1</v>
      </c>
      <c r="AS328" s="64" t="s">
        <v>1687</v>
      </c>
      <c r="AT328" s="64" t="s">
        <v>1688</v>
      </c>
      <c r="AU328" s="65" t="s">
        <v>1694</v>
      </c>
      <c r="AV328" s="65"/>
      <c r="AW328" s="65" t="s">
        <v>35</v>
      </c>
      <c r="AX328" s="64"/>
      <c r="AY328" s="66" t="str">
        <f t="shared" si="475"/>
        <v>0..1</v>
      </c>
      <c r="AZ328" s="66" t="str">
        <f t="shared" si="476"/>
        <v>0..1</v>
      </c>
      <c r="BA328" s="2" t="str">
        <f t="shared" si="467"/>
        <v>/rsm:CrossIndustryInvoice
/rsm:SupplyChainTradeTransaction
/ram:ApplicableHeaderTradeAgreement
/ram:SellerTradeParty
/ram:DefinedTradeContact
/ram:DepartmentName</v>
      </c>
      <c r="BB328" s="75" t="str">
        <f t="shared" si="468"/>
        <v>/rsm:CrossIndustryInvoice/rsm:SupplyChainTradeTransaction/ram:ApplicableHeaderTradeAgreement/ram:SellerTradeParty/ram:DefinedTradeContact/ram:DepartmentName</v>
      </c>
      <c r="BC328" s="66" t="str">
        <f t="shared" si="522"/>
        <v>T</v>
      </c>
      <c r="BD328" s="68" t="str">
        <f t="shared" si="523"/>
        <v>E</v>
      </c>
      <c r="BE328" s="66" t="str">
        <f t="shared" si="524"/>
        <v>0..1</v>
      </c>
      <c r="BF328" s="66" t="str">
        <f t="shared" si="525"/>
        <v>STR-5</v>
      </c>
      <c r="BG328" s="249" t="str">
        <f t="shared" si="526"/>
        <v/>
      </c>
      <c r="BH328" s="7"/>
      <c r="BI328" s="636" t="str">
        <f t="shared" si="527"/>
        <v>-</v>
      </c>
      <c r="BJ328" s="68" t="str">
        <f t="shared" si="528"/>
        <v>-</v>
      </c>
      <c r="BK328" s="68" t="str">
        <f t="shared" si="529"/>
        <v>-</v>
      </c>
      <c r="BL328" s="68" t="str">
        <f t="shared" si="530"/>
        <v>X</v>
      </c>
      <c r="BM328" s="68" t="str">
        <f t="shared" si="531"/>
        <v>X</v>
      </c>
      <c r="BN328" s="68" t="str">
        <f t="shared" si="532"/>
        <v>X</v>
      </c>
      <c r="BO328" s="637" t="str">
        <f t="shared" si="533"/>
        <v>X</v>
      </c>
      <c r="BP328" s="7"/>
      <c r="BQ328" s="68" t="str">
        <f t="shared" si="534"/>
        <v>EN 16931</v>
      </c>
      <c r="BR328" s="68" t="str">
        <f t="shared" si="535"/>
        <v>EN 16931</v>
      </c>
      <c r="BS328" s="15"/>
      <c r="BT328" s="57" t="s">
        <v>18642</v>
      </c>
    </row>
    <row r="329" spans="1:72" s="59" customFormat="1" ht="105" x14ac:dyDescent="0.2">
      <c r="A329" s="45" t="str">
        <f t="shared" si="518"/>
        <v>YES</v>
      </c>
      <c r="B329" s="131"/>
      <c r="C329" s="742"/>
      <c r="D329" s="189" t="s">
        <v>1526</v>
      </c>
      <c r="E329" s="61" t="s">
        <v>5324</v>
      </c>
      <c r="F329" s="282"/>
      <c r="G329" s="62">
        <f t="shared" si="439"/>
        <v>5</v>
      </c>
      <c r="H329" s="62" t="s">
        <v>42</v>
      </c>
      <c r="I329" s="64" t="s">
        <v>17232</v>
      </c>
      <c r="J329" s="64" t="s">
        <v>17143</v>
      </c>
      <c r="K329" s="65" t="s">
        <v>17142</v>
      </c>
      <c r="L329" s="65"/>
      <c r="M329" s="65" t="s">
        <v>35</v>
      </c>
      <c r="N329" s="64" t="s">
        <v>128</v>
      </c>
      <c r="O329" s="66" t="s">
        <v>42</v>
      </c>
      <c r="P329" s="66" t="str">
        <f t="shared" si="492"/>
        <v>0..1</v>
      </c>
      <c r="Q329" s="6" t="s">
        <v>1696</v>
      </c>
      <c r="R329" s="67" t="s">
        <v>1697</v>
      </c>
      <c r="S329" s="66" t="s">
        <v>131</v>
      </c>
      <c r="T329" s="68" t="str">
        <f t="shared" si="512"/>
        <v>E</v>
      </c>
      <c r="U329" s="62" t="s">
        <v>42</v>
      </c>
      <c r="V329" s="66"/>
      <c r="W329" s="249" t="s">
        <v>35</v>
      </c>
      <c r="X329" s="38"/>
      <c r="Y329" s="634" t="str">
        <f t="shared" si="516"/>
        <v>-</v>
      </c>
      <c r="Z329" s="70" t="str">
        <f t="shared" ref="Z329:AE329" si="538">IF(Y329="X","X",IF($AH329=Z$4,"X","-"))</f>
        <v>-</v>
      </c>
      <c r="AA329" s="70" t="str">
        <f t="shared" si="538"/>
        <v>-</v>
      </c>
      <c r="AB329" s="70" t="str">
        <f t="shared" si="538"/>
        <v>-</v>
      </c>
      <c r="AC329" s="70" t="str">
        <f t="shared" si="538"/>
        <v>-</v>
      </c>
      <c r="AD329" s="70" t="str">
        <f t="shared" si="538"/>
        <v>X</v>
      </c>
      <c r="AE329" s="635" t="str">
        <f t="shared" si="538"/>
        <v>X</v>
      </c>
      <c r="AF329" s="38"/>
      <c r="AG329" s="70" t="s">
        <v>47</v>
      </c>
      <c r="AH329" s="70" t="s">
        <v>18617</v>
      </c>
      <c r="AI329" s="38"/>
      <c r="AJ329" s="13" t="str">
        <f t="shared" si="508"/>
        <v>/rsm:CrossIndustryInvoice/rsm:SupplyChainTradeTransaction/ram:ApplicableHeaderTradeAgreement/ram:SellerTradeParty/ram:DefinedTradeContact</v>
      </c>
      <c r="AK329" s="13" t="str">
        <f t="shared" si="509"/>
        <v>/ram:TypeCode</v>
      </c>
      <c r="AL329" s="14">
        <f>COUNTIFS(R$4:R329,AJ329)</f>
        <v>1</v>
      </c>
      <c r="AN329" s="189" t="str">
        <f t="shared" si="520"/>
        <v>SCT_HTA</v>
      </c>
      <c r="AO329" s="61" t="str">
        <f t="shared" si="510"/>
        <v>BT-X-317</v>
      </c>
      <c r="AP329" s="282" t="str">
        <f t="shared" si="521"/>
        <v/>
      </c>
      <c r="AQ329" s="62">
        <f t="shared" si="444"/>
        <v>5</v>
      </c>
      <c r="AR329" s="62" t="str">
        <f t="shared" si="511"/>
        <v>0..1</v>
      </c>
      <c r="AS329" s="64" t="s">
        <v>1698</v>
      </c>
      <c r="AT329" s="64" t="s">
        <v>18232</v>
      </c>
      <c r="AU329" s="65" t="s">
        <v>18228</v>
      </c>
      <c r="AV329" s="65"/>
      <c r="AW329" s="65" t="s">
        <v>35</v>
      </c>
      <c r="AX329" s="64" t="s">
        <v>128</v>
      </c>
      <c r="AY329" s="66" t="str">
        <f t="shared" si="475"/>
        <v>0..1</v>
      </c>
      <c r="AZ329" s="66" t="str">
        <f t="shared" si="476"/>
        <v>0..1</v>
      </c>
      <c r="BA329" s="6" t="str">
        <f t="shared" si="467"/>
        <v>/rsm:CrossIndustryInvoice
/rsm:SupplyChainTradeTransaction
/ram:ApplicableHeaderTradeAgreement
/ram:SellerTradeParty
/ram:DefinedTradeContact
/ram:TypeCode</v>
      </c>
      <c r="BB329" s="67" t="str">
        <f t="shared" si="468"/>
        <v>/rsm:CrossIndustryInvoice/rsm:SupplyChainTradeTransaction/ram:ApplicableHeaderTradeAgreement/ram:SellerTradeParty/ram:DefinedTradeContact/ram:TypeCode</v>
      </c>
      <c r="BC329" s="66" t="str">
        <f t="shared" si="522"/>
        <v>C</v>
      </c>
      <c r="BD329" s="68" t="str">
        <f t="shared" si="523"/>
        <v>E</v>
      </c>
      <c r="BE329" s="62" t="str">
        <f t="shared" si="524"/>
        <v>0..1</v>
      </c>
      <c r="BF329" s="66" t="str">
        <f t="shared" si="525"/>
        <v/>
      </c>
      <c r="BG329" s="249" t="str">
        <f t="shared" si="526"/>
        <v/>
      </c>
      <c r="BH329" s="7"/>
      <c r="BI329" s="634" t="str">
        <f t="shared" si="527"/>
        <v>-</v>
      </c>
      <c r="BJ329" s="70" t="str">
        <f t="shared" si="528"/>
        <v>-</v>
      </c>
      <c r="BK329" s="70" t="str">
        <f t="shared" si="529"/>
        <v>-</v>
      </c>
      <c r="BL329" s="70" t="str">
        <f t="shared" si="530"/>
        <v>-</v>
      </c>
      <c r="BM329" s="70" t="str">
        <f t="shared" si="531"/>
        <v>-</v>
      </c>
      <c r="BN329" s="70" t="str">
        <f t="shared" si="532"/>
        <v>X</v>
      </c>
      <c r="BO329" s="635" t="str">
        <f t="shared" si="533"/>
        <v>X</v>
      </c>
      <c r="BP329" s="7"/>
      <c r="BQ329" s="70" t="str">
        <f t="shared" si="534"/>
        <v>EXTENDED</v>
      </c>
      <c r="BR329" s="70" t="str">
        <f t="shared" si="535"/>
        <v>EXTENDED-B2B-FR</v>
      </c>
      <c r="BS329" s="15"/>
      <c r="BT329" s="57" t="s">
        <v>18642</v>
      </c>
    </row>
    <row r="330" spans="1:72" s="59" customFormat="1" ht="105" x14ac:dyDescent="0.2">
      <c r="A330" s="45" t="str">
        <f t="shared" si="518"/>
        <v>NO</v>
      </c>
      <c r="B330" s="45"/>
      <c r="C330" s="45"/>
      <c r="D330" s="185" t="s">
        <v>1526</v>
      </c>
      <c r="E330" s="186" t="s">
        <v>1699</v>
      </c>
      <c r="F330" s="301"/>
      <c r="G330" s="73">
        <f t="shared" si="439"/>
        <v>5</v>
      </c>
      <c r="H330" s="73" t="s">
        <v>42</v>
      </c>
      <c r="I330" s="74" t="s">
        <v>1700</v>
      </c>
      <c r="J330" s="64" t="s">
        <v>17233</v>
      </c>
      <c r="K330" s="65"/>
      <c r="L330" s="65"/>
      <c r="M330" s="65"/>
      <c r="N330" s="64"/>
      <c r="O330" s="66" t="s">
        <v>42</v>
      </c>
      <c r="P330" s="66" t="str">
        <f t="shared" si="492"/>
        <v>0..1</v>
      </c>
      <c r="Q330" s="2" t="s">
        <v>1701</v>
      </c>
      <c r="R330" s="75" t="s">
        <v>1702</v>
      </c>
      <c r="S330" s="66"/>
      <c r="T330" s="68" t="str">
        <f t="shared" si="512"/>
        <v/>
      </c>
      <c r="U330" s="66" t="s">
        <v>42</v>
      </c>
      <c r="V330" s="66"/>
      <c r="W330" s="249"/>
      <c r="X330" s="38"/>
      <c r="Y330" s="636" t="str">
        <f t="shared" si="516"/>
        <v>-</v>
      </c>
      <c r="Z330" s="68" t="str">
        <f t="shared" ref="Z330:AE330" si="539">IF(Y330="X","X",IF($AH330=Z$4,"X","-"))</f>
        <v>-</v>
      </c>
      <c r="AA330" s="68" t="str">
        <f t="shared" si="539"/>
        <v>-</v>
      </c>
      <c r="AB330" s="68" t="str">
        <f t="shared" si="539"/>
        <v>X</v>
      </c>
      <c r="AC330" s="68" t="str">
        <f t="shared" si="539"/>
        <v>X</v>
      </c>
      <c r="AD330" s="68" t="str">
        <f t="shared" si="539"/>
        <v>X</v>
      </c>
      <c r="AE330" s="637" t="str">
        <f t="shared" si="539"/>
        <v>X</v>
      </c>
      <c r="AF330" s="38"/>
      <c r="AG330" s="68" t="s">
        <v>282</v>
      </c>
      <c r="AH330" s="68" t="s">
        <v>282</v>
      </c>
      <c r="AI330" s="38"/>
      <c r="AJ330" s="13" t="str">
        <f t="shared" si="508"/>
        <v>/rsm:CrossIndustryInvoice/rsm:SupplyChainTradeTransaction/ram:ApplicableHeaderTradeAgreement/ram:SellerTradeParty/ram:DefinedTradeContact</v>
      </c>
      <c r="AK330" s="13" t="str">
        <f t="shared" si="509"/>
        <v>/ram:TelephoneUniversalCommunication</v>
      </c>
      <c r="AL330" s="14">
        <f>COUNTIFS(R$4:R330,AJ330)</f>
        <v>1</v>
      </c>
      <c r="AN330" s="185" t="str">
        <f t="shared" si="520"/>
        <v>SCT_HTA</v>
      </c>
      <c r="AO330" s="186" t="str">
        <f t="shared" si="510"/>
        <v>BT-42-00</v>
      </c>
      <c r="AP330" s="301" t="str">
        <f t="shared" si="521"/>
        <v/>
      </c>
      <c r="AQ330" s="73">
        <f t="shared" si="444"/>
        <v>5</v>
      </c>
      <c r="AR330" s="73" t="str">
        <f t="shared" si="511"/>
        <v>0..1</v>
      </c>
      <c r="AS330" s="74" t="s">
        <v>1703</v>
      </c>
      <c r="AT330" s="64"/>
      <c r="AU330" s="65"/>
      <c r="AV330" s="65"/>
      <c r="AW330" s="65" t="s">
        <v>35</v>
      </c>
      <c r="AX330" s="64"/>
      <c r="AY330" s="66" t="str">
        <f t="shared" si="475"/>
        <v>0..1</v>
      </c>
      <c r="AZ330" s="66" t="str">
        <f t="shared" si="476"/>
        <v>0..1</v>
      </c>
      <c r="BA330" s="2" t="str">
        <f t="shared" si="467"/>
        <v>/rsm:CrossIndustryInvoice
/rsm:SupplyChainTradeTransaction
/ram:ApplicableHeaderTradeAgreement
/ram:SellerTradeParty
/ram:DefinedTradeContact
/ram:TelephoneUniversalCommunication</v>
      </c>
      <c r="BB330" s="75" t="str">
        <f t="shared" si="468"/>
        <v>/rsm:CrossIndustryInvoice/rsm:SupplyChainTradeTransaction/ram:ApplicableHeaderTradeAgreement/ram:SellerTradeParty/ram:DefinedTradeContact/ram:TelephoneUniversalCommunication</v>
      </c>
      <c r="BC330" s="66" t="str">
        <f t="shared" si="522"/>
        <v/>
      </c>
      <c r="BD330" s="68" t="str">
        <f t="shared" si="523"/>
        <v/>
      </c>
      <c r="BE330" s="66" t="str">
        <f t="shared" si="524"/>
        <v>0..1</v>
      </c>
      <c r="BF330" s="66" t="str">
        <f t="shared" si="525"/>
        <v/>
      </c>
      <c r="BG330" s="249" t="str">
        <f t="shared" si="526"/>
        <v/>
      </c>
      <c r="BH330" s="7"/>
      <c r="BI330" s="636" t="str">
        <f t="shared" si="527"/>
        <v>-</v>
      </c>
      <c r="BJ330" s="68" t="str">
        <f t="shared" si="528"/>
        <v>-</v>
      </c>
      <c r="BK330" s="68" t="str">
        <f t="shared" si="529"/>
        <v>-</v>
      </c>
      <c r="BL330" s="68" t="str">
        <f t="shared" si="530"/>
        <v>X</v>
      </c>
      <c r="BM330" s="68" t="str">
        <f t="shared" si="531"/>
        <v>X</v>
      </c>
      <c r="BN330" s="68" t="str">
        <f t="shared" si="532"/>
        <v>X</v>
      </c>
      <c r="BO330" s="637" t="str">
        <f t="shared" si="533"/>
        <v>X</v>
      </c>
      <c r="BP330" s="7"/>
      <c r="BQ330" s="68" t="str">
        <f t="shared" si="534"/>
        <v>EN 16931</v>
      </c>
      <c r="BR330" s="68" t="str">
        <f t="shared" si="535"/>
        <v>EN 16931</v>
      </c>
      <c r="BS330" s="15"/>
      <c r="BT330" s="57" t="s">
        <v>18642</v>
      </c>
    </row>
    <row r="331" spans="1:72" s="59" customFormat="1" ht="120" x14ac:dyDescent="0.2">
      <c r="A331" s="45" t="str">
        <f t="shared" si="518"/>
        <v>YES</v>
      </c>
      <c r="B331" s="45"/>
      <c r="C331" s="45"/>
      <c r="D331" s="185" t="s">
        <v>1526</v>
      </c>
      <c r="E331" s="186" t="s">
        <v>1704</v>
      </c>
      <c r="F331" s="301" t="s">
        <v>1704</v>
      </c>
      <c r="G331" s="66">
        <f t="shared" si="439"/>
        <v>6</v>
      </c>
      <c r="H331" s="66" t="s">
        <v>42</v>
      </c>
      <c r="I331" s="64" t="s">
        <v>1705</v>
      </c>
      <c r="J331" s="64" t="s">
        <v>1706</v>
      </c>
      <c r="K331" s="65"/>
      <c r="L331" s="65"/>
      <c r="M331" s="65" t="s">
        <v>35</v>
      </c>
      <c r="N331" s="64" t="s">
        <v>70</v>
      </c>
      <c r="O331" s="66" t="s">
        <v>32</v>
      </c>
      <c r="P331" s="66" t="str">
        <f t="shared" si="492"/>
        <v>1..1</v>
      </c>
      <c r="Q331" s="2" t="s">
        <v>1707</v>
      </c>
      <c r="R331" s="75" t="s">
        <v>1708</v>
      </c>
      <c r="S331" s="66" t="s">
        <v>73</v>
      </c>
      <c r="T331" s="68" t="str">
        <f t="shared" si="512"/>
        <v>E</v>
      </c>
      <c r="U331" s="66" t="s">
        <v>42</v>
      </c>
      <c r="V331" s="66" t="s">
        <v>35</v>
      </c>
      <c r="W331" s="249" t="s">
        <v>35</v>
      </c>
      <c r="X331" s="38"/>
      <c r="Y331" s="636" t="str">
        <f t="shared" si="516"/>
        <v>-</v>
      </c>
      <c r="Z331" s="68" t="str">
        <f t="shared" ref="Z331:AE331" si="540">IF(Y331="X","X",IF($AH331=Z$4,"X","-"))</f>
        <v>-</v>
      </c>
      <c r="AA331" s="68" t="str">
        <f t="shared" si="540"/>
        <v>-</v>
      </c>
      <c r="AB331" s="68" t="str">
        <f t="shared" si="540"/>
        <v>X</v>
      </c>
      <c r="AC331" s="68" t="str">
        <f t="shared" si="540"/>
        <v>X</v>
      </c>
      <c r="AD331" s="68" t="str">
        <f t="shared" si="540"/>
        <v>X</v>
      </c>
      <c r="AE331" s="637" t="str">
        <f t="shared" si="540"/>
        <v>X</v>
      </c>
      <c r="AF331" s="38"/>
      <c r="AG331" s="68" t="s">
        <v>282</v>
      </c>
      <c r="AH331" s="68" t="s">
        <v>282</v>
      </c>
      <c r="AI331" s="38"/>
      <c r="AJ331" s="13" t="str">
        <f t="shared" si="508"/>
        <v>/rsm:CrossIndustryInvoice/rsm:SupplyChainTradeTransaction/ram:ApplicableHeaderTradeAgreement/ram:SellerTradeParty/ram:DefinedTradeContact/ram:TelephoneUniversalCommunication</v>
      </c>
      <c r="AK331" s="13" t="str">
        <f t="shared" si="509"/>
        <v>/ram:CompleteNumber</v>
      </c>
      <c r="AL331" s="14">
        <f>COUNTIFS(R$4:R331,AJ331)</f>
        <v>1</v>
      </c>
      <c r="AN331" s="185" t="str">
        <f t="shared" si="520"/>
        <v>SCT_HTA</v>
      </c>
      <c r="AO331" s="186" t="str">
        <f t="shared" si="510"/>
        <v>BT-42</v>
      </c>
      <c r="AP331" s="301" t="str">
        <f t="shared" si="521"/>
        <v>BT-42</v>
      </c>
      <c r="AQ331" s="66">
        <f t="shared" si="444"/>
        <v>6</v>
      </c>
      <c r="AR331" s="66" t="str">
        <f t="shared" si="511"/>
        <v>0..1</v>
      </c>
      <c r="AS331" s="64" t="s">
        <v>1709</v>
      </c>
      <c r="AT331" s="64" t="s">
        <v>1710</v>
      </c>
      <c r="AU331" s="65"/>
      <c r="AV331" s="65"/>
      <c r="AW331" s="65" t="s">
        <v>35</v>
      </c>
      <c r="AX331" s="64" t="s">
        <v>78</v>
      </c>
      <c r="AY331" s="66" t="str">
        <f t="shared" si="475"/>
        <v>1..1</v>
      </c>
      <c r="AZ331" s="66" t="str">
        <f t="shared" si="476"/>
        <v>1..1</v>
      </c>
      <c r="BA331" s="2" t="str">
        <f t="shared" si="467"/>
        <v>/rsm:CrossIndustryInvoice
/rsm:SupplyChainTradeTransaction
/ram:ApplicableHeaderTradeAgreement
/ram:SellerTradeParty
/ram:DefinedTradeContact
/ram:TelephoneUniversalCommunication
/ram:CompleteNumber</v>
      </c>
      <c r="BB331" s="75" t="str">
        <f t="shared" si="468"/>
        <v>/rsm:CrossIndustryInvoice/rsm:SupplyChainTradeTransaction/ram:ApplicableHeaderTradeAgreement/ram:SellerTradeParty/ram:DefinedTradeContact/ram:TelephoneUniversalCommunication/ram:CompleteNumber</v>
      </c>
      <c r="BC331" s="66" t="str">
        <f t="shared" si="522"/>
        <v>T</v>
      </c>
      <c r="BD331" s="68" t="str">
        <f t="shared" si="523"/>
        <v>E</v>
      </c>
      <c r="BE331" s="66" t="str">
        <f t="shared" si="524"/>
        <v>0..1</v>
      </c>
      <c r="BF331" s="66" t="str">
        <f t="shared" si="525"/>
        <v/>
      </c>
      <c r="BG331" s="249" t="str">
        <f t="shared" si="526"/>
        <v/>
      </c>
      <c r="BH331" s="7"/>
      <c r="BI331" s="636" t="str">
        <f t="shared" si="527"/>
        <v>-</v>
      </c>
      <c r="BJ331" s="68" t="str">
        <f t="shared" si="528"/>
        <v>-</v>
      </c>
      <c r="BK331" s="68" t="str">
        <f t="shared" si="529"/>
        <v>-</v>
      </c>
      <c r="BL331" s="68" t="str">
        <f t="shared" si="530"/>
        <v>X</v>
      </c>
      <c r="BM331" s="68" t="str">
        <f t="shared" si="531"/>
        <v>X</v>
      </c>
      <c r="BN331" s="68" t="str">
        <f t="shared" si="532"/>
        <v>X</v>
      </c>
      <c r="BO331" s="637" t="str">
        <f t="shared" si="533"/>
        <v>X</v>
      </c>
      <c r="BP331" s="7"/>
      <c r="BQ331" s="68" t="str">
        <f t="shared" si="534"/>
        <v>EN 16931</v>
      </c>
      <c r="BR331" s="68" t="str">
        <f t="shared" si="535"/>
        <v>EN 16931</v>
      </c>
      <c r="BS331" s="15"/>
      <c r="BT331" s="57" t="s">
        <v>18642</v>
      </c>
    </row>
    <row r="332" spans="1:72" s="59" customFormat="1" ht="105" x14ac:dyDescent="0.2">
      <c r="A332" s="45" t="str">
        <f t="shared" si="518"/>
        <v>NO</v>
      </c>
      <c r="B332" s="45"/>
      <c r="C332" s="45"/>
      <c r="D332" s="189" t="s">
        <v>1526</v>
      </c>
      <c r="E332" s="61" t="s">
        <v>5325</v>
      </c>
      <c r="F332" s="282"/>
      <c r="G332" s="62">
        <f t="shared" si="439"/>
        <v>5</v>
      </c>
      <c r="H332" s="62" t="s">
        <v>42</v>
      </c>
      <c r="I332" s="151" t="s">
        <v>1711</v>
      </c>
      <c r="J332" s="64" t="s">
        <v>17234</v>
      </c>
      <c r="K332" s="65"/>
      <c r="L332" s="65"/>
      <c r="M332" s="65"/>
      <c r="N332" s="64"/>
      <c r="O332" s="66" t="s">
        <v>42</v>
      </c>
      <c r="P332" s="66" t="str">
        <f t="shared" si="492"/>
        <v>0..1</v>
      </c>
      <c r="Q332" s="6" t="s">
        <v>1712</v>
      </c>
      <c r="R332" s="67" t="s">
        <v>1713</v>
      </c>
      <c r="S332" s="66"/>
      <c r="T332" s="68" t="str">
        <f t="shared" si="512"/>
        <v/>
      </c>
      <c r="U332" s="62" t="s">
        <v>42</v>
      </c>
      <c r="V332" s="66"/>
      <c r="W332" s="249"/>
      <c r="X332" s="38"/>
      <c r="Y332" s="634" t="str">
        <f t="shared" si="516"/>
        <v>-</v>
      </c>
      <c r="Z332" s="70" t="str">
        <f t="shared" ref="Z332:AE332" si="541">IF(Y332="X","X",IF($AH332=Z$4,"X","-"))</f>
        <v>-</v>
      </c>
      <c r="AA332" s="70" t="str">
        <f t="shared" si="541"/>
        <v>-</v>
      </c>
      <c r="AB332" s="70" t="str">
        <f t="shared" si="541"/>
        <v>-</v>
      </c>
      <c r="AC332" s="70" t="str">
        <f t="shared" si="541"/>
        <v>-</v>
      </c>
      <c r="AD332" s="70" t="str">
        <f t="shared" si="541"/>
        <v>-</v>
      </c>
      <c r="AE332" s="635" t="str">
        <f t="shared" si="541"/>
        <v>X</v>
      </c>
      <c r="AF332" s="38"/>
      <c r="AG332" s="70" t="s">
        <v>47</v>
      </c>
      <c r="AH332" s="70" t="s">
        <v>47</v>
      </c>
      <c r="AI332" s="38"/>
      <c r="AJ332" s="13" t="str">
        <f t="shared" si="508"/>
        <v>/rsm:CrossIndustryInvoice/rsm:SupplyChainTradeTransaction/ram:ApplicableHeaderTradeAgreement/ram:SellerTradeParty/ram:DefinedTradeContact</v>
      </c>
      <c r="AK332" s="13" t="str">
        <f t="shared" si="509"/>
        <v>/ram:FaxUniversalCommunication</v>
      </c>
      <c r="AL332" s="14">
        <f>COUNTIFS(R$4:R332,AJ332)</f>
        <v>1</v>
      </c>
      <c r="AN332" s="189" t="str">
        <f t="shared" si="520"/>
        <v>SCT_HTA</v>
      </c>
      <c r="AO332" s="61" t="str">
        <f t="shared" si="510"/>
        <v>BT-X-107-00</v>
      </c>
      <c r="AP332" s="282" t="str">
        <f t="shared" si="521"/>
        <v/>
      </c>
      <c r="AQ332" s="62">
        <f t="shared" si="444"/>
        <v>5</v>
      </c>
      <c r="AR332" s="62" t="str">
        <f t="shared" si="511"/>
        <v>0..1</v>
      </c>
      <c r="AS332" s="151" t="s">
        <v>954</v>
      </c>
      <c r="AT332" s="64"/>
      <c r="AU332" s="65"/>
      <c r="AV332" s="65"/>
      <c r="AW332" s="65"/>
      <c r="AX332" s="64"/>
      <c r="AY332" s="66" t="str">
        <f t="shared" si="475"/>
        <v>0..1</v>
      </c>
      <c r="AZ332" s="66" t="str">
        <f t="shared" si="476"/>
        <v>0..1</v>
      </c>
      <c r="BA332" s="6" t="str">
        <f t="shared" si="467"/>
        <v>/rsm:CrossIndustryInvoice
/rsm:SupplyChainTradeTransaction
/ram:ApplicableHeaderTradeAgreement
/ram:SellerTradeParty
/ram:DefinedTradeContact
/ram:FaxUniversalCommunication</v>
      </c>
      <c r="BB332" s="67" t="str">
        <f t="shared" si="468"/>
        <v>/rsm:CrossIndustryInvoice/rsm:SupplyChainTradeTransaction/ram:ApplicableHeaderTradeAgreement/ram:SellerTradeParty/ram:DefinedTradeContact/ram:FaxUniversalCommunication</v>
      </c>
      <c r="BC332" s="66" t="str">
        <f t="shared" si="522"/>
        <v/>
      </c>
      <c r="BD332" s="68" t="str">
        <f t="shared" si="523"/>
        <v/>
      </c>
      <c r="BE332" s="62" t="str">
        <f t="shared" si="524"/>
        <v>0..1</v>
      </c>
      <c r="BF332" s="66" t="str">
        <f t="shared" si="525"/>
        <v/>
      </c>
      <c r="BG332" s="249" t="str">
        <f t="shared" si="526"/>
        <v/>
      </c>
      <c r="BH332" s="7"/>
      <c r="BI332" s="634" t="str">
        <f t="shared" si="527"/>
        <v>-</v>
      </c>
      <c r="BJ332" s="70" t="str">
        <f t="shared" si="528"/>
        <v>-</v>
      </c>
      <c r="BK332" s="70" t="str">
        <f t="shared" si="529"/>
        <v>-</v>
      </c>
      <c r="BL332" s="70" t="str">
        <f t="shared" si="530"/>
        <v>-</v>
      </c>
      <c r="BM332" s="70" t="str">
        <f t="shared" si="531"/>
        <v>-</v>
      </c>
      <c r="BN332" s="70" t="str">
        <f t="shared" si="532"/>
        <v>-</v>
      </c>
      <c r="BO332" s="635" t="str">
        <f t="shared" si="533"/>
        <v>X</v>
      </c>
      <c r="BP332" s="7"/>
      <c r="BQ332" s="70" t="str">
        <f t="shared" si="534"/>
        <v>EXTENDED</v>
      </c>
      <c r="BR332" s="70" t="str">
        <f t="shared" si="535"/>
        <v>EXTENDED</v>
      </c>
      <c r="BS332" s="15"/>
      <c r="BT332" s="57" t="s">
        <v>18642</v>
      </c>
    </row>
    <row r="333" spans="1:72" s="59" customFormat="1" ht="120" x14ac:dyDescent="0.2">
      <c r="A333" s="45" t="str">
        <f t="shared" si="518"/>
        <v>YES</v>
      </c>
      <c r="B333" s="45"/>
      <c r="C333" s="45"/>
      <c r="D333" s="189" t="s">
        <v>1526</v>
      </c>
      <c r="E333" s="61" t="s">
        <v>5326</v>
      </c>
      <c r="F333" s="282"/>
      <c r="G333" s="62">
        <f t="shared" si="439"/>
        <v>6</v>
      </c>
      <c r="H333" s="62" t="s">
        <v>32</v>
      </c>
      <c r="I333" s="64" t="s">
        <v>17235</v>
      </c>
      <c r="J333" s="64" t="s">
        <v>17236</v>
      </c>
      <c r="K333" s="65"/>
      <c r="L333" s="65"/>
      <c r="M333" s="65"/>
      <c r="N333" s="64" t="s">
        <v>70</v>
      </c>
      <c r="O333" s="66" t="s">
        <v>32</v>
      </c>
      <c r="P333" s="66" t="str">
        <f t="shared" si="492"/>
        <v>1..1</v>
      </c>
      <c r="Q333" s="6" t="s">
        <v>1715</v>
      </c>
      <c r="R333" s="67" t="s">
        <v>1716</v>
      </c>
      <c r="S333" s="66" t="s">
        <v>73</v>
      </c>
      <c r="T333" s="68" t="str">
        <f t="shared" si="512"/>
        <v>E</v>
      </c>
      <c r="U333" s="62" t="s">
        <v>42</v>
      </c>
      <c r="V333" s="66"/>
      <c r="W333" s="249"/>
      <c r="X333" s="38"/>
      <c r="Y333" s="634" t="str">
        <f t="shared" si="516"/>
        <v>-</v>
      </c>
      <c r="Z333" s="70" t="str">
        <f t="shared" ref="Z333:AE333" si="542">IF(Y333="X","X",IF($AH333=Z$4,"X","-"))</f>
        <v>-</v>
      </c>
      <c r="AA333" s="70" t="str">
        <f t="shared" si="542"/>
        <v>-</v>
      </c>
      <c r="AB333" s="70" t="str">
        <f t="shared" si="542"/>
        <v>-</v>
      </c>
      <c r="AC333" s="70" t="str">
        <f t="shared" si="542"/>
        <v>-</v>
      </c>
      <c r="AD333" s="70" t="str">
        <f t="shared" si="542"/>
        <v>-</v>
      </c>
      <c r="AE333" s="635" t="str">
        <f t="shared" si="542"/>
        <v>X</v>
      </c>
      <c r="AF333" s="38"/>
      <c r="AG333" s="70" t="s">
        <v>47</v>
      </c>
      <c r="AH333" s="70" t="s">
        <v>47</v>
      </c>
      <c r="AI333" s="38"/>
      <c r="AJ333" s="13" t="str">
        <f t="shared" si="508"/>
        <v>/rsm:CrossIndustryInvoice/rsm:SupplyChainTradeTransaction/ram:ApplicableHeaderTradeAgreement/ram:SellerTradeParty/ram:DefinedTradeContact/ram:FaxUniversalCommunication</v>
      </c>
      <c r="AK333" s="13" t="str">
        <f t="shared" si="509"/>
        <v>/ram:CompleteNumber</v>
      </c>
      <c r="AL333" s="14">
        <f>COUNTIFS(R$4:R333,AJ333)</f>
        <v>1</v>
      </c>
      <c r="AN333" s="189" t="str">
        <f t="shared" si="520"/>
        <v>SCT_HTA</v>
      </c>
      <c r="AO333" s="61" t="str">
        <f t="shared" si="510"/>
        <v>BT-X-107</v>
      </c>
      <c r="AP333" s="282" t="str">
        <f t="shared" si="521"/>
        <v/>
      </c>
      <c r="AQ333" s="62">
        <f t="shared" si="444"/>
        <v>6</v>
      </c>
      <c r="AR333" s="62" t="str">
        <f t="shared" si="511"/>
        <v>1..1</v>
      </c>
      <c r="AS333" s="64" t="s">
        <v>1717</v>
      </c>
      <c r="AT333" s="64" t="s">
        <v>18255</v>
      </c>
      <c r="AU333" s="65"/>
      <c r="AV333" s="65"/>
      <c r="AW333" s="65"/>
      <c r="AX333" s="64"/>
      <c r="AY333" s="66" t="str">
        <f t="shared" si="475"/>
        <v>1..1</v>
      </c>
      <c r="AZ333" s="66" t="str">
        <f t="shared" si="476"/>
        <v>1..1</v>
      </c>
      <c r="BA333" s="6" t="str">
        <f t="shared" si="467"/>
        <v>/rsm:CrossIndustryInvoice
/rsm:SupplyChainTradeTransaction
/ram:ApplicableHeaderTradeAgreement
/ram:SellerTradeParty
/ram:DefinedTradeContact
/ram:FaxUniversalCommunication
/ram:CompleteNumber</v>
      </c>
      <c r="BB333" s="67" t="str">
        <f t="shared" si="468"/>
        <v>/rsm:CrossIndustryInvoice/rsm:SupplyChainTradeTransaction/ram:ApplicableHeaderTradeAgreement/ram:SellerTradeParty/ram:DefinedTradeContact/ram:FaxUniversalCommunication/ram:CompleteNumber</v>
      </c>
      <c r="BC333" s="66" t="str">
        <f t="shared" si="522"/>
        <v>T</v>
      </c>
      <c r="BD333" s="68" t="str">
        <f t="shared" si="523"/>
        <v>E</v>
      </c>
      <c r="BE333" s="62" t="str">
        <f t="shared" si="524"/>
        <v>0..1</v>
      </c>
      <c r="BF333" s="66" t="str">
        <f t="shared" si="525"/>
        <v/>
      </c>
      <c r="BG333" s="249" t="str">
        <f t="shared" si="526"/>
        <v/>
      </c>
      <c r="BH333" s="7"/>
      <c r="BI333" s="634" t="str">
        <f t="shared" si="527"/>
        <v>-</v>
      </c>
      <c r="BJ333" s="70" t="str">
        <f t="shared" si="528"/>
        <v>-</v>
      </c>
      <c r="BK333" s="70" t="str">
        <f t="shared" si="529"/>
        <v>-</v>
      </c>
      <c r="BL333" s="70" t="str">
        <f t="shared" si="530"/>
        <v>-</v>
      </c>
      <c r="BM333" s="70" t="str">
        <f t="shared" si="531"/>
        <v>-</v>
      </c>
      <c r="BN333" s="70" t="str">
        <f t="shared" si="532"/>
        <v>-</v>
      </c>
      <c r="BO333" s="635" t="str">
        <f t="shared" si="533"/>
        <v>X</v>
      </c>
      <c r="BP333" s="7"/>
      <c r="BQ333" s="70" t="str">
        <f t="shared" si="534"/>
        <v>EXTENDED</v>
      </c>
      <c r="BR333" s="70" t="str">
        <f t="shared" si="535"/>
        <v>EXTENDED</v>
      </c>
      <c r="BS333" s="15"/>
      <c r="BT333" s="57" t="s">
        <v>18642</v>
      </c>
    </row>
    <row r="334" spans="1:72" s="59" customFormat="1" ht="105" x14ac:dyDescent="0.2">
      <c r="A334" s="45" t="str">
        <f t="shared" si="518"/>
        <v>NO</v>
      </c>
      <c r="B334" s="45"/>
      <c r="C334" s="45"/>
      <c r="D334" s="185" t="s">
        <v>1526</v>
      </c>
      <c r="E334" s="186" t="s">
        <v>1718</v>
      </c>
      <c r="F334" s="301"/>
      <c r="G334" s="73">
        <f t="shared" si="439"/>
        <v>5</v>
      </c>
      <c r="H334" s="73" t="s">
        <v>42</v>
      </c>
      <c r="I334" s="74" t="s">
        <v>1719</v>
      </c>
      <c r="J334" s="64" t="s">
        <v>17237</v>
      </c>
      <c r="K334" s="65"/>
      <c r="L334" s="65"/>
      <c r="M334" s="65"/>
      <c r="N334" s="64"/>
      <c r="O334" s="66" t="s">
        <v>42</v>
      </c>
      <c r="P334" s="66" t="str">
        <f t="shared" si="492"/>
        <v>0..1</v>
      </c>
      <c r="Q334" s="2" t="s">
        <v>1720</v>
      </c>
      <c r="R334" s="75" t="s">
        <v>1721</v>
      </c>
      <c r="S334" s="66"/>
      <c r="T334" s="68" t="str">
        <f t="shared" si="512"/>
        <v/>
      </c>
      <c r="U334" s="66" t="s">
        <v>42</v>
      </c>
      <c r="V334" s="66"/>
      <c r="W334" s="249"/>
      <c r="X334" s="38"/>
      <c r="Y334" s="636" t="str">
        <f t="shared" si="516"/>
        <v>-</v>
      </c>
      <c r="Z334" s="68" t="str">
        <f t="shared" ref="Z334:AE334" si="543">IF(Y334="X","X",IF($AH334=Z$4,"X","-"))</f>
        <v>-</v>
      </c>
      <c r="AA334" s="68" t="str">
        <f t="shared" si="543"/>
        <v>-</v>
      </c>
      <c r="AB334" s="68" t="str">
        <f t="shared" si="543"/>
        <v>X</v>
      </c>
      <c r="AC334" s="68" t="str">
        <f t="shared" si="543"/>
        <v>X</v>
      </c>
      <c r="AD334" s="68" t="str">
        <f t="shared" si="543"/>
        <v>X</v>
      </c>
      <c r="AE334" s="637" t="str">
        <f t="shared" si="543"/>
        <v>X</v>
      </c>
      <c r="AF334" s="38"/>
      <c r="AG334" s="68" t="s">
        <v>282</v>
      </c>
      <c r="AH334" s="68" t="s">
        <v>282</v>
      </c>
      <c r="AI334" s="38"/>
      <c r="AJ334" s="13" t="str">
        <f t="shared" si="508"/>
        <v>/rsm:CrossIndustryInvoice/rsm:SupplyChainTradeTransaction/ram:ApplicableHeaderTradeAgreement/ram:SellerTradeParty/ram:DefinedTradeContact</v>
      </c>
      <c r="AK334" s="13" t="str">
        <f t="shared" si="509"/>
        <v>/ram:EmailURIUniversalCommunication</v>
      </c>
      <c r="AL334" s="14">
        <f>COUNTIFS(R$4:R334,AJ334)</f>
        <v>1</v>
      </c>
      <c r="AN334" s="185" t="str">
        <f t="shared" si="520"/>
        <v>SCT_HTA</v>
      </c>
      <c r="AO334" s="186" t="str">
        <f t="shared" si="510"/>
        <v>BT-43-00</v>
      </c>
      <c r="AP334" s="301" t="str">
        <f t="shared" si="521"/>
        <v/>
      </c>
      <c r="AQ334" s="73">
        <f t="shared" si="444"/>
        <v>5</v>
      </c>
      <c r="AR334" s="73" t="str">
        <f t="shared" si="511"/>
        <v>0..1</v>
      </c>
      <c r="AS334" s="74" t="s">
        <v>1722</v>
      </c>
      <c r="AT334" s="64"/>
      <c r="AU334" s="65"/>
      <c r="AV334" s="65"/>
      <c r="AW334" s="65" t="s">
        <v>35</v>
      </c>
      <c r="AX334" s="64"/>
      <c r="AY334" s="66" t="str">
        <f t="shared" si="475"/>
        <v>0..1</v>
      </c>
      <c r="AZ334" s="66" t="str">
        <f t="shared" si="476"/>
        <v>0..1</v>
      </c>
      <c r="BA334" s="2" t="str">
        <f t="shared" si="467"/>
        <v>/rsm:CrossIndustryInvoice
/rsm:SupplyChainTradeTransaction
/ram:ApplicableHeaderTradeAgreement
/ram:SellerTradeParty
/ram:DefinedTradeContact
/ram:EmailURIUniversalCommunication</v>
      </c>
      <c r="BB334" s="75" t="str">
        <f t="shared" si="468"/>
        <v>/rsm:CrossIndustryInvoice/rsm:SupplyChainTradeTransaction/ram:ApplicableHeaderTradeAgreement/ram:SellerTradeParty/ram:DefinedTradeContact/ram:EmailURIUniversalCommunication</v>
      </c>
      <c r="BC334" s="66" t="str">
        <f t="shared" si="522"/>
        <v/>
      </c>
      <c r="BD334" s="68" t="str">
        <f t="shared" si="523"/>
        <v/>
      </c>
      <c r="BE334" s="66" t="str">
        <f t="shared" si="524"/>
        <v>0..1</v>
      </c>
      <c r="BF334" s="66" t="str">
        <f t="shared" si="525"/>
        <v/>
      </c>
      <c r="BG334" s="249" t="str">
        <f t="shared" si="526"/>
        <v/>
      </c>
      <c r="BH334" s="7"/>
      <c r="BI334" s="636" t="str">
        <f t="shared" si="527"/>
        <v>-</v>
      </c>
      <c r="BJ334" s="68" t="str">
        <f t="shared" si="528"/>
        <v>-</v>
      </c>
      <c r="BK334" s="68" t="str">
        <f t="shared" si="529"/>
        <v>-</v>
      </c>
      <c r="BL334" s="68" t="str">
        <f t="shared" si="530"/>
        <v>X</v>
      </c>
      <c r="BM334" s="68" t="str">
        <f t="shared" si="531"/>
        <v>X</v>
      </c>
      <c r="BN334" s="68" t="str">
        <f t="shared" si="532"/>
        <v>X</v>
      </c>
      <c r="BO334" s="637" t="str">
        <f t="shared" si="533"/>
        <v>X</v>
      </c>
      <c r="BP334" s="7"/>
      <c r="BQ334" s="68" t="str">
        <f t="shared" si="534"/>
        <v>EN 16931</v>
      </c>
      <c r="BR334" s="68" t="str">
        <f t="shared" si="535"/>
        <v>EN 16931</v>
      </c>
      <c r="BS334" s="15"/>
      <c r="BT334" s="57" t="s">
        <v>18642</v>
      </c>
    </row>
    <row r="335" spans="1:72" s="59" customFormat="1" ht="120" x14ac:dyDescent="0.2">
      <c r="A335" s="45" t="str">
        <f t="shared" si="518"/>
        <v>YES</v>
      </c>
      <c r="B335" s="45"/>
      <c r="C335" s="45"/>
      <c r="D335" s="185" t="s">
        <v>1526</v>
      </c>
      <c r="E335" s="186" t="s">
        <v>1723</v>
      </c>
      <c r="F335" s="301" t="s">
        <v>1723</v>
      </c>
      <c r="G335" s="66">
        <f t="shared" si="439"/>
        <v>6</v>
      </c>
      <c r="H335" s="66" t="s">
        <v>42</v>
      </c>
      <c r="I335" s="64" t="s">
        <v>1724</v>
      </c>
      <c r="J335" s="64" t="s">
        <v>1725</v>
      </c>
      <c r="K335" s="65"/>
      <c r="L335" s="65"/>
      <c r="M335" s="65" t="s">
        <v>35</v>
      </c>
      <c r="N335" s="64" t="s">
        <v>70</v>
      </c>
      <c r="O335" s="66" t="s">
        <v>32</v>
      </c>
      <c r="P335" s="66" t="str">
        <f t="shared" si="492"/>
        <v>1..1</v>
      </c>
      <c r="Q335" s="2" t="s">
        <v>1726</v>
      </c>
      <c r="R335" s="75" t="s">
        <v>1727</v>
      </c>
      <c r="S335" s="66" t="s">
        <v>73</v>
      </c>
      <c r="T335" s="68" t="str">
        <f t="shared" si="512"/>
        <v>E</v>
      </c>
      <c r="U335" s="66" t="s">
        <v>42</v>
      </c>
      <c r="V335" s="66" t="s">
        <v>35</v>
      </c>
      <c r="W335" s="249" t="s">
        <v>35</v>
      </c>
      <c r="X335" s="38"/>
      <c r="Y335" s="636" t="str">
        <f t="shared" si="516"/>
        <v>-</v>
      </c>
      <c r="Z335" s="68" t="str">
        <f t="shared" ref="Z335:AE335" si="544">IF(Y335="X","X",IF($AH335=Z$4,"X","-"))</f>
        <v>-</v>
      </c>
      <c r="AA335" s="68" t="str">
        <f t="shared" si="544"/>
        <v>-</v>
      </c>
      <c r="AB335" s="68" t="str">
        <f t="shared" si="544"/>
        <v>X</v>
      </c>
      <c r="AC335" s="68" t="str">
        <f t="shared" si="544"/>
        <v>X</v>
      </c>
      <c r="AD335" s="68" t="str">
        <f t="shared" si="544"/>
        <v>X</v>
      </c>
      <c r="AE335" s="637" t="str">
        <f t="shared" si="544"/>
        <v>X</v>
      </c>
      <c r="AF335" s="38"/>
      <c r="AG335" s="68" t="s">
        <v>282</v>
      </c>
      <c r="AH335" s="68" t="s">
        <v>282</v>
      </c>
      <c r="AI335" s="38"/>
      <c r="AJ335" s="13" t="str">
        <f t="shared" si="508"/>
        <v>/rsm:CrossIndustryInvoice/rsm:SupplyChainTradeTransaction/ram:ApplicableHeaderTradeAgreement/ram:SellerTradeParty/ram:DefinedTradeContact/ram:EmailURIUniversalCommunication</v>
      </c>
      <c r="AK335" s="13" t="str">
        <f t="shared" si="509"/>
        <v>/ram:URIID</v>
      </c>
      <c r="AL335" s="14">
        <f>COUNTIFS(R$4:R335,AJ335)</f>
        <v>1</v>
      </c>
      <c r="AN335" s="185" t="str">
        <f t="shared" si="520"/>
        <v>SCT_HTA</v>
      </c>
      <c r="AO335" s="186" t="str">
        <f t="shared" si="510"/>
        <v>BT-43</v>
      </c>
      <c r="AP335" s="301" t="str">
        <f t="shared" si="521"/>
        <v>BT-43</v>
      </c>
      <c r="AQ335" s="66">
        <f t="shared" ref="AQ335:AQ399" si="545">LEN(BB335)-LEN(SUBSTITUTE(BB335,"/",""))-1</f>
        <v>6</v>
      </c>
      <c r="AR335" s="66" t="str">
        <f t="shared" si="511"/>
        <v>0..1</v>
      </c>
      <c r="AS335" s="64" t="s">
        <v>1728</v>
      </c>
      <c r="AT335" s="64" t="s">
        <v>1729</v>
      </c>
      <c r="AU335" s="65"/>
      <c r="AV335" s="65"/>
      <c r="AW335" s="65" t="s">
        <v>35</v>
      </c>
      <c r="AX335" s="64" t="s">
        <v>78</v>
      </c>
      <c r="AY335" s="66" t="str">
        <f t="shared" si="475"/>
        <v>1..1</v>
      </c>
      <c r="AZ335" s="66" t="str">
        <f t="shared" si="476"/>
        <v>1..1</v>
      </c>
      <c r="BA335" s="2" t="str">
        <f t="shared" si="467"/>
        <v>/rsm:CrossIndustryInvoice
/rsm:SupplyChainTradeTransaction
/ram:ApplicableHeaderTradeAgreement
/ram:SellerTradeParty
/ram:DefinedTradeContact
/ram:EmailURIUniversalCommunication
/ram:URIID</v>
      </c>
      <c r="BB335" s="75" t="str">
        <f t="shared" si="468"/>
        <v>/rsm:CrossIndustryInvoice/rsm:SupplyChainTradeTransaction/ram:ApplicableHeaderTradeAgreement/ram:SellerTradeParty/ram:DefinedTradeContact/ram:EmailURIUniversalCommunication/ram:URIID</v>
      </c>
      <c r="BC335" s="66" t="str">
        <f t="shared" si="522"/>
        <v>T</v>
      </c>
      <c r="BD335" s="68" t="str">
        <f t="shared" si="523"/>
        <v>E</v>
      </c>
      <c r="BE335" s="66" t="str">
        <f t="shared" si="524"/>
        <v>0..1</v>
      </c>
      <c r="BF335" s="66" t="str">
        <f t="shared" si="525"/>
        <v/>
      </c>
      <c r="BG335" s="249" t="str">
        <f t="shared" si="526"/>
        <v/>
      </c>
      <c r="BH335" s="7"/>
      <c r="BI335" s="636" t="str">
        <f t="shared" si="527"/>
        <v>-</v>
      </c>
      <c r="BJ335" s="68" t="str">
        <f t="shared" si="528"/>
        <v>-</v>
      </c>
      <c r="BK335" s="68" t="str">
        <f t="shared" si="529"/>
        <v>-</v>
      </c>
      <c r="BL335" s="68" t="str">
        <f t="shared" si="530"/>
        <v>X</v>
      </c>
      <c r="BM335" s="68" t="str">
        <f t="shared" si="531"/>
        <v>X</v>
      </c>
      <c r="BN335" s="68" t="str">
        <f t="shared" si="532"/>
        <v>X</v>
      </c>
      <c r="BO335" s="637" t="str">
        <f t="shared" si="533"/>
        <v>X</v>
      </c>
      <c r="BP335" s="7"/>
      <c r="BQ335" s="68" t="str">
        <f t="shared" si="534"/>
        <v>EN 16931</v>
      </c>
      <c r="BR335" s="68" t="str">
        <f t="shared" si="535"/>
        <v>EN 16931</v>
      </c>
      <c r="BS335" s="15"/>
      <c r="BT335" s="57" t="s">
        <v>18642</v>
      </c>
    </row>
    <row r="336" spans="1:72" s="59" customFormat="1" ht="96" x14ac:dyDescent="0.2">
      <c r="A336" s="45" t="str">
        <f t="shared" si="518"/>
        <v>NO</v>
      </c>
      <c r="B336" s="45"/>
      <c r="C336" s="45"/>
      <c r="D336" s="185" t="s">
        <v>1526</v>
      </c>
      <c r="E336" s="188" t="s">
        <v>1730</v>
      </c>
      <c r="F336" s="303" t="s">
        <v>1730</v>
      </c>
      <c r="G336" s="124">
        <f t="shared" si="439"/>
        <v>4</v>
      </c>
      <c r="H336" s="124" t="s">
        <v>32</v>
      </c>
      <c r="I336" s="125" t="s">
        <v>1731</v>
      </c>
      <c r="J336" s="125" t="s">
        <v>1732</v>
      </c>
      <c r="K336" s="126" t="s">
        <v>17238</v>
      </c>
      <c r="L336" s="126" t="s">
        <v>1734</v>
      </c>
      <c r="M336" s="126" t="s">
        <v>1735</v>
      </c>
      <c r="N336" s="125"/>
      <c r="O336" s="124" t="s">
        <v>32</v>
      </c>
      <c r="P336" s="124" t="str">
        <f t="shared" si="492"/>
        <v>1..1</v>
      </c>
      <c r="Q336" s="127" t="s">
        <v>1736</v>
      </c>
      <c r="R336" s="128" t="s">
        <v>1737</v>
      </c>
      <c r="S336" s="124" t="s">
        <v>35</v>
      </c>
      <c r="T336" s="129" t="str">
        <f t="shared" si="512"/>
        <v>G</v>
      </c>
      <c r="U336" s="124" t="s">
        <v>42</v>
      </c>
      <c r="V336" s="124" t="s">
        <v>35</v>
      </c>
      <c r="W336" s="675" t="s">
        <v>35</v>
      </c>
      <c r="X336" s="38"/>
      <c r="Y336" s="646" t="str">
        <f t="shared" si="516"/>
        <v>X</v>
      </c>
      <c r="Z336" s="129" t="str">
        <f t="shared" ref="Z336:AE336" si="546">IF(Y336="X","X",IF($AH336=Z$4,"X","-"))</f>
        <v>X</v>
      </c>
      <c r="AA336" s="129" t="str">
        <f t="shared" si="546"/>
        <v>X</v>
      </c>
      <c r="AB336" s="129" t="str">
        <f t="shared" si="546"/>
        <v>X</v>
      </c>
      <c r="AC336" s="129" t="str">
        <f t="shared" si="546"/>
        <v>X</v>
      </c>
      <c r="AD336" s="129" t="str">
        <f t="shared" si="546"/>
        <v>X</v>
      </c>
      <c r="AE336" s="647" t="str">
        <f t="shared" si="546"/>
        <v>X</v>
      </c>
      <c r="AF336" s="38"/>
      <c r="AG336" s="129" t="s">
        <v>39</v>
      </c>
      <c r="AH336" s="129" t="s">
        <v>39</v>
      </c>
      <c r="AI336" s="38"/>
      <c r="AJ336" s="13" t="str">
        <f t="shared" si="508"/>
        <v>/rsm:CrossIndustryInvoice/rsm:SupplyChainTradeTransaction/ram:ApplicableHeaderTradeAgreement/ram:SellerTradeParty</v>
      </c>
      <c r="AK336" s="13" t="str">
        <f t="shared" si="509"/>
        <v>/ram:PostalTradeAddress</v>
      </c>
      <c r="AL336" s="14">
        <f>COUNTIFS(R$4:R336,AJ336)</f>
        <v>1</v>
      </c>
      <c r="AN336" s="185" t="str">
        <f t="shared" si="520"/>
        <v>SCT_HTA</v>
      </c>
      <c r="AO336" s="188" t="str">
        <f t="shared" si="510"/>
        <v>BG-5</v>
      </c>
      <c r="AP336" s="303" t="str">
        <f t="shared" si="521"/>
        <v>BG-5</v>
      </c>
      <c r="AQ336" s="124">
        <f t="shared" si="545"/>
        <v>4</v>
      </c>
      <c r="AR336" s="124" t="str">
        <f t="shared" si="511"/>
        <v>1..1</v>
      </c>
      <c r="AS336" s="125" t="s">
        <v>1738</v>
      </c>
      <c r="AT336" s="125" t="s">
        <v>1739</v>
      </c>
      <c r="AU336" s="126" t="s">
        <v>1740</v>
      </c>
      <c r="AV336" s="126" t="s">
        <v>1741</v>
      </c>
      <c r="AW336" s="126" t="s">
        <v>1742</v>
      </c>
      <c r="AX336" s="125"/>
      <c r="AY336" s="124" t="str">
        <f t="shared" si="475"/>
        <v>1..1</v>
      </c>
      <c r="AZ336" s="124" t="str">
        <f t="shared" si="476"/>
        <v>1..1</v>
      </c>
      <c r="BA336" s="127" t="str">
        <f t="shared" si="467"/>
        <v>/rsm:CrossIndustryInvoice
/rsm:SupplyChainTradeTransaction
/ram:ApplicableHeaderTradeAgreement
/ram:SellerTradeParty
/ram:PostalTradeAddress</v>
      </c>
      <c r="BB336" s="128" t="str">
        <f t="shared" si="468"/>
        <v>/rsm:CrossIndustryInvoice/rsm:SupplyChainTradeTransaction/ram:ApplicableHeaderTradeAgreement/ram:SellerTradeParty/ram:PostalTradeAddress</v>
      </c>
      <c r="BC336" s="124" t="str">
        <f t="shared" si="522"/>
        <v/>
      </c>
      <c r="BD336" s="129" t="str">
        <f t="shared" si="523"/>
        <v>G</v>
      </c>
      <c r="BE336" s="124" t="str">
        <f t="shared" si="524"/>
        <v>0..1</v>
      </c>
      <c r="BF336" s="124" t="str">
        <f t="shared" si="525"/>
        <v/>
      </c>
      <c r="BG336" s="675" t="str">
        <f t="shared" si="526"/>
        <v/>
      </c>
      <c r="BH336" s="7"/>
      <c r="BI336" s="646" t="str">
        <f t="shared" si="527"/>
        <v>X</v>
      </c>
      <c r="BJ336" s="129" t="str">
        <f t="shared" si="528"/>
        <v>X</v>
      </c>
      <c r="BK336" s="129" t="str">
        <f t="shared" si="529"/>
        <v>X</v>
      </c>
      <c r="BL336" s="129" t="str">
        <f t="shared" si="530"/>
        <v>X</v>
      </c>
      <c r="BM336" s="129" t="str">
        <f t="shared" si="531"/>
        <v>X</v>
      </c>
      <c r="BN336" s="129" t="str">
        <f t="shared" si="532"/>
        <v>X</v>
      </c>
      <c r="BO336" s="647" t="str">
        <f t="shared" si="533"/>
        <v>X</v>
      </c>
      <c r="BP336" s="7"/>
      <c r="BQ336" s="129" t="str">
        <f t="shared" si="534"/>
        <v>MINIMUM</v>
      </c>
      <c r="BR336" s="129" t="str">
        <f t="shared" si="535"/>
        <v>MINIMUM</v>
      </c>
      <c r="BS336" s="15"/>
      <c r="BT336" s="57" t="s">
        <v>18642</v>
      </c>
    </row>
    <row r="337" spans="1:72" s="59" customFormat="1" ht="105" x14ac:dyDescent="0.2">
      <c r="A337" s="45" t="str">
        <f t="shared" si="518"/>
        <v>YES</v>
      </c>
      <c r="B337" s="45"/>
      <c r="C337" s="45"/>
      <c r="D337" s="185" t="s">
        <v>1526</v>
      </c>
      <c r="E337" s="186" t="s">
        <v>1743</v>
      </c>
      <c r="F337" s="301" t="s">
        <v>1743</v>
      </c>
      <c r="G337" s="66">
        <f t="shared" si="439"/>
        <v>5</v>
      </c>
      <c r="H337" s="66" t="s">
        <v>42</v>
      </c>
      <c r="I337" s="64" t="s">
        <v>1744</v>
      </c>
      <c r="J337" s="64" t="s">
        <v>1635</v>
      </c>
      <c r="K337" s="65" t="s">
        <v>1636</v>
      </c>
      <c r="L337" s="65"/>
      <c r="M337" s="65" t="s">
        <v>35</v>
      </c>
      <c r="N337" s="64" t="s">
        <v>70</v>
      </c>
      <c r="O337" s="66" t="s">
        <v>42</v>
      </c>
      <c r="P337" s="66" t="str">
        <f t="shared" si="492"/>
        <v>0..1</v>
      </c>
      <c r="Q337" s="2" t="s">
        <v>1745</v>
      </c>
      <c r="R337" s="75" t="s">
        <v>1746</v>
      </c>
      <c r="S337" s="66" t="s">
        <v>73</v>
      </c>
      <c r="T337" s="68" t="str">
        <f t="shared" si="512"/>
        <v>E</v>
      </c>
      <c r="U337" s="66" t="s">
        <v>42</v>
      </c>
      <c r="V337" s="66" t="s">
        <v>35</v>
      </c>
      <c r="W337" s="249" t="s">
        <v>35</v>
      </c>
      <c r="X337" s="38"/>
      <c r="Y337" s="636" t="str">
        <f t="shared" si="516"/>
        <v>-</v>
      </c>
      <c r="Z337" s="68" t="str">
        <f t="shared" ref="Z337:AE337" si="547">IF(Y337="X","X",IF($AH337=Z$4,"X","-"))</f>
        <v>X</v>
      </c>
      <c r="AA337" s="68" t="str">
        <f t="shared" si="547"/>
        <v>X</v>
      </c>
      <c r="AB337" s="68" t="str">
        <f t="shared" si="547"/>
        <v>X</v>
      </c>
      <c r="AC337" s="68" t="str">
        <f t="shared" si="547"/>
        <v>X</v>
      </c>
      <c r="AD337" s="68" t="str">
        <f t="shared" si="547"/>
        <v>X</v>
      </c>
      <c r="AE337" s="637" t="str">
        <f t="shared" si="547"/>
        <v>X</v>
      </c>
      <c r="AF337" s="38"/>
      <c r="AG337" s="68" t="s">
        <v>185</v>
      </c>
      <c r="AH337" s="68" t="s">
        <v>185</v>
      </c>
      <c r="AI337" s="38"/>
      <c r="AJ337" s="13" t="str">
        <f t="shared" si="508"/>
        <v>/rsm:CrossIndustryInvoice/rsm:SupplyChainTradeTransaction/ram:ApplicableHeaderTradeAgreement/ram:SellerTradeParty/ram:PostalTradeAddress</v>
      </c>
      <c r="AK337" s="13" t="str">
        <f t="shared" si="509"/>
        <v>/ram:PostcodeCode</v>
      </c>
      <c r="AL337" s="14">
        <f>COUNTIFS(R$4:R337,AJ337)</f>
        <v>1</v>
      </c>
      <c r="AN337" s="185" t="str">
        <f t="shared" si="520"/>
        <v>SCT_HTA</v>
      </c>
      <c r="AO337" s="186" t="str">
        <f t="shared" si="510"/>
        <v>BT-38</v>
      </c>
      <c r="AP337" s="301" t="str">
        <f t="shared" si="521"/>
        <v>BT-38</v>
      </c>
      <c r="AQ337" s="66">
        <f t="shared" si="545"/>
        <v>5</v>
      </c>
      <c r="AR337" s="66" t="str">
        <f t="shared" si="511"/>
        <v>0..1</v>
      </c>
      <c r="AS337" s="64" t="s">
        <v>1639</v>
      </c>
      <c r="AT337" s="64" t="s">
        <v>1747</v>
      </c>
      <c r="AU337" s="65" t="s">
        <v>1748</v>
      </c>
      <c r="AV337" s="65"/>
      <c r="AW337" s="65" t="s">
        <v>35</v>
      </c>
      <c r="AX337" s="64" t="s">
        <v>78</v>
      </c>
      <c r="AY337" s="66" t="str">
        <f t="shared" si="475"/>
        <v>0..1</v>
      </c>
      <c r="AZ337" s="66" t="str">
        <f t="shared" si="476"/>
        <v>0..1</v>
      </c>
      <c r="BA337" s="2" t="str">
        <f t="shared" si="467"/>
        <v>/rsm:CrossIndustryInvoice
/rsm:SupplyChainTradeTransaction
/ram:ApplicableHeaderTradeAgreement
/ram:SellerTradeParty
/ram:PostalTradeAddress
/ram:PostcodeCode</v>
      </c>
      <c r="BB337" s="75" t="str">
        <f t="shared" si="468"/>
        <v>/rsm:CrossIndustryInvoice/rsm:SupplyChainTradeTransaction/ram:ApplicableHeaderTradeAgreement/ram:SellerTradeParty/ram:PostalTradeAddress/ram:PostcodeCode</v>
      </c>
      <c r="BC337" s="66" t="str">
        <f t="shared" si="522"/>
        <v>T</v>
      </c>
      <c r="BD337" s="68" t="str">
        <f t="shared" si="523"/>
        <v>E</v>
      </c>
      <c r="BE337" s="66" t="str">
        <f t="shared" si="524"/>
        <v>0..1</v>
      </c>
      <c r="BF337" s="66" t="str">
        <f t="shared" si="525"/>
        <v/>
      </c>
      <c r="BG337" s="249" t="str">
        <f t="shared" si="526"/>
        <v/>
      </c>
      <c r="BH337" s="7"/>
      <c r="BI337" s="636" t="str">
        <f t="shared" si="527"/>
        <v>-</v>
      </c>
      <c r="BJ337" s="68" t="str">
        <f t="shared" si="528"/>
        <v>X</v>
      </c>
      <c r="BK337" s="68" t="str">
        <f t="shared" si="529"/>
        <v>X</v>
      </c>
      <c r="BL337" s="68" t="str">
        <f t="shared" si="530"/>
        <v>X</v>
      </c>
      <c r="BM337" s="68" t="str">
        <f t="shared" si="531"/>
        <v>X</v>
      </c>
      <c r="BN337" s="68" t="str">
        <f t="shared" si="532"/>
        <v>X</v>
      </c>
      <c r="BO337" s="637" t="str">
        <f t="shared" si="533"/>
        <v>X</v>
      </c>
      <c r="BP337" s="7"/>
      <c r="BQ337" s="68" t="str">
        <f t="shared" si="534"/>
        <v>BASIC WL</v>
      </c>
      <c r="BR337" s="68" t="str">
        <f t="shared" si="535"/>
        <v>BASIC WL</v>
      </c>
      <c r="BS337" s="15"/>
      <c r="BT337" s="57" t="s">
        <v>18642</v>
      </c>
    </row>
    <row r="338" spans="1:72" s="59" customFormat="1" ht="105" x14ac:dyDescent="0.2">
      <c r="A338" s="45" t="str">
        <f t="shared" si="518"/>
        <v>YES</v>
      </c>
      <c r="B338" s="45"/>
      <c r="C338" s="45"/>
      <c r="D338" s="185" t="s">
        <v>1526</v>
      </c>
      <c r="E338" s="186" t="s">
        <v>1749</v>
      </c>
      <c r="F338" s="301" t="s">
        <v>1749</v>
      </c>
      <c r="G338" s="66">
        <f t="shared" ref="G338:G404" si="548">LEN(R338)-LEN(SUBSTITUTE(R338,"/",""))-1</f>
        <v>5</v>
      </c>
      <c r="H338" s="66" t="s">
        <v>42</v>
      </c>
      <c r="I338" s="64" t="s">
        <v>1750</v>
      </c>
      <c r="J338" s="64" t="s">
        <v>1641</v>
      </c>
      <c r="K338" s="65" t="s">
        <v>1642</v>
      </c>
      <c r="L338" s="65"/>
      <c r="M338" s="65" t="s">
        <v>35</v>
      </c>
      <c r="N338" s="64" t="s">
        <v>70</v>
      </c>
      <c r="O338" s="66" t="s">
        <v>42</v>
      </c>
      <c r="P338" s="66" t="str">
        <f t="shared" si="492"/>
        <v>0..1</v>
      </c>
      <c r="Q338" s="2" t="s">
        <v>1751</v>
      </c>
      <c r="R338" s="75" t="s">
        <v>1752</v>
      </c>
      <c r="S338" s="66" t="s">
        <v>73</v>
      </c>
      <c r="T338" s="68" t="str">
        <f t="shared" si="512"/>
        <v>E</v>
      </c>
      <c r="U338" s="66" t="s">
        <v>42</v>
      </c>
      <c r="V338" s="66" t="s">
        <v>35</v>
      </c>
      <c r="W338" s="249" t="s">
        <v>35</v>
      </c>
      <c r="X338" s="38"/>
      <c r="Y338" s="636" t="str">
        <f t="shared" si="516"/>
        <v>-</v>
      </c>
      <c r="Z338" s="68" t="str">
        <f t="shared" ref="Z338:AE338" si="549">IF(Y338="X","X",IF($AH338=Z$4,"X","-"))</f>
        <v>X</v>
      </c>
      <c r="AA338" s="68" t="str">
        <f t="shared" si="549"/>
        <v>X</v>
      </c>
      <c r="AB338" s="68" t="str">
        <f t="shared" si="549"/>
        <v>X</v>
      </c>
      <c r="AC338" s="68" t="str">
        <f t="shared" si="549"/>
        <v>X</v>
      </c>
      <c r="AD338" s="68" t="str">
        <f t="shared" si="549"/>
        <v>X</v>
      </c>
      <c r="AE338" s="637" t="str">
        <f t="shared" si="549"/>
        <v>X</v>
      </c>
      <c r="AF338" s="38"/>
      <c r="AG338" s="68" t="s">
        <v>185</v>
      </c>
      <c r="AH338" s="68" t="s">
        <v>185</v>
      </c>
      <c r="AI338" s="38"/>
      <c r="AJ338" s="13" t="str">
        <f t="shared" si="508"/>
        <v>/rsm:CrossIndustryInvoice/rsm:SupplyChainTradeTransaction/ram:ApplicableHeaderTradeAgreement/ram:SellerTradeParty/ram:PostalTradeAddress</v>
      </c>
      <c r="AK338" s="13" t="str">
        <f t="shared" si="509"/>
        <v>/ram:LineOne</v>
      </c>
      <c r="AL338" s="14">
        <f>COUNTIFS(R$4:R338,AJ338)</f>
        <v>1</v>
      </c>
      <c r="AN338" s="185" t="str">
        <f t="shared" si="520"/>
        <v>SCT_HTA</v>
      </c>
      <c r="AO338" s="186" t="str">
        <f t="shared" si="510"/>
        <v>BT-35</v>
      </c>
      <c r="AP338" s="301" t="str">
        <f t="shared" si="521"/>
        <v>BT-35</v>
      </c>
      <c r="AQ338" s="66">
        <f t="shared" si="545"/>
        <v>5</v>
      </c>
      <c r="AR338" s="66" t="str">
        <f t="shared" si="511"/>
        <v>0..1</v>
      </c>
      <c r="AS338" s="64" t="s">
        <v>1753</v>
      </c>
      <c r="AT338" s="64" t="s">
        <v>1754</v>
      </c>
      <c r="AU338" s="65" t="s">
        <v>1755</v>
      </c>
      <c r="AV338" s="65"/>
      <c r="AW338" s="65" t="s">
        <v>35</v>
      </c>
      <c r="AX338" s="64" t="s">
        <v>78</v>
      </c>
      <c r="AY338" s="66" t="str">
        <f t="shared" si="475"/>
        <v>0..1</v>
      </c>
      <c r="AZ338" s="66" t="str">
        <f t="shared" si="476"/>
        <v>0..1</v>
      </c>
      <c r="BA338" s="2" t="str">
        <f t="shared" si="467"/>
        <v>/rsm:CrossIndustryInvoice
/rsm:SupplyChainTradeTransaction
/ram:ApplicableHeaderTradeAgreement
/ram:SellerTradeParty
/ram:PostalTradeAddress
/ram:LineOne</v>
      </c>
      <c r="BB338" s="75" t="str">
        <f t="shared" si="468"/>
        <v>/rsm:CrossIndustryInvoice/rsm:SupplyChainTradeTransaction/ram:ApplicableHeaderTradeAgreement/ram:SellerTradeParty/ram:PostalTradeAddress/ram:LineOne</v>
      </c>
      <c r="BC338" s="66" t="str">
        <f t="shared" si="522"/>
        <v>T</v>
      </c>
      <c r="BD338" s="68" t="str">
        <f t="shared" si="523"/>
        <v>E</v>
      </c>
      <c r="BE338" s="66" t="str">
        <f t="shared" si="524"/>
        <v>0..1</v>
      </c>
      <c r="BF338" s="66" t="str">
        <f t="shared" si="525"/>
        <v/>
      </c>
      <c r="BG338" s="249" t="str">
        <f t="shared" si="526"/>
        <v/>
      </c>
      <c r="BH338" s="7"/>
      <c r="BI338" s="636" t="str">
        <f t="shared" si="527"/>
        <v>-</v>
      </c>
      <c r="BJ338" s="68" t="str">
        <f t="shared" si="528"/>
        <v>X</v>
      </c>
      <c r="BK338" s="68" t="str">
        <f t="shared" si="529"/>
        <v>X</v>
      </c>
      <c r="BL338" s="68" t="str">
        <f t="shared" si="530"/>
        <v>X</v>
      </c>
      <c r="BM338" s="68" t="str">
        <f t="shared" si="531"/>
        <v>X</v>
      </c>
      <c r="BN338" s="68" t="str">
        <f t="shared" si="532"/>
        <v>X</v>
      </c>
      <c r="BO338" s="637" t="str">
        <f t="shared" si="533"/>
        <v>X</v>
      </c>
      <c r="BP338" s="7"/>
      <c r="BQ338" s="68" t="str">
        <f t="shared" si="534"/>
        <v>BASIC WL</v>
      </c>
      <c r="BR338" s="68" t="str">
        <f t="shared" si="535"/>
        <v>BASIC WL</v>
      </c>
      <c r="BS338" s="15"/>
      <c r="BT338" s="57" t="s">
        <v>18642</v>
      </c>
    </row>
    <row r="339" spans="1:72" s="59" customFormat="1" ht="105" x14ac:dyDescent="0.2">
      <c r="A339" s="45" t="str">
        <f t="shared" si="518"/>
        <v>YES</v>
      </c>
      <c r="B339" s="45"/>
      <c r="C339" s="45"/>
      <c r="D339" s="185" t="s">
        <v>1526</v>
      </c>
      <c r="E339" s="186" t="s">
        <v>1756</v>
      </c>
      <c r="F339" s="301" t="s">
        <v>1756</v>
      </c>
      <c r="G339" s="66">
        <f t="shared" si="548"/>
        <v>5</v>
      </c>
      <c r="H339" s="66" t="s">
        <v>42</v>
      </c>
      <c r="I339" s="64" t="s">
        <v>1757</v>
      </c>
      <c r="J339" s="64" t="s">
        <v>1647</v>
      </c>
      <c r="K339" s="65"/>
      <c r="L339" s="65"/>
      <c r="M339" s="65" t="s">
        <v>35</v>
      </c>
      <c r="N339" s="64" t="s">
        <v>70</v>
      </c>
      <c r="O339" s="66" t="s">
        <v>42</v>
      </c>
      <c r="P339" s="66" t="str">
        <f t="shared" si="492"/>
        <v>0..1</v>
      </c>
      <c r="Q339" s="2" t="s">
        <v>1758</v>
      </c>
      <c r="R339" s="75" t="s">
        <v>1759</v>
      </c>
      <c r="S339" s="66" t="s">
        <v>73</v>
      </c>
      <c r="T339" s="68" t="str">
        <f t="shared" si="512"/>
        <v>E</v>
      </c>
      <c r="U339" s="66" t="s">
        <v>42</v>
      </c>
      <c r="V339" s="66" t="s">
        <v>35</v>
      </c>
      <c r="W339" s="249" t="s">
        <v>35</v>
      </c>
      <c r="X339" s="38"/>
      <c r="Y339" s="636" t="str">
        <f t="shared" si="516"/>
        <v>-</v>
      </c>
      <c r="Z339" s="68" t="str">
        <f t="shared" ref="Z339:AE339" si="550">IF(Y339="X","X",IF($AH339=Z$4,"X","-"))</f>
        <v>X</v>
      </c>
      <c r="AA339" s="68" t="str">
        <f t="shared" si="550"/>
        <v>X</v>
      </c>
      <c r="AB339" s="68" t="str">
        <f t="shared" si="550"/>
        <v>X</v>
      </c>
      <c r="AC339" s="68" t="str">
        <f t="shared" si="550"/>
        <v>X</v>
      </c>
      <c r="AD339" s="68" t="str">
        <f t="shared" si="550"/>
        <v>X</v>
      </c>
      <c r="AE339" s="637" t="str">
        <f t="shared" si="550"/>
        <v>X</v>
      </c>
      <c r="AF339" s="38"/>
      <c r="AG339" s="68" t="s">
        <v>185</v>
      </c>
      <c r="AH339" s="68" t="s">
        <v>185</v>
      </c>
      <c r="AI339" s="38"/>
      <c r="AJ339" s="13" t="str">
        <f t="shared" si="508"/>
        <v>/rsm:CrossIndustryInvoice/rsm:SupplyChainTradeTransaction/ram:ApplicableHeaderTradeAgreement/ram:SellerTradeParty/ram:PostalTradeAddress</v>
      </c>
      <c r="AK339" s="13" t="str">
        <f t="shared" si="509"/>
        <v>/ram:LineTwo</v>
      </c>
      <c r="AL339" s="14">
        <f>COUNTIFS(R$4:R339,AJ339)</f>
        <v>1</v>
      </c>
      <c r="AN339" s="185" t="str">
        <f t="shared" si="520"/>
        <v>SCT_HTA</v>
      </c>
      <c r="AO339" s="186" t="str">
        <f t="shared" si="510"/>
        <v>BT-36</v>
      </c>
      <c r="AP339" s="301" t="str">
        <f t="shared" si="521"/>
        <v>BT-36</v>
      </c>
      <c r="AQ339" s="66">
        <f t="shared" si="545"/>
        <v>5</v>
      </c>
      <c r="AR339" s="66" t="str">
        <f t="shared" si="511"/>
        <v>0..1</v>
      </c>
      <c r="AS339" s="64" t="s">
        <v>1760</v>
      </c>
      <c r="AT339" s="64" t="s">
        <v>1761</v>
      </c>
      <c r="AU339" s="65" t="s">
        <v>35</v>
      </c>
      <c r="AV339" s="65"/>
      <c r="AW339" s="65" t="s">
        <v>35</v>
      </c>
      <c r="AX339" s="64" t="s">
        <v>78</v>
      </c>
      <c r="AY339" s="66" t="str">
        <f t="shared" si="475"/>
        <v>0..1</v>
      </c>
      <c r="AZ339" s="66" t="str">
        <f t="shared" si="476"/>
        <v>0..1</v>
      </c>
      <c r="BA339" s="2" t="str">
        <f t="shared" si="467"/>
        <v>/rsm:CrossIndustryInvoice
/rsm:SupplyChainTradeTransaction
/ram:ApplicableHeaderTradeAgreement
/ram:SellerTradeParty
/ram:PostalTradeAddress
/ram:LineTwo</v>
      </c>
      <c r="BB339" s="75" t="str">
        <f t="shared" si="468"/>
        <v>/rsm:CrossIndustryInvoice/rsm:SupplyChainTradeTransaction/ram:ApplicableHeaderTradeAgreement/ram:SellerTradeParty/ram:PostalTradeAddress/ram:LineTwo</v>
      </c>
      <c r="BC339" s="66" t="str">
        <f t="shared" si="522"/>
        <v>T</v>
      </c>
      <c r="BD339" s="68" t="str">
        <f t="shared" si="523"/>
        <v>E</v>
      </c>
      <c r="BE339" s="66" t="str">
        <f t="shared" si="524"/>
        <v>0..1</v>
      </c>
      <c r="BF339" s="66" t="str">
        <f t="shared" si="525"/>
        <v/>
      </c>
      <c r="BG339" s="249" t="str">
        <f t="shared" si="526"/>
        <v/>
      </c>
      <c r="BH339" s="7"/>
      <c r="BI339" s="636" t="str">
        <f t="shared" si="527"/>
        <v>-</v>
      </c>
      <c r="BJ339" s="68" t="str">
        <f t="shared" si="528"/>
        <v>X</v>
      </c>
      <c r="BK339" s="68" t="str">
        <f t="shared" si="529"/>
        <v>X</v>
      </c>
      <c r="BL339" s="68" t="str">
        <f t="shared" si="530"/>
        <v>X</v>
      </c>
      <c r="BM339" s="68" t="str">
        <f t="shared" si="531"/>
        <v>X</v>
      </c>
      <c r="BN339" s="68" t="str">
        <f t="shared" si="532"/>
        <v>X</v>
      </c>
      <c r="BO339" s="637" t="str">
        <f t="shared" si="533"/>
        <v>X</v>
      </c>
      <c r="BP339" s="7"/>
      <c r="BQ339" s="68" t="str">
        <f t="shared" si="534"/>
        <v>BASIC WL</v>
      </c>
      <c r="BR339" s="68" t="str">
        <f t="shared" si="535"/>
        <v>BASIC WL</v>
      </c>
      <c r="BS339" s="15"/>
      <c r="BT339" s="57" t="s">
        <v>18642</v>
      </c>
    </row>
    <row r="340" spans="1:72" s="59" customFormat="1" ht="105" x14ac:dyDescent="0.2">
      <c r="A340" s="45" t="str">
        <f t="shared" si="518"/>
        <v>YES</v>
      </c>
      <c r="B340" s="45"/>
      <c r="C340" s="45"/>
      <c r="D340" s="185" t="s">
        <v>1526</v>
      </c>
      <c r="E340" s="186" t="s">
        <v>1762</v>
      </c>
      <c r="F340" s="301" t="s">
        <v>1762</v>
      </c>
      <c r="G340" s="66">
        <f t="shared" si="548"/>
        <v>5</v>
      </c>
      <c r="H340" s="66" t="s">
        <v>42</v>
      </c>
      <c r="I340" s="64" t="s">
        <v>1763</v>
      </c>
      <c r="J340" s="64" t="s">
        <v>1647</v>
      </c>
      <c r="K340" s="65"/>
      <c r="L340" s="65"/>
      <c r="M340" s="65" t="s">
        <v>35</v>
      </c>
      <c r="N340" s="64" t="s">
        <v>70</v>
      </c>
      <c r="O340" s="66" t="s">
        <v>42</v>
      </c>
      <c r="P340" s="66" t="str">
        <f t="shared" si="492"/>
        <v>0..1</v>
      </c>
      <c r="Q340" s="2" t="s">
        <v>1764</v>
      </c>
      <c r="R340" s="75" t="s">
        <v>1765</v>
      </c>
      <c r="S340" s="66" t="s">
        <v>73</v>
      </c>
      <c r="T340" s="68" t="str">
        <f t="shared" si="512"/>
        <v>E</v>
      </c>
      <c r="U340" s="66" t="s">
        <v>42</v>
      </c>
      <c r="V340" s="66" t="s">
        <v>35</v>
      </c>
      <c r="W340" s="249" t="s">
        <v>35</v>
      </c>
      <c r="X340" s="38"/>
      <c r="Y340" s="636" t="str">
        <f t="shared" si="516"/>
        <v>-</v>
      </c>
      <c r="Z340" s="68" t="str">
        <f t="shared" ref="Z340:AE340" si="551">IF(Y340="X","X",IF($AH340=Z$4,"X","-"))</f>
        <v>X</v>
      </c>
      <c r="AA340" s="68" t="str">
        <f t="shared" si="551"/>
        <v>X</v>
      </c>
      <c r="AB340" s="68" t="str">
        <f t="shared" si="551"/>
        <v>X</v>
      </c>
      <c r="AC340" s="68" t="str">
        <f t="shared" si="551"/>
        <v>X</v>
      </c>
      <c r="AD340" s="68" t="str">
        <f t="shared" si="551"/>
        <v>X</v>
      </c>
      <c r="AE340" s="637" t="str">
        <f t="shared" si="551"/>
        <v>X</v>
      </c>
      <c r="AF340" s="38"/>
      <c r="AG340" s="68" t="s">
        <v>185</v>
      </c>
      <c r="AH340" s="68" t="s">
        <v>185</v>
      </c>
      <c r="AI340" s="38"/>
      <c r="AJ340" s="13" t="str">
        <f t="shared" si="508"/>
        <v>/rsm:CrossIndustryInvoice/rsm:SupplyChainTradeTransaction/ram:ApplicableHeaderTradeAgreement/ram:SellerTradeParty/ram:PostalTradeAddress</v>
      </c>
      <c r="AK340" s="13" t="str">
        <f t="shared" si="509"/>
        <v>/ram:LineThree</v>
      </c>
      <c r="AL340" s="14">
        <f>COUNTIFS(R$4:R340,AJ340)</f>
        <v>1</v>
      </c>
      <c r="AN340" s="185" t="str">
        <f t="shared" si="520"/>
        <v>SCT_HTA</v>
      </c>
      <c r="AO340" s="186" t="str">
        <f t="shared" si="510"/>
        <v>BT-162</v>
      </c>
      <c r="AP340" s="301" t="str">
        <f t="shared" si="521"/>
        <v>BT-162</v>
      </c>
      <c r="AQ340" s="66">
        <f t="shared" si="545"/>
        <v>5</v>
      </c>
      <c r="AR340" s="66" t="str">
        <f t="shared" si="511"/>
        <v>0..1</v>
      </c>
      <c r="AS340" s="64" t="s">
        <v>1766</v>
      </c>
      <c r="AT340" s="64" t="s">
        <v>1761</v>
      </c>
      <c r="AU340" s="65" t="s">
        <v>35</v>
      </c>
      <c r="AV340" s="65"/>
      <c r="AW340" s="65" t="s">
        <v>35</v>
      </c>
      <c r="AX340" s="64" t="s">
        <v>78</v>
      </c>
      <c r="AY340" s="66" t="str">
        <f t="shared" si="475"/>
        <v>0..1</v>
      </c>
      <c r="AZ340" s="66" t="str">
        <f t="shared" si="476"/>
        <v>0..1</v>
      </c>
      <c r="BA340" s="2" t="str">
        <f t="shared" si="467"/>
        <v>/rsm:CrossIndustryInvoice
/rsm:SupplyChainTradeTransaction
/ram:ApplicableHeaderTradeAgreement
/ram:SellerTradeParty
/ram:PostalTradeAddress
/ram:LineThree</v>
      </c>
      <c r="BB340" s="75" t="str">
        <f t="shared" si="468"/>
        <v>/rsm:CrossIndustryInvoice/rsm:SupplyChainTradeTransaction/ram:ApplicableHeaderTradeAgreement/ram:SellerTradeParty/ram:PostalTradeAddress/ram:LineThree</v>
      </c>
      <c r="BC340" s="66" t="str">
        <f t="shared" si="522"/>
        <v>T</v>
      </c>
      <c r="BD340" s="68" t="str">
        <f t="shared" si="523"/>
        <v>E</v>
      </c>
      <c r="BE340" s="66" t="str">
        <f t="shared" si="524"/>
        <v>0..1</v>
      </c>
      <c r="BF340" s="66" t="str">
        <f t="shared" si="525"/>
        <v/>
      </c>
      <c r="BG340" s="249" t="str">
        <f t="shared" si="526"/>
        <v/>
      </c>
      <c r="BH340" s="7"/>
      <c r="BI340" s="636" t="str">
        <f t="shared" si="527"/>
        <v>-</v>
      </c>
      <c r="BJ340" s="68" t="str">
        <f t="shared" si="528"/>
        <v>X</v>
      </c>
      <c r="BK340" s="68" t="str">
        <f t="shared" si="529"/>
        <v>X</v>
      </c>
      <c r="BL340" s="68" t="str">
        <f t="shared" si="530"/>
        <v>X</v>
      </c>
      <c r="BM340" s="68" t="str">
        <f t="shared" si="531"/>
        <v>X</v>
      </c>
      <c r="BN340" s="68" t="str">
        <f t="shared" si="532"/>
        <v>X</v>
      </c>
      <c r="BO340" s="637" t="str">
        <f t="shared" si="533"/>
        <v>X</v>
      </c>
      <c r="BP340" s="7"/>
      <c r="BQ340" s="68" t="str">
        <f t="shared" si="534"/>
        <v>BASIC WL</v>
      </c>
      <c r="BR340" s="68" t="str">
        <f t="shared" si="535"/>
        <v>BASIC WL</v>
      </c>
      <c r="BS340" s="15"/>
      <c r="BT340" s="57" t="s">
        <v>18642</v>
      </c>
    </row>
    <row r="341" spans="1:72" s="59" customFormat="1" ht="105" x14ac:dyDescent="0.2">
      <c r="A341" s="45" t="str">
        <f t="shared" si="518"/>
        <v>YES</v>
      </c>
      <c r="B341" s="45"/>
      <c r="C341" s="45"/>
      <c r="D341" s="185" t="s">
        <v>1526</v>
      </c>
      <c r="E341" s="186" t="s">
        <v>1767</v>
      </c>
      <c r="F341" s="301" t="s">
        <v>1767</v>
      </c>
      <c r="G341" s="66">
        <f t="shared" si="548"/>
        <v>5</v>
      </c>
      <c r="H341" s="66" t="s">
        <v>42</v>
      </c>
      <c r="I341" s="64" t="s">
        <v>1768</v>
      </c>
      <c r="J341" s="64" t="s">
        <v>1656</v>
      </c>
      <c r="K341" s="65"/>
      <c r="L341" s="65"/>
      <c r="M341" s="65" t="s">
        <v>35</v>
      </c>
      <c r="N341" s="64" t="s">
        <v>70</v>
      </c>
      <c r="O341" s="66" t="s">
        <v>42</v>
      </c>
      <c r="P341" s="66" t="str">
        <f t="shared" si="492"/>
        <v>0..1</v>
      </c>
      <c r="Q341" s="2" t="s">
        <v>1769</v>
      </c>
      <c r="R341" s="75" t="s">
        <v>1770</v>
      </c>
      <c r="S341" s="66" t="s">
        <v>73</v>
      </c>
      <c r="T341" s="68" t="str">
        <f t="shared" si="512"/>
        <v>E</v>
      </c>
      <c r="U341" s="66" t="s">
        <v>42</v>
      </c>
      <c r="V341" s="66" t="s">
        <v>35</v>
      </c>
      <c r="W341" s="249" t="s">
        <v>35</v>
      </c>
      <c r="X341" s="38"/>
      <c r="Y341" s="636" t="str">
        <f t="shared" si="516"/>
        <v>-</v>
      </c>
      <c r="Z341" s="68" t="str">
        <f t="shared" ref="Z341:AE341" si="552">IF(Y341="X","X",IF($AH341=Z$4,"X","-"))</f>
        <v>X</v>
      </c>
      <c r="AA341" s="68" t="str">
        <f t="shared" si="552"/>
        <v>X</v>
      </c>
      <c r="AB341" s="68" t="str">
        <f t="shared" si="552"/>
        <v>X</v>
      </c>
      <c r="AC341" s="68" t="str">
        <f t="shared" si="552"/>
        <v>X</v>
      </c>
      <c r="AD341" s="68" t="str">
        <f t="shared" si="552"/>
        <v>X</v>
      </c>
      <c r="AE341" s="637" t="str">
        <f t="shared" si="552"/>
        <v>X</v>
      </c>
      <c r="AF341" s="38"/>
      <c r="AG341" s="68" t="s">
        <v>185</v>
      </c>
      <c r="AH341" s="68" t="s">
        <v>185</v>
      </c>
      <c r="AI341" s="38"/>
      <c r="AJ341" s="13" t="str">
        <f t="shared" si="508"/>
        <v>/rsm:CrossIndustryInvoice/rsm:SupplyChainTradeTransaction/ram:ApplicableHeaderTradeAgreement/ram:SellerTradeParty/ram:PostalTradeAddress</v>
      </c>
      <c r="AK341" s="13" t="str">
        <f t="shared" si="509"/>
        <v>/ram:CityName</v>
      </c>
      <c r="AL341" s="14">
        <f>COUNTIFS(R$4:R341,AJ341)</f>
        <v>1</v>
      </c>
      <c r="AN341" s="185" t="str">
        <f t="shared" si="520"/>
        <v>SCT_HTA</v>
      </c>
      <c r="AO341" s="186" t="str">
        <f t="shared" si="510"/>
        <v>BT-37</v>
      </c>
      <c r="AP341" s="301" t="str">
        <f t="shared" si="521"/>
        <v>BT-37</v>
      </c>
      <c r="AQ341" s="66">
        <f t="shared" si="545"/>
        <v>5</v>
      </c>
      <c r="AR341" s="66" t="str">
        <f t="shared" si="511"/>
        <v>0..1</v>
      </c>
      <c r="AS341" s="64" t="s">
        <v>1659</v>
      </c>
      <c r="AT341" s="64" t="s">
        <v>1771</v>
      </c>
      <c r="AU341" s="65" t="s">
        <v>35</v>
      </c>
      <c r="AV341" s="65"/>
      <c r="AW341" s="65" t="s">
        <v>35</v>
      </c>
      <c r="AX341" s="64" t="s">
        <v>78</v>
      </c>
      <c r="AY341" s="66" t="str">
        <f t="shared" si="475"/>
        <v>0..1</v>
      </c>
      <c r="AZ341" s="66" t="str">
        <f t="shared" si="476"/>
        <v>0..1</v>
      </c>
      <c r="BA341" s="2" t="str">
        <f t="shared" si="467"/>
        <v>/rsm:CrossIndustryInvoice
/rsm:SupplyChainTradeTransaction
/ram:ApplicableHeaderTradeAgreement
/ram:SellerTradeParty
/ram:PostalTradeAddress
/ram:CityName</v>
      </c>
      <c r="BB341" s="75" t="str">
        <f t="shared" si="468"/>
        <v>/rsm:CrossIndustryInvoice/rsm:SupplyChainTradeTransaction/ram:ApplicableHeaderTradeAgreement/ram:SellerTradeParty/ram:PostalTradeAddress/ram:CityName</v>
      </c>
      <c r="BC341" s="66" t="str">
        <f t="shared" si="522"/>
        <v>T</v>
      </c>
      <c r="BD341" s="68" t="str">
        <f t="shared" si="523"/>
        <v>E</v>
      </c>
      <c r="BE341" s="66" t="str">
        <f t="shared" si="524"/>
        <v>0..1</v>
      </c>
      <c r="BF341" s="66" t="str">
        <f t="shared" si="525"/>
        <v/>
      </c>
      <c r="BG341" s="249" t="str">
        <f t="shared" si="526"/>
        <v/>
      </c>
      <c r="BH341" s="7"/>
      <c r="BI341" s="636" t="str">
        <f t="shared" si="527"/>
        <v>-</v>
      </c>
      <c r="BJ341" s="68" t="str">
        <f t="shared" si="528"/>
        <v>X</v>
      </c>
      <c r="BK341" s="68" t="str">
        <f t="shared" si="529"/>
        <v>X</v>
      </c>
      <c r="BL341" s="68" t="str">
        <f t="shared" si="530"/>
        <v>X</v>
      </c>
      <c r="BM341" s="68" t="str">
        <f t="shared" si="531"/>
        <v>X</v>
      </c>
      <c r="BN341" s="68" t="str">
        <f t="shared" si="532"/>
        <v>X</v>
      </c>
      <c r="BO341" s="637" t="str">
        <f t="shared" si="533"/>
        <v>X</v>
      </c>
      <c r="BP341" s="7"/>
      <c r="BQ341" s="68" t="str">
        <f t="shared" si="534"/>
        <v>BASIC WL</v>
      </c>
      <c r="BR341" s="68" t="str">
        <f t="shared" si="535"/>
        <v>BASIC WL</v>
      </c>
      <c r="BS341" s="15"/>
      <c r="BT341" s="57" t="s">
        <v>18642</v>
      </c>
    </row>
    <row r="342" spans="1:72" s="59" customFormat="1" ht="105" x14ac:dyDescent="0.2">
      <c r="A342" s="45" t="str">
        <f t="shared" si="518"/>
        <v>YES</v>
      </c>
      <c r="B342" s="45"/>
      <c r="C342" s="45"/>
      <c r="D342" s="185" t="s">
        <v>1526</v>
      </c>
      <c r="E342" s="186" t="s">
        <v>1772</v>
      </c>
      <c r="F342" s="301" t="s">
        <v>1772</v>
      </c>
      <c r="G342" s="66">
        <f t="shared" si="548"/>
        <v>5</v>
      </c>
      <c r="H342" s="66" t="s">
        <v>32</v>
      </c>
      <c r="I342" s="64" t="s">
        <v>1773</v>
      </c>
      <c r="J342" s="64" t="s">
        <v>1661</v>
      </c>
      <c r="K342" s="65" t="s">
        <v>17239</v>
      </c>
      <c r="L342" s="65"/>
      <c r="M342" s="65" t="s">
        <v>1774</v>
      </c>
      <c r="N342" s="64" t="s">
        <v>128</v>
      </c>
      <c r="O342" s="66" t="s">
        <v>32</v>
      </c>
      <c r="P342" s="66" t="str">
        <f t="shared" si="492"/>
        <v>1..1</v>
      </c>
      <c r="Q342" s="2" t="s">
        <v>1775</v>
      </c>
      <c r="R342" s="75" t="s">
        <v>1776</v>
      </c>
      <c r="S342" s="66" t="s">
        <v>131</v>
      </c>
      <c r="T342" s="68" t="str">
        <f t="shared" si="512"/>
        <v>E</v>
      </c>
      <c r="U342" s="66" t="s">
        <v>42</v>
      </c>
      <c r="V342" s="66" t="s">
        <v>35</v>
      </c>
      <c r="W342" s="249" t="s">
        <v>35</v>
      </c>
      <c r="X342" s="38"/>
      <c r="Y342" s="636" t="str">
        <f t="shared" si="516"/>
        <v>X</v>
      </c>
      <c r="Z342" s="68" t="str">
        <f t="shared" ref="Z342:AE342" si="553">IF(Y342="X","X",IF($AH342=Z$4,"X","-"))</f>
        <v>X</v>
      </c>
      <c r="AA342" s="68" t="str">
        <f t="shared" si="553"/>
        <v>X</v>
      </c>
      <c r="AB342" s="68" t="str">
        <f t="shared" si="553"/>
        <v>X</v>
      </c>
      <c r="AC342" s="68" t="str">
        <f t="shared" si="553"/>
        <v>X</v>
      </c>
      <c r="AD342" s="68" t="str">
        <f t="shared" si="553"/>
        <v>X</v>
      </c>
      <c r="AE342" s="637" t="str">
        <f t="shared" si="553"/>
        <v>X</v>
      </c>
      <c r="AF342" s="38"/>
      <c r="AG342" s="68" t="s">
        <v>39</v>
      </c>
      <c r="AH342" s="68" t="s">
        <v>39</v>
      </c>
      <c r="AI342" s="38"/>
      <c r="AJ342" s="13" t="str">
        <f t="shared" si="508"/>
        <v>/rsm:CrossIndustryInvoice/rsm:SupplyChainTradeTransaction/ram:ApplicableHeaderTradeAgreement/ram:SellerTradeParty/ram:PostalTradeAddress</v>
      </c>
      <c r="AK342" s="13" t="str">
        <f t="shared" si="509"/>
        <v>/ram:CountryID</v>
      </c>
      <c r="AL342" s="14">
        <f>COUNTIFS(R$4:R342,AJ342)</f>
        <v>1</v>
      </c>
      <c r="AN342" s="185" t="str">
        <f t="shared" si="520"/>
        <v>SCT_HTA</v>
      </c>
      <c r="AO342" s="186" t="str">
        <f t="shared" si="510"/>
        <v>BT-40</v>
      </c>
      <c r="AP342" s="301" t="str">
        <f t="shared" si="521"/>
        <v>BT-40</v>
      </c>
      <c r="AQ342" s="66">
        <f t="shared" si="545"/>
        <v>5</v>
      </c>
      <c r="AR342" s="66" t="str">
        <f t="shared" si="511"/>
        <v>1..1</v>
      </c>
      <c r="AS342" s="64" t="s">
        <v>1665</v>
      </c>
      <c r="AT342" s="64" t="s">
        <v>1777</v>
      </c>
      <c r="AU342" s="65" t="s">
        <v>485</v>
      </c>
      <c r="AV342" s="65"/>
      <c r="AW342" s="65" t="s">
        <v>1778</v>
      </c>
      <c r="AX342" s="64" t="s">
        <v>128</v>
      </c>
      <c r="AY342" s="66" t="str">
        <f t="shared" si="475"/>
        <v>1..1</v>
      </c>
      <c r="AZ342" s="66" t="str">
        <f t="shared" si="476"/>
        <v>1..1</v>
      </c>
      <c r="BA342" s="2" t="str">
        <f t="shared" si="467"/>
        <v>/rsm:CrossIndustryInvoice
/rsm:SupplyChainTradeTransaction
/ram:ApplicableHeaderTradeAgreement
/ram:SellerTradeParty
/ram:PostalTradeAddress
/ram:CountryID</v>
      </c>
      <c r="BB342" s="75" t="str">
        <f t="shared" si="468"/>
        <v>/rsm:CrossIndustryInvoice/rsm:SupplyChainTradeTransaction/ram:ApplicableHeaderTradeAgreement/ram:SellerTradeParty/ram:PostalTradeAddress/ram:CountryID</v>
      </c>
      <c r="BC342" s="66" t="str">
        <f t="shared" si="522"/>
        <v>C</v>
      </c>
      <c r="BD342" s="68" t="str">
        <f t="shared" si="523"/>
        <v>E</v>
      </c>
      <c r="BE342" s="66" t="str">
        <f t="shared" si="524"/>
        <v>0..1</v>
      </c>
      <c r="BF342" s="66" t="str">
        <f t="shared" si="525"/>
        <v/>
      </c>
      <c r="BG342" s="249" t="str">
        <f t="shared" si="526"/>
        <v/>
      </c>
      <c r="BH342" s="7"/>
      <c r="BI342" s="636" t="str">
        <f t="shared" si="527"/>
        <v>X</v>
      </c>
      <c r="BJ342" s="68" t="str">
        <f t="shared" si="528"/>
        <v>X</v>
      </c>
      <c r="BK342" s="68" t="str">
        <f t="shared" si="529"/>
        <v>X</v>
      </c>
      <c r="BL342" s="68" t="str">
        <f t="shared" si="530"/>
        <v>X</v>
      </c>
      <c r="BM342" s="68" t="str">
        <f t="shared" si="531"/>
        <v>X</v>
      </c>
      <c r="BN342" s="68" t="str">
        <f t="shared" si="532"/>
        <v>X</v>
      </c>
      <c r="BO342" s="637" t="str">
        <f t="shared" si="533"/>
        <v>X</v>
      </c>
      <c r="BP342" s="7"/>
      <c r="BQ342" s="68" t="str">
        <f t="shared" si="534"/>
        <v>MINIMUM</v>
      </c>
      <c r="BR342" s="68" t="str">
        <f t="shared" si="535"/>
        <v>MINIMUM</v>
      </c>
      <c r="BS342" s="15"/>
      <c r="BT342" s="57" t="s">
        <v>18642</v>
      </c>
    </row>
    <row r="343" spans="1:72" s="59" customFormat="1" ht="105" x14ac:dyDescent="0.2">
      <c r="A343" s="45" t="str">
        <f t="shared" si="518"/>
        <v>YES</v>
      </c>
      <c r="B343" s="45"/>
      <c r="C343" s="45"/>
      <c r="D343" s="185" t="s">
        <v>1526</v>
      </c>
      <c r="E343" s="186" t="s">
        <v>1779</v>
      </c>
      <c r="F343" s="301" t="s">
        <v>1779</v>
      </c>
      <c r="G343" s="66">
        <f t="shared" si="548"/>
        <v>5</v>
      </c>
      <c r="H343" s="66" t="s">
        <v>42</v>
      </c>
      <c r="I343" s="64" t="s">
        <v>1780</v>
      </c>
      <c r="J343" s="64" t="s">
        <v>1667</v>
      </c>
      <c r="K343" s="65" t="s">
        <v>1668</v>
      </c>
      <c r="L343" s="65"/>
      <c r="M343" s="65" t="s">
        <v>35</v>
      </c>
      <c r="N343" s="64" t="s">
        <v>70</v>
      </c>
      <c r="O343" s="66" t="s">
        <v>42</v>
      </c>
      <c r="P343" s="66" t="str">
        <f t="shared" si="492"/>
        <v>0..1</v>
      </c>
      <c r="Q343" s="2" t="s">
        <v>1781</v>
      </c>
      <c r="R343" s="75" t="s">
        <v>1782</v>
      </c>
      <c r="S343" s="66" t="s">
        <v>73</v>
      </c>
      <c r="T343" s="68" t="str">
        <f t="shared" si="512"/>
        <v>E</v>
      </c>
      <c r="U343" s="66" t="s">
        <v>62</v>
      </c>
      <c r="V343" s="66" t="s">
        <v>200</v>
      </c>
      <c r="W343" s="249" t="s">
        <v>35</v>
      </c>
      <c r="X343" s="38"/>
      <c r="Y343" s="636" t="str">
        <f t="shared" si="516"/>
        <v>-</v>
      </c>
      <c r="Z343" s="68" t="str">
        <f t="shared" ref="Z343:AE343" si="554">IF(Y343="X","X",IF($AH343=Z$4,"X","-"))</f>
        <v>X</v>
      </c>
      <c r="AA343" s="68" t="str">
        <f t="shared" si="554"/>
        <v>X</v>
      </c>
      <c r="AB343" s="68" t="str">
        <f t="shared" si="554"/>
        <v>X</v>
      </c>
      <c r="AC343" s="68" t="str">
        <f t="shared" si="554"/>
        <v>X</v>
      </c>
      <c r="AD343" s="68" t="str">
        <f t="shared" si="554"/>
        <v>X</v>
      </c>
      <c r="AE343" s="637" t="str">
        <f t="shared" si="554"/>
        <v>X</v>
      </c>
      <c r="AF343" s="38"/>
      <c r="AG343" s="68" t="s">
        <v>185</v>
      </c>
      <c r="AH343" s="68" t="s">
        <v>185</v>
      </c>
      <c r="AI343" s="38"/>
      <c r="AJ343" s="13" t="str">
        <f t="shared" si="508"/>
        <v>/rsm:CrossIndustryInvoice/rsm:SupplyChainTradeTransaction/ram:ApplicableHeaderTradeAgreement/ram:SellerTradeParty/ram:PostalTradeAddress</v>
      </c>
      <c r="AK343" s="13" t="str">
        <f t="shared" si="509"/>
        <v>/ram:CountrySubDivisionName</v>
      </c>
      <c r="AL343" s="14">
        <f>COUNTIFS(R$4:R343,AJ343)</f>
        <v>1</v>
      </c>
      <c r="AN343" s="185" t="str">
        <f t="shared" si="520"/>
        <v>SCT_HTA</v>
      </c>
      <c r="AO343" s="186" t="str">
        <f t="shared" si="510"/>
        <v>BT-39</v>
      </c>
      <c r="AP343" s="301" t="str">
        <f t="shared" si="521"/>
        <v>BT-39</v>
      </c>
      <c r="AQ343" s="66">
        <f t="shared" si="545"/>
        <v>5</v>
      </c>
      <c r="AR343" s="66" t="str">
        <f t="shared" si="511"/>
        <v>0..1</v>
      </c>
      <c r="AS343" s="64" t="s">
        <v>1783</v>
      </c>
      <c r="AT343" s="64" t="s">
        <v>1671</v>
      </c>
      <c r="AU343" s="65" t="s">
        <v>1672</v>
      </c>
      <c r="AV343" s="65"/>
      <c r="AW343" s="65" t="s">
        <v>35</v>
      </c>
      <c r="AX343" s="64" t="s">
        <v>78</v>
      </c>
      <c r="AY343" s="66" t="str">
        <f t="shared" si="475"/>
        <v>0..1</v>
      </c>
      <c r="AZ343" s="66" t="str">
        <f t="shared" si="476"/>
        <v>0..1</v>
      </c>
      <c r="BA343" s="2" t="str">
        <f t="shared" si="467"/>
        <v>/rsm:CrossIndustryInvoice
/rsm:SupplyChainTradeTransaction
/ram:ApplicableHeaderTradeAgreement
/ram:SellerTradeParty
/ram:PostalTradeAddress
/ram:CountrySubDivisionName</v>
      </c>
      <c r="BB343" s="75" t="str">
        <f t="shared" si="468"/>
        <v>/rsm:CrossIndustryInvoice/rsm:SupplyChainTradeTransaction/ram:ApplicableHeaderTradeAgreement/ram:SellerTradeParty/ram:PostalTradeAddress/ram:CountrySubDivisionName</v>
      </c>
      <c r="BC343" s="66" t="str">
        <f t="shared" si="522"/>
        <v>T</v>
      </c>
      <c r="BD343" s="68" t="str">
        <f t="shared" si="523"/>
        <v>E</v>
      </c>
      <c r="BE343" s="66" t="str">
        <f t="shared" si="524"/>
        <v>0..n</v>
      </c>
      <c r="BF343" s="66" t="str">
        <f t="shared" si="525"/>
        <v>CAR-3</v>
      </c>
      <c r="BG343" s="249" t="str">
        <f t="shared" si="526"/>
        <v/>
      </c>
      <c r="BH343" s="7"/>
      <c r="BI343" s="636" t="str">
        <f t="shared" si="527"/>
        <v>-</v>
      </c>
      <c r="BJ343" s="68" t="str">
        <f t="shared" si="528"/>
        <v>X</v>
      </c>
      <c r="BK343" s="68" t="str">
        <f t="shared" si="529"/>
        <v>X</v>
      </c>
      <c r="BL343" s="68" t="str">
        <f t="shared" si="530"/>
        <v>X</v>
      </c>
      <c r="BM343" s="68" t="str">
        <f t="shared" si="531"/>
        <v>X</v>
      </c>
      <c r="BN343" s="68" t="str">
        <f t="shared" si="532"/>
        <v>X</v>
      </c>
      <c r="BO343" s="637" t="str">
        <f t="shared" si="533"/>
        <v>X</v>
      </c>
      <c r="BP343" s="7"/>
      <c r="BQ343" s="68" t="str">
        <f t="shared" si="534"/>
        <v>BASIC WL</v>
      </c>
      <c r="BR343" s="68" t="str">
        <f t="shared" si="535"/>
        <v>BASIC WL</v>
      </c>
      <c r="BS343" s="15"/>
      <c r="BT343" s="57" t="s">
        <v>18642</v>
      </c>
    </row>
    <row r="344" spans="1:72" s="59" customFormat="1" ht="96" x14ac:dyDescent="0.2">
      <c r="A344" s="45" t="str">
        <f t="shared" si="518"/>
        <v>NO</v>
      </c>
      <c r="B344" s="45"/>
      <c r="C344" s="45"/>
      <c r="D344" s="185" t="s">
        <v>1526</v>
      </c>
      <c r="E344" s="188" t="s">
        <v>1784</v>
      </c>
      <c r="F344" s="303"/>
      <c r="G344" s="124">
        <f t="shared" si="548"/>
        <v>4</v>
      </c>
      <c r="H344" s="124" t="s">
        <v>42</v>
      </c>
      <c r="I344" s="138" t="s">
        <v>1785</v>
      </c>
      <c r="J344" s="125" t="s">
        <v>17168</v>
      </c>
      <c r="K344" s="126"/>
      <c r="L344" s="126"/>
      <c r="M344" s="126"/>
      <c r="N344" s="125"/>
      <c r="O344" s="124" t="s">
        <v>42</v>
      </c>
      <c r="P344" s="124" t="str">
        <f t="shared" si="492"/>
        <v>0..1</v>
      </c>
      <c r="Q344" s="127" t="s">
        <v>1786</v>
      </c>
      <c r="R344" s="128" t="s">
        <v>1787</v>
      </c>
      <c r="S344" s="124"/>
      <c r="T344" s="129" t="str">
        <f t="shared" si="512"/>
        <v/>
      </c>
      <c r="U344" s="124" t="s">
        <v>62</v>
      </c>
      <c r="V344" s="124"/>
      <c r="W344" s="675"/>
      <c r="X344" s="38"/>
      <c r="Y344" s="646" t="str">
        <f t="shared" si="516"/>
        <v>-</v>
      </c>
      <c r="Z344" s="129" t="str">
        <f t="shared" ref="Z344:AE344" si="555">IF(Y344="X","X",IF($AH344=Z$4,"X","-"))</f>
        <v>X</v>
      </c>
      <c r="AA344" s="129" t="str">
        <f t="shared" si="555"/>
        <v>X</v>
      </c>
      <c r="AB344" s="129" t="str">
        <f t="shared" si="555"/>
        <v>X</v>
      </c>
      <c r="AC344" s="129" t="str">
        <f t="shared" si="555"/>
        <v>X</v>
      </c>
      <c r="AD344" s="129" t="str">
        <f t="shared" si="555"/>
        <v>X</v>
      </c>
      <c r="AE344" s="647" t="str">
        <f t="shared" si="555"/>
        <v>X</v>
      </c>
      <c r="AF344" s="38"/>
      <c r="AG344" s="129" t="s">
        <v>185</v>
      </c>
      <c r="AH344" s="129" t="s">
        <v>185</v>
      </c>
      <c r="AI344" s="38"/>
      <c r="AJ344" s="13" t="str">
        <f t="shared" si="508"/>
        <v>/rsm:CrossIndustryInvoice/rsm:SupplyChainTradeTransaction/ram:ApplicableHeaderTradeAgreement/ram:SellerTradeParty</v>
      </c>
      <c r="AK344" s="13" t="str">
        <f t="shared" si="509"/>
        <v>/ram:URIUniversalCommunication</v>
      </c>
      <c r="AL344" s="14">
        <f>COUNTIFS(R$4:R344,AJ344)</f>
        <v>1</v>
      </c>
      <c r="AN344" s="185" t="str">
        <f t="shared" si="520"/>
        <v>SCT_HTA</v>
      </c>
      <c r="AO344" s="188" t="str">
        <f t="shared" si="510"/>
        <v>BT-34-00</v>
      </c>
      <c r="AP344" s="303" t="str">
        <f t="shared" si="521"/>
        <v/>
      </c>
      <c r="AQ344" s="124">
        <f t="shared" si="545"/>
        <v>4</v>
      </c>
      <c r="AR344" s="124" t="str">
        <f t="shared" si="511"/>
        <v>0..1</v>
      </c>
      <c r="AS344" s="125" t="s">
        <v>1788</v>
      </c>
      <c r="AT344" s="125"/>
      <c r="AU344" s="126"/>
      <c r="AV344" s="126"/>
      <c r="AW344" s="126" t="s">
        <v>35</v>
      </c>
      <c r="AX344" s="125"/>
      <c r="AY344" s="124" t="str">
        <f t="shared" si="475"/>
        <v>0..1</v>
      </c>
      <c r="AZ344" s="124" t="str">
        <f t="shared" si="476"/>
        <v>0..1</v>
      </c>
      <c r="BA344" s="127" t="str">
        <f t="shared" si="467"/>
        <v>/rsm:CrossIndustryInvoice
/rsm:SupplyChainTradeTransaction
/ram:ApplicableHeaderTradeAgreement
/ram:SellerTradeParty
/ram:URIUniversalCommunication</v>
      </c>
      <c r="BB344" s="128" t="str">
        <f t="shared" si="468"/>
        <v>/rsm:CrossIndustryInvoice/rsm:SupplyChainTradeTransaction/ram:ApplicableHeaderTradeAgreement/ram:SellerTradeParty/ram:URIUniversalCommunication</v>
      </c>
      <c r="BC344" s="124" t="str">
        <f t="shared" si="522"/>
        <v/>
      </c>
      <c r="BD344" s="129" t="str">
        <f t="shared" si="523"/>
        <v/>
      </c>
      <c r="BE344" s="124" t="str">
        <f t="shared" si="524"/>
        <v>0..n</v>
      </c>
      <c r="BF344" s="124" t="str">
        <f t="shared" si="525"/>
        <v/>
      </c>
      <c r="BG344" s="675" t="str">
        <f t="shared" si="526"/>
        <v/>
      </c>
      <c r="BH344" s="7"/>
      <c r="BI344" s="646" t="str">
        <f t="shared" si="527"/>
        <v>-</v>
      </c>
      <c r="BJ344" s="129" t="str">
        <f t="shared" si="528"/>
        <v>X</v>
      </c>
      <c r="BK344" s="129" t="str">
        <f t="shared" si="529"/>
        <v>X</v>
      </c>
      <c r="BL344" s="129" t="str">
        <f t="shared" si="530"/>
        <v>X</v>
      </c>
      <c r="BM344" s="129" t="str">
        <f t="shared" si="531"/>
        <v>X</v>
      </c>
      <c r="BN344" s="129" t="str">
        <f t="shared" si="532"/>
        <v>X</v>
      </c>
      <c r="BO344" s="647" t="str">
        <f t="shared" si="533"/>
        <v>X</v>
      </c>
      <c r="BP344" s="7"/>
      <c r="BQ344" s="129" t="str">
        <f t="shared" si="534"/>
        <v>BASIC WL</v>
      </c>
      <c r="BR344" s="129" t="str">
        <f t="shared" si="535"/>
        <v>BASIC WL</v>
      </c>
      <c r="BS344" s="15"/>
      <c r="BT344" s="57" t="s">
        <v>18642</v>
      </c>
    </row>
    <row r="345" spans="1:72" s="59" customFormat="1" ht="105" x14ac:dyDescent="0.2">
      <c r="A345" s="45" t="str">
        <f t="shared" si="518"/>
        <v>YES</v>
      </c>
      <c r="B345" s="45"/>
      <c r="C345" s="45"/>
      <c r="D345" s="185" t="s">
        <v>1526</v>
      </c>
      <c r="E345" s="186" t="s">
        <v>1789</v>
      </c>
      <c r="F345" s="301" t="s">
        <v>1789</v>
      </c>
      <c r="G345" s="66">
        <f t="shared" si="548"/>
        <v>5</v>
      </c>
      <c r="H345" s="66" t="s">
        <v>42</v>
      </c>
      <c r="I345" s="64" t="s">
        <v>1790</v>
      </c>
      <c r="J345" s="64" t="s">
        <v>17240</v>
      </c>
      <c r="K345" s="65"/>
      <c r="L345" s="65"/>
      <c r="M345" s="65" t="s">
        <v>1792</v>
      </c>
      <c r="N345" s="64" t="s">
        <v>90</v>
      </c>
      <c r="O345" s="66" t="s">
        <v>32</v>
      </c>
      <c r="P345" s="66" t="str">
        <f t="shared" si="492"/>
        <v>1..1</v>
      </c>
      <c r="Q345" s="2" t="s">
        <v>1793</v>
      </c>
      <c r="R345" s="75" t="s">
        <v>1794</v>
      </c>
      <c r="S345" s="66" t="s">
        <v>55</v>
      </c>
      <c r="T345" s="68" t="str">
        <f t="shared" si="512"/>
        <v>E</v>
      </c>
      <c r="U345" s="66" t="s">
        <v>42</v>
      </c>
      <c r="V345" s="66" t="s">
        <v>200</v>
      </c>
      <c r="W345" s="249" t="s">
        <v>35</v>
      </c>
      <c r="X345" s="38"/>
      <c r="Y345" s="636" t="str">
        <f t="shared" si="516"/>
        <v>-</v>
      </c>
      <c r="Z345" s="68" t="str">
        <f t="shared" ref="Z345:AE345" si="556">IF(Y345="X","X",IF($AH345=Z$4,"X","-"))</f>
        <v>X</v>
      </c>
      <c r="AA345" s="68" t="str">
        <f t="shared" si="556"/>
        <v>X</v>
      </c>
      <c r="AB345" s="68" t="str">
        <f t="shared" si="556"/>
        <v>X</v>
      </c>
      <c r="AC345" s="68" t="str">
        <f t="shared" si="556"/>
        <v>X</v>
      </c>
      <c r="AD345" s="68" t="str">
        <f t="shared" si="556"/>
        <v>X</v>
      </c>
      <c r="AE345" s="637" t="str">
        <f t="shared" si="556"/>
        <v>X</v>
      </c>
      <c r="AF345" s="38"/>
      <c r="AG345" s="68" t="s">
        <v>185</v>
      </c>
      <c r="AH345" s="68" t="s">
        <v>185</v>
      </c>
      <c r="AI345" s="38"/>
      <c r="AJ345" s="13" t="str">
        <f t="shared" si="508"/>
        <v>/rsm:CrossIndustryInvoice/rsm:SupplyChainTradeTransaction/ram:ApplicableHeaderTradeAgreement/ram:SellerTradeParty/ram:URIUniversalCommunication</v>
      </c>
      <c r="AK345" s="13" t="str">
        <f t="shared" si="509"/>
        <v>/ram:URIID</v>
      </c>
      <c r="AL345" s="14">
        <f>COUNTIFS(R$4:R345,AJ345)</f>
        <v>1</v>
      </c>
      <c r="AN345" s="185" t="str">
        <f t="shared" si="520"/>
        <v>SCT_HTA</v>
      </c>
      <c r="AO345" s="186" t="str">
        <f t="shared" si="510"/>
        <v>BT-34</v>
      </c>
      <c r="AP345" s="301" t="str">
        <f t="shared" si="521"/>
        <v>BT-34</v>
      </c>
      <c r="AQ345" s="66">
        <f t="shared" si="545"/>
        <v>5</v>
      </c>
      <c r="AR345" s="66" t="str">
        <f t="shared" si="511"/>
        <v>0..1</v>
      </c>
      <c r="AS345" s="64" t="s">
        <v>1795</v>
      </c>
      <c r="AT345" s="64" t="s">
        <v>1796</v>
      </c>
      <c r="AU345" s="65"/>
      <c r="AV345" s="65"/>
      <c r="AW345" s="65" t="s">
        <v>1797</v>
      </c>
      <c r="AX345" s="64" t="s">
        <v>99</v>
      </c>
      <c r="AY345" s="66" t="str">
        <f t="shared" si="475"/>
        <v>1..1</v>
      </c>
      <c r="AZ345" s="66" t="str">
        <f t="shared" si="476"/>
        <v>1..1</v>
      </c>
      <c r="BA345" s="2" t="str">
        <f t="shared" si="467"/>
        <v>/rsm:CrossIndustryInvoice
/rsm:SupplyChainTradeTransaction
/ram:ApplicableHeaderTradeAgreement
/ram:SellerTradeParty
/ram:URIUniversalCommunication
/ram:URIID</v>
      </c>
      <c r="BB345" s="75" t="str">
        <f t="shared" si="468"/>
        <v>/rsm:CrossIndustryInvoice/rsm:SupplyChainTradeTransaction/ram:ApplicableHeaderTradeAgreement/ram:SellerTradeParty/ram:URIUniversalCommunication/ram:URIID</v>
      </c>
      <c r="BC345" s="66" t="str">
        <f t="shared" si="522"/>
        <v>I</v>
      </c>
      <c r="BD345" s="68" t="str">
        <f t="shared" si="523"/>
        <v>E</v>
      </c>
      <c r="BE345" s="66" t="str">
        <f t="shared" si="524"/>
        <v>0..1</v>
      </c>
      <c r="BF345" s="66" t="str">
        <f t="shared" si="525"/>
        <v>CAR-3</v>
      </c>
      <c r="BG345" s="249" t="str">
        <f t="shared" si="526"/>
        <v/>
      </c>
      <c r="BH345" s="7"/>
      <c r="BI345" s="636" t="str">
        <f t="shared" si="527"/>
        <v>-</v>
      </c>
      <c r="BJ345" s="68" t="str">
        <f t="shared" si="528"/>
        <v>X</v>
      </c>
      <c r="BK345" s="68" t="str">
        <f t="shared" si="529"/>
        <v>X</v>
      </c>
      <c r="BL345" s="68" t="str">
        <f t="shared" si="530"/>
        <v>X</v>
      </c>
      <c r="BM345" s="68" t="str">
        <f t="shared" si="531"/>
        <v>X</v>
      </c>
      <c r="BN345" s="68" t="str">
        <f t="shared" si="532"/>
        <v>X</v>
      </c>
      <c r="BO345" s="637" t="str">
        <f t="shared" si="533"/>
        <v>X</v>
      </c>
      <c r="BP345" s="7"/>
      <c r="BQ345" s="68" t="str">
        <f t="shared" si="534"/>
        <v>BASIC WL</v>
      </c>
      <c r="BR345" s="68" t="str">
        <f t="shared" si="535"/>
        <v>BASIC WL</v>
      </c>
      <c r="BS345" s="15"/>
      <c r="BT345" s="57" t="s">
        <v>18642</v>
      </c>
    </row>
    <row r="346" spans="1:72" s="59" customFormat="1" ht="120" x14ac:dyDescent="0.2">
      <c r="A346" s="45" t="str">
        <f t="shared" si="518"/>
        <v>YES</v>
      </c>
      <c r="B346" s="45"/>
      <c r="C346" s="45"/>
      <c r="D346" s="185" t="s">
        <v>1526</v>
      </c>
      <c r="E346" s="186" t="s">
        <v>1798</v>
      </c>
      <c r="F346" s="301" t="s">
        <v>1798</v>
      </c>
      <c r="G346" s="66">
        <f t="shared" si="548"/>
        <v>6</v>
      </c>
      <c r="H346" s="66" t="s">
        <v>32</v>
      </c>
      <c r="I346" s="97" t="s">
        <v>443</v>
      </c>
      <c r="J346" s="64" t="s">
        <v>1800</v>
      </c>
      <c r="K346" s="65" t="s">
        <v>1005</v>
      </c>
      <c r="L346" s="65"/>
      <c r="M346" s="65" t="s">
        <v>35</v>
      </c>
      <c r="N346" s="64" t="s">
        <v>17064</v>
      </c>
      <c r="O346" s="66" t="s">
        <v>32</v>
      </c>
      <c r="P346" s="66" t="str">
        <f t="shared" si="492"/>
        <v>1..1</v>
      </c>
      <c r="Q346" s="2" t="s">
        <v>1801</v>
      </c>
      <c r="R346" s="75" t="s">
        <v>1802</v>
      </c>
      <c r="S346" s="66" t="s">
        <v>329</v>
      </c>
      <c r="T346" s="68" t="str">
        <f t="shared" si="512"/>
        <v>A</v>
      </c>
      <c r="U346" s="66" t="s">
        <v>42</v>
      </c>
      <c r="V346" s="66" t="s">
        <v>35</v>
      </c>
      <c r="W346" s="249" t="s">
        <v>35</v>
      </c>
      <c r="X346" s="38"/>
      <c r="Y346" s="636" t="str">
        <f t="shared" si="516"/>
        <v>-</v>
      </c>
      <c r="Z346" s="68" t="str">
        <f t="shared" ref="Z346:AE346" si="557">IF(Y346="X","X",IF($AH346=Z$4,"X","-"))</f>
        <v>X</v>
      </c>
      <c r="AA346" s="68" t="str">
        <f t="shared" si="557"/>
        <v>X</v>
      </c>
      <c r="AB346" s="68" t="str">
        <f t="shared" si="557"/>
        <v>X</v>
      </c>
      <c r="AC346" s="68" t="str">
        <f t="shared" si="557"/>
        <v>X</v>
      </c>
      <c r="AD346" s="68" t="str">
        <f t="shared" si="557"/>
        <v>X</v>
      </c>
      <c r="AE346" s="637" t="str">
        <f t="shared" si="557"/>
        <v>X</v>
      </c>
      <c r="AF346" s="38"/>
      <c r="AG346" s="68" t="s">
        <v>185</v>
      </c>
      <c r="AH346" s="68" t="s">
        <v>185</v>
      </c>
      <c r="AI346" s="38"/>
      <c r="AJ346" s="13" t="str">
        <f t="shared" si="508"/>
        <v>/rsm:CrossIndustryInvoice/rsm:SupplyChainTradeTransaction/ram:ApplicableHeaderTradeAgreement/ram:SellerTradeParty/ram:URIUniversalCommunication/ram:URIID</v>
      </c>
      <c r="AK346" s="13" t="str">
        <f t="shared" si="509"/>
        <v>/@schemeID</v>
      </c>
      <c r="AL346" s="14">
        <f>COUNTIFS(R$4:R346,AJ346)</f>
        <v>1</v>
      </c>
      <c r="AN346" s="185" t="str">
        <f t="shared" si="520"/>
        <v>SCT_HTA</v>
      </c>
      <c r="AO346" s="186" t="str">
        <f t="shared" si="510"/>
        <v>BT-34-1</v>
      </c>
      <c r="AP346" s="301" t="str">
        <f t="shared" si="521"/>
        <v>BT-34-1</v>
      </c>
      <c r="AQ346" s="66">
        <f t="shared" si="545"/>
        <v>6</v>
      </c>
      <c r="AR346" s="66" t="str">
        <f t="shared" si="511"/>
        <v>1..1</v>
      </c>
      <c r="AS346" s="97" t="s">
        <v>330</v>
      </c>
      <c r="AT346" s="64" t="s">
        <v>1803</v>
      </c>
      <c r="AU346" s="65" t="s">
        <v>1804</v>
      </c>
      <c r="AV346" s="65"/>
      <c r="AW346" s="65" t="s">
        <v>35</v>
      </c>
      <c r="AX346" s="64"/>
      <c r="AY346" s="66" t="str">
        <f t="shared" si="475"/>
        <v>1..1</v>
      </c>
      <c r="AZ346" s="66" t="str">
        <f t="shared" si="476"/>
        <v>1..1</v>
      </c>
      <c r="BA346" s="2" t="str">
        <f t="shared" si="467"/>
        <v>/rsm:CrossIndustryInvoice
/rsm:SupplyChainTradeTransaction
/ram:ApplicableHeaderTradeAgreement
/ram:SellerTradeParty
/ram:URIUniversalCommunication
/ram:URIID
/@schemeID</v>
      </c>
      <c r="BB346" s="75" t="str">
        <f t="shared" si="468"/>
        <v>/rsm:CrossIndustryInvoice/rsm:SupplyChainTradeTransaction/ram:ApplicableHeaderTradeAgreement/ram:SellerTradeParty/ram:URIUniversalCommunication/ram:URIID/@schemeID</v>
      </c>
      <c r="BC346" s="66" t="str">
        <f t="shared" si="522"/>
        <v>S</v>
      </c>
      <c r="BD346" s="68" t="str">
        <f t="shared" si="523"/>
        <v>A</v>
      </c>
      <c r="BE346" s="66" t="str">
        <f t="shared" si="524"/>
        <v>0..1</v>
      </c>
      <c r="BF346" s="66" t="str">
        <f t="shared" si="525"/>
        <v/>
      </c>
      <c r="BG346" s="249" t="str">
        <f t="shared" si="526"/>
        <v/>
      </c>
      <c r="BH346" s="7"/>
      <c r="BI346" s="636" t="str">
        <f t="shared" si="527"/>
        <v>-</v>
      </c>
      <c r="BJ346" s="68" t="str">
        <f t="shared" si="528"/>
        <v>X</v>
      </c>
      <c r="BK346" s="68" t="str">
        <f t="shared" si="529"/>
        <v>X</v>
      </c>
      <c r="BL346" s="68" t="str">
        <f t="shared" si="530"/>
        <v>X</v>
      </c>
      <c r="BM346" s="68" t="str">
        <f t="shared" si="531"/>
        <v>X</v>
      </c>
      <c r="BN346" s="68" t="str">
        <f t="shared" si="532"/>
        <v>X</v>
      </c>
      <c r="BO346" s="637" t="str">
        <f t="shared" si="533"/>
        <v>X</v>
      </c>
      <c r="BP346" s="7"/>
      <c r="BQ346" s="68" t="str">
        <f t="shared" si="534"/>
        <v>BASIC WL</v>
      </c>
      <c r="BR346" s="68" t="str">
        <f t="shared" si="535"/>
        <v>BASIC WL</v>
      </c>
      <c r="BS346" s="15"/>
      <c r="BT346" s="57" t="s">
        <v>18642</v>
      </c>
    </row>
    <row r="347" spans="1:72" s="59" customFormat="1" ht="96" x14ac:dyDescent="0.2">
      <c r="A347" s="45" t="str">
        <f t="shared" si="518"/>
        <v>NO</v>
      </c>
      <c r="B347" s="45"/>
      <c r="C347" s="45"/>
      <c r="D347" s="185" t="s">
        <v>1526</v>
      </c>
      <c r="E347" s="188" t="s">
        <v>1805</v>
      </c>
      <c r="F347" s="303"/>
      <c r="G347" s="124">
        <f t="shared" si="548"/>
        <v>4</v>
      </c>
      <c r="H347" s="124" t="s">
        <v>42</v>
      </c>
      <c r="I347" s="138" t="s">
        <v>1806</v>
      </c>
      <c r="J347" s="125" t="s">
        <v>17241</v>
      </c>
      <c r="K347" s="126"/>
      <c r="L347" s="126"/>
      <c r="M347" s="126"/>
      <c r="N347" s="125"/>
      <c r="O347" s="124" t="s">
        <v>1807</v>
      </c>
      <c r="P347" s="124" t="str">
        <f t="shared" si="492"/>
        <v>0..2</v>
      </c>
      <c r="Q347" s="127" t="s">
        <v>1808</v>
      </c>
      <c r="R347" s="128" t="s">
        <v>1809</v>
      </c>
      <c r="S347" s="124"/>
      <c r="T347" s="129" t="str">
        <f t="shared" si="512"/>
        <v/>
      </c>
      <c r="U347" s="124" t="s">
        <v>62</v>
      </c>
      <c r="V347" s="124"/>
      <c r="W347" s="675"/>
      <c r="X347" s="38"/>
      <c r="Y347" s="646" t="str">
        <f t="shared" si="516"/>
        <v>X</v>
      </c>
      <c r="Z347" s="129" t="str">
        <f t="shared" ref="Z347:AE347" si="558">IF(Y347="X","X",IF($AH347=Z$4,"X","-"))</f>
        <v>X</v>
      </c>
      <c r="AA347" s="129" t="str">
        <f t="shared" si="558"/>
        <v>X</v>
      </c>
      <c r="AB347" s="129" t="str">
        <f t="shared" si="558"/>
        <v>X</v>
      </c>
      <c r="AC347" s="129" t="str">
        <f t="shared" si="558"/>
        <v>X</v>
      </c>
      <c r="AD347" s="129" t="str">
        <f t="shared" si="558"/>
        <v>X</v>
      </c>
      <c r="AE347" s="647" t="str">
        <f t="shared" si="558"/>
        <v>X</v>
      </c>
      <c r="AF347" s="38"/>
      <c r="AG347" s="129" t="s">
        <v>39</v>
      </c>
      <c r="AH347" s="129" t="s">
        <v>39</v>
      </c>
      <c r="AI347" s="38"/>
      <c r="AJ347" s="13" t="str">
        <f t="shared" si="508"/>
        <v>/rsm:CrossIndustryInvoice/rsm:SupplyChainTradeTransaction/ram:ApplicableHeaderTradeAgreement/ram:SellerTradeParty</v>
      </c>
      <c r="AK347" s="13" t="str">
        <f t="shared" si="509"/>
        <v>/ram:SpecifiedTaxRegistration</v>
      </c>
      <c r="AL347" s="14">
        <f>COUNTIFS(R$4:R347,AJ347)</f>
        <v>1</v>
      </c>
      <c r="AN347" s="185" t="str">
        <f t="shared" si="520"/>
        <v>SCT_HTA</v>
      </c>
      <c r="AO347" s="188" t="str">
        <f t="shared" si="510"/>
        <v>BT-31-00</v>
      </c>
      <c r="AP347" s="303" t="str">
        <f t="shared" si="521"/>
        <v/>
      </c>
      <c r="AQ347" s="124">
        <f t="shared" si="545"/>
        <v>4</v>
      </c>
      <c r="AR347" s="124" t="str">
        <f t="shared" si="511"/>
        <v>0..1</v>
      </c>
      <c r="AS347" s="138" t="s">
        <v>1810</v>
      </c>
      <c r="AT347" s="125"/>
      <c r="AU347" s="126"/>
      <c r="AV347" s="126"/>
      <c r="AW347" s="126" t="s">
        <v>35</v>
      </c>
      <c r="AX347" s="125"/>
      <c r="AY347" s="124" t="str">
        <f t="shared" si="475"/>
        <v>0..2</v>
      </c>
      <c r="AZ347" s="124" t="str">
        <f t="shared" si="476"/>
        <v>0..2</v>
      </c>
      <c r="BA347" s="127" t="str">
        <f t="shared" si="467"/>
        <v>/rsm:CrossIndustryInvoice
/rsm:SupplyChainTradeTransaction
/ram:ApplicableHeaderTradeAgreement
/ram:SellerTradeParty
/ram:SpecifiedTaxRegistration</v>
      </c>
      <c r="BB347" s="128" t="str">
        <f t="shared" si="468"/>
        <v>/rsm:CrossIndustryInvoice/rsm:SupplyChainTradeTransaction/ram:ApplicableHeaderTradeAgreement/ram:SellerTradeParty/ram:SpecifiedTaxRegistration</v>
      </c>
      <c r="BC347" s="124" t="str">
        <f t="shared" si="522"/>
        <v/>
      </c>
      <c r="BD347" s="129" t="str">
        <f t="shared" si="523"/>
        <v/>
      </c>
      <c r="BE347" s="124" t="str">
        <f t="shared" si="524"/>
        <v>0..n</v>
      </c>
      <c r="BF347" s="124" t="str">
        <f t="shared" si="525"/>
        <v/>
      </c>
      <c r="BG347" s="675" t="str">
        <f t="shared" si="526"/>
        <v/>
      </c>
      <c r="BH347" s="7"/>
      <c r="BI347" s="646" t="str">
        <f t="shared" si="527"/>
        <v>X</v>
      </c>
      <c r="BJ347" s="129" t="str">
        <f t="shared" si="528"/>
        <v>X</v>
      </c>
      <c r="BK347" s="129" t="str">
        <f t="shared" si="529"/>
        <v>X</v>
      </c>
      <c r="BL347" s="129" t="str">
        <f t="shared" si="530"/>
        <v>X</v>
      </c>
      <c r="BM347" s="129" t="str">
        <f t="shared" si="531"/>
        <v>X</v>
      </c>
      <c r="BN347" s="129" t="str">
        <f t="shared" si="532"/>
        <v>X</v>
      </c>
      <c r="BO347" s="647" t="str">
        <f t="shared" si="533"/>
        <v>X</v>
      </c>
      <c r="BP347" s="7"/>
      <c r="BQ347" s="129" t="str">
        <f t="shared" si="534"/>
        <v>MINIMUM</v>
      </c>
      <c r="BR347" s="129" t="str">
        <f t="shared" si="535"/>
        <v>MINIMUM</v>
      </c>
      <c r="BS347" s="15"/>
      <c r="BT347" s="57" t="s">
        <v>18642</v>
      </c>
    </row>
    <row r="348" spans="1:72" s="59" customFormat="1" ht="150" x14ac:dyDescent="0.2">
      <c r="A348" s="45" t="str">
        <f t="shared" si="518"/>
        <v>YES</v>
      </c>
      <c r="B348" s="45"/>
      <c r="C348" s="45"/>
      <c r="D348" s="185" t="s">
        <v>1526</v>
      </c>
      <c r="E348" s="186" t="s">
        <v>1811</v>
      </c>
      <c r="F348" s="301" t="s">
        <v>1811</v>
      </c>
      <c r="G348" s="66">
        <f t="shared" si="548"/>
        <v>5</v>
      </c>
      <c r="H348" s="66" t="s">
        <v>42</v>
      </c>
      <c r="I348" s="64" t="s">
        <v>1812</v>
      </c>
      <c r="J348" s="64" t="s">
        <v>1813</v>
      </c>
      <c r="K348" s="65" t="s">
        <v>1814</v>
      </c>
      <c r="L348" s="65"/>
      <c r="M348" s="65" t="s">
        <v>1815</v>
      </c>
      <c r="N348" s="64" t="s">
        <v>90</v>
      </c>
      <c r="O348" s="66" t="s">
        <v>32</v>
      </c>
      <c r="P348" s="66" t="str">
        <f t="shared" si="492"/>
        <v>1..1</v>
      </c>
      <c r="Q348" s="2" t="s">
        <v>1816</v>
      </c>
      <c r="R348" s="75" t="s">
        <v>1817</v>
      </c>
      <c r="S348" s="66" t="s">
        <v>55</v>
      </c>
      <c r="T348" s="68" t="str">
        <f t="shared" si="512"/>
        <v>E</v>
      </c>
      <c r="U348" s="66" t="s">
        <v>42</v>
      </c>
      <c r="V348" s="66" t="s">
        <v>35</v>
      </c>
      <c r="W348" s="249" t="s">
        <v>1016</v>
      </c>
      <c r="X348" s="38"/>
      <c r="Y348" s="636" t="str">
        <f t="shared" si="516"/>
        <v>X</v>
      </c>
      <c r="Z348" s="68" t="str">
        <f t="shared" ref="Z348:AE348" si="559">IF(Y348="X","X",IF($AH348=Z$4,"X","-"))</f>
        <v>X</v>
      </c>
      <c r="AA348" s="68" t="str">
        <f t="shared" si="559"/>
        <v>X</v>
      </c>
      <c r="AB348" s="68" t="str">
        <f t="shared" si="559"/>
        <v>X</v>
      </c>
      <c r="AC348" s="68" t="str">
        <f t="shared" si="559"/>
        <v>X</v>
      </c>
      <c r="AD348" s="68" t="str">
        <f t="shared" si="559"/>
        <v>X</v>
      </c>
      <c r="AE348" s="637" t="str">
        <f t="shared" si="559"/>
        <v>X</v>
      </c>
      <c r="AF348" s="38"/>
      <c r="AG348" s="68" t="s">
        <v>39</v>
      </c>
      <c r="AH348" s="68" t="s">
        <v>39</v>
      </c>
      <c r="AI348" s="38"/>
      <c r="AJ348" s="13" t="str">
        <f t="shared" si="508"/>
        <v>/rsm:CrossIndustryInvoice/rsm:SupplyChainTradeTransaction/ram:ApplicableHeaderTradeAgreement/ram:SellerTradeParty/ram:SpecifiedTaxRegistration</v>
      </c>
      <c r="AK348" s="13" t="str">
        <f t="shared" si="509"/>
        <v>/ram:ID</v>
      </c>
      <c r="AL348" s="14">
        <f>COUNTIFS(R$4:R348,AJ348)</f>
        <v>1</v>
      </c>
      <c r="AN348" s="185" t="str">
        <f t="shared" si="520"/>
        <v>SCT_HTA</v>
      </c>
      <c r="AO348" s="186" t="str">
        <f t="shared" si="510"/>
        <v>BT-31</v>
      </c>
      <c r="AP348" s="301" t="str">
        <f t="shared" si="521"/>
        <v>BT-31</v>
      </c>
      <c r="AQ348" s="66">
        <f t="shared" si="545"/>
        <v>5</v>
      </c>
      <c r="AR348" s="66" t="str">
        <f t="shared" si="511"/>
        <v>0..1</v>
      </c>
      <c r="AS348" s="64" t="s">
        <v>1818</v>
      </c>
      <c r="AT348" s="64" t="s">
        <v>1819</v>
      </c>
      <c r="AU348" s="65" t="s">
        <v>1820</v>
      </c>
      <c r="AV348" s="65"/>
      <c r="AW348" s="65" t="s">
        <v>1821</v>
      </c>
      <c r="AX348" s="64" t="s">
        <v>99</v>
      </c>
      <c r="AY348" s="66" t="str">
        <f t="shared" si="475"/>
        <v>1..1</v>
      </c>
      <c r="AZ348" s="66" t="str">
        <f t="shared" si="476"/>
        <v>1..1</v>
      </c>
      <c r="BA348" s="2" t="str">
        <f t="shared" si="467"/>
        <v>/rsm:CrossIndustryInvoice
/rsm:SupplyChainTradeTransaction
/ram:ApplicableHeaderTradeAgreement
/ram:SellerTradeParty
/ram:SpecifiedTaxRegistration
/ram:ID</v>
      </c>
      <c r="BB348" s="75" t="str">
        <f t="shared" si="468"/>
        <v>/rsm:CrossIndustryInvoice/rsm:SupplyChainTradeTransaction/ram:ApplicableHeaderTradeAgreement/ram:SellerTradeParty/ram:SpecifiedTaxRegistration/ram:ID</v>
      </c>
      <c r="BC348" s="66" t="str">
        <f t="shared" si="522"/>
        <v>I</v>
      </c>
      <c r="BD348" s="68" t="str">
        <f t="shared" si="523"/>
        <v>E</v>
      </c>
      <c r="BE348" s="66" t="str">
        <f t="shared" si="524"/>
        <v>0..1</v>
      </c>
      <c r="BF348" s="66" t="str">
        <f t="shared" si="525"/>
        <v/>
      </c>
      <c r="BG348" s="249" t="str">
        <f t="shared" si="526"/>
        <v>@schemeID="VA"</v>
      </c>
      <c r="BH348" s="7"/>
      <c r="BI348" s="636" t="str">
        <f t="shared" si="527"/>
        <v>X</v>
      </c>
      <c r="BJ348" s="68" t="str">
        <f t="shared" si="528"/>
        <v>X</v>
      </c>
      <c r="BK348" s="68" t="str">
        <f t="shared" si="529"/>
        <v>X</v>
      </c>
      <c r="BL348" s="68" t="str">
        <f t="shared" si="530"/>
        <v>X</v>
      </c>
      <c r="BM348" s="68" t="str">
        <f t="shared" si="531"/>
        <v>X</v>
      </c>
      <c r="BN348" s="68" t="str">
        <f t="shared" si="532"/>
        <v>X</v>
      </c>
      <c r="BO348" s="637" t="str">
        <f t="shared" si="533"/>
        <v>X</v>
      </c>
      <c r="BP348" s="7"/>
      <c r="BQ348" s="68" t="str">
        <f t="shared" si="534"/>
        <v>MINIMUM</v>
      </c>
      <c r="BR348" s="68" t="str">
        <f t="shared" si="535"/>
        <v>MINIMUM</v>
      </c>
      <c r="BS348" s="15"/>
      <c r="BT348" s="57" t="s">
        <v>18642</v>
      </c>
    </row>
    <row r="349" spans="1:72" s="59" customFormat="1" ht="120" x14ac:dyDescent="0.2">
      <c r="A349" s="45" t="str">
        <f t="shared" si="518"/>
        <v>YES</v>
      </c>
      <c r="B349" s="45"/>
      <c r="C349" s="45"/>
      <c r="D349" s="185" t="s">
        <v>1526</v>
      </c>
      <c r="E349" s="186" t="s">
        <v>1822</v>
      </c>
      <c r="F349" s="301" t="s">
        <v>1822</v>
      </c>
      <c r="G349" s="66">
        <f t="shared" si="548"/>
        <v>6</v>
      </c>
      <c r="H349" s="66" t="s">
        <v>32</v>
      </c>
      <c r="I349" s="97" t="s">
        <v>17157</v>
      </c>
      <c r="J349" s="64" t="s">
        <v>1824</v>
      </c>
      <c r="K349" s="65" t="s">
        <v>1015</v>
      </c>
      <c r="L349" s="65"/>
      <c r="M349" s="65" t="s">
        <v>1016</v>
      </c>
      <c r="N349" s="64" t="s">
        <v>17064</v>
      </c>
      <c r="O349" s="66" t="s">
        <v>32</v>
      </c>
      <c r="P349" s="66" t="str">
        <f t="shared" si="492"/>
        <v>1..1</v>
      </c>
      <c r="Q349" s="2" t="s">
        <v>1825</v>
      </c>
      <c r="R349" s="75" t="s">
        <v>1826</v>
      </c>
      <c r="S349" s="66" t="s">
        <v>329</v>
      </c>
      <c r="T349" s="68" t="str">
        <f t="shared" si="512"/>
        <v>A</v>
      </c>
      <c r="U349" s="66" t="s">
        <v>42</v>
      </c>
      <c r="V349" s="66" t="s">
        <v>35</v>
      </c>
      <c r="W349" s="249" t="s">
        <v>1016</v>
      </c>
      <c r="X349" s="38"/>
      <c r="Y349" s="636" t="str">
        <f t="shared" si="516"/>
        <v>X</v>
      </c>
      <c r="Z349" s="68" t="str">
        <f t="shared" ref="Z349:AE349" si="560">IF(Y349="X","X",IF($AH349=Z$4,"X","-"))</f>
        <v>X</v>
      </c>
      <c r="AA349" s="68" t="str">
        <f t="shared" si="560"/>
        <v>X</v>
      </c>
      <c r="AB349" s="68" t="str">
        <f t="shared" si="560"/>
        <v>X</v>
      </c>
      <c r="AC349" s="68" t="str">
        <f t="shared" si="560"/>
        <v>X</v>
      </c>
      <c r="AD349" s="68" t="str">
        <f t="shared" si="560"/>
        <v>X</v>
      </c>
      <c r="AE349" s="637" t="str">
        <f t="shared" si="560"/>
        <v>X</v>
      </c>
      <c r="AF349" s="38"/>
      <c r="AG349" s="68" t="s">
        <v>39</v>
      </c>
      <c r="AH349" s="68" t="s">
        <v>39</v>
      </c>
      <c r="AI349" s="38"/>
      <c r="AJ349" s="13" t="str">
        <f t="shared" si="508"/>
        <v>/rsm:CrossIndustryInvoice/rsm:SupplyChainTradeTransaction/ram:ApplicableHeaderTradeAgreement/ram:SellerTradeParty/ram:SpecifiedTaxRegistration/ram:ID</v>
      </c>
      <c r="AK349" s="13" t="str">
        <f t="shared" si="509"/>
        <v>/@schemeID</v>
      </c>
      <c r="AL349" s="14">
        <f>COUNTIFS(R$4:R349,AJ349)</f>
        <v>1</v>
      </c>
      <c r="AN349" s="185" t="str">
        <f t="shared" si="520"/>
        <v>SCT_HTA</v>
      </c>
      <c r="AO349" s="186" t="str">
        <f t="shared" si="510"/>
        <v>BT-31-0</v>
      </c>
      <c r="AP349" s="301" t="str">
        <f t="shared" si="521"/>
        <v>BT-31-0</v>
      </c>
      <c r="AQ349" s="66">
        <f t="shared" si="545"/>
        <v>6</v>
      </c>
      <c r="AR349" s="66" t="str">
        <f t="shared" si="511"/>
        <v>1..1</v>
      </c>
      <c r="AS349" s="97" t="s">
        <v>330</v>
      </c>
      <c r="AT349" s="64" t="s">
        <v>1827</v>
      </c>
      <c r="AU349" s="65" t="s">
        <v>1828</v>
      </c>
      <c r="AV349" s="65"/>
      <c r="AW349" s="65" t="s">
        <v>1828</v>
      </c>
      <c r="AX349" s="64"/>
      <c r="AY349" s="66" t="str">
        <f t="shared" si="475"/>
        <v>1..1</v>
      </c>
      <c r="AZ349" s="66" t="str">
        <f t="shared" si="476"/>
        <v>1..1</v>
      </c>
      <c r="BA349" s="2" t="str">
        <f t="shared" si="467"/>
        <v>/rsm:CrossIndustryInvoice
/rsm:SupplyChainTradeTransaction
/ram:ApplicableHeaderTradeAgreement
/ram:SellerTradeParty
/ram:SpecifiedTaxRegistration
/ram:ID
/@schemeID</v>
      </c>
      <c r="BB349" s="75" t="str">
        <f t="shared" si="468"/>
        <v>/rsm:CrossIndustryInvoice/rsm:SupplyChainTradeTransaction/ram:ApplicableHeaderTradeAgreement/ram:SellerTradeParty/ram:SpecifiedTaxRegistration/ram:ID/@schemeID</v>
      </c>
      <c r="BC349" s="66" t="str">
        <f t="shared" si="522"/>
        <v>S</v>
      </c>
      <c r="BD349" s="68" t="str">
        <f t="shared" si="523"/>
        <v>A</v>
      </c>
      <c r="BE349" s="66" t="str">
        <f t="shared" si="524"/>
        <v>0..1</v>
      </c>
      <c r="BF349" s="66" t="str">
        <f t="shared" si="525"/>
        <v/>
      </c>
      <c r="BG349" s="249" t="str">
        <f t="shared" si="526"/>
        <v>@schemeID="VA"</v>
      </c>
      <c r="BH349" s="7"/>
      <c r="BI349" s="636" t="str">
        <f t="shared" si="527"/>
        <v>X</v>
      </c>
      <c r="BJ349" s="68" t="str">
        <f t="shared" si="528"/>
        <v>X</v>
      </c>
      <c r="BK349" s="68" t="str">
        <f t="shared" si="529"/>
        <v>X</v>
      </c>
      <c r="BL349" s="68" t="str">
        <f t="shared" si="530"/>
        <v>X</v>
      </c>
      <c r="BM349" s="68" t="str">
        <f t="shared" si="531"/>
        <v>X</v>
      </c>
      <c r="BN349" s="68" t="str">
        <f t="shared" si="532"/>
        <v>X</v>
      </c>
      <c r="BO349" s="637" t="str">
        <f t="shared" si="533"/>
        <v>X</v>
      </c>
      <c r="BP349" s="7"/>
      <c r="BQ349" s="68" t="str">
        <f t="shared" si="534"/>
        <v>MINIMUM</v>
      </c>
      <c r="BR349" s="68" t="str">
        <f t="shared" si="535"/>
        <v>MINIMUM</v>
      </c>
      <c r="BS349" s="15"/>
      <c r="BT349" s="57" t="s">
        <v>18642</v>
      </c>
    </row>
    <row r="350" spans="1:72" s="59" customFormat="1" ht="96" x14ac:dyDescent="0.2">
      <c r="A350" s="45" t="str">
        <f t="shared" si="518"/>
        <v>NO</v>
      </c>
      <c r="B350" s="45"/>
      <c r="C350" s="45"/>
      <c r="D350" s="185" t="s">
        <v>1526</v>
      </c>
      <c r="E350" s="188" t="s">
        <v>1829</v>
      </c>
      <c r="F350" s="303"/>
      <c r="G350" s="124">
        <f t="shared" si="548"/>
        <v>4</v>
      </c>
      <c r="H350" s="124" t="s">
        <v>42</v>
      </c>
      <c r="I350" s="138" t="s">
        <v>1830</v>
      </c>
      <c r="J350" s="125"/>
      <c r="K350" s="126"/>
      <c r="L350" s="126"/>
      <c r="M350" s="126"/>
      <c r="N350" s="125"/>
      <c r="O350" s="124" t="s">
        <v>1807</v>
      </c>
      <c r="P350" s="124" t="str">
        <f t="shared" si="492"/>
        <v>0..2</v>
      </c>
      <c r="Q350" s="127" t="s">
        <v>1808</v>
      </c>
      <c r="R350" s="128" t="s">
        <v>1809</v>
      </c>
      <c r="S350" s="124"/>
      <c r="T350" s="129" t="str">
        <f t="shared" si="512"/>
        <v/>
      </c>
      <c r="U350" s="124" t="s">
        <v>62</v>
      </c>
      <c r="V350" s="124"/>
      <c r="W350" s="675"/>
      <c r="X350" s="38"/>
      <c r="Y350" s="646" t="str">
        <f t="shared" si="516"/>
        <v>-</v>
      </c>
      <c r="Z350" s="129" t="str">
        <f t="shared" ref="Z350:AE350" si="561">IF(Y350="X","X",IF($AH350=Z$4,"X","-"))</f>
        <v>-</v>
      </c>
      <c r="AA350" s="129" t="str">
        <f t="shared" si="561"/>
        <v>-</v>
      </c>
      <c r="AB350" s="129" t="str">
        <f t="shared" si="561"/>
        <v>X</v>
      </c>
      <c r="AC350" s="129" t="str">
        <f t="shared" si="561"/>
        <v>X</v>
      </c>
      <c r="AD350" s="129" t="str">
        <f t="shared" si="561"/>
        <v>X</v>
      </c>
      <c r="AE350" s="647" t="str">
        <f t="shared" si="561"/>
        <v>X</v>
      </c>
      <c r="AF350" s="38"/>
      <c r="AG350" s="129" t="s">
        <v>282</v>
      </c>
      <c r="AH350" s="129" t="s">
        <v>282</v>
      </c>
      <c r="AI350" s="38"/>
      <c r="AJ350" s="13" t="str">
        <f t="shared" si="508"/>
        <v>/rsm:CrossIndustryInvoice/rsm:SupplyChainTradeTransaction/ram:ApplicableHeaderTradeAgreement/ram:SellerTradeParty</v>
      </c>
      <c r="AK350" s="13" t="str">
        <f t="shared" si="509"/>
        <v>/ram:SpecifiedTaxRegistration</v>
      </c>
      <c r="AL350" s="14">
        <f>COUNTIFS(R$4:R350,AJ350)</f>
        <v>1</v>
      </c>
      <c r="AN350" s="185" t="str">
        <f t="shared" si="520"/>
        <v>SCT_HTA</v>
      </c>
      <c r="AO350" s="188" t="str">
        <f t="shared" si="510"/>
        <v>BT-32-00</v>
      </c>
      <c r="AP350" s="303" t="str">
        <f t="shared" si="521"/>
        <v/>
      </c>
      <c r="AQ350" s="124">
        <f t="shared" si="545"/>
        <v>4</v>
      </c>
      <c r="AR350" s="124" t="str">
        <f t="shared" si="511"/>
        <v>0..1</v>
      </c>
      <c r="AS350" s="138" t="s">
        <v>1810</v>
      </c>
      <c r="AT350" s="125"/>
      <c r="AU350" s="126"/>
      <c r="AV350" s="126"/>
      <c r="AW350" s="126" t="s">
        <v>35</v>
      </c>
      <c r="AX350" s="125"/>
      <c r="AY350" s="124" t="str">
        <f t="shared" si="475"/>
        <v>0..2</v>
      </c>
      <c r="AZ350" s="124" t="str">
        <f t="shared" si="476"/>
        <v>0..2</v>
      </c>
      <c r="BA350" s="127" t="str">
        <f t="shared" si="467"/>
        <v>/rsm:CrossIndustryInvoice
/rsm:SupplyChainTradeTransaction
/ram:ApplicableHeaderTradeAgreement
/ram:SellerTradeParty
/ram:SpecifiedTaxRegistration</v>
      </c>
      <c r="BB350" s="128" t="str">
        <f t="shared" si="468"/>
        <v>/rsm:CrossIndustryInvoice/rsm:SupplyChainTradeTransaction/ram:ApplicableHeaderTradeAgreement/ram:SellerTradeParty/ram:SpecifiedTaxRegistration</v>
      </c>
      <c r="BC350" s="124" t="str">
        <f t="shared" si="522"/>
        <v/>
      </c>
      <c r="BD350" s="129" t="str">
        <f t="shared" si="523"/>
        <v/>
      </c>
      <c r="BE350" s="124" t="str">
        <f t="shared" si="524"/>
        <v>0..n</v>
      </c>
      <c r="BF350" s="124" t="str">
        <f t="shared" si="525"/>
        <v/>
      </c>
      <c r="BG350" s="675" t="str">
        <f t="shared" si="526"/>
        <v/>
      </c>
      <c r="BH350" s="7"/>
      <c r="BI350" s="646" t="str">
        <f t="shared" si="527"/>
        <v>-</v>
      </c>
      <c r="BJ350" s="129" t="str">
        <f t="shared" si="528"/>
        <v>-</v>
      </c>
      <c r="BK350" s="129" t="str">
        <f t="shared" si="529"/>
        <v>-</v>
      </c>
      <c r="BL350" s="129" t="str">
        <f t="shared" si="530"/>
        <v>X</v>
      </c>
      <c r="BM350" s="129" t="str">
        <f t="shared" si="531"/>
        <v>X</v>
      </c>
      <c r="BN350" s="129" t="str">
        <f t="shared" si="532"/>
        <v>X</v>
      </c>
      <c r="BO350" s="647" t="str">
        <f t="shared" si="533"/>
        <v>X</v>
      </c>
      <c r="BP350" s="7"/>
      <c r="BQ350" s="129" t="str">
        <f t="shared" si="534"/>
        <v>EN 16931</v>
      </c>
      <c r="BR350" s="129" t="str">
        <f t="shared" si="535"/>
        <v>EN 16931</v>
      </c>
      <c r="BS350" s="15"/>
      <c r="BT350" s="57" t="s">
        <v>18642</v>
      </c>
    </row>
    <row r="351" spans="1:72" s="59" customFormat="1" ht="105" x14ac:dyDescent="0.2">
      <c r="A351" s="45" t="str">
        <f t="shared" si="518"/>
        <v>YES</v>
      </c>
      <c r="B351" s="45"/>
      <c r="C351" s="45"/>
      <c r="D351" s="185" t="s">
        <v>1526</v>
      </c>
      <c r="E351" s="186" t="s">
        <v>1831</v>
      </c>
      <c r="F351" s="301" t="s">
        <v>1831</v>
      </c>
      <c r="G351" s="66">
        <f t="shared" si="548"/>
        <v>5</v>
      </c>
      <c r="H351" s="66" t="s">
        <v>42</v>
      </c>
      <c r="I351" s="64" t="s">
        <v>1832</v>
      </c>
      <c r="J351" s="64" t="s">
        <v>1833</v>
      </c>
      <c r="K351" s="65" t="s">
        <v>1834</v>
      </c>
      <c r="L351" s="65"/>
      <c r="M351" s="65" t="s">
        <v>35</v>
      </c>
      <c r="N351" s="64" t="s">
        <v>90</v>
      </c>
      <c r="O351" s="66" t="s">
        <v>32</v>
      </c>
      <c r="P351" s="66" t="str">
        <f t="shared" si="492"/>
        <v>1..1</v>
      </c>
      <c r="Q351" s="2" t="s">
        <v>1816</v>
      </c>
      <c r="R351" s="75" t="s">
        <v>1817</v>
      </c>
      <c r="S351" s="66" t="s">
        <v>55</v>
      </c>
      <c r="T351" s="68" t="str">
        <f t="shared" si="512"/>
        <v>E</v>
      </c>
      <c r="U351" s="66" t="s">
        <v>42</v>
      </c>
      <c r="V351" s="66" t="s">
        <v>35</v>
      </c>
      <c r="W351" s="249" t="s">
        <v>1835</v>
      </c>
      <c r="X351" s="38"/>
      <c r="Y351" s="636" t="str">
        <f t="shared" si="516"/>
        <v>-</v>
      </c>
      <c r="Z351" s="68" t="str">
        <f t="shared" ref="Z351:AE351" si="562">IF(Y351="X","X",IF($AH351=Z$4,"X","-"))</f>
        <v>-</v>
      </c>
      <c r="AA351" s="68" t="str">
        <f t="shared" si="562"/>
        <v>-</v>
      </c>
      <c r="AB351" s="68" t="str">
        <f t="shared" si="562"/>
        <v>X</v>
      </c>
      <c r="AC351" s="68" t="str">
        <f t="shared" si="562"/>
        <v>X</v>
      </c>
      <c r="AD351" s="68" t="str">
        <f t="shared" si="562"/>
        <v>X</v>
      </c>
      <c r="AE351" s="637" t="str">
        <f t="shared" si="562"/>
        <v>X</v>
      </c>
      <c r="AF351" s="38"/>
      <c r="AG351" s="68" t="s">
        <v>282</v>
      </c>
      <c r="AH351" s="68" t="s">
        <v>282</v>
      </c>
      <c r="AI351" s="38"/>
      <c r="AJ351" s="13" t="str">
        <f t="shared" si="508"/>
        <v>/rsm:CrossIndustryInvoice/rsm:SupplyChainTradeTransaction/ram:ApplicableHeaderTradeAgreement/ram:SellerTradeParty/ram:SpecifiedTaxRegistration</v>
      </c>
      <c r="AK351" s="13" t="str">
        <f t="shared" si="509"/>
        <v>/ram:ID</v>
      </c>
      <c r="AL351" s="14">
        <f>COUNTIFS(R$4:R351,AJ351)</f>
        <v>2</v>
      </c>
      <c r="AN351" s="185" t="str">
        <f t="shared" si="520"/>
        <v>SCT_HTA</v>
      </c>
      <c r="AO351" s="186" t="str">
        <f t="shared" si="510"/>
        <v>BT-32</v>
      </c>
      <c r="AP351" s="301" t="str">
        <f t="shared" si="521"/>
        <v>BT-32</v>
      </c>
      <c r="AQ351" s="66">
        <f t="shared" si="545"/>
        <v>5</v>
      </c>
      <c r="AR351" s="66" t="str">
        <f t="shared" si="511"/>
        <v>0..1</v>
      </c>
      <c r="AS351" s="64" t="s">
        <v>1836</v>
      </c>
      <c r="AT351" s="64" t="s">
        <v>1837</v>
      </c>
      <c r="AU351" s="65" t="s">
        <v>1838</v>
      </c>
      <c r="AV351" s="65"/>
      <c r="AW351" s="65" t="s">
        <v>35</v>
      </c>
      <c r="AX351" s="64" t="s">
        <v>99</v>
      </c>
      <c r="AY351" s="66" t="str">
        <f t="shared" si="475"/>
        <v>1..1</v>
      </c>
      <c r="AZ351" s="66" t="str">
        <f t="shared" si="476"/>
        <v>1..1</v>
      </c>
      <c r="BA351" s="2" t="str">
        <f t="shared" si="467"/>
        <v>/rsm:CrossIndustryInvoice
/rsm:SupplyChainTradeTransaction
/ram:ApplicableHeaderTradeAgreement
/ram:SellerTradeParty
/ram:SpecifiedTaxRegistration
/ram:ID</v>
      </c>
      <c r="BB351" s="75" t="str">
        <f t="shared" si="468"/>
        <v>/rsm:CrossIndustryInvoice/rsm:SupplyChainTradeTransaction/ram:ApplicableHeaderTradeAgreement/ram:SellerTradeParty/ram:SpecifiedTaxRegistration/ram:ID</v>
      </c>
      <c r="BC351" s="66" t="str">
        <f t="shared" si="522"/>
        <v>I</v>
      </c>
      <c r="BD351" s="68" t="str">
        <f t="shared" si="523"/>
        <v>E</v>
      </c>
      <c r="BE351" s="66" t="str">
        <f t="shared" si="524"/>
        <v>0..1</v>
      </c>
      <c r="BF351" s="66" t="str">
        <f t="shared" si="525"/>
        <v/>
      </c>
      <c r="BG351" s="249" t="str">
        <f t="shared" si="526"/>
        <v>@schemeID="FC"</v>
      </c>
      <c r="BH351" s="7"/>
      <c r="BI351" s="636" t="str">
        <f t="shared" si="527"/>
        <v>-</v>
      </c>
      <c r="BJ351" s="68" t="str">
        <f t="shared" si="528"/>
        <v>-</v>
      </c>
      <c r="BK351" s="68" t="str">
        <f t="shared" si="529"/>
        <v>-</v>
      </c>
      <c r="BL351" s="68" t="str">
        <f t="shared" si="530"/>
        <v>X</v>
      </c>
      <c r="BM351" s="68" t="str">
        <f t="shared" si="531"/>
        <v>X</v>
      </c>
      <c r="BN351" s="68" t="str">
        <f t="shared" si="532"/>
        <v>X</v>
      </c>
      <c r="BO351" s="637" t="str">
        <f t="shared" si="533"/>
        <v>X</v>
      </c>
      <c r="BP351" s="7"/>
      <c r="BQ351" s="68" t="str">
        <f t="shared" si="534"/>
        <v>EN 16931</v>
      </c>
      <c r="BR351" s="68" t="str">
        <f t="shared" si="535"/>
        <v>EN 16931</v>
      </c>
      <c r="BS351" s="15"/>
      <c r="BT351" s="57" t="s">
        <v>18642</v>
      </c>
    </row>
    <row r="352" spans="1:72" s="59" customFormat="1" ht="120" x14ac:dyDescent="0.2">
      <c r="A352" s="45" t="str">
        <f t="shared" si="518"/>
        <v>YES</v>
      </c>
      <c r="B352" s="45"/>
      <c r="C352" s="45"/>
      <c r="D352" s="185" t="s">
        <v>1526</v>
      </c>
      <c r="E352" s="186" t="s">
        <v>1839</v>
      </c>
      <c r="F352" s="301" t="s">
        <v>1839</v>
      </c>
      <c r="G352" s="66">
        <f t="shared" si="548"/>
        <v>6</v>
      </c>
      <c r="H352" s="66" t="s">
        <v>32</v>
      </c>
      <c r="I352" s="97" t="s">
        <v>17157</v>
      </c>
      <c r="J352" s="64" t="s">
        <v>1840</v>
      </c>
      <c r="K352" s="65" t="s">
        <v>1841</v>
      </c>
      <c r="L352" s="65"/>
      <c r="M352" s="65" t="s">
        <v>1835</v>
      </c>
      <c r="N352" s="64" t="s">
        <v>17064</v>
      </c>
      <c r="O352" s="66" t="s">
        <v>32</v>
      </c>
      <c r="P352" s="66" t="str">
        <f t="shared" si="492"/>
        <v>1..1</v>
      </c>
      <c r="Q352" s="2" t="s">
        <v>1825</v>
      </c>
      <c r="R352" s="75" t="s">
        <v>1826</v>
      </c>
      <c r="S352" s="66" t="s">
        <v>329</v>
      </c>
      <c r="T352" s="68" t="str">
        <f t="shared" si="512"/>
        <v>A</v>
      </c>
      <c r="U352" s="66" t="s">
        <v>42</v>
      </c>
      <c r="V352" s="66" t="s">
        <v>35</v>
      </c>
      <c r="W352" s="249" t="s">
        <v>1835</v>
      </c>
      <c r="X352" s="38"/>
      <c r="Y352" s="636" t="str">
        <f t="shared" si="516"/>
        <v>-</v>
      </c>
      <c r="Z352" s="68" t="str">
        <f t="shared" ref="Z352:AE352" si="563">IF(Y352="X","X",IF($AH352=Z$4,"X","-"))</f>
        <v>-</v>
      </c>
      <c r="AA352" s="68" t="str">
        <f t="shared" si="563"/>
        <v>-</v>
      </c>
      <c r="AB352" s="68" t="str">
        <f t="shared" si="563"/>
        <v>X</v>
      </c>
      <c r="AC352" s="68" t="str">
        <f t="shared" si="563"/>
        <v>X</v>
      </c>
      <c r="AD352" s="68" t="str">
        <f t="shared" si="563"/>
        <v>X</v>
      </c>
      <c r="AE352" s="637" t="str">
        <f t="shared" si="563"/>
        <v>X</v>
      </c>
      <c r="AF352" s="38"/>
      <c r="AG352" s="68" t="s">
        <v>282</v>
      </c>
      <c r="AH352" s="68" t="s">
        <v>282</v>
      </c>
      <c r="AI352" s="38"/>
      <c r="AJ352" s="13" t="str">
        <f t="shared" si="508"/>
        <v>/rsm:CrossIndustryInvoice/rsm:SupplyChainTradeTransaction/ram:ApplicableHeaderTradeAgreement/ram:SellerTradeParty/ram:SpecifiedTaxRegistration/ram:ID</v>
      </c>
      <c r="AK352" s="13" t="str">
        <f t="shared" si="509"/>
        <v>/@schemeID</v>
      </c>
      <c r="AL352" s="14">
        <f>COUNTIFS(R$4:R352,AJ352)</f>
        <v>2</v>
      </c>
      <c r="AN352" s="185" t="str">
        <f t="shared" si="520"/>
        <v>SCT_HTA</v>
      </c>
      <c r="AO352" s="186" t="str">
        <f t="shared" si="510"/>
        <v>BT-32-0</v>
      </c>
      <c r="AP352" s="301" t="str">
        <f t="shared" si="521"/>
        <v>BT-32-0</v>
      </c>
      <c r="AQ352" s="66">
        <f t="shared" si="545"/>
        <v>6</v>
      </c>
      <c r="AR352" s="66" t="str">
        <f t="shared" si="511"/>
        <v>1..1</v>
      </c>
      <c r="AS352" s="97" t="s">
        <v>330</v>
      </c>
      <c r="AT352" s="64" t="s">
        <v>1827</v>
      </c>
      <c r="AU352" s="65" t="s">
        <v>18239</v>
      </c>
      <c r="AV352" s="65"/>
      <c r="AW352" s="65" t="s">
        <v>1842</v>
      </c>
      <c r="AX352" s="64"/>
      <c r="AY352" s="66" t="str">
        <f t="shared" si="475"/>
        <v>1..1</v>
      </c>
      <c r="AZ352" s="66" t="str">
        <f t="shared" si="476"/>
        <v>1..1</v>
      </c>
      <c r="BA352" s="2" t="str">
        <f t="shared" si="467"/>
        <v>/rsm:CrossIndustryInvoice
/rsm:SupplyChainTradeTransaction
/ram:ApplicableHeaderTradeAgreement
/ram:SellerTradeParty
/ram:SpecifiedTaxRegistration
/ram:ID
/@schemeID</v>
      </c>
      <c r="BB352" s="75" t="str">
        <f t="shared" si="468"/>
        <v>/rsm:CrossIndustryInvoice/rsm:SupplyChainTradeTransaction/ram:ApplicableHeaderTradeAgreement/ram:SellerTradeParty/ram:SpecifiedTaxRegistration/ram:ID/@schemeID</v>
      </c>
      <c r="BC352" s="66" t="str">
        <f t="shared" si="522"/>
        <v>S</v>
      </c>
      <c r="BD352" s="68" t="str">
        <f t="shared" si="523"/>
        <v>A</v>
      </c>
      <c r="BE352" s="66" t="str">
        <f t="shared" si="524"/>
        <v>0..1</v>
      </c>
      <c r="BF352" s="66" t="str">
        <f t="shared" si="525"/>
        <v/>
      </c>
      <c r="BG352" s="249" t="str">
        <f t="shared" si="526"/>
        <v>@schemeID="FC"</v>
      </c>
      <c r="BH352" s="7"/>
      <c r="BI352" s="636" t="str">
        <f t="shared" si="527"/>
        <v>-</v>
      </c>
      <c r="BJ352" s="68" t="str">
        <f t="shared" si="528"/>
        <v>-</v>
      </c>
      <c r="BK352" s="68" t="str">
        <f t="shared" si="529"/>
        <v>-</v>
      </c>
      <c r="BL352" s="68" t="str">
        <f t="shared" si="530"/>
        <v>X</v>
      </c>
      <c r="BM352" s="68" t="str">
        <f t="shared" si="531"/>
        <v>X</v>
      </c>
      <c r="BN352" s="68" t="str">
        <f t="shared" si="532"/>
        <v>X</v>
      </c>
      <c r="BO352" s="637" t="str">
        <f t="shared" si="533"/>
        <v>X</v>
      </c>
      <c r="BP352" s="7"/>
      <c r="BQ352" s="68" t="str">
        <f t="shared" si="534"/>
        <v>EN 16931</v>
      </c>
      <c r="BR352" s="68" t="str">
        <f t="shared" si="535"/>
        <v>EN 16931</v>
      </c>
      <c r="BS352" s="15"/>
      <c r="BT352" s="57" t="s">
        <v>18642</v>
      </c>
    </row>
    <row r="353" spans="1:72" s="59" customFormat="1" ht="96" x14ac:dyDescent="0.2">
      <c r="A353" s="45" t="str">
        <f t="shared" si="518"/>
        <v>NO</v>
      </c>
      <c r="B353" s="45"/>
      <c r="C353" s="45"/>
      <c r="D353" s="182" t="s">
        <v>1526</v>
      </c>
      <c r="E353" s="187" t="s">
        <v>1843</v>
      </c>
      <c r="F353" s="302" t="s">
        <v>1843</v>
      </c>
      <c r="G353" s="110">
        <f t="shared" si="548"/>
        <v>3</v>
      </c>
      <c r="H353" s="110" t="s">
        <v>32</v>
      </c>
      <c r="I353" s="112" t="s">
        <v>1844</v>
      </c>
      <c r="J353" s="112" t="s">
        <v>1845</v>
      </c>
      <c r="K353" s="113"/>
      <c r="L353" s="113"/>
      <c r="M353" s="113" t="s">
        <v>35</v>
      </c>
      <c r="N353" s="112"/>
      <c r="O353" s="110" t="s">
        <v>32</v>
      </c>
      <c r="P353" s="110" t="str">
        <f t="shared" si="492"/>
        <v>1..1</v>
      </c>
      <c r="Q353" s="114" t="s">
        <v>1846</v>
      </c>
      <c r="R353" s="115" t="s">
        <v>1847</v>
      </c>
      <c r="S353" s="110" t="s">
        <v>35</v>
      </c>
      <c r="T353" s="116" t="str">
        <f t="shared" si="512"/>
        <v>G</v>
      </c>
      <c r="U353" s="110" t="s">
        <v>42</v>
      </c>
      <c r="V353" s="110" t="s">
        <v>35</v>
      </c>
      <c r="W353" s="674" t="s">
        <v>35</v>
      </c>
      <c r="X353" s="38"/>
      <c r="Y353" s="644" t="str">
        <f t="shared" si="516"/>
        <v>X</v>
      </c>
      <c r="Z353" s="116" t="str">
        <f t="shared" ref="Z353:AE353" si="564">IF(Y353="X","X",IF($AH353=Z$4,"X","-"))</f>
        <v>X</v>
      </c>
      <c r="AA353" s="116" t="str">
        <f t="shared" si="564"/>
        <v>X</v>
      </c>
      <c r="AB353" s="116" t="str">
        <f t="shared" si="564"/>
        <v>X</v>
      </c>
      <c r="AC353" s="116" t="str">
        <f t="shared" si="564"/>
        <v>X</v>
      </c>
      <c r="AD353" s="116" t="str">
        <f t="shared" si="564"/>
        <v>X</v>
      </c>
      <c r="AE353" s="645" t="str">
        <f t="shared" si="564"/>
        <v>X</v>
      </c>
      <c r="AF353" s="38"/>
      <c r="AG353" s="116" t="s">
        <v>39</v>
      </c>
      <c r="AH353" s="116" t="s">
        <v>39</v>
      </c>
      <c r="AI353" s="38"/>
      <c r="AJ353" s="13" t="str">
        <f t="shared" si="508"/>
        <v>/rsm:CrossIndustryInvoice/rsm:SupplyChainTradeTransaction/ram:ApplicableHeaderTradeAgreement</v>
      </c>
      <c r="AK353" s="13" t="str">
        <f t="shared" si="509"/>
        <v>/ram:BuyerTradeParty</v>
      </c>
      <c r="AL353" s="14">
        <f>COUNTIFS(R$4:R353,AJ353)</f>
        <v>1</v>
      </c>
      <c r="AN353" s="182" t="str">
        <f t="shared" si="520"/>
        <v>SCT_HTA</v>
      </c>
      <c r="AO353" s="187" t="str">
        <f t="shared" si="510"/>
        <v>BG-7</v>
      </c>
      <c r="AP353" s="302" t="str">
        <f t="shared" si="521"/>
        <v>BG-7</v>
      </c>
      <c r="AQ353" s="110">
        <f t="shared" si="545"/>
        <v>3</v>
      </c>
      <c r="AR353" s="110" t="str">
        <f t="shared" si="511"/>
        <v>1..1</v>
      </c>
      <c r="AS353" s="112" t="s">
        <v>1848</v>
      </c>
      <c r="AT353" s="112" t="s">
        <v>1849</v>
      </c>
      <c r="AU353" s="113"/>
      <c r="AV353" s="113"/>
      <c r="AW353" s="113" t="s">
        <v>35</v>
      </c>
      <c r="AX353" s="112"/>
      <c r="AY353" s="110" t="str">
        <f t="shared" si="475"/>
        <v>1..1</v>
      </c>
      <c r="AZ353" s="110" t="str">
        <f t="shared" si="476"/>
        <v>1..1</v>
      </c>
      <c r="BA353" s="114" t="str">
        <f t="shared" si="467"/>
        <v>/rsm:CrossIndustryInvoice
/rsm:SupplyChainTradeTransaction
/ram:ApplicableHeaderTradeAgreement
/ram:BuyerTradeParty</v>
      </c>
      <c r="BB353" s="115" t="str">
        <f t="shared" si="468"/>
        <v>/rsm:CrossIndustryInvoice/rsm:SupplyChainTradeTransaction/ram:ApplicableHeaderTradeAgreement/ram:BuyerTradeParty</v>
      </c>
      <c r="BC353" s="110" t="str">
        <f t="shared" si="522"/>
        <v/>
      </c>
      <c r="BD353" s="116" t="str">
        <f t="shared" si="523"/>
        <v>G</v>
      </c>
      <c r="BE353" s="110" t="str">
        <f t="shared" si="524"/>
        <v>0..1</v>
      </c>
      <c r="BF353" s="110" t="str">
        <f t="shared" si="525"/>
        <v/>
      </c>
      <c r="BG353" s="674" t="str">
        <f t="shared" si="526"/>
        <v/>
      </c>
      <c r="BH353" s="7"/>
      <c r="BI353" s="644" t="str">
        <f t="shared" si="527"/>
        <v>X</v>
      </c>
      <c r="BJ353" s="116" t="str">
        <f t="shared" si="528"/>
        <v>X</v>
      </c>
      <c r="BK353" s="116" t="str">
        <f t="shared" si="529"/>
        <v>X</v>
      </c>
      <c r="BL353" s="116" t="str">
        <f t="shared" si="530"/>
        <v>X</v>
      </c>
      <c r="BM353" s="116" t="str">
        <f t="shared" si="531"/>
        <v>X</v>
      </c>
      <c r="BN353" s="116" t="str">
        <f t="shared" si="532"/>
        <v>X</v>
      </c>
      <c r="BO353" s="645" t="str">
        <f t="shared" si="533"/>
        <v>X</v>
      </c>
      <c r="BP353" s="7"/>
      <c r="BQ353" s="116" t="str">
        <f t="shared" si="534"/>
        <v>MINIMUM</v>
      </c>
      <c r="BR353" s="116" t="str">
        <f t="shared" si="535"/>
        <v>MINIMUM</v>
      </c>
      <c r="BS353" s="15"/>
      <c r="BT353" s="57" t="s">
        <v>18642</v>
      </c>
    </row>
    <row r="354" spans="1:72" s="59" customFormat="1" ht="96" x14ac:dyDescent="0.2">
      <c r="A354" s="45" t="str">
        <f t="shared" si="518"/>
        <v>YES</v>
      </c>
      <c r="B354" s="45"/>
      <c r="C354" s="45"/>
      <c r="D354" s="185" t="s">
        <v>1526</v>
      </c>
      <c r="E354" s="186" t="s">
        <v>1850</v>
      </c>
      <c r="F354" s="301"/>
      <c r="G354" s="66">
        <f t="shared" si="548"/>
        <v>4</v>
      </c>
      <c r="H354" s="66" t="s">
        <v>42</v>
      </c>
      <c r="I354" s="64" t="s">
        <v>1851</v>
      </c>
      <c r="J354" s="64" t="s">
        <v>17242</v>
      </c>
      <c r="K354" s="65" t="s">
        <v>17243</v>
      </c>
      <c r="L354" s="65"/>
      <c r="M354" s="65"/>
      <c r="N354" s="64" t="s">
        <v>90</v>
      </c>
      <c r="O354" s="66" t="s">
        <v>42</v>
      </c>
      <c r="P354" s="66" t="str">
        <f>O354</f>
        <v>0..1</v>
      </c>
      <c r="Q354" s="2" t="s">
        <v>1854</v>
      </c>
      <c r="R354" s="75" t="s">
        <v>1855</v>
      </c>
      <c r="S354" s="66" t="s">
        <v>55</v>
      </c>
      <c r="T354" s="68" t="str">
        <f t="shared" si="512"/>
        <v>E</v>
      </c>
      <c r="U354" s="66" t="s">
        <v>62</v>
      </c>
      <c r="V354" s="66" t="s">
        <v>1557</v>
      </c>
      <c r="W354" s="249" t="s">
        <v>894</v>
      </c>
      <c r="X354" s="38"/>
      <c r="Y354" s="636" t="str">
        <f t="shared" si="516"/>
        <v>-</v>
      </c>
      <c r="Z354" s="68" t="str">
        <f t="shared" ref="Z354:AE354" si="565">IF(Y354="X","X",IF($AH354=Z$4,"X","-"))</f>
        <v>X</v>
      </c>
      <c r="AA354" s="68" t="str">
        <f t="shared" si="565"/>
        <v>X</v>
      </c>
      <c r="AB354" s="68" t="str">
        <f t="shared" si="565"/>
        <v>X</v>
      </c>
      <c r="AC354" s="68" t="str">
        <f t="shared" si="565"/>
        <v>X</v>
      </c>
      <c r="AD354" s="68" t="str">
        <f t="shared" si="565"/>
        <v>X</v>
      </c>
      <c r="AE354" s="637" t="str">
        <f t="shared" si="565"/>
        <v>X</v>
      </c>
      <c r="AF354" s="38"/>
      <c r="AG354" s="68" t="s">
        <v>185</v>
      </c>
      <c r="AH354" s="68" t="s">
        <v>185</v>
      </c>
      <c r="AI354" s="38"/>
      <c r="AJ354" s="13" t="str">
        <f t="shared" si="508"/>
        <v>/rsm:CrossIndustryInvoice/rsm:SupplyChainTradeTransaction/ram:ApplicableHeaderTradeAgreement/ram:BuyerTradeParty</v>
      </c>
      <c r="AK354" s="13" t="str">
        <f t="shared" si="509"/>
        <v>/ram:ID</v>
      </c>
      <c r="AL354" s="14">
        <f>COUNTIFS(R$4:R354,AJ354)</f>
        <v>1</v>
      </c>
      <c r="AN354" s="185" t="str">
        <f t="shared" si="520"/>
        <v>SCT_HTA</v>
      </c>
      <c r="AO354" s="186" t="str">
        <f t="shared" si="510"/>
        <v>BT-46</v>
      </c>
      <c r="AP354" s="301" t="str">
        <f t="shared" si="521"/>
        <v/>
      </c>
      <c r="AQ354" s="66">
        <f t="shared" si="545"/>
        <v>4</v>
      </c>
      <c r="AR354" s="66" t="str">
        <f t="shared" si="511"/>
        <v>0..1</v>
      </c>
      <c r="AS354" s="64" t="s">
        <v>1856</v>
      </c>
      <c r="AT354" s="64" t="s">
        <v>1857</v>
      </c>
      <c r="AU354" s="65" t="s">
        <v>1858</v>
      </c>
      <c r="AV354" s="65"/>
      <c r="AW354" s="65" t="s">
        <v>35</v>
      </c>
      <c r="AX354" s="64" t="s">
        <v>99</v>
      </c>
      <c r="AY354" s="66" t="str">
        <f t="shared" si="475"/>
        <v>0..1</v>
      </c>
      <c r="AZ354" s="66" t="str">
        <f t="shared" si="476"/>
        <v>0..1</v>
      </c>
      <c r="BA354" s="2" t="str">
        <f t="shared" si="467"/>
        <v>/rsm:CrossIndustryInvoice
/rsm:SupplyChainTradeTransaction
/ram:ApplicableHeaderTradeAgreement
/ram:BuyerTradeParty
/ram:ID</v>
      </c>
      <c r="BB354" s="75" t="str">
        <f t="shared" si="468"/>
        <v>/rsm:CrossIndustryInvoice/rsm:SupplyChainTradeTransaction/ram:ApplicableHeaderTradeAgreement/ram:BuyerTradeParty/ram:ID</v>
      </c>
      <c r="BC354" s="66" t="str">
        <f t="shared" si="522"/>
        <v>I</v>
      </c>
      <c r="BD354" s="68" t="str">
        <f t="shared" si="523"/>
        <v>E</v>
      </c>
      <c r="BE354" s="66" t="str">
        <f t="shared" si="524"/>
        <v>0..n</v>
      </c>
      <c r="BF354" s="66" t="str">
        <f t="shared" si="525"/>
        <v>SYN-1, CAR-3</v>
      </c>
      <c r="BG354" s="249" t="str">
        <f t="shared" si="526"/>
        <v>GloablID, if global identifier exists and can be stated in @schemeID, ID else</v>
      </c>
      <c r="BH354" s="7"/>
      <c r="BI354" s="636" t="str">
        <f t="shared" si="527"/>
        <v>-</v>
      </c>
      <c r="BJ354" s="68" t="str">
        <f t="shared" si="528"/>
        <v>X</v>
      </c>
      <c r="BK354" s="68" t="str">
        <f t="shared" si="529"/>
        <v>X</v>
      </c>
      <c r="BL354" s="68" t="str">
        <f t="shared" si="530"/>
        <v>X</v>
      </c>
      <c r="BM354" s="68" t="str">
        <f t="shared" si="531"/>
        <v>X</v>
      </c>
      <c r="BN354" s="68" t="str">
        <f t="shared" si="532"/>
        <v>X</v>
      </c>
      <c r="BO354" s="637" t="str">
        <f t="shared" si="533"/>
        <v>X</v>
      </c>
      <c r="BP354" s="7"/>
      <c r="BQ354" s="68" t="str">
        <f t="shared" si="534"/>
        <v>BASIC WL</v>
      </c>
      <c r="BR354" s="68" t="str">
        <f t="shared" si="535"/>
        <v>BASIC WL</v>
      </c>
      <c r="BS354" s="15"/>
      <c r="BT354" s="57" t="s">
        <v>18642</v>
      </c>
    </row>
    <row r="355" spans="1:72" s="59" customFormat="1" ht="96" x14ac:dyDescent="0.2">
      <c r="A355" s="45" t="str">
        <f t="shared" si="518"/>
        <v>YES</v>
      </c>
      <c r="B355" s="45"/>
      <c r="C355" s="317" t="s">
        <v>20954</v>
      </c>
      <c r="D355" s="185" t="s">
        <v>1526</v>
      </c>
      <c r="E355" s="186" t="s">
        <v>1859</v>
      </c>
      <c r="F355" s="301" t="s">
        <v>1850</v>
      </c>
      <c r="G355" s="66">
        <f t="shared" si="548"/>
        <v>4</v>
      </c>
      <c r="H355" s="66" t="s">
        <v>42</v>
      </c>
      <c r="I355" s="97" t="s">
        <v>17244</v>
      </c>
      <c r="J355" s="64" t="s">
        <v>35</v>
      </c>
      <c r="K355" s="65" t="s">
        <v>894</v>
      </c>
      <c r="L355" s="65"/>
      <c r="M355" s="65" t="s">
        <v>894</v>
      </c>
      <c r="N355" s="64" t="s">
        <v>90</v>
      </c>
      <c r="O355" s="66" t="s">
        <v>42</v>
      </c>
      <c r="P355" s="66" t="s">
        <v>62</v>
      </c>
      <c r="Q355" s="2" t="s">
        <v>1860</v>
      </c>
      <c r="R355" s="75" t="s">
        <v>1861</v>
      </c>
      <c r="S355" s="66" t="s">
        <v>55</v>
      </c>
      <c r="T355" s="344" t="s">
        <v>56</v>
      </c>
      <c r="U355" s="66" t="s">
        <v>62</v>
      </c>
      <c r="V355" s="66" t="s">
        <v>1557</v>
      </c>
      <c r="W355" s="249" t="s">
        <v>894</v>
      </c>
      <c r="X355" s="38"/>
      <c r="Y355" s="636" t="str">
        <f t="shared" si="516"/>
        <v>-</v>
      </c>
      <c r="Z355" s="68" t="str">
        <f t="shared" ref="Z355:AE355" si="566">IF(Y355="X","X",IF($AH355=Z$4,"X","-"))</f>
        <v>X</v>
      </c>
      <c r="AA355" s="68" t="str">
        <f t="shared" si="566"/>
        <v>X</v>
      </c>
      <c r="AB355" s="68" t="str">
        <f t="shared" si="566"/>
        <v>X</v>
      </c>
      <c r="AC355" s="68" t="str">
        <f t="shared" si="566"/>
        <v>X</v>
      </c>
      <c r="AD355" s="68" t="str">
        <f t="shared" si="566"/>
        <v>X</v>
      </c>
      <c r="AE355" s="637" t="str">
        <f t="shared" si="566"/>
        <v>X</v>
      </c>
      <c r="AF355" s="38"/>
      <c r="AG355" s="68" t="s">
        <v>185</v>
      </c>
      <c r="AH355" s="68" t="s">
        <v>185</v>
      </c>
      <c r="AI355" s="38"/>
      <c r="AJ355" s="13" t="str">
        <f t="shared" si="508"/>
        <v>/rsm:CrossIndustryInvoice/rsm:SupplyChainTradeTransaction/ram:ApplicableHeaderTradeAgreement/ram:BuyerTradeParty</v>
      </c>
      <c r="AK355" s="13" t="str">
        <f t="shared" si="509"/>
        <v>/ram:GlobalID</v>
      </c>
      <c r="AL355" s="14">
        <f>COUNTIFS(R$4:R355,AJ355)</f>
        <v>1</v>
      </c>
      <c r="AN355" s="185" t="str">
        <f t="shared" si="520"/>
        <v>SCT_HTA</v>
      </c>
      <c r="AO355" s="186" t="str">
        <f t="shared" si="510"/>
        <v>BT-46-0</v>
      </c>
      <c r="AP355" s="301" t="str">
        <f t="shared" si="521"/>
        <v>BT-46</v>
      </c>
      <c r="AQ355" s="66">
        <f t="shared" si="545"/>
        <v>4</v>
      </c>
      <c r="AR355" s="66" t="str">
        <f t="shared" si="511"/>
        <v>0..1</v>
      </c>
      <c r="AS355" s="97" t="s">
        <v>1862</v>
      </c>
      <c r="AT355" s="64" t="s">
        <v>35</v>
      </c>
      <c r="AU355" s="65" t="s">
        <v>1569</v>
      </c>
      <c r="AV355" s="65"/>
      <c r="AW355" s="65" t="s">
        <v>35</v>
      </c>
      <c r="AX355" s="64" t="s">
        <v>99</v>
      </c>
      <c r="AY355" s="66" t="str">
        <f t="shared" si="475"/>
        <v>0..1</v>
      </c>
      <c r="AZ355" s="66" t="str">
        <f t="shared" si="476"/>
        <v>0..n</v>
      </c>
      <c r="BA355" s="2" t="str">
        <f t="shared" ref="BA355:BA418" si="567">Q355</f>
        <v>/rsm:CrossIndustryInvoice
/rsm:SupplyChainTradeTransaction
/ram:ApplicableHeaderTradeAgreement
/ram:BuyerTradeParty
/ram:GlobalID</v>
      </c>
      <c r="BB355" s="75" t="str">
        <f t="shared" ref="BB355:BB418" si="568">R355</f>
        <v>/rsm:CrossIndustryInvoice/rsm:SupplyChainTradeTransaction/ram:ApplicableHeaderTradeAgreement/ram:BuyerTradeParty/ram:GlobalID</v>
      </c>
      <c r="BC355" s="66" t="str">
        <f t="shared" si="522"/>
        <v>I</v>
      </c>
      <c r="BD355" s="68" t="str">
        <f t="shared" si="523"/>
        <v>E</v>
      </c>
      <c r="BE355" s="66" t="str">
        <f t="shared" si="524"/>
        <v>0..n</v>
      </c>
      <c r="BF355" s="66" t="str">
        <f t="shared" si="525"/>
        <v>SYN-1, CAR-3</v>
      </c>
      <c r="BG355" s="249" t="str">
        <f t="shared" si="526"/>
        <v>GloablID, if global identifier exists and can be stated in @schemeID, ID else</v>
      </c>
      <c r="BH355" s="7"/>
      <c r="BI355" s="636" t="str">
        <f t="shared" si="527"/>
        <v>-</v>
      </c>
      <c r="BJ355" s="68" t="str">
        <f t="shared" si="528"/>
        <v>X</v>
      </c>
      <c r="BK355" s="68" t="str">
        <f t="shared" si="529"/>
        <v>X</v>
      </c>
      <c r="BL355" s="68" t="str">
        <f t="shared" si="530"/>
        <v>X</v>
      </c>
      <c r="BM355" s="68" t="str">
        <f t="shared" si="531"/>
        <v>X</v>
      </c>
      <c r="BN355" s="68" t="str">
        <f t="shared" si="532"/>
        <v>X</v>
      </c>
      <c r="BO355" s="637" t="str">
        <f t="shared" si="533"/>
        <v>X</v>
      </c>
      <c r="BP355" s="7"/>
      <c r="BQ355" s="68" t="str">
        <f t="shared" si="534"/>
        <v>BASIC WL</v>
      </c>
      <c r="BR355" s="68" t="str">
        <f t="shared" si="535"/>
        <v>BASIC WL</v>
      </c>
      <c r="BS355" s="15"/>
      <c r="BT355" s="57" t="s">
        <v>18642</v>
      </c>
    </row>
    <row r="356" spans="1:72" s="59" customFormat="1" ht="105" x14ac:dyDescent="0.2">
      <c r="A356" s="45" t="str">
        <f t="shared" si="518"/>
        <v>YES</v>
      </c>
      <c r="B356" s="45"/>
      <c r="C356" s="317" t="s">
        <v>20954</v>
      </c>
      <c r="D356" s="185" t="s">
        <v>1526</v>
      </c>
      <c r="E356" s="186" t="s">
        <v>1863</v>
      </c>
      <c r="F356" s="301" t="s">
        <v>1863</v>
      </c>
      <c r="G356" s="66">
        <f t="shared" si="548"/>
        <v>5</v>
      </c>
      <c r="H356" s="66" t="s">
        <v>32</v>
      </c>
      <c r="I356" s="97" t="s">
        <v>443</v>
      </c>
      <c r="J356" s="64" t="s">
        <v>17245</v>
      </c>
      <c r="K356" s="65" t="s">
        <v>17135</v>
      </c>
      <c r="L356" s="65"/>
      <c r="M356" s="65" t="s">
        <v>35</v>
      </c>
      <c r="N356" s="64" t="s">
        <v>17064</v>
      </c>
      <c r="O356" s="66" t="s">
        <v>32</v>
      </c>
      <c r="P356" s="66" t="str">
        <f t="shared" si="492"/>
        <v>1..1</v>
      </c>
      <c r="Q356" s="2" t="s">
        <v>1866</v>
      </c>
      <c r="R356" s="75" t="s">
        <v>1867</v>
      </c>
      <c r="S356" s="66" t="s">
        <v>329</v>
      </c>
      <c r="T356" s="68" t="str">
        <f t="shared" si="512"/>
        <v>A</v>
      </c>
      <c r="U356" s="66" t="s">
        <v>42</v>
      </c>
      <c r="V356" s="66" t="s">
        <v>35</v>
      </c>
      <c r="W356" s="249" t="s">
        <v>35</v>
      </c>
      <c r="X356" s="38"/>
      <c r="Y356" s="636" t="str">
        <f t="shared" si="516"/>
        <v>-</v>
      </c>
      <c r="Z356" s="68" t="str">
        <f t="shared" ref="Z356:AE356" si="569">IF(Y356="X","X",IF($AH356=Z$4,"X","-"))</f>
        <v>X</v>
      </c>
      <c r="AA356" s="68" t="str">
        <f t="shared" si="569"/>
        <v>X</v>
      </c>
      <c r="AB356" s="68" t="str">
        <f t="shared" si="569"/>
        <v>X</v>
      </c>
      <c r="AC356" s="68" t="str">
        <f t="shared" si="569"/>
        <v>X</v>
      </c>
      <c r="AD356" s="68" t="str">
        <f t="shared" si="569"/>
        <v>X</v>
      </c>
      <c r="AE356" s="637" t="str">
        <f t="shared" si="569"/>
        <v>X</v>
      </c>
      <c r="AF356" s="38"/>
      <c r="AG356" s="68" t="s">
        <v>185</v>
      </c>
      <c r="AH356" s="68" t="s">
        <v>185</v>
      </c>
      <c r="AI356" s="38"/>
      <c r="AJ356" s="13" t="str">
        <f t="shared" si="508"/>
        <v>/rsm:CrossIndustryInvoice/rsm:SupplyChainTradeTransaction/ram:ApplicableHeaderTradeAgreement/ram:BuyerTradeParty/ram:GlobalID</v>
      </c>
      <c r="AK356" s="13" t="str">
        <f t="shared" si="509"/>
        <v>/@schemeID</v>
      </c>
      <c r="AL356" s="14">
        <f>COUNTIFS(R$4:R356,AJ356)</f>
        <v>1</v>
      </c>
      <c r="AN356" s="185" t="str">
        <f t="shared" si="520"/>
        <v>SCT_HTA</v>
      </c>
      <c r="AO356" s="186" t="str">
        <f t="shared" si="510"/>
        <v>BT-46-1</v>
      </c>
      <c r="AP356" s="301" t="str">
        <f t="shared" si="521"/>
        <v>BT-46-1</v>
      </c>
      <c r="AQ356" s="66">
        <f t="shared" si="545"/>
        <v>5</v>
      </c>
      <c r="AR356" s="66" t="str">
        <f t="shared" si="511"/>
        <v>1..1</v>
      </c>
      <c r="AS356" s="97" t="s">
        <v>1868</v>
      </c>
      <c r="AT356" s="64" t="s">
        <v>1869</v>
      </c>
      <c r="AU356" s="65" t="s">
        <v>331</v>
      </c>
      <c r="AV356" s="65"/>
      <c r="AW356" s="65" t="s">
        <v>35</v>
      </c>
      <c r="AX356" s="64"/>
      <c r="AY356" s="66" t="str">
        <f t="shared" si="475"/>
        <v>1..1</v>
      </c>
      <c r="AZ356" s="66" t="str">
        <f t="shared" si="476"/>
        <v>1..1</v>
      </c>
      <c r="BA356" s="2" t="str">
        <f t="shared" si="567"/>
        <v>/rsm:CrossIndustryInvoice
/rsm:SupplyChainTradeTransaction
/ram:ApplicableHeaderTradeAgreement
/ram:BuyerTradeParty
/ram:GlobalID
/@schemeID</v>
      </c>
      <c r="BB356" s="75" t="str">
        <f t="shared" si="568"/>
        <v>/rsm:CrossIndustryInvoice/rsm:SupplyChainTradeTransaction/ram:ApplicableHeaderTradeAgreement/ram:BuyerTradeParty/ram:GlobalID/@schemeID</v>
      </c>
      <c r="BC356" s="66" t="str">
        <f t="shared" si="522"/>
        <v>S</v>
      </c>
      <c r="BD356" s="68" t="str">
        <f t="shared" si="523"/>
        <v>A</v>
      </c>
      <c r="BE356" s="66" t="str">
        <f t="shared" si="524"/>
        <v>0..1</v>
      </c>
      <c r="BF356" s="66" t="str">
        <f t="shared" si="525"/>
        <v/>
      </c>
      <c r="BG356" s="249" t="str">
        <f t="shared" si="526"/>
        <v/>
      </c>
      <c r="BH356" s="7"/>
      <c r="BI356" s="636" t="str">
        <f t="shared" si="527"/>
        <v>-</v>
      </c>
      <c r="BJ356" s="68" t="str">
        <f t="shared" si="528"/>
        <v>X</v>
      </c>
      <c r="BK356" s="68" t="str">
        <f t="shared" si="529"/>
        <v>X</v>
      </c>
      <c r="BL356" s="68" t="str">
        <f t="shared" si="530"/>
        <v>X</v>
      </c>
      <c r="BM356" s="68" t="str">
        <f t="shared" si="531"/>
        <v>X</v>
      </c>
      <c r="BN356" s="68" t="str">
        <f t="shared" si="532"/>
        <v>X</v>
      </c>
      <c r="BO356" s="637" t="str">
        <f t="shared" si="533"/>
        <v>X</v>
      </c>
      <c r="BP356" s="7"/>
      <c r="BQ356" s="68" t="str">
        <f t="shared" si="534"/>
        <v>BASIC WL</v>
      </c>
      <c r="BR356" s="68" t="str">
        <f t="shared" si="535"/>
        <v>BASIC WL</v>
      </c>
      <c r="BS356" s="15"/>
      <c r="BT356" s="57" t="s">
        <v>18642</v>
      </c>
    </row>
    <row r="357" spans="1:72" s="59" customFormat="1" ht="96" x14ac:dyDescent="0.2">
      <c r="A357" s="45" t="str">
        <f t="shared" si="518"/>
        <v>YES</v>
      </c>
      <c r="B357" s="45"/>
      <c r="C357" s="45"/>
      <c r="D357" s="185" t="s">
        <v>1526</v>
      </c>
      <c r="E357" s="186" t="s">
        <v>1870</v>
      </c>
      <c r="F357" s="301" t="s">
        <v>1870</v>
      </c>
      <c r="G357" s="66">
        <f t="shared" si="548"/>
        <v>4</v>
      </c>
      <c r="H357" s="66" t="s">
        <v>32</v>
      </c>
      <c r="I357" s="64" t="s">
        <v>1871</v>
      </c>
      <c r="J357" s="64" t="s">
        <v>1872</v>
      </c>
      <c r="K357" s="65"/>
      <c r="L357" s="65" t="s">
        <v>1621</v>
      </c>
      <c r="M357" s="65" t="s">
        <v>1873</v>
      </c>
      <c r="N357" s="64" t="s">
        <v>70</v>
      </c>
      <c r="O357" s="66" t="s">
        <v>32</v>
      </c>
      <c r="P357" s="66" t="str">
        <f t="shared" si="492"/>
        <v>1..1</v>
      </c>
      <c r="Q357" s="2" t="s">
        <v>1874</v>
      </c>
      <c r="R357" s="75" t="s">
        <v>1875</v>
      </c>
      <c r="S357" s="66" t="s">
        <v>73</v>
      </c>
      <c r="T357" s="68" t="str">
        <f t="shared" si="512"/>
        <v>E</v>
      </c>
      <c r="U357" s="66" t="s">
        <v>42</v>
      </c>
      <c r="V357" s="66" t="s">
        <v>132</v>
      </c>
      <c r="W357" s="249" t="s">
        <v>35</v>
      </c>
      <c r="X357" s="38"/>
      <c r="Y357" s="636" t="str">
        <f t="shared" si="516"/>
        <v>X</v>
      </c>
      <c r="Z357" s="68" t="str">
        <f t="shared" ref="Z357:AE357" si="570">IF(Y357="X","X",IF($AH357=Z$4,"X","-"))</f>
        <v>X</v>
      </c>
      <c r="AA357" s="68" t="str">
        <f t="shared" si="570"/>
        <v>X</v>
      </c>
      <c r="AB357" s="68" t="str">
        <f t="shared" si="570"/>
        <v>X</v>
      </c>
      <c r="AC357" s="68" t="str">
        <f t="shared" si="570"/>
        <v>X</v>
      </c>
      <c r="AD357" s="68" t="str">
        <f t="shared" si="570"/>
        <v>X</v>
      </c>
      <c r="AE357" s="637" t="str">
        <f t="shared" si="570"/>
        <v>X</v>
      </c>
      <c r="AF357" s="38"/>
      <c r="AG357" s="68" t="s">
        <v>39</v>
      </c>
      <c r="AH357" s="68" t="s">
        <v>39</v>
      </c>
      <c r="AI357" s="38"/>
      <c r="AJ357" s="13" t="str">
        <f t="shared" si="508"/>
        <v>/rsm:CrossIndustryInvoice/rsm:SupplyChainTradeTransaction/ram:ApplicableHeaderTradeAgreement/ram:BuyerTradeParty</v>
      </c>
      <c r="AK357" s="13" t="str">
        <f t="shared" si="509"/>
        <v>/ram:Name</v>
      </c>
      <c r="AL357" s="14">
        <f>COUNTIFS(R$4:R357,AJ357)</f>
        <v>1</v>
      </c>
      <c r="AN357" s="185" t="str">
        <f t="shared" si="520"/>
        <v>SCT_HTA</v>
      </c>
      <c r="AO357" s="186" t="str">
        <f t="shared" si="510"/>
        <v>BT-44</v>
      </c>
      <c r="AP357" s="301" t="str">
        <f t="shared" si="521"/>
        <v>BT-44</v>
      </c>
      <c r="AQ357" s="66">
        <f t="shared" si="545"/>
        <v>4</v>
      </c>
      <c r="AR357" s="66" t="str">
        <f t="shared" si="511"/>
        <v>1..1</v>
      </c>
      <c r="AS357" s="64" t="s">
        <v>1876</v>
      </c>
      <c r="AT357" s="64" t="s">
        <v>1877</v>
      </c>
      <c r="AU357" s="65" t="s">
        <v>1878</v>
      </c>
      <c r="AV357" s="65" t="s">
        <v>1627</v>
      </c>
      <c r="AW357" s="65" t="s">
        <v>1879</v>
      </c>
      <c r="AX357" s="64" t="s">
        <v>78</v>
      </c>
      <c r="AY357" s="66" t="str">
        <f t="shared" si="475"/>
        <v>1..1</v>
      </c>
      <c r="AZ357" s="66" t="str">
        <f t="shared" si="476"/>
        <v>1..1</v>
      </c>
      <c r="BA357" s="2" t="str">
        <f t="shared" si="567"/>
        <v>/rsm:CrossIndustryInvoice
/rsm:SupplyChainTradeTransaction
/ram:ApplicableHeaderTradeAgreement
/ram:BuyerTradeParty
/ram:Name</v>
      </c>
      <c r="BB357" s="75" t="str">
        <f t="shared" si="568"/>
        <v>/rsm:CrossIndustryInvoice/rsm:SupplyChainTradeTransaction/ram:ApplicableHeaderTradeAgreement/ram:BuyerTradeParty/ram:Name</v>
      </c>
      <c r="BC357" s="66" t="str">
        <f t="shared" si="522"/>
        <v>T</v>
      </c>
      <c r="BD357" s="68" t="str">
        <f t="shared" si="523"/>
        <v>E</v>
      </c>
      <c r="BE357" s="66" t="str">
        <f t="shared" si="524"/>
        <v>0..1</v>
      </c>
      <c r="BF357" s="66" t="str">
        <f t="shared" si="525"/>
        <v>CAR-2</v>
      </c>
      <c r="BG357" s="249" t="str">
        <f t="shared" si="526"/>
        <v/>
      </c>
      <c r="BH357" s="7"/>
      <c r="BI357" s="636" t="str">
        <f t="shared" si="527"/>
        <v>X</v>
      </c>
      <c r="BJ357" s="68" t="str">
        <f t="shared" si="528"/>
        <v>X</v>
      </c>
      <c r="BK357" s="68" t="str">
        <f t="shared" si="529"/>
        <v>X</v>
      </c>
      <c r="BL357" s="68" t="str">
        <f t="shared" si="530"/>
        <v>X</v>
      </c>
      <c r="BM357" s="68" t="str">
        <f t="shared" si="531"/>
        <v>X</v>
      </c>
      <c r="BN357" s="68" t="str">
        <f t="shared" si="532"/>
        <v>X</v>
      </c>
      <c r="BO357" s="637" t="str">
        <f t="shared" si="533"/>
        <v>X</v>
      </c>
      <c r="BP357" s="7"/>
      <c r="BQ357" s="68" t="str">
        <f t="shared" si="534"/>
        <v>MINIMUM</v>
      </c>
      <c r="BR357" s="68" t="str">
        <f t="shared" si="535"/>
        <v>MINIMUM</v>
      </c>
      <c r="BS357" s="15"/>
      <c r="BT357" s="57" t="s">
        <v>18642</v>
      </c>
    </row>
    <row r="358" spans="1:72" customFormat="1" ht="96" x14ac:dyDescent="0.2">
      <c r="A358" s="45" t="str">
        <f t="shared" si="518"/>
        <v>YES</v>
      </c>
      <c r="B358" s="342" t="s">
        <v>4852</v>
      </c>
      <c r="C358" s="742"/>
      <c r="D358" s="185" t="s">
        <v>1526</v>
      </c>
      <c r="E358" s="61" t="s">
        <v>17430</v>
      </c>
      <c r="F358" s="282"/>
      <c r="G358" s="62">
        <f t="shared" si="548"/>
        <v>4</v>
      </c>
      <c r="H358" s="62" t="s">
        <v>42</v>
      </c>
      <c r="I358" s="64" t="s">
        <v>4859</v>
      </c>
      <c r="J358" s="64" t="s">
        <v>17025</v>
      </c>
      <c r="K358" s="65" t="s">
        <v>17433</v>
      </c>
      <c r="L358" s="65"/>
      <c r="M358" s="65"/>
      <c r="N358" s="64" t="s">
        <v>128</v>
      </c>
      <c r="O358" s="66" t="s">
        <v>42</v>
      </c>
      <c r="P358" s="66" t="str">
        <f t="shared" si="492"/>
        <v>0..1</v>
      </c>
      <c r="Q358" s="278" t="s">
        <v>4861</v>
      </c>
      <c r="R358" s="279" t="s">
        <v>4860</v>
      </c>
      <c r="S358" s="66" t="s">
        <v>131</v>
      </c>
      <c r="T358" s="68" t="str">
        <f t="shared" si="512"/>
        <v>E</v>
      </c>
      <c r="U358" s="62" t="s">
        <v>62</v>
      </c>
      <c r="V358" s="66"/>
      <c r="W358" s="249" t="s">
        <v>35</v>
      </c>
      <c r="X358" s="38"/>
      <c r="Y358" s="636" t="str">
        <f t="shared" si="516"/>
        <v>-</v>
      </c>
      <c r="Z358" s="68" t="str">
        <f t="shared" ref="Z358:AE358" si="571">IF(Y358="X","X",IF($AH358=Z$4,"X","-"))</f>
        <v>-</v>
      </c>
      <c r="AA358" s="68" t="str">
        <f t="shared" si="571"/>
        <v>-</v>
      </c>
      <c r="AB358" s="68" t="str">
        <f t="shared" si="571"/>
        <v>-</v>
      </c>
      <c r="AC358" s="68" t="str">
        <f t="shared" si="571"/>
        <v>-</v>
      </c>
      <c r="AD358" s="68" t="str">
        <f t="shared" si="571"/>
        <v>-</v>
      </c>
      <c r="AE358" s="637" t="str">
        <f t="shared" si="571"/>
        <v>X</v>
      </c>
      <c r="AF358" s="38"/>
      <c r="AG358" s="68" t="s">
        <v>47</v>
      </c>
      <c r="AH358" s="68" t="s">
        <v>47</v>
      </c>
      <c r="AI358" s="38"/>
      <c r="AJ358" s="13" t="str">
        <f t="shared" si="508"/>
        <v>/rsm:CrossIndustryInvoice/rsm:SupplyChainTradeTransaction/ram:ApplicableHeaderTradeAgreement/ram:BuyerTradeParty</v>
      </c>
      <c r="AK358" s="13" t="str">
        <f t="shared" si="509"/>
        <v>/ram:RoleCode</v>
      </c>
      <c r="AL358" s="14">
        <f>COUNTIFS(R$4:R358,AJ358)</f>
        <v>1</v>
      </c>
      <c r="AM358" s="59"/>
      <c r="AN358" s="185" t="str">
        <f t="shared" si="520"/>
        <v>SCT_HTA</v>
      </c>
      <c r="AO358" s="61" t="str">
        <f t="shared" si="510"/>
        <v>BT-X-544</v>
      </c>
      <c r="AP358" s="282" t="str">
        <f t="shared" si="521"/>
        <v/>
      </c>
      <c r="AQ358" s="62">
        <f t="shared" si="545"/>
        <v>4</v>
      </c>
      <c r="AR358" s="62" t="str">
        <f t="shared" si="511"/>
        <v>0..1</v>
      </c>
      <c r="AS358" s="64" t="s">
        <v>4862</v>
      </c>
      <c r="AT358" s="64" t="s">
        <v>4855</v>
      </c>
      <c r="AU358" s="65" t="s">
        <v>18222</v>
      </c>
      <c r="AV358" s="65"/>
      <c r="AW358" s="65"/>
      <c r="AX358" s="64" t="s">
        <v>128</v>
      </c>
      <c r="AY358" s="66" t="str">
        <f t="shared" ref="AY358:AY421" si="572">O358</f>
        <v>0..1</v>
      </c>
      <c r="AZ358" s="66" t="str">
        <f t="shared" ref="AZ358:AZ421" si="573">P358</f>
        <v>0..1</v>
      </c>
      <c r="BA358" s="278" t="str">
        <f t="shared" si="567"/>
        <v>/rsm:CrossIndustryInvoice
/rsm:SupplyChainTradeTransaction
/ram:ApplicableHeaderTradeAgreement
/ram:BuyerTradeParty
/ram:RoleCode</v>
      </c>
      <c r="BB358" s="279" t="str">
        <f t="shared" si="568"/>
        <v>/rsm:CrossIndustryInvoice/rsm:SupplyChainTradeTransaction/ram:ApplicableHeaderTradeAgreement/ram:BuyerTradeParty/ram:RoleCode</v>
      </c>
      <c r="BC358" s="66" t="str">
        <f t="shared" si="522"/>
        <v>C</v>
      </c>
      <c r="BD358" s="68" t="str">
        <f t="shared" si="523"/>
        <v>E</v>
      </c>
      <c r="BE358" s="66" t="str">
        <f t="shared" si="524"/>
        <v>0..n</v>
      </c>
      <c r="BF358" s="66" t="str">
        <f t="shared" si="525"/>
        <v/>
      </c>
      <c r="BG358" s="249" t="str">
        <f t="shared" si="526"/>
        <v/>
      </c>
      <c r="BH358" s="7"/>
      <c r="BI358" s="636" t="str">
        <f t="shared" si="527"/>
        <v>-</v>
      </c>
      <c r="BJ358" s="68" t="str">
        <f t="shared" si="528"/>
        <v>-</v>
      </c>
      <c r="BK358" s="68" t="str">
        <f t="shared" si="529"/>
        <v>-</v>
      </c>
      <c r="BL358" s="68" t="str">
        <f t="shared" si="530"/>
        <v>-</v>
      </c>
      <c r="BM358" s="68" t="str">
        <f t="shared" si="531"/>
        <v>-</v>
      </c>
      <c r="BN358" s="68" t="str">
        <f t="shared" si="532"/>
        <v>-</v>
      </c>
      <c r="BO358" s="637" t="str">
        <f t="shared" si="533"/>
        <v>X</v>
      </c>
      <c r="BP358" s="7"/>
      <c r="BQ358" s="68" t="str">
        <f t="shared" si="534"/>
        <v>EXTENDED</v>
      </c>
      <c r="BR358" s="68" t="str">
        <f t="shared" si="535"/>
        <v>EXTENDED</v>
      </c>
      <c r="BS358" s="347" t="s">
        <v>17430</v>
      </c>
      <c r="BT358" s="57" t="s">
        <v>18642</v>
      </c>
    </row>
    <row r="359" spans="1:72" s="59" customFormat="1" ht="96" x14ac:dyDescent="0.2">
      <c r="A359" s="45" t="str">
        <f t="shared" si="518"/>
        <v>YES</v>
      </c>
      <c r="B359" s="131"/>
      <c r="C359" s="742"/>
      <c r="D359" s="189" t="s">
        <v>1526</v>
      </c>
      <c r="E359" s="61" t="s">
        <v>5327</v>
      </c>
      <c r="F359" s="282"/>
      <c r="G359" s="62">
        <f t="shared" si="548"/>
        <v>4</v>
      </c>
      <c r="H359" s="62" t="s">
        <v>42</v>
      </c>
      <c r="I359" s="64" t="s">
        <v>1880</v>
      </c>
      <c r="J359" s="64" t="s">
        <v>1881</v>
      </c>
      <c r="K359" s="65" t="s">
        <v>1590</v>
      </c>
      <c r="L359" s="64"/>
      <c r="M359" s="65"/>
      <c r="N359" s="64" t="s">
        <v>70</v>
      </c>
      <c r="O359" s="66" t="s">
        <v>42</v>
      </c>
      <c r="P359" s="66" t="str">
        <f t="shared" si="492"/>
        <v>0..1</v>
      </c>
      <c r="Q359" s="6" t="s">
        <v>1882</v>
      </c>
      <c r="R359" s="67" t="s">
        <v>1883</v>
      </c>
      <c r="S359" s="66" t="s">
        <v>73</v>
      </c>
      <c r="T359" s="68" t="str">
        <f t="shared" si="512"/>
        <v>E</v>
      </c>
      <c r="U359" s="62" t="s">
        <v>62</v>
      </c>
      <c r="V359" s="66"/>
      <c r="W359" s="249" t="s">
        <v>35</v>
      </c>
      <c r="X359" s="38"/>
      <c r="Y359" s="634" t="str">
        <f t="shared" si="516"/>
        <v>-</v>
      </c>
      <c r="Z359" s="70" t="str">
        <f t="shared" ref="Z359:AE359" si="574">IF(Y359="X","X",IF($AH359=Z$4,"X","-"))</f>
        <v>-</v>
      </c>
      <c r="AA359" s="70" t="str">
        <f t="shared" si="574"/>
        <v>-</v>
      </c>
      <c r="AB359" s="70" t="str">
        <f t="shared" si="574"/>
        <v>-</v>
      </c>
      <c r="AC359" s="70" t="str">
        <f t="shared" si="574"/>
        <v>-</v>
      </c>
      <c r="AD359" s="70" t="str">
        <f t="shared" si="574"/>
        <v>-</v>
      </c>
      <c r="AE359" s="635" t="str">
        <f t="shared" si="574"/>
        <v>X</v>
      </c>
      <c r="AF359" s="38"/>
      <c r="AG359" s="70" t="s">
        <v>47</v>
      </c>
      <c r="AH359" s="70" t="s">
        <v>47</v>
      </c>
      <c r="AI359" s="38"/>
      <c r="AJ359" s="13" t="str">
        <f t="shared" si="508"/>
        <v>/rsm:CrossIndustryInvoice/rsm:SupplyChainTradeTransaction/ram:ApplicableHeaderTradeAgreement/ram:BuyerTradeParty</v>
      </c>
      <c r="AK359" s="13" t="str">
        <f t="shared" si="509"/>
        <v>/ram:Description</v>
      </c>
      <c r="AL359" s="14">
        <f>COUNTIFS(R$4:R359,AJ359)</f>
        <v>1</v>
      </c>
      <c r="AN359" s="189" t="str">
        <f t="shared" si="520"/>
        <v>SCT_HTA</v>
      </c>
      <c r="AO359" s="61" t="str">
        <f t="shared" si="510"/>
        <v>BT-X-334</v>
      </c>
      <c r="AP359" s="282" t="str">
        <f t="shared" si="521"/>
        <v/>
      </c>
      <c r="AQ359" s="62">
        <f t="shared" si="545"/>
        <v>4</v>
      </c>
      <c r="AR359" s="62" t="str">
        <f t="shared" si="511"/>
        <v>0..1</v>
      </c>
      <c r="AS359" s="64" t="s">
        <v>1884</v>
      </c>
      <c r="AT359" s="64" t="s">
        <v>1884</v>
      </c>
      <c r="AU359" s="65" t="s">
        <v>18251</v>
      </c>
      <c r="AV359" s="65"/>
      <c r="AW359" s="65"/>
      <c r="AX359" s="64" t="s">
        <v>78</v>
      </c>
      <c r="AY359" s="66" t="str">
        <f t="shared" si="572"/>
        <v>0..1</v>
      </c>
      <c r="AZ359" s="66" t="str">
        <f t="shared" si="573"/>
        <v>0..1</v>
      </c>
      <c r="BA359" s="6" t="str">
        <f t="shared" si="567"/>
        <v>/rsm:CrossIndustryInvoice
/rsm:SupplyChainTradeTransaction
/ram:ApplicableHeaderTradeAgreement
/ram:BuyerTradeParty
/ram:Description</v>
      </c>
      <c r="BB359" s="67" t="str">
        <f t="shared" si="568"/>
        <v>/rsm:CrossIndustryInvoice/rsm:SupplyChainTradeTransaction/ram:ApplicableHeaderTradeAgreement/ram:BuyerTradeParty/ram:Description</v>
      </c>
      <c r="BC359" s="66" t="str">
        <f t="shared" si="522"/>
        <v>T</v>
      </c>
      <c r="BD359" s="68" t="str">
        <f t="shared" si="523"/>
        <v>E</v>
      </c>
      <c r="BE359" s="62" t="str">
        <f t="shared" si="524"/>
        <v>0..n</v>
      </c>
      <c r="BF359" s="66" t="str">
        <f t="shared" si="525"/>
        <v/>
      </c>
      <c r="BG359" s="249" t="str">
        <f t="shared" si="526"/>
        <v/>
      </c>
      <c r="BH359" s="7"/>
      <c r="BI359" s="634" t="str">
        <f t="shared" si="527"/>
        <v>-</v>
      </c>
      <c r="BJ359" s="70" t="str">
        <f t="shared" si="528"/>
        <v>-</v>
      </c>
      <c r="BK359" s="70" t="str">
        <f t="shared" si="529"/>
        <v>-</v>
      </c>
      <c r="BL359" s="70" t="str">
        <f t="shared" si="530"/>
        <v>-</v>
      </c>
      <c r="BM359" s="70" t="str">
        <f t="shared" si="531"/>
        <v>-</v>
      </c>
      <c r="BN359" s="70" t="str">
        <f t="shared" si="532"/>
        <v>-</v>
      </c>
      <c r="BO359" s="635" t="str">
        <f t="shared" si="533"/>
        <v>X</v>
      </c>
      <c r="BP359" s="7"/>
      <c r="BQ359" s="70" t="str">
        <f t="shared" si="534"/>
        <v>EXTENDED</v>
      </c>
      <c r="BR359" s="70" t="str">
        <f t="shared" si="535"/>
        <v>EXTENDED</v>
      </c>
      <c r="BS359" s="15"/>
      <c r="BT359" s="57" t="s">
        <v>18642</v>
      </c>
    </row>
    <row r="360" spans="1:72" s="59" customFormat="1" ht="96" x14ac:dyDescent="0.2">
      <c r="A360" s="45" t="str">
        <f t="shared" si="518"/>
        <v>NO</v>
      </c>
      <c r="B360" s="45"/>
      <c r="C360" s="45"/>
      <c r="D360" s="185" t="s">
        <v>1526</v>
      </c>
      <c r="E360" s="188" t="s">
        <v>1885</v>
      </c>
      <c r="F360" s="303"/>
      <c r="G360" s="124">
        <f t="shared" si="548"/>
        <v>4</v>
      </c>
      <c r="H360" s="124" t="s">
        <v>42</v>
      </c>
      <c r="I360" s="138" t="s">
        <v>1886</v>
      </c>
      <c r="J360" s="125" t="s">
        <v>17145</v>
      </c>
      <c r="K360" s="126"/>
      <c r="L360" s="126"/>
      <c r="M360" s="126"/>
      <c r="N360" s="125"/>
      <c r="O360" s="124" t="s">
        <v>42</v>
      </c>
      <c r="P360" s="124" t="str">
        <f t="shared" si="492"/>
        <v>0..1</v>
      </c>
      <c r="Q360" s="127" t="s">
        <v>1887</v>
      </c>
      <c r="R360" s="128" t="s">
        <v>1888</v>
      </c>
      <c r="S360" s="124"/>
      <c r="T360" s="129" t="str">
        <f t="shared" si="512"/>
        <v/>
      </c>
      <c r="U360" s="124" t="s">
        <v>42</v>
      </c>
      <c r="V360" s="124"/>
      <c r="W360" s="675"/>
      <c r="X360" s="38"/>
      <c r="Y360" s="646" t="str">
        <f t="shared" si="516"/>
        <v>X</v>
      </c>
      <c r="Z360" s="129" t="str">
        <f t="shared" ref="Z360:AE360" si="575">IF(Y360="X","X",IF($AH360=Z$4,"X","-"))</f>
        <v>X</v>
      </c>
      <c r="AA360" s="129" t="str">
        <f t="shared" si="575"/>
        <v>X</v>
      </c>
      <c r="AB360" s="129" t="str">
        <f t="shared" si="575"/>
        <v>X</v>
      </c>
      <c r="AC360" s="129" t="str">
        <f t="shared" si="575"/>
        <v>X</v>
      </c>
      <c r="AD360" s="129" t="str">
        <f t="shared" si="575"/>
        <v>X</v>
      </c>
      <c r="AE360" s="647" t="str">
        <f t="shared" si="575"/>
        <v>X</v>
      </c>
      <c r="AF360" s="38"/>
      <c r="AG360" s="129" t="s">
        <v>39</v>
      </c>
      <c r="AH360" s="129" t="s">
        <v>39</v>
      </c>
      <c r="AI360" s="38"/>
      <c r="AJ360" s="13" t="str">
        <f t="shared" si="508"/>
        <v>/rsm:CrossIndustryInvoice/rsm:SupplyChainTradeTransaction/ram:ApplicableHeaderTradeAgreement/ram:BuyerTradeParty</v>
      </c>
      <c r="AK360" s="13" t="str">
        <f t="shared" si="509"/>
        <v>/ram:SpecifiedLegalOrganization</v>
      </c>
      <c r="AL360" s="14">
        <f>COUNTIFS(R$4:R360,AJ360)</f>
        <v>1</v>
      </c>
      <c r="AN360" s="185" t="str">
        <f t="shared" si="520"/>
        <v>SCT_HTA</v>
      </c>
      <c r="AO360" s="188" t="str">
        <f t="shared" si="510"/>
        <v>BT-47-00</v>
      </c>
      <c r="AP360" s="303" t="str">
        <f t="shared" si="521"/>
        <v/>
      </c>
      <c r="AQ360" s="124">
        <f t="shared" si="545"/>
        <v>4</v>
      </c>
      <c r="AR360" s="124" t="str">
        <f t="shared" si="511"/>
        <v>0..1</v>
      </c>
      <c r="AS360" s="138" t="s">
        <v>1889</v>
      </c>
      <c r="AT360" s="125"/>
      <c r="AU360" s="126"/>
      <c r="AV360" s="126"/>
      <c r="AW360" s="126" t="s">
        <v>35</v>
      </c>
      <c r="AX360" s="125"/>
      <c r="AY360" s="124" t="str">
        <f t="shared" si="572"/>
        <v>0..1</v>
      </c>
      <c r="AZ360" s="124" t="str">
        <f t="shared" si="573"/>
        <v>0..1</v>
      </c>
      <c r="BA360" s="127" t="str">
        <f t="shared" si="567"/>
        <v>/rsm:CrossIndustryInvoice
/rsm:SupplyChainTradeTransaction
/ram:ApplicableHeaderTradeAgreement
/ram:BuyerTradeParty
/ram:SpecifiedLegalOrganization</v>
      </c>
      <c r="BB360" s="128" t="str">
        <f t="shared" si="568"/>
        <v>/rsm:CrossIndustryInvoice/rsm:SupplyChainTradeTransaction/ram:ApplicableHeaderTradeAgreement/ram:BuyerTradeParty/ram:SpecifiedLegalOrganization</v>
      </c>
      <c r="BC360" s="124" t="str">
        <f t="shared" si="522"/>
        <v/>
      </c>
      <c r="BD360" s="129" t="str">
        <f t="shared" si="523"/>
        <v/>
      </c>
      <c r="BE360" s="124" t="str">
        <f t="shared" si="524"/>
        <v>0..1</v>
      </c>
      <c r="BF360" s="124" t="str">
        <f t="shared" si="525"/>
        <v/>
      </c>
      <c r="BG360" s="675" t="str">
        <f t="shared" si="526"/>
        <v/>
      </c>
      <c r="BH360" s="7"/>
      <c r="BI360" s="646" t="str">
        <f t="shared" si="527"/>
        <v>X</v>
      </c>
      <c r="BJ360" s="129" t="str">
        <f t="shared" si="528"/>
        <v>X</v>
      </c>
      <c r="BK360" s="129" t="str">
        <f t="shared" si="529"/>
        <v>X</v>
      </c>
      <c r="BL360" s="129" t="str">
        <f t="shared" si="530"/>
        <v>X</v>
      </c>
      <c r="BM360" s="129" t="str">
        <f t="shared" si="531"/>
        <v>X</v>
      </c>
      <c r="BN360" s="129" t="str">
        <f t="shared" si="532"/>
        <v>X</v>
      </c>
      <c r="BO360" s="647" t="str">
        <f t="shared" si="533"/>
        <v>X</v>
      </c>
      <c r="BP360" s="7"/>
      <c r="BQ360" s="129" t="str">
        <f t="shared" si="534"/>
        <v>MINIMUM</v>
      </c>
      <c r="BR360" s="129" t="str">
        <f t="shared" si="535"/>
        <v>MINIMUM</v>
      </c>
      <c r="BS360" s="15"/>
      <c r="BT360" s="57" t="s">
        <v>18642</v>
      </c>
    </row>
    <row r="361" spans="1:72" s="59" customFormat="1" ht="105" x14ac:dyDescent="0.2">
      <c r="A361" s="45" t="str">
        <f t="shared" si="518"/>
        <v>YES</v>
      </c>
      <c r="B361" s="120" t="s">
        <v>17049</v>
      </c>
      <c r="C361" s="45"/>
      <c r="D361" s="185" t="s">
        <v>1526</v>
      </c>
      <c r="E361" s="186" t="s">
        <v>1890</v>
      </c>
      <c r="F361" s="301" t="s">
        <v>1890</v>
      </c>
      <c r="G361" s="66">
        <f t="shared" si="548"/>
        <v>5</v>
      </c>
      <c r="H361" s="66" t="s">
        <v>42</v>
      </c>
      <c r="I361" s="64" t="s">
        <v>1891</v>
      </c>
      <c r="J361" s="64" t="s">
        <v>17246</v>
      </c>
      <c r="K361" s="65" t="s">
        <v>17247</v>
      </c>
      <c r="L361" s="65" t="s">
        <v>1894</v>
      </c>
      <c r="M361" s="65" t="s">
        <v>35</v>
      </c>
      <c r="N361" s="64" t="s">
        <v>90</v>
      </c>
      <c r="O361" s="66" t="s">
        <v>42</v>
      </c>
      <c r="P361" s="66" t="str">
        <f t="shared" si="492"/>
        <v>0..1</v>
      </c>
      <c r="Q361" s="2" t="s">
        <v>1895</v>
      </c>
      <c r="R361" s="75" t="s">
        <v>1896</v>
      </c>
      <c r="S361" s="66" t="s">
        <v>55</v>
      </c>
      <c r="T361" s="68" t="str">
        <f t="shared" si="512"/>
        <v>E</v>
      </c>
      <c r="U361" s="66" t="s">
        <v>42</v>
      </c>
      <c r="V361" s="66" t="s">
        <v>35</v>
      </c>
      <c r="W361" s="249" t="s">
        <v>35</v>
      </c>
      <c r="X361" s="38"/>
      <c r="Y361" s="636" t="str">
        <f t="shared" si="516"/>
        <v>X</v>
      </c>
      <c r="Z361" s="68" t="str">
        <f t="shared" ref="Z361:AE361" si="576">IF(Y361="X","X",IF($AH361=Z$4,"X","-"))</f>
        <v>X</v>
      </c>
      <c r="AA361" s="68" t="str">
        <f t="shared" si="576"/>
        <v>X</v>
      </c>
      <c r="AB361" s="68" t="str">
        <f t="shared" si="576"/>
        <v>X</v>
      </c>
      <c r="AC361" s="68" t="str">
        <f t="shared" si="576"/>
        <v>X</v>
      </c>
      <c r="AD361" s="68" t="str">
        <f t="shared" si="576"/>
        <v>X</v>
      </c>
      <c r="AE361" s="637" t="str">
        <f t="shared" si="576"/>
        <v>X</v>
      </c>
      <c r="AF361" s="38"/>
      <c r="AG361" s="68" t="s">
        <v>39</v>
      </c>
      <c r="AH361" s="68" t="s">
        <v>39</v>
      </c>
      <c r="AI361" s="38"/>
      <c r="AJ361" s="13" t="str">
        <f t="shared" si="508"/>
        <v>/rsm:CrossIndustryInvoice/rsm:SupplyChainTradeTransaction/ram:ApplicableHeaderTradeAgreement/ram:BuyerTradeParty/ram:SpecifiedLegalOrganization</v>
      </c>
      <c r="AK361" s="13" t="str">
        <f t="shared" si="509"/>
        <v>/ram:ID</v>
      </c>
      <c r="AL361" s="14">
        <f>COUNTIFS(R$4:R361,AJ361)</f>
        <v>1</v>
      </c>
      <c r="AN361" s="185" t="str">
        <f t="shared" si="520"/>
        <v>SCT_HTA</v>
      </c>
      <c r="AO361" s="186" t="str">
        <f t="shared" si="510"/>
        <v>BT-47</v>
      </c>
      <c r="AP361" s="301" t="str">
        <f t="shared" si="521"/>
        <v>BT-47</v>
      </c>
      <c r="AQ361" s="66">
        <f t="shared" si="545"/>
        <v>5</v>
      </c>
      <c r="AR361" s="66" t="str">
        <f t="shared" si="511"/>
        <v>0..1</v>
      </c>
      <c r="AS361" s="64" t="s">
        <v>1897</v>
      </c>
      <c r="AT361" s="64" t="s">
        <v>1898</v>
      </c>
      <c r="AU361" s="65" t="s">
        <v>1899</v>
      </c>
      <c r="AV361" s="65" t="s">
        <v>1900</v>
      </c>
      <c r="AW361" s="65" t="s">
        <v>35</v>
      </c>
      <c r="AX361" s="64" t="s">
        <v>99</v>
      </c>
      <c r="AY361" s="66" t="str">
        <f t="shared" si="572"/>
        <v>0..1</v>
      </c>
      <c r="AZ361" s="66" t="str">
        <f t="shared" si="573"/>
        <v>0..1</v>
      </c>
      <c r="BA361" s="2" t="str">
        <f t="shared" si="567"/>
        <v>/rsm:CrossIndustryInvoice
/rsm:SupplyChainTradeTransaction
/ram:ApplicableHeaderTradeAgreement
/ram:BuyerTradeParty
/ram:SpecifiedLegalOrganization
/ram:ID</v>
      </c>
      <c r="BB361" s="75" t="str">
        <f t="shared" si="568"/>
        <v>/rsm:CrossIndustryInvoice/rsm:SupplyChainTradeTransaction/ram:ApplicableHeaderTradeAgreement/ram:BuyerTradeParty/ram:SpecifiedLegalOrganization/ram:ID</v>
      </c>
      <c r="BC361" s="66" t="str">
        <f t="shared" si="522"/>
        <v>I</v>
      </c>
      <c r="BD361" s="68" t="str">
        <f t="shared" si="523"/>
        <v>E</v>
      </c>
      <c r="BE361" s="66" t="str">
        <f t="shared" si="524"/>
        <v>0..1</v>
      </c>
      <c r="BF361" s="66" t="str">
        <f t="shared" si="525"/>
        <v/>
      </c>
      <c r="BG361" s="249" t="str">
        <f t="shared" si="526"/>
        <v/>
      </c>
      <c r="BH361" s="7"/>
      <c r="BI361" s="636" t="str">
        <f t="shared" si="527"/>
        <v>X</v>
      </c>
      <c r="BJ361" s="68" t="str">
        <f t="shared" si="528"/>
        <v>X</v>
      </c>
      <c r="BK361" s="68" t="str">
        <f t="shared" si="529"/>
        <v>X</v>
      </c>
      <c r="BL361" s="68" t="str">
        <f t="shared" si="530"/>
        <v>X</v>
      </c>
      <c r="BM361" s="68" t="str">
        <f t="shared" si="531"/>
        <v>X</v>
      </c>
      <c r="BN361" s="68" t="str">
        <f t="shared" si="532"/>
        <v>X</v>
      </c>
      <c r="BO361" s="637" t="str">
        <f t="shared" si="533"/>
        <v>X</v>
      </c>
      <c r="BP361" s="7"/>
      <c r="BQ361" s="68" t="str">
        <f t="shared" si="534"/>
        <v>MINIMUM</v>
      </c>
      <c r="BR361" s="68" t="str">
        <f t="shared" si="535"/>
        <v>MINIMUM</v>
      </c>
      <c r="BS361" s="15"/>
      <c r="BT361" s="57" t="s">
        <v>18642</v>
      </c>
    </row>
    <row r="362" spans="1:72" s="59" customFormat="1" ht="120" x14ac:dyDescent="0.2">
      <c r="A362" s="45" t="str">
        <f t="shared" si="518"/>
        <v>YES</v>
      </c>
      <c r="B362" s="45"/>
      <c r="C362" s="45"/>
      <c r="D362" s="185" t="s">
        <v>1526</v>
      </c>
      <c r="E362" s="186" t="s">
        <v>1901</v>
      </c>
      <c r="F362" s="301" t="s">
        <v>1901</v>
      </c>
      <c r="G362" s="66">
        <f t="shared" si="548"/>
        <v>6</v>
      </c>
      <c r="H362" s="66" t="s">
        <v>42</v>
      </c>
      <c r="I362" s="97" t="s">
        <v>443</v>
      </c>
      <c r="J362" s="64" t="s">
        <v>17137</v>
      </c>
      <c r="K362" s="65" t="s">
        <v>17140</v>
      </c>
      <c r="L362" s="65" t="s">
        <v>916</v>
      </c>
      <c r="M362" s="65" t="s">
        <v>35</v>
      </c>
      <c r="N362" s="64" t="s">
        <v>17064</v>
      </c>
      <c r="O362" s="66" t="s">
        <v>42</v>
      </c>
      <c r="P362" s="66" t="str">
        <f t="shared" si="492"/>
        <v>0..1</v>
      </c>
      <c r="Q362" s="2" t="s">
        <v>1903</v>
      </c>
      <c r="R362" s="75" t="s">
        <v>1904</v>
      </c>
      <c r="S362" s="66" t="s">
        <v>329</v>
      </c>
      <c r="T362" s="68" t="str">
        <f t="shared" si="512"/>
        <v>A</v>
      </c>
      <c r="U362" s="66" t="s">
        <v>42</v>
      </c>
      <c r="V362" s="66" t="s">
        <v>35</v>
      </c>
      <c r="W362" s="249" t="s">
        <v>35</v>
      </c>
      <c r="X362" s="38"/>
      <c r="Y362" s="636" t="str">
        <f t="shared" si="516"/>
        <v>X</v>
      </c>
      <c r="Z362" s="68" t="str">
        <f t="shared" ref="Z362:AE362" si="577">IF(Y362="X","X",IF($AH362=Z$4,"X","-"))</f>
        <v>X</v>
      </c>
      <c r="AA362" s="68" t="str">
        <f t="shared" si="577"/>
        <v>X</v>
      </c>
      <c r="AB362" s="68" t="str">
        <f t="shared" si="577"/>
        <v>X</v>
      </c>
      <c r="AC362" s="68" t="str">
        <f t="shared" si="577"/>
        <v>X</v>
      </c>
      <c r="AD362" s="68" t="str">
        <f t="shared" si="577"/>
        <v>X</v>
      </c>
      <c r="AE362" s="637" t="str">
        <f t="shared" si="577"/>
        <v>X</v>
      </c>
      <c r="AF362" s="38"/>
      <c r="AG362" s="68" t="s">
        <v>39</v>
      </c>
      <c r="AH362" s="68" t="s">
        <v>39</v>
      </c>
      <c r="AI362" s="38"/>
      <c r="AJ362" s="13" t="str">
        <f t="shared" si="508"/>
        <v>/rsm:CrossIndustryInvoice/rsm:SupplyChainTradeTransaction/ram:ApplicableHeaderTradeAgreement/ram:BuyerTradeParty/ram:SpecifiedLegalOrganization/ram:ID</v>
      </c>
      <c r="AK362" s="13" t="str">
        <f t="shared" si="509"/>
        <v>/@schemeID</v>
      </c>
      <c r="AL362" s="14">
        <f>COUNTIFS(R$4:R362,AJ362)</f>
        <v>1</v>
      </c>
      <c r="AN362" s="185" t="str">
        <f t="shared" si="520"/>
        <v>SCT_HTA</v>
      </c>
      <c r="AO362" s="186" t="str">
        <f t="shared" si="510"/>
        <v>BT-47-1</v>
      </c>
      <c r="AP362" s="301" t="str">
        <f t="shared" si="521"/>
        <v>BT-47-1</v>
      </c>
      <c r="AQ362" s="66">
        <f t="shared" si="545"/>
        <v>6</v>
      </c>
      <c r="AR362" s="66" t="str">
        <f t="shared" si="511"/>
        <v>0..1</v>
      </c>
      <c r="AS362" s="97" t="s">
        <v>1897</v>
      </c>
      <c r="AT362" s="64" t="s">
        <v>1898</v>
      </c>
      <c r="AU362" s="65" t="s">
        <v>1899</v>
      </c>
      <c r="AV362" s="65" t="s">
        <v>1616</v>
      </c>
      <c r="AW362" s="65" t="s">
        <v>35</v>
      </c>
      <c r="AX362" s="64" t="s">
        <v>128</v>
      </c>
      <c r="AY362" s="66" t="str">
        <f t="shared" si="572"/>
        <v>0..1</v>
      </c>
      <c r="AZ362" s="66" t="str">
        <f t="shared" si="573"/>
        <v>0..1</v>
      </c>
      <c r="BA362" s="2" t="str">
        <f t="shared" si="567"/>
        <v>/rsm:CrossIndustryInvoice
/rsm:SupplyChainTradeTransaction
/ram:ApplicableHeaderTradeAgreement
/ram:BuyerTradeParty
/ram:SpecifiedLegalOrganization
/ram:ID
/@schemeID</v>
      </c>
      <c r="BB362" s="75" t="str">
        <f t="shared" si="568"/>
        <v>/rsm:CrossIndustryInvoice/rsm:SupplyChainTradeTransaction/ram:ApplicableHeaderTradeAgreement/ram:BuyerTradeParty/ram:SpecifiedLegalOrganization/ram:ID/@schemeID</v>
      </c>
      <c r="BC362" s="66" t="str">
        <f t="shared" si="522"/>
        <v>S</v>
      </c>
      <c r="BD362" s="68" t="str">
        <f t="shared" si="523"/>
        <v>A</v>
      </c>
      <c r="BE362" s="66" t="str">
        <f t="shared" si="524"/>
        <v>0..1</v>
      </c>
      <c r="BF362" s="66" t="str">
        <f t="shared" si="525"/>
        <v/>
      </c>
      <c r="BG362" s="249" t="str">
        <f t="shared" si="526"/>
        <v/>
      </c>
      <c r="BH362" s="7"/>
      <c r="BI362" s="636" t="str">
        <f t="shared" si="527"/>
        <v>X</v>
      </c>
      <c r="BJ362" s="68" t="str">
        <f t="shared" si="528"/>
        <v>X</v>
      </c>
      <c r="BK362" s="68" t="str">
        <f t="shared" si="529"/>
        <v>X</v>
      </c>
      <c r="BL362" s="68" t="str">
        <f t="shared" si="530"/>
        <v>X</v>
      </c>
      <c r="BM362" s="68" t="str">
        <f t="shared" si="531"/>
        <v>X</v>
      </c>
      <c r="BN362" s="68" t="str">
        <f t="shared" si="532"/>
        <v>X</v>
      </c>
      <c r="BO362" s="637" t="str">
        <f t="shared" si="533"/>
        <v>X</v>
      </c>
      <c r="BP362" s="7"/>
      <c r="BQ362" s="68" t="str">
        <f t="shared" si="534"/>
        <v>MINIMUM</v>
      </c>
      <c r="BR362" s="68" t="str">
        <f t="shared" si="535"/>
        <v>MINIMUM</v>
      </c>
      <c r="BS362" s="15"/>
      <c r="BT362" s="57" t="s">
        <v>18642</v>
      </c>
    </row>
    <row r="363" spans="1:72" s="59" customFormat="1" ht="105" x14ac:dyDescent="0.2">
      <c r="A363" s="45" t="str">
        <f t="shared" si="518"/>
        <v>YES</v>
      </c>
      <c r="B363" s="45"/>
      <c r="C363" s="45"/>
      <c r="D363" s="185" t="s">
        <v>1526</v>
      </c>
      <c r="E363" s="186" t="s">
        <v>1906</v>
      </c>
      <c r="F363" s="301" t="s">
        <v>1906</v>
      </c>
      <c r="G363" s="66">
        <f t="shared" si="548"/>
        <v>5</v>
      </c>
      <c r="H363" s="66" t="s">
        <v>42</v>
      </c>
      <c r="I363" s="64" t="s">
        <v>1907</v>
      </c>
      <c r="J363" s="64" t="s">
        <v>1908</v>
      </c>
      <c r="K363" s="65" t="s">
        <v>1909</v>
      </c>
      <c r="L363" s="65"/>
      <c r="M363" s="65" t="s">
        <v>35</v>
      </c>
      <c r="N363" s="64" t="s">
        <v>70</v>
      </c>
      <c r="O363" s="66" t="s">
        <v>42</v>
      </c>
      <c r="P363" s="66" t="str">
        <f t="shared" si="492"/>
        <v>0..1</v>
      </c>
      <c r="Q363" s="2" t="s">
        <v>1910</v>
      </c>
      <c r="R363" s="75" t="s">
        <v>1911</v>
      </c>
      <c r="S363" s="66" t="s">
        <v>73</v>
      </c>
      <c r="T363" s="68" t="str">
        <f t="shared" si="512"/>
        <v>E</v>
      </c>
      <c r="U363" s="66" t="s">
        <v>42</v>
      </c>
      <c r="V363" s="66" t="s">
        <v>35</v>
      </c>
      <c r="W363" s="249" t="s">
        <v>35</v>
      </c>
      <c r="X363" s="38"/>
      <c r="Y363" s="636" t="str">
        <f t="shared" si="516"/>
        <v>-</v>
      </c>
      <c r="Z363" s="68" t="str">
        <f t="shared" ref="Z363:AE363" si="578">IF(Y363="X","X",IF($AH363=Z$4,"X","-"))</f>
        <v>-</v>
      </c>
      <c r="AA363" s="68" t="str">
        <f t="shared" si="578"/>
        <v>-</v>
      </c>
      <c r="AB363" s="68" t="str">
        <f t="shared" si="578"/>
        <v>X</v>
      </c>
      <c r="AC363" s="68" t="str">
        <f t="shared" si="578"/>
        <v>X</v>
      </c>
      <c r="AD363" s="68" t="str">
        <f t="shared" si="578"/>
        <v>X</v>
      </c>
      <c r="AE363" s="637" t="str">
        <f t="shared" si="578"/>
        <v>X</v>
      </c>
      <c r="AF363" s="38"/>
      <c r="AG363" s="68" t="s">
        <v>282</v>
      </c>
      <c r="AH363" s="68" t="s">
        <v>282</v>
      </c>
      <c r="AI363" s="38"/>
      <c r="AJ363" s="13" t="str">
        <f t="shared" si="508"/>
        <v>/rsm:CrossIndustryInvoice/rsm:SupplyChainTradeTransaction/ram:ApplicableHeaderTradeAgreement/ram:BuyerTradeParty/ram:SpecifiedLegalOrganization</v>
      </c>
      <c r="AK363" s="13" t="str">
        <f t="shared" si="509"/>
        <v>/ram:TradingBusinessName</v>
      </c>
      <c r="AL363" s="14">
        <f>COUNTIFS(R$4:R363,AJ363)</f>
        <v>1</v>
      </c>
      <c r="AN363" s="185" t="str">
        <f t="shared" si="520"/>
        <v>SCT_HTA</v>
      </c>
      <c r="AO363" s="186" t="str">
        <f t="shared" si="510"/>
        <v>BT-45</v>
      </c>
      <c r="AP363" s="301" t="str">
        <f t="shared" si="521"/>
        <v>BT-45</v>
      </c>
      <c r="AQ363" s="66">
        <f t="shared" si="545"/>
        <v>5</v>
      </c>
      <c r="AR363" s="66" t="str">
        <f t="shared" si="511"/>
        <v>0..1</v>
      </c>
      <c r="AS363" s="64" t="s">
        <v>1912</v>
      </c>
      <c r="AT363" s="64" t="s">
        <v>1913</v>
      </c>
      <c r="AU363" s="65" t="s">
        <v>1914</v>
      </c>
      <c r="AV363" s="65"/>
      <c r="AW363" s="65" t="s">
        <v>35</v>
      </c>
      <c r="AX363" s="64" t="s">
        <v>78</v>
      </c>
      <c r="AY363" s="66" t="str">
        <f t="shared" si="572"/>
        <v>0..1</v>
      </c>
      <c r="AZ363" s="66" t="str">
        <f t="shared" si="573"/>
        <v>0..1</v>
      </c>
      <c r="BA363" s="2" t="str">
        <f t="shared" si="567"/>
        <v>/rsm:CrossIndustryInvoice
/rsm:SupplyChainTradeTransaction
/ram:ApplicableHeaderTradeAgreement
/ram:BuyerTradeParty
/ram:SpecifiedLegalOrganization
/ram:TradingBusinessName</v>
      </c>
      <c r="BB363" s="75" t="str">
        <f t="shared" si="568"/>
        <v>/rsm:CrossIndustryInvoice/rsm:SupplyChainTradeTransaction/ram:ApplicableHeaderTradeAgreement/ram:BuyerTradeParty/ram:SpecifiedLegalOrganization/ram:TradingBusinessName</v>
      </c>
      <c r="BC363" s="66" t="str">
        <f t="shared" si="522"/>
        <v>T</v>
      </c>
      <c r="BD363" s="68" t="str">
        <f t="shared" si="523"/>
        <v>E</v>
      </c>
      <c r="BE363" s="66" t="str">
        <f t="shared" si="524"/>
        <v>0..1</v>
      </c>
      <c r="BF363" s="66" t="str">
        <f t="shared" si="525"/>
        <v/>
      </c>
      <c r="BG363" s="249" t="str">
        <f t="shared" si="526"/>
        <v/>
      </c>
      <c r="BH363" s="7"/>
      <c r="BI363" s="636" t="str">
        <f t="shared" si="527"/>
        <v>-</v>
      </c>
      <c r="BJ363" s="68" t="str">
        <f t="shared" si="528"/>
        <v>-</v>
      </c>
      <c r="BK363" s="68" t="str">
        <f t="shared" si="529"/>
        <v>-</v>
      </c>
      <c r="BL363" s="68" t="str">
        <f t="shared" si="530"/>
        <v>X</v>
      </c>
      <c r="BM363" s="68" t="str">
        <f t="shared" si="531"/>
        <v>X</v>
      </c>
      <c r="BN363" s="68" t="str">
        <f t="shared" si="532"/>
        <v>X</v>
      </c>
      <c r="BO363" s="637" t="str">
        <f t="shared" si="533"/>
        <v>X</v>
      </c>
      <c r="BP363" s="7"/>
      <c r="BQ363" s="68" t="str">
        <f t="shared" si="534"/>
        <v>EN 16931</v>
      </c>
      <c r="BR363" s="68" t="str">
        <f t="shared" si="535"/>
        <v>EN 16931</v>
      </c>
      <c r="BS363" s="15"/>
      <c r="BT363" s="57" t="s">
        <v>18642</v>
      </c>
    </row>
    <row r="364" spans="1:72" s="59" customFormat="1" ht="105" x14ac:dyDescent="0.2">
      <c r="A364" s="45" t="str">
        <f t="shared" si="518"/>
        <v>NO</v>
      </c>
      <c r="B364" s="45"/>
      <c r="C364" s="45"/>
      <c r="D364" s="189" t="s">
        <v>1526</v>
      </c>
      <c r="E364" s="162" t="s">
        <v>5296</v>
      </c>
      <c r="F364" s="298"/>
      <c r="G364" s="163">
        <f t="shared" si="548"/>
        <v>5</v>
      </c>
      <c r="H364" s="163" t="s">
        <v>42</v>
      </c>
      <c r="I364" s="164" t="s">
        <v>1915</v>
      </c>
      <c r="J364" s="164" t="s">
        <v>1916</v>
      </c>
      <c r="K364" s="165"/>
      <c r="L364" s="165"/>
      <c r="M364" s="165"/>
      <c r="N364" s="164"/>
      <c r="O364" s="66" t="s">
        <v>42</v>
      </c>
      <c r="P364" s="66" t="str">
        <f t="shared" si="492"/>
        <v>0..1</v>
      </c>
      <c r="Q364" s="167" t="s">
        <v>1917</v>
      </c>
      <c r="R364" s="168" t="s">
        <v>1918</v>
      </c>
      <c r="S364" s="166"/>
      <c r="T364" s="169" t="str">
        <f t="shared" si="512"/>
        <v>EG</v>
      </c>
      <c r="U364" s="163" t="s">
        <v>42</v>
      </c>
      <c r="V364" s="166"/>
      <c r="W364" s="676"/>
      <c r="X364" s="38"/>
      <c r="Y364" s="650" t="str">
        <f t="shared" si="516"/>
        <v>-</v>
      </c>
      <c r="Z364" s="171" t="str">
        <f t="shared" ref="Z364:AE364" si="579">IF(Y364="X","X",IF($AH364=Z$4,"X","-"))</f>
        <v>-</v>
      </c>
      <c r="AA364" s="171" t="str">
        <f t="shared" si="579"/>
        <v>-</v>
      </c>
      <c r="AB364" s="171" t="str">
        <f t="shared" si="579"/>
        <v>-</v>
      </c>
      <c r="AC364" s="171" t="str">
        <f t="shared" si="579"/>
        <v>-</v>
      </c>
      <c r="AD364" s="171" t="str">
        <f t="shared" si="579"/>
        <v>X</v>
      </c>
      <c r="AE364" s="651" t="str">
        <f t="shared" si="579"/>
        <v>X</v>
      </c>
      <c r="AF364" s="38"/>
      <c r="AG364" s="171" t="s">
        <v>47</v>
      </c>
      <c r="AH364" s="171" t="s">
        <v>18617</v>
      </c>
      <c r="AI364" s="38"/>
      <c r="AJ364" s="13" t="str">
        <f t="shared" si="508"/>
        <v>/rsm:CrossIndustryInvoice/rsm:SupplyChainTradeTransaction/ram:ApplicableHeaderTradeAgreement/ram:BuyerTradeParty/ram:SpecifiedLegalOrganization</v>
      </c>
      <c r="AK364" s="13" t="str">
        <f t="shared" si="509"/>
        <v>/ram:PostalTradeAddress</v>
      </c>
      <c r="AL364" s="14">
        <f>COUNTIFS(R$4:R364,AJ364)</f>
        <v>1</v>
      </c>
      <c r="AN364" s="189" t="str">
        <f t="shared" si="520"/>
        <v>SCT_HTA</v>
      </c>
      <c r="AO364" s="162" t="str">
        <f t="shared" si="510"/>
        <v>BG-X-15</v>
      </c>
      <c r="AP364" s="298" t="str">
        <f t="shared" si="521"/>
        <v/>
      </c>
      <c r="AQ364" s="163">
        <f t="shared" si="545"/>
        <v>5</v>
      </c>
      <c r="AR364" s="163" t="str">
        <f t="shared" si="511"/>
        <v>0..1</v>
      </c>
      <c r="AS364" s="164" t="s">
        <v>1632</v>
      </c>
      <c r="AT364" s="164" t="s">
        <v>18256</v>
      </c>
      <c r="AU364" s="165"/>
      <c r="AV364" s="165"/>
      <c r="AW364" s="165"/>
      <c r="AX364" s="164"/>
      <c r="AY364" s="66" t="str">
        <f t="shared" si="572"/>
        <v>0..1</v>
      </c>
      <c r="AZ364" s="66" t="str">
        <f t="shared" si="573"/>
        <v>0..1</v>
      </c>
      <c r="BA364" s="167" t="str">
        <f t="shared" si="567"/>
        <v>/rsm:CrossIndustryInvoice
/rsm:SupplyChainTradeTransaction
/ram:ApplicableHeaderTradeAgreement
/ram:BuyerTradeParty
/ram:SpecifiedLegalOrganization
/ram:PostalTradeAddress</v>
      </c>
      <c r="BB364" s="168" t="str">
        <f t="shared" si="568"/>
        <v>/rsm:CrossIndustryInvoice/rsm:SupplyChainTradeTransaction/ram:ApplicableHeaderTradeAgreement/ram:BuyerTradeParty/ram:SpecifiedLegalOrganization/ram:PostalTradeAddress</v>
      </c>
      <c r="BC364" s="166" t="str">
        <f t="shared" si="522"/>
        <v/>
      </c>
      <c r="BD364" s="169" t="str">
        <f t="shared" si="523"/>
        <v>EG</v>
      </c>
      <c r="BE364" s="163" t="str">
        <f t="shared" si="524"/>
        <v>0..1</v>
      </c>
      <c r="BF364" s="166" t="str">
        <f t="shared" si="525"/>
        <v/>
      </c>
      <c r="BG364" s="676" t="str">
        <f t="shared" si="526"/>
        <v/>
      </c>
      <c r="BH364" s="7"/>
      <c r="BI364" s="650" t="str">
        <f t="shared" si="527"/>
        <v>-</v>
      </c>
      <c r="BJ364" s="171" t="str">
        <f t="shared" si="528"/>
        <v>-</v>
      </c>
      <c r="BK364" s="171" t="str">
        <f t="shared" si="529"/>
        <v>-</v>
      </c>
      <c r="BL364" s="171" t="str">
        <f t="shared" si="530"/>
        <v>-</v>
      </c>
      <c r="BM364" s="171" t="str">
        <f t="shared" si="531"/>
        <v>-</v>
      </c>
      <c r="BN364" s="171" t="str">
        <f t="shared" si="532"/>
        <v>X</v>
      </c>
      <c r="BO364" s="651" t="str">
        <f t="shared" si="533"/>
        <v>X</v>
      </c>
      <c r="BP364" s="7"/>
      <c r="BQ364" s="171" t="str">
        <f t="shared" si="534"/>
        <v>EXTENDED</v>
      </c>
      <c r="BR364" s="171" t="str">
        <f t="shared" si="535"/>
        <v>EXTENDED-B2B-FR</v>
      </c>
      <c r="BS364" s="15"/>
      <c r="BT364" s="57" t="s">
        <v>18642</v>
      </c>
    </row>
    <row r="365" spans="1:72" s="59" customFormat="1" ht="120" x14ac:dyDescent="0.2">
      <c r="A365" s="45" t="str">
        <f t="shared" si="518"/>
        <v>YES</v>
      </c>
      <c r="B365" s="45"/>
      <c r="C365" s="45"/>
      <c r="D365" s="189" t="s">
        <v>1526</v>
      </c>
      <c r="E365" s="61" t="s">
        <v>5328</v>
      </c>
      <c r="F365" s="282"/>
      <c r="G365" s="62">
        <f t="shared" si="548"/>
        <v>6</v>
      </c>
      <c r="H365" s="62" t="s">
        <v>42</v>
      </c>
      <c r="I365" s="64" t="s">
        <v>17148</v>
      </c>
      <c r="J365" s="64" t="s">
        <v>1635</v>
      </c>
      <c r="K365" s="65" t="s">
        <v>1636</v>
      </c>
      <c r="L365" s="65"/>
      <c r="M365" s="65"/>
      <c r="N365" s="64" t="s">
        <v>70</v>
      </c>
      <c r="O365" s="66" t="s">
        <v>42</v>
      </c>
      <c r="P365" s="66" t="str">
        <f t="shared" si="492"/>
        <v>0..1</v>
      </c>
      <c r="Q365" s="6" t="s">
        <v>1919</v>
      </c>
      <c r="R365" s="67" t="s">
        <v>1920</v>
      </c>
      <c r="S365" s="66" t="s">
        <v>73</v>
      </c>
      <c r="T365" s="68" t="str">
        <f t="shared" si="512"/>
        <v>E</v>
      </c>
      <c r="U365" s="62" t="s">
        <v>42</v>
      </c>
      <c r="V365" s="66"/>
      <c r="W365" s="249"/>
      <c r="X365" s="38"/>
      <c r="Y365" s="634" t="str">
        <f t="shared" si="516"/>
        <v>-</v>
      </c>
      <c r="Z365" s="70" t="str">
        <f t="shared" ref="Z365:AE365" si="580">IF(Y365="X","X",IF($AH365=Z$4,"X","-"))</f>
        <v>-</v>
      </c>
      <c r="AA365" s="70" t="str">
        <f t="shared" si="580"/>
        <v>-</v>
      </c>
      <c r="AB365" s="70" t="str">
        <f t="shared" si="580"/>
        <v>-</v>
      </c>
      <c r="AC365" s="70" t="str">
        <f t="shared" si="580"/>
        <v>-</v>
      </c>
      <c r="AD365" s="70" t="str">
        <f t="shared" si="580"/>
        <v>X</v>
      </c>
      <c r="AE365" s="635" t="str">
        <f t="shared" si="580"/>
        <v>X</v>
      </c>
      <c r="AF365" s="38"/>
      <c r="AG365" s="70" t="s">
        <v>47</v>
      </c>
      <c r="AH365" s="70" t="s">
        <v>18617</v>
      </c>
      <c r="AI365" s="38"/>
      <c r="AJ365" s="13" t="str">
        <f t="shared" si="508"/>
        <v>/rsm:CrossIndustryInvoice/rsm:SupplyChainTradeTransaction/ram:ApplicableHeaderTradeAgreement/ram:BuyerTradeParty/ram:SpecifiedLegalOrganization/ram:PostalTradeAddress</v>
      </c>
      <c r="AK365" s="13" t="str">
        <f t="shared" si="509"/>
        <v>/ram:PostcodeCode</v>
      </c>
      <c r="AL365" s="14">
        <f>COUNTIFS(R$4:R365,AJ365)</f>
        <v>1</v>
      </c>
      <c r="AN365" s="189" t="str">
        <f t="shared" si="520"/>
        <v>SCT_HTA</v>
      </c>
      <c r="AO365" s="61" t="str">
        <f t="shared" si="510"/>
        <v>BT-X-108</v>
      </c>
      <c r="AP365" s="282" t="str">
        <f t="shared" si="521"/>
        <v/>
      </c>
      <c r="AQ365" s="62">
        <f t="shared" si="545"/>
        <v>6</v>
      </c>
      <c r="AR365" s="62" t="str">
        <f t="shared" si="511"/>
        <v>0..1</v>
      </c>
      <c r="AS365" s="64" t="s">
        <v>1921</v>
      </c>
      <c r="AT365" s="64" t="s">
        <v>1747</v>
      </c>
      <c r="AU365" s="65" t="s">
        <v>1748</v>
      </c>
      <c r="AV365" s="65"/>
      <c r="AW365" s="65"/>
      <c r="AX365" s="64"/>
      <c r="AY365" s="66" t="str">
        <f t="shared" si="572"/>
        <v>0..1</v>
      </c>
      <c r="AZ365" s="66" t="str">
        <f t="shared" si="573"/>
        <v>0..1</v>
      </c>
      <c r="BA365" s="6" t="str">
        <f t="shared" si="567"/>
        <v>/rsm:CrossIndustryInvoice
/rsm:SupplyChainTradeTransaction
/ram:ApplicableHeaderTradeAgreement
/ram:BuyerTradeParty
/ram:SpecifiedLegalOrganization
/ram:PostalTradeAddress
/ram:PostcodeCode</v>
      </c>
      <c r="BB365" s="67" t="str">
        <f t="shared" si="568"/>
        <v>/rsm:CrossIndustryInvoice/rsm:SupplyChainTradeTransaction/ram:ApplicableHeaderTradeAgreement/ram:BuyerTradeParty/ram:SpecifiedLegalOrganization/ram:PostalTradeAddress/ram:PostcodeCode</v>
      </c>
      <c r="BC365" s="66" t="str">
        <f t="shared" si="522"/>
        <v>T</v>
      </c>
      <c r="BD365" s="68" t="str">
        <f t="shared" si="523"/>
        <v>E</v>
      </c>
      <c r="BE365" s="62" t="str">
        <f t="shared" si="524"/>
        <v>0..1</v>
      </c>
      <c r="BF365" s="66" t="str">
        <f t="shared" si="525"/>
        <v/>
      </c>
      <c r="BG365" s="249" t="str">
        <f t="shared" si="526"/>
        <v/>
      </c>
      <c r="BH365" s="7"/>
      <c r="BI365" s="634" t="str">
        <f t="shared" si="527"/>
        <v>-</v>
      </c>
      <c r="BJ365" s="70" t="str">
        <f t="shared" si="528"/>
        <v>-</v>
      </c>
      <c r="BK365" s="70" t="str">
        <f t="shared" si="529"/>
        <v>-</v>
      </c>
      <c r="BL365" s="70" t="str">
        <f t="shared" si="530"/>
        <v>-</v>
      </c>
      <c r="BM365" s="70" t="str">
        <f t="shared" si="531"/>
        <v>-</v>
      </c>
      <c r="BN365" s="70" t="str">
        <f t="shared" si="532"/>
        <v>X</v>
      </c>
      <c r="BO365" s="635" t="str">
        <f t="shared" si="533"/>
        <v>X</v>
      </c>
      <c r="BP365" s="7"/>
      <c r="BQ365" s="70" t="str">
        <f t="shared" si="534"/>
        <v>EXTENDED</v>
      </c>
      <c r="BR365" s="70" t="str">
        <f t="shared" si="535"/>
        <v>EXTENDED-B2B-FR</v>
      </c>
      <c r="BS365" s="15"/>
      <c r="BT365" s="57" t="s">
        <v>18642</v>
      </c>
    </row>
    <row r="366" spans="1:72" s="59" customFormat="1" ht="120" x14ac:dyDescent="0.2">
      <c r="A366" s="45" t="str">
        <f t="shared" si="518"/>
        <v>YES</v>
      </c>
      <c r="B366" s="45"/>
      <c r="C366" s="45"/>
      <c r="D366" s="189" t="s">
        <v>1526</v>
      </c>
      <c r="E366" s="61" t="s">
        <v>5329</v>
      </c>
      <c r="F366" s="282"/>
      <c r="G366" s="62">
        <f t="shared" si="548"/>
        <v>6</v>
      </c>
      <c r="H366" s="62" t="s">
        <v>42</v>
      </c>
      <c r="I366" s="64" t="s">
        <v>17149</v>
      </c>
      <c r="J366" s="64" t="s">
        <v>1641</v>
      </c>
      <c r="K366" s="65" t="s">
        <v>1642</v>
      </c>
      <c r="L366" s="65"/>
      <c r="M366" s="65"/>
      <c r="N366" s="64" t="s">
        <v>70</v>
      </c>
      <c r="O366" s="66" t="s">
        <v>42</v>
      </c>
      <c r="P366" s="66" t="str">
        <f t="shared" si="492"/>
        <v>0..1</v>
      </c>
      <c r="Q366" s="6" t="s">
        <v>1922</v>
      </c>
      <c r="R366" s="67" t="s">
        <v>1923</v>
      </c>
      <c r="S366" s="66" t="s">
        <v>73</v>
      </c>
      <c r="T366" s="68" t="str">
        <f t="shared" si="512"/>
        <v>E</v>
      </c>
      <c r="U366" s="62" t="s">
        <v>42</v>
      </c>
      <c r="V366" s="66"/>
      <c r="W366" s="249"/>
      <c r="X366" s="38"/>
      <c r="Y366" s="634" t="str">
        <f t="shared" si="516"/>
        <v>-</v>
      </c>
      <c r="Z366" s="70" t="str">
        <f t="shared" ref="Z366:AE366" si="581">IF(Y366="X","X",IF($AH366=Z$4,"X","-"))</f>
        <v>-</v>
      </c>
      <c r="AA366" s="70" t="str">
        <f t="shared" si="581"/>
        <v>-</v>
      </c>
      <c r="AB366" s="70" t="str">
        <f t="shared" si="581"/>
        <v>-</v>
      </c>
      <c r="AC366" s="70" t="str">
        <f t="shared" si="581"/>
        <v>-</v>
      </c>
      <c r="AD366" s="70" t="str">
        <f t="shared" si="581"/>
        <v>X</v>
      </c>
      <c r="AE366" s="635" t="str">
        <f t="shared" si="581"/>
        <v>X</v>
      </c>
      <c r="AF366" s="38"/>
      <c r="AG366" s="70" t="s">
        <v>47</v>
      </c>
      <c r="AH366" s="70" t="s">
        <v>18617</v>
      </c>
      <c r="AI366" s="38"/>
      <c r="AJ366" s="13" t="str">
        <f t="shared" si="508"/>
        <v>/rsm:CrossIndustryInvoice/rsm:SupplyChainTradeTransaction/ram:ApplicableHeaderTradeAgreement/ram:BuyerTradeParty/ram:SpecifiedLegalOrganization/ram:PostalTradeAddress</v>
      </c>
      <c r="AK366" s="13" t="str">
        <f t="shared" si="509"/>
        <v>/ram:LineOne</v>
      </c>
      <c r="AL366" s="14">
        <f>COUNTIFS(R$4:R366,AJ366)</f>
        <v>1</v>
      </c>
      <c r="AN366" s="189" t="str">
        <f t="shared" si="520"/>
        <v>SCT_HTA</v>
      </c>
      <c r="AO366" s="61" t="str">
        <f t="shared" si="510"/>
        <v>BT-X-109</v>
      </c>
      <c r="AP366" s="282" t="str">
        <f t="shared" si="521"/>
        <v/>
      </c>
      <c r="AQ366" s="62">
        <f t="shared" si="545"/>
        <v>6</v>
      </c>
      <c r="AR366" s="62" t="str">
        <f t="shared" si="511"/>
        <v>0..1</v>
      </c>
      <c r="AS366" s="64" t="s">
        <v>1924</v>
      </c>
      <c r="AT366" s="64" t="s">
        <v>1754</v>
      </c>
      <c r="AU366" s="65" t="s">
        <v>1755</v>
      </c>
      <c r="AV366" s="65"/>
      <c r="AW366" s="65"/>
      <c r="AX366" s="64"/>
      <c r="AY366" s="66" t="str">
        <f t="shared" si="572"/>
        <v>0..1</v>
      </c>
      <c r="AZ366" s="66" t="str">
        <f t="shared" si="573"/>
        <v>0..1</v>
      </c>
      <c r="BA366" s="6" t="str">
        <f t="shared" si="567"/>
        <v>/rsm:CrossIndustryInvoice
/rsm:SupplyChainTradeTransaction
/ram:ApplicableHeaderTradeAgreement
/ram:BuyerTradeParty
/ram:SpecifiedLegalOrganization
/ram:PostalTradeAddress
/ram:LineOne</v>
      </c>
      <c r="BB366" s="67" t="str">
        <f t="shared" si="568"/>
        <v>/rsm:CrossIndustryInvoice/rsm:SupplyChainTradeTransaction/ram:ApplicableHeaderTradeAgreement/ram:BuyerTradeParty/ram:SpecifiedLegalOrganization/ram:PostalTradeAddress/ram:LineOne</v>
      </c>
      <c r="BC366" s="66" t="str">
        <f t="shared" si="522"/>
        <v>T</v>
      </c>
      <c r="BD366" s="68" t="str">
        <f t="shared" si="523"/>
        <v>E</v>
      </c>
      <c r="BE366" s="62" t="str">
        <f t="shared" si="524"/>
        <v>0..1</v>
      </c>
      <c r="BF366" s="66" t="str">
        <f t="shared" si="525"/>
        <v/>
      </c>
      <c r="BG366" s="249" t="str">
        <f t="shared" si="526"/>
        <v/>
      </c>
      <c r="BH366" s="7"/>
      <c r="BI366" s="634" t="str">
        <f t="shared" si="527"/>
        <v>-</v>
      </c>
      <c r="BJ366" s="70" t="str">
        <f t="shared" si="528"/>
        <v>-</v>
      </c>
      <c r="BK366" s="70" t="str">
        <f t="shared" si="529"/>
        <v>-</v>
      </c>
      <c r="BL366" s="70" t="str">
        <f t="shared" si="530"/>
        <v>-</v>
      </c>
      <c r="BM366" s="70" t="str">
        <f t="shared" si="531"/>
        <v>-</v>
      </c>
      <c r="BN366" s="70" t="str">
        <f t="shared" si="532"/>
        <v>X</v>
      </c>
      <c r="BO366" s="635" t="str">
        <f t="shared" si="533"/>
        <v>X</v>
      </c>
      <c r="BP366" s="7"/>
      <c r="BQ366" s="70" t="str">
        <f t="shared" si="534"/>
        <v>EXTENDED</v>
      </c>
      <c r="BR366" s="70" t="str">
        <f t="shared" si="535"/>
        <v>EXTENDED-B2B-FR</v>
      </c>
      <c r="BS366" s="15"/>
      <c r="BT366" s="57" t="s">
        <v>18642</v>
      </c>
    </row>
    <row r="367" spans="1:72" s="59" customFormat="1" ht="120" x14ac:dyDescent="0.2">
      <c r="A367" s="45" t="str">
        <f t="shared" si="518"/>
        <v>YES</v>
      </c>
      <c r="B367" s="45"/>
      <c r="C367" s="45"/>
      <c r="D367" s="189" t="s">
        <v>1526</v>
      </c>
      <c r="E367" s="61" t="s">
        <v>5330</v>
      </c>
      <c r="F367" s="282"/>
      <c r="G367" s="62">
        <f t="shared" si="548"/>
        <v>6</v>
      </c>
      <c r="H367" s="62" t="s">
        <v>42</v>
      </c>
      <c r="I367" s="64" t="s">
        <v>17150</v>
      </c>
      <c r="J367" s="64" t="s">
        <v>1647</v>
      </c>
      <c r="K367" s="65"/>
      <c r="L367" s="65"/>
      <c r="M367" s="65"/>
      <c r="N367" s="64" t="s">
        <v>70</v>
      </c>
      <c r="O367" s="66" t="s">
        <v>42</v>
      </c>
      <c r="P367" s="66" t="str">
        <f t="shared" si="492"/>
        <v>0..1</v>
      </c>
      <c r="Q367" s="6" t="s">
        <v>1925</v>
      </c>
      <c r="R367" s="67" t="s">
        <v>1926</v>
      </c>
      <c r="S367" s="66" t="s">
        <v>73</v>
      </c>
      <c r="T367" s="68" t="str">
        <f t="shared" si="512"/>
        <v>E</v>
      </c>
      <c r="U367" s="62" t="s">
        <v>42</v>
      </c>
      <c r="V367" s="66"/>
      <c r="W367" s="249"/>
      <c r="X367" s="38"/>
      <c r="Y367" s="634" t="str">
        <f t="shared" si="516"/>
        <v>-</v>
      </c>
      <c r="Z367" s="70" t="str">
        <f t="shared" ref="Z367:AE367" si="582">IF(Y367="X","X",IF($AH367=Z$4,"X","-"))</f>
        <v>-</v>
      </c>
      <c r="AA367" s="70" t="str">
        <f t="shared" si="582"/>
        <v>-</v>
      </c>
      <c r="AB367" s="70" t="str">
        <f t="shared" si="582"/>
        <v>-</v>
      </c>
      <c r="AC367" s="70" t="str">
        <f t="shared" si="582"/>
        <v>-</v>
      </c>
      <c r="AD367" s="70" t="str">
        <f t="shared" si="582"/>
        <v>X</v>
      </c>
      <c r="AE367" s="635" t="str">
        <f t="shared" si="582"/>
        <v>X</v>
      </c>
      <c r="AF367" s="38"/>
      <c r="AG367" s="70" t="s">
        <v>47</v>
      </c>
      <c r="AH367" s="70" t="s">
        <v>18617</v>
      </c>
      <c r="AI367" s="38"/>
      <c r="AJ367" s="13" t="str">
        <f t="shared" si="508"/>
        <v>/rsm:CrossIndustryInvoice/rsm:SupplyChainTradeTransaction/ram:ApplicableHeaderTradeAgreement/ram:BuyerTradeParty/ram:SpecifiedLegalOrganization/ram:PostalTradeAddress</v>
      </c>
      <c r="AK367" s="13" t="str">
        <f t="shared" si="509"/>
        <v>/ram:LineTwo</v>
      </c>
      <c r="AL367" s="14">
        <f>COUNTIFS(R$4:R367,AJ367)</f>
        <v>1</v>
      </c>
      <c r="AN367" s="189" t="str">
        <f t="shared" si="520"/>
        <v>SCT_HTA</v>
      </c>
      <c r="AO367" s="61" t="str">
        <f t="shared" si="510"/>
        <v>BT-X-110</v>
      </c>
      <c r="AP367" s="282" t="str">
        <f t="shared" si="521"/>
        <v/>
      </c>
      <c r="AQ367" s="62">
        <f t="shared" si="545"/>
        <v>6</v>
      </c>
      <c r="AR367" s="62" t="str">
        <f t="shared" si="511"/>
        <v>0..1</v>
      </c>
      <c r="AS367" s="64" t="s">
        <v>1927</v>
      </c>
      <c r="AT367" s="64" t="s">
        <v>1761</v>
      </c>
      <c r="AU367" s="65"/>
      <c r="AV367" s="65"/>
      <c r="AW367" s="65"/>
      <c r="AX367" s="64"/>
      <c r="AY367" s="66" t="str">
        <f t="shared" si="572"/>
        <v>0..1</v>
      </c>
      <c r="AZ367" s="66" t="str">
        <f t="shared" si="573"/>
        <v>0..1</v>
      </c>
      <c r="BA367" s="6" t="str">
        <f t="shared" si="567"/>
        <v>/rsm:CrossIndustryInvoice
/rsm:SupplyChainTradeTransaction
/ram:ApplicableHeaderTradeAgreement
/ram:BuyerTradeParty
/ram:SpecifiedLegalOrganization
/ram:PostalTradeAddress
/ram:LineTwo</v>
      </c>
      <c r="BB367" s="67" t="str">
        <f t="shared" si="568"/>
        <v>/rsm:CrossIndustryInvoice/rsm:SupplyChainTradeTransaction/ram:ApplicableHeaderTradeAgreement/ram:BuyerTradeParty/ram:SpecifiedLegalOrganization/ram:PostalTradeAddress/ram:LineTwo</v>
      </c>
      <c r="BC367" s="66" t="str">
        <f t="shared" si="522"/>
        <v>T</v>
      </c>
      <c r="BD367" s="68" t="str">
        <f t="shared" si="523"/>
        <v>E</v>
      </c>
      <c r="BE367" s="62" t="str">
        <f t="shared" si="524"/>
        <v>0..1</v>
      </c>
      <c r="BF367" s="66" t="str">
        <f t="shared" si="525"/>
        <v/>
      </c>
      <c r="BG367" s="249" t="str">
        <f t="shared" si="526"/>
        <v/>
      </c>
      <c r="BH367" s="7"/>
      <c r="BI367" s="634" t="str">
        <f t="shared" si="527"/>
        <v>-</v>
      </c>
      <c r="BJ367" s="70" t="str">
        <f t="shared" si="528"/>
        <v>-</v>
      </c>
      <c r="BK367" s="70" t="str">
        <f t="shared" si="529"/>
        <v>-</v>
      </c>
      <c r="BL367" s="70" t="str">
        <f t="shared" si="530"/>
        <v>-</v>
      </c>
      <c r="BM367" s="70" t="str">
        <f t="shared" si="531"/>
        <v>-</v>
      </c>
      <c r="BN367" s="70" t="str">
        <f t="shared" si="532"/>
        <v>X</v>
      </c>
      <c r="BO367" s="635" t="str">
        <f t="shared" si="533"/>
        <v>X</v>
      </c>
      <c r="BP367" s="7"/>
      <c r="BQ367" s="70" t="str">
        <f t="shared" si="534"/>
        <v>EXTENDED</v>
      </c>
      <c r="BR367" s="70" t="str">
        <f t="shared" si="535"/>
        <v>EXTENDED-B2B-FR</v>
      </c>
      <c r="BS367" s="15"/>
      <c r="BT367" s="57" t="s">
        <v>18642</v>
      </c>
    </row>
    <row r="368" spans="1:72" s="59" customFormat="1" ht="120" x14ac:dyDescent="0.2">
      <c r="A368" s="45" t="str">
        <f t="shared" si="518"/>
        <v>YES</v>
      </c>
      <c r="B368" s="45"/>
      <c r="C368" s="45"/>
      <c r="D368" s="189" t="s">
        <v>1526</v>
      </c>
      <c r="E368" s="61" t="s">
        <v>5331</v>
      </c>
      <c r="F368" s="282"/>
      <c r="G368" s="62">
        <f t="shared" si="548"/>
        <v>6</v>
      </c>
      <c r="H368" s="62" t="s">
        <v>42</v>
      </c>
      <c r="I368" s="64" t="s">
        <v>17151</v>
      </c>
      <c r="J368" s="64" t="s">
        <v>1647</v>
      </c>
      <c r="K368" s="65"/>
      <c r="L368" s="65"/>
      <c r="M368" s="65"/>
      <c r="N368" s="64" t="s">
        <v>70</v>
      </c>
      <c r="O368" s="66" t="s">
        <v>42</v>
      </c>
      <c r="P368" s="66" t="str">
        <f t="shared" si="492"/>
        <v>0..1</v>
      </c>
      <c r="Q368" s="6" t="s">
        <v>1928</v>
      </c>
      <c r="R368" s="67" t="s">
        <v>1929</v>
      </c>
      <c r="S368" s="66" t="s">
        <v>73</v>
      </c>
      <c r="T368" s="68" t="str">
        <f t="shared" si="512"/>
        <v>E</v>
      </c>
      <c r="U368" s="62" t="s">
        <v>42</v>
      </c>
      <c r="V368" s="66"/>
      <c r="W368" s="249"/>
      <c r="X368" s="38"/>
      <c r="Y368" s="634" t="str">
        <f t="shared" si="516"/>
        <v>-</v>
      </c>
      <c r="Z368" s="70" t="str">
        <f t="shared" ref="Z368:AE368" si="583">IF(Y368="X","X",IF($AH368=Z$4,"X","-"))</f>
        <v>-</v>
      </c>
      <c r="AA368" s="70" t="str">
        <f t="shared" si="583"/>
        <v>-</v>
      </c>
      <c r="AB368" s="70" t="str">
        <f t="shared" si="583"/>
        <v>-</v>
      </c>
      <c r="AC368" s="70" t="str">
        <f t="shared" si="583"/>
        <v>-</v>
      </c>
      <c r="AD368" s="70" t="str">
        <f t="shared" si="583"/>
        <v>X</v>
      </c>
      <c r="AE368" s="635" t="str">
        <f t="shared" si="583"/>
        <v>X</v>
      </c>
      <c r="AF368" s="38"/>
      <c r="AG368" s="70" t="s">
        <v>47</v>
      </c>
      <c r="AH368" s="70" t="s">
        <v>18617</v>
      </c>
      <c r="AI368" s="38"/>
      <c r="AJ368" s="13" t="str">
        <f t="shared" si="508"/>
        <v>/rsm:CrossIndustryInvoice/rsm:SupplyChainTradeTransaction/ram:ApplicableHeaderTradeAgreement/ram:BuyerTradeParty/ram:SpecifiedLegalOrganization/ram:PostalTradeAddress</v>
      </c>
      <c r="AK368" s="13" t="str">
        <f t="shared" si="509"/>
        <v>/ram:LineThree</v>
      </c>
      <c r="AL368" s="14">
        <f>COUNTIFS(R$4:R368,AJ368)</f>
        <v>1</v>
      </c>
      <c r="AN368" s="189" t="str">
        <f t="shared" si="520"/>
        <v>SCT_HTA</v>
      </c>
      <c r="AO368" s="61" t="str">
        <f t="shared" si="510"/>
        <v>BT-X-111</v>
      </c>
      <c r="AP368" s="282" t="str">
        <f t="shared" si="521"/>
        <v/>
      </c>
      <c r="AQ368" s="62">
        <f t="shared" si="545"/>
        <v>6</v>
      </c>
      <c r="AR368" s="62" t="str">
        <f t="shared" si="511"/>
        <v>0..1</v>
      </c>
      <c r="AS368" s="64" t="s">
        <v>1930</v>
      </c>
      <c r="AT368" s="64" t="s">
        <v>1761</v>
      </c>
      <c r="AU368" s="65"/>
      <c r="AV368" s="65"/>
      <c r="AW368" s="65"/>
      <c r="AX368" s="64"/>
      <c r="AY368" s="66" t="str">
        <f t="shared" si="572"/>
        <v>0..1</v>
      </c>
      <c r="AZ368" s="66" t="str">
        <f t="shared" si="573"/>
        <v>0..1</v>
      </c>
      <c r="BA368" s="6" t="str">
        <f t="shared" si="567"/>
        <v>/rsm:CrossIndustryInvoice
/rsm:SupplyChainTradeTransaction
/ram:ApplicableHeaderTradeAgreement
/ram:BuyerTradeParty
/ram:SpecifiedLegalOrganization
/ram:PostalTradeAddress
/ram:LineThree</v>
      </c>
      <c r="BB368" s="67" t="str">
        <f t="shared" si="568"/>
        <v>/rsm:CrossIndustryInvoice/rsm:SupplyChainTradeTransaction/ram:ApplicableHeaderTradeAgreement/ram:BuyerTradeParty/ram:SpecifiedLegalOrganization/ram:PostalTradeAddress/ram:LineThree</v>
      </c>
      <c r="BC368" s="66" t="str">
        <f t="shared" si="522"/>
        <v>T</v>
      </c>
      <c r="BD368" s="68" t="str">
        <f t="shared" si="523"/>
        <v>E</v>
      </c>
      <c r="BE368" s="62" t="str">
        <f t="shared" si="524"/>
        <v>0..1</v>
      </c>
      <c r="BF368" s="66" t="str">
        <f t="shared" si="525"/>
        <v/>
      </c>
      <c r="BG368" s="249" t="str">
        <f t="shared" si="526"/>
        <v/>
      </c>
      <c r="BH368" s="7"/>
      <c r="BI368" s="634" t="str">
        <f t="shared" si="527"/>
        <v>-</v>
      </c>
      <c r="BJ368" s="70" t="str">
        <f t="shared" si="528"/>
        <v>-</v>
      </c>
      <c r="BK368" s="70" t="str">
        <f t="shared" si="529"/>
        <v>-</v>
      </c>
      <c r="BL368" s="70" t="str">
        <f t="shared" si="530"/>
        <v>-</v>
      </c>
      <c r="BM368" s="70" t="str">
        <f t="shared" si="531"/>
        <v>-</v>
      </c>
      <c r="BN368" s="70" t="str">
        <f t="shared" si="532"/>
        <v>X</v>
      </c>
      <c r="BO368" s="635" t="str">
        <f t="shared" si="533"/>
        <v>X</v>
      </c>
      <c r="BP368" s="7"/>
      <c r="BQ368" s="70" t="str">
        <f t="shared" si="534"/>
        <v>EXTENDED</v>
      </c>
      <c r="BR368" s="70" t="str">
        <f t="shared" si="535"/>
        <v>EXTENDED-B2B-FR</v>
      </c>
      <c r="BS368" s="15"/>
      <c r="BT368" s="57" t="s">
        <v>18642</v>
      </c>
    </row>
    <row r="369" spans="1:72" s="59" customFormat="1" ht="120" x14ac:dyDescent="0.2">
      <c r="A369" s="45" t="str">
        <f t="shared" si="518"/>
        <v>YES</v>
      </c>
      <c r="B369" s="45"/>
      <c r="C369" s="45"/>
      <c r="D369" s="189" t="s">
        <v>1526</v>
      </c>
      <c r="E369" s="61" t="s">
        <v>5332</v>
      </c>
      <c r="F369" s="282"/>
      <c r="G369" s="62">
        <f t="shared" si="548"/>
        <v>6</v>
      </c>
      <c r="H369" s="62" t="s">
        <v>42</v>
      </c>
      <c r="I369" s="64" t="s">
        <v>17152</v>
      </c>
      <c r="J369" s="64" t="s">
        <v>17144</v>
      </c>
      <c r="K369" s="65"/>
      <c r="L369" s="65"/>
      <c r="M369" s="65"/>
      <c r="N369" s="64" t="s">
        <v>70</v>
      </c>
      <c r="O369" s="66" t="s">
        <v>42</v>
      </c>
      <c r="P369" s="66" t="str">
        <f t="shared" si="492"/>
        <v>0..1</v>
      </c>
      <c r="Q369" s="6" t="s">
        <v>1932</v>
      </c>
      <c r="R369" s="67" t="s">
        <v>1933</v>
      </c>
      <c r="S369" s="66" t="s">
        <v>73</v>
      </c>
      <c r="T369" s="68" t="str">
        <f t="shared" si="512"/>
        <v>E</v>
      </c>
      <c r="U369" s="62" t="s">
        <v>42</v>
      </c>
      <c r="V369" s="66"/>
      <c r="W369" s="249"/>
      <c r="X369" s="38"/>
      <c r="Y369" s="634" t="str">
        <f t="shared" si="516"/>
        <v>-</v>
      </c>
      <c r="Z369" s="70" t="str">
        <f t="shared" ref="Z369:AE369" si="584">IF(Y369="X","X",IF($AH369=Z$4,"X","-"))</f>
        <v>-</v>
      </c>
      <c r="AA369" s="70" t="str">
        <f t="shared" si="584"/>
        <v>-</v>
      </c>
      <c r="AB369" s="70" t="str">
        <f t="shared" si="584"/>
        <v>-</v>
      </c>
      <c r="AC369" s="70" t="str">
        <f t="shared" si="584"/>
        <v>-</v>
      </c>
      <c r="AD369" s="70" t="str">
        <f t="shared" si="584"/>
        <v>X</v>
      </c>
      <c r="AE369" s="635" t="str">
        <f t="shared" si="584"/>
        <v>X</v>
      </c>
      <c r="AF369" s="38"/>
      <c r="AG369" s="70" t="s">
        <v>47</v>
      </c>
      <c r="AH369" s="70" t="s">
        <v>18617</v>
      </c>
      <c r="AI369" s="38"/>
      <c r="AJ369" s="13" t="str">
        <f t="shared" si="508"/>
        <v>/rsm:CrossIndustryInvoice/rsm:SupplyChainTradeTransaction/ram:ApplicableHeaderTradeAgreement/ram:BuyerTradeParty/ram:SpecifiedLegalOrganization/ram:PostalTradeAddress</v>
      </c>
      <c r="AK369" s="13" t="str">
        <f t="shared" si="509"/>
        <v>/ram:CityName</v>
      </c>
      <c r="AL369" s="14">
        <f>COUNTIFS(R$4:R369,AJ369)</f>
        <v>1</v>
      </c>
      <c r="AN369" s="189" t="str">
        <f t="shared" si="520"/>
        <v>SCT_HTA</v>
      </c>
      <c r="AO369" s="61" t="str">
        <f t="shared" si="510"/>
        <v>BT-X-112</v>
      </c>
      <c r="AP369" s="282" t="str">
        <f t="shared" si="521"/>
        <v/>
      </c>
      <c r="AQ369" s="62">
        <f t="shared" si="545"/>
        <v>6</v>
      </c>
      <c r="AR369" s="62" t="str">
        <f t="shared" si="511"/>
        <v>0..1</v>
      </c>
      <c r="AS369" s="64" t="s">
        <v>1934</v>
      </c>
      <c r="AT369" s="64" t="s">
        <v>18238</v>
      </c>
      <c r="AU369" s="65"/>
      <c r="AV369" s="65"/>
      <c r="AW369" s="65"/>
      <c r="AX369" s="64"/>
      <c r="AY369" s="66" t="str">
        <f t="shared" si="572"/>
        <v>0..1</v>
      </c>
      <c r="AZ369" s="66" t="str">
        <f t="shared" si="573"/>
        <v>0..1</v>
      </c>
      <c r="BA369" s="6" t="str">
        <f t="shared" si="567"/>
        <v>/rsm:CrossIndustryInvoice
/rsm:SupplyChainTradeTransaction
/ram:ApplicableHeaderTradeAgreement
/ram:BuyerTradeParty
/ram:SpecifiedLegalOrganization
/ram:PostalTradeAddress
/ram:CityName</v>
      </c>
      <c r="BB369" s="67" t="str">
        <f t="shared" si="568"/>
        <v>/rsm:CrossIndustryInvoice/rsm:SupplyChainTradeTransaction/ram:ApplicableHeaderTradeAgreement/ram:BuyerTradeParty/ram:SpecifiedLegalOrganization/ram:PostalTradeAddress/ram:CityName</v>
      </c>
      <c r="BC369" s="66" t="str">
        <f t="shared" si="522"/>
        <v>T</v>
      </c>
      <c r="BD369" s="68" t="str">
        <f t="shared" si="523"/>
        <v>E</v>
      </c>
      <c r="BE369" s="62" t="str">
        <f t="shared" si="524"/>
        <v>0..1</v>
      </c>
      <c r="BF369" s="66" t="str">
        <f t="shared" si="525"/>
        <v/>
      </c>
      <c r="BG369" s="249" t="str">
        <f t="shared" si="526"/>
        <v/>
      </c>
      <c r="BH369" s="7"/>
      <c r="BI369" s="634" t="str">
        <f t="shared" si="527"/>
        <v>-</v>
      </c>
      <c r="BJ369" s="70" t="str">
        <f t="shared" si="528"/>
        <v>-</v>
      </c>
      <c r="BK369" s="70" t="str">
        <f t="shared" si="529"/>
        <v>-</v>
      </c>
      <c r="BL369" s="70" t="str">
        <f t="shared" si="530"/>
        <v>-</v>
      </c>
      <c r="BM369" s="70" t="str">
        <f t="shared" si="531"/>
        <v>-</v>
      </c>
      <c r="BN369" s="70" t="str">
        <f t="shared" si="532"/>
        <v>X</v>
      </c>
      <c r="BO369" s="635" t="str">
        <f t="shared" si="533"/>
        <v>X</v>
      </c>
      <c r="BP369" s="7"/>
      <c r="BQ369" s="70" t="str">
        <f t="shared" si="534"/>
        <v>EXTENDED</v>
      </c>
      <c r="BR369" s="70" t="str">
        <f t="shared" si="535"/>
        <v>EXTENDED-B2B-FR</v>
      </c>
      <c r="BS369" s="15"/>
      <c r="BT369" s="57" t="s">
        <v>18642</v>
      </c>
    </row>
    <row r="370" spans="1:72" s="59" customFormat="1" ht="120" x14ac:dyDescent="0.2">
      <c r="A370" s="45" t="str">
        <f t="shared" si="518"/>
        <v>YES</v>
      </c>
      <c r="B370" s="45"/>
      <c r="C370" s="45"/>
      <c r="D370" s="189" t="s">
        <v>1526</v>
      </c>
      <c r="E370" s="61" t="s">
        <v>5333</v>
      </c>
      <c r="F370" s="282"/>
      <c r="G370" s="62">
        <f t="shared" si="548"/>
        <v>6</v>
      </c>
      <c r="H370" s="62" t="s">
        <v>32</v>
      </c>
      <c r="I370" s="64" t="s">
        <v>17153</v>
      </c>
      <c r="J370" s="64" t="s">
        <v>1661</v>
      </c>
      <c r="K370" s="65" t="s">
        <v>17101</v>
      </c>
      <c r="L370" s="65"/>
      <c r="M370" s="65"/>
      <c r="N370" s="64" t="s">
        <v>128</v>
      </c>
      <c r="O370" s="66" t="s">
        <v>32</v>
      </c>
      <c r="P370" s="66" t="str">
        <f t="shared" si="492"/>
        <v>1..1</v>
      </c>
      <c r="Q370" s="6" t="s">
        <v>1935</v>
      </c>
      <c r="R370" s="67" t="s">
        <v>1936</v>
      </c>
      <c r="S370" s="66" t="s">
        <v>131</v>
      </c>
      <c r="T370" s="68" t="str">
        <f t="shared" si="512"/>
        <v>E</v>
      </c>
      <c r="U370" s="62" t="s">
        <v>42</v>
      </c>
      <c r="V370" s="66"/>
      <c r="W370" s="249"/>
      <c r="X370" s="38"/>
      <c r="Y370" s="634" t="str">
        <f t="shared" si="516"/>
        <v>-</v>
      </c>
      <c r="Z370" s="70" t="str">
        <f t="shared" ref="Z370:AE370" si="585">IF(Y370="X","X",IF($AH370=Z$4,"X","-"))</f>
        <v>-</v>
      </c>
      <c r="AA370" s="70" t="str">
        <f t="shared" si="585"/>
        <v>-</v>
      </c>
      <c r="AB370" s="70" t="str">
        <f t="shared" si="585"/>
        <v>-</v>
      </c>
      <c r="AC370" s="70" t="str">
        <f t="shared" si="585"/>
        <v>-</v>
      </c>
      <c r="AD370" s="70" t="str">
        <f t="shared" si="585"/>
        <v>X</v>
      </c>
      <c r="AE370" s="635" t="str">
        <f t="shared" si="585"/>
        <v>X</v>
      </c>
      <c r="AF370" s="38"/>
      <c r="AG370" s="70" t="s">
        <v>47</v>
      </c>
      <c r="AH370" s="70" t="s">
        <v>18617</v>
      </c>
      <c r="AI370" s="38"/>
      <c r="AJ370" s="13" t="str">
        <f t="shared" si="508"/>
        <v>/rsm:CrossIndustryInvoice/rsm:SupplyChainTradeTransaction/ram:ApplicableHeaderTradeAgreement/ram:BuyerTradeParty/ram:SpecifiedLegalOrganization/ram:PostalTradeAddress</v>
      </c>
      <c r="AK370" s="13" t="str">
        <f t="shared" si="509"/>
        <v>/ram:CountryID</v>
      </c>
      <c r="AL370" s="14">
        <f>COUNTIFS(R$4:R370,AJ370)</f>
        <v>1</v>
      </c>
      <c r="AN370" s="189" t="str">
        <f t="shared" si="520"/>
        <v>SCT_HTA</v>
      </c>
      <c r="AO370" s="61" t="str">
        <f t="shared" si="510"/>
        <v>BT-X-113</v>
      </c>
      <c r="AP370" s="282" t="str">
        <f t="shared" si="521"/>
        <v/>
      </c>
      <c r="AQ370" s="62">
        <f t="shared" si="545"/>
        <v>6</v>
      </c>
      <c r="AR370" s="62" t="str">
        <f t="shared" si="511"/>
        <v>1..1</v>
      </c>
      <c r="AS370" s="64" t="s">
        <v>1937</v>
      </c>
      <c r="AT370" s="64" t="s">
        <v>1777</v>
      </c>
      <c r="AU370" s="65" t="s">
        <v>485</v>
      </c>
      <c r="AV370" s="65"/>
      <c r="AW370" s="65"/>
      <c r="AX370" s="64" t="s">
        <v>128</v>
      </c>
      <c r="AY370" s="66" t="str">
        <f t="shared" si="572"/>
        <v>1..1</v>
      </c>
      <c r="AZ370" s="66" t="str">
        <f t="shared" si="573"/>
        <v>1..1</v>
      </c>
      <c r="BA370" s="6" t="str">
        <f t="shared" si="567"/>
        <v>/rsm:CrossIndustryInvoice
/rsm:SupplyChainTradeTransaction
/ram:ApplicableHeaderTradeAgreement
/ram:BuyerTradeParty
/ram:SpecifiedLegalOrganization
/ram:PostalTradeAddress
/ram:CountryID</v>
      </c>
      <c r="BB370" s="67" t="str">
        <f t="shared" si="568"/>
        <v>/rsm:CrossIndustryInvoice/rsm:SupplyChainTradeTransaction/ram:ApplicableHeaderTradeAgreement/ram:BuyerTradeParty/ram:SpecifiedLegalOrganization/ram:PostalTradeAddress/ram:CountryID</v>
      </c>
      <c r="BC370" s="66" t="str">
        <f t="shared" si="522"/>
        <v>C</v>
      </c>
      <c r="BD370" s="68" t="str">
        <f t="shared" si="523"/>
        <v>E</v>
      </c>
      <c r="BE370" s="62" t="str">
        <f t="shared" si="524"/>
        <v>0..1</v>
      </c>
      <c r="BF370" s="66" t="str">
        <f t="shared" si="525"/>
        <v/>
      </c>
      <c r="BG370" s="249" t="str">
        <f t="shared" si="526"/>
        <v/>
      </c>
      <c r="BH370" s="7"/>
      <c r="BI370" s="634" t="str">
        <f t="shared" si="527"/>
        <v>-</v>
      </c>
      <c r="BJ370" s="70" t="str">
        <f t="shared" si="528"/>
        <v>-</v>
      </c>
      <c r="BK370" s="70" t="str">
        <f t="shared" si="529"/>
        <v>-</v>
      </c>
      <c r="BL370" s="70" t="str">
        <f t="shared" si="530"/>
        <v>-</v>
      </c>
      <c r="BM370" s="70" t="str">
        <f t="shared" si="531"/>
        <v>-</v>
      </c>
      <c r="BN370" s="70" t="str">
        <f t="shared" si="532"/>
        <v>X</v>
      </c>
      <c r="BO370" s="635" t="str">
        <f t="shared" si="533"/>
        <v>X</v>
      </c>
      <c r="BP370" s="7"/>
      <c r="BQ370" s="70" t="str">
        <f t="shared" si="534"/>
        <v>EXTENDED</v>
      </c>
      <c r="BR370" s="70" t="str">
        <f t="shared" si="535"/>
        <v>EXTENDED-B2B-FR</v>
      </c>
      <c r="BS370" s="15"/>
      <c r="BT370" s="57" t="s">
        <v>18642</v>
      </c>
    </row>
    <row r="371" spans="1:72" s="59" customFormat="1" ht="120" x14ac:dyDescent="0.2">
      <c r="A371" s="45" t="str">
        <f t="shared" si="518"/>
        <v>YES</v>
      </c>
      <c r="B371" s="45"/>
      <c r="C371" s="45"/>
      <c r="D371" s="189" t="s">
        <v>1526</v>
      </c>
      <c r="E371" s="61" t="s">
        <v>5334</v>
      </c>
      <c r="F371" s="282"/>
      <c r="G371" s="62">
        <f t="shared" si="548"/>
        <v>6</v>
      </c>
      <c r="H371" s="62" t="s">
        <v>42</v>
      </c>
      <c r="I371" s="64" t="s">
        <v>17167</v>
      </c>
      <c r="J371" s="64" t="s">
        <v>1667</v>
      </c>
      <c r="K371" s="65" t="s">
        <v>1668</v>
      </c>
      <c r="L371" s="65"/>
      <c r="M371" s="65" t="s">
        <v>35</v>
      </c>
      <c r="N371" s="64" t="s">
        <v>70</v>
      </c>
      <c r="O371" s="66" t="s">
        <v>42</v>
      </c>
      <c r="P371" s="66" t="str">
        <f t="shared" si="492"/>
        <v>0..1</v>
      </c>
      <c r="Q371" s="6" t="s">
        <v>1938</v>
      </c>
      <c r="R371" s="67" t="s">
        <v>1939</v>
      </c>
      <c r="S371" s="66" t="s">
        <v>73</v>
      </c>
      <c r="T371" s="68" t="str">
        <f t="shared" si="512"/>
        <v>E</v>
      </c>
      <c r="U371" s="62" t="s">
        <v>62</v>
      </c>
      <c r="V371" s="66"/>
      <c r="W371" s="249" t="s">
        <v>35</v>
      </c>
      <c r="X371" s="38"/>
      <c r="Y371" s="634" t="str">
        <f t="shared" si="516"/>
        <v>-</v>
      </c>
      <c r="Z371" s="70" t="str">
        <f t="shared" ref="Z371:AE371" si="586">IF(Y371="X","X",IF($AH371=Z$4,"X","-"))</f>
        <v>-</v>
      </c>
      <c r="AA371" s="70" t="str">
        <f t="shared" si="586"/>
        <v>-</v>
      </c>
      <c r="AB371" s="70" t="str">
        <f t="shared" si="586"/>
        <v>-</v>
      </c>
      <c r="AC371" s="70" t="str">
        <f t="shared" si="586"/>
        <v>-</v>
      </c>
      <c r="AD371" s="70" t="str">
        <f t="shared" si="586"/>
        <v>X</v>
      </c>
      <c r="AE371" s="635" t="str">
        <f t="shared" si="586"/>
        <v>X</v>
      </c>
      <c r="AF371" s="38"/>
      <c r="AG371" s="70" t="s">
        <v>47</v>
      </c>
      <c r="AH371" s="70" t="s">
        <v>18617</v>
      </c>
      <c r="AI371" s="38"/>
      <c r="AJ371" s="13" t="str">
        <f t="shared" si="508"/>
        <v>/rsm:CrossIndustryInvoice/rsm:SupplyChainTradeTransaction/ram:ApplicableHeaderTradeAgreement/ram:BuyerTradeParty/ram:SpecifiedLegalOrganization/ram:PostalTradeAddress</v>
      </c>
      <c r="AK371" s="13" t="str">
        <f t="shared" si="509"/>
        <v>/ram:CountrySubDivisionName</v>
      </c>
      <c r="AL371" s="14">
        <f>COUNTIFS(R$4:R371,AJ371)</f>
        <v>1</v>
      </c>
      <c r="AN371" s="189" t="str">
        <f t="shared" si="520"/>
        <v>SCT_HTA</v>
      </c>
      <c r="AO371" s="61" t="str">
        <f t="shared" si="510"/>
        <v>BT-X-114</v>
      </c>
      <c r="AP371" s="282" t="str">
        <f t="shared" si="521"/>
        <v/>
      </c>
      <c r="AQ371" s="62">
        <f t="shared" si="545"/>
        <v>6</v>
      </c>
      <c r="AR371" s="62" t="str">
        <f t="shared" si="511"/>
        <v>0..1</v>
      </c>
      <c r="AS371" s="64" t="s">
        <v>1940</v>
      </c>
      <c r="AT371" s="64" t="s">
        <v>1671</v>
      </c>
      <c r="AU371" s="65" t="s">
        <v>1672</v>
      </c>
      <c r="AV371" s="65"/>
      <c r="AW371" s="65" t="s">
        <v>35</v>
      </c>
      <c r="AX371" s="64" t="s">
        <v>78</v>
      </c>
      <c r="AY371" s="66" t="str">
        <f t="shared" si="572"/>
        <v>0..1</v>
      </c>
      <c r="AZ371" s="66" t="str">
        <f t="shared" si="573"/>
        <v>0..1</v>
      </c>
      <c r="BA371" s="6" t="str">
        <f t="shared" si="567"/>
        <v>/rsm:CrossIndustryInvoice
/rsm:SupplyChainTradeTransaction
/ram:ApplicableHeaderTradeAgreement
/ram:BuyerTradeParty
/ram:SpecifiedLegalOrganization
/ram:PostalTradeAddress
/ram:CountrySubDivisionName</v>
      </c>
      <c r="BB371" s="67" t="str">
        <f t="shared" si="568"/>
        <v>/rsm:CrossIndustryInvoice/rsm:SupplyChainTradeTransaction/ram:ApplicableHeaderTradeAgreement/ram:BuyerTradeParty/ram:SpecifiedLegalOrganization/ram:PostalTradeAddress/ram:CountrySubDivisionName</v>
      </c>
      <c r="BC371" s="66" t="str">
        <f t="shared" si="522"/>
        <v>T</v>
      </c>
      <c r="BD371" s="68" t="str">
        <f t="shared" si="523"/>
        <v>E</v>
      </c>
      <c r="BE371" s="62" t="str">
        <f t="shared" si="524"/>
        <v>0..n</v>
      </c>
      <c r="BF371" s="66" t="str">
        <f t="shared" si="525"/>
        <v/>
      </c>
      <c r="BG371" s="249" t="str">
        <f t="shared" si="526"/>
        <v/>
      </c>
      <c r="BH371" s="7"/>
      <c r="BI371" s="634" t="str">
        <f t="shared" si="527"/>
        <v>-</v>
      </c>
      <c r="BJ371" s="70" t="str">
        <f t="shared" si="528"/>
        <v>-</v>
      </c>
      <c r="BK371" s="70" t="str">
        <f t="shared" si="529"/>
        <v>-</v>
      </c>
      <c r="BL371" s="70" t="str">
        <f t="shared" si="530"/>
        <v>-</v>
      </c>
      <c r="BM371" s="70" t="str">
        <f t="shared" si="531"/>
        <v>-</v>
      </c>
      <c r="BN371" s="70" t="str">
        <f t="shared" si="532"/>
        <v>X</v>
      </c>
      <c r="BO371" s="635" t="str">
        <f t="shared" si="533"/>
        <v>X</v>
      </c>
      <c r="BP371" s="7"/>
      <c r="BQ371" s="70" t="str">
        <f t="shared" si="534"/>
        <v>EXTENDED</v>
      </c>
      <c r="BR371" s="70" t="str">
        <f t="shared" si="535"/>
        <v>EXTENDED-B2B-FR</v>
      </c>
      <c r="BS371" s="15"/>
      <c r="BT371" s="57" t="s">
        <v>18642</v>
      </c>
    </row>
    <row r="372" spans="1:72" s="59" customFormat="1" ht="96" x14ac:dyDescent="0.2">
      <c r="A372" s="45" t="str">
        <f t="shared" si="518"/>
        <v>NO</v>
      </c>
      <c r="B372" s="45"/>
      <c r="C372" s="45"/>
      <c r="D372" s="185" t="s">
        <v>1526</v>
      </c>
      <c r="E372" s="188" t="s">
        <v>1941</v>
      </c>
      <c r="F372" s="303" t="s">
        <v>1941</v>
      </c>
      <c r="G372" s="124">
        <f t="shared" si="548"/>
        <v>4</v>
      </c>
      <c r="H372" s="124" t="s">
        <v>42</v>
      </c>
      <c r="I372" s="138" t="s">
        <v>1942</v>
      </c>
      <c r="J372" s="125" t="s">
        <v>1943</v>
      </c>
      <c r="K372" s="126" t="s">
        <v>17248</v>
      </c>
      <c r="L372" s="126"/>
      <c r="M372" s="126" t="s">
        <v>35</v>
      </c>
      <c r="N372" s="125"/>
      <c r="O372" s="124" t="s">
        <v>42</v>
      </c>
      <c r="P372" s="124" t="s">
        <v>62</v>
      </c>
      <c r="Q372" s="127" t="s">
        <v>1945</v>
      </c>
      <c r="R372" s="128" t="s">
        <v>1946</v>
      </c>
      <c r="S372" s="124" t="s">
        <v>35</v>
      </c>
      <c r="T372" s="129" t="str">
        <f t="shared" si="512"/>
        <v>G</v>
      </c>
      <c r="U372" s="124" t="s">
        <v>62</v>
      </c>
      <c r="V372" s="124" t="s">
        <v>200</v>
      </c>
      <c r="W372" s="675" t="s">
        <v>35</v>
      </c>
      <c r="X372" s="38"/>
      <c r="Y372" s="646" t="str">
        <f t="shared" si="516"/>
        <v>-</v>
      </c>
      <c r="Z372" s="129" t="str">
        <f t="shared" ref="Z372:AE372" si="587">IF(Y372="X","X",IF($AH372=Z$4,"X","-"))</f>
        <v>-</v>
      </c>
      <c r="AA372" s="129" t="str">
        <f t="shared" si="587"/>
        <v>-</v>
      </c>
      <c r="AB372" s="129" t="str">
        <f t="shared" si="587"/>
        <v>X</v>
      </c>
      <c r="AC372" s="129" t="str">
        <f t="shared" si="587"/>
        <v>X</v>
      </c>
      <c r="AD372" s="129" t="str">
        <f t="shared" si="587"/>
        <v>X</v>
      </c>
      <c r="AE372" s="647" t="str">
        <f t="shared" si="587"/>
        <v>X</v>
      </c>
      <c r="AF372" s="38"/>
      <c r="AG372" s="129" t="s">
        <v>282</v>
      </c>
      <c r="AH372" s="129" t="s">
        <v>282</v>
      </c>
      <c r="AI372" s="38"/>
      <c r="AJ372" s="13" t="str">
        <f t="shared" si="508"/>
        <v>/rsm:CrossIndustryInvoice/rsm:SupplyChainTradeTransaction/ram:ApplicableHeaderTradeAgreement/ram:BuyerTradeParty</v>
      </c>
      <c r="AK372" s="13" t="str">
        <f t="shared" si="509"/>
        <v>/ram:DefinedTradeContact</v>
      </c>
      <c r="AL372" s="14">
        <f>COUNTIFS(R$4:R372,AJ372)</f>
        <v>1</v>
      </c>
      <c r="AN372" s="185" t="str">
        <f t="shared" si="520"/>
        <v>SCT_HTA</v>
      </c>
      <c r="AO372" s="188" t="str">
        <f t="shared" si="510"/>
        <v>BG-9</v>
      </c>
      <c r="AP372" s="303" t="str">
        <f t="shared" si="521"/>
        <v>BG-9</v>
      </c>
      <c r="AQ372" s="124">
        <f t="shared" si="545"/>
        <v>4</v>
      </c>
      <c r="AR372" s="124" t="str">
        <f t="shared" si="511"/>
        <v>0..1</v>
      </c>
      <c r="AS372" s="138" t="s">
        <v>1947</v>
      </c>
      <c r="AT372" s="125" t="s">
        <v>1948</v>
      </c>
      <c r="AU372" s="126" t="s">
        <v>1949</v>
      </c>
      <c r="AV372" s="126"/>
      <c r="AW372" s="126" t="s">
        <v>35</v>
      </c>
      <c r="AX372" s="125"/>
      <c r="AY372" s="124" t="str">
        <f t="shared" si="572"/>
        <v>0..1</v>
      </c>
      <c r="AZ372" s="124" t="str">
        <f t="shared" si="573"/>
        <v>0..n</v>
      </c>
      <c r="BA372" s="127" t="str">
        <f t="shared" si="567"/>
        <v>/rsm:CrossIndustryInvoice
/rsm:SupplyChainTradeTransaction
/ram:ApplicableHeaderTradeAgreement
/ram:BuyerTradeParty
/ram:DefinedTradeContact</v>
      </c>
      <c r="BB372" s="128" t="str">
        <f t="shared" si="568"/>
        <v>/rsm:CrossIndustryInvoice/rsm:SupplyChainTradeTransaction/ram:ApplicableHeaderTradeAgreement/ram:BuyerTradeParty/ram:DefinedTradeContact</v>
      </c>
      <c r="BC372" s="124" t="str">
        <f t="shared" si="522"/>
        <v/>
      </c>
      <c r="BD372" s="129" t="str">
        <f t="shared" si="523"/>
        <v>G</v>
      </c>
      <c r="BE372" s="124" t="str">
        <f t="shared" si="524"/>
        <v>0..n</v>
      </c>
      <c r="BF372" s="124" t="str">
        <f t="shared" si="525"/>
        <v>CAR-3</v>
      </c>
      <c r="BG372" s="675" t="str">
        <f t="shared" si="526"/>
        <v/>
      </c>
      <c r="BH372" s="7"/>
      <c r="BI372" s="646" t="str">
        <f t="shared" si="527"/>
        <v>-</v>
      </c>
      <c r="BJ372" s="129" t="str">
        <f t="shared" si="528"/>
        <v>-</v>
      </c>
      <c r="BK372" s="129" t="str">
        <f t="shared" si="529"/>
        <v>-</v>
      </c>
      <c r="BL372" s="129" t="str">
        <f t="shared" si="530"/>
        <v>X</v>
      </c>
      <c r="BM372" s="129" t="str">
        <f t="shared" si="531"/>
        <v>X</v>
      </c>
      <c r="BN372" s="129" t="str">
        <f t="shared" si="532"/>
        <v>X</v>
      </c>
      <c r="BO372" s="647" t="str">
        <f t="shared" si="533"/>
        <v>X</v>
      </c>
      <c r="BP372" s="7"/>
      <c r="BQ372" s="129" t="str">
        <f t="shared" si="534"/>
        <v>EN 16931</v>
      </c>
      <c r="BR372" s="129" t="str">
        <f t="shared" si="535"/>
        <v>EN 16931</v>
      </c>
      <c r="BS372" s="15"/>
      <c r="BT372" s="57" t="s">
        <v>18642</v>
      </c>
    </row>
    <row r="373" spans="1:72" s="59" customFormat="1" ht="105" x14ac:dyDescent="0.2">
      <c r="A373" s="45" t="str">
        <f t="shared" si="518"/>
        <v>YES</v>
      </c>
      <c r="B373" s="45"/>
      <c r="C373" s="45"/>
      <c r="D373" s="185" t="s">
        <v>1526</v>
      </c>
      <c r="E373" s="186" t="s">
        <v>1950</v>
      </c>
      <c r="F373" s="301" t="s">
        <v>1950</v>
      </c>
      <c r="G373" s="66">
        <f t="shared" si="548"/>
        <v>5</v>
      </c>
      <c r="H373" s="66" t="s">
        <v>42</v>
      </c>
      <c r="I373" s="64" t="s">
        <v>1951</v>
      </c>
      <c r="J373" s="64" t="s">
        <v>1682</v>
      </c>
      <c r="K373" s="65" t="s">
        <v>1683</v>
      </c>
      <c r="L373" s="65"/>
      <c r="M373" s="65" t="s">
        <v>35</v>
      </c>
      <c r="N373" s="64" t="s">
        <v>70</v>
      </c>
      <c r="O373" s="66" t="s">
        <v>42</v>
      </c>
      <c r="P373" s="66" t="str">
        <f t="shared" si="492"/>
        <v>0..1</v>
      </c>
      <c r="Q373" s="2" t="s">
        <v>1952</v>
      </c>
      <c r="R373" s="75" t="s">
        <v>1953</v>
      </c>
      <c r="S373" s="66" t="s">
        <v>73</v>
      </c>
      <c r="T373" s="68" t="str">
        <f t="shared" si="512"/>
        <v>E</v>
      </c>
      <c r="U373" s="66" t="s">
        <v>42</v>
      </c>
      <c r="V373" s="66" t="s">
        <v>1686</v>
      </c>
      <c r="W373" s="249" t="s">
        <v>35</v>
      </c>
      <c r="X373" s="38"/>
      <c r="Y373" s="636" t="str">
        <f t="shared" si="516"/>
        <v>-</v>
      </c>
      <c r="Z373" s="68" t="str">
        <f t="shared" ref="Z373:AE373" si="588">IF(Y373="X","X",IF($AH373=Z$4,"X","-"))</f>
        <v>-</v>
      </c>
      <c r="AA373" s="68" t="str">
        <f t="shared" si="588"/>
        <v>-</v>
      </c>
      <c r="AB373" s="68" t="str">
        <f t="shared" si="588"/>
        <v>X</v>
      </c>
      <c r="AC373" s="68" t="str">
        <f t="shared" si="588"/>
        <v>X</v>
      </c>
      <c r="AD373" s="68" t="str">
        <f t="shared" si="588"/>
        <v>X</v>
      </c>
      <c r="AE373" s="637" t="str">
        <f t="shared" si="588"/>
        <v>X</v>
      </c>
      <c r="AF373" s="38"/>
      <c r="AG373" s="68" t="s">
        <v>282</v>
      </c>
      <c r="AH373" s="68" t="s">
        <v>282</v>
      </c>
      <c r="AI373" s="38"/>
      <c r="AJ373" s="13" t="str">
        <f t="shared" si="508"/>
        <v>/rsm:CrossIndustryInvoice/rsm:SupplyChainTradeTransaction/ram:ApplicableHeaderTradeAgreement/ram:BuyerTradeParty/ram:DefinedTradeContact</v>
      </c>
      <c r="AK373" s="13" t="str">
        <f t="shared" si="509"/>
        <v>/ram:PersonName</v>
      </c>
      <c r="AL373" s="14">
        <f>COUNTIFS(R$4:R373,AJ373)</f>
        <v>1</v>
      </c>
      <c r="AN373" s="185" t="str">
        <f t="shared" si="520"/>
        <v>SCT_HTA</v>
      </c>
      <c r="AO373" s="186" t="str">
        <f t="shared" si="510"/>
        <v>BT-56</v>
      </c>
      <c r="AP373" s="301" t="str">
        <f t="shared" si="521"/>
        <v>BT-56</v>
      </c>
      <c r="AQ373" s="66">
        <f t="shared" si="545"/>
        <v>5</v>
      </c>
      <c r="AR373" s="66" t="str">
        <f t="shared" si="511"/>
        <v>0..1</v>
      </c>
      <c r="AS373" s="64" t="s">
        <v>1954</v>
      </c>
      <c r="AT373" s="64" t="s">
        <v>1688</v>
      </c>
      <c r="AU373" s="65" t="s">
        <v>1689</v>
      </c>
      <c r="AV373" s="65"/>
      <c r="AW373" s="65" t="s">
        <v>35</v>
      </c>
      <c r="AX373" s="64" t="s">
        <v>78</v>
      </c>
      <c r="AY373" s="66" t="str">
        <f t="shared" si="572"/>
        <v>0..1</v>
      </c>
      <c r="AZ373" s="66" t="str">
        <f t="shared" si="573"/>
        <v>0..1</v>
      </c>
      <c r="BA373" s="2" t="str">
        <f t="shared" si="567"/>
        <v>/rsm:CrossIndustryInvoice
/rsm:SupplyChainTradeTransaction
/ram:ApplicableHeaderTradeAgreement
/ram:BuyerTradeParty
/ram:DefinedTradeContact
/ram:PersonName</v>
      </c>
      <c r="BB373" s="75" t="str">
        <f t="shared" si="568"/>
        <v>/rsm:CrossIndustryInvoice/rsm:SupplyChainTradeTransaction/ram:ApplicableHeaderTradeAgreement/ram:BuyerTradeParty/ram:DefinedTradeContact/ram:PersonName</v>
      </c>
      <c r="BC373" s="66" t="str">
        <f t="shared" si="522"/>
        <v>T</v>
      </c>
      <c r="BD373" s="68" t="str">
        <f t="shared" si="523"/>
        <v>E</v>
      </c>
      <c r="BE373" s="66" t="str">
        <f t="shared" si="524"/>
        <v>0..1</v>
      </c>
      <c r="BF373" s="66" t="str">
        <f t="shared" si="525"/>
        <v>STR-5</v>
      </c>
      <c r="BG373" s="249" t="str">
        <f t="shared" si="526"/>
        <v/>
      </c>
      <c r="BH373" s="7"/>
      <c r="BI373" s="636" t="str">
        <f t="shared" si="527"/>
        <v>-</v>
      </c>
      <c r="BJ373" s="68" t="str">
        <f t="shared" si="528"/>
        <v>-</v>
      </c>
      <c r="BK373" s="68" t="str">
        <f t="shared" si="529"/>
        <v>-</v>
      </c>
      <c r="BL373" s="68" t="str">
        <f t="shared" si="530"/>
        <v>X</v>
      </c>
      <c r="BM373" s="68" t="str">
        <f t="shared" si="531"/>
        <v>X</v>
      </c>
      <c r="BN373" s="68" t="str">
        <f t="shared" si="532"/>
        <v>X</v>
      </c>
      <c r="BO373" s="637" t="str">
        <f t="shared" si="533"/>
        <v>X</v>
      </c>
      <c r="BP373" s="7"/>
      <c r="BQ373" s="68" t="str">
        <f t="shared" si="534"/>
        <v>EN 16931</v>
      </c>
      <c r="BR373" s="68" t="str">
        <f t="shared" si="535"/>
        <v>EN 16931</v>
      </c>
      <c r="BS373" s="15"/>
      <c r="BT373" s="57" t="s">
        <v>18642</v>
      </c>
    </row>
    <row r="374" spans="1:72" s="59" customFormat="1" ht="105" x14ac:dyDescent="0.2">
      <c r="A374" s="45" t="str">
        <f t="shared" si="518"/>
        <v>YES</v>
      </c>
      <c r="B374" s="45"/>
      <c r="C374" s="45"/>
      <c r="D374" s="185" t="s">
        <v>1526</v>
      </c>
      <c r="E374" s="186" t="s">
        <v>1955</v>
      </c>
      <c r="F374" s="301"/>
      <c r="G374" s="66">
        <f t="shared" si="548"/>
        <v>5</v>
      </c>
      <c r="H374" s="66" t="s">
        <v>42</v>
      </c>
      <c r="I374" s="97" t="s">
        <v>17249</v>
      </c>
      <c r="J374" s="64" t="s">
        <v>35</v>
      </c>
      <c r="K374" s="65" t="s">
        <v>1691</v>
      </c>
      <c r="L374" s="65" t="s">
        <v>1956</v>
      </c>
      <c r="M374" s="65" t="s">
        <v>35</v>
      </c>
      <c r="N374" s="64" t="s">
        <v>70</v>
      </c>
      <c r="O374" s="66" t="s">
        <v>42</v>
      </c>
      <c r="P374" s="66" t="str">
        <f t="shared" si="492"/>
        <v>0..1</v>
      </c>
      <c r="Q374" s="2" t="s">
        <v>1957</v>
      </c>
      <c r="R374" s="75" t="s">
        <v>1958</v>
      </c>
      <c r="S374" s="66" t="s">
        <v>73</v>
      </c>
      <c r="T374" s="344" t="s">
        <v>56</v>
      </c>
      <c r="U374" s="66" t="s">
        <v>42</v>
      </c>
      <c r="V374" s="66" t="s">
        <v>1686</v>
      </c>
      <c r="W374" s="249" t="s">
        <v>35</v>
      </c>
      <c r="X374" s="38"/>
      <c r="Y374" s="636" t="str">
        <f t="shared" si="516"/>
        <v>-</v>
      </c>
      <c r="Z374" s="68" t="str">
        <f t="shared" ref="Z374:AE374" si="589">IF(Y374="X","X",IF($AH374=Z$4,"X","-"))</f>
        <v>-</v>
      </c>
      <c r="AA374" s="68" t="str">
        <f t="shared" si="589"/>
        <v>-</v>
      </c>
      <c r="AB374" s="68" t="str">
        <f t="shared" si="589"/>
        <v>X</v>
      </c>
      <c r="AC374" s="68" t="str">
        <f t="shared" si="589"/>
        <v>X</v>
      </c>
      <c r="AD374" s="68" t="str">
        <f t="shared" si="589"/>
        <v>X</v>
      </c>
      <c r="AE374" s="637" t="str">
        <f t="shared" si="589"/>
        <v>X</v>
      </c>
      <c r="AF374" s="38"/>
      <c r="AG374" s="68" t="s">
        <v>282</v>
      </c>
      <c r="AH374" s="68" t="s">
        <v>282</v>
      </c>
      <c r="AI374" s="38"/>
      <c r="AJ374" s="13" t="str">
        <f t="shared" si="508"/>
        <v>/rsm:CrossIndustryInvoice/rsm:SupplyChainTradeTransaction/ram:ApplicableHeaderTradeAgreement/ram:BuyerTradeParty/ram:DefinedTradeContact</v>
      </c>
      <c r="AK374" s="13" t="str">
        <f t="shared" si="509"/>
        <v>/ram:DepartmentName</v>
      </c>
      <c r="AL374" s="14">
        <f>COUNTIFS(R$4:R374,AJ374)</f>
        <v>1</v>
      </c>
      <c r="AN374" s="185" t="str">
        <f t="shared" si="520"/>
        <v>SCT_HTA</v>
      </c>
      <c r="AO374" s="186" t="str">
        <f t="shared" si="510"/>
        <v>BT-56-0</v>
      </c>
      <c r="AP374" s="301" t="str">
        <f t="shared" si="521"/>
        <v/>
      </c>
      <c r="AQ374" s="66">
        <f t="shared" si="545"/>
        <v>5</v>
      </c>
      <c r="AR374" s="66" t="str">
        <f t="shared" si="511"/>
        <v>0..1</v>
      </c>
      <c r="AS374" s="97">
        <v>0</v>
      </c>
      <c r="AT374" s="64" t="s">
        <v>35</v>
      </c>
      <c r="AU374" s="65" t="s">
        <v>1694</v>
      </c>
      <c r="AV374" s="65" t="s">
        <v>1959</v>
      </c>
      <c r="AW374" s="65" t="s">
        <v>35</v>
      </c>
      <c r="AX374" s="64"/>
      <c r="AY374" s="66" t="str">
        <f t="shared" si="572"/>
        <v>0..1</v>
      </c>
      <c r="AZ374" s="66" t="str">
        <f t="shared" si="573"/>
        <v>0..1</v>
      </c>
      <c r="BA374" s="2" t="str">
        <f t="shared" si="567"/>
        <v>/rsm:CrossIndustryInvoice
/rsm:SupplyChainTradeTransaction
/ram:ApplicableHeaderTradeAgreement
/ram:BuyerTradeParty
/ram:DefinedTradeContact
/ram:DepartmentName</v>
      </c>
      <c r="BB374" s="75" t="str">
        <f t="shared" si="568"/>
        <v>/rsm:CrossIndustryInvoice/rsm:SupplyChainTradeTransaction/ram:ApplicableHeaderTradeAgreement/ram:BuyerTradeParty/ram:DefinedTradeContact/ram:DepartmentName</v>
      </c>
      <c r="BC374" s="66" t="str">
        <f t="shared" si="522"/>
        <v>T</v>
      </c>
      <c r="BD374" s="68" t="str">
        <f t="shared" si="523"/>
        <v>E</v>
      </c>
      <c r="BE374" s="66" t="str">
        <f t="shared" si="524"/>
        <v>0..1</v>
      </c>
      <c r="BF374" s="66" t="str">
        <f t="shared" si="525"/>
        <v>STR-5</v>
      </c>
      <c r="BG374" s="249" t="str">
        <f t="shared" si="526"/>
        <v/>
      </c>
      <c r="BH374" s="7"/>
      <c r="BI374" s="636" t="str">
        <f t="shared" si="527"/>
        <v>-</v>
      </c>
      <c r="BJ374" s="68" t="str">
        <f t="shared" si="528"/>
        <v>-</v>
      </c>
      <c r="BK374" s="68" t="str">
        <f t="shared" si="529"/>
        <v>-</v>
      </c>
      <c r="BL374" s="68" t="str">
        <f t="shared" si="530"/>
        <v>X</v>
      </c>
      <c r="BM374" s="68" t="str">
        <f t="shared" si="531"/>
        <v>X</v>
      </c>
      <c r="BN374" s="68" t="str">
        <f t="shared" si="532"/>
        <v>X</v>
      </c>
      <c r="BO374" s="637" t="str">
        <f t="shared" si="533"/>
        <v>X</v>
      </c>
      <c r="BP374" s="7"/>
      <c r="BQ374" s="68" t="str">
        <f t="shared" si="534"/>
        <v>EN 16931</v>
      </c>
      <c r="BR374" s="68" t="str">
        <f t="shared" si="535"/>
        <v>EN 16931</v>
      </c>
      <c r="BS374" s="15"/>
      <c r="BT374" s="57" t="s">
        <v>18642</v>
      </c>
    </row>
    <row r="375" spans="1:72" s="59" customFormat="1" ht="105" x14ac:dyDescent="0.2">
      <c r="A375" s="45" t="str">
        <f t="shared" si="518"/>
        <v>YES</v>
      </c>
      <c r="B375" s="131"/>
      <c r="C375" s="742"/>
      <c r="D375" s="189" t="s">
        <v>1526</v>
      </c>
      <c r="E375" s="61" t="s">
        <v>5335</v>
      </c>
      <c r="F375" s="282"/>
      <c r="G375" s="62">
        <f t="shared" si="548"/>
        <v>5</v>
      </c>
      <c r="H375" s="62" t="s">
        <v>42</v>
      </c>
      <c r="I375" s="64" t="s">
        <v>17232</v>
      </c>
      <c r="J375" s="64" t="s">
        <v>17143</v>
      </c>
      <c r="K375" s="65" t="s">
        <v>17142</v>
      </c>
      <c r="L375" s="65"/>
      <c r="M375" s="65" t="s">
        <v>35</v>
      </c>
      <c r="N375" s="64" t="s">
        <v>128</v>
      </c>
      <c r="O375" s="66" t="s">
        <v>42</v>
      </c>
      <c r="P375" s="66" t="str">
        <f t="shared" si="492"/>
        <v>0..1</v>
      </c>
      <c r="Q375" s="6" t="s">
        <v>1961</v>
      </c>
      <c r="R375" s="67" t="s">
        <v>1962</v>
      </c>
      <c r="S375" s="66" t="s">
        <v>131</v>
      </c>
      <c r="T375" s="68" t="str">
        <f t="shared" si="512"/>
        <v>E</v>
      </c>
      <c r="U375" s="62" t="s">
        <v>42</v>
      </c>
      <c r="V375" s="66"/>
      <c r="W375" s="249" t="s">
        <v>35</v>
      </c>
      <c r="X375" s="38"/>
      <c r="Y375" s="634" t="str">
        <f t="shared" si="516"/>
        <v>-</v>
      </c>
      <c r="Z375" s="70" t="str">
        <f t="shared" ref="Z375:AE375" si="590">IF(Y375="X","X",IF($AH375=Z$4,"X","-"))</f>
        <v>-</v>
      </c>
      <c r="AA375" s="70" t="str">
        <f t="shared" si="590"/>
        <v>-</v>
      </c>
      <c r="AB375" s="70" t="str">
        <f t="shared" si="590"/>
        <v>-</v>
      </c>
      <c r="AC375" s="70" t="str">
        <f t="shared" si="590"/>
        <v>-</v>
      </c>
      <c r="AD375" s="70" t="str">
        <f t="shared" si="590"/>
        <v>X</v>
      </c>
      <c r="AE375" s="635" t="str">
        <f t="shared" si="590"/>
        <v>X</v>
      </c>
      <c r="AF375" s="38"/>
      <c r="AG375" s="70" t="s">
        <v>47</v>
      </c>
      <c r="AH375" s="70" t="s">
        <v>18617</v>
      </c>
      <c r="AI375" s="38"/>
      <c r="AJ375" s="13" t="str">
        <f t="shared" si="508"/>
        <v>/rsm:CrossIndustryInvoice/rsm:SupplyChainTradeTransaction/ram:ApplicableHeaderTradeAgreement/ram:BuyerTradeParty/ram:DefinedTradeContact</v>
      </c>
      <c r="AK375" s="13" t="str">
        <f t="shared" si="509"/>
        <v>/ram:TypeCode</v>
      </c>
      <c r="AL375" s="14">
        <f>COUNTIFS(R$4:R375,AJ375)</f>
        <v>1</v>
      </c>
      <c r="AN375" s="189" t="str">
        <f t="shared" si="520"/>
        <v>SCT_HTA</v>
      </c>
      <c r="AO375" s="61" t="str">
        <f t="shared" si="510"/>
        <v>BT-X-318</v>
      </c>
      <c r="AP375" s="282" t="str">
        <f t="shared" si="521"/>
        <v/>
      </c>
      <c r="AQ375" s="62">
        <f t="shared" si="545"/>
        <v>5</v>
      </c>
      <c r="AR375" s="62" t="str">
        <f t="shared" si="511"/>
        <v>0..1</v>
      </c>
      <c r="AS375" s="64" t="s">
        <v>1963</v>
      </c>
      <c r="AT375" s="64" t="s">
        <v>18232</v>
      </c>
      <c r="AU375" s="65" t="s">
        <v>18228</v>
      </c>
      <c r="AV375" s="65"/>
      <c r="AW375" s="65" t="s">
        <v>35</v>
      </c>
      <c r="AX375" s="64" t="s">
        <v>128</v>
      </c>
      <c r="AY375" s="66" t="str">
        <f t="shared" si="572"/>
        <v>0..1</v>
      </c>
      <c r="AZ375" s="66" t="str">
        <f t="shared" si="573"/>
        <v>0..1</v>
      </c>
      <c r="BA375" s="6" t="str">
        <f t="shared" si="567"/>
        <v>/rsm:CrossIndustryInvoice
/rsm:SupplyChainTradeTransaction
/ram:ApplicableHeaderTradeAgreement
/ram:BuyerTradeParty
/ram:DefinedTradeContact
/ram:TypeCode</v>
      </c>
      <c r="BB375" s="67" t="str">
        <f t="shared" si="568"/>
        <v>/rsm:CrossIndustryInvoice/rsm:SupplyChainTradeTransaction/ram:ApplicableHeaderTradeAgreement/ram:BuyerTradeParty/ram:DefinedTradeContact/ram:TypeCode</v>
      </c>
      <c r="BC375" s="66" t="str">
        <f t="shared" si="522"/>
        <v>C</v>
      </c>
      <c r="BD375" s="68" t="str">
        <f t="shared" si="523"/>
        <v>E</v>
      </c>
      <c r="BE375" s="62" t="str">
        <f t="shared" si="524"/>
        <v>0..1</v>
      </c>
      <c r="BF375" s="66" t="str">
        <f t="shared" si="525"/>
        <v/>
      </c>
      <c r="BG375" s="249" t="str">
        <f t="shared" si="526"/>
        <v/>
      </c>
      <c r="BH375" s="7"/>
      <c r="BI375" s="634" t="str">
        <f t="shared" si="527"/>
        <v>-</v>
      </c>
      <c r="BJ375" s="70" t="str">
        <f t="shared" si="528"/>
        <v>-</v>
      </c>
      <c r="BK375" s="70" t="str">
        <f t="shared" si="529"/>
        <v>-</v>
      </c>
      <c r="BL375" s="70" t="str">
        <f t="shared" si="530"/>
        <v>-</v>
      </c>
      <c r="BM375" s="70" t="str">
        <f t="shared" si="531"/>
        <v>-</v>
      </c>
      <c r="BN375" s="70" t="str">
        <f t="shared" si="532"/>
        <v>X</v>
      </c>
      <c r="BO375" s="635" t="str">
        <f t="shared" si="533"/>
        <v>X</v>
      </c>
      <c r="BP375" s="7"/>
      <c r="BQ375" s="70" t="str">
        <f t="shared" si="534"/>
        <v>EXTENDED</v>
      </c>
      <c r="BR375" s="70" t="str">
        <f t="shared" si="535"/>
        <v>EXTENDED-B2B-FR</v>
      </c>
      <c r="BS375" s="15"/>
      <c r="BT375" s="57" t="s">
        <v>18642</v>
      </c>
    </row>
    <row r="376" spans="1:72" s="59" customFormat="1" ht="105" x14ac:dyDescent="0.2">
      <c r="A376" s="45" t="str">
        <f t="shared" si="518"/>
        <v>NO</v>
      </c>
      <c r="B376" s="45"/>
      <c r="C376" s="45"/>
      <c r="D376" s="185" t="s">
        <v>1526</v>
      </c>
      <c r="E376" s="186" t="s">
        <v>1964</v>
      </c>
      <c r="F376" s="301"/>
      <c r="G376" s="73">
        <f t="shared" si="548"/>
        <v>5</v>
      </c>
      <c r="H376" s="73" t="s">
        <v>42</v>
      </c>
      <c r="I376" s="74" t="s">
        <v>1965</v>
      </c>
      <c r="J376" s="64" t="s">
        <v>17250</v>
      </c>
      <c r="K376" s="65"/>
      <c r="L376" s="65"/>
      <c r="M376" s="65"/>
      <c r="N376" s="64"/>
      <c r="O376" s="66" t="s">
        <v>42</v>
      </c>
      <c r="P376" s="66" t="str">
        <f t="shared" si="492"/>
        <v>0..1</v>
      </c>
      <c r="Q376" s="2" t="s">
        <v>1966</v>
      </c>
      <c r="R376" s="75" t="s">
        <v>1967</v>
      </c>
      <c r="S376" s="66"/>
      <c r="T376" s="68" t="str">
        <f t="shared" si="512"/>
        <v/>
      </c>
      <c r="U376" s="66" t="s">
        <v>42</v>
      </c>
      <c r="V376" s="66"/>
      <c r="W376" s="249"/>
      <c r="X376" s="38"/>
      <c r="Y376" s="636" t="str">
        <f t="shared" si="516"/>
        <v>-</v>
      </c>
      <c r="Z376" s="68" t="str">
        <f t="shared" ref="Z376:AE376" si="591">IF(Y376="X","X",IF($AH376=Z$4,"X","-"))</f>
        <v>-</v>
      </c>
      <c r="AA376" s="68" t="str">
        <f t="shared" si="591"/>
        <v>-</v>
      </c>
      <c r="AB376" s="68" t="str">
        <f t="shared" si="591"/>
        <v>X</v>
      </c>
      <c r="AC376" s="68" t="str">
        <f t="shared" si="591"/>
        <v>X</v>
      </c>
      <c r="AD376" s="68" t="str">
        <f t="shared" si="591"/>
        <v>X</v>
      </c>
      <c r="AE376" s="637" t="str">
        <f t="shared" si="591"/>
        <v>X</v>
      </c>
      <c r="AF376" s="38"/>
      <c r="AG376" s="68" t="s">
        <v>282</v>
      </c>
      <c r="AH376" s="68" t="s">
        <v>282</v>
      </c>
      <c r="AI376" s="38"/>
      <c r="AJ376" s="13" t="str">
        <f t="shared" si="508"/>
        <v>/rsm:CrossIndustryInvoice/rsm:SupplyChainTradeTransaction/ram:ApplicableHeaderTradeAgreement/ram:BuyerTradeParty/ram:DefinedTradeContact</v>
      </c>
      <c r="AK376" s="13" t="str">
        <f t="shared" si="509"/>
        <v>/ram:TelephoneUniversalCommunication</v>
      </c>
      <c r="AL376" s="14">
        <f>COUNTIFS(R$4:R376,AJ376)</f>
        <v>1</v>
      </c>
      <c r="AN376" s="185" t="str">
        <f t="shared" si="520"/>
        <v>SCT_HTA</v>
      </c>
      <c r="AO376" s="186" t="str">
        <f t="shared" si="510"/>
        <v>BT-57-00</v>
      </c>
      <c r="AP376" s="301" t="str">
        <f t="shared" si="521"/>
        <v/>
      </c>
      <c r="AQ376" s="73">
        <f t="shared" si="545"/>
        <v>5</v>
      </c>
      <c r="AR376" s="73" t="str">
        <f t="shared" si="511"/>
        <v>0..1</v>
      </c>
      <c r="AS376" s="74" t="s">
        <v>1968</v>
      </c>
      <c r="AT376" s="64"/>
      <c r="AU376" s="65"/>
      <c r="AV376" s="65"/>
      <c r="AW376" s="65" t="s">
        <v>35</v>
      </c>
      <c r="AX376" s="64"/>
      <c r="AY376" s="66" t="str">
        <f t="shared" si="572"/>
        <v>0..1</v>
      </c>
      <c r="AZ376" s="66" t="str">
        <f t="shared" si="573"/>
        <v>0..1</v>
      </c>
      <c r="BA376" s="2" t="str">
        <f t="shared" si="567"/>
        <v>/rsm:CrossIndustryInvoice
/rsm:SupplyChainTradeTransaction
/ram:ApplicableHeaderTradeAgreement
/ram:BuyerTradeParty
/ram:DefinedTradeContact
/ram:TelephoneUniversalCommunication</v>
      </c>
      <c r="BB376" s="75" t="str">
        <f t="shared" si="568"/>
        <v>/rsm:CrossIndustryInvoice/rsm:SupplyChainTradeTransaction/ram:ApplicableHeaderTradeAgreement/ram:BuyerTradeParty/ram:DefinedTradeContact/ram:TelephoneUniversalCommunication</v>
      </c>
      <c r="BC376" s="66" t="str">
        <f t="shared" si="522"/>
        <v/>
      </c>
      <c r="BD376" s="68" t="str">
        <f t="shared" si="523"/>
        <v/>
      </c>
      <c r="BE376" s="66" t="str">
        <f t="shared" si="524"/>
        <v>0..1</v>
      </c>
      <c r="BF376" s="66" t="str">
        <f t="shared" si="525"/>
        <v/>
      </c>
      <c r="BG376" s="249" t="str">
        <f t="shared" si="526"/>
        <v/>
      </c>
      <c r="BH376" s="7"/>
      <c r="BI376" s="636" t="str">
        <f t="shared" si="527"/>
        <v>-</v>
      </c>
      <c r="BJ376" s="68" t="str">
        <f t="shared" si="528"/>
        <v>-</v>
      </c>
      <c r="BK376" s="68" t="str">
        <f t="shared" si="529"/>
        <v>-</v>
      </c>
      <c r="BL376" s="68" t="str">
        <f t="shared" si="530"/>
        <v>X</v>
      </c>
      <c r="BM376" s="68" t="str">
        <f t="shared" si="531"/>
        <v>X</v>
      </c>
      <c r="BN376" s="68" t="str">
        <f t="shared" si="532"/>
        <v>X</v>
      </c>
      <c r="BO376" s="637" t="str">
        <f t="shared" si="533"/>
        <v>X</v>
      </c>
      <c r="BP376" s="7"/>
      <c r="BQ376" s="68" t="str">
        <f t="shared" si="534"/>
        <v>EN 16931</v>
      </c>
      <c r="BR376" s="68" t="str">
        <f t="shared" si="535"/>
        <v>EN 16931</v>
      </c>
      <c r="BS376" s="15"/>
      <c r="BT376" s="57" t="s">
        <v>18642</v>
      </c>
    </row>
    <row r="377" spans="1:72" s="59" customFormat="1" ht="120" x14ac:dyDescent="0.2">
      <c r="A377" s="45" t="str">
        <f t="shared" si="518"/>
        <v>YES</v>
      </c>
      <c r="B377" s="45"/>
      <c r="C377" s="45"/>
      <c r="D377" s="185" t="s">
        <v>1526</v>
      </c>
      <c r="E377" s="186" t="s">
        <v>1969</v>
      </c>
      <c r="F377" s="301" t="s">
        <v>1969</v>
      </c>
      <c r="G377" s="66">
        <f t="shared" si="548"/>
        <v>6</v>
      </c>
      <c r="H377" s="66" t="s">
        <v>42</v>
      </c>
      <c r="I377" s="64" t="s">
        <v>1970</v>
      </c>
      <c r="J377" s="64" t="s">
        <v>1706</v>
      </c>
      <c r="K377" s="65"/>
      <c r="L377" s="65"/>
      <c r="M377" s="65" t="s">
        <v>35</v>
      </c>
      <c r="N377" s="64" t="s">
        <v>70</v>
      </c>
      <c r="O377" s="66" t="s">
        <v>32</v>
      </c>
      <c r="P377" s="66" t="str">
        <f t="shared" si="492"/>
        <v>1..1</v>
      </c>
      <c r="Q377" s="2" t="s">
        <v>1971</v>
      </c>
      <c r="R377" s="75" t="s">
        <v>1972</v>
      </c>
      <c r="S377" s="66" t="s">
        <v>73</v>
      </c>
      <c r="T377" s="68" t="str">
        <f t="shared" si="512"/>
        <v>E</v>
      </c>
      <c r="U377" s="66" t="s">
        <v>42</v>
      </c>
      <c r="V377" s="66" t="s">
        <v>35</v>
      </c>
      <c r="W377" s="249" t="s">
        <v>35</v>
      </c>
      <c r="X377" s="38"/>
      <c r="Y377" s="636" t="str">
        <f t="shared" si="516"/>
        <v>-</v>
      </c>
      <c r="Z377" s="68" t="str">
        <f t="shared" ref="Z377:AE377" si="592">IF(Y377="X","X",IF($AH377=Z$4,"X","-"))</f>
        <v>-</v>
      </c>
      <c r="AA377" s="68" t="str">
        <f t="shared" si="592"/>
        <v>-</v>
      </c>
      <c r="AB377" s="68" t="str">
        <f t="shared" si="592"/>
        <v>X</v>
      </c>
      <c r="AC377" s="68" t="str">
        <f t="shared" si="592"/>
        <v>X</v>
      </c>
      <c r="AD377" s="68" t="str">
        <f t="shared" si="592"/>
        <v>X</v>
      </c>
      <c r="AE377" s="637" t="str">
        <f t="shared" si="592"/>
        <v>X</v>
      </c>
      <c r="AF377" s="38"/>
      <c r="AG377" s="68" t="s">
        <v>282</v>
      </c>
      <c r="AH377" s="68" t="s">
        <v>282</v>
      </c>
      <c r="AI377" s="38"/>
      <c r="AJ377" s="13" t="str">
        <f t="shared" si="508"/>
        <v>/rsm:CrossIndustryInvoice/rsm:SupplyChainTradeTransaction/ram:ApplicableHeaderTradeAgreement/ram:BuyerTradeParty/ram:DefinedTradeContact/ram:TelephoneUniversalCommunication</v>
      </c>
      <c r="AK377" s="13" t="str">
        <f t="shared" si="509"/>
        <v>/ram:CompleteNumber</v>
      </c>
      <c r="AL377" s="14">
        <f>COUNTIFS(R$4:R377,AJ377)</f>
        <v>1</v>
      </c>
      <c r="AN377" s="185" t="str">
        <f t="shared" si="520"/>
        <v>SCT_HTA</v>
      </c>
      <c r="AO377" s="186" t="str">
        <f t="shared" si="510"/>
        <v>BT-57</v>
      </c>
      <c r="AP377" s="301" t="str">
        <f t="shared" si="521"/>
        <v>BT-57</v>
      </c>
      <c r="AQ377" s="66">
        <f t="shared" si="545"/>
        <v>6</v>
      </c>
      <c r="AR377" s="66" t="str">
        <f t="shared" si="511"/>
        <v>0..1</v>
      </c>
      <c r="AS377" s="64" t="s">
        <v>1973</v>
      </c>
      <c r="AT377" s="64" t="s">
        <v>1710</v>
      </c>
      <c r="AU377" s="65"/>
      <c r="AV377" s="65"/>
      <c r="AW377" s="65" t="s">
        <v>35</v>
      </c>
      <c r="AX377" s="64" t="s">
        <v>78</v>
      </c>
      <c r="AY377" s="66" t="str">
        <f t="shared" si="572"/>
        <v>1..1</v>
      </c>
      <c r="AZ377" s="66" t="str">
        <f t="shared" si="573"/>
        <v>1..1</v>
      </c>
      <c r="BA377" s="2" t="str">
        <f t="shared" si="567"/>
        <v>/rsm:CrossIndustryInvoice
/rsm:SupplyChainTradeTransaction
/ram:ApplicableHeaderTradeAgreement
/ram:BuyerTradeParty
/ram:DefinedTradeContact
/ram:TelephoneUniversalCommunication
/ram:CompleteNumber</v>
      </c>
      <c r="BB377" s="75" t="str">
        <f t="shared" si="568"/>
        <v>/rsm:CrossIndustryInvoice/rsm:SupplyChainTradeTransaction/ram:ApplicableHeaderTradeAgreement/ram:BuyerTradeParty/ram:DefinedTradeContact/ram:TelephoneUniversalCommunication/ram:CompleteNumber</v>
      </c>
      <c r="BC377" s="66" t="str">
        <f t="shared" si="522"/>
        <v>T</v>
      </c>
      <c r="BD377" s="68" t="str">
        <f t="shared" si="523"/>
        <v>E</v>
      </c>
      <c r="BE377" s="66" t="str">
        <f t="shared" si="524"/>
        <v>0..1</v>
      </c>
      <c r="BF377" s="66" t="str">
        <f t="shared" si="525"/>
        <v/>
      </c>
      <c r="BG377" s="249" t="str">
        <f t="shared" si="526"/>
        <v/>
      </c>
      <c r="BH377" s="7"/>
      <c r="BI377" s="636" t="str">
        <f t="shared" si="527"/>
        <v>-</v>
      </c>
      <c r="BJ377" s="68" t="str">
        <f t="shared" si="528"/>
        <v>-</v>
      </c>
      <c r="BK377" s="68" t="str">
        <f t="shared" si="529"/>
        <v>-</v>
      </c>
      <c r="BL377" s="68" t="str">
        <f t="shared" si="530"/>
        <v>X</v>
      </c>
      <c r="BM377" s="68" t="str">
        <f t="shared" si="531"/>
        <v>X</v>
      </c>
      <c r="BN377" s="68" t="str">
        <f t="shared" si="532"/>
        <v>X</v>
      </c>
      <c r="BO377" s="637" t="str">
        <f t="shared" si="533"/>
        <v>X</v>
      </c>
      <c r="BP377" s="7"/>
      <c r="BQ377" s="68" t="str">
        <f t="shared" si="534"/>
        <v>EN 16931</v>
      </c>
      <c r="BR377" s="68" t="str">
        <f t="shared" si="535"/>
        <v>EN 16931</v>
      </c>
      <c r="BS377" s="15"/>
      <c r="BT377" s="57" t="s">
        <v>18642</v>
      </c>
    </row>
    <row r="378" spans="1:72" s="59" customFormat="1" ht="105" x14ac:dyDescent="0.2">
      <c r="A378" s="45" t="str">
        <f t="shared" si="518"/>
        <v>NO</v>
      </c>
      <c r="B378" s="45"/>
      <c r="C378" s="45"/>
      <c r="D378" s="189" t="s">
        <v>1526</v>
      </c>
      <c r="E378" s="61" t="s">
        <v>5336</v>
      </c>
      <c r="F378" s="282"/>
      <c r="G378" s="62">
        <f t="shared" si="548"/>
        <v>5</v>
      </c>
      <c r="H378" s="62" t="s">
        <v>42</v>
      </c>
      <c r="I378" s="64" t="s">
        <v>1974</v>
      </c>
      <c r="J378" s="64" t="s">
        <v>17251</v>
      </c>
      <c r="K378" s="65"/>
      <c r="L378" s="65"/>
      <c r="M378" s="65"/>
      <c r="N378" s="64"/>
      <c r="O378" s="66" t="s">
        <v>42</v>
      </c>
      <c r="P378" s="66" t="str">
        <f t="shared" si="492"/>
        <v>0..1</v>
      </c>
      <c r="Q378" s="6" t="s">
        <v>1975</v>
      </c>
      <c r="R378" s="67" t="s">
        <v>1976</v>
      </c>
      <c r="S378" s="66"/>
      <c r="T378" s="68" t="str">
        <f t="shared" si="512"/>
        <v/>
      </c>
      <c r="U378" s="62" t="s">
        <v>42</v>
      </c>
      <c r="V378" s="66"/>
      <c r="W378" s="249"/>
      <c r="X378" s="38"/>
      <c r="Y378" s="634" t="str">
        <f t="shared" si="516"/>
        <v>-</v>
      </c>
      <c r="Z378" s="70" t="str">
        <f t="shared" ref="Z378:AE378" si="593">IF(Y378="X","X",IF($AH378=Z$4,"X","-"))</f>
        <v>-</v>
      </c>
      <c r="AA378" s="70" t="str">
        <f t="shared" si="593"/>
        <v>-</v>
      </c>
      <c r="AB378" s="70" t="str">
        <f t="shared" si="593"/>
        <v>-</v>
      </c>
      <c r="AC378" s="70" t="str">
        <f t="shared" si="593"/>
        <v>-</v>
      </c>
      <c r="AD378" s="70" t="str">
        <f t="shared" si="593"/>
        <v>-</v>
      </c>
      <c r="AE378" s="635" t="str">
        <f t="shared" si="593"/>
        <v>X</v>
      </c>
      <c r="AF378" s="38"/>
      <c r="AG378" s="70" t="s">
        <v>47</v>
      </c>
      <c r="AH378" s="70" t="s">
        <v>47</v>
      </c>
      <c r="AI378" s="38"/>
      <c r="AJ378" s="13" t="str">
        <f t="shared" si="508"/>
        <v>/rsm:CrossIndustryInvoice/rsm:SupplyChainTradeTransaction/ram:ApplicableHeaderTradeAgreement/ram:BuyerTradeParty/ram:DefinedTradeContact</v>
      </c>
      <c r="AK378" s="13" t="str">
        <f t="shared" si="509"/>
        <v>/ram:FaxUniversalCommunication</v>
      </c>
      <c r="AL378" s="14">
        <f>COUNTIFS(R$4:R378,AJ378)</f>
        <v>1</v>
      </c>
      <c r="AN378" s="189" t="str">
        <f t="shared" si="520"/>
        <v>SCT_HTA</v>
      </c>
      <c r="AO378" s="61" t="str">
        <f t="shared" si="510"/>
        <v>BT-X-115-00</v>
      </c>
      <c r="AP378" s="282" t="str">
        <f t="shared" si="521"/>
        <v/>
      </c>
      <c r="AQ378" s="62">
        <f t="shared" si="545"/>
        <v>5</v>
      </c>
      <c r="AR378" s="62" t="str">
        <f t="shared" si="511"/>
        <v>0..1</v>
      </c>
      <c r="AS378" s="64" t="s">
        <v>954</v>
      </c>
      <c r="AT378" s="64"/>
      <c r="AU378" s="65"/>
      <c r="AV378" s="65"/>
      <c r="AW378" s="65"/>
      <c r="AX378" s="64"/>
      <c r="AY378" s="66" t="str">
        <f t="shared" si="572"/>
        <v>0..1</v>
      </c>
      <c r="AZ378" s="66" t="str">
        <f t="shared" si="573"/>
        <v>0..1</v>
      </c>
      <c r="BA378" s="6" t="str">
        <f t="shared" si="567"/>
        <v>/rsm:CrossIndustryInvoice
/rsm:SupplyChainTradeTransaction
/ram:ApplicableHeaderTradeAgreement
/ram:BuyerTradeParty
/ram:DefinedTradeContact
/ram:FaxUniversalCommunication</v>
      </c>
      <c r="BB378" s="67" t="str">
        <f t="shared" si="568"/>
        <v>/rsm:CrossIndustryInvoice/rsm:SupplyChainTradeTransaction/ram:ApplicableHeaderTradeAgreement/ram:BuyerTradeParty/ram:DefinedTradeContact/ram:FaxUniversalCommunication</v>
      </c>
      <c r="BC378" s="66" t="str">
        <f t="shared" si="522"/>
        <v/>
      </c>
      <c r="BD378" s="68" t="str">
        <f t="shared" si="523"/>
        <v/>
      </c>
      <c r="BE378" s="62" t="str">
        <f t="shared" si="524"/>
        <v>0..1</v>
      </c>
      <c r="BF378" s="66" t="str">
        <f t="shared" si="525"/>
        <v/>
      </c>
      <c r="BG378" s="249" t="str">
        <f t="shared" si="526"/>
        <v/>
      </c>
      <c r="BH378" s="7"/>
      <c r="BI378" s="634" t="str">
        <f t="shared" si="527"/>
        <v>-</v>
      </c>
      <c r="BJ378" s="70" t="str">
        <f t="shared" si="528"/>
        <v>-</v>
      </c>
      <c r="BK378" s="70" t="str">
        <f t="shared" si="529"/>
        <v>-</v>
      </c>
      <c r="BL378" s="70" t="str">
        <f t="shared" si="530"/>
        <v>-</v>
      </c>
      <c r="BM378" s="70" t="str">
        <f t="shared" si="531"/>
        <v>-</v>
      </c>
      <c r="BN378" s="70" t="str">
        <f t="shared" si="532"/>
        <v>-</v>
      </c>
      <c r="BO378" s="635" t="str">
        <f t="shared" si="533"/>
        <v>X</v>
      </c>
      <c r="BP378" s="7"/>
      <c r="BQ378" s="70" t="str">
        <f t="shared" si="534"/>
        <v>EXTENDED</v>
      </c>
      <c r="BR378" s="70" t="str">
        <f t="shared" si="535"/>
        <v>EXTENDED</v>
      </c>
      <c r="BS378" s="15"/>
      <c r="BT378" s="57" t="s">
        <v>18642</v>
      </c>
    </row>
    <row r="379" spans="1:72" s="59" customFormat="1" ht="120" x14ac:dyDescent="0.2">
      <c r="A379" s="45" t="str">
        <f t="shared" si="518"/>
        <v>YES</v>
      </c>
      <c r="B379" s="45"/>
      <c r="C379" s="45"/>
      <c r="D379" s="189" t="s">
        <v>1526</v>
      </c>
      <c r="E379" s="61" t="s">
        <v>5337</v>
      </c>
      <c r="F379" s="282"/>
      <c r="G379" s="62">
        <f t="shared" si="548"/>
        <v>6</v>
      </c>
      <c r="H379" s="62" t="s">
        <v>32</v>
      </c>
      <c r="I379" s="64" t="s">
        <v>17252</v>
      </c>
      <c r="J379" s="64" t="s">
        <v>17236</v>
      </c>
      <c r="K379" s="65"/>
      <c r="L379" s="65"/>
      <c r="M379" s="65"/>
      <c r="N379" s="64" t="s">
        <v>70</v>
      </c>
      <c r="O379" s="66" t="s">
        <v>32</v>
      </c>
      <c r="P379" s="66" t="str">
        <f t="shared" ref="P379:P546" si="594">O379</f>
        <v>1..1</v>
      </c>
      <c r="Q379" s="6" t="s">
        <v>1978</v>
      </c>
      <c r="R379" s="67" t="s">
        <v>1979</v>
      </c>
      <c r="S379" s="66" t="s">
        <v>73</v>
      </c>
      <c r="T379" s="68" t="str">
        <f t="shared" si="512"/>
        <v>E</v>
      </c>
      <c r="U379" s="62" t="s">
        <v>42</v>
      </c>
      <c r="V379" s="66"/>
      <c r="W379" s="249"/>
      <c r="X379" s="38"/>
      <c r="Y379" s="634" t="str">
        <f t="shared" si="516"/>
        <v>-</v>
      </c>
      <c r="Z379" s="70" t="str">
        <f t="shared" ref="Z379:AE379" si="595">IF(Y379="X","X",IF($AH379=Z$4,"X","-"))</f>
        <v>-</v>
      </c>
      <c r="AA379" s="70" t="str">
        <f t="shared" si="595"/>
        <v>-</v>
      </c>
      <c r="AB379" s="70" t="str">
        <f t="shared" si="595"/>
        <v>-</v>
      </c>
      <c r="AC379" s="70" t="str">
        <f t="shared" si="595"/>
        <v>-</v>
      </c>
      <c r="AD379" s="70" t="str">
        <f t="shared" si="595"/>
        <v>-</v>
      </c>
      <c r="AE379" s="635" t="str">
        <f t="shared" si="595"/>
        <v>X</v>
      </c>
      <c r="AF379" s="38"/>
      <c r="AG379" s="70" t="s">
        <v>47</v>
      </c>
      <c r="AH379" s="70" t="s">
        <v>47</v>
      </c>
      <c r="AI379" s="38"/>
      <c r="AJ379" s="13" t="str">
        <f t="shared" si="508"/>
        <v>/rsm:CrossIndustryInvoice/rsm:SupplyChainTradeTransaction/ram:ApplicableHeaderTradeAgreement/ram:BuyerTradeParty/ram:DefinedTradeContact/ram:FaxUniversalCommunication</v>
      </c>
      <c r="AK379" s="13" t="str">
        <f t="shared" si="509"/>
        <v>/ram:CompleteNumber</v>
      </c>
      <c r="AL379" s="14">
        <f>COUNTIFS(R$4:R379,AJ379)</f>
        <v>1</v>
      </c>
      <c r="AN379" s="189" t="str">
        <f t="shared" si="520"/>
        <v>SCT_HTA</v>
      </c>
      <c r="AO379" s="61" t="str">
        <f t="shared" si="510"/>
        <v>BT-X-115</v>
      </c>
      <c r="AP379" s="282" t="str">
        <f t="shared" si="521"/>
        <v/>
      </c>
      <c r="AQ379" s="62">
        <f t="shared" si="545"/>
        <v>6</v>
      </c>
      <c r="AR379" s="62" t="str">
        <f t="shared" si="511"/>
        <v>1..1</v>
      </c>
      <c r="AS379" s="64" t="s">
        <v>1980</v>
      </c>
      <c r="AT379" s="64"/>
      <c r="AU379" s="65"/>
      <c r="AV379" s="65"/>
      <c r="AW379" s="65"/>
      <c r="AX379" s="64"/>
      <c r="AY379" s="66" t="str">
        <f t="shared" si="572"/>
        <v>1..1</v>
      </c>
      <c r="AZ379" s="66" t="str">
        <f t="shared" si="573"/>
        <v>1..1</v>
      </c>
      <c r="BA379" s="6" t="str">
        <f t="shared" si="567"/>
        <v>/rsm:CrossIndustryInvoice
/rsm:SupplyChainTradeTransaction
/ram:ApplicableHeaderTradeAgreement
/ram:BuyerTradeParty
/ram:DefinedTradeContact
/ram:FaxUniversalCommunication
/ram:CompleteNumber</v>
      </c>
      <c r="BB379" s="67" t="str">
        <f t="shared" si="568"/>
        <v>/rsm:CrossIndustryInvoice/rsm:SupplyChainTradeTransaction/ram:ApplicableHeaderTradeAgreement/ram:BuyerTradeParty/ram:DefinedTradeContact/ram:FaxUniversalCommunication/ram:CompleteNumber</v>
      </c>
      <c r="BC379" s="66" t="str">
        <f t="shared" si="522"/>
        <v>T</v>
      </c>
      <c r="BD379" s="68" t="str">
        <f t="shared" si="523"/>
        <v>E</v>
      </c>
      <c r="BE379" s="62" t="str">
        <f t="shared" si="524"/>
        <v>0..1</v>
      </c>
      <c r="BF379" s="66" t="str">
        <f t="shared" si="525"/>
        <v/>
      </c>
      <c r="BG379" s="249" t="str">
        <f t="shared" si="526"/>
        <v/>
      </c>
      <c r="BH379" s="7"/>
      <c r="BI379" s="634" t="str">
        <f t="shared" si="527"/>
        <v>-</v>
      </c>
      <c r="BJ379" s="70" t="str">
        <f t="shared" si="528"/>
        <v>-</v>
      </c>
      <c r="BK379" s="70" t="str">
        <f t="shared" si="529"/>
        <v>-</v>
      </c>
      <c r="BL379" s="70" t="str">
        <f t="shared" si="530"/>
        <v>-</v>
      </c>
      <c r="BM379" s="70" t="str">
        <f t="shared" si="531"/>
        <v>-</v>
      </c>
      <c r="BN379" s="70" t="str">
        <f t="shared" si="532"/>
        <v>-</v>
      </c>
      <c r="BO379" s="635" t="str">
        <f t="shared" si="533"/>
        <v>X</v>
      </c>
      <c r="BP379" s="7"/>
      <c r="BQ379" s="70" t="str">
        <f t="shared" si="534"/>
        <v>EXTENDED</v>
      </c>
      <c r="BR379" s="70" t="str">
        <f t="shared" si="535"/>
        <v>EXTENDED</v>
      </c>
      <c r="BS379" s="15"/>
      <c r="BT379" s="57" t="s">
        <v>18642</v>
      </c>
    </row>
    <row r="380" spans="1:72" s="59" customFormat="1" ht="105" x14ac:dyDescent="0.2">
      <c r="A380" s="45" t="str">
        <f t="shared" si="518"/>
        <v>NO</v>
      </c>
      <c r="B380" s="45"/>
      <c r="C380" s="45"/>
      <c r="D380" s="185" t="s">
        <v>1526</v>
      </c>
      <c r="E380" s="186" t="s">
        <v>1981</v>
      </c>
      <c r="F380" s="301"/>
      <c r="G380" s="73">
        <f t="shared" si="548"/>
        <v>5</v>
      </c>
      <c r="H380" s="73" t="s">
        <v>42</v>
      </c>
      <c r="I380" s="74" t="s">
        <v>1982</v>
      </c>
      <c r="J380" s="64"/>
      <c r="K380" s="65"/>
      <c r="L380" s="65"/>
      <c r="M380" s="65"/>
      <c r="N380" s="64"/>
      <c r="O380" s="66" t="s">
        <v>42</v>
      </c>
      <c r="P380" s="66" t="str">
        <f t="shared" si="594"/>
        <v>0..1</v>
      </c>
      <c r="Q380" s="2" t="s">
        <v>1983</v>
      </c>
      <c r="R380" s="75" t="s">
        <v>1984</v>
      </c>
      <c r="S380" s="66"/>
      <c r="T380" s="68" t="str">
        <f t="shared" si="512"/>
        <v/>
      </c>
      <c r="U380" s="66" t="s">
        <v>42</v>
      </c>
      <c r="V380" s="66"/>
      <c r="W380" s="249"/>
      <c r="X380" s="38"/>
      <c r="Y380" s="636" t="str">
        <f t="shared" si="516"/>
        <v>-</v>
      </c>
      <c r="Z380" s="68" t="str">
        <f t="shared" ref="Z380:AE380" si="596">IF(Y380="X","X",IF($AH380=Z$4,"X","-"))</f>
        <v>-</v>
      </c>
      <c r="AA380" s="68" t="str">
        <f t="shared" si="596"/>
        <v>-</v>
      </c>
      <c r="AB380" s="68" t="str">
        <f t="shared" si="596"/>
        <v>X</v>
      </c>
      <c r="AC380" s="68" t="str">
        <f t="shared" si="596"/>
        <v>X</v>
      </c>
      <c r="AD380" s="68" t="str">
        <f t="shared" si="596"/>
        <v>X</v>
      </c>
      <c r="AE380" s="637" t="str">
        <f t="shared" si="596"/>
        <v>X</v>
      </c>
      <c r="AF380" s="38"/>
      <c r="AG380" s="68" t="s">
        <v>282</v>
      </c>
      <c r="AH380" s="68" t="s">
        <v>282</v>
      </c>
      <c r="AI380" s="38"/>
      <c r="AJ380" s="13" t="str">
        <f t="shared" si="508"/>
        <v>/rsm:CrossIndustryInvoice/rsm:SupplyChainTradeTransaction/ram:ApplicableHeaderTradeAgreement/ram:BuyerTradeParty/ram:DefinedTradeContact</v>
      </c>
      <c r="AK380" s="13" t="str">
        <f t="shared" si="509"/>
        <v>/ram:EmailURIUniversalCommunication</v>
      </c>
      <c r="AL380" s="14">
        <f>COUNTIFS(R$4:R380,AJ380)</f>
        <v>1</v>
      </c>
      <c r="AN380" s="185" t="str">
        <f t="shared" si="520"/>
        <v>SCT_HTA</v>
      </c>
      <c r="AO380" s="186" t="str">
        <f t="shared" si="510"/>
        <v>BT-58-00</v>
      </c>
      <c r="AP380" s="301" t="str">
        <f t="shared" si="521"/>
        <v/>
      </c>
      <c r="AQ380" s="73">
        <f t="shared" si="545"/>
        <v>5</v>
      </c>
      <c r="AR380" s="73" t="str">
        <f t="shared" si="511"/>
        <v>0..1</v>
      </c>
      <c r="AS380" s="74" t="s">
        <v>1985</v>
      </c>
      <c r="AT380" s="64"/>
      <c r="AU380" s="65"/>
      <c r="AV380" s="65"/>
      <c r="AW380" s="65" t="s">
        <v>35</v>
      </c>
      <c r="AX380" s="64"/>
      <c r="AY380" s="66" t="str">
        <f t="shared" si="572"/>
        <v>0..1</v>
      </c>
      <c r="AZ380" s="66" t="str">
        <f t="shared" si="573"/>
        <v>0..1</v>
      </c>
      <c r="BA380" s="2" t="str">
        <f t="shared" si="567"/>
        <v>/rsm:CrossIndustryInvoice
/rsm:SupplyChainTradeTransaction
/ram:ApplicableHeaderTradeAgreement
/ram:BuyerTradeParty
/ram:DefinedTradeContact
/ram:EmailURIUniversalCommunication</v>
      </c>
      <c r="BB380" s="75" t="str">
        <f t="shared" si="568"/>
        <v>/rsm:CrossIndustryInvoice/rsm:SupplyChainTradeTransaction/ram:ApplicableHeaderTradeAgreement/ram:BuyerTradeParty/ram:DefinedTradeContact/ram:EmailURIUniversalCommunication</v>
      </c>
      <c r="BC380" s="66" t="str">
        <f t="shared" si="522"/>
        <v/>
      </c>
      <c r="BD380" s="68" t="str">
        <f t="shared" si="523"/>
        <v/>
      </c>
      <c r="BE380" s="66" t="str">
        <f t="shared" si="524"/>
        <v>0..1</v>
      </c>
      <c r="BF380" s="66" t="str">
        <f t="shared" si="525"/>
        <v/>
      </c>
      <c r="BG380" s="249" t="str">
        <f t="shared" si="526"/>
        <v/>
      </c>
      <c r="BH380" s="7"/>
      <c r="BI380" s="636" t="str">
        <f t="shared" si="527"/>
        <v>-</v>
      </c>
      <c r="BJ380" s="68" t="str">
        <f t="shared" si="528"/>
        <v>-</v>
      </c>
      <c r="BK380" s="68" t="str">
        <f t="shared" si="529"/>
        <v>-</v>
      </c>
      <c r="BL380" s="68" t="str">
        <f t="shared" si="530"/>
        <v>X</v>
      </c>
      <c r="BM380" s="68" t="str">
        <f t="shared" si="531"/>
        <v>X</v>
      </c>
      <c r="BN380" s="68" t="str">
        <f t="shared" si="532"/>
        <v>X</v>
      </c>
      <c r="BO380" s="637" t="str">
        <f t="shared" si="533"/>
        <v>X</v>
      </c>
      <c r="BP380" s="7"/>
      <c r="BQ380" s="68" t="str">
        <f t="shared" si="534"/>
        <v>EN 16931</v>
      </c>
      <c r="BR380" s="68" t="str">
        <f t="shared" si="535"/>
        <v>EN 16931</v>
      </c>
      <c r="BS380" s="15"/>
      <c r="BT380" s="57" t="s">
        <v>18642</v>
      </c>
    </row>
    <row r="381" spans="1:72" s="59" customFormat="1" ht="120" x14ac:dyDescent="0.2">
      <c r="A381" s="45" t="str">
        <f t="shared" si="518"/>
        <v>YES</v>
      </c>
      <c r="B381" s="45"/>
      <c r="C381" s="45"/>
      <c r="D381" s="185" t="s">
        <v>1526</v>
      </c>
      <c r="E381" s="186" t="s">
        <v>1986</v>
      </c>
      <c r="F381" s="301" t="s">
        <v>1986</v>
      </c>
      <c r="G381" s="66">
        <f t="shared" si="548"/>
        <v>6</v>
      </c>
      <c r="H381" s="66" t="s">
        <v>42</v>
      </c>
      <c r="I381" s="64" t="s">
        <v>1987</v>
      </c>
      <c r="J381" s="64" t="s">
        <v>1725</v>
      </c>
      <c r="K381" s="65"/>
      <c r="L381" s="65"/>
      <c r="M381" s="65" t="s">
        <v>35</v>
      </c>
      <c r="N381" s="64" t="s">
        <v>70</v>
      </c>
      <c r="O381" s="66" t="s">
        <v>32</v>
      </c>
      <c r="P381" s="66" t="str">
        <f t="shared" si="594"/>
        <v>1..1</v>
      </c>
      <c r="Q381" s="2" t="s">
        <v>1988</v>
      </c>
      <c r="R381" s="75" t="s">
        <v>1989</v>
      </c>
      <c r="S381" s="66" t="s">
        <v>73</v>
      </c>
      <c r="T381" s="68" t="str">
        <f t="shared" si="512"/>
        <v>E</v>
      </c>
      <c r="U381" s="66" t="s">
        <v>42</v>
      </c>
      <c r="V381" s="66" t="s">
        <v>35</v>
      </c>
      <c r="W381" s="249" t="s">
        <v>35</v>
      </c>
      <c r="X381" s="38"/>
      <c r="Y381" s="636" t="str">
        <f t="shared" si="516"/>
        <v>-</v>
      </c>
      <c r="Z381" s="68" t="str">
        <f t="shared" ref="Z381:AE381" si="597">IF(Y381="X","X",IF($AH381=Z$4,"X","-"))</f>
        <v>-</v>
      </c>
      <c r="AA381" s="68" t="str">
        <f t="shared" si="597"/>
        <v>-</v>
      </c>
      <c r="AB381" s="68" t="str">
        <f t="shared" si="597"/>
        <v>X</v>
      </c>
      <c r="AC381" s="68" t="str">
        <f t="shared" si="597"/>
        <v>X</v>
      </c>
      <c r="AD381" s="68" t="str">
        <f t="shared" si="597"/>
        <v>X</v>
      </c>
      <c r="AE381" s="637" t="str">
        <f t="shared" si="597"/>
        <v>X</v>
      </c>
      <c r="AF381" s="38"/>
      <c r="AG381" s="68" t="s">
        <v>282</v>
      </c>
      <c r="AH381" s="68" t="s">
        <v>282</v>
      </c>
      <c r="AI381" s="38"/>
      <c r="AJ381" s="13" t="str">
        <f t="shared" si="508"/>
        <v>/rsm:CrossIndustryInvoice/rsm:SupplyChainTradeTransaction/ram:ApplicableHeaderTradeAgreement/ram:BuyerTradeParty/ram:DefinedTradeContact/ram:EmailURIUniversalCommunication</v>
      </c>
      <c r="AK381" s="13" t="str">
        <f t="shared" si="509"/>
        <v>/ram:URIID</v>
      </c>
      <c r="AL381" s="14">
        <f>COUNTIFS(R$4:R381,AJ381)</f>
        <v>1</v>
      </c>
      <c r="AN381" s="185" t="str">
        <f t="shared" si="520"/>
        <v>SCT_HTA</v>
      </c>
      <c r="AO381" s="186" t="str">
        <f t="shared" si="510"/>
        <v>BT-58</v>
      </c>
      <c r="AP381" s="301" t="str">
        <f t="shared" si="521"/>
        <v>BT-58</v>
      </c>
      <c r="AQ381" s="66">
        <f t="shared" si="545"/>
        <v>6</v>
      </c>
      <c r="AR381" s="66" t="str">
        <f t="shared" si="511"/>
        <v>0..1</v>
      </c>
      <c r="AS381" s="64" t="s">
        <v>1990</v>
      </c>
      <c r="AT381" s="64" t="s">
        <v>1729</v>
      </c>
      <c r="AU381" s="65"/>
      <c r="AV381" s="65"/>
      <c r="AW381" s="65" t="s">
        <v>35</v>
      </c>
      <c r="AX381" s="64" t="s">
        <v>78</v>
      </c>
      <c r="AY381" s="66" t="str">
        <f t="shared" si="572"/>
        <v>1..1</v>
      </c>
      <c r="AZ381" s="66" t="str">
        <f t="shared" si="573"/>
        <v>1..1</v>
      </c>
      <c r="BA381" s="2" t="str">
        <f t="shared" si="567"/>
        <v>/rsm:CrossIndustryInvoice
/rsm:SupplyChainTradeTransaction
/ram:ApplicableHeaderTradeAgreement
/ram:BuyerTradeParty
/ram:DefinedTradeContact
/ram:EmailURIUniversalCommunication
/ram:URIID</v>
      </c>
      <c r="BB381" s="75" t="str">
        <f t="shared" si="568"/>
        <v>/rsm:CrossIndustryInvoice/rsm:SupplyChainTradeTransaction/ram:ApplicableHeaderTradeAgreement/ram:BuyerTradeParty/ram:DefinedTradeContact/ram:EmailURIUniversalCommunication/ram:URIID</v>
      </c>
      <c r="BC381" s="66" t="str">
        <f t="shared" si="522"/>
        <v>T</v>
      </c>
      <c r="BD381" s="68" t="str">
        <f t="shared" si="523"/>
        <v>E</v>
      </c>
      <c r="BE381" s="66" t="str">
        <f t="shared" si="524"/>
        <v>0..1</v>
      </c>
      <c r="BF381" s="66" t="str">
        <f t="shared" si="525"/>
        <v/>
      </c>
      <c r="BG381" s="249" t="str">
        <f t="shared" si="526"/>
        <v/>
      </c>
      <c r="BH381" s="7"/>
      <c r="BI381" s="636" t="str">
        <f t="shared" si="527"/>
        <v>-</v>
      </c>
      <c r="BJ381" s="68" t="str">
        <f t="shared" si="528"/>
        <v>-</v>
      </c>
      <c r="BK381" s="68" t="str">
        <f t="shared" si="529"/>
        <v>-</v>
      </c>
      <c r="BL381" s="68" t="str">
        <f t="shared" si="530"/>
        <v>X</v>
      </c>
      <c r="BM381" s="68" t="str">
        <f t="shared" si="531"/>
        <v>X</v>
      </c>
      <c r="BN381" s="68" t="str">
        <f t="shared" si="532"/>
        <v>X</v>
      </c>
      <c r="BO381" s="637" t="str">
        <f t="shared" si="533"/>
        <v>X</v>
      </c>
      <c r="BP381" s="7"/>
      <c r="BQ381" s="68" t="str">
        <f t="shared" si="534"/>
        <v>EN 16931</v>
      </c>
      <c r="BR381" s="68" t="str">
        <f t="shared" si="535"/>
        <v>EN 16931</v>
      </c>
      <c r="BS381" s="15"/>
      <c r="BT381" s="57" t="s">
        <v>18642</v>
      </c>
    </row>
    <row r="382" spans="1:72" s="59" customFormat="1" ht="96" x14ac:dyDescent="0.2">
      <c r="A382" s="45" t="str">
        <f t="shared" si="518"/>
        <v>NO</v>
      </c>
      <c r="B382" s="45"/>
      <c r="C382" s="45"/>
      <c r="D382" s="185" t="s">
        <v>1526</v>
      </c>
      <c r="E382" s="188" t="s">
        <v>1991</v>
      </c>
      <c r="F382" s="303" t="s">
        <v>1991</v>
      </c>
      <c r="G382" s="124">
        <f t="shared" si="548"/>
        <v>4</v>
      </c>
      <c r="H382" s="124" t="s">
        <v>32</v>
      </c>
      <c r="I382" s="138" t="s">
        <v>1992</v>
      </c>
      <c r="J382" s="125" t="s">
        <v>1993</v>
      </c>
      <c r="K382" s="126" t="s">
        <v>17238</v>
      </c>
      <c r="L382" s="126" t="s">
        <v>1734</v>
      </c>
      <c r="M382" s="126" t="s">
        <v>1994</v>
      </c>
      <c r="N382" s="125"/>
      <c r="O382" s="124" t="s">
        <v>32</v>
      </c>
      <c r="P382" s="124" t="str">
        <f t="shared" si="594"/>
        <v>1..1</v>
      </c>
      <c r="Q382" s="127" t="s">
        <v>1995</v>
      </c>
      <c r="R382" s="128" t="s">
        <v>1996</v>
      </c>
      <c r="S382" s="124" t="s">
        <v>35</v>
      </c>
      <c r="T382" s="129" t="str">
        <f t="shared" si="512"/>
        <v>G</v>
      </c>
      <c r="U382" s="124" t="s">
        <v>42</v>
      </c>
      <c r="V382" s="124" t="s">
        <v>35</v>
      </c>
      <c r="W382" s="675" t="s">
        <v>35</v>
      </c>
      <c r="X382" s="38"/>
      <c r="Y382" s="646" t="str">
        <f t="shared" si="516"/>
        <v>-</v>
      </c>
      <c r="Z382" s="129" t="str">
        <f t="shared" ref="Z382:AE382" si="598">IF(Y382="X","X",IF($AH382=Z$4,"X","-"))</f>
        <v>X</v>
      </c>
      <c r="AA382" s="129" t="str">
        <f t="shared" si="598"/>
        <v>X</v>
      </c>
      <c r="AB382" s="129" t="str">
        <f t="shared" si="598"/>
        <v>X</v>
      </c>
      <c r="AC382" s="129" t="str">
        <f t="shared" si="598"/>
        <v>X</v>
      </c>
      <c r="AD382" s="129" t="str">
        <f t="shared" si="598"/>
        <v>X</v>
      </c>
      <c r="AE382" s="647" t="str">
        <f t="shared" si="598"/>
        <v>X</v>
      </c>
      <c r="AF382" s="38"/>
      <c r="AG382" s="129" t="s">
        <v>185</v>
      </c>
      <c r="AH382" s="129" t="s">
        <v>185</v>
      </c>
      <c r="AI382" s="38"/>
      <c r="AJ382" s="13" t="str">
        <f t="shared" si="508"/>
        <v>/rsm:CrossIndustryInvoice/rsm:SupplyChainTradeTransaction/ram:ApplicableHeaderTradeAgreement/ram:BuyerTradeParty</v>
      </c>
      <c r="AK382" s="13" t="str">
        <f t="shared" si="509"/>
        <v>/ram:PostalTradeAddress</v>
      </c>
      <c r="AL382" s="14">
        <f>COUNTIFS(R$4:R382,AJ382)</f>
        <v>1</v>
      </c>
      <c r="AN382" s="185" t="str">
        <f t="shared" si="520"/>
        <v>SCT_HTA</v>
      </c>
      <c r="AO382" s="188" t="str">
        <f t="shared" si="510"/>
        <v>BG-8</v>
      </c>
      <c r="AP382" s="303" t="str">
        <f t="shared" si="521"/>
        <v>BG-8</v>
      </c>
      <c r="AQ382" s="124">
        <f t="shared" si="545"/>
        <v>4</v>
      </c>
      <c r="AR382" s="124" t="str">
        <f t="shared" si="511"/>
        <v>1..1</v>
      </c>
      <c r="AS382" s="138" t="s">
        <v>1997</v>
      </c>
      <c r="AT382" s="125" t="s">
        <v>1998</v>
      </c>
      <c r="AU382" s="126" t="s">
        <v>1740</v>
      </c>
      <c r="AV382" s="126" t="s">
        <v>1741</v>
      </c>
      <c r="AW382" s="126" t="s">
        <v>1999</v>
      </c>
      <c r="AX382" s="125"/>
      <c r="AY382" s="124" t="str">
        <f t="shared" si="572"/>
        <v>1..1</v>
      </c>
      <c r="AZ382" s="124" t="str">
        <f t="shared" si="573"/>
        <v>1..1</v>
      </c>
      <c r="BA382" s="127" t="str">
        <f t="shared" si="567"/>
        <v>/rsm:CrossIndustryInvoice
/rsm:SupplyChainTradeTransaction
/ram:ApplicableHeaderTradeAgreement
/ram:BuyerTradeParty
/ram:PostalTradeAddress</v>
      </c>
      <c r="BB382" s="128" t="str">
        <f t="shared" si="568"/>
        <v>/rsm:CrossIndustryInvoice/rsm:SupplyChainTradeTransaction/ram:ApplicableHeaderTradeAgreement/ram:BuyerTradeParty/ram:PostalTradeAddress</v>
      </c>
      <c r="BC382" s="124" t="str">
        <f t="shared" si="522"/>
        <v/>
      </c>
      <c r="BD382" s="129" t="str">
        <f t="shared" si="523"/>
        <v>G</v>
      </c>
      <c r="BE382" s="124" t="str">
        <f t="shared" si="524"/>
        <v>0..1</v>
      </c>
      <c r="BF382" s="124" t="str">
        <f t="shared" si="525"/>
        <v/>
      </c>
      <c r="BG382" s="675" t="str">
        <f t="shared" si="526"/>
        <v/>
      </c>
      <c r="BH382" s="7"/>
      <c r="BI382" s="646" t="str">
        <f t="shared" si="527"/>
        <v>-</v>
      </c>
      <c r="BJ382" s="129" t="str">
        <f t="shared" si="528"/>
        <v>X</v>
      </c>
      <c r="BK382" s="129" t="str">
        <f t="shared" si="529"/>
        <v>X</v>
      </c>
      <c r="BL382" s="129" t="str">
        <f t="shared" si="530"/>
        <v>X</v>
      </c>
      <c r="BM382" s="129" t="str">
        <f t="shared" si="531"/>
        <v>X</v>
      </c>
      <c r="BN382" s="129" t="str">
        <f t="shared" si="532"/>
        <v>X</v>
      </c>
      <c r="BO382" s="647" t="str">
        <f t="shared" si="533"/>
        <v>X</v>
      </c>
      <c r="BP382" s="7"/>
      <c r="BQ382" s="129" t="str">
        <f t="shared" si="534"/>
        <v>BASIC WL</v>
      </c>
      <c r="BR382" s="129" t="str">
        <f t="shared" si="535"/>
        <v>BASIC WL</v>
      </c>
      <c r="BS382" s="15"/>
      <c r="BT382" s="57" t="s">
        <v>18642</v>
      </c>
    </row>
    <row r="383" spans="1:72" s="59" customFormat="1" ht="105" x14ac:dyDescent="0.2">
      <c r="A383" s="45" t="str">
        <f t="shared" si="518"/>
        <v>YES</v>
      </c>
      <c r="B383" s="45"/>
      <c r="C383" s="45"/>
      <c r="D383" s="185" t="s">
        <v>1526</v>
      </c>
      <c r="E383" s="186" t="s">
        <v>2000</v>
      </c>
      <c r="F383" s="301" t="s">
        <v>2000</v>
      </c>
      <c r="G383" s="66">
        <f t="shared" si="548"/>
        <v>5</v>
      </c>
      <c r="H383" s="66" t="s">
        <v>42</v>
      </c>
      <c r="I383" s="64" t="s">
        <v>2001</v>
      </c>
      <c r="J383" s="64" t="s">
        <v>1635</v>
      </c>
      <c r="K383" s="65" t="s">
        <v>1636</v>
      </c>
      <c r="L383" s="65"/>
      <c r="M383" s="65" t="s">
        <v>35</v>
      </c>
      <c r="N383" s="64" t="s">
        <v>70</v>
      </c>
      <c r="O383" s="66" t="s">
        <v>42</v>
      </c>
      <c r="P383" s="66" t="str">
        <f t="shared" si="594"/>
        <v>0..1</v>
      </c>
      <c r="Q383" s="2" t="s">
        <v>2002</v>
      </c>
      <c r="R383" s="75" t="s">
        <v>2003</v>
      </c>
      <c r="S383" s="66" t="s">
        <v>73</v>
      </c>
      <c r="T383" s="68" t="str">
        <f t="shared" si="512"/>
        <v>E</v>
      </c>
      <c r="U383" s="66" t="s">
        <v>42</v>
      </c>
      <c r="V383" s="66" t="s">
        <v>35</v>
      </c>
      <c r="W383" s="249" t="s">
        <v>35</v>
      </c>
      <c r="X383" s="38"/>
      <c r="Y383" s="636" t="str">
        <f t="shared" si="516"/>
        <v>-</v>
      </c>
      <c r="Z383" s="68" t="str">
        <f t="shared" ref="Z383:AE383" si="599">IF(Y383="X","X",IF($AH383=Z$4,"X","-"))</f>
        <v>X</v>
      </c>
      <c r="AA383" s="68" t="str">
        <f t="shared" si="599"/>
        <v>X</v>
      </c>
      <c r="AB383" s="68" t="str">
        <f t="shared" si="599"/>
        <v>X</v>
      </c>
      <c r="AC383" s="68" t="str">
        <f t="shared" si="599"/>
        <v>X</v>
      </c>
      <c r="AD383" s="68" t="str">
        <f t="shared" si="599"/>
        <v>X</v>
      </c>
      <c r="AE383" s="637" t="str">
        <f t="shared" si="599"/>
        <v>X</v>
      </c>
      <c r="AF383" s="38"/>
      <c r="AG383" s="68" t="s">
        <v>185</v>
      </c>
      <c r="AH383" s="68" t="s">
        <v>185</v>
      </c>
      <c r="AI383" s="38"/>
      <c r="AJ383" s="13" t="str">
        <f t="shared" si="508"/>
        <v>/rsm:CrossIndustryInvoice/rsm:SupplyChainTradeTransaction/ram:ApplicableHeaderTradeAgreement/ram:BuyerTradeParty/ram:PostalTradeAddress</v>
      </c>
      <c r="AK383" s="13" t="str">
        <f t="shared" si="509"/>
        <v>/ram:PostcodeCode</v>
      </c>
      <c r="AL383" s="14">
        <f>COUNTIFS(R$4:R383,AJ383)</f>
        <v>1</v>
      </c>
      <c r="AN383" s="185" t="str">
        <f t="shared" si="520"/>
        <v>SCT_HTA</v>
      </c>
      <c r="AO383" s="186" t="str">
        <f t="shared" si="510"/>
        <v>BT-53</v>
      </c>
      <c r="AP383" s="301" t="str">
        <f t="shared" si="521"/>
        <v>BT-53</v>
      </c>
      <c r="AQ383" s="66">
        <f t="shared" si="545"/>
        <v>5</v>
      </c>
      <c r="AR383" s="66" t="str">
        <f t="shared" si="511"/>
        <v>0..1</v>
      </c>
      <c r="AS383" s="64" t="s">
        <v>2004</v>
      </c>
      <c r="AT383" s="64" t="s">
        <v>1747</v>
      </c>
      <c r="AU383" s="65" t="s">
        <v>1748</v>
      </c>
      <c r="AV383" s="65"/>
      <c r="AW383" s="65" t="s">
        <v>35</v>
      </c>
      <c r="AX383" s="64" t="s">
        <v>78</v>
      </c>
      <c r="AY383" s="66" t="str">
        <f t="shared" si="572"/>
        <v>0..1</v>
      </c>
      <c r="AZ383" s="66" t="str">
        <f t="shared" si="573"/>
        <v>0..1</v>
      </c>
      <c r="BA383" s="2" t="str">
        <f t="shared" si="567"/>
        <v>/rsm:CrossIndustryInvoice
/rsm:SupplyChainTradeTransaction
/ram:ApplicableHeaderTradeAgreement
/ram:BuyerTradeParty
/ram:PostalTradeAddress
/ram:PostcodeCode</v>
      </c>
      <c r="BB383" s="75" t="str">
        <f t="shared" si="568"/>
        <v>/rsm:CrossIndustryInvoice/rsm:SupplyChainTradeTransaction/ram:ApplicableHeaderTradeAgreement/ram:BuyerTradeParty/ram:PostalTradeAddress/ram:PostcodeCode</v>
      </c>
      <c r="BC383" s="66" t="str">
        <f t="shared" si="522"/>
        <v>T</v>
      </c>
      <c r="BD383" s="68" t="str">
        <f t="shared" si="523"/>
        <v>E</v>
      </c>
      <c r="BE383" s="66" t="str">
        <f t="shared" si="524"/>
        <v>0..1</v>
      </c>
      <c r="BF383" s="66" t="str">
        <f t="shared" si="525"/>
        <v/>
      </c>
      <c r="BG383" s="249" t="str">
        <f t="shared" si="526"/>
        <v/>
      </c>
      <c r="BH383" s="7"/>
      <c r="BI383" s="636" t="str">
        <f t="shared" si="527"/>
        <v>-</v>
      </c>
      <c r="BJ383" s="68" t="str">
        <f t="shared" si="528"/>
        <v>X</v>
      </c>
      <c r="BK383" s="68" t="str">
        <f t="shared" si="529"/>
        <v>X</v>
      </c>
      <c r="BL383" s="68" t="str">
        <f t="shared" si="530"/>
        <v>X</v>
      </c>
      <c r="BM383" s="68" t="str">
        <f t="shared" si="531"/>
        <v>X</v>
      </c>
      <c r="BN383" s="68" t="str">
        <f t="shared" si="532"/>
        <v>X</v>
      </c>
      <c r="BO383" s="637" t="str">
        <f t="shared" si="533"/>
        <v>X</v>
      </c>
      <c r="BP383" s="7"/>
      <c r="BQ383" s="68" t="str">
        <f t="shared" si="534"/>
        <v>BASIC WL</v>
      </c>
      <c r="BR383" s="68" t="str">
        <f t="shared" si="535"/>
        <v>BASIC WL</v>
      </c>
      <c r="BS383" s="15"/>
      <c r="BT383" s="57" t="s">
        <v>18642</v>
      </c>
    </row>
    <row r="384" spans="1:72" s="59" customFormat="1" ht="105" x14ac:dyDescent="0.2">
      <c r="A384" s="45" t="str">
        <f t="shared" si="518"/>
        <v>YES</v>
      </c>
      <c r="B384" s="45"/>
      <c r="C384" s="45"/>
      <c r="D384" s="185" t="s">
        <v>1526</v>
      </c>
      <c r="E384" s="186" t="s">
        <v>2005</v>
      </c>
      <c r="F384" s="301" t="s">
        <v>2005</v>
      </c>
      <c r="G384" s="66">
        <f t="shared" si="548"/>
        <v>5</v>
      </c>
      <c r="H384" s="66" t="s">
        <v>42</v>
      </c>
      <c r="I384" s="64" t="s">
        <v>2006</v>
      </c>
      <c r="J384" s="64" t="s">
        <v>1641</v>
      </c>
      <c r="K384" s="65" t="s">
        <v>1642</v>
      </c>
      <c r="L384" s="65"/>
      <c r="M384" s="65" t="s">
        <v>35</v>
      </c>
      <c r="N384" s="64" t="s">
        <v>70</v>
      </c>
      <c r="O384" s="66" t="s">
        <v>42</v>
      </c>
      <c r="P384" s="66" t="str">
        <f t="shared" si="594"/>
        <v>0..1</v>
      </c>
      <c r="Q384" s="2" t="s">
        <v>2007</v>
      </c>
      <c r="R384" s="75" t="s">
        <v>2008</v>
      </c>
      <c r="S384" s="66" t="s">
        <v>73</v>
      </c>
      <c r="T384" s="68" t="str">
        <f t="shared" si="512"/>
        <v>E</v>
      </c>
      <c r="U384" s="66" t="s">
        <v>42</v>
      </c>
      <c r="V384" s="66" t="s">
        <v>35</v>
      </c>
      <c r="W384" s="249" t="s">
        <v>35</v>
      </c>
      <c r="X384" s="38"/>
      <c r="Y384" s="636" t="str">
        <f t="shared" si="516"/>
        <v>-</v>
      </c>
      <c r="Z384" s="68" t="str">
        <f t="shared" ref="Z384:AE384" si="600">IF(Y384="X","X",IF($AH384=Z$4,"X","-"))</f>
        <v>X</v>
      </c>
      <c r="AA384" s="68" t="str">
        <f t="shared" si="600"/>
        <v>X</v>
      </c>
      <c r="AB384" s="68" t="str">
        <f t="shared" si="600"/>
        <v>X</v>
      </c>
      <c r="AC384" s="68" t="str">
        <f t="shared" si="600"/>
        <v>X</v>
      </c>
      <c r="AD384" s="68" t="str">
        <f t="shared" si="600"/>
        <v>X</v>
      </c>
      <c r="AE384" s="637" t="str">
        <f t="shared" si="600"/>
        <v>X</v>
      </c>
      <c r="AF384" s="38"/>
      <c r="AG384" s="68" t="s">
        <v>185</v>
      </c>
      <c r="AH384" s="68" t="s">
        <v>185</v>
      </c>
      <c r="AI384" s="38"/>
      <c r="AJ384" s="13" t="str">
        <f t="shared" si="508"/>
        <v>/rsm:CrossIndustryInvoice/rsm:SupplyChainTradeTransaction/ram:ApplicableHeaderTradeAgreement/ram:BuyerTradeParty/ram:PostalTradeAddress</v>
      </c>
      <c r="AK384" s="13" t="str">
        <f t="shared" si="509"/>
        <v>/ram:LineOne</v>
      </c>
      <c r="AL384" s="14">
        <f>COUNTIFS(R$4:R384,AJ384)</f>
        <v>1</v>
      </c>
      <c r="AN384" s="185" t="str">
        <f t="shared" si="520"/>
        <v>SCT_HTA</v>
      </c>
      <c r="AO384" s="186" t="str">
        <f t="shared" si="510"/>
        <v>BT-50</v>
      </c>
      <c r="AP384" s="301" t="str">
        <f t="shared" si="521"/>
        <v>BT-50</v>
      </c>
      <c r="AQ384" s="66">
        <f t="shared" si="545"/>
        <v>5</v>
      </c>
      <c r="AR384" s="66" t="str">
        <f t="shared" si="511"/>
        <v>0..1</v>
      </c>
      <c r="AS384" s="64" t="s">
        <v>2009</v>
      </c>
      <c r="AT384" s="64" t="s">
        <v>1754</v>
      </c>
      <c r="AU384" s="65" t="s">
        <v>1755</v>
      </c>
      <c r="AV384" s="65"/>
      <c r="AW384" s="65" t="s">
        <v>35</v>
      </c>
      <c r="AX384" s="64" t="s">
        <v>78</v>
      </c>
      <c r="AY384" s="66" t="str">
        <f t="shared" si="572"/>
        <v>0..1</v>
      </c>
      <c r="AZ384" s="66" t="str">
        <f t="shared" si="573"/>
        <v>0..1</v>
      </c>
      <c r="BA384" s="2" t="str">
        <f t="shared" si="567"/>
        <v>/rsm:CrossIndustryInvoice
/rsm:SupplyChainTradeTransaction
/ram:ApplicableHeaderTradeAgreement
/ram:BuyerTradeParty
/ram:PostalTradeAddress
/ram:LineOne</v>
      </c>
      <c r="BB384" s="75" t="str">
        <f t="shared" si="568"/>
        <v>/rsm:CrossIndustryInvoice/rsm:SupplyChainTradeTransaction/ram:ApplicableHeaderTradeAgreement/ram:BuyerTradeParty/ram:PostalTradeAddress/ram:LineOne</v>
      </c>
      <c r="BC384" s="66" t="str">
        <f t="shared" si="522"/>
        <v>T</v>
      </c>
      <c r="BD384" s="68" t="str">
        <f t="shared" si="523"/>
        <v>E</v>
      </c>
      <c r="BE384" s="66" t="str">
        <f t="shared" si="524"/>
        <v>0..1</v>
      </c>
      <c r="BF384" s="66" t="str">
        <f t="shared" si="525"/>
        <v/>
      </c>
      <c r="BG384" s="249" t="str">
        <f t="shared" si="526"/>
        <v/>
      </c>
      <c r="BH384" s="7"/>
      <c r="BI384" s="636" t="str">
        <f t="shared" si="527"/>
        <v>-</v>
      </c>
      <c r="BJ384" s="68" t="str">
        <f t="shared" si="528"/>
        <v>X</v>
      </c>
      <c r="BK384" s="68" t="str">
        <f t="shared" si="529"/>
        <v>X</v>
      </c>
      <c r="BL384" s="68" t="str">
        <f t="shared" si="530"/>
        <v>X</v>
      </c>
      <c r="BM384" s="68" t="str">
        <f t="shared" si="531"/>
        <v>X</v>
      </c>
      <c r="BN384" s="68" t="str">
        <f t="shared" si="532"/>
        <v>X</v>
      </c>
      <c r="BO384" s="637" t="str">
        <f t="shared" si="533"/>
        <v>X</v>
      </c>
      <c r="BP384" s="7"/>
      <c r="BQ384" s="68" t="str">
        <f t="shared" si="534"/>
        <v>BASIC WL</v>
      </c>
      <c r="BR384" s="68" t="str">
        <f t="shared" si="535"/>
        <v>BASIC WL</v>
      </c>
      <c r="BS384" s="15"/>
      <c r="BT384" s="57" t="s">
        <v>18642</v>
      </c>
    </row>
    <row r="385" spans="1:72" s="59" customFormat="1" ht="105" x14ac:dyDescent="0.2">
      <c r="A385" s="45" t="str">
        <f t="shared" si="518"/>
        <v>YES</v>
      </c>
      <c r="B385" s="45"/>
      <c r="C385" s="45"/>
      <c r="D385" s="185" t="s">
        <v>1526</v>
      </c>
      <c r="E385" s="186" t="s">
        <v>2010</v>
      </c>
      <c r="F385" s="301" t="s">
        <v>2010</v>
      </c>
      <c r="G385" s="66">
        <f t="shared" si="548"/>
        <v>5</v>
      </c>
      <c r="H385" s="66" t="s">
        <v>42</v>
      </c>
      <c r="I385" s="64" t="s">
        <v>2011</v>
      </c>
      <c r="J385" s="64" t="s">
        <v>1647</v>
      </c>
      <c r="K385" s="65"/>
      <c r="L385" s="65"/>
      <c r="M385" s="65" t="s">
        <v>35</v>
      </c>
      <c r="N385" s="64" t="s">
        <v>70</v>
      </c>
      <c r="O385" s="66" t="s">
        <v>42</v>
      </c>
      <c r="P385" s="66" t="str">
        <f t="shared" si="594"/>
        <v>0..1</v>
      </c>
      <c r="Q385" s="2" t="s">
        <v>2012</v>
      </c>
      <c r="R385" s="75" t="s">
        <v>2013</v>
      </c>
      <c r="S385" s="66" t="s">
        <v>73</v>
      </c>
      <c r="T385" s="68" t="str">
        <f t="shared" si="512"/>
        <v>E</v>
      </c>
      <c r="U385" s="66" t="s">
        <v>42</v>
      </c>
      <c r="V385" s="66" t="s">
        <v>35</v>
      </c>
      <c r="W385" s="249" t="s">
        <v>35</v>
      </c>
      <c r="X385" s="38"/>
      <c r="Y385" s="636" t="str">
        <f t="shared" si="516"/>
        <v>-</v>
      </c>
      <c r="Z385" s="68" t="str">
        <f t="shared" ref="Z385:AE385" si="601">IF(Y385="X","X",IF($AH385=Z$4,"X","-"))</f>
        <v>X</v>
      </c>
      <c r="AA385" s="68" t="str">
        <f t="shared" si="601"/>
        <v>X</v>
      </c>
      <c r="AB385" s="68" t="str">
        <f t="shared" si="601"/>
        <v>X</v>
      </c>
      <c r="AC385" s="68" t="str">
        <f t="shared" si="601"/>
        <v>X</v>
      </c>
      <c r="AD385" s="68" t="str">
        <f t="shared" si="601"/>
        <v>X</v>
      </c>
      <c r="AE385" s="637" t="str">
        <f t="shared" si="601"/>
        <v>X</v>
      </c>
      <c r="AF385" s="38"/>
      <c r="AG385" s="68" t="s">
        <v>185</v>
      </c>
      <c r="AH385" s="68" t="s">
        <v>185</v>
      </c>
      <c r="AI385" s="38"/>
      <c r="AJ385" s="13" t="str">
        <f t="shared" ref="AJ385:AJ446" si="602">IF(ISERROR(FIND("/",R385)),R385,LEFT(R385,FIND(CHAR(1),SUBSTITUTE(R385,"/",CHAR(1),LEN(R385)-LEN(SUBSTITUTE(R385,"/",""))))-1))</f>
        <v>/rsm:CrossIndustryInvoice/rsm:SupplyChainTradeTransaction/ram:ApplicableHeaderTradeAgreement/ram:BuyerTradeParty/ram:PostalTradeAddress</v>
      </c>
      <c r="AK385" s="13" t="str">
        <f t="shared" ref="AK385:AK446" si="603">IF(ISERROR(FIND("/",R385)),R385,MID(R385, FIND(CHAR(1),SUBSTITUTE(R385,"/",CHAR(1), LEN(R385)-LEN(SUBSTITUTE(R385,"/","")))), LEN(R385)))</f>
        <v>/ram:LineTwo</v>
      </c>
      <c r="AL385" s="14">
        <f>COUNTIFS(R$4:R385,AJ385)</f>
        <v>1</v>
      </c>
      <c r="AN385" s="185" t="str">
        <f t="shared" si="520"/>
        <v>SCT_HTA</v>
      </c>
      <c r="AO385" s="186" t="str">
        <f t="shared" ref="AO385:AO446" si="604">E385</f>
        <v>BT-51</v>
      </c>
      <c r="AP385" s="301" t="str">
        <f t="shared" si="521"/>
        <v>BT-51</v>
      </c>
      <c r="AQ385" s="66">
        <f t="shared" si="545"/>
        <v>5</v>
      </c>
      <c r="AR385" s="66" t="str">
        <f t="shared" ref="AR385:AR446" si="605">H385</f>
        <v>0..1</v>
      </c>
      <c r="AS385" s="64" t="s">
        <v>2014</v>
      </c>
      <c r="AT385" s="64" t="s">
        <v>1761</v>
      </c>
      <c r="AU385" s="65"/>
      <c r="AV385" s="65"/>
      <c r="AW385" s="65" t="s">
        <v>35</v>
      </c>
      <c r="AX385" s="64" t="s">
        <v>78</v>
      </c>
      <c r="AY385" s="66" t="str">
        <f t="shared" si="572"/>
        <v>0..1</v>
      </c>
      <c r="AZ385" s="66" t="str">
        <f t="shared" si="573"/>
        <v>0..1</v>
      </c>
      <c r="BA385" s="2" t="str">
        <f t="shared" si="567"/>
        <v>/rsm:CrossIndustryInvoice
/rsm:SupplyChainTradeTransaction
/ram:ApplicableHeaderTradeAgreement
/ram:BuyerTradeParty
/ram:PostalTradeAddress
/ram:LineTwo</v>
      </c>
      <c r="BB385" s="75" t="str">
        <f t="shared" si="568"/>
        <v>/rsm:CrossIndustryInvoice/rsm:SupplyChainTradeTransaction/ram:ApplicableHeaderTradeAgreement/ram:BuyerTradeParty/ram:PostalTradeAddress/ram:LineTwo</v>
      </c>
      <c r="BC385" s="66" t="str">
        <f t="shared" si="522"/>
        <v>T</v>
      </c>
      <c r="BD385" s="68" t="str">
        <f t="shared" si="523"/>
        <v>E</v>
      </c>
      <c r="BE385" s="66" t="str">
        <f t="shared" si="524"/>
        <v>0..1</v>
      </c>
      <c r="BF385" s="66" t="str">
        <f t="shared" si="525"/>
        <v/>
      </c>
      <c r="BG385" s="249" t="str">
        <f t="shared" si="526"/>
        <v/>
      </c>
      <c r="BH385" s="7"/>
      <c r="BI385" s="636" t="str">
        <f t="shared" si="527"/>
        <v>-</v>
      </c>
      <c r="BJ385" s="68" t="str">
        <f t="shared" si="528"/>
        <v>X</v>
      </c>
      <c r="BK385" s="68" t="str">
        <f t="shared" si="529"/>
        <v>X</v>
      </c>
      <c r="BL385" s="68" t="str">
        <f t="shared" si="530"/>
        <v>X</v>
      </c>
      <c r="BM385" s="68" t="str">
        <f t="shared" si="531"/>
        <v>X</v>
      </c>
      <c r="BN385" s="68" t="str">
        <f t="shared" si="532"/>
        <v>X</v>
      </c>
      <c r="BO385" s="637" t="str">
        <f t="shared" si="533"/>
        <v>X</v>
      </c>
      <c r="BP385" s="7"/>
      <c r="BQ385" s="68" t="str">
        <f t="shared" si="534"/>
        <v>BASIC WL</v>
      </c>
      <c r="BR385" s="68" t="str">
        <f t="shared" si="535"/>
        <v>BASIC WL</v>
      </c>
      <c r="BS385" s="15"/>
      <c r="BT385" s="57" t="s">
        <v>18642</v>
      </c>
    </row>
    <row r="386" spans="1:72" s="59" customFormat="1" ht="105" x14ac:dyDescent="0.2">
      <c r="A386" s="45" t="str">
        <f t="shared" si="518"/>
        <v>YES</v>
      </c>
      <c r="B386" s="45"/>
      <c r="C386" s="45"/>
      <c r="D386" s="185" t="s">
        <v>1526</v>
      </c>
      <c r="E386" s="186" t="s">
        <v>2015</v>
      </c>
      <c r="F386" s="301" t="s">
        <v>2015</v>
      </c>
      <c r="G386" s="66">
        <f t="shared" si="548"/>
        <v>5</v>
      </c>
      <c r="H386" s="66" t="s">
        <v>42</v>
      </c>
      <c r="I386" s="64" t="s">
        <v>2016</v>
      </c>
      <c r="J386" s="64" t="s">
        <v>1647</v>
      </c>
      <c r="K386" s="65"/>
      <c r="L386" s="65"/>
      <c r="M386" s="65" t="s">
        <v>35</v>
      </c>
      <c r="N386" s="64" t="s">
        <v>70</v>
      </c>
      <c r="O386" s="66" t="s">
        <v>42</v>
      </c>
      <c r="P386" s="66" t="str">
        <f t="shared" si="594"/>
        <v>0..1</v>
      </c>
      <c r="Q386" s="2" t="s">
        <v>2017</v>
      </c>
      <c r="R386" s="75" t="s">
        <v>2018</v>
      </c>
      <c r="S386" s="66" t="s">
        <v>73</v>
      </c>
      <c r="T386" s="68" t="str">
        <f t="shared" ref="T386:T447" si="606">IF($E386="","",IF(ISERROR(SEARCH("@",$R386)),IF(LEFT($E386,4)="BG-X","EG",IF(LEFT($E386,2)="BG","G",IF(LEFT($E386,4)="BT-X",IF(LEN($E386)-LEN(SUBSTITUTE($E386,"-",))&gt;2,"","E"),IF(LEN($E386)-LEN(SUBSTITUTE($E386,"-",))&gt;1,"","E")))),"A"))</f>
        <v>E</v>
      </c>
      <c r="U386" s="66" t="s">
        <v>42</v>
      </c>
      <c r="V386" s="66" t="s">
        <v>35</v>
      </c>
      <c r="W386" s="249" t="s">
        <v>35</v>
      </c>
      <c r="X386" s="38"/>
      <c r="Y386" s="636" t="str">
        <f t="shared" si="516"/>
        <v>-</v>
      </c>
      <c r="Z386" s="68" t="str">
        <f t="shared" ref="Z386:AE386" si="607">IF(Y386="X","X",IF($AH386=Z$4,"X","-"))</f>
        <v>X</v>
      </c>
      <c r="AA386" s="68" t="str">
        <f t="shared" si="607"/>
        <v>X</v>
      </c>
      <c r="AB386" s="68" t="str">
        <f t="shared" si="607"/>
        <v>X</v>
      </c>
      <c r="AC386" s="68" t="str">
        <f t="shared" si="607"/>
        <v>X</v>
      </c>
      <c r="AD386" s="68" t="str">
        <f t="shared" si="607"/>
        <v>X</v>
      </c>
      <c r="AE386" s="637" t="str">
        <f t="shared" si="607"/>
        <v>X</v>
      </c>
      <c r="AF386" s="38"/>
      <c r="AG386" s="68" t="s">
        <v>185</v>
      </c>
      <c r="AH386" s="68" t="s">
        <v>185</v>
      </c>
      <c r="AI386" s="38"/>
      <c r="AJ386" s="13" t="str">
        <f t="shared" si="602"/>
        <v>/rsm:CrossIndustryInvoice/rsm:SupplyChainTradeTransaction/ram:ApplicableHeaderTradeAgreement/ram:BuyerTradeParty/ram:PostalTradeAddress</v>
      </c>
      <c r="AK386" s="13" t="str">
        <f t="shared" si="603"/>
        <v>/ram:LineThree</v>
      </c>
      <c r="AL386" s="14">
        <f>COUNTIFS(R$4:R386,AJ386)</f>
        <v>1</v>
      </c>
      <c r="AN386" s="185" t="str">
        <f t="shared" si="520"/>
        <v>SCT_HTA</v>
      </c>
      <c r="AO386" s="186" t="str">
        <f t="shared" si="604"/>
        <v>BT-163</v>
      </c>
      <c r="AP386" s="301" t="str">
        <f t="shared" si="521"/>
        <v>BT-163</v>
      </c>
      <c r="AQ386" s="66">
        <f t="shared" si="545"/>
        <v>5</v>
      </c>
      <c r="AR386" s="66" t="str">
        <f t="shared" si="605"/>
        <v>0..1</v>
      </c>
      <c r="AS386" s="64" t="s">
        <v>2019</v>
      </c>
      <c r="AT386" s="64" t="s">
        <v>1761</v>
      </c>
      <c r="AU386" s="65" t="s">
        <v>35</v>
      </c>
      <c r="AV386" s="65"/>
      <c r="AW386" s="65" t="s">
        <v>35</v>
      </c>
      <c r="AX386" s="64" t="s">
        <v>78</v>
      </c>
      <c r="AY386" s="66" t="str">
        <f t="shared" si="572"/>
        <v>0..1</v>
      </c>
      <c r="AZ386" s="66" t="str">
        <f t="shared" si="573"/>
        <v>0..1</v>
      </c>
      <c r="BA386" s="2" t="str">
        <f t="shared" si="567"/>
        <v>/rsm:CrossIndustryInvoice
/rsm:SupplyChainTradeTransaction
/ram:ApplicableHeaderTradeAgreement
/ram:BuyerTradeParty
/ram:PostalTradeAddress
/ram:LineThree</v>
      </c>
      <c r="BB386" s="75" t="str">
        <f t="shared" si="568"/>
        <v>/rsm:CrossIndustryInvoice/rsm:SupplyChainTradeTransaction/ram:ApplicableHeaderTradeAgreement/ram:BuyerTradeParty/ram:PostalTradeAddress/ram:LineThree</v>
      </c>
      <c r="BC386" s="66" t="str">
        <f t="shared" si="522"/>
        <v>T</v>
      </c>
      <c r="BD386" s="68" t="str">
        <f t="shared" si="523"/>
        <v>E</v>
      </c>
      <c r="BE386" s="66" t="str">
        <f t="shared" si="524"/>
        <v>0..1</v>
      </c>
      <c r="BF386" s="66" t="str">
        <f t="shared" si="525"/>
        <v/>
      </c>
      <c r="BG386" s="249" t="str">
        <f t="shared" si="526"/>
        <v/>
      </c>
      <c r="BH386" s="7"/>
      <c r="BI386" s="636" t="str">
        <f t="shared" si="527"/>
        <v>-</v>
      </c>
      <c r="BJ386" s="68" t="str">
        <f t="shared" si="528"/>
        <v>X</v>
      </c>
      <c r="BK386" s="68" t="str">
        <f t="shared" si="529"/>
        <v>X</v>
      </c>
      <c r="BL386" s="68" t="str">
        <f t="shared" si="530"/>
        <v>X</v>
      </c>
      <c r="BM386" s="68" t="str">
        <f t="shared" si="531"/>
        <v>X</v>
      </c>
      <c r="BN386" s="68" t="str">
        <f t="shared" si="532"/>
        <v>X</v>
      </c>
      <c r="BO386" s="637" t="str">
        <f t="shared" si="533"/>
        <v>X</v>
      </c>
      <c r="BP386" s="7"/>
      <c r="BQ386" s="68" t="str">
        <f t="shared" si="534"/>
        <v>BASIC WL</v>
      </c>
      <c r="BR386" s="68" t="str">
        <f t="shared" si="535"/>
        <v>BASIC WL</v>
      </c>
      <c r="BS386" s="15"/>
      <c r="BT386" s="57" t="s">
        <v>18642</v>
      </c>
    </row>
    <row r="387" spans="1:72" s="59" customFormat="1" ht="105" x14ac:dyDescent="0.2">
      <c r="A387" s="45" t="str">
        <f t="shared" si="518"/>
        <v>YES</v>
      </c>
      <c r="B387" s="45"/>
      <c r="C387" s="45"/>
      <c r="D387" s="185" t="s">
        <v>1526</v>
      </c>
      <c r="E387" s="186" t="s">
        <v>2020</v>
      </c>
      <c r="F387" s="301" t="s">
        <v>2020</v>
      </c>
      <c r="G387" s="66">
        <f t="shared" si="548"/>
        <v>5</v>
      </c>
      <c r="H387" s="66" t="s">
        <v>42</v>
      </c>
      <c r="I387" s="64" t="s">
        <v>2021</v>
      </c>
      <c r="J387" s="64" t="s">
        <v>1931</v>
      </c>
      <c r="K387" s="65"/>
      <c r="L387" s="65"/>
      <c r="M387" s="65" t="s">
        <v>35</v>
      </c>
      <c r="N387" s="64" t="s">
        <v>70</v>
      </c>
      <c r="O387" s="66" t="s">
        <v>42</v>
      </c>
      <c r="P387" s="66" t="str">
        <f t="shared" si="594"/>
        <v>0..1</v>
      </c>
      <c r="Q387" s="2" t="s">
        <v>2022</v>
      </c>
      <c r="R387" s="75" t="s">
        <v>2023</v>
      </c>
      <c r="S387" s="66" t="s">
        <v>73</v>
      </c>
      <c r="T387" s="68" t="str">
        <f t="shared" si="606"/>
        <v>E</v>
      </c>
      <c r="U387" s="66" t="s">
        <v>42</v>
      </c>
      <c r="V387" s="66" t="s">
        <v>35</v>
      </c>
      <c r="W387" s="249" t="s">
        <v>35</v>
      </c>
      <c r="X387" s="38"/>
      <c r="Y387" s="636" t="str">
        <f t="shared" si="516"/>
        <v>-</v>
      </c>
      <c r="Z387" s="68" t="str">
        <f t="shared" ref="Z387:AE387" si="608">IF(Y387="X","X",IF($AH387=Z$4,"X","-"))</f>
        <v>X</v>
      </c>
      <c r="AA387" s="68" t="str">
        <f t="shared" si="608"/>
        <v>X</v>
      </c>
      <c r="AB387" s="68" t="str">
        <f t="shared" si="608"/>
        <v>X</v>
      </c>
      <c r="AC387" s="68" t="str">
        <f t="shared" si="608"/>
        <v>X</v>
      </c>
      <c r="AD387" s="68" t="str">
        <f t="shared" si="608"/>
        <v>X</v>
      </c>
      <c r="AE387" s="637" t="str">
        <f t="shared" si="608"/>
        <v>X</v>
      </c>
      <c r="AF387" s="38"/>
      <c r="AG387" s="68" t="s">
        <v>185</v>
      </c>
      <c r="AH387" s="68" t="s">
        <v>185</v>
      </c>
      <c r="AI387" s="38"/>
      <c r="AJ387" s="13" t="str">
        <f t="shared" si="602"/>
        <v>/rsm:CrossIndustryInvoice/rsm:SupplyChainTradeTransaction/ram:ApplicableHeaderTradeAgreement/ram:BuyerTradeParty/ram:PostalTradeAddress</v>
      </c>
      <c r="AK387" s="13" t="str">
        <f t="shared" si="603"/>
        <v>/ram:CityName</v>
      </c>
      <c r="AL387" s="14">
        <f>COUNTIFS(R$4:R387,AJ387)</f>
        <v>1</v>
      </c>
      <c r="AN387" s="185" t="str">
        <f t="shared" si="520"/>
        <v>SCT_HTA</v>
      </c>
      <c r="AO387" s="186" t="str">
        <f t="shared" si="604"/>
        <v>BT-52</v>
      </c>
      <c r="AP387" s="301" t="str">
        <f t="shared" si="521"/>
        <v>BT-52</v>
      </c>
      <c r="AQ387" s="66">
        <f t="shared" si="545"/>
        <v>5</v>
      </c>
      <c r="AR387" s="66" t="str">
        <f t="shared" si="605"/>
        <v>0..1</v>
      </c>
      <c r="AS387" s="64" t="s">
        <v>2024</v>
      </c>
      <c r="AT387" s="64" t="s">
        <v>2025</v>
      </c>
      <c r="AU387" s="65"/>
      <c r="AV387" s="65"/>
      <c r="AW387" s="65" t="s">
        <v>35</v>
      </c>
      <c r="AX387" s="64" t="s">
        <v>78</v>
      </c>
      <c r="AY387" s="66" t="str">
        <f t="shared" si="572"/>
        <v>0..1</v>
      </c>
      <c r="AZ387" s="66" t="str">
        <f t="shared" si="573"/>
        <v>0..1</v>
      </c>
      <c r="BA387" s="2" t="str">
        <f t="shared" si="567"/>
        <v>/rsm:CrossIndustryInvoice
/rsm:SupplyChainTradeTransaction
/ram:ApplicableHeaderTradeAgreement
/ram:BuyerTradeParty
/ram:PostalTradeAddress
/ram:CityName</v>
      </c>
      <c r="BB387" s="75" t="str">
        <f t="shared" si="568"/>
        <v>/rsm:CrossIndustryInvoice/rsm:SupplyChainTradeTransaction/ram:ApplicableHeaderTradeAgreement/ram:BuyerTradeParty/ram:PostalTradeAddress/ram:CityName</v>
      </c>
      <c r="BC387" s="66" t="str">
        <f t="shared" si="522"/>
        <v>T</v>
      </c>
      <c r="BD387" s="68" t="str">
        <f t="shared" si="523"/>
        <v>E</v>
      </c>
      <c r="BE387" s="66" t="str">
        <f t="shared" si="524"/>
        <v>0..1</v>
      </c>
      <c r="BF387" s="66" t="str">
        <f t="shared" si="525"/>
        <v/>
      </c>
      <c r="BG387" s="249" t="str">
        <f t="shared" si="526"/>
        <v/>
      </c>
      <c r="BH387" s="7"/>
      <c r="BI387" s="636" t="str">
        <f t="shared" si="527"/>
        <v>-</v>
      </c>
      <c r="BJ387" s="68" t="str">
        <f t="shared" si="528"/>
        <v>X</v>
      </c>
      <c r="BK387" s="68" t="str">
        <f t="shared" si="529"/>
        <v>X</v>
      </c>
      <c r="BL387" s="68" t="str">
        <f t="shared" si="530"/>
        <v>X</v>
      </c>
      <c r="BM387" s="68" t="str">
        <f t="shared" si="531"/>
        <v>X</v>
      </c>
      <c r="BN387" s="68" t="str">
        <f t="shared" si="532"/>
        <v>X</v>
      </c>
      <c r="BO387" s="637" t="str">
        <f t="shared" si="533"/>
        <v>X</v>
      </c>
      <c r="BP387" s="7"/>
      <c r="BQ387" s="68" t="str">
        <f t="shared" si="534"/>
        <v>BASIC WL</v>
      </c>
      <c r="BR387" s="68" t="str">
        <f t="shared" si="535"/>
        <v>BASIC WL</v>
      </c>
      <c r="BS387" s="15"/>
      <c r="BT387" s="57" t="s">
        <v>18642</v>
      </c>
    </row>
    <row r="388" spans="1:72" s="59" customFormat="1" ht="105" x14ac:dyDescent="0.2">
      <c r="A388" s="45" t="str">
        <f t="shared" si="518"/>
        <v>YES</v>
      </c>
      <c r="B388" s="45"/>
      <c r="C388" s="45"/>
      <c r="D388" s="185" t="s">
        <v>1526</v>
      </c>
      <c r="E388" s="186" t="s">
        <v>2026</v>
      </c>
      <c r="F388" s="301" t="s">
        <v>2026</v>
      </c>
      <c r="G388" s="66">
        <f t="shared" si="548"/>
        <v>5</v>
      </c>
      <c r="H388" s="66" t="s">
        <v>32</v>
      </c>
      <c r="I388" s="64" t="s">
        <v>2027</v>
      </c>
      <c r="J388" s="64" t="s">
        <v>1661</v>
      </c>
      <c r="K388" s="65" t="s">
        <v>17101</v>
      </c>
      <c r="L388" s="65"/>
      <c r="M388" s="65" t="s">
        <v>2028</v>
      </c>
      <c r="N388" s="64" t="s">
        <v>128</v>
      </c>
      <c r="O388" s="66" t="s">
        <v>32</v>
      </c>
      <c r="P388" s="66" t="str">
        <f t="shared" si="594"/>
        <v>1..1</v>
      </c>
      <c r="Q388" s="2" t="s">
        <v>2029</v>
      </c>
      <c r="R388" s="75" t="s">
        <v>2030</v>
      </c>
      <c r="S388" s="66" t="s">
        <v>131</v>
      </c>
      <c r="T388" s="68" t="str">
        <f t="shared" si="606"/>
        <v>E</v>
      </c>
      <c r="U388" s="66" t="s">
        <v>42</v>
      </c>
      <c r="V388" s="66" t="s">
        <v>35</v>
      </c>
      <c r="W388" s="249" t="s">
        <v>35</v>
      </c>
      <c r="X388" s="38"/>
      <c r="Y388" s="636" t="str">
        <f t="shared" si="516"/>
        <v>-</v>
      </c>
      <c r="Z388" s="68" t="str">
        <f t="shared" ref="Z388:AE388" si="609">IF(Y388="X","X",IF($AH388=Z$4,"X","-"))</f>
        <v>X</v>
      </c>
      <c r="AA388" s="68" t="str">
        <f t="shared" si="609"/>
        <v>X</v>
      </c>
      <c r="AB388" s="68" t="str">
        <f t="shared" si="609"/>
        <v>X</v>
      </c>
      <c r="AC388" s="68" t="str">
        <f t="shared" si="609"/>
        <v>X</v>
      </c>
      <c r="AD388" s="68" t="str">
        <f t="shared" si="609"/>
        <v>X</v>
      </c>
      <c r="AE388" s="637" t="str">
        <f t="shared" si="609"/>
        <v>X</v>
      </c>
      <c r="AF388" s="38"/>
      <c r="AG388" s="68" t="s">
        <v>185</v>
      </c>
      <c r="AH388" s="68" t="s">
        <v>185</v>
      </c>
      <c r="AI388" s="38"/>
      <c r="AJ388" s="13" t="str">
        <f t="shared" si="602"/>
        <v>/rsm:CrossIndustryInvoice/rsm:SupplyChainTradeTransaction/ram:ApplicableHeaderTradeAgreement/ram:BuyerTradeParty/ram:PostalTradeAddress</v>
      </c>
      <c r="AK388" s="13" t="str">
        <f t="shared" si="603"/>
        <v>/ram:CountryID</v>
      </c>
      <c r="AL388" s="14">
        <f>COUNTIFS(R$4:R388,AJ388)</f>
        <v>1</v>
      </c>
      <c r="AN388" s="185" t="str">
        <f t="shared" si="520"/>
        <v>SCT_HTA</v>
      </c>
      <c r="AO388" s="186" t="str">
        <f t="shared" si="604"/>
        <v>BT-55</v>
      </c>
      <c r="AP388" s="301" t="str">
        <f t="shared" si="521"/>
        <v>BT-55</v>
      </c>
      <c r="AQ388" s="66">
        <f t="shared" si="545"/>
        <v>5</v>
      </c>
      <c r="AR388" s="66" t="str">
        <f t="shared" si="605"/>
        <v>1..1</v>
      </c>
      <c r="AS388" s="64" t="s">
        <v>2031</v>
      </c>
      <c r="AT388" s="64" t="s">
        <v>1777</v>
      </c>
      <c r="AU388" s="65" t="s">
        <v>485</v>
      </c>
      <c r="AV388" s="65"/>
      <c r="AW388" s="65" t="s">
        <v>2032</v>
      </c>
      <c r="AX388" s="64" t="s">
        <v>128</v>
      </c>
      <c r="AY388" s="66" t="str">
        <f t="shared" si="572"/>
        <v>1..1</v>
      </c>
      <c r="AZ388" s="66" t="str">
        <f t="shared" si="573"/>
        <v>1..1</v>
      </c>
      <c r="BA388" s="2" t="str">
        <f t="shared" si="567"/>
        <v>/rsm:CrossIndustryInvoice
/rsm:SupplyChainTradeTransaction
/ram:ApplicableHeaderTradeAgreement
/ram:BuyerTradeParty
/ram:PostalTradeAddress
/ram:CountryID</v>
      </c>
      <c r="BB388" s="75" t="str">
        <f t="shared" si="568"/>
        <v>/rsm:CrossIndustryInvoice/rsm:SupplyChainTradeTransaction/ram:ApplicableHeaderTradeAgreement/ram:BuyerTradeParty/ram:PostalTradeAddress/ram:CountryID</v>
      </c>
      <c r="BC388" s="66" t="str">
        <f t="shared" si="522"/>
        <v>C</v>
      </c>
      <c r="BD388" s="68" t="str">
        <f t="shared" si="523"/>
        <v>E</v>
      </c>
      <c r="BE388" s="66" t="str">
        <f t="shared" si="524"/>
        <v>0..1</v>
      </c>
      <c r="BF388" s="66" t="str">
        <f t="shared" si="525"/>
        <v/>
      </c>
      <c r="BG388" s="249" t="str">
        <f t="shared" si="526"/>
        <v/>
      </c>
      <c r="BH388" s="7"/>
      <c r="BI388" s="636" t="str">
        <f t="shared" si="527"/>
        <v>-</v>
      </c>
      <c r="BJ388" s="68" t="str">
        <f t="shared" si="528"/>
        <v>X</v>
      </c>
      <c r="BK388" s="68" t="str">
        <f t="shared" si="529"/>
        <v>X</v>
      </c>
      <c r="BL388" s="68" t="str">
        <f t="shared" si="530"/>
        <v>X</v>
      </c>
      <c r="BM388" s="68" t="str">
        <f t="shared" si="531"/>
        <v>X</v>
      </c>
      <c r="BN388" s="68" t="str">
        <f t="shared" si="532"/>
        <v>X</v>
      </c>
      <c r="BO388" s="637" t="str">
        <f t="shared" si="533"/>
        <v>X</v>
      </c>
      <c r="BP388" s="7"/>
      <c r="BQ388" s="68" t="str">
        <f t="shared" si="534"/>
        <v>BASIC WL</v>
      </c>
      <c r="BR388" s="68" t="str">
        <f t="shared" si="535"/>
        <v>BASIC WL</v>
      </c>
      <c r="BS388" s="15"/>
      <c r="BT388" s="57" t="s">
        <v>18642</v>
      </c>
    </row>
    <row r="389" spans="1:72" s="59" customFormat="1" ht="105" x14ac:dyDescent="0.2">
      <c r="A389" s="45" t="str">
        <f t="shared" si="518"/>
        <v>YES</v>
      </c>
      <c r="B389" s="45"/>
      <c r="C389" s="45"/>
      <c r="D389" s="185" t="s">
        <v>1526</v>
      </c>
      <c r="E389" s="186" t="s">
        <v>2033</v>
      </c>
      <c r="F389" s="301" t="s">
        <v>2033</v>
      </c>
      <c r="G389" s="66">
        <f t="shared" si="548"/>
        <v>5</v>
      </c>
      <c r="H389" s="66" t="s">
        <v>42</v>
      </c>
      <c r="I389" s="64" t="s">
        <v>2034</v>
      </c>
      <c r="J389" s="64" t="s">
        <v>1667</v>
      </c>
      <c r="K389" s="65" t="s">
        <v>1668</v>
      </c>
      <c r="L389" s="65"/>
      <c r="M389" s="65" t="s">
        <v>35</v>
      </c>
      <c r="N389" s="64" t="s">
        <v>70</v>
      </c>
      <c r="O389" s="66" t="s">
        <v>42</v>
      </c>
      <c r="P389" s="66" t="str">
        <f t="shared" si="594"/>
        <v>0..1</v>
      </c>
      <c r="Q389" s="2" t="s">
        <v>2035</v>
      </c>
      <c r="R389" s="75" t="s">
        <v>2036</v>
      </c>
      <c r="S389" s="66" t="s">
        <v>73</v>
      </c>
      <c r="T389" s="68" t="str">
        <f t="shared" si="606"/>
        <v>E</v>
      </c>
      <c r="U389" s="66" t="s">
        <v>62</v>
      </c>
      <c r="V389" s="66" t="s">
        <v>200</v>
      </c>
      <c r="W389" s="249" t="s">
        <v>35</v>
      </c>
      <c r="X389" s="38"/>
      <c r="Y389" s="636" t="str">
        <f t="shared" ref="Y389:Y452" si="610">IF(AH389=Y$4,"X","-")</f>
        <v>-</v>
      </c>
      <c r="Z389" s="68" t="str">
        <f t="shared" ref="Z389:AE389" si="611">IF(Y389="X","X",IF($AH389=Z$4,"X","-"))</f>
        <v>X</v>
      </c>
      <c r="AA389" s="68" t="str">
        <f t="shared" si="611"/>
        <v>X</v>
      </c>
      <c r="AB389" s="68" t="str">
        <f t="shared" si="611"/>
        <v>X</v>
      </c>
      <c r="AC389" s="68" t="str">
        <f t="shared" si="611"/>
        <v>X</v>
      </c>
      <c r="AD389" s="68" t="str">
        <f t="shared" si="611"/>
        <v>X</v>
      </c>
      <c r="AE389" s="637" t="str">
        <f t="shared" si="611"/>
        <v>X</v>
      </c>
      <c r="AF389" s="38"/>
      <c r="AG389" s="68" t="s">
        <v>185</v>
      </c>
      <c r="AH389" s="68" t="s">
        <v>185</v>
      </c>
      <c r="AI389" s="38"/>
      <c r="AJ389" s="13" t="str">
        <f t="shared" si="602"/>
        <v>/rsm:CrossIndustryInvoice/rsm:SupplyChainTradeTransaction/ram:ApplicableHeaderTradeAgreement/ram:BuyerTradeParty/ram:PostalTradeAddress</v>
      </c>
      <c r="AK389" s="13" t="str">
        <f t="shared" si="603"/>
        <v>/ram:CountrySubDivisionName</v>
      </c>
      <c r="AL389" s="14">
        <f>COUNTIFS(R$4:R389,AJ389)</f>
        <v>1</v>
      </c>
      <c r="AN389" s="185" t="str">
        <f t="shared" si="520"/>
        <v>SCT_HTA</v>
      </c>
      <c r="AO389" s="186" t="str">
        <f t="shared" si="604"/>
        <v>BT-54</v>
      </c>
      <c r="AP389" s="301" t="str">
        <f t="shared" si="521"/>
        <v>BT-54</v>
      </c>
      <c r="AQ389" s="66">
        <f t="shared" si="545"/>
        <v>5</v>
      </c>
      <c r="AR389" s="66" t="str">
        <f t="shared" si="605"/>
        <v>0..1</v>
      </c>
      <c r="AS389" s="64" t="s">
        <v>2037</v>
      </c>
      <c r="AT389" s="64" t="s">
        <v>1671</v>
      </c>
      <c r="AU389" s="65" t="s">
        <v>1672</v>
      </c>
      <c r="AV389" s="65"/>
      <c r="AW389" s="65" t="s">
        <v>35</v>
      </c>
      <c r="AX389" s="64" t="s">
        <v>78</v>
      </c>
      <c r="AY389" s="66" t="str">
        <f t="shared" si="572"/>
        <v>0..1</v>
      </c>
      <c r="AZ389" s="66" t="str">
        <f t="shared" si="573"/>
        <v>0..1</v>
      </c>
      <c r="BA389" s="2" t="str">
        <f t="shared" si="567"/>
        <v>/rsm:CrossIndustryInvoice
/rsm:SupplyChainTradeTransaction
/ram:ApplicableHeaderTradeAgreement
/ram:BuyerTradeParty
/ram:PostalTradeAddress
/ram:CountrySubDivisionName</v>
      </c>
      <c r="BB389" s="75" t="str">
        <f t="shared" si="568"/>
        <v>/rsm:CrossIndustryInvoice/rsm:SupplyChainTradeTransaction/ram:ApplicableHeaderTradeAgreement/ram:BuyerTradeParty/ram:PostalTradeAddress/ram:CountrySubDivisionName</v>
      </c>
      <c r="BC389" s="66" t="str">
        <f t="shared" si="522"/>
        <v>T</v>
      </c>
      <c r="BD389" s="68" t="str">
        <f t="shared" si="523"/>
        <v>E</v>
      </c>
      <c r="BE389" s="66" t="str">
        <f t="shared" si="524"/>
        <v>0..n</v>
      </c>
      <c r="BF389" s="66" t="str">
        <f t="shared" si="525"/>
        <v>CAR-3</v>
      </c>
      <c r="BG389" s="249" t="str">
        <f t="shared" si="526"/>
        <v/>
      </c>
      <c r="BH389" s="7"/>
      <c r="BI389" s="636" t="str">
        <f t="shared" si="527"/>
        <v>-</v>
      </c>
      <c r="BJ389" s="68" t="str">
        <f t="shared" si="528"/>
        <v>X</v>
      </c>
      <c r="BK389" s="68" t="str">
        <f t="shared" si="529"/>
        <v>X</v>
      </c>
      <c r="BL389" s="68" t="str">
        <f t="shared" si="530"/>
        <v>X</v>
      </c>
      <c r="BM389" s="68" t="str">
        <f t="shared" si="531"/>
        <v>X</v>
      </c>
      <c r="BN389" s="68" t="str">
        <f t="shared" si="532"/>
        <v>X</v>
      </c>
      <c r="BO389" s="637" t="str">
        <f t="shared" si="533"/>
        <v>X</v>
      </c>
      <c r="BP389" s="7"/>
      <c r="BQ389" s="68" t="str">
        <f t="shared" si="534"/>
        <v>BASIC WL</v>
      </c>
      <c r="BR389" s="68" t="str">
        <f t="shared" si="535"/>
        <v>BASIC WL</v>
      </c>
      <c r="BS389" s="15"/>
      <c r="BT389" s="57" t="s">
        <v>18642</v>
      </c>
    </row>
    <row r="390" spans="1:72" s="59" customFormat="1" ht="96" x14ac:dyDescent="0.2">
      <c r="A390" s="45" t="str">
        <f t="shared" ref="A390:A453" si="612">IF(OR(T390="E",T390="A"),"YES","NO")</f>
        <v>NO</v>
      </c>
      <c r="B390" s="45"/>
      <c r="C390" s="45"/>
      <c r="D390" s="185" t="s">
        <v>1526</v>
      </c>
      <c r="E390" s="188" t="s">
        <v>2038</v>
      </c>
      <c r="F390" s="303"/>
      <c r="G390" s="124">
        <f t="shared" si="548"/>
        <v>4</v>
      </c>
      <c r="H390" s="124" t="s">
        <v>42</v>
      </c>
      <c r="I390" s="138" t="s">
        <v>2039</v>
      </c>
      <c r="J390" s="125" t="s">
        <v>17168</v>
      </c>
      <c r="K390" s="126"/>
      <c r="L390" s="126"/>
      <c r="M390" s="126"/>
      <c r="N390" s="125"/>
      <c r="O390" s="124" t="s">
        <v>42</v>
      </c>
      <c r="P390" s="124" t="str">
        <f t="shared" si="594"/>
        <v>0..1</v>
      </c>
      <c r="Q390" s="127" t="s">
        <v>2040</v>
      </c>
      <c r="R390" s="128" t="s">
        <v>2041</v>
      </c>
      <c r="S390" s="124"/>
      <c r="T390" s="129" t="str">
        <f t="shared" si="606"/>
        <v/>
      </c>
      <c r="U390" s="124" t="s">
        <v>62</v>
      </c>
      <c r="V390" s="124"/>
      <c r="W390" s="675"/>
      <c r="X390" s="38"/>
      <c r="Y390" s="646" t="str">
        <f t="shared" si="610"/>
        <v>-</v>
      </c>
      <c r="Z390" s="129" t="str">
        <f t="shared" ref="Z390:AE390" si="613">IF(Y390="X","X",IF($AH390=Z$4,"X","-"))</f>
        <v>X</v>
      </c>
      <c r="AA390" s="129" t="str">
        <f t="shared" si="613"/>
        <v>X</v>
      </c>
      <c r="AB390" s="129" t="str">
        <f t="shared" si="613"/>
        <v>X</v>
      </c>
      <c r="AC390" s="129" t="str">
        <f t="shared" si="613"/>
        <v>X</v>
      </c>
      <c r="AD390" s="129" t="str">
        <f t="shared" si="613"/>
        <v>X</v>
      </c>
      <c r="AE390" s="647" t="str">
        <f t="shared" si="613"/>
        <v>X</v>
      </c>
      <c r="AF390" s="38"/>
      <c r="AG390" s="129" t="s">
        <v>185</v>
      </c>
      <c r="AH390" s="129" t="s">
        <v>185</v>
      </c>
      <c r="AI390" s="38"/>
      <c r="AJ390" s="13" t="str">
        <f t="shared" si="602"/>
        <v>/rsm:CrossIndustryInvoice/rsm:SupplyChainTradeTransaction/ram:ApplicableHeaderTradeAgreement/ram:BuyerTradeParty</v>
      </c>
      <c r="AK390" s="13" t="str">
        <f t="shared" si="603"/>
        <v>/ram:URIUniversalCommunication</v>
      </c>
      <c r="AL390" s="14">
        <f>COUNTIFS(R$4:R390,AJ390)</f>
        <v>1</v>
      </c>
      <c r="AN390" s="185" t="str">
        <f t="shared" ref="AN390:AN453" si="614">D390</f>
        <v>SCT_HTA</v>
      </c>
      <c r="AO390" s="188" t="str">
        <f t="shared" si="604"/>
        <v>BT-49-00</v>
      </c>
      <c r="AP390" s="303" t="str">
        <f t="shared" ref="AP390:AP453" si="615">IF(F390="","",F390)</f>
        <v/>
      </c>
      <c r="AQ390" s="124">
        <f t="shared" si="545"/>
        <v>4</v>
      </c>
      <c r="AR390" s="124" t="str">
        <f t="shared" si="605"/>
        <v>0..1</v>
      </c>
      <c r="AS390" s="138" t="s">
        <v>2042</v>
      </c>
      <c r="AT390" s="125"/>
      <c r="AU390" s="126"/>
      <c r="AV390" s="126"/>
      <c r="AW390" s="126" t="s">
        <v>35</v>
      </c>
      <c r="AX390" s="125"/>
      <c r="AY390" s="124" t="str">
        <f t="shared" si="572"/>
        <v>0..1</v>
      </c>
      <c r="AZ390" s="124" t="str">
        <f t="shared" si="573"/>
        <v>0..1</v>
      </c>
      <c r="BA390" s="127" t="str">
        <f t="shared" si="567"/>
        <v>/rsm:CrossIndustryInvoice
/rsm:SupplyChainTradeTransaction
/ram:ApplicableHeaderTradeAgreement
/ram:BuyerTradeParty
/ram:URIUniversalCommunication</v>
      </c>
      <c r="BB390" s="128" t="str">
        <f t="shared" si="568"/>
        <v>/rsm:CrossIndustryInvoice/rsm:SupplyChainTradeTransaction/ram:ApplicableHeaderTradeAgreement/ram:BuyerTradeParty/ram:URIUniversalCommunication</v>
      </c>
      <c r="BC390" s="124" t="str">
        <f t="shared" ref="BC390:BC453" si="616">IF(S390="","",S390)</f>
        <v/>
      </c>
      <c r="BD390" s="129" t="str">
        <f t="shared" ref="BD390:BD453" si="617">IF(T390="","",T390)</f>
        <v/>
      </c>
      <c r="BE390" s="124" t="str">
        <f t="shared" ref="BE390:BE453" si="618">IF(U390="","",U390)</f>
        <v>0..n</v>
      </c>
      <c r="BF390" s="124" t="str">
        <f t="shared" ref="BF390:BF453" si="619">IF(V390="","",V390)</f>
        <v/>
      </c>
      <c r="BG390" s="675" t="str">
        <f t="shared" ref="BG390:BG453" si="620">IF(W390="","",W390)</f>
        <v/>
      </c>
      <c r="BH390" s="7"/>
      <c r="BI390" s="646" t="str">
        <f t="shared" ref="BI390:BI453" si="621">Y390</f>
        <v>-</v>
      </c>
      <c r="BJ390" s="129" t="str">
        <f t="shared" ref="BJ390:BJ453" si="622">Z390</f>
        <v>X</v>
      </c>
      <c r="BK390" s="129" t="str">
        <f t="shared" ref="BK390:BK453" si="623">AA390</f>
        <v>X</v>
      </c>
      <c r="BL390" s="129" t="str">
        <f t="shared" ref="BL390:BL453" si="624">AB390</f>
        <v>X</v>
      </c>
      <c r="BM390" s="129" t="str">
        <f t="shared" ref="BM390:BM453" si="625">AC390</f>
        <v>X</v>
      </c>
      <c r="BN390" s="129" t="str">
        <f t="shared" ref="BN390:BN453" si="626">AD390</f>
        <v>X</v>
      </c>
      <c r="BO390" s="647" t="str">
        <f t="shared" ref="BO390:BO453" si="627">AE390</f>
        <v>X</v>
      </c>
      <c r="BP390" s="7"/>
      <c r="BQ390" s="129" t="str">
        <f t="shared" ref="BQ390:BQ453" si="628">AG390</f>
        <v>BASIC WL</v>
      </c>
      <c r="BR390" s="129" t="str">
        <f t="shared" ref="BR390:BR453" si="629">AH390</f>
        <v>BASIC WL</v>
      </c>
      <c r="BS390" s="15"/>
      <c r="BT390" s="57" t="s">
        <v>18642</v>
      </c>
    </row>
    <row r="391" spans="1:72" s="59" customFormat="1" ht="105" x14ac:dyDescent="0.2">
      <c r="A391" s="45" t="str">
        <f t="shared" si="612"/>
        <v>YES</v>
      </c>
      <c r="B391" s="45"/>
      <c r="C391" s="45"/>
      <c r="D391" s="185" t="s">
        <v>1526</v>
      </c>
      <c r="E391" s="186" t="s">
        <v>2043</v>
      </c>
      <c r="F391" s="301" t="s">
        <v>2043</v>
      </c>
      <c r="G391" s="66">
        <f t="shared" si="548"/>
        <v>5</v>
      </c>
      <c r="H391" s="66" t="s">
        <v>42</v>
      </c>
      <c r="I391" s="64" t="s">
        <v>2044</v>
      </c>
      <c r="J391" s="64" t="s">
        <v>2045</v>
      </c>
      <c r="K391" s="65"/>
      <c r="L391" s="65"/>
      <c r="M391" s="65" t="s">
        <v>2046</v>
      </c>
      <c r="N391" s="64" t="s">
        <v>90</v>
      </c>
      <c r="O391" s="66" t="s">
        <v>32</v>
      </c>
      <c r="P391" s="66" t="str">
        <f t="shared" si="594"/>
        <v>1..1</v>
      </c>
      <c r="Q391" s="2" t="s">
        <v>2047</v>
      </c>
      <c r="R391" s="75" t="s">
        <v>2048</v>
      </c>
      <c r="S391" s="66" t="s">
        <v>55</v>
      </c>
      <c r="T391" s="68" t="str">
        <f t="shared" si="606"/>
        <v>E</v>
      </c>
      <c r="U391" s="66" t="s">
        <v>42</v>
      </c>
      <c r="V391" s="66" t="s">
        <v>200</v>
      </c>
      <c r="W391" s="249" t="s">
        <v>35</v>
      </c>
      <c r="X391" s="38"/>
      <c r="Y391" s="636" t="str">
        <f t="shared" si="610"/>
        <v>-</v>
      </c>
      <c r="Z391" s="68" t="str">
        <f t="shared" ref="Z391:AE391" si="630">IF(Y391="X","X",IF($AH391=Z$4,"X","-"))</f>
        <v>X</v>
      </c>
      <c r="AA391" s="68" t="str">
        <f t="shared" si="630"/>
        <v>X</v>
      </c>
      <c r="AB391" s="68" t="str">
        <f t="shared" si="630"/>
        <v>X</v>
      </c>
      <c r="AC391" s="68" t="str">
        <f t="shared" si="630"/>
        <v>X</v>
      </c>
      <c r="AD391" s="68" t="str">
        <f t="shared" si="630"/>
        <v>X</v>
      </c>
      <c r="AE391" s="637" t="str">
        <f t="shared" si="630"/>
        <v>X</v>
      </c>
      <c r="AF391" s="38"/>
      <c r="AG391" s="68" t="s">
        <v>185</v>
      </c>
      <c r="AH391" s="68" t="s">
        <v>185</v>
      </c>
      <c r="AI391" s="38"/>
      <c r="AJ391" s="13" t="str">
        <f t="shared" si="602"/>
        <v>/rsm:CrossIndustryInvoice/rsm:SupplyChainTradeTransaction/ram:ApplicableHeaderTradeAgreement/ram:BuyerTradeParty/ram:URIUniversalCommunication</v>
      </c>
      <c r="AK391" s="13" t="str">
        <f t="shared" si="603"/>
        <v>/ram:URIID</v>
      </c>
      <c r="AL391" s="14">
        <f>COUNTIFS(R$4:R391,AJ391)</f>
        <v>1</v>
      </c>
      <c r="AN391" s="185" t="str">
        <f t="shared" si="614"/>
        <v>SCT_HTA</v>
      </c>
      <c r="AO391" s="186" t="str">
        <f t="shared" si="604"/>
        <v>BT-49</v>
      </c>
      <c r="AP391" s="301" t="str">
        <f t="shared" si="615"/>
        <v>BT-49</v>
      </c>
      <c r="AQ391" s="66">
        <f t="shared" si="545"/>
        <v>5</v>
      </c>
      <c r="AR391" s="66" t="str">
        <f t="shared" si="605"/>
        <v>0..1</v>
      </c>
      <c r="AS391" s="64" t="s">
        <v>2049</v>
      </c>
      <c r="AT391" s="64" t="s">
        <v>2050</v>
      </c>
      <c r="AU391" s="65"/>
      <c r="AV391" s="65"/>
      <c r="AW391" s="65" t="s">
        <v>2051</v>
      </c>
      <c r="AX391" s="64" t="s">
        <v>99</v>
      </c>
      <c r="AY391" s="66" t="str">
        <f t="shared" si="572"/>
        <v>1..1</v>
      </c>
      <c r="AZ391" s="66" t="str">
        <f t="shared" si="573"/>
        <v>1..1</v>
      </c>
      <c r="BA391" s="2" t="str">
        <f t="shared" si="567"/>
        <v>/rsm:CrossIndustryInvoice
/rsm:SupplyChainTradeTransaction
/ram:ApplicableHeaderTradeAgreement
/ram:BuyerTradeParty
/ram:URIUniversalCommunication
/ram:URIID</v>
      </c>
      <c r="BB391" s="75" t="str">
        <f t="shared" si="568"/>
        <v>/rsm:CrossIndustryInvoice/rsm:SupplyChainTradeTransaction/ram:ApplicableHeaderTradeAgreement/ram:BuyerTradeParty/ram:URIUniversalCommunication/ram:URIID</v>
      </c>
      <c r="BC391" s="66" t="str">
        <f t="shared" si="616"/>
        <v>I</v>
      </c>
      <c r="BD391" s="68" t="str">
        <f t="shared" si="617"/>
        <v>E</v>
      </c>
      <c r="BE391" s="66" t="str">
        <f t="shared" si="618"/>
        <v>0..1</v>
      </c>
      <c r="BF391" s="66" t="str">
        <f t="shared" si="619"/>
        <v>CAR-3</v>
      </c>
      <c r="BG391" s="249" t="str">
        <f t="shared" si="620"/>
        <v/>
      </c>
      <c r="BH391" s="7"/>
      <c r="BI391" s="636" t="str">
        <f t="shared" si="621"/>
        <v>-</v>
      </c>
      <c r="BJ391" s="68" t="str">
        <f t="shared" si="622"/>
        <v>X</v>
      </c>
      <c r="BK391" s="68" t="str">
        <f t="shared" si="623"/>
        <v>X</v>
      </c>
      <c r="BL391" s="68" t="str">
        <f t="shared" si="624"/>
        <v>X</v>
      </c>
      <c r="BM391" s="68" t="str">
        <f t="shared" si="625"/>
        <v>X</v>
      </c>
      <c r="BN391" s="68" t="str">
        <f t="shared" si="626"/>
        <v>X</v>
      </c>
      <c r="BO391" s="637" t="str">
        <f t="shared" si="627"/>
        <v>X</v>
      </c>
      <c r="BP391" s="7"/>
      <c r="BQ391" s="68" t="str">
        <f t="shared" si="628"/>
        <v>BASIC WL</v>
      </c>
      <c r="BR391" s="68" t="str">
        <f t="shared" si="629"/>
        <v>BASIC WL</v>
      </c>
      <c r="BS391" s="15"/>
      <c r="BT391" s="57" t="s">
        <v>18642</v>
      </c>
    </row>
    <row r="392" spans="1:72" s="59" customFormat="1" ht="120" x14ac:dyDescent="0.2">
      <c r="A392" s="45" t="str">
        <f t="shared" si="612"/>
        <v>YES</v>
      </c>
      <c r="B392" s="45"/>
      <c r="C392" s="45"/>
      <c r="D392" s="185" t="s">
        <v>1526</v>
      </c>
      <c r="E392" s="186" t="s">
        <v>2052</v>
      </c>
      <c r="F392" s="301" t="s">
        <v>2052</v>
      </c>
      <c r="G392" s="66">
        <f t="shared" si="548"/>
        <v>6</v>
      </c>
      <c r="H392" s="66" t="s">
        <v>32</v>
      </c>
      <c r="I392" s="97" t="s">
        <v>443</v>
      </c>
      <c r="J392" s="64" t="s">
        <v>17253</v>
      </c>
      <c r="K392" s="65" t="s">
        <v>1005</v>
      </c>
      <c r="L392" s="65"/>
      <c r="M392" s="65" t="s">
        <v>35</v>
      </c>
      <c r="N392" s="64" t="s">
        <v>17064</v>
      </c>
      <c r="O392" s="66" t="s">
        <v>32</v>
      </c>
      <c r="P392" s="66" t="str">
        <f t="shared" si="594"/>
        <v>1..1</v>
      </c>
      <c r="Q392" s="2" t="s">
        <v>2054</v>
      </c>
      <c r="R392" s="75" t="s">
        <v>2055</v>
      </c>
      <c r="S392" s="66" t="s">
        <v>329</v>
      </c>
      <c r="T392" s="68" t="str">
        <f t="shared" si="606"/>
        <v>A</v>
      </c>
      <c r="U392" s="66" t="s">
        <v>42</v>
      </c>
      <c r="V392" s="66" t="s">
        <v>35</v>
      </c>
      <c r="W392" s="249" t="s">
        <v>35</v>
      </c>
      <c r="X392" s="38"/>
      <c r="Y392" s="636" t="str">
        <f t="shared" si="610"/>
        <v>-</v>
      </c>
      <c r="Z392" s="68" t="str">
        <f t="shared" ref="Z392:AE392" si="631">IF(Y392="X","X",IF($AH392=Z$4,"X","-"))</f>
        <v>X</v>
      </c>
      <c r="AA392" s="68" t="str">
        <f t="shared" si="631"/>
        <v>X</v>
      </c>
      <c r="AB392" s="68" t="str">
        <f t="shared" si="631"/>
        <v>X</v>
      </c>
      <c r="AC392" s="68" t="str">
        <f t="shared" si="631"/>
        <v>X</v>
      </c>
      <c r="AD392" s="68" t="str">
        <f t="shared" si="631"/>
        <v>X</v>
      </c>
      <c r="AE392" s="637" t="str">
        <f t="shared" si="631"/>
        <v>X</v>
      </c>
      <c r="AF392" s="38"/>
      <c r="AG392" s="68" t="s">
        <v>185</v>
      </c>
      <c r="AH392" s="68" t="s">
        <v>185</v>
      </c>
      <c r="AI392" s="38"/>
      <c r="AJ392" s="13" t="str">
        <f t="shared" si="602"/>
        <v>/rsm:CrossIndustryInvoice/rsm:SupplyChainTradeTransaction/ram:ApplicableHeaderTradeAgreement/ram:BuyerTradeParty/ram:URIUniversalCommunication/ram:URIID</v>
      </c>
      <c r="AK392" s="13" t="str">
        <f t="shared" si="603"/>
        <v>/@schemeID</v>
      </c>
      <c r="AL392" s="14">
        <f>COUNTIFS(R$4:R392,AJ392)</f>
        <v>1</v>
      </c>
      <c r="AN392" s="185" t="str">
        <f t="shared" si="614"/>
        <v>SCT_HTA</v>
      </c>
      <c r="AO392" s="186" t="str">
        <f t="shared" si="604"/>
        <v>BT-49-1</v>
      </c>
      <c r="AP392" s="301" t="str">
        <f t="shared" si="615"/>
        <v>BT-49-1</v>
      </c>
      <c r="AQ392" s="66">
        <f t="shared" si="545"/>
        <v>6</v>
      </c>
      <c r="AR392" s="66" t="str">
        <f t="shared" si="605"/>
        <v>1..1</v>
      </c>
      <c r="AS392" s="97" t="s">
        <v>330</v>
      </c>
      <c r="AT392" s="64" t="s">
        <v>2056</v>
      </c>
      <c r="AU392" s="65" t="s">
        <v>1804</v>
      </c>
      <c r="AV392" s="65"/>
      <c r="AW392" s="65" t="s">
        <v>35</v>
      </c>
      <c r="AX392" s="64"/>
      <c r="AY392" s="66" t="str">
        <f t="shared" si="572"/>
        <v>1..1</v>
      </c>
      <c r="AZ392" s="66" t="str">
        <f t="shared" si="573"/>
        <v>1..1</v>
      </c>
      <c r="BA392" s="2" t="str">
        <f t="shared" si="567"/>
        <v>/rsm:CrossIndustryInvoice
/rsm:SupplyChainTradeTransaction
/ram:ApplicableHeaderTradeAgreement
/ram:BuyerTradeParty
/ram:URIUniversalCommunication
/ram:URIID
/@schemeID</v>
      </c>
      <c r="BB392" s="75" t="str">
        <f t="shared" si="568"/>
        <v>/rsm:CrossIndustryInvoice/rsm:SupplyChainTradeTransaction/ram:ApplicableHeaderTradeAgreement/ram:BuyerTradeParty/ram:URIUniversalCommunication/ram:URIID/@schemeID</v>
      </c>
      <c r="BC392" s="66" t="str">
        <f t="shared" si="616"/>
        <v>S</v>
      </c>
      <c r="BD392" s="68" t="str">
        <f t="shared" si="617"/>
        <v>A</v>
      </c>
      <c r="BE392" s="66" t="str">
        <f t="shared" si="618"/>
        <v>0..1</v>
      </c>
      <c r="BF392" s="66" t="str">
        <f t="shared" si="619"/>
        <v/>
      </c>
      <c r="BG392" s="249" t="str">
        <f t="shared" si="620"/>
        <v/>
      </c>
      <c r="BH392" s="7"/>
      <c r="BI392" s="636" t="str">
        <f t="shared" si="621"/>
        <v>-</v>
      </c>
      <c r="BJ392" s="68" t="str">
        <f t="shared" si="622"/>
        <v>X</v>
      </c>
      <c r="BK392" s="68" t="str">
        <f t="shared" si="623"/>
        <v>X</v>
      </c>
      <c r="BL392" s="68" t="str">
        <f t="shared" si="624"/>
        <v>X</v>
      </c>
      <c r="BM392" s="68" t="str">
        <f t="shared" si="625"/>
        <v>X</v>
      </c>
      <c r="BN392" s="68" t="str">
        <f t="shared" si="626"/>
        <v>X</v>
      </c>
      <c r="BO392" s="637" t="str">
        <f t="shared" si="627"/>
        <v>X</v>
      </c>
      <c r="BP392" s="7"/>
      <c r="BQ392" s="68" t="str">
        <f t="shared" si="628"/>
        <v>BASIC WL</v>
      </c>
      <c r="BR392" s="68" t="str">
        <f t="shared" si="629"/>
        <v>BASIC WL</v>
      </c>
      <c r="BS392" s="15"/>
      <c r="BT392" s="57" t="s">
        <v>18642</v>
      </c>
    </row>
    <row r="393" spans="1:72" s="59" customFormat="1" ht="96" x14ac:dyDescent="0.2">
      <c r="A393" s="45" t="str">
        <f t="shared" si="612"/>
        <v>NO</v>
      </c>
      <c r="B393" s="45"/>
      <c r="C393" s="45"/>
      <c r="D393" s="185" t="s">
        <v>1526</v>
      </c>
      <c r="E393" s="188" t="s">
        <v>2057</v>
      </c>
      <c r="F393" s="303"/>
      <c r="G393" s="124">
        <f t="shared" si="548"/>
        <v>4</v>
      </c>
      <c r="H393" s="124" t="s">
        <v>42</v>
      </c>
      <c r="I393" s="138" t="s">
        <v>2058</v>
      </c>
      <c r="J393" s="125" t="s">
        <v>17254</v>
      </c>
      <c r="K393" s="126"/>
      <c r="L393" s="126"/>
      <c r="M393" s="126"/>
      <c r="N393" s="125"/>
      <c r="O393" s="124" t="s">
        <v>42</v>
      </c>
      <c r="P393" s="124" t="str">
        <f>O393</f>
        <v>0..1</v>
      </c>
      <c r="Q393" s="127" t="s">
        <v>2059</v>
      </c>
      <c r="R393" s="128" t="s">
        <v>2060</v>
      </c>
      <c r="S393" s="124"/>
      <c r="T393" s="129" t="str">
        <f t="shared" si="606"/>
        <v/>
      </c>
      <c r="U393" s="124" t="s">
        <v>62</v>
      </c>
      <c r="V393" s="124"/>
      <c r="W393" s="675"/>
      <c r="X393" s="38"/>
      <c r="Y393" s="646" t="str">
        <f t="shared" si="610"/>
        <v>-</v>
      </c>
      <c r="Z393" s="129" t="str">
        <f t="shared" ref="Z393:AE393" si="632">IF(Y393="X","X",IF($AH393=Z$4,"X","-"))</f>
        <v>X</v>
      </c>
      <c r="AA393" s="129" t="str">
        <f t="shared" si="632"/>
        <v>X</v>
      </c>
      <c r="AB393" s="129" t="str">
        <f t="shared" si="632"/>
        <v>X</v>
      </c>
      <c r="AC393" s="129" t="str">
        <f t="shared" si="632"/>
        <v>X</v>
      </c>
      <c r="AD393" s="129" t="str">
        <f t="shared" si="632"/>
        <v>X</v>
      </c>
      <c r="AE393" s="647" t="str">
        <f t="shared" si="632"/>
        <v>X</v>
      </c>
      <c r="AF393" s="38"/>
      <c r="AG393" s="129" t="s">
        <v>185</v>
      </c>
      <c r="AH393" s="129" t="s">
        <v>185</v>
      </c>
      <c r="AI393" s="38"/>
      <c r="AJ393" s="13" t="str">
        <f t="shared" si="602"/>
        <v>/rsm:CrossIndustryInvoice/rsm:SupplyChainTradeTransaction/ram:ApplicableHeaderTradeAgreement/ram:BuyerTradeParty</v>
      </c>
      <c r="AK393" s="13" t="str">
        <f t="shared" si="603"/>
        <v>/ram:SpecifiedTaxRegistration</v>
      </c>
      <c r="AL393" s="14">
        <f>COUNTIFS(R$4:R393,AJ393)</f>
        <v>1</v>
      </c>
      <c r="AN393" s="185" t="str">
        <f t="shared" si="614"/>
        <v>SCT_HTA</v>
      </c>
      <c r="AO393" s="188" t="str">
        <f t="shared" si="604"/>
        <v>BT-48-00</v>
      </c>
      <c r="AP393" s="303" t="str">
        <f t="shared" si="615"/>
        <v/>
      </c>
      <c r="AQ393" s="124">
        <f t="shared" si="545"/>
        <v>4</v>
      </c>
      <c r="AR393" s="124" t="str">
        <f t="shared" si="605"/>
        <v>0..1</v>
      </c>
      <c r="AS393" s="138" t="s">
        <v>2061</v>
      </c>
      <c r="AT393" s="125"/>
      <c r="AU393" s="126"/>
      <c r="AV393" s="126"/>
      <c r="AW393" s="126" t="s">
        <v>35</v>
      </c>
      <c r="AX393" s="125"/>
      <c r="AY393" s="124" t="str">
        <f t="shared" si="572"/>
        <v>0..1</v>
      </c>
      <c r="AZ393" s="124" t="str">
        <f t="shared" si="573"/>
        <v>0..1</v>
      </c>
      <c r="BA393" s="127" t="str">
        <f t="shared" si="567"/>
        <v>/rsm:CrossIndustryInvoice
/rsm:SupplyChainTradeTransaction
/ram:ApplicableHeaderTradeAgreement
/ram:BuyerTradeParty
/ram:SpecifiedTaxRegistration</v>
      </c>
      <c r="BB393" s="128" t="str">
        <f t="shared" si="568"/>
        <v>/rsm:CrossIndustryInvoice/rsm:SupplyChainTradeTransaction/ram:ApplicableHeaderTradeAgreement/ram:BuyerTradeParty/ram:SpecifiedTaxRegistration</v>
      </c>
      <c r="BC393" s="124" t="str">
        <f t="shared" si="616"/>
        <v/>
      </c>
      <c r="BD393" s="129" t="str">
        <f t="shared" si="617"/>
        <v/>
      </c>
      <c r="BE393" s="124" t="str">
        <f t="shared" si="618"/>
        <v>0..n</v>
      </c>
      <c r="BF393" s="124" t="str">
        <f t="shared" si="619"/>
        <v/>
      </c>
      <c r="BG393" s="675" t="str">
        <f t="shared" si="620"/>
        <v/>
      </c>
      <c r="BH393" s="7"/>
      <c r="BI393" s="646" t="str">
        <f t="shared" si="621"/>
        <v>-</v>
      </c>
      <c r="BJ393" s="129" t="str">
        <f t="shared" si="622"/>
        <v>X</v>
      </c>
      <c r="BK393" s="129" t="str">
        <f t="shared" si="623"/>
        <v>X</v>
      </c>
      <c r="BL393" s="129" t="str">
        <f t="shared" si="624"/>
        <v>X</v>
      </c>
      <c r="BM393" s="129" t="str">
        <f t="shared" si="625"/>
        <v>X</v>
      </c>
      <c r="BN393" s="129" t="str">
        <f t="shared" si="626"/>
        <v>X</v>
      </c>
      <c r="BO393" s="647" t="str">
        <f t="shared" si="627"/>
        <v>X</v>
      </c>
      <c r="BP393" s="7"/>
      <c r="BQ393" s="129" t="str">
        <f t="shared" si="628"/>
        <v>BASIC WL</v>
      </c>
      <c r="BR393" s="129" t="str">
        <f t="shared" si="629"/>
        <v>BASIC WL</v>
      </c>
      <c r="BS393" s="15"/>
      <c r="BT393" s="57" t="s">
        <v>18642</v>
      </c>
    </row>
    <row r="394" spans="1:72" s="59" customFormat="1" ht="105" x14ac:dyDescent="0.2">
      <c r="A394" s="45" t="str">
        <f t="shared" si="612"/>
        <v>YES</v>
      </c>
      <c r="B394" s="45"/>
      <c r="C394" s="45"/>
      <c r="D394" s="185" t="s">
        <v>1526</v>
      </c>
      <c r="E394" s="186" t="s">
        <v>2062</v>
      </c>
      <c r="F394" s="301" t="s">
        <v>2062</v>
      </c>
      <c r="G394" s="66">
        <f t="shared" si="548"/>
        <v>5</v>
      </c>
      <c r="H394" s="66" t="s">
        <v>42</v>
      </c>
      <c r="I394" s="64" t="s">
        <v>2063</v>
      </c>
      <c r="J394" s="64" t="s">
        <v>2064</v>
      </c>
      <c r="K394" s="65" t="s">
        <v>2065</v>
      </c>
      <c r="L394" s="65" t="s">
        <v>2066</v>
      </c>
      <c r="M394" s="65" t="s">
        <v>2067</v>
      </c>
      <c r="N394" s="64" t="s">
        <v>90</v>
      </c>
      <c r="O394" s="66" t="s">
        <v>32</v>
      </c>
      <c r="P394" s="66" t="str">
        <f t="shared" si="594"/>
        <v>1..1</v>
      </c>
      <c r="Q394" s="2" t="s">
        <v>2068</v>
      </c>
      <c r="R394" s="75" t="s">
        <v>2069</v>
      </c>
      <c r="S394" s="66" t="s">
        <v>55</v>
      </c>
      <c r="T394" s="68" t="str">
        <f t="shared" si="606"/>
        <v>E</v>
      </c>
      <c r="U394" s="66" t="s">
        <v>42</v>
      </c>
      <c r="V394" s="66" t="s">
        <v>35</v>
      </c>
      <c r="W394" s="249" t="s">
        <v>1016</v>
      </c>
      <c r="X394" s="38"/>
      <c r="Y394" s="636" t="str">
        <f t="shared" si="610"/>
        <v>-</v>
      </c>
      <c r="Z394" s="68" t="str">
        <f t="shared" ref="Z394:AE394" si="633">IF(Y394="X","X",IF($AH394=Z$4,"X","-"))</f>
        <v>X</v>
      </c>
      <c r="AA394" s="68" t="str">
        <f t="shared" si="633"/>
        <v>X</v>
      </c>
      <c r="AB394" s="68" t="str">
        <f t="shared" si="633"/>
        <v>X</v>
      </c>
      <c r="AC394" s="68" t="str">
        <f t="shared" si="633"/>
        <v>X</v>
      </c>
      <c r="AD394" s="68" t="str">
        <f t="shared" si="633"/>
        <v>X</v>
      </c>
      <c r="AE394" s="637" t="str">
        <f t="shared" si="633"/>
        <v>X</v>
      </c>
      <c r="AF394" s="38"/>
      <c r="AG394" s="68" t="s">
        <v>185</v>
      </c>
      <c r="AH394" s="68" t="s">
        <v>185</v>
      </c>
      <c r="AI394" s="38"/>
      <c r="AJ394" s="13" t="str">
        <f t="shared" si="602"/>
        <v>/rsm:CrossIndustryInvoice/rsm:SupplyChainTradeTransaction/ram:ApplicableHeaderTradeAgreement/ram:BuyerTradeParty/ram:SpecifiedTaxRegistration</v>
      </c>
      <c r="AK394" s="13" t="str">
        <f t="shared" si="603"/>
        <v>/ram:ID</v>
      </c>
      <c r="AL394" s="14">
        <f>COUNTIFS(R$4:R394,AJ394)</f>
        <v>1</v>
      </c>
      <c r="AN394" s="185" t="str">
        <f t="shared" si="614"/>
        <v>SCT_HTA</v>
      </c>
      <c r="AO394" s="186" t="str">
        <f t="shared" si="604"/>
        <v>BT-48</v>
      </c>
      <c r="AP394" s="301" t="str">
        <f t="shared" si="615"/>
        <v>BT-48</v>
      </c>
      <c r="AQ394" s="66">
        <f t="shared" si="545"/>
        <v>5</v>
      </c>
      <c r="AR394" s="66" t="str">
        <f t="shared" si="605"/>
        <v>0..1</v>
      </c>
      <c r="AS394" s="64" t="s">
        <v>2070</v>
      </c>
      <c r="AT394" s="64" t="s">
        <v>2071</v>
      </c>
      <c r="AU394" s="65" t="s">
        <v>1820</v>
      </c>
      <c r="AV394" s="65" t="s">
        <v>2072</v>
      </c>
      <c r="AW394" s="65" t="s">
        <v>2073</v>
      </c>
      <c r="AX394" s="64" t="s">
        <v>99</v>
      </c>
      <c r="AY394" s="66" t="str">
        <f t="shared" si="572"/>
        <v>1..1</v>
      </c>
      <c r="AZ394" s="66" t="str">
        <f t="shared" si="573"/>
        <v>1..1</v>
      </c>
      <c r="BA394" s="2" t="str">
        <f t="shared" si="567"/>
        <v>/rsm:CrossIndustryInvoice
/rsm:SupplyChainTradeTransaction
/ram:ApplicableHeaderTradeAgreement
/ram:BuyerTradeParty
/ram:SpecifiedTaxRegistration
/ram:ID</v>
      </c>
      <c r="BB394" s="75" t="str">
        <f t="shared" si="568"/>
        <v>/rsm:CrossIndustryInvoice/rsm:SupplyChainTradeTransaction/ram:ApplicableHeaderTradeAgreement/ram:BuyerTradeParty/ram:SpecifiedTaxRegistration/ram:ID</v>
      </c>
      <c r="BC394" s="66" t="str">
        <f t="shared" si="616"/>
        <v>I</v>
      </c>
      <c r="BD394" s="68" t="str">
        <f t="shared" si="617"/>
        <v>E</v>
      </c>
      <c r="BE394" s="66" t="str">
        <f t="shared" si="618"/>
        <v>0..1</v>
      </c>
      <c r="BF394" s="66" t="str">
        <f t="shared" si="619"/>
        <v/>
      </c>
      <c r="BG394" s="249" t="str">
        <f t="shared" si="620"/>
        <v>@schemeID="VA"</v>
      </c>
      <c r="BH394" s="7"/>
      <c r="BI394" s="636" t="str">
        <f t="shared" si="621"/>
        <v>-</v>
      </c>
      <c r="BJ394" s="68" t="str">
        <f t="shared" si="622"/>
        <v>X</v>
      </c>
      <c r="BK394" s="68" t="str">
        <f t="shared" si="623"/>
        <v>X</v>
      </c>
      <c r="BL394" s="68" t="str">
        <f t="shared" si="624"/>
        <v>X</v>
      </c>
      <c r="BM394" s="68" t="str">
        <f t="shared" si="625"/>
        <v>X</v>
      </c>
      <c r="BN394" s="68" t="str">
        <f t="shared" si="626"/>
        <v>X</v>
      </c>
      <c r="BO394" s="637" t="str">
        <f t="shared" si="627"/>
        <v>X</v>
      </c>
      <c r="BP394" s="7"/>
      <c r="BQ394" s="68" t="str">
        <f t="shared" si="628"/>
        <v>BASIC WL</v>
      </c>
      <c r="BR394" s="68" t="str">
        <f t="shared" si="629"/>
        <v>BASIC WL</v>
      </c>
      <c r="BS394" s="15"/>
      <c r="BT394" s="57" t="s">
        <v>18642</v>
      </c>
    </row>
    <row r="395" spans="1:72" s="59" customFormat="1" ht="120" x14ac:dyDescent="0.2">
      <c r="A395" s="45" t="str">
        <f t="shared" si="612"/>
        <v>YES</v>
      </c>
      <c r="B395" s="45"/>
      <c r="C395" s="45"/>
      <c r="D395" s="185" t="s">
        <v>1526</v>
      </c>
      <c r="E395" s="186" t="s">
        <v>2074</v>
      </c>
      <c r="F395" s="301" t="s">
        <v>2074</v>
      </c>
      <c r="G395" s="66">
        <f t="shared" si="548"/>
        <v>6</v>
      </c>
      <c r="H395" s="66" t="s">
        <v>32</v>
      </c>
      <c r="I395" s="97" t="s">
        <v>17157</v>
      </c>
      <c r="J395" s="64" t="s">
        <v>2075</v>
      </c>
      <c r="K395" s="65" t="s">
        <v>1015</v>
      </c>
      <c r="L395" s="65"/>
      <c r="M395" s="65" t="s">
        <v>1016</v>
      </c>
      <c r="N395" s="64" t="s">
        <v>17064</v>
      </c>
      <c r="O395" s="66" t="s">
        <v>32</v>
      </c>
      <c r="P395" s="66" t="str">
        <f t="shared" si="594"/>
        <v>1..1</v>
      </c>
      <c r="Q395" s="2" t="s">
        <v>2076</v>
      </c>
      <c r="R395" s="75" t="s">
        <v>2077</v>
      </c>
      <c r="S395" s="66" t="s">
        <v>329</v>
      </c>
      <c r="T395" s="68" t="str">
        <f t="shared" si="606"/>
        <v>A</v>
      </c>
      <c r="U395" s="66" t="s">
        <v>42</v>
      </c>
      <c r="V395" s="66" t="s">
        <v>35</v>
      </c>
      <c r="W395" s="249" t="s">
        <v>1016</v>
      </c>
      <c r="X395" s="38"/>
      <c r="Y395" s="636" t="str">
        <f t="shared" si="610"/>
        <v>-</v>
      </c>
      <c r="Z395" s="68" t="str">
        <f t="shared" ref="Z395:AE395" si="634">IF(Y395="X","X",IF($AH395=Z$4,"X","-"))</f>
        <v>X</v>
      </c>
      <c r="AA395" s="68" t="str">
        <f t="shared" si="634"/>
        <v>X</v>
      </c>
      <c r="AB395" s="68" t="str">
        <f t="shared" si="634"/>
        <v>X</v>
      </c>
      <c r="AC395" s="68" t="str">
        <f t="shared" si="634"/>
        <v>X</v>
      </c>
      <c r="AD395" s="68" t="str">
        <f t="shared" si="634"/>
        <v>X</v>
      </c>
      <c r="AE395" s="637" t="str">
        <f t="shared" si="634"/>
        <v>X</v>
      </c>
      <c r="AF395" s="38"/>
      <c r="AG395" s="68" t="s">
        <v>185</v>
      </c>
      <c r="AH395" s="68" t="s">
        <v>185</v>
      </c>
      <c r="AI395" s="38"/>
      <c r="AJ395" s="13" t="str">
        <f t="shared" si="602"/>
        <v>/rsm:CrossIndustryInvoice/rsm:SupplyChainTradeTransaction/ram:ApplicableHeaderTradeAgreement/ram:BuyerTradeParty/ram:SpecifiedTaxRegistration/ram:ID</v>
      </c>
      <c r="AK395" s="13" t="str">
        <f t="shared" si="603"/>
        <v>/@schemeID</v>
      </c>
      <c r="AL395" s="14">
        <f>COUNTIFS(R$4:R395,AJ395)</f>
        <v>1</v>
      </c>
      <c r="AN395" s="185" t="str">
        <f t="shared" si="614"/>
        <v>SCT_HTA</v>
      </c>
      <c r="AO395" s="186" t="str">
        <f t="shared" si="604"/>
        <v>BT-48-0</v>
      </c>
      <c r="AP395" s="301" t="str">
        <f t="shared" si="615"/>
        <v>BT-48-0</v>
      </c>
      <c r="AQ395" s="66">
        <f t="shared" si="545"/>
        <v>6</v>
      </c>
      <c r="AR395" s="66" t="str">
        <f t="shared" si="605"/>
        <v>1..1</v>
      </c>
      <c r="AS395" s="97" t="s">
        <v>330</v>
      </c>
      <c r="AT395" s="64" t="s">
        <v>2078</v>
      </c>
      <c r="AU395" s="65" t="s">
        <v>1828</v>
      </c>
      <c r="AV395" s="65"/>
      <c r="AW395" s="65" t="s">
        <v>1828</v>
      </c>
      <c r="AX395" s="64"/>
      <c r="AY395" s="66" t="str">
        <f t="shared" si="572"/>
        <v>1..1</v>
      </c>
      <c r="AZ395" s="66" t="str">
        <f t="shared" si="573"/>
        <v>1..1</v>
      </c>
      <c r="BA395" s="2" t="str">
        <f t="shared" si="567"/>
        <v>/rsm:CrossIndustryInvoice
/rsm:SupplyChainTradeTransaction
/ram:ApplicableHeaderTradeAgreement
/ram:BuyerTradeParty
/ram:SpecifiedTaxRegistration
/ram:ID
/@schemeID</v>
      </c>
      <c r="BB395" s="75" t="str">
        <f t="shared" si="568"/>
        <v>/rsm:CrossIndustryInvoice/rsm:SupplyChainTradeTransaction/ram:ApplicableHeaderTradeAgreement/ram:BuyerTradeParty/ram:SpecifiedTaxRegistration/ram:ID/@schemeID</v>
      </c>
      <c r="BC395" s="66" t="str">
        <f t="shared" si="616"/>
        <v>S</v>
      </c>
      <c r="BD395" s="68" t="str">
        <f t="shared" si="617"/>
        <v>A</v>
      </c>
      <c r="BE395" s="66" t="str">
        <f t="shared" si="618"/>
        <v>0..1</v>
      </c>
      <c r="BF395" s="66" t="str">
        <f t="shared" si="619"/>
        <v/>
      </c>
      <c r="BG395" s="249" t="str">
        <f t="shared" si="620"/>
        <v>@schemeID="VA"</v>
      </c>
      <c r="BH395" s="7"/>
      <c r="BI395" s="636" t="str">
        <f t="shared" si="621"/>
        <v>-</v>
      </c>
      <c r="BJ395" s="68" t="str">
        <f t="shared" si="622"/>
        <v>X</v>
      </c>
      <c r="BK395" s="68" t="str">
        <f t="shared" si="623"/>
        <v>X</v>
      </c>
      <c r="BL395" s="68" t="str">
        <f t="shared" si="624"/>
        <v>X</v>
      </c>
      <c r="BM395" s="68" t="str">
        <f t="shared" si="625"/>
        <v>X</v>
      </c>
      <c r="BN395" s="68" t="str">
        <f t="shared" si="626"/>
        <v>X</v>
      </c>
      <c r="BO395" s="637" t="str">
        <f t="shared" si="627"/>
        <v>X</v>
      </c>
      <c r="BP395" s="7"/>
      <c r="BQ395" s="68" t="str">
        <f t="shared" si="628"/>
        <v>BASIC WL</v>
      </c>
      <c r="BR395" s="68" t="str">
        <f t="shared" si="629"/>
        <v>BASIC WL</v>
      </c>
      <c r="BS395" s="15"/>
      <c r="BT395" s="57" t="s">
        <v>18642</v>
      </c>
    </row>
    <row r="396" spans="1:72" s="59" customFormat="1" ht="96" x14ac:dyDescent="0.2">
      <c r="A396" s="45" t="str">
        <f t="shared" si="612"/>
        <v>NO</v>
      </c>
      <c r="B396" s="131"/>
      <c r="C396" s="742"/>
      <c r="D396" s="182" t="s">
        <v>1526</v>
      </c>
      <c r="E396" s="191" t="s">
        <v>5338</v>
      </c>
      <c r="F396" s="304" t="s">
        <v>4942</v>
      </c>
      <c r="G396" s="192">
        <f t="shared" si="548"/>
        <v>3</v>
      </c>
      <c r="H396" s="192" t="s">
        <v>42</v>
      </c>
      <c r="I396" s="112" t="s">
        <v>2080</v>
      </c>
      <c r="J396" s="112" t="s">
        <v>2081</v>
      </c>
      <c r="K396" s="113"/>
      <c r="L396" s="113"/>
      <c r="M396" s="113" t="s">
        <v>35</v>
      </c>
      <c r="N396" s="112"/>
      <c r="O396" s="110" t="s">
        <v>42</v>
      </c>
      <c r="P396" s="110" t="str">
        <f t="shared" si="594"/>
        <v>0..1</v>
      </c>
      <c r="Q396" s="114" t="s">
        <v>2082</v>
      </c>
      <c r="R396" s="115" t="s">
        <v>2083</v>
      </c>
      <c r="S396" s="110" t="s">
        <v>35</v>
      </c>
      <c r="T396" s="116" t="str">
        <f t="shared" si="606"/>
        <v>EG</v>
      </c>
      <c r="U396" s="110" t="s">
        <v>42</v>
      </c>
      <c r="V396" s="110" t="s">
        <v>35</v>
      </c>
      <c r="W396" s="674" t="s">
        <v>35</v>
      </c>
      <c r="X396" s="38"/>
      <c r="Y396" s="654" t="str">
        <f t="shared" si="610"/>
        <v>-</v>
      </c>
      <c r="Z396" s="192" t="str">
        <f t="shared" ref="Z396:AE396" si="635">IF(Y396="X","X",IF($AH396=Z$4,"X","-"))</f>
        <v>-</v>
      </c>
      <c r="AA396" s="192" t="str">
        <f t="shared" si="635"/>
        <v>-</v>
      </c>
      <c r="AB396" s="192" t="str">
        <f t="shared" si="635"/>
        <v>-</v>
      </c>
      <c r="AC396" s="192" t="str">
        <f t="shared" si="635"/>
        <v>X</v>
      </c>
      <c r="AD396" s="192" t="str">
        <f t="shared" si="635"/>
        <v>X</v>
      </c>
      <c r="AE396" s="655" t="str">
        <f t="shared" si="635"/>
        <v>X</v>
      </c>
      <c r="AF396" s="38"/>
      <c r="AG396" s="192" t="s">
        <v>47</v>
      </c>
      <c r="AH396" s="192" t="s">
        <v>5901</v>
      </c>
      <c r="AI396" s="38"/>
      <c r="AJ396" s="13" t="str">
        <f t="shared" si="602"/>
        <v>/rsm:CrossIndustryInvoice/rsm:SupplyChainTradeTransaction/ram:ApplicableHeaderTradeAgreement</v>
      </c>
      <c r="AK396" s="13" t="str">
        <f t="shared" si="603"/>
        <v>/ram:SalesAgentTradeParty</v>
      </c>
      <c r="AL396" s="14">
        <f>COUNTIFS(R$4:R396,AJ396)</f>
        <v>1</v>
      </c>
      <c r="AN396" s="182" t="str">
        <f t="shared" si="614"/>
        <v>SCT_HTA</v>
      </c>
      <c r="AO396" s="191" t="str">
        <f t="shared" si="604"/>
        <v>BG-X-49</v>
      </c>
      <c r="AP396" s="304" t="str">
        <f t="shared" si="615"/>
        <v>EXT-FR-FE-BG-03</v>
      </c>
      <c r="AQ396" s="192">
        <f t="shared" si="545"/>
        <v>3</v>
      </c>
      <c r="AR396" s="192" t="str">
        <f t="shared" si="605"/>
        <v>0..1</v>
      </c>
      <c r="AS396" s="112" t="s">
        <v>2084</v>
      </c>
      <c r="AT396" s="112" t="s">
        <v>2085</v>
      </c>
      <c r="AU396" s="113"/>
      <c r="AV396" s="113"/>
      <c r="AW396" s="113" t="s">
        <v>35</v>
      </c>
      <c r="AX396" s="112"/>
      <c r="AY396" s="110" t="str">
        <f t="shared" si="572"/>
        <v>0..1</v>
      </c>
      <c r="AZ396" s="110" t="str">
        <f t="shared" si="573"/>
        <v>0..1</v>
      </c>
      <c r="BA396" s="114" t="str">
        <f t="shared" si="567"/>
        <v>/rsm:CrossIndustryInvoice
/rsm:SupplyChainTradeTransaction
/ram:ApplicableHeaderTradeAgreement
/ram:SalesAgentTradeParty</v>
      </c>
      <c r="BB396" s="115" t="str">
        <f t="shared" si="568"/>
        <v>/rsm:CrossIndustryInvoice/rsm:SupplyChainTradeTransaction/ram:ApplicableHeaderTradeAgreement/ram:SalesAgentTradeParty</v>
      </c>
      <c r="BC396" s="110" t="str">
        <f t="shared" si="616"/>
        <v/>
      </c>
      <c r="BD396" s="116" t="str">
        <f t="shared" si="617"/>
        <v>EG</v>
      </c>
      <c r="BE396" s="110" t="str">
        <f t="shared" si="618"/>
        <v>0..1</v>
      </c>
      <c r="BF396" s="110" t="str">
        <f t="shared" si="619"/>
        <v/>
      </c>
      <c r="BG396" s="674" t="str">
        <f t="shared" si="620"/>
        <v/>
      </c>
      <c r="BH396" s="7"/>
      <c r="BI396" s="654" t="str">
        <f t="shared" si="621"/>
        <v>-</v>
      </c>
      <c r="BJ396" s="192" t="str">
        <f t="shared" si="622"/>
        <v>-</v>
      </c>
      <c r="BK396" s="192" t="str">
        <f t="shared" si="623"/>
        <v>-</v>
      </c>
      <c r="BL396" s="192" t="str">
        <f t="shared" si="624"/>
        <v>-</v>
      </c>
      <c r="BM396" s="192" t="str">
        <f t="shared" si="625"/>
        <v>X</v>
      </c>
      <c r="BN396" s="192" t="str">
        <f t="shared" si="626"/>
        <v>X</v>
      </c>
      <c r="BO396" s="655" t="str">
        <f t="shared" si="627"/>
        <v>X</v>
      </c>
      <c r="BP396" s="7"/>
      <c r="BQ396" s="192" t="str">
        <f t="shared" si="628"/>
        <v>EXTENDED</v>
      </c>
      <c r="BR396" s="70" t="str">
        <f t="shared" si="629"/>
        <v>EXTENDED-CTC-FR</v>
      </c>
      <c r="BS396" s="15"/>
      <c r="BT396" s="57" t="s">
        <v>18642</v>
      </c>
    </row>
    <row r="397" spans="1:72" s="59" customFormat="1" ht="96" x14ac:dyDescent="0.2">
      <c r="A397" s="45" t="str">
        <f t="shared" si="612"/>
        <v>YES</v>
      </c>
      <c r="B397" s="131"/>
      <c r="C397" s="742"/>
      <c r="D397" s="189" t="s">
        <v>1526</v>
      </c>
      <c r="E397" s="61" t="s">
        <v>5339</v>
      </c>
      <c r="F397" s="282"/>
      <c r="G397" s="62">
        <f t="shared" si="548"/>
        <v>4</v>
      </c>
      <c r="H397" s="62" t="s">
        <v>42</v>
      </c>
      <c r="I397" s="64" t="s">
        <v>17255</v>
      </c>
      <c r="J397" s="64"/>
      <c r="K397" s="65" t="s">
        <v>17133</v>
      </c>
      <c r="L397" s="65"/>
      <c r="M397" s="65"/>
      <c r="N397" s="64" t="s">
        <v>90</v>
      </c>
      <c r="O397" s="66" t="s">
        <v>42</v>
      </c>
      <c r="P397" s="66" t="str">
        <f t="shared" si="594"/>
        <v>0..1</v>
      </c>
      <c r="Q397" s="6" t="s">
        <v>2086</v>
      </c>
      <c r="R397" s="67" t="s">
        <v>2087</v>
      </c>
      <c r="S397" s="66" t="s">
        <v>55</v>
      </c>
      <c r="T397" s="68" t="str">
        <f t="shared" si="606"/>
        <v>E</v>
      </c>
      <c r="U397" s="62" t="s">
        <v>62</v>
      </c>
      <c r="V397" s="66"/>
      <c r="W397" s="249"/>
      <c r="X397" s="38"/>
      <c r="Y397" s="634" t="str">
        <f t="shared" si="610"/>
        <v>-</v>
      </c>
      <c r="Z397" s="70" t="str">
        <f t="shared" ref="Z397:AE397" si="636">IF(Y397="X","X",IF($AH397=Z$4,"X","-"))</f>
        <v>-</v>
      </c>
      <c r="AA397" s="70" t="str">
        <f t="shared" si="636"/>
        <v>-</v>
      </c>
      <c r="AB397" s="70" t="str">
        <f t="shared" si="636"/>
        <v>-</v>
      </c>
      <c r="AC397" s="70" t="str">
        <f t="shared" si="636"/>
        <v>X</v>
      </c>
      <c r="AD397" s="70" t="str">
        <f t="shared" si="636"/>
        <v>X</v>
      </c>
      <c r="AE397" s="635" t="str">
        <f t="shared" si="636"/>
        <v>X</v>
      </c>
      <c r="AF397" s="38"/>
      <c r="AG397" s="70" t="s">
        <v>47</v>
      </c>
      <c r="AH397" s="70" t="s">
        <v>5901</v>
      </c>
      <c r="AI397" s="38"/>
      <c r="AJ397" s="13" t="str">
        <f t="shared" si="602"/>
        <v>/rsm:CrossIndustryInvoice/rsm:SupplyChainTradeTransaction/ram:ApplicableHeaderTradeAgreement/ram:SalesAgentTradeParty</v>
      </c>
      <c r="AK397" s="13" t="str">
        <f t="shared" si="603"/>
        <v>/ram:ID</v>
      </c>
      <c r="AL397" s="14">
        <f>COUNTIFS(R$4:R397,AJ397)</f>
        <v>1</v>
      </c>
      <c r="AN397" s="189" t="str">
        <f t="shared" si="614"/>
        <v>SCT_HTA</v>
      </c>
      <c r="AO397" s="61" t="str">
        <f t="shared" si="604"/>
        <v>BT-X-337</v>
      </c>
      <c r="AP397" s="282" t="str">
        <f t="shared" si="615"/>
        <v/>
      </c>
      <c r="AQ397" s="62">
        <f t="shared" si="545"/>
        <v>4</v>
      </c>
      <c r="AR397" s="62" t="str">
        <f t="shared" si="605"/>
        <v>0..1</v>
      </c>
      <c r="AS397" s="64" t="s">
        <v>2088</v>
      </c>
      <c r="AT397" s="64"/>
      <c r="AU397" s="65" t="s">
        <v>18218</v>
      </c>
      <c r="AV397" s="65"/>
      <c r="AW397" s="65"/>
      <c r="AX397" s="64" t="s">
        <v>99</v>
      </c>
      <c r="AY397" s="66" t="str">
        <f t="shared" si="572"/>
        <v>0..1</v>
      </c>
      <c r="AZ397" s="66" t="str">
        <f t="shared" si="573"/>
        <v>0..1</v>
      </c>
      <c r="BA397" s="6" t="str">
        <f t="shared" si="567"/>
        <v>/rsm:CrossIndustryInvoice
/rsm:SupplyChainTradeTransaction
/ram:ApplicableHeaderTradeAgreement
/ram:SalesAgentTradeParty
/ram:ID</v>
      </c>
      <c r="BB397" s="67" t="str">
        <f t="shared" si="568"/>
        <v>/rsm:CrossIndustryInvoice/rsm:SupplyChainTradeTransaction/ram:ApplicableHeaderTradeAgreement/ram:SalesAgentTradeParty/ram:ID</v>
      </c>
      <c r="BC397" s="66" t="str">
        <f t="shared" si="616"/>
        <v>I</v>
      </c>
      <c r="BD397" s="68" t="str">
        <f t="shared" si="617"/>
        <v>E</v>
      </c>
      <c r="BE397" s="62" t="str">
        <f t="shared" si="618"/>
        <v>0..n</v>
      </c>
      <c r="BF397" s="66" t="str">
        <f t="shared" si="619"/>
        <v/>
      </c>
      <c r="BG397" s="249" t="str">
        <f t="shared" si="620"/>
        <v/>
      </c>
      <c r="BH397" s="7"/>
      <c r="BI397" s="634" t="str">
        <f t="shared" si="621"/>
        <v>-</v>
      </c>
      <c r="BJ397" s="70" t="str">
        <f t="shared" si="622"/>
        <v>-</v>
      </c>
      <c r="BK397" s="70" t="str">
        <f t="shared" si="623"/>
        <v>-</v>
      </c>
      <c r="BL397" s="70" t="str">
        <f t="shared" si="624"/>
        <v>-</v>
      </c>
      <c r="BM397" s="70" t="str">
        <f t="shared" si="625"/>
        <v>X</v>
      </c>
      <c r="BN397" s="70" t="str">
        <f t="shared" si="626"/>
        <v>X</v>
      </c>
      <c r="BO397" s="635" t="str">
        <f t="shared" si="627"/>
        <v>X</v>
      </c>
      <c r="BP397" s="7"/>
      <c r="BQ397" s="70" t="str">
        <f t="shared" si="628"/>
        <v>EXTENDED</v>
      </c>
      <c r="BR397" s="70" t="str">
        <f t="shared" si="629"/>
        <v>EXTENDED-CTC-FR</v>
      </c>
      <c r="BS397" s="15"/>
      <c r="BT397" s="57" t="s">
        <v>18642</v>
      </c>
    </row>
    <row r="398" spans="1:72" s="59" customFormat="1" ht="96" x14ac:dyDescent="0.2">
      <c r="A398" s="45" t="str">
        <f t="shared" si="612"/>
        <v>YES</v>
      </c>
      <c r="B398" s="131"/>
      <c r="C398" s="742"/>
      <c r="D398" s="189" t="s">
        <v>1526</v>
      </c>
      <c r="E398" s="61" t="s">
        <v>5340</v>
      </c>
      <c r="F398" s="282" t="s">
        <v>5895</v>
      </c>
      <c r="G398" s="62">
        <f t="shared" si="548"/>
        <v>4</v>
      </c>
      <c r="H398" s="62" t="s">
        <v>62</v>
      </c>
      <c r="I398" s="64" t="s">
        <v>17256</v>
      </c>
      <c r="J398" s="64"/>
      <c r="K398" s="65" t="s">
        <v>17134</v>
      </c>
      <c r="L398" s="65"/>
      <c r="M398" s="65"/>
      <c r="N398" s="64" t="s">
        <v>90</v>
      </c>
      <c r="O398" s="66" t="s">
        <v>62</v>
      </c>
      <c r="P398" s="66" t="str">
        <f t="shared" si="594"/>
        <v>0..n</v>
      </c>
      <c r="Q398" s="6" t="s">
        <v>2089</v>
      </c>
      <c r="R398" s="67" t="s">
        <v>2090</v>
      </c>
      <c r="S398" s="66" t="s">
        <v>55</v>
      </c>
      <c r="T398" s="68" t="str">
        <f t="shared" si="606"/>
        <v>E</v>
      </c>
      <c r="U398" s="62" t="s">
        <v>62</v>
      </c>
      <c r="V398" s="66"/>
      <c r="W398" s="249"/>
      <c r="X398" s="38"/>
      <c r="Y398" s="634" t="str">
        <f t="shared" si="610"/>
        <v>-</v>
      </c>
      <c r="Z398" s="70" t="str">
        <f t="shared" ref="Z398:AE398" si="637">IF(Y398="X","X",IF($AH398=Z$4,"X","-"))</f>
        <v>-</v>
      </c>
      <c r="AA398" s="70" t="str">
        <f t="shared" si="637"/>
        <v>-</v>
      </c>
      <c r="AB398" s="70" t="str">
        <f t="shared" si="637"/>
        <v>-</v>
      </c>
      <c r="AC398" s="70" t="str">
        <f t="shared" si="637"/>
        <v>X</v>
      </c>
      <c r="AD398" s="70" t="str">
        <f t="shared" si="637"/>
        <v>X</v>
      </c>
      <c r="AE398" s="635" t="str">
        <f t="shared" si="637"/>
        <v>X</v>
      </c>
      <c r="AF398" s="38"/>
      <c r="AG398" s="70" t="s">
        <v>47</v>
      </c>
      <c r="AH398" s="70" t="s">
        <v>5901</v>
      </c>
      <c r="AI398" s="38"/>
      <c r="AJ398" s="13" t="str">
        <f t="shared" si="602"/>
        <v>/rsm:CrossIndustryInvoice/rsm:SupplyChainTradeTransaction/ram:ApplicableHeaderTradeAgreement/ram:SalesAgentTradeParty</v>
      </c>
      <c r="AK398" s="13" t="str">
        <f t="shared" si="603"/>
        <v>/ram:GlobalID</v>
      </c>
      <c r="AL398" s="14">
        <f>COUNTIFS(R$4:R398,AJ398)</f>
        <v>1</v>
      </c>
      <c r="AN398" s="189" t="str">
        <f t="shared" si="614"/>
        <v>SCT_HTA</v>
      </c>
      <c r="AO398" s="61" t="str">
        <f t="shared" si="604"/>
        <v>BT-X-338</v>
      </c>
      <c r="AP398" s="282" t="str">
        <f t="shared" si="615"/>
        <v>EXT-FR-FE-69</v>
      </c>
      <c r="AQ398" s="62">
        <f t="shared" si="545"/>
        <v>4</v>
      </c>
      <c r="AR398" s="62" t="str">
        <f t="shared" si="605"/>
        <v>0..n</v>
      </c>
      <c r="AS398" s="64" t="s">
        <v>2091</v>
      </c>
      <c r="AT398" s="64"/>
      <c r="AU398" s="65" t="s">
        <v>1569</v>
      </c>
      <c r="AV398" s="65"/>
      <c r="AW398" s="65"/>
      <c r="AX398" s="64" t="s">
        <v>99</v>
      </c>
      <c r="AY398" s="66" t="str">
        <f t="shared" si="572"/>
        <v>0..n</v>
      </c>
      <c r="AZ398" s="66" t="str">
        <f t="shared" si="573"/>
        <v>0..n</v>
      </c>
      <c r="BA398" s="6" t="str">
        <f t="shared" si="567"/>
        <v>/rsm:CrossIndustryInvoice
/rsm:SupplyChainTradeTransaction
/ram:ApplicableHeaderTradeAgreement
/ram:SalesAgentTradeParty
/ram:GlobalID</v>
      </c>
      <c r="BB398" s="67" t="str">
        <f t="shared" si="568"/>
        <v>/rsm:CrossIndustryInvoice/rsm:SupplyChainTradeTransaction/ram:ApplicableHeaderTradeAgreement/ram:SalesAgentTradeParty/ram:GlobalID</v>
      </c>
      <c r="BC398" s="66" t="str">
        <f t="shared" si="616"/>
        <v>I</v>
      </c>
      <c r="BD398" s="68" t="str">
        <f t="shared" si="617"/>
        <v>E</v>
      </c>
      <c r="BE398" s="62" t="str">
        <f t="shared" si="618"/>
        <v>0..n</v>
      </c>
      <c r="BF398" s="66" t="str">
        <f t="shared" si="619"/>
        <v/>
      </c>
      <c r="BG398" s="249" t="str">
        <f t="shared" si="620"/>
        <v/>
      </c>
      <c r="BH398" s="7"/>
      <c r="BI398" s="634" t="str">
        <f t="shared" si="621"/>
        <v>-</v>
      </c>
      <c r="BJ398" s="70" t="str">
        <f t="shared" si="622"/>
        <v>-</v>
      </c>
      <c r="BK398" s="70" t="str">
        <f t="shared" si="623"/>
        <v>-</v>
      </c>
      <c r="BL398" s="70" t="str">
        <f t="shared" si="624"/>
        <v>-</v>
      </c>
      <c r="BM398" s="70" t="str">
        <f t="shared" si="625"/>
        <v>X</v>
      </c>
      <c r="BN398" s="70" t="str">
        <f t="shared" si="626"/>
        <v>X</v>
      </c>
      <c r="BO398" s="635" t="str">
        <f t="shared" si="627"/>
        <v>X</v>
      </c>
      <c r="BP398" s="7"/>
      <c r="BQ398" s="70" t="str">
        <f t="shared" si="628"/>
        <v>EXTENDED</v>
      </c>
      <c r="BR398" s="70" t="str">
        <f t="shared" si="629"/>
        <v>EXTENDED-CTC-FR</v>
      </c>
      <c r="BS398" s="15"/>
      <c r="BT398" s="57" t="s">
        <v>18642</v>
      </c>
    </row>
    <row r="399" spans="1:72" s="59" customFormat="1" ht="105" x14ac:dyDescent="0.2">
      <c r="A399" s="45" t="str">
        <f t="shared" si="612"/>
        <v>YES</v>
      </c>
      <c r="B399" s="131"/>
      <c r="C399" s="742"/>
      <c r="D399" s="189" t="s">
        <v>1526</v>
      </c>
      <c r="E399" s="61" t="s">
        <v>5341</v>
      </c>
      <c r="F399" s="282" t="s">
        <v>4943</v>
      </c>
      <c r="G399" s="62">
        <f t="shared" si="548"/>
        <v>5</v>
      </c>
      <c r="H399" s="62" t="s">
        <v>32</v>
      </c>
      <c r="I399" s="64" t="s">
        <v>443</v>
      </c>
      <c r="J399" s="64"/>
      <c r="K399" s="65" t="s">
        <v>17135</v>
      </c>
      <c r="L399" s="65"/>
      <c r="M399" s="65"/>
      <c r="N399" s="64" t="s">
        <v>17064</v>
      </c>
      <c r="O399" s="66" t="s">
        <v>32</v>
      </c>
      <c r="P399" s="66" t="str">
        <f t="shared" si="594"/>
        <v>1..1</v>
      </c>
      <c r="Q399" s="6" t="s">
        <v>2092</v>
      </c>
      <c r="R399" s="67" t="s">
        <v>2093</v>
      </c>
      <c r="S399" s="66" t="s">
        <v>329</v>
      </c>
      <c r="T399" s="68" t="str">
        <f t="shared" si="606"/>
        <v>A</v>
      </c>
      <c r="U399" s="62" t="s">
        <v>42</v>
      </c>
      <c r="V399" s="66"/>
      <c r="W399" s="249"/>
      <c r="X399" s="38"/>
      <c r="Y399" s="634" t="str">
        <f t="shared" si="610"/>
        <v>-</v>
      </c>
      <c r="Z399" s="70" t="str">
        <f t="shared" ref="Z399:AE399" si="638">IF(Y399="X","X",IF($AH399=Z$4,"X","-"))</f>
        <v>-</v>
      </c>
      <c r="AA399" s="70" t="str">
        <f t="shared" si="638"/>
        <v>-</v>
      </c>
      <c r="AB399" s="70" t="str">
        <f t="shared" si="638"/>
        <v>-</v>
      </c>
      <c r="AC399" s="70" t="str">
        <f t="shared" si="638"/>
        <v>X</v>
      </c>
      <c r="AD399" s="70" t="str">
        <f t="shared" si="638"/>
        <v>X</v>
      </c>
      <c r="AE399" s="635" t="str">
        <f t="shared" si="638"/>
        <v>X</v>
      </c>
      <c r="AF399" s="38"/>
      <c r="AG399" s="70" t="s">
        <v>47</v>
      </c>
      <c r="AH399" s="70" t="s">
        <v>5901</v>
      </c>
      <c r="AI399" s="38"/>
      <c r="AJ399" s="13" t="str">
        <f t="shared" si="602"/>
        <v>/rsm:CrossIndustryInvoice/rsm:SupplyChainTradeTransaction/ram:ApplicableHeaderTradeAgreement/ram:SalesAgentTradeParty/ram:GlobalID</v>
      </c>
      <c r="AK399" s="13" t="str">
        <f t="shared" si="603"/>
        <v>/@schemeID</v>
      </c>
      <c r="AL399" s="14">
        <f>COUNTIFS(R$4:R399,AJ399)</f>
        <v>1</v>
      </c>
      <c r="AN399" s="189" t="str">
        <f t="shared" si="614"/>
        <v>SCT_HTA</v>
      </c>
      <c r="AO399" s="61" t="str">
        <f t="shared" si="604"/>
        <v>BT-X-338-0</v>
      </c>
      <c r="AP399" s="282" t="str">
        <f t="shared" si="615"/>
        <v>EXT-FR-FE-70</v>
      </c>
      <c r="AQ399" s="62">
        <f t="shared" si="545"/>
        <v>5</v>
      </c>
      <c r="AR399" s="62" t="str">
        <f t="shared" si="605"/>
        <v>1..1</v>
      </c>
      <c r="AS399" s="64" t="s">
        <v>330</v>
      </c>
      <c r="AT399" s="64"/>
      <c r="AU399" s="65" t="s">
        <v>331</v>
      </c>
      <c r="AV399" s="65"/>
      <c r="AW399" s="65"/>
      <c r="AX399" s="64"/>
      <c r="AY399" s="66" t="str">
        <f t="shared" si="572"/>
        <v>1..1</v>
      </c>
      <c r="AZ399" s="66" t="str">
        <f t="shared" si="573"/>
        <v>1..1</v>
      </c>
      <c r="BA399" s="6" t="str">
        <f t="shared" si="567"/>
        <v>/rsm:CrossIndustryInvoice
/rsm:SupplyChainTradeTransaction
/ram:ApplicableHeaderTradeAgreement
/ram:SalesAgentTradeParty
/ram:GlobalID
/@schemeID</v>
      </c>
      <c r="BB399" s="67" t="str">
        <f t="shared" si="568"/>
        <v>/rsm:CrossIndustryInvoice/rsm:SupplyChainTradeTransaction/ram:ApplicableHeaderTradeAgreement/ram:SalesAgentTradeParty/ram:GlobalID/@schemeID</v>
      </c>
      <c r="BC399" s="66" t="str">
        <f t="shared" si="616"/>
        <v>S</v>
      </c>
      <c r="BD399" s="68" t="str">
        <f t="shared" si="617"/>
        <v>A</v>
      </c>
      <c r="BE399" s="62" t="str">
        <f t="shared" si="618"/>
        <v>0..1</v>
      </c>
      <c r="BF399" s="66" t="str">
        <f t="shared" si="619"/>
        <v/>
      </c>
      <c r="BG399" s="249" t="str">
        <f t="shared" si="620"/>
        <v/>
      </c>
      <c r="BH399" s="7"/>
      <c r="BI399" s="634" t="str">
        <f t="shared" si="621"/>
        <v>-</v>
      </c>
      <c r="BJ399" s="70" t="str">
        <f t="shared" si="622"/>
        <v>-</v>
      </c>
      <c r="BK399" s="70" t="str">
        <f t="shared" si="623"/>
        <v>-</v>
      </c>
      <c r="BL399" s="70" t="str">
        <f t="shared" si="624"/>
        <v>-</v>
      </c>
      <c r="BM399" s="70" t="str">
        <f t="shared" si="625"/>
        <v>X</v>
      </c>
      <c r="BN399" s="70" t="str">
        <f t="shared" si="626"/>
        <v>X</v>
      </c>
      <c r="BO399" s="635" t="str">
        <f t="shared" si="627"/>
        <v>X</v>
      </c>
      <c r="BP399" s="7"/>
      <c r="BQ399" s="70" t="str">
        <f t="shared" si="628"/>
        <v>EXTENDED</v>
      </c>
      <c r="BR399" s="70" t="str">
        <f t="shared" si="629"/>
        <v>EXTENDED-CTC-FR</v>
      </c>
      <c r="BS399" s="15"/>
      <c r="BT399" s="57" t="s">
        <v>18642</v>
      </c>
    </row>
    <row r="400" spans="1:72" s="59" customFormat="1" ht="96" x14ac:dyDescent="0.2">
      <c r="A400" s="45" t="str">
        <f t="shared" si="612"/>
        <v>YES</v>
      </c>
      <c r="B400" s="131"/>
      <c r="C400" s="742"/>
      <c r="D400" s="185" t="s">
        <v>1526</v>
      </c>
      <c r="E400" s="61" t="s">
        <v>5342</v>
      </c>
      <c r="F400" s="282" t="s">
        <v>4944</v>
      </c>
      <c r="G400" s="146">
        <f t="shared" si="548"/>
        <v>4</v>
      </c>
      <c r="H400" s="146" t="s">
        <v>32</v>
      </c>
      <c r="I400" s="64" t="s">
        <v>17257</v>
      </c>
      <c r="J400" s="64" t="s">
        <v>2095</v>
      </c>
      <c r="K400" s="65"/>
      <c r="L400" s="65"/>
      <c r="M400" s="65"/>
      <c r="N400" s="64" t="s">
        <v>70</v>
      </c>
      <c r="O400" s="66" t="s">
        <v>32</v>
      </c>
      <c r="P400" s="66" t="str">
        <f t="shared" si="594"/>
        <v>1..1</v>
      </c>
      <c r="Q400" s="6" t="s">
        <v>2096</v>
      </c>
      <c r="R400" s="67" t="s">
        <v>2097</v>
      </c>
      <c r="S400" s="66" t="s">
        <v>73</v>
      </c>
      <c r="T400" s="68" t="str">
        <f t="shared" si="606"/>
        <v>E</v>
      </c>
      <c r="U400" s="66" t="s">
        <v>42</v>
      </c>
      <c r="V400" s="66" t="s">
        <v>35</v>
      </c>
      <c r="W400" s="249" t="s">
        <v>35</v>
      </c>
      <c r="X400" s="38"/>
      <c r="Y400" s="634" t="str">
        <f t="shared" si="610"/>
        <v>-</v>
      </c>
      <c r="Z400" s="70" t="str">
        <f t="shared" ref="Z400:AE400" si="639">IF(Y400="X","X",IF($AH400=Z$4,"X","-"))</f>
        <v>-</v>
      </c>
      <c r="AA400" s="70" t="str">
        <f t="shared" si="639"/>
        <v>-</v>
      </c>
      <c r="AB400" s="70" t="str">
        <f t="shared" si="639"/>
        <v>-</v>
      </c>
      <c r="AC400" s="70" t="str">
        <f t="shared" si="639"/>
        <v>X</v>
      </c>
      <c r="AD400" s="70" t="str">
        <f t="shared" si="639"/>
        <v>X</v>
      </c>
      <c r="AE400" s="635" t="str">
        <f t="shared" si="639"/>
        <v>X</v>
      </c>
      <c r="AF400" s="38"/>
      <c r="AG400" s="70" t="s">
        <v>47</v>
      </c>
      <c r="AH400" s="70" t="s">
        <v>5901</v>
      </c>
      <c r="AI400" s="38"/>
      <c r="AJ400" s="13" t="str">
        <f t="shared" si="602"/>
        <v>/rsm:CrossIndustryInvoice/rsm:SupplyChainTradeTransaction/ram:ApplicableHeaderTradeAgreement/ram:SalesAgentTradeParty</v>
      </c>
      <c r="AK400" s="13" t="str">
        <f t="shared" si="603"/>
        <v>/ram:Name</v>
      </c>
      <c r="AL400" s="14">
        <f>COUNTIFS(R$4:R400,AJ400)</f>
        <v>1</v>
      </c>
      <c r="AN400" s="185" t="str">
        <f t="shared" si="614"/>
        <v>SCT_HTA</v>
      </c>
      <c r="AO400" s="61" t="str">
        <f t="shared" si="604"/>
        <v>BT-X-335</v>
      </c>
      <c r="AP400" s="282" t="str">
        <f t="shared" si="615"/>
        <v>EXT-FR-FE-66</v>
      </c>
      <c r="AQ400" s="146">
        <f t="shared" ref="AQ400:AQ465" si="640">LEN(BB400)-LEN(SUBSTITUTE(BB400,"/",""))-1</f>
        <v>4</v>
      </c>
      <c r="AR400" s="146" t="str">
        <f t="shared" si="605"/>
        <v>1..1</v>
      </c>
      <c r="AS400" s="64" t="s">
        <v>2098</v>
      </c>
      <c r="AT400" s="64" t="s">
        <v>18221</v>
      </c>
      <c r="AU400" s="65" t="s">
        <v>18222</v>
      </c>
      <c r="AV400" s="65"/>
      <c r="AW400" s="65"/>
      <c r="AX400" s="64" t="s">
        <v>78</v>
      </c>
      <c r="AY400" s="66" t="str">
        <f t="shared" si="572"/>
        <v>1..1</v>
      </c>
      <c r="AZ400" s="66" t="str">
        <f t="shared" si="573"/>
        <v>1..1</v>
      </c>
      <c r="BA400" s="6" t="str">
        <f t="shared" si="567"/>
        <v>/rsm:CrossIndustryInvoice
/rsm:SupplyChainTradeTransaction
/ram:ApplicableHeaderTradeAgreement
/ram:SalesAgentTradeParty
/ram:Name</v>
      </c>
      <c r="BB400" s="67" t="str">
        <f t="shared" si="568"/>
        <v>/rsm:CrossIndustryInvoice/rsm:SupplyChainTradeTransaction/ram:ApplicableHeaderTradeAgreement/ram:SalesAgentTradeParty/ram:Name</v>
      </c>
      <c r="BC400" s="66" t="str">
        <f t="shared" si="616"/>
        <v>T</v>
      </c>
      <c r="BD400" s="68" t="str">
        <f t="shared" si="617"/>
        <v>E</v>
      </c>
      <c r="BE400" s="66" t="str">
        <f t="shared" si="618"/>
        <v>0..1</v>
      </c>
      <c r="BF400" s="66" t="str">
        <f t="shared" si="619"/>
        <v/>
      </c>
      <c r="BG400" s="249" t="str">
        <f t="shared" si="620"/>
        <v/>
      </c>
      <c r="BH400" s="7"/>
      <c r="BI400" s="634" t="str">
        <f t="shared" si="621"/>
        <v>-</v>
      </c>
      <c r="BJ400" s="70" t="str">
        <f t="shared" si="622"/>
        <v>-</v>
      </c>
      <c r="BK400" s="70" t="str">
        <f t="shared" si="623"/>
        <v>-</v>
      </c>
      <c r="BL400" s="70" t="str">
        <f t="shared" si="624"/>
        <v>-</v>
      </c>
      <c r="BM400" s="70" t="str">
        <f t="shared" si="625"/>
        <v>X</v>
      </c>
      <c r="BN400" s="70" t="str">
        <f t="shared" si="626"/>
        <v>X</v>
      </c>
      <c r="BO400" s="635" t="str">
        <f t="shared" si="627"/>
        <v>X</v>
      </c>
      <c r="BP400" s="7"/>
      <c r="BQ400" s="70" t="str">
        <f t="shared" si="628"/>
        <v>EXTENDED</v>
      </c>
      <c r="BR400" s="70" t="str">
        <f t="shared" si="629"/>
        <v>EXTENDED-CTC-FR</v>
      </c>
      <c r="BS400" s="15"/>
      <c r="BT400" s="57" t="s">
        <v>18642</v>
      </c>
    </row>
    <row r="401" spans="1:72" customFormat="1" ht="96" x14ac:dyDescent="0.2">
      <c r="A401" s="45" t="str">
        <f t="shared" si="612"/>
        <v>YES</v>
      </c>
      <c r="B401" s="342" t="s">
        <v>4852</v>
      </c>
      <c r="C401" s="742"/>
      <c r="D401" s="185" t="s">
        <v>1526</v>
      </c>
      <c r="E401" s="61" t="s">
        <v>17420</v>
      </c>
      <c r="F401" s="282" t="s">
        <v>4945</v>
      </c>
      <c r="G401" s="62">
        <f t="shared" ref="G401" si="641">LEN(R401)-LEN(SUBSTITUTE(R401,"/",""))-1</f>
        <v>4</v>
      </c>
      <c r="H401" s="62" t="s">
        <v>42</v>
      </c>
      <c r="I401" s="64" t="s">
        <v>4863</v>
      </c>
      <c r="J401" s="64" t="s">
        <v>4853</v>
      </c>
      <c r="K401" s="65" t="s">
        <v>17258</v>
      </c>
      <c r="L401" s="65"/>
      <c r="M401" s="65"/>
      <c r="N401" s="64" t="s">
        <v>128</v>
      </c>
      <c r="O401" s="66" t="s">
        <v>42</v>
      </c>
      <c r="P401" s="66" t="str">
        <f t="shared" si="594"/>
        <v>0..1</v>
      </c>
      <c r="Q401" s="278" t="s">
        <v>4864</v>
      </c>
      <c r="R401" s="279" t="s">
        <v>4865</v>
      </c>
      <c r="S401" s="66" t="s">
        <v>131</v>
      </c>
      <c r="T401" s="68" t="str">
        <f t="shared" si="606"/>
        <v>E</v>
      </c>
      <c r="U401" s="62" t="s">
        <v>62</v>
      </c>
      <c r="V401" s="66"/>
      <c r="W401" s="249" t="s">
        <v>35</v>
      </c>
      <c r="X401" s="38"/>
      <c r="Y401" s="636" t="str">
        <f t="shared" si="610"/>
        <v>-</v>
      </c>
      <c r="Z401" s="68" t="str">
        <f t="shared" ref="Z401:AE401" si="642">IF(Y401="X","X",IF($AH401=Z$4,"X","-"))</f>
        <v>-</v>
      </c>
      <c r="AA401" s="68" t="str">
        <f t="shared" si="642"/>
        <v>-</v>
      </c>
      <c r="AB401" s="68" t="str">
        <f t="shared" si="642"/>
        <v>-</v>
      </c>
      <c r="AC401" s="68" t="str">
        <f t="shared" si="642"/>
        <v>X</v>
      </c>
      <c r="AD401" s="68" t="str">
        <f t="shared" si="642"/>
        <v>X</v>
      </c>
      <c r="AE401" s="637" t="str">
        <f t="shared" si="642"/>
        <v>X</v>
      </c>
      <c r="AF401" s="38"/>
      <c r="AG401" s="68" t="s">
        <v>47</v>
      </c>
      <c r="AH401" s="68" t="s">
        <v>5901</v>
      </c>
      <c r="AI401" s="38"/>
      <c r="AJ401" s="13" t="str">
        <f t="shared" si="602"/>
        <v>/rsm:CrossIndustryInvoice/rsm:SupplyChainTradeTransaction/ram:ApplicableHeaderTradeAgreement/ram:SalesAgentTradeParty</v>
      </c>
      <c r="AK401" s="13" t="str">
        <f t="shared" si="603"/>
        <v>/ram:RoleCode</v>
      </c>
      <c r="AL401" s="14">
        <f>COUNTIFS(R$4:R401,AJ401)</f>
        <v>1</v>
      </c>
      <c r="AM401" s="59"/>
      <c r="AN401" s="185" t="str">
        <f t="shared" si="614"/>
        <v>SCT_HTA</v>
      </c>
      <c r="AO401" s="61" t="str">
        <f t="shared" si="604"/>
        <v>BT-X-545</v>
      </c>
      <c r="AP401" s="282" t="str">
        <f t="shared" si="615"/>
        <v>EXT-FR-FE-67</v>
      </c>
      <c r="AQ401" s="62">
        <f t="shared" si="640"/>
        <v>4</v>
      </c>
      <c r="AR401" s="62" t="str">
        <f t="shared" si="605"/>
        <v>0..1</v>
      </c>
      <c r="AS401" s="64" t="s">
        <v>4866</v>
      </c>
      <c r="AT401" s="64" t="s">
        <v>4855</v>
      </c>
      <c r="AU401" s="65" t="s">
        <v>4856</v>
      </c>
      <c r="AV401" s="65"/>
      <c r="AW401" s="65"/>
      <c r="AX401" s="64" t="s">
        <v>128</v>
      </c>
      <c r="AY401" s="66" t="str">
        <f t="shared" si="572"/>
        <v>0..1</v>
      </c>
      <c r="AZ401" s="66" t="str">
        <f t="shared" si="573"/>
        <v>0..1</v>
      </c>
      <c r="BA401" s="278" t="str">
        <f t="shared" si="567"/>
        <v>/rsm:CrossIndustryInvoice
/rsm:SupplyChainTradeTransaction
/ram:ApplicableHeaderTradeAgreement
/ram:SalesAgentTradeParty
/ram:RoleCode</v>
      </c>
      <c r="BB401" s="279" t="str">
        <f t="shared" si="568"/>
        <v>/rsm:CrossIndustryInvoice/rsm:SupplyChainTradeTransaction/ram:ApplicableHeaderTradeAgreement/ram:SalesAgentTradeParty/ram:RoleCode</v>
      </c>
      <c r="BC401" s="66" t="str">
        <f t="shared" si="616"/>
        <v>C</v>
      </c>
      <c r="BD401" s="68" t="str">
        <f t="shared" si="617"/>
        <v>E</v>
      </c>
      <c r="BE401" s="66" t="str">
        <f t="shared" si="618"/>
        <v>0..n</v>
      </c>
      <c r="BF401" s="66" t="str">
        <f t="shared" si="619"/>
        <v/>
      </c>
      <c r="BG401" s="249" t="str">
        <f t="shared" si="620"/>
        <v/>
      </c>
      <c r="BH401" s="7"/>
      <c r="BI401" s="636" t="str">
        <f t="shared" si="621"/>
        <v>-</v>
      </c>
      <c r="BJ401" s="68" t="str">
        <f t="shared" si="622"/>
        <v>-</v>
      </c>
      <c r="BK401" s="68" t="str">
        <f t="shared" si="623"/>
        <v>-</v>
      </c>
      <c r="BL401" s="68" t="str">
        <f t="shared" si="624"/>
        <v>-</v>
      </c>
      <c r="BM401" s="68" t="str">
        <f t="shared" si="625"/>
        <v>X</v>
      </c>
      <c r="BN401" s="68" t="str">
        <f t="shared" si="626"/>
        <v>X</v>
      </c>
      <c r="BO401" s="637" t="str">
        <f t="shared" si="627"/>
        <v>X</v>
      </c>
      <c r="BP401" s="7"/>
      <c r="BQ401" s="68" t="str">
        <f t="shared" si="628"/>
        <v>EXTENDED</v>
      </c>
      <c r="BR401" s="68" t="str">
        <f t="shared" si="629"/>
        <v>EXTENDED-CTC-FR</v>
      </c>
      <c r="BS401" s="15"/>
      <c r="BT401" s="57" t="s">
        <v>18642</v>
      </c>
    </row>
    <row r="402" spans="1:72" s="59" customFormat="1" ht="96" x14ac:dyDescent="0.2">
      <c r="A402" s="45" t="str">
        <f t="shared" si="612"/>
        <v>NO</v>
      </c>
      <c r="B402" s="131"/>
      <c r="C402" s="742"/>
      <c r="D402" s="189" t="s">
        <v>1526</v>
      </c>
      <c r="E402" s="140" t="s">
        <v>5343</v>
      </c>
      <c r="F402" s="296"/>
      <c r="G402" s="141">
        <f t="shared" si="548"/>
        <v>4</v>
      </c>
      <c r="H402" s="141" t="s">
        <v>42</v>
      </c>
      <c r="I402" s="125" t="s">
        <v>2099</v>
      </c>
      <c r="J402" s="125"/>
      <c r="K402" s="126"/>
      <c r="L402" s="126"/>
      <c r="M402" s="126"/>
      <c r="N402" s="125"/>
      <c r="O402" s="124" t="s">
        <v>42</v>
      </c>
      <c r="P402" s="124" t="str">
        <f t="shared" si="594"/>
        <v>0..1</v>
      </c>
      <c r="Q402" s="142" t="s">
        <v>2100</v>
      </c>
      <c r="R402" s="143" t="s">
        <v>2101</v>
      </c>
      <c r="S402" s="124"/>
      <c r="T402" s="129" t="str">
        <f t="shared" si="606"/>
        <v>EG</v>
      </c>
      <c r="U402" s="141" t="s">
        <v>42</v>
      </c>
      <c r="V402" s="124"/>
      <c r="W402" s="675"/>
      <c r="X402" s="38"/>
      <c r="Y402" s="140" t="str">
        <f t="shared" si="610"/>
        <v>-</v>
      </c>
      <c r="Z402" s="143" t="str">
        <f t="shared" ref="Z402:AE402" si="643">IF(Y402="X","X",IF($AH402=Z$4,"X","-"))</f>
        <v>-</v>
      </c>
      <c r="AA402" s="143" t="str">
        <f t="shared" si="643"/>
        <v>-</v>
      </c>
      <c r="AB402" s="143" t="str">
        <f t="shared" si="643"/>
        <v>-</v>
      </c>
      <c r="AC402" s="143" t="str">
        <f t="shared" si="643"/>
        <v>X</v>
      </c>
      <c r="AD402" s="143" t="str">
        <f t="shared" si="643"/>
        <v>X</v>
      </c>
      <c r="AE402" s="656" t="str">
        <f t="shared" si="643"/>
        <v>X</v>
      </c>
      <c r="AF402" s="38"/>
      <c r="AG402" s="143" t="s">
        <v>47</v>
      </c>
      <c r="AH402" s="143" t="s">
        <v>5901</v>
      </c>
      <c r="AI402" s="38"/>
      <c r="AJ402" s="13" t="str">
        <f t="shared" si="602"/>
        <v>/rsm:CrossIndustryInvoice/rsm:SupplyChainTradeTransaction/ram:ApplicableHeaderTradeAgreement/ram:SalesAgentTradeParty</v>
      </c>
      <c r="AK402" s="13" t="str">
        <f t="shared" si="603"/>
        <v>/ram:SpecifiedLegalOrganization</v>
      </c>
      <c r="AL402" s="14">
        <f>COUNTIFS(R$4:R402,AJ402)</f>
        <v>1</v>
      </c>
      <c r="AN402" s="189" t="str">
        <f t="shared" si="614"/>
        <v>SCT_HTA</v>
      </c>
      <c r="AO402" s="140" t="str">
        <f t="shared" si="604"/>
        <v>BG-X-50</v>
      </c>
      <c r="AP402" s="296" t="str">
        <f t="shared" si="615"/>
        <v/>
      </c>
      <c r="AQ402" s="141">
        <f t="shared" si="640"/>
        <v>4</v>
      </c>
      <c r="AR402" s="141" t="str">
        <f t="shared" si="605"/>
        <v>0..1</v>
      </c>
      <c r="AS402" s="125" t="s">
        <v>2102</v>
      </c>
      <c r="AT402" s="125"/>
      <c r="AU402" s="126"/>
      <c r="AV402" s="126"/>
      <c r="AW402" s="126"/>
      <c r="AX402" s="125"/>
      <c r="AY402" s="124" t="str">
        <f t="shared" si="572"/>
        <v>0..1</v>
      </c>
      <c r="AZ402" s="124" t="str">
        <f t="shared" si="573"/>
        <v>0..1</v>
      </c>
      <c r="BA402" s="142" t="str">
        <f t="shared" si="567"/>
        <v>/rsm:CrossIndustryInvoice
/rsm:SupplyChainTradeTransaction
/ram:ApplicableHeaderTradeAgreement
/ram:SalesAgentTradeParty
/ram:SpecifiedLegalOrganization</v>
      </c>
      <c r="BB402" s="143" t="str">
        <f t="shared" si="568"/>
        <v>/rsm:CrossIndustryInvoice/rsm:SupplyChainTradeTransaction/ram:ApplicableHeaderTradeAgreement/ram:SalesAgentTradeParty/ram:SpecifiedLegalOrganization</v>
      </c>
      <c r="BC402" s="124" t="str">
        <f t="shared" si="616"/>
        <v/>
      </c>
      <c r="BD402" s="129" t="str">
        <f t="shared" si="617"/>
        <v>EG</v>
      </c>
      <c r="BE402" s="141" t="str">
        <f t="shared" si="618"/>
        <v>0..1</v>
      </c>
      <c r="BF402" s="124" t="str">
        <f t="shared" si="619"/>
        <v/>
      </c>
      <c r="BG402" s="675" t="str">
        <f t="shared" si="620"/>
        <v/>
      </c>
      <c r="BH402" s="7"/>
      <c r="BI402" s="140" t="str">
        <f t="shared" si="621"/>
        <v>-</v>
      </c>
      <c r="BJ402" s="143" t="str">
        <f t="shared" si="622"/>
        <v>-</v>
      </c>
      <c r="BK402" s="143" t="str">
        <f t="shared" si="623"/>
        <v>-</v>
      </c>
      <c r="BL402" s="143" t="str">
        <f t="shared" si="624"/>
        <v>-</v>
      </c>
      <c r="BM402" s="143" t="str">
        <f t="shared" si="625"/>
        <v>X</v>
      </c>
      <c r="BN402" s="143" t="str">
        <f t="shared" si="626"/>
        <v>X</v>
      </c>
      <c r="BO402" s="656" t="str">
        <f t="shared" si="627"/>
        <v>X</v>
      </c>
      <c r="BP402" s="7"/>
      <c r="BQ402" s="143" t="str">
        <f t="shared" si="628"/>
        <v>EXTENDED</v>
      </c>
      <c r="BR402" s="70" t="str">
        <f t="shared" si="629"/>
        <v>EXTENDED-CTC-FR</v>
      </c>
      <c r="BS402" s="15"/>
      <c r="BT402" s="57" t="s">
        <v>18642</v>
      </c>
    </row>
    <row r="403" spans="1:72" s="59" customFormat="1" ht="105" x14ac:dyDescent="0.2">
      <c r="A403" s="45" t="str">
        <f t="shared" si="612"/>
        <v>YES</v>
      </c>
      <c r="B403" s="131"/>
      <c r="C403" s="742"/>
      <c r="D403" s="189" t="s">
        <v>1526</v>
      </c>
      <c r="E403" s="61" t="s">
        <v>5344</v>
      </c>
      <c r="F403" s="282" t="s">
        <v>4946</v>
      </c>
      <c r="G403" s="62">
        <f t="shared" si="548"/>
        <v>5</v>
      </c>
      <c r="H403" s="62" t="s">
        <v>42</v>
      </c>
      <c r="I403" s="64" t="s">
        <v>17260</v>
      </c>
      <c r="J403" s="64" t="s">
        <v>17136</v>
      </c>
      <c r="K403" s="65"/>
      <c r="L403" s="65"/>
      <c r="M403" s="65"/>
      <c r="N403" s="64" t="s">
        <v>90</v>
      </c>
      <c r="O403" s="66" t="s">
        <v>42</v>
      </c>
      <c r="P403" s="66" t="str">
        <f t="shared" si="594"/>
        <v>0..1</v>
      </c>
      <c r="Q403" s="6" t="s">
        <v>2103</v>
      </c>
      <c r="R403" s="67" t="s">
        <v>2104</v>
      </c>
      <c r="S403" s="66" t="s">
        <v>55</v>
      </c>
      <c r="T403" s="68" t="str">
        <f t="shared" si="606"/>
        <v>E</v>
      </c>
      <c r="U403" s="62" t="s">
        <v>42</v>
      </c>
      <c r="V403" s="66"/>
      <c r="W403" s="249"/>
      <c r="X403" s="38"/>
      <c r="Y403" s="634" t="str">
        <f t="shared" si="610"/>
        <v>-</v>
      </c>
      <c r="Z403" s="70" t="str">
        <f t="shared" ref="Z403:AE403" si="644">IF(Y403="X","X",IF($AH403=Z$4,"X","-"))</f>
        <v>-</v>
      </c>
      <c r="AA403" s="70" t="str">
        <f t="shared" si="644"/>
        <v>-</v>
      </c>
      <c r="AB403" s="70" t="str">
        <f t="shared" si="644"/>
        <v>-</v>
      </c>
      <c r="AC403" s="70" t="str">
        <f t="shared" si="644"/>
        <v>X</v>
      </c>
      <c r="AD403" s="70" t="str">
        <f t="shared" si="644"/>
        <v>X</v>
      </c>
      <c r="AE403" s="635" t="str">
        <f t="shared" si="644"/>
        <v>X</v>
      </c>
      <c r="AF403" s="38"/>
      <c r="AG403" s="70" t="s">
        <v>47</v>
      </c>
      <c r="AH403" s="70" t="s">
        <v>5901</v>
      </c>
      <c r="AI403" s="38"/>
      <c r="AJ403" s="13" t="str">
        <f t="shared" si="602"/>
        <v>/rsm:CrossIndustryInvoice/rsm:SupplyChainTradeTransaction/ram:ApplicableHeaderTradeAgreement/ram:SalesAgentTradeParty/ram:SpecifiedLegalOrganization</v>
      </c>
      <c r="AK403" s="13" t="str">
        <f t="shared" si="603"/>
        <v>/ram:ID</v>
      </c>
      <c r="AL403" s="14">
        <f>COUNTIFS(R$4:R403,AJ403)</f>
        <v>1</v>
      </c>
      <c r="AN403" s="189" t="str">
        <f t="shared" si="614"/>
        <v>SCT_HTA</v>
      </c>
      <c r="AO403" s="61" t="str">
        <f t="shared" si="604"/>
        <v>BT-X-339</v>
      </c>
      <c r="AP403" s="282" t="str">
        <f t="shared" si="615"/>
        <v>EXT-FR-FE-71</v>
      </c>
      <c r="AQ403" s="62">
        <f t="shared" si="640"/>
        <v>5</v>
      </c>
      <c r="AR403" s="62" t="str">
        <f t="shared" si="605"/>
        <v>0..1</v>
      </c>
      <c r="AS403" s="64" t="s">
        <v>2105</v>
      </c>
      <c r="AT403" s="64" t="s">
        <v>18224</v>
      </c>
      <c r="AU403" s="65"/>
      <c r="AV403" s="65"/>
      <c r="AW403" s="65"/>
      <c r="AX403" s="64" t="s">
        <v>99</v>
      </c>
      <c r="AY403" s="66" t="str">
        <f t="shared" si="572"/>
        <v>0..1</v>
      </c>
      <c r="AZ403" s="66" t="str">
        <f t="shared" si="573"/>
        <v>0..1</v>
      </c>
      <c r="BA403" s="6" t="str">
        <f t="shared" si="567"/>
        <v>/rsm:CrossIndustryInvoice
/rsm:SupplyChainTradeTransaction
/ram:ApplicableHeaderTradeAgreement
/ram:SalesAgentTradeParty
/ram:SpecifiedLegalOrganization
/ram:ID</v>
      </c>
      <c r="BB403" s="67" t="str">
        <f t="shared" si="568"/>
        <v>/rsm:CrossIndustryInvoice/rsm:SupplyChainTradeTransaction/ram:ApplicableHeaderTradeAgreement/ram:SalesAgentTradeParty/ram:SpecifiedLegalOrganization/ram:ID</v>
      </c>
      <c r="BC403" s="66" t="str">
        <f t="shared" si="616"/>
        <v>I</v>
      </c>
      <c r="BD403" s="68" t="str">
        <f t="shared" si="617"/>
        <v>E</v>
      </c>
      <c r="BE403" s="62" t="str">
        <f t="shared" si="618"/>
        <v>0..1</v>
      </c>
      <c r="BF403" s="66" t="str">
        <f t="shared" si="619"/>
        <v/>
      </c>
      <c r="BG403" s="249" t="str">
        <f t="shared" si="620"/>
        <v/>
      </c>
      <c r="BH403" s="7"/>
      <c r="BI403" s="634" t="str">
        <f t="shared" si="621"/>
        <v>-</v>
      </c>
      <c r="BJ403" s="70" t="str">
        <f t="shared" si="622"/>
        <v>-</v>
      </c>
      <c r="BK403" s="70" t="str">
        <f t="shared" si="623"/>
        <v>-</v>
      </c>
      <c r="BL403" s="70" t="str">
        <f t="shared" si="624"/>
        <v>-</v>
      </c>
      <c r="BM403" s="70" t="str">
        <f t="shared" si="625"/>
        <v>X</v>
      </c>
      <c r="BN403" s="70" t="str">
        <f t="shared" si="626"/>
        <v>X</v>
      </c>
      <c r="BO403" s="635" t="str">
        <f t="shared" si="627"/>
        <v>X</v>
      </c>
      <c r="BP403" s="7"/>
      <c r="BQ403" s="70" t="str">
        <f t="shared" si="628"/>
        <v>EXTENDED</v>
      </c>
      <c r="BR403" s="70" t="str">
        <f t="shared" si="629"/>
        <v>EXTENDED-CTC-FR</v>
      </c>
      <c r="BS403" s="15"/>
      <c r="BT403" s="57" t="s">
        <v>18642</v>
      </c>
    </row>
    <row r="404" spans="1:72" s="59" customFormat="1" ht="120" x14ac:dyDescent="0.2">
      <c r="A404" s="45" t="str">
        <f t="shared" si="612"/>
        <v>YES</v>
      </c>
      <c r="B404" s="131"/>
      <c r="C404" s="742"/>
      <c r="D404" s="189" t="s">
        <v>1526</v>
      </c>
      <c r="E404" s="61" t="s">
        <v>5345</v>
      </c>
      <c r="F404" s="282" t="s">
        <v>4947</v>
      </c>
      <c r="G404" s="62">
        <f t="shared" si="548"/>
        <v>6</v>
      </c>
      <c r="H404" s="62" t="s">
        <v>42</v>
      </c>
      <c r="I404" s="64" t="s">
        <v>443</v>
      </c>
      <c r="J404" s="64" t="s">
        <v>17259</v>
      </c>
      <c r="K404" s="65" t="s">
        <v>17140</v>
      </c>
      <c r="L404" s="65" t="s">
        <v>916</v>
      </c>
      <c r="M404" s="65" t="s">
        <v>35</v>
      </c>
      <c r="N404" s="64" t="s">
        <v>17064</v>
      </c>
      <c r="O404" s="66" t="s">
        <v>42</v>
      </c>
      <c r="P404" s="66" t="str">
        <f t="shared" si="594"/>
        <v>0..1</v>
      </c>
      <c r="Q404" s="6" t="s">
        <v>2107</v>
      </c>
      <c r="R404" s="67" t="s">
        <v>2108</v>
      </c>
      <c r="S404" s="66" t="s">
        <v>329</v>
      </c>
      <c r="T404" s="68" t="str">
        <f t="shared" si="606"/>
        <v>A</v>
      </c>
      <c r="U404" s="62" t="s">
        <v>42</v>
      </c>
      <c r="V404" s="66"/>
      <c r="W404" s="249"/>
      <c r="X404" s="38"/>
      <c r="Y404" s="634" t="str">
        <f t="shared" si="610"/>
        <v>-</v>
      </c>
      <c r="Z404" s="70" t="str">
        <f t="shared" ref="Z404:AE404" si="645">IF(Y404="X","X",IF($AH404=Z$4,"X","-"))</f>
        <v>-</v>
      </c>
      <c r="AA404" s="70" t="str">
        <f t="shared" si="645"/>
        <v>-</v>
      </c>
      <c r="AB404" s="70" t="str">
        <f t="shared" si="645"/>
        <v>-</v>
      </c>
      <c r="AC404" s="70" t="str">
        <f t="shared" si="645"/>
        <v>X</v>
      </c>
      <c r="AD404" s="70" t="str">
        <f t="shared" si="645"/>
        <v>X</v>
      </c>
      <c r="AE404" s="635" t="str">
        <f t="shared" si="645"/>
        <v>X</v>
      </c>
      <c r="AF404" s="38"/>
      <c r="AG404" s="70" t="s">
        <v>47</v>
      </c>
      <c r="AH404" s="70" t="s">
        <v>5901</v>
      </c>
      <c r="AI404" s="38"/>
      <c r="AJ404" s="13" t="str">
        <f t="shared" si="602"/>
        <v>/rsm:CrossIndustryInvoice/rsm:SupplyChainTradeTransaction/ram:ApplicableHeaderTradeAgreement/ram:SalesAgentTradeParty/ram:SpecifiedLegalOrganization/ram:ID</v>
      </c>
      <c r="AK404" s="13" t="str">
        <f t="shared" si="603"/>
        <v>/@schemeID</v>
      </c>
      <c r="AL404" s="14">
        <f>COUNTIFS(R$4:R404,AJ404)</f>
        <v>1</v>
      </c>
      <c r="AN404" s="189" t="str">
        <f t="shared" si="614"/>
        <v>SCT_HTA</v>
      </c>
      <c r="AO404" s="61" t="str">
        <f t="shared" si="604"/>
        <v>BT-X-339-0</v>
      </c>
      <c r="AP404" s="282" t="str">
        <f t="shared" si="615"/>
        <v>EXT-FR-FE-72</v>
      </c>
      <c r="AQ404" s="62">
        <f t="shared" si="640"/>
        <v>6</v>
      </c>
      <c r="AR404" s="62" t="str">
        <f t="shared" si="605"/>
        <v>0..1</v>
      </c>
      <c r="AS404" s="64" t="s">
        <v>330</v>
      </c>
      <c r="AT404" s="64" t="s">
        <v>1898</v>
      </c>
      <c r="AU404" s="65" t="s">
        <v>1899</v>
      </c>
      <c r="AV404" s="65"/>
      <c r="AW404" s="65"/>
      <c r="AX404" s="64"/>
      <c r="AY404" s="66" t="str">
        <f t="shared" si="572"/>
        <v>0..1</v>
      </c>
      <c r="AZ404" s="66" t="str">
        <f t="shared" si="573"/>
        <v>0..1</v>
      </c>
      <c r="BA404" s="6" t="str">
        <f t="shared" si="567"/>
        <v>/rsm:CrossIndustryInvoice
/rsm:SupplyChainTradeTransaction
/ram:ApplicableHeaderTradeAgreement
/ram:SalesAgentTradeParty
/ram:SpecifiedLegalOrganization
/ram:ID
/@schemeID</v>
      </c>
      <c r="BB404" s="67" t="str">
        <f t="shared" si="568"/>
        <v>/rsm:CrossIndustryInvoice/rsm:SupplyChainTradeTransaction/ram:ApplicableHeaderTradeAgreement/ram:SalesAgentTradeParty/ram:SpecifiedLegalOrganization/ram:ID/@schemeID</v>
      </c>
      <c r="BC404" s="66" t="str">
        <f t="shared" si="616"/>
        <v>S</v>
      </c>
      <c r="BD404" s="68" t="str">
        <f t="shared" si="617"/>
        <v>A</v>
      </c>
      <c r="BE404" s="62" t="str">
        <f t="shared" si="618"/>
        <v>0..1</v>
      </c>
      <c r="BF404" s="66" t="str">
        <f t="shared" si="619"/>
        <v/>
      </c>
      <c r="BG404" s="249" t="str">
        <f t="shared" si="620"/>
        <v/>
      </c>
      <c r="BH404" s="7"/>
      <c r="BI404" s="634" t="str">
        <f t="shared" si="621"/>
        <v>-</v>
      </c>
      <c r="BJ404" s="70" t="str">
        <f t="shared" si="622"/>
        <v>-</v>
      </c>
      <c r="BK404" s="70" t="str">
        <f t="shared" si="623"/>
        <v>-</v>
      </c>
      <c r="BL404" s="70" t="str">
        <f t="shared" si="624"/>
        <v>-</v>
      </c>
      <c r="BM404" s="70" t="str">
        <f t="shared" si="625"/>
        <v>X</v>
      </c>
      <c r="BN404" s="70" t="str">
        <f t="shared" si="626"/>
        <v>X</v>
      </c>
      <c r="BO404" s="635" t="str">
        <f t="shared" si="627"/>
        <v>X</v>
      </c>
      <c r="BP404" s="7"/>
      <c r="BQ404" s="70" t="str">
        <f t="shared" si="628"/>
        <v>EXTENDED</v>
      </c>
      <c r="BR404" s="70" t="str">
        <f t="shared" si="629"/>
        <v>EXTENDED-CTC-FR</v>
      </c>
      <c r="BS404" s="15"/>
      <c r="BT404" s="57" t="s">
        <v>18642</v>
      </c>
    </row>
    <row r="405" spans="1:72" s="59" customFormat="1" ht="105" x14ac:dyDescent="0.2">
      <c r="A405" s="45" t="str">
        <f t="shared" si="612"/>
        <v>YES</v>
      </c>
      <c r="B405" s="131"/>
      <c r="C405" s="742"/>
      <c r="D405" s="189" t="s">
        <v>1526</v>
      </c>
      <c r="E405" s="61" t="s">
        <v>5346</v>
      </c>
      <c r="F405" s="282" t="s">
        <v>4948</v>
      </c>
      <c r="G405" s="62">
        <f t="shared" ref="G405:G469" si="646">LEN(R405)-LEN(SUBSTITUTE(R405,"/",""))-1</f>
        <v>5</v>
      </c>
      <c r="H405" s="62" t="s">
        <v>42</v>
      </c>
      <c r="I405" s="64" t="s">
        <v>3069</v>
      </c>
      <c r="J405" s="64" t="s">
        <v>17138</v>
      </c>
      <c r="K405" s="65" t="s">
        <v>17139</v>
      </c>
      <c r="L405" s="65"/>
      <c r="M405" s="65"/>
      <c r="N405" s="64" t="s">
        <v>70</v>
      </c>
      <c r="O405" s="66" t="s">
        <v>42</v>
      </c>
      <c r="P405" s="66" t="str">
        <f t="shared" si="594"/>
        <v>0..1</v>
      </c>
      <c r="Q405" s="6" t="s">
        <v>2110</v>
      </c>
      <c r="R405" s="67" t="s">
        <v>2111</v>
      </c>
      <c r="S405" s="66" t="s">
        <v>73</v>
      </c>
      <c r="T405" s="68" t="str">
        <f t="shared" si="606"/>
        <v>E</v>
      </c>
      <c r="U405" s="62" t="s">
        <v>42</v>
      </c>
      <c r="V405" s="66"/>
      <c r="W405" s="249"/>
      <c r="X405" s="38"/>
      <c r="Y405" s="634" t="str">
        <f t="shared" si="610"/>
        <v>-</v>
      </c>
      <c r="Z405" s="70" t="str">
        <f t="shared" ref="Z405:AE405" si="647">IF(Y405="X","X",IF($AH405=Z$4,"X","-"))</f>
        <v>-</v>
      </c>
      <c r="AA405" s="70" t="str">
        <f t="shared" si="647"/>
        <v>-</v>
      </c>
      <c r="AB405" s="70" t="str">
        <f t="shared" si="647"/>
        <v>-</v>
      </c>
      <c r="AC405" s="70" t="str">
        <f t="shared" si="647"/>
        <v>X</v>
      </c>
      <c r="AD405" s="70" t="str">
        <f t="shared" si="647"/>
        <v>X</v>
      </c>
      <c r="AE405" s="635" t="str">
        <f t="shared" si="647"/>
        <v>X</v>
      </c>
      <c r="AF405" s="38"/>
      <c r="AG405" s="70" t="s">
        <v>47</v>
      </c>
      <c r="AH405" s="70" t="s">
        <v>5901</v>
      </c>
      <c r="AI405" s="38"/>
      <c r="AJ405" s="13" t="str">
        <f t="shared" si="602"/>
        <v>/rsm:CrossIndustryInvoice/rsm:SupplyChainTradeTransaction/ram:ApplicableHeaderTradeAgreement/ram:SalesAgentTradeParty/ram:SpecifiedLegalOrganization</v>
      </c>
      <c r="AK405" s="13" t="str">
        <f t="shared" si="603"/>
        <v>/ram:TradingBusinessName</v>
      </c>
      <c r="AL405" s="14">
        <f>COUNTIFS(R$4:R405,AJ405)</f>
        <v>1</v>
      </c>
      <c r="AN405" s="189" t="str">
        <f t="shared" si="614"/>
        <v>SCT_HTA</v>
      </c>
      <c r="AO405" s="61" t="str">
        <f t="shared" si="604"/>
        <v>BT-X-336</v>
      </c>
      <c r="AP405" s="282" t="str">
        <f t="shared" si="615"/>
        <v>EXT-FR-FE-68</v>
      </c>
      <c r="AQ405" s="62">
        <f t="shared" si="640"/>
        <v>5</v>
      </c>
      <c r="AR405" s="62" t="str">
        <f t="shared" si="605"/>
        <v>0..1</v>
      </c>
      <c r="AS405" s="64" t="s">
        <v>2112</v>
      </c>
      <c r="AT405" s="64" t="s">
        <v>18225</v>
      </c>
      <c r="AU405" s="65" t="s">
        <v>18226</v>
      </c>
      <c r="AV405" s="65"/>
      <c r="AW405" s="65"/>
      <c r="AX405" s="64"/>
      <c r="AY405" s="66" t="str">
        <f t="shared" si="572"/>
        <v>0..1</v>
      </c>
      <c r="AZ405" s="66" t="str">
        <f t="shared" si="573"/>
        <v>0..1</v>
      </c>
      <c r="BA405" s="6" t="str">
        <f t="shared" si="567"/>
        <v>/rsm:CrossIndustryInvoice
/rsm:SupplyChainTradeTransaction
/ram:ApplicableHeaderTradeAgreement
/ram:SalesAgentTradeParty
/ram:SpecifiedLegalOrganization
/ram:TradingBusinessName</v>
      </c>
      <c r="BB405" s="67" t="str">
        <f t="shared" si="568"/>
        <v>/rsm:CrossIndustryInvoice/rsm:SupplyChainTradeTransaction/ram:ApplicableHeaderTradeAgreement/ram:SalesAgentTradeParty/ram:SpecifiedLegalOrganization/ram:TradingBusinessName</v>
      </c>
      <c r="BC405" s="66" t="str">
        <f t="shared" si="616"/>
        <v>T</v>
      </c>
      <c r="BD405" s="68" t="str">
        <f t="shared" si="617"/>
        <v>E</v>
      </c>
      <c r="BE405" s="62" t="str">
        <f t="shared" si="618"/>
        <v>0..1</v>
      </c>
      <c r="BF405" s="66" t="str">
        <f t="shared" si="619"/>
        <v/>
      </c>
      <c r="BG405" s="249" t="str">
        <f t="shared" si="620"/>
        <v/>
      </c>
      <c r="BH405" s="7"/>
      <c r="BI405" s="634" t="str">
        <f t="shared" si="621"/>
        <v>-</v>
      </c>
      <c r="BJ405" s="70" t="str">
        <f t="shared" si="622"/>
        <v>-</v>
      </c>
      <c r="BK405" s="70" t="str">
        <f t="shared" si="623"/>
        <v>-</v>
      </c>
      <c r="BL405" s="70" t="str">
        <f t="shared" si="624"/>
        <v>-</v>
      </c>
      <c r="BM405" s="70" t="str">
        <f t="shared" si="625"/>
        <v>X</v>
      </c>
      <c r="BN405" s="70" t="str">
        <f t="shared" si="626"/>
        <v>X</v>
      </c>
      <c r="BO405" s="635" t="str">
        <f t="shared" si="627"/>
        <v>X</v>
      </c>
      <c r="BP405" s="7"/>
      <c r="BQ405" s="70" t="str">
        <f t="shared" si="628"/>
        <v>EXTENDED</v>
      </c>
      <c r="BR405" s="70" t="str">
        <f t="shared" si="629"/>
        <v>EXTENDED-CTC-FR</v>
      </c>
      <c r="BS405" s="15"/>
      <c r="BT405" s="57" t="s">
        <v>18642</v>
      </c>
    </row>
    <row r="406" spans="1:72" s="59" customFormat="1" ht="105" x14ac:dyDescent="0.2">
      <c r="A406" s="45" t="str">
        <f t="shared" si="612"/>
        <v>NO</v>
      </c>
      <c r="B406" s="131"/>
      <c r="C406" s="742"/>
      <c r="D406" s="189" t="s">
        <v>1526</v>
      </c>
      <c r="E406" s="162" t="s">
        <v>5347</v>
      </c>
      <c r="F406" s="298"/>
      <c r="G406" s="163">
        <f t="shared" si="646"/>
        <v>5</v>
      </c>
      <c r="H406" s="163" t="s">
        <v>42</v>
      </c>
      <c r="I406" s="164" t="s">
        <v>2113</v>
      </c>
      <c r="J406" s="164" t="s">
        <v>2114</v>
      </c>
      <c r="K406" s="165"/>
      <c r="L406" s="165"/>
      <c r="M406" s="165"/>
      <c r="N406" s="164"/>
      <c r="O406" s="66" t="s">
        <v>42</v>
      </c>
      <c r="P406" s="66" t="str">
        <f t="shared" si="594"/>
        <v>0..1</v>
      </c>
      <c r="Q406" s="167" t="s">
        <v>2115</v>
      </c>
      <c r="R406" s="168" t="s">
        <v>2116</v>
      </c>
      <c r="S406" s="166"/>
      <c r="T406" s="169" t="str">
        <f t="shared" si="606"/>
        <v>EG</v>
      </c>
      <c r="U406" s="163" t="s">
        <v>42</v>
      </c>
      <c r="V406" s="166"/>
      <c r="W406" s="676"/>
      <c r="X406" s="38"/>
      <c r="Y406" s="650" t="str">
        <f t="shared" si="610"/>
        <v>-</v>
      </c>
      <c r="Z406" s="171" t="str">
        <f t="shared" ref="Z406:AE406" si="648">IF(Y406="X","X",IF($AH406=Z$4,"X","-"))</f>
        <v>-</v>
      </c>
      <c r="AA406" s="171" t="str">
        <f t="shared" si="648"/>
        <v>-</v>
      </c>
      <c r="AB406" s="171" t="str">
        <f t="shared" si="648"/>
        <v>-</v>
      </c>
      <c r="AC406" s="171" t="str">
        <f t="shared" si="648"/>
        <v>-</v>
      </c>
      <c r="AD406" s="171" t="str">
        <f t="shared" si="648"/>
        <v>-</v>
      </c>
      <c r="AE406" s="651" t="str">
        <f t="shared" si="648"/>
        <v>X</v>
      </c>
      <c r="AF406" s="38"/>
      <c r="AG406" s="171" t="s">
        <v>47</v>
      </c>
      <c r="AH406" s="171" t="s">
        <v>47</v>
      </c>
      <c r="AI406" s="38"/>
      <c r="AJ406" s="13" t="str">
        <f t="shared" si="602"/>
        <v>/rsm:CrossIndustryInvoice/rsm:SupplyChainTradeTransaction/ram:ApplicableHeaderTradeAgreement/ram:SalesAgentTradeParty/ram:SpecifiedLegalOrganization</v>
      </c>
      <c r="AK406" s="13" t="str">
        <f t="shared" si="603"/>
        <v>/ram:PostalTradeAddress</v>
      </c>
      <c r="AL406" s="14">
        <f>COUNTIFS(R$4:R406,AJ406)</f>
        <v>1</v>
      </c>
      <c r="AN406" s="189" t="str">
        <f t="shared" si="614"/>
        <v>SCT_HTA</v>
      </c>
      <c r="AO406" s="162" t="str">
        <f t="shared" si="604"/>
        <v>BG-X-53</v>
      </c>
      <c r="AP406" s="298" t="str">
        <f t="shared" si="615"/>
        <v/>
      </c>
      <c r="AQ406" s="163">
        <f t="shared" si="640"/>
        <v>5</v>
      </c>
      <c r="AR406" s="163" t="str">
        <f t="shared" si="605"/>
        <v>0..1</v>
      </c>
      <c r="AS406" s="164" t="s">
        <v>1632</v>
      </c>
      <c r="AT406" s="164" t="s">
        <v>18259</v>
      </c>
      <c r="AU406" s="165"/>
      <c r="AV406" s="165"/>
      <c r="AW406" s="165"/>
      <c r="AX406" s="164"/>
      <c r="AY406" s="66" t="str">
        <f t="shared" si="572"/>
        <v>0..1</v>
      </c>
      <c r="AZ406" s="66" t="str">
        <f t="shared" si="573"/>
        <v>0..1</v>
      </c>
      <c r="BA406" s="167" t="str">
        <f t="shared" si="567"/>
        <v>/rsm:CrossIndustryInvoice
/rsm:SupplyChainTradeTransaction
/ram:ApplicableHeaderTradeAgreement
/ram:SalesAgentTradeParty
/ram:SpecifiedLegalOrganization
/ram:PostalTradeAddress</v>
      </c>
      <c r="BB406" s="168" t="str">
        <f t="shared" si="568"/>
        <v>/rsm:CrossIndustryInvoice/rsm:SupplyChainTradeTransaction/ram:ApplicableHeaderTradeAgreement/ram:SalesAgentTradeParty/ram:SpecifiedLegalOrganization/ram:PostalTradeAddress</v>
      </c>
      <c r="BC406" s="166" t="str">
        <f t="shared" si="616"/>
        <v/>
      </c>
      <c r="BD406" s="169" t="str">
        <f t="shared" si="617"/>
        <v>EG</v>
      </c>
      <c r="BE406" s="163" t="str">
        <f t="shared" si="618"/>
        <v>0..1</v>
      </c>
      <c r="BF406" s="166" t="str">
        <f t="shared" si="619"/>
        <v/>
      </c>
      <c r="BG406" s="676" t="str">
        <f t="shared" si="620"/>
        <v/>
      </c>
      <c r="BH406" s="7"/>
      <c r="BI406" s="650" t="str">
        <f t="shared" si="621"/>
        <v>-</v>
      </c>
      <c r="BJ406" s="171" t="str">
        <f t="shared" si="622"/>
        <v>-</v>
      </c>
      <c r="BK406" s="171" t="str">
        <f t="shared" si="623"/>
        <v>-</v>
      </c>
      <c r="BL406" s="171" t="str">
        <f t="shared" si="624"/>
        <v>-</v>
      </c>
      <c r="BM406" s="171" t="str">
        <f t="shared" si="625"/>
        <v>-</v>
      </c>
      <c r="BN406" s="171" t="str">
        <f t="shared" si="626"/>
        <v>-</v>
      </c>
      <c r="BO406" s="651" t="str">
        <f t="shared" si="627"/>
        <v>X</v>
      </c>
      <c r="BP406" s="7"/>
      <c r="BQ406" s="171" t="str">
        <f t="shared" si="628"/>
        <v>EXTENDED</v>
      </c>
      <c r="BR406" s="171" t="str">
        <f t="shared" si="629"/>
        <v>EXTENDED</v>
      </c>
      <c r="BS406" s="15"/>
      <c r="BT406" s="57" t="s">
        <v>18642</v>
      </c>
    </row>
    <row r="407" spans="1:72" s="59" customFormat="1" ht="120" x14ac:dyDescent="0.2">
      <c r="A407" s="45" t="str">
        <f t="shared" si="612"/>
        <v>YES</v>
      </c>
      <c r="B407" s="131"/>
      <c r="C407" s="742"/>
      <c r="D407" s="189" t="s">
        <v>1526</v>
      </c>
      <c r="E407" s="61" t="s">
        <v>5348</v>
      </c>
      <c r="F407" s="282"/>
      <c r="G407" s="62">
        <f t="shared" si="646"/>
        <v>6</v>
      </c>
      <c r="H407" s="62" t="s">
        <v>42</v>
      </c>
      <c r="I407" s="64" t="s">
        <v>17148</v>
      </c>
      <c r="J407" s="64" t="s">
        <v>1635</v>
      </c>
      <c r="K407" s="65" t="s">
        <v>1636</v>
      </c>
      <c r="L407" s="65"/>
      <c r="M407" s="65"/>
      <c r="N407" s="64" t="s">
        <v>70</v>
      </c>
      <c r="O407" s="66" t="s">
        <v>42</v>
      </c>
      <c r="P407" s="66" t="str">
        <f t="shared" si="594"/>
        <v>0..1</v>
      </c>
      <c r="Q407" s="6" t="s">
        <v>2117</v>
      </c>
      <c r="R407" s="67" t="s">
        <v>2118</v>
      </c>
      <c r="S407" s="66" t="s">
        <v>73</v>
      </c>
      <c r="T407" s="68" t="str">
        <f t="shared" si="606"/>
        <v>E</v>
      </c>
      <c r="U407" s="62" t="s">
        <v>42</v>
      </c>
      <c r="V407" s="66"/>
      <c r="W407" s="249"/>
      <c r="X407" s="38"/>
      <c r="Y407" s="634" t="str">
        <f t="shared" si="610"/>
        <v>-</v>
      </c>
      <c r="Z407" s="70" t="str">
        <f t="shared" ref="Z407:AE407" si="649">IF(Y407="X","X",IF($AH407=Z$4,"X","-"))</f>
        <v>-</v>
      </c>
      <c r="AA407" s="70" t="str">
        <f t="shared" si="649"/>
        <v>-</v>
      </c>
      <c r="AB407" s="70" t="str">
        <f t="shared" si="649"/>
        <v>-</v>
      </c>
      <c r="AC407" s="70" t="str">
        <f t="shared" si="649"/>
        <v>-</v>
      </c>
      <c r="AD407" s="70" t="str">
        <f t="shared" si="649"/>
        <v>-</v>
      </c>
      <c r="AE407" s="635" t="str">
        <f t="shared" si="649"/>
        <v>X</v>
      </c>
      <c r="AF407" s="38"/>
      <c r="AG407" s="70" t="s">
        <v>47</v>
      </c>
      <c r="AH407" s="70" t="s">
        <v>47</v>
      </c>
      <c r="AI407" s="38"/>
      <c r="AJ407" s="13" t="str">
        <f t="shared" si="602"/>
        <v>/rsm:CrossIndustryInvoice/rsm:SupplyChainTradeTransaction/ram:ApplicableHeaderTradeAgreement/ram:SalesAgentTradeParty/ram:SpecifiedLegalOrganization/ram:PostalTradeAddress</v>
      </c>
      <c r="AK407" s="13" t="str">
        <f t="shared" si="603"/>
        <v>/ram:PostcodeCode</v>
      </c>
      <c r="AL407" s="14">
        <f>COUNTIFS(R$4:R407,AJ407)</f>
        <v>1</v>
      </c>
      <c r="AN407" s="189" t="str">
        <f t="shared" si="614"/>
        <v>SCT_HTA</v>
      </c>
      <c r="AO407" s="61" t="str">
        <f t="shared" si="604"/>
        <v>BT-X-355</v>
      </c>
      <c r="AP407" s="282" t="str">
        <f t="shared" si="615"/>
        <v/>
      </c>
      <c r="AQ407" s="62">
        <f t="shared" si="640"/>
        <v>6</v>
      </c>
      <c r="AR407" s="62" t="str">
        <f t="shared" si="605"/>
        <v>0..1</v>
      </c>
      <c r="AS407" s="64" t="s">
        <v>2119</v>
      </c>
      <c r="AT407" s="64" t="s">
        <v>1747</v>
      </c>
      <c r="AU407" s="65" t="s">
        <v>1748</v>
      </c>
      <c r="AV407" s="65"/>
      <c r="AW407" s="65"/>
      <c r="AX407" s="64"/>
      <c r="AY407" s="66" t="str">
        <f t="shared" si="572"/>
        <v>0..1</v>
      </c>
      <c r="AZ407" s="66" t="str">
        <f t="shared" si="573"/>
        <v>0..1</v>
      </c>
      <c r="BA407" s="6" t="str">
        <f t="shared" si="567"/>
        <v>/rsm:CrossIndustryInvoice
/rsm:SupplyChainTradeTransaction
/ram:ApplicableHeaderTradeAgreement
/ram:SalesAgentTradeParty
/ram:SpecifiedLegalOrganization
/ram:PostalTradeAddress
/ram:PostcodeCode</v>
      </c>
      <c r="BB407" s="67" t="str">
        <f t="shared" si="568"/>
        <v>/rsm:CrossIndustryInvoice/rsm:SupplyChainTradeTransaction/ram:ApplicableHeaderTradeAgreement/ram:SalesAgentTradeParty/ram:SpecifiedLegalOrganization/ram:PostalTradeAddress/ram:PostcodeCode</v>
      </c>
      <c r="BC407" s="66" t="str">
        <f t="shared" si="616"/>
        <v>T</v>
      </c>
      <c r="BD407" s="68" t="str">
        <f t="shared" si="617"/>
        <v>E</v>
      </c>
      <c r="BE407" s="62" t="str">
        <f t="shared" si="618"/>
        <v>0..1</v>
      </c>
      <c r="BF407" s="66" t="str">
        <f t="shared" si="619"/>
        <v/>
      </c>
      <c r="BG407" s="249" t="str">
        <f t="shared" si="620"/>
        <v/>
      </c>
      <c r="BH407" s="7"/>
      <c r="BI407" s="634" t="str">
        <f t="shared" si="621"/>
        <v>-</v>
      </c>
      <c r="BJ407" s="70" t="str">
        <f t="shared" si="622"/>
        <v>-</v>
      </c>
      <c r="BK407" s="70" t="str">
        <f t="shared" si="623"/>
        <v>-</v>
      </c>
      <c r="BL407" s="70" t="str">
        <f t="shared" si="624"/>
        <v>-</v>
      </c>
      <c r="BM407" s="70" t="str">
        <f t="shared" si="625"/>
        <v>-</v>
      </c>
      <c r="BN407" s="70" t="str">
        <f t="shared" si="626"/>
        <v>-</v>
      </c>
      <c r="BO407" s="635" t="str">
        <f t="shared" si="627"/>
        <v>X</v>
      </c>
      <c r="BP407" s="7"/>
      <c r="BQ407" s="70" t="str">
        <f t="shared" si="628"/>
        <v>EXTENDED</v>
      </c>
      <c r="BR407" s="70" t="str">
        <f t="shared" si="629"/>
        <v>EXTENDED</v>
      </c>
      <c r="BS407" s="15"/>
      <c r="BT407" s="57" t="s">
        <v>18642</v>
      </c>
    </row>
    <row r="408" spans="1:72" s="59" customFormat="1" ht="120" x14ac:dyDescent="0.2">
      <c r="A408" s="45" t="str">
        <f t="shared" si="612"/>
        <v>YES</v>
      </c>
      <c r="B408" s="131"/>
      <c r="C408" s="742"/>
      <c r="D408" s="189" t="s">
        <v>1526</v>
      </c>
      <c r="E408" s="61" t="s">
        <v>5349</v>
      </c>
      <c r="F408" s="282"/>
      <c r="G408" s="62">
        <f t="shared" si="646"/>
        <v>6</v>
      </c>
      <c r="H408" s="62" t="s">
        <v>42</v>
      </c>
      <c r="I408" s="64" t="s">
        <v>17149</v>
      </c>
      <c r="J408" s="64" t="s">
        <v>1641</v>
      </c>
      <c r="K408" s="65" t="s">
        <v>1642</v>
      </c>
      <c r="L408" s="65"/>
      <c r="M408" s="65"/>
      <c r="N408" s="64" t="s">
        <v>70</v>
      </c>
      <c r="O408" s="66" t="s">
        <v>42</v>
      </c>
      <c r="P408" s="66" t="str">
        <f t="shared" si="594"/>
        <v>0..1</v>
      </c>
      <c r="Q408" s="6" t="s">
        <v>2120</v>
      </c>
      <c r="R408" s="67" t="s">
        <v>2121</v>
      </c>
      <c r="S408" s="66" t="s">
        <v>73</v>
      </c>
      <c r="T408" s="68" t="str">
        <f t="shared" si="606"/>
        <v>E</v>
      </c>
      <c r="U408" s="62" t="s">
        <v>42</v>
      </c>
      <c r="V408" s="66"/>
      <c r="W408" s="249"/>
      <c r="X408" s="38"/>
      <c r="Y408" s="634" t="str">
        <f t="shared" si="610"/>
        <v>-</v>
      </c>
      <c r="Z408" s="70" t="str">
        <f t="shared" ref="Z408:AE408" si="650">IF(Y408="X","X",IF($AH408=Z$4,"X","-"))</f>
        <v>-</v>
      </c>
      <c r="AA408" s="70" t="str">
        <f t="shared" si="650"/>
        <v>-</v>
      </c>
      <c r="AB408" s="70" t="str">
        <f t="shared" si="650"/>
        <v>-</v>
      </c>
      <c r="AC408" s="70" t="str">
        <f t="shared" si="650"/>
        <v>-</v>
      </c>
      <c r="AD408" s="70" t="str">
        <f t="shared" si="650"/>
        <v>-</v>
      </c>
      <c r="AE408" s="635" t="str">
        <f t="shared" si="650"/>
        <v>X</v>
      </c>
      <c r="AF408" s="38"/>
      <c r="AG408" s="70" t="s">
        <v>47</v>
      </c>
      <c r="AH408" s="70" t="s">
        <v>47</v>
      </c>
      <c r="AI408" s="38"/>
      <c r="AJ408" s="13" t="str">
        <f t="shared" si="602"/>
        <v>/rsm:CrossIndustryInvoice/rsm:SupplyChainTradeTransaction/ram:ApplicableHeaderTradeAgreement/ram:SalesAgentTradeParty/ram:SpecifiedLegalOrganization/ram:PostalTradeAddress</v>
      </c>
      <c r="AK408" s="13" t="str">
        <f t="shared" si="603"/>
        <v>/ram:LineOne</v>
      </c>
      <c r="AL408" s="14">
        <f>COUNTIFS(R$4:R408,AJ408)</f>
        <v>1</v>
      </c>
      <c r="AN408" s="189" t="str">
        <f t="shared" si="614"/>
        <v>SCT_HTA</v>
      </c>
      <c r="AO408" s="61" t="str">
        <f t="shared" si="604"/>
        <v>BT-X-356</v>
      </c>
      <c r="AP408" s="282" t="str">
        <f t="shared" si="615"/>
        <v/>
      </c>
      <c r="AQ408" s="62">
        <f t="shared" si="640"/>
        <v>6</v>
      </c>
      <c r="AR408" s="62" t="str">
        <f t="shared" si="605"/>
        <v>0..1</v>
      </c>
      <c r="AS408" s="64" t="s">
        <v>2122</v>
      </c>
      <c r="AT408" s="64" t="s">
        <v>1754</v>
      </c>
      <c r="AU408" s="65" t="s">
        <v>1755</v>
      </c>
      <c r="AV408" s="65"/>
      <c r="AW408" s="65"/>
      <c r="AX408" s="64"/>
      <c r="AY408" s="66" t="str">
        <f t="shared" si="572"/>
        <v>0..1</v>
      </c>
      <c r="AZ408" s="66" t="str">
        <f t="shared" si="573"/>
        <v>0..1</v>
      </c>
      <c r="BA408" s="6" t="str">
        <f t="shared" si="567"/>
        <v>/rsm:CrossIndustryInvoice
/rsm:SupplyChainTradeTransaction
/ram:ApplicableHeaderTradeAgreement
/ram:SalesAgentTradeParty
/ram:SpecifiedLegalOrganization
/ram:PostalTradeAddress
/ram:LineOne</v>
      </c>
      <c r="BB408" s="67" t="str">
        <f t="shared" si="568"/>
        <v>/rsm:CrossIndustryInvoice/rsm:SupplyChainTradeTransaction/ram:ApplicableHeaderTradeAgreement/ram:SalesAgentTradeParty/ram:SpecifiedLegalOrganization/ram:PostalTradeAddress/ram:LineOne</v>
      </c>
      <c r="BC408" s="66" t="str">
        <f t="shared" si="616"/>
        <v>T</v>
      </c>
      <c r="BD408" s="68" t="str">
        <f t="shared" si="617"/>
        <v>E</v>
      </c>
      <c r="BE408" s="62" t="str">
        <f t="shared" si="618"/>
        <v>0..1</v>
      </c>
      <c r="BF408" s="66" t="str">
        <f t="shared" si="619"/>
        <v/>
      </c>
      <c r="BG408" s="249" t="str">
        <f t="shared" si="620"/>
        <v/>
      </c>
      <c r="BH408" s="7"/>
      <c r="BI408" s="634" t="str">
        <f t="shared" si="621"/>
        <v>-</v>
      </c>
      <c r="BJ408" s="70" t="str">
        <f t="shared" si="622"/>
        <v>-</v>
      </c>
      <c r="BK408" s="70" t="str">
        <f t="shared" si="623"/>
        <v>-</v>
      </c>
      <c r="BL408" s="70" t="str">
        <f t="shared" si="624"/>
        <v>-</v>
      </c>
      <c r="BM408" s="70" t="str">
        <f t="shared" si="625"/>
        <v>-</v>
      </c>
      <c r="BN408" s="70" t="str">
        <f t="shared" si="626"/>
        <v>-</v>
      </c>
      <c r="BO408" s="635" t="str">
        <f t="shared" si="627"/>
        <v>X</v>
      </c>
      <c r="BP408" s="7"/>
      <c r="BQ408" s="70" t="str">
        <f t="shared" si="628"/>
        <v>EXTENDED</v>
      </c>
      <c r="BR408" s="70" t="str">
        <f t="shared" si="629"/>
        <v>EXTENDED</v>
      </c>
      <c r="BS408" s="15"/>
      <c r="BT408" s="57" t="s">
        <v>18642</v>
      </c>
    </row>
    <row r="409" spans="1:72" s="59" customFormat="1" ht="120" x14ac:dyDescent="0.2">
      <c r="A409" s="45" t="str">
        <f t="shared" si="612"/>
        <v>YES</v>
      </c>
      <c r="B409" s="131"/>
      <c r="C409" s="742"/>
      <c r="D409" s="189" t="s">
        <v>1526</v>
      </c>
      <c r="E409" s="61" t="s">
        <v>5350</v>
      </c>
      <c r="F409" s="282"/>
      <c r="G409" s="62">
        <f t="shared" si="646"/>
        <v>6</v>
      </c>
      <c r="H409" s="62" t="s">
        <v>42</v>
      </c>
      <c r="I409" s="64" t="s">
        <v>17150</v>
      </c>
      <c r="J409" s="64" t="s">
        <v>1647</v>
      </c>
      <c r="K409" s="65"/>
      <c r="L409" s="65"/>
      <c r="M409" s="65"/>
      <c r="N409" s="64" t="s">
        <v>70</v>
      </c>
      <c r="O409" s="66" t="s">
        <v>42</v>
      </c>
      <c r="P409" s="66" t="str">
        <f t="shared" si="594"/>
        <v>0..1</v>
      </c>
      <c r="Q409" s="6" t="s">
        <v>2123</v>
      </c>
      <c r="R409" s="67" t="s">
        <v>2124</v>
      </c>
      <c r="S409" s="66" t="s">
        <v>73</v>
      </c>
      <c r="T409" s="68" t="str">
        <f t="shared" si="606"/>
        <v>E</v>
      </c>
      <c r="U409" s="62" t="s">
        <v>42</v>
      </c>
      <c r="V409" s="66"/>
      <c r="W409" s="249"/>
      <c r="X409" s="38"/>
      <c r="Y409" s="634" t="str">
        <f t="shared" si="610"/>
        <v>-</v>
      </c>
      <c r="Z409" s="70" t="str">
        <f t="shared" ref="Z409:AE409" si="651">IF(Y409="X","X",IF($AH409=Z$4,"X","-"))</f>
        <v>-</v>
      </c>
      <c r="AA409" s="70" t="str">
        <f t="shared" si="651"/>
        <v>-</v>
      </c>
      <c r="AB409" s="70" t="str">
        <f t="shared" si="651"/>
        <v>-</v>
      </c>
      <c r="AC409" s="70" t="str">
        <f t="shared" si="651"/>
        <v>-</v>
      </c>
      <c r="AD409" s="70" t="str">
        <f t="shared" si="651"/>
        <v>-</v>
      </c>
      <c r="AE409" s="635" t="str">
        <f t="shared" si="651"/>
        <v>X</v>
      </c>
      <c r="AF409" s="38"/>
      <c r="AG409" s="70" t="s">
        <v>47</v>
      </c>
      <c r="AH409" s="70" t="s">
        <v>47</v>
      </c>
      <c r="AI409" s="38"/>
      <c r="AJ409" s="13" t="str">
        <f t="shared" si="602"/>
        <v>/rsm:CrossIndustryInvoice/rsm:SupplyChainTradeTransaction/ram:ApplicableHeaderTradeAgreement/ram:SalesAgentTradeParty/ram:SpecifiedLegalOrganization/ram:PostalTradeAddress</v>
      </c>
      <c r="AK409" s="13" t="str">
        <f t="shared" si="603"/>
        <v>/ram:LineTwo</v>
      </c>
      <c r="AL409" s="14">
        <f>COUNTIFS(R$4:R409,AJ409)</f>
        <v>1</v>
      </c>
      <c r="AN409" s="189" t="str">
        <f t="shared" si="614"/>
        <v>SCT_HTA</v>
      </c>
      <c r="AO409" s="61" t="str">
        <f t="shared" si="604"/>
        <v>BT-X-357</v>
      </c>
      <c r="AP409" s="282" t="str">
        <f t="shared" si="615"/>
        <v/>
      </c>
      <c r="AQ409" s="62">
        <f t="shared" si="640"/>
        <v>6</v>
      </c>
      <c r="AR409" s="62" t="str">
        <f t="shared" si="605"/>
        <v>0..1</v>
      </c>
      <c r="AS409" s="64" t="s">
        <v>2125</v>
      </c>
      <c r="AT409" s="64" t="s">
        <v>1761</v>
      </c>
      <c r="AU409" s="65"/>
      <c r="AV409" s="65"/>
      <c r="AW409" s="65"/>
      <c r="AX409" s="64"/>
      <c r="AY409" s="66" t="str">
        <f t="shared" si="572"/>
        <v>0..1</v>
      </c>
      <c r="AZ409" s="66" t="str">
        <f t="shared" si="573"/>
        <v>0..1</v>
      </c>
      <c r="BA409" s="6" t="str">
        <f t="shared" si="567"/>
        <v>/rsm:CrossIndustryInvoice
/rsm:SupplyChainTradeTransaction
/ram:ApplicableHeaderTradeAgreement
/ram:SalesAgentTradeParty
/ram:SpecifiedLegalOrganization
/ram:PostalTradeAddress
/ram:LineTwo</v>
      </c>
      <c r="BB409" s="67" t="str">
        <f t="shared" si="568"/>
        <v>/rsm:CrossIndustryInvoice/rsm:SupplyChainTradeTransaction/ram:ApplicableHeaderTradeAgreement/ram:SalesAgentTradeParty/ram:SpecifiedLegalOrganization/ram:PostalTradeAddress/ram:LineTwo</v>
      </c>
      <c r="BC409" s="66" t="str">
        <f t="shared" si="616"/>
        <v>T</v>
      </c>
      <c r="BD409" s="68" t="str">
        <f t="shared" si="617"/>
        <v>E</v>
      </c>
      <c r="BE409" s="62" t="str">
        <f t="shared" si="618"/>
        <v>0..1</v>
      </c>
      <c r="BF409" s="66" t="str">
        <f t="shared" si="619"/>
        <v/>
      </c>
      <c r="BG409" s="249" t="str">
        <f t="shared" si="620"/>
        <v/>
      </c>
      <c r="BH409" s="7"/>
      <c r="BI409" s="634" t="str">
        <f t="shared" si="621"/>
        <v>-</v>
      </c>
      <c r="BJ409" s="70" t="str">
        <f t="shared" si="622"/>
        <v>-</v>
      </c>
      <c r="BK409" s="70" t="str">
        <f t="shared" si="623"/>
        <v>-</v>
      </c>
      <c r="BL409" s="70" t="str">
        <f t="shared" si="624"/>
        <v>-</v>
      </c>
      <c r="BM409" s="70" t="str">
        <f t="shared" si="625"/>
        <v>-</v>
      </c>
      <c r="BN409" s="70" t="str">
        <f t="shared" si="626"/>
        <v>-</v>
      </c>
      <c r="BO409" s="635" t="str">
        <f t="shared" si="627"/>
        <v>X</v>
      </c>
      <c r="BP409" s="7"/>
      <c r="BQ409" s="70" t="str">
        <f t="shared" si="628"/>
        <v>EXTENDED</v>
      </c>
      <c r="BR409" s="70" t="str">
        <f t="shared" si="629"/>
        <v>EXTENDED</v>
      </c>
      <c r="BS409" s="15"/>
      <c r="BT409" s="57" t="s">
        <v>18642</v>
      </c>
    </row>
    <row r="410" spans="1:72" s="59" customFormat="1" ht="120" x14ac:dyDescent="0.2">
      <c r="A410" s="45" t="str">
        <f t="shared" si="612"/>
        <v>YES</v>
      </c>
      <c r="B410" s="131"/>
      <c r="C410" s="742"/>
      <c r="D410" s="189" t="s">
        <v>1526</v>
      </c>
      <c r="E410" s="61" t="s">
        <v>5351</v>
      </c>
      <c r="F410" s="282"/>
      <c r="G410" s="62">
        <f t="shared" si="646"/>
        <v>6</v>
      </c>
      <c r="H410" s="62" t="s">
        <v>42</v>
      </c>
      <c r="I410" s="64" t="s">
        <v>17151</v>
      </c>
      <c r="J410" s="64" t="s">
        <v>1647</v>
      </c>
      <c r="K410" s="65"/>
      <c r="L410" s="65"/>
      <c r="M410" s="65"/>
      <c r="N410" s="64" t="s">
        <v>70</v>
      </c>
      <c r="O410" s="66" t="s">
        <v>42</v>
      </c>
      <c r="P410" s="66" t="str">
        <f t="shared" si="594"/>
        <v>0..1</v>
      </c>
      <c r="Q410" s="6" t="s">
        <v>2126</v>
      </c>
      <c r="R410" s="67" t="s">
        <v>2127</v>
      </c>
      <c r="S410" s="66" t="s">
        <v>73</v>
      </c>
      <c r="T410" s="68" t="str">
        <f t="shared" si="606"/>
        <v>E</v>
      </c>
      <c r="U410" s="62" t="s">
        <v>42</v>
      </c>
      <c r="V410" s="66"/>
      <c r="W410" s="249"/>
      <c r="X410" s="38"/>
      <c r="Y410" s="634" t="str">
        <f t="shared" si="610"/>
        <v>-</v>
      </c>
      <c r="Z410" s="70" t="str">
        <f t="shared" ref="Z410:AE410" si="652">IF(Y410="X","X",IF($AH410=Z$4,"X","-"))</f>
        <v>-</v>
      </c>
      <c r="AA410" s="70" t="str">
        <f t="shared" si="652"/>
        <v>-</v>
      </c>
      <c r="AB410" s="70" t="str">
        <f t="shared" si="652"/>
        <v>-</v>
      </c>
      <c r="AC410" s="70" t="str">
        <f t="shared" si="652"/>
        <v>-</v>
      </c>
      <c r="AD410" s="70" t="str">
        <f t="shared" si="652"/>
        <v>-</v>
      </c>
      <c r="AE410" s="635" t="str">
        <f t="shared" si="652"/>
        <v>X</v>
      </c>
      <c r="AF410" s="38"/>
      <c r="AG410" s="70" t="s">
        <v>47</v>
      </c>
      <c r="AH410" s="70" t="s">
        <v>47</v>
      </c>
      <c r="AI410" s="38"/>
      <c r="AJ410" s="13" t="str">
        <f t="shared" si="602"/>
        <v>/rsm:CrossIndustryInvoice/rsm:SupplyChainTradeTransaction/ram:ApplicableHeaderTradeAgreement/ram:SalesAgentTradeParty/ram:SpecifiedLegalOrganization/ram:PostalTradeAddress</v>
      </c>
      <c r="AK410" s="13" t="str">
        <f t="shared" si="603"/>
        <v>/ram:LineThree</v>
      </c>
      <c r="AL410" s="14">
        <f>COUNTIFS(R$4:R410,AJ410)</f>
        <v>1</v>
      </c>
      <c r="AN410" s="189" t="str">
        <f t="shared" si="614"/>
        <v>SCT_HTA</v>
      </c>
      <c r="AO410" s="61" t="str">
        <f t="shared" si="604"/>
        <v>BT-X-358</v>
      </c>
      <c r="AP410" s="282" t="str">
        <f t="shared" si="615"/>
        <v/>
      </c>
      <c r="AQ410" s="62">
        <f t="shared" si="640"/>
        <v>6</v>
      </c>
      <c r="AR410" s="62" t="str">
        <f t="shared" si="605"/>
        <v>0..1</v>
      </c>
      <c r="AS410" s="64" t="s">
        <v>2128</v>
      </c>
      <c r="AT410" s="64" t="s">
        <v>1761</v>
      </c>
      <c r="AU410" s="65"/>
      <c r="AV410" s="65"/>
      <c r="AW410" s="65"/>
      <c r="AX410" s="64"/>
      <c r="AY410" s="66" t="str">
        <f t="shared" si="572"/>
        <v>0..1</v>
      </c>
      <c r="AZ410" s="66" t="str">
        <f t="shared" si="573"/>
        <v>0..1</v>
      </c>
      <c r="BA410" s="6" t="str">
        <f t="shared" si="567"/>
        <v>/rsm:CrossIndustryInvoice
/rsm:SupplyChainTradeTransaction
/ram:ApplicableHeaderTradeAgreement
/ram:SalesAgentTradeParty
/ram:SpecifiedLegalOrganization
/ram:PostalTradeAddress
/ram:LineThree</v>
      </c>
      <c r="BB410" s="67" t="str">
        <f t="shared" si="568"/>
        <v>/rsm:CrossIndustryInvoice/rsm:SupplyChainTradeTransaction/ram:ApplicableHeaderTradeAgreement/ram:SalesAgentTradeParty/ram:SpecifiedLegalOrganization/ram:PostalTradeAddress/ram:LineThree</v>
      </c>
      <c r="BC410" s="66" t="str">
        <f t="shared" si="616"/>
        <v>T</v>
      </c>
      <c r="BD410" s="68" t="str">
        <f t="shared" si="617"/>
        <v>E</v>
      </c>
      <c r="BE410" s="62" t="str">
        <f t="shared" si="618"/>
        <v>0..1</v>
      </c>
      <c r="BF410" s="66" t="str">
        <f t="shared" si="619"/>
        <v/>
      </c>
      <c r="BG410" s="249" t="str">
        <f t="shared" si="620"/>
        <v/>
      </c>
      <c r="BH410" s="7"/>
      <c r="BI410" s="634" t="str">
        <f t="shared" si="621"/>
        <v>-</v>
      </c>
      <c r="BJ410" s="70" t="str">
        <f t="shared" si="622"/>
        <v>-</v>
      </c>
      <c r="BK410" s="70" t="str">
        <f t="shared" si="623"/>
        <v>-</v>
      </c>
      <c r="BL410" s="70" t="str">
        <f t="shared" si="624"/>
        <v>-</v>
      </c>
      <c r="BM410" s="70" t="str">
        <f t="shared" si="625"/>
        <v>-</v>
      </c>
      <c r="BN410" s="70" t="str">
        <f t="shared" si="626"/>
        <v>-</v>
      </c>
      <c r="BO410" s="635" t="str">
        <f t="shared" si="627"/>
        <v>X</v>
      </c>
      <c r="BP410" s="7"/>
      <c r="BQ410" s="70" t="str">
        <f t="shared" si="628"/>
        <v>EXTENDED</v>
      </c>
      <c r="BR410" s="70" t="str">
        <f t="shared" si="629"/>
        <v>EXTENDED</v>
      </c>
      <c r="BS410" s="15"/>
      <c r="BT410" s="57" t="s">
        <v>18642</v>
      </c>
    </row>
    <row r="411" spans="1:72" s="59" customFormat="1" ht="120" x14ac:dyDescent="0.2">
      <c r="A411" s="45" t="str">
        <f t="shared" si="612"/>
        <v>YES</v>
      </c>
      <c r="B411" s="131"/>
      <c r="C411" s="742"/>
      <c r="D411" s="189" t="s">
        <v>1526</v>
      </c>
      <c r="E411" s="61" t="s">
        <v>5352</v>
      </c>
      <c r="F411" s="282"/>
      <c r="G411" s="62">
        <f t="shared" si="646"/>
        <v>6</v>
      </c>
      <c r="H411" s="62" t="s">
        <v>42</v>
      </c>
      <c r="I411" s="64" t="s">
        <v>17152</v>
      </c>
      <c r="J411" s="64" t="s">
        <v>1931</v>
      </c>
      <c r="K411" s="65" t="s">
        <v>17144</v>
      </c>
      <c r="L411" s="65"/>
      <c r="M411" s="65"/>
      <c r="N411" s="64" t="s">
        <v>70</v>
      </c>
      <c r="O411" s="66" t="s">
        <v>42</v>
      </c>
      <c r="P411" s="66" t="str">
        <f t="shared" si="594"/>
        <v>0..1</v>
      </c>
      <c r="Q411" s="6" t="s">
        <v>2129</v>
      </c>
      <c r="R411" s="67" t="s">
        <v>2130</v>
      </c>
      <c r="S411" s="66" t="s">
        <v>73</v>
      </c>
      <c r="T411" s="68" t="str">
        <f t="shared" si="606"/>
        <v>E</v>
      </c>
      <c r="U411" s="62" t="s">
        <v>42</v>
      </c>
      <c r="V411" s="66"/>
      <c r="W411" s="249"/>
      <c r="X411" s="38"/>
      <c r="Y411" s="634" t="str">
        <f t="shared" si="610"/>
        <v>-</v>
      </c>
      <c r="Z411" s="70" t="str">
        <f t="shared" ref="Z411:AE411" si="653">IF(Y411="X","X",IF($AH411=Z$4,"X","-"))</f>
        <v>-</v>
      </c>
      <c r="AA411" s="70" t="str">
        <f t="shared" si="653"/>
        <v>-</v>
      </c>
      <c r="AB411" s="70" t="str">
        <f t="shared" si="653"/>
        <v>-</v>
      </c>
      <c r="AC411" s="70" t="str">
        <f t="shared" si="653"/>
        <v>-</v>
      </c>
      <c r="AD411" s="70" t="str">
        <f t="shared" si="653"/>
        <v>-</v>
      </c>
      <c r="AE411" s="635" t="str">
        <f t="shared" si="653"/>
        <v>X</v>
      </c>
      <c r="AF411" s="38"/>
      <c r="AG411" s="70" t="s">
        <v>47</v>
      </c>
      <c r="AH411" s="70" t="s">
        <v>47</v>
      </c>
      <c r="AI411" s="38"/>
      <c r="AJ411" s="13" t="str">
        <f t="shared" si="602"/>
        <v>/rsm:CrossIndustryInvoice/rsm:SupplyChainTradeTransaction/ram:ApplicableHeaderTradeAgreement/ram:SalesAgentTradeParty/ram:SpecifiedLegalOrganization/ram:PostalTradeAddress</v>
      </c>
      <c r="AK411" s="13" t="str">
        <f t="shared" si="603"/>
        <v>/ram:CityName</v>
      </c>
      <c r="AL411" s="14">
        <f>COUNTIFS(R$4:R411,AJ411)</f>
        <v>1</v>
      </c>
      <c r="AN411" s="189" t="str">
        <f t="shared" si="614"/>
        <v>SCT_HTA</v>
      </c>
      <c r="AO411" s="61" t="str">
        <f t="shared" si="604"/>
        <v>BT-X-359</v>
      </c>
      <c r="AP411" s="282" t="str">
        <f t="shared" si="615"/>
        <v/>
      </c>
      <c r="AQ411" s="62">
        <f t="shared" si="640"/>
        <v>6</v>
      </c>
      <c r="AR411" s="62" t="str">
        <f t="shared" si="605"/>
        <v>0..1</v>
      </c>
      <c r="AS411" s="64" t="s">
        <v>2131</v>
      </c>
      <c r="AT411" s="64" t="s">
        <v>18238</v>
      </c>
      <c r="AU411" s="65"/>
      <c r="AV411" s="65"/>
      <c r="AW411" s="65"/>
      <c r="AX411" s="64"/>
      <c r="AY411" s="66" t="str">
        <f t="shared" si="572"/>
        <v>0..1</v>
      </c>
      <c r="AZ411" s="66" t="str">
        <f t="shared" si="573"/>
        <v>0..1</v>
      </c>
      <c r="BA411" s="6" t="str">
        <f t="shared" si="567"/>
        <v>/rsm:CrossIndustryInvoice
/rsm:SupplyChainTradeTransaction
/ram:ApplicableHeaderTradeAgreement
/ram:SalesAgentTradeParty
/ram:SpecifiedLegalOrganization
/ram:PostalTradeAddress
/ram:CityName</v>
      </c>
      <c r="BB411" s="67" t="str">
        <f t="shared" si="568"/>
        <v>/rsm:CrossIndustryInvoice/rsm:SupplyChainTradeTransaction/ram:ApplicableHeaderTradeAgreement/ram:SalesAgentTradeParty/ram:SpecifiedLegalOrganization/ram:PostalTradeAddress/ram:CityName</v>
      </c>
      <c r="BC411" s="66" t="str">
        <f t="shared" si="616"/>
        <v>T</v>
      </c>
      <c r="BD411" s="68" t="str">
        <f t="shared" si="617"/>
        <v>E</v>
      </c>
      <c r="BE411" s="62" t="str">
        <f t="shared" si="618"/>
        <v>0..1</v>
      </c>
      <c r="BF411" s="66" t="str">
        <f t="shared" si="619"/>
        <v/>
      </c>
      <c r="BG411" s="249" t="str">
        <f t="shared" si="620"/>
        <v/>
      </c>
      <c r="BH411" s="7"/>
      <c r="BI411" s="634" t="str">
        <f t="shared" si="621"/>
        <v>-</v>
      </c>
      <c r="BJ411" s="70" t="str">
        <f t="shared" si="622"/>
        <v>-</v>
      </c>
      <c r="BK411" s="70" t="str">
        <f t="shared" si="623"/>
        <v>-</v>
      </c>
      <c r="BL411" s="70" t="str">
        <f t="shared" si="624"/>
        <v>-</v>
      </c>
      <c r="BM411" s="70" t="str">
        <f t="shared" si="625"/>
        <v>-</v>
      </c>
      <c r="BN411" s="70" t="str">
        <f t="shared" si="626"/>
        <v>-</v>
      </c>
      <c r="BO411" s="635" t="str">
        <f t="shared" si="627"/>
        <v>X</v>
      </c>
      <c r="BP411" s="7"/>
      <c r="BQ411" s="70" t="str">
        <f t="shared" si="628"/>
        <v>EXTENDED</v>
      </c>
      <c r="BR411" s="70" t="str">
        <f t="shared" si="629"/>
        <v>EXTENDED</v>
      </c>
      <c r="BS411" s="15"/>
      <c r="BT411" s="57" t="s">
        <v>18642</v>
      </c>
    </row>
    <row r="412" spans="1:72" s="59" customFormat="1" ht="120" x14ac:dyDescent="0.2">
      <c r="A412" s="45" t="str">
        <f t="shared" si="612"/>
        <v>YES</v>
      </c>
      <c r="B412" s="131"/>
      <c r="C412" s="742"/>
      <c r="D412" s="189" t="s">
        <v>1526</v>
      </c>
      <c r="E412" s="61" t="s">
        <v>5353</v>
      </c>
      <c r="F412" s="282"/>
      <c r="G412" s="62">
        <f t="shared" si="646"/>
        <v>6</v>
      </c>
      <c r="H412" s="62" t="s">
        <v>32</v>
      </c>
      <c r="I412" s="64" t="s">
        <v>17153</v>
      </c>
      <c r="J412" s="64" t="s">
        <v>1661</v>
      </c>
      <c r="K412" s="65" t="s">
        <v>17101</v>
      </c>
      <c r="L412" s="65"/>
      <c r="M412" s="65"/>
      <c r="N412" s="64" t="s">
        <v>128</v>
      </c>
      <c r="O412" s="66" t="s">
        <v>32</v>
      </c>
      <c r="P412" s="66" t="str">
        <f t="shared" si="594"/>
        <v>1..1</v>
      </c>
      <c r="Q412" s="6" t="s">
        <v>2132</v>
      </c>
      <c r="R412" s="67" t="s">
        <v>2133</v>
      </c>
      <c r="S412" s="66" t="s">
        <v>131</v>
      </c>
      <c r="T412" s="68" t="str">
        <f t="shared" si="606"/>
        <v>E</v>
      </c>
      <c r="U412" s="62" t="s">
        <v>42</v>
      </c>
      <c r="V412" s="66"/>
      <c r="W412" s="249"/>
      <c r="X412" s="38"/>
      <c r="Y412" s="634" t="str">
        <f t="shared" si="610"/>
        <v>-</v>
      </c>
      <c r="Z412" s="70" t="str">
        <f t="shared" ref="Z412:AE412" si="654">IF(Y412="X","X",IF($AH412=Z$4,"X","-"))</f>
        <v>-</v>
      </c>
      <c r="AA412" s="70" t="str">
        <f t="shared" si="654"/>
        <v>-</v>
      </c>
      <c r="AB412" s="70" t="str">
        <f t="shared" si="654"/>
        <v>-</v>
      </c>
      <c r="AC412" s="70" t="str">
        <f t="shared" si="654"/>
        <v>-</v>
      </c>
      <c r="AD412" s="70" t="str">
        <f t="shared" si="654"/>
        <v>-</v>
      </c>
      <c r="AE412" s="635" t="str">
        <f t="shared" si="654"/>
        <v>X</v>
      </c>
      <c r="AF412" s="38"/>
      <c r="AG412" s="70" t="s">
        <v>47</v>
      </c>
      <c r="AH412" s="70" t="s">
        <v>47</v>
      </c>
      <c r="AI412" s="38"/>
      <c r="AJ412" s="13" t="str">
        <f t="shared" si="602"/>
        <v>/rsm:CrossIndustryInvoice/rsm:SupplyChainTradeTransaction/ram:ApplicableHeaderTradeAgreement/ram:SalesAgentTradeParty/ram:SpecifiedLegalOrganization/ram:PostalTradeAddress</v>
      </c>
      <c r="AK412" s="13" t="str">
        <f t="shared" si="603"/>
        <v>/ram:CountryID</v>
      </c>
      <c r="AL412" s="14">
        <f>COUNTIFS(R$4:R412,AJ412)</f>
        <v>1</v>
      </c>
      <c r="AN412" s="189" t="str">
        <f t="shared" si="614"/>
        <v>SCT_HTA</v>
      </c>
      <c r="AO412" s="61" t="str">
        <f t="shared" si="604"/>
        <v>BT-X-360</v>
      </c>
      <c r="AP412" s="282" t="str">
        <f t="shared" si="615"/>
        <v/>
      </c>
      <c r="AQ412" s="62">
        <f t="shared" si="640"/>
        <v>6</v>
      </c>
      <c r="AR412" s="62" t="str">
        <f t="shared" si="605"/>
        <v>1..1</v>
      </c>
      <c r="AS412" s="64" t="s">
        <v>2134</v>
      </c>
      <c r="AT412" s="64" t="s">
        <v>1777</v>
      </c>
      <c r="AU412" s="65" t="s">
        <v>485</v>
      </c>
      <c r="AV412" s="65"/>
      <c r="AW412" s="65"/>
      <c r="AX412" s="64" t="s">
        <v>128</v>
      </c>
      <c r="AY412" s="66" t="str">
        <f t="shared" si="572"/>
        <v>1..1</v>
      </c>
      <c r="AZ412" s="66" t="str">
        <f t="shared" si="573"/>
        <v>1..1</v>
      </c>
      <c r="BA412" s="6" t="str">
        <f t="shared" si="567"/>
        <v>/rsm:CrossIndustryInvoice
/rsm:SupplyChainTradeTransaction
/ram:ApplicableHeaderTradeAgreement
/ram:SalesAgentTradeParty
/ram:SpecifiedLegalOrganization
/ram:PostalTradeAddress
/ram:CountryID</v>
      </c>
      <c r="BB412" s="67" t="str">
        <f t="shared" si="568"/>
        <v>/rsm:CrossIndustryInvoice/rsm:SupplyChainTradeTransaction/ram:ApplicableHeaderTradeAgreement/ram:SalesAgentTradeParty/ram:SpecifiedLegalOrganization/ram:PostalTradeAddress/ram:CountryID</v>
      </c>
      <c r="BC412" s="66" t="str">
        <f t="shared" si="616"/>
        <v>C</v>
      </c>
      <c r="BD412" s="68" t="str">
        <f t="shared" si="617"/>
        <v>E</v>
      </c>
      <c r="BE412" s="62" t="str">
        <f t="shared" si="618"/>
        <v>0..1</v>
      </c>
      <c r="BF412" s="66" t="str">
        <f t="shared" si="619"/>
        <v/>
      </c>
      <c r="BG412" s="249" t="str">
        <f t="shared" si="620"/>
        <v/>
      </c>
      <c r="BH412" s="7"/>
      <c r="BI412" s="634" t="str">
        <f t="shared" si="621"/>
        <v>-</v>
      </c>
      <c r="BJ412" s="70" t="str">
        <f t="shared" si="622"/>
        <v>-</v>
      </c>
      <c r="BK412" s="70" t="str">
        <f t="shared" si="623"/>
        <v>-</v>
      </c>
      <c r="BL412" s="70" t="str">
        <f t="shared" si="624"/>
        <v>-</v>
      </c>
      <c r="BM412" s="70" t="str">
        <f t="shared" si="625"/>
        <v>-</v>
      </c>
      <c r="BN412" s="70" t="str">
        <f t="shared" si="626"/>
        <v>-</v>
      </c>
      <c r="BO412" s="635" t="str">
        <f t="shared" si="627"/>
        <v>X</v>
      </c>
      <c r="BP412" s="7"/>
      <c r="BQ412" s="70" t="str">
        <f t="shared" si="628"/>
        <v>EXTENDED</v>
      </c>
      <c r="BR412" s="70" t="str">
        <f t="shared" si="629"/>
        <v>EXTENDED</v>
      </c>
      <c r="BS412" s="15"/>
      <c r="BT412" s="57" t="s">
        <v>18642</v>
      </c>
    </row>
    <row r="413" spans="1:72" s="59" customFormat="1" ht="120" x14ac:dyDescent="0.2">
      <c r="A413" s="45" t="str">
        <f t="shared" si="612"/>
        <v>YES</v>
      </c>
      <c r="B413" s="131"/>
      <c r="C413" s="742"/>
      <c r="D413" s="189" t="s">
        <v>1526</v>
      </c>
      <c r="E413" s="61" t="s">
        <v>5354</v>
      </c>
      <c r="F413" s="282"/>
      <c r="G413" s="62">
        <f t="shared" si="646"/>
        <v>6</v>
      </c>
      <c r="H413" s="62" t="s">
        <v>42</v>
      </c>
      <c r="I413" s="64" t="s">
        <v>17167</v>
      </c>
      <c r="J413" s="64" t="s">
        <v>1667</v>
      </c>
      <c r="K413" s="65" t="s">
        <v>1668</v>
      </c>
      <c r="L413" s="65"/>
      <c r="M413" s="65" t="s">
        <v>35</v>
      </c>
      <c r="N413" s="64" t="s">
        <v>70</v>
      </c>
      <c r="O413" s="66" t="s">
        <v>42</v>
      </c>
      <c r="P413" s="66" t="str">
        <f t="shared" si="594"/>
        <v>0..1</v>
      </c>
      <c r="Q413" s="6" t="s">
        <v>2135</v>
      </c>
      <c r="R413" s="67" t="s">
        <v>2136</v>
      </c>
      <c r="S413" s="66" t="s">
        <v>73</v>
      </c>
      <c r="T413" s="68" t="str">
        <f t="shared" si="606"/>
        <v>E</v>
      </c>
      <c r="U413" s="62" t="s">
        <v>62</v>
      </c>
      <c r="V413" s="66"/>
      <c r="W413" s="249" t="s">
        <v>35</v>
      </c>
      <c r="X413" s="38"/>
      <c r="Y413" s="634" t="str">
        <f t="shared" si="610"/>
        <v>-</v>
      </c>
      <c r="Z413" s="70" t="str">
        <f t="shared" ref="Z413:AE413" si="655">IF(Y413="X","X",IF($AH413=Z$4,"X","-"))</f>
        <v>-</v>
      </c>
      <c r="AA413" s="70" t="str">
        <f t="shared" si="655"/>
        <v>-</v>
      </c>
      <c r="AB413" s="70" t="str">
        <f t="shared" si="655"/>
        <v>-</v>
      </c>
      <c r="AC413" s="70" t="str">
        <f t="shared" si="655"/>
        <v>-</v>
      </c>
      <c r="AD413" s="70" t="str">
        <f t="shared" si="655"/>
        <v>-</v>
      </c>
      <c r="AE413" s="635" t="str">
        <f t="shared" si="655"/>
        <v>X</v>
      </c>
      <c r="AF413" s="38"/>
      <c r="AG413" s="70" t="s">
        <v>47</v>
      </c>
      <c r="AH413" s="70" t="s">
        <v>47</v>
      </c>
      <c r="AI413" s="38"/>
      <c r="AJ413" s="13" t="str">
        <f t="shared" si="602"/>
        <v>/rsm:CrossIndustryInvoice/rsm:SupplyChainTradeTransaction/ram:ApplicableHeaderTradeAgreement/ram:SalesAgentTradeParty/ram:SpecifiedLegalOrganization/ram:PostalTradeAddress</v>
      </c>
      <c r="AK413" s="13" t="str">
        <f t="shared" si="603"/>
        <v>/ram:CountrySubDivisionName</v>
      </c>
      <c r="AL413" s="14">
        <f>COUNTIFS(R$4:R413,AJ413)</f>
        <v>1</v>
      </c>
      <c r="AN413" s="189" t="str">
        <f t="shared" si="614"/>
        <v>SCT_HTA</v>
      </c>
      <c r="AO413" s="61" t="str">
        <f t="shared" si="604"/>
        <v>BT-X-361</v>
      </c>
      <c r="AP413" s="282" t="str">
        <f t="shared" si="615"/>
        <v/>
      </c>
      <c r="AQ413" s="62">
        <f t="shared" si="640"/>
        <v>6</v>
      </c>
      <c r="AR413" s="62" t="str">
        <f t="shared" si="605"/>
        <v>0..1</v>
      </c>
      <c r="AS413" s="64" t="s">
        <v>2137</v>
      </c>
      <c r="AT413" s="64" t="s">
        <v>1671</v>
      </c>
      <c r="AU413" s="65" t="s">
        <v>1672</v>
      </c>
      <c r="AV413" s="65"/>
      <c r="AW413" s="65" t="s">
        <v>35</v>
      </c>
      <c r="AX413" s="64" t="s">
        <v>78</v>
      </c>
      <c r="AY413" s="66" t="str">
        <f t="shared" si="572"/>
        <v>0..1</v>
      </c>
      <c r="AZ413" s="66" t="str">
        <f t="shared" si="573"/>
        <v>0..1</v>
      </c>
      <c r="BA413" s="6" t="str">
        <f t="shared" si="567"/>
        <v>/rsm:CrossIndustryInvoice
/rsm:SupplyChainTradeTransaction
/ram:ApplicableHeaderTradeAgreement
/ram:SalesAgentTradeParty
/ram:SpecifiedLegalOrganization
/ram:PostalTradeAddress
/ram:CountrySubDivisionName</v>
      </c>
      <c r="BB413" s="67" t="str">
        <f t="shared" si="568"/>
        <v>/rsm:CrossIndustryInvoice/rsm:SupplyChainTradeTransaction/ram:ApplicableHeaderTradeAgreement/ram:SalesAgentTradeParty/ram:SpecifiedLegalOrganization/ram:PostalTradeAddress/ram:CountrySubDivisionName</v>
      </c>
      <c r="BC413" s="66" t="str">
        <f t="shared" si="616"/>
        <v>T</v>
      </c>
      <c r="BD413" s="68" t="str">
        <f t="shared" si="617"/>
        <v>E</v>
      </c>
      <c r="BE413" s="62" t="str">
        <f t="shared" si="618"/>
        <v>0..n</v>
      </c>
      <c r="BF413" s="66" t="str">
        <f t="shared" si="619"/>
        <v/>
      </c>
      <c r="BG413" s="249" t="str">
        <f t="shared" si="620"/>
        <v/>
      </c>
      <c r="BH413" s="7"/>
      <c r="BI413" s="634" t="str">
        <f t="shared" si="621"/>
        <v>-</v>
      </c>
      <c r="BJ413" s="70" t="str">
        <f t="shared" si="622"/>
        <v>-</v>
      </c>
      <c r="BK413" s="70" t="str">
        <f t="shared" si="623"/>
        <v>-</v>
      </c>
      <c r="BL413" s="70" t="str">
        <f t="shared" si="624"/>
        <v>-</v>
      </c>
      <c r="BM413" s="70" t="str">
        <f t="shared" si="625"/>
        <v>-</v>
      </c>
      <c r="BN413" s="70" t="str">
        <f t="shared" si="626"/>
        <v>-</v>
      </c>
      <c r="BO413" s="635" t="str">
        <f t="shared" si="627"/>
        <v>X</v>
      </c>
      <c r="BP413" s="7"/>
      <c r="BQ413" s="70" t="str">
        <f t="shared" si="628"/>
        <v>EXTENDED</v>
      </c>
      <c r="BR413" s="70" t="str">
        <f t="shared" si="629"/>
        <v>EXTENDED</v>
      </c>
      <c r="BS413" s="15"/>
      <c r="BT413" s="57" t="s">
        <v>18642</v>
      </c>
    </row>
    <row r="414" spans="1:72" s="59" customFormat="1" ht="96" x14ac:dyDescent="0.2">
      <c r="A414" s="45" t="str">
        <f t="shared" si="612"/>
        <v>NO</v>
      </c>
      <c r="B414" s="131"/>
      <c r="C414" s="742"/>
      <c r="D414" s="189" t="s">
        <v>1526</v>
      </c>
      <c r="E414" s="140" t="s">
        <v>5355</v>
      </c>
      <c r="F414" s="296" t="s">
        <v>4949</v>
      </c>
      <c r="G414" s="141">
        <f t="shared" si="646"/>
        <v>4</v>
      </c>
      <c r="H414" s="141" t="s">
        <v>42</v>
      </c>
      <c r="I414" s="125" t="s">
        <v>2138</v>
      </c>
      <c r="J414" s="125"/>
      <c r="K414" s="126"/>
      <c r="L414" s="126"/>
      <c r="M414" s="126"/>
      <c r="N414" s="125"/>
      <c r="O414" s="124" t="s">
        <v>62</v>
      </c>
      <c r="P414" s="124" t="str">
        <f>O414</f>
        <v>0..n</v>
      </c>
      <c r="Q414" s="142" t="s">
        <v>2139</v>
      </c>
      <c r="R414" s="143" t="s">
        <v>2140</v>
      </c>
      <c r="S414" s="124" t="s">
        <v>35</v>
      </c>
      <c r="T414" s="129" t="str">
        <f t="shared" si="606"/>
        <v>EG</v>
      </c>
      <c r="U414" s="141" t="s">
        <v>62</v>
      </c>
      <c r="V414" s="124"/>
      <c r="W414" s="675"/>
      <c r="X414" s="38"/>
      <c r="Y414" s="657" t="str">
        <f t="shared" si="610"/>
        <v>-</v>
      </c>
      <c r="Z414" s="141" t="str">
        <f t="shared" ref="Z414:AE414" si="656">IF(Y414="X","X",IF($AH414=Z$4,"X","-"))</f>
        <v>-</v>
      </c>
      <c r="AA414" s="141" t="str">
        <f t="shared" si="656"/>
        <v>-</v>
      </c>
      <c r="AB414" s="141" t="str">
        <f t="shared" si="656"/>
        <v>-</v>
      </c>
      <c r="AC414" s="141" t="str">
        <f t="shared" si="656"/>
        <v>X</v>
      </c>
      <c r="AD414" s="141" t="str">
        <f t="shared" si="656"/>
        <v>X</v>
      </c>
      <c r="AE414" s="658" t="str">
        <f t="shared" si="656"/>
        <v>X</v>
      </c>
      <c r="AF414" s="38"/>
      <c r="AG414" s="141" t="s">
        <v>47</v>
      </c>
      <c r="AH414" s="141" t="s">
        <v>5901</v>
      </c>
      <c r="AI414" s="38"/>
      <c r="AJ414" s="13" t="str">
        <f t="shared" si="602"/>
        <v>/rsm:CrossIndustryInvoice/rsm:SupplyChainTradeTransaction/ram:ApplicableHeaderTradeAgreement/ram:SalesAgentTradeParty</v>
      </c>
      <c r="AK414" s="13" t="str">
        <f t="shared" si="603"/>
        <v>/ram:DefinedTradeContact</v>
      </c>
      <c r="AL414" s="14">
        <f>COUNTIFS(R$4:R414,AJ414)</f>
        <v>1</v>
      </c>
      <c r="AN414" s="189" t="str">
        <f t="shared" si="614"/>
        <v>SCT_HTA</v>
      </c>
      <c r="AO414" s="140" t="str">
        <f t="shared" si="604"/>
        <v>BG-X-51</v>
      </c>
      <c r="AP414" s="296" t="str">
        <f t="shared" si="615"/>
        <v>EXT-FR-FE-85</v>
      </c>
      <c r="AQ414" s="141">
        <f t="shared" si="640"/>
        <v>4</v>
      </c>
      <c r="AR414" s="141" t="str">
        <f t="shared" si="605"/>
        <v>0..1</v>
      </c>
      <c r="AS414" s="125" t="s">
        <v>2141</v>
      </c>
      <c r="AT414" s="125"/>
      <c r="AU414" s="126"/>
      <c r="AV414" s="126"/>
      <c r="AW414" s="126"/>
      <c r="AX414" s="125"/>
      <c r="AY414" s="124" t="str">
        <f t="shared" si="572"/>
        <v>0..n</v>
      </c>
      <c r="AZ414" s="124" t="str">
        <f t="shared" si="573"/>
        <v>0..n</v>
      </c>
      <c r="BA414" s="142" t="str">
        <f t="shared" si="567"/>
        <v>/rsm:CrossIndustryInvoice
/rsm:SupplyChainTradeTransaction
/ram:ApplicableHeaderTradeAgreement
/ram:SalesAgentTradeParty
/ram:DefinedTradeContact</v>
      </c>
      <c r="BB414" s="143" t="str">
        <f t="shared" si="568"/>
        <v>/rsm:CrossIndustryInvoice/rsm:SupplyChainTradeTransaction/ram:ApplicableHeaderTradeAgreement/ram:SalesAgentTradeParty/ram:DefinedTradeContact</v>
      </c>
      <c r="BC414" s="124" t="str">
        <f t="shared" si="616"/>
        <v/>
      </c>
      <c r="BD414" s="129" t="str">
        <f t="shared" si="617"/>
        <v>EG</v>
      </c>
      <c r="BE414" s="141" t="str">
        <f t="shared" si="618"/>
        <v>0..n</v>
      </c>
      <c r="BF414" s="124" t="str">
        <f t="shared" si="619"/>
        <v/>
      </c>
      <c r="BG414" s="675" t="str">
        <f t="shared" si="620"/>
        <v/>
      </c>
      <c r="BH414" s="7"/>
      <c r="BI414" s="657" t="str">
        <f t="shared" si="621"/>
        <v>-</v>
      </c>
      <c r="BJ414" s="141" t="str">
        <f t="shared" si="622"/>
        <v>-</v>
      </c>
      <c r="BK414" s="141" t="str">
        <f t="shared" si="623"/>
        <v>-</v>
      </c>
      <c r="BL414" s="141" t="str">
        <f t="shared" si="624"/>
        <v>-</v>
      </c>
      <c r="BM414" s="141" t="str">
        <f t="shared" si="625"/>
        <v>X</v>
      </c>
      <c r="BN414" s="141" t="str">
        <f t="shared" si="626"/>
        <v>X</v>
      </c>
      <c r="BO414" s="658" t="str">
        <f t="shared" si="627"/>
        <v>X</v>
      </c>
      <c r="BP414" s="7"/>
      <c r="BQ414" s="141" t="str">
        <f t="shared" si="628"/>
        <v>EXTENDED</v>
      </c>
      <c r="BR414" s="144" t="str">
        <f t="shared" si="629"/>
        <v>EXTENDED-CTC-FR</v>
      </c>
      <c r="BS414" s="15"/>
      <c r="BT414" s="57" t="s">
        <v>18642</v>
      </c>
    </row>
    <row r="415" spans="1:72" s="59" customFormat="1" ht="105" x14ac:dyDescent="0.2">
      <c r="A415" s="45" t="str">
        <f t="shared" si="612"/>
        <v>YES</v>
      </c>
      <c r="B415" s="131"/>
      <c r="C415" s="742"/>
      <c r="D415" s="189" t="s">
        <v>1526</v>
      </c>
      <c r="E415" s="61" t="s">
        <v>5356</v>
      </c>
      <c r="F415" s="282" t="s">
        <v>4950</v>
      </c>
      <c r="G415" s="62">
        <f t="shared" si="646"/>
        <v>5</v>
      </c>
      <c r="H415" s="62" t="s">
        <v>42</v>
      </c>
      <c r="I415" s="64" t="s">
        <v>2142</v>
      </c>
      <c r="J415" s="64"/>
      <c r="K415" s="65" t="s">
        <v>17141</v>
      </c>
      <c r="L415" s="65"/>
      <c r="M415" s="65"/>
      <c r="N415" s="64" t="s">
        <v>70</v>
      </c>
      <c r="O415" s="66" t="s">
        <v>42</v>
      </c>
      <c r="P415" s="66" t="str">
        <f t="shared" si="594"/>
        <v>0..1</v>
      </c>
      <c r="Q415" s="6" t="s">
        <v>2143</v>
      </c>
      <c r="R415" s="67" t="s">
        <v>2144</v>
      </c>
      <c r="S415" s="66" t="s">
        <v>73</v>
      </c>
      <c r="T415" s="68" t="str">
        <f t="shared" si="606"/>
        <v>E</v>
      </c>
      <c r="U415" s="62" t="s">
        <v>42</v>
      </c>
      <c r="V415" s="66"/>
      <c r="W415" s="249"/>
      <c r="X415" s="38"/>
      <c r="Y415" s="634" t="str">
        <f t="shared" si="610"/>
        <v>-</v>
      </c>
      <c r="Z415" s="70" t="str">
        <f t="shared" ref="Z415:AE415" si="657">IF(Y415="X","X",IF($AH415=Z$4,"X","-"))</f>
        <v>-</v>
      </c>
      <c r="AA415" s="70" t="str">
        <f t="shared" si="657"/>
        <v>-</v>
      </c>
      <c r="AB415" s="70" t="str">
        <f t="shared" si="657"/>
        <v>-</v>
      </c>
      <c r="AC415" s="70" t="str">
        <f t="shared" si="657"/>
        <v>X</v>
      </c>
      <c r="AD415" s="70" t="str">
        <f t="shared" si="657"/>
        <v>X</v>
      </c>
      <c r="AE415" s="635" t="str">
        <f t="shared" si="657"/>
        <v>X</v>
      </c>
      <c r="AF415" s="38"/>
      <c r="AG415" s="70" t="s">
        <v>47</v>
      </c>
      <c r="AH415" s="70" t="s">
        <v>5901</v>
      </c>
      <c r="AI415" s="38"/>
      <c r="AJ415" s="13" t="str">
        <f t="shared" si="602"/>
        <v>/rsm:CrossIndustryInvoice/rsm:SupplyChainTradeTransaction/ram:ApplicableHeaderTradeAgreement/ram:SalesAgentTradeParty/ram:DefinedTradeContact</v>
      </c>
      <c r="AK415" s="13" t="str">
        <f t="shared" si="603"/>
        <v>/ram:PersonName</v>
      </c>
      <c r="AL415" s="14">
        <f>COUNTIFS(R$4:R415,AJ415)</f>
        <v>1</v>
      </c>
      <c r="AN415" s="189" t="str">
        <f t="shared" si="614"/>
        <v>SCT_HTA</v>
      </c>
      <c r="AO415" s="61" t="str">
        <f t="shared" si="604"/>
        <v>BT-X-342</v>
      </c>
      <c r="AP415" s="282" t="str">
        <f t="shared" si="615"/>
        <v>EXT-FR-FE-86</v>
      </c>
      <c r="AQ415" s="62">
        <f t="shared" si="640"/>
        <v>5</v>
      </c>
      <c r="AR415" s="62" t="str">
        <f t="shared" si="605"/>
        <v>0..1</v>
      </c>
      <c r="AS415" s="64" t="s">
        <v>18229</v>
      </c>
      <c r="AT415" s="64"/>
      <c r="AU415" s="65" t="s">
        <v>18227</v>
      </c>
      <c r="AV415" s="65"/>
      <c r="AW415" s="65"/>
      <c r="AX415" s="64"/>
      <c r="AY415" s="66" t="str">
        <f t="shared" si="572"/>
        <v>0..1</v>
      </c>
      <c r="AZ415" s="66" t="str">
        <f t="shared" si="573"/>
        <v>0..1</v>
      </c>
      <c r="BA415" s="6" t="str">
        <f t="shared" si="567"/>
        <v>/rsm:CrossIndustryInvoice
/rsm:SupplyChainTradeTransaction
/ram:ApplicableHeaderTradeAgreement
/ram:SalesAgentTradeParty
/ram:DefinedTradeContact
/ram:PersonName</v>
      </c>
      <c r="BB415" s="67" t="str">
        <f t="shared" si="568"/>
        <v>/rsm:CrossIndustryInvoice/rsm:SupplyChainTradeTransaction/ram:ApplicableHeaderTradeAgreement/ram:SalesAgentTradeParty/ram:DefinedTradeContact/ram:PersonName</v>
      </c>
      <c r="BC415" s="66" t="str">
        <f t="shared" si="616"/>
        <v>T</v>
      </c>
      <c r="BD415" s="68" t="str">
        <f t="shared" si="617"/>
        <v>E</v>
      </c>
      <c r="BE415" s="62" t="str">
        <f t="shared" si="618"/>
        <v>0..1</v>
      </c>
      <c r="BF415" s="66" t="str">
        <f t="shared" si="619"/>
        <v/>
      </c>
      <c r="BG415" s="249" t="str">
        <f t="shared" si="620"/>
        <v/>
      </c>
      <c r="BH415" s="7"/>
      <c r="BI415" s="634" t="str">
        <f t="shared" si="621"/>
        <v>-</v>
      </c>
      <c r="BJ415" s="70" t="str">
        <f t="shared" si="622"/>
        <v>-</v>
      </c>
      <c r="BK415" s="70" t="str">
        <f t="shared" si="623"/>
        <v>-</v>
      </c>
      <c r="BL415" s="70" t="str">
        <f t="shared" si="624"/>
        <v>-</v>
      </c>
      <c r="BM415" s="70" t="str">
        <f t="shared" si="625"/>
        <v>X</v>
      </c>
      <c r="BN415" s="70" t="str">
        <f t="shared" si="626"/>
        <v>X</v>
      </c>
      <c r="BO415" s="635" t="str">
        <f t="shared" si="627"/>
        <v>X</v>
      </c>
      <c r="BP415" s="7"/>
      <c r="BQ415" s="70" t="str">
        <f t="shared" si="628"/>
        <v>EXTENDED</v>
      </c>
      <c r="BR415" s="70" t="str">
        <f t="shared" si="629"/>
        <v>EXTENDED-CTC-FR</v>
      </c>
      <c r="BS415" s="15"/>
      <c r="BT415" s="57" t="s">
        <v>18642</v>
      </c>
    </row>
    <row r="416" spans="1:72" s="59" customFormat="1" ht="105" x14ac:dyDescent="0.2">
      <c r="A416" s="45" t="str">
        <f t="shared" si="612"/>
        <v>YES</v>
      </c>
      <c r="B416" s="131"/>
      <c r="C416" s="742"/>
      <c r="D416" s="189" t="s">
        <v>1526</v>
      </c>
      <c r="E416" s="61" t="s">
        <v>5357</v>
      </c>
      <c r="F416" s="282"/>
      <c r="G416" s="62">
        <f t="shared" si="646"/>
        <v>5</v>
      </c>
      <c r="H416" s="62" t="s">
        <v>42</v>
      </c>
      <c r="I416" s="64" t="s">
        <v>2146</v>
      </c>
      <c r="J416" s="64"/>
      <c r="K416" s="65" t="s">
        <v>17141</v>
      </c>
      <c r="L416" s="65"/>
      <c r="M416" s="65"/>
      <c r="N416" s="64" t="s">
        <v>70</v>
      </c>
      <c r="O416" s="66" t="s">
        <v>42</v>
      </c>
      <c r="P416" s="66" t="str">
        <f t="shared" si="594"/>
        <v>0..1</v>
      </c>
      <c r="Q416" s="6" t="s">
        <v>2147</v>
      </c>
      <c r="R416" s="67" t="s">
        <v>2148</v>
      </c>
      <c r="S416" s="66" t="s">
        <v>73</v>
      </c>
      <c r="T416" s="68" t="str">
        <f t="shared" si="606"/>
        <v>E</v>
      </c>
      <c r="U416" s="62" t="s">
        <v>42</v>
      </c>
      <c r="V416" s="66"/>
      <c r="W416" s="249"/>
      <c r="X416" s="38"/>
      <c r="Y416" s="634" t="str">
        <f t="shared" si="610"/>
        <v>-</v>
      </c>
      <c r="Z416" s="70" t="str">
        <f t="shared" ref="Z416:AE416" si="658">IF(Y416="X","X",IF($AH416=Z$4,"X","-"))</f>
        <v>-</v>
      </c>
      <c r="AA416" s="70" t="str">
        <f t="shared" si="658"/>
        <v>-</v>
      </c>
      <c r="AB416" s="70" t="str">
        <f t="shared" si="658"/>
        <v>-</v>
      </c>
      <c r="AC416" s="70" t="str">
        <f t="shared" si="658"/>
        <v>X</v>
      </c>
      <c r="AD416" s="70" t="str">
        <f t="shared" si="658"/>
        <v>X</v>
      </c>
      <c r="AE416" s="635" t="str">
        <f t="shared" si="658"/>
        <v>X</v>
      </c>
      <c r="AF416" s="38"/>
      <c r="AG416" s="70" t="s">
        <v>47</v>
      </c>
      <c r="AH416" s="70" t="s">
        <v>5901</v>
      </c>
      <c r="AI416" s="38"/>
      <c r="AJ416" s="13" t="str">
        <f t="shared" si="602"/>
        <v>/rsm:CrossIndustryInvoice/rsm:SupplyChainTradeTransaction/ram:ApplicableHeaderTradeAgreement/ram:SalesAgentTradeParty/ram:DefinedTradeContact</v>
      </c>
      <c r="AK416" s="13" t="str">
        <f t="shared" si="603"/>
        <v>/ram:DepartmentName</v>
      </c>
      <c r="AL416" s="14">
        <f>COUNTIFS(R$4:R416,AJ416)</f>
        <v>1</v>
      </c>
      <c r="AN416" s="189" t="str">
        <f t="shared" si="614"/>
        <v>SCT_HTA</v>
      </c>
      <c r="AO416" s="61" t="str">
        <f t="shared" si="604"/>
        <v>BT-X-343</v>
      </c>
      <c r="AP416" s="282" t="str">
        <f t="shared" si="615"/>
        <v/>
      </c>
      <c r="AQ416" s="62">
        <f t="shared" si="640"/>
        <v>5</v>
      </c>
      <c r="AR416" s="62" t="str">
        <f t="shared" si="605"/>
        <v>0..1</v>
      </c>
      <c r="AS416" s="64" t="s">
        <v>18230</v>
      </c>
      <c r="AT416" s="64"/>
      <c r="AU416" s="65" t="s">
        <v>18227</v>
      </c>
      <c r="AV416" s="65"/>
      <c r="AW416" s="65"/>
      <c r="AX416" s="64"/>
      <c r="AY416" s="66" t="str">
        <f t="shared" si="572"/>
        <v>0..1</v>
      </c>
      <c r="AZ416" s="66" t="str">
        <f t="shared" si="573"/>
        <v>0..1</v>
      </c>
      <c r="BA416" s="6" t="str">
        <f t="shared" si="567"/>
        <v>/rsm:CrossIndustryInvoice
/rsm:SupplyChainTradeTransaction
/ram:ApplicableHeaderTradeAgreement
/ram:SalesAgentTradeParty
/ram:DefinedTradeContact
/ram:DepartmentName</v>
      </c>
      <c r="BB416" s="67" t="str">
        <f t="shared" si="568"/>
        <v>/rsm:CrossIndustryInvoice/rsm:SupplyChainTradeTransaction/ram:ApplicableHeaderTradeAgreement/ram:SalesAgentTradeParty/ram:DefinedTradeContact/ram:DepartmentName</v>
      </c>
      <c r="BC416" s="66" t="str">
        <f t="shared" si="616"/>
        <v>T</v>
      </c>
      <c r="BD416" s="68" t="str">
        <f t="shared" si="617"/>
        <v>E</v>
      </c>
      <c r="BE416" s="62" t="str">
        <f t="shared" si="618"/>
        <v>0..1</v>
      </c>
      <c r="BF416" s="66" t="str">
        <f t="shared" si="619"/>
        <v/>
      </c>
      <c r="BG416" s="249" t="str">
        <f t="shared" si="620"/>
        <v/>
      </c>
      <c r="BH416" s="7"/>
      <c r="BI416" s="634" t="str">
        <f t="shared" si="621"/>
        <v>-</v>
      </c>
      <c r="BJ416" s="70" t="str">
        <f t="shared" si="622"/>
        <v>-</v>
      </c>
      <c r="BK416" s="70" t="str">
        <f t="shared" si="623"/>
        <v>-</v>
      </c>
      <c r="BL416" s="70" t="str">
        <f t="shared" si="624"/>
        <v>-</v>
      </c>
      <c r="BM416" s="70" t="str">
        <f t="shared" si="625"/>
        <v>X</v>
      </c>
      <c r="BN416" s="70" t="str">
        <f t="shared" si="626"/>
        <v>X</v>
      </c>
      <c r="BO416" s="635" t="str">
        <f t="shared" si="627"/>
        <v>X</v>
      </c>
      <c r="BP416" s="7"/>
      <c r="BQ416" s="70" t="str">
        <f t="shared" si="628"/>
        <v>EXTENDED</v>
      </c>
      <c r="BR416" s="70" t="str">
        <f t="shared" si="629"/>
        <v>EXTENDED-CTC-FR</v>
      </c>
      <c r="BS416" s="15"/>
      <c r="BT416" s="57" t="s">
        <v>18642</v>
      </c>
    </row>
    <row r="417" spans="1:72" s="59" customFormat="1" ht="105" x14ac:dyDescent="0.2">
      <c r="A417" s="45" t="str">
        <f t="shared" si="612"/>
        <v>YES</v>
      </c>
      <c r="B417" s="131"/>
      <c r="C417" s="742"/>
      <c r="D417" s="189" t="s">
        <v>1526</v>
      </c>
      <c r="E417" s="61" t="s">
        <v>5358</v>
      </c>
      <c r="F417" s="282"/>
      <c r="G417" s="62">
        <f t="shared" si="646"/>
        <v>5</v>
      </c>
      <c r="H417" s="62" t="s">
        <v>42</v>
      </c>
      <c r="I417" s="64" t="s">
        <v>17232</v>
      </c>
      <c r="J417" s="64" t="s">
        <v>17143</v>
      </c>
      <c r="K417" s="65" t="s">
        <v>17142</v>
      </c>
      <c r="L417" s="65"/>
      <c r="M417" s="65" t="s">
        <v>35</v>
      </c>
      <c r="N417" s="64" t="s">
        <v>128</v>
      </c>
      <c r="O417" s="66" t="s">
        <v>42</v>
      </c>
      <c r="P417" s="66" t="str">
        <f t="shared" si="594"/>
        <v>0..1</v>
      </c>
      <c r="Q417" s="6" t="s">
        <v>2150</v>
      </c>
      <c r="R417" s="67" t="s">
        <v>2151</v>
      </c>
      <c r="S417" s="66" t="s">
        <v>131</v>
      </c>
      <c r="T417" s="68" t="str">
        <f t="shared" si="606"/>
        <v>E</v>
      </c>
      <c r="U417" s="62" t="s">
        <v>42</v>
      </c>
      <c r="V417" s="66"/>
      <c r="W417" s="249" t="s">
        <v>35</v>
      </c>
      <c r="X417" s="38"/>
      <c r="Y417" s="634" t="str">
        <f t="shared" si="610"/>
        <v>-</v>
      </c>
      <c r="Z417" s="70" t="str">
        <f t="shared" ref="Z417:AE417" si="659">IF(Y417="X","X",IF($AH417=Z$4,"X","-"))</f>
        <v>-</v>
      </c>
      <c r="AA417" s="70" t="str">
        <f t="shared" si="659"/>
        <v>-</v>
      </c>
      <c r="AB417" s="70" t="str">
        <f t="shared" si="659"/>
        <v>-</v>
      </c>
      <c r="AC417" s="70" t="str">
        <f t="shared" si="659"/>
        <v>X</v>
      </c>
      <c r="AD417" s="70" t="str">
        <f t="shared" si="659"/>
        <v>X</v>
      </c>
      <c r="AE417" s="635" t="str">
        <f t="shared" si="659"/>
        <v>X</v>
      </c>
      <c r="AF417" s="38"/>
      <c r="AG417" s="70" t="s">
        <v>47</v>
      </c>
      <c r="AH417" s="70" t="s">
        <v>5901</v>
      </c>
      <c r="AI417" s="38"/>
      <c r="AJ417" s="13" t="str">
        <f t="shared" si="602"/>
        <v>/rsm:CrossIndustryInvoice/rsm:SupplyChainTradeTransaction/ram:ApplicableHeaderTradeAgreement/ram:SalesAgentTradeParty/ram:DefinedTradeContact</v>
      </c>
      <c r="AK417" s="13" t="str">
        <f t="shared" si="603"/>
        <v>/ram:TypeCode</v>
      </c>
      <c r="AL417" s="14">
        <f>COUNTIFS(R$4:R417,AJ417)</f>
        <v>1</v>
      </c>
      <c r="AN417" s="189" t="str">
        <f t="shared" si="614"/>
        <v>SCT_HTA</v>
      </c>
      <c r="AO417" s="61" t="str">
        <f t="shared" si="604"/>
        <v>BT-X-347</v>
      </c>
      <c r="AP417" s="282" t="str">
        <f t="shared" si="615"/>
        <v/>
      </c>
      <c r="AQ417" s="62">
        <f t="shared" si="640"/>
        <v>5</v>
      </c>
      <c r="AR417" s="62" t="str">
        <f t="shared" si="605"/>
        <v>0..1</v>
      </c>
      <c r="AS417" s="64" t="s">
        <v>18231</v>
      </c>
      <c r="AT417" s="64" t="s">
        <v>18232</v>
      </c>
      <c r="AU417" s="65" t="s">
        <v>18228</v>
      </c>
      <c r="AV417" s="65"/>
      <c r="AW417" s="65" t="s">
        <v>35</v>
      </c>
      <c r="AX417" s="64" t="s">
        <v>128</v>
      </c>
      <c r="AY417" s="66" t="str">
        <f t="shared" si="572"/>
        <v>0..1</v>
      </c>
      <c r="AZ417" s="66" t="str">
        <f t="shared" si="573"/>
        <v>0..1</v>
      </c>
      <c r="BA417" s="6" t="str">
        <f t="shared" si="567"/>
        <v>/rsm:CrossIndustryInvoice
/rsm:SupplyChainTradeTransaction
/ram:ApplicableHeaderTradeAgreement
/ram:SalesAgentTradeParty
/ram:DefinedTradeContact
/ram:TypeCode</v>
      </c>
      <c r="BB417" s="67" t="str">
        <f t="shared" si="568"/>
        <v>/rsm:CrossIndustryInvoice/rsm:SupplyChainTradeTransaction/ram:ApplicableHeaderTradeAgreement/ram:SalesAgentTradeParty/ram:DefinedTradeContact/ram:TypeCode</v>
      </c>
      <c r="BC417" s="66" t="str">
        <f t="shared" si="616"/>
        <v>C</v>
      </c>
      <c r="BD417" s="68" t="str">
        <f t="shared" si="617"/>
        <v>E</v>
      </c>
      <c r="BE417" s="62" t="str">
        <f t="shared" si="618"/>
        <v>0..1</v>
      </c>
      <c r="BF417" s="66" t="str">
        <f t="shared" si="619"/>
        <v/>
      </c>
      <c r="BG417" s="249" t="str">
        <f t="shared" si="620"/>
        <v/>
      </c>
      <c r="BH417" s="7"/>
      <c r="BI417" s="634" t="str">
        <f t="shared" si="621"/>
        <v>-</v>
      </c>
      <c r="BJ417" s="70" t="str">
        <f t="shared" si="622"/>
        <v>-</v>
      </c>
      <c r="BK417" s="70" t="str">
        <f t="shared" si="623"/>
        <v>-</v>
      </c>
      <c r="BL417" s="70" t="str">
        <f t="shared" si="624"/>
        <v>-</v>
      </c>
      <c r="BM417" s="70" t="str">
        <f t="shared" si="625"/>
        <v>X</v>
      </c>
      <c r="BN417" s="70" t="str">
        <f t="shared" si="626"/>
        <v>X</v>
      </c>
      <c r="BO417" s="635" t="str">
        <f t="shared" si="627"/>
        <v>X</v>
      </c>
      <c r="BP417" s="7"/>
      <c r="BQ417" s="70" t="str">
        <f t="shared" si="628"/>
        <v>EXTENDED</v>
      </c>
      <c r="BR417" s="70" t="str">
        <f t="shared" si="629"/>
        <v>EXTENDED-CTC-FR</v>
      </c>
      <c r="BS417" s="15"/>
      <c r="BT417" s="57" t="s">
        <v>18642</v>
      </c>
    </row>
    <row r="418" spans="1:72" s="59" customFormat="1" ht="105" x14ac:dyDescent="0.2">
      <c r="A418" s="45" t="str">
        <f t="shared" si="612"/>
        <v>NO</v>
      </c>
      <c r="B418" s="131"/>
      <c r="C418" s="742"/>
      <c r="D418" s="189" t="s">
        <v>1526</v>
      </c>
      <c r="E418" s="162" t="s">
        <v>5359</v>
      </c>
      <c r="F418" s="298"/>
      <c r="G418" s="163">
        <f t="shared" si="646"/>
        <v>5</v>
      </c>
      <c r="H418" s="163" t="s">
        <v>42</v>
      </c>
      <c r="I418" s="193" t="s">
        <v>17264</v>
      </c>
      <c r="J418" s="164" t="s">
        <v>1706</v>
      </c>
      <c r="K418" s="165"/>
      <c r="L418" s="165"/>
      <c r="M418" s="165"/>
      <c r="N418" s="164"/>
      <c r="O418" s="66" t="s">
        <v>42</v>
      </c>
      <c r="P418" s="66" t="str">
        <f t="shared" si="594"/>
        <v>0..1</v>
      </c>
      <c r="Q418" s="167" t="s">
        <v>2154</v>
      </c>
      <c r="R418" s="168" t="s">
        <v>2155</v>
      </c>
      <c r="S418" s="166"/>
      <c r="T418" s="169" t="str">
        <f t="shared" si="606"/>
        <v/>
      </c>
      <c r="U418" s="163" t="s">
        <v>42</v>
      </c>
      <c r="V418" s="166"/>
      <c r="W418" s="676"/>
      <c r="X418" s="38"/>
      <c r="Y418" s="634" t="str">
        <f t="shared" si="610"/>
        <v>-</v>
      </c>
      <c r="Z418" s="70" t="str">
        <f t="shared" ref="Z418:AE418" si="660">IF(Y418="X","X",IF($AH418=Z$4,"X","-"))</f>
        <v>-</v>
      </c>
      <c r="AA418" s="70" t="str">
        <f t="shared" si="660"/>
        <v>-</v>
      </c>
      <c r="AB418" s="70" t="str">
        <f t="shared" si="660"/>
        <v>-</v>
      </c>
      <c r="AC418" s="70" t="str">
        <f t="shared" si="660"/>
        <v>X</v>
      </c>
      <c r="AD418" s="70" t="str">
        <f t="shared" si="660"/>
        <v>X</v>
      </c>
      <c r="AE418" s="635" t="str">
        <f t="shared" si="660"/>
        <v>X</v>
      </c>
      <c r="AF418" s="38"/>
      <c r="AG418" s="70" t="s">
        <v>47</v>
      </c>
      <c r="AH418" s="70" t="s">
        <v>5901</v>
      </c>
      <c r="AI418" s="38"/>
      <c r="AJ418" s="13" t="str">
        <f t="shared" si="602"/>
        <v>/rsm:CrossIndustryInvoice/rsm:SupplyChainTradeTransaction/ram:ApplicableHeaderTradeAgreement/ram:SalesAgentTradeParty/ram:DefinedTradeContact</v>
      </c>
      <c r="AK418" s="13" t="str">
        <f t="shared" si="603"/>
        <v>/ram:TelephoneUniversalCommunication</v>
      </c>
      <c r="AL418" s="14">
        <f>COUNTIFS(R$4:R418,AJ418)</f>
        <v>1</v>
      </c>
      <c r="AN418" s="189" t="str">
        <f t="shared" si="614"/>
        <v>SCT_HTA</v>
      </c>
      <c r="AO418" s="162" t="str">
        <f t="shared" si="604"/>
        <v>BT-X-344-00</v>
      </c>
      <c r="AP418" s="298" t="str">
        <f t="shared" si="615"/>
        <v/>
      </c>
      <c r="AQ418" s="163">
        <f t="shared" si="640"/>
        <v>5</v>
      </c>
      <c r="AR418" s="163" t="str">
        <f t="shared" si="605"/>
        <v>0..1</v>
      </c>
      <c r="AS418" s="193" t="s">
        <v>18233</v>
      </c>
      <c r="AT418" s="164" t="s">
        <v>1710</v>
      </c>
      <c r="AU418" s="165"/>
      <c r="AV418" s="165"/>
      <c r="AW418" s="165"/>
      <c r="AX418" s="164"/>
      <c r="AY418" s="66" t="str">
        <f t="shared" si="572"/>
        <v>0..1</v>
      </c>
      <c r="AZ418" s="66" t="str">
        <f t="shared" si="573"/>
        <v>0..1</v>
      </c>
      <c r="BA418" s="167" t="str">
        <f t="shared" si="567"/>
        <v>/rsm:CrossIndustryInvoice
/rsm:SupplyChainTradeTransaction
/ram:ApplicableHeaderTradeAgreement
/ram:SalesAgentTradeParty
/ram:DefinedTradeContact
/ram:TelephoneUniversalCommunication</v>
      </c>
      <c r="BB418" s="168" t="str">
        <f t="shared" si="568"/>
        <v>/rsm:CrossIndustryInvoice/rsm:SupplyChainTradeTransaction/ram:ApplicableHeaderTradeAgreement/ram:SalesAgentTradeParty/ram:DefinedTradeContact/ram:TelephoneUniversalCommunication</v>
      </c>
      <c r="BC418" s="166" t="str">
        <f t="shared" si="616"/>
        <v/>
      </c>
      <c r="BD418" s="169" t="str">
        <f t="shared" si="617"/>
        <v/>
      </c>
      <c r="BE418" s="163" t="str">
        <f t="shared" si="618"/>
        <v>0..1</v>
      </c>
      <c r="BF418" s="166" t="str">
        <f t="shared" si="619"/>
        <v/>
      </c>
      <c r="BG418" s="676" t="str">
        <f t="shared" si="620"/>
        <v/>
      </c>
      <c r="BH418" s="7"/>
      <c r="BI418" s="634" t="str">
        <f t="shared" si="621"/>
        <v>-</v>
      </c>
      <c r="BJ418" s="70" t="str">
        <f t="shared" si="622"/>
        <v>-</v>
      </c>
      <c r="BK418" s="70" t="str">
        <f t="shared" si="623"/>
        <v>-</v>
      </c>
      <c r="BL418" s="70" t="str">
        <f t="shared" si="624"/>
        <v>-</v>
      </c>
      <c r="BM418" s="70" t="str">
        <f t="shared" si="625"/>
        <v>X</v>
      </c>
      <c r="BN418" s="70" t="str">
        <f t="shared" si="626"/>
        <v>X</v>
      </c>
      <c r="BO418" s="635" t="str">
        <f t="shared" si="627"/>
        <v>X</v>
      </c>
      <c r="BP418" s="7"/>
      <c r="BQ418" s="70" t="str">
        <f t="shared" si="628"/>
        <v>EXTENDED</v>
      </c>
      <c r="BR418" s="70" t="str">
        <f t="shared" si="629"/>
        <v>EXTENDED-CTC-FR</v>
      </c>
      <c r="BS418" s="15"/>
      <c r="BT418" s="57" t="s">
        <v>18642</v>
      </c>
    </row>
    <row r="419" spans="1:72" s="59" customFormat="1" ht="120" x14ac:dyDescent="0.2">
      <c r="A419" s="45" t="str">
        <f t="shared" si="612"/>
        <v>YES</v>
      </c>
      <c r="B419" s="131"/>
      <c r="C419" s="742"/>
      <c r="D419" s="189" t="s">
        <v>1526</v>
      </c>
      <c r="E419" s="61" t="s">
        <v>5360</v>
      </c>
      <c r="F419" s="282" t="s">
        <v>4951</v>
      </c>
      <c r="G419" s="62">
        <f t="shared" si="646"/>
        <v>6</v>
      </c>
      <c r="H419" s="62" t="s">
        <v>32</v>
      </c>
      <c r="I419" s="64" t="s">
        <v>17261</v>
      </c>
      <c r="J419" s="64" t="s">
        <v>1706</v>
      </c>
      <c r="K419" s="65"/>
      <c r="L419" s="65"/>
      <c r="M419" s="65"/>
      <c r="N419" s="64" t="s">
        <v>70</v>
      </c>
      <c r="O419" s="66" t="s">
        <v>32</v>
      </c>
      <c r="P419" s="66" t="str">
        <f t="shared" si="594"/>
        <v>1..1</v>
      </c>
      <c r="Q419" s="6" t="s">
        <v>2157</v>
      </c>
      <c r="R419" s="67" t="s">
        <v>2158</v>
      </c>
      <c r="S419" s="66" t="s">
        <v>73</v>
      </c>
      <c r="T419" s="68" t="str">
        <f t="shared" si="606"/>
        <v>E</v>
      </c>
      <c r="U419" s="62" t="s">
        <v>42</v>
      </c>
      <c r="V419" s="66"/>
      <c r="W419" s="249"/>
      <c r="X419" s="38"/>
      <c r="Y419" s="634" t="str">
        <f t="shared" si="610"/>
        <v>-</v>
      </c>
      <c r="Z419" s="70" t="str">
        <f t="shared" ref="Z419:AE419" si="661">IF(Y419="X","X",IF($AH419=Z$4,"X","-"))</f>
        <v>-</v>
      </c>
      <c r="AA419" s="70" t="str">
        <f t="shared" si="661"/>
        <v>-</v>
      </c>
      <c r="AB419" s="70" t="str">
        <f t="shared" si="661"/>
        <v>-</v>
      </c>
      <c r="AC419" s="70" t="str">
        <f t="shared" si="661"/>
        <v>X</v>
      </c>
      <c r="AD419" s="70" t="str">
        <f t="shared" si="661"/>
        <v>X</v>
      </c>
      <c r="AE419" s="635" t="str">
        <f t="shared" si="661"/>
        <v>X</v>
      </c>
      <c r="AF419" s="38"/>
      <c r="AG419" s="70" t="s">
        <v>47</v>
      </c>
      <c r="AH419" s="70" t="s">
        <v>5901</v>
      </c>
      <c r="AI419" s="38"/>
      <c r="AJ419" s="13" t="str">
        <f t="shared" si="602"/>
        <v>/rsm:CrossIndustryInvoice/rsm:SupplyChainTradeTransaction/ram:ApplicableHeaderTradeAgreement/ram:SalesAgentTradeParty/ram:DefinedTradeContact/ram:TelephoneUniversalCommunication</v>
      </c>
      <c r="AK419" s="13" t="str">
        <f t="shared" si="603"/>
        <v>/ram:CompleteNumber</v>
      </c>
      <c r="AL419" s="14">
        <f>COUNTIFS(R$4:R419,AJ419)</f>
        <v>1</v>
      </c>
      <c r="AN419" s="189" t="str">
        <f t="shared" si="614"/>
        <v>SCT_HTA</v>
      </c>
      <c r="AO419" s="61" t="str">
        <f t="shared" si="604"/>
        <v>BT-X-344</v>
      </c>
      <c r="AP419" s="282" t="str">
        <f t="shared" si="615"/>
        <v>EXT-FR-FE-87</v>
      </c>
      <c r="AQ419" s="62">
        <f t="shared" si="640"/>
        <v>6</v>
      </c>
      <c r="AR419" s="62" t="str">
        <f t="shared" si="605"/>
        <v>1..1</v>
      </c>
      <c r="AS419" s="64" t="s">
        <v>18234</v>
      </c>
      <c r="AT419" s="64" t="s">
        <v>1710</v>
      </c>
      <c r="AU419" s="65"/>
      <c r="AV419" s="65"/>
      <c r="AW419" s="65"/>
      <c r="AX419" s="64"/>
      <c r="AY419" s="66" t="str">
        <f t="shared" si="572"/>
        <v>1..1</v>
      </c>
      <c r="AZ419" s="66" t="str">
        <f t="shared" si="573"/>
        <v>1..1</v>
      </c>
      <c r="BA419" s="6" t="str">
        <f t="shared" ref="BA419:BA480" si="662">Q419</f>
        <v>/rsm:CrossIndustryInvoice
/rsm:SupplyChainTradeTransaction
/ram:ApplicableHeaderTradeAgreement
/ram:SalesAgentTradeParty
/ram:DefinedTradeContact
/ram:TelephoneUniversalCommunication
/ram:CompleteNumber</v>
      </c>
      <c r="BB419" s="67" t="str">
        <f t="shared" ref="BB419:BB480" si="663">R419</f>
        <v>/rsm:CrossIndustryInvoice/rsm:SupplyChainTradeTransaction/ram:ApplicableHeaderTradeAgreement/ram:SalesAgentTradeParty/ram:DefinedTradeContact/ram:TelephoneUniversalCommunication/ram:CompleteNumber</v>
      </c>
      <c r="BC419" s="66" t="str">
        <f t="shared" si="616"/>
        <v>T</v>
      </c>
      <c r="BD419" s="68" t="str">
        <f t="shared" si="617"/>
        <v>E</v>
      </c>
      <c r="BE419" s="62" t="str">
        <f t="shared" si="618"/>
        <v>0..1</v>
      </c>
      <c r="BF419" s="66" t="str">
        <f t="shared" si="619"/>
        <v/>
      </c>
      <c r="BG419" s="249" t="str">
        <f t="shared" si="620"/>
        <v/>
      </c>
      <c r="BH419" s="7"/>
      <c r="BI419" s="634" t="str">
        <f t="shared" si="621"/>
        <v>-</v>
      </c>
      <c r="BJ419" s="70" t="str">
        <f t="shared" si="622"/>
        <v>-</v>
      </c>
      <c r="BK419" s="70" t="str">
        <f t="shared" si="623"/>
        <v>-</v>
      </c>
      <c r="BL419" s="70" t="str">
        <f t="shared" si="624"/>
        <v>-</v>
      </c>
      <c r="BM419" s="70" t="str">
        <f t="shared" si="625"/>
        <v>X</v>
      </c>
      <c r="BN419" s="70" t="str">
        <f t="shared" si="626"/>
        <v>X</v>
      </c>
      <c r="BO419" s="635" t="str">
        <f t="shared" si="627"/>
        <v>X</v>
      </c>
      <c r="BP419" s="7"/>
      <c r="BQ419" s="70" t="str">
        <f t="shared" si="628"/>
        <v>EXTENDED</v>
      </c>
      <c r="BR419" s="70" t="str">
        <f t="shared" si="629"/>
        <v>EXTENDED-CTC-FR</v>
      </c>
      <c r="BS419" s="15"/>
      <c r="BT419" s="57" t="s">
        <v>18642</v>
      </c>
    </row>
    <row r="420" spans="1:72" s="59" customFormat="1" ht="105" x14ac:dyDescent="0.2">
      <c r="A420" s="45" t="str">
        <f t="shared" si="612"/>
        <v>NO</v>
      </c>
      <c r="B420" s="131"/>
      <c r="C420" s="742"/>
      <c r="D420" s="189" t="s">
        <v>1526</v>
      </c>
      <c r="E420" s="162" t="s">
        <v>5361</v>
      </c>
      <c r="F420" s="298"/>
      <c r="G420" s="163">
        <f t="shared" si="646"/>
        <v>5</v>
      </c>
      <c r="H420" s="163" t="s">
        <v>42</v>
      </c>
      <c r="I420" s="193" t="s">
        <v>17262</v>
      </c>
      <c r="J420" s="164"/>
      <c r="K420" s="165"/>
      <c r="L420" s="165"/>
      <c r="M420" s="165"/>
      <c r="N420" s="164"/>
      <c r="O420" s="66" t="s">
        <v>42</v>
      </c>
      <c r="P420" s="66" t="str">
        <f t="shared" si="594"/>
        <v>0..1</v>
      </c>
      <c r="Q420" s="167" t="s">
        <v>2160</v>
      </c>
      <c r="R420" s="168" t="s">
        <v>2161</v>
      </c>
      <c r="S420" s="166"/>
      <c r="T420" s="169" t="str">
        <f t="shared" si="606"/>
        <v/>
      </c>
      <c r="U420" s="163" t="s">
        <v>42</v>
      </c>
      <c r="V420" s="166"/>
      <c r="W420" s="676"/>
      <c r="X420" s="38"/>
      <c r="Y420" s="634" t="str">
        <f t="shared" si="610"/>
        <v>-</v>
      </c>
      <c r="Z420" s="70" t="str">
        <f t="shared" ref="Z420:AE420" si="664">IF(Y420="X","X",IF($AH420=Z$4,"X","-"))</f>
        <v>-</v>
      </c>
      <c r="AA420" s="70" t="str">
        <f t="shared" si="664"/>
        <v>-</v>
      </c>
      <c r="AB420" s="70" t="str">
        <f t="shared" si="664"/>
        <v>-</v>
      </c>
      <c r="AC420" s="70" t="str">
        <f t="shared" si="664"/>
        <v>-</v>
      </c>
      <c r="AD420" s="70" t="str">
        <f t="shared" si="664"/>
        <v>-</v>
      </c>
      <c r="AE420" s="635" t="str">
        <f t="shared" si="664"/>
        <v>X</v>
      </c>
      <c r="AF420" s="38"/>
      <c r="AG420" s="70" t="s">
        <v>47</v>
      </c>
      <c r="AH420" s="70" t="s">
        <v>47</v>
      </c>
      <c r="AI420" s="38"/>
      <c r="AJ420" s="13" t="str">
        <f t="shared" si="602"/>
        <v>/rsm:CrossIndustryInvoice/rsm:SupplyChainTradeTransaction/ram:ApplicableHeaderTradeAgreement/ram:SalesAgentTradeParty/ram:DefinedTradeContact</v>
      </c>
      <c r="AK420" s="13" t="str">
        <f t="shared" si="603"/>
        <v>/ram:FaxUniversalCommunication</v>
      </c>
      <c r="AL420" s="14">
        <f>COUNTIFS(R$4:R420,AJ420)</f>
        <v>1</v>
      </c>
      <c r="AN420" s="189" t="str">
        <f t="shared" si="614"/>
        <v>SCT_HTA</v>
      </c>
      <c r="AO420" s="162" t="str">
        <f t="shared" si="604"/>
        <v>BT-X-345-00</v>
      </c>
      <c r="AP420" s="298" t="str">
        <f t="shared" si="615"/>
        <v/>
      </c>
      <c r="AQ420" s="163">
        <f t="shared" si="640"/>
        <v>5</v>
      </c>
      <c r="AR420" s="163" t="str">
        <f t="shared" si="605"/>
        <v>0..1</v>
      </c>
      <c r="AS420" s="193" t="s">
        <v>18235</v>
      </c>
      <c r="AT420" s="164"/>
      <c r="AU420" s="165"/>
      <c r="AV420" s="165"/>
      <c r="AW420" s="165"/>
      <c r="AX420" s="164"/>
      <c r="AY420" s="66" t="str">
        <f t="shared" si="572"/>
        <v>0..1</v>
      </c>
      <c r="AZ420" s="66" t="str">
        <f t="shared" si="573"/>
        <v>0..1</v>
      </c>
      <c r="BA420" s="167" t="str">
        <f t="shared" si="662"/>
        <v>/rsm:CrossIndustryInvoice
/rsm:SupplyChainTradeTransaction
/ram:ApplicableHeaderTradeAgreement
/ram:SalesAgentTradeParty
/ram:DefinedTradeContact
/ram:FaxUniversalCommunication</v>
      </c>
      <c r="BB420" s="168" t="str">
        <f t="shared" si="663"/>
        <v>/rsm:CrossIndustryInvoice/rsm:SupplyChainTradeTransaction/ram:ApplicableHeaderTradeAgreement/ram:SalesAgentTradeParty/ram:DefinedTradeContact/ram:FaxUniversalCommunication</v>
      </c>
      <c r="BC420" s="166" t="str">
        <f t="shared" si="616"/>
        <v/>
      </c>
      <c r="BD420" s="169" t="str">
        <f t="shared" si="617"/>
        <v/>
      </c>
      <c r="BE420" s="163" t="str">
        <f t="shared" si="618"/>
        <v>0..1</v>
      </c>
      <c r="BF420" s="166" t="str">
        <f t="shared" si="619"/>
        <v/>
      </c>
      <c r="BG420" s="676" t="str">
        <f t="shared" si="620"/>
        <v/>
      </c>
      <c r="BH420" s="7"/>
      <c r="BI420" s="634" t="str">
        <f t="shared" si="621"/>
        <v>-</v>
      </c>
      <c r="BJ420" s="70" t="str">
        <f t="shared" si="622"/>
        <v>-</v>
      </c>
      <c r="BK420" s="70" t="str">
        <f t="shared" si="623"/>
        <v>-</v>
      </c>
      <c r="BL420" s="70" t="str">
        <f t="shared" si="624"/>
        <v>-</v>
      </c>
      <c r="BM420" s="70" t="str">
        <f t="shared" si="625"/>
        <v>-</v>
      </c>
      <c r="BN420" s="70" t="str">
        <f t="shared" si="626"/>
        <v>-</v>
      </c>
      <c r="BO420" s="635" t="str">
        <f t="shared" si="627"/>
        <v>X</v>
      </c>
      <c r="BP420" s="7"/>
      <c r="BQ420" s="70" t="str">
        <f t="shared" si="628"/>
        <v>EXTENDED</v>
      </c>
      <c r="BR420" s="70" t="str">
        <f t="shared" si="629"/>
        <v>EXTENDED</v>
      </c>
      <c r="BS420" s="15"/>
      <c r="BT420" s="57" t="s">
        <v>18642</v>
      </c>
    </row>
    <row r="421" spans="1:72" s="59" customFormat="1" ht="120" x14ac:dyDescent="0.2">
      <c r="A421" s="45" t="str">
        <f t="shared" si="612"/>
        <v>YES</v>
      </c>
      <c r="B421" s="131"/>
      <c r="C421" s="742"/>
      <c r="D421" s="189" t="s">
        <v>1526</v>
      </c>
      <c r="E421" s="61" t="s">
        <v>5362</v>
      </c>
      <c r="F421" s="282"/>
      <c r="G421" s="62">
        <f t="shared" si="646"/>
        <v>6</v>
      </c>
      <c r="H421" s="62" t="s">
        <v>32</v>
      </c>
      <c r="I421" s="64" t="s">
        <v>17263</v>
      </c>
      <c r="J421" s="64"/>
      <c r="K421" s="65"/>
      <c r="L421" s="65"/>
      <c r="M421" s="65"/>
      <c r="N421" s="64" t="s">
        <v>70</v>
      </c>
      <c r="O421" s="66" t="s">
        <v>32</v>
      </c>
      <c r="P421" s="66" t="str">
        <f t="shared" si="594"/>
        <v>1..1</v>
      </c>
      <c r="Q421" s="6" t="s">
        <v>2163</v>
      </c>
      <c r="R421" s="67" t="s">
        <v>2164</v>
      </c>
      <c r="S421" s="66" t="s">
        <v>73</v>
      </c>
      <c r="T421" s="68" t="str">
        <f t="shared" si="606"/>
        <v>E</v>
      </c>
      <c r="U421" s="62" t="s">
        <v>42</v>
      </c>
      <c r="V421" s="66"/>
      <c r="W421" s="249"/>
      <c r="X421" s="38"/>
      <c r="Y421" s="634" t="str">
        <f t="shared" si="610"/>
        <v>-</v>
      </c>
      <c r="Z421" s="70" t="str">
        <f t="shared" ref="Z421:AE421" si="665">IF(Y421="X","X",IF($AH421=Z$4,"X","-"))</f>
        <v>-</v>
      </c>
      <c r="AA421" s="70" t="str">
        <f t="shared" si="665"/>
        <v>-</v>
      </c>
      <c r="AB421" s="70" t="str">
        <f t="shared" si="665"/>
        <v>-</v>
      </c>
      <c r="AC421" s="70" t="str">
        <f t="shared" si="665"/>
        <v>-</v>
      </c>
      <c r="AD421" s="70" t="str">
        <f t="shared" si="665"/>
        <v>-</v>
      </c>
      <c r="AE421" s="635" t="str">
        <f t="shared" si="665"/>
        <v>X</v>
      </c>
      <c r="AF421" s="38"/>
      <c r="AG421" s="70" t="s">
        <v>47</v>
      </c>
      <c r="AH421" s="70" t="s">
        <v>47</v>
      </c>
      <c r="AI421" s="38"/>
      <c r="AJ421" s="13" t="str">
        <f t="shared" si="602"/>
        <v>/rsm:CrossIndustryInvoice/rsm:SupplyChainTradeTransaction/ram:ApplicableHeaderTradeAgreement/ram:SalesAgentTradeParty/ram:DefinedTradeContact/ram:FaxUniversalCommunication</v>
      </c>
      <c r="AK421" s="13" t="str">
        <f t="shared" si="603"/>
        <v>/ram:CompleteNumber</v>
      </c>
      <c r="AL421" s="14">
        <f>COUNTIFS(R$4:R421,AJ421)</f>
        <v>1</v>
      </c>
      <c r="AN421" s="189" t="str">
        <f t="shared" si="614"/>
        <v>SCT_HTA</v>
      </c>
      <c r="AO421" s="61" t="str">
        <f t="shared" si="604"/>
        <v>BT-X-345</v>
      </c>
      <c r="AP421" s="282" t="str">
        <f t="shared" si="615"/>
        <v/>
      </c>
      <c r="AQ421" s="62">
        <f t="shared" si="640"/>
        <v>6</v>
      </c>
      <c r="AR421" s="62" t="str">
        <f t="shared" si="605"/>
        <v>1..1</v>
      </c>
      <c r="AS421" s="64" t="s">
        <v>18236</v>
      </c>
      <c r="AT421" s="64"/>
      <c r="AU421" s="65"/>
      <c r="AV421" s="65"/>
      <c r="AW421" s="65"/>
      <c r="AX421" s="64"/>
      <c r="AY421" s="66" t="str">
        <f t="shared" si="572"/>
        <v>1..1</v>
      </c>
      <c r="AZ421" s="66" t="str">
        <f t="shared" si="573"/>
        <v>1..1</v>
      </c>
      <c r="BA421" s="6" t="str">
        <f t="shared" si="662"/>
        <v>/rsm:CrossIndustryInvoice
/rsm:SupplyChainTradeTransaction
/ram:ApplicableHeaderTradeAgreement
/ram:SalesAgentTradeParty
/ram:DefinedTradeContact
/ram:FaxUniversalCommunication
/ram:CompleteNumber</v>
      </c>
      <c r="BB421" s="67" t="str">
        <f t="shared" si="663"/>
        <v>/rsm:CrossIndustryInvoice/rsm:SupplyChainTradeTransaction/ram:ApplicableHeaderTradeAgreement/ram:SalesAgentTradeParty/ram:DefinedTradeContact/ram:FaxUniversalCommunication/ram:CompleteNumber</v>
      </c>
      <c r="BC421" s="66" t="str">
        <f t="shared" si="616"/>
        <v>T</v>
      </c>
      <c r="BD421" s="68" t="str">
        <f t="shared" si="617"/>
        <v>E</v>
      </c>
      <c r="BE421" s="62" t="str">
        <f t="shared" si="618"/>
        <v>0..1</v>
      </c>
      <c r="BF421" s="66" t="str">
        <f t="shared" si="619"/>
        <v/>
      </c>
      <c r="BG421" s="249" t="str">
        <f t="shared" si="620"/>
        <v/>
      </c>
      <c r="BH421" s="7"/>
      <c r="BI421" s="634" t="str">
        <f t="shared" si="621"/>
        <v>-</v>
      </c>
      <c r="BJ421" s="70" t="str">
        <f t="shared" si="622"/>
        <v>-</v>
      </c>
      <c r="BK421" s="70" t="str">
        <f t="shared" si="623"/>
        <v>-</v>
      </c>
      <c r="BL421" s="70" t="str">
        <f t="shared" si="624"/>
        <v>-</v>
      </c>
      <c r="BM421" s="70" t="str">
        <f t="shared" si="625"/>
        <v>-</v>
      </c>
      <c r="BN421" s="70" t="str">
        <f t="shared" si="626"/>
        <v>-</v>
      </c>
      <c r="BO421" s="635" t="str">
        <f t="shared" si="627"/>
        <v>X</v>
      </c>
      <c r="BP421" s="7"/>
      <c r="BQ421" s="70" t="str">
        <f t="shared" si="628"/>
        <v>EXTENDED</v>
      </c>
      <c r="BR421" s="70" t="str">
        <f t="shared" si="629"/>
        <v>EXTENDED</v>
      </c>
      <c r="BS421" s="15"/>
      <c r="BT421" s="57" t="s">
        <v>18642</v>
      </c>
    </row>
    <row r="422" spans="1:72" s="59" customFormat="1" ht="105" x14ac:dyDescent="0.2">
      <c r="A422" s="45" t="str">
        <f t="shared" si="612"/>
        <v>NO</v>
      </c>
      <c r="B422" s="131"/>
      <c r="C422" s="742"/>
      <c r="D422" s="189" t="s">
        <v>1526</v>
      </c>
      <c r="E422" s="162" t="s">
        <v>17053</v>
      </c>
      <c r="F422" s="298"/>
      <c r="G422" s="163">
        <f t="shared" si="646"/>
        <v>5</v>
      </c>
      <c r="H422" s="163" t="s">
        <v>42</v>
      </c>
      <c r="I422" s="193" t="s">
        <v>17265</v>
      </c>
      <c r="J422" s="164" t="s">
        <v>1725</v>
      </c>
      <c r="K422" s="165"/>
      <c r="L422" s="165"/>
      <c r="M422" s="165"/>
      <c r="N422" s="164"/>
      <c r="O422" s="66" t="s">
        <v>42</v>
      </c>
      <c r="P422" s="66" t="str">
        <f t="shared" si="594"/>
        <v>0..1</v>
      </c>
      <c r="Q422" s="167" t="s">
        <v>2167</v>
      </c>
      <c r="R422" s="168" t="s">
        <v>2168</v>
      </c>
      <c r="S422" s="166"/>
      <c r="T422" s="169" t="str">
        <f t="shared" si="606"/>
        <v/>
      </c>
      <c r="U422" s="163" t="s">
        <v>42</v>
      </c>
      <c r="V422" s="166"/>
      <c r="W422" s="676"/>
      <c r="X422" s="38"/>
      <c r="Y422" s="634" t="str">
        <f t="shared" si="610"/>
        <v>-</v>
      </c>
      <c r="Z422" s="70" t="str">
        <f t="shared" ref="Z422:AE422" si="666">IF(Y422="X","X",IF($AH422=Z$4,"X","-"))</f>
        <v>-</v>
      </c>
      <c r="AA422" s="70" t="str">
        <f t="shared" si="666"/>
        <v>-</v>
      </c>
      <c r="AB422" s="70" t="str">
        <f t="shared" si="666"/>
        <v>-</v>
      </c>
      <c r="AC422" s="70" t="str">
        <f t="shared" si="666"/>
        <v>X</v>
      </c>
      <c r="AD422" s="70" t="str">
        <f t="shared" si="666"/>
        <v>X</v>
      </c>
      <c r="AE422" s="635" t="str">
        <f t="shared" si="666"/>
        <v>X</v>
      </c>
      <c r="AF422" s="38"/>
      <c r="AG422" s="70" t="s">
        <v>47</v>
      </c>
      <c r="AH422" s="70" t="s">
        <v>5901</v>
      </c>
      <c r="AI422" s="38"/>
      <c r="AJ422" s="13" t="str">
        <f t="shared" si="602"/>
        <v>/rsm:CrossIndustryInvoice/rsm:SupplyChainTradeTransaction/ram:ApplicableHeaderTradeAgreement/ram:SalesAgentTradeParty/ram:DefinedTradeContact</v>
      </c>
      <c r="AK422" s="13" t="str">
        <f t="shared" si="603"/>
        <v>/ram:EmailURIUniversalCommunication</v>
      </c>
      <c r="AL422" s="14">
        <f>COUNTIFS(R$4:R422,AJ422)</f>
        <v>1</v>
      </c>
      <c r="AN422" s="189" t="str">
        <f t="shared" si="614"/>
        <v>SCT_HTA</v>
      </c>
      <c r="AO422" s="162" t="str">
        <f t="shared" si="604"/>
        <v>BT-X-346-00</v>
      </c>
      <c r="AP422" s="298" t="str">
        <f t="shared" si="615"/>
        <v/>
      </c>
      <c r="AQ422" s="163">
        <f t="shared" si="640"/>
        <v>5</v>
      </c>
      <c r="AR422" s="163" t="str">
        <f t="shared" si="605"/>
        <v>0..1</v>
      </c>
      <c r="AS422" s="193" t="s">
        <v>965</v>
      </c>
      <c r="AT422" s="164" t="s">
        <v>1729</v>
      </c>
      <c r="AU422" s="165"/>
      <c r="AV422" s="165"/>
      <c r="AW422" s="165"/>
      <c r="AX422" s="164"/>
      <c r="AY422" s="66" t="str">
        <f t="shared" ref="AY422:AY483" si="667">O422</f>
        <v>0..1</v>
      </c>
      <c r="AZ422" s="66" t="str">
        <f t="shared" ref="AZ422:AZ483" si="668">P422</f>
        <v>0..1</v>
      </c>
      <c r="BA422" s="167" t="str">
        <f t="shared" si="662"/>
        <v>/rsm:CrossIndustryInvoice
/rsm:SupplyChainTradeTransaction
/ram:ApplicableHeaderTradeAgreement
/ram:SalesAgentTradeParty
/ram:DefinedTradeContact
/ram:EmailURIUniversalCommunication</v>
      </c>
      <c r="BB422" s="168" t="str">
        <f t="shared" si="663"/>
        <v>/rsm:CrossIndustryInvoice/rsm:SupplyChainTradeTransaction/ram:ApplicableHeaderTradeAgreement/ram:SalesAgentTradeParty/ram:DefinedTradeContact/ram:EmailURIUniversalCommunication</v>
      </c>
      <c r="BC422" s="166" t="str">
        <f t="shared" si="616"/>
        <v/>
      </c>
      <c r="BD422" s="169" t="str">
        <f t="shared" si="617"/>
        <v/>
      </c>
      <c r="BE422" s="163" t="str">
        <f t="shared" si="618"/>
        <v>0..1</v>
      </c>
      <c r="BF422" s="166" t="str">
        <f t="shared" si="619"/>
        <v/>
      </c>
      <c r="BG422" s="676" t="str">
        <f t="shared" si="620"/>
        <v/>
      </c>
      <c r="BH422" s="7"/>
      <c r="BI422" s="634" t="str">
        <f t="shared" si="621"/>
        <v>-</v>
      </c>
      <c r="BJ422" s="70" t="str">
        <f t="shared" si="622"/>
        <v>-</v>
      </c>
      <c r="BK422" s="70" t="str">
        <f t="shared" si="623"/>
        <v>-</v>
      </c>
      <c r="BL422" s="70" t="str">
        <f t="shared" si="624"/>
        <v>-</v>
      </c>
      <c r="BM422" s="70" t="str">
        <f t="shared" si="625"/>
        <v>X</v>
      </c>
      <c r="BN422" s="70" t="str">
        <f t="shared" si="626"/>
        <v>X</v>
      </c>
      <c r="BO422" s="635" t="str">
        <f t="shared" si="627"/>
        <v>X</v>
      </c>
      <c r="BP422" s="7"/>
      <c r="BQ422" s="70" t="str">
        <f t="shared" si="628"/>
        <v>EXTENDED</v>
      </c>
      <c r="BR422" s="70" t="str">
        <f t="shared" si="629"/>
        <v>EXTENDED-CTC-FR</v>
      </c>
      <c r="BS422" s="15"/>
      <c r="BT422" s="57" t="s">
        <v>18642</v>
      </c>
    </row>
    <row r="423" spans="1:72" s="59" customFormat="1" ht="120" x14ac:dyDescent="0.2">
      <c r="A423" s="45" t="str">
        <f t="shared" si="612"/>
        <v>YES</v>
      </c>
      <c r="B423" s="131"/>
      <c r="C423" s="742"/>
      <c r="D423" s="189" t="s">
        <v>1526</v>
      </c>
      <c r="E423" s="61" t="s">
        <v>5363</v>
      </c>
      <c r="F423" s="282" t="s">
        <v>4952</v>
      </c>
      <c r="G423" s="62">
        <f t="shared" si="646"/>
        <v>6</v>
      </c>
      <c r="H423" s="62" t="s">
        <v>32</v>
      </c>
      <c r="I423" s="64" t="s">
        <v>17266</v>
      </c>
      <c r="J423" s="64" t="s">
        <v>1725</v>
      </c>
      <c r="K423" s="65"/>
      <c r="L423" s="65"/>
      <c r="M423" s="65"/>
      <c r="N423" s="64" t="s">
        <v>70</v>
      </c>
      <c r="O423" s="66" t="s">
        <v>32</v>
      </c>
      <c r="P423" s="66" t="str">
        <f t="shared" si="594"/>
        <v>1..1</v>
      </c>
      <c r="Q423" s="6" t="s">
        <v>2170</v>
      </c>
      <c r="R423" s="67" t="s">
        <v>2171</v>
      </c>
      <c r="S423" s="66" t="s">
        <v>73</v>
      </c>
      <c r="T423" s="68" t="str">
        <f t="shared" si="606"/>
        <v>E</v>
      </c>
      <c r="U423" s="62" t="s">
        <v>42</v>
      </c>
      <c r="V423" s="66"/>
      <c r="W423" s="249"/>
      <c r="X423" s="38"/>
      <c r="Y423" s="634" t="str">
        <f t="shared" si="610"/>
        <v>-</v>
      </c>
      <c r="Z423" s="70" t="str">
        <f t="shared" ref="Z423:AE423" si="669">IF(Y423="X","X",IF($AH423=Z$4,"X","-"))</f>
        <v>-</v>
      </c>
      <c r="AA423" s="70" t="str">
        <f t="shared" si="669"/>
        <v>-</v>
      </c>
      <c r="AB423" s="70" t="str">
        <f t="shared" si="669"/>
        <v>-</v>
      </c>
      <c r="AC423" s="70" t="str">
        <f t="shared" si="669"/>
        <v>X</v>
      </c>
      <c r="AD423" s="70" t="str">
        <f t="shared" si="669"/>
        <v>X</v>
      </c>
      <c r="AE423" s="635" t="str">
        <f t="shared" si="669"/>
        <v>X</v>
      </c>
      <c r="AF423" s="38"/>
      <c r="AG423" s="70" t="s">
        <v>47</v>
      </c>
      <c r="AH423" s="70" t="s">
        <v>5901</v>
      </c>
      <c r="AI423" s="38"/>
      <c r="AJ423" s="13" t="str">
        <f t="shared" si="602"/>
        <v>/rsm:CrossIndustryInvoice/rsm:SupplyChainTradeTransaction/ram:ApplicableHeaderTradeAgreement/ram:SalesAgentTradeParty/ram:DefinedTradeContact/ram:EmailURIUniversalCommunication</v>
      </c>
      <c r="AK423" s="13" t="str">
        <f t="shared" si="603"/>
        <v>/ram:URIID</v>
      </c>
      <c r="AL423" s="14">
        <f>COUNTIFS(R$4:R423,AJ423)</f>
        <v>1</v>
      </c>
      <c r="AN423" s="189" t="str">
        <f t="shared" si="614"/>
        <v>SCT_HTA</v>
      </c>
      <c r="AO423" s="61" t="str">
        <f t="shared" si="604"/>
        <v>BT-X-346</v>
      </c>
      <c r="AP423" s="282" t="str">
        <f t="shared" si="615"/>
        <v>EXT-FR-FE-88</v>
      </c>
      <c r="AQ423" s="62">
        <f t="shared" si="640"/>
        <v>6</v>
      </c>
      <c r="AR423" s="62" t="str">
        <f t="shared" si="605"/>
        <v>1..1</v>
      </c>
      <c r="AS423" s="64" t="s">
        <v>18237</v>
      </c>
      <c r="AT423" s="64" t="s">
        <v>1729</v>
      </c>
      <c r="AU423" s="65"/>
      <c r="AV423" s="65"/>
      <c r="AW423" s="65"/>
      <c r="AX423" s="64"/>
      <c r="AY423" s="66" t="str">
        <f t="shared" si="667"/>
        <v>1..1</v>
      </c>
      <c r="AZ423" s="66" t="str">
        <f t="shared" si="668"/>
        <v>1..1</v>
      </c>
      <c r="BA423" s="6" t="str">
        <f t="shared" si="662"/>
        <v>/rsm:CrossIndustryInvoice
/rsm:SupplyChainTradeTransaction
/ram:ApplicableHeaderTradeAgreement
/ram:SalesAgentTradeParty
/ram:DefinedTradeContact
/ram:EmailURIUniversalCommunication
/ram:URIID</v>
      </c>
      <c r="BB423" s="67" t="str">
        <f t="shared" si="663"/>
        <v>/rsm:CrossIndustryInvoice/rsm:SupplyChainTradeTransaction/ram:ApplicableHeaderTradeAgreement/ram:SalesAgentTradeParty/ram:DefinedTradeContact/ram:EmailURIUniversalCommunication/ram:URIID</v>
      </c>
      <c r="BC423" s="66" t="str">
        <f t="shared" si="616"/>
        <v>T</v>
      </c>
      <c r="BD423" s="68" t="str">
        <f t="shared" si="617"/>
        <v>E</v>
      </c>
      <c r="BE423" s="62" t="str">
        <f t="shared" si="618"/>
        <v>0..1</v>
      </c>
      <c r="BF423" s="66" t="str">
        <f t="shared" si="619"/>
        <v/>
      </c>
      <c r="BG423" s="249" t="str">
        <f t="shared" si="620"/>
        <v/>
      </c>
      <c r="BH423" s="7"/>
      <c r="BI423" s="634" t="str">
        <f t="shared" si="621"/>
        <v>-</v>
      </c>
      <c r="BJ423" s="70" t="str">
        <f t="shared" si="622"/>
        <v>-</v>
      </c>
      <c r="BK423" s="70" t="str">
        <f t="shared" si="623"/>
        <v>-</v>
      </c>
      <c r="BL423" s="70" t="str">
        <f t="shared" si="624"/>
        <v>-</v>
      </c>
      <c r="BM423" s="70" t="str">
        <f t="shared" si="625"/>
        <v>X</v>
      </c>
      <c r="BN423" s="70" t="str">
        <f t="shared" si="626"/>
        <v>X</v>
      </c>
      <c r="BO423" s="635" t="str">
        <f t="shared" si="627"/>
        <v>X</v>
      </c>
      <c r="BP423" s="7"/>
      <c r="BQ423" s="70" t="str">
        <f t="shared" si="628"/>
        <v>EXTENDED</v>
      </c>
      <c r="BR423" s="70" t="str">
        <f t="shared" si="629"/>
        <v>EXTENDED-CTC-FR</v>
      </c>
      <c r="BS423" s="15"/>
      <c r="BT423" s="57" t="s">
        <v>18642</v>
      </c>
    </row>
    <row r="424" spans="1:72" s="59" customFormat="1" ht="96" x14ac:dyDescent="0.2">
      <c r="A424" s="45" t="str">
        <f t="shared" si="612"/>
        <v>NO</v>
      </c>
      <c r="B424" s="340" t="s">
        <v>17043</v>
      </c>
      <c r="C424" s="742"/>
      <c r="D424" s="185" t="s">
        <v>1526</v>
      </c>
      <c r="E424" s="140" t="s">
        <v>5364</v>
      </c>
      <c r="F424" s="296" t="s">
        <v>4953</v>
      </c>
      <c r="G424" s="141">
        <f t="shared" si="646"/>
        <v>4</v>
      </c>
      <c r="H424" s="141" t="s">
        <v>42</v>
      </c>
      <c r="I424" s="138" t="s">
        <v>2173</v>
      </c>
      <c r="J424" s="125" t="s">
        <v>2174</v>
      </c>
      <c r="K424" s="126"/>
      <c r="L424" s="126"/>
      <c r="M424" s="126"/>
      <c r="N424" s="125"/>
      <c r="O424" s="124" t="s">
        <v>42</v>
      </c>
      <c r="P424" s="124" t="s">
        <v>42</v>
      </c>
      <c r="Q424" s="127" t="s">
        <v>2175</v>
      </c>
      <c r="R424" s="128" t="s">
        <v>2176</v>
      </c>
      <c r="S424" s="124" t="s">
        <v>35</v>
      </c>
      <c r="T424" s="129" t="str">
        <f t="shared" si="606"/>
        <v>EG</v>
      </c>
      <c r="U424" s="124" t="s">
        <v>42</v>
      </c>
      <c r="V424" s="124" t="s">
        <v>35</v>
      </c>
      <c r="W424" s="675" t="s">
        <v>35</v>
      </c>
      <c r="X424" s="38"/>
      <c r="Y424" s="634" t="str">
        <f t="shared" si="610"/>
        <v>-</v>
      </c>
      <c r="Z424" s="70" t="str">
        <f t="shared" ref="Z424:AE424" si="670">IF(Y424="X","X",IF($AH424=Z$4,"X","-"))</f>
        <v>-</v>
      </c>
      <c r="AA424" s="70" t="str">
        <f t="shared" si="670"/>
        <v>-</v>
      </c>
      <c r="AB424" s="70" t="str">
        <f t="shared" si="670"/>
        <v>-</v>
      </c>
      <c r="AC424" s="70" t="str">
        <f t="shared" si="670"/>
        <v>X</v>
      </c>
      <c r="AD424" s="70" t="str">
        <f t="shared" si="670"/>
        <v>X</v>
      </c>
      <c r="AE424" s="635" t="str">
        <f t="shared" si="670"/>
        <v>X</v>
      </c>
      <c r="AF424" s="38"/>
      <c r="AG424" s="70" t="s">
        <v>47</v>
      </c>
      <c r="AH424" s="70" t="s">
        <v>5901</v>
      </c>
      <c r="AI424" s="38"/>
      <c r="AJ424" s="13" t="str">
        <f t="shared" si="602"/>
        <v>/rsm:CrossIndustryInvoice/rsm:SupplyChainTradeTransaction/ram:ApplicableHeaderTradeAgreement/ram:SalesAgentTradeParty</v>
      </c>
      <c r="AK424" s="13" t="str">
        <f t="shared" si="603"/>
        <v>/ram:PostalTradeAddress</v>
      </c>
      <c r="AL424" s="14">
        <f>COUNTIFS(R$4:R424,AJ424)</f>
        <v>1</v>
      </c>
      <c r="AN424" s="185" t="str">
        <f t="shared" si="614"/>
        <v>SCT_HTA</v>
      </c>
      <c r="AO424" s="140" t="str">
        <f t="shared" si="604"/>
        <v>BG-X-52</v>
      </c>
      <c r="AP424" s="296" t="str">
        <f t="shared" si="615"/>
        <v>EXT-FR-FE-77</v>
      </c>
      <c r="AQ424" s="141">
        <f t="shared" si="640"/>
        <v>4</v>
      </c>
      <c r="AR424" s="141" t="str">
        <f t="shared" si="605"/>
        <v>0..1</v>
      </c>
      <c r="AS424" s="138" t="s">
        <v>2177</v>
      </c>
      <c r="AT424" s="125" t="s">
        <v>2178</v>
      </c>
      <c r="AU424" s="126"/>
      <c r="AV424" s="126"/>
      <c r="AW424" s="126"/>
      <c r="AX424" s="125"/>
      <c r="AY424" s="124" t="str">
        <f t="shared" si="667"/>
        <v>0..1</v>
      </c>
      <c r="AZ424" s="124" t="str">
        <f t="shared" si="668"/>
        <v>0..1</v>
      </c>
      <c r="BA424" s="127" t="str">
        <f t="shared" si="662"/>
        <v>/rsm:CrossIndustryInvoice
/rsm:SupplyChainTradeTransaction
/ram:ApplicableHeaderTradeAgreement
/ram:SalesAgentTradeParty
/ram:PostalTradeAddress</v>
      </c>
      <c r="BB424" s="128" t="str">
        <f t="shared" si="663"/>
        <v>/rsm:CrossIndustryInvoice/rsm:SupplyChainTradeTransaction/ram:ApplicableHeaderTradeAgreement/ram:SalesAgentTradeParty/ram:PostalTradeAddress</v>
      </c>
      <c r="BC424" s="124" t="str">
        <f t="shared" si="616"/>
        <v/>
      </c>
      <c r="BD424" s="129" t="str">
        <f t="shared" si="617"/>
        <v>EG</v>
      </c>
      <c r="BE424" s="124" t="str">
        <f t="shared" si="618"/>
        <v>0..1</v>
      </c>
      <c r="BF424" s="124" t="str">
        <f t="shared" si="619"/>
        <v/>
      </c>
      <c r="BG424" s="675" t="str">
        <f t="shared" si="620"/>
        <v/>
      </c>
      <c r="BH424" s="7"/>
      <c r="BI424" s="634" t="str">
        <f t="shared" si="621"/>
        <v>-</v>
      </c>
      <c r="BJ424" s="70" t="str">
        <f t="shared" si="622"/>
        <v>-</v>
      </c>
      <c r="BK424" s="70" t="str">
        <f t="shared" si="623"/>
        <v>-</v>
      </c>
      <c r="BL424" s="70" t="str">
        <f t="shared" si="624"/>
        <v>-</v>
      </c>
      <c r="BM424" s="70" t="str">
        <f t="shared" si="625"/>
        <v>X</v>
      </c>
      <c r="BN424" s="70" t="str">
        <f t="shared" si="626"/>
        <v>X</v>
      </c>
      <c r="BO424" s="635" t="str">
        <f t="shared" si="627"/>
        <v>X</v>
      </c>
      <c r="BP424" s="7"/>
      <c r="BQ424" s="70" t="str">
        <f t="shared" si="628"/>
        <v>EXTENDED</v>
      </c>
      <c r="BR424" s="70" t="str">
        <f t="shared" si="629"/>
        <v>EXTENDED-CTC-FR</v>
      </c>
      <c r="BS424" s="15"/>
      <c r="BT424" s="57" t="s">
        <v>18642</v>
      </c>
    </row>
    <row r="425" spans="1:72" s="59" customFormat="1" ht="105" x14ac:dyDescent="0.2">
      <c r="A425" s="45" t="str">
        <f t="shared" si="612"/>
        <v>YES</v>
      </c>
      <c r="B425" s="131"/>
      <c r="C425" s="742"/>
      <c r="D425" s="185" t="s">
        <v>1526</v>
      </c>
      <c r="E425" s="145" t="s">
        <v>5365</v>
      </c>
      <c r="F425" s="297" t="s">
        <v>4954</v>
      </c>
      <c r="G425" s="146">
        <f t="shared" si="646"/>
        <v>5</v>
      </c>
      <c r="H425" s="146" t="s">
        <v>42</v>
      </c>
      <c r="I425" s="64" t="s">
        <v>17148</v>
      </c>
      <c r="J425" s="64" t="s">
        <v>1635</v>
      </c>
      <c r="K425" s="65" t="s">
        <v>1636</v>
      </c>
      <c r="L425" s="65"/>
      <c r="M425" s="65" t="s">
        <v>35</v>
      </c>
      <c r="N425" s="64" t="s">
        <v>70</v>
      </c>
      <c r="O425" s="66" t="s">
        <v>42</v>
      </c>
      <c r="P425" s="66" t="str">
        <f t="shared" si="594"/>
        <v>0..1</v>
      </c>
      <c r="Q425" s="2" t="s">
        <v>2180</v>
      </c>
      <c r="R425" s="75" t="s">
        <v>2181</v>
      </c>
      <c r="S425" s="66" t="s">
        <v>73</v>
      </c>
      <c r="T425" s="68" t="str">
        <f t="shared" si="606"/>
        <v>E</v>
      </c>
      <c r="U425" s="66" t="s">
        <v>42</v>
      </c>
      <c r="V425" s="66" t="s">
        <v>35</v>
      </c>
      <c r="W425" s="249" t="s">
        <v>35</v>
      </c>
      <c r="X425" s="38"/>
      <c r="Y425" s="634" t="str">
        <f t="shared" si="610"/>
        <v>-</v>
      </c>
      <c r="Z425" s="70" t="str">
        <f t="shared" ref="Z425:AE425" si="671">IF(Y425="X","X",IF($AH425=Z$4,"X","-"))</f>
        <v>-</v>
      </c>
      <c r="AA425" s="70" t="str">
        <f t="shared" si="671"/>
        <v>-</v>
      </c>
      <c r="AB425" s="70" t="str">
        <f t="shared" si="671"/>
        <v>-</v>
      </c>
      <c r="AC425" s="70" t="str">
        <f t="shared" si="671"/>
        <v>X</v>
      </c>
      <c r="AD425" s="70" t="str">
        <f t="shared" si="671"/>
        <v>X</v>
      </c>
      <c r="AE425" s="635" t="str">
        <f t="shared" si="671"/>
        <v>X</v>
      </c>
      <c r="AF425" s="38"/>
      <c r="AG425" s="70" t="s">
        <v>47</v>
      </c>
      <c r="AH425" s="70" t="s">
        <v>5901</v>
      </c>
      <c r="AI425" s="38"/>
      <c r="AJ425" s="13" t="str">
        <f t="shared" si="602"/>
        <v>/rsm:CrossIndustryInvoice/rsm:SupplyChainTradeTransaction/ram:ApplicableHeaderTradeAgreement/ram:SalesAgentTradeParty/ram:PostalTradeAddress</v>
      </c>
      <c r="AK425" s="13" t="str">
        <f t="shared" si="603"/>
        <v>/ram:PostcodeCode</v>
      </c>
      <c r="AL425" s="14">
        <f>COUNTIFS(R$4:R425,AJ425)</f>
        <v>1</v>
      </c>
      <c r="AN425" s="185" t="str">
        <f t="shared" si="614"/>
        <v>SCT_HTA</v>
      </c>
      <c r="AO425" s="145" t="str">
        <f t="shared" si="604"/>
        <v>BT-X-348</v>
      </c>
      <c r="AP425" s="297" t="str">
        <f t="shared" si="615"/>
        <v>EXT-FR-FE-81</v>
      </c>
      <c r="AQ425" s="146">
        <f t="shared" si="640"/>
        <v>5</v>
      </c>
      <c r="AR425" s="146" t="str">
        <f t="shared" si="605"/>
        <v>0..1</v>
      </c>
      <c r="AS425" s="64" t="s">
        <v>2182</v>
      </c>
      <c r="AT425" s="64" t="s">
        <v>1747</v>
      </c>
      <c r="AU425" s="65" t="s">
        <v>1748</v>
      </c>
      <c r="AV425" s="65"/>
      <c r="AW425" s="65" t="s">
        <v>35</v>
      </c>
      <c r="AX425" s="64" t="s">
        <v>78</v>
      </c>
      <c r="AY425" s="66" t="str">
        <f t="shared" si="667"/>
        <v>0..1</v>
      </c>
      <c r="AZ425" s="66" t="str">
        <f t="shared" si="668"/>
        <v>0..1</v>
      </c>
      <c r="BA425" s="2" t="str">
        <f t="shared" si="662"/>
        <v>/rsm:CrossIndustryInvoice
/rsm:SupplyChainTradeTransaction
/ram:ApplicableHeaderTradeAgreement
/ram:SalesAgentTradeParty
/ram:PostalTradeAddress
/ram:PostcodeCode</v>
      </c>
      <c r="BB425" s="75" t="str">
        <f t="shared" si="663"/>
        <v>/rsm:CrossIndustryInvoice/rsm:SupplyChainTradeTransaction/ram:ApplicableHeaderTradeAgreement/ram:SalesAgentTradeParty/ram:PostalTradeAddress/ram:PostcodeCode</v>
      </c>
      <c r="BC425" s="66" t="str">
        <f t="shared" si="616"/>
        <v>T</v>
      </c>
      <c r="BD425" s="68" t="str">
        <f t="shared" si="617"/>
        <v>E</v>
      </c>
      <c r="BE425" s="66" t="str">
        <f t="shared" si="618"/>
        <v>0..1</v>
      </c>
      <c r="BF425" s="66" t="str">
        <f t="shared" si="619"/>
        <v/>
      </c>
      <c r="BG425" s="249" t="str">
        <f t="shared" si="620"/>
        <v/>
      </c>
      <c r="BH425" s="7"/>
      <c r="BI425" s="634" t="str">
        <f t="shared" si="621"/>
        <v>-</v>
      </c>
      <c r="BJ425" s="70" t="str">
        <f t="shared" si="622"/>
        <v>-</v>
      </c>
      <c r="BK425" s="70" t="str">
        <f t="shared" si="623"/>
        <v>-</v>
      </c>
      <c r="BL425" s="70" t="str">
        <f t="shared" si="624"/>
        <v>-</v>
      </c>
      <c r="BM425" s="70" t="str">
        <f t="shared" si="625"/>
        <v>X</v>
      </c>
      <c r="BN425" s="70" t="str">
        <f t="shared" si="626"/>
        <v>X</v>
      </c>
      <c r="BO425" s="635" t="str">
        <f t="shared" si="627"/>
        <v>X</v>
      </c>
      <c r="BP425" s="7"/>
      <c r="BQ425" s="70" t="str">
        <f t="shared" si="628"/>
        <v>EXTENDED</v>
      </c>
      <c r="BR425" s="70" t="str">
        <f t="shared" si="629"/>
        <v>EXTENDED-CTC-FR</v>
      </c>
      <c r="BS425" s="15"/>
      <c r="BT425" s="57" t="s">
        <v>18642</v>
      </c>
    </row>
    <row r="426" spans="1:72" s="59" customFormat="1" ht="105" x14ac:dyDescent="0.2">
      <c r="A426" s="45" t="str">
        <f t="shared" si="612"/>
        <v>YES</v>
      </c>
      <c r="B426" s="131"/>
      <c r="C426" s="742"/>
      <c r="D426" s="185" t="s">
        <v>1526</v>
      </c>
      <c r="E426" s="145" t="s">
        <v>5366</v>
      </c>
      <c r="F426" s="297" t="s">
        <v>4955</v>
      </c>
      <c r="G426" s="146">
        <f t="shared" si="646"/>
        <v>5</v>
      </c>
      <c r="H426" s="146" t="s">
        <v>42</v>
      </c>
      <c r="I426" s="64" t="s">
        <v>17149</v>
      </c>
      <c r="J426" s="64" t="s">
        <v>1641</v>
      </c>
      <c r="K426" s="65" t="s">
        <v>1642</v>
      </c>
      <c r="L426" s="65"/>
      <c r="M426" s="65" t="s">
        <v>35</v>
      </c>
      <c r="N426" s="64" t="s">
        <v>70</v>
      </c>
      <c r="O426" s="66" t="s">
        <v>42</v>
      </c>
      <c r="P426" s="66" t="str">
        <f t="shared" si="594"/>
        <v>0..1</v>
      </c>
      <c r="Q426" s="2" t="s">
        <v>2185</v>
      </c>
      <c r="R426" s="75" t="s">
        <v>2186</v>
      </c>
      <c r="S426" s="66" t="s">
        <v>73</v>
      </c>
      <c r="T426" s="68" t="str">
        <f t="shared" si="606"/>
        <v>E</v>
      </c>
      <c r="U426" s="66" t="s">
        <v>42</v>
      </c>
      <c r="V426" s="66" t="s">
        <v>35</v>
      </c>
      <c r="W426" s="249" t="s">
        <v>35</v>
      </c>
      <c r="X426" s="38"/>
      <c r="Y426" s="634" t="str">
        <f t="shared" si="610"/>
        <v>-</v>
      </c>
      <c r="Z426" s="70" t="str">
        <f t="shared" ref="Z426:AE426" si="672">IF(Y426="X","X",IF($AH426=Z$4,"X","-"))</f>
        <v>-</v>
      </c>
      <c r="AA426" s="70" t="str">
        <f t="shared" si="672"/>
        <v>-</v>
      </c>
      <c r="AB426" s="70" t="str">
        <f t="shared" si="672"/>
        <v>-</v>
      </c>
      <c r="AC426" s="70" t="str">
        <f t="shared" si="672"/>
        <v>X</v>
      </c>
      <c r="AD426" s="70" t="str">
        <f t="shared" si="672"/>
        <v>X</v>
      </c>
      <c r="AE426" s="635" t="str">
        <f t="shared" si="672"/>
        <v>X</v>
      </c>
      <c r="AF426" s="38"/>
      <c r="AG426" s="70" t="s">
        <v>47</v>
      </c>
      <c r="AH426" s="70" t="s">
        <v>5901</v>
      </c>
      <c r="AI426" s="38"/>
      <c r="AJ426" s="13" t="str">
        <f t="shared" si="602"/>
        <v>/rsm:CrossIndustryInvoice/rsm:SupplyChainTradeTransaction/ram:ApplicableHeaderTradeAgreement/ram:SalesAgentTradeParty/ram:PostalTradeAddress</v>
      </c>
      <c r="AK426" s="13" t="str">
        <f t="shared" si="603"/>
        <v>/ram:LineOne</v>
      </c>
      <c r="AL426" s="14">
        <f>COUNTIFS(R$4:R426,AJ426)</f>
        <v>1</v>
      </c>
      <c r="AN426" s="185" t="str">
        <f t="shared" si="614"/>
        <v>SCT_HTA</v>
      </c>
      <c r="AO426" s="145" t="str">
        <f t="shared" si="604"/>
        <v>BT-X-349</v>
      </c>
      <c r="AP426" s="297" t="str">
        <f t="shared" si="615"/>
        <v>EXT-FR-FE-78</v>
      </c>
      <c r="AQ426" s="146">
        <f t="shared" si="640"/>
        <v>5</v>
      </c>
      <c r="AR426" s="146" t="str">
        <f t="shared" si="605"/>
        <v>0..1</v>
      </c>
      <c r="AS426" s="64" t="s">
        <v>2187</v>
      </c>
      <c r="AT426" s="64" t="s">
        <v>1754</v>
      </c>
      <c r="AU426" s="65" t="s">
        <v>1755</v>
      </c>
      <c r="AV426" s="65"/>
      <c r="AW426" s="65" t="s">
        <v>35</v>
      </c>
      <c r="AX426" s="64" t="s">
        <v>78</v>
      </c>
      <c r="AY426" s="66" t="str">
        <f t="shared" si="667"/>
        <v>0..1</v>
      </c>
      <c r="AZ426" s="66" t="str">
        <f t="shared" si="668"/>
        <v>0..1</v>
      </c>
      <c r="BA426" s="2" t="str">
        <f t="shared" si="662"/>
        <v>/rsm:CrossIndustryInvoice
/rsm:SupplyChainTradeTransaction
/ram:ApplicableHeaderTradeAgreement
/ram:SalesAgentTradeParty
/ram:PostalTradeAddress
/ram:LineOne</v>
      </c>
      <c r="BB426" s="75" t="str">
        <f t="shared" si="663"/>
        <v>/rsm:CrossIndustryInvoice/rsm:SupplyChainTradeTransaction/ram:ApplicableHeaderTradeAgreement/ram:SalesAgentTradeParty/ram:PostalTradeAddress/ram:LineOne</v>
      </c>
      <c r="BC426" s="66" t="str">
        <f t="shared" si="616"/>
        <v>T</v>
      </c>
      <c r="BD426" s="68" t="str">
        <f t="shared" si="617"/>
        <v>E</v>
      </c>
      <c r="BE426" s="66" t="str">
        <f t="shared" si="618"/>
        <v>0..1</v>
      </c>
      <c r="BF426" s="66" t="str">
        <f t="shared" si="619"/>
        <v/>
      </c>
      <c r="BG426" s="249" t="str">
        <f t="shared" si="620"/>
        <v/>
      </c>
      <c r="BH426" s="7"/>
      <c r="BI426" s="634" t="str">
        <f t="shared" si="621"/>
        <v>-</v>
      </c>
      <c r="BJ426" s="70" t="str">
        <f t="shared" si="622"/>
        <v>-</v>
      </c>
      <c r="BK426" s="70" t="str">
        <f t="shared" si="623"/>
        <v>-</v>
      </c>
      <c r="BL426" s="70" t="str">
        <f t="shared" si="624"/>
        <v>-</v>
      </c>
      <c r="BM426" s="70" t="str">
        <f t="shared" si="625"/>
        <v>X</v>
      </c>
      <c r="BN426" s="70" t="str">
        <f t="shared" si="626"/>
        <v>X</v>
      </c>
      <c r="BO426" s="635" t="str">
        <f t="shared" si="627"/>
        <v>X</v>
      </c>
      <c r="BP426" s="7"/>
      <c r="BQ426" s="70" t="str">
        <f t="shared" si="628"/>
        <v>EXTENDED</v>
      </c>
      <c r="BR426" s="70" t="str">
        <f t="shared" si="629"/>
        <v>EXTENDED-CTC-FR</v>
      </c>
      <c r="BS426" s="15"/>
      <c r="BT426" s="57" t="s">
        <v>18642</v>
      </c>
    </row>
    <row r="427" spans="1:72" s="59" customFormat="1" ht="105" x14ac:dyDescent="0.2">
      <c r="A427" s="45" t="str">
        <f t="shared" si="612"/>
        <v>YES</v>
      </c>
      <c r="B427" s="131"/>
      <c r="C427" s="742"/>
      <c r="D427" s="185" t="s">
        <v>1526</v>
      </c>
      <c r="E427" s="145" t="s">
        <v>5367</v>
      </c>
      <c r="F427" s="297" t="s">
        <v>4956</v>
      </c>
      <c r="G427" s="146">
        <f t="shared" si="646"/>
        <v>5</v>
      </c>
      <c r="H427" s="146" t="s">
        <v>42</v>
      </c>
      <c r="I427" s="64" t="s">
        <v>17150</v>
      </c>
      <c r="J427" s="64" t="s">
        <v>1647</v>
      </c>
      <c r="K427" s="65"/>
      <c r="L427" s="65"/>
      <c r="M427" s="65" t="s">
        <v>35</v>
      </c>
      <c r="N427" s="64" t="s">
        <v>70</v>
      </c>
      <c r="O427" s="66" t="s">
        <v>42</v>
      </c>
      <c r="P427" s="66" t="str">
        <f t="shared" si="594"/>
        <v>0..1</v>
      </c>
      <c r="Q427" s="2" t="s">
        <v>2189</v>
      </c>
      <c r="R427" s="75" t="s">
        <v>2190</v>
      </c>
      <c r="S427" s="66" t="s">
        <v>73</v>
      </c>
      <c r="T427" s="68" t="str">
        <f t="shared" si="606"/>
        <v>E</v>
      </c>
      <c r="U427" s="66" t="s">
        <v>42</v>
      </c>
      <c r="V427" s="66" t="s">
        <v>35</v>
      </c>
      <c r="W427" s="249" t="s">
        <v>35</v>
      </c>
      <c r="X427" s="38"/>
      <c r="Y427" s="634" t="str">
        <f t="shared" si="610"/>
        <v>-</v>
      </c>
      <c r="Z427" s="70" t="str">
        <f t="shared" ref="Z427:AE427" si="673">IF(Y427="X","X",IF($AH427=Z$4,"X","-"))</f>
        <v>-</v>
      </c>
      <c r="AA427" s="70" t="str">
        <f t="shared" si="673"/>
        <v>-</v>
      </c>
      <c r="AB427" s="70" t="str">
        <f t="shared" si="673"/>
        <v>-</v>
      </c>
      <c r="AC427" s="70" t="str">
        <f t="shared" si="673"/>
        <v>X</v>
      </c>
      <c r="AD427" s="70" t="str">
        <f t="shared" si="673"/>
        <v>X</v>
      </c>
      <c r="AE427" s="635" t="str">
        <f t="shared" si="673"/>
        <v>X</v>
      </c>
      <c r="AF427" s="38"/>
      <c r="AG427" s="70" t="s">
        <v>47</v>
      </c>
      <c r="AH427" s="70" t="s">
        <v>5901</v>
      </c>
      <c r="AI427" s="38"/>
      <c r="AJ427" s="13" t="str">
        <f t="shared" si="602"/>
        <v>/rsm:CrossIndustryInvoice/rsm:SupplyChainTradeTransaction/ram:ApplicableHeaderTradeAgreement/ram:SalesAgentTradeParty/ram:PostalTradeAddress</v>
      </c>
      <c r="AK427" s="13" t="str">
        <f t="shared" si="603"/>
        <v>/ram:LineTwo</v>
      </c>
      <c r="AL427" s="14">
        <f>COUNTIFS(R$4:R427,AJ427)</f>
        <v>1</v>
      </c>
      <c r="AN427" s="185" t="str">
        <f t="shared" si="614"/>
        <v>SCT_HTA</v>
      </c>
      <c r="AO427" s="145" t="str">
        <f t="shared" si="604"/>
        <v>BT-X-350</v>
      </c>
      <c r="AP427" s="297" t="str">
        <f t="shared" si="615"/>
        <v>EXT-FR-FE-79</v>
      </c>
      <c r="AQ427" s="146">
        <f t="shared" si="640"/>
        <v>5</v>
      </c>
      <c r="AR427" s="146" t="str">
        <f t="shared" si="605"/>
        <v>0..1</v>
      </c>
      <c r="AS427" s="64" t="s">
        <v>2191</v>
      </c>
      <c r="AT427" s="64" t="s">
        <v>1761</v>
      </c>
      <c r="AU427" s="65"/>
      <c r="AV427" s="65"/>
      <c r="AW427" s="65" t="s">
        <v>35</v>
      </c>
      <c r="AX427" s="64" t="s">
        <v>78</v>
      </c>
      <c r="AY427" s="66" t="str">
        <f t="shared" si="667"/>
        <v>0..1</v>
      </c>
      <c r="AZ427" s="66" t="str">
        <f t="shared" si="668"/>
        <v>0..1</v>
      </c>
      <c r="BA427" s="2" t="str">
        <f t="shared" si="662"/>
        <v>/rsm:CrossIndustryInvoice
/rsm:SupplyChainTradeTransaction
/ram:ApplicableHeaderTradeAgreement
/ram:SalesAgentTradeParty
/ram:PostalTradeAddress
/ram:LineTwo</v>
      </c>
      <c r="BB427" s="75" t="str">
        <f t="shared" si="663"/>
        <v>/rsm:CrossIndustryInvoice/rsm:SupplyChainTradeTransaction/ram:ApplicableHeaderTradeAgreement/ram:SalesAgentTradeParty/ram:PostalTradeAddress/ram:LineTwo</v>
      </c>
      <c r="BC427" s="66" t="str">
        <f t="shared" si="616"/>
        <v>T</v>
      </c>
      <c r="BD427" s="68" t="str">
        <f t="shared" si="617"/>
        <v>E</v>
      </c>
      <c r="BE427" s="66" t="str">
        <f t="shared" si="618"/>
        <v>0..1</v>
      </c>
      <c r="BF427" s="66" t="str">
        <f t="shared" si="619"/>
        <v/>
      </c>
      <c r="BG427" s="249" t="str">
        <f t="shared" si="620"/>
        <v/>
      </c>
      <c r="BH427" s="7"/>
      <c r="BI427" s="634" t="str">
        <f t="shared" si="621"/>
        <v>-</v>
      </c>
      <c r="BJ427" s="70" t="str">
        <f t="shared" si="622"/>
        <v>-</v>
      </c>
      <c r="BK427" s="70" t="str">
        <f t="shared" si="623"/>
        <v>-</v>
      </c>
      <c r="BL427" s="70" t="str">
        <f t="shared" si="624"/>
        <v>-</v>
      </c>
      <c r="BM427" s="70" t="str">
        <f t="shared" si="625"/>
        <v>X</v>
      </c>
      <c r="BN427" s="70" t="str">
        <f t="shared" si="626"/>
        <v>X</v>
      </c>
      <c r="BO427" s="635" t="str">
        <f t="shared" si="627"/>
        <v>X</v>
      </c>
      <c r="BP427" s="7"/>
      <c r="BQ427" s="70" t="str">
        <f t="shared" si="628"/>
        <v>EXTENDED</v>
      </c>
      <c r="BR427" s="70" t="str">
        <f t="shared" si="629"/>
        <v>EXTENDED-CTC-FR</v>
      </c>
      <c r="BS427" s="15"/>
      <c r="BT427" s="57" t="s">
        <v>18642</v>
      </c>
    </row>
    <row r="428" spans="1:72" s="59" customFormat="1" ht="105" x14ac:dyDescent="0.2">
      <c r="A428" s="45" t="str">
        <f t="shared" si="612"/>
        <v>YES</v>
      </c>
      <c r="B428" s="131"/>
      <c r="C428" s="742"/>
      <c r="D428" s="185" t="s">
        <v>1526</v>
      </c>
      <c r="E428" s="145" t="s">
        <v>5368</v>
      </c>
      <c r="F428" s="297" t="s">
        <v>4957</v>
      </c>
      <c r="G428" s="146">
        <f t="shared" si="646"/>
        <v>5</v>
      </c>
      <c r="H428" s="146" t="s">
        <v>42</v>
      </c>
      <c r="I428" s="64" t="s">
        <v>17151</v>
      </c>
      <c r="J428" s="64" t="s">
        <v>1647</v>
      </c>
      <c r="K428" s="65"/>
      <c r="L428" s="65"/>
      <c r="M428" s="65" t="s">
        <v>35</v>
      </c>
      <c r="N428" s="64" t="s">
        <v>70</v>
      </c>
      <c r="O428" s="66" t="s">
        <v>42</v>
      </c>
      <c r="P428" s="66" t="str">
        <f t="shared" si="594"/>
        <v>0..1</v>
      </c>
      <c r="Q428" s="2" t="s">
        <v>2193</v>
      </c>
      <c r="R428" s="75" t="s">
        <v>2194</v>
      </c>
      <c r="S428" s="66" t="s">
        <v>73</v>
      </c>
      <c r="T428" s="68" t="str">
        <f t="shared" si="606"/>
        <v>E</v>
      </c>
      <c r="U428" s="66" t="s">
        <v>42</v>
      </c>
      <c r="V428" s="66" t="s">
        <v>35</v>
      </c>
      <c r="W428" s="249" t="s">
        <v>35</v>
      </c>
      <c r="X428" s="38"/>
      <c r="Y428" s="634" t="str">
        <f t="shared" si="610"/>
        <v>-</v>
      </c>
      <c r="Z428" s="70" t="str">
        <f t="shared" ref="Z428:AE428" si="674">IF(Y428="X","X",IF($AH428=Z$4,"X","-"))</f>
        <v>-</v>
      </c>
      <c r="AA428" s="70" t="str">
        <f t="shared" si="674"/>
        <v>-</v>
      </c>
      <c r="AB428" s="70" t="str">
        <f t="shared" si="674"/>
        <v>-</v>
      </c>
      <c r="AC428" s="70" t="str">
        <f t="shared" si="674"/>
        <v>X</v>
      </c>
      <c r="AD428" s="70" t="str">
        <f t="shared" si="674"/>
        <v>X</v>
      </c>
      <c r="AE428" s="635" t="str">
        <f t="shared" si="674"/>
        <v>X</v>
      </c>
      <c r="AF428" s="38"/>
      <c r="AG428" s="70" t="s">
        <v>47</v>
      </c>
      <c r="AH428" s="70" t="s">
        <v>5901</v>
      </c>
      <c r="AI428" s="38"/>
      <c r="AJ428" s="13" t="str">
        <f t="shared" si="602"/>
        <v>/rsm:CrossIndustryInvoice/rsm:SupplyChainTradeTransaction/ram:ApplicableHeaderTradeAgreement/ram:SalesAgentTradeParty/ram:PostalTradeAddress</v>
      </c>
      <c r="AK428" s="13" t="str">
        <f t="shared" si="603"/>
        <v>/ram:LineThree</v>
      </c>
      <c r="AL428" s="14">
        <f>COUNTIFS(R$4:R428,AJ428)</f>
        <v>1</v>
      </c>
      <c r="AN428" s="185" t="str">
        <f t="shared" si="614"/>
        <v>SCT_HTA</v>
      </c>
      <c r="AO428" s="145" t="str">
        <f t="shared" si="604"/>
        <v>BT-X-351</v>
      </c>
      <c r="AP428" s="297" t="str">
        <f t="shared" si="615"/>
        <v>EXT-FR-FE-80</v>
      </c>
      <c r="AQ428" s="146">
        <f t="shared" si="640"/>
        <v>5</v>
      </c>
      <c r="AR428" s="146" t="str">
        <f t="shared" si="605"/>
        <v>0..1</v>
      </c>
      <c r="AS428" s="64" t="s">
        <v>2195</v>
      </c>
      <c r="AT428" s="64" t="s">
        <v>1761</v>
      </c>
      <c r="AU428" s="65" t="s">
        <v>35</v>
      </c>
      <c r="AV428" s="65"/>
      <c r="AW428" s="65" t="s">
        <v>35</v>
      </c>
      <c r="AX428" s="64" t="s">
        <v>78</v>
      </c>
      <c r="AY428" s="66" t="str">
        <f t="shared" si="667"/>
        <v>0..1</v>
      </c>
      <c r="AZ428" s="66" t="str">
        <f t="shared" si="668"/>
        <v>0..1</v>
      </c>
      <c r="BA428" s="2" t="str">
        <f t="shared" si="662"/>
        <v>/rsm:CrossIndustryInvoice
/rsm:SupplyChainTradeTransaction
/ram:ApplicableHeaderTradeAgreement
/ram:SalesAgentTradeParty
/ram:PostalTradeAddress
/ram:LineThree</v>
      </c>
      <c r="BB428" s="75" t="str">
        <f t="shared" si="663"/>
        <v>/rsm:CrossIndustryInvoice/rsm:SupplyChainTradeTransaction/ram:ApplicableHeaderTradeAgreement/ram:SalesAgentTradeParty/ram:PostalTradeAddress/ram:LineThree</v>
      </c>
      <c r="BC428" s="66" t="str">
        <f t="shared" si="616"/>
        <v>T</v>
      </c>
      <c r="BD428" s="68" t="str">
        <f t="shared" si="617"/>
        <v>E</v>
      </c>
      <c r="BE428" s="66" t="str">
        <f t="shared" si="618"/>
        <v>0..1</v>
      </c>
      <c r="BF428" s="66" t="str">
        <f t="shared" si="619"/>
        <v/>
      </c>
      <c r="BG428" s="249" t="str">
        <f t="shared" si="620"/>
        <v/>
      </c>
      <c r="BH428" s="7"/>
      <c r="BI428" s="634" t="str">
        <f t="shared" si="621"/>
        <v>-</v>
      </c>
      <c r="BJ428" s="70" t="str">
        <f t="shared" si="622"/>
        <v>-</v>
      </c>
      <c r="BK428" s="70" t="str">
        <f t="shared" si="623"/>
        <v>-</v>
      </c>
      <c r="BL428" s="70" t="str">
        <f t="shared" si="624"/>
        <v>-</v>
      </c>
      <c r="BM428" s="70" t="str">
        <f t="shared" si="625"/>
        <v>X</v>
      </c>
      <c r="BN428" s="70" t="str">
        <f t="shared" si="626"/>
        <v>X</v>
      </c>
      <c r="BO428" s="635" t="str">
        <f t="shared" si="627"/>
        <v>X</v>
      </c>
      <c r="BP428" s="7"/>
      <c r="BQ428" s="70" t="str">
        <f t="shared" si="628"/>
        <v>EXTENDED</v>
      </c>
      <c r="BR428" s="70" t="str">
        <f t="shared" si="629"/>
        <v>EXTENDED-CTC-FR</v>
      </c>
      <c r="BS428" s="15"/>
      <c r="BT428" s="57" t="s">
        <v>18642</v>
      </c>
    </row>
    <row r="429" spans="1:72" s="59" customFormat="1" ht="105" x14ac:dyDescent="0.2">
      <c r="A429" s="45" t="str">
        <f t="shared" si="612"/>
        <v>YES</v>
      </c>
      <c r="B429" s="131"/>
      <c r="C429" s="742"/>
      <c r="D429" s="185" t="s">
        <v>1526</v>
      </c>
      <c r="E429" s="145" t="s">
        <v>5369</v>
      </c>
      <c r="F429" s="297" t="s">
        <v>4958</v>
      </c>
      <c r="G429" s="146">
        <f t="shared" si="646"/>
        <v>5</v>
      </c>
      <c r="H429" s="146" t="s">
        <v>42</v>
      </c>
      <c r="I429" s="64" t="s">
        <v>17152</v>
      </c>
      <c r="J429" s="64" t="s">
        <v>17267</v>
      </c>
      <c r="K429" s="65"/>
      <c r="L429" s="65"/>
      <c r="M429" s="65" t="s">
        <v>35</v>
      </c>
      <c r="N429" s="64" t="s">
        <v>70</v>
      </c>
      <c r="O429" s="66" t="s">
        <v>42</v>
      </c>
      <c r="P429" s="66" t="str">
        <f t="shared" si="594"/>
        <v>0..1</v>
      </c>
      <c r="Q429" s="2" t="s">
        <v>2198</v>
      </c>
      <c r="R429" s="75" t="s">
        <v>2199</v>
      </c>
      <c r="S429" s="66" t="s">
        <v>73</v>
      </c>
      <c r="T429" s="68" t="str">
        <f t="shared" si="606"/>
        <v>E</v>
      </c>
      <c r="U429" s="66" t="s">
        <v>42</v>
      </c>
      <c r="V429" s="66" t="s">
        <v>35</v>
      </c>
      <c r="W429" s="249" t="s">
        <v>35</v>
      </c>
      <c r="X429" s="38"/>
      <c r="Y429" s="634" t="str">
        <f t="shared" si="610"/>
        <v>-</v>
      </c>
      <c r="Z429" s="70" t="str">
        <f t="shared" ref="Z429:AE429" si="675">IF(Y429="X","X",IF($AH429=Z$4,"X","-"))</f>
        <v>-</v>
      </c>
      <c r="AA429" s="70" t="str">
        <f t="shared" si="675"/>
        <v>-</v>
      </c>
      <c r="AB429" s="70" t="str">
        <f t="shared" si="675"/>
        <v>-</v>
      </c>
      <c r="AC429" s="70" t="str">
        <f t="shared" si="675"/>
        <v>X</v>
      </c>
      <c r="AD429" s="70" t="str">
        <f t="shared" si="675"/>
        <v>X</v>
      </c>
      <c r="AE429" s="635" t="str">
        <f t="shared" si="675"/>
        <v>X</v>
      </c>
      <c r="AF429" s="38"/>
      <c r="AG429" s="70" t="s">
        <v>47</v>
      </c>
      <c r="AH429" s="70" t="s">
        <v>5901</v>
      </c>
      <c r="AI429" s="38"/>
      <c r="AJ429" s="13" t="str">
        <f t="shared" si="602"/>
        <v>/rsm:CrossIndustryInvoice/rsm:SupplyChainTradeTransaction/ram:ApplicableHeaderTradeAgreement/ram:SalesAgentTradeParty/ram:PostalTradeAddress</v>
      </c>
      <c r="AK429" s="13" t="str">
        <f t="shared" si="603"/>
        <v>/ram:CityName</v>
      </c>
      <c r="AL429" s="14">
        <f>COUNTIFS(R$4:R429,AJ429)</f>
        <v>1</v>
      </c>
      <c r="AN429" s="185" t="str">
        <f t="shared" si="614"/>
        <v>SCT_HTA</v>
      </c>
      <c r="AO429" s="145" t="str">
        <f t="shared" si="604"/>
        <v>BT-X-352</v>
      </c>
      <c r="AP429" s="297" t="str">
        <f t="shared" si="615"/>
        <v>EXT-FR-FE-82</v>
      </c>
      <c r="AQ429" s="146">
        <f t="shared" si="640"/>
        <v>5</v>
      </c>
      <c r="AR429" s="146" t="str">
        <f t="shared" si="605"/>
        <v>0..1</v>
      </c>
      <c r="AS429" s="64" t="s">
        <v>2200</v>
      </c>
      <c r="AT429" s="64" t="s">
        <v>2201</v>
      </c>
      <c r="AU429" s="65"/>
      <c r="AV429" s="65"/>
      <c r="AW429" s="65" t="s">
        <v>35</v>
      </c>
      <c r="AX429" s="64" t="s">
        <v>78</v>
      </c>
      <c r="AY429" s="66" t="str">
        <f t="shared" si="667"/>
        <v>0..1</v>
      </c>
      <c r="AZ429" s="66" t="str">
        <f t="shared" si="668"/>
        <v>0..1</v>
      </c>
      <c r="BA429" s="2" t="str">
        <f t="shared" si="662"/>
        <v>/rsm:CrossIndustryInvoice
/rsm:SupplyChainTradeTransaction
/ram:ApplicableHeaderTradeAgreement
/ram:SalesAgentTradeParty
/ram:PostalTradeAddress
/ram:CityName</v>
      </c>
      <c r="BB429" s="75" t="str">
        <f t="shared" si="663"/>
        <v>/rsm:CrossIndustryInvoice/rsm:SupplyChainTradeTransaction/ram:ApplicableHeaderTradeAgreement/ram:SalesAgentTradeParty/ram:PostalTradeAddress/ram:CityName</v>
      </c>
      <c r="BC429" s="66" t="str">
        <f t="shared" si="616"/>
        <v>T</v>
      </c>
      <c r="BD429" s="68" t="str">
        <f t="shared" si="617"/>
        <v>E</v>
      </c>
      <c r="BE429" s="66" t="str">
        <f t="shared" si="618"/>
        <v>0..1</v>
      </c>
      <c r="BF429" s="66" t="str">
        <f t="shared" si="619"/>
        <v/>
      </c>
      <c r="BG429" s="249" t="str">
        <f t="shared" si="620"/>
        <v/>
      </c>
      <c r="BH429" s="7"/>
      <c r="BI429" s="634" t="str">
        <f t="shared" si="621"/>
        <v>-</v>
      </c>
      <c r="BJ429" s="70" t="str">
        <f t="shared" si="622"/>
        <v>-</v>
      </c>
      <c r="BK429" s="70" t="str">
        <f t="shared" si="623"/>
        <v>-</v>
      </c>
      <c r="BL429" s="70" t="str">
        <f t="shared" si="624"/>
        <v>-</v>
      </c>
      <c r="BM429" s="70" t="str">
        <f t="shared" si="625"/>
        <v>X</v>
      </c>
      <c r="BN429" s="70" t="str">
        <f t="shared" si="626"/>
        <v>X</v>
      </c>
      <c r="BO429" s="635" t="str">
        <f t="shared" si="627"/>
        <v>X</v>
      </c>
      <c r="BP429" s="7"/>
      <c r="BQ429" s="70" t="str">
        <f t="shared" si="628"/>
        <v>EXTENDED</v>
      </c>
      <c r="BR429" s="70" t="str">
        <f t="shared" si="629"/>
        <v>EXTENDED-CTC-FR</v>
      </c>
      <c r="BS429" s="15"/>
      <c r="BT429" s="57" t="s">
        <v>18642</v>
      </c>
    </row>
    <row r="430" spans="1:72" s="59" customFormat="1" ht="105" x14ac:dyDescent="0.2">
      <c r="A430" s="45" t="str">
        <f t="shared" si="612"/>
        <v>YES</v>
      </c>
      <c r="B430" s="131"/>
      <c r="C430" s="742"/>
      <c r="D430" s="185" t="s">
        <v>1526</v>
      </c>
      <c r="E430" s="145" t="s">
        <v>5370</v>
      </c>
      <c r="F430" s="297" t="s">
        <v>4959</v>
      </c>
      <c r="G430" s="146">
        <f t="shared" si="646"/>
        <v>5</v>
      </c>
      <c r="H430" s="146" t="s">
        <v>32</v>
      </c>
      <c r="I430" s="64" t="s">
        <v>17153</v>
      </c>
      <c r="J430" s="64" t="s">
        <v>1661</v>
      </c>
      <c r="K430" s="65" t="s">
        <v>17101</v>
      </c>
      <c r="L430" s="65"/>
      <c r="M430" s="65"/>
      <c r="N430" s="64" t="s">
        <v>128</v>
      </c>
      <c r="O430" s="66" t="s">
        <v>32</v>
      </c>
      <c r="P430" s="66" t="str">
        <f t="shared" si="594"/>
        <v>1..1</v>
      </c>
      <c r="Q430" s="2" t="s">
        <v>2204</v>
      </c>
      <c r="R430" s="75" t="s">
        <v>2205</v>
      </c>
      <c r="S430" s="66" t="s">
        <v>131</v>
      </c>
      <c r="T430" s="68" t="str">
        <f t="shared" si="606"/>
        <v>E</v>
      </c>
      <c r="U430" s="66" t="s">
        <v>42</v>
      </c>
      <c r="V430" s="66" t="s">
        <v>35</v>
      </c>
      <c r="W430" s="249" t="s">
        <v>35</v>
      </c>
      <c r="X430" s="38"/>
      <c r="Y430" s="634" t="str">
        <f t="shared" si="610"/>
        <v>-</v>
      </c>
      <c r="Z430" s="70" t="str">
        <f t="shared" ref="Z430:AE430" si="676">IF(Y430="X","X",IF($AH430=Z$4,"X","-"))</f>
        <v>-</v>
      </c>
      <c r="AA430" s="70" t="str">
        <f t="shared" si="676"/>
        <v>-</v>
      </c>
      <c r="AB430" s="70" t="str">
        <f t="shared" si="676"/>
        <v>-</v>
      </c>
      <c r="AC430" s="70" t="str">
        <f t="shared" si="676"/>
        <v>X</v>
      </c>
      <c r="AD430" s="70" t="str">
        <f t="shared" si="676"/>
        <v>X</v>
      </c>
      <c r="AE430" s="635" t="str">
        <f t="shared" si="676"/>
        <v>X</v>
      </c>
      <c r="AF430" s="38"/>
      <c r="AG430" s="70" t="s">
        <v>47</v>
      </c>
      <c r="AH430" s="70" t="s">
        <v>5901</v>
      </c>
      <c r="AI430" s="38"/>
      <c r="AJ430" s="13" t="str">
        <f t="shared" si="602"/>
        <v>/rsm:CrossIndustryInvoice/rsm:SupplyChainTradeTransaction/ram:ApplicableHeaderTradeAgreement/ram:SalesAgentTradeParty/ram:PostalTradeAddress</v>
      </c>
      <c r="AK430" s="13" t="str">
        <f t="shared" si="603"/>
        <v>/ram:CountryID</v>
      </c>
      <c r="AL430" s="14">
        <f>COUNTIFS(R$4:R430,AJ430)</f>
        <v>1</v>
      </c>
      <c r="AN430" s="185" t="str">
        <f t="shared" si="614"/>
        <v>SCT_HTA</v>
      </c>
      <c r="AO430" s="145" t="str">
        <f t="shared" si="604"/>
        <v>BT-X-353</v>
      </c>
      <c r="AP430" s="297" t="str">
        <f t="shared" si="615"/>
        <v>EXT-FR-FE-84</v>
      </c>
      <c r="AQ430" s="146">
        <f t="shared" si="640"/>
        <v>5</v>
      </c>
      <c r="AR430" s="146" t="str">
        <f t="shared" si="605"/>
        <v>1..1</v>
      </c>
      <c r="AS430" s="64" t="s">
        <v>2206</v>
      </c>
      <c r="AT430" s="64" t="s">
        <v>1777</v>
      </c>
      <c r="AU430" s="65" t="s">
        <v>485</v>
      </c>
      <c r="AV430" s="65"/>
      <c r="AW430" s="65"/>
      <c r="AX430" s="64" t="s">
        <v>128</v>
      </c>
      <c r="AY430" s="66" t="str">
        <f t="shared" si="667"/>
        <v>1..1</v>
      </c>
      <c r="AZ430" s="66" t="str">
        <f t="shared" si="668"/>
        <v>1..1</v>
      </c>
      <c r="BA430" s="2" t="str">
        <f t="shared" si="662"/>
        <v>/rsm:CrossIndustryInvoice
/rsm:SupplyChainTradeTransaction
/ram:ApplicableHeaderTradeAgreement
/ram:SalesAgentTradeParty
/ram:PostalTradeAddress
/ram:CountryID</v>
      </c>
      <c r="BB430" s="75" t="str">
        <f t="shared" si="663"/>
        <v>/rsm:CrossIndustryInvoice/rsm:SupplyChainTradeTransaction/ram:ApplicableHeaderTradeAgreement/ram:SalesAgentTradeParty/ram:PostalTradeAddress/ram:CountryID</v>
      </c>
      <c r="BC430" s="66" t="str">
        <f t="shared" si="616"/>
        <v>C</v>
      </c>
      <c r="BD430" s="68" t="str">
        <f t="shared" si="617"/>
        <v>E</v>
      </c>
      <c r="BE430" s="66" t="str">
        <f t="shared" si="618"/>
        <v>0..1</v>
      </c>
      <c r="BF430" s="66" t="str">
        <f t="shared" si="619"/>
        <v/>
      </c>
      <c r="BG430" s="249" t="str">
        <f t="shared" si="620"/>
        <v/>
      </c>
      <c r="BH430" s="7"/>
      <c r="BI430" s="634" t="str">
        <f t="shared" si="621"/>
        <v>-</v>
      </c>
      <c r="BJ430" s="70" t="str">
        <f t="shared" si="622"/>
        <v>-</v>
      </c>
      <c r="BK430" s="70" t="str">
        <f t="shared" si="623"/>
        <v>-</v>
      </c>
      <c r="BL430" s="70" t="str">
        <f t="shared" si="624"/>
        <v>-</v>
      </c>
      <c r="BM430" s="70" t="str">
        <f t="shared" si="625"/>
        <v>X</v>
      </c>
      <c r="BN430" s="70" t="str">
        <f t="shared" si="626"/>
        <v>X</v>
      </c>
      <c r="BO430" s="635" t="str">
        <f t="shared" si="627"/>
        <v>X</v>
      </c>
      <c r="BP430" s="7"/>
      <c r="BQ430" s="70" t="str">
        <f t="shared" si="628"/>
        <v>EXTENDED</v>
      </c>
      <c r="BR430" s="70" t="str">
        <f t="shared" si="629"/>
        <v>EXTENDED-CTC-FR</v>
      </c>
      <c r="BS430" s="15"/>
      <c r="BT430" s="57" t="s">
        <v>18642</v>
      </c>
    </row>
    <row r="431" spans="1:72" s="59" customFormat="1" ht="105" x14ac:dyDescent="0.2">
      <c r="A431" s="45" t="str">
        <f t="shared" si="612"/>
        <v>YES</v>
      </c>
      <c r="B431" s="131"/>
      <c r="C431" s="742"/>
      <c r="D431" s="185" t="s">
        <v>1526</v>
      </c>
      <c r="E431" s="145" t="s">
        <v>5371</v>
      </c>
      <c r="F431" s="297" t="s">
        <v>4960</v>
      </c>
      <c r="G431" s="146">
        <f t="shared" si="646"/>
        <v>5</v>
      </c>
      <c r="H431" s="146" t="s">
        <v>42</v>
      </c>
      <c r="I431" s="64" t="s">
        <v>17167</v>
      </c>
      <c r="J431" s="64" t="s">
        <v>1667</v>
      </c>
      <c r="K431" s="65" t="s">
        <v>1668</v>
      </c>
      <c r="L431" s="65"/>
      <c r="M431" s="65" t="s">
        <v>35</v>
      </c>
      <c r="N431" s="64" t="s">
        <v>70</v>
      </c>
      <c r="O431" s="66" t="s">
        <v>42</v>
      </c>
      <c r="P431" s="66" t="str">
        <f t="shared" si="594"/>
        <v>0..1</v>
      </c>
      <c r="Q431" s="2" t="s">
        <v>2208</v>
      </c>
      <c r="R431" s="75" t="s">
        <v>2209</v>
      </c>
      <c r="S431" s="66" t="s">
        <v>73</v>
      </c>
      <c r="T431" s="68" t="str">
        <f t="shared" si="606"/>
        <v>E</v>
      </c>
      <c r="U431" s="66" t="s">
        <v>62</v>
      </c>
      <c r="V431" s="66" t="s">
        <v>200</v>
      </c>
      <c r="W431" s="249" t="s">
        <v>35</v>
      </c>
      <c r="X431" s="38"/>
      <c r="Y431" s="634" t="str">
        <f t="shared" si="610"/>
        <v>-</v>
      </c>
      <c r="Z431" s="70" t="str">
        <f t="shared" ref="Z431:AE431" si="677">IF(Y431="X","X",IF($AH431=Z$4,"X","-"))</f>
        <v>-</v>
      </c>
      <c r="AA431" s="70" t="str">
        <f t="shared" si="677"/>
        <v>-</v>
      </c>
      <c r="AB431" s="70" t="str">
        <f t="shared" si="677"/>
        <v>-</v>
      </c>
      <c r="AC431" s="70" t="str">
        <f t="shared" si="677"/>
        <v>X</v>
      </c>
      <c r="AD431" s="70" t="str">
        <f t="shared" si="677"/>
        <v>X</v>
      </c>
      <c r="AE431" s="635" t="str">
        <f t="shared" si="677"/>
        <v>X</v>
      </c>
      <c r="AF431" s="38"/>
      <c r="AG431" s="70" t="s">
        <v>47</v>
      </c>
      <c r="AH431" s="70" t="s">
        <v>5901</v>
      </c>
      <c r="AI431" s="38"/>
      <c r="AJ431" s="13" t="str">
        <f t="shared" si="602"/>
        <v>/rsm:CrossIndustryInvoice/rsm:SupplyChainTradeTransaction/ram:ApplicableHeaderTradeAgreement/ram:SalesAgentTradeParty/ram:PostalTradeAddress</v>
      </c>
      <c r="AK431" s="13" t="str">
        <f t="shared" si="603"/>
        <v>/ram:CountrySubDivisionName</v>
      </c>
      <c r="AL431" s="14">
        <f>COUNTIFS(R$4:R431,AJ431)</f>
        <v>1</v>
      </c>
      <c r="AN431" s="185" t="str">
        <f t="shared" si="614"/>
        <v>SCT_HTA</v>
      </c>
      <c r="AO431" s="145" t="str">
        <f t="shared" si="604"/>
        <v>BT-X-354</v>
      </c>
      <c r="AP431" s="297" t="str">
        <f t="shared" si="615"/>
        <v>EXT-FR-FE-83</v>
      </c>
      <c r="AQ431" s="146">
        <f t="shared" si="640"/>
        <v>5</v>
      </c>
      <c r="AR431" s="146" t="str">
        <f t="shared" si="605"/>
        <v>0..1</v>
      </c>
      <c r="AS431" s="64" t="s">
        <v>2210</v>
      </c>
      <c r="AT431" s="64" t="s">
        <v>1671</v>
      </c>
      <c r="AU431" s="65" t="s">
        <v>1672</v>
      </c>
      <c r="AV431" s="65"/>
      <c r="AW431" s="65" t="s">
        <v>35</v>
      </c>
      <c r="AX431" s="64" t="s">
        <v>78</v>
      </c>
      <c r="AY431" s="66" t="str">
        <f t="shared" si="667"/>
        <v>0..1</v>
      </c>
      <c r="AZ431" s="66" t="str">
        <f t="shared" si="668"/>
        <v>0..1</v>
      </c>
      <c r="BA431" s="2" t="str">
        <f t="shared" si="662"/>
        <v>/rsm:CrossIndustryInvoice
/rsm:SupplyChainTradeTransaction
/ram:ApplicableHeaderTradeAgreement
/ram:SalesAgentTradeParty
/ram:PostalTradeAddress
/ram:CountrySubDivisionName</v>
      </c>
      <c r="BB431" s="75" t="str">
        <f t="shared" si="663"/>
        <v>/rsm:CrossIndustryInvoice/rsm:SupplyChainTradeTransaction/ram:ApplicableHeaderTradeAgreement/ram:SalesAgentTradeParty/ram:PostalTradeAddress/ram:CountrySubDivisionName</v>
      </c>
      <c r="BC431" s="66" t="str">
        <f t="shared" si="616"/>
        <v>T</v>
      </c>
      <c r="BD431" s="68" t="str">
        <f t="shared" si="617"/>
        <v>E</v>
      </c>
      <c r="BE431" s="66" t="str">
        <f t="shared" si="618"/>
        <v>0..n</v>
      </c>
      <c r="BF431" s="66" t="str">
        <f t="shared" si="619"/>
        <v>CAR-3</v>
      </c>
      <c r="BG431" s="249" t="str">
        <f t="shared" si="620"/>
        <v/>
      </c>
      <c r="BH431" s="7"/>
      <c r="BI431" s="634" t="str">
        <f t="shared" si="621"/>
        <v>-</v>
      </c>
      <c r="BJ431" s="70" t="str">
        <f t="shared" si="622"/>
        <v>-</v>
      </c>
      <c r="BK431" s="70" t="str">
        <f t="shared" si="623"/>
        <v>-</v>
      </c>
      <c r="BL431" s="70" t="str">
        <f t="shared" si="624"/>
        <v>-</v>
      </c>
      <c r="BM431" s="70" t="str">
        <f t="shared" si="625"/>
        <v>X</v>
      </c>
      <c r="BN431" s="70" t="str">
        <f t="shared" si="626"/>
        <v>X</v>
      </c>
      <c r="BO431" s="635" t="str">
        <f t="shared" si="627"/>
        <v>X</v>
      </c>
      <c r="BP431" s="7"/>
      <c r="BQ431" s="70" t="str">
        <f t="shared" si="628"/>
        <v>EXTENDED</v>
      </c>
      <c r="BR431" s="70" t="str">
        <f t="shared" si="629"/>
        <v>EXTENDED-CTC-FR</v>
      </c>
      <c r="BS431" s="15"/>
      <c r="BT431" s="57" t="s">
        <v>18642</v>
      </c>
    </row>
    <row r="432" spans="1:72" s="59" customFormat="1" ht="96" x14ac:dyDescent="0.2">
      <c r="A432" s="45" t="str">
        <f t="shared" si="612"/>
        <v>NO</v>
      </c>
      <c r="B432" s="131"/>
      <c r="C432" s="742"/>
      <c r="D432" s="189" t="s">
        <v>1526</v>
      </c>
      <c r="E432" s="140" t="s">
        <v>5372</v>
      </c>
      <c r="F432" s="296"/>
      <c r="G432" s="141">
        <f t="shared" si="646"/>
        <v>4</v>
      </c>
      <c r="H432" s="141" t="s">
        <v>42</v>
      </c>
      <c r="I432" s="125" t="s">
        <v>2211</v>
      </c>
      <c r="J432" s="125"/>
      <c r="K432" s="126"/>
      <c r="L432" s="126"/>
      <c r="M432" s="126"/>
      <c r="N432" s="125"/>
      <c r="O432" s="124" t="s">
        <v>42</v>
      </c>
      <c r="P432" s="124" t="str">
        <f t="shared" si="594"/>
        <v>0..1</v>
      </c>
      <c r="Q432" s="142" t="s">
        <v>2212</v>
      </c>
      <c r="R432" s="143" t="s">
        <v>2213</v>
      </c>
      <c r="S432" s="124"/>
      <c r="T432" s="129" t="str">
        <f t="shared" si="606"/>
        <v/>
      </c>
      <c r="U432" s="141" t="s">
        <v>62</v>
      </c>
      <c r="V432" s="124"/>
      <c r="W432" s="675"/>
      <c r="X432" s="38"/>
      <c r="Y432" s="634" t="str">
        <f t="shared" si="610"/>
        <v>-</v>
      </c>
      <c r="Z432" s="70" t="str">
        <f t="shared" ref="Z432:AE432" si="678">IF(Y432="X","X",IF($AH432=Z$4,"X","-"))</f>
        <v>-</v>
      </c>
      <c r="AA432" s="70" t="str">
        <f t="shared" si="678"/>
        <v>-</v>
      </c>
      <c r="AB432" s="70" t="str">
        <f t="shared" si="678"/>
        <v>-</v>
      </c>
      <c r="AC432" s="70" t="str">
        <f t="shared" si="678"/>
        <v>X</v>
      </c>
      <c r="AD432" s="70" t="str">
        <f t="shared" si="678"/>
        <v>X</v>
      </c>
      <c r="AE432" s="635" t="str">
        <f t="shared" si="678"/>
        <v>X</v>
      </c>
      <c r="AF432" s="38"/>
      <c r="AG432" s="70" t="s">
        <v>47</v>
      </c>
      <c r="AH432" s="70" t="s">
        <v>5901</v>
      </c>
      <c r="AI432" s="38"/>
      <c r="AJ432" s="13" t="str">
        <f t="shared" si="602"/>
        <v>/rsm:CrossIndustryInvoice/rsm:SupplyChainTradeTransaction/ram:ApplicableHeaderTradeAgreement/ram:SalesAgentTradeParty</v>
      </c>
      <c r="AK432" s="13" t="str">
        <f t="shared" si="603"/>
        <v>/ram:URIUniversalCommunication</v>
      </c>
      <c r="AL432" s="14">
        <f>COUNTIFS(R$4:R432,AJ432)</f>
        <v>1</v>
      </c>
      <c r="AN432" s="189" t="str">
        <f t="shared" si="614"/>
        <v>SCT_HTA</v>
      </c>
      <c r="AO432" s="140" t="str">
        <f t="shared" si="604"/>
        <v>BT-X-341-00</v>
      </c>
      <c r="AP432" s="296" t="str">
        <f t="shared" si="615"/>
        <v/>
      </c>
      <c r="AQ432" s="141">
        <f t="shared" si="640"/>
        <v>4</v>
      </c>
      <c r="AR432" s="141" t="str">
        <f t="shared" si="605"/>
        <v>0..1</v>
      </c>
      <c r="AS432" s="125" t="s">
        <v>1001</v>
      </c>
      <c r="AT432" s="125"/>
      <c r="AU432" s="126"/>
      <c r="AV432" s="126"/>
      <c r="AW432" s="126"/>
      <c r="AX432" s="125"/>
      <c r="AY432" s="124" t="str">
        <f t="shared" si="667"/>
        <v>0..1</v>
      </c>
      <c r="AZ432" s="124" t="str">
        <f t="shared" si="668"/>
        <v>0..1</v>
      </c>
      <c r="BA432" s="142" t="str">
        <f t="shared" si="662"/>
        <v>/rsm:CrossIndustryInvoice
/rsm:SupplyChainTradeTransaction
/ram:ApplicableHeaderTradeAgreement
/ram:SalesAgentTradeParty
/ram:URIUniversalCommunication</v>
      </c>
      <c r="BB432" s="143" t="str">
        <f t="shared" si="663"/>
        <v>/rsm:CrossIndustryInvoice/rsm:SupplyChainTradeTransaction/ram:ApplicableHeaderTradeAgreement/ram:SalesAgentTradeParty/ram:URIUniversalCommunication</v>
      </c>
      <c r="BC432" s="124" t="str">
        <f t="shared" si="616"/>
        <v/>
      </c>
      <c r="BD432" s="129" t="str">
        <f t="shared" si="617"/>
        <v/>
      </c>
      <c r="BE432" s="141" t="str">
        <f t="shared" si="618"/>
        <v>0..n</v>
      </c>
      <c r="BF432" s="124" t="str">
        <f t="shared" si="619"/>
        <v/>
      </c>
      <c r="BG432" s="675" t="str">
        <f t="shared" si="620"/>
        <v/>
      </c>
      <c r="BH432" s="7"/>
      <c r="BI432" s="634" t="str">
        <f t="shared" si="621"/>
        <v>-</v>
      </c>
      <c r="BJ432" s="70" t="str">
        <f t="shared" si="622"/>
        <v>-</v>
      </c>
      <c r="BK432" s="70" t="str">
        <f t="shared" si="623"/>
        <v>-</v>
      </c>
      <c r="BL432" s="70" t="str">
        <f t="shared" si="624"/>
        <v>-</v>
      </c>
      <c r="BM432" s="70" t="str">
        <f t="shared" si="625"/>
        <v>X</v>
      </c>
      <c r="BN432" s="70" t="str">
        <f t="shared" si="626"/>
        <v>X</v>
      </c>
      <c r="BO432" s="635" t="str">
        <f t="shared" si="627"/>
        <v>X</v>
      </c>
      <c r="BP432" s="7"/>
      <c r="BQ432" s="70" t="str">
        <f t="shared" si="628"/>
        <v>EXTENDED</v>
      </c>
      <c r="BR432" s="70" t="str">
        <f t="shared" si="629"/>
        <v>EXTENDED-CTC-FR</v>
      </c>
      <c r="BS432" s="15"/>
      <c r="BT432" s="57" t="s">
        <v>18642</v>
      </c>
    </row>
    <row r="433" spans="1:72" s="59" customFormat="1" ht="105" x14ac:dyDescent="0.2">
      <c r="A433" s="45" t="str">
        <f t="shared" si="612"/>
        <v>YES</v>
      </c>
      <c r="B433" s="131"/>
      <c r="C433" s="742"/>
      <c r="D433" s="189" t="s">
        <v>1526</v>
      </c>
      <c r="E433" s="61" t="s">
        <v>5373</v>
      </c>
      <c r="F433" s="282" t="s">
        <v>5898</v>
      </c>
      <c r="G433" s="62">
        <f t="shared" si="646"/>
        <v>5</v>
      </c>
      <c r="H433" s="62" t="s">
        <v>32</v>
      </c>
      <c r="I433" s="64" t="s">
        <v>2214</v>
      </c>
      <c r="J433" s="64"/>
      <c r="K433" s="65"/>
      <c r="L433" s="65"/>
      <c r="M433" s="65"/>
      <c r="N433" s="64" t="s">
        <v>90</v>
      </c>
      <c r="O433" s="66" t="s">
        <v>32</v>
      </c>
      <c r="P433" s="66" t="str">
        <f t="shared" si="594"/>
        <v>1..1</v>
      </c>
      <c r="Q433" s="6" t="s">
        <v>2215</v>
      </c>
      <c r="R433" s="67" t="s">
        <v>2216</v>
      </c>
      <c r="S433" s="66" t="s">
        <v>55</v>
      </c>
      <c r="T433" s="68" t="str">
        <f t="shared" si="606"/>
        <v>E</v>
      </c>
      <c r="U433" s="62" t="s">
        <v>42</v>
      </c>
      <c r="V433" s="66"/>
      <c r="W433" s="249"/>
      <c r="X433" s="38"/>
      <c r="Y433" s="634" t="str">
        <f t="shared" si="610"/>
        <v>-</v>
      </c>
      <c r="Z433" s="70" t="str">
        <f t="shared" ref="Z433:AE433" si="679">IF(Y433="X","X",IF($AH433=Z$4,"X","-"))</f>
        <v>-</v>
      </c>
      <c r="AA433" s="70" t="str">
        <f t="shared" si="679"/>
        <v>-</v>
      </c>
      <c r="AB433" s="70" t="str">
        <f t="shared" si="679"/>
        <v>-</v>
      </c>
      <c r="AC433" s="70" t="str">
        <f t="shared" si="679"/>
        <v>X</v>
      </c>
      <c r="AD433" s="70" t="str">
        <f t="shared" si="679"/>
        <v>X</v>
      </c>
      <c r="AE433" s="635" t="str">
        <f t="shared" si="679"/>
        <v>X</v>
      </c>
      <c r="AF433" s="38"/>
      <c r="AG433" s="70" t="s">
        <v>47</v>
      </c>
      <c r="AH433" s="70" t="s">
        <v>5901</v>
      </c>
      <c r="AI433" s="38"/>
      <c r="AJ433" s="13" t="str">
        <f t="shared" si="602"/>
        <v>/rsm:CrossIndustryInvoice/rsm:SupplyChainTradeTransaction/ram:ApplicableHeaderTradeAgreement/ram:SalesAgentTradeParty/ram:URIUniversalCommunication</v>
      </c>
      <c r="AK433" s="13" t="str">
        <f t="shared" si="603"/>
        <v>/ram:URIID</v>
      </c>
      <c r="AL433" s="14">
        <f>COUNTIFS(R$4:R433,AJ433)</f>
        <v>1</v>
      </c>
      <c r="AN433" s="189" t="str">
        <f t="shared" si="614"/>
        <v>SCT_HTA</v>
      </c>
      <c r="AO433" s="61" t="str">
        <f t="shared" si="604"/>
        <v>BT-X-341</v>
      </c>
      <c r="AP433" s="282" t="str">
        <f t="shared" si="615"/>
        <v>EXT-FR-FE-75</v>
      </c>
      <c r="AQ433" s="62">
        <f t="shared" si="640"/>
        <v>5</v>
      </c>
      <c r="AR433" s="62" t="str">
        <f t="shared" si="605"/>
        <v>1..1</v>
      </c>
      <c r="AS433" s="64" t="s">
        <v>2217</v>
      </c>
      <c r="AT433" s="64"/>
      <c r="AU433" s="65"/>
      <c r="AV433" s="65"/>
      <c r="AW433" s="65"/>
      <c r="AX433" s="64" t="s">
        <v>99</v>
      </c>
      <c r="AY433" s="66" t="str">
        <f t="shared" si="667"/>
        <v>1..1</v>
      </c>
      <c r="AZ433" s="66" t="str">
        <f t="shared" si="668"/>
        <v>1..1</v>
      </c>
      <c r="BA433" s="6" t="str">
        <f t="shared" si="662"/>
        <v>/rsm:CrossIndustryInvoice
/rsm:SupplyChainTradeTransaction
/ram:ApplicableHeaderTradeAgreement
/ram:SalesAgentTradeParty
/ram:URIUniversalCommunication
/ram:URIID</v>
      </c>
      <c r="BB433" s="67" t="str">
        <f t="shared" si="663"/>
        <v>/rsm:CrossIndustryInvoice/rsm:SupplyChainTradeTransaction/ram:ApplicableHeaderTradeAgreement/ram:SalesAgentTradeParty/ram:URIUniversalCommunication/ram:URIID</v>
      </c>
      <c r="BC433" s="66" t="str">
        <f t="shared" si="616"/>
        <v>I</v>
      </c>
      <c r="BD433" s="68" t="str">
        <f t="shared" si="617"/>
        <v>E</v>
      </c>
      <c r="BE433" s="62" t="str">
        <f t="shared" si="618"/>
        <v>0..1</v>
      </c>
      <c r="BF433" s="66" t="str">
        <f t="shared" si="619"/>
        <v/>
      </c>
      <c r="BG433" s="249" t="str">
        <f t="shared" si="620"/>
        <v/>
      </c>
      <c r="BH433" s="7"/>
      <c r="BI433" s="634" t="str">
        <f t="shared" si="621"/>
        <v>-</v>
      </c>
      <c r="BJ433" s="70" t="str">
        <f t="shared" si="622"/>
        <v>-</v>
      </c>
      <c r="BK433" s="70" t="str">
        <f t="shared" si="623"/>
        <v>-</v>
      </c>
      <c r="BL433" s="70" t="str">
        <f t="shared" si="624"/>
        <v>-</v>
      </c>
      <c r="BM433" s="70" t="str">
        <f t="shared" si="625"/>
        <v>X</v>
      </c>
      <c r="BN433" s="70" t="str">
        <f t="shared" si="626"/>
        <v>X</v>
      </c>
      <c r="BO433" s="635" t="str">
        <f t="shared" si="627"/>
        <v>X</v>
      </c>
      <c r="BP433" s="7"/>
      <c r="BQ433" s="70" t="str">
        <f t="shared" si="628"/>
        <v>EXTENDED</v>
      </c>
      <c r="BR433" s="70" t="str">
        <f t="shared" si="629"/>
        <v>EXTENDED-CTC-FR</v>
      </c>
      <c r="BS433" s="15"/>
      <c r="BT433" s="57" t="s">
        <v>18642</v>
      </c>
    </row>
    <row r="434" spans="1:72" s="59" customFormat="1" ht="120" x14ac:dyDescent="0.2">
      <c r="A434" s="45" t="str">
        <f t="shared" si="612"/>
        <v>YES</v>
      </c>
      <c r="B434" s="131"/>
      <c r="C434" s="742"/>
      <c r="D434" s="189" t="s">
        <v>1526</v>
      </c>
      <c r="E434" s="61" t="s">
        <v>5374</v>
      </c>
      <c r="F434" s="282" t="s">
        <v>4961</v>
      </c>
      <c r="G434" s="62">
        <f t="shared" si="646"/>
        <v>6</v>
      </c>
      <c r="H434" s="62" t="s">
        <v>32</v>
      </c>
      <c r="I434" s="64" t="s">
        <v>443</v>
      </c>
      <c r="J434" s="64"/>
      <c r="K434" s="65"/>
      <c r="L434" s="65"/>
      <c r="M434" s="65"/>
      <c r="N434" s="64" t="s">
        <v>17064</v>
      </c>
      <c r="O434" s="66" t="s">
        <v>32</v>
      </c>
      <c r="P434" s="66" t="str">
        <f t="shared" si="594"/>
        <v>1..1</v>
      </c>
      <c r="Q434" s="6" t="s">
        <v>2218</v>
      </c>
      <c r="R434" s="67" t="s">
        <v>2219</v>
      </c>
      <c r="S434" s="66" t="s">
        <v>329</v>
      </c>
      <c r="T434" s="68" t="str">
        <f t="shared" si="606"/>
        <v>A</v>
      </c>
      <c r="U434" s="62" t="s">
        <v>42</v>
      </c>
      <c r="V434" s="66"/>
      <c r="W434" s="249"/>
      <c r="X434" s="38"/>
      <c r="Y434" s="634" t="str">
        <f t="shared" si="610"/>
        <v>-</v>
      </c>
      <c r="Z434" s="70" t="str">
        <f t="shared" ref="Z434:AE434" si="680">IF(Y434="X","X",IF($AH434=Z$4,"X","-"))</f>
        <v>-</v>
      </c>
      <c r="AA434" s="70" t="str">
        <f t="shared" si="680"/>
        <v>-</v>
      </c>
      <c r="AB434" s="70" t="str">
        <f t="shared" si="680"/>
        <v>-</v>
      </c>
      <c r="AC434" s="70" t="str">
        <f t="shared" si="680"/>
        <v>X</v>
      </c>
      <c r="AD434" s="70" t="str">
        <f t="shared" si="680"/>
        <v>X</v>
      </c>
      <c r="AE434" s="635" t="str">
        <f t="shared" si="680"/>
        <v>X</v>
      </c>
      <c r="AF434" s="38"/>
      <c r="AG434" s="70" t="s">
        <v>47</v>
      </c>
      <c r="AH434" s="70" t="s">
        <v>5901</v>
      </c>
      <c r="AI434" s="38"/>
      <c r="AJ434" s="13" t="str">
        <f t="shared" si="602"/>
        <v>/rsm:CrossIndustryInvoice/rsm:SupplyChainTradeTransaction/ram:ApplicableHeaderTradeAgreement/ram:SalesAgentTradeParty/ram:URIUniversalCommunication/ram:URIID</v>
      </c>
      <c r="AK434" s="13" t="str">
        <f t="shared" si="603"/>
        <v>/@schemeID</v>
      </c>
      <c r="AL434" s="14">
        <f>COUNTIFS(R$4:R434,AJ434)</f>
        <v>1</v>
      </c>
      <c r="AN434" s="189" t="str">
        <f t="shared" si="614"/>
        <v>SCT_HTA</v>
      </c>
      <c r="AO434" s="61" t="str">
        <f t="shared" si="604"/>
        <v>BT-X-341-0</v>
      </c>
      <c r="AP434" s="282" t="str">
        <f t="shared" si="615"/>
        <v>EXT-FR-FE-76</v>
      </c>
      <c r="AQ434" s="62">
        <f t="shared" si="640"/>
        <v>6</v>
      </c>
      <c r="AR434" s="62" t="str">
        <f t="shared" si="605"/>
        <v>1..1</v>
      </c>
      <c r="AS434" s="64" t="s">
        <v>330</v>
      </c>
      <c r="AT434" s="64"/>
      <c r="AU434" s="65"/>
      <c r="AV434" s="65"/>
      <c r="AW434" s="65"/>
      <c r="AX434" s="64"/>
      <c r="AY434" s="66" t="str">
        <f t="shared" si="667"/>
        <v>1..1</v>
      </c>
      <c r="AZ434" s="66" t="str">
        <f t="shared" si="668"/>
        <v>1..1</v>
      </c>
      <c r="BA434" s="6" t="str">
        <f t="shared" si="662"/>
        <v>/rsm:CrossIndustryInvoice
/rsm:SupplyChainTradeTransaction
/ram:ApplicableHeaderTradeAgreement
/ram:SalesAgentTradeParty
/ram:URIUniversalCommunication
/ram:URIID
/@schemeID</v>
      </c>
      <c r="BB434" s="67" t="str">
        <f t="shared" si="663"/>
        <v>/rsm:CrossIndustryInvoice/rsm:SupplyChainTradeTransaction/ram:ApplicableHeaderTradeAgreement/ram:SalesAgentTradeParty/ram:URIUniversalCommunication/ram:URIID/@schemeID</v>
      </c>
      <c r="BC434" s="66" t="str">
        <f t="shared" si="616"/>
        <v>S</v>
      </c>
      <c r="BD434" s="68" t="str">
        <f t="shared" si="617"/>
        <v>A</v>
      </c>
      <c r="BE434" s="62" t="str">
        <f t="shared" si="618"/>
        <v>0..1</v>
      </c>
      <c r="BF434" s="66" t="str">
        <f t="shared" si="619"/>
        <v/>
      </c>
      <c r="BG434" s="249" t="str">
        <f t="shared" si="620"/>
        <v/>
      </c>
      <c r="BH434" s="7"/>
      <c r="BI434" s="634" t="str">
        <f t="shared" si="621"/>
        <v>-</v>
      </c>
      <c r="BJ434" s="70" t="str">
        <f t="shared" si="622"/>
        <v>-</v>
      </c>
      <c r="BK434" s="70" t="str">
        <f t="shared" si="623"/>
        <v>-</v>
      </c>
      <c r="BL434" s="70" t="str">
        <f t="shared" si="624"/>
        <v>-</v>
      </c>
      <c r="BM434" s="70" t="str">
        <f t="shared" si="625"/>
        <v>X</v>
      </c>
      <c r="BN434" s="70" t="str">
        <f t="shared" si="626"/>
        <v>X</v>
      </c>
      <c r="BO434" s="635" t="str">
        <f t="shared" si="627"/>
        <v>X</v>
      </c>
      <c r="BP434" s="7"/>
      <c r="BQ434" s="70" t="str">
        <f t="shared" si="628"/>
        <v>EXTENDED</v>
      </c>
      <c r="BR434" s="70" t="str">
        <f t="shared" si="629"/>
        <v>EXTENDED-CTC-FR</v>
      </c>
      <c r="BS434" s="15"/>
      <c r="BT434" s="57" t="s">
        <v>18642</v>
      </c>
    </row>
    <row r="435" spans="1:72" s="59" customFormat="1" ht="96" x14ac:dyDescent="0.2">
      <c r="A435" s="45" t="str">
        <f t="shared" si="612"/>
        <v>NO</v>
      </c>
      <c r="B435" s="131"/>
      <c r="C435" s="742"/>
      <c r="D435" s="185" t="s">
        <v>1526</v>
      </c>
      <c r="E435" s="140" t="s">
        <v>5130</v>
      </c>
      <c r="F435" s="296"/>
      <c r="G435" s="141">
        <f t="shared" si="646"/>
        <v>4</v>
      </c>
      <c r="H435" s="141" t="s">
        <v>42</v>
      </c>
      <c r="I435" s="138" t="s">
        <v>2220</v>
      </c>
      <c r="J435" s="125"/>
      <c r="K435" s="126"/>
      <c r="L435" s="126"/>
      <c r="M435" s="126"/>
      <c r="N435" s="125"/>
      <c r="O435" s="124" t="s">
        <v>42</v>
      </c>
      <c r="P435" s="124" t="str">
        <f t="shared" si="594"/>
        <v>0..1</v>
      </c>
      <c r="Q435" s="127" t="s">
        <v>2221</v>
      </c>
      <c r="R435" s="128" t="s">
        <v>2222</v>
      </c>
      <c r="S435" s="124"/>
      <c r="T435" s="129" t="str">
        <f t="shared" si="606"/>
        <v/>
      </c>
      <c r="U435" s="124" t="s">
        <v>62</v>
      </c>
      <c r="V435" s="124"/>
      <c r="W435" s="675"/>
      <c r="X435" s="38"/>
      <c r="Y435" s="634" t="str">
        <f t="shared" si="610"/>
        <v>-</v>
      </c>
      <c r="Z435" s="70" t="str">
        <f t="shared" ref="Z435:AE435" si="681">IF(Y435="X","X",IF($AH435=Z$4,"X","-"))</f>
        <v>-</v>
      </c>
      <c r="AA435" s="70" t="str">
        <f t="shared" si="681"/>
        <v>-</v>
      </c>
      <c r="AB435" s="70" t="str">
        <f t="shared" si="681"/>
        <v>-</v>
      </c>
      <c r="AC435" s="70" t="str">
        <f t="shared" si="681"/>
        <v>X</v>
      </c>
      <c r="AD435" s="70" t="str">
        <f t="shared" si="681"/>
        <v>X</v>
      </c>
      <c r="AE435" s="635" t="str">
        <f t="shared" si="681"/>
        <v>X</v>
      </c>
      <c r="AF435" s="38"/>
      <c r="AG435" s="70" t="s">
        <v>47</v>
      </c>
      <c r="AH435" s="70" t="s">
        <v>5901</v>
      </c>
      <c r="AI435" s="38"/>
      <c r="AJ435" s="13" t="str">
        <f t="shared" si="602"/>
        <v>/rsm:CrossIndustryInvoice/rsm:SupplyChainTradeTransaction/ram:ApplicableHeaderTradeAgreement/ram:SalesAgentTradeParty</v>
      </c>
      <c r="AK435" s="13" t="str">
        <f t="shared" si="603"/>
        <v>/ram:SpecifiedTaxRegistration</v>
      </c>
      <c r="AL435" s="14">
        <f>COUNTIFS(R$4:R435,AJ435)</f>
        <v>1</v>
      </c>
      <c r="AN435" s="185" t="str">
        <f t="shared" si="614"/>
        <v>SCT_HTA</v>
      </c>
      <c r="AO435" s="140" t="str">
        <f t="shared" si="604"/>
        <v>BT-X-340-00</v>
      </c>
      <c r="AP435" s="296" t="str">
        <f t="shared" si="615"/>
        <v/>
      </c>
      <c r="AQ435" s="141">
        <f t="shared" si="640"/>
        <v>4</v>
      </c>
      <c r="AR435" s="141" t="str">
        <f t="shared" si="605"/>
        <v>0..1</v>
      </c>
      <c r="AS435" s="138" t="s">
        <v>2223</v>
      </c>
      <c r="AT435" s="125"/>
      <c r="AU435" s="126"/>
      <c r="AV435" s="126"/>
      <c r="AW435" s="126" t="s">
        <v>35</v>
      </c>
      <c r="AX435" s="125"/>
      <c r="AY435" s="124" t="str">
        <f t="shared" si="667"/>
        <v>0..1</v>
      </c>
      <c r="AZ435" s="124" t="str">
        <f t="shared" si="668"/>
        <v>0..1</v>
      </c>
      <c r="BA435" s="127" t="str">
        <f t="shared" si="662"/>
        <v>/rsm:CrossIndustryInvoice
/rsm:SupplyChainTradeTransaction
/ram:ApplicableHeaderTradeAgreement
/ram:SalesAgentTradeParty
/ram:SpecifiedTaxRegistration</v>
      </c>
      <c r="BB435" s="128" t="str">
        <f t="shared" si="663"/>
        <v>/rsm:CrossIndustryInvoice/rsm:SupplyChainTradeTransaction/ram:ApplicableHeaderTradeAgreement/ram:SalesAgentTradeParty/ram:SpecifiedTaxRegistration</v>
      </c>
      <c r="BC435" s="124" t="str">
        <f t="shared" si="616"/>
        <v/>
      </c>
      <c r="BD435" s="129" t="str">
        <f t="shared" si="617"/>
        <v/>
      </c>
      <c r="BE435" s="124" t="str">
        <f t="shared" si="618"/>
        <v>0..n</v>
      </c>
      <c r="BF435" s="124" t="str">
        <f t="shared" si="619"/>
        <v/>
      </c>
      <c r="BG435" s="675" t="str">
        <f t="shared" si="620"/>
        <v/>
      </c>
      <c r="BH435" s="7"/>
      <c r="BI435" s="634" t="str">
        <f t="shared" si="621"/>
        <v>-</v>
      </c>
      <c r="BJ435" s="70" t="str">
        <f t="shared" si="622"/>
        <v>-</v>
      </c>
      <c r="BK435" s="70" t="str">
        <f t="shared" si="623"/>
        <v>-</v>
      </c>
      <c r="BL435" s="70" t="str">
        <f t="shared" si="624"/>
        <v>-</v>
      </c>
      <c r="BM435" s="70" t="str">
        <f t="shared" si="625"/>
        <v>X</v>
      </c>
      <c r="BN435" s="70" t="str">
        <f t="shared" si="626"/>
        <v>X</v>
      </c>
      <c r="BO435" s="635" t="str">
        <f t="shared" si="627"/>
        <v>X</v>
      </c>
      <c r="BP435" s="7"/>
      <c r="BQ435" s="70" t="str">
        <f t="shared" si="628"/>
        <v>EXTENDED</v>
      </c>
      <c r="BR435" s="70" t="str">
        <f t="shared" si="629"/>
        <v>EXTENDED-CTC-FR</v>
      </c>
      <c r="BS435" s="15"/>
      <c r="BT435" s="57" t="s">
        <v>18642</v>
      </c>
    </row>
    <row r="436" spans="1:72" s="59" customFormat="1" ht="105" x14ac:dyDescent="0.2">
      <c r="A436" s="45" t="str">
        <f t="shared" si="612"/>
        <v>YES</v>
      </c>
      <c r="B436" s="131"/>
      <c r="C436" s="742"/>
      <c r="D436" s="185" t="s">
        <v>1526</v>
      </c>
      <c r="E436" s="145" t="s">
        <v>5128</v>
      </c>
      <c r="F436" s="297" t="s">
        <v>4962</v>
      </c>
      <c r="G436" s="146">
        <f t="shared" si="646"/>
        <v>5</v>
      </c>
      <c r="H436" s="146" t="s">
        <v>32</v>
      </c>
      <c r="I436" s="64" t="s">
        <v>17268</v>
      </c>
      <c r="J436" s="64" t="s">
        <v>2225</v>
      </c>
      <c r="K436" s="65" t="s">
        <v>2226</v>
      </c>
      <c r="L436" s="65"/>
      <c r="M436" s="65"/>
      <c r="N436" s="64" t="s">
        <v>90</v>
      </c>
      <c r="O436" s="66" t="s">
        <v>32</v>
      </c>
      <c r="P436" s="66" t="str">
        <f t="shared" si="594"/>
        <v>1..1</v>
      </c>
      <c r="Q436" s="157" t="s">
        <v>2227</v>
      </c>
      <c r="R436" s="158" t="s">
        <v>2228</v>
      </c>
      <c r="S436" s="66" t="s">
        <v>55</v>
      </c>
      <c r="T436" s="68" t="str">
        <f t="shared" si="606"/>
        <v>E</v>
      </c>
      <c r="U436" s="66" t="s">
        <v>42</v>
      </c>
      <c r="V436" s="66" t="s">
        <v>200</v>
      </c>
      <c r="W436" s="249" t="s">
        <v>1016</v>
      </c>
      <c r="X436" s="38"/>
      <c r="Y436" s="634" t="str">
        <f t="shared" si="610"/>
        <v>-</v>
      </c>
      <c r="Z436" s="70" t="str">
        <f t="shared" ref="Z436:AE436" si="682">IF(Y436="X","X",IF($AH436=Z$4,"X","-"))</f>
        <v>-</v>
      </c>
      <c r="AA436" s="70" t="str">
        <f t="shared" si="682"/>
        <v>-</v>
      </c>
      <c r="AB436" s="70" t="str">
        <f t="shared" si="682"/>
        <v>-</v>
      </c>
      <c r="AC436" s="70" t="str">
        <f t="shared" si="682"/>
        <v>X</v>
      </c>
      <c r="AD436" s="70" t="str">
        <f t="shared" si="682"/>
        <v>X</v>
      </c>
      <c r="AE436" s="635" t="str">
        <f t="shared" si="682"/>
        <v>X</v>
      </c>
      <c r="AF436" s="38"/>
      <c r="AG436" s="70" t="s">
        <v>47</v>
      </c>
      <c r="AH436" s="70" t="s">
        <v>5901</v>
      </c>
      <c r="AI436" s="38"/>
      <c r="AJ436" s="13" t="str">
        <f t="shared" si="602"/>
        <v>/rsm:CrossIndustryInvoice/rsm:SupplyChainTradeTransaction/ram:ApplicableHeaderTradeAgreement/ram:SalesAgentTradeParty/ram:SpecifiedTaxRegistration</v>
      </c>
      <c r="AK436" s="13" t="str">
        <f t="shared" si="603"/>
        <v>/ram:ID</v>
      </c>
      <c r="AL436" s="14">
        <f>COUNTIFS(R$4:R436,AJ436)</f>
        <v>1</v>
      </c>
      <c r="AN436" s="185" t="str">
        <f t="shared" si="614"/>
        <v>SCT_HTA</v>
      </c>
      <c r="AO436" s="145" t="str">
        <f t="shared" si="604"/>
        <v>BT-X-340</v>
      </c>
      <c r="AP436" s="297" t="str">
        <f t="shared" si="615"/>
        <v>EXT-FR-FE-73</v>
      </c>
      <c r="AQ436" s="146">
        <f t="shared" si="640"/>
        <v>5</v>
      </c>
      <c r="AR436" s="146" t="str">
        <f t="shared" si="605"/>
        <v>1..1</v>
      </c>
      <c r="AS436" s="64" t="s">
        <v>2229</v>
      </c>
      <c r="AT436" s="64" t="s">
        <v>2230</v>
      </c>
      <c r="AU436" s="65" t="s">
        <v>2231</v>
      </c>
      <c r="AV436" s="65"/>
      <c r="AW436" s="65"/>
      <c r="AX436" s="64" t="s">
        <v>99</v>
      </c>
      <c r="AY436" s="66" t="str">
        <f t="shared" si="667"/>
        <v>1..1</v>
      </c>
      <c r="AZ436" s="66" t="str">
        <f t="shared" si="668"/>
        <v>1..1</v>
      </c>
      <c r="BA436" s="157" t="str">
        <f t="shared" si="662"/>
        <v>/rsm:CrossIndustryInvoice
/rsm:SupplyChainTradeTransaction
/ram:ApplicableHeaderTradeAgreement
/ram:SalesAgentTradeParty
/ram:SpecifiedTaxRegistration
/ram:ID</v>
      </c>
      <c r="BB436" s="158" t="str">
        <f t="shared" si="663"/>
        <v>/rsm:CrossIndustryInvoice/rsm:SupplyChainTradeTransaction/ram:ApplicableHeaderTradeAgreement/ram:SalesAgentTradeParty/ram:SpecifiedTaxRegistration/ram:ID</v>
      </c>
      <c r="BC436" s="66" t="str">
        <f t="shared" si="616"/>
        <v>I</v>
      </c>
      <c r="BD436" s="68" t="str">
        <f t="shared" si="617"/>
        <v>E</v>
      </c>
      <c r="BE436" s="66" t="str">
        <f t="shared" si="618"/>
        <v>0..1</v>
      </c>
      <c r="BF436" s="66" t="str">
        <f t="shared" si="619"/>
        <v>CAR-3</v>
      </c>
      <c r="BG436" s="249" t="str">
        <f t="shared" si="620"/>
        <v>@schemeID="VA"</v>
      </c>
      <c r="BH436" s="7"/>
      <c r="BI436" s="634" t="str">
        <f t="shared" si="621"/>
        <v>-</v>
      </c>
      <c r="BJ436" s="70" t="str">
        <f t="shared" si="622"/>
        <v>-</v>
      </c>
      <c r="BK436" s="70" t="str">
        <f t="shared" si="623"/>
        <v>-</v>
      </c>
      <c r="BL436" s="70" t="str">
        <f t="shared" si="624"/>
        <v>-</v>
      </c>
      <c r="BM436" s="70" t="str">
        <f t="shared" si="625"/>
        <v>X</v>
      </c>
      <c r="BN436" s="70" t="str">
        <f t="shared" si="626"/>
        <v>X</v>
      </c>
      <c r="BO436" s="635" t="str">
        <f t="shared" si="627"/>
        <v>X</v>
      </c>
      <c r="BP436" s="7"/>
      <c r="BQ436" s="70" t="str">
        <f t="shared" si="628"/>
        <v>EXTENDED</v>
      </c>
      <c r="BR436" s="70" t="str">
        <f t="shared" si="629"/>
        <v>EXTENDED-CTC-FR</v>
      </c>
      <c r="BS436" s="15"/>
      <c r="BT436" s="57" t="s">
        <v>18642</v>
      </c>
    </row>
    <row r="437" spans="1:72" s="59" customFormat="1" ht="120" x14ac:dyDescent="0.2">
      <c r="A437" s="45" t="str">
        <f t="shared" si="612"/>
        <v>YES</v>
      </c>
      <c r="B437" s="131"/>
      <c r="C437" s="742"/>
      <c r="D437" s="185" t="s">
        <v>1526</v>
      </c>
      <c r="E437" s="145" t="s">
        <v>5129</v>
      </c>
      <c r="F437" s="297" t="s">
        <v>4963</v>
      </c>
      <c r="G437" s="146">
        <f t="shared" si="646"/>
        <v>6</v>
      </c>
      <c r="H437" s="146" t="s">
        <v>32</v>
      </c>
      <c r="I437" s="97" t="s">
        <v>17157</v>
      </c>
      <c r="J437" s="64" t="s">
        <v>2232</v>
      </c>
      <c r="K437" s="65" t="s">
        <v>1015</v>
      </c>
      <c r="L437" s="65"/>
      <c r="M437" s="65" t="s">
        <v>1016</v>
      </c>
      <c r="N437" s="64" t="s">
        <v>17064</v>
      </c>
      <c r="O437" s="66" t="s">
        <v>32</v>
      </c>
      <c r="P437" s="66" t="str">
        <f t="shared" si="594"/>
        <v>1..1</v>
      </c>
      <c r="Q437" s="157" t="s">
        <v>2233</v>
      </c>
      <c r="R437" s="158" t="s">
        <v>2234</v>
      </c>
      <c r="S437" s="66" t="s">
        <v>329</v>
      </c>
      <c r="T437" s="68" t="str">
        <f t="shared" si="606"/>
        <v>A</v>
      </c>
      <c r="U437" s="66" t="s">
        <v>42</v>
      </c>
      <c r="V437" s="66" t="s">
        <v>35</v>
      </c>
      <c r="W437" s="249" t="s">
        <v>1016</v>
      </c>
      <c r="X437" s="38"/>
      <c r="Y437" s="634" t="str">
        <f t="shared" si="610"/>
        <v>-</v>
      </c>
      <c r="Z437" s="70" t="str">
        <f t="shared" ref="Z437:AE437" si="683">IF(Y437="X","X",IF($AH437=Z$4,"X","-"))</f>
        <v>-</v>
      </c>
      <c r="AA437" s="70" t="str">
        <f t="shared" si="683"/>
        <v>-</v>
      </c>
      <c r="AB437" s="70" t="str">
        <f t="shared" si="683"/>
        <v>-</v>
      </c>
      <c r="AC437" s="70" t="str">
        <f t="shared" si="683"/>
        <v>X</v>
      </c>
      <c r="AD437" s="70" t="str">
        <f t="shared" si="683"/>
        <v>X</v>
      </c>
      <c r="AE437" s="635" t="str">
        <f t="shared" si="683"/>
        <v>X</v>
      </c>
      <c r="AF437" s="38"/>
      <c r="AG437" s="70" t="s">
        <v>47</v>
      </c>
      <c r="AH437" s="70" t="s">
        <v>5901</v>
      </c>
      <c r="AI437" s="38"/>
      <c r="AJ437" s="13" t="str">
        <f t="shared" si="602"/>
        <v>/rsm:CrossIndustryInvoice/rsm:SupplyChainTradeTransaction/ram:ApplicableHeaderTradeAgreement/ram:SalesAgentTradeParty/ram:SpecifiedTaxRegistration/ram:ID</v>
      </c>
      <c r="AK437" s="13" t="str">
        <f t="shared" si="603"/>
        <v>/@schemeID</v>
      </c>
      <c r="AL437" s="14">
        <f>COUNTIFS(R$4:R437,AJ437)</f>
        <v>1</v>
      </c>
      <c r="AN437" s="185" t="str">
        <f t="shared" si="614"/>
        <v>SCT_HTA</v>
      </c>
      <c r="AO437" s="145" t="str">
        <f t="shared" si="604"/>
        <v>BT-X-340-0</v>
      </c>
      <c r="AP437" s="297" t="str">
        <f t="shared" si="615"/>
        <v>EXT-FR-FE-74</v>
      </c>
      <c r="AQ437" s="146">
        <f t="shared" si="640"/>
        <v>6</v>
      </c>
      <c r="AR437" s="146" t="str">
        <f t="shared" si="605"/>
        <v>1..1</v>
      </c>
      <c r="AS437" s="97" t="s">
        <v>330</v>
      </c>
      <c r="AT437" s="64" t="s">
        <v>2235</v>
      </c>
      <c r="AU437" s="65" t="s">
        <v>18240</v>
      </c>
      <c r="AV437" s="65"/>
      <c r="AW437" s="65" t="s">
        <v>1828</v>
      </c>
      <c r="AX437" s="64"/>
      <c r="AY437" s="66" t="str">
        <f t="shared" si="667"/>
        <v>1..1</v>
      </c>
      <c r="AZ437" s="66" t="str">
        <f t="shared" si="668"/>
        <v>1..1</v>
      </c>
      <c r="BA437" s="157" t="str">
        <f t="shared" si="662"/>
        <v>/rsm:CrossIndustryInvoice
/rsm:SupplyChainTradeTransaction
/ram:ApplicableHeaderTradeAgreement
/ram:SalesAgentTradeParty
/ram:SpecifiedTaxRegistration
/ram:ID
/@schemeID</v>
      </c>
      <c r="BB437" s="158" t="str">
        <f t="shared" si="663"/>
        <v>/rsm:CrossIndustryInvoice/rsm:SupplyChainTradeTransaction/ram:ApplicableHeaderTradeAgreement/ram:SalesAgentTradeParty/ram:SpecifiedTaxRegistration/ram:ID/@schemeID</v>
      </c>
      <c r="BC437" s="66" t="str">
        <f t="shared" si="616"/>
        <v>S</v>
      </c>
      <c r="BD437" s="68" t="str">
        <f t="shared" si="617"/>
        <v>A</v>
      </c>
      <c r="BE437" s="66" t="str">
        <f t="shared" si="618"/>
        <v>0..1</v>
      </c>
      <c r="BF437" s="66" t="str">
        <f t="shared" si="619"/>
        <v/>
      </c>
      <c r="BG437" s="249" t="str">
        <f t="shared" si="620"/>
        <v>@schemeID="VA"</v>
      </c>
      <c r="BH437" s="7"/>
      <c r="BI437" s="634" t="str">
        <f t="shared" si="621"/>
        <v>-</v>
      </c>
      <c r="BJ437" s="70" t="str">
        <f t="shared" si="622"/>
        <v>-</v>
      </c>
      <c r="BK437" s="70" t="str">
        <f t="shared" si="623"/>
        <v>-</v>
      </c>
      <c r="BL437" s="70" t="str">
        <f t="shared" si="624"/>
        <v>-</v>
      </c>
      <c r="BM437" s="70" t="str">
        <f t="shared" si="625"/>
        <v>X</v>
      </c>
      <c r="BN437" s="70" t="str">
        <f t="shared" si="626"/>
        <v>X</v>
      </c>
      <c r="BO437" s="635" t="str">
        <f t="shared" si="627"/>
        <v>X</v>
      </c>
      <c r="BP437" s="7"/>
      <c r="BQ437" s="70" t="str">
        <f t="shared" si="628"/>
        <v>EXTENDED</v>
      </c>
      <c r="BR437" s="70" t="str">
        <f t="shared" si="629"/>
        <v>EXTENDED-CTC-FR</v>
      </c>
      <c r="BS437" s="15"/>
      <c r="BT437" s="57" t="s">
        <v>18642</v>
      </c>
    </row>
    <row r="438" spans="1:72" s="59" customFormat="1" ht="96" x14ac:dyDescent="0.2">
      <c r="A438" s="45" t="str">
        <f t="shared" si="612"/>
        <v>NO</v>
      </c>
      <c r="B438" s="131"/>
      <c r="C438" s="742"/>
      <c r="D438" s="182" t="s">
        <v>1526</v>
      </c>
      <c r="E438" s="191" t="s">
        <v>5375</v>
      </c>
      <c r="F438" s="304"/>
      <c r="G438" s="192">
        <f t="shared" si="646"/>
        <v>3</v>
      </c>
      <c r="H438" s="192" t="s">
        <v>42</v>
      </c>
      <c r="I438" s="112" t="s">
        <v>2236</v>
      </c>
      <c r="J438" s="112" t="s">
        <v>2237</v>
      </c>
      <c r="K438" s="113"/>
      <c r="L438" s="113" t="s">
        <v>2238</v>
      </c>
      <c r="M438" s="113" t="s">
        <v>35</v>
      </c>
      <c r="N438" s="112"/>
      <c r="O438" s="110" t="s">
        <v>42</v>
      </c>
      <c r="P438" s="110" t="str">
        <f t="shared" si="594"/>
        <v>0..1</v>
      </c>
      <c r="Q438" s="114" t="s">
        <v>2239</v>
      </c>
      <c r="R438" s="115" t="s">
        <v>2240</v>
      </c>
      <c r="S438" s="110" t="s">
        <v>35</v>
      </c>
      <c r="T438" s="116" t="str">
        <f t="shared" si="606"/>
        <v>EG</v>
      </c>
      <c r="U438" s="110" t="s">
        <v>42</v>
      </c>
      <c r="V438" s="110" t="s">
        <v>35</v>
      </c>
      <c r="W438" s="674" t="s">
        <v>35</v>
      </c>
      <c r="X438" s="38"/>
      <c r="Y438" s="634" t="str">
        <f t="shared" si="610"/>
        <v>-</v>
      </c>
      <c r="Z438" s="70" t="str">
        <f t="shared" ref="Z438:AE438" si="684">IF(Y438="X","X",IF($AH438=Z$4,"X","-"))</f>
        <v>-</v>
      </c>
      <c r="AA438" s="70" t="str">
        <f t="shared" si="684"/>
        <v>-</v>
      </c>
      <c r="AB438" s="70" t="str">
        <f t="shared" si="684"/>
        <v>-</v>
      </c>
      <c r="AC438" s="70" t="str">
        <f t="shared" si="684"/>
        <v>-</v>
      </c>
      <c r="AD438" s="70" t="str">
        <f t="shared" si="684"/>
        <v>-</v>
      </c>
      <c r="AE438" s="635" t="str">
        <f t="shared" si="684"/>
        <v>X</v>
      </c>
      <c r="AF438" s="38"/>
      <c r="AG438" s="70" t="s">
        <v>47</v>
      </c>
      <c r="AH438" s="70" t="s">
        <v>47</v>
      </c>
      <c r="AI438" s="38"/>
      <c r="AJ438" s="13" t="str">
        <f t="shared" si="602"/>
        <v>/rsm:CrossIndustryInvoice/rsm:SupplyChainTradeTransaction/ram:ApplicableHeaderTradeAgreement</v>
      </c>
      <c r="AK438" s="13" t="str">
        <f t="shared" si="603"/>
        <v>/ram:BuyerTaxRepresentativeTradeParty</v>
      </c>
      <c r="AL438" s="14">
        <f>COUNTIFS(R$4:R438,AJ438)</f>
        <v>1</v>
      </c>
      <c r="AN438" s="182" t="str">
        <f t="shared" si="614"/>
        <v>SCT_HTA</v>
      </c>
      <c r="AO438" s="191" t="str">
        <f t="shared" si="604"/>
        <v>BG-X-54</v>
      </c>
      <c r="AP438" s="304" t="str">
        <f t="shared" si="615"/>
        <v/>
      </c>
      <c r="AQ438" s="192">
        <f t="shared" si="640"/>
        <v>3</v>
      </c>
      <c r="AR438" s="192" t="str">
        <f t="shared" si="605"/>
        <v>0..1</v>
      </c>
      <c r="AS438" s="112" t="s">
        <v>2241</v>
      </c>
      <c r="AT438" s="112" t="s">
        <v>2242</v>
      </c>
      <c r="AU438" s="113"/>
      <c r="AV438" s="113" t="s">
        <v>2243</v>
      </c>
      <c r="AW438" s="113" t="s">
        <v>35</v>
      </c>
      <c r="AX438" s="112"/>
      <c r="AY438" s="110" t="str">
        <f t="shared" si="667"/>
        <v>0..1</v>
      </c>
      <c r="AZ438" s="110" t="str">
        <f t="shared" si="668"/>
        <v>0..1</v>
      </c>
      <c r="BA438" s="114" t="str">
        <f t="shared" si="662"/>
        <v>/rsm:CrossIndustryInvoice
/rsm:SupplyChainTradeTransaction
/ram:ApplicableHeaderTradeAgreement
/ram:BuyerTaxRepresentativeTradeParty</v>
      </c>
      <c r="BB438" s="115" t="str">
        <f t="shared" si="663"/>
        <v>/rsm:CrossIndustryInvoice/rsm:SupplyChainTradeTransaction/ram:ApplicableHeaderTradeAgreement/ram:BuyerTaxRepresentativeTradeParty</v>
      </c>
      <c r="BC438" s="110" t="str">
        <f t="shared" si="616"/>
        <v/>
      </c>
      <c r="BD438" s="116" t="str">
        <f t="shared" si="617"/>
        <v>EG</v>
      </c>
      <c r="BE438" s="110" t="str">
        <f t="shared" si="618"/>
        <v>0..1</v>
      </c>
      <c r="BF438" s="110" t="str">
        <f t="shared" si="619"/>
        <v/>
      </c>
      <c r="BG438" s="674" t="str">
        <f t="shared" si="620"/>
        <v/>
      </c>
      <c r="BH438" s="7"/>
      <c r="BI438" s="634" t="str">
        <f t="shared" si="621"/>
        <v>-</v>
      </c>
      <c r="BJ438" s="70" t="str">
        <f t="shared" si="622"/>
        <v>-</v>
      </c>
      <c r="BK438" s="70" t="str">
        <f t="shared" si="623"/>
        <v>-</v>
      </c>
      <c r="BL438" s="70" t="str">
        <f t="shared" si="624"/>
        <v>-</v>
      </c>
      <c r="BM438" s="70" t="str">
        <f t="shared" si="625"/>
        <v>-</v>
      </c>
      <c r="BN438" s="70" t="str">
        <f t="shared" si="626"/>
        <v>-</v>
      </c>
      <c r="BO438" s="635" t="str">
        <f t="shared" si="627"/>
        <v>X</v>
      </c>
      <c r="BP438" s="7"/>
      <c r="BQ438" s="70" t="str">
        <f t="shared" si="628"/>
        <v>EXTENDED</v>
      </c>
      <c r="BR438" s="70" t="str">
        <f t="shared" si="629"/>
        <v>EXTENDED</v>
      </c>
      <c r="BS438" s="15"/>
      <c r="BT438" s="57" t="s">
        <v>18642</v>
      </c>
    </row>
    <row r="439" spans="1:72" s="59" customFormat="1" ht="96" x14ac:dyDescent="0.2">
      <c r="A439" s="45" t="str">
        <f t="shared" si="612"/>
        <v>YES</v>
      </c>
      <c r="B439" s="131"/>
      <c r="C439" s="742"/>
      <c r="D439" s="189" t="s">
        <v>1526</v>
      </c>
      <c r="E439" s="61" t="s">
        <v>5376</v>
      </c>
      <c r="F439" s="282"/>
      <c r="G439" s="62">
        <f t="shared" si="646"/>
        <v>4</v>
      </c>
      <c r="H439" s="62" t="s">
        <v>42</v>
      </c>
      <c r="I439" s="64" t="s">
        <v>90</v>
      </c>
      <c r="J439" s="64"/>
      <c r="K439" s="65" t="s">
        <v>17133</v>
      </c>
      <c r="L439" s="65"/>
      <c r="M439" s="65"/>
      <c r="N439" s="64" t="s">
        <v>90</v>
      </c>
      <c r="O439" s="66" t="s">
        <v>42</v>
      </c>
      <c r="P439" s="66" t="str">
        <f t="shared" si="594"/>
        <v>0..1</v>
      </c>
      <c r="Q439" s="6" t="s">
        <v>2244</v>
      </c>
      <c r="R439" s="67" t="s">
        <v>2245</v>
      </c>
      <c r="S439" s="66" t="s">
        <v>55</v>
      </c>
      <c r="T439" s="68" t="str">
        <f t="shared" si="606"/>
        <v>E</v>
      </c>
      <c r="U439" s="62" t="s">
        <v>62</v>
      </c>
      <c r="V439" s="66"/>
      <c r="W439" s="249"/>
      <c r="X439" s="38"/>
      <c r="Y439" s="634" t="str">
        <f t="shared" si="610"/>
        <v>-</v>
      </c>
      <c r="Z439" s="70" t="str">
        <f t="shared" ref="Z439:AE439" si="685">IF(Y439="X","X",IF($AH439=Z$4,"X","-"))</f>
        <v>-</v>
      </c>
      <c r="AA439" s="70" t="str">
        <f t="shared" si="685"/>
        <v>-</v>
      </c>
      <c r="AB439" s="70" t="str">
        <f t="shared" si="685"/>
        <v>-</v>
      </c>
      <c r="AC439" s="70" t="str">
        <f t="shared" si="685"/>
        <v>-</v>
      </c>
      <c r="AD439" s="70" t="str">
        <f t="shared" si="685"/>
        <v>-</v>
      </c>
      <c r="AE439" s="635" t="str">
        <f t="shared" si="685"/>
        <v>X</v>
      </c>
      <c r="AF439" s="38"/>
      <c r="AG439" s="70" t="s">
        <v>47</v>
      </c>
      <c r="AH439" s="70" t="s">
        <v>47</v>
      </c>
      <c r="AI439" s="38"/>
      <c r="AJ439" s="13" t="str">
        <f t="shared" si="602"/>
        <v>/rsm:CrossIndustryInvoice/rsm:SupplyChainTradeTransaction/ram:ApplicableHeaderTradeAgreement/ram:BuyerTaxRepresentativeTradeParty</v>
      </c>
      <c r="AK439" s="13" t="str">
        <f t="shared" si="603"/>
        <v>/ram:ID</v>
      </c>
      <c r="AL439" s="14">
        <f>COUNTIFS(R$4:R439,AJ439)</f>
        <v>1</v>
      </c>
      <c r="AN439" s="189" t="str">
        <f t="shared" si="614"/>
        <v>SCT_HTA</v>
      </c>
      <c r="AO439" s="61" t="str">
        <f t="shared" si="604"/>
        <v>BT-X-364</v>
      </c>
      <c r="AP439" s="282" t="str">
        <f t="shared" si="615"/>
        <v/>
      </c>
      <c r="AQ439" s="62">
        <f t="shared" si="640"/>
        <v>4</v>
      </c>
      <c r="AR439" s="62" t="str">
        <f t="shared" si="605"/>
        <v>0..1</v>
      </c>
      <c r="AS439" s="64" t="s">
        <v>2246</v>
      </c>
      <c r="AT439" s="64"/>
      <c r="AU439" s="65" t="s">
        <v>18218</v>
      </c>
      <c r="AV439" s="65"/>
      <c r="AW439" s="65"/>
      <c r="AX439" s="64" t="s">
        <v>99</v>
      </c>
      <c r="AY439" s="66" t="str">
        <f t="shared" si="667"/>
        <v>0..1</v>
      </c>
      <c r="AZ439" s="66" t="str">
        <f t="shared" si="668"/>
        <v>0..1</v>
      </c>
      <c r="BA439" s="6" t="str">
        <f t="shared" si="662"/>
        <v>/rsm:CrossIndustryInvoice
/rsm:SupplyChainTradeTransaction
/ram:ApplicableHeaderTradeAgreement
/ram:BuyerTaxRepresentativeTradeParty
/ram:ID</v>
      </c>
      <c r="BB439" s="67" t="str">
        <f t="shared" si="663"/>
        <v>/rsm:CrossIndustryInvoice/rsm:SupplyChainTradeTransaction/ram:ApplicableHeaderTradeAgreement/ram:BuyerTaxRepresentativeTradeParty/ram:ID</v>
      </c>
      <c r="BC439" s="66" t="str">
        <f t="shared" si="616"/>
        <v>I</v>
      </c>
      <c r="BD439" s="68" t="str">
        <f t="shared" si="617"/>
        <v>E</v>
      </c>
      <c r="BE439" s="62" t="str">
        <f t="shared" si="618"/>
        <v>0..n</v>
      </c>
      <c r="BF439" s="66" t="str">
        <f t="shared" si="619"/>
        <v/>
      </c>
      <c r="BG439" s="249" t="str">
        <f t="shared" si="620"/>
        <v/>
      </c>
      <c r="BH439" s="7"/>
      <c r="BI439" s="634" t="str">
        <f t="shared" si="621"/>
        <v>-</v>
      </c>
      <c r="BJ439" s="70" t="str">
        <f t="shared" si="622"/>
        <v>-</v>
      </c>
      <c r="BK439" s="70" t="str">
        <f t="shared" si="623"/>
        <v>-</v>
      </c>
      <c r="BL439" s="70" t="str">
        <f t="shared" si="624"/>
        <v>-</v>
      </c>
      <c r="BM439" s="70" t="str">
        <f t="shared" si="625"/>
        <v>-</v>
      </c>
      <c r="BN439" s="70" t="str">
        <f t="shared" si="626"/>
        <v>-</v>
      </c>
      <c r="BO439" s="635" t="str">
        <f t="shared" si="627"/>
        <v>X</v>
      </c>
      <c r="BP439" s="7"/>
      <c r="BQ439" s="70" t="str">
        <f t="shared" si="628"/>
        <v>EXTENDED</v>
      </c>
      <c r="BR439" s="70" t="str">
        <f t="shared" si="629"/>
        <v>EXTENDED</v>
      </c>
      <c r="BS439" s="15"/>
      <c r="BT439" s="57" t="s">
        <v>18642</v>
      </c>
    </row>
    <row r="440" spans="1:72" s="59" customFormat="1" ht="96" x14ac:dyDescent="0.2">
      <c r="A440" s="45" t="str">
        <f t="shared" si="612"/>
        <v>YES</v>
      </c>
      <c r="B440" s="131"/>
      <c r="C440" s="742"/>
      <c r="D440" s="189" t="s">
        <v>1526</v>
      </c>
      <c r="E440" s="61" t="s">
        <v>5377</v>
      </c>
      <c r="F440" s="282"/>
      <c r="G440" s="62">
        <f t="shared" si="646"/>
        <v>4</v>
      </c>
      <c r="H440" s="62" t="s">
        <v>62</v>
      </c>
      <c r="I440" s="64" t="s">
        <v>17269</v>
      </c>
      <c r="J440" s="64"/>
      <c r="K440" s="65" t="s">
        <v>17134</v>
      </c>
      <c r="L440" s="65"/>
      <c r="M440" s="65"/>
      <c r="N440" s="64" t="s">
        <v>90</v>
      </c>
      <c r="O440" s="66" t="s">
        <v>62</v>
      </c>
      <c r="P440" s="66" t="str">
        <f t="shared" si="594"/>
        <v>0..n</v>
      </c>
      <c r="Q440" s="6" t="s">
        <v>2247</v>
      </c>
      <c r="R440" s="67" t="s">
        <v>2248</v>
      </c>
      <c r="S440" s="66" t="s">
        <v>55</v>
      </c>
      <c r="T440" s="68" t="str">
        <f t="shared" si="606"/>
        <v>E</v>
      </c>
      <c r="U440" s="62" t="s">
        <v>62</v>
      </c>
      <c r="V440" s="66"/>
      <c r="W440" s="249"/>
      <c r="X440" s="38"/>
      <c r="Y440" s="634" t="str">
        <f t="shared" si="610"/>
        <v>-</v>
      </c>
      <c r="Z440" s="70" t="str">
        <f t="shared" ref="Z440:AE440" si="686">IF(Y440="X","X",IF($AH440=Z$4,"X","-"))</f>
        <v>-</v>
      </c>
      <c r="AA440" s="70" t="str">
        <f t="shared" si="686"/>
        <v>-</v>
      </c>
      <c r="AB440" s="70" t="str">
        <f t="shared" si="686"/>
        <v>-</v>
      </c>
      <c r="AC440" s="70" t="str">
        <f t="shared" si="686"/>
        <v>-</v>
      </c>
      <c r="AD440" s="70" t="str">
        <f t="shared" si="686"/>
        <v>-</v>
      </c>
      <c r="AE440" s="635" t="str">
        <f t="shared" si="686"/>
        <v>X</v>
      </c>
      <c r="AF440" s="38"/>
      <c r="AG440" s="70" t="s">
        <v>47</v>
      </c>
      <c r="AH440" s="70" t="s">
        <v>47</v>
      </c>
      <c r="AI440" s="38"/>
      <c r="AJ440" s="13" t="str">
        <f t="shared" si="602"/>
        <v>/rsm:CrossIndustryInvoice/rsm:SupplyChainTradeTransaction/ram:ApplicableHeaderTradeAgreement/ram:BuyerTaxRepresentativeTradeParty</v>
      </c>
      <c r="AK440" s="13" t="str">
        <f t="shared" si="603"/>
        <v>/ram:GlobalID</v>
      </c>
      <c r="AL440" s="14">
        <f>COUNTIFS(R$4:R440,AJ440)</f>
        <v>1</v>
      </c>
      <c r="AN440" s="189" t="str">
        <f t="shared" si="614"/>
        <v>SCT_HTA</v>
      </c>
      <c r="AO440" s="61" t="str">
        <f t="shared" si="604"/>
        <v>BT-X-365</v>
      </c>
      <c r="AP440" s="282" t="str">
        <f t="shared" si="615"/>
        <v/>
      </c>
      <c r="AQ440" s="62">
        <f t="shared" si="640"/>
        <v>4</v>
      </c>
      <c r="AR440" s="62" t="str">
        <f t="shared" si="605"/>
        <v>0..n</v>
      </c>
      <c r="AS440" s="64" t="s">
        <v>2249</v>
      </c>
      <c r="AT440" s="64"/>
      <c r="AU440" s="65" t="s">
        <v>1569</v>
      </c>
      <c r="AV440" s="65"/>
      <c r="AW440" s="65"/>
      <c r="AX440" s="64" t="s">
        <v>99</v>
      </c>
      <c r="AY440" s="66" t="str">
        <f t="shared" si="667"/>
        <v>0..n</v>
      </c>
      <c r="AZ440" s="66" t="str">
        <f t="shared" si="668"/>
        <v>0..n</v>
      </c>
      <c r="BA440" s="6" t="str">
        <f t="shared" si="662"/>
        <v>/rsm:CrossIndustryInvoice
/rsm:SupplyChainTradeTransaction
/ram:ApplicableHeaderTradeAgreement
/ram:BuyerTaxRepresentativeTradeParty
/ram:GlobalID</v>
      </c>
      <c r="BB440" s="67" t="str">
        <f t="shared" si="663"/>
        <v>/rsm:CrossIndustryInvoice/rsm:SupplyChainTradeTransaction/ram:ApplicableHeaderTradeAgreement/ram:BuyerTaxRepresentativeTradeParty/ram:GlobalID</v>
      </c>
      <c r="BC440" s="66" t="str">
        <f t="shared" si="616"/>
        <v>I</v>
      </c>
      <c r="BD440" s="68" t="str">
        <f t="shared" si="617"/>
        <v>E</v>
      </c>
      <c r="BE440" s="62" t="str">
        <f t="shared" si="618"/>
        <v>0..n</v>
      </c>
      <c r="BF440" s="66" t="str">
        <f t="shared" si="619"/>
        <v/>
      </c>
      <c r="BG440" s="249" t="str">
        <f t="shared" si="620"/>
        <v/>
      </c>
      <c r="BH440" s="7"/>
      <c r="BI440" s="634" t="str">
        <f t="shared" si="621"/>
        <v>-</v>
      </c>
      <c r="BJ440" s="70" t="str">
        <f t="shared" si="622"/>
        <v>-</v>
      </c>
      <c r="BK440" s="70" t="str">
        <f t="shared" si="623"/>
        <v>-</v>
      </c>
      <c r="BL440" s="70" t="str">
        <f t="shared" si="624"/>
        <v>-</v>
      </c>
      <c r="BM440" s="70" t="str">
        <f t="shared" si="625"/>
        <v>-</v>
      </c>
      <c r="BN440" s="70" t="str">
        <f t="shared" si="626"/>
        <v>-</v>
      </c>
      <c r="BO440" s="635" t="str">
        <f t="shared" si="627"/>
        <v>X</v>
      </c>
      <c r="BP440" s="7"/>
      <c r="BQ440" s="70" t="str">
        <f t="shared" si="628"/>
        <v>EXTENDED</v>
      </c>
      <c r="BR440" s="70" t="str">
        <f t="shared" si="629"/>
        <v>EXTENDED</v>
      </c>
      <c r="BS440" s="15"/>
      <c r="BT440" s="57" t="s">
        <v>18642</v>
      </c>
    </row>
    <row r="441" spans="1:72" s="59" customFormat="1" ht="105" x14ac:dyDescent="0.2">
      <c r="A441" s="45" t="str">
        <f t="shared" si="612"/>
        <v>YES</v>
      </c>
      <c r="B441" s="131"/>
      <c r="C441" s="742"/>
      <c r="D441" s="189" t="s">
        <v>1526</v>
      </c>
      <c r="E441" s="61" t="s">
        <v>5378</v>
      </c>
      <c r="F441" s="282"/>
      <c r="G441" s="62">
        <f t="shared" si="646"/>
        <v>5</v>
      </c>
      <c r="H441" s="62" t="s">
        <v>32</v>
      </c>
      <c r="I441" s="64" t="s">
        <v>443</v>
      </c>
      <c r="J441" s="64"/>
      <c r="K441" s="65" t="s">
        <v>17135</v>
      </c>
      <c r="L441" s="65"/>
      <c r="M441" s="65"/>
      <c r="N441" s="64" t="s">
        <v>17064</v>
      </c>
      <c r="O441" s="66" t="s">
        <v>32</v>
      </c>
      <c r="P441" s="66" t="str">
        <f t="shared" si="594"/>
        <v>1..1</v>
      </c>
      <c r="Q441" s="6" t="s">
        <v>2250</v>
      </c>
      <c r="R441" s="67" t="s">
        <v>2251</v>
      </c>
      <c r="S441" s="66" t="s">
        <v>329</v>
      </c>
      <c r="T441" s="68" t="str">
        <f t="shared" si="606"/>
        <v>A</v>
      </c>
      <c r="U441" s="62" t="s">
        <v>42</v>
      </c>
      <c r="V441" s="66"/>
      <c r="W441" s="249"/>
      <c r="X441" s="38"/>
      <c r="Y441" s="634" t="str">
        <f t="shared" si="610"/>
        <v>-</v>
      </c>
      <c r="Z441" s="70" t="str">
        <f t="shared" ref="Z441:AE441" si="687">IF(Y441="X","X",IF($AH441=Z$4,"X","-"))</f>
        <v>-</v>
      </c>
      <c r="AA441" s="70" t="str">
        <f t="shared" si="687"/>
        <v>-</v>
      </c>
      <c r="AB441" s="70" t="str">
        <f t="shared" si="687"/>
        <v>-</v>
      </c>
      <c r="AC441" s="70" t="str">
        <f t="shared" si="687"/>
        <v>-</v>
      </c>
      <c r="AD441" s="70" t="str">
        <f t="shared" si="687"/>
        <v>-</v>
      </c>
      <c r="AE441" s="635" t="str">
        <f t="shared" si="687"/>
        <v>X</v>
      </c>
      <c r="AF441" s="38"/>
      <c r="AG441" s="70" t="s">
        <v>47</v>
      </c>
      <c r="AH441" s="70" t="s">
        <v>47</v>
      </c>
      <c r="AI441" s="38"/>
      <c r="AJ441" s="13" t="str">
        <f t="shared" si="602"/>
        <v>/rsm:CrossIndustryInvoice/rsm:SupplyChainTradeTransaction/ram:ApplicableHeaderTradeAgreement/ram:BuyerTaxRepresentativeTradeParty/ram:GlobalID</v>
      </c>
      <c r="AK441" s="13" t="str">
        <f t="shared" si="603"/>
        <v>/@schemeID</v>
      </c>
      <c r="AL441" s="14">
        <f>COUNTIFS(R$4:R441,AJ441)</f>
        <v>1</v>
      </c>
      <c r="AN441" s="189" t="str">
        <f t="shared" si="614"/>
        <v>SCT_HTA</v>
      </c>
      <c r="AO441" s="61" t="str">
        <f t="shared" si="604"/>
        <v>BT-X-365-0</v>
      </c>
      <c r="AP441" s="282" t="str">
        <f t="shared" si="615"/>
        <v/>
      </c>
      <c r="AQ441" s="62">
        <f t="shared" si="640"/>
        <v>5</v>
      </c>
      <c r="AR441" s="62" t="str">
        <f t="shared" si="605"/>
        <v>1..1</v>
      </c>
      <c r="AS441" s="64" t="s">
        <v>330</v>
      </c>
      <c r="AT441" s="64"/>
      <c r="AU441" s="65" t="s">
        <v>331</v>
      </c>
      <c r="AV441" s="65"/>
      <c r="AW441" s="65"/>
      <c r="AX441" s="64"/>
      <c r="AY441" s="66" t="str">
        <f t="shared" si="667"/>
        <v>1..1</v>
      </c>
      <c r="AZ441" s="66" t="str">
        <f t="shared" si="668"/>
        <v>1..1</v>
      </c>
      <c r="BA441" s="6" t="str">
        <f t="shared" si="662"/>
        <v>/rsm:CrossIndustryInvoice
/rsm:SupplyChainTradeTransaction
/ram:ApplicableHeaderTradeAgreement
/ram:BuyerTaxRepresentativeTradeParty
/ram:GlobalID
/@schemeID</v>
      </c>
      <c r="BB441" s="67" t="str">
        <f t="shared" si="663"/>
        <v>/rsm:CrossIndustryInvoice/rsm:SupplyChainTradeTransaction/ram:ApplicableHeaderTradeAgreement/ram:BuyerTaxRepresentativeTradeParty/ram:GlobalID/@schemeID</v>
      </c>
      <c r="BC441" s="66" t="str">
        <f t="shared" si="616"/>
        <v>S</v>
      </c>
      <c r="BD441" s="68" t="str">
        <f t="shared" si="617"/>
        <v>A</v>
      </c>
      <c r="BE441" s="62" t="str">
        <f t="shared" si="618"/>
        <v>0..1</v>
      </c>
      <c r="BF441" s="66" t="str">
        <f t="shared" si="619"/>
        <v/>
      </c>
      <c r="BG441" s="249" t="str">
        <f t="shared" si="620"/>
        <v/>
      </c>
      <c r="BH441" s="7"/>
      <c r="BI441" s="634" t="str">
        <f t="shared" si="621"/>
        <v>-</v>
      </c>
      <c r="BJ441" s="70" t="str">
        <f t="shared" si="622"/>
        <v>-</v>
      </c>
      <c r="BK441" s="70" t="str">
        <f t="shared" si="623"/>
        <v>-</v>
      </c>
      <c r="BL441" s="70" t="str">
        <f t="shared" si="624"/>
        <v>-</v>
      </c>
      <c r="BM441" s="70" t="str">
        <f t="shared" si="625"/>
        <v>-</v>
      </c>
      <c r="BN441" s="70" t="str">
        <f t="shared" si="626"/>
        <v>-</v>
      </c>
      <c r="BO441" s="635" t="str">
        <f t="shared" si="627"/>
        <v>X</v>
      </c>
      <c r="BP441" s="7"/>
      <c r="BQ441" s="70" t="str">
        <f t="shared" si="628"/>
        <v>EXTENDED</v>
      </c>
      <c r="BR441" s="70" t="str">
        <f t="shared" si="629"/>
        <v>EXTENDED</v>
      </c>
      <c r="BS441" s="15"/>
      <c r="BT441" s="57" t="s">
        <v>18642</v>
      </c>
    </row>
    <row r="442" spans="1:72" s="59" customFormat="1" ht="96" x14ac:dyDescent="0.2">
      <c r="A442" s="45" t="str">
        <f t="shared" si="612"/>
        <v>YES</v>
      </c>
      <c r="B442" s="131"/>
      <c r="C442" s="742"/>
      <c r="D442" s="185" t="s">
        <v>1526</v>
      </c>
      <c r="E442" s="61" t="s">
        <v>5379</v>
      </c>
      <c r="F442" s="282"/>
      <c r="G442" s="146">
        <f t="shared" si="646"/>
        <v>4</v>
      </c>
      <c r="H442" s="146" t="s">
        <v>32</v>
      </c>
      <c r="I442" s="64" t="s">
        <v>17270</v>
      </c>
      <c r="J442" s="64" t="s">
        <v>2253</v>
      </c>
      <c r="K442" s="65"/>
      <c r="L442" s="65"/>
      <c r="M442" s="65"/>
      <c r="N442" s="64" t="s">
        <v>70</v>
      </c>
      <c r="O442" s="66" t="s">
        <v>32</v>
      </c>
      <c r="P442" s="66" t="str">
        <f t="shared" si="594"/>
        <v>1..1</v>
      </c>
      <c r="Q442" s="6" t="s">
        <v>2254</v>
      </c>
      <c r="R442" s="67" t="s">
        <v>2255</v>
      </c>
      <c r="S442" s="66" t="s">
        <v>73</v>
      </c>
      <c r="T442" s="68" t="str">
        <f t="shared" si="606"/>
        <v>E</v>
      </c>
      <c r="U442" s="62" t="s">
        <v>42</v>
      </c>
      <c r="V442" s="66" t="s">
        <v>35</v>
      </c>
      <c r="W442" s="249" t="s">
        <v>35</v>
      </c>
      <c r="X442" s="38"/>
      <c r="Y442" s="634" t="str">
        <f t="shared" si="610"/>
        <v>-</v>
      </c>
      <c r="Z442" s="70" t="str">
        <f t="shared" ref="Z442:AE442" si="688">IF(Y442="X","X",IF($AH442=Z$4,"X","-"))</f>
        <v>-</v>
      </c>
      <c r="AA442" s="70" t="str">
        <f t="shared" si="688"/>
        <v>-</v>
      </c>
      <c r="AB442" s="70" t="str">
        <f t="shared" si="688"/>
        <v>-</v>
      </c>
      <c r="AC442" s="70" t="str">
        <f t="shared" si="688"/>
        <v>-</v>
      </c>
      <c r="AD442" s="70" t="str">
        <f t="shared" si="688"/>
        <v>-</v>
      </c>
      <c r="AE442" s="635" t="str">
        <f t="shared" si="688"/>
        <v>X</v>
      </c>
      <c r="AF442" s="38"/>
      <c r="AG442" s="70" t="s">
        <v>47</v>
      </c>
      <c r="AH442" s="70" t="s">
        <v>47</v>
      </c>
      <c r="AI442" s="38"/>
      <c r="AJ442" s="13" t="str">
        <f t="shared" si="602"/>
        <v>/rsm:CrossIndustryInvoice/rsm:SupplyChainTradeTransaction/ram:ApplicableHeaderTradeAgreement/ram:BuyerTaxRepresentativeTradeParty</v>
      </c>
      <c r="AK442" s="13" t="str">
        <f t="shared" si="603"/>
        <v>/ram:Name</v>
      </c>
      <c r="AL442" s="14">
        <f>COUNTIFS(R$4:R442,AJ442)</f>
        <v>1</v>
      </c>
      <c r="AN442" s="185" t="str">
        <f t="shared" si="614"/>
        <v>SCT_HTA</v>
      </c>
      <c r="AO442" s="61" t="str">
        <f t="shared" si="604"/>
        <v>BT-X-362</v>
      </c>
      <c r="AP442" s="282" t="str">
        <f t="shared" si="615"/>
        <v/>
      </c>
      <c r="AQ442" s="146">
        <f t="shared" si="640"/>
        <v>4</v>
      </c>
      <c r="AR442" s="146" t="str">
        <f t="shared" si="605"/>
        <v>1..1</v>
      </c>
      <c r="AS442" s="64" t="s">
        <v>2256</v>
      </c>
      <c r="AT442" s="64" t="s">
        <v>2257</v>
      </c>
      <c r="AU442" s="65"/>
      <c r="AV442" s="65"/>
      <c r="AW442" s="65" t="s">
        <v>2258</v>
      </c>
      <c r="AX442" s="64" t="s">
        <v>78</v>
      </c>
      <c r="AY442" s="66" t="str">
        <f t="shared" si="667"/>
        <v>1..1</v>
      </c>
      <c r="AZ442" s="66" t="str">
        <f t="shared" si="668"/>
        <v>1..1</v>
      </c>
      <c r="BA442" s="6" t="str">
        <f t="shared" si="662"/>
        <v>/rsm:CrossIndustryInvoice
/rsm:SupplyChainTradeTransaction
/ram:ApplicableHeaderTradeAgreement
/ram:BuyerTaxRepresentativeTradeParty
/ram:Name</v>
      </c>
      <c r="BB442" s="67" t="str">
        <f t="shared" si="663"/>
        <v>/rsm:CrossIndustryInvoice/rsm:SupplyChainTradeTransaction/ram:ApplicableHeaderTradeAgreement/ram:BuyerTaxRepresentativeTradeParty/ram:Name</v>
      </c>
      <c r="BC442" s="66" t="str">
        <f t="shared" si="616"/>
        <v>T</v>
      </c>
      <c r="BD442" s="68" t="str">
        <f t="shared" si="617"/>
        <v>E</v>
      </c>
      <c r="BE442" s="62" t="str">
        <f t="shared" si="618"/>
        <v>0..1</v>
      </c>
      <c r="BF442" s="66" t="str">
        <f t="shared" si="619"/>
        <v/>
      </c>
      <c r="BG442" s="249" t="str">
        <f t="shared" si="620"/>
        <v/>
      </c>
      <c r="BH442" s="7"/>
      <c r="BI442" s="634" t="str">
        <f t="shared" si="621"/>
        <v>-</v>
      </c>
      <c r="BJ442" s="70" t="str">
        <f t="shared" si="622"/>
        <v>-</v>
      </c>
      <c r="BK442" s="70" t="str">
        <f t="shared" si="623"/>
        <v>-</v>
      </c>
      <c r="BL442" s="70" t="str">
        <f t="shared" si="624"/>
        <v>-</v>
      </c>
      <c r="BM442" s="70" t="str">
        <f t="shared" si="625"/>
        <v>-</v>
      </c>
      <c r="BN442" s="70" t="str">
        <f t="shared" si="626"/>
        <v>-</v>
      </c>
      <c r="BO442" s="635" t="str">
        <f t="shared" si="627"/>
        <v>X</v>
      </c>
      <c r="BP442" s="7"/>
      <c r="BQ442" s="70" t="str">
        <f t="shared" si="628"/>
        <v>EXTENDED</v>
      </c>
      <c r="BR442" s="70" t="str">
        <f t="shared" si="629"/>
        <v>EXTENDED</v>
      </c>
      <c r="BS442" s="15"/>
      <c r="BT442" s="57" t="s">
        <v>18642</v>
      </c>
    </row>
    <row r="443" spans="1:72" customFormat="1" ht="96" x14ac:dyDescent="0.2">
      <c r="A443" s="45" t="str">
        <f t="shared" si="612"/>
        <v>YES</v>
      </c>
      <c r="B443" s="342" t="s">
        <v>4852</v>
      </c>
      <c r="C443" s="742"/>
      <c r="D443" s="185" t="s">
        <v>1526</v>
      </c>
      <c r="E443" s="61" t="s">
        <v>17429</v>
      </c>
      <c r="F443" s="282"/>
      <c r="G443" s="62">
        <f t="shared" si="646"/>
        <v>4</v>
      </c>
      <c r="H443" s="62" t="s">
        <v>42</v>
      </c>
      <c r="I443" s="64" t="s">
        <v>17024</v>
      </c>
      <c r="J443" s="64" t="s">
        <v>4853</v>
      </c>
      <c r="K443" s="65" t="s">
        <v>17228</v>
      </c>
      <c r="L443" s="65"/>
      <c r="M443" s="65"/>
      <c r="N443" s="64" t="s">
        <v>128</v>
      </c>
      <c r="O443" s="66" t="s">
        <v>42</v>
      </c>
      <c r="P443" s="66" t="str">
        <f t="shared" ref="P443" si="689">O443</f>
        <v>0..1</v>
      </c>
      <c r="Q443" s="278" t="s">
        <v>4867</v>
      </c>
      <c r="R443" s="279" t="s">
        <v>4868</v>
      </c>
      <c r="S443" s="66" t="s">
        <v>131</v>
      </c>
      <c r="T443" s="68" t="str">
        <f t="shared" si="606"/>
        <v>E</v>
      </c>
      <c r="U443" s="62" t="s">
        <v>62</v>
      </c>
      <c r="V443" s="66"/>
      <c r="W443" s="249" t="s">
        <v>35</v>
      </c>
      <c r="X443" s="38"/>
      <c r="Y443" s="636" t="str">
        <f t="shared" si="610"/>
        <v>-</v>
      </c>
      <c r="Z443" s="68" t="str">
        <f t="shared" ref="Z443:AE443" si="690">IF(Y443="X","X",IF($AH443=Z$4,"X","-"))</f>
        <v>-</v>
      </c>
      <c r="AA443" s="68" t="str">
        <f t="shared" si="690"/>
        <v>-</v>
      </c>
      <c r="AB443" s="68" t="str">
        <f t="shared" si="690"/>
        <v>-</v>
      </c>
      <c r="AC443" s="68" t="str">
        <f t="shared" si="690"/>
        <v>-</v>
      </c>
      <c r="AD443" s="68" t="str">
        <f t="shared" si="690"/>
        <v>-</v>
      </c>
      <c r="AE443" s="637" t="str">
        <f t="shared" si="690"/>
        <v>X</v>
      </c>
      <c r="AF443" s="38"/>
      <c r="AG443" s="68" t="s">
        <v>47</v>
      </c>
      <c r="AH443" s="68" t="s">
        <v>47</v>
      </c>
      <c r="AI443" s="38"/>
      <c r="AJ443" s="13" t="str">
        <f t="shared" si="602"/>
        <v>/rsm:CrossIndustryInvoice/rsm:SupplyChainTradeTransaction/ram:ApplicableHeaderTradeAgreement/ram:BuyerTaxRepresentativeTradeParty</v>
      </c>
      <c r="AK443" s="13" t="str">
        <f t="shared" si="603"/>
        <v>/ram:RoleCode</v>
      </c>
      <c r="AL443" s="14">
        <f>COUNTIFS(R$4:R443,AJ443)</f>
        <v>1</v>
      </c>
      <c r="AM443" s="59"/>
      <c r="AN443" s="185" t="str">
        <f t="shared" si="614"/>
        <v>SCT_HTA</v>
      </c>
      <c r="AO443" s="61" t="str">
        <f t="shared" si="604"/>
        <v>BT-X-546</v>
      </c>
      <c r="AP443" s="282" t="str">
        <f t="shared" si="615"/>
        <v/>
      </c>
      <c r="AQ443" s="62">
        <f t="shared" ref="AQ443" si="691">LEN(BB443)-LEN(SUBSTITUTE(BB443,"/",""))-1</f>
        <v>4</v>
      </c>
      <c r="AR443" s="62" t="str">
        <f t="shared" si="605"/>
        <v>0..1</v>
      </c>
      <c r="AS443" s="64" t="s">
        <v>4875</v>
      </c>
      <c r="AT443" s="64" t="s">
        <v>18221</v>
      </c>
      <c r="AU443" s="65" t="s">
        <v>18222</v>
      </c>
      <c r="AV443" s="65"/>
      <c r="AW443" s="65"/>
      <c r="AX443" s="64" t="s">
        <v>128</v>
      </c>
      <c r="AY443" s="66" t="str">
        <f t="shared" si="667"/>
        <v>0..1</v>
      </c>
      <c r="AZ443" s="66" t="str">
        <f t="shared" si="668"/>
        <v>0..1</v>
      </c>
      <c r="BA443" s="278" t="str">
        <f t="shared" si="662"/>
        <v>/rsm:CrossIndustryInvoice
/rsm:SupplyChainTradeTransaction
/ram:ApplicableHeaderTradeAgreement
/ram:BuyerTaxRepresentativeTradeParty
/ram:RoleCode</v>
      </c>
      <c r="BB443" s="279" t="str">
        <f t="shared" si="663"/>
        <v>/rsm:CrossIndustryInvoice/rsm:SupplyChainTradeTransaction/ram:ApplicableHeaderTradeAgreement/ram:BuyerTaxRepresentativeTradeParty/ram:RoleCode</v>
      </c>
      <c r="BC443" s="66" t="str">
        <f t="shared" si="616"/>
        <v>C</v>
      </c>
      <c r="BD443" s="68" t="str">
        <f t="shared" si="617"/>
        <v>E</v>
      </c>
      <c r="BE443" s="66" t="str">
        <f t="shared" si="618"/>
        <v>0..n</v>
      </c>
      <c r="BF443" s="66" t="str">
        <f t="shared" si="619"/>
        <v/>
      </c>
      <c r="BG443" s="249" t="str">
        <f t="shared" si="620"/>
        <v/>
      </c>
      <c r="BH443" s="7"/>
      <c r="BI443" s="636" t="str">
        <f t="shared" si="621"/>
        <v>-</v>
      </c>
      <c r="BJ443" s="68" t="str">
        <f t="shared" si="622"/>
        <v>-</v>
      </c>
      <c r="BK443" s="68" t="str">
        <f t="shared" si="623"/>
        <v>-</v>
      </c>
      <c r="BL443" s="68" t="str">
        <f t="shared" si="624"/>
        <v>-</v>
      </c>
      <c r="BM443" s="68" t="str">
        <f t="shared" si="625"/>
        <v>-</v>
      </c>
      <c r="BN443" s="68" t="str">
        <f t="shared" si="626"/>
        <v>-</v>
      </c>
      <c r="BO443" s="637" t="str">
        <f t="shared" si="627"/>
        <v>X</v>
      </c>
      <c r="BP443" s="7"/>
      <c r="BQ443" s="68" t="str">
        <f t="shared" si="628"/>
        <v>EXTENDED</v>
      </c>
      <c r="BR443" s="68" t="str">
        <f t="shared" si="629"/>
        <v>EXTENDED</v>
      </c>
      <c r="BS443" s="347" t="s">
        <v>17429</v>
      </c>
      <c r="BT443" s="57" t="s">
        <v>18642</v>
      </c>
    </row>
    <row r="444" spans="1:72" s="59" customFormat="1" ht="96" x14ac:dyDescent="0.2">
      <c r="A444" s="45" t="str">
        <f t="shared" si="612"/>
        <v>NO</v>
      </c>
      <c r="B444" s="131"/>
      <c r="C444" s="742"/>
      <c r="D444" s="189" t="s">
        <v>1526</v>
      </c>
      <c r="E444" s="140" t="s">
        <v>5380</v>
      </c>
      <c r="F444" s="296"/>
      <c r="G444" s="141">
        <f t="shared" si="646"/>
        <v>4</v>
      </c>
      <c r="H444" s="141" t="s">
        <v>42</v>
      </c>
      <c r="I444" s="125" t="s">
        <v>2259</v>
      </c>
      <c r="J444" s="125"/>
      <c r="K444" s="126"/>
      <c r="L444" s="126"/>
      <c r="M444" s="126"/>
      <c r="N444" s="125"/>
      <c r="O444" s="124" t="s">
        <v>42</v>
      </c>
      <c r="P444" s="124" t="str">
        <f t="shared" si="594"/>
        <v>0..1</v>
      </c>
      <c r="Q444" s="142" t="s">
        <v>2260</v>
      </c>
      <c r="R444" s="143" t="s">
        <v>2261</v>
      </c>
      <c r="S444" s="124"/>
      <c r="T444" s="129" t="str">
        <f t="shared" si="606"/>
        <v>EG</v>
      </c>
      <c r="U444" s="141" t="s">
        <v>42</v>
      </c>
      <c r="V444" s="124"/>
      <c r="W444" s="675"/>
      <c r="X444" s="38"/>
      <c r="Y444" s="634" t="str">
        <f t="shared" si="610"/>
        <v>-</v>
      </c>
      <c r="Z444" s="70" t="str">
        <f t="shared" ref="Z444:AE444" si="692">IF(Y444="X","X",IF($AH444=Z$4,"X","-"))</f>
        <v>-</v>
      </c>
      <c r="AA444" s="70" t="str">
        <f t="shared" si="692"/>
        <v>-</v>
      </c>
      <c r="AB444" s="70" t="str">
        <f t="shared" si="692"/>
        <v>-</v>
      </c>
      <c r="AC444" s="70" t="str">
        <f t="shared" si="692"/>
        <v>-</v>
      </c>
      <c r="AD444" s="70" t="str">
        <f t="shared" si="692"/>
        <v>-</v>
      </c>
      <c r="AE444" s="635" t="str">
        <f t="shared" si="692"/>
        <v>X</v>
      </c>
      <c r="AF444" s="38"/>
      <c r="AG444" s="70" t="s">
        <v>47</v>
      </c>
      <c r="AH444" s="70" t="s">
        <v>47</v>
      </c>
      <c r="AI444" s="38"/>
      <c r="AJ444" s="13" t="str">
        <f t="shared" si="602"/>
        <v>/rsm:CrossIndustryInvoice/rsm:SupplyChainTradeTransaction/ram:ApplicableHeaderTradeAgreement/ram:BuyerTaxRepresentativeTradeParty</v>
      </c>
      <c r="AK444" s="13" t="str">
        <f t="shared" si="603"/>
        <v>/ram:SpecifiedLegalOrganization</v>
      </c>
      <c r="AL444" s="14">
        <f>COUNTIFS(R$4:R444,AJ444)</f>
        <v>1</v>
      </c>
      <c r="AN444" s="189" t="str">
        <f t="shared" si="614"/>
        <v>SCT_HTA</v>
      </c>
      <c r="AO444" s="140" t="str">
        <f t="shared" si="604"/>
        <v>BG-X-58</v>
      </c>
      <c r="AP444" s="296" t="str">
        <f t="shared" si="615"/>
        <v/>
      </c>
      <c r="AQ444" s="141">
        <f t="shared" si="640"/>
        <v>4</v>
      </c>
      <c r="AR444" s="141" t="str">
        <f t="shared" si="605"/>
        <v>0..1</v>
      </c>
      <c r="AS444" s="125" t="s">
        <v>2102</v>
      </c>
      <c r="AT444" s="125" t="s">
        <v>18241</v>
      </c>
      <c r="AU444" s="126"/>
      <c r="AV444" s="126"/>
      <c r="AW444" s="126"/>
      <c r="AX444" s="125"/>
      <c r="AY444" s="124" t="str">
        <f t="shared" si="667"/>
        <v>0..1</v>
      </c>
      <c r="AZ444" s="124" t="str">
        <f t="shared" si="668"/>
        <v>0..1</v>
      </c>
      <c r="BA444" s="142" t="str">
        <f t="shared" si="662"/>
        <v>/rsm:CrossIndustryInvoice
/rsm:SupplyChainTradeTransaction
/ram:ApplicableHeaderTradeAgreement
/ram:BuyerTaxRepresentativeTradeParty
/ram:SpecifiedLegalOrganization</v>
      </c>
      <c r="BB444" s="143" t="str">
        <f t="shared" si="663"/>
        <v>/rsm:CrossIndustryInvoice/rsm:SupplyChainTradeTransaction/ram:ApplicableHeaderTradeAgreement/ram:BuyerTaxRepresentativeTradeParty/ram:SpecifiedLegalOrganization</v>
      </c>
      <c r="BC444" s="124" t="str">
        <f t="shared" si="616"/>
        <v/>
      </c>
      <c r="BD444" s="129" t="str">
        <f t="shared" si="617"/>
        <v>EG</v>
      </c>
      <c r="BE444" s="141" t="str">
        <f t="shared" si="618"/>
        <v>0..1</v>
      </c>
      <c r="BF444" s="124" t="str">
        <f t="shared" si="619"/>
        <v/>
      </c>
      <c r="BG444" s="675" t="str">
        <f t="shared" si="620"/>
        <v/>
      </c>
      <c r="BH444" s="7"/>
      <c r="BI444" s="634" t="str">
        <f t="shared" si="621"/>
        <v>-</v>
      </c>
      <c r="BJ444" s="70" t="str">
        <f t="shared" si="622"/>
        <v>-</v>
      </c>
      <c r="BK444" s="70" t="str">
        <f t="shared" si="623"/>
        <v>-</v>
      </c>
      <c r="BL444" s="70" t="str">
        <f t="shared" si="624"/>
        <v>-</v>
      </c>
      <c r="BM444" s="70" t="str">
        <f t="shared" si="625"/>
        <v>-</v>
      </c>
      <c r="BN444" s="70" t="str">
        <f t="shared" si="626"/>
        <v>-</v>
      </c>
      <c r="BO444" s="635" t="str">
        <f t="shared" si="627"/>
        <v>X</v>
      </c>
      <c r="BP444" s="7"/>
      <c r="BQ444" s="70" t="str">
        <f t="shared" si="628"/>
        <v>EXTENDED</v>
      </c>
      <c r="BR444" s="70" t="str">
        <f t="shared" si="629"/>
        <v>EXTENDED</v>
      </c>
      <c r="BS444" s="15"/>
      <c r="BT444" s="57" t="s">
        <v>18642</v>
      </c>
    </row>
    <row r="445" spans="1:72" s="59" customFormat="1" ht="105" x14ac:dyDescent="0.2">
      <c r="A445" s="45" t="str">
        <f t="shared" si="612"/>
        <v>YES</v>
      </c>
      <c r="B445" s="131"/>
      <c r="C445" s="742"/>
      <c r="D445" s="189" t="s">
        <v>1526</v>
      </c>
      <c r="E445" s="61" t="s">
        <v>5381</v>
      </c>
      <c r="F445" s="282"/>
      <c r="G445" s="62">
        <f t="shared" si="646"/>
        <v>5</v>
      </c>
      <c r="H445" s="62" t="s">
        <v>42</v>
      </c>
      <c r="I445" s="64" t="s">
        <v>17163</v>
      </c>
      <c r="J445" s="64" t="s">
        <v>17136</v>
      </c>
      <c r="K445" s="65"/>
      <c r="L445" s="65"/>
      <c r="M445" s="65"/>
      <c r="N445" s="64" t="s">
        <v>90</v>
      </c>
      <c r="O445" s="66" t="s">
        <v>42</v>
      </c>
      <c r="P445" s="66" t="str">
        <f t="shared" si="594"/>
        <v>0..1</v>
      </c>
      <c r="Q445" s="6" t="s">
        <v>2262</v>
      </c>
      <c r="R445" s="67" t="s">
        <v>2263</v>
      </c>
      <c r="S445" s="66" t="s">
        <v>55</v>
      </c>
      <c r="T445" s="68" t="str">
        <f t="shared" si="606"/>
        <v>E</v>
      </c>
      <c r="U445" s="62" t="s">
        <v>42</v>
      </c>
      <c r="V445" s="66"/>
      <c r="W445" s="249"/>
      <c r="X445" s="38"/>
      <c r="Y445" s="634" t="str">
        <f t="shared" si="610"/>
        <v>-</v>
      </c>
      <c r="Z445" s="70" t="str">
        <f t="shared" ref="Z445:AE445" si="693">IF(Y445="X","X",IF($AH445=Z$4,"X","-"))</f>
        <v>-</v>
      </c>
      <c r="AA445" s="70" t="str">
        <f t="shared" si="693"/>
        <v>-</v>
      </c>
      <c r="AB445" s="70" t="str">
        <f t="shared" si="693"/>
        <v>-</v>
      </c>
      <c r="AC445" s="70" t="str">
        <f t="shared" si="693"/>
        <v>-</v>
      </c>
      <c r="AD445" s="70" t="str">
        <f t="shared" si="693"/>
        <v>-</v>
      </c>
      <c r="AE445" s="635" t="str">
        <f t="shared" si="693"/>
        <v>X</v>
      </c>
      <c r="AF445" s="38"/>
      <c r="AG445" s="70" t="s">
        <v>47</v>
      </c>
      <c r="AH445" s="70" t="s">
        <v>47</v>
      </c>
      <c r="AI445" s="38"/>
      <c r="AJ445" s="13" t="str">
        <f t="shared" si="602"/>
        <v>/rsm:CrossIndustryInvoice/rsm:SupplyChainTradeTransaction/ram:ApplicableHeaderTradeAgreement/ram:BuyerTaxRepresentativeTradeParty/ram:SpecifiedLegalOrganization</v>
      </c>
      <c r="AK445" s="13" t="str">
        <f t="shared" si="603"/>
        <v>/ram:ID</v>
      </c>
      <c r="AL445" s="14">
        <f>COUNTIFS(R$4:R445,AJ445)</f>
        <v>1</v>
      </c>
      <c r="AN445" s="189" t="str">
        <f t="shared" si="614"/>
        <v>SCT_HTA</v>
      </c>
      <c r="AO445" s="61" t="str">
        <f t="shared" si="604"/>
        <v>BT-X-366</v>
      </c>
      <c r="AP445" s="282" t="str">
        <f t="shared" si="615"/>
        <v/>
      </c>
      <c r="AQ445" s="62">
        <f t="shared" si="640"/>
        <v>5</v>
      </c>
      <c r="AR445" s="62" t="str">
        <f t="shared" si="605"/>
        <v>0..1</v>
      </c>
      <c r="AS445" s="64" t="s">
        <v>915</v>
      </c>
      <c r="AT445" s="64" t="s">
        <v>18224</v>
      </c>
      <c r="AU445" s="65"/>
      <c r="AV445" s="65"/>
      <c r="AW445" s="65"/>
      <c r="AX445" s="64" t="s">
        <v>99</v>
      </c>
      <c r="AY445" s="66" t="str">
        <f t="shared" si="667"/>
        <v>0..1</v>
      </c>
      <c r="AZ445" s="66" t="str">
        <f t="shared" si="668"/>
        <v>0..1</v>
      </c>
      <c r="BA445" s="6" t="str">
        <f t="shared" si="662"/>
        <v>/rsm:CrossIndustryInvoice
/rsm:SupplyChainTradeTransaction
/ram:ApplicableHeaderTradeAgreement
/ram:BuyerTaxRepresentativeTradeParty
/ram:SpecifiedLegalOrganization
/ram:ID</v>
      </c>
      <c r="BB445" s="67" t="str">
        <f t="shared" si="663"/>
        <v>/rsm:CrossIndustryInvoice/rsm:SupplyChainTradeTransaction/ram:ApplicableHeaderTradeAgreement/ram:BuyerTaxRepresentativeTradeParty/ram:SpecifiedLegalOrganization/ram:ID</v>
      </c>
      <c r="BC445" s="66" t="str">
        <f t="shared" si="616"/>
        <v>I</v>
      </c>
      <c r="BD445" s="68" t="str">
        <f t="shared" si="617"/>
        <v>E</v>
      </c>
      <c r="BE445" s="62" t="str">
        <f t="shared" si="618"/>
        <v>0..1</v>
      </c>
      <c r="BF445" s="66" t="str">
        <f t="shared" si="619"/>
        <v/>
      </c>
      <c r="BG445" s="249" t="str">
        <f t="shared" si="620"/>
        <v/>
      </c>
      <c r="BH445" s="7"/>
      <c r="BI445" s="634" t="str">
        <f t="shared" si="621"/>
        <v>-</v>
      </c>
      <c r="BJ445" s="70" t="str">
        <f t="shared" si="622"/>
        <v>-</v>
      </c>
      <c r="BK445" s="70" t="str">
        <f t="shared" si="623"/>
        <v>-</v>
      </c>
      <c r="BL445" s="70" t="str">
        <f t="shared" si="624"/>
        <v>-</v>
      </c>
      <c r="BM445" s="70" t="str">
        <f t="shared" si="625"/>
        <v>-</v>
      </c>
      <c r="BN445" s="70" t="str">
        <f t="shared" si="626"/>
        <v>-</v>
      </c>
      <c r="BO445" s="635" t="str">
        <f t="shared" si="627"/>
        <v>X</v>
      </c>
      <c r="BP445" s="7"/>
      <c r="BQ445" s="70" t="str">
        <f t="shared" si="628"/>
        <v>EXTENDED</v>
      </c>
      <c r="BR445" s="70" t="str">
        <f t="shared" si="629"/>
        <v>EXTENDED</v>
      </c>
      <c r="BS445" s="15"/>
      <c r="BT445" s="57" t="s">
        <v>18642</v>
      </c>
    </row>
    <row r="446" spans="1:72" s="59" customFormat="1" ht="120" x14ac:dyDescent="0.2">
      <c r="A446" s="45" t="str">
        <f t="shared" si="612"/>
        <v>YES</v>
      </c>
      <c r="B446" s="131"/>
      <c r="C446" s="742"/>
      <c r="D446" s="189" t="s">
        <v>1526</v>
      </c>
      <c r="E446" s="61" t="s">
        <v>5382</v>
      </c>
      <c r="F446" s="282"/>
      <c r="G446" s="62">
        <f t="shared" si="646"/>
        <v>6</v>
      </c>
      <c r="H446" s="62" t="s">
        <v>42</v>
      </c>
      <c r="I446" s="64" t="s">
        <v>443</v>
      </c>
      <c r="J446" s="64" t="s">
        <v>17271</v>
      </c>
      <c r="K446" s="65" t="s">
        <v>17140</v>
      </c>
      <c r="L446" s="65" t="s">
        <v>916</v>
      </c>
      <c r="M446" s="65" t="s">
        <v>35</v>
      </c>
      <c r="N446" s="64" t="s">
        <v>17064</v>
      </c>
      <c r="O446" s="66" t="s">
        <v>42</v>
      </c>
      <c r="P446" s="66" t="str">
        <f t="shared" si="594"/>
        <v>0..1</v>
      </c>
      <c r="Q446" s="6" t="s">
        <v>2265</v>
      </c>
      <c r="R446" s="67" t="s">
        <v>2266</v>
      </c>
      <c r="S446" s="66" t="s">
        <v>329</v>
      </c>
      <c r="T446" s="68" t="str">
        <f t="shared" si="606"/>
        <v>A</v>
      </c>
      <c r="U446" s="62" t="s">
        <v>42</v>
      </c>
      <c r="V446" s="66"/>
      <c r="W446" s="249"/>
      <c r="X446" s="38"/>
      <c r="Y446" s="634" t="str">
        <f t="shared" si="610"/>
        <v>-</v>
      </c>
      <c r="Z446" s="70" t="str">
        <f t="shared" ref="Z446:AE446" si="694">IF(Y446="X","X",IF($AH446=Z$4,"X","-"))</f>
        <v>-</v>
      </c>
      <c r="AA446" s="70" t="str">
        <f t="shared" si="694"/>
        <v>-</v>
      </c>
      <c r="AB446" s="70" t="str">
        <f t="shared" si="694"/>
        <v>-</v>
      </c>
      <c r="AC446" s="70" t="str">
        <f t="shared" si="694"/>
        <v>-</v>
      </c>
      <c r="AD446" s="70" t="str">
        <f t="shared" si="694"/>
        <v>-</v>
      </c>
      <c r="AE446" s="635" t="str">
        <f t="shared" si="694"/>
        <v>X</v>
      </c>
      <c r="AF446" s="38"/>
      <c r="AG446" s="70" t="s">
        <v>47</v>
      </c>
      <c r="AH446" s="70" t="s">
        <v>47</v>
      </c>
      <c r="AI446" s="38"/>
      <c r="AJ446" s="13" t="str">
        <f t="shared" si="602"/>
        <v>/rsm:CrossIndustryInvoice/rsm:SupplyChainTradeTransaction/ram:ApplicableHeaderTradeAgreement/ram:BuyerTaxRepresentativeTradeParty/ram:SpecifiedLegalOrganization/ram:ID</v>
      </c>
      <c r="AK446" s="13" t="str">
        <f t="shared" si="603"/>
        <v>/@schemeID</v>
      </c>
      <c r="AL446" s="14">
        <f>COUNTIFS(R$4:R446,AJ446)</f>
        <v>1</v>
      </c>
      <c r="AN446" s="189" t="str">
        <f t="shared" si="614"/>
        <v>SCT_HTA</v>
      </c>
      <c r="AO446" s="61" t="str">
        <f t="shared" si="604"/>
        <v>BT-X-366-0</v>
      </c>
      <c r="AP446" s="282" t="str">
        <f t="shared" si="615"/>
        <v/>
      </c>
      <c r="AQ446" s="62">
        <f t="shared" si="640"/>
        <v>6</v>
      </c>
      <c r="AR446" s="62" t="str">
        <f t="shared" si="605"/>
        <v>0..1</v>
      </c>
      <c r="AS446" s="64" t="s">
        <v>18260</v>
      </c>
      <c r="AT446" s="64" t="s">
        <v>1898</v>
      </c>
      <c r="AU446" s="65" t="s">
        <v>1899</v>
      </c>
      <c r="AV446" s="65"/>
      <c r="AW446" s="65"/>
      <c r="AX446" s="64"/>
      <c r="AY446" s="66" t="str">
        <f t="shared" si="667"/>
        <v>0..1</v>
      </c>
      <c r="AZ446" s="66" t="str">
        <f t="shared" si="668"/>
        <v>0..1</v>
      </c>
      <c r="BA446" s="6" t="str">
        <f t="shared" si="662"/>
        <v>/rsm:CrossIndustryInvoice
/rsm:SupplyChainTradeTransaction
/ram:ApplicableHeaderTradeAgreement
/ram:BuyerTaxRepresentativeTradeParty
/ram:SpecifiedLegalOrganization
/ram:ID
/@schemeID</v>
      </c>
      <c r="BB446" s="67" t="str">
        <f t="shared" si="663"/>
        <v>/rsm:CrossIndustryInvoice/rsm:SupplyChainTradeTransaction/ram:ApplicableHeaderTradeAgreement/ram:BuyerTaxRepresentativeTradeParty/ram:SpecifiedLegalOrganization/ram:ID/@schemeID</v>
      </c>
      <c r="BC446" s="66" t="str">
        <f t="shared" si="616"/>
        <v>S</v>
      </c>
      <c r="BD446" s="68" t="str">
        <f t="shared" si="617"/>
        <v>A</v>
      </c>
      <c r="BE446" s="62" t="str">
        <f t="shared" si="618"/>
        <v>0..1</v>
      </c>
      <c r="BF446" s="66" t="str">
        <f t="shared" si="619"/>
        <v/>
      </c>
      <c r="BG446" s="249" t="str">
        <f t="shared" si="620"/>
        <v/>
      </c>
      <c r="BH446" s="7"/>
      <c r="BI446" s="634" t="str">
        <f t="shared" si="621"/>
        <v>-</v>
      </c>
      <c r="BJ446" s="70" t="str">
        <f t="shared" si="622"/>
        <v>-</v>
      </c>
      <c r="BK446" s="70" t="str">
        <f t="shared" si="623"/>
        <v>-</v>
      </c>
      <c r="BL446" s="70" t="str">
        <f t="shared" si="624"/>
        <v>-</v>
      </c>
      <c r="BM446" s="70" t="str">
        <f t="shared" si="625"/>
        <v>-</v>
      </c>
      <c r="BN446" s="70" t="str">
        <f t="shared" si="626"/>
        <v>-</v>
      </c>
      <c r="BO446" s="635" t="str">
        <f t="shared" si="627"/>
        <v>X</v>
      </c>
      <c r="BP446" s="7"/>
      <c r="BQ446" s="70" t="str">
        <f t="shared" si="628"/>
        <v>EXTENDED</v>
      </c>
      <c r="BR446" s="70" t="str">
        <f t="shared" si="629"/>
        <v>EXTENDED</v>
      </c>
      <c r="BS446" s="15"/>
      <c r="BT446" s="57" t="s">
        <v>18642</v>
      </c>
    </row>
    <row r="447" spans="1:72" s="59" customFormat="1" ht="105" x14ac:dyDescent="0.2">
      <c r="A447" s="45" t="str">
        <f t="shared" si="612"/>
        <v>YES</v>
      </c>
      <c r="B447" s="131"/>
      <c r="C447" s="742"/>
      <c r="D447" s="189" t="s">
        <v>1526</v>
      </c>
      <c r="E447" s="61" t="s">
        <v>5383</v>
      </c>
      <c r="F447" s="282"/>
      <c r="G447" s="62">
        <f t="shared" si="646"/>
        <v>5</v>
      </c>
      <c r="H447" s="62" t="s">
        <v>42</v>
      </c>
      <c r="I447" s="64" t="s">
        <v>3069</v>
      </c>
      <c r="J447" s="64" t="s">
        <v>17138</v>
      </c>
      <c r="K447" s="65" t="s">
        <v>17139</v>
      </c>
      <c r="L447" s="65"/>
      <c r="M447" s="65"/>
      <c r="N447" s="64" t="s">
        <v>70</v>
      </c>
      <c r="O447" s="66" t="s">
        <v>42</v>
      </c>
      <c r="P447" s="66" t="str">
        <f t="shared" si="594"/>
        <v>0..1</v>
      </c>
      <c r="Q447" s="6" t="s">
        <v>2267</v>
      </c>
      <c r="R447" s="67" t="s">
        <v>2268</v>
      </c>
      <c r="S447" s="66" t="s">
        <v>73</v>
      </c>
      <c r="T447" s="68" t="str">
        <f t="shared" si="606"/>
        <v>E</v>
      </c>
      <c r="U447" s="62" t="s">
        <v>42</v>
      </c>
      <c r="V447" s="66"/>
      <c r="W447" s="249"/>
      <c r="X447" s="38"/>
      <c r="Y447" s="634" t="str">
        <f t="shared" si="610"/>
        <v>-</v>
      </c>
      <c r="Z447" s="70" t="str">
        <f t="shared" ref="Z447:AE447" si="695">IF(Y447="X","X",IF($AH447=Z$4,"X","-"))</f>
        <v>-</v>
      </c>
      <c r="AA447" s="70" t="str">
        <f t="shared" si="695"/>
        <v>-</v>
      </c>
      <c r="AB447" s="70" t="str">
        <f t="shared" si="695"/>
        <v>-</v>
      </c>
      <c r="AC447" s="70" t="str">
        <f t="shared" si="695"/>
        <v>-</v>
      </c>
      <c r="AD447" s="70" t="str">
        <f t="shared" si="695"/>
        <v>-</v>
      </c>
      <c r="AE447" s="635" t="str">
        <f t="shared" si="695"/>
        <v>X</v>
      </c>
      <c r="AF447" s="38"/>
      <c r="AG447" s="70" t="s">
        <v>47</v>
      </c>
      <c r="AH447" s="70" t="s">
        <v>47</v>
      </c>
      <c r="AI447" s="38"/>
      <c r="AJ447" s="13" t="str">
        <f t="shared" ref="AJ447:AJ510" si="696">IF(ISERROR(FIND("/",R447)),R447,LEFT(R447,FIND(CHAR(1),SUBSTITUTE(R447,"/",CHAR(1),LEN(R447)-LEN(SUBSTITUTE(R447,"/",""))))-1))</f>
        <v>/rsm:CrossIndustryInvoice/rsm:SupplyChainTradeTransaction/ram:ApplicableHeaderTradeAgreement/ram:BuyerTaxRepresentativeTradeParty/ram:SpecifiedLegalOrganization</v>
      </c>
      <c r="AK447" s="13" t="str">
        <f t="shared" ref="AK447:AK510" si="697">IF(ISERROR(FIND("/",R447)),R447,MID(R447, FIND(CHAR(1),SUBSTITUTE(R447,"/",CHAR(1), LEN(R447)-LEN(SUBSTITUTE(R447,"/","")))), LEN(R447)))</f>
        <v>/ram:TradingBusinessName</v>
      </c>
      <c r="AL447" s="14">
        <f>COUNTIFS(R$4:R447,AJ447)</f>
        <v>1</v>
      </c>
      <c r="AN447" s="189" t="str">
        <f t="shared" si="614"/>
        <v>SCT_HTA</v>
      </c>
      <c r="AO447" s="61" t="str">
        <f t="shared" ref="AO447:AO510" si="698">E447</f>
        <v>BT-X-363</v>
      </c>
      <c r="AP447" s="282" t="str">
        <f t="shared" si="615"/>
        <v/>
      </c>
      <c r="AQ447" s="62">
        <f t="shared" si="640"/>
        <v>5</v>
      </c>
      <c r="AR447" s="62" t="str">
        <f t="shared" ref="AR447:AR510" si="699">H447</f>
        <v>0..1</v>
      </c>
      <c r="AS447" s="64" t="s">
        <v>2112</v>
      </c>
      <c r="AT447" s="64" t="s">
        <v>18225</v>
      </c>
      <c r="AU447" s="65" t="s">
        <v>18226</v>
      </c>
      <c r="AV447" s="65"/>
      <c r="AW447" s="65"/>
      <c r="AX447" s="64"/>
      <c r="AY447" s="66" t="str">
        <f t="shared" si="667"/>
        <v>0..1</v>
      </c>
      <c r="AZ447" s="66" t="str">
        <f t="shared" si="668"/>
        <v>0..1</v>
      </c>
      <c r="BA447" s="6" t="str">
        <f t="shared" si="662"/>
        <v>/rsm:CrossIndustryInvoice
/rsm:SupplyChainTradeTransaction
/ram:ApplicableHeaderTradeAgreement
/ram:BuyerTaxRepresentativeTradeParty
/ram:SpecifiedLegalOrganization
/ram:TradingBusinessName</v>
      </c>
      <c r="BB447" s="67" t="str">
        <f t="shared" si="663"/>
        <v>/rsm:CrossIndustryInvoice/rsm:SupplyChainTradeTransaction/ram:ApplicableHeaderTradeAgreement/ram:BuyerTaxRepresentativeTradeParty/ram:SpecifiedLegalOrganization/ram:TradingBusinessName</v>
      </c>
      <c r="BC447" s="66" t="str">
        <f t="shared" si="616"/>
        <v>T</v>
      </c>
      <c r="BD447" s="68" t="str">
        <f t="shared" si="617"/>
        <v>E</v>
      </c>
      <c r="BE447" s="62" t="str">
        <f t="shared" si="618"/>
        <v>0..1</v>
      </c>
      <c r="BF447" s="66" t="str">
        <f t="shared" si="619"/>
        <v/>
      </c>
      <c r="BG447" s="249" t="str">
        <f t="shared" si="620"/>
        <v/>
      </c>
      <c r="BH447" s="7"/>
      <c r="BI447" s="634" t="str">
        <f t="shared" si="621"/>
        <v>-</v>
      </c>
      <c r="BJ447" s="70" t="str">
        <f t="shared" si="622"/>
        <v>-</v>
      </c>
      <c r="BK447" s="70" t="str">
        <f t="shared" si="623"/>
        <v>-</v>
      </c>
      <c r="BL447" s="70" t="str">
        <f t="shared" si="624"/>
        <v>-</v>
      </c>
      <c r="BM447" s="70" t="str">
        <f t="shared" si="625"/>
        <v>-</v>
      </c>
      <c r="BN447" s="70" t="str">
        <f t="shared" si="626"/>
        <v>-</v>
      </c>
      <c r="BO447" s="635" t="str">
        <f t="shared" si="627"/>
        <v>X</v>
      </c>
      <c r="BP447" s="7"/>
      <c r="BQ447" s="70" t="str">
        <f t="shared" si="628"/>
        <v>EXTENDED</v>
      </c>
      <c r="BR447" s="70" t="str">
        <f t="shared" si="629"/>
        <v>EXTENDED</v>
      </c>
      <c r="BS447" s="15"/>
      <c r="BT447" s="57" t="s">
        <v>18642</v>
      </c>
    </row>
    <row r="448" spans="1:72" s="59" customFormat="1" ht="105" x14ac:dyDescent="0.2">
      <c r="A448" s="45" t="str">
        <f t="shared" si="612"/>
        <v>NO</v>
      </c>
      <c r="B448" s="131"/>
      <c r="C448" s="742"/>
      <c r="D448" s="189" t="s">
        <v>1526</v>
      </c>
      <c r="E448" s="162" t="s">
        <v>5384</v>
      </c>
      <c r="F448" s="298"/>
      <c r="G448" s="163">
        <f t="shared" si="646"/>
        <v>5</v>
      </c>
      <c r="H448" s="163" t="s">
        <v>42</v>
      </c>
      <c r="I448" s="164" t="s">
        <v>2269</v>
      </c>
      <c r="J448" s="164" t="s">
        <v>2270</v>
      </c>
      <c r="K448" s="165"/>
      <c r="L448" s="165"/>
      <c r="M448" s="165"/>
      <c r="N448" s="164"/>
      <c r="O448" s="66" t="s">
        <v>42</v>
      </c>
      <c r="P448" s="66" t="str">
        <f t="shared" si="594"/>
        <v>0..1</v>
      </c>
      <c r="Q448" s="167" t="s">
        <v>2271</v>
      </c>
      <c r="R448" s="168" t="s">
        <v>2272</v>
      </c>
      <c r="S448" s="166"/>
      <c r="T448" s="169" t="str">
        <f t="shared" ref="T448:T511" si="700">IF($E448="","",IF(ISERROR(SEARCH("@",$R448)),IF(LEFT($E448,4)="BG-X","EG",IF(LEFT($E448,2)="BG","G",IF(LEFT($E448,4)="BT-X",IF(LEN($E448)-LEN(SUBSTITUTE($E448,"-",))&gt;2,"","E"),IF(LEN($E448)-LEN(SUBSTITUTE($E448,"-",))&gt;1,"","E")))),"A"))</f>
        <v>EG</v>
      </c>
      <c r="U448" s="163" t="s">
        <v>42</v>
      </c>
      <c r="V448" s="166"/>
      <c r="W448" s="676"/>
      <c r="X448" s="38"/>
      <c r="Y448" s="650" t="str">
        <f t="shared" si="610"/>
        <v>-</v>
      </c>
      <c r="Z448" s="171" t="str">
        <f t="shared" ref="Z448:AE448" si="701">IF(Y448="X","X",IF($AH448=Z$4,"X","-"))</f>
        <v>-</v>
      </c>
      <c r="AA448" s="171" t="str">
        <f t="shared" si="701"/>
        <v>-</v>
      </c>
      <c r="AB448" s="171" t="str">
        <f t="shared" si="701"/>
        <v>-</v>
      </c>
      <c r="AC448" s="171" t="str">
        <f t="shared" si="701"/>
        <v>-</v>
      </c>
      <c r="AD448" s="171" t="str">
        <f t="shared" si="701"/>
        <v>-</v>
      </c>
      <c r="AE448" s="651" t="str">
        <f t="shared" si="701"/>
        <v>X</v>
      </c>
      <c r="AF448" s="38"/>
      <c r="AG448" s="171" t="s">
        <v>47</v>
      </c>
      <c r="AH448" s="171" t="s">
        <v>47</v>
      </c>
      <c r="AI448" s="38"/>
      <c r="AJ448" s="13" t="str">
        <f t="shared" si="696"/>
        <v>/rsm:CrossIndustryInvoice/rsm:SupplyChainTradeTransaction/ram:ApplicableHeaderTradeAgreement/ram:BuyerTaxRepresentativeTradeParty/ram:SpecifiedLegalOrganization</v>
      </c>
      <c r="AK448" s="13" t="str">
        <f t="shared" si="697"/>
        <v>/ram:PostalTradeAddress</v>
      </c>
      <c r="AL448" s="14">
        <f>COUNTIFS(R$4:R448,AJ448)</f>
        <v>1</v>
      </c>
      <c r="AN448" s="189" t="str">
        <f t="shared" si="614"/>
        <v>SCT_HTA</v>
      </c>
      <c r="AO448" s="162" t="str">
        <f t="shared" si="698"/>
        <v>BG-X-57</v>
      </c>
      <c r="AP448" s="298" t="str">
        <f t="shared" si="615"/>
        <v/>
      </c>
      <c r="AQ448" s="163">
        <f t="shared" si="640"/>
        <v>5</v>
      </c>
      <c r="AR448" s="163" t="str">
        <f t="shared" si="699"/>
        <v>0..1</v>
      </c>
      <c r="AS448" s="164" t="s">
        <v>1632</v>
      </c>
      <c r="AT448" s="164" t="s">
        <v>1633</v>
      </c>
      <c r="AU448" s="165"/>
      <c r="AV448" s="165"/>
      <c r="AW448" s="165"/>
      <c r="AX448" s="164"/>
      <c r="AY448" s="66" t="str">
        <f t="shared" si="667"/>
        <v>0..1</v>
      </c>
      <c r="AZ448" s="66" t="str">
        <f t="shared" si="668"/>
        <v>0..1</v>
      </c>
      <c r="BA448" s="167" t="str">
        <f t="shared" si="662"/>
        <v>/rsm:CrossIndustryInvoice
/rsm:SupplyChainTradeTransaction
/ram:ApplicableHeaderTradeAgreement
/ram:BuyerTaxRepresentativeTradeParty
/ram:SpecifiedLegalOrganization
/ram:PostalTradeAddress</v>
      </c>
      <c r="BB448" s="168" t="str">
        <f t="shared" si="663"/>
        <v>/rsm:CrossIndustryInvoice/rsm:SupplyChainTradeTransaction/ram:ApplicableHeaderTradeAgreement/ram:BuyerTaxRepresentativeTradeParty/ram:SpecifiedLegalOrganization/ram:PostalTradeAddress</v>
      </c>
      <c r="BC448" s="166" t="str">
        <f t="shared" si="616"/>
        <v/>
      </c>
      <c r="BD448" s="169" t="str">
        <f t="shared" si="617"/>
        <v>EG</v>
      </c>
      <c r="BE448" s="163" t="str">
        <f t="shared" si="618"/>
        <v>0..1</v>
      </c>
      <c r="BF448" s="166" t="str">
        <f t="shared" si="619"/>
        <v/>
      </c>
      <c r="BG448" s="676" t="str">
        <f t="shared" si="620"/>
        <v/>
      </c>
      <c r="BH448" s="7"/>
      <c r="BI448" s="650" t="str">
        <f t="shared" si="621"/>
        <v>-</v>
      </c>
      <c r="BJ448" s="171" t="str">
        <f t="shared" si="622"/>
        <v>-</v>
      </c>
      <c r="BK448" s="171" t="str">
        <f t="shared" si="623"/>
        <v>-</v>
      </c>
      <c r="BL448" s="171" t="str">
        <f t="shared" si="624"/>
        <v>-</v>
      </c>
      <c r="BM448" s="171" t="str">
        <f t="shared" si="625"/>
        <v>-</v>
      </c>
      <c r="BN448" s="171" t="str">
        <f t="shared" si="626"/>
        <v>-</v>
      </c>
      <c r="BO448" s="651" t="str">
        <f t="shared" si="627"/>
        <v>X</v>
      </c>
      <c r="BP448" s="7"/>
      <c r="BQ448" s="171" t="str">
        <f t="shared" si="628"/>
        <v>EXTENDED</v>
      </c>
      <c r="BR448" s="171" t="str">
        <f t="shared" si="629"/>
        <v>EXTENDED</v>
      </c>
      <c r="BS448" s="15"/>
      <c r="BT448" s="57" t="s">
        <v>18642</v>
      </c>
    </row>
    <row r="449" spans="1:72" s="59" customFormat="1" ht="120" x14ac:dyDescent="0.2">
      <c r="A449" s="45" t="str">
        <f t="shared" si="612"/>
        <v>YES</v>
      </c>
      <c r="B449" s="131"/>
      <c r="C449" s="742"/>
      <c r="D449" s="189" t="s">
        <v>1526</v>
      </c>
      <c r="E449" s="61" t="s">
        <v>5385</v>
      </c>
      <c r="F449" s="282"/>
      <c r="G449" s="62">
        <f t="shared" si="646"/>
        <v>6</v>
      </c>
      <c r="H449" s="62" t="s">
        <v>42</v>
      </c>
      <c r="I449" s="64" t="s">
        <v>17148</v>
      </c>
      <c r="J449" s="64" t="s">
        <v>1635</v>
      </c>
      <c r="K449" s="65" t="s">
        <v>1636</v>
      </c>
      <c r="L449" s="65"/>
      <c r="M449" s="65"/>
      <c r="N449" s="64" t="s">
        <v>70</v>
      </c>
      <c r="O449" s="66" t="s">
        <v>42</v>
      </c>
      <c r="P449" s="66" t="str">
        <f t="shared" si="594"/>
        <v>0..1</v>
      </c>
      <c r="Q449" s="6" t="s">
        <v>2273</v>
      </c>
      <c r="R449" s="67" t="s">
        <v>2274</v>
      </c>
      <c r="S449" s="66" t="s">
        <v>73</v>
      </c>
      <c r="T449" s="68" t="str">
        <f t="shared" si="700"/>
        <v>E</v>
      </c>
      <c r="U449" s="62" t="s">
        <v>42</v>
      </c>
      <c r="V449" s="66"/>
      <c r="W449" s="249"/>
      <c r="X449" s="38"/>
      <c r="Y449" s="634" t="str">
        <f t="shared" si="610"/>
        <v>-</v>
      </c>
      <c r="Z449" s="70" t="str">
        <f t="shared" ref="Z449:AE449" si="702">IF(Y449="X","X",IF($AH449=Z$4,"X","-"))</f>
        <v>-</v>
      </c>
      <c r="AA449" s="70" t="str">
        <f t="shared" si="702"/>
        <v>-</v>
      </c>
      <c r="AB449" s="70" t="str">
        <f t="shared" si="702"/>
        <v>-</v>
      </c>
      <c r="AC449" s="70" t="str">
        <f t="shared" si="702"/>
        <v>-</v>
      </c>
      <c r="AD449" s="70" t="str">
        <f t="shared" si="702"/>
        <v>-</v>
      </c>
      <c r="AE449" s="635" t="str">
        <f t="shared" si="702"/>
        <v>X</v>
      </c>
      <c r="AF449" s="38"/>
      <c r="AG449" s="70" t="s">
        <v>47</v>
      </c>
      <c r="AH449" s="70" t="s">
        <v>47</v>
      </c>
      <c r="AI449" s="38"/>
      <c r="AJ449" s="13" t="str">
        <f t="shared" si="696"/>
        <v>/rsm:CrossIndustryInvoice/rsm:SupplyChainTradeTransaction/ram:ApplicableHeaderTradeAgreement/ram:BuyerTaxRepresentativeTradeParty/ram:SpecifiedLegalOrganization/ram:PostalTradeAddress</v>
      </c>
      <c r="AK449" s="13" t="str">
        <f t="shared" si="697"/>
        <v>/ram:PostcodeCode</v>
      </c>
      <c r="AL449" s="14">
        <f>COUNTIFS(R$4:R449,AJ449)</f>
        <v>1</v>
      </c>
      <c r="AN449" s="189" t="str">
        <f t="shared" si="614"/>
        <v>SCT_HTA</v>
      </c>
      <c r="AO449" s="61" t="str">
        <f t="shared" si="698"/>
        <v>BT-X-382</v>
      </c>
      <c r="AP449" s="282" t="str">
        <f t="shared" si="615"/>
        <v/>
      </c>
      <c r="AQ449" s="62">
        <f t="shared" si="640"/>
        <v>6</v>
      </c>
      <c r="AR449" s="62" t="str">
        <f t="shared" si="699"/>
        <v>0..1</v>
      </c>
      <c r="AS449" s="64" t="s">
        <v>2275</v>
      </c>
      <c r="AT449" s="64" t="s">
        <v>1747</v>
      </c>
      <c r="AU449" s="65" t="s">
        <v>1748</v>
      </c>
      <c r="AV449" s="65"/>
      <c r="AW449" s="65"/>
      <c r="AX449" s="64"/>
      <c r="AY449" s="66" t="str">
        <f t="shared" si="667"/>
        <v>0..1</v>
      </c>
      <c r="AZ449" s="66" t="str">
        <f t="shared" si="668"/>
        <v>0..1</v>
      </c>
      <c r="BA449" s="6" t="str">
        <f t="shared" si="662"/>
        <v>/rsm:CrossIndustryInvoice
/rsm:SupplyChainTradeTransaction
/ram:ApplicableHeaderTradeAgreement
/ram:BuyerTaxRepresentativeTradeParty
/ram:SpecifiedLegalOrganization
/ram:PostalTradeAddress
/ram:PostcodeCode</v>
      </c>
      <c r="BB449" s="67" t="str">
        <f t="shared" si="663"/>
        <v>/rsm:CrossIndustryInvoice/rsm:SupplyChainTradeTransaction/ram:ApplicableHeaderTradeAgreement/ram:BuyerTaxRepresentativeTradeParty/ram:SpecifiedLegalOrganization/ram:PostalTradeAddress/ram:PostcodeCode</v>
      </c>
      <c r="BC449" s="66" t="str">
        <f t="shared" si="616"/>
        <v>T</v>
      </c>
      <c r="BD449" s="68" t="str">
        <f t="shared" si="617"/>
        <v>E</v>
      </c>
      <c r="BE449" s="62" t="str">
        <f t="shared" si="618"/>
        <v>0..1</v>
      </c>
      <c r="BF449" s="66" t="str">
        <f t="shared" si="619"/>
        <v/>
      </c>
      <c r="BG449" s="249" t="str">
        <f t="shared" si="620"/>
        <v/>
      </c>
      <c r="BH449" s="7"/>
      <c r="BI449" s="634" t="str">
        <f t="shared" si="621"/>
        <v>-</v>
      </c>
      <c r="BJ449" s="70" t="str">
        <f t="shared" si="622"/>
        <v>-</v>
      </c>
      <c r="BK449" s="70" t="str">
        <f t="shared" si="623"/>
        <v>-</v>
      </c>
      <c r="BL449" s="70" t="str">
        <f t="shared" si="624"/>
        <v>-</v>
      </c>
      <c r="BM449" s="70" t="str">
        <f t="shared" si="625"/>
        <v>-</v>
      </c>
      <c r="BN449" s="70" t="str">
        <f t="shared" si="626"/>
        <v>-</v>
      </c>
      <c r="BO449" s="635" t="str">
        <f t="shared" si="627"/>
        <v>X</v>
      </c>
      <c r="BP449" s="7"/>
      <c r="BQ449" s="70" t="str">
        <f t="shared" si="628"/>
        <v>EXTENDED</v>
      </c>
      <c r="BR449" s="70" t="str">
        <f t="shared" si="629"/>
        <v>EXTENDED</v>
      </c>
      <c r="BS449" s="15"/>
      <c r="BT449" s="57" t="s">
        <v>18642</v>
      </c>
    </row>
    <row r="450" spans="1:72" s="59" customFormat="1" ht="120" x14ac:dyDescent="0.2">
      <c r="A450" s="45" t="str">
        <f t="shared" si="612"/>
        <v>YES</v>
      </c>
      <c r="B450" s="131"/>
      <c r="C450" s="742"/>
      <c r="D450" s="189" t="s">
        <v>1526</v>
      </c>
      <c r="E450" s="61" t="s">
        <v>5386</v>
      </c>
      <c r="F450" s="282"/>
      <c r="G450" s="62">
        <f t="shared" si="646"/>
        <v>6</v>
      </c>
      <c r="H450" s="62" t="s">
        <v>42</v>
      </c>
      <c r="I450" s="64" t="s">
        <v>17149</v>
      </c>
      <c r="J450" s="64" t="s">
        <v>1641</v>
      </c>
      <c r="K450" s="65" t="s">
        <v>1642</v>
      </c>
      <c r="L450" s="65"/>
      <c r="M450" s="65"/>
      <c r="N450" s="64" t="s">
        <v>70</v>
      </c>
      <c r="O450" s="66" t="s">
        <v>42</v>
      </c>
      <c r="P450" s="66" t="str">
        <f t="shared" si="594"/>
        <v>0..1</v>
      </c>
      <c r="Q450" s="6" t="s">
        <v>2276</v>
      </c>
      <c r="R450" s="67" t="s">
        <v>2277</v>
      </c>
      <c r="S450" s="66" t="s">
        <v>73</v>
      </c>
      <c r="T450" s="68" t="str">
        <f t="shared" si="700"/>
        <v>E</v>
      </c>
      <c r="U450" s="62" t="s">
        <v>42</v>
      </c>
      <c r="V450" s="66"/>
      <c r="W450" s="249"/>
      <c r="X450" s="38"/>
      <c r="Y450" s="634" t="str">
        <f t="shared" si="610"/>
        <v>-</v>
      </c>
      <c r="Z450" s="70" t="str">
        <f t="shared" ref="Z450:AE450" si="703">IF(Y450="X","X",IF($AH450=Z$4,"X","-"))</f>
        <v>-</v>
      </c>
      <c r="AA450" s="70" t="str">
        <f t="shared" si="703"/>
        <v>-</v>
      </c>
      <c r="AB450" s="70" t="str">
        <f t="shared" si="703"/>
        <v>-</v>
      </c>
      <c r="AC450" s="70" t="str">
        <f t="shared" si="703"/>
        <v>-</v>
      </c>
      <c r="AD450" s="70" t="str">
        <f t="shared" si="703"/>
        <v>-</v>
      </c>
      <c r="AE450" s="635" t="str">
        <f t="shared" si="703"/>
        <v>X</v>
      </c>
      <c r="AF450" s="38"/>
      <c r="AG450" s="70" t="s">
        <v>47</v>
      </c>
      <c r="AH450" s="70" t="s">
        <v>47</v>
      </c>
      <c r="AI450" s="38"/>
      <c r="AJ450" s="13" t="str">
        <f t="shared" si="696"/>
        <v>/rsm:CrossIndustryInvoice/rsm:SupplyChainTradeTransaction/ram:ApplicableHeaderTradeAgreement/ram:BuyerTaxRepresentativeTradeParty/ram:SpecifiedLegalOrganization/ram:PostalTradeAddress</v>
      </c>
      <c r="AK450" s="13" t="str">
        <f t="shared" si="697"/>
        <v>/ram:LineOne</v>
      </c>
      <c r="AL450" s="14">
        <f>COUNTIFS(R$4:R450,AJ450)</f>
        <v>1</v>
      </c>
      <c r="AN450" s="189" t="str">
        <f t="shared" si="614"/>
        <v>SCT_HTA</v>
      </c>
      <c r="AO450" s="61" t="str">
        <f t="shared" si="698"/>
        <v>BT-X-383</v>
      </c>
      <c r="AP450" s="282" t="str">
        <f t="shared" si="615"/>
        <v/>
      </c>
      <c r="AQ450" s="62">
        <f t="shared" si="640"/>
        <v>6</v>
      </c>
      <c r="AR450" s="62" t="str">
        <f t="shared" si="699"/>
        <v>0..1</v>
      </c>
      <c r="AS450" s="64" t="s">
        <v>2278</v>
      </c>
      <c r="AT450" s="64" t="s">
        <v>1754</v>
      </c>
      <c r="AU450" s="65" t="s">
        <v>1755</v>
      </c>
      <c r="AV450" s="65"/>
      <c r="AW450" s="65"/>
      <c r="AX450" s="64"/>
      <c r="AY450" s="66" t="str">
        <f t="shared" si="667"/>
        <v>0..1</v>
      </c>
      <c r="AZ450" s="66" t="str">
        <f t="shared" si="668"/>
        <v>0..1</v>
      </c>
      <c r="BA450" s="6" t="str">
        <f t="shared" si="662"/>
        <v>/rsm:CrossIndustryInvoice
/rsm:SupplyChainTradeTransaction
/ram:ApplicableHeaderTradeAgreement
/ram:BuyerTaxRepresentativeTradeParty
/ram:SpecifiedLegalOrganization
/ram:PostalTradeAddress
/ram:LineOne</v>
      </c>
      <c r="BB450" s="67" t="str">
        <f t="shared" si="663"/>
        <v>/rsm:CrossIndustryInvoice/rsm:SupplyChainTradeTransaction/ram:ApplicableHeaderTradeAgreement/ram:BuyerTaxRepresentativeTradeParty/ram:SpecifiedLegalOrganization/ram:PostalTradeAddress/ram:LineOne</v>
      </c>
      <c r="BC450" s="66" t="str">
        <f t="shared" si="616"/>
        <v>T</v>
      </c>
      <c r="BD450" s="68" t="str">
        <f t="shared" si="617"/>
        <v>E</v>
      </c>
      <c r="BE450" s="62" t="str">
        <f t="shared" si="618"/>
        <v>0..1</v>
      </c>
      <c r="BF450" s="66" t="str">
        <f t="shared" si="619"/>
        <v/>
      </c>
      <c r="BG450" s="249" t="str">
        <f t="shared" si="620"/>
        <v/>
      </c>
      <c r="BH450" s="7"/>
      <c r="BI450" s="634" t="str">
        <f t="shared" si="621"/>
        <v>-</v>
      </c>
      <c r="BJ450" s="70" t="str">
        <f t="shared" si="622"/>
        <v>-</v>
      </c>
      <c r="BK450" s="70" t="str">
        <f t="shared" si="623"/>
        <v>-</v>
      </c>
      <c r="BL450" s="70" t="str">
        <f t="shared" si="624"/>
        <v>-</v>
      </c>
      <c r="BM450" s="70" t="str">
        <f t="shared" si="625"/>
        <v>-</v>
      </c>
      <c r="BN450" s="70" t="str">
        <f t="shared" si="626"/>
        <v>-</v>
      </c>
      <c r="BO450" s="635" t="str">
        <f t="shared" si="627"/>
        <v>X</v>
      </c>
      <c r="BP450" s="7"/>
      <c r="BQ450" s="70" t="str">
        <f t="shared" si="628"/>
        <v>EXTENDED</v>
      </c>
      <c r="BR450" s="70" t="str">
        <f t="shared" si="629"/>
        <v>EXTENDED</v>
      </c>
      <c r="BS450" s="15"/>
      <c r="BT450" s="57" t="s">
        <v>18642</v>
      </c>
    </row>
    <row r="451" spans="1:72" s="59" customFormat="1" ht="120" x14ac:dyDescent="0.2">
      <c r="A451" s="45" t="str">
        <f t="shared" si="612"/>
        <v>YES</v>
      </c>
      <c r="B451" s="131"/>
      <c r="C451" s="742"/>
      <c r="D451" s="189" t="s">
        <v>1526</v>
      </c>
      <c r="E451" s="61" t="s">
        <v>5387</v>
      </c>
      <c r="F451" s="282"/>
      <c r="G451" s="62">
        <f t="shared" si="646"/>
        <v>6</v>
      </c>
      <c r="H451" s="62" t="s">
        <v>42</v>
      </c>
      <c r="I451" s="64" t="s">
        <v>17150</v>
      </c>
      <c r="J451" s="64" t="s">
        <v>1647</v>
      </c>
      <c r="K451" s="65"/>
      <c r="L451" s="65"/>
      <c r="M451" s="65"/>
      <c r="N451" s="64" t="s">
        <v>70</v>
      </c>
      <c r="O451" s="66" t="s">
        <v>42</v>
      </c>
      <c r="P451" s="66" t="str">
        <f t="shared" si="594"/>
        <v>0..1</v>
      </c>
      <c r="Q451" s="6" t="s">
        <v>2279</v>
      </c>
      <c r="R451" s="67" t="s">
        <v>2280</v>
      </c>
      <c r="S451" s="66" t="s">
        <v>73</v>
      </c>
      <c r="T451" s="68" t="str">
        <f t="shared" si="700"/>
        <v>E</v>
      </c>
      <c r="U451" s="62" t="s">
        <v>42</v>
      </c>
      <c r="V451" s="66"/>
      <c r="W451" s="249"/>
      <c r="X451" s="38"/>
      <c r="Y451" s="634" t="str">
        <f t="shared" si="610"/>
        <v>-</v>
      </c>
      <c r="Z451" s="70" t="str">
        <f t="shared" ref="Z451:AE451" si="704">IF(Y451="X","X",IF($AH451=Z$4,"X","-"))</f>
        <v>-</v>
      </c>
      <c r="AA451" s="70" t="str">
        <f t="shared" si="704"/>
        <v>-</v>
      </c>
      <c r="AB451" s="70" t="str">
        <f t="shared" si="704"/>
        <v>-</v>
      </c>
      <c r="AC451" s="70" t="str">
        <f t="shared" si="704"/>
        <v>-</v>
      </c>
      <c r="AD451" s="70" t="str">
        <f t="shared" si="704"/>
        <v>-</v>
      </c>
      <c r="AE451" s="635" t="str">
        <f t="shared" si="704"/>
        <v>X</v>
      </c>
      <c r="AF451" s="38"/>
      <c r="AG451" s="70" t="s">
        <v>47</v>
      </c>
      <c r="AH451" s="70" t="s">
        <v>47</v>
      </c>
      <c r="AI451" s="38"/>
      <c r="AJ451" s="13" t="str">
        <f t="shared" si="696"/>
        <v>/rsm:CrossIndustryInvoice/rsm:SupplyChainTradeTransaction/ram:ApplicableHeaderTradeAgreement/ram:BuyerTaxRepresentativeTradeParty/ram:SpecifiedLegalOrganization/ram:PostalTradeAddress</v>
      </c>
      <c r="AK451" s="13" t="str">
        <f t="shared" si="697"/>
        <v>/ram:LineTwo</v>
      </c>
      <c r="AL451" s="14">
        <f>COUNTIFS(R$4:R451,AJ451)</f>
        <v>1</v>
      </c>
      <c r="AN451" s="189" t="str">
        <f t="shared" si="614"/>
        <v>SCT_HTA</v>
      </c>
      <c r="AO451" s="61" t="str">
        <f t="shared" si="698"/>
        <v>BT-X-384</v>
      </c>
      <c r="AP451" s="282" t="str">
        <f t="shared" si="615"/>
        <v/>
      </c>
      <c r="AQ451" s="62">
        <f t="shared" si="640"/>
        <v>6</v>
      </c>
      <c r="AR451" s="62" t="str">
        <f t="shared" si="699"/>
        <v>0..1</v>
      </c>
      <c r="AS451" s="64" t="s">
        <v>2281</v>
      </c>
      <c r="AT451" s="64" t="s">
        <v>1761</v>
      </c>
      <c r="AU451" s="65"/>
      <c r="AV451" s="65"/>
      <c r="AW451" s="65"/>
      <c r="AX451" s="64"/>
      <c r="AY451" s="66" t="str">
        <f t="shared" si="667"/>
        <v>0..1</v>
      </c>
      <c r="AZ451" s="66" t="str">
        <f t="shared" si="668"/>
        <v>0..1</v>
      </c>
      <c r="BA451" s="6" t="str">
        <f t="shared" si="662"/>
        <v>/rsm:CrossIndustryInvoice
/rsm:SupplyChainTradeTransaction
/ram:ApplicableHeaderTradeAgreement
/ram:BuyerTaxRepresentativeTradeParty
/ram:SpecifiedLegalOrganization
/ram:PostalTradeAddress
/ram:LineTwo</v>
      </c>
      <c r="BB451" s="67" t="str">
        <f t="shared" si="663"/>
        <v>/rsm:CrossIndustryInvoice/rsm:SupplyChainTradeTransaction/ram:ApplicableHeaderTradeAgreement/ram:BuyerTaxRepresentativeTradeParty/ram:SpecifiedLegalOrganization/ram:PostalTradeAddress/ram:LineTwo</v>
      </c>
      <c r="BC451" s="66" t="str">
        <f t="shared" si="616"/>
        <v>T</v>
      </c>
      <c r="BD451" s="68" t="str">
        <f t="shared" si="617"/>
        <v>E</v>
      </c>
      <c r="BE451" s="62" t="str">
        <f t="shared" si="618"/>
        <v>0..1</v>
      </c>
      <c r="BF451" s="66" t="str">
        <f t="shared" si="619"/>
        <v/>
      </c>
      <c r="BG451" s="249" t="str">
        <f t="shared" si="620"/>
        <v/>
      </c>
      <c r="BH451" s="7"/>
      <c r="BI451" s="634" t="str">
        <f t="shared" si="621"/>
        <v>-</v>
      </c>
      <c r="BJ451" s="70" t="str">
        <f t="shared" si="622"/>
        <v>-</v>
      </c>
      <c r="BK451" s="70" t="str">
        <f t="shared" si="623"/>
        <v>-</v>
      </c>
      <c r="BL451" s="70" t="str">
        <f t="shared" si="624"/>
        <v>-</v>
      </c>
      <c r="BM451" s="70" t="str">
        <f t="shared" si="625"/>
        <v>-</v>
      </c>
      <c r="BN451" s="70" t="str">
        <f t="shared" si="626"/>
        <v>-</v>
      </c>
      <c r="BO451" s="635" t="str">
        <f t="shared" si="627"/>
        <v>X</v>
      </c>
      <c r="BP451" s="7"/>
      <c r="BQ451" s="70" t="str">
        <f t="shared" si="628"/>
        <v>EXTENDED</v>
      </c>
      <c r="BR451" s="70" t="str">
        <f t="shared" si="629"/>
        <v>EXTENDED</v>
      </c>
      <c r="BS451" s="15"/>
      <c r="BT451" s="57" t="s">
        <v>18642</v>
      </c>
    </row>
    <row r="452" spans="1:72" s="59" customFormat="1" ht="120" x14ac:dyDescent="0.2">
      <c r="A452" s="45" t="str">
        <f t="shared" si="612"/>
        <v>YES</v>
      </c>
      <c r="B452" s="131"/>
      <c r="C452" s="742"/>
      <c r="D452" s="189" t="s">
        <v>1526</v>
      </c>
      <c r="E452" s="61" t="s">
        <v>5388</v>
      </c>
      <c r="F452" s="282"/>
      <c r="G452" s="62">
        <f t="shared" si="646"/>
        <v>6</v>
      </c>
      <c r="H452" s="62" t="s">
        <v>42</v>
      </c>
      <c r="I452" s="64" t="s">
        <v>17151</v>
      </c>
      <c r="J452" s="64" t="s">
        <v>1647</v>
      </c>
      <c r="K452" s="65"/>
      <c r="L452" s="65"/>
      <c r="M452" s="65"/>
      <c r="N452" s="64" t="s">
        <v>70</v>
      </c>
      <c r="O452" s="66" t="s">
        <v>42</v>
      </c>
      <c r="P452" s="66" t="str">
        <f t="shared" si="594"/>
        <v>0..1</v>
      </c>
      <c r="Q452" s="6" t="s">
        <v>2282</v>
      </c>
      <c r="R452" s="67" t="s">
        <v>2283</v>
      </c>
      <c r="S452" s="66" t="s">
        <v>73</v>
      </c>
      <c r="T452" s="68" t="str">
        <f t="shared" si="700"/>
        <v>E</v>
      </c>
      <c r="U452" s="62" t="s">
        <v>42</v>
      </c>
      <c r="V452" s="66"/>
      <c r="W452" s="249"/>
      <c r="X452" s="38"/>
      <c r="Y452" s="634" t="str">
        <f t="shared" si="610"/>
        <v>-</v>
      </c>
      <c r="Z452" s="70" t="str">
        <f t="shared" ref="Z452:AE452" si="705">IF(Y452="X","X",IF($AH452=Z$4,"X","-"))</f>
        <v>-</v>
      </c>
      <c r="AA452" s="70" t="str">
        <f t="shared" si="705"/>
        <v>-</v>
      </c>
      <c r="AB452" s="70" t="str">
        <f t="shared" si="705"/>
        <v>-</v>
      </c>
      <c r="AC452" s="70" t="str">
        <f t="shared" si="705"/>
        <v>-</v>
      </c>
      <c r="AD452" s="70" t="str">
        <f t="shared" si="705"/>
        <v>-</v>
      </c>
      <c r="AE452" s="635" t="str">
        <f t="shared" si="705"/>
        <v>X</v>
      </c>
      <c r="AF452" s="38"/>
      <c r="AG452" s="70" t="s">
        <v>47</v>
      </c>
      <c r="AH452" s="70" t="s">
        <v>47</v>
      </c>
      <c r="AI452" s="38"/>
      <c r="AJ452" s="13" t="str">
        <f t="shared" si="696"/>
        <v>/rsm:CrossIndustryInvoice/rsm:SupplyChainTradeTransaction/ram:ApplicableHeaderTradeAgreement/ram:BuyerTaxRepresentativeTradeParty/ram:SpecifiedLegalOrganization/ram:PostalTradeAddress</v>
      </c>
      <c r="AK452" s="13" t="str">
        <f t="shared" si="697"/>
        <v>/ram:LineThree</v>
      </c>
      <c r="AL452" s="14">
        <f>COUNTIFS(R$4:R452,AJ452)</f>
        <v>1</v>
      </c>
      <c r="AN452" s="189" t="str">
        <f t="shared" si="614"/>
        <v>SCT_HTA</v>
      </c>
      <c r="AO452" s="61" t="str">
        <f t="shared" si="698"/>
        <v>BT-X-385</v>
      </c>
      <c r="AP452" s="282" t="str">
        <f t="shared" si="615"/>
        <v/>
      </c>
      <c r="AQ452" s="62">
        <f t="shared" si="640"/>
        <v>6</v>
      </c>
      <c r="AR452" s="62" t="str">
        <f t="shared" si="699"/>
        <v>0..1</v>
      </c>
      <c r="AS452" s="64" t="s">
        <v>2284</v>
      </c>
      <c r="AT452" s="64" t="s">
        <v>1761</v>
      </c>
      <c r="AU452" s="65"/>
      <c r="AV452" s="65"/>
      <c r="AW452" s="65"/>
      <c r="AX452" s="64"/>
      <c r="AY452" s="66" t="str">
        <f t="shared" si="667"/>
        <v>0..1</v>
      </c>
      <c r="AZ452" s="66" t="str">
        <f t="shared" si="668"/>
        <v>0..1</v>
      </c>
      <c r="BA452" s="6" t="str">
        <f t="shared" si="662"/>
        <v>/rsm:CrossIndustryInvoice
/rsm:SupplyChainTradeTransaction
/ram:ApplicableHeaderTradeAgreement
/ram:BuyerTaxRepresentativeTradeParty
/ram:SpecifiedLegalOrganization
/ram:PostalTradeAddress
/ram:LineThree</v>
      </c>
      <c r="BB452" s="67" t="str">
        <f t="shared" si="663"/>
        <v>/rsm:CrossIndustryInvoice/rsm:SupplyChainTradeTransaction/ram:ApplicableHeaderTradeAgreement/ram:BuyerTaxRepresentativeTradeParty/ram:SpecifiedLegalOrganization/ram:PostalTradeAddress/ram:LineThree</v>
      </c>
      <c r="BC452" s="66" t="str">
        <f t="shared" si="616"/>
        <v>T</v>
      </c>
      <c r="BD452" s="68" t="str">
        <f t="shared" si="617"/>
        <v>E</v>
      </c>
      <c r="BE452" s="62" t="str">
        <f t="shared" si="618"/>
        <v>0..1</v>
      </c>
      <c r="BF452" s="66" t="str">
        <f t="shared" si="619"/>
        <v/>
      </c>
      <c r="BG452" s="249" t="str">
        <f t="shared" si="620"/>
        <v/>
      </c>
      <c r="BH452" s="7"/>
      <c r="BI452" s="634" t="str">
        <f t="shared" si="621"/>
        <v>-</v>
      </c>
      <c r="BJ452" s="70" t="str">
        <f t="shared" si="622"/>
        <v>-</v>
      </c>
      <c r="BK452" s="70" t="str">
        <f t="shared" si="623"/>
        <v>-</v>
      </c>
      <c r="BL452" s="70" t="str">
        <f t="shared" si="624"/>
        <v>-</v>
      </c>
      <c r="BM452" s="70" t="str">
        <f t="shared" si="625"/>
        <v>-</v>
      </c>
      <c r="BN452" s="70" t="str">
        <f t="shared" si="626"/>
        <v>-</v>
      </c>
      <c r="BO452" s="635" t="str">
        <f t="shared" si="627"/>
        <v>X</v>
      </c>
      <c r="BP452" s="7"/>
      <c r="BQ452" s="70" t="str">
        <f t="shared" si="628"/>
        <v>EXTENDED</v>
      </c>
      <c r="BR452" s="70" t="str">
        <f t="shared" si="629"/>
        <v>EXTENDED</v>
      </c>
      <c r="BS452" s="15"/>
      <c r="BT452" s="57" t="s">
        <v>18642</v>
      </c>
    </row>
    <row r="453" spans="1:72" s="59" customFormat="1" ht="120" x14ac:dyDescent="0.2">
      <c r="A453" s="45" t="str">
        <f t="shared" si="612"/>
        <v>YES</v>
      </c>
      <c r="B453" s="131"/>
      <c r="C453" s="742"/>
      <c r="D453" s="189" t="s">
        <v>1526</v>
      </c>
      <c r="E453" s="61" t="s">
        <v>5389</v>
      </c>
      <c r="F453" s="282"/>
      <c r="G453" s="62">
        <f t="shared" si="646"/>
        <v>6</v>
      </c>
      <c r="H453" s="62" t="s">
        <v>42</v>
      </c>
      <c r="I453" s="64" t="s">
        <v>17152</v>
      </c>
      <c r="J453" s="64" t="s">
        <v>17272</v>
      </c>
      <c r="K453" s="65"/>
      <c r="L453" s="65"/>
      <c r="M453" s="65"/>
      <c r="N453" s="64" t="s">
        <v>70</v>
      </c>
      <c r="O453" s="66" t="s">
        <v>42</v>
      </c>
      <c r="P453" s="66" t="str">
        <f t="shared" si="594"/>
        <v>0..1</v>
      </c>
      <c r="Q453" s="6" t="s">
        <v>2285</v>
      </c>
      <c r="R453" s="67" t="s">
        <v>2286</v>
      </c>
      <c r="S453" s="66" t="s">
        <v>73</v>
      </c>
      <c r="T453" s="68" t="str">
        <f t="shared" si="700"/>
        <v>E</v>
      </c>
      <c r="U453" s="62" t="s">
        <v>42</v>
      </c>
      <c r="V453" s="66"/>
      <c r="W453" s="249"/>
      <c r="X453" s="38"/>
      <c r="Y453" s="634" t="str">
        <f t="shared" ref="Y453:Y516" si="706">IF(AH453=Y$4,"X","-")</f>
        <v>-</v>
      </c>
      <c r="Z453" s="70" t="str">
        <f t="shared" ref="Z453:AE453" si="707">IF(Y453="X","X",IF($AH453=Z$4,"X","-"))</f>
        <v>-</v>
      </c>
      <c r="AA453" s="70" t="str">
        <f t="shared" si="707"/>
        <v>-</v>
      </c>
      <c r="AB453" s="70" t="str">
        <f t="shared" si="707"/>
        <v>-</v>
      </c>
      <c r="AC453" s="70" t="str">
        <f t="shared" si="707"/>
        <v>-</v>
      </c>
      <c r="AD453" s="70" t="str">
        <f t="shared" si="707"/>
        <v>-</v>
      </c>
      <c r="AE453" s="635" t="str">
        <f t="shared" si="707"/>
        <v>X</v>
      </c>
      <c r="AF453" s="38"/>
      <c r="AG453" s="70" t="s">
        <v>47</v>
      </c>
      <c r="AH453" s="70" t="s">
        <v>47</v>
      </c>
      <c r="AI453" s="38"/>
      <c r="AJ453" s="13" t="str">
        <f t="shared" si="696"/>
        <v>/rsm:CrossIndustryInvoice/rsm:SupplyChainTradeTransaction/ram:ApplicableHeaderTradeAgreement/ram:BuyerTaxRepresentativeTradeParty/ram:SpecifiedLegalOrganization/ram:PostalTradeAddress</v>
      </c>
      <c r="AK453" s="13" t="str">
        <f t="shared" si="697"/>
        <v>/ram:CityName</v>
      </c>
      <c r="AL453" s="14">
        <f>COUNTIFS(R$4:R453,AJ453)</f>
        <v>1</v>
      </c>
      <c r="AN453" s="189" t="str">
        <f t="shared" si="614"/>
        <v>SCT_HTA</v>
      </c>
      <c r="AO453" s="61" t="str">
        <f t="shared" si="698"/>
        <v>BT-X-386</v>
      </c>
      <c r="AP453" s="282" t="str">
        <f t="shared" si="615"/>
        <v/>
      </c>
      <c r="AQ453" s="62">
        <f t="shared" si="640"/>
        <v>6</v>
      </c>
      <c r="AR453" s="62" t="str">
        <f t="shared" si="699"/>
        <v>0..1</v>
      </c>
      <c r="AS453" s="64" t="s">
        <v>2287</v>
      </c>
      <c r="AT453" s="64" t="s">
        <v>18238</v>
      </c>
      <c r="AU453" s="65"/>
      <c r="AV453" s="65"/>
      <c r="AW453" s="65"/>
      <c r="AX453" s="64"/>
      <c r="AY453" s="66" t="str">
        <f t="shared" si="667"/>
        <v>0..1</v>
      </c>
      <c r="AZ453" s="66" t="str">
        <f t="shared" si="668"/>
        <v>0..1</v>
      </c>
      <c r="BA453" s="6" t="str">
        <f t="shared" si="662"/>
        <v>/rsm:CrossIndustryInvoice
/rsm:SupplyChainTradeTransaction
/ram:ApplicableHeaderTradeAgreement
/ram:BuyerTaxRepresentativeTradeParty
/ram:SpecifiedLegalOrganization
/ram:PostalTradeAddress
/ram:CityName</v>
      </c>
      <c r="BB453" s="67" t="str">
        <f t="shared" si="663"/>
        <v>/rsm:CrossIndustryInvoice/rsm:SupplyChainTradeTransaction/ram:ApplicableHeaderTradeAgreement/ram:BuyerTaxRepresentativeTradeParty/ram:SpecifiedLegalOrganization/ram:PostalTradeAddress/ram:CityName</v>
      </c>
      <c r="BC453" s="66" t="str">
        <f t="shared" si="616"/>
        <v>T</v>
      </c>
      <c r="BD453" s="68" t="str">
        <f t="shared" si="617"/>
        <v>E</v>
      </c>
      <c r="BE453" s="62" t="str">
        <f t="shared" si="618"/>
        <v>0..1</v>
      </c>
      <c r="BF453" s="66" t="str">
        <f t="shared" si="619"/>
        <v/>
      </c>
      <c r="BG453" s="249" t="str">
        <f t="shared" si="620"/>
        <v/>
      </c>
      <c r="BH453" s="7"/>
      <c r="BI453" s="634" t="str">
        <f t="shared" si="621"/>
        <v>-</v>
      </c>
      <c r="BJ453" s="70" t="str">
        <f t="shared" si="622"/>
        <v>-</v>
      </c>
      <c r="BK453" s="70" t="str">
        <f t="shared" si="623"/>
        <v>-</v>
      </c>
      <c r="BL453" s="70" t="str">
        <f t="shared" si="624"/>
        <v>-</v>
      </c>
      <c r="BM453" s="70" t="str">
        <f t="shared" si="625"/>
        <v>-</v>
      </c>
      <c r="BN453" s="70" t="str">
        <f t="shared" si="626"/>
        <v>-</v>
      </c>
      <c r="BO453" s="635" t="str">
        <f t="shared" si="627"/>
        <v>X</v>
      </c>
      <c r="BP453" s="7"/>
      <c r="BQ453" s="70" t="str">
        <f t="shared" si="628"/>
        <v>EXTENDED</v>
      </c>
      <c r="BR453" s="70" t="str">
        <f t="shared" si="629"/>
        <v>EXTENDED</v>
      </c>
      <c r="BS453" s="15"/>
      <c r="BT453" s="57" t="s">
        <v>18642</v>
      </c>
    </row>
    <row r="454" spans="1:72" s="59" customFormat="1" ht="120" x14ac:dyDescent="0.2">
      <c r="A454" s="45" t="str">
        <f t="shared" ref="A454:A517" si="708">IF(OR(T454="E",T454="A"),"YES","NO")</f>
        <v>YES</v>
      </c>
      <c r="B454" s="131"/>
      <c r="C454" s="742"/>
      <c r="D454" s="189" t="s">
        <v>1526</v>
      </c>
      <c r="E454" s="61" t="s">
        <v>5390</v>
      </c>
      <c r="F454" s="282"/>
      <c r="G454" s="62">
        <f t="shared" si="646"/>
        <v>6</v>
      </c>
      <c r="H454" s="62" t="s">
        <v>32</v>
      </c>
      <c r="I454" s="64" t="s">
        <v>17153</v>
      </c>
      <c r="J454" s="64" t="s">
        <v>1661</v>
      </c>
      <c r="K454" s="65" t="s">
        <v>17101</v>
      </c>
      <c r="L454" s="65"/>
      <c r="M454" s="65"/>
      <c r="N454" s="64" t="s">
        <v>128</v>
      </c>
      <c r="O454" s="66" t="s">
        <v>32</v>
      </c>
      <c r="P454" s="66" t="str">
        <f t="shared" si="594"/>
        <v>1..1</v>
      </c>
      <c r="Q454" s="6" t="s">
        <v>2288</v>
      </c>
      <c r="R454" s="67" t="s">
        <v>2289</v>
      </c>
      <c r="S454" s="66" t="s">
        <v>131</v>
      </c>
      <c r="T454" s="68" t="str">
        <f t="shared" si="700"/>
        <v>E</v>
      </c>
      <c r="U454" s="62" t="s">
        <v>42</v>
      </c>
      <c r="V454" s="66"/>
      <c r="W454" s="249"/>
      <c r="X454" s="38"/>
      <c r="Y454" s="634" t="str">
        <f t="shared" si="706"/>
        <v>-</v>
      </c>
      <c r="Z454" s="70" t="str">
        <f t="shared" ref="Z454:AE454" si="709">IF(Y454="X","X",IF($AH454=Z$4,"X","-"))</f>
        <v>-</v>
      </c>
      <c r="AA454" s="70" t="str">
        <f t="shared" si="709"/>
        <v>-</v>
      </c>
      <c r="AB454" s="70" t="str">
        <f t="shared" si="709"/>
        <v>-</v>
      </c>
      <c r="AC454" s="70" t="str">
        <f t="shared" si="709"/>
        <v>-</v>
      </c>
      <c r="AD454" s="70" t="str">
        <f t="shared" si="709"/>
        <v>-</v>
      </c>
      <c r="AE454" s="635" t="str">
        <f t="shared" si="709"/>
        <v>X</v>
      </c>
      <c r="AF454" s="38"/>
      <c r="AG454" s="70" t="s">
        <v>47</v>
      </c>
      <c r="AH454" s="70" t="s">
        <v>47</v>
      </c>
      <c r="AI454" s="38"/>
      <c r="AJ454" s="13" t="str">
        <f t="shared" si="696"/>
        <v>/rsm:CrossIndustryInvoice/rsm:SupplyChainTradeTransaction/ram:ApplicableHeaderTradeAgreement/ram:BuyerTaxRepresentativeTradeParty/ram:SpecifiedLegalOrganization/ram:PostalTradeAddress</v>
      </c>
      <c r="AK454" s="13" t="str">
        <f t="shared" si="697"/>
        <v>/ram:CountryID</v>
      </c>
      <c r="AL454" s="14">
        <f>COUNTIFS(R$4:R454,AJ454)</f>
        <v>1</v>
      </c>
      <c r="AN454" s="189" t="str">
        <f t="shared" ref="AN454:AN517" si="710">D454</f>
        <v>SCT_HTA</v>
      </c>
      <c r="AO454" s="61" t="str">
        <f t="shared" si="698"/>
        <v>BT-X-387</v>
      </c>
      <c r="AP454" s="282" t="str">
        <f t="shared" ref="AP454:AP517" si="711">IF(F454="","",F454)</f>
        <v/>
      </c>
      <c r="AQ454" s="62">
        <f t="shared" si="640"/>
        <v>6</v>
      </c>
      <c r="AR454" s="62" t="str">
        <f t="shared" si="699"/>
        <v>1..1</v>
      </c>
      <c r="AS454" s="64" t="s">
        <v>2290</v>
      </c>
      <c r="AT454" s="64" t="s">
        <v>1777</v>
      </c>
      <c r="AU454" s="65" t="s">
        <v>485</v>
      </c>
      <c r="AV454" s="65"/>
      <c r="AW454" s="65"/>
      <c r="AX454" s="64" t="s">
        <v>128</v>
      </c>
      <c r="AY454" s="66" t="str">
        <f t="shared" si="667"/>
        <v>1..1</v>
      </c>
      <c r="AZ454" s="66" t="str">
        <f t="shared" si="668"/>
        <v>1..1</v>
      </c>
      <c r="BA454" s="6" t="str">
        <f t="shared" si="662"/>
        <v>/rsm:CrossIndustryInvoice
/rsm:SupplyChainTradeTransaction
/ram:ApplicableHeaderTradeAgreement
/ram:BuyerTaxRepresentativeTradeParty
/ram:SpecifiedLegalOrganization
/ram:PostalTradeAddress
/ram:CountryID</v>
      </c>
      <c r="BB454" s="67" t="str">
        <f t="shared" si="663"/>
        <v>/rsm:CrossIndustryInvoice/rsm:SupplyChainTradeTransaction/ram:ApplicableHeaderTradeAgreement/ram:BuyerTaxRepresentativeTradeParty/ram:SpecifiedLegalOrganization/ram:PostalTradeAddress/ram:CountryID</v>
      </c>
      <c r="BC454" s="66" t="str">
        <f t="shared" ref="BC454:BC517" si="712">IF(S454="","",S454)</f>
        <v>C</v>
      </c>
      <c r="BD454" s="68" t="str">
        <f t="shared" ref="BD454:BD517" si="713">IF(T454="","",T454)</f>
        <v>E</v>
      </c>
      <c r="BE454" s="62" t="str">
        <f t="shared" ref="BE454:BE517" si="714">IF(U454="","",U454)</f>
        <v>0..1</v>
      </c>
      <c r="BF454" s="66" t="str">
        <f t="shared" ref="BF454:BF517" si="715">IF(V454="","",V454)</f>
        <v/>
      </c>
      <c r="BG454" s="249" t="str">
        <f t="shared" ref="BG454:BG517" si="716">IF(W454="","",W454)</f>
        <v/>
      </c>
      <c r="BH454" s="7"/>
      <c r="BI454" s="634" t="str">
        <f t="shared" ref="BI454:BI517" si="717">Y454</f>
        <v>-</v>
      </c>
      <c r="BJ454" s="70" t="str">
        <f t="shared" ref="BJ454:BJ517" si="718">Z454</f>
        <v>-</v>
      </c>
      <c r="BK454" s="70" t="str">
        <f t="shared" ref="BK454:BK517" si="719">AA454</f>
        <v>-</v>
      </c>
      <c r="BL454" s="70" t="str">
        <f t="shared" ref="BL454:BL517" si="720">AB454</f>
        <v>-</v>
      </c>
      <c r="BM454" s="70" t="str">
        <f t="shared" ref="BM454:BM517" si="721">AC454</f>
        <v>-</v>
      </c>
      <c r="BN454" s="70" t="str">
        <f t="shared" ref="BN454:BN517" si="722">AD454</f>
        <v>-</v>
      </c>
      <c r="BO454" s="635" t="str">
        <f t="shared" ref="BO454:BO517" si="723">AE454</f>
        <v>X</v>
      </c>
      <c r="BP454" s="7"/>
      <c r="BQ454" s="70" t="str">
        <f t="shared" ref="BQ454:BQ517" si="724">AG454</f>
        <v>EXTENDED</v>
      </c>
      <c r="BR454" s="70" t="str">
        <f t="shared" ref="BR454:BR517" si="725">AH454</f>
        <v>EXTENDED</v>
      </c>
      <c r="BS454" s="15"/>
      <c r="BT454" s="57" t="s">
        <v>18642</v>
      </c>
    </row>
    <row r="455" spans="1:72" s="59" customFormat="1" ht="120" x14ac:dyDescent="0.2">
      <c r="A455" s="45" t="str">
        <f t="shared" si="708"/>
        <v>YES</v>
      </c>
      <c r="B455" s="131"/>
      <c r="C455" s="742"/>
      <c r="D455" s="189" t="s">
        <v>1526</v>
      </c>
      <c r="E455" s="61" t="s">
        <v>5391</v>
      </c>
      <c r="F455" s="282"/>
      <c r="G455" s="62">
        <f t="shared" si="646"/>
        <v>6</v>
      </c>
      <c r="H455" s="62" t="s">
        <v>42</v>
      </c>
      <c r="I455" s="64" t="s">
        <v>17167</v>
      </c>
      <c r="J455" s="64" t="s">
        <v>1667</v>
      </c>
      <c r="K455" s="65" t="s">
        <v>1668</v>
      </c>
      <c r="L455" s="65"/>
      <c r="M455" s="65" t="s">
        <v>35</v>
      </c>
      <c r="N455" s="64" t="s">
        <v>70</v>
      </c>
      <c r="O455" s="66" t="s">
        <v>42</v>
      </c>
      <c r="P455" s="66" t="str">
        <f t="shared" si="594"/>
        <v>0..1</v>
      </c>
      <c r="Q455" s="6" t="s">
        <v>2291</v>
      </c>
      <c r="R455" s="67" t="s">
        <v>2292</v>
      </c>
      <c r="S455" s="66" t="s">
        <v>73</v>
      </c>
      <c r="T455" s="68" t="str">
        <f t="shared" si="700"/>
        <v>E</v>
      </c>
      <c r="U455" s="62" t="s">
        <v>62</v>
      </c>
      <c r="V455" s="66"/>
      <c r="W455" s="249" t="s">
        <v>35</v>
      </c>
      <c r="X455" s="38"/>
      <c r="Y455" s="634" t="str">
        <f t="shared" si="706"/>
        <v>-</v>
      </c>
      <c r="Z455" s="70" t="str">
        <f t="shared" ref="Z455:AE455" si="726">IF(Y455="X","X",IF($AH455=Z$4,"X","-"))</f>
        <v>-</v>
      </c>
      <c r="AA455" s="70" t="str">
        <f t="shared" si="726"/>
        <v>-</v>
      </c>
      <c r="AB455" s="70" t="str">
        <f t="shared" si="726"/>
        <v>-</v>
      </c>
      <c r="AC455" s="70" t="str">
        <f t="shared" si="726"/>
        <v>-</v>
      </c>
      <c r="AD455" s="70" t="str">
        <f t="shared" si="726"/>
        <v>-</v>
      </c>
      <c r="AE455" s="635" t="str">
        <f t="shared" si="726"/>
        <v>X</v>
      </c>
      <c r="AF455" s="38"/>
      <c r="AG455" s="70" t="s">
        <v>47</v>
      </c>
      <c r="AH455" s="70" t="s">
        <v>47</v>
      </c>
      <c r="AI455" s="38"/>
      <c r="AJ455" s="13" t="str">
        <f t="shared" si="696"/>
        <v>/rsm:CrossIndustryInvoice/rsm:SupplyChainTradeTransaction/ram:ApplicableHeaderTradeAgreement/ram:BuyerTaxRepresentativeTradeParty/ram:SpecifiedLegalOrganization/ram:PostalTradeAddress</v>
      </c>
      <c r="AK455" s="13" t="str">
        <f t="shared" si="697"/>
        <v>/ram:CountrySubDivisionName</v>
      </c>
      <c r="AL455" s="14">
        <f>COUNTIFS(R$4:R455,AJ455)</f>
        <v>1</v>
      </c>
      <c r="AN455" s="189" t="str">
        <f t="shared" si="710"/>
        <v>SCT_HTA</v>
      </c>
      <c r="AO455" s="61" t="str">
        <f t="shared" si="698"/>
        <v>BT-X-388</v>
      </c>
      <c r="AP455" s="282" t="str">
        <f t="shared" si="711"/>
        <v/>
      </c>
      <c r="AQ455" s="62">
        <f t="shared" si="640"/>
        <v>6</v>
      </c>
      <c r="AR455" s="62" t="str">
        <f t="shared" si="699"/>
        <v>0..1</v>
      </c>
      <c r="AS455" s="64" t="s">
        <v>2293</v>
      </c>
      <c r="AT455" s="64" t="s">
        <v>1671</v>
      </c>
      <c r="AU455" s="65" t="s">
        <v>1672</v>
      </c>
      <c r="AV455" s="65"/>
      <c r="AW455" s="65" t="s">
        <v>35</v>
      </c>
      <c r="AX455" s="64" t="s">
        <v>78</v>
      </c>
      <c r="AY455" s="66" t="str">
        <f t="shared" si="667"/>
        <v>0..1</v>
      </c>
      <c r="AZ455" s="66" t="str">
        <f t="shared" si="668"/>
        <v>0..1</v>
      </c>
      <c r="BA455" s="6" t="str">
        <f t="shared" si="662"/>
        <v>/rsm:CrossIndustryInvoice
/rsm:SupplyChainTradeTransaction
/ram:ApplicableHeaderTradeAgreement
/ram:BuyerTaxRepresentativeTradeParty
/ram:SpecifiedLegalOrganization
/ram:PostalTradeAddress
/ram:CountrySubDivisionName</v>
      </c>
      <c r="BB455" s="67" t="str">
        <f t="shared" si="663"/>
        <v>/rsm:CrossIndustryInvoice/rsm:SupplyChainTradeTransaction/ram:ApplicableHeaderTradeAgreement/ram:BuyerTaxRepresentativeTradeParty/ram:SpecifiedLegalOrganization/ram:PostalTradeAddress/ram:CountrySubDivisionName</v>
      </c>
      <c r="BC455" s="66" t="str">
        <f t="shared" si="712"/>
        <v>T</v>
      </c>
      <c r="BD455" s="68" t="str">
        <f t="shared" si="713"/>
        <v>E</v>
      </c>
      <c r="BE455" s="62" t="str">
        <f t="shared" si="714"/>
        <v>0..n</v>
      </c>
      <c r="BF455" s="66" t="str">
        <f t="shared" si="715"/>
        <v/>
      </c>
      <c r="BG455" s="249" t="str">
        <f t="shared" si="716"/>
        <v/>
      </c>
      <c r="BH455" s="7"/>
      <c r="BI455" s="634" t="str">
        <f t="shared" si="717"/>
        <v>-</v>
      </c>
      <c r="BJ455" s="70" t="str">
        <f t="shared" si="718"/>
        <v>-</v>
      </c>
      <c r="BK455" s="70" t="str">
        <f t="shared" si="719"/>
        <v>-</v>
      </c>
      <c r="BL455" s="70" t="str">
        <f t="shared" si="720"/>
        <v>-</v>
      </c>
      <c r="BM455" s="70" t="str">
        <f t="shared" si="721"/>
        <v>-</v>
      </c>
      <c r="BN455" s="70" t="str">
        <f t="shared" si="722"/>
        <v>-</v>
      </c>
      <c r="BO455" s="635" t="str">
        <f t="shared" si="723"/>
        <v>X</v>
      </c>
      <c r="BP455" s="7"/>
      <c r="BQ455" s="70" t="str">
        <f t="shared" si="724"/>
        <v>EXTENDED</v>
      </c>
      <c r="BR455" s="70" t="str">
        <f t="shared" si="725"/>
        <v>EXTENDED</v>
      </c>
      <c r="BS455" s="15"/>
      <c r="BT455" s="57" t="s">
        <v>18642</v>
      </c>
    </row>
    <row r="456" spans="1:72" s="59" customFormat="1" ht="96" x14ac:dyDescent="0.2">
      <c r="A456" s="45" t="str">
        <f t="shared" si="708"/>
        <v>NO</v>
      </c>
      <c r="B456" s="131"/>
      <c r="C456" s="742"/>
      <c r="D456" s="189" t="s">
        <v>1526</v>
      </c>
      <c r="E456" s="140" t="s">
        <v>5392</v>
      </c>
      <c r="F456" s="296"/>
      <c r="G456" s="141">
        <f t="shared" si="646"/>
        <v>4</v>
      </c>
      <c r="H456" s="141" t="s">
        <v>42</v>
      </c>
      <c r="I456" s="125" t="s">
        <v>2294</v>
      </c>
      <c r="J456" s="125"/>
      <c r="K456" s="126"/>
      <c r="L456" s="126"/>
      <c r="M456" s="126"/>
      <c r="N456" s="125"/>
      <c r="O456" s="124" t="s">
        <v>62</v>
      </c>
      <c r="P456" s="124" t="s">
        <v>62</v>
      </c>
      <c r="Q456" s="142" t="s">
        <v>2295</v>
      </c>
      <c r="R456" s="143" t="s">
        <v>2296</v>
      </c>
      <c r="S456" s="124" t="s">
        <v>35</v>
      </c>
      <c r="T456" s="129" t="str">
        <f t="shared" si="700"/>
        <v>EG</v>
      </c>
      <c r="U456" s="141" t="s">
        <v>62</v>
      </c>
      <c r="V456" s="124"/>
      <c r="W456" s="675"/>
      <c r="X456" s="38"/>
      <c r="Y456" s="634" t="str">
        <f t="shared" si="706"/>
        <v>-</v>
      </c>
      <c r="Z456" s="70" t="str">
        <f t="shared" ref="Z456:AE456" si="727">IF(Y456="X","X",IF($AH456=Z$4,"X","-"))</f>
        <v>-</v>
      </c>
      <c r="AA456" s="70" t="str">
        <f t="shared" si="727"/>
        <v>-</v>
      </c>
      <c r="AB456" s="70" t="str">
        <f t="shared" si="727"/>
        <v>-</v>
      </c>
      <c r="AC456" s="70" t="str">
        <f t="shared" si="727"/>
        <v>-</v>
      </c>
      <c r="AD456" s="70" t="str">
        <f t="shared" si="727"/>
        <v>-</v>
      </c>
      <c r="AE456" s="635" t="str">
        <f t="shared" si="727"/>
        <v>X</v>
      </c>
      <c r="AF456" s="38"/>
      <c r="AG456" s="70" t="s">
        <v>47</v>
      </c>
      <c r="AH456" s="70" t="s">
        <v>47</v>
      </c>
      <c r="AI456" s="38"/>
      <c r="AJ456" s="13" t="str">
        <f t="shared" si="696"/>
        <v>/rsm:CrossIndustryInvoice/rsm:SupplyChainTradeTransaction/ram:ApplicableHeaderTradeAgreement/ram:BuyerTaxRepresentativeTradeParty</v>
      </c>
      <c r="AK456" s="13" t="str">
        <f t="shared" si="697"/>
        <v>/ram:DefinedTradeContact</v>
      </c>
      <c r="AL456" s="14">
        <f>COUNTIFS(R$4:R456,AJ456)</f>
        <v>1</v>
      </c>
      <c r="AN456" s="189" t="str">
        <f t="shared" si="710"/>
        <v>SCT_HTA</v>
      </c>
      <c r="AO456" s="140" t="str">
        <f t="shared" si="698"/>
        <v>BG-X-55</v>
      </c>
      <c r="AP456" s="296" t="str">
        <f t="shared" si="711"/>
        <v/>
      </c>
      <c r="AQ456" s="141">
        <f t="shared" si="640"/>
        <v>4</v>
      </c>
      <c r="AR456" s="141" t="str">
        <f t="shared" si="699"/>
        <v>0..1</v>
      </c>
      <c r="AS456" s="125" t="s">
        <v>2297</v>
      </c>
      <c r="AT456" s="125"/>
      <c r="AU456" s="126"/>
      <c r="AV456" s="126"/>
      <c r="AW456" s="126"/>
      <c r="AX456" s="125"/>
      <c r="AY456" s="124" t="str">
        <f t="shared" si="667"/>
        <v>0..n</v>
      </c>
      <c r="AZ456" s="124" t="str">
        <f t="shared" si="668"/>
        <v>0..n</v>
      </c>
      <c r="BA456" s="142" t="str">
        <f t="shared" si="662"/>
        <v>/rsm:CrossIndustryInvoice
/rsm:SupplyChainTradeTransaction
/ram:ApplicableHeaderTradeAgreement
/ram:BuyerTaxRepresentativeTradeParty
/ram:DefinedTradeContact</v>
      </c>
      <c r="BB456" s="143" t="str">
        <f t="shared" si="663"/>
        <v>/rsm:CrossIndustryInvoice/rsm:SupplyChainTradeTransaction/ram:ApplicableHeaderTradeAgreement/ram:BuyerTaxRepresentativeTradeParty/ram:DefinedTradeContact</v>
      </c>
      <c r="BC456" s="124" t="str">
        <f t="shared" si="712"/>
        <v/>
      </c>
      <c r="BD456" s="129" t="str">
        <f t="shared" si="713"/>
        <v>EG</v>
      </c>
      <c r="BE456" s="141" t="str">
        <f t="shared" si="714"/>
        <v>0..n</v>
      </c>
      <c r="BF456" s="124" t="str">
        <f t="shared" si="715"/>
        <v/>
      </c>
      <c r="BG456" s="675" t="str">
        <f t="shared" si="716"/>
        <v/>
      </c>
      <c r="BH456" s="7"/>
      <c r="BI456" s="634" t="str">
        <f t="shared" si="717"/>
        <v>-</v>
      </c>
      <c r="BJ456" s="70" t="str">
        <f t="shared" si="718"/>
        <v>-</v>
      </c>
      <c r="BK456" s="70" t="str">
        <f t="shared" si="719"/>
        <v>-</v>
      </c>
      <c r="BL456" s="70" t="str">
        <f t="shared" si="720"/>
        <v>-</v>
      </c>
      <c r="BM456" s="70" t="str">
        <f t="shared" si="721"/>
        <v>-</v>
      </c>
      <c r="BN456" s="70" t="str">
        <f t="shared" si="722"/>
        <v>-</v>
      </c>
      <c r="BO456" s="635" t="str">
        <f t="shared" si="723"/>
        <v>X</v>
      </c>
      <c r="BP456" s="7"/>
      <c r="BQ456" s="70" t="str">
        <f t="shared" si="724"/>
        <v>EXTENDED</v>
      </c>
      <c r="BR456" s="70" t="str">
        <f t="shared" si="725"/>
        <v>EXTENDED</v>
      </c>
      <c r="BS456" s="15"/>
      <c r="BT456" s="57" t="s">
        <v>18642</v>
      </c>
    </row>
    <row r="457" spans="1:72" s="59" customFormat="1" ht="105" x14ac:dyDescent="0.2">
      <c r="A457" s="45" t="str">
        <f t="shared" si="708"/>
        <v>YES</v>
      </c>
      <c r="B457" s="131"/>
      <c r="C457" s="742"/>
      <c r="D457" s="189" t="s">
        <v>1526</v>
      </c>
      <c r="E457" s="61" t="s">
        <v>5393</v>
      </c>
      <c r="F457" s="282"/>
      <c r="G457" s="62">
        <f t="shared" si="646"/>
        <v>5</v>
      </c>
      <c r="H457" s="62" t="s">
        <v>42</v>
      </c>
      <c r="I457" s="64" t="s">
        <v>2142</v>
      </c>
      <c r="J457" s="64"/>
      <c r="K457" s="65" t="s">
        <v>17141</v>
      </c>
      <c r="L457" s="65"/>
      <c r="M457" s="65"/>
      <c r="N457" s="64" t="s">
        <v>70</v>
      </c>
      <c r="O457" s="66" t="s">
        <v>42</v>
      </c>
      <c r="P457" s="66" t="str">
        <f t="shared" si="594"/>
        <v>0..1</v>
      </c>
      <c r="Q457" s="6" t="s">
        <v>2298</v>
      </c>
      <c r="R457" s="67" t="s">
        <v>2299</v>
      </c>
      <c r="S457" s="66" t="s">
        <v>73</v>
      </c>
      <c r="T457" s="68" t="str">
        <f t="shared" si="700"/>
        <v>E</v>
      </c>
      <c r="U457" s="62" t="s">
        <v>42</v>
      </c>
      <c r="V457" s="66"/>
      <c r="W457" s="249"/>
      <c r="X457" s="38"/>
      <c r="Y457" s="634" t="str">
        <f t="shared" si="706"/>
        <v>-</v>
      </c>
      <c r="Z457" s="70" t="str">
        <f t="shared" ref="Z457:AE457" si="728">IF(Y457="X","X",IF($AH457=Z$4,"X","-"))</f>
        <v>-</v>
      </c>
      <c r="AA457" s="70" t="str">
        <f t="shared" si="728"/>
        <v>-</v>
      </c>
      <c r="AB457" s="70" t="str">
        <f t="shared" si="728"/>
        <v>-</v>
      </c>
      <c r="AC457" s="70" t="str">
        <f t="shared" si="728"/>
        <v>-</v>
      </c>
      <c r="AD457" s="70" t="str">
        <f t="shared" si="728"/>
        <v>-</v>
      </c>
      <c r="AE457" s="635" t="str">
        <f t="shared" si="728"/>
        <v>X</v>
      </c>
      <c r="AF457" s="38"/>
      <c r="AG457" s="70" t="s">
        <v>47</v>
      </c>
      <c r="AH457" s="70" t="s">
        <v>47</v>
      </c>
      <c r="AI457" s="38"/>
      <c r="AJ457" s="13" t="str">
        <f t="shared" si="696"/>
        <v>/rsm:CrossIndustryInvoice/rsm:SupplyChainTradeTransaction/ram:ApplicableHeaderTradeAgreement/ram:BuyerTaxRepresentativeTradeParty/ram:DefinedTradeContact</v>
      </c>
      <c r="AK457" s="13" t="str">
        <f t="shared" si="697"/>
        <v>/ram:PersonName</v>
      </c>
      <c r="AL457" s="14">
        <f>COUNTIFS(R$4:R457,AJ457)</f>
        <v>1</v>
      </c>
      <c r="AN457" s="189" t="str">
        <f t="shared" si="710"/>
        <v>SCT_HTA</v>
      </c>
      <c r="AO457" s="61" t="str">
        <f t="shared" si="698"/>
        <v>BT-X-369</v>
      </c>
      <c r="AP457" s="282" t="str">
        <f t="shared" si="711"/>
        <v/>
      </c>
      <c r="AQ457" s="62">
        <f t="shared" si="640"/>
        <v>5</v>
      </c>
      <c r="AR457" s="62" t="str">
        <f t="shared" si="699"/>
        <v>0..1</v>
      </c>
      <c r="AS457" s="64" t="s">
        <v>2145</v>
      </c>
      <c r="AT457" s="64"/>
      <c r="AU457" s="65" t="s">
        <v>18227</v>
      </c>
      <c r="AV457" s="65"/>
      <c r="AW457" s="65"/>
      <c r="AX457" s="64"/>
      <c r="AY457" s="66" t="str">
        <f t="shared" si="667"/>
        <v>0..1</v>
      </c>
      <c r="AZ457" s="66" t="str">
        <f t="shared" si="668"/>
        <v>0..1</v>
      </c>
      <c r="BA457" s="6" t="str">
        <f t="shared" si="662"/>
        <v>/rsm:CrossIndustryInvoice
/rsm:SupplyChainTradeTransaction
/ram:ApplicableHeaderTradeAgreement
/ram:BuyerTaxRepresentativeTradeParty
/ram:DefinedTradeContact
/ram:PersonName</v>
      </c>
      <c r="BB457" s="67" t="str">
        <f t="shared" si="663"/>
        <v>/rsm:CrossIndustryInvoice/rsm:SupplyChainTradeTransaction/ram:ApplicableHeaderTradeAgreement/ram:BuyerTaxRepresentativeTradeParty/ram:DefinedTradeContact/ram:PersonName</v>
      </c>
      <c r="BC457" s="66" t="str">
        <f t="shared" si="712"/>
        <v>T</v>
      </c>
      <c r="BD457" s="68" t="str">
        <f t="shared" si="713"/>
        <v>E</v>
      </c>
      <c r="BE457" s="62" t="str">
        <f t="shared" si="714"/>
        <v>0..1</v>
      </c>
      <c r="BF457" s="66" t="str">
        <f t="shared" si="715"/>
        <v/>
      </c>
      <c r="BG457" s="249" t="str">
        <f t="shared" si="716"/>
        <v/>
      </c>
      <c r="BH457" s="7"/>
      <c r="BI457" s="634" t="str">
        <f t="shared" si="717"/>
        <v>-</v>
      </c>
      <c r="BJ457" s="70" t="str">
        <f t="shared" si="718"/>
        <v>-</v>
      </c>
      <c r="BK457" s="70" t="str">
        <f t="shared" si="719"/>
        <v>-</v>
      </c>
      <c r="BL457" s="70" t="str">
        <f t="shared" si="720"/>
        <v>-</v>
      </c>
      <c r="BM457" s="70" t="str">
        <f t="shared" si="721"/>
        <v>-</v>
      </c>
      <c r="BN457" s="70" t="str">
        <f t="shared" si="722"/>
        <v>-</v>
      </c>
      <c r="BO457" s="635" t="str">
        <f t="shared" si="723"/>
        <v>X</v>
      </c>
      <c r="BP457" s="7"/>
      <c r="BQ457" s="70" t="str">
        <f t="shared" si="724"/>
        <v>EXTENDED</v>
      </c>
      <c r="BR457" s="70" t="str">
        <f t="shared" si="725"/>
        <v>EXTENDED</v>
      </c>
      <c r="BS457" s="15"/>
      <c r="BT457" s="57" t="s">
        <v>18642</v>
      </c>
    </row>
    <row r="458" spans="1:72" s="59" customFormat="1" ht="105" x14ac:dyDescent="0.2">
      <c r="A458" s="45" t="str">
        <f t="shared" si="708"/>
        <v>YES</v>
      </c>
      <c r="B458" s="131"/>
      <c r="C458" s="742"/>
      <c r="D458" s="189" t="s">
        <v>1526</v>
      </c>
      <c r="E458" s="61" t="s">
        <v>5394</v>
      </c>
      <c r="F458" s="282"/>
      <c r="G458" s="62">
        <f t="shared" si="646"/>
        <v>5</v>
      </c>
      <c r="H458" s="62" t="s">
        <v>42</v>
      </c>
      <c r="I458" s="64" t="s">
        <v>2146</v>
      </c>
      <c r="J458" s="64"/>
      <c r="K458" s="65" t="s">
        <v>17141</v>
      </c>
      <c r="L458" s="65"/>
      <c r="M458" s="65"/>
      <c r="N458" s="64" t="s">
        <v>70</v>
      </c>
      <c r="O458" s="66" t="s">
        <v>42</v>
      </c>
      <c r="P458" s="66" t="str">
        <f t="shared" si="594"/>
        <v>0..1</v>
      </c>
      <c r="Q458" s="6" t="s">
        <v>2300</v>
      </c>
      <c r="R458" s="67" t="s">
        <v>2301</v>
      </c>
      <c r="S458" s="66" t="s">
        <v>73</v>
      </c>
      <c r="T458" s="68" t="str">
        <f t="shared" si="700"/>
        <v>E</v>
      </c>
      <c r="U458" s="62" t="s">
        <v>42</v>
      </c>
      <c r="V458" s="66"/>
      <c r="W458" s="249"/>
      <c r="X458" s="38"/>
      <c r="Y458" s="634" t="str">
        <f t="shared" si="706"/>
        <v>-</v>
      </c>
      <c r="Z458" s="70" t="str">
        <f t="shared" ref="Z458:AE458" si="729">IF(Y458="X","X",IF($AH458=Z$4,"X","-"))</f>
        <v>-</v>
      </c>
      <c r="AA458" s="70" t="str">
        <f t="shared" si="729"/>
        <v>-</v>
      </c>
      <c r="AB458" s="70" t="str">
        <f t="shared" si="729"/>
        <v>-</v>
      </c>
      <c r="AC458" s="70" t="str">
        <f t="shared" si="729"/>
        <v>-</v>
      </c>
      <c r="AD458" s="70" t="str">
        <f t="shared" si="729"/>
        <v>-</v>
      </c>
      <c r="AE458" s="635" t="str">
        <f t="shared" si="729"/>
        <v>X</v>
      </c>
      <c r="AF458" s="38"/>
      <c r="AG458" s="70" t="s">
        <v>47</v>
      </c>
      <c r="AH458" s="70" t="s">
        <v>47</v>
      </c>
      <c r="AI458" s="38"/>
      <c r="AJ458" s="13" t="str">
        <f t="shared" si="696"/>
        <v>/rsm:CrossIndustryInvoice/rsm:SupplyChainTradeTransaction/ram:ApplicableHeaderTradeAgreement/ram:BuyerTaxRepresentativeTradeParty/ram:DefinedTradeContact</v>
      </c>
      <c r="AK458" s="13" t="str">
        <f t="shared" si="697"/>
        <v>/ram:DepartmentName</v>
      </c>
      <c r="AL458" s="14">
        <f>COUNTIFS(R$4:R458,AJ458)</f>
        <v>1</v>
      </c>
      <c r="AN458" s="189" t="str">
        <f t="shared" si="710"/>
        <v>SCT_HTA</v>
      </c>
      <c r="AO458" s="61" t="str">
        <f t="shared" si="698"/>
        <v>BT-X-370</v>
      </c>
      <c r="AP458" s="282" t="str">
        <f t="shared" si="711"/>
        <v/>
      </c>
      <c r="AQ458" s="62">
        <f t="shared" si="640"/>
        <v>5</v>
      </c>
      <c r="AR458" s="62" t="str">
        <f t="shared" si="699"/>
        <v>0..1</v>
      </c>
      <c r="AS458" s="64" t="s">
        <v>2145</v>
      </c>
      <c r="AT458" s="64"/>
      <c r="AU458" s="65" t="s">
        <v>18227</v>
      </c>
      <c r="AV458" s="65"/>
      <c r="AW458" s="65"/>
      <c r="AX458" s="64"/>
      <c r="AY458" s="66" t="str">
        <f t="shared" si="667"/>
        <v>0..1</v>
      </c>
      <c r="AZ458" s="66" t="str">
        <f t="shared" si="668"/>
        <v>0..1</v>
      </c>
      <c r="BA458" s="6" t="str">
        <f t="shared" si="662"/>
        <v>/rsm:CrossIndustryInvoice
/rsm:SupplyChainTradeTransaction
/ram:ApplicableHeaderTradeAgreement
/ram:BuyerTaxRepresentativeTradeParty
/ram:DefinedTradeContact
/ram:DepartmentName</v>
      </c>
      <c r="BB458" s="67" t="str">
        <f t="shared" si="663"/>
        <v>/rsm:CrossIndustryInvoice/rsm:SupplyChainTradeTransaction/ram:ApplicableHeaderTradeAgreement/ram:BuyerTaxRepresentativeTradeParty/ram:DefinedTradeContact/ram:DepartmentName</v>
      </c>
      <c r="BC458" s="66" t="str">
        <f t="shared" si="712"/>
        <v>T</v>
      </c>
      <c r="BD458" s="68" t="str">
        <f t="shared" si="713"/>
        <v>E</v>
      </c>
      <c r="BE458" s="62" t="str">
        <f t="shared" si="714"/>
        <v>0..1</v>
      </c>
      <c r="BF458" s="66" t="str">
        <f t="shared" si="715"/>
        <v/>
      </c>
      <c r="BG458" s="249" t="str">
        <f t="shared" si="716"/>
        <v/>
      </c>
      <c r="BH458" s="7"/>
      <c r="BI458" s="634" t="str">
        <f t="shared" si="717"/>
        <v>-</v>
      </c>
      <c r="BJ458" s="70" t="str">
        <f t="shared" si="718"/>
        <v>-</v>
      </c>
      <c r="BK458" s="70" t="str">
        <f t="shared" si="719"/>
        <v>-</v>
      </c>
      <c r="BL458" s="70" t="str">
        <f t="shared" si="720"/>
        <v>-</v>
      </c>
      <c r="BM458" s="70" t="str">
        <f t="shared" si="721"/>
        <v>-</v>
      </c>
      <c r="BN458" s="70" t="str">
        <f t="shared" si="722"/>
        <v>-</v>
      </c>
      <c r="BO458" s="635" t="str">
        <f t="shared" si="723"/>
        <v>X</v>
      </c>
      <c r="BP458" s="7"/>
      <c r="BQ458" s="70" t="str">
        <f t="shared" si="724"/>
        <v>EXTENDED</v>
      </c>
      <c r="BR458" s="70" t="str">
        <f t="shared" si="725"/>
        <v>EXTENDED</v>
      </c>
      <c r="BS458" s="15"/>
      <c r="BT458" s="57" t="s">
        <v>18642</v>
      </c>
    </row>
    <row r="459" spans="1:72" s="59" customFormat="1" ht="105" x14ac:dyDescent="0.2">
      <c r="A459" s="45" t="str">
        <f t="shared" si="708"/>
        <v>YES</v>
      </c>
      <c r="B459" s="131"/>
      <c r="C459" s="742"/>
      <c r="D459" s="189" t="s">
        <v>1526</v>
      </c>
      <c r="E459" s="61" t="s">
        <v>5395</v>
      </c>
      <c r="F459" s="282"/>
      <c r="G459" s="62">
        <f t="shared" si="646"/>
        <v>5</v>
      </c>
      <c r="H459" s="62" t="s">
        <v>42</v>
      </c>
      <c r="I459" s="64" t="s">
        <v>17232</v>
      </c>
      <c r="J459" s="64" t="s">
        <v>17143</v>
      </c>
      <c r="K459" s="65" t="s">
        <v>17142</v>
      </c>
      <c r="L459" s="65"/>
      <c r="M459" s="65" t="s">
        <v>35</v>
      </c>
      <c r="N459" s="64" t="s">
        <v>128</v>
      </c>
      <c r="O459" s="66" t="s">
        <v>42</v>
      </c>
      <c r="P459" s="66" t="str">
        <f t="shared" si="594"/>
        <v>0..1</v>
      </c>
      <c r="Q459" s="6" t="s">
        <v>2303</v>
      </c>
      <c r="R459" s="67" t="s">
        <v>2304</v>
      </c>
      <c r="S459" s="66" t="s">
        <v>131</v>
      </c>
      <c r="T459" s="68" t="str">
        <f t="shared" si="700"/>
        <v>E</v>
      </c>
      <c r="U459" s="62" t="s">
        <v>42</v>
      </c>
      <c r="V459" s="66"/>
      <c r="W459" s="249" t="s">
        <v>35</v>
      </c>
      <c r="X459" s="38"/>
      <c r="Y459" s="634" t="str">
        <f t="shared" si="706"/>
        <v>-</v>
      </c>
      <c r="Z459" s="70" t="str">
        <f t="shared" ref="Z459:AE459" si="730">IF(Y459="X","X",IF($AH459=Z$4,"X","-"))</f>
        <v>-</v>
      </c>
      <c r="AA459" s="70" t="str">
        <f t="shared" si="730"/>
        <v>-</v>
      </c>
      <c r="AB459" s="70" t="str">
        <f t="shared" si="730"/>
        <v>-</v>
      </c>
      <c r="AC459" s="70" t="str">
        <f t="shared" si="730"/>
        <v>-</v>
      </c>
      <c r="AD459" s="70" t="str">
        <f t="shared" si="730"/>
        <v>-</v>
      </c>
      <c r="AE459" s="635" t="str">
        <f t="shared" si="730"/>
        <v>X</v>
      </c>
      <c r="AF459" s="38"/>
      <c r="AG459" s="70" t="s">
        <v>47</v>
      </c>
      <c r="AH459" s="70" t="s">
        <v>47</v>
      </c>
      <c r="AI459" s="38"/>
      <c r="AJ459" s="13" t="str">
        <f t="shared" si="696"/>
        <v>/rsm:CrossIndustryInvoice/rsm:SupplyChainTradeTransaction/ram:ApplicableHeaderTradeAgreement/ram:BuyerTaxRepresentativeTradeParty/ram:DefinedTradeContact</v>
      </c>
      <c r="AK459" s="13" t="str">
        <f t="shared" si="697"/>
        <v>/ram:TypeCode</v>
      </c>
      <c r="AL459" s="14">
        <f>COUNTIFS(R$4:R459,AJ459)</f>
        <v>1</v>
      </c>
      <c r="AN459" s="189" t="str">
        <f t="shared" si="710"/>
        <v>SCT_HTA</v>
      </c>
      <c r="AO459" s="61" t="str">
        <f t="shared" si="698"/>
        <v>BT-X-371</v>
      </c>
      <c r="AP459" s="282" t="str">
        <f t="shared" si="711"/>
        <v/>
      </c>
      <c r="AQ459" s="62">
        <f t="shared" si="640"/>
        <v>5</v>
      </c>
      <c r="AR459" s="62" t="str">
        <f t="shared" si="699"/>
        <v>0..1</v>
      </c>
      <c r="AS459" s="64" t="s">
        <v>2305</v>
      </c>
      <c r="AT459" s="64"/>
      <c r="AU459" s="65" t="s">
        <v>18228</v>
      </c>
      <c r="AV459" s="65"/>
      <c r="AW459" s="65" t="s">
        <v>35</v>
      </c>
      <c r="AX459" s="64" t="s">
        <v>128</v>
      </c>
      <c r="AY459" s="66" t="str">
        <f t="shared" si="667"/>
        <v>0..1</v>
      </c>
      <c r="AZ459" s="66" t="str">
        <f t="shared" si="668"/>
        <v>0..1</v>
      </c>
      <c r="BA459" s="6" t="str">
        <f t="shared" si="662"/>
        <v>/rsm:CrossIndustryInvoice
/rsm:SupplyChainTradeTransaction
/ram:ApplicableHeaderTradeAgreement
/ram:BuyerTaxRepresentativeTradeParty
/ram:DefinedTradeContact
/ram:TypeCode</v>
      </c>
      <c r="BB459" s="67" t="str">
        <f t="shared" si="663"/>
        <v>/rsm:CrossIndustryInvoice/rsm:SupplyChainTradeTransaction/ram:ApplicableHeaderTradeAgreement/ram:BuyerTaxRepresentativeTradeParty/ram:DefinedTradeContact/ram:TypeCode</v>
      </c>
      <c r="BC459" s="66" t="str">
        <f t="shared" si="712"/>
        <v>C</v>
      </c>
      <c r="BD459" s="68" t="str">
        <f t="shared" si="713"/>
        <v>E</v>
      </c>
      <c r="BE459" s="62" t="str">
        <f t="shared" si="714"/>
        <v>0..1</v>
      </c>
      <c r="BF459" s="66" t="str">
        <f t="shared" si="715"/>
        <v/>
      </c>
      <c r="BG459" s="249" t="str">
        <f t="shared" si="716"/>
        <v/>
      </c>
      <c r="BH459" s="7"/>
      <c r="BI459" s="634" t="str">
        <f t="shared" si="717"/>
        <v>-</v>
      </c>
      <c r="BJ459" s="70" t="str">
        <f t="shared" si="718"/>
        <v>-</v>
      </c>
      <c r="BK459" s="70" t="str">
        <f t="shared" si="719"/>
        <v>-</v>
      </c>
      <c r="BL459" s="70" t="str">
        <f t="shared" si="720"/>
        <v>-</v>
      </c>
      <c r="BM459" s="70" t="str">
        <f t="shared" si="721"/>
        <v>-</v>
      </c>
      <c r="BN459" s="70" t="str">
        <f t="shared" si="722"/>
        <v>-</v>
      </c>
      <c r="BO459" s="635" t="str">
        <f t="shared" si="723"/>
        <v>X</v>
      </c>
      <c r="BP459" s="7"/>
      <c r="BQ459" s="70" t="str">
        <f t="shared" si="724"/>
        <v>EXTENDED</v>
      </c>
      <c r="BR459" s="70" t="str">
        <f t="shared" si="725"/>
        <v>EXTENDED</v>
      </c>
      <c r="BS459" s="15"/>
      <c r="BT459" s="57" t="s">
        <v>18642</v>
      </c>
    </row>
    <row r="460" spans="1:72" s="59" customFormat="1" ht="105" x14ac:dyDescent="0.2">
      <c r="A460" s="45" t="str">
        <f t="shared" si="708"/>
        <v>NO</v>
      </c>
      <c r="B460" s="131"/>
      <c r="C460" s="742"/>
      <c r="D460" s="189" t="s">
        <v>1526</v>
      </c>
      <c r="E460" s="162" t="s">
        <v>5396</v>
      </c>
      <c r="F460" s="298"/>
      <c r="G460" s="163">
        <f t="shared" si="646"/>
        <v>5</v>
      </c>
      <c r="H460" s="163" t="s">
        <v>42</v>
      </c>
      <c r="I460" s="193" t="s">
        <v>17264</v>
      </c>
      <c r="J460" s="164" t="s">
        <v>1706</v>
      </c>
      <c r="K460" s="165"/>
      <c r="L460" s="165"/>
      <c r="M460" s="165"/>
      <c r="N460" s="164"/>
      <c r="O460" s="66" t="s">
        <v>42</v>
      </c>
      <c r="P460" s="66" t="str">
        <f t="shared" si="594"/>
        <v>0..1</v>
      </c>
      <c r="Q460" s="167" t="s">
        <v>2306</v>
      </c>
      <c r="R460" s="168" t="s">
        <v>2307</v>
      </c>
      <c r="S460" s="166"/>
      <c r="T460" s="169" t="str">
        <f t="shared" si="700"/>
        <v/>
      </c>
      <c r="U460" s="163" t="s">
        <v>42</v>
      </c>
      <c r="V460" s="166"/>
      <c r="W460" s="676"/>
      <c r="X460" s="38"/>
      <c r="Y460" s="634" t="str">
        <f t="shared" si="706"/>
        <v>-</v>
      </c>
      <c r="Z460" s="70" t="str">
        <f t="shared" ref="Z460:AE460" si="731">IF(Y460="X","X",IF($AH460=Z$4,"X","-"))</f>
        <v>-</v>
      </c>
      <c r="AA460" s="70" t="str">
        <f t="shared" si="731"/>
        <v>-</v>
      </c>
      <c r="AB460" s="70" t="str">
        <f t="shared" si="731"/>
        <v>-</v>
      </c>
      <c r="AC460" s="70" t="str">
        <f t="shared" si="731"/>
        <v>-</v>
      </c>
      <c r="AD460" s="70" t="str">
        <f t="shared" si="731"/>
        <v>-</v>
      </c>
      <c r="AE460" s="635" t="str">
        <f t="shared" si="731"/>
        <v>X</v>
      </c>
      <c r="AF460" s="38"/>
      <c r="AG460" s="70" t="s">
        <v>47</v>
      </c>
      <c r="AH460" s="70" t="s">
        <v>47</v>
      </c>
      <c r="AI460" s="38"/>
      <c r="AJ460" s="13" t="str">
        <f t="shared" si="696"/>
        <v>/rsm:CrossIndustryInvoice/rsm:SupplyChainTradeTransaction/ram:ApplicableHeaderTradeAgreement/ram:BuyerTaxRepresentativeTradeParty/ram:DefinedTradeContact</v>
      </c>
      <c r="AK460" s="13" t="str">
        <f t="shared" si="697"/>
        <v>/ram:TelephoneUniversalCommunication</v>
      </c>
      <c r="AL460" s="14">
        <f>COUNTIFS(R$4:R460,AJ460)</f>
        <v>1</v>
      </c>
      <c r="AN460" s="189" t="str">
        <f t="shared" si="710"/>
        <v>SCT_HTA</v>
      </c>
      <c r="AO460" s="162" t="str">
        <f t="shared" si="698"/>
        <v>BT-X-372-00</v>
      </c>
      <c r="AP460" s="298" t="str">
        <f t="shared" si="711"/>
        <v/>
      </c>
      <c r="AQ460" s="163">
        <f t="shared" si="640"/>
        <v>5</v>
      </c>
      <c r="AR460" s="163" t="str">
        <f t="shared" si="699"/>
        <v>0..1</v>
      </c>
      <c r="AS460" s="193" t="s">
        <v>946</v>
      </c>
      <c r="AT460" s="164"/>
      <c r="AU460" s="165"/>
      <c r="AV460" s="165"/>
      <c r="AW460" s="165"/>
      <c r="AX460" s="164"/>
      <c r="AY460" s="66" t="str">
        <f t="shared" si="667"/>
        <v>0..1</v>
      </c>
      <c r="AZ460" s="66" t="str">
        <f t="shared" si="668"/>
        <v>0..1</v>
      </c>
      <c r="BA460" s="167" t="str">
        <f t="shared" si="662"/>
        <v>/rsm:CrossIndustryInvoice
/rsm:SupplyChainTradeTransaction
/ram:ApplicableHeaderTradeAgreement
/ram:BuyerTaxRepresentativeTradeParty
/ram:DefinedTradeContact
/ram:TelephoneUniversalCommunication</v>
      </c>
      <c r="BB460" s="168" t="str">
        <f t="shared" si="663"/>
        <v>/rsm:CrossIndustryInvoice/rsm:SupplyChainTradeTransaction/ram:ApplicableHeaderTradeAgreement/ram:BuyerTaxRepresentativeTradeParty/ram:DefinedTradeContact/ram:TelephoneUniversalCommunication</v>
      </c>
      <c r="BC460" s="166" t="str">
        <f t="shared" si="712"/>
        <v/>
      </c>
      <c r="BD460" s="169" t="str">
        <f t="shared" si="713"/>
        <v/>
      </c>
      <c r="BE460" s="163" t="str">
        <f t="shared" si="714"/>
        <v>0..1</v>
      </c>
      <c r="BF460" s="166" t="str">
        <f t="shared" si="715"/>
        <v/>
      </c>
      <c r="BG460" s="676" t="str">
        <f t="shared" si="716"/>
        <v/>
      </c>
      <c r="BH460" s="7"/>
      <c r="BI460" s="634" t="str">
        <f t="shared" si="717"/>
        <v>-</v>
      </c>
      <c r="BJ460" s="70" t="str">
        <f t="shared" si="718"/>
        <v>-</v>
      </c>
      <c r="BK460" s="70" t="str">
        <f t="shared" si="719"/>
        <v>-</v>
      </c>
      <c r="BL460" s="70" t="str">
        <f t="shared" si="720"/>
        <v>-</v>
      </c>
      <c r="BM460" s="70" t="str">
        <f t="shared" si="721"/>
        <v>-</v>
      </c>
      <c r="BN460" s="70" t="str">
        <f t="shared" si="722"/>
        <v>-</v>
      </c>
      <c r="BO460" s="635" t="str">
        <f t="shared" si="723"/>
        <v>X</v>
      </c>
      <c r="BP460" s="7"/>
      <c r="BQ460" s="70" t="str">
        <f t="shared" si="724"/>
        <v>EXTENDED</v>
      </c>
      <c r="BR460" s="70" t="str">
        <f t="shared" si="725"/>
        <v>EXTENDED</v>
      </c>
      <c r="BS460" s="15"/>
      <c r="BT460" s="57" t="s">
        <v>18642</v>
      </c>
    </row>
    <row r="461" spans="1:72" s="59" customFormat="1" ht="120" x14ac:dyDescent="0.2">
      <c r="A461" s="45" t="str">
        <f t="shared" si="708"/>
        <v>YES</v>
      </c>
      <c r="B461" s="131"/>
      <c r="C461" s="742"/>
      <c r="D461" s="189" t="s">
        <v>1526</v>
      </c>
      <c r="E461" s="61" t="s">
        <v>5397</v>
      </c>
      <c r="F461" s="282"/>
      <c r="G461" s="62">
        <f t="shared" si="646"/>
        <v>6</v>
      </c>
      <c r="H461" s="62" t="s">
        <v>32</v>
      </c>
      <c r="I461" s="64" t="s">
        <v>17261</v>
      </c>
      <c r="J461" s="64" t="s">
        <v>1706</v>
      </c>
      <c r="K461" s="65"/>
      <c r="L461" s="65"/>
      <c r="M461" s="65"/>
      <c r="N461" s="64" t="s">
        <v>70</v>
      </c>
      <c r="O461" s="66" t="s">
        <v>32</v>
      </c>
      <c r="P461" s="66" t="str">
        <f t="shared" si="594"/>
        <v>1..1</v>
      </c>
      <c r="Q461" s="6" t="s">
        <v>2308</v>
      </c>
      <c r="R461" s="67" t="s">
        <v>2309</v>
      </c>
      <c r="S461" s="66" t="s">
        <v>73</v>
      </c>
      <c r="T461" s="68" t="str">
        <f t="shared" si="700"/>
        <v>E</v>
      </c>
      <c r="U461" s="62" t="s">
        <v>42</v>
      </c>
      <c r="V461" s="66"/>
      <c r="W461" s="249"/>
      <c r="X461" s="38"/>
      <c r="Y461" s="634" t="str">
        <f t="shared" si="706"/>
        <v>-</v>
      </c>
      <c r="Z461" s="70" t="str">
        <f t="shared" ref="Z461:AE461" si="732">IF(Y461="X","X",IF($AH461=Z$4,"X","-"))</f>
        <v>-</v>
      </c>
      <c r="AA461" s="70" t="str">
        <f t="shared" si="732"/>
        <v>-</v>
      </c>
      <c r="AB461" s="70" t="str">
        <f t="shared" si="732"/>
        <v>-</v>
      </c>
      <c r="AC461" s="70" t="str">
        <f t="shared" si="732"/>
        <v>-</v>
      </c>
      <c r="AD461" s="70" t="str">
        <f t="shared" si="732"/>
        <v>-</v>
      </c>
      <c r="AE461" s="635" t="str">
        <f t="shared" si="732"/>
        <v>X</v>
      </c>
      <c r="AF461" s="38"/>
      <c r="AG461" s="70" t="s">
        <v>47</v>
      </c>
      <c r="AH461" s="70" t="s">
        <v>47</v>
      </c>
      <c r="AI461" s="38"/>
      <c r="AJ461" s="13" t="str">
        <f t="shared" si="696"/>
        <v>/rsm:CrossIndustryInvoice/rsm:SupplyChainTradeTransaction/ram:ApplicableHeaderTradeAgreement/ram:BuyerTaxRepresentativeTradeParty/ram:DefinedTradeContact/ram:TelephoneUniversalCommunication</v>
      </c>
      <c r="AK461" s="13" t="str">
        <f t="shared" si="697"/>
        <v>/ram:CompleteNumber</v>
      </c>
      <c r="AL461" s="14">
        <f>COUNTIFS(R$4:R461,AJ461)</f>
        <v>1</v>
      </c>
      <c r="AN461" s="189" t="str">
        <f t="shared" si="710"/>
        <v>SCT_HTA</v>
      </c>
      <c r="AO461" s="61" t="str">
        <f t="shared" si="698"/>
        <v>BT-X-372</v>
      </c>
      <c r="AP461" s="282" t="str">
        <f t="shared" si="711"/>
        <v/>
      </c>
      <c r="AQ461" s="62">
        <f t="shared" si="640"/>
        <v>6</v>
      </c>
      <c r="AR461" s="62" t="str">
        <f t="shared" si="699"/>
        <v>1..1</v>
      </c>
      <c r="AS461" s="64" t="s">
        <v>950</v>
      </c>
      <c r="AT461" s="64" t="s">
        <v>1710</v>
      </c>
      <c r="AU461" s="65"/>
      <c r="AV461" s="65"/>
      <c r="AW461" s="65"/>
      <c r="AX461" s="64"/>
      <c r="AY461" s="66" t="str">
        <f t="shared" si="667"/>
        <v>1..1</v>
      </c>
      <c r="AZ461" s="66" t="str">
        <f t="shared" si="668"/>
        <v>1..1</v>
      </c>
      <c r="BA461" s="6" t="str">
        <f t="shared" si="662"/>
        <v>/rsm:CrossIndustryInvoice
/rsm:SupplyChainTradeTransaction
/ram:ApplicableHeaderTradeAgreement
/ram:BuyerTaxRepresentativeTradeParty
/ram:DefinedTradeContact
/ram:TelephoneUniversalCommunication
/ram:CompleteNumber</v>
      </c>
      <c r="BB461" s="67" t="str">
        <f t="shared" si="663"/>
        <v>/rsm:CrossIndustryInvoice/rsm:SupplyChainTradeTransaction/ram:ApplicableHeaderTradeAgreement/ram:BuyerTaxRepresentativeTradeParty/ram:DefinedTradeContact/ram:TelephoneUniversalCommunication/ram:CompleteNumber</v>
      </c>
      <c r="BC461" s="66" t="str">
        <f t="shared" si="712"/>
        <v>T</v>
      </c>
      <c r="BD461" s="68" t="str">
        <f t="shared" si="713"/>
        <v>E</v>
      </c>
      <c r="BE461" s="62" t="str">
        <f t="shared" si="714"/>
        <v>0..1</v>
      </c>
      <c r="BF461" s="66" t="str">
        <f t="shared" si="715"/>
        <v/>
      </c>
      <c r="BG461" s="249" t="str">
        <f t="shared" si="716"/>
        <v/>
      </c>
      <c r="BH461" s="7"/>
      <c r="BI461" s="634" t="str">
        <f t="shared" si="717"/>
        <v>-</v>
      </c>
      <c r="BJ461" s="70" t="str">
        <f t="shared" si="718"/>
        <v>-</v>
      </c>
      <c r="BK461" s="70" t="str">
        <f t="shared" si="719"/>
        <v>-</v>
      </c>
      <c r="BL461" s="70" t="str">
        <f t="shared" si="720"/>
        <v>-</v>
      </c>
      <c r="BM461" s="70" t="str">
        <f t="shared" si="721"/>
        <v>-</v>
      </c>
      <c r="BN461" s="70" t="str">
        <f t="shared" si="722"/>
        <v>-</v>
      </c>
      <c r="BO461" s="635" t="str">
        <f t="shared" si="723"/>
        <v>X</v>
      </c>
      <c r="BP461" s="7"/>
      <c r="BQ461" s="70" t="str">
        <f t="shared" si="724"/>
        <v>EXTENDED</v>
      </c>
      <c r="BR461" s="70" t="str">
        <f t="shared" si="725"/>
        <v>EXTENDED</v>
      </c>
      <c r="BS461" s="15"/>
      <c r="BT461" s="57" t="s">
        <v>18642</v>
      </c>
    </row>
    <row r="462" spans="1:72" s="59" customFormat="1" ht="105" x14ac:dyDescent="0.2">
      <c r="A462" s="45" t="str">
        <f t="shared" si="708"/>
        <v>NO</v>
      </c>
      <c r="B462" s="131"/>
      <c r="C462" s="742"/>
      <c r="D462" s="189" t="s">
        <v>1526</v>
      </c>
      <c r="E462" s="162" t="s">
        <v>5398</v>
      </c>
      <c r="F462" s="298"/>
      <c r="G462" s="163">
        <f t="shared" si="646"/>
        <v>5</v>
      </c>
      <c r="H462" s="163" t="s">
        <v>42</v>
      </c>
      <c r="I462" s="193" t="s">
        <v>17262</v>
      </c>
      <c r="J462" s="164"/>
      <c r="K462" s="165"/>
      <c r="L462" s="165"/>
      <c r="M462" s="165"/>
      <c r="N462" s="164"/>
      <c r="O462" s="66" t="s">
        <v>42</v>
      </c>
      <c r="P462" s="66" t="str">
        <f t="shared" si="594"/>
        <v>0..1</v>
      </c>
      <c r="Q462" s="167" t="s">
        <v>2310</v>
      </c>
      <c r="R462" s="168" t="s">
        <v>2311</v>
      </c>
      <c r="S462" s="166"/>
      <c r="T462" s="169" t="str">
        <f t="shared" si="700"/>
        <v/>
      </c>
      <c r="U462" s="163" t="s">
        <v>42</v>
      </c>
      <c r="V462" s="166"/>
      <c r="W462" s="676"/>
      <c r="X462" s="38"/>
      <c r="Y462" s="634" t="str">
        <f t="shared" si="706"/>
        <v>-</v>
      </c>
      <c r="Z462" s="70" t="str">
        <f t="shared" ref="Z462:AE462" si="733">IF(Y462="X","X",IF($AH462=Z$4,"X","-"))</f>
        <v>-</v>
      </c>
      <c r="AA462" s="70" t="str">
        <f t="shared" si="733"/>
        <v>-</v>
      </c>
      <c r="AB462" s="70" t="str">
        <f t="shared" si="733"/>
        <v>-</v>
      </c>
      <c r="AC462" s="70" t="str">
        <f t="shared" si="733"/>
        <v>-</v>
      </c>
      <c r="AD462" s="70" t="str">
        <f t="shared" si="733"/>
        <v>-</v>
      </c>
      <c r="AE462" s="635" t="str">
        <f t="shared" si="733"/>
        <v>X</v>
      </c>
      <c r="AF462" s="38"/>
      <c r="AG462" s="70" t="s">
        <v>47</v>
      </c>
      <c r="AH462" s="70" t="s">
        <v>47</v>
      </c>
      <c r="AI462" s="38"/>
      <c r="AJ462" s="13" t="str">
        <f t="shared" si="696"/>
        <v>/rsm:CrossIndustryInvoice/rsm:SupplyChainTradeTransaction/ram:ApplicableHeaderTradeAgreement/ram:BuyerTaxRepresentativeTradeParty/ram:DefinedTradeContact</v>
      </c>
      <c r="AK462" s="13" t="str">
        <f t="shared" si="697"/>
        <v>/ram:FaxUniversalCommunication</v>
      </c>
      <c r="AL462" s="14">
        <f>COUNTIFS(R$4:R462,AJ462)</f>
        <v>1</v>
      </c>
      <c r="AN462" s="189" t="str">
        <f t="shared" si="710"/>
        <v>SCT_HTA</v>
      </c>
      <c r="AO462" s="162" t="str">
        <f t="shared" si="698"/>
        <v>BT-X-373-00</v>
      </c>
      <c r="AP462" s="298" t="str">
        <f t="shared" si="711"/>
        <v/>
      </c>
      <c r="AQ462" s="163">
        <f t="shared" si="640"/>
        <v>5</v>
      </c>
      <c r="AR462" s="163" t="str">
        <f t="shared" si="699"/>
        <v>0..1</v>
      </c>
      <c r="AS462" s="193" t="s">
        <v>954</v>
      </c>
      <c r="AT462" s="164"/>
      <c r="AU462" s="165"/>
      <c r="AV462" s="165"/>
      <c r="AW462" s="165"/>
      <c r="AX462" s="164"/>
      <c r="AY462" s="66" t="str">
        <f t="shared" si="667"/>
        <v>0..1</v>
      </c>
      <c r="AZ462" s="66" t="str">
        <f t="shared" si="668"/>
        <v>0..1</v>
      </c>
      <c r="BA462" s="167" t="str">
        <f t="shared" si="662"/>
        <v>/rsm:CrossIndustryInvoice
/rsm:SupplyChainTradeTransaction
/ram:ApplicableHeaderTradeAgreement
/ram:BuyerTaxRepresentativeTradeParty
/ram:DefinedTradeContact
/ram:FaxUniversalCommunication</v>
      </c>
      <c r="BB462" s="168" t="str">
        <f t="shared" si="663"/>
        <v>/rsm:CrossIndustryInvoice/rsm:SupplyChainTradeTransaction/ram:ApplicableHeaderTradeAgreement/ram:BuyerTaxRepresentativeTradeParty/ram:DefinedTradeContact/ram:FaxUniversalCommunication</v>
      </c>
      <c r="BC462" s="166" t="str">
        <f t="shared" si="712"/>
        <v/>
      </c>
      <c r="BD462" s="169" t="str">
        <f t="shared" si="713"/>
        <v/>
      </c>
      <c r="BE462" s="163" t="str">
        <f t="shared" si="714"/>
        <v>0..1</v>
      </c>
      <c r="BF462" s="166" t="str">
        <f t="shared" si="715"/>
        <v/>
      </c>
      <c r="BG462" s="676" t="str">
        <f t="shared" si="716"/>
        <v/>
      </c>
      <c r="BH462" s="7"/>
      <c r="BI462" s="634" t="str">
        <f t="shared" si="717"/>
        <v>-</v>
      </c>
      <c r="BJ462" s="70" t="str">
        <f t="shared" si="718"/>
        <v>-</v>
      </c>
      <c r="BK462" s="70" t="str">
        <f t="shared" si="719"/>
        <v>-</v>
      </c>
      <c r="BL462" s="70" t="str">
        <f t="shared" si="720"/>
        <v>-</v>
      </c>
      <c r="BM462" s="70" t="str">
        <f t="shared" si="721"/>
        <v>-</v>
      </c>
      <c r="BN462" s="70" t="str">
        <f t="shared" si="722"/>
        <v>-</v>
      </c>
      <c r="BO462" s="635" t="str">
        <f t="shared" si="723"/>
        <v>X</v>
      </c>
      <c r="BP462" s="7"/>
      <c r="BQ462" s="70" t="str">
        <f t="shared" si="724"/>
        <v>EXTENDED</v>
      </c>
      <c r="BR462" s="70" t="str">
        <f t="shared" si="725"/>
        <v>EXTENDED</v>
      </c>
      <c r="BS462" s="15"/>
      <c r="BT462" s="57" t="s">
        <v>18642</v>
      </c>
    </row>
    <row r="463" spans="1:72" s="59" customFormat="1" ht="120" x14ac:dyDescent="0.2">
      <c r="A463" s="45" t="str">
        <f t="shared" si="708"/>
        <v>YES</v>
      </c>
      <c r="B463" s="131"/>
      <c r="C463" s="742"/>
      <c r="D463" s="189" t="s">
        <v>1526</v>
      </c>
      <c r="E463" s="61" t="s">
        <v>5399</v>
      </c>
      <c r="F463" s="282"/>
      <c r="G463" s="62">
        <f t="shared" si="646"/>
        <v>6</v>
      </c>
      <c r="H463" s="62" t="s">
        <v>32</v>
      </c>
      <c r="I463" s="64" t="s">
        <v>17263</v>
      </c>
      <c r="J463" s="64"/>
      <c r="K463" s="65"/>
      <c r="L463" s="65"/>
      <c r="M463" s="65"/>
      <c r="N463" s="64" t="s">
        <v>70</v>
      </c>
      <c r="O463" s="66" t="s">
        <v>32</v>
      </c>
      <c r="P463" s="66" t="str">
        <f t="shared" si="594"/>
        <v>1..1</v>
      </c>
      <c r="Q463" s="6" t="s">
        <v>2312</v>
      </c>
      <c r="R463" s="67" t="s">
        <v>2313</v>
      </c>
      <c r="S463" s="66" t="s">
        <v>73</v>
      </c>
      <c r="T463" s="68" t="str">
        <f t="shared" si="700"/>
        <v>E</v>
      </c>
      <c r="U463" s="62" t="s">
        <v>42</v>
      </c>
      <c r="V463" s="66"/>
      <c r="W463" s="249"/>
      <c r="X463" s="38"/>
      <c r="Y463" s="634" t="str">
        <f t="shared" si="706"/>
        <v>-</v>
      </c>
      <c r="Z463" s="70" t="str">
        <f t="shared" ref="Z463:AE463" si="734">IF(Y463="X","X",IF($AH463=Z$4,"X","-"))</f>
        <v>-</v>
      </c>
      <c r="AA463" s="70" t="str">
        <f t="shared" si="734"/>
        <v>-</v>
      </c>
      <c r="AB463" s="70" t="str">
        <f t="shared" si="734"/>
        <v>-</v>
      </c>
      <c r="AC463" s="70" t="str">
        <f t="shared" si="734"/>
        <v>-</v>
      </c>
      <c r="AD463" s="70" t="str">
        <f t="shared" si="734"/>
        <v>-</v>
      </c>
      <c r="AE463" s="635" t="str">
        <f t="shared" si="734"/>
        <v>X</v>
      </c>
      <c r="AF463" s="38"/>
      <c r="AG463" s="70" t="s">
        <v>47</v>
      </c>
      <c r="AH463" s="70" t="s">
        <v>47</v>
      </c>
      <c r="AI463" s="38"/>
      <c r="AJ463" s="13" t="str">
        <f t="shared" si="696"/>
        <v>/rsm:CrossIndustryInvoice/rsm:SupplyChainTradeTransaction/ram:ApplicableHeaderTradeAgreement/ram:BuyerTaxRepresentativeTradeParty/ram:DefinedTradeContact/ram:FaxUniversalCommunication</v>
      </c>
      <c r="AK463" s="13" t="str">
        <f t="shared" si="697"/>
        <v>/ram:CompleteNumber</v>
      </c>
      <c r="AL463" s="14">
        <f>COUNTIFS(R$4:R463,AJ463)</f>
        <v>1</v>
      </c>
      <c r="AN463" s="189" t="str">
        <f t="shared" si="710"/>
        <v>SCT_HTA</v>
      </c>
      <c r="AO463" s="61" t="str">
        <f t="shared" si="698"/>
        <v>BT-X-373</v>
      </c>
      <c r="AP463" s="282" t="str">
        <f t="shared" si="711"/>
        <v/>
      </c>
      <c r="AQ463" s="62">
        <f t="shared" si="640"/>
        <v>6</v>
      </c>
      <c r="AR463" s="62" t="str">
        <f t="shared" si="699"/>
        <v>1..1</v>
      </c>
      <c r="AS463" s="64" t="s">
        <v>2165</v>
      </c>
      <c r="AT463" s="64"/>
      <c r="AU463" s="65"/>
      <c r="AV463" s="65"/>
      <c r="AW463" s="65"/>
      <c r="AX463" s="64"/>
      <c r="AY463" s="66" t="str">
        <f t="shared" si="667"/>
        <v>1..1</v>
      </c>
      <c r="AZ463" s="66" t="str">
        <f t="shared" si="668"/>
        <v>1..1</v>
      </c>
      <c r="BA463" s="6" t="str">
        <f t="shared" si="662"/>
        <v>/rsm:CrossIndustryInvoice
/rsm:SupplyChainTradeTransaction
/ram:ApplicableHeaderTradeAgreement
/ram:BuyerTaxRepresentativeTradeParty
/ram:DefinedTradeContact
/ram:FaxUniversalCommunication
/ram:CompleteNumber</v>
      </c>
      <c r="BB463" s="67" t="str">
        <f t="shared" si="663"/>
        <v>/rsm:CrossIndustryInvoice/rsm:SupplyChainTradeTransaction/ram:ApplicableHeaderTradeAgreement/ram:BuyerTaxRepresentativeTradeParty/ram:DefinedTradeContact/ram:FaxUniversalCommunication/ram:CompleteNumber</v>
      </c>
      <c r="BC463" s="66" t="str">
        <f t="shared" si="712"/>
        <v>T</v>
      </c>
      <c r="BD463" s="68" t="str">
        <f t="shared" si="713"/>
        <v>E</v>
      </c>
      <c r="BE463" s="62" t="str">
        <f t="shared" si="714"/>
        <v>0..1</v>
      </c>
      <c r="BF463" s="66" t="str">
        <f t="shared" si="715"/>
        <v/>
      </c>
      <c r="BG463" s="249" t="str">
        <f t="shared" si="716"/>
        <v/>
      </c>
      <c r="BH463" s="7"/>
      <c r="BI463" s="634" t="str">
        <f t="shared" si="717"/>
        <v>-</v>
      </c>
      <c r="BJ463" s="70" t="str">
        <f t="shared" si="718"/>
        <v>-</v>
      </c>
      <c r="BK463" s="70" t="str">
        <f t="shared" si="719"/>
        <v>-</v>
      </c>
      <c r="BL463" s="70" t="str">
        <f t="shared" si="720"/>
        <v>-</v>
      </c>
      <c r="BM463" s="70" t="str">
        <f t="shared" si="721"/>
        <v>-</v>
      </c>
      <c r="BN463" s="70" t="str">
        <f t="shared" si="722"/>
        <v>-</v>
      </c>
      <c r="BO463" s="635" t="str">
        <f t="shared" si="723"/>
        <v>X</v>
      </c>
      <c r="BP463" s="7"/>
      <c r="BQ463" s="70" t="str">
        <f t="shared" si="724"/>
        <v>EXTENDED</v>
      </c>
      <c r="BR463" s="70" t="str">
        <f t="shared" si="725"/>
        <v>EXTENDED</v>
      </c>
      <c r="BS463" s="15"/>
      <c r="BT463" s="57" t="s">
        <v>18642</v>
      </c>
    </row>
    <row r="464" spans="1:72" s="59" customFormat="1" ht="105" x14ac:dyDescent="0.2">
      <c r="A464" s="45" t="str">
        <f t="shared" si="708"/>
        <v>NO</v>
      </c>
      <c r="B464" s="131"/>
      <c r="C464" s="742"/>
      <c r="D464" s="189" t="s">
        <v>1526</v>
      </c>
      <c r="E464" s="162" t="s">
        <v>5400</v>
      </c>
      <c r="F464" s="298"/>
      <c r="G464" s="163">
        <f t="shared" si="646"/>
        <v>5</v>
      </c>
      <c r="H464" s="163" t="s">
        <v>42</v>
      </c>
      <c r="I464" s="193" t="s">
        <v>17265</v>
      </c>
      <c r="J464" s="164" t="s">
        <v>1725</v>
      </c>
      <c r="K464" s="165"/>
      <c r="L464" s="165"/>
      <c r="M464" s="165"/>
      <c r="N464" s="164"/>
      <c r="O464" s="66" t="s">
        <v>42</v>
      </c>
      <c r="P464" s="66" t="str">
        <f t="shared" si="594"/>
        <v>0..1</v>
      </c>
      <c r="Q464" s="167" t="s">
        <v>2314</v>
      </c>
      <c r="R464" s="168" t="s">
        <v>2315</v>
      </c>
      <c r="S464" s="166"/>
      <c r="T464" s="169" t="str">
        <f t="shared" si="700"/>
        <v/>
      </c>
      <c r="U464" s="163" t="s">
        <v>42</v>
      </c>
      <c r="V464" s="166"/>
      <c r="W464" s="676"/>
      <c r="X464" s="38"/>
      <c r="Y464" s="634" t="str">
        <f t="shared" si="706"/>
        <v>-</v>
      </c>
      <c r="Z464" s="70" t="str">
        <f t="shared" ref="Z464:AE464" si="735">IF(Y464="X","X",IF($AH464=Z$4,"X","-"))</f>
        <v>-</v>
      </c>
      <c r="AA464" s="70" t="str">
        <f t="shared" si="735"/>
        <v>-</v>
      </c>
      <c r="AB464" s="70" t="str">
        <f t="shared" si="735"/>
        <v>-</v>
      </c>
      <c r="AC464" s="70" t="str">
        <f t="shared" si="735"/>
        <v>-</v>
      </c>
      <c r="AD464" s="70" t="str">
        <f t="shared" si="735"/>
        <v>-</v>
      </c>
      <c r="AE464" s="635" t="str">
        <f t="shared" si="735"/>
        <v>X</v>
      </c>
      <c r="AF464" s="38"/>
      <c r="AG464" s="70" t="s">
        <v>47</v>
      </c>
      <c r="AH464" s="70" t="s">
        <v>47</v>
      </c>
      <c r="AI464" s="38"/>
      <c r="AJ464" s="13" t="str">
        <f t="shared" si="696"/>
        <v>/rsm:CrossIndustryInvoice/rsm:SupplyChainTradeTransaction/ram:ApplicableHeaderTradeAgreement/ram:BuyerTaxRepresentativeTradeParty/ram:DefinedTradeContact</v>
      </c>
      <c r="AK464" s="13" t="str">
        <f t="shared" si="697"/>
        <v>/ram:EmailURIUniversalCommunication</v>
      </c>
      <c r="AL464" s="14">
        <f>COUNTIFS(R$4:R464,AJ464)</f>
        <v>1</v>
      </c>
      <c r="AN464" s="189" t="str">
        <f t="shared" si="710"/>
        <v>SCT_HTA</v>
      </c>
      <c r="AO464" s="162" t="str">
        <f t="shared" si="698"/>
        <v>BT-X-374-00</v>
      </c>
      <c r="AP464" s="298" t="str">
        <f t="shared" si="711"/>
        <v/>
      </c>
      <c r="AQ464" s="163">
        <f t="shared" si="640"/>
        <v>5</v>
      </c>
      <c r="AR464" s="163" t="str">
        <f t="shared" si="699"/>
        <v>0..1</v>
      </c>
      <c r="AS464" s="193" t="s">
        <v>962</v>
      </c>
      <c r="AT464" s="164"/>
      <c r="AU464" s="165"/>
      <c r="AV464" s="165"/>
      <c r="AW464" s="165"/>
      <c r="AX464" s="164"/>
      <c r="AY464" s="66" t="str">
        <f t="shared" si="667"/>
        <v>0..1</v>
      </c>
      <c r="AZ464" s="66" t="str">
        <f t="shared" si="668"/>
        <v>0..1</v>
      </c>
      <c r="BA464" s="167" t="str">
        <f t="shared" si="662"/>
        <v>/rsm:CrossIndustryInvoice
/rsm:SupplyChainTradeTransaction
/ram:ApplicableHeaderTradeAgreement
/ram:BuyerTaxRepresentativeTradeParty
/ram:DefinedTradeContact
/ram:EmailURIUniversalCommunication</v>
      </c>
      <c r="BB464" s="168" t="str">
        <f t="shared" si="663"/>
        <v>/rsm:CrossIndustryInvoice/rsm:SupplyChainTradeTransaction/ram:ApplicableHeaderTradeAgreement/ram:BuyerTaxRepresentativeTradeParty/ram:DefinedTradeContact/ram:EmailURIUniversalCommunication</v>
      </c>
      <c r="BC464" s="166" t="str">
        <f t="shared" si="712"/>
        <v/>
      </c>
      <c r="BD464" s="169" t="str">
        <f t="shared" si="713"/>
        <v/>
      </c>
      <c r="BE464" s="163" t="str">
        <f t="shared" si="714"/>
        <v>0..1</v>
      </c>
      <c r="BF464" s="166" t="str">
        <f t="shared" si="715"/>
        <v/>
      </c>
      <c r="BG464" s="676" t="str">
        <f t="shared" si="716"/>
        <v/>
      </c>
      <c r="BH464" s="7"/>
      <c r="BI464" s="634" t="str">
        <f t="shared" si="717"/>
        <v>-</v>
      </c>
      <c r="BJ464" s="70" t="str">
        <f t="shared" si="718"/>
        <v>-</v>
      </c>
      <c r="BK464" s="70" t="str">
        <f t="shared" si="719"/>
        <v>-</v>
      </c>
      <c r="BL464" s="70" t="str">
        <f t="shared" si="720"/>
        <v>-</v>
      </c>
      <c r="BM464" s="70" t="str">
        <f t="shared" si="721"/>
        <v>-</v>
      </c>
      <c r="BN464" s="70" t="str">
        <f t="shared" si="722"/>
        <v>-</v>
      </c>
      <c r="BO464" s="635" t="str">
        <f t="shared" si="723"/>
        <v>X</v>
      </c>
      <c r="BP464" s="7"/>
      <c r="BQ464" s="70" t="str">
        <f t="shared" si="724"/>
        <v>EXTENDED</v>
      </c>
      <c r="BR464" s="70" t="str">
        <f t="shared" si="725"/>
        <v>EXTENDED</v>
      </c>
      <c r="BS464" s="15"/>
      <c r="BT464" s="57" t="s">
        <v>18642</v>
      </c>
    </row>
    <row r="465" spans="1:72" s="59" customFormat="1" ht="120" x14ac:dyDescent="0.2">
      <c r="A465" s="45" t="str">
        <f t="shared" si="708"/>
        <v>YES</v>
      </c>
      <c r="B465" s="131"/>
      <c r="C465" s="742"/>
      <c r="D465" s="189" t="s">
        <v>1526</v>
      </c>
      <c r="E465" s="61" t="s">
        <v>5401</v>
      </c>
      <c r="F465" s="282"/>
      <c r="G465" s="62">
        <f t="shared" si="646"/>
        <v>6</v>
      </c>
      <c r="H465" s="62" t="s">
        <v>32</v>
      </c>
      <c r="I465" s="64" t="s">
        <v>17266</v>
      </c>
      <c r="J465" s="64" t="s">
        <v>1725</v>
      </c>
      <c r="K465" s="65"/>
      <c r="L465" s="65"/>
      <c r="M465" s="65"/>
      <c r="N465" s="64" t="s">
        <v>70</v>
      </c>
      <c r="O465" s="66" t="s">
        <v>32</v>
      </c>
      <c r="P465" s="66" t="str">
        <f t="shared" si="594"/>
        <v>1..1</v>
      </c>
      <c r="Q465" s="6" t="s">
        <v>2316</v>
      </c>
      <c r="R465" s="67" t="s">
        <v>2317</v>
      </c>
      <c r="S465" s="66" t="s">
        <v>73</v>
      </c>
      <c r="T465" s="68" t="str">
        <f t="shared" si="700"/>
        <v>E</v>
      </c>
      <c r="U465" s="62" t="s">
        <v>42</v>
      </c>
      <c r="V465" s="66"/>
      <c r="W465" s="249"/>
      <c r="X465" s="38"/>
      <c r="Y465" s="634" t="str">
        <f t="shared" si="706"/>
        <v>-</v>
      </c>
      <c r="Z465" s="70" t="str">
        <f t="shared" ref="Z465:AE465" si="736">IF(Y465="X","X",IF($AH465=Z$4,"X","-"))</f>
        <v>-</v>
      </c>
      <c r="AA465" s="70" t="str">
        <f t="shared" si="736"/>
        <v>-</v>
      </c>
      <c r="AB465" s="70" t="str">
        <f t="shared" si="736"/>
        <v>-</v>
      </c>
      <c r="AC465" s="70" t="str">
        <f t="shared" si="736"/>
        <v>-</v>
      </c>
      <c r="AD465" s="70" t="str">
        <f t="shared" si="736"/>
        <v>-</v>
      </c>
      <c r="AE465" s="635" t="str">
        <f t="shared" si="736"/>
        <v>X</v>
      </c>
      <c r="AF465" s="38"/>
      <c r="AG465" s="70" t="s">
        <v>47</v>
      </c>
      <c r="AH465" s="70" t="s">
        <v>47</v>
      </c>
      <c r="AI465" s="38"/>
      <c r="AJ465" s="13" t="str">
        <f t="shared" si="696"/>
        <v>/rsm:CrossIndustryInvoice/rsm:SupplyChainTradeTransaction/ram:ApplicableHeaderTradeAgreement/ram:BuyerTaxRepresentativeTradeParty/ram:DefinedTradeContact/ram:EmailURIUniversalCommunication</v>
      </c>
      <c r="AK465" s="13" t="str">
        <f t="shared" si="697"/>
        <v>/ram:URIID</v>
      </c>
      <c r="AL465" s="14">
        <f>COUNTIFS(R$4:R465,AJ465)</f>
        <v>1</v>
      </c>
      <c r="AN465" s="189" t="str">
        <f t="shared" si="710"/>
        <v>SCT_HTA</v>
      </c>
      <c r="AO465" s="61" t="str">
        <f t="shared" si="698"/>
        <v>BT-X-374</v>
      </c>
      <c r="AP465" s="282" t="str">
        <f t="shared" si="711"/>
        <v/>
      </c>
      <c r="AQ465" s="62">
        <f t="shared" si="640"/>
        <v>6</v>
      </c>
      <c r="AR465" s="62" t="str">
        <f t="shared" si="699"/>
        <v>1..1</v>
      </c>
      <c r="AS465" s="64" t="s">
        <v>2172</v>
      </c>
      <c r="AT465" s="64"/>
      <c r="AU465" s="65"/>
      <c r="AV465" s="65"/>
      <c r="AW465" s="65"/>
      <c r="AX465" s="64"/>
      <c r="AY465" s="66" t="str">
        <f t="shared" si="667"/>
        <v>1..1</v>
      </c>
      <c r="AZ465" s="66" t="str">
        <f t="shared" si="668"/>
        <v>1..1</v>
      </c>
      <c r="BA465" s="6" t="str">
        <f t="shared" si="662"/>
        <v>/rsm:CrossIndustryInvoice
/rsm:SupplyChainTradeTransaction
/ram:ApplicableHeaderTradeAgreement
/ram:BuyerTaxRepresentativeTradeParty
/ram:DefinedTradeContact
/ram:EmailURIUniversalCommunication
/ram:URIID</v>
      </c>
      <c r="BB465" s="67" t="str">
        <f t="shared" si="663"/>
        <v>/rsm:CrossIndustryInvoice/rsm:SupplyChainTradeTransaction/ram:ApplicableHeaderTradeAgreement/ram:BuyerTaxRepresentativeTradeParty/ram:DefinedTradeContact/ram:EmailURIUniversalCommunication/ram:URIID</v>
      </c>
      <c r="BC465" s="66" t="str">
        <f t="shared" si="712"/>
        <v>T</v>
      </c>
      <c r="BD465" s="68" t="str">
        <f t="shared" si="713"/>
        <v>E</v>
      </c>
      <c r="BE465" s="62" t="str">
        <f t="shared" si="714"/>
        <v>0..1</v>
      </c>
      <c r="BF465" s="66" t="str">
        <f t="shared" si="715"/>
        <v/>
      </c>
      <c r="BG465" s="249" t="str">
        <f t="shared" si="716"/>
        <v/>
      </c>
      <c r="BH465" s="7"/>
      <c r="BI465" s="634" t="str">
        <f t="shared" si="717"/>
        <v>-</v>
      </c>
      <c r="BJ465" s="70" t="str">
        <f t="shared" si="718"/>
        <v>-</v>
      </c>
      <c r="BK465" s="70" t="str">
        <f t="shared" si="719"/>
        <v>-</v>
      </c>
      <c r="BL465" s="70" t="str">
        <f t="shared" si="720"/>
        <v>-</v>
      </c>
      <c r="BM465" s="70" t="str">
        <f t="shared" si="721"/>
        <v>-</v>
      </c>
      <c r="BN465" s="70" t="str">
        <f t="shared" si="722"/>
        <v>-</v>
      </c>
      <c r="BO465" s="635" t="str">
        <f t="shared" si="723"/>
        <v>X</v>
      </c>
      <c r="BP465" s="7"/>
      <c r="BQ465" s="70" t="str">
        <f t="shared" si="724"/>
        <v>EXTENDED</v>
      </c>
      <c r="BR465" s="70" t="str">
        <f t="shared" si="725"/>
        <v>EXTENDED</v>
      </c>
      <c r="BS465" s="15"/>
      <c r="BT465" s="57" t="s">
        <v>18642</v>
      </c>
    </row>
    <row r="466" spans="1:72" s="59" customFormat="1" ht="96" x14ac:dyDescent="0.2">
      <c r="A466" s="45" t="str">
        <f t="shared" si="708"/>
        <v>NO</v>
      </c>
      <c r="B466" s="340" t="s">
        <v>4884</v>
      </c>
      <c r="C466" s="742"/>
      <c r="D466" s="185" t="s">
        <v>1526</v>
      </c>
      <c r="E466" s="140" t="s">
        <v>5402</v>
      </c>
      <c r="F466" s="296"/>
      <c r="G466" s="141">
        <f t="shared" si="646"/>
        <v>4</v>
      </c>
      <c r="H466" s="141" t="s">
        <v>42</v>
      </c>
      <c r="I466" s="138" t="s">
        <v>2318</v>
      </c>
      <c r="J466" s="125" t="s">
        <v>2319</v>
      </c>
      <c r="K466" s="126" t="s">
        <v>2320</v>
      </c>
      <c r="L466" s="126"/>
      <c r="M466" s="126"/>
      <c r="N466" s="125"/>
      <c r="O466" s="124" t="s">
        <v>42</v>
      </c>
      <c r="P466" s="124" t="str">
        <f t="shared" si="594"/>
        <v>0..1</v>
      </c>
      <c r="Q466" s="127" t="s">
        <v>2321</v>
      </c>
      <c r="R466" s="128" t="s">
        <v>2322</v>
      </c>
      <c r="S466" s="124" t="s">
        <v>35</v>
      </c>
      <c r="T466" s="129" t="str">
        <f t="shared" si="700"/>
        <v>EG</v>
      </c>
      <c r="U466" s="124" t="s">
        <v>42</v>
      </c>
      <c r="V466" s="124" t="s">
        <v>35</v>
      </c>
      <c r="W466" s="675" t="s">
        <v>35</v>
      </c>
      <c r="X466" s="38"/>
      <c r="Y466" s="634" t="str">
        <f t="shared" si="706"/>
        <v>-</v>
      </c>
      <c r="Z466" s="70" t="str">
        <f t="shared" ref="Z466:AE466" si="737">IF(Y466="X","X",IF($AH466=Z$4,"X","-"))</f>
        <v>-</v>
      </c>
      <c r="AA466" s="70" t="str">
        <f t="shared" si="737"/>
        <v>-</v>
      </c>
      <c r="AB466" s="70" t="str">
        <f t="shared" si="737"/>
        <v>-</v>
      </c>
      <c r="AC466" s="70" t="str">
        <f t="shared" si="737"/>
        <v>-</v>
      </c>
      <c r="AD466" s="70" t="str">
        <f t="shared" si="737"/>
        <v>-</v>
      </c>
      <c r="AE466" s="635" t="str">
        <f t="shared" si="737"/>
        <v>X</v>
      </c>
      <c r="AF466" s="38"/>
      <c r="AG466" s="70" t="s">
        <v>47</v>
      </c>
      <c r="AH466" s="70" t="s">
        <v>47</v>
      </c>
      <c r="AI466" s="38"/>
      <c r="AJ466" s="13" t="str">
        <f t="shared" si="696"/>
        <v>/rsm:CrossIndustryInvoice/rsm:SupplyChainTradeTransaction/ram:ApplicableHeaderTradeAgreement/ram:BuyerTaxRepresentativeTradeParty</v>
      </c>
      <c r="AK466" s="13" t="str">
        <f t="shared" si="697"/>
        <v>/ram:PostalTradeAddress</v>
      </c>
      <c r="AL466" s="14">
        <f>COUNTIFS(R$4:R466,AJ466)</f>
        <v>1</v>
      </c>
      <c r="AN466" s="185" t="str">
        <f t="shared" si="710"/>
        <v>SCT_HTA</v>
      </c>
      <c r="AO466" s="140" t="str">
        <f t="shared" si="698"/>
        <v>BG-X-56</v>
      </c>
      <c r="AP466" s="296" t="str">
        <f t="shared" si="711"/>
        <v/>
      </c>
      <c r="AQ466" s="141">
        <f t="shared" ref="AQ466:AQ531" si="738">LEN(BB466)-LEN(SUBSTITUTE(BB466,"/",""))-1</f>
        <v>4</v>
      </c>
      <c r="AR466" s="141" t="str">
        <f t="shared" si="699"/>
        <v>0..1</v>
      </c>
      <c r="AS466" s="138" t="s">
        <v>2323</v>
      </c>
      <c r="AT466" s="125" t="s">
        <v>2324</v>
      </c>
      <c r="AU466" s="126" t="s">
        <v>2325</v>
      </c>
      <c r="AV466" s="126"/>
      <c r="AW466" s="126"/>
      <c r="AX466" s="125"/>
      <c r="AY466" s="124" t="str">
        <f t="shared" si="667"/>
        <v>0..1</v>
      </c>
      <c r="AZ466" s="124" t="str">
        <f t="shared" si="668"/>
        <v>0..1</v>
      </c>
      <c r="BA466" s="127" t="str">
        <f t="shared" si="662"/>
        <v>/rsm:CrossIndustryInvoice
/rsm:SupplyChainTradeTransaction
/ram:ApplicableHeaderTradeAgreement
/ram:BuyerTaxRepresentativeTradeParty
/ram:PostalTradeAddress</v>
      </c>
      <c r="BB466" s="128" t="str">
        <f t="shared" si="663"/>
        <v>/rsm:CrossIndustryInvoice/rsm:SupplyChainTradeTransaction/ram:ApplicableHeaderTradeAgreement/ram:BuyerTaxRepresentativeTradeParty/ram:PostalTradeAddress</v>
      </c>
      <c r="BC466" s="124" t="str">
        <f t="shared" si="712"/>
        <v/>
      </c>
      <c r="BD466" s="129" t="str">
        <f t="shared" si="713"/>
        <v>EG</v>
      </c>
      <c r="BE466" s="124" t="str">
        <f t="shared" si="714"/>
        <v>0..1</v>
      </c>
      <c r="BF466" s="124" t="str">
        <f t="shared" si="715"/>
        <v/>
      </c>
      <c r="BG466" s="675" t="str">
        <f t="shared" si="716"/>
        <v/>
      </c>
      <c r="BH466" s="7"/>
      <c r="BI466" s="634" t="str">
        <f t="shared" si="717"/>
        <v>-</v>
      </c>
      <c r="BJ466" s="70" t="str">
        <f t="shared" si="718"/>
        <v>-</v>
      </c>
      <c r="BK466" s="70" t="str">
        <f t="shared" si="719"/>
        <v>-</v>
      </c>
      <c r="BL466" s="70" t="str">
        <f t="shared" si="720"/>
        <v>-</v>
      </c>
      <c r="BM466" s="70" t="str">
        <f t="shared" si="721"/>
        <v>-</v>
      </c>
      <c r="BN466" s="70" t="str">
        <f t="shared" si="722"/>
        <v>-</v>
      </c>
      <c r="BO466" s="635" t="str">
        <f t="shared" si="723"/>
        <v>X</v>
      </c>
      <c r="BP466" s="7"/>
      <c r="BQ466" s="70" t="str">
        <f t="shared" si="724"/>
        <v>EXTENDED</v>
      </c>
      <c r="BR466" s="70" t="str">
        <f t="shared" si="725"/>
        <v>EXTENDED</v>
      </c>
      <c r="BS466" s="15"/>
      <c r="BT466" s="57" t="s">
        <v>18642</v>
      </c>
    </row>
    <row r="467" spans="1:72" s="59" customFormat="1" ht="105" x14ac:dyDescent="0.2">
      <c r="A467" s="45" t="str">
        <f t="shared" si="708"/>
        <v>YES</v>
      </c>
      <c r="B467" s="131"/>
      <c r="C467" s="742"/>
      <c r="D467" s="185" t="s">
        <v>1526</v>
      </c>
      <c r="E467" s="145" t="s">
        <v>5403</v>
      </c>
      <c r="F467" s="297"/>
      <c r="G467" s="146">
        <f t="shared" si="646"/>
        <v>5</v>
      </c>
      <c r="H467" s="146" t="s">
        <v>42</v>
      </c>
      <c r="I467" s="64" t="s">
        <v>17148</v>
      </c>
      <c r="J467" s="64" t="s">
        <v>1635</v>
      </c>
      <c r="K467" s="65" t="s">
        <v>1636</v>
      </c>
      <c r="L467" s="65"/>
      <c r="M467" s="65" t="s">
        <v>35</v>
      </c>
      <c r="N467" s="64" t="s">
        <v>70</v>
      </c>
      <c r="O467" s="66" t="s">
        <v>42</v>
      </c>
      <c r="P467" s="66" t="str">
        <f t="shared" si="594"/>
        <v>0..1</v>
      </c>
      <c r="Q467" s="2" t="s">
        <v>2327</v>
      </c>
      <c r="R467" s="75" t="s">
        <v>2328</v>
      </c>
      <c r="S467" s="66" t="s">
        <v>73</v>
      </c>
      <c r="T467" s="68" t="str">
        <f t="shared" si="700"/>
        <v>E</v>
      </c>
      <c r="U467" s="66" t="s">
        <v>42</v>
      </c>
      <c r="V467" s="66" t="s">
        <v>35</v>
      </c>
      <c r="W467" s="249" t="s">
        <v>35</v>
      </c>
      <c r="X467" s="38"/>
      <c r="Y467" s="634" t="str">
        <f t="shared" si="706"/>
        <v>-</v>
      </c>
      <c r="Z467" s="70" t="str">
        <f t="shared" ref="Z467:AE467" si="739">IF(Y467="X","X",IF($AH467=Z$4,"X","-"))</f>
        <v>-</v>
      </c>
      <c r="AA467" s="70" t="str">
        <f t="shared" si="739"/>
        <v>-</v>
      </c>
      <c r="AB467" s="70" t="str">
        <f t="shared" si="739"/>
        <v>-</v>
      </c>
      <c r="AC467" s="70" t="str">
        <f t="shared" si="739"/>
        <v>-</v>
      </c>
      <c r="AD467" s="70" t="str">
        <f t="shared" si="739"/>
        <v>-</v>
      </c>
      <c r="AE467" s="635" t="str">
        <f t="shared" si="739"/>
        <v>X</v>
      </c>
      <c r="AF467" s="38"/>
      <c r="AG467" s="70" t="s">
        <v>47</v>
      </c>
      <c r="AH467" s="70" t="s">
        <v>47</v>
      </c>
      <c r="AI467" s="38"/>
      <c r="AJ467" s="13" t="str">
        <f t="shared" si="696"/>
        <v>/rsm:CrossIndustryInvoice/rsm:SupplyChainTradeTransaction/ram:ApplicableHeaderTradeAgreement/ram:BuyerTaxRepresentativeTradeParty/ram:PostalTradeAddress</v>
      </c>
      <c r="AK467" s="13" t="str">
        <f t="shared" si="697"/>
        <v>/ram:PostcodeCode</v>
      </c>
      <c r="AL467" s="14">
        <f>COUNTIFS(R$4:R467,AJ467)</f>
        <v>1</v>
      </c>
      <c r="AN467" s="185" t="str">
        <f t="shared" si="710"/>
        <v>SCT_HTA</v>
      </c>
      <c r="AO467" s="145" t="str">
        <f t="shared" si="698"/>
        <v>BT-X-375</v>
      </c>
      <c r="AP467" s="297" t="str">
        <f t="shared" si="711"/>
        <v/>
      </c>
      <c r="AQ467" s="146">
        <f t="shared" si="738"/>
        <v>5</v>
      </c>
      <c r="AR467" s="146" t="str">
        <f t="shared" si="699"/>
        <v>0..1</v>
      </c>
      <c r="AS467" s="64" t="s">
        <v>2329</v>
      </c>
      <c r="AT467" s="64" t="s">
        <v>1747</v>
      </c>
      <c r="AU467" s="65" t="s">
        <v>1748</v>
      </c>
      <c r="AV467" s="65"/>
      <c r="AW467" s="65" t="s">
        <v>35</v>
      </c>
      <c r="AX467" s="64" t="s">
        <v>78</v>
      </c>
      <c r="AY467" s="66" t="str">
        <f t="shared" si="667"/>
        <v>0..1</v>
      </c>
      <c r="AZ467" s="66" t="str">
        <f t="shared" si="668"/>
        <v>0..1</v>
      </c>
      <c r="BA467" s="2" t="str">
        <f t="shared" si="662"/>
        <v>/rsm:CrossIndustryInvoice
/rsm:SupplyChainTradeTransaction
/ram:ApplicableHeaderTradeAgreement
/ram:BuyerTaxRepresentativeTradeParty
/ram:PostalTradeAddress
/ram:PostcodeCode</v>
      </c>
      <c r="BB467" s="75" t="str">
        <f t="shared" si="663"/>
        <v>/rsm:CrossIndustryInvoice/rsm:SupplyChainTradeTransaction/ram:ApplicableHeaderTradeAgreement/ram:BuyerTaxRepresentativeTradeParty/ram:PostalTradeAddress/ram:PostcodeCode</v>
      </c>
      <c r="BC467" s="66" t="str">
        <f t="shared" si="712"/>
        <v>T</v>
      </c>
      <c r="BD467" s="68" t="str">
        <f t="shared" si="713"/>
        <v>E</v>
      </c>
      <c r="BE467" s="66" t="str">
        <f t="shared" si="714"/>
        <v>0..1</v>
      </c>
      <c r="BF467" s="66" t="str">
        <f t="shared" si="715"/>
        <v/>
      </c>
      <c r="BG467" s="249" t="str">
        <f t="shared" si="716"/>
        <v/>
      </c>
      <c r="BH467" s="7"/>
      <c r="BI467" s="634" t="str">
        <f t="shared" si="717"/>
        <v>-</v>
      </c>
      <c r="BJ467" s="70" t="str">
        <f t="shared" si="718"/>
        <v>-</v>
      </c>
      <c r="BK467" s="70" t="str">
        <f t="shared" si="719"/>
        <v>-</v>
      </c>
      <c r="BL467" s="70" t="str">
        <f t="shared" si="720"/>
        <v>-</v>
      </c>
      <c r="BM467" s="70" t="str">
        <f t="shared" si="721"/>
        <v>-</v>
      </c>
      <c r="BN467" s="70" t="str">
        <f t="shared" si="722"/>
        <v>-</v>
      </c>
      <c r="BO467" s="635" t="str">
        <f t="shared" si="723"/>
        <v>X</v>
      </c>
      <c r="BP467" s="7"/>
      <c r="BQ467" s="70" t="str">
        <f t="shared" si="724"/>
        <v>EXTENDED</v>
      </c>
      <c r="BR467" s="70" t="str">
        <f t="shared" si="725"/>
        <v>EXTENDED</v>
      </c>
      <c r="BS467" s="15"/>
      <c r="BT467" s="57" t="s">
        <v>18642</v>
      </c>
    </row>
    <row r="468" spans="1:72" s="59" customFormat="1" ht="105" x14ac:dyDescent="0.2">
      <c r="A468" s="45" t="str">
        <f t="shared" si="708"/>
        <v>YES</v>
      </c>
      <c r="B468" s="131"/>
      <c r="C468" s="742"/>
      <c r="D468" s="185" t="s">
        <v>1526</v>
      </c>
      <c r="E468" s="145" t="s">
        <v>5404</v>
      </c>
      <c r="F468" s="297"/>
      <c r="G468" s="146">
        <f t="shared" si="646"/>
        <v>5</v>
      </c>
      <c r="H468" s="146" t="s">
        <v>42</v>
      </c>
      <c r="I468" s="64" t="s">
        <v>17149</v>
      </c>
      <c r="J468" s="64" t="s">
        <v>1641</v>
      </c>
      <c r="K468" s="65" t="s">
        <v>1642</v>
      </c>
      <c r="L468" s="65"/>
      <c r="M468" s="65" t="s">
        <v>35</v>
      </c>
      <c r="N468" s="64" t="s">
        <v>70</v>
      </c>
      <c r="O468" s="66" t="s">
        <v>42</v>
      </c>
      <c r="P468" s="66" t="str">
        <f t="shared" si="594"/>
        <v>0..1</v>
      </c>
      <c r="Q468" s="2" t="s">
        <v>2331</v>
      </c>
      <c r="R468" s="75" t="s">
        <v>2332</v>
      </c>
      <c r="S468" s="66" t="s">
        <v>73</v>
      </c>
      <c r="T468" s="68" t="str">
        <f t="shared" si="700"/>
        <v>E</v>
      </c>
      <c r="U468" s="66" t="s">
        <v>42</v>
      </c>
      <c r="V468" s="66" t="s">
        <v>35</v>
      </c>
      <c r="W468" s="249" t="s">
        <v>35</v>
      </c>
      <c r="X468" s="38"/>
      <c r="Y468" s="634" t="str">
        <f t="shared" si="706"/>
        <v>-</v>
      </c>
      <c r="Z468" s="70" t="str">
        <f t="shared" ref="Z468:AE468" si="740">IF(Y468="X","X",IF($AH468=Z$4,"X","-"))</f>
        <v>-</v>
      </c>
      <c r="AA468" s="70" t="str">
        <f t="shared" si="740"/>
        <v>-</v>
      </c>
      <c r="AB468" s="70" t="str">
        <f t="shared" si="740"/>
        <v>-</v>
      </c>
      <c r="AC468" s="70" t="str">
        <f t="shared" si="740"/>
        <v>-</v>
      </c>
      <c r="AD468" s="70" t="str">
        <f t="shared" si="740"/>
        <v>-</v>
      </c>
      <c r="AE468" s="635" t="str">
        <f t="shared" si="740"/>
        <v>X</v>
      </c>
      <c r="AF468" s="38"/>
      <c r="AG468" s="70" t="s">
        <v>47</v>
      </c>
      <c r="AH468" s="70" t="s">
        <v>47</v>
      </c>
      <c r="AI468" s="38"/>
      <c r="AJ468" s="13" t="str">
        <f t="shared" si="696"/>
        <v>/rsm:CrossIndustryInvoice/rsm:SupplyChainTradeTransaction/ram:ApplicableHeaderTradeAgreement/ram:BuyerTaxRepresentativeTradeParty/ram:PostalTradeAddress</v>
      </c>
      <c r="AK468" s="13" t="str">
        <f t="shared" si="697"/>
        <v>/ram:LineOne</v>
      </c>
      <c r="AL468" s="14">
        <f>COUNTIFS(R$4:R468,AJ468)</f>
        <v>1</v>
      </c>
      <c r="AN468" s="185" t="str">
        <f t="shared" si="710"/>
        <v>SCT_HTA</v>
      </c>
      <c r="AO468" s="145" t="str">
        <f t="shared" si="698"/>
        <v>BT-X-376</v>
      </c>
      <c r="AP468" s="297" t="str">
        <f t="shared" si="711"/>
        <v/>
      </c>
      <c r="AQ468" s="146">
        <f t="shared" si="738"/>
        <v>5</v>
      </c>
      <c r="AR468" s="146" t="str">
        <f t="shared" si="699"/>
        <v>0..1</v>
      </c>
      <c r="AS468" s="64" t="s">
        <v>2333</v>
      </c>
      <c r="AT468" s="64" t="s">
        <v>1754</v>
      </c>
      <c r="AU468" s="65" t="s">
        <v>1755</v>
      </c>
      <c r="AV468" s="65"/>
      <c r="AW468" s="65" t="s">
        <v>35</v>
      </c>
      <c r="AX468" s="64" t="s">
        <v>78</v>
      </c>
      <c r="AY468" s="66" t="str">
        <f t="shared" si="667"/>
        <v>0..1</v>
      </c>
      <c r="AZ468" s="66" t="str">
        <f t="shared" si="668"/>
        <v>0..1</v>
      </c>
      <c r="BA468" s="2" t="str">
        <f t="shared" si="662"/>
        <v>/rsm:CrossIndustryInvoice
/rsm:SupplyChainTradeTransaction
/ram:ApplicableHeaderTradeAgreement
/ram:BuyerTaxRepresentativeTradeParty
/ram:PostalTradeAddress
/ram:LineOne</v>
      </c>
      <c r="BB468" s="75" t="str">
        <f t="shared" si="663"/>
        <v>/rsm:CrossIndustryInvoice/rsm:SupplyChainTradeTransaction/ram:ApplicableHeaderTradeAgreement/ram:BuyerTaxRepresentativeTradeParty/ram:PostalTradeAddress/ram:LineOne</v>
      </c>
      <c r="BC468" s="66" t="str">
        <f t="shared" si="712"/>
        <v>T</v>
      </c>
      <c r="BD468" s="68" t="str">
        <f t="shared" si="713"/>
        <v>E</v>
      </c>
      <c r="BE468" s="66" t="str">
        <f t="shared" si="714"/>
        <v>0..1</v>
      </c>
      <c r="BF468" s="66" t="str">
        <f t="shared" si="715"/>
        <v/>
      </c>
      <c r="BG468" s="249" t="str">
        <f t="shared" si="716"/>
        <v/>
      </c>
      <c r="BH468" s="7"/>
      <c r="BI468" s="634" t="str">
        <f t="shared" si="717"/>
        <v>-</v>
      </c>
      <c r="BJ468" s="70" t="str">
        <f t="shared" si="718"/>
        <v>-</v>
      </c>
      <c r="BK468" s="70" t="str">
        <f t="shared" si="719"/>
        <v>-</v>
      </c>
      <c r="BL468" s="70" t="str">
        <f t="shared" si="720"/>
        <v>-</v>
      </c>
      <c r="BM468" s="70" t="str">
        <f t="shared" si="721"/>
        <v>-</v>
      </c>
      <c r="BN468" s="70" t="str">
        <f t="shared" si="722"/>
        <v>-</v>
      </c>
      <c r="BO468" s="635" t="str">
        <f t="shared" si="723"/>
        <v>X</v>
      </c>
      <c r="BP468" s="7"/>
      <c r="BQ468" s="70" t="str">
        <f t="shared" si="724"/>
        <v>EXTENDED</v>
      </c>
      <c r="BR468" s="70" t="str">
        <f t="shared" si="725"/>
        <v>EXTENDED</v>
      </c>
      <c r="BS468" s="15"/>
      <c r="BT468" s="57" t="s">
        <v>18642</v>
      </c>
    </row>
    <row r="469" spans="1:72" s="59" customFormat="1" ht="105" x14ac:dyDescent="0.2">
      <c r="A469" s="45" t="str">
        <f t="shared" si="708"/>
        <v>YES</v>
      </c>
      <c r="B469" s="131"/>
      <c r="C469" s="742"/>
      <c r="D469" s="185" t="s">
        <v>1526</v>
      </c>
      <c r="E469" s="145" t="s">
        <v>5405</v>
      </c>
      <c r="F469" s="297"/>
      <c r="G469" s="146">
        <f t="shared" si="646"/>
        <v>5</v>
      </c>
      <c r="H469" s="146" t="s">
        <v>42</v>
      </c>
      <c r="I469" s="64" t="s">
        <v>17150</v>
      </c>
      <c r="J469" s="64" t="s">
        <v>1647</v>
      </c>
      <c r="K469" s="65"/>
      <c r="L469" s="65"/>
      <c r="M469" s="65" t="s">
        <v>35</v>
      </c>
      <c r="N469" s="64" t="s">
        <v>70</v>
      </c>
      <c r="O469" s="66" t="s">
        <v>42</v>
      </c>
      <c r="P469" s="66" t="str">
        <f t="shared" si="594"/>
        <v>0..1</v>
      </c>
      <c r="Q469" s="2" t="s">
        <v>2335</v>
      </c>
      <c r="R469" s="75" t="s">
        <v>2336</v>
      </c>
      <c r="S469" s="66" t="s">
        <v>73</v>
      </c>
      <c r="T469" s="68" t="str">
        <f t="shared" si="700"/>
        <v>E</v>
      </c>
      <c r="U469" s="66" t="s">
        <v>42</v>
      </c>
      <c r="V469" s="66" t="s">
        <v>35</v>
      </c>
      <c r="W469" s="249" t="s">
        <v>35</v>
      </c>
      <c r="X469" s="38"/>
      <c r="Y469" s="634" t="str">
        <f t="shared" si="706"/>
        <v>-</v>
      </c>
      <c r="Z469" s="70" t="str">
        <f t="shared" ref="Z469:AE469" si="741">IF(Y469="X","X",IF($AH469=Z$4,"X","-"))</f>
        <v>-</v>
      </c>
      <c r="AA469" s="70" t="str">
        <f t="shared" si="741"/>
        <v>-</v>
      </c>
      <c r="AB469" s="70" t="str">
        <f t="shared" si="741"/>
        <v>-</v>
      </c>
      <c r="AC469" s="70" t="str">
        <f t="shared" si="741"/>
        <v>-</v>
      </c>
      <c r="AD469" s="70" t="str">
        <f t="shared" si="741"/>
        <v>-</v>
      </c>
      <c r="AE469" s="635" t="str">
        <f t="shared" si="741"/>
        <v>X</v>
      </c>
      <c r="AF469" s="38"/>
      <c r="AG469" s="70" t="s">
        <v>47</v>
      </c>
      <c r="AH469" s="70" t="s">
        <v>47</v>
      </c>
      <c r="AI469" s="38"/>
      <c r="AJ469" s="13" t="str">
        <f t="shared" si="696"/>
        <v>/rsm:CrossIndustryInvoice/rsm:SupplyChainTradeTransaction/ram:ApplicableHeaderTradeAgreement/ram:BuyerTaxRepresentativeTradeParty/ram:PostalTradeAddress</v>
      </c>
      <c r="AK469" s="13" t="str">
        <f t="shared" si="697"/>
        <v>/ram:LineTwo</v>
      </c>
      <c r="AL469" s="14">
        <f>COUNTIFS(R$4:R469,AJ469)</f>
        <v>1</v>
      </c>
      <c r="AN469" s="185" t="str">
        <f t="shared" si="710"/>
        <v>SCT_HTA</v>
      </c>
      <c r="AO469" s="145" t="str">
        <f t="shared" si="698"/>
        <v>BT-X-377</v>
      </c>
      <c r="AP469" s="297" t="str">
        <f t="shared" si="711"/>
        <v/>
      </c>
      <c r="AQ469" s="146">
        <f t="shared" si="738"/>
        <v>5</v>
      </c>
      <c r="AR469" s="146" t="str">
        <f t="shared" si="699"/>
        <v>0..1</v>
      </c>
      <c r="AS469" s="64" t="s">
        <v>2337</v>
      </c>
      <c r="AT469" s="64" t="s">
        <v>1761</v>
      </c>
      <c r="AU469" s="65"/>
      <c r="AV469" s="65"/>
      <c r="AW469" s="65" t="s">
        <v>35</v>
      </c>
      <c r="AX469" s="64" t="s">
        <v>78</v>
      </c>
      <c r="AY469" s="66" t="str">
        <f t="shared" si="667"/>
        <v>0..1</v>
      </c>
      <c r="AZ469" s="66" t="str">
        <f t="shared" si="668"/>
        <v>0..1</v>
      </c>
      <c r="BA469" s="2" t="str">
        <f t="shared" si="662"/>
        <v>/rsm:CrossIndustryInvoice
/rsm:SupplyChainTradeTransaction
/ram:ApplicableHeaderTradeAgreement
/ram:BuyerTaxRepresentativeTradeParty
/ram:PostalTradeAddress
/ram:LineTwo</v>
      </c>
      <c r="BB469" s="75" t="str">
        <f t="shared" si="663"/>
        <v>/rsm:CrossIndustryInvoice/rsm:SupplyChainTradeTransaction/ram:ApplicableHeaderTradeAgreement/ram:BuyerTaxRepresentativeTradeParty/ram:PostalTradeAddress/ram:LineTwo</v>
      </c>
      <c r="BC469" s="66" t="str">
        <f t="shared" si="712"/>
        <v>T</v>
      </c>
      <c r="BD469" s="68" t="str">
        <f t="shared" si="713"/>
        <v>E</v>
      </c>
      <c r="BE469" s="66" t="str">
        <f t="shared" si="714"/>
        <v>0..1</v>
      </c>
      <c r="BF469" s="66" t="str">
        <f t="shared" si="715"/>
        <v/>
      </c>
      <c r="BG469" s="249" t="str">
        <f t="shared" si="716"/>
        <v/>
      </c>
      <c r="BH469" s="7"/>
      <c r="BI469" s="634" t="str">
        <f t="shared" si="717"/>
        <v>-</v>
      </c>
      <c r="BJ469" s="70" t="str">
        <f t="shared" si="718"/>
        <v>-</v>
      </c>
      <c r="BK469" s="70" t="str">
        <f t="shared" si="719"/>
        <v>-</v>
      </c>
      <c r="BL469" s="70" t="str">
        <f t="shared" si="720"/>
        <v>-</v>
      </c>
      <c r="BM469" s="70" t="str">
        <f t="shared" si="721"/>
        <v>-</v>
      </c>
      <c r="BN469" s="70" t="str">
        <f t="shared" si="722"/>
        <v>-</v>
      </c>
      <c r="BO469" s="635" t="str">
        <f t="shared" si="723"/>
        <v>X</v>
      </c>
      <c r="BP469" s="7"/>
      <c r="BQ469" s="70" t="str">
        <f t="shared" si="724"/>
        <v>EXTENDED</v>
      </c>
      <c r="BR469" s="70" t="str">
        <f t="shared" si="725"/>
        <v>EXTENDED</v>
      </c>
      <c r="BS469" s="15"/>
      <c r="BT469" s="57" t="s">
        <v>18642</v>
      </c>
    </row>
    <row r="470" spans="1:72" s="59" customFormat="1" ht="105" x14ac:dyDescent="0.2">
      <c r="A470" s="45" t="str">
        <f t="shared" si="708"/>
        <v>YES</v>
      </c>
      <c r="B470" s="131"/>
      <c r="C470" s="742"/>
      <c r="D470" s="185" t="s">
        <v>1526</v>
      </c>
      <c r="E470" s="145" t="s">
        <v>5406</v>
      </c>
      <c r="F470" s="297"/>
      <c r="G470" s="146">
        <f t="shared" ref="G470:G543" si="742">LEN(R470)-LEN(SUBSTITUTE(R470,"/",""))-1</f>
        <v>5</v>
      </c>
      <c r="H470" s="146" t="s">
        <v>42</v>
      </c>
      <c r="I470" s="64" t="s">
        <v>17151</v>
      </c>
      <c r="J470" s="64" t="s">
        <v>1647</v>
      </c>
      <c r="K470" s="65"/>
      <c r="L470" s="65"/>
      <c r="M470" s="65" t="s">
        <v>35</v>
      </c>
      <c r="N470" s="64" t="s">
        <v>70</v>
      </c>
      <c r="O470" s="66" t="s">
        <v>42</v>
      </c>
      <c r="P470" s="66" t="str">
        <f t="shared" si="594"/>
        <v>0..1</v>
      </c>
      <c r="Q470" s="2" t="s">
        <v>2339</v>
      </c>
      <c r="R470" s="75" t="s">
        <v>2340</v>
      </c>
      <c r="S470" s="66" t="s">
        <v>73</v>
      </c>
      <c r="T470" s="68" t="str">
        <f t="shared" si="700"/>
        <v>E</v>
      </c>
      <c r="U470" s="66" t="s">
        <v>42</v>
      </c>
      <c r="V470" s="66" t="s">
        <v>35</v>
      </c>
      <c r="W470" s="249" t="s">
        <v>35</v>
      </c>
      <c r="X470" s="38"/>
      <c r="Y470" s="634" t="str">
        <f t="shared" si="706"/>
        <v>-</v>
      </c>
      <c r="Z470" s="70" t="str">
        <f t="shared" ref="Z470:AE470" si="743">IF(Y470="X","X",IF($AH470=Z$4,"X","-"))</f>
        <v>-</v>
      </c>
      <c r="AA470" s="70" t="str">
        <f t="shared" si="743"/>
        <v>-</v>
      </c>
      <c r="AB470" s="70" t="str">
        <f t="shared" si="743"/>
        <v>-</v>
      </c>
      <c r="AC470" s="70" t="str">
        <f t="shared" si="743"/>
        <v>-</v>
      </c>
      <c r="AD470" s="70" t="str">
        <f t="shared" si="743"/>
        <v>-</v>
      </c>
      <c r="AE470" s="635" t="str">
        <f t="shared" si="743"/>
        <v>X</v>
      </c>
      <c r="AF470" s="38"/>
      <c r="AG470" s="70" t="s">
        <v>47</v>
      </c>
      <c r="AH470" s="70" t="s">
        <v>47</v>
      </c>
      <c r="AI470" s="38"/>
      <c r="AJ470" s="13" t="str">
        <f t="shared" si="696"/>
        <v>/rsm:CrossIndustryInvoice/rsm:SupplyChainTradeTransaction/ram:ApplicableHeaderTradeAgreement/ram:BuyerTaxRepresentativeTradeParty/ram:PostalTradeAddress</v>
      </c>
      <c r="AK470" s="13" t="str">
        <f t="shared" si="697"/>
        <v>/ram:LineThree</v>
      </c>
      <c r="AL470" s="14">
        <f>COUNTIFS(R$4:R470,AJ470)</f>
        <v>1</v>
      </c>
      <c r="AN470" s="185" t="str">
        <f t="shared" si="710"/>
        <v>SCT_HTA</v>
      </c>
      <c r="AO470" s="145" t="str">
        <f t="shared" si="698"/>
        <v>BT-X-378</v>
      </c>
      <c r="AP470" s="297" t="str">
        <f t="shared" si="711"/>
        <v/>
      </c>
      <c r="AQ470" s="146">
        <f t="shared" si="738"/>
        <v>5</v>
      </c>
      <c r="AR470" s="146" t="str">
        <f t="shared" si="699"/>
        <v>0..1</v>
      </c>
      <c r="AS470" s="64" t="s">
        <v>2341</v>
      </c>
      <c r="AT470" s="64" t="s">
        <v>1761</v>
      </c>
      <c r="AU470" s="65" t="s">
        <v>35</v>
      </c>
      <c r="AV470" s="65"/>
      <c r="AW470" s="65" t="s">
        <v>35</v>
      </c>
      <c r="AX470" s="64" t="s">
        <v>78</v>
      </c>
      <c r="AY470" s="66" t="str">
        <f t="shared" si="667"/>
        <v>0..1</v>
      </c>
      <c r="AZ470" s="66" t="str">
        <f t="shared" si="668"/>
        <v>0..1</v>
      </c>
      <c r="BA470" s="2" t="str">
        <f t="shared" si="662"/>
        <v>/rsm:CrossIndustryInvoice
/rsm:SupplyChainTradeTransaction
/ram:ApplicableHeaderTradeAgreement
/ram:BuyerTaxRepresentativeTradeParty
/ram:PostalTradeAddress
/ram:LineThree</v>
      </c>
      <c r="BB470" s="75" t="str">
        <f t="shared" si="663"/>
        <v>/rsm:CrossIndustryInvoice/rsm:SupplyChainTradeTransaction/ram:ApplicableHeaderTradeAgreement/ram:BuyerTaxRepresentativeTradeParty/ram:PostalTradeAddress/ram:LineThree</v>
      </c>
      <c r="BC470" s="66" t="str">
        <f t="shared" si="712"/>
        <v>T</v>
      </c>
      <c r="BD470" s="68" t="str">
        <f t="shared" si="713"/>
        <v>E</v>
      </c>
      <c r="BE470" s="66" t="str">
        <f t="shared" si="714"/>
        <v>0..1</v>
      </c>
      <c r="BF470" s="66" t="str">
        <f t="shared" si="715"/>
        <v/>
      </c>
      <c r="BG470" s="249" t="str">
        <f t="shared" si="716"/>
        <v/>
      </c>
      <c r="BH470" s="7"/>
      <c r="BI470" s="634" t="str">
        <f t="shared" si="717"/>
        <v>-</v>
      </c>
      <c r="BJ470" s="70" t="str">
        <f t="shared" si="718"/>
        <v>-</v>
      </c>
      <c r="BK470" s="70" t="str">
        <f t="shared" si="719"/>
        <v>-</v>
      </c>
      <c r="BL470" s="70" t="str">
        <f t="shared" si="720"/>
        <v>-</v>
      </c>
      <c r="BM470" s="70" t="str">
        <f t="shared" si="721"/>
        <v>-</v>
      </c>
      <c r="BN470" s="70" t="str">
        <f t="shared" si="722"/>
        <v>-</v>
      </c>
      <c r="BO470" s="635" t="str">
        <f t="shared" si="723"/>
        <v>X</v>
      </c>
      <c r="BP470" s="7"/>
      <c r="BQ470" s="70" t="str">
        <f t="shared" si="724"/>
        <v>EXTENDED</v>
      </c>
      <c r="BR470" s="70" t="str">
        <f t="shared" si="725"/>
        <v>EXTENDED</v>
      </c>
      <c r="BS470" s="15"/>
      <c r="BT470" s="57" t="s">
        <v>18642</v>
      </c>
    </row>
    <row r="471" spans="1:72" s="59" customFormat="1" ht="105" x14ac:dyDescent="0.2">
      <c r="A471" s="45" t="str">
        <f t="shared" si="708"/>
        <v>YES</v>
      </c>
      <c r="B471" s="131"/>
      <c r="C471" s="742"/>
      <c r="D471" s="185" t="s">
        <v>1526</v>
      </c>
      <c r="E471" s="145" t="s">
        <v>5407</v>
      </c>
      <c r="F471" s="297"/>
      <c r="G471" s="146">
        <f t="shared" si="742"/>
        <v>5</v>
      </c>
      <c r="H471" s="146" t="s">
        <v>42</v>
      </c>
      <c r="I471" s="64" t="s">
        <v>17152</v>
      </c>
      <c r="J471" s="64" t="s">
        <v>17144</v>
      </c>
      <c r="K471" s="65"/>
      <c r="L471" s="65"/>
      <c r="M471" s="65" t="s">
        <v>35</v>
      </c>
      <c r="N471" s="64" t="s">
        <v>70</v>
      </c>
      <c r="O471" s="66" t="s">
        <v>42</v>
      </c>
      <c r="P471" s="66" t="str">
        <f t="shared" si="594"/>
        <v>0..1</v>
      </c>
      <c r="Q471" s="2" t="s">
        <v>2343</v>
      </c>
      <c r="R471" s="75" t="s">
        <v>2344</v>
      </c>
      <c r="S471" s="66" t="s">
        <v>73</v>
      </c>
      <c r="T471" s="68" t="str">
        <f t="shared" si="700"/>
        <v>E</v>
      </c>
      <c r="U471" s="66" t="s">
        <v>42</v>
      </c>
      <c r="V471" s="66" t="s">
        <v>35</v>
      </c>
      <c r="W471" s="249" t="s">
        <v>35</v>
      </c>
      <c r="X471" s="38"/>
      <c r="Y471" s="634" t="str">
        <f t="shared" si="706"/>
        <v>-</v>
      </c>
      <c r="Z471" s="70" t="str">
        <f t="shared" ref="Z471:AE471" si="744">IF(Y471="X","X",IF($AH471=Z$4,"X","-"))</f>
        <v>-</v>
      </c>
      <c r="AA471" s="70" t="str">
        <f t="shared" si="744"/>
        <v>-</v>
      </c>
      <c r="AB471" s="70" t="str">
        <f t="shared" si="744"/>
        <v>-</v>
      </c>
      <c r="AC471" s="70" t="str">
        <f t="shared" si="744"/>
        <v>-</v>
      </c>
      <c r="AD471" s="70" t="str">
        <f t="shared" si="744"/>
        <v>-</v>
      </c>
      <c r="AE471" s="635" t="str">
        <f t="shared" si="744"/>
        <v>X</v>
      </c>
      <c r="AF471" s="38"/>
      <c r="AG471" s="70" t="s">
        <v>47</v>
      </c>
      <c r="AH471" s="70" t="s">
        <v>47</v>
      </c>
      <c r="AI471" s="38"/>
      <c r="AJ471" s="13" t="str">
        <f t="shared" si="696"/>
        <v>/rsm:CrossIndustryInvoice/rsm:SupplyChainTradeTransaction/ram:ApplicableHeaderTradeAgreement/ram:BuyerTaxRepresentativeTradeParty/ram:PostalTradeAddress</v>
      </c>
      <c r="AK471" s="13" t="str">
        <f t="shared" si="697"/>
        <v>/ram:CityName</v>
      </c>
      <c r="AL471" s="14">
        <f>COUNTIFS(R$4:R471,AJ471)</f>
        <v>1</v>
      </c>
      <c r="AN471" s="185" t="str">
        <f t="shared" si="710"/>
        <v>SCT_HTA</v>
      </c>
      <c r="AO471" s="145" t="str">
        <f t="shared" si="698"/>
        <v>BT-X-379</v>
      </c>
      <c r="AP471" s="297" t="str">
        <f t="shared" si="711"/>
        <v/>
      </c>
      <c r="AQ471" s="146">
        <f t="shared" si="738"/>
        <v>5</v>
      </c>
      <c r="AR471" s="146" t="str">
        <f t="shared" si="699"/>
        <v>0..1</v>
      </c>
      <c r="AS471" s="64" t="s">
        <v>2345</v>
      </c>
      <c r="AT471" s="64" t="s">
        <v>2201</v>
      </c>
      <c r="AU471" s="65"/>
      <c r="AV471" s="65"/>
      <c r="AW471" s="65" t="s">
        <v>35</v>
      </c>
      <c r="AX471" s="64" t="s">
        <v>78</v>
      </c>
      <c r="AY471" s="66" t="str">
        <f t="shared" si="667"/>
        <v>0..1</v>
      </c>
      <c r="AZ471" s="66" t="str">
        <f t="shared" si="668"/>
        <v>0..1</v>
      </c>
      <c r="BA471" s="2" t="str">
        <f t="shared" si="662"/>
        <v>/rsm:CrossIndustryInvoice
/rsm:SupplyChainTradeTransaction
/ram:ApplicableHeaderTradeAgreement
/ram:BuyerTaxRepresentativeTradeParty
/ram:PostalTradeAddress
/ram:CityName</v>
      </c>
      <c r="BB471" s="75" t="str">
        <f t="shared" si="663"/>
        <v>/rsm:CrossIndustryInvoice/rsm:SupplyChainTradeTransaction/ram:ApplicableHeaderTradeAgreement/ram:BuyerTaxRepresentativeTradeParty/ram:PostalTradeAddress/ram:CityName</v>
      </c>
      <c r="BC471" s="66" t="str">
        <f t="shared" si="712"/>
        <v>T</v>
      </c>
      <c r="BD471" s="68" t="str">
        <f t="shared" si="713"/>
        <v>E</v>
      </c>
      <c r="BE471" s="66" t="str">
        <f t="shared" si="714"/>
        <v>0..1</v>
      </c>
      <c r="BF471" s="66" t="str">
        <f t="shared" si="715"/>
        <v/>
      </c>
      <c r="BG471" s="249" t="str">
        <f t="shared" si="716"/>
        <v/>
      </c>
      <c r="BH471" s="7"/>
      <c r="BI471" s="634" t="str">
        <f t="shared" si="717"/>
        <v>-</v>
      </c>
      <c r="BJ471" s="70" t="str">
        <f t="shared" si="718"/>
        <v>-</v>
      </c>
      <c r="BK471" s="70" t="str">
        <f t="shared" si="719"/>
        <v>-</v>
      </c>
      <c r="BL471" s="70" t="str">
        <f t="shared" si="720"/>
        <v>-</v>
      </c>
      <c r="BM471" s="70" t="str">
        <f t="shared" si="721"/>
        <v>-</v>
      </c>
      <c r="BN471" s="70" t="str">
        <f t="shared" si="722"/>
        <v>-</v>
      </c>
      <c r="BO471" s="635" t="str">
        <f t="shared" si="723"/>
        <v>X</v>
      </c>
      <c r="BP471" s="7"/>
      <c r="BQ471" s="70" t="str">
        <f t="shared" si="724"/>
        <v>EXTENDED</v>
      </c>
      <c r="BR471" s="70" t="str">
        <f t="shared" si="725"/>
        <v>EXTENDED</v>
      </c>
      <c r="BS471" s="15"/>
      <c r="BT471" s="57" t="s">
        <v>18642</v>
      </c>
    </row>
    <row r="472" spans="1:72" s="59" customFormat="1" ht="105" x14ac:dyDescent="0.2">
      <c r="A472" s="45" t="str">
        <f t="shared" si="708"/>
        <v>YES</v>
      </c>
      <c r="B472" s="131"/>
      <c r="C472" s="742"/>
      <c r="D472" s="185" t="s">
        <v>1526</v>
      </c>
      <c r="E472" s="145" t="s">
        <v>5408</v>
      </c>
      <c r="F472" s="297"/>
      <c r="G472" s="146">
        <f t="shared" si="742"/>
        <v>5</v>
      </c>
      <c r="H472" s="146" t="s">
        <v>32</v>
      </c>
      <c r="I472" s="64" t="s">
        <v>17153</v>
      </c>
      <c r="J472" s="64" t="s">
        <v>1661</v>
      </c>
      <c r="K472" s="65" t="s">
        <v>17101</v>
      </c>
      <c r="L472" s="65"/>
      <c r="M472" s="65"/>
      <c r="N472" s="64" t="s">
        <v>128</v>
      </c>
      <c r="O472" s="66" t="s">
        <v>32</v>
      </c>
      <c r="P472" s="66" t="str">
        <f t="shared" si="594"/>
        <v>1..1</v>
      </c>
      <c r="Q472" s="2" t="s">
        <v>2348</v>
      </c>
      <c r="R472" s="75" t="s">
        <v>2349</v>
      </c>
      <c r="S472" s="66" t="s">
        <v>131</v>
      </c>
      <c r="T472" s="68" t="str">
        <f t="shared" si="700"/>
        <v>E</v>
      </c>
      <c r="U472" s="66" t="s">
        <v>42</v>
      </c>
      <c r="V472" s="66" t="s">
        <v>35</v>
      </c>
      <c r="W472" s="249" t="s">
        <v>35</v>
      </c>
      <c r="X472" s="38"/>
      <c r="Y472" s="634" t="str">
        <f t="shared" si="706"/>
        <v>-</v>
      </c>
      <c r="Z472" s="70" t="str">
        <f t="shared" ref="Z472:AE472" si="745">IF(Y472="X","X",IF($AH472=Z$4,"X","-"))</f>
        <v>-</v>
      </c>
      <c r="AA472" s="70" t="str">
        <f t="shared" si="745"/>
        <v>-</v>
      </c>
      <c r="AB472" s="70" t="str">
        <f t="shared" si="745"/>
        <v>-</v>
      </c>
      <c r="AC472" s="70" t="str">
        <f t="shared" si="745"/>
        <v>-</v>
      </c>
      <c r="AD472" s="70" t="str">
        <f t="shared" si="745"/>
        <v>-</v>
      </c>
      <c r="AE472" s="635" t="str">
        <f t="shared" si="745"/>
        <v>X</v>
      </c>
      <c r="AF472" s="38"/>
      <c r="AG472" s="70" t="s">
        <v>47</v>
      </c>
      <c r="AH472" s="70" t="s">
        <v>47</v>
      </c>
      <c r="AI472" s="38"/>
      <c r="AJ472" s="13" t="str">
        <f t="shared" si="696"/>
        <v>/rsm:CrossIndustryInvoice/rsm:SupplyChainTradeTransaction/ram:ApplicableHeaderTradeAgreement/ram:BuyerTaxRepresentativeTradeParty/ram:PostalTradeAddress</v>
      </c>
      <c r="AK472" s="13" t="str">
        <f t="shared" si="697"/>
        <v>/ram:CountryID</v>
      </c>
      <c r="AL472" s="14">
        <f>COUNTIFS(R$4:R472,AJ472)</f>
        <v>1</v>
      </c>
      <c r="AN472" s="185" t="str">
        <f t="shared" si="710"/>
        <v>SCT_HTA</v>
      </c>
      <c r="AO472" s="145" t="str">
        <f t="shared" si="698"/>
        <v>BT-X-380</v>
      </c>
      <c r="AP472" s="297" t="str">
        <f t="shared" si="711"/>
        <v/>
      </c>
      <c r="AQ472" s="146">
        <f t="shared" si="738"/>
        <v>5</v>
      </c>
      <c r="AR472" s="146" t="str">
        <f t="shared" si="699"/>
        <v>1..1</v>
      </c>
      <c r="AS472" s="64" t="s">
        <v>2350</v>
      </c>
      <c r="AT472" s="64" t="s">
        <v>1777</v>
      </c>
      <c r="AU472" s="65" t="s">
        <v>485</v>
      </c>
      <c r="AV472" s="65"/>
      <c r="AW472" s="65" t="s">
        <v>2351</v>
      </c>
      <c r="AX472" s="64" t="s">
        <v>128</v>
      </c>
      <c r="AY472" s="66" t="str">
        <f t="shared" si="667"/>
        <v>1..1</v>
      </c>
      <c r="AZ472" s="66" t="str">
        <f t="shared" si="668"/>
        <v>1..1</v>
      </c>
      <c r="BA472" s="2" t="str">
        <f t="shared" si="662"/>
        <v>/rsm:CrossIndustryInvoice
/rsm:SupplyChainTradeTransaction
/ram:ApplicableHeaderTradeAgreement
/ram:BuyerTaxRepresentativeTradeParty
/ram:PostalTradeAddress
/ram:CountryID</v>
      </c>
      <c r="BB472" s="75" t="str">
        <f t="shared" si="663"/>
        <v>/rsm:CrossIndustryInvoice/rsm:SupplyChainTradeTransaction/ram:ApplicableHeaderTradeAgreement/ram:BuyerTaxRepresentativeTradeParty/ram:PostalTradeAddress/ram:CountryID</v>
      </c>
      <c r="BC472" s="66" t="str">
        <f t="shared" si="712"/>
        <v>C</v>
      </c>
      <c r="BD472" s="68" t="str">
        <f t="shared" si="713"/>
        <v>E</v>
      </c>
      <c r="BE472" s="66" t="str">
        <f t="shared" si="714"/>
        <v>0..1</v>
      </c>
      <c r="BF472" s="66" t="str">
        <f t="shared" si="715"/>
        <v/>
      </c>
      <c r="BG472" s="249" t="str">
        <f t="shared" si="716"/>
        <v/>
      </c>
      <c r="BH472" s="7"/>
      <c r="BI472" s="634" t="str">
        <f t="shared" si="717"/>
        <v>-</v>
      </c>
      <c r="BJ472" s="70" t="str">
        <f t="shared" si="718"/>
        <v>-</v>
      </c>
      <c r="BK472" s="70" t="str">
        <f t="shared" si="719"/>
        <v>-</v>
      </c>
      <c r="BL472" s="70" t="str">
        <f t="shared" si="720"/>
        <v>-</v>
      </c>
      <c r="BM472" s="70" t="str">
        <f t="shared" si="721"/>
        <v>-</v>
      </c>
      <c r="BN472" s="70" t="str">
        <f t="shared" si="722"/>
        <v>-</v>
      </c>
      <c r="BO472" s="635" t="str">
        <f t="shared" si="723"/>
        <v>X</v>
      </c>
      <c r="BP472" s="7"/>
      <c r="BQ472" s="70" t="str">
        <f t="shared" si="724"/>
        <v>EXTENDED</v>
      </c>
      <c r="BR472" s="70" t="str">
        <f t="shared" si="725"/>
        <v>EXTENDED</v>
      </c>
      <c r="BS472" s="15"/>
      <c r="BT472" s="57" t="s">
        <v>18642</v>
      </c>
    </row>
    <row r="473" spans="1:72" s="59" customFormat="1" ht="105" x14ac:dyDescent="0.2">
      <c r="A473" s="45" t="str">
        <f t="shared" si="708"/>
        <v>YES</v>
      </c>
      <c r="B473" s="131"/>
      <c r="C473" s="742"/>
      <c r="D473" s="185" t="s">
        <v>1526</v>
      </c>
      <c r="E473" s="145" t="s">
        <v>5409</v>
      </c>
      <c r="F473" s="297"/>
      <c r="G473" s="146">
        <f t="shared" si="742"/>
        <v>5</v>
      </c>
      <c r="H473" s="146" t="s">
        <v>42</v>
      </c>
      <c r="I473" s="64" t="s">
        <v>17167</v>
      </c>
      <c r="J473" s="64" t="s">
        <v>1667</v>
      </c>
      <c r="K473" s="65" t="s">
        <v>1668</v>
      </c>
      <c r="L473" s="65"/>
      <c r="M473" s="65" t="s">
        <v>35</v>
      </c>
      <c r="N473" s="64" t="s">
        <v>70</v>
      </c>
      <c r="O473" s="66" t="s">
        <v>42</v>
      </c>
      <c r="P473" s="66" t="str">
        <f t="shared" si="594"/>
        <v>0..1</v>
      </c>
      <c r="Q473" s="2" t="s">
        <v>2353</v>
      </c>
      <c r="R473" s="75" t="s">
        <v>2354</v>
      </c>
      <c r="S473" s="66" t="s">
        <v>73</v>
      </c>
      <c r="T473" s="68" t="str">
        <f t="shared" si="700"/>
        <v>E</v>
      </c>
      <c r="U473" s="66" t="s">
        <v>62</v>
      </c>
      <c r="V473" s="66" t="s">
        <v>200</v>
      </c>
      <c r="W473" s="249" t="s">
        <v>35</v>
      </c>
      <c r="X473" s="38"/>
      <c r="Y473" s="634" t="str">
        <f t="shared" si="706"/>
        <v>-</v>
      </c>
      <c r="Z473" s="70" t="str">
        <f t="shared" ref="Z473:AE473" si="746">IF(Y473="X","X",IF($AH473=Z$4,"X","-"))</f>
        <v>-</v>
      </c>
      <c r="AA473" s="70" t="str">
        <f t="shared" si="746"/>
        <v>-</v>
      </c>
      <c r="AB473" s="70" t="str">
        <f t="shared" si="746"/>
        <v>-</v>
      </c>
      <c r="AC473" s="70" t="str">
        <f t="shared" si="746"/>
        <v>-</v>
      </c>
      <c r="AD473" s="70" t="str">
        <f t="shared" si="746"/>
        <v>-</v>
      </c>
      <c r="AE473" s="635" t="str">
        <f t="shared" si="746"/>
        <v>X</v>
      </c>
      <c r="AF473" s="38"/>
      <c r="AG473" s="70" t="s">
        <v>47</v>
      </c>
      <c r="AH473" s="70" t="s">
        <v>47</v>
      </c>
      <c r="AI473" s="38"/>
      <c r="AJ473" s="13" t="str">
        <f t="shared" si="696"/>
        <v>/rsm:CrossIndustryInvoice/rsm:SupplyChainTradeTransaction/ram:ApplicableHeaderTradeAgreement/ram:BuyerTaxRepresentativeTradeParty/ram:PostalTradeAddress</v>
      </c>
      <c r="AK473" s="13" t="str">
        <f t="shared" si="697"/>
        <v>/ram:CountrySubDivisionName</v>
      </c>
      <c r="AL473" s="14">
        <f>COUNTIFS(R$4:R473,AJ473)</f>
        <v>1</v>
      </c>
      <c r="AN473" s="185" t="str">
        <f t="shared" si="710"/>
        <v>SCT_HTA</v>
      </c>
      <c r="AO473" s="145" t="str">
        <f t="shared" si="698"/>
        <v>BT-X-381</v>
      </c>
      <c r="AP473" s="297" t="str">
        <f t="shared" si="711"/>
        <v/>
      </c>
      <c r="AQ473" s="146">
        <f t="shared" si="738"/>
        <v>5</v>
      </c>
      <c r="AR473" s="146" t="str">
        <f t="shared" si="699"/>
        <v>0..1</v>
      </c>
      <c r="AS473" s="64" t="s">
        <v>2355</v>
      </c>
      <c r="AT473" s="64" t="s">
        <v>1671</v>
      </c>
      <c r="AU473" s="65" t="s">
        <v>1672</v>
      </c>
      <c r="AV473" s="65"/>
      <c r="AW473" s="65" t="s">
        <v>35</v>
      </c>
      <c r="AX473" s="64" t="s">
        <v>78</v>
      </c>
      <c r="AY473" s="66" t="str">
        <f t="shared" si="667"/>
        <v>0..1</v>
      </c>
      <c r="AZ473" s="66" t="str">
        <f t="shared" si="668"/>
        <v>0..1</v>
      </c>
      <c r="BA473" s="2" t="str">
        <f t="shared" si="662"/>
        <v>/rsm:CrossIndustryInvoice
/rsm:SupplyChainTradeTransaction
/ram:ApplicableHeaderTradeAgreement
/ram:BuyerTaxRepresentativeTradeParty
/ram:PostalTradeAddress
/ram:CountrySubDivisionName</v>
      </c>
      <c r="BB473" s="75" t="str">
        <f t="shared" si="663"/>
        <v>/rsm:CrossIndustryInvoice/rsm:SupplyChainTradeTransaction/ram:ApplicableHeaderTradeAgreement/ram:BuyerTaxRepresentativeTradeParty/ram:PostalTradeAddress/ram:CountrySubDivisionName</v>
      </c>
      <c r="BC473" s="66" t="str">
        <f t="shared" si="712"/>
        <v>T</v>
      </c>
      <c r="BD473" s="68" t="str">
        <f t="shared" si="713"/>
        <v>E</v>
      </c>
      <c r="BE473" s="66" t="str">
        <f t="shared" si="714"/>
        <v>0..n</v>
      </c>
      <c r="BF473" s="66" t="str">
        <f t="shared" si="715"/>
        <v>CAR-3</v>
      </c>
      <c r="BG473" s="249" t="str">
        <f t="shared" si="716"/>
        <v/>
      </c>
      <c r="BH473" s="7"/>
      <c r="BI473" s="634" t="str">
        <f t="shared" si="717"/>
        <v>-</v>
      </c>
      <c r="BJ473" s="70" t="str">
        <f t="shared" si="718"/>
        <v>-</v>
      </c>
      <c r="BK473" s="70" t="str">
        <f t="shared" si="719"/>
        <v>-</v>
      </c>
      <c r="BL473" s="70" t="str">
        <f t="shared" si="720"/>
        <v>-</v>
      </c>
      <c r="BM473" s="70" t="str">
        <f t="shared" si="721"/>
        <v>-</v>
      </c>
      <c r="BN473" s="70" t="str">
        <f t="shared" si="722"/>
        <v>-</v>
      </c>
      <c r="BO473" s="635" t="str">
        <f t="shared" si="723"/>
        <v>X</v>
      </c>
      <c r="BP473" s="7"/>
      <c r="BQ473" s="70" t="str">
        <f t="shared" si="724"/>
        <v>EXTENDED</v>
      </c>
      <c r="BR473" s="70" t="str">
        <f t="shared" si="725"/>
        <v>EXTENDED</v>
      </c>
      <c r="BS473" s="15"/>
      <c r="BT473" s="57" t="s">
        <v>18642</v>
      </c>
    </row>
    <row r="474" spans="1:72" s="59" customFormat="1" ht="96" x14ac:dyDescent="0.2">
      <c r="A474" s="45" t="str">
        <f t="shared" si="708"/>
        <v>NO</v>
      </c>
      <c r="B474" s="131"/>
      <c r="C474" s="742"/>
      <c r="D474" s="189" t="s">
        <v>1526</v>
      </c>
      <c r="E474" s="140" t="s">
        <v>5410</v>
      </c>
      <c r="F474" s="296"/>
      <c r="G474" s="141">
        <f t="shared" si="742"/>
        <v>4</v>
      </c>
      <c r="H474" s="141" t="s">
        <v>42</v>
      </c>
      <c r="I474" s="125" t="s">
        <v>17273</v>
      </c>
      <c r="J474" s="125"/>
      <c r="K474" s="126"/>
      <c r="L474" s="126"/>
      <c r="M474" s="126"/>
      <c r="N474" s="125"/>
      <c r="O474" s="124" t="s">
        <v>42</v>
      </c>
      <c r="P474" s="124" t="str">
        <f t="shared" si="594"/>
        <v>0..1</v>
      </c>
      <c r="Q474" s="142" t="s">
        <v>2357</v>
      </c>
      <c r="R474" s="143" t="s">
        <v>2358</v>
      </c>
      <c r="S474" s="124"/>
      <c r="T474" s="129" t="str">
        <f t="shared" si="700"/>
        <v/>
      </c>
      <c r="U474" s="141" t="s">
        <v>62</v>
      </c>
      <c r="V474" s="124"/>
      <c r="W474" s="675"/>
      <c r="X474" s="38"/>
      <c r="Y474" s="634" t="str">
        <f t="shared" si="706"/>
        <v>-</v>
      </c>
      <c r="Z474" s="70" t="str">
        <f t="shared" ref="Z474:AE474" si="747">IF(Y474="X","X",IF($AH474=Z$4,"X","-"))</f>
        <v>-</v>
      </c>
      <c r="AA474" s="70" t="str">
        <f t="shared" si="747"/>
        <v>-</v>
      </c>
      <c r="AB474" s="70" t="str">
        <f t="shared" si="747"/>
        <v>-</v>
      </c>
      <c r="AC474" s="70" t="str">
        <f t="shared" si="747"/>
        <v>-</v>
      </c>
      <c r="AD474" s="70" t="str">
        <f t="shared" si="747"/>
        <v>-</v>
      </c>
      <c r="AE474" s="635" t="str">
        <f t="shared" si="747"/>
        <v>X</v>
      </c>
      <c r="AF474" s="38"/>
      <c r="AG474" s="70" t="s">
        <v>47</v>
      </c>
      <c r="AH474" s="70" t="s">
        <v>47</v>
      </c>
      <c r="AI474" s="38"/>
      <c r="AJ474" s="13" t="str">
        <f t="shared" si="696"/>
        <v>/rsm:CrossIndustryInvoice/rsm:SupplyChainTradeTransaction/ram:ApplicableHeaderTradeAgreement/ram:BuyerTaxRepresentativeTradeParty</v>
      </c>
      <c r="AK474" s="13" t="str">
        <f t="shared" si="697"/>
        <v>/ram:URIUniversalCommunication</v>
      </c>
      <c r="AL474" s="14">
        <f>COUNTIFS(R$4:R474,AJ474)</f>
        <v>1</v>
      </c>
      <c r="AN474" s="189" t="str">
        <f t="shared" si="710"/>
        <v>SCT_HTA</v>
      </c>
      <c r="AO474" s="140" t="str">
        <f t="shared" si="698"/>
        <v>BT-X-368-00</v>
      </c>
      <c r="AP474" s="296" t="str">
        <f t="shared" si="711"/>
        <v/>
      </c>
      <c r="AQ474" s="141">
        <f t="shared" si="738"/>
        <v>4</v>
      </c>
      <c r="AR474" s="141" t="str">
        <f t="shared" si="699"/>
        <v>0..1</v>
      </c>
      <c r="AS474" s="125" t="s">
        <v>1001</v>
      </c>
      <c r="AT474" s="125"/>
      <c r="AU474" s="126"/>
      <c r="AV474" s="126"/>
      <c r="AW474" s="126"/>
      <c r="AX474" s="125"/>
      <c r="AY474" s="124" t="str">
        <f t="shared" si="667"/>
        <v>0..1</v>
      </c>
      <c r="AZ474" s="124" t="str">
        <f t="shared" si="668"/>
        <v>0..1</v>
      </c>
      <c r="BA474" s="142" t="str">
        <f t="shared" si="662"/>
        <v>/rsm:CrossIndustryInvoice
/rsm:SupplyChainTradeTransaction
/ram:ApplicableHeaderTradeAgreement
/ram:BuyerTaxRepresentativeTradeParty
/ram:URIUniversalCommunication</v>
      </c>
      <c r="BB474" s="143" t="str">
        <f t="shared" si="663"/>
        <v>/rsm:CrossIndustryInvoice/rsm:SupplyChainTradeTransaction/ram:ApplicableHeaderTradeAgreement/ram:BuyerTaxRepresentativeTradeParty/ram:URIUniversalCommunication</v>
      </c>
      <c r="BC474" s="124" t="str">
        <f t="shared" si="712"/>
        <v/>
      </c>
      <c r="BD474" s="129" t="str">
        <f t="shared" si="713"/>
        <v/>
      </c>
      <c r="BE474" s="141" t="str">
        <f t="shared" si="714"/>
        <v>0..n</v>
      </c>
      <c r="BF474" s="124" t="str">
        <f t="shared" si="715"/>
        <v/>
      </c>
      <c r="BG474" s="675" t="str">
        <f t="shared" si="716"/>
        <v/>
      </c>
      <c r="BH474" s="7"/>
      <c r="BI474" s="634" t="str">
        <f t="shared" si="717"/>
        <v>-</v>
      </c>
      <c r="BJ474" s="70" t="str">
        <f t="shared" si="718"/>
        <v>-</v>
      </c>
      <c r="BK474" s="70" t="str">
        <f t="shared" si="719"/>
        <v>-</v>
      </c>
      <c r="BL474" s="70" t="str">
        <f t="shared" si="720"/>
        <v>-</v>
      </c>
      <c r="BM474" s="70" t="str">
        <f t="shared" si="721"/>
        <v>-</v>
      </c>
      <c r="BN474" s="70" t="str">
        <f t="shared" si="722"/>
        <v>-</v>
      </c>
      <c r="BO474" s="635" t="str">
        <f t="shared" si="723"/>
        <v>X</v>
      </c>
      <c r="BP474" s="7"/>
      <c r="BQ474" s="70" t="str">
        <f t="shared" si="724"/>
        <v>EXTENDED</v>
      </c>
      <c r="BR474" s="70" t="str">
        <f t="shared" si="725"/>
        <v>EXTENDED</v>
      </c>
      <c r="BS474" s="15"/>
      <c r="BT474" s="57" t="s">
        <v>18642</v>
      </c>
    </row>
    <row r="475" spans="1:72" s="59" customFormat="1" ht="105" x14ac:dyDescent="0.2">
      <c r="A475" s="45" t="str">
        <f t="shared" si="708"/>
        <v>YES</v>
      </c>
      <c r="B475" s="131"/>
      <c r="C475" s="742"/>
      <c r="D475" s="189" t="s">
        <v>1526</v>
      </c>
      <c r="E475" s="61" t="s">
        <v>5411</v>
      </c>
      <c r="F475" s="282"/>
      <c r="G475" s="62">
        <f t="shared" si="742"/>
        <v>5</v>
      </c>
      <c r="H475" s="62" t="s">
        <v>32</v>
      </c>
      <c r="I475" s="64" t="s">
        <v>17274</v>
      </c>
      <c r="J475" s="64"/>
      <c r="K475" s="65"/>
      <c r="L475" s="65"/>
      <c r="M475" s="65"/>
      <c r="N475" s="64" t="s">
        <v>90</v>
      </c>
      <c r="O475" s="66" t="s">
        <v>32</v>
      </c>
      <c r="P475" s="66" t="str">
        <f t="shared" si="594"/>
        <v>1..1</v>
      </c>
      <c r="Q475" s="6" t="s">
        <v>2360</v>
      </c>
      <c r="R475" s="67" t="s">
        <v>2361</v>
      </c>
      <c r="S475" s="66" t="s">
        <v>55</v>
      </c>
      <c r="T475" s="68" t="str">
        <f t="shared" si="700"/>
        <v>E</v>
      </c>
      <c r="U475" s="62" t="s">
        <v>42</v>
      </c>
      <c r="V475" s="66"/>
      <c r="W475" s="249"/>
      <c r="X475" s="38"/>
      <c r="Y475" s="634" t="str">
        <f t="shared" si="706"/>
        <v>-</v>
      </c>
      <c r="Z475" s="70" t="str">
        <f t="shared" ref="Z475:AE475" si="748">IF(Y475="X","X",IF($AH475=Z$4,"X","-"))</f>
        <v>-</v>
      </c>
      <c r="AA475" s="70" t="str">
        <f t="shared" si="748"/>
        <v>-</v>
      </c>
      <c r="AB475" s="70" t="str">
        <f t="shared" si="748"/>
        <v>-</v>
      </c>
      <c r="AC475" s="70" t="str">
        <f t="shared" si="748"/>
        <v>-</v>
      </c>
      <c r="AD475" s="70" t="str">
        <f t="shared" si="748"/>
        <v>-</v>
      </c>
      <c r="AE475" s="635" t="str">
        <f t="shared" si="748"/>
        <v>X</v>
      </c>
      <c r="AF475" s="38"/>
      <c r="AG475" s="70" t="s">
        <v>47</v>
      </c>
      <c r="AH475" s="70" t="s">
        <v>47</v>
      </c>
      <c r="AI475" s="38"/>
      <c r="AJ475" s="13" t="str">
        <f t="shared" si="696"/>
        <v>/rsm:CrossIndustryInvoice/rsm:SupplyChainTradeTransaction/ram:ApplicableHeaderTradeAgreement/ram:BuyerTaxRepresentativeTradeParty/ram:URIUniversalCommunication</v>
      </c>
      <c r="AK475" s="13" t="str">
        <f t="shared" si="697"/>
        <v>/ram:URIID</v>
      </c>
      <c r="AL475" s="14">
        <f>COUNTIFS(R$4:R475,AJ475)</f>
        <v>1</v>
      </c>
      <c r="AN475" s="189" t="str">
        <f t="shared" si="710"/>
        <v>SCT_HTA</v>
      </c>
      <c r="AO475" s="61" t="str">
        <f t="shared" si="698"/>
        <v>BT-X-368</v>
      </c>
      <c r="AP475" s="282" t="str">
        <f t="shared" si="711"/>
        <v/>
      </c>
      <c r="AQ475" s="62">
        <f t="shared" si="738"/>
        <v>5</v>
      </c>
      <c r="AR475" s="62" t="str">
        <f t="shared" si="699"/>
        <v>1..1</v>
      </c>
      <c r="AS475" s="64" t="s">
        <v>2172</v>
      </c>
      <c r="AT475" s="64"/>
      <c r="AU475" s="65"/>
      <c r="AV475" s="65"/>
      <c r="AW475" s="65"/>
      <c r="AX475" s="64" t="s">
        <v>99</v>
      </c>
      <c r="AY475" s="66" t="str">
        <f t="shared" si="667"/>
        <v>1..1</v>
      </c>
      <c r="AZ475" s="66" t="str">
        <f t="shared" si="668"/>
        <v>1..1</v>
      </c>
      <c r="BA475" s="6" t="str">
        <f t="shared" si="662"/>
        <v>/rsm:CrossIndustryInvoice
/rsm:SupplyChainTradeTransaction
/ram:ApplicableHeaderTradeAgreement
/ram:BuyerTaxRepresentativeTradeParty
/ram:URIUniversalCommunication
/ram:URIID</v>
      </c>
      <c r="BB475" s="67" t="str">
        <f t="shared" si="663"/>
        <v>/rsm:CrossIndustryInvoice/rsm:SupplyChainTradeTransaction/ram:ApplicableHeaderTradeAgreement/ram:BuyerTaxRepresentativeTradeParty/ram:URIUniversalCommunication/ram:URIID</v>
      </c>
      <c r="BC475" s="66" t="str">
        <f t="shared" si="712"/>
        <v>I</v>
      </c>
      <c r="BD475" s="68" t="str">
        <f t="shared" si="713"/>
        <v>E</v>
      </c>
      <c r="BE475" s="62" t="str">
        <f t="shared" si="714"/>
        <v>0..1</v>
      </c>
      <c r="BF475" s="66" t="str">
        <f t="shared" si="715"/>
        <v/>
      </c>
      <c r="BG475" s="249" t="str">
        <f t="shared" si="716"/>
        <v/>
      </c>
      <c r="BH475" s="7"/>
      <c r="BI475" s="634" t="str">
        <f t="shared" si="717"/>
        <v>-</v>
      </c>
      <c r="BJ475" s="70" t="str">
        <f t="shared" si="718"/>
        <v>-</v>
      </c>
      <c r="BK475" s="70" t="str">
        <f t="shared" si="719"/>
        <v>-</v>
      </c>
      <c r="BL475" s="70" t="str">
        <f t="shared" si="720"/>
        <v>-</v>
      </c>
      <c r="BM475" s="70" t="str">
        <f t="shared" si="721"/>
        <v>-</v>
      </c>
      <c r="BN475" s="70" t="str">
        <f t="shared" si="722"/>
        <v>-</v>
      </c>
      <c r="BO475" s="635" t="str">
        <f t="shared" si="723"/>
        <v>X</v>
      </c>
      <c r="BP475" s="7"/>
      <c r="BQ475" s="70" t="str">
        <f t="shared" si="724"/>
        <v>EXTENDED</v>
      </c>
      <c r="BR475" s="70" t="str">
        <f t="shared" si="725"/>
        <v>EXTENDED</v>
      </c>
      <c r="BS475" s="15"/>
      <c r="BT475" s="57" t="s">
        <v>18642</v>
      </c>
    </row>
    <row r="476" spans="1:72" s="59" customFormat="1" ht="120" x14ac:dyDescent="0.2">
      <c r="A476" s="45" t="str">
        <f t="shared" si="708"/>
        <v>YES</v>
      </c>
      <c r="B476" s="131"/>
      <c r="C476" s="742"/>
      <c r="D476" s="189" t="s">
        <v>1526</v>
      </c>
      <c r="E476" s="61" t="s">
        <v>5412</v>
      </c>
      <c r="F476" s="282"/>
      <c r="G476" s="62">
        <f t="shared" si="742"/>
        <v>6</v>
      </c>
      <c r="H476" s="62" t="s">
        <v>32</v>
      </c>
      <c r="I476" s="64" t="s">
        <v>443</v>
      </c>
      <c r="J476" s="64"/>
      <c r="K476" s="65"/>
      <c r="L476" s="65"/>
      <c r="M476" s="65"/>
      <c r="N476" s="64" t="s">
        <v>17064</v>
      </c>
      <c r="O476" s="66" t="s">
        <v>32</v>
      </c>
      <c r="P476" s="66" t="str">
        <f t="shared" si="594"/>
        <v>1..1</v>
      </c>
      <c r="Q476" s="6" t="s">
        <v>2362</v>
      </c>
      <c r="R476" s="67" t="s">
        <v>2363</v>
      </c>
      <c r="S476" s="66" t="s">
        <v>329</v>
      </c>
      <c r="T476" s="68" t="str">
        <f t="shared" si="700"/>
        <v>A</v>
      </c>
      <c r="U476" s="62" t="s">
        <v>42</v>
      </c>
      <c r="V476" s="66"/>
      <c r="W476" s="249"/>
      <c r="X476" s="38"/>
      <c r="Y476" s="634" t="str">
        <f t="shared" si="706"/>
        <v>-</v>
      </c>
      <c r="Z476" s="70" t="str">
        <f t="shared" ref="Z476:AE476" si="749">IF(Y476="X","X",IF($AH476=Z$4,"X","-"))</f>
        <v>-</v>
      </c>
      <c r="AA476" s="70" t="str">
        <f t="shared" si="749"/>
        <v>-</v>
      </c>
      <c r="AB476" s="70" t="str">
        <f t="shared" si="749"/>
        <v>-</v>
      </c>
      <c r="AC476" s="70" t="str">
        <f t="shared" si="749"/>
        <v>-</v>
      </c>
      <c r="AD476" s="70" t="str">
        <f t="shared" si="749"/>
        <v>-</v>
      </c>
      <c r="AE476" s="635" t="str">
        <f t="shared" si="749"/>
        <v>X</v>
      </c>
      <c r="AF476" s="38"/>
      <c r="AG476" s="70" t="s">
        <v>47</v>
      </c>
      <c r="AH476" s="70" t="s">
        <v>47</v>
      </c>
      <c r="AI476" s="38"/>
      <c r="AJ476" s="13" t="str">
        <f t="shared" si="696"/>
        <v>/rsm:CrossIndustryInvoice/rsm:SupplyChainTradeTransaction/ram:ApplicableHeaderTradeAgreement/ram:BuyerTaxRepresentativeTradeParty/ram:URIUniversalCommunication/ram:URIID</v>
      </c>
      <c r="AK476" s="13" t="str">
        <f t="shared" si="697"/>
        <v>/@schemeID</v>
      </c>
      <c r="AL476" s="14">
        <f>COUNTIFS(R$4:R476,AJ476)</f>
        <v>1</v>
      </c>
      <c r="AN476" s="189" t="str">
        <f t="shared" si="710"/>
        <v>SCT_HTA</v>
      </c>
      <c r="AO476" s="61" t="str">
        <f t="shared" si="698"/>
        <v>BT-X-368-0</v>
      </c>
      <c r="AP476" s="282" t="str">
        <f t="shared" si="711"/>
        <v/>
      </c>
      <c r="AQ476" s="62">
        <f t="shared" si="738"/>
        <v>6</v>
      </c>
      <c r="AR476" s="62" t="str">
        <f t="shared" si="699"/>
        <v>1..1</v>
      </c>
      <c r="AS476" s="64" t="s">
        <v>330</v>
      </c>
      <c r="AT476" s="64"/>
      <c r="AU476" s="65"/>
      <c r="AV476" s="65"/>
      <c r="AW476" s="65"/>
      <c r="AX476" s="64"/>
      <c r="AY476" s="66" t="str">
        <f t="shared" si="667"/>
        <v>1..1</v>
      </c>
      <c r="AZ476" s="66" t="str">
        <f t="shared" si="668"/>
        <v>1..1</v>
      </c>
      <c r="BA476" s="6" t="str">
        <f t="shared" si="662"/>
        <v>/rsm:CrossIndustryInvoice
/rsm:SupplyChainTradeTransaction
/ram:ApplicableHeaderTradeAgreement
/ram:BuyerTaxRepresentativeTradeParty
/ram:URIUniversalCommunication
/ram:URIID
/@schemeID</v>
      </c>
      <c r="BB476" s="67" t="str">
        <f t="shared" si="663"/>
        <v>/rsm:CrossIndustryInvoice/rsm:SupplyChainTradeTransaction/ram:ApplicableHeaderTradeAgreement/ram:BuyerTaxRepresentativeTradeParty/ram:URIUniversalCommunication/ram:URIID/@schemeID</v>
      </c>
      <c r="BC476" s="66" t="str">
        <f t="shared" si="712"/>
        <v>S</v>
      </c>
      <c r="BD476" s="68" t="str">
        <f t="shared" si="713"/>
        <v>A</v>
      </c>
      <c r="BE476" s="62" t="str">
        <f t="shared" si="714"/>
        <v>0..1</v>
      </c>
      <c r="BF476" s="66" t="str">
        <f t="shared" si="715"/>
        <v/>
      </c>
      <c r="BG476" s="249" t="str">
        <f t="shared" si="716"/>
        <v/>
      </c>
      <c r="BH476" s="7"/>
      <c r="BI476" s="634" t="str">
        <f t="shared" si="717"/>
        <v>-</v>
      </c>
      <c r="BJ476" s="70" t="str">
        <f t="shared" si="718"/>
        <v>-</v>
      </c>
      <c r="BK476" s="70" t="str">
        <f t="shared" si="719"/>
        <v>-</v>
      </c>
      <c r="BL476" s="70" t="str">
        <f t="shared" si="720"/>
        <v>-</v>
      </c>
      <c r="BM476" s="70" t="str">
        <f t="shared" si="721"/>
        <v>-</v>
      </c>
      <c r="BN476" s="70" t="str">
        <f t="shared" si="722"/>
        <v>-</v>
      </c>
      <c r="BO476" s="635" t="str">
        <f t="shared" si="723"/>
        <v>X</v>
      </c>
      <c r="BP476" s="7"/>
      <c r="BQ476" s="70" t="str">
        <f t="shared" si="724"/>
        <v>EXTENDED</v>
      </c>
      <c r="BR476" s="70" t="str">
        <f t="shared" si="725"/>
        <v>EXTENDED</v>
      </c>
      <c r="BS476" s="15"/>
      <c r="BT476" s="57" t="s">
        <v>18642</v>
      </c>
    </row>
    <row r="477" spans="1:72" s="59" customFormat="1" ht="96" x14ac:dyDescent="0.2">
      <c r="A477" s="45" t="str">
        <f t="shared" si="708"/>
        <v>NO</v>
      </c>
      <c r="B477" s="340" t="s">
        <v>17035</v>
      </c>
      <c r="C477" s="742"/>
      <c r="D477" s="185" t="s">
        <v>1526</v>
      </c>
      <c r="E477" s="140" t="s">
        <v>5095</v>
      </c>
      <c r="F477" s="296"/>
      <c r="G477" s="141">
        <f t="shared" si="742"/>
        <v>4</v>
      </c>
      <c r="H477" s="141" t="s">
        <v>32</v>
      </c>
      <c r="I477" s="138" t="s">
        <v>2364</v>
      </c>
      <c r="J477" s="125"/>
      <c r="K477" s="126"/>
      <c r="L477" s="126"/>
      <c r="M477" s="126"/>
      <c r="N477" s="125"/>
      <c r="O477" s="124" t="s">
        <v>32</v>
      </c>
      <c r="P477" s="66" t="str">
        <f t="shared" si="594"/>
        <v>1..1</v>
      </c>
      <c r="Q477" s="127" t="s">
        <v>2365</v>
      </c>
      <c r="R477" s="128" t="s">
        <v>2366</v>
      </c>
      <c r="S477" s="124"/>
      <c r="T477" s="129" t="str">
        <f t="shared" si="700"/>
        <v/>
      </c>
      <c r="U477" s="124" t="s">
        <v>62</v>
      </c>
      <c r="V477" s="124"/>
      <c r="W477" s="675"/>
      <c r="X477" s="38"/>
      <c r="Y477" s="634" t="str">
        <f t="shared" si="706"/>
        <v>-</v>
      </c>
      <c r="Z477" s="70" t="str">
        <f t="shared" ref="Z477:AE477" si="750">IF(Y477="X","X",IF($AH477=Z$4,"X","-"))</f>
        <v>-</v>
      </c>
      <c r="AA477" s="70" t="str">
        <f t="shared" si="750"/>
        <v>-</v>
      </c>
      <c r="AB477" s="70" t="str">
        <f t="shared" si="750"/>
        <v>-</v>
      </c>
      <c r="AC477" s="70" t="str">
        <f t="shared" si="750"/>
        <v>-</v>
      </c>
      <c r="AD477" s="70" t="str">
        <f t="shared" si="750"/>
        <v>-</v>
      </c>
      <c r="AE477" s="635" t="str">
        <f t="shared" si="750"/>
        <v>X</v>
      </c>
      <c r="AF477" s="38"/>
      <c r="AG477" s="70" t="s">
        <v>47</v>
      </c>
      <c r="AH477" s="70" t="s">
        <v>47</v>
      </c>
      <c r="AI477" s="38"/>
      <c r="AJ477" s="13" t="str">
        <f t="shared" si="696"/>
        <v>/rsm:CrossIndustryInvoice/rsm:SupplyChainTradeTransaction/ram:ApplicableHeaderTradeAgreement/ram:BuyerTaxRepresentativeTradeParty</v>
      </c>
      <c r="AK477" s="13" t="str">
        <f t="shared" si="697"/>
        <v>/ram:SpecifiedTaxRegistration</v>
      </c>
      <c r="AL477" s="14">
        <f>COUNTIFS(R$4:R477,AJ477)</f>
        <v>1</v>
      </c>
      <c r="AN477" s="185" t="str">
        <f t="shared" si="710"/>
        <v>SCT_HTA</v>
      </c>
      <c r="AO477" s="140" t="str">
        <f t="shared" si="698"/>
        <v>BT-X-367-00</v>
      </c>
      <c r="AP477" s="296" t="str">
        <f t="shared" si="711"/>
        <v/>
      </c>
      <c r="AQ477" s="141">
        <f t="shared" si="738"/>
        <v>4</v>
      </c>
      <c r="AR477" s="141" t="str">
        <f t="shared" si="699"/>
        <v>1..1</v>
      </c>
      <c r="AS477" s="138" t="s">
        <v>2367</v>
      </c>
      <c r="AT477" s="125"/>
      <c r="AU477" s="126"/>
      <c r="AV477" s="126"/>
      <c r="AW477" s="126" t="s">
        <v>35</v>
      </c>
      <c r="AX477" s="125"/>
      <c r="AY477" s="124" t="str">
        <f t="shared" si="667"/>
        <v>1..1</v>
      </c>
      <c r="AZ477" s="124" t="str">
        <f t="shared" si="668"/>
        <v>1..1</v>
      </c>
      <c r="BA477" s="127" t="str">
        <f t="shared" si="662"/>
        <v>/rsm:CrossIndustryInvoice
/rsm:SupplyChainTradeTransaction
/ram:ApplicableHeaderTradeAgreement
/ram:BuyerTaxRepresentativeTradeParty
/ram:SpecifiedTaxRegistration</v>
      </c>
      <c r="BB477" s="128" t="str">
        <f t="shared" si="663"/>
        <v>/rsm:CrossIndustryInvoice/rsm:SupplyChainTradeTransaction/ram:ApplicableHeaderTradeAgreement/ram:BuyerTaxRepresentativeTradeParty/ram:SpecifiedTaxRegistration</v>
      </c>
      <c r="BC477" s="124" t="str">
        <f t="shared" si="712"/>
        <v/>
      </c>
      <c r="BD477" s="129" t="str">
        <f t="shared" si="713"/>
        <v/>
      </c>
      <c r="BE477" s="124" t="str">
        <f t="shared" si="714"/>
        <v>0..n</v>
      </c>
      <c r="BF477" s="124" t="str">
        <f t="shared" si="715"/>
        <v/>
      </c>
      <c r="BG477" s="675" t="str">
        <f t="shared" si="716"/>
        <v/>
      </c>
      <c r="BH477" s="7"/>
      <c r="BI477" s="634" t="str">
        <f t="shared" si="717"/>
        <v>-</v>
      </c>
      <c r="BJ477" s="70" t="str">
        <f t="shared" si="718"/>
        <v>-</v>
      </c>
      <c r="BK477" s="70" t="str">
        <f t="shared" si="719"/>
        <v>-</v>
      </c>
      <c r="BL477" s="70" t="str">
        <f t="shared" si="720"/>
        <v>-</v>
      </c>
      <c r="BM477" s="70" t="str">
        <f t="shared" si="721"/>
        <v>-</v>
      </c>
      <c r="BN477" s="70" t="str">
        <f t="shared" si="722"/>
        <v>-</v>
      </c>
      <c r="BO477" s="635" t="str">
        <f t="shared" si="723"/>
        <v>X</v>
      </c>
      <c r="BP477" s="7"/>
      <c r="BQ477" s="70" t="str">
        <f t="shared" si="724"/>
        <v>EXTENDED</v>
      </c>
      <c r="BR477" s="70" t="str">
        <f t="shared" si="725"/>
        <v>EXTENDED</v>
      </c>
      <c r="BS477" s="15"/>
      <c r="BT477" s="57" t="s">
        <v>18642</v>
      </c>
    </row>
    <row r="478" spans="1:72" s="59" customFormat="1" ht="105" x14ac:dyDescent="0.2">
      <c r="A478" s="45" t="str">
        <f t="shared" si="708"/>
        <v>YES</v>
      </c>
      <c r="B478" s="131"/>
      <c r="C478" s="742"/>
      <c r="D478" s="185" t="s">
        <v>1526</v>
      </c>
      <c r="E478" s="145" t="s">
        <v>5096</v>
      </c>
      <c r="F478" s="297"/>
      <c r="G478" s="146">
        <f t="shared" si="742"/>
        <v>5</v>
      </c>
      <c r="H478" s="146" t="s">
        <v>32</v>
      </c>
      <c r="I478" s="64" t="s">
        <v>2368</v>
      </c>
      <c r="J478" s="64" t="s">
        <v>2369</v>
      </c>
      <c r="K478" s="65" t="s">
        <v>2226</v>
      </c>
      <c r="L478" s="65"/>
      <c r="M478" s="65"/>
      <c r="N478" s="64" t="s">
        <v>90</v>
      </c>
      <c r="O478" s="66" t="s">
        <v>32</v>
      </c>
      <c r="P478" s="66" t="str">
        <f t="shared" si="594"/>
        <v>1..1</v>
      </c>
      <c r="Q478" s="157" t="s">
        <v>2371</v>
      </c>
      <c r="R478" s="158" t="s">
        <v>2372</v>
      </c>
      <c r="S478" s="66" t="s">
        <v>55</v>
      </c>
      <c r="T478" s="68" t="str">
        <f t="shared" si="700"/>
        <v>E</v>
      </c>
      <c r="U478" s="66" t="s">
        <v>42</v>
      </c>
      <c r="V478" s="66" t="s">
        <v>200</v>
      </c>
      <c r="W478" s="249" t="s">
        <v>1016</v>
      </c>
      <c r="X478" s="38"/>
      <c r="Y478" s="634" t="str">
        <f t="shared" si="706"/>
        <v>-</v>
      </c>
      <c r="Z478" s="70" t="str">
        <f t="shared" ref="Z478:AE478" si="751">IF(Y478="X","X",IF($AH478=Z$4,"X","-"))</f>
        <v>-</v>
      </c>
      <c r="AA478" s="70" t="str">
        <f t="shared" si="751"/>
        <v>-</v>
      </c>
      <c r="AB478" s="70" t="str">
        <f t="shared" si="751"/>
        <v>-</v>
      </c>
      <c r="AC478" s="70" t="str">
        <f t="shared" si="751"/>
        <v>-</v>
      </c>
      <c r="AD478" s="70" t="str">
        <f t="shared" si="751"/>
        <v>-</v>
      </c>
      <c r="AE478" s="635" t="str">
        <f t="shared" si="751"/>
        <v>X</v>
      </c>
      <c r="AF478" s="38"/>
      <c r="AG478" s="70" t="s">
        <v>47</v>
      </c>
      <c r="AH478" s="70" t="s">
        <v>47</v>
      </c>
      <c r="AI478" s="38"/>
      <c r="AJ478" s="13" t="str">
        <f t="shared" si="696"/>
        <v>/rsm:CrossIndustryInvoice/rsm:SupplyChainTradeTransaction/ram:ApplicableHeaderTradeAgreement/ram:BuyerTaxRepresentativeTradeParty/ram:SpecifiedTaxRegistration</v>
      </c>
      <c r="AK478" s="13" t="str">
        <f t="shared" si="697"/>
        <v>/ram:ID</v>
      </c>
      <c r="AL478" s="14">
        <f>COUNTIFS(R$4:R478,AJ478)</f>
        <v>1</v>
      </c>
      <c r="AN478" s="185" t="str">
        <f t="shared" si="710"/>
        <v>SCT_HTA</v>
      </c>
      <c r="AO478" s="145" t="str">
        <f t="shared" si="698"/>
        <v>BT-X-367</v>
      </c>
      <c r="AP478" s="297" t="str">
        <f t="shared" si="711"/>
        <v/>
      </c>
      <c r="AQ478" s="146">
        <f t="shared" si="738"/>
        <v>5</v>
      </c>
      <c r="AR478" s="146" t="str">
        <f t="shared" si="699"/>
        <v>1..1</v>
      </c>
      <c r="AS478" s="64" t="s">
        <v>2373</v>
      </c>
      <c r="AT478" s="64" t="s">
        <v>2230</v>
      </c>
      <c r="AU478" s="65" t="s">
        <v>2231</v>
      </c>
      <c r="AV478" s="65"/>
      <c r="AW478" s="65"/>
      <c r="AX478" s="64" t="s">
        <v>99</v>
      </c>
      <c r="AY478" s="66" t="str">
        <f t="shared" si="667"/>
        <v>1..1</v>
      </c>
      <c r="AZ478" s="66" t="str">
        <f t="shared" si="668"/>
        <v>1..1</v>
      </c>
      <c r="BA478" s="157" t="str">
        <f t="shared" si="662"/>
        <v>/rsm:CrossIndustryInvoice
/rsm:SupplyChainTradeTransaction
/ram:ApplicableHeaderTradeAgreement
/ram:BuyerTaxRepresentativeTradeParty
/ram:SpecifiedTaxRegistration
/ram:ID</v>
      </c>
      <c r="BB478" s="158" t="str">
        <f t="shared" si="663"/>
        <v>/rsm:CrossIndustryInvoice/rsm:SupplyChainTradeTransaction/ram:ApplicableHeaderTradeAgreement/ram:BuyerTaxRepresentativeTradeParty/ram:SpecifiedTaxRegistration/ram:ID</v>
      </c>
      <c r="BC478" s="66" t="str">
        <f t="shared" si="712"/>
        <v>I</v>
      </c>
      <c r="BD478" s="68" t="str">
        <f t="shared" si="713"/>
        <v>E</v>
      </c>
      <c r="BE478" s="66" t="str">
        <f t="shared" si="714"/>
        <v>0..1</v>
      </c>
      <c r="BF478" s="66" t="str">
        <f t="shared" si="715"/>
        <v>CAR-3</v>
      </c>
      <c r="BG478" s="249" t="str">
        <f t="shared" si="716"/>
        <v>@schemeID="VA"</v>
      </c>
      <c r="BH478" s="7"/>
      <c r="BI478" s="634" t="str">
        <f t="shared" si="717"/>
        <v>-</v>
      </c>
      <c r="BJ478" s="70" t="str">
        <f t="shared" si="718"/>
        <v>-</v>
      </c>
      <c r="BK478" s="70" t="str">
        <f t="shared" si="719"/>
        <v>-</v>
      </c>
      <c r="BL478" s="70" t="str">
        <f t="shared" si="720"/>
        <v>-</v>
      </c>
      <c r="BM478" s="70" t="str">
        <f t="shared" si="721"/>
        <v>-</v>
      </c>
      <c r="BN478" s="70" t="str">
        <f t="shared" si="722"/>
        <v>-</v>
      </c>
      <c r="BO478" s="635" t="str">
        <f t="shared" si="723"/>
        <v>X</v>
      </c>
      <c r="BP478" s="7"/>
      <c r="BQ478" s="70" t="str">
        <f t="shared" si="724"/>
        <v>EXTENDED</v>
      </c>
      <c r="BR478" s="70" t="str">
        <f t="shared" si="725"/>
        <v>EXTENDED</v>
      </c>
      <c r="BS478" s="15"/>
      <c r="BT478" s="57" t="s">
        <v>18642</v>
      </c>
    </row>
    <row r="479" spans="1:72" s="59" customFormat="1" ht="120" x14ac:dyDescent="0.2">
      <c r="A479" s="45" t="str">
        <f t="shared" si="708"/>
        <v>YES</v>
      </c>
      <c r="B479" s="131"/>
      <c r="C479" s="742"/>
      <c r="D479" s="185" t="s">
        <v>1526</v>
      </c>
      <c r="E479" s="145" t="s">
        <v>5097</v>
      </c>
      <c r="F479" s="297"/>
      <c r="G479" s="146">
        <f t="shared" si="742"/>
        <v>6</v>
      </c>
      <c r="H479" s="146" t="s">
        <v>32</v>
      </c>
      <c r="I479" s="97" t="s">
        <v>17157</v>
      </c>
      <c r="J479" s="64" t="s">
        <v>2375</v>
      </c>
      <c r="K479" s="65" t="s">
        <v>1015</v>
      </c>
      <c r="L479" s="65"/>
      <c r="M479" s="65" t="s">
        <v>1016</v>
      </c>
      <c r="N479" s="64" t="s">
        <v>17064</v>
      </c>
      <c r="O479" s="66" t="s">
        <v>32</v>
      </c>
      <c r="P479" s="66" t="str">
        <f t="shared" si="594"/>
        <v>1..1</v>
      </c>
      <c r="Q479" s="157" t="s">
        <v>2376</v>
      </c>
      <c r="R479" s="158" t="s">
        <v>2377</v>
      </c>
      <c r="S479" s="66" t="s">
        <v>329</v>
      </c>
      <c r="T479" s="68" t="str">
        <f t="shared" si="700"/>
        <v>A</v>
      </c>
      <c r="U479" s="66" t="s">
        <v>42</v>
      </c>
      <c r="V479" s="66" t="s">
        <v>35</v>
      </c>
      <c r="W479" s="249" t="s">
        <v>1016</v>
      </c>
      <c r="X479" s="38"/>
      <c r="Y479" s="634" t="str">
        <f t="shared" si="706"/>
        <v>-</v>
      </c>
      <c r="Z479" s="70" t="str">
        <f t="shared" ref="Z479:AE479" si="752">IF(Y479="X","X",IF($AH479=Z$4,"X","-"))</f>
        <v>-</v>
      </c>
      <c r="AA479" s="70" t="str">
        <f t="shared" si="752"/>
        <v>-</v>
      </c>
      <c r="AB479" s="70" t="str">
        <f t="shared" si="752"/>
        <v>-</v>
      </c>
      <c r="AC479" s="70" t="str">
        <f t="shared" si="752"/>
        <v>-</v>
      </c>
      <c r="AD479" s="70" t="str">
        <f t="shared" si="752"/>
        <v>-</v>
      </c>
      <c r="AE479" s="635" t="str">
        <f t="shared" si="752"/>
        <v>X</v>
      </c>
      <c r="AF479" s="38"/>
      <c r="AG479" s="70" t="s">
        <v>47</v>
      </c>
      <c r="AH479" s="70" t="s">
        <v>47</v>
      </c>
      <c r="AI479" s="38"/>
      <c r="AJ479" s="13" t="str">
        <f t="shared" si="696"/>
        <v>/rsm:CrossIndustryInvoice/rsm:SupplyChainTradeTransaction/ram:ApplicableHeaderTradeAgreement/ram:BuyerTaxRepresentativeTradeParty/ram:SpecifiedTaxRegistration/ram:ID</v>
      </c>
      <c r="AK479" s="13" t="str">
        <f t="shared" si="697"/>
        <v>/@schemeID</v>
      </c>
      <c r="AL479" s="14">
        <f>COUNTIFS(R$4:R479,AJ479)</f>
        <v>1</v>
      </c>
      <c r="AN479" s="185" t="str">
        <f t="shared" si="710"/>
        <v>SCT_HTA</v>
      </c>
      <c r="AO479" s="145" t="str">
        <f t="shared" si="698"/>
        <v>BT-X-367-0</v>
      </c>
      <c r="AP479" s="297" t="str">
        <f t="shared" si="711"/>
        <v/>
      </c>
      <c r="AQ479" s="146">
        <f t="shared" si="738"/>
        <v>6</v>
      </c>
      <c r="AR479" s="146" t="str">
        <f t="shared" si="699"/>
        <v>1..1</v>
      </c>
      <c r="AS479" s="97" t="s">
        <v>330</v>
      </c>
      <c r="AT479" s="64" t="s">
        <v>2235</v>
      </c>
      <c r="AU479" s="65" t="s">
        <v>18240</v>
      </c>
      <c r="AV479" s="65"/>
      <c r="AW479" s="65" t="s">
        <v>1828</v>
      </c>
      <c r="AX479" s="64"/>
      <c r="AY479" s="66" t="str">
        <f t="shared" si="667"/>
        <v>1..1</v>
      </c>
      <c r="AZ479" s="66" t="str">
        <f t="shared" si="668"/>
        <v>1..1</v>
      </c>
      <c r="BA479" s="157" t="str">
        <f t="shared" si="662"/>
        <v>/rsm:CrossIndustryInvoice
/rsm:SupplyChainTradeTransaction
/ram:ApplicableHeaderTradeAgreement
/ram:BuyerTaxRepresentativeTradeParty
/ram:SpecifiedTaxRegistration
/ram:ID
/@schemeID</v>
      </c>
      <c r="BB479" s="158" t="str">
        <f t="shared" si="663"/>
        <v>/rsm:CrossIndustryInvoice/rsm:SupplyChainTradeTransaction/ram:ApplicableHeaderTradeAgreement/ram:BuyerTaxRepresentativeTradeParty/ram:SpecifiedTaxRegistration/ram:ID/@schemeID</v>
      </c>
      <c r="BC479" s="66" t="str">
        <f t="shared" si="712"/>
        <v>S</v>
      </c>
      <c r="BD479" s="68" t="str">
        <f t="shared" si="713"/>
        <v>A</v>
      </c>
      <c r="BE479" s="66" t="str">
        <f t="shared" si="714"/>
        <v>0..1</v>
      </c>
      <c r="BF479" s="66" t="str">
        <f t="shared" si="715"/>
        <v/>
      </c>
      <c r="BG479" s="249" t="str">
        <f t="shared" si="716"/>
        <v>@schemeID="VA"</v>
      </c>
      <c r="BH479" s="7"/>
      <c r="BI479" s="634" t="str">
        <f t="shared" si="717"/>
        <v>-</v>
      </c>
      <c r="BJ479" s="70" t="str">
        <f t="shared" si="718"/>
        <v>-</v>
      </c>
      <c r="BK479" s="70" t="str">
        <f t="shared" si="719"/>
        <v>-</v>
      </c>
      <c r="BL479" s="70" t="str">
        <f t="shared" si="720"/>
        <v>-</v>
      </c>
      <c r="BM479" s="70" t="str">
        <f t="shared" si="721"/>
        <v>-</v>
      </c>
      <c r="BN479" s="70" t="str">
        <f t="shared" si="722"/>
        <v>-</v>
      </c>
      <c r="BO479" s="635" t="str">
        <f t="shared" si="723"/>
        <v>X</v>
      </c>
      <c r="BP479" s="7"/>
      <c r="BQ479" s="70" t="str">
        <f t="shared" si="724"/>
        <v>EXTENDED</v>
      </c>
      <c r="BR479" s="70" t="str">
        <f t="shared" si="725"/>
        <v>EXTENDED</v>
      </c>
      <c r="BS479" s="15"/>
      <c r="BT479" s="57" t="s">
        <v>18642</v>
      </c>
    </row>
    <row r="480" spans="1:72" s="59" customFormat="1" ht="96" x14ac:dyDescent="0.2">
      <c r="A480" s="45" t="str">
        <f t="shared" si="708"/>
        <v>NO</v>
      </c>
      <c r="B480" s="45"/>
      <c r="C480" s="45"/>
      <c r="D480" s="182" t="s">
        <v>1526</v>
      </c>
      <c r="E480" s="187" t="s">
        <v>2378</v>
      </c>
      <c r="F480" s="302" t="s">
        <v>2378</v>
      </c>
      <c r="G480" s="110">
        <f t="shared" si="742"/>
        <v>3</v>
      </c>
      <c r="H480" s="110" t="s">
        <v>42</v>
      </c>
      <c r="I480" s="112" t="s">
        <v>2379</v>
      </c>
      <c r="J480" s="112" t="s">
        <v>2380</v>
      </c>
      <c r="K480" s="113"/>
      <c r="L480" s="113" t="s">
        <v>2381</v>
      </c>
      <c r="M480" s="113" t="s">
        <v>35</v>
      </c>
      <c r="N480" s="112"/>
      <c r="O480" s="110" t="s">
        <v>42</v>
      </c>
      <c r="P480" s="110" t="str">
        <f t="shared" si="594"/>
        <v>0..1</v>
      </c>
      <c r="Q480" s="114" t="s">
        <v>2382</v>
      </c>
      <c r="R480" s="115" t="s">
        <v>2383</v>
      </c>
      <c r="S480" s="110" t="s">
        <v>35</v>
      </c>
      <c r="T480" s="116" t="str">
        <f t="shared" si="700"/>
        <v>G</v>
      </c>
      <c r="U480" s="110" t="s">
        <v>42</v>
      </c>
      <c r="V480" s="110" t="s">
        <v>35</v>
      </c>
      <c r="W480" s="674" t="s">
        <v>35</v>
      </c>
      <c r="X480" s="38"/>
      <c r="Y480" s="644" t="str">
        <f t="shared" si="706"/>
        <v>-</v>
      </c>
      <c r="Z480" s="116" t="str">
        <f t="shared" ref="Z480:AE480" si="753">IF(Y480="X","X",IF($AH480=Z$4,"X","-"))</f>
        <v>X</v>
      </c>
      <c r="AA480" s="116" t="str">
        <f t="shared" si="753"/>
        <v>X</v>
      </c>
      <c r="AB480" s="116" t="str">
        <f t="shared" si="753"/>
        <v>X</v>
      </c>
      <c r="AC480" s="116" t="str">
        <f t="shared" si="753"/>
        <v>X</v>
      </c>
      <c r="AD480" s="116" t="str">
        <f t="shared" si="753"/>
        <v>X</v>
      </c>
      <c r="AE480" s="645" t="str">
        <f t="shared" si="753"/>
        <v>X</v>
      </c>
      <c r="AF480" s="38"/>
      <c r="AG480" s="116" t="s">
        <v>185</v>
      </c>
      <c r="AH480" s="116" t="s">
        <v>185</v>
      </c>
      <c r="AI480" s="38"/>
      <c r="AJ480" s="13" t="str">
        <f t="shared" si="696"/>
        <v>/rsm:CrossIndustryInvoice/rsm:SupplyChainTradeTransaction/ram:ApplicableHeaderTradeAgreement</v>
      </c>
      <c r="AK480" s="13" t="str">
        <f t="shared" si="697"/>
        <v>/ram:SellerTaxRepresentativeTradeParty</v>
      </c>
      <c r="AL480" s="14">
        <f>COUNTIFS(R$4:R480,AJ480)</f>
        <v>1</v>
      </c>
      <c r="AN480" s="182" t="str">
        <f t="shared" si="710"/>
        <v>SCT_HTA</v>
      </c>
      <c r="AO480" s="187" t="str">
        <f t="shared" si="698"/>
        <v>BG-11</v>
      </c>
      <c r="AP480" s="302" t="str">
        <f t="shared" si="711"/>
        <v>BG-11</v>
      </c>
      <c r="AQ480" s="110">
        <f t="shared" si="738"/>
        <v>3</v>
      </c>
      <c r="AR480" s="110" t="str">
        <f t="shared" si="699"/>
        <v>0..1</v>
      </c>
      <c r="AS480" s="112" t="s">
        <v>2384</v>
      </c>
      <c r="AT480" s="112" t="s">
        <v>2385</v>
      </c>
      <c r="AU480" s="113"/>
      <c r="AV480" s="113" t="s">
        <v>2386</v>
      </c>
      <c r="AW480" s="113" t="s">
        <v>35</v>
      </c>
      <c r="AX480" s="112"/>
      <c r="AY480" s="110" t="str">
        <f t="shared" si="667"/>
        <v>0..1</v>
      </c>
      <c r="AZ480" s="110" t="str">
        <f t="shared" si="668"/>
        <v>0..1</v>
      </c>
      <c r="BA480" s="114" t="str">
        <f t="shared" si="662"/>
        <v>/rsm:CrossIndustryInvoice
/rsm:SupplyChainTradeTransaction
/ram:ApplicableHeaderTradeAgreement
/ram:SellerTaxRepresentativeTradeParty</v>
      </c>
      <c r="BB480" s="115" t="str">
        <f t="shared" si="663"/>
        <v>/rsm:CrossIndustryInvoice/rsm:SupplyChainTradeTransaction/ram:ApplicableHeaderTradeAgreement/ram:SellerTaxRepresentativeTradeParty</v>
      </c>
      <c r="BC480" s="110" t="str">
        <f t="shared" si="712"/>
        <v/>
      </c>
      <c r="BD480" s="116" t="str">
        <f t="shared" si="713"/>
        <v>G</v>
      </c>
      <c r="BE480" s="110" t="str">
        <f t="shared" si="714"/>
        <v>0..1</v>
      </c>
      <c r="BF480" s="110" t="str">
        <f t="shared" si="715"/>
        <v/>
      </c>
      <c r="BG480" s="674" t="str">
        <f t="shared" si="716"/>
        <v/>
      </c>
      <c r="BH480" s="7"/>
      <c r="BI480" s="644" t="str">
        <f t="shared" si="717"/>
        <v>-</v>
      </c>
      <c r="BJ480" s="116" t="str">
        <f t="shared" si="718"/>
        <v>X</v>
      </c>
      <c r="BK480" s="116" t="str">
        <f t="shared" si="719"/>
        <v>X</v>
      </c>
      <c r="BL480" s="116" t="str">
        <f t="shared" si="720"/>
        <v>X</v>
      </c>
      <c r="BM480" s="116" t="str">
        <f t="shared" si="721"/>
        <v>X</v>
      </c>
      <c r="BN480" s="116" t="str">
        <f t="shared" si="722"/>
        <v>X</v>
      </c>
      <c r="BO480" s="645" t="str">
        <f t="shared" si="723"/>
        <v>X</v>
      </c>
      <c r="BP480" s="7"/>
      <c r="BQ480" s="116" t="str">
        <f t="shared" si="724"/>
        <v>BASIC WL</v>
      </c>
      <c r="BR480" s="116" t="str">
        <f t="shared" si="725"/>
        <v>BASIC WL</v>
      </c>
      <c r="BS480" s="15"/>
      <c r="BT480" s="57" t="s">
        <v>18642</v>
      </c>
    </row>
    <row r="481" spans="1:72" s="59" customFormat="1" ht="96" x14ac:dyDescent="0.2">
      <c r="A481" s="45" t="str">
        <f t="shared" si="708"/>
        <v>YES</v>
      </c>
      <c r="B481" s="45"/>
      <c r="C481" s="45"/>
      <c r="D481" s="189" t="s">
        <v>1526</v>
      </c>
      <c r="E481" s="61" t="s">
        <v>5413</v>
      </c>
      <c r="F481" s="282"/>
      <c r="G481" s="62">
        <f t="shared" si="742"/>
        <v>4</v>
      </c>
      <c r="H481" s="62" t="s">
        <v>42</v>
      </c>
      <c r="I481" s="64" t="s">
        <v>90</v>
      </c>
      <c r="J481" s="64"/>
      <c r="K481" s="65" t="s">
        <v>17133</v>
      </c>
      <c r="L481" s="65"/>
      <c r="M481" s="65"/>
      <c r="N481" s="64" t="s">
        <v>90</v>
      </c>
      <c r="O481" s="66" t="s">
        <v>42</v>
      </c>
      <c r="P481" s="66" t="str">
        <f t="shared" si="594"/>
        <v>0..1</v>
      </c>
      <c r="Q481" s="6" t="s">
        <v>2387</v>
      </c>
      <c r="R481" s="67" t="s">
        <v>2388</v>
      </c>
      <c r="S481" s="66" t="s">
        <v>55</v>
      </c>
      <c r="T481" s="68" t="str">
        <f t="shared" si="700"/>
        <v>E</v>
      </c>
      <c r="U481" s="62" t="s">
        <v>62</v>
      </c>
      <c r="V481" s="66"/>
      <c r="W481" s="249"/>
      <c r="X481" s="38"/>
      <c r="Y481" s="634" t="str">
        <f t="shared" si="706"/>
        <v>-</v>
      </c>
      <c r="Z481" s="70" t="str">
        <f t="shared" ref="Z481:AE481" si="754">IF(Y481="X","X",IF($AH481=Z$4,"X","-"))</f>
        <v>-</v>
      </c>
      <c r="AA481" s="70" t="str">
        <f t="shared" si="754"/>
        <v>-</v>
      </c>
      <c r="AB481" s="70" t="str">
        <f t="shared" si="754"/>
        <v>-</v>
      </c>
      <c r="AC481" s="70" t="str">
        <f t="shared" si="754"/>
        <v>-</v>
      </c>
      <c r="AD481" s="70" t="str">
        <f t="shared" si="754"/>
        <v>-</v>
      </c>
      <c r="AE481" s="635" t="str">
        <f t="shared" si="754"/>
        <v>X</v>
      </c>
      <c r="AF481" s="38"/>
      <c r="AG481" s="70" t="s">
        <v>47</v>
      </c>
      <c r="AH481" s="70" t="s">
        <v>47</v>
      </c>
      <c r="AI481" s="38"/>
      <c r="AJ481" s="13" t="str">
        <f t="shared" si="696"/>
        <v>/rsm:CrossIndustryInvoice/rsm:SupplyChainTradeTransaction/ram:ApplicableHeaderTradeAgreement/ram:SellerTaxRepresentativeTradeParty</v>
      </c>
      <c r="AK481" s="13" t="str">
        <f t="shared" si="697"/>
        <v>/ram:ID</v>
      </c>
      <c r="AL481" s="14">
        <f>COUNTIFS(R$4:R481,AJ481)</f>
        <v>1</v>
      </c>
      <c r="AN481" s="189" t="str">
        <f t="shared" si="710"/>
        <v>SCT_HTA</v>
      </c>
      <c r="AO481" s="61" t="str">
        <f t="shared" si="698"/>
        <v>BT-X-116</v>
      </c>
      <c r="AP481" s="282" t="str">
        <f t="shared" si="711"/>
        <v/>
      </c>
      <c r="AQ481" s="62">
        <f t="shared" si="738"/>
        <v>4</v>
      </c>
      <c r="AR481" s="62" t="str">
        <f t="shared" si="699"/>
        <v>0..1</v>
      </c>
      <c r="AS481" s="64" t="s">
        <v>2389</v>
      </c>
      <c r="AT481" s="64"/>
      <c r="AU481" s="65" t="s">
        <v>18218</v>
      </c>
      <c r="AV481" s="65"/>
      <c r="AW481" s="65"/>
      <c r="AX481" s="64" t="s">
        <v>99</v>
      </c>
      <c r="AY481" s="66" t="str">
        <f t="shared" si="667"/>
        <v>0..1</v>
      </c>
      <c r="AZ481" s="66" t="str">
        <f t="shared" si="668"/>
        <v>0..1</v>
      </c>
      <c r="BA481" s="6" t="str">
        <f t="shared" ref="BA481:BA544" si="755">Q481</f>
        <v>/rsm:CrossIndustryInvoice
/rsm:SupplyChainTradeTransaction
/ram:ApplicableHeaderTradeAgreement
/ram:SellerTaxRepresentativeTradeParty
/ram:ID</v>
      </c>
      <c r="BB481" s="67" t="str">
        <f t="shared" ref="BB481:BB544" si="756">R481</f>
        <v>/rsm:CrossIndustryInvoice/rsm:SupplyChainTradeTransaction/ram:ApplicableHeaderTradeAgreement/ram:SellerTaxRepresentativeTradeParty/ram:ID</v>
      </c>
      <c r="BC481" s="66" t="str">
        <f t="shared" si="712"/>
        <v>I</v>
      </c>
      <c r="BD481" s="68" t="str">
        <f t="shared" si="713"/>
        <v>E</v>
      </c>
      <c r="BE481" s="62" t="str">
        <f t="shared" si="714"/>
        <v>0..n</v>
      </c>
      <c r="BF481" s="66" t="str">
        <f t="shared" si="715"/>
        <v/>
      </c>
      <c r="BG481" s="249" t="str">
        <f t="shared" si="716"/>
        <v/>
      </c>
      <c r="BH481" s="7"/>
      <c r="BI481" s="634" t="str">
        <f t="shared" si="717"/>
        <v>-</v>
      </c>
      <c r="BJ481" s="70" t="str">
        <f t="shared" si="718"/>
        <v>-</v>
      </c>
      <c r="BK481" s="70" t="str">
        <f t="shared" si="719"/>
        <v>-</v>
      </c>
      <c r="BL481" s="70" t="str">
        <f t="shared" si="720"/>
        <v>-</v>
      </c>
      <c r="BM481" s="70" t="str">
        <f t="shared" si="721"/>
        <v>-</v>
      </c>
      <c r="BN481" s="70" t="str">
        <f t="shared" si="722"/>
        <v>-</v>
      </c>
      <c r="BO481" s="635" t="str">
        <f t="shared" si="723"/>
        <v>X</v>
      </c>
      <c r="BP481" s="7"/>
      <c r="BQ481" s="70" t="str">
        <f t="shared" si="724"/>
        <v>EXTENDED</v>
      </c>
      <c r="BR481" s="70" t="str">
        <f t="shared" si="725"/>
        <v>EXTENDED</v>
      </c>
      <c r="BS481" s="15"/>
      <c r="BT481" s="57" t="s">
        <v>18642</v>
      </c>
    </row>
    <row r="482" spans="1:72" s="59" customFormat="1" ht="96" x14ac:dyDescent="0.2">
      <c r="A482" s="45" t="str">
        <f t="shared" si="708"/>
        <v>YES</v>
      </c>
      <c r="B482" s="45"/>
      <c r="C482" s="45"/>
      <c r="D482" s="189" t="s">
        <v>1526</v>
      </c>
      <c r="E482" s="61" t="s">
        <v>5414</v>
      </c>
      <c r="F482" s="282"/>
      <c r="G482" s="62">
        <f t="shared" si="742"/>
        <v>4</v>
      </c>
      <c r="H482" s="62" t="s">
        <v>62</v>
      </c>
      <c r="I482" s="64" t="s">
        <v>17269</v>
      </c>
      <c r="J482" s="64"/>
      <c r="K482" s="65" t="s">
        <v>17134</v>
      </c>
      <c r="L482" s="65"/>
      <c r="M482" s="65"/>
      <c r="N482" s="64" t="s">
        <v>90</v>
      </c>
      <c r="O482" s="66" t="s">
        <v>62</v>
      </c>
      <c r="P482" s="66" t="str">
        <f t="shared" si="594"/>
        <v>0..n</v>
      </c>
      <c r="Q482" s="6" t="s">
        <v>2390</v>
      </c>
      <c r="R482" s="67" t="s">
        <v>2391</v>
      </c>
      <c r="S482" s="66" t="s">
        <v>55</v>
      </c>
      <c r="T482" s="68" t="str">
        <f t="shared" si="700"/>
        <v>E</v>
      </c>
      <c r="U482" s="62" t="s">
        <v>62</v>
      </c>
      <c r="V482" s="66"/>
      <c r="W482" s="249"/>
      <c r="X482" s="38"/>
      <c r="Y482" s="634" t="str">
        <f t="shared" si="706"/>
        <v>-</v>
      </c>
      <c r="Z482" s="70" t="str">
        <f t="shared" ref="Z482:AE482" si="757">IF(Y482="X","X",IF($AH482=Z$4,"X","-"))</f>
        <v>-</v>
      </c>
      <c r="AA482" s="70" t="str">
        <f t="shared" si="757"/>
        <v>-</v>
      </c>
      <c r="AB482" s="70" t="str">
        <f t="shared" si="757"/>
        <v>-</v>
      </c>
      <c r="AC482" s="70" t="str">
        <f t="shared" si="757"/>
        <v>-</v>
      </c>
      <c r="AD482" s="70" t="str">
        <f t="shared" si="757"/>
        <v>-</v>
      </c>
      <c r="AE482" s="635" t="str">
        <f t="shared" si="757"/>
        <v>X</v>
      </c>
      <c r="AF482" s="38"/>
      <c r="AG482" s="70" t="s">
        <v>47</v>
      </c>
      <c r="AH482" s="70" t="s">
        <v>47</v>
      </c>
      <c r="AI482" s="38"/>
      <c r="AJ482" s="13" t="str">
        <f t="shared" si="696"/>
        <v>/rsm:CrossIndustryInvoice/rsm:SupplyChainTradeTransaction/ram:ApplicableHeaderTradeAgreement/ram:SellerTaxRepresentativeTradeParty</v>
      </c>
      <c r="AK482" s="13" t="str">
        <f t="shared" si="697"/>
        <v>/ram:GlobalID</v>
      </c>
      <c r="AL482" s="14">
        <f>COUNTIFS(R$4:R482,AJ482)</f>
        <v>1</v>
      </c>
      <c r="AN482" s="189" t="str">
        <f t="shared" si="710"/>
        <v>SCT_HTA</v>
      </c>
      <c r="AO482" s="61" t="str">
        <f t="shared" si="698"/>
        <v>BT-X-117</v>
      </c>
      <c r="AP482" s="282" t="str">
        <f t="shared" si="711"/>
        <v/>
      </c>
      <c r="AQ482" s="62">
        <f t="shared" si="738"/>
        <v>4</v>
      </c>
      <c r="AR482" s="62" t="str">
        <f t="shared" si="699"/>
        <v>0..n</v>
      </c>
      <c r="AS482" s="64" t="s">
        <v>2392</v>
      </c>
      <c r="AT482" s="64"/>
      <c r="AU482" s="65" t="s">
        <v>1569</v>
      </c>
      <c r="AV482" s="65"/>
      <c r="AW482" s="65"/>
      <c r="AX482" s="64" t="s">
        <v>99</v>
      </c>
      <c r="AY482" s="66" t="str">
        <f t="shared" si="667"/>
        <v>0..n</v>
      </c>
      <c r="AZ482" s="66" t="str">
        <f t="shared" si="668"/>
        <v>0..n</v>
      </c>
      <c r="BA482" s="6" t="str">
        <f t="shared" si="755"/>
        <v>/rsm:CrossIndustryInvoice
/rsm:SupplyChainTradeTransaction
/ram:ApplicableHeaderTradeAgreement
/ram:SellerTaxRepresentativeTradeParty
/ram:GlobalID</v>
      </c>
      <c r="BB482" s="67" t="str">
        <f t="shared" si="756"/>
        <v>/rsm:CrossIndustryInvoice/rsm:SupplyChainTradeTransaction/ram:ApplicableHeaderTradeAgreement/ram:SellerTaxRepresentativeTradeParty/ram:GlobalID</v>
      </c>
      <c r="BC482" s="66" t="str">
        <f t="shared" si="712"/>
        <v>I</v>
      </c>
      <c r="BD482" s="68" t="str">
        <f t="shared" si="713"/>
        <v>E</v>
      </c>
      <c r="BE482" s="62" t="str">
        <f t="shared" si="714"/>
        <v>0..n</v>
      </c>
      <c r="BF482" s="66" t="str">
        <f t="shared" si="715"/>
        <v/>
      </c>
      <c r="BG482" s="249" t="str">
        <f t="shared" si="716"/>
        <v/>
      </c>
      <c r="BH482" s="7"/>
      <c r="BI482" s="634" t="str">
        <f t="shared" si="717"/>
        <v>-</v>
      </c>
      <c r="BJ482" s="70" t="str">
        <f t="shared" si="718"/>
        <v>-</v>
      </c>
      <c r="BK482" s="70" t="str">
        <f t="shared" si="719"/>
        <v>-</v>
      </c>
      <c r="BL482" s="70" t="str">
        <f t="shared" si="720"/>
        <v>-</v>
      </c>
      <c r="BM482" s="70" t="str">
        <f t="shared" si="721"/>
        <v>-</v>
      </c>
      <c r="BN482" s="70" t="str">
        <f t="shared" si="722"/>
        <v>-</v>
      </c>
      <c r="BO482" s="635" t="str">
        <f t="shared" si="723"/>
        <v>X</v>
      </c>
      <c r="BP482" s="7"/>
      <c r="BQ482" s="70" t="str">
        <f t="shared" si="724"/>
        <v>EXTENDED</v>
      </c>
      <c r="BR482" s="70" t="str">
        <f t="shared" si="725"/>
        <v>EXTENDED</v>
      </c>
      <c r="BS482" s="15"/>
      <c r="BT482" s="57" t="s">
        <v>18642</v>
      </c>
    </row>
    <row r="483" spans="1:72" s="59" customFormat="1" ht="105" x14ac:dyDescent="0.2">
      <c r="A483" s="45" t="str">
        <f t="shared" si="708"/>
        <v>YES</v>
      </c>
      <c r="B483" s="45"/>
      <c r="C483" s="45"/>
      <c r="D483" s="189" t="s">
        <v>1526</v>
      </c>
      <c r="E483" s="61" t="s">
        <v>5415</v>
      </c>
      <c r="F483" s="282"/>
      <c r="G483" s="62">
        <f t="shared" si="742"/>
        <v>5</v>
      </c>
      <c r="H483" s="62" t="s">
        <v>32</v>
      </c>
      <c r="I483" s="64" t="s">
        <v>443</v>
      </c>
      <c r="J483" s="64"/>
      <c r="K483" s="65" t="s">
        <v>17135</v>
      </c>
      <c r="L483" s="65"/>
      <c r="M483" s="65"/>
      <c r="N483" s="64" t="s">
        <v>17064</v>
      </c>
      <c r="O483" s="66" t="s">
        <v>32</v>
      </c>
      <c r="P483" s="66" t="str">
        <f t="shared" si="594"/>
        <v>1..1</v>
      </c>
      <c r="Q483" s="6" t="s">
        <v>2393</v>
      </c>
      <c r="R483" s="67" t="s">
        <v>2394</v>
      </c>
      <c r="S483" s="66" t="s">
        <v>329</v>
      </c>
      <c r="T483" s="68" t="str">
        <f t="shared" si="700"/>
        <v>A</v>
      </c>
      <c r="U483" s="62" t="s">
        <v>42</v>
      </c>
      <c r="V483" s="66"/>
      <c r="W483" s="249"/>
      <c r="X483" s="38"/>
      <c r="Y483" s="634" t="str">
        <f t="shared" si="706"/>
        <v>-</v>
      </c>
      <c r="Z483" s="70" t="str">
        <f t="shared" ref="Z483:AE483" si="758">IF(Y483="X","X",IF($AH483=Z$4,"X","-"))</f>
        <v>-</v>
      </c>
      <c r="AA483" s="70" t="str">
        <f t="shared" si="758"/>
        <v>-</v>
      </c>
      <c r="AB483" s="70" t="str">
        <f t="shared" si="758"/>
        <v>-</v>
      </c>
      <c r="AC483" s="70" t="str">
        <f t="shared" si="758"/>
        <v>-</v>
      </c>
      <c r="AD483" s="70" t="str">
        <f t="shared" si="758"/>
        <v>-</v>
      </c>
      <c r="AE483" s="635" t="str">
        <f t="shared" si="758"/>
        <v>X</v>
      </c>
      <c r="AF483" s="38"/>
      <c r="AG483" s="70" t="s">
        <v>47</v>
      </c>
      <c r="AH483" s="70" t="s">
        <v>47</v>
      </c>
      <c r="AI483" s="38"/>
      <c r="AJ483" s="13" t="str">
        <f t="shared" si="696"/>
        <v>/rsm:CrossIndustryInvoice/rsm:SupplyChainTradeTransaction/ram:ApplicableHeaderTradeAgreement/ram:SellerTaxRepresentativeTradeParty/ram:GlobalID</v>
      </c>
      <c r="AK483" s="13" t="str">
        <f t="shared" si="697"/>
        <v>/@schemeID</v>
      </c>
      <c r="AL483" s="14">
        <f>COUNTIFS(R$4:R483,AJ483)</f>
        <v>1</v>
      </c>
      <c r="AN483" s="189" t="str">
        <f t="shared" si="710"/>
        <v>SCT_HTA</v>
      </c>
      <c r="AO483" s="61" t="str">
        <f t="shared" si="698"/>
        <v>BT-X-117-1</v>
      </c>
      <c r="AP483" s="282" t="str">
        <f t="shared" si="711"/>
        <v/>
      </c>
      <c r="AQ483" s="62">
        <f t="shared" si="738"/>
        <v>5</v>
      </c>
      <c r="AR483" s="62" t="str">
        <f t="shared" si="699"/>
        <v>1..1</v>
      </c>
      <c r="AS483" s="64" t="s">
        <v>330</v>
      </c>
      <c r="AT483" s="64"/>
      <c r="AU483" s="65" t="s">
        <v>331</v>
      </c>
      <c r="AV483" s="65"/>
      <c r="AW483" s="65"/>
      <c r="AX483" s="64"/>
      <c r="AY483" s="66" t="str">
        <f t="shared" si="667"/>
        <v>1..1</v>
      </c>
      <c r="AZ483" s="66" t="str">
        <f t="shared" si="668"/>
        <v>1..1</v>
      </c>
      <c r="BA483" s="6" t="str">
        <f t="shared" si="755"/>
        <v>/rsm:CrossIndustryInvoice
/rsm:SupplyChainTradeTransaction
/ram:ApplicableHeaderTradeAgreement
/ram:SellerTaxRepresentativeTradeParty
/ram:GlobalID
/@schemeID</v>
      </c>
      <c r="BB483" s="67" t="str">
        <f t="shared" si="756"/>
        <v>/rsm:CrossIndustryInvoice/rsm:SupplyChainTradeTransaction/ram:ApplicableHeaderTradeAgreement/ram:SellerTaxRepresentativeTradeParty/ram:GlobalID/@schemeID</v>
      </c>
      <c r="BC483" s="66" t="str">
        <f t="shared" si="712"/>
        <v>S</v>
      </c>
      <c r="BD483" s="68" t="str">
        <f t="shared" si="713"/>
        <v>A</v>
      </c>
      <c r="BE483" s="62" t="str">
        <f t="shared" si="714"/>
        <v>0..1</v>
      </c>
      <c r="BF483" s="66" t="str">
        <f t="shared" si="715"/>
        <v/>
      </c>
      <c r="BG483" s="249" t="str">
        <f t="shared" si="716"/>
        <v/>
      </c>
      <c r="BH483" s="7"/>
      <c r="BI483" s="634" t="str">
        <f t="shared" si="717"/>
        <v>-</v>
      </c>
      <c r="BJ483" s="70" t="str">
        <f t="shared" si="718"/>
        <v>-</v>
      </c>
      <c r="BK483" s="70" t="str">
        <f t="shared" si="719"/>
        <v>-</v>
      </c>
      <c r="BL483" s="70" t="str">
        <f t="shared" si="720"/>
        <v>-</v>
      </c>
      <c r="BM483" s="70" t="str">
        <f t="shared" si="721"/>
        <v>-</v>
      </c>
      <c r="BN483" s="70" t="str">
        <f t="shared" si="722"/>
        <v>-</v>
      </c>
      <c r="BO483" s="635" t="str">
        <f t="shared" si="723"/>
        <v>X</v>
      </c>
      <c r="BP483" s="7"/>
      <c r="BQ483" s="70" t="str">
        <f t="shared" si="724"/>
        <v>EXTENDED</v>
      </c>
      <c r="BR483" s="70" t="str">
        <f t="shared" si="725"/>
        <v>EXTENDED</v>
      </c>
      <c r="BS483" s="15"/>
      <c r="BT483" s="57" t="s">
        <v>18642</v>
      </c>
    </row>
    <row r="484" spans="1:72" s="59" customFormat="1" ht="96" x14ac:dyDescent="0.2">
      <c r="A484" s="45" t="str">
        <f t="shared" si="708"/>
        <v>YES</v>
      </c>
      <c r="B484" s="45"/>
      <c r="C484" s="45"/>
      <c r="D484" s="185" t="s">
        <v>1526</v>
      </c>
      <c r="E484" s="186" t="s">
        <v>2395</v>
      </c>
      <c r="F484" s="301" t="s">
        <v>2395</v>
      </c>
      <c r="G484" s="66">
        <f t="shared" si="742"/>
        <v>4</v>
      </c>
      <c r="H484" s="66" t="s">
        <v>32</v>
      </c>
      <c r="I484" s="64" t="s">
        <v>17275</v>
      </c>
      <c r="J484" s="64" t="s">
        <v>2397</v>
      </c>
      <c r="K484" s="65"/>
      <c r="L484" s="65"/>
      <c r="M484" s="65" t="s">
        <v>2398</v>
      </c>
      <c r="N484" s="64" t="s">
        <v>70</v>
      </c>
      <c r="O484" s="66" t="s">
        <v>32</v>
      </c>
      <c r="P484" s="66" t="str">
        <f t="shared" si="594"/>
        <v>1..1</v>
      </c>
      <c r="Q484" s="2" t="s">
        <v>2399</v>
      </c>
      <c r="R484" s="75" t="s">
        <v>2400</v>
      </c>
      <c r="S484" s="66" t="s">
        <v>73</v>
      </c>
      <c r="T484" s="68" t="str">
        <f t="shared" si="700"/>
        <v>E</v>
      </c>
      <c r="U484" s="66" t="s">
        <v>42</v>
      </c>
      <c r="V484" s="66" t="s">
        <v>35</v>
      </c>
      <c r="W484" s="249" t="s">
        <v>35</v>
      </c>
      <c r="X484" s="38"/>
      <c r="Y484" s="636" t="str">
        <f t="shared" si="706"/>
        <v>-</v>
      </c>
      <c r="Z484" s="68" t="str">
        <f t="shared" ref="Z484:AE484" si="759">IF(Y484="X","X",IF($AH484=Z$4,"X","-"))</f>
        <v>X</v>
      </c>
      <c r="AA484" s="68" t="str">
        <f t="shared" si="759"/>
        <v>X</v>
      </c>
      <c r="AB484" s="68" t="str">
        <f t="shared" si="759"/>
        <v>X</v>
      </c>
      <c r="AC484" s="68" t="str">
        <f t="shared" si="759"/>
        <v>X</v>
      </c>
      <c r="AD484" s="68" t="str">
        <f t="shared" si="759"/>
        <v>X</v>
      </c>
      <c r="AE484" s="637" t="str">
        <f t="shared" si="759"/>
        <v>X</v>
      </c>
      <c r="AF484" s="38"/>
      <c r="AG484" s="68" t="s">
        <v>185</v>
      </c>
      <c r="AH484" s="68" t="s">
        <v>185</v>
      </c>
      <c r="AI484" s="38"/>
      <c r="AJ484" s="13" t="str">
        <f t="shared" si="696"/>
        <v>/rsm:CrossIndustryInvoice/rsm:SupplyChainTradeTransaction/ram:ApplicableHeaderTradeAgreement/ram:SellerTaxRepresentativeTradeParty</v>
      </c>
      <c r="AK484" s="13" t="str">
        <f t="shared" si="697"/>
        <v>/ram:Name</v>
      </c>
      <c r="AL484" s="14">
        <f>COUNTIFS(R$4:R484,AJ484)</f>
        <v>1</v>
      </c>
      <c r="AN484" s="185" t="str">
        <f t="shared" si="710"/>
        <v>SCT_HTA</v>
      </c>
      <c r="AO484" s="186" t="str">
        <f t="shared" si="698"/>
        <v>BT-62</v>
      </c>
      <c r="AP484" s="301" t="str">
        <f t="shared" si="711"/>
        <v>BT-62</v>
      </c>
      <c r="AQ484" s="66">
        <f t="shared" si="738"/>
        <v>4</v>
      </c>
      <c r="AR484" s="66" t="str">
        <f t="shared" si="699"/>
        <v>1..1</v>
      </c>
      <c r="AS484" s="64" t="s">
        <v>2401</v>
      </c>
      <c r="AT484" s="64" t="s">
        <v>2402</v>
      </c>
      <c r="AU484" s="65"/>
      <c r="AV484" s="65"/>
      <c r="AW484" s="65" t="s">
        <v>2258</v>
      </c>
      <c r="AX484" s="64" t="s">
        <v>78</v>
      </c>
      <c r="AY484" s="66" t="str">
        <f t="shared" ref="AY484:AY518" si="760">O484</f>
        <v>1..1</v>
      </c>
      <c r="AZ484" s="66" t="str">
        <f t="shared" ref="AZ484:AZ518" si="761">P484</f>
        <v>1..1</v>
      </c>
      <c r="BA484" s="2" t="str">
        <f t="shared" si="755"/>
        <v>/rsm:CrossIndustryInvoice
/rsm:SupplyChainTradeTransaction
/ram:ApplicableHeaderTradeAgreement
/ram:SellerTaxRepresentativeTradeParty
/ram:Name</v>
      </c>
      <c r="BB484" s="75" t="str">
        <f t="shared" si="756"/>
        <v>/rsm:CrossIndustryInvoice/rsm:SupplyChainTradeTransaction/ram:ApplicableHeaderTradeAgreement/ram:SellerTaxRepresentativeTradeParty/ram:Name</v>
      </c>
      <c r="BC484" s="66" t="str">
        <f t="shared" si="712"/>
        <v>T</v>
      </c>
      <c r="BD484" s="68" t="str">
        <f t="shared" si="713"/>
        <v>E</v>
      </c>
      <c r="BE484" s="66" t="str">
        <f t="shared" si="714"/>
        <v>0..1</v>
      </c>
      <c r="BF484" s="66" t="str">
        <f t="shared" si="715"/>
        <v/>
      </c>
      <c r="BG484" s="249" t="str">
        <f t="shared" si="716"/>
        <v/>
      </c>
      <c r="BH484" s="7"/>
      <c r="BI484" s="636" t="str">
        <f t="shared" si="717"/>
        <v>-</v>
      </c>
      <c r="BJ484" s="68" t="str">
        <f t="shared" si="718"/>
        <v>X</v>
      </c>
      <c r="BK484" s="68" t="str">
        <f t="shared" si="719"/>
        <v>X</v>
      </c>
      <c r="BL484" s="68" t="str">
        <f t="shared" si="720"/>
        <v>X</v>
      </c>
      <c r="BM484" s="68" t="str">
        <f t="shared" si="721"/>
        <v>X</v>
      </c>
      <c r="BN484" s="68" t="str">
        <f t="shared" si="722"/>
        <v>X</v>
      </c>
      <c r="BO484" s="637" t="str">
        <f t="shared" si="723"/>
        <v>X</v>
      </c>
      <c r="BP484" s="7"/>
      <c r="BQ484" s="68" t="str">
        <f t="shared" si="724"/>
        <v>BASIC WL</v>
      </c>
      <c r="BR484" s="68" t="str">
        <f t="shared" si="725"/>
        <v>BASIC WL</v>
      </c>
      <c r="BS484" s="15"/>
      <c r="BT484" s="57" t="s">
        <v>18642</v>
      </c>
    </row>
    <row r="485" spans="1:72" customFormat="1" ht="96" x14ac:dyDescent="0.2">
      <c r="A485" s="45" t="str">
        <f t="shared" si="708"/>
        <v>YES</v>
      </c>
      <c r="B485" s="342" t="s">
        <v>4852</v>
      </c>
      <c r="C485" s="742"/>
      <c r="D485" s="185" t="s">
        <v>1526</v>
      </c>
      <c r="E485" s="61" t="s">
        <v>17428</v>
      </c>
      <c r="F485" s="282"/>
      <c r="G485" s="62">
        <f t="shared" si="742"/>
        <v>4</v>
      </c>
      <c r="H485" s="62" t="s">
        <v>42</v>
      </c>
      <c r="I485" s="64" t="s">
        <v>17024</v>
      </c>
      <c r="J485" s="64" t="s">
        <v>17025</v>
      </c>
      <c r="K485" s="65" t="s">
        <v>17433</v>
      </c>
      <c r="L485" s="65"/>
      <c r="M485" s="65"/>
      <c r="N485" s="64" t="s">
        <v>128</v>
      </c>
      <c r="O485" s="66" t="s">
        <v>42</v>
      </c>
      <c r="P485" s="66" t="str">
        <f t="shared" si="594"/>
        <v>0..1</v>
      </c>
      <c r="Q485" s="278" t="s">
        <v>4869</v>
      </c>
      <c r="R485" s="279" t="s">
        <v>17037</v>
      </c>
      <c r="S485" s="66" t="s">
        <v>131</v>
      </c>
      <c r="T485" s="68" t="str">
        <f t="shared" si="700"/>
        <v>E</v>
      </c>
      <c r="U485" s="62" t="s">
        <v>62</v>
      </c>
      <c r="V485" s="66"/>
      <c r="W485" s="249" t="s">
        <v>35</v>
      </c>
      <c r="X485" s="38"/>
      <c r="Y485" s="634" t="str">
        <f t="shared" si="706"/>
        <v>-</v>
      </c>
      <c r="Z485" s="70" t="str">
        <f t="shared" ref="Z485:AE485" si="762">IF(Y485="X","X",IF($AH485=Z$4,"X","-"))</f>
        <v>-</v>
      </c>
      <c r="AA485" s="70" t="str">
        <f t="shared" si="762"/>
        <v>-</v>
      </c>
      <c r="AB485" s="70" t="str">
        <f t="shared" si="762"/>
        <v>-</v>
      </c>
      <c r="AC485" s="70" t="str">
        <f t="shared" si="762"/>
        <v>-</v>
      </c>
      <c r="AD485" s="70" t="str">
        <f t="shared" si="762"/>
        <v>-</v>
      </c>
      <c r="AE485" s="635" t="str">
        <f t="shared" si="762"/>
        <v>X</v>
      </c>
      <c r="AF485" s="38"/>
      <c r="AG485" s="70" t="s">
        <v>47</v>
      </c>
      <c r="AH485" s="70" t="s">
        <v>47</v>
      </c>
      <c r="AI485" s="38"/>
      <c r="AJ485" s="13" t="str">
        <f t="shared" si="696"/>
        <v>/rsm:CrossIndustryInvoice/rsm:SupplyChainTradeTransaction/ram:ApplicableHeaderTradeAgreement/ram:SellerTaxRepresentativeTradeParty</v>
      </c>
      <c r="AK485" s="13" t="str">
        <f t="shared" si="697"/>
        <v>/ram:RoleCode</v>
      </c>
      <c r="AL485" s="14">
        <f>COUNTIFS(R$4:R485,AJ485)</f>
        <v>1</v>
      </c>
      <c r="AM485" s="59"/>
      <c r="AN485" s="185" t="str">
        <f t="shared" si="710"/>
        <v>SCT_HTA</v>
      </c>
      <c r="AO485" s="61" t="str">
        <f t="shared" si="698"/>
        <v>BT-X-547</v>
      </c>
      <c r="AP485" s="282" t="str">
        <f t="shared" si="711"/>
        <v/>
      </c>
      <c r="AQ485" s="62">
        <f t="shared" si="738"/>
        <v>4</v>
      </c>
      <c r="AR485" s="62" t="str">
        <f t="shared" si="699"/>
        <v>0..1</v>
      </c>
      <c r="AS485" s="64" t="s">
        <v>4876</v>
      </c>
      <c r="AT485" s="64" t="s">
        <v>18221</v>
      </c>
      <c r="AU485" s="65" t="s">
        <v>18222</v>
      </c>
      <c r="AV485" s="65"/>
      <c r="AW485" s="65"/>
      <c r="AX485" s="64" t="s">
        <v>128</v>
      </c>
      <c r="AY485" s="66" t="str">
        <f t="shared" si="760"/>
        <v>0..1</v>
      </c>
      <c r="AZ485" s="66" t="str">
        <f t="shared" si="761"/>
        <v>0..1</v>
      </c>
      <c r="BA485" s="278" t="str">
        <f t="shared" si="755"/>
        <v>/rsm:CrossIndustryInvoice
/rsm:SupplyChainTradeTransaction
/ram:ApplicableHeaderTradeAgreement
/ram:SellerTaxRepresentativeTradeParty
/ram:RoleCode</v>
      </c>
      <c r="BB485" s="279" t="str">
        <f t="shared" si="756"/>
        <v>/rsm:CrossIndustryInvoice/rsm:SupplyChainTradeTransaction/ram:ApplicableHeaderTradeAgreement/ram:SellerTaxRepresentativeTradeParty/ram:RoleCode</v>
      </c>
      <c r="BC485" s="66" t="str">
        <f t="shared" si="712"/>
        <v>C</v>
      </c>
      <c r="BD485" s="68" t="str">
        <f t="shared" si="713"/>
        <v>E</v>
      </c>
      <c r="BE485" s="66" t="str">
        <f t="shared" si="714"/>
        <v>0..n</v>
      </c>
      <c r="BF485" s="66" t="str">
        <f t="shared" si="715"/>
        <v/>
      </c>
      <c r="BG485" s="249" t="str">
        <f t="shared" si="716"/>
        <v/>
      </c>
      <c r="BH485" s="7"/>
      <c r="BI485" s="634" t="str">
        <f t="shared" si="717"/>
        <v>-</v>
      </c>
      <c r="BJ485" s="70" t="str">
        <f t="shared" si="718"/>
        <v>-</v>
      </c>
      <c r="BK485" s="70" t="str">
        <f t="shared" si="719"/>
        <v>-</v>
      </c>
      <c r="BL485" s="70" t="str">
        <f t="shared" si="720"/>
        <v>-</v>
      </c>
      <c r="BM485" s="70" t="str">
        <f t="shared" si="721"/>
        <v>-</v>
      </c>
      <c r="BN485" s="70" t="str">
        <f t="shared" si="722"/>
        <v>-</v>
      </c>
      <c r="BO485" s="635" t="str">
        <f t="shared" si="723"/>
        <v>X</v>
      </c>
      <c r="BP485" s="7"/>
      <c r="BQ485" s="68" t="str">
        <f t="shared" si="724"/>
        <v>EXTENDED</v>
      </c>
      <c r="BR485" s="68" t="str">
        <f t="shared" si="725"/>
        <v>EXTENDED</v>
      </c>
      <c r="BS485" s="347" t="s">
        <v>17428</v>
      </c>
      <c r="BT485" s="57" t="s">
        <v>18642</v>
      </c>
    </row>
    <row r="486" spans="1:72" s="59" customFormat="1" ht="96" x14ac:dyDescent="0.2">
      <c r="A486" s="45" t="str">
        <f t="shared" si="708"/>
        <v>NO</v>
      </c>
      <c r="B486" s="45"/>
      <c r="C486" s="45"/>
      <c r="D486" s="189" t="s">
        <v>1526</v>
      </c>
      <c r="E486" s="140" t="s">
        <v>5416</v>
      </c>
      <c r="F486" s="296"/>
      <c r="G486" s="141">
        <f t="shared" si="742"/>
        <v>4</v>
      </c>
      <c r="H486" s="141" t="s">
        <v>42</v>
      </c>
      <c r="I486" s="125" t="s">
        <v>2403</v>
      </c>
      <c r="J486" s="125"/>
      <c r="K486" s="126"/>
      <c r="L486" s="126"/>
      <c r="M486" s="126"/>
      <c r="N486" s="125"/>
      <c r="O486" s="124" t="s">
        <v>42</v>
      </c>
      <c r="P486" s="124" t="str">
        <f t="shared" si="594"/>
        <v>0..1</v>
      </c>
      <c r="Q486" s="142" t="s">
        <v>2404</v>
      </c>
      <c r="R486" s="143" t="s">
        <v>2405</v>
      </c>
      <c r="S486" s="124"/>
      <c r="T486" s="129" t="str">
        <f t="shared" si="700"/>
        <v>EG</v>
      </c>
      <c r="U486" s="141" t="s">
        <v>42</v>
      </c>
      <c r="V486" s="124"/>
      <c r="W486" s="675"/>
      <c r="X486" s="38"/>
      <c r="Y486" s="648" t="str">
        <f t="shared" si="706"/>
        <v>-</v>
      </c>
      <c r="Z486" s="144" t="str">
        <f t="shared" ref="Z486:AE486" si="763">IF(Y486="X","X",IF($AH486=Z$4,"X","-"))</f>
        <v>-</v>
      </c>
      <c r="AA486" s="144" t="str">
        <f t="shared" si="763"/>
        <v>-</v>
      </c>
      <c r="AB486" s="144" t="str">
        <f t="shared" si="763"/>
        <v>-</v>
      </c>
      <c r="AC486" s="144" t="str">
        <f t="shared" si="763"/>
        <v>-</v>
      </c>
      <c r="AD486" s="144" t="str">
        <f t="shared" si="763"/>
        <v>-</v>
      </c>
      <c r="AE486" s="649" t="str">
        <f t="shared" si="763"/>
        <v>X</v>
      </c>
      <c r="AF486" s="38"/>
      <c r="AG486" s="144" t="s">
        <v>47</v>
      </c>
      <c r="AH486" s="144" t="s">
        <v>47</v>
      </c>
      <c r="AI486" s="38"/>
      <c r="AJ486" s="13" t="str">
        <f t="shared" si="696"/>
        <v>/rsm:CrossIndustryInvoice/rsm:SupplyChainTradeTransaction/ram:ApplicableHeaderTradeAgreement/ram:SellerTaxRepresentativeTradeParty</v>
      </c>
      <c r="AK486" s="13" t="str">
        <f t="shared" si="697"/>
        <v>/ram:SpecifiedLegalOrganization</v>
      </c>
      <c r="AL486" s="14">
        <f>COUNTIFS(R$4:R486,AJ486)</f>
        <v>1</v>
      </c>
      <c r="AN486" s="189" t="str">
        <f t="shared" si="710"/>
        <v>SCT_HTA</v>
      </c>
      <c r="AO486" s="140" t="str">
        <f t="shared" si="698"/>
        <v>BG-X-16</v>
      </c>
      <c r="AP486" s="296" t="str">
        <f t="shared" si="711"/>
        <v/>
      </c>
      <c r="AQ486" s="141">
        <f t="shared" si="738"/>
        <v>4</v>
      </c>
      <c r="AR486" s="141" t="str">
        <f t="shared" si="699"/>
        <v>0..1</v>
      </c>
      <c r="AS486" s="125" t="s">
        <v>2102</v>
      </c>
      <c r="AT486" s="125"/>
      <c r="AU486" s="126"/>
      <c r="AV486" s="126"/>
      <c r="AW486" s="126"/>
      <c r="AX486" s="125"/>
      <c r="AY486" s="124" t="str">
        <f t="shared" si="760"/>
        <v>0..1</v>
      </c>
      <c r="AZ486" s="124" t="str">
        <f t="shared" si="761"/>
        <v>0..1</v>
      </c>
      <c r="BA486" s="142" t="str">
        <f t="shared" si="755"/>
        <v>/rsm:CrossIndustryInvoice
/rsm:SupplyChainTradeTransaction
/ram:ApplicableHeaderTradeAgreement
/ram:SellerTaxRepresentativeTradeParty
/ram:SpecifiedLegalOrganization</v>
      </c>
      <c r="BB486" s="143" t="str">
        <f t="shared" si="756"/>
        <v>/rsm:CrossIndustryInvoice/rsm:SupplyChainTradeTransaction/ram:ApplicableHeaderTradeAgreement/ram:SellerTaxRepresentativeTradeParty/ram:SpecifiedLegalOrganization</v>
      </c>
      <c r="BC486" s="124" t="str">
        <f t="shared" si="712"/>
        <v/>
      </c>
      <c r="BD486" s="129" t="str">
        <f t="shared" si="713"/>
        <v>EG</v>
      </c>
      <c r="BE486" s="141" t="str">
        <f t="shared" si="714"/>
        <v>0..1</v>
      </c>
      <c r="BF486" s="124" t="str">
        <f t="shared" si="715"/>
        <v/>
      </c>
      <c r="BG486" s="675" t="str">
        <f t="shared" si="716"/>
        <v/>
      </c>
      <c r="BH486" s="7"/>
      <c r="BI486" s="648" t="str">
        <f t="shared" si="717"/>
        <v>-</v>
      </c>
      <c r="BJ486" s="144" t="str">
        <f t="shared" si="718"/>
        <v>-</v>
      </c>
      <c r="BK486" s="144" t="str">
        <f t="shared" si="719"/>
        <v>-</v>
      </c>
      <c r="BL486" s="144" t="str">
        <f t="shared" si="720"/>
        <v>-</v>
      </c>
      <c r="BM486" s="144" t="str">
        <f t="shared" si="721"/>
        <v>-</v>
      </c>
      <c r="BN486" s="144" t="str">
        <f t="shared" si="722"/>
        <v>-</v>
      </c>
      <c r="BO486" s="649" t="str">
        <f t="shared" si="723"/>
        <v>X</v>
      </c>
      <c r="BP486" s="7"/>
      <c r="BQ486" s="144" t="str">
        <f t="shared" si="724"/>
        <v>EXTENDED</v>
      </c>
      <c r="BR486" s="144" t="str">
        <f t="shared" si="725"/>
        <v>EXTENDED</v>
      </c>
      <c r="BS486" s="15"/>
      <c r="BT486" s="57" t="s">
        <v>18642</v>
      </c>
    </row>
    <row r="487" spans="1:72" s="59" customFormat="1" ht="105" x14ac:dyDescent="0.2">
      <c r="A487" s="45" t="str">
        <f t="shared" si="708"/>
        <v>YES</v>
      </c>
      <c r="B487" s="45"/>
      <c r="C487" s="45"/>
      <c r="D487" s="189" t="s">
        <v>1526</v>
      </c>
      <c r="E487" s="61" t="s">
        <v>5417</v>
      </c>
      <c r="F487" s="282"/>
      <c r="G487" s="62">
        <f t="shared" si="742"/>
        <v>5</v>
      </c>
      <c r="H487" s="62" t="s">
        <v>42</v>
      </c>
      <c r="I487" s="64" t="s">
        <v>17276</v>
      </c>
      <c r="J487" s="64" t="s">
        <v>17136</v>
      </c>
      <c r="K487" s="65"/>
      <c r="L487" s="65"/>
      <c r="M487" s="65"/>
      <c r="N487" s="64" t="s">
        <v>90</v>
      </c>
      <c r="O487" s="66" t="s">
        <v>42</v>
      </c>
      <c r="P487" s="66" t="str">
        <f t="shared" si="594"/>
        <v>0..1</v>
      </c>
      <c r="Q487" s="6" t="s">
        <v>2406</v>
      </c>
      <c r="R487" s="67" t="s">
        <v>2407</v>
      </c>
      <c r="S487" s="66" t="s">
        <v>55</v>
      </c>
      <c r="T487" s="68" t="str">
        <f t="shared" si="700"/>
        <v>E</v>
      </c>
      <c r="U487" s="62" t="s">
        <v>42</v>
      </c>
      <c r="V487" s="66"/>
      <c r="W487" s="249"/>
      <c r="X487" s="38"/>
      <c r="Y487" s="634" t="str">
        <f t="shared" si="706"/>
        <v>-</v>
      </c>
      <c r="Z487" s="70" t="str">
        <f t="shared" ref="Z487:AE487" si="764">IF(Y487="X","X",IF($AH487=Z$4,"X","-"))</f>
        <v>-</v>
      </c>
      <c r="AA487" s="70" t="str">
        <f t="shared" si="764"/>
        <v>-</v>
      </c>
      <c r="AB487" s="70" t="str">
        <f t="shared" si="764"/>
        <v>-</v>
      </c>
      <c r="AC487" s="70" t="str">
        <f t="shared" si="764"/>
        <v>-</v>
      </c>
      <c r="AD487" s="70" t="str">
        <f t="shared" si="764"/>
        <v>-</v>
      </c>
      <c r="AE487" s="635" t="str">
        <f t="shared" si="764"/>
        <v>X</v>
      </c>
      <c r="AF487" s="38"/>
      <c r="AG487" s="70" t="s">
        <v>47</v>
      </c>
      <c r="AH487" s="70" t="s">
        <v>47</v>
      </c>
      <c r="AI487" s="38"/>
      <c r="AJ487" s="13" t="str">
        <f t="shared" si="696"/>
        <v>/rsm:CrossIndustryInvoice/rsm:SupplyChainTradeTransaction/ram:ApplicableHeaderTradeAgreement/ram:SellerTaxRepresentativeTradeParty/ram:SpecifiedLegalOrganization</v>
      </c>
      <c r="AK487" s="13" t="str">
        <f t="shared" si="697"/>
        <v>/ram:ID</v>
      </c>
      <c r="AL487" s="14">
        <f>COUNTIFS(R$4:R487,AJ487)</f>
        <v>1</v>
      </c>
      <c r="AN487" s="189" t="str">
        <f t="shared" si="710"/>
        <v>SCT_HTA</v>
      </c>
      <c r="AO487" s="61" t="str">
        <f t="shared" si="698"/>
        <v>BT-X-118</v>
      </c>
      <c r="AP487" s="282" t="str">
        <f t="shared" si="711"/>
        <v/>
      </c>
      <c r="AQ487" s="62">
        <f t="shared" si="738"/>
        <v>5</v>
      </c>
      <c r="AR487" s="62" t="str">
        <f t="shared" si="699"/>
        <v>0..1</v>
      </c>
      <c r="AS487" s="64" t="s">
        <v>2105</v>
      </c>
      <c r="AT487" s="64" t="s">
        <v>18224</v>
      </c>
      <c r="AU487" s="65"/>
      <c r="AV487" s="65"/>
      <c r="AW487" s="65"/>
      <c r="AX487" s="64" t="s">
        <v>99</v>
      </c>
      <c r="AY487" s="66" t="str">
        <f t="shared" si="760"/>
        <v>0..1</v>
      </c>
      <c r="AZ487" s="66" t="str">
        <f t="shared" si="761"/>
        <v>0..1</v>
      </c>
      <c r="BA487" s="6" t="str">
        <f t="shared" si="755"/>
        <v>/rsm:CrossIndustryInvoice
/rsm:SupplyChainTradeTransaction
/ram:ApplicableHeaderTradeAgreement
/ram:SellerTaxRepresentativeTradeParty
/ram:SpecifiedLegalOrganization
/ram:ID</v>
      </c>
      <c r="BB487" s="67" t="str">
        <f t="shared" si="756"/>
        <v>/rsm:CrossIndustryInvoice/rsm:SupplyChainTradeTransaction/ram:ApplicableHeaderTradeAgreement/ram:SellerTaxRepresentativeTradeParty/ram:SpecifiedLegalOrganization/ram:ID</v>
      </c>
      <c r="BC487" s="66" t="str">
        <f t="shared" si="712"/>
        <v>I</v>
      </c>
      <c r="BD487" s="68" t="str">
        <f t="shared" si="713"/>
        <v>E</v>
      </c>
      <c r="BE487" s="62" t="str">
        <f t="shared" si="714"/>
        <v>0..1</v>
      </c>
      <c r="BF487" s="66" t="str">
        <f t="shared" si="715"/>
        <v/>
      </c>
      <c r="BG487" s="249" t="str">
        <f t="shared" si="716"/>
        <v/>
      </c>
      <c r="BH487" s="7"/>
      <c r="BI487" s="634" t="str">
        <f t="shared" si="717"/>
        <v>-</v>
      </c>
      <c r="BJ487" s="70" t="str">
        <f t="shared" si="718"/>
        <v>-</v>
      </c>
      <c r="BK487" s="70" t="str">
        <f t="shared" si="719"/>
        <v>-</v>
      </c>
      <c r="BL487" s="70" t="str">
        <f t="shared" si="720"/>
        <v>-</v>
      </c>
      <c r="BM487" s="70" t="str">
        <f t="shared" si="721"/>
        <v>-</v>
      </c>
      <c r="BN487" s="70" t="str">
        <f t="shared" si="722"/>
        <v>-</v>
      </c>
      <c r="BO487" s="635" t="str">
        <f t="shared" si="723"/>
        <v>X</v>
      </c>
      <c r="BP487" s="7"/>
      <c r="BQ487" s="70" t="str">
        <f t="shared" si="724"/>
        <v>EXTENDED</v>
      </c>
      <c r="BR487" s="70" t="str">
        <f t="shared" si="725"/>
        <v>EXTENDED</v>
      </c>
      <c r="BS487" s="15"/>
      <c r="BT487" s="57" t="s">
        <v>18642</v>
      </c>
    </row>
    <row r="488" spans="1:72" s="59" customFormat="1" ht="120" x14ac:dyDescent="0.2">
      <c r="A488" s="45" t="str">
        <f t="shared" si="708"/>
        <v>YES</v>
      </c>
      <c r="B488" s="45"/>
      <c r="C488" s="45"/>
      <c r="D488" s="189" t="s">
        <v>1526</v>
      </c>
      <c r="E488" s="61" t="s">
        <v>5418</v>
      </c>
      <c r="F488" s="282"/>
      <c r="G488" s="62">
        <f t="shared" si="742"/>
        <v>6</v>
      </c>
      <c r="H488" s="62" t="s">
        <v>42</v>
      </c>
      <c r="I488" s="64" t="s">
        <v>443</v>
      </c>
      <c r="J488" s="64" t="s">
        <v>2408</v>
      </c>
      <c r="K488" s="65" t="s">
        <v>17140</v>
      </c>
      <c r="L488" s="65" t="s">
        <v>916</v>
      </c>
      <c r="M488" s="65" t="s">
        <v>35</v>
      </c>
      <c r="N488" s="64" t="s">
        <v>17064</v>
      </c>
      <c r="O488" s="66" t="s">
        <v>42</v>
      </c>
      <c r="P488" s="66" t="str">
        <f t="shared" si="594"/>
        <v>0..1</v>
      </c>
      <c r="Q488" s="6" t="s">
        <v>2409</v>
      </c>
      <c r="R488" s="67" t="s">
        <v>2410</v>
      </c>
      <c r="S488" s="66" t="s">
        <v>329</v>
      </c>
      <c r="T488" s="68" t="str">
        <f t="shared" si="700"/>
        <v>A</v>
      </c>
      <c r="U488" s="62" t="s">
        <v>42</v>
      </c>
      <c r="V488" s="66"/>
      <c r="W488" s="249"/>
      <c r="X488" s="38"/>
      <c r="Y488" s="634" t="str">
        <f t="shared" si="706"/>
        <v>-</v>
      </c>
      <c r="Z488" s="70" t="str">
        <f t="shared" ref="Z488:AE488" si="765">IF(Y488="X","X",IF($AH488=Z$4,"X","-"))</f>
        <v>-</v>
      </c>
      <c r="AA488" s="70" t="str">
        <f t="shared" si="765"/>
        <v>-</v>
      </c>
      <c r="AB488" s="70" t="str">
        <f t="shared" si="765"/>
        <v>-</v>
      </c>
      <c r="AC488" s="70" t="str">
        <f t="shared" si="765"/>
        <v>-</v>
      </c>
      <c r="AD488" s="70" t="str">
        <f t="shared" si="765"/>
        <v>-</v>
      </c>
      <c r="AE488" s="635" t="str">
        <f t="shared" si="765"/>
        <v>X</v>
      </c>
      <c r="AF488" s="38"/>
      <c r="AG488" s="70" t="s">
        <v>47</v>
      </c>
      <c r="AH488" s="70" t="s">
        <v>47</v>
      </c>
      <c r="AI488" s="38"/>
      <c r="AJ488" s="13" t="str">
        <f t="shared" si="696"/>
        <v>/rsm:CrossIndustryInvoice/rsm:SupplyChainTradeTransaction/ram:ApplicableHeaderTradeAgreement/ram:SellerTaxRepresentativeTradeParty/ram:SpecifiedLegalOrganization/ram:ID</v>
      </c>
      <c r="AK488" s="13" t="str">
        <f t="shared" si="697"/>
        <v>/@schemeID</v>
      </c>
      <c r="AL488" s="14">
        <f>COUNTIFS(R$4:R488,AJ488)</f>
        <v>1</v>
      </c>
      <c r="AN488" s="189" t="str">
        <f t="shared" si="710"/>
        <v>SCT_HTA</v>
      </c>
      <c r="AO488" s="61" t="str">
        <f t="shared" si="698"/>
        <v>BT-X-118-0</v>
      </c>
      <c r="AP488" s="282" t="str">
        <f t="shared" si="711"/>
        <v/>
      </c>
      <c r="AQ488" s="62">
        <f t="shared" si="738"/>
        <v>6</v>
      </c>
      <c r="AR488" s="62" t="str">
        <f t="shared" si="699"/>
        <v>0..1</v>
      </c>
      <c r="AS488" s="64" t="s">
        <v>330</v>
      </c>
      <c r="AT488" s="64" t="s">
        <v>1898</v>
      </c>
      <c r="AU488" s="65" t="s">
        <v>1899</v>
      </c>
      <c r="AV488" s="65"/>
      <c r="AW488" s="65"/>
      <c r="AX488" s="64"/>
      <c r="AY488" s="66" t="str">
        <f t="shared" si="760"/>
        <v>0..1</v>
      </c>
      <c r="AZ488" s="66" t="str">
        <f t="shared" si="761"/>
        <v>0..1</v>
      </c>
      <c r="BA488" s="6" t="str">
        <f t="shared" si="755"/>
        <v>/rsm:CrossIndustryInvoice
/rsm:SupplyChainTradeTransaction
/ram:ApplicableHeaderTradeAgreement
/ram:SellerTaxRepresentativeTradeParty
/ram:SpecifiedLegalOrganization
/ram:ID
/@schemeID</v>
      </c>
      <c r="BB488" s="67" t="str">
        <f t="shared" si="756"/>
        <v>/rsm:CrossIndustryInvoice/rsm:SupplyChainTradeTransaction/ram:ApplicableHeaderTradeAgreement/ram:SellerTaxRepresentativeTradeParty/ram:SpecifiedLegalOrganization/ram:ID/@schemeID</v>
      </c>
      <c r="BC488" s="66" t="str">
        <f t="shared" si="712"/>
        <v>S</v>
      </c>
      <c r="BD488" s="68" t="str">
        <f t="shared" si="713"/>
        <v>A</v>
      </c>
      <c r="BE488" s="62" t="str">
        <f t="shared" si="714"/>
        <v>0..1</v>
      </c>
      <c r="BF488" s="66" t="str">
        <f t="shared" si="715"/>
        <v/>
      </c>
      <c r="BG488" s="249" t="str">
        <f t="shared" si="716"/>
        <v/>
      </c>
      <c r="BH488" s="7"/>
      <c r="BI488" s="634" t="str">
        <f t="shared" si="717"/>
        <v>-</v>
      </c>
      <c r="BJ488" s="70" t="str">
        <f t="shared" si="718"/>
        <v>-</v>
      </c>
      <c r="BK488" s="70" t="str">
        <f t="shared" si="719"/>
        <v>-</v>
      </c>
      <c r="BL488" s="70" t="str">
        <f t="shared" si="720"/>
        <v>-</v>
      </c>
      <c r="BM488" s="70" t="str">
        <f t="shared" si="721"/>
        <v>-</v>
      </c>
      <c r="BN488" s="70" t="str">
        <f t="shared" si="722"/>
        <v>-</v>
      </c>
      <c r="BO488" s="635" t="str">
        <f t="shared" si="723"/>
        <v>X</v>
      </c>
      <c r="BP488" s="7"/>
      <c r="BQ488" s="70" t="str">
        <f t="shared" si="724"/>
        <v>EXTENDED</v>
      </c>
      <c r="BR488" s="70" t="str">
        <f t="shared" si="725"/>
        <v>EXTENDED</v>
      </c>
      <c r="BS488" s="15"/>
      <c r="BT488" s="57" t="s">
        <v>18642</v>
      </c>
    </row>
    <row r="489" spans="1:72" s="59" customFormat="1" ht="105" x14ac:dyDescent="0.2">
      <c r="A489" s="45" t="str">
        <f t="shared" si="708"/>
        <v>YES</v>
      </c>
      <c r="B489" s="45"/>
      <c r="C489" s="45"/>
      <c r="D489" s="189" t="s">
        <v>1526</v>
      </c>
      <c r="E489" s="61" t="s">
        <v>5419</v>
      </c>
      <c r="F489" s="282"/>
      <c r="G489" s="62">
        <f t="shared" si="742"/>
        <v>5</v>
      </c>
      <c r="H489" s="62" t="s">
        <v>42</v>
      </c>
      <c r="I489" s="64" t="s">
        <v>17277</v>
      </c>
      <c r="J489" s="64" t="s">
        <v>17138</v>
      </c>
      <c r="K489" s="65" t="s">
        <v>17139</v>
      </c>
      <c r="L489" s="65"/>
      <c r="M489" s="65"/>
      <c r="N489" s="64" t="s">
        <v>70</v>
      </c>
      <c r="O489" s="66" t="s">
        <v>42</v>
      </c>
      <c r="P489" s="66" t="str">
        <f t="shared" si="594"/>
        <v>0..1</v>
      </c>
      <c r="Q489" s="6" t="s">
        <v>2411</v>
      </c>
      <c r="R489" s="67" t="s">
        <v>2412</v>
      </c>
      <c r="S489" s="66" t="s">
        <v>73</v>
      </c>
      <c r="T489" s="68" t="str">
        <f t="shared" si="700"/>
        <v>E</v>
      </c>
      <c r="U489" s="62" t="s">
        <v>42</v>
      </c>
      <c r="V489" s="66"/>
      <c r="W489" s="249"/>
      <c r="X489" s="38"/>
      <c r="Y489" s="634" t="str">
        <f t="shared" si="706"/>
        <v>-</v>
      </c>
      <c r="Z489" s="70" t="str">
        <f t="shared" ref="Z489:AE489" si="766">IF(Y489="X","X",IF($AH489=Z$4,"X","-"))</f>
        <v>-</v>
      </c>
      <c r="AA489" s="70" t="str">
        <f t="shared" si="766"/>
        <v>-</v>
      </c>
      <c r="AB489" s="70" t="str">
        <f t="shared" si="766"/>
        <v>-</v>
      </c>
      <c r="AC489" s="70" t="str">
        <f t="shared" si="766"/>
        <v>-</v>
      </c>
      <c r="AD489" s="70" t="str">
        <f t="shared" si="766"/>
        <v>-</v>
      </c>
      <c r="AE489" s="635" t="str">
        <f t="shared" si="766"/>
        <v>X</v>
      </c>
      <c r="AF489" s="38"/>
      <c r="AG489" s="70" t="s">
        <v>47</v>
      </c>
      <c r="AH489" s="70" t="s">
        <v>47</v>
      </c>
      <c r="AI489" s="38"/>
      <c r="AJ489" s="13" t="str">
        <f t="shared" si="696"/>
        <v>/rsm:CrossIndustryInvoice/rsm:SupplyChainTradeTransaction/ram:ApplicableHeaderTradeAgreement/ram:SellerTaxRepresentativeTradeParty/ram:SpecifiedLegalOrganization</v>
      </c>
      <c r="AK489" s="13" t="str">
        <f t="shared" si="697"/>
        <v>/ram:TradingBusinessName</v>
      </c>
      <c r="AL489" s="14">
        <f>COUNTIFS(R$4:R489,AJ489)</f>
        <v>1</v>
      </c>
      <c r="AN489" s="189" t="str">
        <f t="shared" si="710"/>
        <v>SCT_HTA</v>
      </c>
      <c r="AO489" s="61" t="str">
        <f t="shared" si="698"/>
        <v>BT-X-119</v>
      </c>
      <c r="AP489" s="282" t="str">
        <f t="shared" si="711"/>
        <v/>
      </c>
      <c r="AQ489" s="62">
        <f t="shared" si="738"/>
        <v>5</v>
      </c>
      <c r="AR489" s="62" t="str">
        <f t="shared" si="699"/>
        <v>0..1</v>
      </c>
      <c r="AS489" s="64" t="s">
        <v>2112</v>
      </c>
      <c r="AT489" s="64" t="s">
        <v>18225</v>
      </c>
      <c r="AU489" s="65" t="s">
        <v>18226</v>
      </c>
      <c r="AV489" s="65"/>
      <c r="AW489" s="65"/>
      <c r="AX489" s="64"/>
      <c r="AY489" s="66" t="str">
        <f t="shared" si="760"/>
        <v>0..1</v>
      </c>
      <c r="AZ489" s="66" t="str">
        <f t="shared" si="761"/>
        <v>0..1</v>
      </c>
      <c r="BA489" s="6" t="str">
        <f t="shared" si="755"/>
        <v>/rsm:CrossIndustryInvoice
/rsm:SupplyChainTradeTransaction
/ram:ApplicableHeaderTradeAgreement
/ram:SellerTaxRepresentativeTradeParty
/ram:SpecifiedLegalOrganization
/ram:TradingBusinessName</v>
      </c>
      <c r="BB489" s="67" t="str">
        <f t="shared" si="756"/>
        <v>/rsm:CrossIndustryInvoice/rsm:SupplyChainTradeTransaction/ram:ApplicableHeaderTradeAgreement/ram:SellerTaxRepresentativeTradeParty/ram:SpecifiedLegalOrganization/ram:TradingBusinessName</v>
      </c>
      <c r="BC489" s="66" t="str">
        <f t="shared" si="712"/>
        <v>T</v>
      </c>
      <c r="BD489" s="68" t="str">
        <f t="shared" si="713"/>
        <v>E</v>
      </c>
      <c r="BE489" s="62" t="str">
        <f t="shared" si="714"/>
        <v>0..1</v>
      </c>
      <c r="BF489" s="66" t="str">
        <f t="shared" si="715"/>
        <v/>
      </c>
      <c r="BG489" s="249" t="str">
        <f t="shared" si="716"/>
        <v/>
      </c>
      <c r="BH489" s="7"/>
      <c r="BI489" s="634" t="str">
        <f t="shared" si="717"/>
        <v>-</v>
      </c>
      <c r="BJ489" s="70" t="str">
        <f t="shared" si="718"/>
        <v>-</v>
      </c>
      <c r="BK489" s="70" t="str">
        <f t="shared" si="719"/>
        <v>-</v>
      </c>
      <c r="BL489" s="70" t="str">
        <f t="shared" si="720"/>
        <v>-</v>
      </c>
      <c r="BM489" s="70" t="str">
        <f t="shared" si="721"/>
        <v>-</v>
      </c>
      <c r="BN489" s="70" t="str">
        <f t="shared" si="722"/>
        <v>-</v>
      </c>
      <c r="BO489" s="635" t="str">
        <f t="shared" si="723"/>
        <v>X</v>
      </c>
      <c r="BP489" s="7"/>
      <c r="BQ489" s="70" t="str">
        <f t="shared" si="724"/>
        <v>EXTENDED</v>
      </c>
      <c r="BR489" s="70" t="str">
        <f t="shared" si="725"/>
        <v>EXTENDED</v>
      </c>
      <c r="BS489" s="15"/>
      <c r="BT489" s="57" t="s">
        <v>18642</v>
      </c>
    </row>
    <row r="490" spans="1:72" s="59" customFormat="1" ht="105" x14ac:dyDescent="0.2">
      <c r="A490" s="45" t="str">
        <f t="shared" si="708"/>
        <v>NO</v>
      </c>
      <c r="B490" s="131"/>
      <c r="C490" s="742"/>
      <c r="D490" s="189" t="s">
        <v>1526</v>
      </c>
      <c r="E490" s="162" t="s">
        <v>5420</v>
      </c>
      <c r="F490" s="298"/>
      <c r="G490" s="163">
        <f t="shared" si="742"/>
        <v>5</v>
      </c>
      <c r="H490" s="163" t="s">
        <v>42</v>
      </c>
      <c r="I490" s="164" t="s">
        <v>2413</v>
      </c>
      <c r="J490" s="164" t="s">
        <v>2414</v>
      </c>
      <c r="K490" s="165"/>
      <c r="L490" s="165"/>
      <c r="M490" s="165"/>
      <c r="N490" s="164"/>
      <c r="O490" s="66" t="s">
        <v>42</v>
      </c>
      <c r="P490" s="66" t="str">
        <f t="shared" si="594"/>
        <v>0..1</v>
      </c>
      <c r="Q490" s="167" t="s">
        <v>2415</v>
      </c>
      <c r="R490" s="168" t="s">
        <v>2416</v>
      </c>
      <c r="S490" s="166"/>
      <c r="T490" s="169" t="str">
        <f t="shared" si="700"/>
        <v>EG</v>
      </c>
      <c r="U490" s="163" t="s">
        <v>42</v>
      </c>
      <c r="V490" s="166"/>
      <c r="W490" s="676"/>
      <c r="X490" s="38"/>
      <c r="Y490" s="650" t="str">
        <f t="shared" si="706"/>
        <v>-</v>
      </c>
      <c r="Z490" s="171" t="str">
        <f t="shared" ref="Z490:AE490" si="767">IF(Y490="X","X",IF($AH490=Z$4,"X","-"))</f>
        <v>-</v>
      </c>
      <c r="AA490" s="171" t="str">
        <f t="shared" si="767"/>
        <v>-</v>
      </c>
      <c r="AB490" s="171" t="str">
        <f t="shared" si="767"/>
        <v>-</v>
      </c>
      <c r="AC490" s="171" t="str">
        <f t="shared" si="767"/>
        <v>-</v>
      </c>
      <c r="AD490" s="171" t="str">
        <f t="shared" si="767"/>
        <v>-</v>
      </c>
      <c r="AE490" s="651" t="str">
        <f t="shared" si="767"/>
        <v>X</v>
      </c>
      <c r="AF490" s="38"/>
      <c r="AG490" s="171" t="s">
        <v>47</v>
      </c>
      <c r="AH490" s="171" t="s">
        <v>47</v>
      </c>
      <c r="AI490" s="38"/>
      <c r="AJ490" s="13" t="str">
        <f t="shared" si="696"/>
        <v>/rsm:CrossIndustryInvoice/rsm:SupplyChainTradeTransaction/ram:ApplicableHeaderTradeAgreement/ram:SellerTaxRepresentativeTradeParty/ram:SpecifiedLegalOrganization</v>
      </c>
      <c r="AK490" s="13" t="str">
        <f t="shared" si="697"/>
        <v>/ram:PostalTradeAddress</v>
      </c>
      <c r="AL490" s="14">
        <f>COUNTIFS(R$4:R490,AJ490)</f>
        <v>1</v>
      </c>
      <c r="AN490" s="189" t="str">
        <f t="shared" si="710"/>
        <v>SCT_HTA</v>
      </c>
      <c r="AO490" s="162" t="str">
        <f t="shared" si="698"/>
        <v>BG-X-59</v>
      </c>
      <c r="AP490" s="298" t="str">
        <f t="shared" si="711"/>
        <v/>
      </c>
      <c r="AQ490" s="163">
        <f t="shared" si="738"/>
        <v>5</v>
      </c>
      <c r="AR490" s="163" t="str">
        <f t="shared" si="699"/>
        <v>0..1</v>
      </c>
      <c r="AS490" s="164" t="s">
        <v>1632</v>
      </c>
      <c r="AT490" s="164" t="s">
        <v>1633</v>
      </c>
      <c r="AU490" s="165"/>
      <c r="AV490" s="165"/>
      <c r="AW490" s="165"/>
      <c r="AX490" s="164"/>
      <c r="AY490" s="66" t="str">
        <f t="shared" si="760"/>
        <v>0..1</v>
      </c>
      <c r="AZ490" s="66" t="str">
        <f t="shared" si="761"/>
        <v>0..1</v>
      </c>
      <c r="BA490" s="167" t="str">
        <f t="shared" si="755"/>
        <v>/rsm:CrossIndustryInvoice
/rsm:SupplyChainTradeTransaction
/ram:ApplicableHeaderTradeAgreement
/ram:SellerTaxRepresentativeTradeParty
/ram:SpecifiedLegalOrganization
/ram:PostalTradeAddress</v>
      </c>
      <c r="BB490" s="168" t="str">
        <f t="shared" si="756"/>
        <v>/rsm:CrossIndustryInvoice/rsm:SupplyChainTradeTransaction/ram:ApplicableHeaderTradeAgreement/ram:SellerTaxRepresentativeTradeParty/ram:SpecifiedLegalOrganization/ram:PostalTradeAddress</v>
      </c>
      <c r="BC490" s="166" t="str">
        <f t="shared" si="712"/>
        <v/>
      </c>
      <c r="BD490" s="169" t="str">
        <f t="shared" si="713"/>
        <v>EG</v>
      </c>
      <c r="BE490" s="163" t="str">
        <f t="shared" si="714"/>
        <v>0..1</v>
      </c>
      <c r="BF490" s="166" t="str">
        <f t="shared" si="715"/>
        <v/>
      </c>
      <c r="BG490" s="676" t="str">
        <f t="shared" si="716"/>
        <v/>
      </c>
      <c r="BH490" s="7"/>
      <c r="BI490" s="650" t="str">
        <f t="shared" si="717"/>
        <v>-</v>
      </c>
      <c r="BJ490" s="171" t="str">
        <f t="shared" si="718"/>
        <v>-</v>
      </c>
      <c r="BK490" s="171" t="str">
        <f t="shared" si="719"/>
        <v>-</v>
      </c>
      <c r="BL490" s="171" t="str">
        <f t="shared" si="720"/>
        <v>-</v>
      </c>
      <c r="BM490" s="171" t="str">
        <f t="shared" si="721"/>
        <v>-</v>
      </c>
      <c r="BN490" s="171" t="str">
        <f t="shared" si="722"/>
        <v>-</v>
      </c>
      <c r="BO490" s="651" t="str">
        <f t="shared" si="723"/>
        <v>X</v>
      </c>
      <c r="BP490" s="7"/>
      <c r="BQ490" s="171" t="str">
        <f t="shared" si="724"/>
        <v>EXTENDED</v>
      </c>
      <c r="BR490" s="171" t="str">
        <f t="shared" si="725"/>
        <v>EXTENDED</v>
      </c>
      <c r="BS490" s="15"/>
      <c r="BT490" s="57" t="s">
        <v>18642</v>
      </c>
    </row>
    <row r="491" spans="1:72" s="59" customFormat="1" ht="120" x14ac:dyDescent="0.2">
      <c r="A491" s="45" t="str">
        <f t="shared" si="708"/>
        <v>YES</v>
      </c>
      <c r="B491" s="131"/>
      <c r="C491" s="742"/>
      <c r="D491" s="189" t="s">
        <v>1526</v>
      </c>
      <c r="E491" s="61" t="s">
        <v>5421</v>
      </c>
      <c r="F491" s="282"/>
      <c r="G491" s="62">
        <f t="shared" si="742"/>
        <v>6</v>
      </c>
      <c r="H491" s="62" t="s">
        <v>42</v>
      </c>
      <c r="I491" s="64" t="s">
        <v>17148</v>
      </c>
      <c r="J491" s="64" t="s">
        <v>1635</v>
      </c>
      <c r="K491" s="65" t="s">
        <v>1636</v>
      </c>
      <c r="L491" s="65"/>
      <c r="M491" s="65"/>
      <c r="N491" s="64" t="s">
        <v>70</v>
      </c>
      <c r="O491" s="66" t="s">
        <v>42</v>
      </c>
      <c r="P491" s="66" t="str">
        <f t="shared" si="594"/>
        <v>0..1</v>
      </c>
      <c r="Q491" s="6" t="s">
        <v>2417</v>
      </c>
      <c r="R491" s="67" t="s">
        <v>2418</v>
      </c>
      <c r="S491" s="66" t="s">
        <v>73</v>
      </c>
      <c r="T491" s="68" t="str">
        <f t="shared" si="700"/>
        <v>E</v>
      </c>
      <c r="U491" s="62" t="s">
        <v>42</v>
      </c>
      <c r="V491" s="66"/>
      <c r="W491" s="249"/>
      <c r="X491" s="38"/>
      <c r="Y491" s="634" t="str">
        <f t="shared" si="706"/>
        <v>-</v>
      </c>
      <c r="Z491" s="70" t="str">
        <f t="shared" ref="Z491:AE491" si="768">IF(Y491="X","X",IF($AH491=Z$4,"X","-"))</f>
        <v>-</v>
      </c>
      <c r="AA491" s="70" t="str">
        <f t="shared" si="768"/>
        <v>-</v>
      </c>
      <c r="AB491" s="70" t="str">
        <f t="shared" si="768"/>
        <v>-</v>
      </c>
      <c r="AC491" s="70" t="str">
        <f t="shared" si="768"/>
        <v>-</v>
      </c>
      <c r="AD491" s="70" t="str">
        <f t="shared" si="768"/>
        <v>-</v>
      </c>
      <c r="AE491" s="635" t="str">
        <f t="shared" si="768"/>
        <v>X</v>
      </c>
      <c r="AF491" s="38"/>
      <c r="AG491" s="70" t="s">
        <v>47</v>
      </c>
      <c r="AH491" s="70" t="s">
        <v>47</v>
      </c>
      <c r="AI491" s="38"/>
      <c r="AJ491" s="13" t="str">
        <f t="shared" si="696"/>
        <v>/rsm:CrossIndustryInvoice/rsm:SupplyChainTradeTransaction/ram:ApplicableHeaderTradeAgreement/ram:SellerTaxRepresentativeTradeParty/ram:SpecifiedLegalOrganization/ram:PostalTradeAddress</v>
      </c>
      <c r="AK491" s="13" t="str">
        <f t="shared" si="697"/>
        <v>/ram:PostcodeCode</v>
      </c>
      <c r="AL491" s="14">
        <f>COUNTIFS(R$4:R491,AJ491)</f>
        <v>1</v>
      </c>
      <c r="AN491" s="189" t="str">
        <f t="shared" si="710"/>
        <v>SCT_HTA</v>
      </c>
      <c r="AO491" s="61" t="str">
        <f t="shared" si="698"/>
        <v>BT-X-389</v>
      </c>
      <c r="AP491" s="282" t="str">
        <f t="shared" si="711"/>
        <v/>
      </c>
      <c r="AQ491" s="62">
        <f t="shared" si="738"/>
        <v>6</v>
      </c>
      <c r="AR491" s="62" t="str">
        <f t="shared" si="699"/>
        <v>0..1</v>
      </c>
      <c r="AS491" s="64" t="s">
        <v>2419</v>
      </c>
      <c r="AT491" s="64" t="s">
        <v>1747</v>
      </c>
      <c r="AU491" s="65" t="s">
        <v>1748</v>
      </c>
      <c r="AV491" s="65"/>
      <c r="AW491" s="65"/>
      <c r="AX491" s="64"/>
      <c r="AY491" s="66" t="str">
        <f t="shared" si="760"/>
        <v>0..1</v>
      </c>
      <c r="AZ491" s="66" t="str">
        <f t="shared" si="761"/>
        <v>0..1</v>
      </c>
      <c r="BA491" s="6" t="str">
        <f t="shared" si="755"/>
        <v>/rsm:CrossIndustryInvoice
/rsm:SupplyChainTradeTransaction
/ram:ApplicableHeaderTradeAgreement
/ram:SellerTaxRepresentativeTradeParty
/ram:SpecifiedLegalOrganization
/ram:PostalTradeAddress
/ram:PostcodeCode</v>
      </c>
      <c r="BB491" s="67" t="str">
        <f t="shared" si="756"/>
        <v>/rsm:CrossIndustryInvoice/rsm:SupplyChainTradeTransaction/ram:ApplicableHeaderTradeAgreement/ram:SellerTaxRepresentativeTradeParty/ram:SpecifiedLegalOrganization/ram:PostalTradeAddress/ram:PostcodeCode</v>
      </c>
      <c r="BC491" s="66" t="str">
        <f t="shared" si="712"/>
        <v>T</v>
      </c>
      <c r="BD491" s="68" t="str">
        <f t="shared" si="713"/>
        <v>E</v>
      </c>
      <c r="BE491" s="62" t="str">
        <f t="shared" si="714"/>
        <v>0..1</v>
      </c>
      <c r="BF491" s="66" t="str">
        <f t="shared" si="715"/>
        <v/>
      </c>
      <c r="BG491" s="249" t="str">
        <f t="shared" si="716"/>
        <v/>
      </c>
      <c r="BH491" s="7"/>
      <c r="BI491" s="634" t="str">
        <f t="shared" si="717"/>
        <v>-</v>
      </c>
      <c r="BJ491" s="70" t="str">
        <f t="shared" si="718"/>
        <v>-</v>
      </c>
      <c r="BK491" s="70" t="str">
        <f t="shared" si="719"/>
        <v>-</v>
      </c>
      <c r="BL491" s="70" t="str">
        <f t="shared" si="720"/>
        <v>-</v>
      </c>
      <c r="BM491" s="70" t="str">
        <f t="shared" si="721"/>
        <v>-</v>
      </c>
      <c r="BN491" s="70" t="str">
        <f t="shared" si="722"/>
        <v>-</v>
      </c>
      <c r="BO491" s="635" t="str">
        <f t="shared" si="723"/>
        <v>X</v>
      </c>
      <c r="BP491" s="7"/>
      <c r="BQ491" s="70" t="str">
        <f t="shared" si="724"/>
        <v>EXTENDED</v>
      </c>
      <c r="BR491" s="70" t="str">
        <f t="shared" si="725"/>
        <v>EXTENDED</v>
      </c>
      <c r="BS491" s="15"/>
      <c r="BT491" s="57" t="s">
        <v>18642</v>
      </c>
    </row>
    <row r="492" spans="1:72" s="59" customFormat="1" ht="120" x14ac:dyDescent="0.2">
      <c r="A492" s="45" t="str">
        <f t="shared" si="708"/>
        <v>YES</v>
      </c>
      <c r="B492" s="131"/>
      <c r="C492" s="742"/>
      <c r="D492" s="189" t="s">
        <v>1526</v>
      </c>
      <c r="E492" s="61" t="s">
        <v>5422</v>
      </c>
      <c r="F492" s="282"/>
      <c r="G492" s="62">
        <f t="shared" si="742"/>
        <v>6</v>
      </c>
      <c r="H492" s="62" t="s">
        <v>42</v>
      </c>
      <c r="I492" s="64" t="s">
        <v>17149</v>
      </c>
      <c r="J492" s="64" t="s">
        <v>1641</v>
      </c>
      <c r="K492" s="65" t="s">
        <v>1642</v>
      </c>
      <c r="L492" s="65"/>
      <c r="M492" s="65"/>
      <c r="N492" s="64" t="s">
        <v>70</v>
      </c>
      <c r="O492" s="66" t="s">
        <v>42</v>
      </c>
      <c r="P492" s="66" t="str">
        <f t="shared" si="594"/>
        <v>0..1</v>
      </c>
      <c r="Q492" s="6" t="s">
        <v>2420</v>
      </c>
      <c r="R492" s="67" t="s">
        <v>2421</v>
      </c>
      <c r="S492" s="66" t="s">
        <v>73</v>
      </c>
      <c r="T492" s="68" t="str">
        <f t="shared" si="700"/>
        <v>E</v>
      </c>
      <c r="U492" s="62" t="s">
        <v>42</v>
      </c>
      <c r="V492" s="66"/>
      <c r="W492" s="249"/>
      <c r="X492" s="38"/>
      <c r="Y492" s="634" t="str">
        <f t="shared" si="706"/>
        <v>-</v>
      </c>
      <c r="Z492" s="70" t="str">
        <f t="shared" ref="Z492:AE492" si="769">IF(Y492="X","X",IF($AH492=Z$4,"X","-"))</f>
        <v>-</v>
      </c>
      <c r="AA492" s="70" t="str">
        <f t="shared" si="769"/>
        <v>-</v>
      </c>
      <c r="AB492" s="70" t="str">
        <f t="shared" si="769"/>
        <v>-</v>
      </c>
      <c r="AC492" s="70" t="str">
        <f t="shared" si="769"/>
        <v>-</v>
      </c>
      <c r="AD492" s="70" t="str">
        <f t="shared" si="769"/>
        <v>-</v>
      </c>
      <c r="AE492" s="635" t="str">
        <f t="shared" si="769"/>
        <v>X</v>
      </c>
      <c r="AF492" s="38"/>
      <c r="AG492" s="70" t="s">
        <v>47</v>
      </c>
      <c r="AH492" s="70" t="s">
        <v>47</v>
      </c>
      <c r="AI492" s="38"/>
      <c r="AJ492" s="13" t="str">
        <f t="shared" si="696"/>
        <v>/rsm:CrossIndustryInvoice/rsm:SupplyChainTradeTransaction/ram:ApplicableHeaderTradeAgreement/ram:SellerTaxRepresentativeTradeParty/ram:SpecifiedLegalOrganization/ram:PostalTradeAddress</v>
      </c>
      <c r="AK492" s="13" t="str">
        <f t="shared" si="697"/>
        <v>/ram:LineOne</v>
      </c>
      <c r="AL492" s="14">
        <f>COUNTIFS(R$4:R492,AJ492)</f>
        <v>1</v>
      </c>
      <c r="AN492" s="189" t="str">
        <f t="shared" si="710"/>
        <v>SCT_HTA</v>
      </c>
      <c r="AO492" s="61" t="str">
        <f t="shared" si="698"/>
        <v>BT-X-390</v>
      </c>
      <c r="AP492" s="282" t="str">
        <f t="shared" si="711"/>
        <v/>
      </c>
      <c r="AQ492" s="62">
        <f t="shared" si="738"/>
        <v>6</v>
      </c>
      <c r="AR492" s="62" t="str">
        <f t="shared" si="699"/>
        <v>0..1</v>
      </c>
      <c r="AS492" s="64" t="s">
        <v>2422</v>
      </c>
      <c r="AT492" s="64" t="s">
        <v>1754</v>
      </c>
      <c r="AU492" s="65" t="s">
        <v>1755</v>
      </c>
      <c r="AV492" s="65"/>
      <c r="AW492" s="65"/>
      <c r="AX492" s="64"/>
      <c r="AY492" s="66" t="str">
        <f t="shared" si="760"/>
        <v>0..1</v>
      </c>
      <c r="AZ492" s="66" t="str">
        <f t="shared" si="761"/>
        <v>0..1</v>
      </c>
      <c r="BA492" s="6" t="str">
        <f t="shared" si="755"/>
        <v>/rsm:CrossIndustryInvoice
/rsm:SupplyChainTradeTransaction
/ram:ApplicableHeaderTradeAgreement
/ram:SellerTaxRepresentativeTradeParty
/ram:SpecifiedLegalOrganization
/ram:PostalTradeAddress
/ram:LineOne</v>
      </c>
      <c r="BB492" s="67" t="str">
        <f t="shared" si="756"/>
        <v>/rsm:CrossIndustryInvoice/rsm:SupplyChainTradeTransaction/ram:ApplicableHeaderTradeAgreement/ram:SellerTaxRepresentativeTradeParty/ram:SpecifiedLegalOrganization/ram:PostalTradeAddress/ram:LineOne</v>
      </c>
      <c r="BC492" s="66" t="str">
        <f t="shared" si="712"/>
        <v>T</v>
      </c>
      <c r="BD492" s="68" t="str">
        <f t="shared" si="713"/>
        <v>E</v>
      </c>
      <c r="BE492" s="62" t="str">
        <f t="shared" si="714"/>
        <v>0..1</v>
      </c>
      <c r="BF492" s="66" t="str">
        <f t="shared" si="715"/>
        <v/>
      </c>
      <c r="BG492" s="249" t="str">
        <f t="shared" si="716"/>
        <v/>
      </c>
      <c r="BH492" s="7"/>
      <c r="BI492" s="634" t="str">
        <f t="shared" si="717"/>
        <v>-</v>
      </c>
      <c r="BJ492" s="70" t="str">
        <f t="shared" si="718"/>
        <v>-</v>
      </c>
      <c r="BK492" s="70" t="str">
        <f t="shared" si="719"/>
        <v>-</v>
      </c>
      <c r="BL492" s="70" t="str">
        <f t="shared" si="720"/>
        <v>-</v>
      </c>
      <c r="BM492" s="70" t="str">
        <f t="shared" si="721"/>
        <v>-</v>
      </c>
      <c r="BN492" s="70" t="str">
        <f t="shared" si="722"/>
        <v>-</v>
      </c>
      <c r="BO492" s="635" t="str">
        <f t="shared" si="723"/>
        <v>X</v>
      </c>
      <c r="BP492" s="7"/>
      <c r="BQ492" s="70" t="str">
        <f t="shared" si="724"/>
        <v>EXTENDED</v>
      </c>
      <c r="BR492" s="70" t="str">
        <f t="shared" si="725"/>
        <v>EXTENDED</v>
      </c>
      <c r="BS492" s="15"/>
      <c r="BT492" s="57" t="s">
        <v>18642</v>
      </c>
    </row>
    <row r="493" spans="1:72" s="59" customFormat="1" ht="120" x14ac:dyDescent="0.2">
      <c r="A493" s="45" t="str">
        <f t="shared" si="708"/>
        <v>YES</v>
      </c>
      <c r="B493" s="131"/>
      <c r="C493" s="742"/>
      <c r="D493" s="189" t="s">
        <v>1526</v>
      </c>
      <c r="E493" s="61" t="s">
        <v>5423</v>
      </c>
      <c r="F493" s="282"/>
      <c r="G493" s="62">
        <f t="shared" si="742"/>
        <v>6</v>
      </c>
      <c r="H493" s="62" t="s">
        <v>42</v>
      </c>
      <c r="I493" s="64" t="s">
        <v>17150</v>
      </c>
      <c r="J493" s="64" t="s">
        <v>1647</v>
      </c>
      <c r="K493" s="65"/>
      <c r="L493" s="65"/>
      <c r="M493" s="65"/>
      <c r="N493" s="64" t="s">
        <v>70</v>
      </c>
      <c r="O493" s="66" t="s">
        <v>42</v>
      </c>
      <c r="P493" s="66" t="str">
        <f t="shared" si="594"/>
        <v>0..1</v>
      </c>
      <c r="Q493" s="6" t="s">
        <v>2423</v>
      </c>
      <c r="R493" s="67" t="s">
        <v>2424</v>
      </c>
      <c r="S493" s="66" t="s">
        <v>73</v>
      </c>
      <c r="T493" s="68" t="str">
        <f t="shared" si="700"/>
        <v>E</v>
      </c>
      <c r="U493" s="62" t="s">
        <v>42</v>
      </c>
      <c r="V493" s="66"/>
      <c r="W493" s="249"/>
      <c r="X493" s="38"/>
      <c r="Y493" s="634" t="str">
        <f t="shared" si="706"/>
        <v>-</v>
      </c>
      <c r="Z493" s="70" t="str">
        <f t="shared" ref="Z493:AE493" si="770">IF(Y493="X","X",IF($AH493=Z$4,"X","-"))</f>
        <v>-</v>
      </c>
      <c r="AA493" s="70" t="str">
        <f t="shared" si="770"/>
        <v>-</v>
      </c>
      <c r="AB493" s="70" t="str">
        <f t="shared" si="770"/>
        <v>-</v>
      </c>
      <c r="AC493" s="70" t="str">
        <f t="shared" si="770"/>
        <v>-</v>
      </c>
      <c r="AD493" s="70" t="str">
        <f t="shared" si="770"/>
        <v>-</v>
      </c>
      <c r="AE493" s="635" t="str">
        <f t="shared" si="770"/>
        <v>X</v>
      </c>
      <c r="AF493" s="38"/>
      <c r="AG493" s="70" t="s">
        <v>47</v>
      </c>
      <c r="AH493" s="70" t="s">
        <v>47</v>
      </c>
      <c r="AI493" s="38"/>
      <c r="AJ493" s="13" t="str">
        <f t="shared" si="696"/>
        <v>/rsm:CrossIndustryInvoice/rsm:SupplyChainTradeTransaction/ram:ApplicableHeaderTradeAgreement/ram:SellerTaxRepresentativeTradeParty/ram:SpecifiedLegalOrganization/ram:PostalTradeAddress</v>
      </c>
      <c r="AK493" s="13" t="str">
        <f t="shared" si="697"/>
        <v>/ram:LineTwo</v>
      </c>
      <c r="AL493" s="14">
        <f>COUNTIFS(R$4:R493,AJ493)</f>
        <v>1</v>
      </c>
      <c r="AN493" s="189" t="str">
        <f t="shared" si="710"/>
        <v>SCT_HTA</v>
      </c>
      <c r="AO493" s="61" t="str">
        <f t="shared" si="698"/>
        <v>BT-X-391</v>
      </c>
      <c r="AP493" s="282" t="str">
        <f t="shared" si="711"/>
        <v/>
      </c>
      <c r="AQ493" s="62">
        <f t="shared" si="738"/>
        <v>6</v>
      </c>
      <c r="AR493" s="62" t="str">
        <f t="shared" si="699"/>
        <v>0..1</v>
      </c>
      <c r="AS493" s="64" t="s">
        <v>2425</v>
      </c>
      <c r="AT493" s="64" t="s">
        <v>1761</v>
      </c>
      <c r="AU493" s="65"/>
      <c r="AV493" s="65"/>
      <c r="AW493" s="65"/>
      <c r="AX493" s="64"/>
      <c r="AY493" s="66" t="str">
        <f t="shared" si="760"/>
        <v>0..1</v>
      </c>
      <c r="AZ493" s="66" t="str">
        <f t="shared" si="761"/>
        <v>0..1</v>
      </c>
      <c r="BA493" s="6" t="str">
        <f t="shared" si="755"/>
        <v>/rsm:CrossIndustryInvoice
/rsm:SupplyChainTradeTransaction
/ram:ApplicableHeaderTradeAgreement
/ram:SellerTaxRepresentativeTradeParty
/ram:SpecifiedLegalOrganization
/ram:PostalTradeAddress
/ram:LineTwo</v>
      </c>
      <c r="BB493" s="67" t="str">
        <f t="shared" si="756"/>
        <v>/rsm:CrossIndustryInvoice/rsm:SupplyChainTradeTransaction/ram:ApplicableHeaderTradeAgreement/ram:SellerTaxRepresentativeTradeParty/ram:SpecifiedLegalOrganization/ram:PostalTradeAddress/ram:LineTwo</v>
      </c>
      <c r="BC493" s="66" t="str">
        <f t="shared" si="712"/>
        <v>T</v>
      </c>
      <c r="BD493" s="68" t="str">
        <f t="shared" si="713"/>
        <v>E</v>
      </c>
      <c r="BE493" s="62" t="str">
        <f t="shared" si="714"/>
        <v>0..1</v>
      </c>
      <c r="BF493" s="66" t="str">
        <f t="shared" si="715"/>
        <v/>
      </c>
      <c r="BG493" s="249" t="str">
        <f t="shared" si="716"/>
        <v/>
      </c>
      <c r="BH493" s="7"/>
      <c r="BI493" s="634" t="str">
        <f t="shared" si="717"/>
        <v>-</v>
      </c>
      <c r="BJ493" s="70" t="str">
        <f t="shared" si="718"/>
        <v>-</v>
      </c>
      <c r="BK493" s="70" t="str">
        <f t="shared" si="719"/>
        <v>-</v>
      </c>
      <c r="BL493" s="70" t="str">
        <f t="shared" si="720"/>
        <v>-</v>
      </c>
      <c r="BM493" s="70" t="str">
        <f t="shared" si="721"/>
        <v>-</v>
      </c>
      <c r="BN493" s="70" t="str">
        <f t="shared" si="722"/>
        <v>-</v>
      </c>
      <c r="BO493" s="635" t="str">
        <f t="shared" si="723"/>
        <v>X</v>
      </c>
      <c r="BP493" s="7"/>
      <c r="BQ493" s="70" t="str">
        <f t="shared" si="724"/>
        <v>EXTENDED</v>
      </c>
      <c r="BR493" s="70" t="str">
        <f t="shared" si="725"/>
        <v>EXTENDED</v>
      </c>
      <c r="BS493" s="15"/>
      <c r="BT493" s="57" t="s">
        <v>18642</v>
      </c>
    </row>
    <row r="494" spans="1:72" s="59" customFormat="1" ht="120" x14ac:dyDescent="0.2">
      <c r="A494" s="45" t="str">
        <f t="shared" si="708"/>
        <v>YES</v>
      </c>
      <c r="B494" s="131"/>
      <c r="C494" s="742"/>
      <c r="D494" s="189" t="s">
        <v>1526</v>
      </c>
      <c r="E494" s="61" t="s">
        <v>5424</v>
      </c>
      <c r="F494" s="282"/>
      <c r="G494" s="62">
        <f t="shared" si="742"/>
        <v>6</v>
      </c>
      <c r="H494" s="62" t="s">
        <v>42</v>
      </c>
      <c r="I494" s="64" t="s">
        <v>17151</v>
      </c>
      <c r="J494" s="64" t="s">
        <v>1647</v>
      </c>
      <c r="K494" s="65"/>
      <c r="L494" s="65"/>
      <c r="M494" s="65"/>
      <c r="N494" s="64" t="s">
        <v>70</v>
      </c>
      <c r="O494" s="66" t="s">
        <v>42</v>
      </c>
      <c r="P494" s="66" t="str">
        <f t="shared" si="594"/>
        <v>0..1</v>
      </c>
      <c r="Q494" s="6" t="s">
        <v>2426</v>
      </c>
      <c r="R494" s="67" t="s">
        <v>2427</v>
      </c>
      <c r="S494" s="66" t="s">
        <v>73</v>
      </c>
      <c r="T494" s="68" t="str">
        <f t="shared" si="700"/>
        <v>E</v>
      </c>
      <c r="U494" s="62" t="s">
        <v>42</v>
      </c>
      <c r="V494" s="66"/>
      <c r="W494" s="249"/>
      <c r="X494" s="38"/>
      <c r="Y494" s="634" t="str">
        <f t="shared" si="706"/>
        <v>-</v>
      </c>
      <c r="Z494" s="70" t="str">
        <f t="shared" ref="Z494:AE494" si="771">IF(Y494="X","X",IF($AH494=Z$4,"X","-"))</f>
        <v>-</v>
      </c>
      <c r="AA494" s="70" t="str">
        <f t="shared" si="771"/>
        <v>-</v>
      </c>
      <c r="AB494" s="70" t="str">
        <f t="shared" si="771"/>
        <v>-</v>
      </c>
      <c r="AC494" s="70" t="str">
        <f t="shared" si="771"/>
        <v>-</v>
      </c>
      <c r="AD494" s="70" t="str">
        <f t="shared" si="771"/>
        <v>-</v>
      </c>
      <c r="AE494" s="635" t="str">
        <f t="shared" si="771"/>
        <v>X</v>
      </c>
      <c r="AF494" s="38"/>
      <c r="AG494" s="70" t="s">
        <v>47</v>
      </c>
      <c r="AH494" s="70" t="s">
        <v>47</v>
      </c>
      <c r="AI494" s="38"/>
      <c r="AJ494" s="13" t="str">
        <f t="shared" si="696"/>
        <v>/rsm:CrossIndustryInvoice/rsm:SupplyChainTradeTransaction/ram:ApplicableHeaderTradeAgreement/ram:SellerTaxRepresentativeTradeParty/ram:SpecifiedLegalOrganization/ram:PostalTradeAddress</v>
      </c>
      <c r="AK494" s="13" t="str">
        <f t="shared" si="697"/>
        <v>/ram:LineThree</v>
      </c>
      <c r="AL494" s="14">
        <f>COUNTIFS(R$4:R494,AJ494)</f>
        <v>1</v>
      </c>
      <c r="AN494" s="189" t="str">
        <f t="shared" si="710"/>
        <v>SCT_HTA</v>
      </c>
      <c r="AO494" s="61" t="str">
        <f t="shared" si="698"/>
        <v>BT-X-392</v>
      </c>
      <c r="AP494" s="282" t="str">
        <f t="shared" si="711"/>
        <v/>
      </c>
      <c r="AQ494" s="62">
        <f t="shared" si="738"/>
        <v>6</v>
      </c>
      <c r="AR494" s="62" t="str">
        <f t="shared" si="699"/>
        <v>0..1</v>
      </c>
      <c r="AS494" s="64" t="s">
        <v>2428</v>
      </c>
      <c r="AT494" s="64" t="s">
        <v>1761</v>
      </c>
      <c r="AU494" s="65"/>
      <c r="AV494" s="65"/>
      <c r="AW494" s="65"/>
      <c r="AX494" s="64"/>
      <c r="AY494" s="66" t="str">
        <f t="shared" si="760"/>
        <v>0..1</v>
      </c>
      <c r="AZ494" s="66" t="str">
        <f t="shared" si="761"/>
        <v>0..1</v>
      </c>
      <c r="BA494" s="6" t="str">
        <f t="shared" si="755"/>
        <v>/rsm:CrossIndustryInvoice
/rsm:SupplyChainTradeTransaction
/ram:ApplicableHeaderTradeAgreement
/ram:SellerTaxRepresentativeTradeParty
/ram:SpecifiedLegalOrganization
/ram:PostalTradeAddress
/ram:LineThree</v>
      </c>
      <c r="BB494" s="67" t="str">
        <f t="shared" si="756"/>
        <v>/rsm:CrossIndustryInvoice/rsm:SupplyChainTradeTransaction/ram:ApplicableHeaderTradeAgreement/ram:SellerTaxRepresentativeTradeParty/ram:SpecifiedLegalOrganization/ram:PostalTradeAddress/ram:LineThree</v>
      </c>
      <c r="BC494" s="66" t="str">
        <f t="shared" si="712"/>
        <v>T</v>
      </c>
      <c r="BD494" s="68" t="str">
        <f t="shared" si="713"/>
        <v>E</v>
      </c>
      <c r="BE494" s="62" t="str">
        <f t="shared" si="714"/>
        <v>0..1</v>
      </c>
      <c r="BF494" s="66" t="str">
        <f t="shared" si="715"/>
        <v/>
      </c>
      <c r="BG494" s="249" t="str">
        <f t="shared" si="716"/>
        <v/>
      </c>
      <c r="BH494" s="7"/>
      <c r="BI494" s="634" t="str">
        <f t="shared" si="717"/>
        <v>-</v>
      </c>
      <c r="BJ494" s="70" t="str">
        <f t="shared" si="718"/>
        <v>-</v>
      </c>
      <c r="BK494" s="70" t="str">
        <f t="shared" si="719"/>
        <v>-</v>
      </c>
      <c r="BL494" s="70" t="str">
        <f t="shared" si="720"/>
        <v>-</v>
      </c>
      <c r="BM494" s="70" t="str">
        <f t="shared" si="721"/>
        <v>-</v>
      </c>
      <c r="BN494" s="70" t="str">
        <f t="shared" si="722"/>
        <v>-</v>
      </c>
      <c r="BO494" s="635" t="str">
        <f t="shared" si="723"/>
        <v>X</v>
      </c>
      <c r="BP494" s="7"/>
      <c r="BQ494" s="70" t="str">
        <f t="shared" si="724"/>
        <v>EXTENDED</v>
      </c>
      <c r="BR494" s="70" t="str">
        <f t="shared" si="725"/>
        <v>EXTENDED</v>
      </c>
      <c r="BS494" s="15"/>
      <c r="BT494" s="57" t="s">
        <v>18642</v>
      </c>
    </row>
    <row r="495" spans="1:72" s="59" customFormat="1" ht="120" x14ac:dyDescent="0.2">
      <c r="A495" s="45" t="str">
        <f t="shared" si="708"/>
        <v>YES</v>
      </c>
      <c r="B495" s="131"/>
      <c r="C495" s="742"/>
      <c r="D495" s="189" t="s">
        <v>1526</v>
      </c>
      <c r="E495" s="61" t="s">
        <v>5425</v>
      </c>
      <c r="F495" s="282"/>
      <c r="G495" s="62">
        <f t="shared" si="742"/>
        <v>6</v>
      </c>
      <c r="H495" s="62" t="s">
        <v>42</v>
      </c>
      <c r="I495" s="64" t="s">
        <v>17152</v>
      </c>
      <c r="J495" s="64" t="s">
        <v>17144</v>
      </c>
      <c r="K495" s="65"/>
      <c r="L495" s="65"/>
      <c r="M495" s="65"/>
      <c r="N495" s="64" t="s">
        <v>70</v>
      </c>
      <c r="O495" s="66" t="s">
        <v>42</v>
      </c>
      <c r="P495" s="66" t="str">
        <f t="shared" si="594"/>
        <v>0..1</v>
      </c>
      <c r="Q495" s="6" t="s">
        <v>2429</v>
      </c>
      <c r="R495" s="67" t="s">
        <v>2430</v>
      </c>
      <c r="S495" s="66" t="s">
        <v>73</v>
      </c>
      <c r="T495" s="68" t="str">
        <f t="shared" si="700"/>
        <v>E</v>
      </c>
      <c r="U495" s="62" t="s">
        <v>42</v>
      </c>
      <c r="V495" s="66"/>
      <c r="W495" s="249"/>
      <c r="X495" s="38"/>
      <c r="Y495" s="634" t="str">
        <f t="shared" si="706"/>
        <v>-</v>
      </c>
      <c r="Z495" s="70" t="str">
        <f t="shared" ref="Z495:AE495" si="772">IF(Y495="X","X",IF($AH495=Z$4,"X","-"))</f>
        <v>-</v>
      </c>
      <c r="AA495" s="70" t="str">
        <f t="shared" si="772"/>
        <v>-</v>
      </c>
      <c r="AB495" s="70" t="str">
        <f t="shared" si="772"/>
        <v>-</v>
      </c>
      <c r="AC495" s="70" t="str">
        <f t="shared" si="772"/>
        <v>-</v>
      </c>
      <c r="AD495" s="70" t="str">
        <f t="shared" si="772"/>
        <v>-</v>
      </c>
      <c r="AE495" s="635" t="str">
        <f t="shared" si="772"/>
        <v>X</v>
      </c>
      <c r="AF495" s="38"/>
      <c r="AG495" s="70" t="s">
        <v>47</v>
      </c>
      <c r="AH495" s="70" t="s">
        <v>47</v>
      </c>
      <c r="AI495" s="38"/>
      <c r="AJ495" s="13" t="str">
        <f t="shared" si="696"/>
        <v>/rsm:CrossIndustryInvoice/rsm:SupplyChainTradeTransaction/ram:ApplicableHeaderTradeAgreement/ram:SellerTaxRepresentativeTradeParty/ram:SpecifiedLegalOrganization/ram:PostalTradeAddress</v>
      </c>
      <c r="AK495" s="13" t="str">
        <f t="shared" si="697"/>
        <v>/ram:CityName</v>
      </c>
      <c r="AL495" s="14">
        <f>COUNTIFS(R$4:R495,AJ495)</f>
        <v>1</v>
      </c>
      <c r="AN495" s="189" t="str">
        <f t="shared" si="710"/>
        <v>SCT_HTA</v>
      </c>
      <c r="AO495" s="61" t="str">
        <f t="shared" si="698"/>
        <v>BT-X-393</v>
      </c>
      <c r="AP495" s="282" t="str">
        <f t="shared" si="711"/>
        <v/>
      </c>
      <c r="AQ495" s="62">
        <f t="shared" si="738"/>
        <v>6</v>
      </c>
      <c r="AR495" s="62" t="str">
        <f t="shared" si="699"/>
        <v>0..1</v>
      </c>
      <c r="AS495" s="64" t="s">
        <v>2431</v>
      </c>
      <c r="AT495" s="64" t="s">
        <v>18238</v>
      </c>
      <c r="AU495" s="65"/>
      <c r="AV495" s="65"/>
      <c r="AW495" s="65"/>
      <c r="AX495" s="64"/>
      <c r="AY495" s="66" t="str">
        <f t="shared" si="760"/>
        <v>0..1</v>
      </c>
      <c r="AZ495" s="66" t="str">
        <f t="shared" si="761"/>
        <v>0..1</v>
      </c>
      <c r="BA495" s="6" t="str">
        <f t="shared" si="755"/>
        <v>/rsm:CrossIndustryInvoice
/rsm:SupplyChainTradeTransaction
/ram:ApplicableHeaderTradeAgreement
/ram:SellerTaxRepresentativeTradeParty
/ram:SpecifiedLegalOrganization
/ram:PostalTradeAddress
/ram:CityName</v>
      </c>
      <c r="BB495" s="67" t="str">
        <f t="shared" si="756"/>
        <v>/rsm:CrossIndustryInvoice/rsm:SupplyChainTradeTransaction/ram:ApplicableHeaderTradeAgreement/ram:SellerTaxRepresentativeTradeParty/ram:SpecifiedLegalOrganization/ram:PostalTradeAddress/ram:CityName</v>
      </c>
      <c r="BC495" s="66" t="str">
        <f t="shared" si="712"/>
        <v>T</v>
      </c>
      <c r="BD495" s="68" t="str">
        <f t="shared" si="713"/>
        <v>E</v>
      </c>
      <c r="BE495" s="62" t="str">
        <f t="shared" si="714"/>
        <v>0..1</v>
      </c>
      <c r="BF495" s="66" t="str">
        <f t="shared" si="715"/>
        <v/>
      </c>
      <c r="BG495" s="249" t="str">
        <f t="shared" si="716"/>
        <v/>
      </c>
      <c r="BH495" s="7"/>
      <c r="BI495" s="634" t="str">
        <f t="shared" si="717"/>
        <v>-</v>
      </c>
      <c r="BJ495" s="70" t="str">
        <f t="shared" si="718"/>
        <v>-</v>
      </c>
      <c r="BK495" s="70" t="str">
        <f t="shared" si="719"/>
        <v>-</v>
      </c>
      <c r="BL495" s="70" t="str">
        <f t="shared" si="720"/>
        <v>-</v>
      </c>
      <c r="BM495" s="70" t="str">
        <f t="shared" si="721"/>
        <v>-</v>
      </c>
      <c r="BN495" s="70" t="str">
        <f t="shared" si="722"/>
        <v>-</v>
      </c>
      <c r="BO495" s="635" t="str">
        <f t="shared" si="723"/>
        <v>X</v>
      </c>
      <c r="BP495" s="7"/>
      <c r="BQ495" s="70" t="str">
        <f t="shared" si="724"/>
        <v>EXTENDED</v>
      </c>
      <c r="BR495" s="70" t="str">
        <f t="shared" si="725"/>
        <v>EXTENDED</v>
      </c>
      <c r="BS495" s="15"/>
      <c r="BT495" s="57" t="s">
        <v>18642</v>
      </c>
    </row>
    <row r="496" spans="1:72" s="59" customFormat="1" ht="120" x14ac:dyDescent="0.2">
      <c r="A496" s="45" t="str">
        <f t="shared" si="708"/>
        <v>YES</v>
      </c>
      <c r="B496" s="131"/>
      <c r="C496" s="742"/>
      <c r="D496" s="189" t="s">
        <v>1526</v>
      </c>
      <c r="E496" s="61" t="s">
        <v>5426</v>
      </c>
      <c r="F496" s="282"/>
      <c r="G496" s="62">
        <f t="shared" si="742"/>
        <v>6</v>
      </c>
      <c r="H496" s="62" t="s">
        <v>32</v>
      </c>
      <c r="I496" s="64" t="s">
        <v>17153</v>
      </c>
      <c r="J496" s="64" t="s">
        <v>1661</v>
      </c>
      <c r="K496" s="65" t="s">
        <v>17101</v>
      </c>
      <c r="L496" s="65"/>
      <c r="M496" s="65"/>
      <c r="N496" s="64" t="s">
        <v>128</v>
      </c>
      <c r="O496" s="66" t="s">
        <v>32</v>
      </c>
      <c r="P496" s="66" t="str">
        <f t="shared" si="594"/>
        <v>1..1</v>
      </c>
      <c r="Q496" s="6" t="s">
        <v>2432</v>
      </c>
      <c r="R496" s="67" t="s">
        <v>2433</v>
      </c>
      <c r="S496" s="66" t="s">
        <v>131</v>
      </c>
      <c r="T496" s="68" t="str">
        <f t="shared" si="700"/>
        <v>E</v>
      </c>
      <c r="U496" s="62" t="s">
        <v>42</v>
      </c>
      <c r="V496" s="66"/>
      <c r="W496" s="249"/>
      <c r="X496" s="38"/>
      <c r="Y496" s="634" t="str">
        <f t="shared" si="706"/>
        <v>-</v>
      </c>
      <c r="Z496" s="70" t="str">
        <f t="shared" ref="Z496:AE496" si="773">IF(Y496="X","X",IF($AH496=Z$4,"X","-"))</f>
        <v>-</v>
      </c>
      <c r="AA496" s="70" t="str">
        <f t="shared" si="773"/>
        <v>-</v>
      </c>
      <c r="AB496" s="70" t="str">
        <f t="shared" si="773"/>
        <v>-</v>
      </c>
      <c r="AC496" s="70" t="str">
        <f t="shared" si="773"/>
        <v>-</v>
      </c>
      <c r="AD496" s="70" t="str">
        <f t="shared" si="773"/>
        <v>-</v>
      </c>
      <c r="AE496" s="635" t="str">
        <f t="shared" si="773"/>
        <v>X</v>
      </c>
      <c r="AF496" s="38"/>
      <c r="AG496" s="70" t="s">
        <v>47</v>
      </c>
      <c r="AH496" s="70" t="s">
        <v>47</v>
      </c>
      <c r="AI496" s="38"/>
      <c r="AJ496" s="13" t="str">
        <f t="shared" si="696"/>
        <v>/rsm:CrossIndustryInvoice/rsm:SupplyChainTradeTransaction/ram:ApplicableHeaderTradeAgreement/ram:SellerTaxRepresentativeTradeParty/ram:SpecifiedLegalOrganization/ram:PostalTradeAddress</v>
      </c>
      <c r="AK496" s="13" t="str">
        <f t="shared" si="697"/>
        <v>/ram:CountryID</v>
      </c>
      <c r="AL496" s="14">
        <f>COUNTIFS(R$4:R496,AJ496)</f>
        <v>1</v>
      </c>
      <c r="AN496" s="189" t="str">
        <f t="shared" si="710"/>
        <v>SCT_HTA</v>
      </c>
      <c r="AO496" s="61" t="str">
        <f t="shared" si="698"/>
        <v>BT-X-394</v>
      </c>
      <c r="AP496" s="282" t="str">
        <f t="shared" si="711"/>
        <v/>
      </c>
      <c r="AQ496" s="62">
        <f t="shared" si="738"/>
        <v>6</v>
      </c>
      <c r="AR496" s="62" t="str">
        <f t="shared" si="699"/>
        <v>1..1</v>
      </c>
      <c r="AS496" s="64" t="s">
        <v>2434</v>
      </c>
      <c r="AT496" s="64" t="s">
        <v>1777</v>
      </c>
      <c r="AU496" s="65" t="s">
        <v>485</v>
      </c>
      <c r="AV496" s="65"/>
      <c r="AW496" s="65"/>
      <c r="AX496" s="64" t="s">
        <v>128</v>
      </c>
      <c r="AY496" s="66" t="str">
        <f t="shared" si="760"/>
        <v>1..1</v>
      </c>
      <c r="AZ496" s="66" t="str">
        <f t="shared" si="761"/>
        <v>1..1</v>
      </c>
      <c r="BA496" s="6" t="str">
        <f t="shared" si="755"/>
        <v>/rsm:CrossIndustryInvoice
/rsm:SupplyChainTradeTransaction
/ram:ApplicableHeaderTradeAgreement
/ram:SellerTaxRepresentativeTradeParty
/ram:SpecifiedLegalOrganization
/ram:PostalTradeAddress
/ram:CountryID</v>
      </c>
      <c r="BB496" s="67" t="str">
        <f t="shared" si="756"/>
        <v>/rsm:CrossIndustryInvoice/rsm:SupplyChainTradeTransaction/ram:ApplicableHeaderTradeAgreement/ram:SellerTaxRepresentativeTradeParty/ram:SpecifiedLegalOrganization/ram:PostalTradeAddress/ram:CountryID</v>
      </c>
      <c r="BC496" s="66" t="str">
        <f t="shared" si="712"/>
        <v>C</v>
      </c>
      <c r="BD496" s="68" t="str">
        <f t="shared" si="713"/>
        <v>E</v>
      </c>
      <c r="BE496" s="62" t="str">
        <f t="shared" si="714"/>
        <v>0..1</v>
      </c>
      <c r="BF496" s="66" t="str">
        <f t="shared" si="715"/>
        <v/>
      </c>
      <c r="BG496" s="249" t="str">
        <f t="shared" si="716"/>
        <v/>
      </c>
      <c r="BH496" s="7"/>
      <c r="BI496" s="634" t="str">
        <f t="shared" si="717"/>
        <v>-</v>
      </c>
      <c r="BJ496" s="70" t="str">
        <f t="shared" si="718"/>
        <v>-</v>
      </c>
      <c r="BK496" s="70" t="str">
        <f t="shared" si="719"/>
        <v>-</v>
      </c>
      <c r="BL496" s="70" t="str">
        <f t="shared" si="720"/>
        <v>-</v>
      </c>
      <c r="BM496" s="70" t="str">
        <f t="shared" si="721"/>
        <v>-</v>
      </c>
      <c r="BN496" s="70" t="str">
        <f t="shared" si="722"/>
        <v>-</v>
      </c>
      <c r="BO496" s="635" t="str">
        <f t="shared" si="723"/>
        <v>X</v>
      </c>
      <c r="BP496" s="7"/>
      <c r="BQ496" s="70" t="str">
        <f t="shared" si="724"/>
        <v>EXTENDED</v>
      </c>
      <c r="BR496" s="70" t="str">
        <f t="shared" si="725"/>
        <v>EXTENDED</v>
      </c>
      <c r="BS496" s="15"/>
      <c r="BT496" s="57" t="s">
        <v>18642</v>
      </c>
    </row>
    <row r="497" spans="1:72" s="59" customFormat="1" ht="120" x14ac:dyDescent="0.2">
      <c r="A497" s="45" t="str">
        <f t="shared" si="708"/>
        <v>YES</v>
      </c>
      <c r="B497" s="131"/>
      <c r="C497" s="742"/>
      <c r="D497" s="189" t="s">
        <v>1526</v>
      </c>
      <c r="E497" s="61" t="s">
        <v>5427</v>
      </c>
      <c r="F497" s="282"/>
      <c r="G497" s="62">
        <f t="shared" si="742"/>
        <v>6</v>
      </c>
      <c r="H497" s="62" t="s">
        <v>42</v>
      </c>
      <c r="I497" s="64" t="s">
        <v>17167</v>
      </c>
      <c r="J497" s="64" t="s">
        <v>1667</v>
      </c>
      <c r="K497" s="65" t="s">
        <v>1668</v>
      </c>
      <c r="L497" s="65"/>
      <c r="M497" s="65" t="s">
        <v>35</v>
      </c>
      <c r="N497" s="64" t="s">
        <v>70</v>
      </c>
      <c r="O497" s="66" t="s">
        <v>42</v>
      </c>
      <c r="P497" s="66" t="str">
        <f t="shared" si="594"/>
        <v>0..1</v>
      </c>
      <c r="Q497" s="6" t="s">
        <v>2435</v>
      </c>
      <c r="R497" s="67" t="s">
        <v>2436</v>
      </c>
      <c r="S497" s="66" t="s">
        <v>73</v>
      </c>
      <c r="T497" s="68" t="str">
        <f t="shared" si="700"/>
        <v>E</v>
      </c>
      <c r="U497" s="62" t="s">
        <v>62</v>
      </c>
      <c r="V497" s="66"/>
      <c r="W497" s="249" t="s">
        <v>35</v>
      </c>
      <c r="X497" s="38"/>
      <c r="Y497" s="634" t="str">
        <f t="shared" si="706"/>
        <v>-</v>
      </c>
      <c r="Z497" s="70" t="str">
        <f t="shared" ref="Z497:AE497" si="774">IF(Y497="X","X",IF($AH497=Z$4,"X","-"))</f>
        <v>-</v>
      </c>
      <c r="AA497" s="70" t="str">
        <f t="shared" si="774"/>
        <v>-</v>
      </c>
      <c r="AB497" s="70" t="str">
        <f t="shared" si="774"/>
        <v>-</v>
      </c>
      <c r="AC497" s="70" t="str">
        <f t="shared" si="774"/>
        <v>-</v>
      </c>
      <c r="AD497" s="70" t="str">
        <f t="shared" si="774"/>
        <v>-</v>
      </c>
      <c r="AE497" s="635" t="str">
        <f t="shared" si="774"/>
        <v>X</v>
      </c>
      <c r="AF497" s="38"/>
      <c r="AG497" s="70" t="s">
        <v>47</v>
      </c>
      <c r="AH497" s="70" t="s">
        <v>47</v>
      </c>
      <c r="AI497" s="38"/>
      <c r="AJ497" s="13" t="str">
        <f t="shared" si="696"/>
        <v>/rsm:CrossIndustryInvoice/rsm:SupplyChainTradeTransaction/ram:ApplicableHeaderTradeAgreement/ram:SellerTaxRepresentativeTradeParty/ram:SpecifiedLegalOrganization/ram:PostalTradeAddress</v>
      </c>
      <c r="AK497" s="13" t="str">
        <f t="shared" si="697"/>
        <v>/ram:CountrySubDivisionName</v>
      </c>
      <c r="AL497" s="14">
        <f>COUNTIFS(R$4:R497,AJ497)</f>
        <v>1</v>
      </c>
      <c r="AN497" s="189" t="str">
        <f t="shared" si="710"/>
        <v>SCT_HTA</v>
      </c>
      <c r="AO497" s="61" t="str">
        <f t="shared" si="698"/>
        <v>BT-X-395</v>
      </c>
      <c r="AP497" s="282" t="str">
        <f t="shared" si="711"/>
        <v/>
      </c>
      <c r="AQ497" s="62">
        <f t="shared" si="738"/>
        <v>6</v>
      </c>
      <c r="AR497" s="62" t="str">
        <f t="shared" si="699"/>
        <v>0..1</v>
      </c>
      <c r="AS497" s="64" t="s">
        <v>2437</v>
      </c>
      <c r="AT497" s="64" t="s">
        <v>1671</v>
      </c>
      <c r="AU497" s="65" t="s">
        <v>1672</v>
      </c>
      <c r="AV497" s="65"/>
      <c r="AW497" s="65" t="s">
        <v>35</v>
      </c>
      <c r="AX497" s="64" t="s">
        <v>78</v>
      </c>
      <c r="AY497" s="66" t="str">
        <f t="shared" si="760"/>
        <v>0..1</v>
      </c>
      <c r="AZ497" s="66" t="str">
        <f t="shared" si="761"/>
        <v>0..1</v>
      </c>
      <c r="BA497" s="6" t="str">
        <f t="shared" si="755"/>
        <v>/rsm:CrossIndustryInvoice
/rsm:SupplyChainTradeTransaction
/ram:ApplicableHeaderTradeAgreement
/ram:SellerTaxRepresentativeTradeParty
/ram:SpecifiedLegalOrganization
/ram:PostalTradeAddress
/ram:CountrySubDivisionName</v>
      </c>
      <c r="BB497" s="67" t="str">
        <f t="shared" si="756"/>
        <v>/rsm:CrossIndustryInvoice/rsm:SupplyChainTradeTransaction/ram:ApplicableHeaderTradeAgreement/ram:SellerTaxRepresentativeTradeParty/ram:SpecifiedLegalOrganization/ram:PostalTradeAddress/ram:CountrySubDivisionName</v>
      </c>
      <c r="BC497" s="66" t="str">
        <f t="shared" si="712"/>
        <v>T</v>
      </c>
      <c r="BD497" s="68" t="str">
        <f t="shared" si="713"/>
        <v>E</v>
      </c>
      <c r="BE497" s="62" t="str">
        <f t="shared" si="714"/>
        <v>0..n</v>
      </c>
      <c r="BF497" s="66" t="str">
        <f t="shared" si="715"/>
        <v/>
      </c>
      <c r="BG497" s="249" t="str">
        <f t="shared" si="716"/>
        <v/>
      </c>
      <c r="BH497" s="7"/>
      <c r="BI497" s="634" t="str">
        <f t="shared" si="717"/>
        <v>-</v>
      </c>
      <c r="BJ497" s="70" t="str">
        <f t="shared" si="718"/>
        <v>-</v>
      </c>
      <c r="BK497" s="70" t="str">
        <f t="shared" si="719"/>
        <v>-</v>
      </c>
      <c r="BL497" s="70" t="str">
        <f t="shared" si="720"/>
        <v>-</v>
      </c>
      <c r="BM497" s="70" t="str">
        <f t="shared" si="721"/>
        <v>-</v>
      </c>
      <c r="BN497" s="70" t="str">
        <f t="shared" si="722"/>
        <v>-</v>
      </c>
      <c r="BO497" s="635" t="str">
        <f t="shared" si="723"/>
        <v>X</v>
      </c>
      <c r="BP497" s="7"/>
      <c r="BQ497" s="70" t="str">
        <f t="shared" si="724"/>
        <v>EXTENDED</v>
      </c>
      <c r="BR497" s="70" t="str">
        <f t="shared" si="725"/>
        <v>EXTENDED</v>
      </c>
      <c r="BS497" s="15"/>
      <c r="BT497" s="57" t="s">
        <v>18642</v>
      </c>
    </row>
    <row r="498" spans="1:72" s="59" customFormat="1" ht="96" x14ac:dyDescent="0.2">
      <c r="A498" s="45" t="str">
        <f t="shared" si="708"/>
        <v>NO</v>
      </c>
      <c r="B498" s="45"/>
      <c r="C498" s="45"/>
      <c r="D498" s="189" t="s">
        <v>1526</v>
      </c>
      <c r="E498" s="140" t="s">
        <v>5428</v>
      </c>
      <c r="F498" s="296"/>
      <c r="G498" s="141">
        <f t="shared" si="742"/>
        <v>4</v>
      </c>
      <c r="H498" s="141" t="s">
        <v>42</v>
      </c>
      <c r="I498" s="125" t="s">
        <v>2438</v>
      </c>
      <c r="J498" s="125"/>
      <c r="K498" s="126"/>
      <c r="L498" s="126"/>
      <c r="M498" s="126"/>
      <c r="N498" s="125"/>
      <c r="O498" s="124" t="s">
        <v>62</v>
      </c>
      <c r="P498" s="124" t="s">
        <v>62</v>
      </c>
      <c r="Q498" s="142" t="s">
        <v>2439</v>
      </c>
      <c r="R498" s="143" t="s">
        <v>2440</v>
      </c>
      <c r="S498" s="124" t="s">
        <v>35</v>
      </c>
      <c r="T498" s="129" t="str">
        <f t="shared" si="700"/>
        <v>EG</v>
      </c>
      <c r="U498" s="141" t="s">
        <v>62</v>
      </c>
      <c r="V498" s="124"/>
      <c r="W498" s="675"/>
      <c r="X498" s="38"/>
      <c r="Y498" s="648" t="str">
        <f t="shared" si="706"/>
        <v>-</v>
      </c>
      <c r="Z498" s="144" t="str">
        <f t="shared" ref="Z498:AE498" si="775">IF(Y498="X","X",IF($AH498=Z$4,"X","-"))</f>
        <v>-</v>
      </c>
      <c r="AA498" s="144" t="str">
        <f t="shared" si="775"/>
        <v>-</v>
      </c>
      <c r="AB498" s="144" t="str">
        <f t="shared" si="775"/>
        <v>-</v>
      </c>
      <c r="AC498" s="144" t="str">
        <f t="shared" si="775"/>
        <v>-</v>
      </c>
      <c r="AD498" s="144" t="str">
        <f t="shared" si="775"/>
        <v>-</v>
      </c>
      <c r="AE498" s="649" t="str">
        <f t="shared" si="775"/>
        <v>X</v>
      </c>
      <c r="AF498" s="38"/>
      <c r="AG498" s="144" t="s">
        <v>47</v>
      </c>
      <c r="AH498" s="144" t="s">
        <v>47</v>
      </c>
      <c r="AI498" s="38"/>
      <c r="AJ498" s="13" t="str">
        <f t="shared" si="696"/>
        <v>/rsm:CrossIndustryInvoice/rsm:SupplyChainTradeTransaction/ram:ApplicableHeaderTradeAgreement/ram:SellerTaxRepresentativeTradeParty</v>
      </c>
      <c r="AK498" s="13" t="str">
        <f t="shared" si="697"/>
        <v>/ram:DefinedTradeContact</v>
      </c>
      <c r="AL498" s="14">
        <f>COUNTIFS(R$4:R498,AJ498)</f>
        <v>1</v>
      </c>
      <c r="AN498" s="189" t="str">
        <f t="shared" si="710"/>
        <v>SCT_HTA</v>
      </c>
      <c r="AO498" s="140" t="str">
        <f t="shared" si="698"/>
        <v>BG-X-17</v>
      </c>
      <c r="AP498" s="296" t="str">
        <f t="shared" si="711"/>
        <v/>
      </c>
      <c r="AQ498" s="141">
        <f t="shared" si="738"/>
        <v>4</v>
      </c>
      <c r="AR498" s="141" t="str">
        <f t="shared" si="699"/>
        <v>0..1</v>
      </c>
      <c r="AS498" s="125" t="s">
        <v>2297</v>
      </c>
      <c r="AT498" s="125"/>
      <c r="AU498" s="126"/>
      <c r="AV498" s="126"/>
      <c r="AW498" s="126"/>
      <c r="AX498" s="125"/>
      <c r="AY498" s="124" t="str">
        <f t="shared" si="760"/>
        <v>0..n</v>
      </c>
      <c r="AZ498" s="124" t="str">
        <f t="shared" si="761"/>
        <v>0..n</v>
      </c>
      <c r="BA498" s="142" t="str">
        <f t="shared" si="755"/>
        <v>/rsm:CrossIndustryInvoice
/rsm:SupplyChainTradeTransaction
/ram:ApplicableHeaderTradeAgreement
/ram:SellerTaxRepresentativeTradeParty
/ram:DefinedTradeContact</v>
      </c>
      <c r="BB498" s="143" t="str">
        <f t="shared" si="756"/>
        <v>/rsm:CrossIndustryInvoice/rsm:SupplyChainTradeTransaction/ram:ApplicableHeaderTradeAgreement/ram:SellerTaxRepresentativeTradeParty/ram:DefinedTradeContact</v>
      </c>
      <c r="BC498" s="124" t="str">
        <f t="shared" si="712"/>
        <v/>
      </c>
      <c r="BD498" s="129" t="str">
        <f t="shared" si="713"/>
        <v>EG</v>
      </c>
      <c r="BE498" s="141" t="str">
        <f t="shared" si="714"/>
        <v>0..n</v>
      </c>
      <c r="BF498" s="124" t="str">
        <f t="shared" si="715"/>
        <v/>
      </c>
      <c r="BG498" s="675" t="str">
        <f t="shared" si="716"/>
        <v/>
      </c>
      <c r="BH498" s="7"/>
      <c r="BI498" s="648" t="str">
        <f t="shared" si="717"/>
        <v>-</v>
      </c>
      <c r="BJ498" s="144" t="str">
        <f t="shared" si="718"/>
        <v>-</v>
      </c>
      <c r="BK498" s="144" t="str">
        <f t="shared" si="719"/>
        <v>-</v>
      </c>
      <c r="BL498" s="144" t="str">
        <f t="shared" si="720"/>
        <v>-</v>
      </c>
      <c r="BM498" s="144" t="str">
        <f t="shared" si="721"/>
        <v>-</v>
      </c>
      <c r="BN498" s="144" t="str">
        <f t="shared" si="722"/>
        <v>-</v>
      </c>
      <c r="BO498" s="649" t="str">
        <f t="shared" si="723"/>
        <v>X</v>
      </c>
      <c r="BP498" s="7"/>
      <c r="BQ498" s="144" t="str">
        <f t="shared" si="724"/>
        <v>EXTENDED</v>
      </c>
      <c r="BR498" s="144" t="str">
        <f t="shared" si="725"/>
        <v>EXTENDED</v>
      </c>
      <c r="BS498" s="15"/>
      <c r="BT498" s="57" t="s">
        <v>18642</v>
      </c>
    </row>
    <row r="499" spans="1:72" s="59" customFormat="1" ht="105" x14ac:dyDescent="0.2">
      <c r="A499" s="45" t="str">
        <f t="shared" si="708"/>
        <v>YES</v>
      </c>
      <c r="B499" s="45"/>
      <c r="C499" s="45"/>
      <c r="D499" s="189" t="s">
        <v>1526</v>
      </c>
      <c r="E499" s="61" t="s">
        <v>5429</v>
      </c>
      <c r="F499" s="282"/>
      <c r="G499" s="62">
        <f t="shared" si="742"/>
        <v>5</v>
      </c>
      <c r="H499" s="62" t="s">
        <v>42</v>
      </c>
      <c r="I499" s="64" t="s">
        <v>2142</v>
      </c>
      <c r="J499" s="64"/>
      <c r="K499" s="65"/>
      <c r="L499" s="65"/>
      <c r="M499" s="65"/>
      <c r="N499" s="64" t="s">
        <v>70</v>
      </c>
      <c r="O499" s="66" t="s">
        <v>42</v>
      </c>
      <c r="P499" s="66" t="str">
        <f t="shared" si="594"/>
        <v>0..1</v>
      </c>
      <c r="Q499" s="6" t="s">
        <v>2441</v>
      </c>
      <c r="R499" s="67" t="s">
        <v>2442</v>
      </c>
      <c r="S499" s="66" t="s">
        <v>73</v>
      </c>
      <c r="T499" s="68" t="str">
        <f t="shared" si="700"/>
        <v>E</v>
      </c>
      <c r="U499" s="62" t="s">
        <v>42</v>
      </c>
      <c r="V499" s="66"/>
      <c r="W499" s="249"/>
      <c r="X499" s="38"/>
      <c r="Y499" s="634" t="str">
        <f t="shared" si="706"/>
        <v>-</v>
      </c>
      <c r="Z499" s="70" t="str">
        <f t="shared" ref="Z499:AE499" si="776">IF(Y499="X","X",IF($AH499=Z$4,"X","-"))</f>
        <v>-</v>
      </c>
      <c r="AA499" s="70" t="str">
        <f t="shared" si="776"/>
        <v>-</v>
      </c>
      <c r="AB499" s="70" t="str">
        <f t="shared" si="776"/>
        <v>-</v>
      </c>
      <c r="AC499" s="70" t="str">
        <f t="shared" si="776"/>
        <v>-</v>
      </c>
      <c r="AD499" s="70" t="str">
        <f t="shared" si="776"/>
        <v>-</v>
      </c>
      <c r="AE499" s="635" t="str">
        <f t="shared" si="776"/>
        <v>X</v>
      </c>
      <c r="AF499" s="38"/>
      <c r="AG499" s="70" t="s">
        <v>47</v>
      </c>
      <c r="AH499" s="70" t="s">
        <v>47</v>
      </c>
      <c r="AI499" s="38"/>
      <c r="AJ499" s="13" t="str">
        <f t="shared" si="696"/>
        <v>/rsm:CrossIndustryInvoice/rsm:SupplyChainTradeTransaction/ram:ApplicableHeaderTradeAgreement/ram:SellerTaxRepresentativeTradeParty/ram:DefinedTradeContact</v>
      </c>
      <c r="AK499" s="13" t="str">
        <f t="shared" si="697"/>
        <v>/ram:PersonName</v>
      </c>
      <c r="AL499" s="14">
        <f>COUNTIFS(R$4:R499,AJ499)</f>
        <v>1</v>
      </c>
      <c r="AN499" s="189" t="str">
        <f t="shared" si="710"/>
        <v>SCT_HTA</v>
      </c>
      <c r="AO499" s="61" t="str">
        <f t="shared" si="698"/>
        <v>BT-X-120</v>
      </c>
      <c r="AP499" s="282" t="str">
        <f t="shared" si="711"/>
        <v/>
      </c>
      <c r="AQ499" s="62">
        <f t="shared" si="738"/>
        <v>5</v>
      </c>
      <c r="AR499" s="62" t="str">
        <f t="shared" si="699"/>
        <v>0..1</v>
      </c>
      <c r="AS499" s="64" t="s">
        <v>2145</v>
      </c>
      <c r="AT499" s="64"/>
      <c r="AU499" s="65"/>
      <c r="AV499" s="65"/>
      <c r="AW499" s="65"/>
      <c r="AX499" s="64"/>
      <c r="AY499" s="66" t="str">
        <f t="shared" si="760"/>
        <v>0..1</v>
      </c>
      <c r="AZ499" s="66" t="str">
        <f t="shared" si="761"/>
        <v>0..1</v>
      </c>
      <c r="BA499" s="6" t="str">
        <f t="shared" si="755"/>
        <v>/rsm:CrossIndustryInvoice
/rsm:SupplyChainTradeTransaction
/ram:ApplicableHeaderTradeAgreement
/ram:SellerTaxRepresentativeTradeParty
/ram:DefinedTradeContact
/ram:PersonName</v>
      </c>
      <c r="BB499" s="67" t="str">
        <f t="shared" si="756"/>
        <v>/rsm:CrossIndustryInvoice/rsm:SupplyChainTradeTransaction/ram:ApplicableHeaderTradeAgreement/ram:SellerTaxRepresentativeTradeParty/ram:DefinedTradeContact/ram:PersonName</v>
      </c>
      <c r="BC499" s="66" t="str">
        <f t="shared" si="712"/>
        <v>T</v>
      </c>
      <c r="BD499" s="68" t="str">
        <f t="shared" si="713"/>
        <v>E</v>
      </c>
      <c r="BE499" s="62" t="str">
        <f t="shared" si="714"/>
        <v>0..1</v>
      </c>
      <c r="BF499" s="66" t="str">
        <f t="shared" si="715"/>
        <v/>
      </c>
      <c r="BG499" s="249" t="str">
        <f t="shared" si="716"/>
        <v/>
      </c>
      <c r="BH499" s="7"/>
      <c r="BI499" s="634" t="str">
        <f t="shared" si="717"/>
        <v>-</v>
      </c>
      <c r="BJ499" s="70" t="str">
        <f t="shared" si="718"/>
        <v>-</v>
      </c>
      <c r="BK499" s="70" t="str">
        <f t="shared" si="719"/>
        <v>-</v>
      </c>
      <c r="BL499" s="70" t="str">
        <f t="shared" si="720"/>
        <v>-</v>
      </c>
      <c r="BM499" s="70" t="str">
        <f t="shared" si="721"/>
        <v>-</v>
      </c>
      <c r="BN499" s="70" t="str">
        <f t="shared" si="722"/>
        <v>-</v>
      </c>
      <c r="BO499" s="635" t="str">
        <f t="shared" si="723"/>
        <v>X</v>
      </c>
      <c r="BP499" s="7"/>
      <c r="BQ499" s="70" t="str">
        <f t="shared" si="724"/>
        <v>EXTENDED</v>
      </c>
      <c r="BR499" s="70" t="str">
        <f t="shared" si="725"/>
        <v>EXTENDED</v>
      </c>
      <c r="BS499" s="15"/>
      <c r="BT499" s="57" t="s">
        <v>18642</v>
      </c>
    </row>
    <row r="500" spans="1:72" s="59" customFormat="1" ht="105" x14ac:dyDescent="0.2">
      <c r="A500" s="45" t="str">
        <f t="shared" si="708"/>
        <v>YES</v>
      </c>
      <c r="B500" s="45"/>
      <c r="C500" s="45"/>
      <c r="D500" s="189" t="s">
        <v>1526</v>
      </c>
      <c r="E500" s="61" t="s">
        <v>5430</v>
      </c>
      <c r="F500" s="282"/>
      <c r="G500" s="62">
        <f t="shared" si="742"/>
        <v>5</v>
      </c>
      <c r="H500" s="62" t="s">
        <v>42</v>
      </c>
      <c r="I500" s="64" t="s">
        <v>2146</v>
      </c>
      <c r="J500" s="64"/>
      <c r="K500" s="65"/>
      <c r="L500" s="65"/>
      <c r="M500" s="65"/>
      <c r="N500" s="64" t="s">
        <v>70</v>
      </c>
      <c r="O500" s="66" t="s">
        <v>42</v>
      </c>
      <c r="P500" s="66" t="str">
        <f t="shared" si="594"/>
        <v>0..1</v>
      </c>
      <c r="Q500" s="6" t="s">
        <v>2443</v>
      </c>
      <c r="R500" s="67" t="s">
        <v>2444</v>
      </c>
      <c r="S500" s="66" t="s">
        <v>73</v>
      </c>
      <c r="T500" s="68" t="str">
        <f t="shared" si="700"/>
        <v>E</v>
      </c>
      <c r="U500" s="62" t="s">
        <v>42</v>
      </c>
      <c r="V500" s="66"/>
      <c r="W500" s="249"/>
      <c r="X500" s="38"/>
      <c r="Y500" s="634" t="str">
        <f t="shared" si="706"/>
        <v>-</v>
      </c>
      <c r="Z500" s="70" t="str">
        <f t="shared" ref="Z500:AE500" si="777">IF(Y500="X","X",IF($AH500=Z$4,"X","-"))</f>
        <v>-</v>
      </c>
      <c r="AA500" s="70" t="str">
        <f t="shared" si="777"/>
        <v>-</v>
      </c>
      <c r="AB500" s="70" t="str">
        <f t="shared" si="777"/>
        <v>-</v>
      </c>
      <c r="AC500" s="70" t="str">
        <f t="shared" si="777"/>
        <v>-</v>
      </c>
      <c r="AD500" s="70" t="str">
        <f t="shared" si="777"/>
        <v>-</v>
      </c>
      <c r="AE500" s="635" t="str">
        <f t="shared" si="777"/>
        <v>X</v>
      </c>
      <c r="AF500" s="38"/>
      <c r="AG500" s="70" t="s">
        <v>47</v>
      </c>
      <c r="AH500" s="70" t="s">
        <v>47</v>
      </c>
      <c r="AI500" s="38"/>
      <c r="AJ500" s="13" t="str">
        <f t="shared" si="696"/>
        <v>/rsm:CrossIndustryInvoice/rsm:SupplyChainTradeTransaction/ram:ApplicableHeaderTradeAgreement/ram:SellerTaxRepresentativeTradeParty/ram:DefinedTradeContact</v>
      </c>
      <c r="AK500" s="13" t="str">
        <f t="shared" si="697"/>
        <v>/ram:DepartmentName</v>
      </c>
      <c r="AL500" s="14">
        <f>COUNTIFS(R$4:R500,AJ500)</f>
        <v>1</v>
      </c>
      <c r="AN500" s="189" t="str">
        <f t="shared" si="710"/>
        <v>SCT_HTA</v>
      </c>
      <c r="AO500" s="61" t="str">
        <f t="shared" si="698"/>
        <v>BT-X-121</v>
      </c>
      <c r="AP500" s="282" t="str">
        <f t="shared" si="711"/>
        <v/>
      </c>
      <c r="AQ500" s="62">
        <f t="shared" si="738"/>
        <v>5</v>
      </c>
      <c r="AR500" s="62" t="str">
        <f t="shared" si="699"/>
        <v>0..1</v>
      </c>
      <c r="AS500" s="64" t="s">
        <v>2145</v>
      </c>
      <c r="AT500" s="64"/>
      <c r="AU500" s="65"/>
      <c r="AV500" s="65"/>
      <c r="AW500" s="65"/>
      <c r="AX500" s="64"/>
      <c r="AY500" s="66" t="str">
        <f t="shared" si="760"/>
        <v>0..1</v>
      </c>
      <c r="AZ500" s="66" t="str">
        <f t="shared" si="761"/>
        <v>0..1</v>
      </c>
      <c r="BA500" s="6" t="str">
        <f t="shared" si="755"/>
        <v>/rsm:CrossIndustryInvoice
/rsm:SupplyChainTradeTransaction
/ram:ApplicableHeaderTradeAgreement
/ram:SellerTaxRepresentativeTradeParty
/ram:DefinedTradeContact
/ram:DepartmentName</v>
      </c>
      <c r="BB500" s="67" t="str">
        <f t="shared" si="756"/>
        <v>/rsm:CrossIndustryInvoice/rsm:SupplyChainTradeTransaction/ram:ApplicableHeaderTradeAgreement/ram:SellerTaxRepresentativeTradeParty/ram:DefinedTradeContact/ram:DepartmentName</v>
      </c>
      <c r="BC500" s="66" t="str">
        <f t="shared" si="712"/>
        <v>T</v>
      </c>
      <c r="BD500" s="68" t="str">
        <f t="shared" si="713"/>
        <v>E</v>
      </c>
      <c r="BE500" s="62" t="str">
        <f t="shared" si="714"/>
        <v>0..1</v>
      </c>
      <c r="BF500" s="66" t="str">
        <f t="shared" si="715"/>
        <v/>
      </c>
      <c r="BG500" s="249" t="str">
        <f t="shared" si="716"/>
        <v/>
      </c>
      <c r="BH500" s="7"/>
      <c r="BI500" s="634" t="str">
        <f t="shared" si="717"/>
        <v>-</v>
      </c>
      <c r="BJ500" s="70" t="str">
        <f t="shared" si="718"/>
        <v>-</v>
      </c>
      <c r="BK500" s="70" t="str">
        <f t="shared" si="719"/>
        <v>-</v>
      </c>
      <c r="BL500" s="70" t="str">
        <f t="shared" si="720"/>
        <v>-</v>
      </c>
      <c r="BM500" s="70" t="str">
        <f t="shared" si="721"/>
        <v>-</v>
      </c>
      <c r="BN500" s="70" t="str">
        <f t="shared" si="722"/>
        <v>-</v>
      </c>
      <c r="BO500" s="635" t="str">
        <f t="shared" si="723"/>
        <v>X</v>
      </c>
      <c r="BP500" s="7"/>
      <c r="BQ500" s="70" t="str">
        <f t="shared" si="724"/>
        <v>EXTENDED</v>
      </c>
      <c r="BR500" s="70" t="str">
        <f t="shared" si="725"/>
        <v>EXTENDED</v>
      </c>
      <c r="BS500" s="15"/>
      <c r="BT500" s="57" t="s">
        <v>18642</v>
      </c>
    </row>
    <row r="501" spans="1:72" s="59" customFormat="1" ht="105" x14ac:dyDescent="0.2">
      <c r="A501" s="45" t="str">
        <f t="shared" si="708"/>
        <v>YES</v>
      </c>
      <c r="B501" s="131"/>
      <c r="C501" s="742"/>
      <c r="D501" s="189" t="s">
        <v>1526</v>
      </c>
      <c r="E501" s="61" t="s">
        <v>5431</v>
      </c>
      <c r="F501" s="282"/>
      <c r="G501" s="62">
        <f t="shared" si="742"/>
        <v>5</v>
      </c>
      <c r="H501" s="62" t="s">
        <v>42</v>
      </c>
      <c r="I501" s="64" t="s">
        <v>17232</v>
      </c>
      <c r="J501" s="64" t="s">
        <v>17143</v>
      </c>
      <c r="K501" s="65" t="s">
        <v>17142</v>
      </c>
      <c r="L501" s="65"/>
      <c r="M501" s="65" t="s">
        <v>35</v>
      </c>
      <c r="N501" s="64" t="s">
        <v>128</v>
      </c>
      <c r="O501" s="66" t="s">
        <v>42</v>
      </c>
      <c r="P501" s="66" t="str">
        <f t="shared" si="594"/>
        <v>0..1</v>
      </c>
      <c r="Q501" s="6" t="s">
        <v>2446</v>
      </c>
      <c r="R501" s="67" t="s">
        <v>2447</v>
      </c>
      <c r="S501" s="66" t="s">
        <v>131</v>
      </c>
      <c r="T501" s="68" t="str">
        <f t="shared" si="700"/>
        <v>E</v>
      </c>
      <c r="U501" s="62" t="s">
        <v>42</v>
      </c>
      <c r="V501" s="66"/>
      <c r="W501" s="249" t="s">
        <v>35</v>
      </c>
      <c r="X501" s="38"/>
      <c r="Y501" s="634" t="str">
        <f t="shared" si="706"/>
        <v>-</v>
      </c>
      <c r="Z501" s="70" t="str">
        <f t="shared" ref="Z501:AE501" si="778">IF(Y501="X","X",IF($AH501=Z$4,"X","-"))</f>
        <v>-</v>
      </c>
      <c r="AA501" s="70" t="str">
        <f t="shared" si="778"/>
        <v>-</v>
      </c>
      <c r="AB501" s="70" t="str">
        <f t="shared" si="778"/>
        <v>-</v>
      </c>
      <c r="AC501" s="70" t="str">
        <f t="shared" si="778"/>
        <v>-</v>
      </c>
      <c r="AD501" s="70" t="str">
        <f t="shared" si="778"/>
        <v>-</v>
      </c>
      <c r="AE501" s="635" t="str">
        <f t="shared" si="778"/>
        <v>X</v>
      </c>
      <c r="AF501" s="38"/>
      <c r="AG501" s="70" t="s">
        <v>47</v>
      </c>
      <c r="AH501" s="70" t="s">
        <v>47</v>
      </c>
      <c r="AI501" s="38"/>
      <c r="AJ501" s="13" t="str">
        <f t="shared" si="696"/>
        <v>/rsm:CrossIndustryInvoice/rsm:SupplyChainTradeTransaction/ram:ApplicableHeaderTradeAgreement/ram:SellerTaxRepresentativeTradeParty/ram:DefinedTradeContact</v>
      </c>
      <c r="AK501" s="13" t="str">
        <f t="shared" si="697"/>
        <v>/ram:TypeCode</v>
      </c>
      <c r="AL501" s="14">
        <f>COUNTIFS(R$4:R501,AJ501)</f>
        <v>1</v>
      </c>
      <c r="AN501" s="189" t="str">
        <f t="shared" si="710"/>
        <v>SCT_HTA</v>
      </c>
      <c r="AO501" s="61" t="str">
        <f t="shared" si="698"/>
        <v>BT-X-319</v>
      </c>
      <c r="AP501" s="282" t="str">
        <f t="shared" si="711"/>
        <v/>
      </c>
      <c r="AQ501" s="62">
        <f t="shared" si="738"/>
        <v>5</v>
      </c>
      <c r="AR501" s="62" t="str">
        <f t="shared" si="699"/>
        <v>0..1</v>
      </c>
      <c r="AS501" s="64" t="s">
        <v>2448</v>
      </c>
      <c r="AT501" s="64" t="s">
        <v>18232</v>
      </c>
      <c r="AU501" s="65" t="s">
        <v>18228</v>
      </c>
      <c r="AV501" s="65"/>
      <c r="AW501" s="65" t="s">
        <v>35</v>
      </c>
      <c r="AX501" s="64" t="s">
        <v>128</v>
      </c>
      <c r="AY501" s="66" t="str">
        <f t="shared" si="760"/>
        <v>0..1</v>
      </c>
      <c r="AZ501" s="66" t="str">
        <f t="shared" si="761"/>
        <v>0..1</v>
      </c>
      <c r="BA501" s="6" t="str">
        <f t="shared" si="755"/>
        <v>/rsm:CrossIndustryInvoice
/rsm:SupplyChainTradeTransaction
/ram:ApplicableHeaderTradeAgreement
/ram:SellerTaxRepresentativeTradeParty
/ram:DefinedTradeContact
/ram:TypeCode</v>
      </c>
      <c r="BB501" s="67" t="str">
        <f t="shared" si="756"/>
        <v>/rsm:CrossIndustryInvoice/rsm:SupplyChainTradeTransaction/ram:ApplicableHeaderTradeAgreement/ram:SellerTaxRepresentativeTradeParty/ram:DefinedTradeContact/ram:TypeCode</v>
      </c>
      <c r="BC501" s="66" t="str">
        <f t="shared" si="712"/>
        <v>C</v>
      </c>
      <c r="BD501" s="68" t="str">
        <f t="shared" si="713"/>
        <v>E</v>
      </c>
      <c r="BE501" s="62" t="str">
        <f t="shared" si="714"/>
        <v>0..1</v>
      </c>
      <c r="BF501" s="66" t="str">
        <f t="shared" si="715"/>
        <v/>
      </c>
      <c r="BG501" s="249" t="str">
        <f t="shared" si="716"/>
        <v/>
      </c>
      <c r="BH501" s="7"/>
      <c r="BI501" s="634" t="str">
        <f t="shared" si="717"/>
        <v>-</v>
      </c>
      <c r="BJ501" s="70" t="str">
        <f t="shared" si="718"/>
        <v>-</v>
      </c>
      <c r="BK501" s="70" t="str">
        <f t="shared" si="719"/>
        <v>-</v>
      </c>
      <c r="BL501" s="70" t="str">
        <f t="shared" si="720"/>
        <v>-</v>
      </c>
      <c r="BM501" s="70" t="str">
        <f t="shared" si="721"/>
        <v>-</v>
      </c>
      <c r="BN501" s="70" t="str">
        <f t="shared" si="722"/>
        <v>-</v>
      </c>
      <c r="BO501" s="635" t="str">
        <f t="shared" si="723"/>
        <v>X</v>
      </c>
      <c r="BP501" s="7"/>
      <c r="BQ501" s="70" t="str">
        <f t="shared" si="724"/>
        <v>EXTENDED</v>
      </c>
      <c r="BR501" s="70" t="str">
        <f t="shared" si="725"/>
        <v>EXTENDED</v>
      </c>
      <c r="BS501" s="15"/>
      <c r="BT501" s="57" t="s">
        <v>18642</v>
      </c>
    </row>
    <row r="502" spans="1:72" s="59" customFormat="1" ht="105" x14ac:dyDescent="0.2">
      <c r="A502" s="45" t="str">
        <f t="shared" si="708"/>
        <v>NO</v>
      </c>
      <c r="B502" s="45"/>
      <c r="C502" s="45"/>
      <c r="D502" s="189" t="s">
        <v>1526</v>
      </c>
      <c r="E502" s="162" t="s">
        <v>5432</v>
      </c>
      <c r="F502" s="298"/>
      <c r="G502" s="163">
        <f t="shared" si="742"/>
        <v>5</v>
      </c>
      <c r="H502" s="163" t="s">
        <v>42</v>
      </c>
      <c r="I502" s="193" t="s">
        <v>17264</v>
      </c>
      <c r="J502" s="164" t="s">
        <v>1706</v>
      </c>
      <c r="K502" s="165"/>
      <c r="L502" s="165"/>
      <c r="M502" s="165"/>
      <c r="N502" s="164"/>
      <c r="O502" s="66" t="s">
        <v>42</v>
      </c>
      <c r="P502" s="66" t="str">
        <f t="shared" si="594"/>
        <v>0..1</v>
      </c>
      <c r="Q502" s="167" t="s">
        <v>2449</v>
      </c>
      <c r="R502" s="168" t="s">
        <v>2450</v>
      </c>
      <c r="S502" s="166"/>
      <c r="T502" s="169" t="str">
        <f t="shared" si="700"/>
        <v/>
      </c>
      <c r="U502" s="163" t="s">
        <v>42</v>
      </c>
      <c r="V502" s="166"/>
      <c r="W502" s="676"/>
      <c r="X502" s="38"/>
      <c r="Y502" s="650" t="str">
        <f t="shared" si="706"/>
        <v>-</v>
      </c>
      <c r="Z502" s="171" t="str">
        <f t="shared" ref="Z502:AE502" si="779">IF(Y502="X","X",IF($AH502=Z$4,"X","-"))</f>
        <v>-</v>
      </c>
      <c r="AA502" s="171" t="str">
        <f t="shared" si="779"/>
        <v>-</v>
      </c>
      <c r="AB502" s="171" t="str">
        <f t="shared" si="779"/>
        <v>-</v>
      </c>
      <c r="AC502" s="171" t="str">
        <f t="shared" si="779"/>
        <v>-</v>
      </c>
      <c r="AD502" s="171" t="str">
        <f t="shared" si="779"/>
        <v>-</v>
      </c>
      <c r="AE502" s="651" t="str">
        <f t="shared" si="779"/>
        <v>X</v>
      </c>
      <c r="AF502" s="38"/>
      <c r="AG502" s="171" t="s">
        <v>47</v>
      </c>
      <c r="AH502" s="171" t="s">
        <v>47</v>
      </c>
      <c r="AI502" s="38"/>
      <c r="AJ502" s="13" t="str">
        <f t="shared" si="696"/>
        <v>/rsm:CrossIndustryInvoice/rsm:SupplyChainTradeTransaction/ram:ApplicableHeaderTradeAgreement/ram:SellerTaxRepresentativeTradeParty/ram:DefinedTradeContact</v>
      </c>
      <c r="AK502" s="13" t="str">
        <f t="shared" si="697"/>
        <v>/ram:TelephoneUniversalCommunication</v>
      </c>
      <c r="AL502" s="14">
        <f>COUNTIFS(R$4:R502,AJ502)</f>
        <v>1</v>
      </c>
      <c r="AN502" s="189" t="str">
        <f t="shared" si="710"/>
        <v>SCT_HTA</v>
      </c>
      <c r="AO502" s="162" t="str">
        <f t="shared" si="698"/>
        <v>BT-X-122-00</v>
      </c>
      <c r="AP502" s="298" t="str">
        <f t="shared" si="711"/>
        <v/>
      </c>
      <c r="AQ502" s="163">
        <f t="shared" si="738"/>
        <v>5</v>
      </c>
      <c r="AR502" s="163" t="str">
        <f t="shared" si="699"/>
        <v>0..1</v>
      </c>
      <c r="AS502" s="193" t="s">
        <v>946</v>
      </c>
      <c r="AT502" s="164"/>
      <c r="AU502" s="165"/>
      <c r="AV502" s="165"/>
      <c r="AW502" s="165"/>
      <c r="AX502" s="164"/>
      <c r="AY502" s="66" t="str">
        <f t="shared" si="760"/>
        <v>0..1</v>
      </c>
      <c r="AZ502" s="66" t="str">
        <f t="shared" si="761"/>
        <v>0..1</v>
      </c>
      <c r="BA502" s="167" t="str">
        <f t="shared" si="755"/>
        <v>/rsm:CrossIndustryInvoice
/rsm:SupplyChainTradeTransaction
/ram:ApplicableHeaderTradeAgreement
/ram:SellerTaxRepresentativeTradeParty
/ram:DefinedTradeContact
/ram:TelephoneUniversalCommunication</v>
      </c>
      <c r="BB502" s="168" t="str">
        <f t="shared" si="756"/>
        <v>/rsm:CrossIndustryInvoice/rsm:SupplyChainTradeTransaction/ram:ApplicableHeaderTradeAgreement/ram:SellerTaxRepresentativeTradeParty/ram:DefinedTradeContact/ram:TelephoneUniversalCommunication</v>
      </c>
      <c r="BC502" s="166" t="str">
        <f t="shared" si="712"/>
        <v/>
      </c>
      <c r="BD502" s="169" t="str">
        <f t="shared" si="713"/>
        <v/>
      </c>
      <c r="BE502" s="163" t="str">
        <f t="shared" si="714"/>
        <v>0..1</v>
      </c>
      <c r="BF502" s="166" t="str">
        <f t="shared" si="715"/>
        <v/>
      </c>
      <c r="BG502" s="676" t="str">
        <f t="shared" si="716"/>
        <v/>
      </c>
      <c r="BH502" s="7"/>
      <c r="BI502" s="650" t="str">
        <f t="shared" si="717"/>
        <v>-</v>
      </c>
      <c r="BJ502" s="171" t="str">
        <f t="shared" si="718"/>
        <v>-</v>
      </c>
      <c r="BK502" s="171" t="str">
        <f t="shared" si="719"/>
        <v>-</v>
      </c>
      <c r="BL502" s="171" t="str">
        <f t="shared" si="720"/>
        <v>-</v>
      </c>
      <c r="BM502" s="171" t="str">
        <f t="shared" si="721"/>
        <v>-</v>
      </c>
      <c r="BN502" s="171" t="str">
        <f t="shared" si="722"/>
        <v>-</v>
      </c>
      <c r="BO502" s="651" t="str">
        <f t="shared" si="723"/>
        <v>X</v>
      </c>
      <c r="BP502" s="7"/>
      <c r="BQ502" s="171" t="str">
        <f t="shared" si="724"/>
        <v>EXTENDED</v>
      </c>
      <c r="BR502" s="171" t="str">
        <f t="shared" si="725"/>
        <v>EXTENDED</v>
      </c>
      <c r="BS502" s="15"/>
      <c r="BT502" s="57" t="s">
        <v>18642</v>
      </c>
    </row>
    <row r="503" spans="1:72" s="59" customFormat="1" ht="120" x14ac:dyDescent="0.2">
      <c r="A503" s="45" t="str">
        <f t="shared" si="708"/>
        <v>YES</v>
      </c>
      <c r="B503" s="45"/>
      <c r="C503" s="45"/>
      <c r="D503" s="189" t="s">
        <v>1526</v>
      </c>
      <c r="E503" s="61" t="s">
        <v>5433</v>
      </c>
      <c r="F503" s="282"/>
      <c r="G503" s="62">
        <f t="shared" si="742"/>
        <v>6</v>
      </c>
      <c r="H503" s="62" t="s">
        <v>32</v>
      </c>
      <c r="I503" s="64" t="s">
        <v>17261</v>
      </c>
      <c r="J503" s="64" t="s">
        <v>1706</v>
      </c>
      <c r="K503" s="65"/>
      <c r="L503" s="65"/>
      <c r="M503" s="65"/>
      <c r="N503" s="64" t="s">
        <v>70</v>
      </c>
      <c r="O503" s="66" t="s">
        <v>32</v>
      </c>
      <c r="P503" s="66" t="str">
        <f t="shared" si="594"/>
        <v>1..1</v>
      </c>
      <c r="Q503" s="6" t="s">
        <v>2451</v>
      </c>
      <c r="R503" s="67" t="s">
        <v>2452</v>
      </c>
      <c r="S503" s="66" t="s">
        <v>73</v>
      </c>
      <c r="T503" s="68" t="str">
        <f t="shared" si="700"/>
        <v>E</v>
      </c>
      <c r="U503" s="62" t="s">
        <v>42</v>
      </c>
      <c r="V503" s="66"/>
      <c r="W503" s="249"/>
      <c r="X503" s="38"/>
      <c r="Y503" s="634" t="str">
        <f t="shared" si="706"/>
        <v>-</v>
      </c>
      <c r="Z503" s="70" t="str">
        <f t="shared" ref="Z503:AE503" si="780">IF(Y503="X","X",IF($AH503=Z$4,"X","-"))</f>
        <v>-</v>
      </c>
      <c r="AA503" s="70" t="str">
        <f t="shared" si="780"/>
        <v>-</v>
      </c>
      <c r="AB503" s="70" t="str">
        <f t="shared" si="780"/>
        <v>-</v>
      </c>
      <c r="AC503" s="70" t="str">
        <f t="shared" si="780"/>
        <v>-</v>
      </c>
      <c r="AD503" s="70" t="str">
        <f t="shared" si="780"/>
        <v>-</v>
      </c>
      <c r="AE503" s="635" t="str">
        <f t="shared" si="780"/>
        <v>X</v>
      </c>
      <c r="AF503" s="38"/>
      <c r="AG503" s="70" t="s">
        <v>47</v>
      </c>
      <c r="AH503" s="70" t="s">
        <v>47</v>
      </c>
      <c r="AI503" s="38"/>
      <c r="AJ503" s="13" t="str">
        <f t="shared" si="696"/>
        <v>/rsm:CrossIndustryInvoice/rsm:SupplyChainTradeTransaction/ram:ApplicableHeaderTradeAgreement/ram:SellerTaxRepresentativeTradeParty/ram:DefinedTradeContact/ram:TelephoneUniversalCommunication</v>
      </c>
      <c r="AK503" s="13" t="str">
        <f t="shared" si="697"/>
        <v>/ram:CompleteNumber</v>
      </c>
      <c r="AL503" s="14">
        <f>COUNTIFS(R$4:R503,AJ503)</f>
        <v>1</v>
      </c>
      <c r="AN503" s="189" t="str">
        <f t="shared" si="710"/>
        <v>SCT_HTA</v>
      </c>
      <c r="AO503" s="61" t="str">
        <f t="shared" si="698"/>
        <v>BT-X-122</v>
      </c>
      <c r="AP503" s="282" t="str">
        <f t="shared" si="711"/>
        <v/>
      </c>
      <c r="AQ503" s="62">
        <f t="shared" si="738"/>
        <v>6</v>
      </c>
      <c r="AR503" s="62" t="str">
        <f t="shared" si="699"/>
        <v>1..1</v>
      </c>
      <c r="AS503" s="64" t="s">
        <v>950</v>
      </c>
      <c r="AT503" s="64" t="s">
        <v>1710</v>
      </c>
      <c r="AU503" s="65"/>
      <c r="AV503" s="65"/>
      <c r="AW503" s="65"/>
      <c r="AX503" s="64"/>
      <c r="AY503" s="66" t="str">
        <f t="shared" si="760"/>
        <v>1..1</v>
      </c>
      <c r="AZ503" s="66" t="str">
        <f t="shared" si="761"/>
        <v>1..1</v>
      </c>
      <c r="BA503" s="6" t="str">
        <f t="shared" si="755"/>
        <v>/rsm:CrossIndustryInvoice
/rsm:SupplyChainTradeTransaction
/ram:ApplicableHeaderTradeAgreement
/ram:SellerTaxRepresentativeTradeParty
/ram:DefinedTradeContact
/ram:TelephoneUniversalCommunication
/ram:CompleteNumber</v>
      </c>
      <c r="BB503" s="67" t="str">
        <f t="shared" si="756"/>
        <v>/rsm:CrossIndustryInvoice/rsm:SupplyChainTradeTransaction/ram:ApplicableHeaderTradeAgreement/ram:SellerTaxRepresentativeTradeParty/ram:DefinedTradeContact/ram:TelephoneUniversalCommunication/ram:CompleteNumber</v>
      </c>
      <c r="BC503" s="66" t="str">
        <f t="shared" si="712"/>
        <v>T</v>
      </c>
      <c r="BD503" s="68" t="str">
        <f t="shared" si="713"/>
        <v>E</v>
      </c>
      <c r="BE503" s="62" t="str">
        <f t="shared" si="714"/>
        <v>0..1</v>
      </c>
      <c r="BF503" s="66" t="str">
        <f t="shared" si="715"/>
        <v/>
      </c>
      <c r="BG503" s="249" t="str">
        <f t="shared" si="716"/>
        <v/>
      </c>
      <c r="BH503" s="7"/>
      <c r="BI503" s="634" t="str">
        <f t="shared" si="717"/>
        <v>-</v>
      </c>
      <c r="BJ503" s="70" t="str">
        <f t="shared" si="718"/>
        <v>-</v>
      </c>
      <c r="BK503" s="70" t="str">
        <f t="shared" si="719"/>
        <v>-</v>
      </c>
      <c r="BL503" s="70" t="str">
        <f t="shared" si="720"/>
        <v>-</v>
      </c>
      <c r="BM503" s="70" t="str">
        <f t="shared" si="721"/>
        <v>-</v>
      </c>
      <c r="BN503" s="70" t="str">
        <f t="shared" si="722"/>
        <v>-</v>
      </c>
      <c r="BO503" s="635" t="str">
        <f t="shared" si="723"/>
        <v>X</v>
      </c>
      <c r="BP503" s="7"/>
      <c r="BQ503" s="70" t="str">
        <f t="shared" si="724"/>
        <v>EXTENDED</v>
      </c>
      <c r="BR503" s="70" t="str">
        <f t="shared" si="725"/>
        <v>EXTENDED</v>
      </c>
      <c r="BS503" s="15"/>
      <c r="BT503" s="57" t="s">
        <v>18642</v>
      </c>
    </row>
    <row r="504" spans="1:72" s="59" customFormat="1" ht="105" x14ac:dyDescent="0.2">
      <c r="A504" s="45" t="str">
        <f t="shared" si="708"/>
        <v>NO</v>
      </c>
      <c r="B504" s="45"/>
      <c r="C504" s="45"/>
      <c r="D504" s="189" t="s">
        <v>1526</v>
      </c>
      <c r="E504" s="162" t="s">
        <v>5434</v>
      </c>
      <c r="F504" s="298"/>
      <c r="G504" s="163">
        <f t="shared" si="742"/>
        <v>5</v>
      </c>
      <c r="H504" s="163" t="s">
        <v>42</v>
      </c>
      <c r="I504" s="193" t="s">
        <v>17262</v>
      </c>
      <c r="J504" s="164"/>
      <c r="K504" s="165"/>
      <c r="L504" s="165"/>
      <c r="M504" s="165"/>
      <c r="N504" s="164"/>
      <c r="O504" s="66" t="s">
        <v>42</v>
      </c>
      <c r="P504" s="66" t="str">
        <f t="shared" si="594"/>
        <v>0..1</v>
      </c>
      <c r="Q504" s="167" t="s">
        <v>2453</v>
      </c>
      <c r="R504" s="168" t="s">
        <v>2454</v>
      </c>
      <c r="S504" s="166"/>
      <c r="T504" s="169" t="str">
        <f t="shared" si="700"/>
        <v/>
      </c>
      <c r="U504" s="163" t="s">
        <v>42</v>
      </c>
      <c r="V504" s="166"/>
      <c r="W504" s="676"/>
      <c r="X504" s="38"/>
      <c r="Y504" s="650" t="str">
        <f t="shared" si="706"/>
        <v>-</v>
      </c>
      <c r="Z504" s="171" t="str">
        <f t="shared" ref="Z504:AE504" si="781">IF(Y504="X","X",IF($AH504=Z$4,"X","-"))</f>
        <v>-</v>
      </c>
      <c r="AA504" s="171" t="str">
        <f t="shared" si="781"/>
        <v>-</v>
      </c>
      <c r="AB504" s="171" t="str">
        <f t="shared" si="781"/>
        <v>-</v>
      </c>
      <c r="AC504" s="171" t="str">
        <f t="shared" si="781"/>
        <v>-</v>
      </c>
      <c r="AD504" s="171" t="str">
        <f t="shared" si="781"/>
        <v>-</v>
      </c>
      <c r="AE504" s="651" t="str">
        <f t="shared" si="781"/>
        <v>X</v>
      </c>
      <c r="AF504" s="38"/>
      <c r="AG504" s="171" t="s">
        <v>47</v>
      </c>
      <c r="AH504" s="171" t="s">
        <v>47</v>
      </c>
      <c r="AI504" s="38"/>
      <c r="AJ504" s="13" t="str">
        <f t="shared" si="696"/>
        <v>/rsm:CrossIndustryInvoice/rsm:SupplyChainTradeTransaction/ram:ApplicableHeaderTradeAgreement/ram:SellerTaxRepresentativeTradeParty/ram:DefinedTradeContact</v>
      </c>
      <c r="AK504" s="13" t="str">
        <f t="shared" si="697"/>
        <v>/ram:FaxUniversalCommunication</v>
      </c>
      <c r="AL504" s="14">
        <f>COUNTIFS(R$4:R504,AJ504)</f>
        <v>1</v>
      </c>
      <c r="AN504" s="189" t="str">
        <f t="shared" si="710"/>
        <v>SCT_HTA</v>
      </c>
      <c r="AO504" s="162" t="str">
        <f t="shared" si="698"/>
        <v>BT-X-123-00</v>
      </c>
      <c r="AP504" s="298" t="str">
        <f t="shared" si="711"/>
        <v/>
      </c>
      <c r="AQ504" s="163">
        <f t="shared" si="738"/>
        <v>5</v>
      </c>
      <c r="AR504" s="163" t="str">
        <f t="shared" si="699"/>
        <v>0..1</v>
      </c>
      <c r="AS504" s="193" t="s">
        <v>954</v>
      </c>
      <c r="AT504" s="164"/>
      <c r="AU504" s="165"/>
      <c r="AV504" s="165"/>
      <c r="AW504" s="165"/>
      <c r="AX504" s="164"/>
      <c r="AY504" s="66" t="str">
        <f t="shared" si="760"/>
        <v>0..1</v>
      </c>
      <c r="AZ504" s="66" t="str">
        <f t="shared" si="761"/>
        <v>0..1</v>
      </c>
      <c r="BA504" s="167" t="str">
        <f t="shared" si="755"/>
        <v>/rsm:CrossIndustryInvoice
/rsm:SupplyChainTradeTransaction
/ram:ApplicableHeaderTradeAgreement
/ram:SellerTaxRepresentativeTradeParty
/ram:DefinedTradeContact
/ram:FaxUniversalCommunication</v>
      </c>
      <c r="BB504" s="168" t="str">
        <f t="shared" si="756"/>
        <v>/rsm:CrossIndustryInvoice/rsm:SupplyChainTradeTransaction/ram:ApplicableHeaderTradeAgreement/ram:SellerTaxRepresentativeTradeParty/ram:DefinedTradeContact/ram:FaxUniversalCommunication</v>
      </c>
      <c r="BC504" s="166" t="str">
        <f t="shared" si="712"/>
        <v/>
      </c>
      <c r="BD504" s="169" t="str">
        <f t="shared" si="713"/>
        <v/>
      </c>
      <c r="BE504" s="163" t="str">
        <f t="shared" si="714"/>
        <v>0..1</v>
      </c>
      <c r="BF504" s="166" t="str">
        <f t="shared" si="715"/>
        <v/>
      </c>
      <c r="BG504" s="676" t="str">
        <f t="shared" si="716"/>
        <v/>
      </c>
      <c r="BH504" s="7"/>
      <c r="BI504" s="650" t="str">
        <f t="shared" si="717"/>
        <v>-</v>
      </c>
      <c r="BJ504" s="171" t="str">
        <f t="shared" si="718"/>
        <v>-</v>
      </c>
      <c r="BK504" s="171" t="str">
        <f t="shared" si="719"/>
        <v>-</v>
      </c>
      <c r="BL504" s="171" t="str">
        <f t="shared" si="720"/>
        <v>-</v>
      </c>
      <c r="BM504" s="171" t="str">
        <f t="shared" si="721"/>
        <v>-</v>
      </c>
      <c r="BN504" s="171" t="str">
        <f t="shared" si="722"/>
        <v>-</v>
      </c>
      <c r="BO504" s="651" t="str">
        <f t="shared" si="723"/>
        <v>X</v>
      </c>
      <c r="BP504" s="7"/>
      <c r="BQ504" s="171" t="str">
        <f t="shared" si="724"/>
        <v>EXTENDED</v>
      </c>
      <c r="BR504" s="171" t="str">
        <f t="shared" si="725"/>
        <v>EXTENDED</v>
      </c>
      <c r="BS504" s="15"/>
      <c r="BT504" s="57" t="s">
        <v>18642</v>
      </c>
    </row>
    <row r="505" spans="1:72" s="59" customFormat="1" ht="120" x14ac:dyDescent="0.2">
      <c r="A505" s="45" t="str">
        <f t="shared" si="708"/>
        <v>YES</v>
      </c>
      <c r="B505" s="45"/>
      <c r="C505" s="45"/>
      <c r="D505" s="189" t="s">
        <v>1526</v>
      </c>
      <c r="E505" s="61" t="s">
        <v>5435</v>
      </c>
      <c r="F505" s="282"/>
      <c r="G505" s="62">
        <f t="shared" si="742"/>
        <v>6</v>
      </c>
      <c r="H505" s="62" t="s">
        <v>32</v>
      </c>
      <c r="I505" s="64" t="s">
        <v>17263</v>
      </c>
      <c r="J505" s="64"/>
      <c r="K505" s="65"/>
      <c r="L505" s="65"/>
      <c r="M505" s="65"/>
      <c r="N505" s="64" t="s">
        <v>70</v>
      </c>
      <c r="O505" s="66" t="s">
        <v>32</v>
      </c>
      <c r="P505" s="66" t="str">
        <f t="shared" si="594"/>
        <v>1..1</v>
      </c>
      <c r="Q505" s="6" t="s">
        <v>2455</v>
      </c>
      <c r="R505" s="67" t="s">
        <v>2456</v>
      </c>
      <c r="S505" s="66" t="s">
        <v>73</v>
      </c>
      <c r="T505" s="68" t="str">
        <f t="shared" si="700"/>
        <v>E</v>
      </c>
      <c r="U505" s="62" t="s">
        <v>42</v>
      </c>
      <c r="V505" s="66"/>
      <c r="W505" s="249"/>
      <c r="X505" s="38"/>
      <c r="Y505" s="634" t="str">
        <f t="shared" si="706"/>
        <v>-</v>
      </c>
      <c r="Z505" s="70" t="str">
        <f t="shared" ref="Z505:AE505" si="782">IF(Y505="X","X",IF($AH505=Z$4,"X","-"))</f>
        <v>-</v>
      </c>
      <c r="AA505" s="70" t="str">
        <f t="shared" si="782"/>
        <v>-</v>
      </c>
      <c r="AB505" s="70" t="str">
        <f t="shared" si="782"/>
        <v>-</v>
      </c>
      <c r="AC505" s="70" t="str">
        <f t="shared" si="782"/>
        <v>-</v>
      </c>
      <c r="AD505" s="70" t="str">
        <f t="shared" si="782"/>
        <v>-</v>
      </c>
      <c r="AE505" s="635" t="str">
        <f t="shared" si="782"/>
        <v>X</v>
      </c>
      <c r="AF505" s="38"/>
      <c r="AG505" s="70" t="s">
        <v>47</v>
      </c>
      <c r="AH505" s="70" t="s">
        <v>47</v>
      </c>
      <c r="AI505" s="38"/>
      <c r="AJ505" s="13" t="str">
        <f t="shared" si="696"/>
        <v>/rsm:CrossIndustryInvoice/rsm:SupplyChainTradeTransaction/ram:ApplicableHeaderTradeAgreement/ram:SellerTaxRepresentativeTradeParty/ram:DefinedTradeContact/ram:FaxUniversalCommunication</v>
      </c>
      <c r="AK505" s="13" t="str">
        <f t="shared" si="697"/>
        <v>/ram:CompleteNumber</v>
      </c>
      <c r="AL505" s="14">
        <f>COUNTIFS(R$4:R505,AJ505)</f>
        <v>1</v>
      </c>
      <c r="AN505" s="189" t="str">
        <f t="shared" si="710"/>
        <v>SCT_HTA</v>
      </c>
      <c r="AO505" s="61" t="str">
        <f t="shared" si="698"/>
        <v>BT-X-123</v>
      </c>
      <c r="AP505" s="282" t="str">
        <f t="shared" si="711"/>
        <v/>
      </c>
      <c r="AQ505" s="62">
        <f t="shared" si="738"/>
        <v>6</v>
      </c>
      <c r="AR505" s="62" t="str">
        <f t="shared" si="699"/>
        <v>1..1</v>
      </c>
      <c r="AS505" s="64" t="s">
        <v>2165</v>
      </c>
      <c r="AT505" s="64"/>
      <c r="AU505" s="65"/>
      <c r="AV505" s="65"/>
      <c r="AW505" s="65"/>
      <c r="AX505" s="64"/>
      <c r="AY505" s="66" t="str">
        <f t="shared" si="760"/>
        <v>1..1</v>
      </c>
      <c r="AZ505" s="66" t="str">
        <f t="shared" si="761"/>
        <v>1..1</v>
      </c>
      <c r="BA505" s="6" t="str">
        <f t="shared" si="755"/>
        <v>/rsm:CrossIndustryInvoice
/rsm:SupplyChainTradeTransaction
/ram:ApplicableHeaderTradeAgreement
/ram:SellerTaxRepresentativeTradeParty
/ram:DefinedTradeContact
/ram:FaxUniversalCommunication
/ram:CompleteNumber</v>
      </c>
      <c r="BB505" s="67" t="str">
        <f t="shared" si="756"/>
        <v>/rsm:CrossIndustryInvoice/rsm:SupplyChainTradeTransaction/ram:ApplicableHeaderTradeAgreement/ram:SellerTaxRepresentativeTradeParty/ram:DefinedTradeContact/ram:FaxUniversalCommunication/ram:CompleteNumber</v>
      </c>
      <c r="BC505" s="66" t="str">
        <f t="shared" si="712"/>
        <v>T</v>
      </c>
      <c r="BD505" s="68" t="str">
        <f t="shared" si="713"/>
        <v>E</v>
      </c>
      <c r="BE505" s="62" t="str">
        <f t="shared" si="714"/>
        <v>0..1</v>
      </c>
      <c r="BF505" s="66" t="str">
        <f t="shared" si="715"/>
        <v/>
      </c>
      <c r="BG505" s="249" t="str">
        <f t="shared" si="716"/>
        <v/>
      </c>
      <c r="BH505" s="7"/>
      <c r="BI505" s="634" t="str">
        <f t="shared" si="717"/>
        <v>-</v>
      </c>
      <c r="BJ505" s="70" t="str">
        <f t="shared" si="718"/>
        <v>-</v>
      </c>
      <c r="BK505" s="70" t="str">
        <f t="shared" si="719"/>
        <v>-</v>
      </c>
      <c r="BL505" s="70" t="str">
        <f t="shared" si="720"/>
        <v>-</v>
      </c>
      <c r="BM505" s="70" t="str">
        <f t="shared" si="721"/>
        <v>-</v>
      </c>
      <c r="BN505" s="70" t="str">
        <f t="shared" si="722"/>
        <v>-</v>
      </c>
      <c r="BO505" s="635" t="str">
        <f t="shared" si="723"/>
        <v>X</v>
      </c>
      <c r="BP505" s="7"/>
      <c r="BQ505" s="70" t="str">
        <f t="shared" si="724"/>
        <v>EXTENDED</v>
      </c>
      <c r="BR505" s="70" t="str">
        <f t="shared" si="725"/>
        <v>EXTENDED</v>
      </c>
      <c r="BS505" s="15"/>
      <c r="BT505" s="57" t="s">
        <v>18642</v>
      </c>
    </row>
    <row r="506" spans="1:72" s="59" customFormat="1" ht="105" x14ac:dyDescent="0.2">
      <c r="A506" s="45" t="str">
        <f t="shared" si="708"/>
        <v>NO</v>
      </c>
      <c r="B506" s="45"/>
      <c r="C506" s="45"/>
      <c r="D506" s="189" t="s">
        <v>1526</v>
      </c>
      <c r="E506" s="162" t="s">
        <v>5436</v>
      </c>
      <c r="F506" s="298"/>
      <c r="G506" s="163">
        <f t="shared" si="742"/>
        <v>5</v>
      </c>
      <c r="H506" s="163" t="s">
        <v>42</v>
      </c>
      <c r="I506" s="193" t="s">
        <v>17265</v>
      </c>
      <c r="J506" s="164" t="s">
        <v>1725</v>
      </c>
      <c r="K506" s="165"/>
      <c r="L506" s="165"/>
      <c r="M506" s="165"/>
      <c r="N506" s="164"/>
      <c r="O506" s="66" t="s">
        <v>42</v>
      </c>
      <c r="P506" s="66" t="str">
        <f t="shared" si="594"/>
        <v>0..1</v>
      </c>
      <c r="Q506" s="167" t="s">
        <v>2457</v>
      </c>
      <c r="R506" s="168" t="s">
        <v>2458</v>
      </c>
      <c r="S506" s="166"/>
      <c r="T506" s="169" t="str">
        <f t="shared" si="700"/>
        <v/>
      </c>
      <c r="U506" s="163" t="s">
        <v>42</v>
      </c>
      <c r="V506" s="166"/>
      <c r="W506" s="676"/>
      <c r="X506" s="38"/>
      <c r="Y506" s="650" t="str">
        <f t="shared" si="706"/>
        <v>-</v>
      </c>
      <c r="Z506" s="171" t="str">
        <f t="shared" ref="Z506:AE506" si="783">IF(Y506="X","X",IF($AH506=Z$4,"X","-"))</f>
        <v>-</v>
      </c>
      <c r="AA506" s="171" t="str">
        <f t="shared" si="783"/>
        <v>-</v>
      </c>
      <c r="AB506" s="171" t="str">
        <f t="shared" si="783"/>
        <v>-</v>
      </c>
      <c r="AC506" s="171" t="str">
        <f t="shared" si="783"/>
        <v>-</v>
      </c>
      <c r="AD506" s="171" t="str">
        <f t="shared" si="783"/>
        <v>-</v>
      </c>
      <c r="AE506" s="651" t="str">
        <f t="shared" si="783"/>
        <v>X</v>
      </c>
      <c r="AF506" s="38"/>
      <c r="AG506" s="171" t="s">
        <v>47</v>
      </c>
      <c r="AH506" s="171" t="s">
        <v>47</v>
      </c>
      <c r="AI506" s="38"/>
      <c r="AJ506" s="13" t="str">
        <f t="shared" si="696"/>
        <v>/rsm:CrossIndustryInvoice/rsm:SupplyChainTradeTransaction/ram:ApplicableHeaderTradeAgreement/ram:SellerTaxRepresentativeTradeParty/ram:DefinedTradeContact</v>
      </c>
      <c r="AK506" s="13" t="str">
        <f t="shared" si="697"/>
        <v>/ram:EmailURIUniversalCommunication</v>
      </c>
      <c r="AL506" s="14">
        <f>COUNTIFS(R$4:R506,AJ506)</f>
        <v>1</v>
      </c>
      <c r="AN506" s="189" t="str">
        <f t="shared" si="710"/>
        <v>SCT_HTA</v>
      </c>
      <c r="AO506" s="162" t="str">
        <f t="shared" si="698"/>
        <v>BT-X-124-00</v>
      </c>
      <c r="AP506" s="298" t="str">
        <f t="shared" si="711"/>
        <v/>
      </c>
      <c r="AQ506" s="163">
        <f t="shared" si="738"/>
        <v>5</v>
      </c>
      <c r="AR506" s="163" t="str">
        <f t="shared" si="699"/>
        <v>0..1</v>
      </c>
      <c r="AS506" s="193" t="s">
        <v>962</v>
      </c>
      <c r="AT506" s="164"/>
      <c r="AU506" s="165"/>
      <c r="AV506" s="165"/>
      <c r="AW506" s="165"/>
      <c r="AX506" s="164"/>
      <c r="AY506" s="66" t="str">
        <f t="shared" si="760"/>
        <v>0..1</v>
      </c>
      <c r="AZ506" s="66" t="str">
        <f t="shared" si="761"/>
        <v>0..1</v>
      </c>
      <c r="BA506" s="167" t="str">
        <f t="shared" si="755"/>
        <v>/rsm:CrossIndustryInvoice
/rsm:SupplyChainTradeTransaction
/ram:ApplicableHeaderTradeAgreement
/ram:SellerTaxRepresentativeTradeParty
/ram:DefinedTradeContact
/ram:EmailURIUniversalCommunication</v>
      </c>
      <c r="BB506" s="168" t="str">
        <f t="shared" si="756"/>
        <v>/rsm:CrossIndustryInvoice/rsm:SupplyChainTradeTransaction/ram:ApplicableHeaderTradeAgreement/ram:SellerTaxRepresentativeTradeParty/ram:DefinedTradeContact/ram:EmailURIUniversalCommunication</v>
      </c>
      <c r="BC506" s="166" t="str">
        <f t="shared" si="712"/>
        <v/>
      </c>
      <c r="BD506" s="169" t="str">
        <f t="shared" si="713"/>
        <v/>
      </c>
      <c r="BE506" s="163" t="str">
        <f t="shared" si="714"/>
        <v>0..1</v>
      </c>
      <c r="BF506" s="166" t="str">
        <f t="shared" si="715"/>
        <v/>
      </c>
      <c r="BG506" s="676" t="str">
        <f t="shared" si="716"/>
        <v/>
      </c>
      <c r="BH506" s="7"/>
      <c r="BI506" s="650" t="str">
        <f t="shared" si="717"/>
        <v>-</v>
      </c>
      <c r="BJ506" s="171" t="str">
        <f t="shared" si="718"/>
        <v>-</v>
      </c>
      <c r="BK506" s="171" t="str">
        <f t="shared" si="719"/>
        <v>-</v>
      </c>
      <c r="BL506" s="171" t="str">
        <f t="shared" si="720"/>
        <v>-</v>
      </c>
      <c r="BM506" s="171" t="str">
        <f t="shared" si="721"/>
        <v>-</v>
      </c>
      <c r="BN506" s="171" t="str">
        <f t="shared" si="722"/>
        <v>-</v>
      </c>
      <c r="BO506" s="651" t="str">
        <f t="shared" si="723"/>
        <v>X</v>
      </c>
      <c r="BP506" s="7"/>
      <c r="BQ506" s="171" t="str">
        <f t="shared" si="724"/>
        <v>EXTENDED</v>
      </c>
      <c r="BR506" s="171" t="str">
        <f t="shared" si="725"/>
        <v>EXTENDED</v>
      </c>
      <c r="BS506" s="15"/>
      <c r="BT506" s="57" t="s">
        <v>18642</v>
      </c>
    </row>
    <row r="507" spans="1:72" s="59" customFormat="1" ht="120" x14ac:dyDescent="0.2">
      <c r="A507" s="45" t="str">
        <f t="shared" si="708"/>
        <v>YES</v>
      </c>
      <c r="B507" s="45"/>
      <c r="C507" s="45"/>
      <c r="D507" s="189" t="s">
        <v>1526</v>
      </c>
      <c r="E507" s="61" t="s">
        <v>5437</v>
      </c>
      <c r="F507" s="282"/>
      <c r="G507" s="62">
        <f t="shared" si="742"/>
        <v>6</v>
      </c>
      <c r="H507" s="62" t="s">
        <v>32</v>
      </c>
      <c r="I507" s="64" t="s">
        <v>17266</v>
      </c>
      <c r="J507" s="64" t="s">
        <v>1725</v>
      </c>
      <c r="K507" s="65"/>
      <c r="L507" s="65"/>
      <c r="M507" s="65"/>
      <c r="N507" s="64" t="s">
        <v>70</v>
      </c>
      <c r="O507" s="66" t="s">
        <v>32</v>
      </c>
      <c r="P507" s="66" t="str">
        <f t="shared" si="594"/>
        <v>1..1</v>
      </c>
      <c r="Q507" s="6" t="s">
        <v>2459</v>
      </c>
      <c r="R507" s="67" t="s">
        <v>2460</v>
      </c>
      <c r="S507" s="66" t="s">
        <v>73</v>
      </c>
      <c r="T507" s="68" t="str">
        <f t="shared" si="700"/>
        <v>E</v>
      </c>
      <c r="U507" s="62" t="s">
        <v>42</v>
      </c>
      <c r="V507" s="66"/>
      <c r="W507" s="249"/>
      <c r="X507" s="38"/>
      <c r="Y507" s="634" t="str">
        <f t="shared" si="706"/>
        <v>-</v>
      </c>
      <c r="Z507" s="70" t="str">
        <f t="shared" ref="Z507:AE507" si="784">IF(Y507="X","X",IF($AH507=Z$4,"X","-"))</f>
        <v>-</v>
      </c>
      <c r="AA507" s="70" t="str">
        <f t="shared" si="784"/>
        <v>-</v>
      </c>
      <c r="AB507" s="70" t="str">
        <f t="shared" si="784"/>
        <v>-</v>
      </c>
      <c r="AC507" s="70" t="str">
        <f t="shared" si="784"/>
        <v>-</v>
      </c>
      <c r="AD507" s="70" t="str">
        <f t="shared" si="784"/>
        <v>-</v>
      </c>
      <c r="AE507" s="635" t="str">
        <f t="shared" si="784"/>
        <v>X</v>
      </c>
      <c r="AF507" s="38"/>
      <c r="AG507" s="70" t="s">
        <v>47</v>
      </c>
      <c r="AH507" s="70" t="s">
        <v>47</v>
      </c>
      <c r="AI507" s="38"/>
      <c r="AJ507" s="13" t="str">
        <f t="shared" si="696"/>
        <v>/rsm:CrossIndustryInvoice/rsm:SupplyChainTradeTransaction/ram:ApplicableHeaderTradeAgreement/ram:SellerTaxRepresentativeTradeParty/ram:DefinedTradeContact/ram:EmailURIUniversalCommunication</v>
      </c>
      <c r="AK507" s="13" t="str">
        <f t="shared" si="697"/>
        <v>/ram:URIID</v>
      </c>
      <c r="AL507" s="14">
        <f>COUNTIFS(R$4:R507,AJ507)</f>
        <v>1</v>
      </c>
      <c r="AN507" s="189" t="str">
        <f t="shared" si="710"/>
        <v>SCT_HTA</v>
      </c>
      <c r="AO507" s="61" t="str">
        <f t="shared" si="698"/>
        <v>BT-X-124</v>
      </c>
      <c r="AP507" s="282" t="str">
        <f t="shared" si="711"/>
        <v/>
      </c>
      <c r="AQ507" s="62">
        <f t="shared" si="738"/>
        <v>6</v>
      </c>
      <c r="AR507" s="62" t="str">
        <f t="shared" si="699"/>
        <v>1..1</v>
      </c>
      <c r="AS507" s="64" t="s">
        <v>18237</v>
      </c>
      <c r="AT507" s="64" t="s">
        <v>1729</v>
      </c>
      <c r="AU507" s="65"/>
      <c r="AV507" s="65"/>
      <c r="AW507" s="65"/>
      <c r="AX507" s="64"/>
      <c r="AY507" s="66" t="str">
        <f t="shared" si="760"/>
        <v>1..1</v>
      </c>
      <c r="AZ507" s="66" t="str">
        <f t="shared" si="761"/>
        <v>1..1</v>
      </c>
      <c r="BA507" s="6" t="str">
        <f t="shared" si="755"/>
        <v>/rsm:CrossIndustryInvoice
/rsm:SupplyChainTradeTransaction
/ram:ApplicableHeaderTradeAgreement
/ram:SellerTaxRepresentativeTradeParty
/ram:DefinedTradeContact
/ram:EmailURIUniversalCommunication
/ram:URIID</v>
      </c>
      <c r="BB507" s="67" t="str">
        <f t="shared" si="756"/>
        <v>/rsm:CrossIndustryInvoice/rsm:SupplyChainTradeTransaction/ram:ApplicableHeaderTradeAgreement/ram:SellerTaxRepresentativeTradeParty/ram:DefinedTradeContact/ram:EmailURIUniversalCommunication/ram:URIID</v>
      </c>
      <c r="BC507" s="66" t="str">
        <f t="shared" si="712"/>
        <v>T</v>
      </c>
      <c r="BD507" s="68" t="str">
        <f t="shared" si="713"/>
        <v>E</v>
      </c>
      <c r="BE507" s="62" t="str">
        <f t="shared" si="714"/>
        <v>0..1</v>
      </c>
      <c r="BF507" s="66" t="str">
        <f t="shared" si="715"/>
        <v/>
      </c>
      <c r="BG507" s="249" t="str">
        <f t="shared" si="716"/>
        <v/>
      </c>
      <c r="BH507" s="7"/>
      <c r="BI507" s="634" t="str">
        <f t="shared" si="717"/>
        <v>-</v>
      </c>
      <c r="BJ507" s="70" t="str">
        <f t="shared" si="718"/>
        <v>-</v>
      </c>
      <c r="BK507" s="70" t="str">
        <f t="shared" si="719"/>
        <v>-</v>
      </c>
      <c r="BL507" s="70" t="str">
        <f t="shared" si="720"/>
        <v>-</v>
      </c>
      <c r="BM507" s="70" t="str">
        <f t="shared" si="721"/>
        <v>-</v>
      </c>
      <c r="BN507" s="70" t="str">
        <f t="shared" si="722"/>
        <v>-</v>
      </c>
      <c r="BO507" s="635" t="str">
        <f t="shared" si="723"/>
        <v>X</v>
      </c>
      <c r="BP507" s="7"/>
      <c r="BQ507" s="70" t="str">
        <f t="shared" si="724"/>
        <v>EXTENDED</v>
      </c>
      <c r="BR507" s="70" t="str">
        <f t="shared" si="725"/>
        <v>EXTENDED</v>
      </c>
      <c r="BS507" s="15"/>
      <c r="BT507" s="57" t="s">
        <v>18642</v>
      </c>
    </row>
    <row r="508" spans="1:72" s="59" customFormat="1" ht="96" x14ac:dyDescent="0.2">
      <c r="A508" s="45" t="str">
        <f t="shared" si="708"/>
        <v>NO</v>
      </c>
      <c r="B508" s="45"/>
      <c r="C508" s="45"/>
      <c r="D508" s="185" t="s">
        <v>1526</v>
      </c>
      <c r="E508" s="188" t="s">
        <v>2461</v>
      </c>
      <c r="F508" s="303" t="s">
        <v>2461</v>
      </c>
      <c r="G508" s="124">
        <f t="shared" si="742"/>
        <v>4</v>
      </c>
      <c r="H508" s="124" t="s">
        <v>32</v>
      </c>
      <c r="I508" s="138" t="s">
        <v>2462</v>
      </c>
      <c r="J508" s="125" t="s">
        <v>2319</v>
      </c>
      <c r="K508" s="126" t="s">
        <v>17278</v>
      </c>
      <c r="L508" s="126" t="s">
        <v>2464</v>
      </c>
      <c r="M508" s="126" t="s">
        <v>2465</v>
      </c>
      <c r="N508" s="125"/>
      <c r="O508" s="124" t="s">
        <v>32</v>
      </c>
      <c r="P508" s="124" t="str">
        <f t="shared" si="594"/>
        <v>1..1</v>
      </c>
      <c r="Q508" s="127" t="s">
        <v>2466</v>
      </c>
      <c r="R508" s="128" t="s">
        <v>2467</v>
      </c>
      <c r="S508" s="124" t="s">
        <v>35</v>
      </c>
      <c r="T508" s="129" t="str">
        <f t="shared" si="700"/>
        <v>G</v>
      </c>
      <c r="U508" s="124" t="s">
        <v>42</v>
      </c>
      <c r="V508" s="124" t="s">
        <v>35</v>
      </c>
      <c r="W508" s="675" t="s">
        <v>35</v>
      </c>
      <c r="X508" s="38"/>
      <c r="Y508" s="646" t="str">
        <f t="shared" si="706"/>
        <v>-</v>
      </c>
      <c r="Z508" s="129" t="str">
        <f t="shared" ref="Z508:AE508" si="785">IF(Y508="X","X",IF($AH508=Z$4,"X","-"))</f>
        <v>X</v>
      </c>
      <c r="AA508" s="129" t="str">
        <f t="shared" si="785"/>
        <v>X</v>
      </c>
      <c r="AB508" s="129" t="str">
        <f t="shared" si="785"/>
        <v>X</v>
      </c>
      <c r="AC508" s="129" t="str">
        <f t="shared" si="785"/>
        <v>X</v>
      </c>
      <c r="AD508" s="129" t="str">
        <f t="shared" si="785"/>
        <v>X</v>
      </c>
      <c r="AE508" s="647" t="str">
        <f t="shared" si="785"/>
        <v>X</v>
      </c>
      <c r="AF508" s="38"/>
      <c r="AG508" s="129" t="s">
        <v>185</v>
      </c>
      <c r="AH508" s="129" t="s">
        <v>185</v>
      </c>
      <c r="AI508" s="38"/>
      <c r="AJ508" s="13" t="str">
        <f t="shared" si="696"/>
        <v>/rsm:CrossIndustryInvoice/rsm:SupplyChainTradeTransaction/ram:ApplicableHeaderTradeAgreement/ram:SellerTaxRepresentativeTradeParty</v>
      </c>
      <c r="AK508" s="13" t="str">
        <f t="shared" si="697"/>
        <v>/ram:PostalTradeAddress</v>
      </c>
      <c r="AL508" s="14">
        <f>COUNTIFS(R$4:R508,AJ508)</f>
        <v>1</v>
      </c>
      <c r="AN508" s="185" t="str">
        <f t="shared" si="710"/>
        <v>SCT_HTA</v>
      </c>
      <c r="AO508" s="188" t="str">
        <f t="shared" si="698"/>
        <v>BG-12</v>
      </c>
      <c r="AP508" s="303" t="str">
        <f t="shared" si="711"/>
        <v>BG-12</v>
      </c>
      <c r="AQ508" s="124">
        <f t="shared" si="738"/>
        <v>4</v>
      </c>
      <c r="AR508" s="124" t="str">
        <f t="shared" si="699"/>
        <v>1..1</v>
      </c>
      <c r="AS508" s="138" t="s">
        <v>2323</v>
      </c>
      <c r="AT508" s="125" t="s">
        <v>2324</v>
      </c>
      <c r="AU508" s="126" t="s">
        <v>2468</v>
      </c>
      <c r="AV508" s="126" t="s">
        <v>2469</v>
      </c>
      <c r="AW508" s="126" t="s">
        <v>2470</v>
      </c>
      <c r="AX508" s="125"/>
      <c r="AY508" s="124" t="str">
        <f t="shared" si="760"/>
        <v>1..1</v>
      </c>
      <c r="AZ508" s="124" t="str">
        <f t="shared" si="761"/>
        <v>1..1</v>
      </c>
      <c r="BA508" s="127" t="str">
        <f t="shared" si="755"/>
        <v>/rsm:CrossIndustryInvoice
/rsm:SupplyChainTradeTransaction
/ram:ApplicableHeaderTradeAgreement
/ram:SellerTaxRepresentativeTradeParty
/ram:PostalTradeAddress</v>
      </c>
      <c r="BB508" s="128" t="str">
        <f t="shared" si="756"/>
        <v>/rsm:CrossIndustryInvoice/rsm:SupplyChainTradeTransaction/ram:ApplicableHeaderTradeAgreement/ram:SellerTaxRepresentativeTradeParty/ram:PostalTradeAddress</v>
      </c>
      <c r="BC508" s="124" t="str">
        <f t="shared" si="712"/>
        <v/>
      </c>
      <c r="BD508" s="129" t="str">
        <f t="shared" si="713"/>
        <v>G</v>
      </c>
      <c r="BE508" s="124" t="str">
        <f t="shared" si="714"/>
        <v>0..1</v>
      </c>
      <c r="BF508" s="124" t="str">
        <f t="shared" si="715"/>
        <v/>
      </c>
      <c r="BG508" s="675" t="str">
        <f t="shared" si="716"/>
        <v/>
      </c>
      <c r="BH508" s="7"/>
      <c r="BI508" s="646" t="str">
        <f t="shared" si="717"/>
        <v>-</v>
      </c>
      <c r="BJ508" s="129" t="str">
        <f t="shared" si="718"/>
        <v>X</v>
      </c>
      <c r="BK508" s="129" t="str">
        <f t="shared" si="719"/>
        <v>X</v>
      </c>
      <c r="BL508" s="129" t="str">
        <f t="shared" si="720"/>
        <v>X</v>
      </c>
      <c r="BM508" s="129" t="str">
        <f t="shared" si="721"/>
        <v>X</v>
      </c>
      <c r="BN508" s="129" t="str">
        <f t="shared" si="722"/>
        <v>X</v>
      </c>
      <c r="BO508" s="647" t="str">
        <f t="shared" si="723"/>
        <v>X</v>
      </c>
      <c r="BP508" s="7"/>
      <c r="BQ508" s="129" t="str">
        <f t="shared" si="724"/>
        <v>BASIC WL</v>
      </c>
      <c r="BR508" s="129" t="str">
        <f t="shared" si="725"/>
        <v>BASIC WL</v>
      </c>
      <c r="BS508" s="15"/>
      <c r="BT508" s="57" t="s">
        <v>18642</v>
      </c>
    </row>
    <row r="509" spans="1:72" s="59" customFormat="1" ht="105" x14ac:dyDescent="0.2">
      <c r="A509" s="45" t="str">
        <f t="shared" si="708"/>
        <v>YES</v>
      </c>
      <c r="B509" s="45"/>
      <c r="C509" s="45"/>
      <c r="D509" s="185" t="s">
        <v>1526</v>
      </c>
      <c r="E509" s="186" t="s">
        <v>2471</v>
      </c>
      <c r="F509" s="301" t="s">
        <v>2471</v>
      </c>
      <c r="G509" s="66">
        <f t="shared" si="742"/>
        <v>5</v>
      </c>
      <c r="H509" s="66" t="s">
        <v>42</v>
      </c>
      <c r="I509" s="64" t="s">
        <v>2326</v>
      </c>
      <c r="J509" s="64" t="s">
        <v>1635</v>
      </c>
      <c r="K509" s="65" t="s">
        <v>1636</v>
      </c>
      <c r="L509" s="65"/>
      <c r="M509" s="65" t="s">
        <v>35</v>
      </c>
      <c r="N509" s="64" t="s">
        <v>70</v>
      </c>
      <c r="O509" s="66" t="s">
        <v>42</v>
      </c>
      <c r="P509" s="66" t="str">
        <f t="shared" si="594"/>
        <v>0..1</v>
      </c>
      <c r="Q509" s="2" t="s">
        <v>2472</v>
      </c>
      <c r="R509" s="75" t="s">
        <v>2473</v>
      </c>
      <c r="S509" s="66" t="s">
        <v>73</v>
      </c>
      <c r="T509" s="68" t="str">
        <f t="shared" si="700"/>
        <v>E</v>
      </c>
      <c r="U509" s="66" t="s">
        <v>42</v>
      </c>
      <c r="V509" s="66" t="s">
        <v>35</v>
      </c>
      <c r="W509" s="249" t="s">
        <v>35</v>
      </c>
      <c r="X509" s="38"/>
      <c r="Y509" s="636" t="str">
        <f t="shared" si="706"/>
        <v>-</v>
      </c>
      <c r="Z509" s="68" t="str">
        <f t="shared" ref="Z509:AE509" si="786">IF(Y509="X","X",IF($AH509=Z$4,"X","-"))</f>
        <v>X</v>
      </c>
      <c r="AA509" s="68" t="str">
        <f t="shared" si="786"/>
        <v>X</v>
      </c>
      <c r="AB509" s="68" t="str">
        <f t="shared" si="786"/>
        <v>X</v>
      </c>
      <c r="AC509" s="68" t="str">
        <f t="shared" si="786"/>
        <v>X</v>
      </c>
      <c r="AD509" s="68" t="str">
        <f t="shared" si="786"/>
        <v>X</v>
      </c>
      <c r="AE509" s="637" t="str">
        <f t="shared" si="786"/>
        <v>X</v>
      </c>
      <c r="AF509" s="38"/>
      <c r="AG509" s="68" t="s">
        <v>185</v>
      </c>
      <c r="AH509" s="68" t="s">
        <v>185</v>
      </c>
      <c r="AI509" s="38"/>
      <c r="AJ509" s="13" t="str">
        <f t="shared" si="696"/>
        <v>/rsm:CrossIndustryInvoice/rsm:SupplyChainTradeTransaction/ram:ApplicableHeaderTradeAgreement/ram:SellerTaxRepresentativeTradeParty/ram:PostalTradeAddress</v>
      </c>
      <c r="AK509" s="13" t="str">
        <f t="shared" si="697"/>
        <v>/ram:PostcodeCode</v>
      </c>
      <c r="AL509" s="14">
        <f>COUNTIFS(R$4:R509,AJ509)</f>
        <v>1</v>
      </c>
      <c r="AN509" s="185" t="str">
        <f t="shared" si="710"/>
        <v>SCT_HTA</v>
      </c>
      <c r="AO509" s="186" t="str">
        <f t="shared" si="698"/>
        <v>BT-67</v>
      </c>
      <c r="AP509" s="301" t="str">
        <f t="shared" si="711"/>
        <v>BT-67</v>
      </c>
      <c r="AQ509" s="66">
        <f t="shared" si="738"/>
        <v>5</v>
      </c>
      <c r="AR509" s="66" t="str">
        <f t="shared" si="699"/>
        <v>0..1</v>
      </c>
      <c r="AS509" s="64" t="s">
        <v>2329</v>
      </c>
      <c r="AT509" s="64" t="s">
        <v>1747</v>
      </c>
      <c r="AU509" s="65" t="s">
        <v>1748</v>
      </c>
      <c r="AV509" s="65"/>
      <c r="AW509" s="65" t="s">
        <v>35</v>
      </c>
      <c r="AX509" s="64" t="s">
        <v>78</v>
      </c>
      <c r="AY509" s="66" t="str">
        <f t="shared" si="760"/>
        <v>0..1</v>
      </c>
      <c r="AZ509" s="66" t="str">
        <f t="shared" si="761"/>
        <v>0..1</v>
      </c>
      <c r="BA509" s="2" t="str">
        <f t="shared" si="755"/>
        <v>/rsm:CrossIndustryInvoice
/rsm:SupplyChainTradeTransaction
/ram:ApplicableHeaderTradeAgreement
/ram:SellerTaxRepresentativeTradeParty
/ram:PostalTradeAddress
/ram:PostcodeCode</v>
      </c>
      <c r="BB509" s="75" t="str">
        <f t="shared" si="756"/>
        <v>/rsm:CrossIndustryInvoice/rsm:SupplyChainTradeTransaction/ram:ApplicableHeaderTradeAgreement/ram:SellerTaxRepresentativeTradeParty/ram:PostalTradeAddress/ram:PostcodeCode</v>
      </c>
      <c r="BC509" s="66" t="str">
        <f t="shared" si="712"/>
        <v>T</v>
      </c>
      <c r="BD509" s="68" t="str">
        <f t="shared" si="713"/>
        <v>E</v>
      </c>
      <c r="BE509" s="66" t="str">
        <f t="shared" si="714"/>
        <v>0..1</v>
      </c>
      <c r="BF509" s="66" t="str">
        <f t="shared" si="715"/>
        <v/>
      </c>
      <c r="BG509" s="249" t="str">
        <f t="shared" si="716"/>
        <v/>
      </c>
      <c r="BH509" s="7"/>
      <c r="BI509" s="636" t="str">
        <f t="shared" si="717"/>
        <v>-</v>
      </c>
      <c r="BJ509" s="68" t="str">
        <f t="shared" si="718"/>
        <v>X</v>
      </c>
      <c r="BK509" s="68" t="str">
        <f t="shared" si="719"/>
        <v>X</v>
      </c>
      <c r="BL509" s="68" t="str">
        <f t="shared" si="720"/>
        <v>X</v>
      </c>
      <c r="BM509" s="68" t="str">
        <f t="shared" si="721"/>
        <v>X</v>
      </c>
      <c r="BN509" s="68" t="str">
        <f t="shared" si="722"/>
        <v>X</v>
      </c>
      <c r="BO509" s="637" t="str">
        <f t="shared" si="723"/>
        <v>X</v>
      </c>
      <c r="BP509" s="7"/>
      <c r="BQ509" s="68" t="str">
        <f t="shared" si="724"/>
        <v>BASIC WL</v>
      </c>
      <c r="BR509" s="68" t="str">
        <f t="shared" si="725"/>
        <v>BASIC WL</v>
      </c>
      <c r="BS509" s="15"/>
      <c r="BT509" s="57" t="s">
        <v>18642</v>
      </c>
    </row>
    <row r="510" spans="1:72" s="59" customFormat="1" ht="105" x14ac:dyDescent="0.2">
      <c r="A510" s="45" t="str">
        <f t="shared" si="708"/>
        <v>YES</v>
      </c>
      <c r="B510" s="45"/>
      <c r="C510" s="45"/>
      <c r="D510" s="185" t="s">
        <v>1526</v>
      </c>
      <c r="E510" s="186" t="s">
        <v>2474</v>
      </c>
      <c r="F510" s="301" t="s">
        <v>2474</v>
      </c>
      <c r="G510" s="66">
        <f t="shared" si="742"/>
        <v>5</v>
      </c>
      <c r="H510" s="66" t="s">
        <v>42</v>
      </c>
      <c r="I510" s="64" t="s">
        <v>2330</v>
      </c>
      <c r="J510" s="64" t="s">
        <v>1641</v>
      </c>
      <c r="K510" s="65" t="s">
        <v>2184</v>
      </c>
      <c r="L510" s="65"/>
      <c r="M510" s="65" t="s">
        <v>35</v>
      </c>
      <c r="N510" s="64" t="s">
        <v>70</v>
      </c>
      <c r="O510" s="66" t="s">
        <v>42</v>
      </c>
      <c r="P510" s="66" t="str">
        <f t="shared" si="594"/>
        <v>0..1</v>
      </c>
      <c r="Q510" s="2" t="s">
        <v>2475</v>
      </c>
      <c r="R510" s="75" t="s">
        <v>2476</v>
      </c>
      <c r="S510" s="66" t="s">
        <v>73</v>
      </c>
      <c r="T510" s="68" t="str">
        <f t="shared" si="700"/>
        <v>E</v>
      </c>
      <c r="U510" s="66" t="s">
        <v>42</v>
      </c>
      <c r="V510" s="66" t="s">
        <v>35</v>
      </c>
      <c r="W510" s="249" t="s">
        <v>35</v>
      </c>
      <c r="X510" s="38"/>
      <c r="Y510" s="636" t="str">
        <f t="shared" si="706"/>
        <v>-</v>
      </c>
      <c r="Z510" s="68" t="str">
        <f t="shared" ref="Z510:AE510" si="787">IF(Y510="X","X",IF($AH510=Z$4,"X","-"))</f>
        <v>X</v>
      </c>
      <c r="AA510" s="68" t="str">
        <f t="shared" si="787"/>
        <v>X</v>
      </c>
      <c r="AB510" s="68" t="str">
        <f t="shared" si="787"/>
        <v>X</v>
      </c>
      <c r="AC510" s="68" t="str">
        <f t="shared" si="787"/>
        <v>X</v>
      </c>
      <c r="AD510" s="68" t="str">
        <f t="shared" si="787"/>
        <v>X</v>
      </c>
      <c r="AE510" s="637" t="str">
        <f t="shared" si="787"/>
        <v>X</v>
      </c>
      <c r="AF510" s="38"/>
      <c r="AG510" s="68" t="s">
        <v>185</v>
      </c>
      <c r="AH510" s="68" t="s">
        <v>185</v>
      </c>
      <c r="AI510" s="38"/>
      <c r="AJ510" s="13" t="str">
        <f t="shared" si="696"/>
        <v>/rsm:CrossIndustryInvoice/rsm:SupplyChainTradeTransaction/ram:ApplicableHeaderTradeAgreement/ram:SellerTaxRepresentativeTradeParty/ram:PostalTradeAddress</v>
      </c>
      <c r="AK510" s="13" t="str">
        <f t="shared" si="697"/>
        <v>/ram:LineOne</v>
      </c>
      <c r="AL510" s="14">
        <f>COUNTIFS(R$4:R510,AJ510)</f>
        <v>1</v>
      </c>
      <c r="AN510" s="185" t="str">
        <f t="shared" si="710"/>
        <v>SCT_HTA</v>
      </c>
      <c r="AO510" s="186" t="str">
        <f t="shared" si="698"/>
        <v>BT-64</v>
      </c>
      <c r="AP510" s="301" t="str">
        <f t="shared" si="711"/>
        <v>BT-64</v>
      </c>
      <c r="AQ510" s="66">
        <f t="shared" si="738"/>
        <v>5</v>
      </c>
      <c r="AR510" s="66" t="str">
        <f t="shared" si="699"/>
        <v>0..1</v>
      </c>
      <c r="AS510" s="64" t="s">
        <v>2333</v>
      </c>
      <c r="AT510" s="64" t="s">
        <v>1754</v>
      </c>
      <c r="AU510" s="65" t="s">
        <v>1755</v>
      </c>
      <c r="AV510" s="65"/>
      <c r="AW510" s="65" t="s">
        <v>35</v>
      </c>
      <c r="AX510" s="64" t="s">
        <v>78</v>
      </c>
      <c r="AY510" s="66" t="str">
        <f t="shared" si="760"/>
        <v>0..1</v>
      </c>
      <c r="AZ510" s="66" t="str">
        <f t="shared" si="761"/>
        <v>0..1</v>
      </c>
      <c r="BA510" s="2" t="str">
        <f t="shared" si="755"/>
        <v>/rsm:CrossIndustryInvoice
/rsm:SupplyChainTradeTransaction
/ram:ApplicableHeaderTradeAgreement
/ram:SellerTaxRepresentativeTradeParty
/ram:PostalTradeAddress
/ram:LineOne</v>
      </c>
      <c r="BB510" s="75" t="str">
        <f t="shared" si="756"/>
        <v>/rsm:CrossIndustryInvoice/rsm:SupplyChainTradeTransaction/ram:ApplicableHeaderTradeAgreement/ram:SellerTaxRepresentativeTradeParty/ram:PostalTradeAddress/ram:LineOne</v>
      </c>
      <c r="BC510" s="66" t="str">
        <f t="shared" si="712"/>
        <v>T</v>
      </c>
      <c r="BD510" s="68" t="str">
        <f t="shared" si="713"/>
        <v>E</v>
      </c>
      <c r="BE510" s="66" t="str">
        <f t="shared" si="714"/>
        <v>0..1</v>
      </c>
      <c r="BF510" s="66" t="str">
        <f t="shared" si="715"/>
        <v/>
      </c>
      <c r="BG510" s="249" t="str">
        <f t="shared" si="716"/>
        <v/>
      </c>
      <c r="BH510" s="7"/>
      <c r="BI510" s="636" t="str">
        <f t="shared" si="717"/>
        <v>-</v>
      </c>
      <c r="BJ510" s="68" t="str">
        <f t="shared" si="718"/>
        <v>X</v>
      </c>
      <c r="BK510" s="68" t="str">
        <f t="shared" si="719"/>
        <v>X</v>
      </c>
      <c r="BL510" s="68" t="str">
        <f t="shared" si="720"/>
        <v>X</v>
      </c>
      <c r="BM510" s="68" t="str">
        <f t="shared" si="721"/>
        <v>X</v>
      </c>
      <c r="BN510" s="68" t="str">
        <f t="shared" si="722"/>
        <v>X</v>
      </c>
      <c r="BO510" s="637" t="str">
        <f t="shared" si="723"/>
        <v>X</v>
      </c>
      <c r="BP510" s="7"/>
      <c r="BQ510" s="68" t="str">
        <f t="shared" si="724"/>
        <v>BASIC WL</v>
      </c>
      <c r="BR510" s="68" t="str">
        <f t="shared" si="725"/>
        <v>BASIC WL</v>
      </c>
      <c r="BS510" s="15"/>
      <c r="BT510" s="57" t="s">
        <v>18642</v>
      </c>
    </row>
    <row r="511" spans="1:72" s="59" customFormat="1" ht="105" x14ac:dyDescent="0.2">
      <c r="A511" s="45" t="str">
        <f t="shared" si="708"/>
        <v>YES</v>
      </c>
      <c r="B511" s="45"/>
      <c r="C511" s="45"/>
      <c r="D511" s="185" t="s">
        <v>1526</v>
      </c>
      <c r="E511" s="186" t="s">
        <v>2477</v>
      </c>
      <c r="F511" s="301" t="s">
        <v>2477</v>
      </c>
      <c r="G511" s="66">
        <f t="shared" si="742"/>
        <v>5</v>
      </c>
      <c r="H511" s="66" t="s">
        <v>42</v>
      </c>
      <c r="I511" s="64" t="s">
        <v>2334</v>
      </c>
      <c r="J511" s="64" t="s">
        <v>1647</v>
      </c>
      <c r="K511" s="65"/>
      <c r="L511" s="65"/>
      <c r="M511" s="65" t="s">
        <v>35</v>
      </c>
      <c r="N511" s="64" t="s">
        <v>70</v>
      </c>
      <c r="O511" s="66" t="s">
        <v>42</v>
      </c>
      <c r="P511" s="66" t="str">
        <f t="shared" si="594"/>
        <v>0..1</v>
      </c>
      <c r="Q511" s="2" t="s">
        <v>2478</v>
      </c>
      <c r="R511" s="75" t="s">
        <v>2479</v>
      </c>
      <c r="S511" s="66" t="s">
        <v>73</v>
      </c>
      <c r="T511" s="68" t="str">
        <f t="shared" si="700"/>
        <v>E</v>
      </c>
      <c r="U511" s="66" t="s">
        <v>42</v>
      </c>
      <c r="V511" s="66" t="s">
        <v>35</v>
      </c>
      <c r="W511" s="249" t="s">
        <v>35</v>
      </c>
      <c r="X511" s="38"/>
      <c r="Y511" s="636" t="str">
        <f t="shared" si="706"/>
        <v>-</v>
      </c>
      <c r="Z511" s="68" t="str">
        <f t="shared" ref="Z511:AE511" si="788">IF(Y511="X","X",IF($AH511=Z$4,"X","-"))</f>
        <v>X</v>
      </c>
      <c r="AA511" s="68" t="str">
        <f t="shared" si="788"/>
        <v>X</v>
      </c>
      <c r="AB511" s="68" t="str">
        <f t="shared" si="788"/>
        <v>X</v>
      </c>
      <c r="AC511" s="68" t="str">
        <f t="shared" si="788"/>
        <v>X</v>
      </c>
      <c r="AD511" s="68" t="str">
        <f t="shared" si="788"/>
        <v>X</v>
      </c>
      <c r="AE511" s="637" t="str">
        <f t="shared" si="788"/>
        <v>X</v>
      </c>
      <c r="AF511" s="38"/>
      <c r="AG511" s="68" t="s">
        <v>185</v>
      </c>
      <c r="AH511" s="68" t="s">
        <v>185</v>
      </c>
      <c r="AI511" s="38"/>
      <c r="AJ511" s="13" t="str">
        <f t="shared" ref="AJ511:AJ572" si="789">IF(ISERROR(FIND("/",R511)),R511,LEFT(R511,FIND(CHAR(1),SUBSTITUTE(R511,"/",CHAR(1),LEN(R511)-LEN(SUBSTITUTE(R511,"/",""))))-1))</f>
        <v>/rsm:CrossIndustryInvoice/rsm:SupplyChainTradeTransaction/ram:ApplicableHeaderTradeAgreement/ram:SellerTaxRepresentativeTradeParty/ram:PostalTradeAddress</v>
      </c>
      <c r="AK511" s="13" t="str">
        <f t="shared" ref="AK511:AK572" si="790">IF(ISERROR(FIND("/",R511)),R511,MID(R511, FIND(CHAR(1),SUBSTITUTE(R511,"/",CHAR(1), LEN(R511)-LEN(SUBSTITUTE(R511,"/","")))), LEN(R511)))</f>
        <v>/ram:LineTwo</v>
      </c>
      <c r="AL511" s="14">
        <f>COUNTIFS(R$4:R511,AJ511)</f>
        <v>1</v>
      </c>
      <c r="AN511" s="185" t="str">
        <f t="shared" si="710"/>
        <v>SCT_HTA</v>
      </c>
      <c r="AO511" s="186" t="str">
        <f t="shared" ref="AO511:AO572" si="791">E511</f>
        <v>BT-65</v>
      </c>
      <c r="AP511" s="301" t="str">
        <f t="shared" si="711"/>
        <v>BT-65</v>
      </c>
      <c r="AQ511" s="66">
        <f t="shared" si="738"/>
        <v>5</v>
      </c>
      <c r="AR511" s="66" t="str">
        <f t="shared" ref="AR511:AR572" si="792">H511</f>
        <v>0..1</v>
      </c>
      <c r="AS511" s="64" t="s">
        <v>2337</v>
      </c>
      <c r="AT511" s="64" t="s">
        <v>1761</v>
      </c>
      <c r="AU511" s="65"/>
      <c r="AV511" s="65"/>
      <c r="AW511" s="65" t="s">
        <v>35</v>
      </c>
      <c r="AX511" s="64" t="s">
        <v>78</v>
      </c>
      <c r="AY511" s="66" t="str">
        <f t="shared" si="760"/>
        <v>0..1</v>
      </c>
      <c r="AZ511" s="66" t="str">
        <f t="shared" si="761"/>
        <v>0..1</v>
      </c>
      <c r="BA511" s="2" t="str">
        <f t="shared" si="755"/>
        <v>/rsm:CrossIndustryInvoice
/rsm:SupplyChainTradeTransaction
/ram:ApplicableHeaderTradeAgreement
/ram:SellerTaxRepresentativeTradeParty
/ram:PostalTradeAddress
/ram:LineTwo</v>
      </c>
      <c r="BB511" s="75" t="str">
        <f t="shared" si="756"/>
        <v>/rsm:CrossIndustryInvoice/rsm:SupplyChainTradeTransaction/ram:ApplicableHeaderTradeAgreement/ram:SellerTaxRepresentativeTradeParty/ram:PostalTradeAddress/ram:LineTwo</v>
      </c>
      <c r="BC511" s="66" t="str">
        <f t="shared" si="712"/>
        <v>T</v>
      </c>
      <c r="BD511" s="68" t="str">
        <f t="shared" si="713"/>
        <v>E</v>
      </c>
      <c r="BE511" s="66" t="str">
        <f t="shared" si="714"/>
        <v>0..1</v>
      </c>
      <c r="BF511" s="66" t="str">
        <f t="shared" si="715"/>
        <v/>
      </c>
      <c r="BG511" s="249" t="str">
        <f t="shared" si="716"/>
        <v/>
      </c>
      <c r="BH511" s="7"/>
      <c r="BI511" s="636" t="str">
        <f t="shared" si="717"/>
        <v>-</v>
      </c>
      <c r="BJ511" s="68" t="str">
        <f t="shared" si="718"/>
        <v>X</v>
      </c>
      <c r="BK511" s="68" t="str">
        <f t="shared" si="719"/>
        <v>X</v>
      </c>
      <c r="BL511" s="68" t="str">
        <f t="shared" si="720"/>
        <v>X</v>
      </c>
      <c r="BM511" s="68" t="str">
        <f t="shared" si="721"/>
        <v>X</v>
      </c>
      <c r="BN511" s="68" t="str">
        <f t="shared" si="722"/>
        <v>X</v>
      </c>
      <c r="BO511" s="637" t="str">
        <f t="shared" si="723"/>
        <v>X</v>
      </c>
      <c r="BP511" s="7"/>
      <c r="BQ511" s="68" t="str">
        <f t="shared" si="724"/>
        <v>BASIC WL</v>
      </c>
      <c r="BR511" s="68" t="str">
        <f t="shared" si="725"/>
        <v>BASIC WL</v>
      </c>
      <c r="BS511" s="15"/>
      <c r="BT511" s="57" t="s">
        <v>18642</v>
      </c>
    </row>
    <row r="512" spans="1:72" s="59" customFormat="1" ht="105" x14ac:dyDescent="0.2">
      <c r="A512" s="45" t="str">
        <f t="shared" si="708"/>
        <v>YES</v>
      </c>
      <c r="B512" s="45"/>
      <c r="C512" s="45"/>
      <c r="D512" s="185" t="s">
        <v>1526</v>
      </c>
      <c r="E512" s="186" t="s">
        <v>2480</v>
      </c>
      <c r="F512" s="301" t="s">
        <v>2480</v>
      </c>
      <c r="G512" s="66">
        <f t="shared" si="742"/>
        <v>5</v>
      </c>
      <c r="H512" s="66" t="s">
        <v>42</v>
      </c>
      <c r="I512" s="64" t="s">
        <v>2338</v>
      </c>
      <c r="J512" s="64" t="s">
        <v>1647</v>
      </c>
      <c r="K512" s="65"/>
      <c r="L512" s="65"/>
      <c r="M512" s="65" t="s">
        <v>35</v>
      </c>
      <c r="N512" s="64" t="s">
        <v>70</v>
      </c>
      <c r="O512" s="66" t="s">
        <v>42</v>
      </c>
      <c r="P512" s="66" t="str">
        <f t="shared" si="594"/>
        <v>0..1</v>
      </c>
      <c r="Q512" s="2" t="s">
        <v>2481</v>
      </c>
      <c r="R512" s="75" t="s">
        <v>2482</v>
      </c>
      <c r="S512" s="66" t="s">
        <v>73</v>
      </c>
      <c r="T512" s="68" t="str">
        <f t="shared" ref="T512:T573" si="793">IF($E512="","",IF(ISERROR(SEARCH("@",$R512)),IF(LEFT($E512,4)="BG-X","EG",IF(LEFT($E512,2)="BG","G",IF(LEFT($E512,4)="BT-X",IF(LEN($E512)-LEN(SUBSTITUTE($E512,"-",))&gt;2,"","E"),IF(LEN($E512)-LEN(SUBSTITUTE($E512,"-",))&gt;1,"","E")))),"A"))</f>
        <v>E</v>
      </c>
      <c r="U512" s="66" t="s">
        <v>42</v>
      </c>
      <c r="V512" s="66" t="s">
        <v>35</v>
      </c>
      <c r="W512" s="249" t="s">
        <v>35</v>
      </c>
      <c r="X512" s="38"/>
      <c r="Y512" s="636" t="str">
        <f t="shared" si="706"/>
        <v>-</v>
      </c>
      <c r="Z512" s="68" t="str">
        <f t="shared" ref="Z512:AE512" si="794">IF(Y512="X","X",IF($AH512=Z$4,"X","-"))</f>
        <v>X</v>
      </c>
      <c r="AA512" s="68" t="str">
        <f t="shared" si="794"/>
        <v>X</v>
      </c>
      <c r="AB512" s="68" t="str">
        <f t="shared" si="794"/>
        <v>X</v>
      </c>
      <c r="AC512" s="68" t="str">
        <f t="shared" si="794"/>
        <v>X</v>
      </c>
      <c r="AD512" s="68" t="str">
        <f t="shared" si="794"/>
        <v>X</v>
      </c>
      <c r="AE512" s="637" t="str">
        <f t="shared" si="794"/>
        <v>X</v>
      </c>
      <c r="AF512" s="38"/>
      <c r="AG512" s="68" t="s">
        <v>185</v>
      </c>
      <c r="AH512" s="68" t="s">
        <v>185</v>
      </c>
      <c r="AI512" s="38"/>
      <c r="AJ512" s="13" t="str">
        <f t="shared" si="789"/>
        <v>/rsm:CrossIndustryInvoice/rsm:SupplyChainTradeTransaction/ram:ApplicableHeaderTradeAgreement/ram:SellerTaxRepresentativeTradeParty/ram:PostalTradeAddress</v>
      </c>
      <c r="AK512" s="13" t="str">
        <f t="shared" si="790"/>
        <v>/ram:LineThree</v>
      </c>
      <c r="AL512" s="14">
        <f>COUNTIFS(R$4:R512,AJ512)</f>
        <v>1</v>
      </c>
      <c r="AN512" s="185" t="str">
        <f t="shared" si="710"/>
        <v>SCT_HTA</v>
      </c>
      <c r="AO512" s="186" t="str">
        <f t="shared" si="791"/>
        <v>BT-164</v>
      </c>
      <c r="AP512" s="301" t="str">
        <f t="shared" si="711"/>
        <v>BT-164</v>
      </c>
      <c r="AQ512" s="66">
        <f t="shared" si="738"/>
        <v>5</v>
      </c>
      <c r="AR512" s="66" t="str">
        <f t="shared" si="792"/>
        <v>0..1</v>
      </c>
      <c r="AS512" s="64" t="s">
        <v>2341</v>
      </c>
      <c r="AT512" s="64" t="s">
        <v>1761</v>
      </c>
      <c r="AU512" s="65" t="s">
        <v>35</v>
      </c>
      <c r="AV512" s="65"/>
      <c r="AW512" s="65" t="s">
        <v>35</v>
      </c>
      <c r="AX512" s="64" t="s">
        <v>78</v>
      </c>
      <c r="AY512" s="66" t="str">
        <f t="shared" si="760"/>
        <v>0..1</v>
      </c>
      <c r="AZ512" s="66" t="str">
        <f t="shared" si="761"/>
        <v>0..1</v>
      </c>
      <c r="BA512" s="2" t="str">
        <f t="shared" si="755"/>
        <v>/rsm:CrossIndustryInvoice
/rsm:SupplyChainTradeTransaction
/ram:ApplicableHeaderTradeAgreement
/ram:SellerTaxRepresentativeTradeParty
/ram:PostalTradeAddress
/ram:LineThree</v>
      </c>
      <c r="BB512" s="75" t="str">
        <f t="shared" si="756"/>
        <v>/rsm:CrossIndustryInvoice/rsm:SupplyChainTradeTransaction/ram:ApplicableHeaderTradeAgreement/ram:SellerTaxRepresentativeTradeParty/ram:PostalTradeAddress/ram:LineThree</v>
      </c>
      <c r="BC512" s="66" t="str">
        <f t="shared" si="712"/>
        <v>T</v>
      </c>
      <c r="BD512" s="68" t="str">
        <f t="shared" si="713"/>
        <v>E</v>
      </c>
      <c r="BE512" s="66" t="str">
        <f t="shared" si="714"/>
        <v>0..1</v>
      </c>
      <c r="BF512" s="66" t="str">
        <f t="shared" si="715"/>
        <v/>
      </c>
      <c r="BG512" s="249" t="str">
        <f t="shared" si="716"/>
        <v/>
      </c>
      <c r="BH512" s="7"/>
      <c r="BI512" s="636" t="str">
        <f t="shared" si="717"/>
        <v>-</v>
      </c>
      <c r="BJ512" s="68" t="str">
        <f t="shared" si="718"/>
        <v>X</v>
      </c>
      <c r="BK512" s="68" t="str">
        <f t="shared" si="719"/>
        <v>X</v>
      </c>
      <c r="BL512" s="68" t="str">
        <f t="shared" si="720"/>
        <v>X</v>
      </c>
      <c r="BM512" s="68" t="str">
        <f t="shared" si="721"/>
        <v>X</v>
      </c>
      <c r="BN512" s="68" t="str">
        <f t="shared" si="722"/>
        <v>X</v>
      </c>
      <c r="BO512" s="637" t="str">
        <f t="shared" si="723"/>
        <v>X</v>
      </c>
      <c r="BP512" s="7"/>
      <c r="BQ512" s="68" t="str">
        <f t="shared" si="724"/>
        <v>BASIC WL</v>
      </c>
      <c r="BR512" s="68" t="str">
        <f t="shared" si="725"/>
        <v>BASIC WL</v>
      </c>
      <c r="BS512" s="15"/>
      <c r="BT512" s="57" t="s">
        <v>18642</v>
      </c>
    </row>
    <row r="513" spans="1:72" s="59" customFormat="1" ht="105" x14ac:dyDescent="0.2">
      <c r="A513" s="45" t="str">
        <f t="shared" si="708"/>
        <v>YES</v>
      </c>
      <c r="B513" s="45"/>
      <c r="C513" s="45"/>
      <c r="D513" s="185" t="s">
        <v>1526</v>
      </c>
      <c r="E513" s="186" t="s">
        <v>2483</v>
      </c>
      <c r="F513" s="301" t="s">
        <v>2483</v>
      </c>
      <c r="G513" s="66">
        <f t="shared" si="742"/>
        <v>5</v>
      </c>
      <c r="H513" s="66" t="s">
        <v>42</v>
      </c>
      <c r="I513" s="64" t="s">
        <v>2342</v>
      </c>
      <c r="J513" s="64" t="s">
        <v>2197</v>
      </c>
      <c r="K513" s="65"/>
      <c r="L513" s="65"/>
      <c r="M513" s="65" t="s">
        <v>35</v>
      </c>
      <c r="N513" s="64" t="s">
        <v>70</v>
      </c>
      <c r="O513" s="66" t="s">
        <v>42</v>
      </c>
      <c r="P513" s="66" t="str">
        <f t="shared" si="594"/>
        <v>0..1</v>
      </c>
      <c r="Q513" s="2" t="s">
        <v>2484</v>
      </c>
      <c r="R513" s="75" t="s">
        <v>2485</v>
      </c>
      <c r="S513" s="66" t="s">
        <v>73</v>
      </c>
      <c r="T513" s="68" t="str">
        <f t="shared" si="793"/>
        <v>E</v>
      </c>
      <c r="U513" s="66" t="s">
        <v>42</v>
      </c>
      <c r="V513" s="66" t="s">
        <v>35</v>
      </c>
      <c r="W513" s="249" t="s">
        <v>35</v>
      </c>
      <c r="X513" s="38"/>
      <c r="Y513" s="636" t="str">
        <f t="shared" si="706"/>
        <v>-</v>
      </c>
      <c r="Z513" s="68" t="str">
        <f t="shared" ref="Z513:AE513" si="795">IF(Y513="X","X",IF($AH513=Z$4,"X","-"))</f>
        <v>X</v>
      </c>
      <c r="AA513" s="68" t="str">
        <f t="shared" si="795"/>
        <v>X</v>
      </c>
      <c r="AB513" s="68" t="str">
        <f t="shared" si="795"/>
        <v>X</v>
      </c>
      <c r="AC513" s="68" t="str">
        <f t="shared" si="795"/>
        <v>X</v>
      </c>
      <c r="AD513" s="68" t="str">
        <f t="shared" si="795"/>
        <v>X</v>
      </c>
      <c r="AE513" s="637" t="str">
        <f t="shared" si="795"/>
        <v>X</v>
      </c>
      <c r="AF513" s="38"/>
      <c r="AG513" s="68" t="s">
        <v>185</v>
      </c>
      <c r="AH513" s="68" t="s">
        <v>185</v>
      </c>
      <c r="AI513" s="38"/>
      <c r="AJ513" s="13" t="str">
        <f t="shared" si="789"/>
        <v>/rsm:CrossIndustryInvoice/rsm:SupplyChainTradeTransaction/ram:ApplicableHeaderTradeAgreement/ram:SellerTaxRepresentativeTradeParty/ram:PostalTradeAddress</v>
      </c>
      <c r="AK513" s="13" t="str">
        <f t="shared" si="790"/>
        <v>/ram:CityName</v>
      </c>
      <c r="AL513" s="14">
        <f>COUNTIFS(R$4:R513,AJ513)</f>
        <v>1</v>
      </c>
      <c r="AN513" s="185" t="str">
        <f t="shared" si="710"/>
        <v>SCT_HTA</v>
      </c>
      <c r="AO513" s="186" t="str">
        <f t="shared" si="791"/>
        <v>BT-66</v>
      </c>
      <c r="AP513" s="301" t="str">
        <f t="shared" si="711"/>
        <v>BT-66</v>
      </c>
      <c r="AQ513" s="66">
        <f t="shared" si="738"/>
        <v>5</v>
      </c>
      <c r="AR513" s="66" t="str">
        <f t="shared" si="792"/>
        <v>0..1</v>
      </c>
      <c r="AS513" s="64" t="s">
        <v>2345</v>
      </c>
      <c r="AT513" s="64" t="s">
        <v>2201</v>
      </c>
      <c r="AU513" s="65"/>
      <c r="AV513" s="65"/>
      <c r="AW513" s="65" t="s">
        <v>35</v>
      </c>
      <c r="AX513" s="64" t="s">
        <v>78</v>
      </c>
      <c r="AY513" s="66" t="str">
        <f t="shared" si="760"/>
        <v>0..1</v>
      </c>
      <c r="AZ513" s="66" t="str">
        <f t="shared" si="761"/>
        <v>0..1</v>
      </c>
      <c r="BA513" s="2" t="str">
        <f t="shared" si="755"/>
        <v>/rsm:CrossIndustryInvoice
/rsm:SupplyChainTradeTransaction
/ram:ApplicableHeaderTradeAgreement
/ram:SellerTaxRepresentativeTradeParty
/ram:PostalTradeAddress
/ram:CityName</v>
      </c>
      <c r="BB513" s="75" t="str">
        <f t="shared" si="756"/>
        <v>/rsm:CrossIndustryInvoice/rsm:SupplyChainTradeTransaction/ram:ApplicableHeaderTradeAgreement/ram:SellerTaxRepresentativeTradeParty/ram:PostalTradeAddress/ram:CityName</v>
      </c>
      <c r="BC513" s="66" t="str">
        <f t="shared" si="712"/>
        <v>T</v>
      </c>
      <c r="BD513" s="68" t="str">
        <f t="shared" si="713"/>
        <v>E</v>
      </c>
      <c r="BE513" s="66" t="str">
        <f t="shared" si="714"/>
        <v>0..1</v>
      </c>
      <c r="BF513" s="66" t="str">
        <f t="shared" si="715"/>
        <v/>
      </c>
      <c r="BG513" s="249" t="str">
        <f t="shared" si="716"/>
        <v/>
      </c>
      <c r="BH513" s="7"/>
      <c r="BI513" s="636" t="str">
        <f t="shared" si="717"/>
        <v>-</v>
      </c>
      <c r="BJ513" s="68" t="str">
        <f t="shared" si="718"/>
        <v>X</v>
      </c>
      <c r="BK513" s="68" t="str">
        <f t="shared" si="719"/>
        <v>X</v>
      </c>
      <c r="BL513" s="68" t="str">
        <f t="shared" si="720"/>
        <v>X</v>
      </c>
      <c r="BM513" s="68" t="str">
        <f t="shared" si="721"/>
        <v>X</v>
      </c>
      <c r="BN513" s="68" t="str">
        <f t="shared" si="722"/>
        <v>X</v>
      </c>
      <c r="BO513" s="637" t="str">
        <f t="shared" si="723"/>
        <v>X</v>
      </c>
      <c r="BP513" s="7"/>
      <c r="BQ513" s="68" t="str">
        <f t="shared" si="724"/>
        <v>BASIC WL</v>
      </c>
      <c r="BR513" s="68" t="str">
        <f t="shared" si="725"/>
        <v>BASIC WL</v>
      </c>
      <c r="BS513" s="15"/>
      <c r="BT513" s="57" t="s">
        <v>18642</v>
      </c>
    </row>
    <row r="514" spans="1:72" s="59" customFormat="1" ht="105" x14ac:dyDescent="0.2">
      <c r="A514" s="45" t="str">
        <f t="shared" si="708"/>
        <v>YES</v>
      </c>
      <c r="B514" s="45"/>
      <c r="C514" s="45"/>
      <c r="D514" s="185" t="s">
        <v>1526</v>
      </c>
      <c r="E514" s="186" t="s">
        <v>2486</v>
      </c>
      <c r="F514" s="301" t="s">
        <v>2486</v>
      </c>
      <c r="G514" s="66">
        <f t="shared" si="742"/>
        <v>5</v>
      </c>
      <c r="H514" s="66" t="s">
        <v>32</v>
      </c>
      <c r="I514" s="64" t="s">
        <v>2346</v>
      </c>
      <c r="J514" s="64" t="s">
        <v>1661</v>
      </c>
      <c r="K514" s="65" t="s">
        <v>17279</v>
      </c>
      <c r="L514" s="65"/>
      <c r="M514" s="65" t="s">
        <v>2347</v>
      </c>
      <c r="N514" s="64" t="s">
        <v>128</v>
      </c>
      <c r="O514" s="66" t="s">
        <v>32</v>
      </c>
      <c r="P514" s="66" t="str">
        <f t="shared" si="594"/>
        <v>1..1</v>
      </c>
      <c r="Q514" s="2" t="s">
        <v>2487</v>
      </c>
      <c r="R514" s="75" t="s">
        <v>2488</v>
      </c>
      <c r="S514" s="66" t="s">
        <v>131</v>
      </c>
      <c r="T514" s="68" t="str">
        <f t="shared" si="793"/>
        <v>E</v>
      </c>
      <c r="U514" s="66" t="s">
        <v>42</v>
      </c>
      <c r="V514" s="66" t="s">
        <v>35</v>
      </c>
      <c r="W514" s="249" t="s">
        <v>35</v>
      </c>
      <c r="X514" s="38"/>
      <c r="Y514" s="636" t="str">
        <f t="shared" si="706"/>
        <v>-</v>
      </c>
      <c r="Z514" s="68" t="str">
        <f t="shared" ref="Z514:AE514" si="796">IF(Y514="X","X",IF($AH514=Z$4,"X","-"))</f>
        <v>X</v>
      </c>
      <c r="AA514" s="68" t="str">
        <f t="shared" si="796"/>
        <v>X</v>
      </c>
      <c r="AB514" s="68" t="str">
        <f t="shared" si="796"/>
        <v>X</v>
      </c>
      <c r="AC514" s="68" t="str">
        <f t="shared" si="796"/>
        <v>X</v>
      </c>
      <c r="AD514" s="68" t="str">
        <f t="shared" si="796"/>
        <v>X</v>
      </c>
      <c r="AE514" s="637" t="str">
        <f t="shared" si="796"/>
        <v>X</v>
      </c>
      <c r="AF514" s="38"/>
      <c r="AG514" s="68" t="s">
        <v>185</v>
      </c>
      <c r="AH514" s="68" t="s">
        <v>185</v>
      </c>
      <c r="AI514" s="38"/>
      <c r="AJ514" s="13" t="str">
        <f t="shared" si="789"/>
        <v>/rsm:CrossIndustryInvoice/rsm:SupplyChainTradeTransaction/ram:ApplicableHeaderTradeAgreement/ram:SellerTaxRepresentativeTradeParty/ram:PostalTradeAddress</v>
      </c>
      <c r="AK514" s="13" t="str">
        <f t="shared" si="790"/>
        <v>/ram:CountryID</v>
      </c>
      <c r="AL514" s="14">
        <f>COUNTIFS(R$4:R514,AJ514)</f>
        <v>1</v>
      </c>
      <c r="AN514" s="185" t="str">
        <f t="shared" si="710"/>
        <v>SCT_HTA</v>
      </c>
      <c r="AO514" s="186" t="str">
        <f t="shared" si="791"/>
        <v>BT-69</v>
      </c>
      <c r="AP514" s="301" t="str">
        <f t="shared" si="711"/>
        <v>BT-69</v>
      </c>
      <c r="AQ514" s="66">
        <f t="shared" si="738"/>
        <v>5</v>
      </c>
      <c r="AR514" s="66" t="str">
        <f t="shared" si="792"/>
        <v>1..1</v>
      </c>
      <c r="AS514" s="64" t="s">
        <v>2350</v>
      </c>
      <c r="AT514" s="64" t="s">
        <v>1777</v>
      </c>
      <c r="AU514" s="65" t="s">
        <v>485</v>
      </c>
      <c r="AV514" s="65"/>
      <c r="AW514" s="65" t="s">
        <v>2351</v>
      </c>
      <c r="AX514" s="64" t="s">
        <v>128</v>
      </c>
      <c r="AY514" s="66" t="str">
        <f t="shared" si="760"/>
        <v>1..1</v>
      </c>
      <c r="AZ514" s="66" t="str">
        <f t="shared" si="761"/>
        <v>1..1</v>
      </c>
      <c r="BA514" s="2" t="str">
        <f t="shared" si="755"/>
        <v>/rsm:CrossIndustryInvoice
/rsm:SupplyChainTradeTransaction
/ram:ApplicableHeaderTradeAgreement
/ram:SellerTaxRepresentativeTradeParty
/ram:PostalTradeAddress
/ram:CountryID</v>
      </c>
      <c r="BB514" s="75" t="str">
        <f t="shared" si="756"/>
        <v>/rsm:CrossIndustryInvoice/rsm:SupplyChainTradeTransaction/ram:ApplicableHeaderTradeAgreement/ram:SellerTaxRepresentativeTradeParty/ram:PostalTradeAddress/ram:CountryID</v>
      </c>
      <c r="BC514" s="66" t="str">
        <f t="shared" si="712"/>
        <v>C</v>
      </c>
      <c r="BD514" s="68" t="str">
        <f t="shared" si="713"/>
        <v>E</v>
      </c>
      <c r="BE514" s="66" t="str">
        <f t="shared" si="714"/>
        <v>0..1</v>
      </c>
      <c r="BF514" s="66" t="str">
        <f t="shared" si="715"/>
        <v/>
      </c>
      <c r="BG514" s="249" t="str">
        <f t="shared" si="716"/>
        <v/>
      </c>
      <c r="BH514" s="7"/>
      <c r="BI514" s="636" t="str">
        <f t="shared" si="717"/>
        <v>-</v>
      </c>
      <c r="BJ514" s="68" t="str">
        <f t="shared" si="718"/>
        <v>X</v>
      </c>
      <c r="BK514" s="68" t="str">
        <f t="shared" si="719"/>
        <v>X</v>
      </c>
      <c r="BL514" s="68" t="str">
        <f t="shared" si="720"/>
        <v>X</v>
      </c>
      <c r="BM514" s="68" t="str">
        <f t="shared" si="721"/>
        <v>X</v>
      </c>
      <c r="BN514" s="68" t="str">
        <f t="shared" si="722"/>
        <v>X</v>
      </c>
      <c r="BO514" s="637" t="str">
        <f t="shared" si="723"/>
        <v>X</v>
      </c>
      <c r="BP514" s="7"/>
      <c r="BQ514" s="68" t="str">
        <f t="shared" si="724"/>
        <v>BASIC WL</v>
      </c>
      <c r="BR514" s="68" t="str">
        <f t="shared" si="725"/>
        <v>BASIC WL</v>
      </c>
      <c r="BS514" s="15"/>
      <c r="BT514" s="57" t="s">
        <v>18642</v>
      </c>
    </row>
    <row r="515" spans="1:72" s="59" customFormat="1" ht="105" x14ac:dyDescent="0.2">
      <c r="A515" s="45" t="str">
        <f t="shared" si="708"/>
        <v>YES</v>
      </c>
      <c r="B515" s="45"/>
      <c r="C515" s="45"/>
      <c r="D515" s="185" t="s">
        <v>1526</v>
      </c>
      <c r="E515" s="186" t="s">
        <v>2489</v>
      </c>
      <c r="F515" s="301" t="s">
        <v>2489</v>
      </c>
      <c r="G515" s="66">
        <f t="shared" si="742"/>
        <v>5</v>
      </c>
      <c r="H515" s="66" t="s">
        <v>42</v>
      </c>
      <c r="I515" s="64" t="s">
        <v>2352</v>
      </c>
      <c r="J515" s="64" t="s">
        <v>1667</v>
      </c>
      <c r="K515" s="65" t="s">
        <v>1668</v>
      </c>
      <c r="L515" s="65"/>
      <c r="M515" s="65" t="s">
        <v>35</v>
      </c>
      <c r="N515" s="64" t="s">
        <v>70</v>
      </c>
      <c r="O515" s="66" t="s">
        <v>42</v>
      </c>
      <c r="P515" s="66" t="str">
        <f t="shared" si="594"/>
        <v>0..1</v>
      </c>
      <c r="Q515" s="2" t="s">
        <v>2490</v>
      </c>
      <c r="R515" s="75" t="s">
        <v>2491</v>
      </c>
      <c r="S515" s="66" t="s">
        <v>73</v>
      </c>
      <c r="T515" s="68" t="str">
        <f t="shared" si="793"/>
        <v>E</v>
      </c>
      <c r="U515" s="66" t="s">
        <v>62</v>
      </c>
      <c r="V515" s="66" t="s">
        <v>200</v>
      </c>
      <c r="W515" s="249" t="s">
        <v>35</v>
      </c>
      <c r="X515" s="38"/>
      <c r="Y515" s="636" t="str">
        <f t="shared" si="706"/>
        <v>-</v>
      </c>
      <c r="Z515" s="68" t="str">
        <f t="shared" ref="Z515:AE515" si="797">IF(Y515="X","X",IF($AH515=Z$4,"X","-"))</f>
        <v>X</v>
      </c>
      <c r="AA515" s="68" t="str">
        <f t="shared" si="797"/>
        <v>X</v>
      </c>
      <c r="AB515" s="68" t="str">
        <f t="shared" si="797"/>
        <v>X</v>
      </c>
      <c r="AC515" s="68" t="str">
        <f t="shared" si="797"/>
        <v>X</v>
      </c>
      <c r="AD515" s="68" t="str">
        <f t="shared" si="797"/>
        <v>X</v>
      </c>
      <c r="AE515" s="637" t="str">
        <f t="shared" si="797"/>
        <v>X</v>
      </c>
      <c r="AF515" s="38"/>
      <c r="AG515" s="68" t="s">
        <v>185</v>
      </c>
      <c r="AH515" s="68" t="s">
        <v>185</v>
      </c>
      <c r="AI515" s="38"/>
      <c r="AJ515" s="13" t="str">
        <f t="shared" si="789"/>
        <v>/rsm:CrossIndustryInvoice/rsm:SupplyChainTradeTransaction/ram:ApplicableHeaderTradeAgreement/ram:SellerTaxRepresentativeTradeParty/ram:PostalTradeAddress</v>
      </c>
      <c r="AK515" s="13" t="str">
        <f t="shared" si="790"/>
        <v>/ram:CountrySubDivisionName</v>
      </c>
      <c r="AL515" s="14">
        <f>COUNTIFS(R$4:R515,AJ515)</f>
        <v>1</v>
      </c>
      <c r="AN515" s="185" t="str">
        <f t="shared" si="710"/>
        <v>SCT_HTA</v>
      </c>
      <c r="AO515" s="186" t="str">
        <f t="shared" si="791"/>
        <v>BT-68</v>
      </c>
      <c r="AP515" s="301" t="str">
        <f t="shared" si="711"/>
        <v>BT-68</v>
      </c>
      <c r="AQ515" s="66">
        <f t="shared" si="738"/>
        <v>5</v>
      </c>
      <c r="AR515" s="66" t="str">
        <f t="shared" si="792"/>
        <v>0..1</v>
      </c>
      <c r="AS515" s="64" t="s">
        <v>2355</v>
      </c>
      <c r="AT515" s="64" t="s">
        <v>1671</v>
      </c>
      <c r="AU515" s="65" t="s">
        <v>1672</v>
      </c>
      <c r="AV515" s="65"/>
      <c r="AW515" s="65" t="s">
        <v>35</v>
      </c>
      <c r="AX515" s="64" t="s">
        <v>78</v>
      </c>
      <c r="AY515" s="66" t="str">
        <f t="shared" si="760"/>
        <v>0..1</v>
      </c>
      <c r="AZ515" s="66" t="str">
        <f t="shared" si="761"/>
        <v>0..1</v>
      </c>
      <c r="BA515" s="2" t="str">
        <f t="shared" si="755"/>
        <v>/rsm:CrossIndustryInvoice
/rsm:SupplyChainTradeTransaction
/ram:ApplicableHeaderTradeAgreement
/ram:SellerTaxRepresentativeTradeParty
/ram:PostalTradeAddress
/ram:CountrySubDivisionName</v>
      </c>
      <c r="BB515" s="75" t="str">
        <f t="shared" si="756"/>
        <v>/rsm:CrossIndustryInvoice/rsm:SupplyChainTradeTransaction/ram:ApplicableHeaderTradeAgreement/ram:SellerTaxRepresentativeTradeParty/ram:PostalTradeAddress/ram:CountrySubDivisionName</v>
      </c>
      <c r="BC515" s="66" t="str">
        <f t="shared" si="712"/>
        <v>T</v>
      </c>
      <c r="BD515" s="68" t="str">
        <f t="shared" si="713"/>
        <v>E</v>
      </c>
      <c r="BE515" s="66" t="str">
        <f t="shared" si="714"/>
        <v>0..n</v>
      </c>
      <c r="BF515" s="66" t="str">
        <f t="shared" si="715"/>
        <v>CAR-3</v>
      </c>
      <c r="BG515" s="249" t="str">
        <f t="shared" si="716"/>
        <v/>
      </c>
      <c r="BH515" s="7"/>
      <c r="BI515" s="636" t="str">
        <f t="shared" si="717"/>
        <v>-</v>
      </c>
      <c r="BJ515" s="68" t="str">
        <f t="shared" si="718"/>
        <v>X</v>
      </c>
      <c r="BK515" s="68" t="str">
        <f t="shared" si="719"/>
        <v>X</v>
      </c>
      <c r="BL515" s="68" t="str">
        <f t="shared" si="720"/>
        <v>X</v>
      </c>
      <c r="BM515" s="68" t="str">
        <f t="shared" si="721"/>
        <v>X</v>
      </c>
      <c r="BN515" s="68" t="str">
        <f t="shared" si="722"/>
        <v>X</v>
      </c>
      <c r="BO515" s="637" t="str">
        <f t="shared" si="723"/>
        <v>X</v>
      </c>
      <c r="BP515" s="7"/>
      <c r="BQ515" s="68" t="str">
        <f t="shared" si="724"/>
        <v>BASIC WL</v>
      </c>
      <c r="BR515" s="68" t="str">
        <f t="shared" si="725"/>
        <v>BASIC WL</v>
      </c>
      <c r="BS515" s="15"/>
      <c r="BT515" s="57" t="s">
        <v>18642</v>
      </c>
    </row>
    <row r="516" spans="1:72" s="59" customFormat="1" ht="96" x14ac:dyDescent="0.2">
      <c r="A516" s="45" t="str">
        <f t="shared" si="708"/>
        <v>NO</v>
      </c>
      <c r="B516" s="45"/>
      <c r="C516" s="45"/>
      <c r="D516" s="189" t="s">
        <v>1526</v>
      </c>
      <c r="E516" s="140" t="s">
        <v>5438</v>
      </c>
      <c r="F516" s="296"/>
      <c r="G516" s="141">
        <f t="shared" si="742"/>
        <v>4</v>
      </c>
      <c r="H516" s="141" t="s">
        <v>42</v>
      </c>
      <c r="I516" s="125" t="s">
        <v>17280</v>
      </c>
      <c r="J516" s="125"/>
      <c r="K516" s="126"/>
      <c r="L516" s="126"/>
      <c r="M516" s="126"/>
      <c r="N516" s="125"/>
      <c r="O516" s="124" t="s">
        <v>42</v>
      </c>
      <c r="P516" s="124" t="str">
        <f t="shared" si="594"/>
        <v>0..1</v>
      </c>
      <c r="Q516" s="142" t="s">
        <v>2492</v>
      </c>
      <c r="R516" s="143" t="s">
        <v>2493</v>
      </c>
      <c r="S516" s="124"/>
      <c r="T516" s="129" t="str">
        <f t="shared" si="793"/>
        <v/>
      </c>
      <c r="U516" s="141" t="s">
        <v>62</v>
      </c>
      <c r="V516" s="124"/>
      <c r="W516" s="675"/>
      <c r="X516" s="38"/>
      <c r="Y516" s="648" t="str">
        <f t="shared" si="706"/>
        <v>-</v>
      </c>
      <c r="Z516" s="144" t="str">
        <f t="shared" ref="Z516:AE516" si="798">IF(Y516="X","X",IF($AH516=Z$4,"X","-"))</f>
        <v>-</v>
      </c>
      <c r="AA516" s="144" t="str">
        <f t="shared" si="798"/>
        <v>-</v>
      </c>
      <c r="AB516" s="144" t="str">
        <f t="shared" si="798"/>
        <v>-</v>
      </c>
      <c r="AC516" s="144" t="str">
        <f t="shared" si="798"/>
        <v>-</v>
      </c>
      <c r="AD516" s="144" t="str">
        <f t="shared" si="798"/>
        <v>-</v>
      </c>
      <c r="AE516" s="649" t="str">
        <f t="shared" si="798"/>
        <v>X</v>
      </c>
      <c r="AF516" s="38"/>
      <c r="AG516" s="144" t="s">
        <v>47</v>
      </c>
      <c r="AH516" s="144" t="s">
        <v>47</v>
      </c>
      <c r="AI516" s="38"/>
      <c r="AJ516" s="13" t="str">
        <f t="shared" si="789"/>
        <v>/rsm:CrossIndustryInvoice/rsm:SupplyChainTradeTransaction/ram:ApplicableHeaderTradeAgreement/ram:SellerTaxRepresentativeTradeParty</v>
      </c>
      <c r="AK516" s="13" t="str">
        <f t="shared" si="790"/>
        <v>/ram:URIUniversalCommunication</v>
      </c>
      <c r="AL516" s="14">
        <f>COUNTIFS(R$4:R516,AJ516)</f>
        <v>1</v>
      </c>
      <c r="AN516" s="189" t="str">
        <f t="shared" si="710"/>
        <v>SCT_HTA</v>
      </c>
      <c r="AO516" s="140" t="str">
        <f t="shared" si="791"/>
        <v>BT-X-125-00</v>
      </c>
      <c r="AP516" s="296" t="str">
        <f t="shared" si="711"/>
        <v/>
      </c>
      <c r="AQ516" s="141">
        <f t="shared" si="738"/>
        <v>4</v>
      </c>
      <c r="AR516" s="141" t="str">
        <f t="shared" si="792"/>
        <v>0..1</v>
      </c>
      <c r="AS516" s="125" t="s">
        <v>1001</v>
      </c>
      <c r="AT516" s="125"/>
      <c r="AU516" s="126"/>
      <c r="AV516" s="126"/>
      <c r="AW516" s="126"/>
      <c r="AX516" s="125"/>
      <c r="AY516" s="124" t="str">
        <f t="shared" si="760"/>
        <v>0..1</v>
      </c>
      <c r="AZ516" s="124" t="str">
        <f t="shared" si="761"/>
        <v>0..1</v>
      </c>
      <c r="BA516" s="142" t="str">
        <f t="shared" si="755"/>
        <v>/rsm:CrossIndustryInvoice
/rsm:SupplyChainTradeTransaction
/ram:ApplicableHeaderTradeAgreement
/ram:SellerTaxRepresentativeTradeParty
/ram:URIUniversalCommunication</v>
      </c>
      <c r="BB516" s="143" t="str">
        <f t="shared" si="756"/>
        <v>/rsm:CrossIndustryInvoice/rsm:SupplyChainTradeTransaction/ram:ApplicableHeaderTradeAgreement/ram:SellerTaxRepresentativeTradeParty/ram:URIUniversalCommunication</v>
      </c>
      <c r="BC516" s="124" t="str">
        <f t="shared" si="712"/>
        <v/>
      </c>
      <c r="BD516" s="129" t="str">
        <f t="shared" si="713"/>
        <v/>
      </c>
      <c r="BE516" s="141" t="str">
        <f t="shared" si="714"/>
        <v>0..n</v>
      </c>
      <c r="BF516" s="124" t="str">
        <f t="shared" si="715"/>
        <v/>
      </c>
      <c r="BG516" s="675" t="str">
        <f t="shared" si="716"/>
        <v/>
      </c>
      <c r="BH516" s="7"/>
      <c r="BI516" s="648" t="str">
        <f t="shared" si="717"/>
        <v>-</v>
      </c>
      <c r="BJ516" s="144" t="str">
        <f t="shared" si="718"/>
        <v>-</v>
      </c>
      <c r="BK516" s="144" t="str">
        <f t="shared" si="719"/>
        <v>-</v>
      </c>
      <c r="BL516" s="144" t="str">
        <f t="shared" si="720"/>
        <v>-</v>
      </c>
      <c r="BM516" s="144" t="str">
        <f t="shared" si="721"/>
        <v>-</v>
      </c>
      <c r="BN516" s="144" t="str">
        <f t="shared" si="722"/>
        <v>-</v>
      </c>
      <c r="BO516" s="649" t="str">
        <f t="shared" si="723"/>
        <v>X</v>
      </c>
      <c r="BP516" s="7"/>
      <c r="BQ516" s="144" t="str">
        <f t="shared" si="724"/>
        <v>EXTENDED</v>
      </c>
      <c r="BR516" s="144" t="str">
        <f t="shared" si="725"/>
        <v>EXTENDED</v>
      </c>
      <c r="BS516" s="15"/>
      <c r="BT516" s="57" t="s">
        <v>18642</v>
      </c>
    </row>
    <row r="517" spans="1:72" s="59" customFormat="1" ht="105" x14ac:dyDescent="0.2">
      <c r="A517" s="45" t="str">
        <f t="shared" si="708"/>
        <v>YES</v>
      </c>
      <c r="B517" s="45"/>
      <c r="C517" s="45"/>
      <c r="D517" s="189" t="s">
        <v>1526</v>
      </c>
      <c r="E517" s="61" t="s">
        <v>5439</v>
      </c>
      <c r="F517" s="282"/>
      <c r="G517" s="62">
        <f t="shared" si="742"/>
        <v>5</v>
      </c>
      <c r="H517" s="62" t="s">
        <v>32</v>
      </c>
      <c r="I517" s="64" t="s">
        <v>17281</v>
      </c>
      <c r="J517" s="64"/>
      <c r="K517" s="65"/>
      <c r="L517" s="65"/>
      <c r="M517" s="65"/>
      <c r="N517" s="64" t="s">
        <v>90</v>
      </c>
      <c r="O517" s="66" t="s">
        <v>32</v>
      </c>
      <c r="P517" s="66" t="str">
        <f t="shared" si="594"/>
        <v>1..1</v>
      </c>
      <c r="Q517" s="6" t="s">
        <v>2494</v>
      </c>
      <c r="R517" s="67" t="s">
        <v>2495</v>
      </c>
      <c r="S517" s="66" t="s">
        <v>55</v>
      </c>
      <c r="T517" s="68" t="str">
        <f t="shared" si="793"/>
        <v>E</v>
      </c>
      <c r="U517" s="62" t="s">
        <v>42</v>
      </c>
      <c r="V517" s="66"/>
      <c r="W517" s="249"/>
      <c r="X517" s="38"/>
      <c r="Y517" s="634" t="str">
        <f t="shared" ref="Y517:Y580" si="799">IF(AH517=Y$4,"X","-")</f>
        <v>-</v>
      </c>
      <c r="Z517" s="70" t="str">
        <f t="shared" ref="Z517:AE517" si="800">IF(Y517="X","X",IF($AH517=Z$4,"X","-"))</f>
        <v>-</v>
      </c>
      <c r="AA517" s="70" t="str">
        <f t="shared" si="800"/>
        <v>-</v>
      </c>
      <c r="AB517" s="70" t="str">
        <f t="shared" si="800"/>
        <v>-</v>
      </c>
      <c r="AC517" s="70" t="str">
        <f t="shared" si="800"/>
        <v>-</v>
      </c>
      <c r="AD517" s="70" t="str">
        <f t="shared" si="800"/>
        <v>-</v>
      </c>
      <c r="AE517" s="635" t="str">
        <f t="shared" si="800"/>
        <v>X</v>
      </c>
      <c r="AF517" s="38"/>
      <c r="AG517" s="70" t="s">
        <v>47</v>
      </c>
      <c r="AH517" s="70" t="s">
        <v>47</v>
      </c>
      <c r="AI517" s="38"/>
      <c r="AJ517" s="13" t="str">
        <f t="shared" si="789"/>
        <v>/rsm:CrossIndustryInvoice/rsm:SupplyChainTradeTransaction/ram:ApplicableHeaderTradeAgreement/ram:SellerTaxRepresentativeTradeParty/ram:URIUniversalCommunication</v>
      </c>
      <c r="AK517" s="13" t="str">
        <f t="shared" si="790"/>
        <v>/ram:URIID</v>
      </c>
      <c r="AL517" s="14">
        <f>COUNTIFS(R$4:R517,AJ517)</f>
        <v>1</v>
      </c>
      <c r="AN517" s="189" t="str">
        <f t="shared" si="710"/>
        <v>SCT_HTA</v>
      </c>
      <c r="AO517" s="61" t="str">
        <f t="shared" si="791"/>
        <v>BT-X-125</v>
      </c>
      <c r="AP517" s="282" t="str">
        <f t="shared" si="711"/>
        <v/>
      </c>
      <c r="AQ517" s="62">
        <f t="shared" si="738"/>
        <v>5</v>
      </c>
      <c r="AR517" s="62" t="str">
        <f t="shared" si="792"/>
        <v>1..1</v>
      </c>
      <c r="AS517" s="64" t="s">
        <v>2172</v>
      </c>
      <c r="AT517" s="64"/>
      <c r="AU517" s="65"/>
      <c r="AV517" s="65"/>
      <c r="AW517" s="65"/>
      <c r="AX517" s="64" t="s">
        <v>99</v>
      </c>
      <c r="AY517" s="66" t="str">
        <f t="shared" si="760"/>
        <v>1..1</v>
      </c>
      <c r="AZ517" s="66" t="str">
        <f t="shared" si="761"/>
        <v>1..1</v>
      </c>
      <c r="BA517" s="6" t="str">
        <f t="shared" si="755"/>
        <v>/rsm:CrossIndustryInvoice
/rsm:SupplyChainTradeTransaction
/ram:ApplicableHeaderTradeAgreement
/ram:SellerTaxRepresentativeTradeParty
/ram:URIUniversalCommunication
/ram:URIID</v>
      </c>
      <c r="BB517" s="67" t="str">
        <f t="shared" si="756"/>
        <v>/rsm:CrossIndustryInvoice/rsm:SupplyChainTradeTransaction/ram:ApplicableHeaderTradeAgreement/ram:SellerTaxRepresentativeTradeParty/ram:URIUniversalCommunication/ram:URIID</v>
      </c>
      <c r="BC517" s="66" t="str">
        <f t="shared" si="712"/>
        <v>I</v>
      </c>
      <c r="BD517" s="68" t="str">
        <f t="shared" si="713"/>
        <v>E</v>
      </c>
      <c r="BE517" s="62" t="str">
        <f t="shared" si="714"/>
        <v>0..1</v>
      </c>
      <c r="BF517" s="66" t="str">
        <f t="shared" si="715"/>
        <v/>
      </c>
      <c r="BG517" s="249" t="str">
        <f t="shared" si="716"/>
        <v/>
      </c>
      <c r="BH517" s="7"/>
      <c r="BI517" s="634" t="str">
        <f t="shared" si="717"/>
        <v>-</v>
      </c>
      <c r="BJ517" s="70" t="str">
        <f t="shared" si="718"/>
        <v>-</v>
      </c>
      <c r="BK517" s="70" t="str">
        <f t="shared" si="719"/>
        <v>-</v>
      </c>
      <c r="BL517" s="70" t="str">
        <f t="shared" si="720"/>
        <v>-</v>
      </c>
      <c r="BM517" s="70" t="str">
        <f t="shared" si="721"/>
        <v>-</v>
      </c>
      <c r="BN517" s="70" t="str">
        <f t="shared" si="722"/>
        <v>-</v>
      </c>
      <c r="BO517" s="635" t="str">
        <f t="shared" si="723"/>
        <v>X</v>
      </c>
      <c r="BP517" s="7"/>
      <c r="BQ517" s="70" t="str">
        <f t="shared" si="724"/>
        <v>EXTENDED</v>
      </c>
      <c r="BR517" s="70" t="str">
        <f t="shared" si="725"/>
        <v>EXTENDED</v>
      </c>
      <c r="BS517" s="15"/>
      <c r="BT517" s="57" t="s">
        <v>18642</v>
      </c>
    </row>
    <row r="518" spans="1:72" s="59" customFormat="1" ht="120" x14ac:dyDescent="0.2">
      <c r="A518" s="45" t="str">
        <f t="shared" ref="A518:A581" si="801">IF(OR(T518="E",T518="A"),"YES","NO")</f>
        <v>YES</v>
      </c>
      <c r="B518" s="45"/>
      <c r="C518" s="45"/>
      <c r="D518" s="189" t="s">
        <v>1526</v>
      </c>
      <c r="E518" s="61" t="s">
        <v>5440</v>
      </c>
      <c r="F518" s="282"/>
      <c r="G518" s="62">
        <f t="shared" si="742"/>
        <v>6</v>
      </c>
      <c r="H518" s="62" t="s">
        <v>32</v>
      </c>
      <c r="I518" s="64" t="s">
        <v>443</v>
      </c>
      <c r="J518" s="64"/>
      <c r="K518" s="65"/>
      <c r="L518" s="65"/>
      <c r="M518" s="65"/>
      <c r="N518" s="64" t="s">
        <v>17064</v>
      </c>
      <c r="O518" s="66" t="s">
        <v>32</v>
      </c>
      <c r="P518" s="66" t="str">
        <f t="shared" si="594"/>
        <v>1..1</v>
      </c>
      <c r="Q518" s="6" t="s">
        <v>2496</v>
      </c>
      <c r="R518" s="67" t="s">
        <v>2497</v>
      </c>
      <c r="S518" s="66" t="s">
        <v>329</v>
      </c>
      <c r="T518" s="68" t="str">
        <f t="shared" si="793"/>
        <v>A</v>
      </c>
      <c r="U518" s="62" t="s">
        <v>42</v>
      </c>
      <c r="V518" s="66"/>
      <c r="W518" s="249"/>
      <c r="X518" s="38"/>
      <c r="Y518" s="634" t="str">
        <f t="shared" si="799"/>
        <v>-</v>
      </c>
      <c r="Z518" s="70" t="str">
        <f t="shared" ref="Z518:AE518" si="802">IF(Y518="X","X",IF($AH518=Z$4,"X","-"))</f>
        <v>-</v>
      </c>
      <c r="AA518" s="70" t="str">
        <f t="shared" si="802"/>
        <v>-</v>
      </c>
      <c r="AB518" s="70" t="str">
        <f t="shared" si="802"/>
        <v>-</v>
      </c>
      <c r="AC518" s="70" t="str">
        <f t="shared" si="802"/>
        <v>-</v>
      </c>
      <c r="AD518" s="70" t="str">
        <f t="shared" si="802"/>
        <v>-</v>
      </c>
      <c r="AE518" s="635" t="str">
        <f t="shared" si="802"/>
        <v>X</v>
      </c>
      <c r="AF518" s="38"/>
      <c r="AG518" s="70" t="s">
        <v>47</v>
      </c>
      <c r="AH518" s="70" t="s">
        <v>47</v>
      </c>
      <c r="AI518" s="38"/>
      <c r="AJ518" s="13" t="str">
        <f t="shared" si="789"/>
        <v>/rsm:CrossIndustryInvoice/rsm:SupplyChainTradeTransaction/ram:ApplicableHeaderTradeAgreement/ram:SellerTaxRepresentativeTradeParty/ram:URIUniversalCommunication/ram:URIID</v>
      </c>
      <c r="AK518" s="13" t="str">
        <f t="shared" si="790"/>
        <v>/@schemeID</v>
      </c>
      <c r="AL518" s="14">
        <f>COUNTIFS(R$4:R518,AJ518)</f>
        <v>1</v>
      </c>
      <c r="AN518" s="189" t="str">
        <f t="shared" ref="AN518:AN581" si="803">D518</f>
        <v>SCT_HTA</v>
      </c>
      <c r="AO518" s="61" t="str">
        <f t="shared" si="791"/>
        <v>BT-X-125-0</v>
      </c>
      <c r="AP518" s="282" t="str">
        <f t="shared" ref="AP518:AP581" si="804">IF(F518="","",F518)</f>
        <v/>
      </c>
      <c r="AQ518" s="62">
        <f t="shared" si="738"/>
        <v>6</v>
      </c>
      <c r="AR518" s="62" t="str">
        <f t="shared" si="792"/>
        <v>1..1</v>
      </c>
      <c r="AS518" s="64" t="s">
        <v>330</v>
      </c>
      <c r="AT518" s="64"/>
      <c r="AU518" s="65"/>
      <c r="AV518" s="65"/>
      <c r="AW518" s="65"/>
      <c r="AX518" s="64"/>
      <c r="AY518" s="66" t="str">
        <f t="shared" si="760"/>
        <v>1..1</v>
      </c>
      <c r="AZ518" s="66" t="str">
        <f t="shared" si="761"/>
        <v>1..1</v>
      </c>
      <c r="BA518" s="6" t="str">
        <f t="shared" si="755"/>
        <v>/rsm:CrossIndustryInvoice
/rsm:SupplyChainTradeTransaction
/ram:ApplicableHeaderTradeAgreement
/ram:SellerTaxRepresentativeTradeParty
/ram:URIUniversalCommunication
/ram:URIID
/@schemeID</v>
      </c>
      <c r="BB518" s="67" t="str">
        <f t="shared" si="756"/>
        <v>/rsm:CrossIndustryInvoice/rsm:SupplyChainTradeTransaction/ram:ApplicableHeaderTradeAgreement/ram:SellerTaxRepresentativeTradeParty/ram:URIUniversalCommunication/ram:URIID/@schemeID</v>
      </c>
      <c r="BC518" s="66" t="str">
        <f t="shared" ref="BC518:BC581" si="805">IF(S518="","",S518)</f>
        <v>S</v>
      </c>
      <c r="BD518" s="68" t="str">
        <f t="shared" ref="BD518:BD581" si="806">IF(T518="","",T518)</f>
        <v>A</v>
      </c>
      <c r="BE518" s="62" t="str">
        <f t="shared" ref="BE518:BE581" si="807">IF(U518="","",U518)</f>
        <v>0..1</v>
      </c>
      <c r="BF518" s="66" t="str">
        <f t="shared" ref="BF518:BF581" si="808">IF(V518="","",V518)</f>
        <v/>
      </c>
      <c r="BG518" s="249" t="str">
        <f t="shared" ref="BG518:BG581" si="809">IF(W518="","",W518)</f>
        <v/>
      </c>
      <c r="BH518" s="7"/>
      <c r="BI518" s="634" t="str">
        <f t="shared" ref="BI518:BI581" si="810">Y518</f>
        <v>-</v>
      </c>
      <c r="BJ518" s="70" t="str">
        <f t="shared" ref="BJ518:BJ581" si="811">Z518</f>
        <v>-</v>
      </c>
      <c r="BK518" s="70" t="str">
        <f t="shared" ref="BK518:BK581" si="812">AA518</f>
        <v>-</v>
      </c>
      <c r="BL518" s="70" t="str">
        <f t="shared" ref="BL518:BL581" si="813">AB518</f>
        <v>-</v>
      </c>
      <c r="BM518" s="70" t="str">
        <f t="shared" ref="BM518:BM581" si="814">AC518</f>
        <v>-</v>
      </c>
      <c r="BN518" s="70" t="str">
        <f t="shared" ref="BN518:BN581" si="815">AD518</f>
        <v>-</v>
      </c>
      <c r="BO518" s="635" t="str">
        <f t="shared" ref="BO518:BO581" si="816">AE518</f>
        <v>X</v>
      </c>
      <c r="BP518" s="7"/>
      <c r="BQ518" s="70" t="str">
        <f t="shared" ref="BQ518:BQ581" si="817">AG518</f>
        <v>EXTENDED</v>
      </c>
      <c r="BR518" s="70" t="str">
        <f t="shared" ref="BR518:BR581" si="818">AH518</f>
        <v>EXTENDED</v>
      </c>
      <c r="BS518" s="15"/>
      <c r="BT518" s="57" t="s">
        <v>18642</v>
      </c>
    </row>
    <row r="519" spans="1:72" s="59" customFormat="1" ht="96" x14ac:dyDescent="0.2">
      <c r="A519" s="45" t="str">
        <f t="shared" si="801"/>
        <v>NO</v>
      </c>
      <c r="B519" s="45"/>
      <c r="C519" s="45"/>
      <c r="D519" s="185" t="s">
        <v>1526</v>
      </c>
      <c r="E519" s="188" t="s">
        <v>2498</v>
      </c>
      <c r="F519" s="303"/>
      <c r="G519" s="124">
        <f t="shared" si="742"/>
        <v>4</v>
      </c>
      <c r="H519" s="124" t="s">
        <v>32</v>
      </c>
      <c r="I519" s="138" t="s">
        <v>2499</v>
      </c>
      <c r="J519" s="125"/>
      <c r="K519" s="126"/>
      <c r="L519" s="126"/>
      <c r="M519" s="126"/>
      <c r="N519" s="125"/>
      <c r="O519" s="124" t="s">
        <v>32</v>
      </c>
      <c r="P519" s="124" t="str">
        <f t="shared" si="594"/>
        <v>1..1</v>
      </c>
      <c r="Q519" s="127" t="s">
        <v>2500</v>
      </c>
      <c r="R519" s="128" t="s">
        <v>2501</v>
      </c>
      <c r="S519" s="124"/>
      <c r="T519" s="129" t="str">
        <f t="shared" si="793"/>
        <v/>
      </c>
      <c r="U519" s="124" t="s">
        <v>62</v>
      </c>
      <c r="V519" s="124"/>
      <c r="W519" s="675"/>
      <c r="X519" s="38"/>
      <c r="Y519" s="646" t="str">
        <f t="shared" si="799"/>
        <v>-</v>
      </c>
      <c r="Z519" s="129" t="str">
        <f t="shared" ref="Z519:AE519" si="819">IF(Y519="X","X",IF($AH519=Z$4,"X","-"))</f>
        <v>X</v>
      </c>
      <c r="AA519" s="129" t="str">
        <f t="shared" si="819"/>
        <v>X</v>
      </c>
      <c r="AB519" s="129" t="str">
        <f t="shared" si="819"/>
        <v>X</v>
      </c>
      <c r="AC519" s="129" t="str">
        <f t="shared" si="819"/>
        <v>X</v>
      </c>
      <c r="AD519" s="129" t="str">
        <f t="shared" si="819"/>
        <v>X</v>
      </c>
      <c r="AE519" s="647" t="str">
        <f t="shared" si="819"/>
        <v>X</v>
      </c>
      <c r="AF519" s="38"/>
      <c r="AG519" s="129" t="s">
        <v>185</v>
      </c>
      <c r="AH519" s="129" t="s">
        <v>185</v>
      </c>
      <c r="AI519" s="38"/>
      <c r="AJ519" s="13" t="str">
        <f t="shared" si="789"/>
        <v>/rsm:CrossIndustryInvoice/rsm:SupplyChainTradeTransaction/ram:ApplicableHeaderTradeAgreement/ram:SellerTaxRepresentativeTradeParty</v>
      </c>
      <c r="AK519" s="13" t="str">
        <f t="shared" si="790"/>
        <v>/ram:SpecifiedTaxRegistration</v>
      </c>
      <c r="AL519" s="14">
        <f>COUNTIFS(R$4:R519,AJ519)</f>
        <v>1</v>
      </c>
      <c r="AN519" s="185" t="str">
        <f t="shared" si="803"/>
        <v>SCT_HTA</v>
      </c>
      <c r="AO519" s="188" t="str">
        <f t="shared" si="791"/>
        <v>BT-63-00</v>
      </c>
      <c r="AP519" s="303" t="str">
        <f t="shared" si="804"/>
        <v/>
      </c>
      <c r="AQ519" s="124">
        <f t="shared" si="738"/>
        <v>4</v>
      </c>
      <c r="AR519" s="124" t="str">
        <f t="shared" si="792"/>
        <v>1..1</v>
      </c>
      <c r="AS519" s="138" t="s">
        <v>2502</v>
      </c>
      <c r="AT519" s="125"/>
      <c r="AU519" s="126"/>
      <c r="AV519" s="126"/>
      <c r="AW519" s="126" t="s">
        <v>35</v>
      </c>
      <c r="AX519" s="125"/>
      <c r="AY519" s="124" t="str">
        <f t="shared" ref="AY519:AY580" si="820">O519</f>
        <v>1..1</v>
      </c>
      <c r="AZ519" s="124" t="s">
        <v>4694</v>
      </c>
      <c r="BA519" s="127" t="str">
        <f t="shared" si="755"/>
        <v>/rsm:CrossIndustryInvoice
/rsm:SupplyChainTradeTransaction
/ram:ApplicableHeaderTradeAgreement
/ram:SellerTaxRepresentativeTradeParty
/ram:SpecifiedTaxRegistration</v>
      </c>
      <c r="BB519" s="128" t="str">
        <f t="shared" si="756"/>
        <v>/rsm:CrossIndustryInvoice/rsm:SupplyChainTradeTransaction/ram:ApplicableHeaderTradeAgreement/ram:SellerTaxRepresentativeTradeParty/ram:SpecifiedTaxRegistration</v>
      </c>
      <c r="BC519" s="124" t="str">
        <f t="shared" si="805"/>
        <v/>
      </c>
      <c r="BD519" s="129" t="str">
        <f t="shared" si="806"/>
        <v/>
      </c>
      <c r="BE519" s="124" t="str">
        <f t="shared" si="807"/>
        <v>0..n</v>
      </c>
      <c r="BF519" s="124" t="str">
        <f t="shared" si="808"/>
        <v/>
      </c>
      <c r="BG519" s="675" t="str">
        <f t="shared" si="809"/>
        <v/>
      </c>
      <c r="BH519" s="7"/>
      <c r="BI519" s="646" t="str">
        <f t="shared" si="810"/>
        <v>-</v>
      </c>
      <c r="BJ519" s="129" t="str">
        <f t="shared" si="811"/>
        <v>X</v>
      </c>
      <c r="BK519" s="129" t="str">
        <f t="shared" si="812"/>
        <v>X</v>
      </c>
      <c r="BL519" s="129" t="str">
        <f t="shared" si="813"/>
        <v>X</v>
      </c>
      <c r="BM519" s="129" t="str">
        <f t="shared" si="814"/>
        <v>X</v>
      </c>
      <c r="BN519" s="129" t="str">
        <f t="shared" si="815"/>
        <v>X</v>
      </c>
      <c r="BO519" s="647" t="str">
        <f t="shared" si="816"/>
        <v>X</v>
      </c>
      <c r="BP519" s="7"/>
      <c r="BQ519" s="129" t="str">
        <f t="shared" si="817"/>
        <v>BASIC WL</v>
      </c>
      <c r="BR519" s="129" t="str">
        <f t="shared" si="818"/>
        <v>BASIC WL</v>
      </c>
      <c r="BS519" s="15"/>
      <c r="BT519" s="57" t="s">
        <v>18642</v>
      </c>
    </row>
    <row r="520" spans="1:72" s="59" customFormat="1" ht="120" x14ac:dyDescent="0.2">
      <c r="A520" s="45" t="str">
        <f t="shared" si="801"/>
        <v>YES</v>
      </c>
      <c r="B520" s="45"/>
      <c r="C520" s="45"/>
      <c r="D520" s="185" t="s">
        <v>1526</v>
      </c>
      <c r="E520" s="186" t="s">
        <v>2503</v>
      </c>
      <c r="F520" s="301" t="s">
        <v>2503</v>
      </c>
      <c r="G520" s="66">
        <f t="shared" si="742"/>
        <v>5</v>
      </c>
      <c r="H520" s="66" t="s">
        <v>32</v>
      </c>
      <c r="I520" s="64" t="s">
        <v>2504</v>
      </c>
      <c r="J520" s="64" t="s">
        <v>2505</v>
      </c>
      <c r="K520" s="65" t="s">
        <v>2226</v>
      </c>
      <c r="L520" s="65"/>
      <c r="M520" s="65" t="s">
        <v>2370</v>
      </c>
      <c r="N520" s="64" t="s">
        <v>90</v>
      </c>
      <c r="O520" s="66" t="s">
        <v>32</v>
      </c>
      <c r="P520" s="66" t="str">
        <f t="shared" si="594"/>
        <v>1..1</v>
      </c>
      <c r="Q520" s="2" t="s">
        <v>2506</v>
      </c>
      <c r="R520" s="75" t="s">
        <v>2507</v>
      </c>
      <c r="S520" s="66" t="s">
        <v>55</v>
      </c>
      <c r="T520" s="68" t="str">
        <f t="shared" si="793"/>
        <v>E</v>
      </c>
      <c r="U520" s="66" t="s">
        <v>42</v>
      </c>
      <c r="V520" s="66" t="s">
        <v>200</v>
      </c>
      <c r="W520" s="249" t="s">
        <v>1016</v>
      </c>
      <c r="X520" s="38"/>
      <c r="Y520" s="636" t="str">
        <f t="shared" si="799"/>
        <v>-</v>
      </c>
      <c r="Z520" s="68" t="str">
        <f t="shared" ref="Z520:AE520" si="821">IF(Y520="X","X",IF($AH520=Z$4,"X","-"))</f>
        <v>X</v>
      </c>
      <c r="AA520" s="68" t="str">
        <f t="shared" si="821"/>
        <v>X</v>
      </c>
      <c r="AB520" s="68" t="str">
        <f t="shared" si="821"/>
        <v>X</v>
      </c>
      <c r="AC520" s="68" t="str">
        <f t="shared" si="821"/>
        <v>X</v>
      </c>
      <c r="AD520" s="68" t="str">
        <f t="shared" si="821"/>
        <v>X</v>
      </c>
      <c r="AE520" s="637" t="str">
        <f t="shared" si="821"/>
        <v>X</v>
      </c>
      <c r="AF520" s="38"/>
      <c r="AG520" s="68" t="s">
        <v>185</v>
      </c>
      <c r="AH520" s="68" t="s">
        <v>185</v>
      </c>
      <c r="AI520" s="38"/>
      <c r="AJ520" s="13" t="str">
        <f t="shared" si="789"/>
        <v>/rsm:CrossIndustryInvoice/rsm:SupplyChainTradeTransaction/ram:ApplicableHeaderTradeAgreement/ram:SellerTaxRepresentativeTradeParty/ram:SpecifiedTaxRegistration</v>
      </c>
      <c r="AK520" s="13" t="str">
        <f t="shared" si="790"/>
        <v>/ram:ID</v>
      </c>
      <c r="AL520" s="14">
        <f>COUNTIFS(R$4:R520,AJ520)</f>
        <v>1</v>
      </c>
      <c r="AN520" s="185" t="str">
        <f t="shared" si="803"/>
        <v>SCT_HTA</v>
      </c>
      <c r="AO520" s="186" t="str">
        <f t="shared" si="791"/>
        <v>BT-63</v>
      </c>
      <c r="AP520" s="301" t="str">
        <f t="shared" si="804"/>
        <v>BT-63</v>
      </c>
      <c r="AQ520" s="66">
        <f t="shared" si="738"/>
        <v>5</v>
      </c>
      <c r="AR520" s="66" t="str">
        <f t="shared" si="792"/>
        <v>1..1</v>
      </c>
      <c r="AS520" s="64" t="s">
        <v>2508</v>
      </c>
      <c r="AT520" s="64" t="s">
        <v>2509</v>
      </c>
      <c r="AU520" s="65" t="s">
        <v>2231</v>
      </c>
      <c r="AV520" s="65"/>
      <c r="AW520" s="65" t="s">
        <v>2374</v>
      </c>
      <c r="AX520" s="64" t="s">
        <v>99</v>
      </c>
      <c r="AY520" s="66" t="str">
        <f t="shared" si="820"/>
        <v>1..1</v>
      </c>
      <c r="AZ520" s="66" t="str">
        <f t="shared" ref="AZ520:AZ581" si="822">P520</f>
        <v>1..1</v>
      </c>
      <c r="BA520" s="2" t="str">
        <f t="shared" si="755"/>
        <v>/rsm:CrossIndustryInvoice
/rsm:SupplyChainTradeTransaction
/ram:ApplicableHeaderTradeAgreement
/ram:SellerTaxRepresentativeTradeParty
/ram:SpecifiedTaxRegistration
/ram:ID</v>
      </c>
      <c r="BB520" s="75" t="str">
        <f t="shared" si="756"/>
        <v>/rsm:CrossIndustryInvoice/rsm:SupplyChainTradeTransaction/ram:ApplicableHeaderTradeAgreement/ram:SellerTaxRepresentativeTradeParty/ram:SpecifiedTaxRegistration/ram:ID</v>
      </c>
      <c r="BC520" s="66" t="str">
        <f t="shared" si="805"/>
        <v>I</v>
      </c>
      <c r="BD520" s="68" t="str">
        <f t="shared" si="806"/>
        <v>E</v>
      </c>
      <c r="BE520" s="66" t="str">
        <f t="shared" si="807"/>
        <v>0..1</v>
      </c>
      <c r="BF520" s="66" t="str">
        <f t="shared" si="808"/>
        <v>CAR-3</v>
      </c>
      <c r="BG520" s="249" t="str">
        <f t="shared" si="809"/>
        <v>@schemeID="VA"</v>
      </c>
      <c r="BH520" s="7"/>
      <c r="BI520" s="636" t="str">
        <f t="shared" si="810"/>
        <v>-</v>
      </c>
      <c r="BJ520" s="68" t="str">
        <f t="shared" si="811"/>
        <v>X</v>
      </c>
      <c r="BK520" s="68" t="str">
        <f t="shared" si="812"/>
        <v>X</v>
      </c>
      <c r="BL520" s="68" t="str">
        <f t="shared" si="813"/>
        <v>X</v>
      </c>
      <c r="BM520" s="68" t="str">
        <f t="shared" si="814"/>
        <v>X</v>
      </c>
      <c r="BN520" s="68" t="str">
        <f t="shared" si="815"/>
        <v>X</v>
      </c>
      <c r="BO520" s="637" t="str">
        <f t="shared" si="816"/>
        <v>X</v>
      </c>
      <c r="BP520" s="7"/>
      <c r="BQ520" s="68" t="str">
        <f t="shared" si="817"/>
        <v>BASIC WL</v>
      </c>
      <c r="BR520" s="68" t="str">
        <f t="shared" si="818"/>
        <v>BASIC WL</v>
      </c>
      <c r="BS520" s="15"/>
      <c r="BT520" s="57" t="s">
        <v>18642</v>
      </c>
    </row>
    <row r="521" spans="1:72" s="59" customFormat="1" ht="120" x14ac:dyDescent="0.2">
      <c r="A521" s="45" t="str">
        <f t="shared" si="801"/>
        <v>YES</v>
      </c>
      <c r="B521" s="45"/>
      <c r="C521" s="45"/>
      <c r="D521" s="185" t="s">
        <v>1526</v>
      </c>
      <c r="E521" s="186" t="s">
        <v>2510</v>
      </c>
      <c r="F521" s="301" t="s">
        <v>5081</v>
      </c>
      <c r="G521" s="66">
        <f t="shared" si="742"/>
        <v>6</v>
      </c>
      <c r="H521" s="66" t="s">
        <v>32</v>
      </c>
      <c r="I521" s="97" t="s">
        <v>17157</v>
      </c>
      <c r="J521" s="64" t="s">
        <v>2511</v>
      </c>
      <c r="K521" s="65" t="s">
        <v>1015</v>
      </c>
      <c r="L521" s="65"/>
      <c r="M521" s="65" t="s">
        <v>1016</v>
      </c>
      <c r="N521" s="64" t="s">
        <v>17064</v>
      </c>
      <c r="O521" s="66" t="s">
        <v>32</v>
      </c>
      <c r="P521" s="66" t="str">
        <f t="shared" si="594"/>
        <v>1..1</v>
      </c>
      <c r="Q521" s="2" t="s">
        <v>2512</v>
      </c>
      <c r="R521" s="75" t="s">
        <v>2513</v>
      </c>
      <c r="S521" s="66" t="s">
        <v>329</v>
      </c>
      <c r="T521" s="68" t="str">
        <f t="shared" si="793"/>
        <v>A</v>
      </c>
      <c r="U521" s="66" t="s">
        <v>42</v>
      </c>
      <c r="V521" s="66" t="s">
        <v>35</v>
      </c>
      <c r="W521" s="249" t="s">
        <v>1016</v>
      </c>
      <c r="X521" s="38"/>
      <c r="Y521" s="636" t="str">
        <f t="shared" si="799"/>
        <v>-</v>
      </c>
      <c r="Z521" s="68" t="str">
        <f t="shared" ref="Z521:AE521" si="823">IF(Y521="X","X",IF($AH521=Z$4,"X","-"))</f>
        <v>X</v>
      </c>
      <c r="AA521" s="68" t="str">
        <f t="shared" si="823"/>
        <v>X</v>
      </c>
      <c r="AB521" s="68" t="str">
        <f t="shared" si="823"/>
        <v>X</v>
      </c>
      <c r="AC521" s="68" t="str">
        <f t="shared" si="823"/>
        <v>X</v>
      </c>
      <c r="AD521" s="68" t="str">
        <f t="shared" si="823"/>
        <v>X</v>
      </c>
      <c r="AE521" s="637" t="str">
        <f t="shared" si="823"/>
        <v>X</v>
      </c>
      <c r="AF521" s="38"/>
      <c r="AG521" s="68" t="s">
        <v>185</v>
      </c>
      <c r="AH521" s="68" t="s">
        <v>185</v>
      </c>
      <c r="AI521" s="38"/>
      <c r="AJ521" s="13" t="str">
        <f t="shared" si="789"/>
        <v>/rsm:CrossIndustryInvoice/rsm:SupplyChainTradeTransaction/ram:ApplicableHeaderTradeAgreement/ram:SellerTaxRepresentativeTradeParty/ram:SpecifiedTaxRegistration/ram:ID</v>
      </c>
      <c r="AK521" s="13" t="str">
        <f t="shared" si="790"/>
        <v>/@schemeID</v>
      </c>
      <c r="AL521" s="14">
        <f>COUNTIFS(R$4:R521,AJ521)</f>
        <v>1</v>
      </c>
      <c r="AN521" s="185" t="str">
        <f t="shared" si="803"/>
        <v>SCT_HTA</v>
      </c>
      <c r="AO521" s="186" t="str">
        <f t="shared" si="791"/>
        <v>BT-63-0</v>
      </c>
      <c r="AP521" s="301" t="str">
        <f t="shared" si="804"/>
        <v>BT-63-1</v>
      </c>
      <c r="AQ521" s="66">
        <f t="shared" si="738"/>
        <v>6</v>
      </c>
      <c r="AR521" s="66" t="str">
        <f t="shared" si="792"/>
        <v>1..1</v>
      </c>
      <c r="AS521" s="97" t="s">
        <v>330</v>
      </c>
      <c r="AT521" s="64" t="s">
        <v>2235</v>
      </c>
      <c r="AU521" s="65" t="s">
        <v>18240</v>
      </c>
      <c r="AV521" s="65"/>
      <c r="AW521" s="65" t="s">
        <v>1828</v>
      </c>
      <c r="AX521" s="64"/>
      <c r="AY521" s="66" t="str">
        <f t="shared" si="820"/>
        <v>1..1</v>
      </c>
      <c r="AZ521" s="66" t="str">
        <f t="shared" si="822"/>
        <v>1..1</v>
      </c>
      <c r="BA521" s="2" t="str">
        <f t="shared" si="755"/>
        <v>/rsm:CrossIndustryInvoice
/rsm:SupplyChainTradeTransaction
/ram:ApplicableHeaderTradeAgreement
/ram:SellerTaxRepresentativeTradeParty
/ram:SpecifiedTaxRegistration
/ram:ID
/@schemeID</v>
      </c>
      <c r="BB521" s="75" t="str">
        <f t="shared" si="756"/>
        <v>/rsm:CrossIndustryInvoice/rsm:SupplyChainTradeTransaction/ram:ApplicableHeaderTradeAgreement/ram:SellerTaxRepresentativeTradeParty/ram:SpecifiedTaxRegistration/ram:ID/@schemeID</v>
      </c>
      <c r="BC521" s="66" t="str">
        <f t="shared" si="805"/>
        <v>S</v>
      </c>
      <c r="BD521" s="68" t="str">
        <f t="shared" si="806"/>
        <v>A</v>
      </c>
      <c r="BE521" s="66" t="str">
        <f t="shared" si="807"/>
        <v>0..1</v>
      </c>
      <c r="BF521" s="66" t="str">
        <f t="shared" si="808"/>
        <v/>
      </c>
      <c r="BG521" s="249" t="str">
        <f t="shared" si="809"/>
        <v>@schemeID="VA"</v>
      </c>
      <c r="BH521" s="7"/>
      <c r="BI521" s="636" t="str">
        <f t="shared" si="810"/>
        <v>-</v>
      </c>
      <c r="BJ521" s="68" t="str">
        <f t="shared" si="811"/>
        <v>X</v>
      </c>
      <c r="BK521" s="68" t="str">
        <f t="shared" si="812"/>
        <v>X</v>
      </c>
      <c r="BL521" s="68" t="str">
        <f t="shared" si="813"/>
        <v>X</v>
      </c>
      <c r="BM521" s="68" t="str">
        <f t="shared" si="814"/>
        <v>X</v>
      </c>
      <c r="BN521" s="68" t="str">
        <f t="shared" si="815"/>
        <v>X</v>
      </c>
      <c r="BO521" s="637" t="str">
        <f t="shared" si="816"/>
        <v>X</v>
      </c>
      <c r="BP521" s="7"/>
      <c r="BQ521" s="68" t="str">
        <f t="shared" si="817"/>
        <v>BASIC WL</v>
      </c>
      <c r="BR521" s="68" t="str">
        <f t="shared" si="818"/>
        <v>BASIC WL</v>
      </c>
      <c r="BS521" s="15"/>
      <c r="BT521" s="57" t="s">
        <v>18642</v>
      </c>
    </row>
    <row r="522" spans="1:72" s="59" customFormat="1" ht="96" x14ac:dyDescent="0.2">
      <c r="A522" s="45" t="str">
        <f t="shared" si="801"/>
        <v>NO</v>
      </c>
      <c r="B522" s="45"/>
      <c r="C522" s="45"/>
      <c r="D522" s="194" t="s">
        <v>1526</v>
      </c>
      <c r="E522" s="99" t="s">
        <v>5441</v>
      </c>
      <c r="F522" s="289"/>
      <c r="G522" s="100">
        <f t="shared" si="742"/>
        <v>3</v>
      </c>
      <c r="H522" s="100" t="s">
        <v>42</v>
      </c>
      <c r="I522" s="125" t="s">
        <v>2514</v>
      </c>
      <c r="J522" s="125" t="s">
        <v>2515</v>
      </c>
      <c r="K522" s="126"/>
      <c r="L522" s="126"/>
      <c r="M522" s="126"/>
      <c r="N522" s="125"/>
      <c r="O522" s="124" t="s">
        <v>42</v>
      </c>
      <c r="P522" s="124" t="str">
        <f t="shared" si="594"/>
        <v>0..1</v>
      </c>
      <c r="Q522" s="102" t="s">
        <v>2516</v>
      </c>
      <c r="R522" s="103" t="s">
        <v>2517</v>
      </c>
      <c r="S522" s="124" t="s">
        <v>35</v>
      </c>
      <c r="T522" s="129" t="str">
        <f t="shared" si="793"/>
        <v>EG</v>
      </c>
      <c r="U522" s="100" t="s">
        <v>42</v>
      </c>
      <c r="V522" s="124"/>
      <c r="W522" s="675"/>
      <c r="X522" s="38"/>
      <c r="Y522" s="642" t="str">
        <f t="shared" si="799"/>
        <v>-</v>
      </c>
      <c r="Z522" s="104" t="str">
        <f t="shared" ref="Z522:AE522" si="824">IF(Y522="X","X",IF($AH522=Z$4,"X","-"))</f>
        <v>-</v>
      </c>
      <c r="AA522" s="104" t="str">
        <f t="shared" si="824"/>
        <v>-</v>
      </c>
      <c r="AB522" s="104" t="str">
        <f t="shared" si="824"/>
        <v>-</v>
      </c>
      <c r="AC522" s="104" t="str">
        <f t="shared" si="824"/>
        <v>-</v>
      </c>
      <c r="AD522" s="104" t="str">
        <f t="shared" si="824"/>
        <v>-</v>
      </c>
      <c r="AE522" s="643" t="str">
        <f t="shared" si="824"/>
        <v>X</v>
      </c>
      <c r="AF522" s="38"/>
      <c r="AG522" s="104" t="s">
        <v>47</v>
      </c>
      <c r="AH522" s="104" t="s">
        <v>47</v>
      </c>
      <c r="AI522" s="38"/>
      <c r="AJ522" s="13" t="str">
        <f t="shared" si="789"/>
        <v>/rsm:CrossIndustryInvoice/rsm:SupplyChainTradeTransaction/ram:ApplicableHeaderTradeAgreement</v>
      </c>
      <c r="AK522" s="13" t="str">
        <f t="shared" si="790"/>
        <v>/ram:ProductEndUserTradeParty</v>
      </c>
      <c r="AL522" s="14">
        <f>COUNTIFS(R$4:R522,AJ522)</f>
        <v>1</v>
      </c>
      <c r="AN522" s="194" t="str">
        <f t="shared" si="803"/>
        <v>SCT_HTA</v>
      </c>
      <c r="AO522" s="99" t="str">
        <f t="shared" si="791"/>
        <v>BG-X-18</v>
      </c>
      <c r="AP522" s="289" t="str">
        <f t="shared" si="804"/>
        <v/>
      </c>
      <c r="AQ522" s="100">
        <f t="shared" si="738"/>
        <v>3</v>
      </c>
      <c r="AR522" s="100" t="str">
        <f t="shared" si="792"/>
        <v>0..1</v>
      </c>
      <c r="AS522" s="125" t="s">
        <v>2518</v>
      </c>
      <c r="AT522" s="125"/>
      <c r="AU522" s="126"/>
      <c r="AV522" s="126"/>
      <c r="AW522" s="126"/>
      <c r="AX522" s="125"/>
      <c r="AY522" s="124" t="str">
        <f t="shared" si="820"/>
        <v>0..1</v>
      </c>
      <c r="AZ522" s="124" t="str">
        <f t="shared" si="822"/>
        <v>0..1</v>
      </c>
      <c r="BA522" s="102" t="str">
        <f t="shared" si="755"/>
        <v>/rsm:CrossIndustryInvoice
/rsm:SupplyChainTradeTransaction
/ram:ApplicableHeaderTradeAgreement
/ram:ProductEndUserTradeParty</v>
      </c>
      <c r="BB522" s="103" t="str">
        <f t="shared" si="756"/>
        <v>/rsm:CrossIndustryInvoice/rsm:SupplyChainTradeTransaction/ram:ApplicableHeaderTradeAgreement/ram:ProductEndUserTradeParty</v>
      </c>
      <c r="BC522" s="124" t="str">
        <f t="shared" si="805"/>
        <v/>
      </c>
      <c r="BD522" s="129" t="str">
        <f t="shared" si="806"/>
        <v>EG</v>
      </c>
      <c r="BE522" s="100" t="str">
        <f t="shared" si="807"/>
        <v>0..1</v>
      </c>
      <c r="BF522" s="124" t="str">
        <f t="shared" si="808"/>
        <v/>
      </c>
      <c r="BG522" s="675" t="str">
        <f t="shared" si="809"/>
        <v/>
      </c>
      <c r="BH522" s="7"/>
      <c r="BI522" s="642" t="str">
        <f t="shared" si="810"/>
        <v>-</v>
      </c>
      <c r="BJ522" s="104" t="str">
        <f t="shared" si="811"/>
        <v>-</v>
      </c>
      <c r="BK522" s="104" t="str">
        <f t="shared" si="812"/>
        <v>-</v>
      </c>
      <c r="BL522" s="104" t="str">
        <f t="shared" si="813"/>
        <v>-</v>
      </c>
      <c r="BM522" s="104" t="str">
        <f t="shared" si="814"/>
        <v>-</v>
      </c>
      <c r="BN522" s="104" t="str">
        <f t="shared" si="815"/>
        <v>-</v>
      </c>
      <c r="BO522" s="643" t="str">
        <f t="shared" si="816"/>
        <v>X</v>
      </c>
      <c r="BP522" s="7"/>
      <c r="BQ522" s="104" t="str">
        <f t="shared" si="817"/>
        <v>EXTENDED</v>
      </c>
      <c r="BR522" s="104" t="str">
        <f t="shared" si="818"/>
        <v>EXTENDED</v>
      </c>
      <c r="BS522" s="15"/>
      <c r="BT522" s="57" t="s">
        <v>18642</v>
      </c>
    </row>
    <row r="523" spans="1:72" s="59" customFormat="1" ht="96" x14ac:dyDescent="0.2">
      <c r="A523" s="45" t="str">
        <f t="shared" si="801"/>
        <v>YES</v>
      </c>
      <c r="B523" s="45"/>
      <c r="C523" s="45"/>
      <c r="D523" s="189" t="s">
        <v>1526</v>
      </c>
      <c r="E523" s="61" t="s">
        <v>5442</v>
      </c>
      <c r="F523" s="282"/>
      <c r="G523" s="62">
        <f t="shared" si="742"/>
        <v>4</v>
      </c>
      <c r="H523" s="62" t="s">
        <v>42</v>
      </c>
      <c r="I523" s="64" t="s">
        <v>17282</v>
      </c>
      <c r="J523" s="64"/>
      <c r="K523" s="65" t="s">
        <v>17133</v>
      </c>
      <c r="L523" s="65"/>
      <c r="M523" s="65"/>
      <c r="N523" s="64" t="s">
        <v>90</v>
      </c>
      <c r="O523" s="66" t="s">
        <v>42</v>
      </c>
      <c r="P523" s="66" t="str">
        <f t="shared" si="594"/>
        <v>0..1</v>
      </c>
      <c r="Q523" s="6" t="s">
        <v>2519</v>
      </c>
      <c r="R523" s="67" t="s">
        <v>2520</v>
      </c>
      <c r="S523" s="66" t="s">
        <v>55</v>
      </c>
      <c r="T523" s="68" t="str">
        <f t="shared" si="793"/>
        <v>E</v>
      </c>
      <c r="U523" s="62" t="s">
        <v>62</v>
      </c>
      <c r="V523" s="66"/>
      <c r="W523" s="249"/>
      <c r="X523" s="38"/>
      <c r="Y523" s="634" t="str">
        <f t="shared" si="799"/>
        <v>-</v>
      </c>
      <c r="Z523" s="70" t="str">
        <f t="shared" ref="Z523:AE523" si="825">IF(Y523="X","X",IF($AH523=Z$4,"X","-"))</f>
        <v>-</v>
      </c>
      <c r="AA523" s="70" t="str">
        <f t="shared" si="825"/>
        <v>-</v>
      </c>
      <c r="AB523" s="70" t="str">
        <f t="shared" si="825"/>
        <v>-</v>
      </c>
      <c r="AC523" s="70" t="str">
        <f t="shared" si="825"/>
        <v>-</v>
      </c>
      <c r="AD523" s="70" t="str">
        <f t="shared" si="825"/>
        <v>-</v>
      </c>
      <c r="AE523" s="635" t="str">
        <f t="shared" si="825"/>
        <v>X</v>
      </c>
      <c r="AF523" s="38"/>
      <c r="AG523" s="70" t="s">
        <v>47</v>
      </c>
      <c r="AH523" s="70" t="s">
        <v>47</v>
      </c>
      <c r="AI523" s="38"/>
      <c r="AJ523" s="13" t="str">
        <f t="shared" si="789"/>
        <v>/rsm:CrossIndustryInvoice/rsm:SupplyChainTradeTransaction/ram:ApplicableHeaderTradeAgreement/ram:ProductEndUserTradeParty</v>
      </c>
      <c r="AK523" s="13" t="str">
        <f t="shared" si="790"/>
        <v>/ram:ID</v>
      </c>
      <c r="AL523" s="14">
        <f>COUNTIFS(R$4:R523,AJ523)</f>
        <v>1</v>
      </c>
      <c r="AN523" s="189" t="str">
        <f t="shared" si="803"/>
        <v>SCT_HTA</v>
      </c>
      <c r="AO523" s="61" t="str">
        <f t="shared" si="791"/>
        <v>BT-X-126</v>
      </c>
      <c r="AP523" s="282" t="str">
        <f t="shared" si="804"/>
        <v/>
      </c>
      <c r="AQ523" s="62">
        <f t="shared" si="738"/>
        <v>4</v>
      </c>
      <c r="AR523" s="62" t="str">
        <f t="shared" si="792"/>
        <v>0..1</v>
      </c>
      <c r="AS523" s="64" t="s">
        <v>2521</v>
      </c>
      <c r="AT523" s="64"/>
      <c r="AU523" s="65" t="s">
        <v>18218</v>
      </c>
      <c r="AV523" s="65"/>
      <c r="AW523" s="65"/>
      <c r="AX523" s="64" t="s">
        <v>99</v>
      </c>
      <c r="AY523" s="66" t="str">
        <f t="shared" si="820"/>
        <v>0..1</v>
      </c>
      <c r="AZ523" s="66" t="str">
        <f t="shared" si="822"/>
        <v>0..1</v>
      </c>
      <c r="BA523" s="6" t="str">
        <f t="shared" si="755"/>
        <v>/rsm:CrossIndustryInvoice
/rsm:SupplyChainTradeTransaction
/ram:ApplicableHeaderTradeAgreement
/ram:ProductEndUserTradeParty
/ram:ID</v>
      </c>
      <c r="BB523" s="67" t="str">
        <f t="shared" si="756"/>
        <v>/rsm:CrossIndustryInvoice/rsm:SupplyChainTradeTransaction/ram:ApplicableHeaderTradeAgreement/ram:ProductEndUserTradeParty/ram:ID</v>
      </c>
      <c r="BC523" s="66" t="str">
        <f t="shared" si="805"/>
        <v>I</v>
      </c>
      <c r="BD523" s="68" t="str">
        <f t="shared" si="806"/>
        <v>E</v>
      </c>
      <c r="BE523" s="62" t="str">
        <f t="shared" si="807"/>
        <v>0..n</v>
      </c>
      <c r="BF523" s="66" t="str">
        <f t="shared" si="808"/>
        <v/>
      </c>
      <c r="BG523" s="249" t="str">
        <f t="shared" si="809"/>
        <v/>
      </c>
      <c r="BH523" s="7"/>
      <c r="BI523" s="634" t="str">
        <f t="shared" si="810"/>
        <v>-</v>
      </c>
      <c r="BJ523" s="70" t="str">
        <f t="shared" si="811"/>
        <v>-</v>
      </c>
      <c r="BK523" s="70" t="str">
        <f t="shared" si="812"/>
        <v>-</v>
      </c>
      <c r="BL523" s="70" t="str">
        <f t="shared" si="813"/>
        <v>-</v>
      </c>
      <c r="BM523" s="70" t="str">
        <f t="shared" si="814"/>
        <v>-</v>
      </c>
      <c r="BN523" s="70" t="str">
        <f t="shared" si="815"/>
        <v>-</v>
      </c>
      <c r="BO523" s="635" t="str">
        <f t="shared" si="816"/>
        <v>X</v>
      </c>
      <c r="BP523" s="7"/>
      <c r="BQ523" s="70" t="str">
        <f t="shared" si="817"/>
        <v>EXTENDED</v>
      </c>
      <c r="BR523" s="70" t="str">
        <f t="shared" si="818"/>
        <v>EXTENDED</v>
      </c>
      <c r="BS523" s="15"/>
      <c r="BT523" s="57" t="s">
        <v>18642</v>
      </c>
    </row>
    <row r="524" spans="1:72" s="59" customFormat="1" ht="96" x14ac:dyDescent="0.2">
      <c r="A524" s="45" t="str">
        <f t="shared" si="801"/>
        <v>YES</v>
      </c>
      <c r="B524" s="45"/>
      <c r="C524" s="45"/>
      <c r="D524" s="189" t="s">
        <v>1526</v>
      </c>
      <c r="E524" s="61" t="s">
        <v>5443</v>
      </c>
      <c r="F524" s="282"/>
      <c r="G524" s="62">
        <f t="shared" si="742"/>
        <v>4</v>
      </c>
      <c r="H524" s="62" t="s">
        <v>62</v>
      </c>
      <c r="I524" s="64" t="s">
        <v>17283</v>
      </c>
      <c r="J524" s="64"/>
      <c r="K524" s="65" t="s">
        <v>17134</v>
      </c>
      <c r="L524" s="65"/>
      <c r="M524" s="65"/>
      <c r="N524" s="64" t="s">
        <v>90</v>
      </c>
      <c r="O524" s="66" t="s">
        <v>62</v>
      </c>
      <c r="P524" s="66" t="str">
        <f t="shared" si="594"/>
        <v>0..n</v>
      </c>
      <c r="Q524" s="6" t="s">
        <v>2522</v>
      </c>
      <c r="R524" s="67" t="s">
        <v>2523</v>
      </c>
      <c r="S524" s="66" t="s">
        <v>55</v>
      </c>
      <c r="T524" s="68" t="str">
        <f t="shared" si="793"/>
        <v>E</v>
      </c>
      <c r="U524" s="62" t="s">
        <v>62</v>
      </c>
      <c r="V524" s="66"/>
      <c r="W524" s="249"/>
      <c r="X524" s="38"/>
      <c r="Y524" s="634" t="str">
        <f t="shared" si="799"/>
        <v>-</v>
      </c>
      <c r="Z524" s="70" t="str">
        <f t="shared" ref="Z524:AE524" si="826">IF(Y524="X","X",IF($AH524=Z$4,"X","-"))</f>
        <v>-</v>
      </c>
      <c r="AA524" s="70" t="str">
        <f t="shared" si="826"/>
        <v>-</v>
      </c>
      <c r="AB524" s="70" t="str">
        <f t="shared" si="826"/>
        <v>-</v>
      </c>
      <c r="AC524" s="70" t="str">
        <f t="shared" si="826"/>
        <v>-</v>
      </c>
      <c r="AD524" s="70" t="str">
        <f t="shared" si="826"/>
        <v>-</v>
      </c>
      <c r="AE524" s="635" t="str">
        <f t="shared" si="826"/>
        <v>X</v>
      </c>
      <c r="AF524" s="38"/>
      <c r="AG524" s="70" t="s">
        <v>47</v>
      </c>
      <c r="AH524" s="70" t="s">
        <v>47</v>
      </c>
      <c r="AI524" s="38"/>
      <c r="AJ524" s="13" t="str">
        <f t="shared" si="789"/>
        <v>/rsm:CrossIndustryInvoice/rsm:SupplyChainTradeTransaction/ram:ApplicableHeaderTradeAgreement/ram:ProductEndUserTradeParty</v>
      </c>
      <c r="AK524" s="13" t="str">
        <f t="shared" si="790"/>
        <v>/ram:GlobalID</v>
      </c>
      <c r="AL524" s="14">
        <f>COUNTIFS(R$4:R524,AJ524)</f>
        <v>1</v>
      </c>
      <c r="AN524" s="189" t="str">
        <f t="shared" si="803"/>
        <v>SCT_HTA</v>
      </c>
      <c r="AO524" s="61" t="str">
        <f t="shared" si="791"/>
        <v>BT-X-127</v>
      </c>
      <c r="AP524" s="282" t="str">
        <f t="shared" si="804"/>
        <v/>
      </c>
      <c r="AQ524" s="62">
        <f t="shared" si="738"/>
        <v>4</v>
      </c>
      <c r="AR524" s="62" t="str">
        <f t="shared" si="792"/>
        <v>0..n</v>
      </c>
      <c r="AS524" s="64" t="s">
        <v>2524</v>
      </c>
      <c r="AT524" s="64"/>
      <c r="AU524" s="65" t="s">
        <v>1569</v>
      </c>
      <c r="AV524" s="65"/>
      <c r="AW524" s="65"/>
      <c r="AX524" s="64" t="s">
        <v>99</v>
      </c>
      <c r="AY524" s="66" t="str">
        <f t="shared" si="820"/>
        <v>0..n</v>
      </c>
      <c r="AZ524" s="66" t="str">
        <f t="shared" si="822"/>
        <v>0..n</v>
      </c>
      <c r="BA524" s="6" t="str">
        <f t="shared" si="755"/>
        <v>/rsm:CrossIndustryInvoice
/rsm:SupplyChainTradeTransaction
/ram:ApplicableHeaderTradeAgreement
/ram:ProductEndUserTradeParty
/ram:GlobalID</v>
      </c>
      <c r="BB524" s="67" t="str">
        <f t="shared" si="756"/>
        <v>/rsm:CrossIndustryInvoice/rsm:SupplyChainTradeTransaction/ram:ApplicableHeaderTradeAgreement/ram:ProductEndUserTradeParty/ram:GlobalID</v>
      </c>
      <c r="BC524" s="66" t="str">
        <f t="shared" si="805"/>
        <v>I</v>
      </c>
      <c r="BD524" s="68" t="str">
        <f t="shared" si="806"/>
        <v>E</v>
      </c>
      <c r="BE524" s="62" t="str">
        <f t="shared" si="807"/>
        <v>0..n</v>
      </c>
      <c r="BF524" s="66" t="str">
        <f t="shared" si="808"/>
        <v/>
      </c>
      <c r="BG524" s="249" t="str">
        <f t="shared" si="809"/>
        <v/>
      </c>
      <c r="BH524" s="7"/>
      <c r="BI524" s="634" t="str">
        <f t="shared" si="810"/>
        <v>-</v>
      </c>
      <c r="BJ524" s="70" t="str">
        <f t="shared" si="811"/>
        <v>-</v>
      </c>
      <c r="BK524" s="70" t="str">
        <f t="shared" si="812"/>
        <v>-</v>
      </c>
      <c r="BL524" s="70" t="str">
        <f t="shared" si="813"/>
        <v>-</v>
      </c>
      <c r="BM524" s="70" t="str">
        <f t="shared" si="814"/>
        <v>-</v>
      </c>
      <c r="BN524" s="70" t="str">
        <f t="shared" si="815"/>
        <v>-</v>
      </c>
      <c r="BO524" s="635" t="str">
        <f t="shared" si="816"/>
        <v>X</v>
      </c>
      <c r="BP524" s="7"/>
      <c r="BQ524" s="70" t="str">
        <f t="shared" si="817"/>
        <v>EXTENDED</v>
      </c>
      <c r="BR524" s="70" t="str">
        <f t="shared" si="818"/>
        <v>EXTENDED</v>
      </c>
      <c r="BS524" s="15"/>
      <c r="BT524" s="57" t="s">
        <v>18642</v>
      </c>
    </row>
    <row r="525" spans="1:72" s="59" customFormat="1" ht="105" x14ac:dyDescent="0.2">
      <c r="A525" s="45" t="str">
        <f t="shared" si="801"/>
        <v>YES</v>
      </c>
      <c r="B525" s="45"/>
      <c r="C525" s="45"/>
      <c r="D525" s="189" t="s">
        <v>1526</v>
      </c>
      <c r="E525" s="61" t="s">
        <v>5444</v>
      </c>
      <c r="F525" s="282"/>
      <c r="G525" s="62">
        <f t="shared" si="742"/>
        <v>5</v>
      </c>
      <c r="H525" s="62" t="s">
        <v>32</v>
      </c>
      <c r="I525" s="64" t="s">
        <v>443</v>
      </c>
      <c r="J525" s="64"/>
      <c r="K525" s="65" t="s">
        <v>17135</v>
      </c>
      <c r="L525" s="65"/>
      <c r="M525" s="65"/>
      <c r="N525" s="64" t="s">
        <v>17064</v>
      </c>
      <c r="O525" s="66" t="s">
        <v>32</v>
      </c>
      <c r="P525" s="66" t="str">
        <f t="shared" si="594"/>
        <v>1..1</v>
      </c>
      <c r="Q525" s="6" t="s">
        <v>2525</v>
      </c>
      <c r="R525" s="67" t="s">
        <v>2526</v>
      </c>
      <c r="S525" s="66" t="s">
        <v>329</v>
      </c>
      <c r="T525" s="68" t="str">
        <f t="shared" si="793"/>
        <v>A</v>
      </c>
      <c r="U525" s="62" t="s">
        <v>42</v>
      </c>
      <c r="V525" s="66"/>
      <c r="W525" s="249"/>
      <c r="X525" s="38"/>
      <c r="Y525" s="634" t="str">
        <f t="shared" si="799"/>
        <v>-</v>
      </c>
      <c r="Z525" s="70" t="str">
        <f t="shared" ref="Z525:AE525" si="827">IF(Y525="X","X",IF($AH525=Z$4,"X","-"))</f>
        <v>-</v>
      </c>
      <c r="AA525" s="70" t="str">
        <f t="shared" si="827"/>
        <v>-</v>
      </c>
      <c r="AB525" s="70" t="str">
        <f t="shared" si="827"/>
        <v>-</v>
      </c>
      <c r="AC525" s="70" t="str">
        <f t="shared" si="827"/>
        <v>-</v>
      </c>
      <c r="AD525" s="70" t="str">
        <f t="shared" si="827"/>
        <v>-</v>
      </c>
      <c r="AE525" s="635" t="str">
        <f t="shared" si="827"/>
        <v>X</v>
      </c>
      <c r="AF525" s="38"/>
      <c r="AG525" s="70" t="s">
        <v>47</v>
      </c>
      <c r="AH525" s="70" t="s">
        <v>47</v>
      </c>
      <c r="AI525" s="38"/>
      <c r="AJ525" s="13" t="str">
        <f t="shared" si="789"/>
        <v>/rsm:CrossIndustryInvoice/rsm:SupplyChainTradeTransaction/ram:ApplicableHeaderTradeAgreement/ram:ProductEndUserTradeParty/ram:GlobalID</v>
      </c>
      <c r="AK525" s="13" t="str">
        <f t="shared" si="790"/>
        <v>/@schemeID</v>
      </c>
      <c r="AL525" s="14">
        <f>COUNTIFS(R$4:R525,AJ525)</f>
        <v>1</v>
      </c>
      <c r="AN525" s="189" t="str">
        <f t="shared" si="803"/>
        <v>SCT_HTA</v>
      </c>
      <c r="AO525" s="61" t="str">
        <f t="shared" si="791"/>
        <v>BT-X-127-0</v>
      </c>
      <c r="AP525" s="282" t="str">
        <f t="shared" si="804"/>
        <v/>
      </c>
      <c r="AQ525" s="62">
        <f t="shared" si="738"/>
        <v>5</v>
      </c>
      <c r="AR525" s="62" t="str">
        <f t="shared" si="792"/>
        <v>1..1</v>
      </c>
      <c r="AS525" s="64" t="s">
        <v>330</v>
      </c>
      <c r="AT525" s="64"/>
      <c r="AU525" s="65" t="s">
        <v>331</v>
      </c>
      <c r="AV525" s="65"/>
      <c r="AW525" s="65"/>
      <c r="AX525" s="64"/>
      <c r="AY525" s="66" t="str">
        <f t="shared" si="820"/>
        <v>1..1</v>
      </c>
      <c r="AZ525" s="66" t="str">
        <f t="shared" si="822"/>
        <v>1..1</v>
      </c>
      <c r="BA525" s="6" t="str">
        <f t="shared" si="755"/>
        <v>/rsm:CrossIndustryInvoice
/rsm:SupplyChainTradeTransaction
/ram:ApplicableHeaderTradeAgreement
/ram:ProductEndUserTradeParty
/ram:GlobalID
/@schemeID</v>
      </c>
      <c r="BB525" s="67" t="str">
        <f t="shared" si="756"/>
        <v>/rsm:CrossIndustryInvoice/rsm:SupplyChainTradeTransaction/ram:ApplicableHeaderTradeAgreement/ram:ProductEndUserTradeParty/ram:GlobalID/@schemeID</v>
      </c>
      <c r="BC525" s="66" t="str">
        <f t="shared" si="805"/>
        <v>S</v>
      </c>
      <c r="BD525" s="68" t="str">
        <f t="shared" si="806"/>
        <v>A</v>
      </c>
      <c r="BE525" s="62" t="str">
        <f t="shared" si="807"/>
        <v>0..1</v>
      </c>
      <c r="BF525" s="66" t="str">
        <f t="shared" si="808"/>
        <v/>
      </c>
      <c r="BG525" s="249" t="str">
        <f t="shared" si="809"/>
        <v/>
      </c>
      <c r="BH525" s="7"/>
      <c r="BI525" s="634" t="str">
        <f t="shared" si="810"/>
        <v>-</v>
      </c>
      <c r="BJ525" s="70" t="str">
        <f t="shared" si="811"/>
        <v>-</v>
      </c>
      <c r="BK525" s="70" t="str">
        <f t="shared" si="812"/>
        <v>-</v>
      </c>
      <c r="BL525" s="70" t="str">
        <f t="shared" si="813"/>
        <v>-</v>
      </c>
      <c r="BM525" s="70" t="str">
        <f t="shared" si="814"/>
        <v>-</v>
      </c>
      <c r="BN525" s="70" t="str">
        <f t="shared" si="815"/>
        <v>-</v>
      </c>
      <c r="BO525" s="635" t="str">
        <f t="shared" si="816"/>
        <v>X</v>
      </c>
      <c r="BP525" s="7"/>
      <c r="BQ525" s="70" t="str">
        <f t="shared" si="817"/>
        <v>EXTENDED</v>
      </c>
      <c r="BR525" s="70" t="str">
        <f t="shared" si="818"/>
        <v>EXTENDED</v>
      </c>
      <c r="BS525" s="15"/>
      <c r="BT525" s="57" t="s">
        <v>18642</v>
      </c>
    </row>
    <row r="526" spans="1:72" s="59" customFormat="1" ht="96" x14ac:dyDescent="0.2">
      <c r="A526" s="45" t="str">
        <f t="shared" si="801"/>
        <v>YES</v>
      </c>
      <c r="B526" s="45"/>
      <c r="C526" s="45"/>
      <c r="D526" s="189" t="s">
        <v>1526</v>
      </c>
      <c r="E526" s="61" t="s">
        <v>5445</v>
      </c>
      <c r="F526" s="282"/>
      <c r="G526" s="62">
        <f t="shared" si="742"/>
        <v>4</v>
      </c>
      <c r="H526" s="62" t="s">
        <v>32</v>
      </c>
      <c r="I526" s="64" t="s">
        <v>17284</v>
      </c>
      <c r="J526" s="64"/>
      <c r="K526" s="65"/>
      <c r="L526" s="65"/>
      <c r="M526" s="65"/>
      <c r="N526" s="64" t="s">
        <v>70</v>
      </c>
      <c r="O526" s="66" t="s">
        <v>32</v>
      </c>
      <c r="P526" s="66" t="str">
        <f t="shared" si="594"/>
        <v>1..1</v>
      </c>
      <c r="Q526" s="6" t="s">
        <v>2527</v>
      </c>
      <c r="R526" s="67" t="s">
        <v>2528</v>
      </c>
      <c r="S526" s="66" t="s">
        <v>73</v>
      </c>
      <c r="T526" s="68" t="str">
        <f t="shared" si="793"/>
        <v>E</v>
      </c>
      <c r="U526" s="62" t="s">
        <v>42</v>
      </c>
      <c r="V526" s="66"/>
      <c r="W526" s="249"/>
      <c r="X526" s="38"/>
      <c r="Y526" s="634" t="str">
        <f t="shared" si="799"/>
        <v>-</v>
      </c>
      <c r="Z526" s="70" t="str">
        <f t="shared" ref="Z526:AE526" si="828">IF(Y526="X","X",IF($AH526=Z$4,"X","-"))</f>
        <v>-</v>
      </c>
      <c r="AA526" s="70" t="str">
        <f t="shared" si="828"/>
        <v>-</v>
      </c>
      <c r="AB526" s="70" t="str">
        <f t="shared" si="828"/>
        <v>-</v>
      </c>
      <c r="AC526" s="70" t="str">
        <f t="shared" si="828"/>
        <v>-</v>
      </c>
      <c r="AD526" s="70" t="str">
        <f t="shared" si="828"/>
        <v>-</v>
      </c>
      <c r="AE526" s="635" t="str">
        <f t="shared" si="828"/>
        <v>X</v>
      </c>
      <c r="AF526" s="38"/>
      <c r="AG526" s="70" t="s">
        <v>47</v>
      </c>
      <c r="AH526" s="70" t="s">
        <v>47</v>
      </c>
      <c r="AI526" s="38"/>
      <c r="AJ526" s="13" t="str">
        <f t="shared" si="789"/>
        <v>/rsm:CrossIndustryInvoice/rsm:SupplyChainTradeTransaction/ram:ApplicableHeaderTradeAgreement/ram:ProductEndUserTradeParty</v>
      </c>
      <c r="AK526" s="13" t="str">
        <f t="shared" si="790"/>
        <v>/ram:Name</v>
      </c>
      <c r="AL526" s="14">
        <f>COUNTIFS(R$4:R526,AJ526)</f>
        <v>1</v>
      </c>
      <c r="AN526" s="189" t="str">
        <f t="shared" si="803"/>
        <v>SCT_HTA</v>
      </c>
      <c r="AO526" s="61" t="str">
        <f t="shared" si="791"/>
        <v>BT-X-128</v>
      </c>
      <c r="AP526" s="282" t="str">
        <f t="shared" si="804"/>
        <v/>
      </c>
      <c r="AQ526" s="62">
        <f t="shared" si="738"/>
        <v>4</v>
      </c>
      <c r="AR526" s="62" t="str">
        <f t="shared" si="792"/>
        <v>1..1</v>
      </c>
      <c r="AS526" s="64" t="s">
        <v>2529</v>
      </c>
      <c r="AT526" s="64" t="s">
        <v>18261</v>
      </c>
      <c r="AU526" s="65"/>
      <c r="AV526" s="65"/>
      <c r="AW526" s="65"/>
      <c r="AX526" s="64"/>
      <c r="AY526" s="66" t="str">
        <f t="shared" si="820"/>
        <v>1..1</v>
      </c>
      <c r="AZ526" s="66" t="str">
        <f t="shared" si="822"/>
        <v>1..1</v>
      </c>
      <c r="BA526" s="6" t="str">
        <f t="shared" si="755"/>
        <v>/rsm:CrossIndustryInvoice
/rsm:SupplyChainTradeTransaction
/ram:ApplicableHeaderTradeAgreement
/ram:ProductEndUserTradeParty
/ram:Name</v>
      </c>
      <c r="BB526" s="67" t="str">
        <f t="shared" si="756"/>
        <v>/rsm:CrossIndustryInvoice/rsm:SupplyChainTradeTransaction/ram:ApplicableHeaderTradeAgreement/ram:ProductEndUserTradeParty/ram:Name</v>
      </c>
      <c r="BC526" s="66" t="str">
        <f t="shared" si="805"/>
        <v>T</v>
      </c>
      <c r="BD526" s="68" t="str">
        <f t="shared" si="806"/>
        <v>E</v>
      </c>
      <c r="BE526" s="62" t="str">
        <f t="shared" si="807"/>
        <v>0..1</v>
      </c>
      <c r="BF526" s="66" t="str">
        <f t="shared" si="808"/>
        <v/>
      </c>
      <c r="BG526" s="249" t="str">
        <f t="shared" si="809"/>
        <v/>
      </c>
      <c r="BH526" s="7"/>
      <c r="BI526" s="634" t="str">
        <f t="shared" si="810"/>
        <v>-</v>
      </c>
      <c r="BJ526" s="70" t="str">
        <f t="shared" si="811"/>
        <v>-</v>
      </c>
      <c r="BK526" s="70" t="str">
        <f t="shared" si="812"/>
        <v>-</v>
      </c>
      <c r="BL526" s="70" t="str">
        <f t="shared" si="813"/>
        <v>-</v>
      </c>
      <c r="BM526" s="70" t="str">
        <f t="shared" si="814"/>
        <v>-</v>
      </c>
      <c r="BN526" s="70" t="str">
        <f t="shared" si="815"/>
        <v>-</v>
      </c>
      <c r="BO526" s="635" t="str">
        <f t="shared" si="816"/>
        <v>X</v>
      </c>
      <c r="BP526" s="7"/>
      <c r="BQ526" s="70" t="str">
        <f t="shared" si="817"/>
        <v>EXTENDED</v>
      </c>
      <c r="BR526" s="70" t="str">
        <f t="shared" si="818"/>
        <v>EXTENDED</v>
      </c>
      <c r="BS526" s="15"/>
      <c r="BT526" s="57" t="s">
        <v>18642</v>
      </c>
    </row>
    <row r="527" spans="1:72" customFormat="1" ht="96" x14ac:dyDescent="0.2">
      <c r="A527" s="45" t="str">
        <f t="shared" si="801"/>
        <v>YES</v>
      </c>
      <c r="B527" s="342" t="s">
        <v>4852</v>
      </c>
      <c r="C527" s="742"/>
      <c r="D527" s="185" t="s">
        <v>1526</v>
      </c>
      <c r="E527" s="61" t="s">
        <v>17427</v>
      </c>
      <c r="F527" s="282"/>
      <c r="G527" s="62">
        <f t="shared" si="742"/>
        <v>4</v>
      </c>
      <c r="H527" s="62" t="s">
        <v>42</v>
      </c>
      <c r="I527" s="64" t="s">
        <v>17024</v>
      </c>
      <c r="J527" s="64" t="s">
        <v>17025</v>
      </c>
      <c r="K527" s="65" t="s">
        <v>17433</v>
      </c>
      <c r="L527" s="65"/>
      <c r="M527" s="65"/>
      <c r="N527" s="64" t="s">
        <v>128</v>
      </c>
      <c r="O527" s="66" t="s">
        <v>42</v>
      </c>
      <c r="P527" s="66" t="str">
        <f t="shared" si="594"/>
        <v>0..1</v>
      </c>
      <c r="Q527" s="278" t="s">
        <v>4872</v>
      </c>
      <c r="R527" s="279" t="s">
        <v>4873</v>
      </c>
      <c r="S527" s="66" t="s">
        <v>131</v>
      </c>
      <c r="T527" s="68" t="str">
        <f t="shared" si="793"/>
        <v>E</v>
      </c>
      <c r="U527" s="62" t="s">
        <v>62</v>
      </c>
      <c r="V527" s="66"/>
      <c r="W527" s="249" t="s">
        <v>35</v>
      </c>
      <c r="X527" s="38"/>
      <c r="Y527" s="634" t="str">
        <f t="shared" si="799"/>
        <v>-</v>
      </c>
      <c r="Z527" s="70" t="str">
        <f t="shared" ref="Z527:AE527" si="829">IF(Y527="X","X",IF($AH527=Z$4,"X","-"))</f>
        <v>-</v>
      </c>
      <c r="AA527" s="70" t="str">
        <f t="shared" si="829"/>
        <v>-</v>
      </c>
      <c r="AB527" s="70" t="str">
        <f t="shared" si="829"/>
        <v>-</v>
      </c>
      <c r="AC527" s="70" t="str">
        <f t="shared" si="829"/>
        <v>-</v>
      </c>
      <c r="AD527" s="70" t="str">
        <f t="shared" si="829"/>
        <v>-</v>
      </c>
      <c r="AE527" s="635" t="str">
        <f t="shared" si="829"/>
        <v>X</v>
      </c>
      <c r="AF527" s="38"/>
      <c r="AG527" s="70" t="s">
        <v>47</v>
      </c>
      <c r="AH527" s="70" t="s">
        <v>47</v>
      </c>
      <c r="AI527" s="38"/>
      <c r="AJ527" s="13" t="str">
        <f t="shared" si="789"/>
        <v>/rsm:CrossIndustryInvoice/rsm:SupplyChainTradeTransaction/ram:ApplicableHeaderTradeAgreement/ram:ProductEndUserTradeParty</v>
      </c>
      <c r="AK527" s="13" t="str">
        <f t="shared" si="790"/>
        <v>/ram:RoleCode</v>
      </c>
      <c r="AL527" s="14">
        <f>COUNTIFS(R$4:R527,AJ527)</f>
        <v>1</v>
      </c>
      <c r="AM527" s="59"/>
      <c r="AN527" s="185" t="str">
        <f t="shared" si="803"/>
        <v>SCT_HTA</v>
      </c>
      <c r="AO527" s="61" t="str">
        <f t="shared" si="791"/>
        <v>BT-X-548</v>
      </c>
      <c r="AP527" s="282" t="str">
        <f t="shared" si="804"/>
        <v/>
      </c>
      <c r="AQ527" s="62">
        <f t="shared" si="738"/>
        <v>4</v>
      </c>
      <c r="AR527" s="62" t="str">
        <f t="shared" si="792"/>
        <v>0..1</v>
      </c>
      <c r="AS527" s="64" t="s">
        <v>4874</v>
      </c>
      <c r="AT527" s="64" t="s">
        <v>18221</v>
      </c>
      <c r="AU527" s="65" t="s">
        <v>18222</v>
      </c>
      <c r="AV527" s="65"/>
      <c r="AW527" s="65"/>
      <c r="AX527" s="64" t="s">
        <v>128</v>
      </c>
      <c r="AY527" s="66" t="str">
        <f t="shared" si="820"/>
        <v>0..1</v>
      </c>
      <c r="AZ527" s="66" t="str">
        <f t="shared" si="822"/>
        <v>0..1</v>
      </c>
      <c r="BA527" s="278" t="str">
        <f t="shared" si="755"/>
        <v>/rsm:CrossIndustryInvoice
/rsm:SupplyChainTradeTransaction
/ram:ApplicableHeaderTradeAgreement
/ram:ProductEndUserTradeParty
/ram:RoleCode</v>
      </c>
      <c r="BB527" s="279" t="str">
        <f t="shared" si="756"/>
        <v>/rsm:CrossIndustryInvoice/rsm:SupplyChainTradeTransaction/ram:ApplicableHeaderTradeAgreement/ram:ProductEndUserTradeParty/ram:RoleCode</v>
      </c>
      <c r="BC527" s="66" t="str">
        <f t="shared" si="805"/>
        <v>C</v>
      </c>
      <c r="BD527" s="68" t="str">
        <f t="shared" si="806"/>
        <v>E</v>
      </c>
      <c r="BE527" s="66" t="str">
        <f t="shared" si="807"/>
        <v>0..n</v>
      </c>
      <c r="BF527" s="66" t="str">
        <f t="shared" si="808"/>
        <v/>
      </c>
      <c r="BG527" s="249" t="str">
        <f t="shared" si="809"/>
        <v/>
      </c>
      <c r="BH527" s="7"/>
      <c r="BI527" s="634" t="str">
        <f t="shared" si="810"/>
        <v>-</v>
      </c>
      <c r="BJ527" s="70" t="str">
        <f t="shared" si="811"/>
        <v>-</v>
      </c>
      <c r="BK527" s="70" t="str">
        <f t="shared" si="812"/>
        <v>-</v>
      </c>
      <c r="BL527" s="70" t="str">
        <f t="shared" si="813"/>
        <v>-</v>
      </c>
      <c r="BM527" s="70" t="str">
        <f t="shared" si="814"/>
        <v>-</v>
      </c>
      <c r="BN527" s="70" t="str">
        <f t="shared" si="815"/>
        <v>-</v>
      </c>
      <c r="BO527" s="635" t="str">
        <f t="shared" si="816"/>
        <v>X</v>
      </c>
      <c r="BP527" s="7"/>
      <c r="BQ527" s="68" t="str">
        <f t="shared" si="817"/>
        <v>EXTENDED</v>
      </c>
      <c r="BR527" s="68" t="str">
        <f t="shared" si="818"/>
        <v>EXTENDED</v>
      </c>
      <c r="BS527" s="347" t="s">
        <v>17427</v>
      </c>
      <c r="BT527" s="57" t="s">
        <v>18642</v>
      </c>
    </row>
    <row r="528" spans="1:72" s="59" customFormat="1" ht="96" x14ac:dyDescent="0.2">
      <c r="A528" s="45" t="str">
        <f t="shared" si="801"/>
        <v>NO</v>
      </c>
      <c r="B528" s="45"/>
      <c r="C528" s="45"/>
      <c r="D528" s="189" t="s">
        <v>1526</v>
      </c>
      <c r="E528" s="140" t="s">
        <v>5446</v>
      </c>
      <c r="F528" s="296"/>
      <c r="G528" s="141">
        <f t="shared" si="742"/>
        <v>4</v>
      </c>
      <c r="H528" s="141" t="s">
        <v>42</v>
      </c>
      <c r="I528" s="125" t="s">
        <v>2530</v>
      </c>
      <c r="J528" s="125"/>
      <c r="K528" s="126"/>
      <c r="L528" s="126"/>
      <c r="M528" s="126"/>
      <c r="N528" s="125"/>
      <c r="O528" s="124" t="s">
        <v>42</v>
      </c>
      <c r="P528" s="124" t="str">
        <f t="shared" si="594"/>
        <v>0..1</v>
      </c>
      <c r="Q528" s="142" t="s">
        <v>2531</v>
      </c>
      <c r="R528" s="143" t="s">
        <v>2532</v>
      </c>
      <c r="S528" s="124"/>
      <c r="T528" s="129" t="str">
        <f t="shared" si="793"/>
        <v>EG</v>
      </c>
      <c r="U528" s="141" t="s">
        <v>42</v>
      </c>
      <c r="V528" s="124"/>
      <c r="W528" s="675"/>
      <c r="X528" s="38"/>
      <c r="Y528" s="648" t="str">
        <f t="shared" si="799"/>
        <v>-</v>
      </c>
      <c r="Z528" s="144" t="str">
        <f t="shared" ref="Z528:AE528" si="830">IF(Y528="X","X",IF($AH528=Z$4,"X","-"))</f>
        <v>-</v>
      </c>
      <c r="AA528" s="144" t="str">
        <f t="shared" si="830"/>
        <v>-</v>
      </c>
      <c r="AB528" s="144" t="str">
        <f t="shared" si="830"/>
        <v>-</v>
      </c>
      <c r="AC528" s="144" t="str">
        <f t="shared" si="830"/>
        <v>-</v>
      </c>
      <c r="AD528" s="144" t="str">
        <f t="shared" si="830"/>
        <v>-</v>
      </c>
      <c r="AE528" s="649" t="str">
        <f t="shared" si="830"/>
        <v>X</v>
      </c>
      <c r="AF528" s="38"/>
      <c r="AG528" s="144" t="s">
        <v>47</v>
      </c>
      <c r="AH528" s="144" t="s">
        <v>47</v>
      </c>
      <c r="AI528" s="38"/>
      <c r="AJ528" s="13" t="str">
        <f t="shared" si="789"/>
        <v>/rsm:CrossIndustryInvoice/rsm:SupplyChainTradeTransaction/ram:ApplicableHeaderTradeAgreement/ram:ProductEndUserTradeParty</v>
      </c>
      <c r="AK528" s="13" t="str">
        <f t="shared" si="790"/>
        <v>/ram:SpecifiedLegalOrganization</v>
      </c>
      <c r="AL528" s="14">
        <f>COUNTIFS(R$4:R528,AJ528)</f>
        <v>1</v>
      </c>
      <c r="AN528" s="189" t="str">
        <f t="shared" si="803"/>
        <v>SCT_HTA</v>
      </c>
      <c r="AO528" s="140" t="str">
        <f t="shared" si="791"/>
        <v>BG-X-19</v>
      </c>
      <c r="AP528" s="296" t="str">
        <f t="shared" si="804"/>
        <v/>
      </c>
      <c r="AQ528" s="141">
        <f t="shared" si="738"/>
        <v>4</v>
      </c>
      <c r="AR528" s="141" t="str">
        <f t="shared" si="792"/>
        <v>0..1</v>
      </c>
      <c r="AS528" s="125" t="s">
        <v>2102</v>
      </c>
      <c r="AT528" s="125" t="s">
        <v>18241</v>
      </c>
      <c r="AU528" s="126"/>
      <c r="AV528" s="126"/>
      <c r="AW528" s="126"/>
      <c r="AX528" s="125"/>
      <c r="AY528" s="124" t="str">
        <f t="shared" si="820"/>
        <v>0..1</v>
      </c>
      <c r="AZ528" s="124" t="str">
        <f t="shared" si="822"/>
        <v>0..1</v>
      </c>
      <c r="BA528" s="142" t="str">
        <f t="shared" si="755"/>
        <v>/rsm:CrossIndustryInvoice
/rsm:SupplyChainTradeTransaction
/ram:ApplicableHeaderTradeAgreement
/ram:ProductEndUserTradeParty
/ram:SpecifiedLegalOrganization</v>
      </c>
      <c r="BB528" s="143" t="str">
        <f t="shared" si="756"/>
        <v>/rsm:CrossIndustryInvoice/rsm:SupplyChainTradeTransaction/ram:ApplicableHeaderTradeAgreement/ram:ProductEndUserTradeParty/ram:SpecifiedLegalOrganization</v>
      </c>
      <c r="BC528" s="124" t="str">
        <f t="shared" si="805"/>
        <v/>
      </c>
      <c r="BD528" s="129" t="str">
        <f t="shared" si="806"/>
        <v>EG</v>
      </c>
      <c r="BE528" s="141" t="str">
        <f t="shared" si="807"/>
        <v>0..1</v>
      </c>
      <c r="BF528" s="124" t="str">
        <f t="shared" si="808"/>
        <v/>
      </c>
      <c r="BG528" s="675" t="str">
        <f t="shared" si="809"/>
        <v/>
      </c>
      <c r="BH528" s="7"/>
      <c r="BI528" s="648" t="str">
        <f t="shared" si="810"/>
        <v>-</v>
      </c>
      <c r="BJ528" s="144" t="str">
        <f t="shared" si="811"/>
        <v>-</v>
      </c>
      <c r="BK528" s="144" t="str">
        <f t="shared" si="812"/>
        <v>-</v>
      </c>
      <c r="BL528" s="144" t="str">
        <f t="shared" si="813"/>
        <v>-</v>
      </c>
      <c r="BM528" s="144" t="str">
        <f t="shared" si="814"/>
        <v>-</v>
      </c>
      <c r="BN528" s="144" t="str">
        <f t="shared" si="815"/>
        <v>-</v>
      </c>
      <c r="BO528" s="649" t="str">
        <f t="shared" si="816"/>
        <v>X</v>
      </c>
      <c r="BP528" s="7"/>
      <c r="BQ528" s="144" t="str">
        <f t="shared" si="817"/>
        <v>EXTENDED</v>
      </c>
      <c r="BR528" s="144" t="str">
        <f t="shared" si="818"/>
        <v>EXTENDED</v>
      </c>
      <c r="BS528" s="15"/>
      <c r="BT528" s="57" t="s">
        <v>18642</v>
      </c>
    </row>
    <row r="529" spans="1:72" s="59" customFormat="1" ht="105" x14ac:dyDescent="0.2">
      <c r="A529" s="45" t="str">
        <f t="shared" si="801"/>
        <v>YES</v>
      </c>
      <c r="B529" s="45"/>
      <c r="C529" s="45"/>
      <c r="D529" s="189" t="s">
        <v>1526</v>
      </c>
      <c r="E529" s="61" t="s">
        <v>5447</v>
      </c>
      <c r="F529" s="282"/>
      <c r="G529" s="62">
        <f t="shared" si="742"/>
        <v>5</v>
      </c>
      <c r="H529" s="62" t="s">
        <v>42</v>
      </c>
      <c r="I529" s="64" t="s">
        <v>17163</v>
      </c>
      <c r="J529" s="64" t="s">
        <v>17136</v>
      </c>
      <c r="K529" s="65"/>
      <c r="L529" s="65"/>
      <c r="M529" s="65"/>
      <c r="N529" s="64" t="s">
        <v>90</v>
      </c>
      <c r="O529" s="66" t="s">
        <v>42</v>
      </c>
      <c r="P529" s="66" t="str">
        <f t="shared" si="594"/>
        <v>0..1</v>
      </c>
      <c r="Q529" s="6" t="s">
        <v>2533</v>
      </c>
      <c r="R529" s="67" t="s">
        <v>2534</v>
      </c>
      <c r="S529" s="66" t="s">
        <v>55</v>
      </c>
      <c r="T529" s="68" t="str">
        <f t="shared" si="793"/>
        <v>E</v>
      </c>
      <c r="U529" s="62" t="s">
        <v>42</v>
      </c>
      <c r="V529" s="66"/>
      <c r="W529" s="249"/>
      <c r="X529" s="38"/>
      <c r="Y529" s="634" t="str">
        <f t="shared" si="799"/>
        <v>-</v>
      </c>
      <c r="Z529" s="70" t="str">
        <f t="shared" ref="Z529:AE529" si="831">IF(Y529="X","X",IF($AH529=Z$4,"X","-"))</f>
        <v>-</v>
      </c>
      <c r="AA529" s="70" t="str">
        <f t="shared" si="831"/>
        <v>-</v>
      </c>
      <c r="AB529" s="70" t="str">
        <f t="shared" si="831"/>
        <v>-</v>
      </c>
      <c r="AC529" s="70" t="str">
        <f t="shared" si="831"/>
        <v>-</v>
      </c>
      <c r="AD529" s="70" t="str">
        <f t="shared" si="831"/>
        <v>-</v>
      </c>
      <c r="AE529" s="635" t="str">
        <f t="shared" si="831"/>
        <v>X</v>
      </c>
      <c r="AF529" s="38"/>
      <c r="AG529" s="70" t="s">
        <v>47</v>
      </c>
      <c r="AH529" s="70" t="s">
        <v>47</v>
      </c>
      <c r="AI529" s="38"/>
      <c r="AJ529" s="13" t="str">
        <f t="shared" si="789"/>
        <v>/rsm:CrossIndustryInvoice/rsm:SupplyChainTradeTransaction/ram:ApplicableHeaderTradeAgreement/ram:ProductEndUserTradeParty/ram:SpecifiedLegalOrganization</v>
      </c>
      <c r="AK529" s="13" t="str">
        <f t="shared" si="790"/>
        <v>/ram:ID</v>
      </c>
      <c r="AL529" s="14">
        <f>COUNTIFS(R$4:R529,AJ529)</f>
        <v>1</v>
      </c>
      <c r="AN529" s="189" t="str">
        <f t="shared" si="803"/>
        <v>SCT_HTA</v>
      </c>
      <c r="AO529" s="61" t="str">
        <f t="shared" si="791"/>
        <v>BT-X-129</v>
      </c>
      <c r="AP529" s="282" t="str">
        <f t="shared" si="804"/>
        <v/>
      </c>
      <c r="AQ529" s="62">
        <f t="shared" si="738"/>
        <v>5</v>
      </c>
      <c r="AR529" s="62" t="str">
        <f t="shared" si="792"/>
        <v>0..1</v>
      </c>
      <c r="AS529" s="64" t="s">
        <v>2105</v>
      </c>
      <c r="AT529" s="64" t="s">
        <v>18224</v>
      </c>
      <c r="AU529" s="65"/>
      <c r="AV529" s="65"/>
      <c r="AW529" s="65"/>
      <c r="AX529" s="64" t="s">
        <v>99</v>
      </c>
      <c r="AY529" s="66" t="str">
        <f t="shared" si="820"/>
        <v>0..1</v>
      </c>
      <c r="AZ529" s="66" t="str">
        <f t="shared" si="822"/>
        <v>0..1</v>
      </c>
      <c r="BA529" s="6" t="str">
        <f t="shared" si="755"/>
        <v>/rsm:CrossIndustryInvoice
/rsm:SupplyChainTradeTransaction
/ram:ApplicableHeaderTradeAgreement
/ram:ProductEndUserTradeParty
/ram:SpecifiedLegalOrganization
/ram:ID</v>
      </c>
      <c r="BB529" s="67" t="str">
        <f t="shared" si="756"/>
        <v>/rsm:CrossIndustryInvoice/rsm:SupplyChainTradeTransaction/ram:ApplicableHeaderTradeAgreement/ram:ProductEndUserTradeParty/ram:SpecifiedLegalOrganization/ram:ID</v>
      </c>
      <c r="BC529" s="66" t="str">
        <f t="shared" si="805"/>
        <v>I</v>
      </c>
      <c r="BD529" s="68" t="str">
        <f t="shared" si="806"/>
        <v>E</v>
      </c>
      <c r="BE529" s="62" t="str">
        <f t="shared" si="807"/>
        <v>0..1</v>
      </c>
      <c r="BF529" s="66" t="str">
        <f t="shared" si="808"/>
        <v/>
      </c>
      <c r="BG529" s="249" t="str">
        <f t="shared" si="809"/>
        <v/>
      </c>
      <c r="BH529" s="7"/>
      <c r="BI529" s="634" t="str">
        <f t="shared" si="810"/>
        <v>-</v>
      </c>
      <c r="BJ529" s="70" t="str">
        <f t="shared" si="811"/>
        <v>-</v>
      </c>
      <c r="BK529" s="70" t="str">
        <f t="shared" si="812"/>
        <v>-</v>
      </c>
      <c r="BL529" s="70" t="str">
        <f t="shared" si="813"/>
        <v>-</v>
      </c>
      <c r="BM529" s="70" t="str">
        <f t="shared" si="814"/>
        <v>-</v>
      </c>
      <c r="BN529" s="70" t="str">
        <f t="shared" si="815"/>
        <v>-</v>
      </c>
      <c r="BO529" s="635" t="str">
        <f t="shared" si="816"/>
        <v>X</v>
      </c>
      <c r="BP529" s="7"/>
      <c r="BQ529" s="70" t="str">
        <f t="shared" si="817"/>
        <v>EXTENDED</v>
      </c>
      <c r="BR529" s="70" t="str">
        <f t="shared" si="818"/>
        <v>EXTENDED</v>
      </c>
      <c r="BS529" s="15"/>
      <c r="BT529" s="57" t="s">
        <v>18642</v>
      </c>
    </row>
    <row r="530" spans="1:72" s="59" customFormat="1" ht="120" x14ac:dyDescent="0.2">
      <c r="A530" s="45" t="str">
        <f t="shared" si="801"/>
        <v>YES</v>
      </c>
      <c r="B530" s="45"/>
      <c r="C530" s="45"/>
      <c r="D530" s="189" t="s">
        <v>1526</v>
      </c>
      <c r="E530" s="61" t="s">
        <v>5448</v>
      </c>
      <c r="F530" s="282"/>
      <c r="G530" s="62">
        <f t="shared" si="742"/>
        <v>6</v>
      </c>
      <c r="H530" s="62" t="s">
        <v>42</v>
      </c>
      <c r="I530" s="64" t="s">
        <v>443</v>
      </c>
      <c r="J530" s="64" t="s">
        <v>17137</v>
      </c>
      <c r="K530" s="65" t="s">
        <v>17140</v>
      </c>
      <c r="L530" s="65" t="s">
        <v>916</v>
      </c>
      <c r="M530" s="65" t="s">
        <v>35</v>
      </c>
      <c r="N530" s="64" t="s">
        <v>17064</v>
      </c>
      <c r="O530" s="66" t="s">
        <v>42</v>
      </c>
      <c r="P530" s="66" t="str">
        <f t="shared" si="594"/>
        <v>0..1</v>
      </c>
      <c r="Q530" s="6" t="s">
        <v>2535</v>
      </c>
      <c r="R530" s="67" t="s">
        <v>2536</v>
      </c>
      <c r="S530" s="66" t="s">
        <v>329</v>
      </c>
      <c r="T530" s="68" t="str">
        <f t="shared" si="793"/>
        <v>A</v>
      </c>
      <c r="U530" s="62" t="s">
        <v>42</v>
      </c>
      <c r="V530" s="66"/>
      <c r="W530" s="249"/>
      <c r="X530" s="38"/>
      <c r="Y530" s="634" t="str">
        <f t="shared" si="799"/>
        <v>-</v>
      </c>
      <c r="Z530" s="70" t="str">
        <f t="shared" ref="Z530:AE530" si="832">IF(Y530="X","X",IF($AH530=Z$4,"X","-"))</f>
        <v>-</v>
      </c>
      <c r="AA530" s="70" t="str">
        <f t="shared" si="832"/>
        <v>-</v>
      </c>
      <c r="AB530" s="70" t="str">
        <f t="shared" si="832"/>
        <v>-</v>
      </c>
      <c r="AC530" s="70" t="str">
        <f t="shared" si="832"/>
        <v>-</v>
      </c>
      <c r="AD530" s="70" t="str">
        <f t="shared" si="832"/>
        <v>-</v>
      </c>
      <c r="AE530" s="635" t="str">
        <f t="shared" si="832"/>
        <v>X</v>
      </c>
      <c r="AF530" s="38"/>
      <c r="AG530" s="70" t="s">
        <v>47</v>
      </c>
      <c r="AH530" s="70" t="s">
        <v>47</v>
      </c>
      <c r="AI530" s="38"/>
      <c r="AJ530" s="13" t="str">
        <f t="shared" si="789"/>
        <v>/rsm:CrossIndustryInvoice/rsm:SupplyChainTradeTransaction/ram:ApplicableHeaderTradeAgreement/ram:ProductEndUserTradeParty/ram:SpecifiedLegalOrganization/ram:ID</v>
      </c>
      <c r="AK530" s="13" t="str">
        <f t="shared" si="790"/>
        <v>/@schemeID</v>
      </c>
      <c r="AL530" s="14">
        <f>COUNTIFS(R$4:R530,AJ530)</f>
        <v>1</v>
      </c>
      <c r="AN530" s="189" t="str">
        <f t="shared" si="803"/>
        <v>SCT_HTA</v>
      </c>
      <c r="AO530" s="61" t="str">
        <f t="shared" si="791"/>
        <v>BT-X-129-0</v>
      </c>
      <c r="AP530" s="282" t="str">
        <f t="shared" si="804"/>
        <v/>
      </c>
      <c r="AQ530" s="62">
        <f t="shared" si="738"/>
        <v>6</v>
      </c>
      <c r="AR530" s="62" t="str">
        <f t="shared" si="792"/>
        <v>0..1</v>
      </c>
      <c r="AS530" s="64" t="s">
        <v>330</v>
      </c>
      <c r="AT530" s="64" t="s">
        <v>1898</v>
      </c>
      <c r="AU530" s="65" t="s">
        <v>1899</v>
      </c>
      <c r="AV530" s="65"/>
      <c r="AW530" s="65"/>
      <c r="AX530" s="64"/>
      <c r="AY530" s="66" t="str">
        <f t="shared" si="820"/>
        <v>0..1</v>
      </c>
      <c r="AZ530" s="66" t="str">
        <f t="shared" si="822"/>
        <v>0..1</v>
      </c>
      <c r="BA530" s="6" t="str">
        <f t="shared" si="755"/>
        <v>/rsm:CrossIndustryInvoice
/rsm:SupplyChainTradeTransaction
/ram:ApplicableHeaderTradeAgreement
/ram:ProductEndUserTradeParty
/ram:SpecifiedLegalOrganization
/ram:ID
/@schemeID</v>
      </c>
      <c r="BB530" s="67" t="str">
        <f t="shared" si="756"/>
        <v>/rsm:CrossIndustryInvoice/rsm:SupplyChainTradeTransaction/ram:ApplicableHeaderTradeAgreement/ram:ProductEndUserTradeParty/ram:SpecifiedLegalOrganization/ram:ID/@schemeID</v>
      </c>
      <c r="BC530" s="66" t="str">
        <f t="shared" si="805"/>
        <v>S</v>
      </c>
      <c r="BD530" s="68" t="str">
        <f t="shared" si="806"/>
        <v>A</v>
      </c>
      <c r="BE530" s="62" t="str">
        <f t="shared" si="807"/>
        <v>0..1</v>
      </c>
      <c r="BF530" s="66" t="str">
        <f t="shared" si="808"/>
        <v/>
      </c>
      <c r="BG530" s="249" t="str">
        <f t="shared" si="809"/>
        <v/>
      </c>
      <c r="BH530" s="7"/>
      <c r="BI530" s="634" t="str">
        <f t="shared" si="810"/>
        <v>-</v>
      </c>
      <c r="BJ530" s="70" t="str">
        <f t="shared" si="811"/>
        <v>-</v>
      </c>
      <c r="BK530" s="70" t="str">
        <f t="shared" si="812"/>
        <v>-</v>
      </c>
      <c r="BL530" s="70" t="str">
        <f t="shared" si="813"/>
        <v>-</v>
      </c>
      <c r="BM530" s="70" t="str">
        <f t="shared" si="814"/>
        <v>-</v>
      </c>
      <c r="BN530" s="70" t="str">
        <f t="shared" si="815"/>
        <v>-</v>
      </c>
      <c r="BO530" s="635" t="str">
        <f t="shared" si="816"/>
        <v>X</v>
      </c>
      <c r="BP530" s="7"/>
      <c r="BQ530" s="70" t="str">
        <f t="shared" si="817"/>
        <v>EXTENDED</v>
      </c>
      <c r="BR530" s="70" t="str">
        <f t="shared" si="818"/>
        <v>EXTENDED</v>
      </c>
      <c r="BS530" s="15"/>
      <c r="BT530" s="57" t="s">
        <v>18642</v>
      </c>
    </row>
    <row r="531" spans="1:72" s="59" customFormat="1" ht="105" x14ac:dyDescent="0.2">
      <c r="A531" s="45" t="str">
        <f t="shared" si="801"/>
        <v>YES</v>
      </c>
      <c r="B531" s="45"/>
      <c r="C531" s="45"/>
      <c r="D531" s="189" t="s">
        <v>1526</v>
      </c>
      <c r="E531" s="61" t="s">
        <v>5449</v>
      </c>
      <c r="F531" s="282"/>
      <c r="G531" s="62">
        <f t="shared" si="742"/>
        <v>5</v>
      </c>
      <c r="H531" s="62" t="s">
        <v>42</v>
      </c>
      <c r="I531" s="64" t="s">
        <v>3069</v>
      </c>
      <c r="J531" s="64" t="s">
        <v>17138</v>
      </c>
      <c r="K531" s="65" t="s">
        <v>17139</v>
      </c>
      <c r="L531" s="65"/>
      <c r="M531" s="65"/>
      <c r="N531" s="64" t="s">
        <v>70</v>
      </c>
      <c r="O531" s="66" t="s">
        <v>42</v>
      </c>
      <c r="P531" s="66" t="str">
        <f t="shared" si="594"/>
        <v>0..1</v>
      </c>
      <c r="Q531" s="6" t="s">
        <v>2537</v>
      </c>
      <c r="R531" s="67" t="s">
        <v>2538</v>
      </c>
      <c r="S531" s="66" t="s">
        <v>73</v>
      </c>
      <c r="T531" s="68" t="str">
        <f t="shared" si="793"/>
        <v>E</v>
      </c>
      <c r="U531" s="62" t="s">
        <v>42</v>
      </c>
      <c r="V531" s="66"/>
      <c r="W531" s="249"/>
      <c r="X531" s="38"/>
      <c r="Y531" s="634" t="str">
        <f t="shared" si="799"/>
        <v>-</v>
      </c>
      <c r="Z531" s="70" t="str">
        <f t="shared" ref="Z531:AE531" si="833">IF(Y531="X","X",IF($AH531=Z$4,"X","-"))</f>
        <v>-</v>
      </c>
      <c r="AA531" s="70" t="str">
        <f t="shared" si="833"/>
        <v>-</v>
      </c>
      <c r="AB531" s="70" t="str">
        <f t="shared" si="833"/>
        <v>-</v>
      </c>
      <c r="AC531" s="70" t="str">
        <f t="shared" si="833"/>
        <v>-</v>
      </c>
      <c r="AD531" s="70" t="str">
        <f t="shared" si="833"/>
        <v>-</v>
      </c>
      <c r="AE531" s="635" t="str">
        <f t="shared" si="833"/>
        <v>X</v>
      </c>
      <c r="AF531" s="38"/>
      <c r="AG531" s="70" t="s">
        <v>47</v>
      </c>
      <c r="AH531" s="70" t="s">
        <v>47</v>
      </c>
      <c r="AI531" s="38"/>
      <c r="AJ531" s="13" t="str">
        <f t="shared" si="789"/>
        <v>/rsm:CrossIndustryInvoice/rsm:SupplyChainTradeTransaction/ram:ApplicableHeaderTradeAgreement/ram:ProductEndUserTradeParty/ram:SpecifiedLegalOrganization</v>
      </c>
      <c r="AK531" s="13" t="str">
        <f t="shared" si="790"/>
        <v>/ram:TradingBusinessName</v>
      </c>
      <c r="AL531" s="14">
        <f>COUNTIFS(R$4:R531,AJ531)</f>
        <v>1</v>
      </c>
      <c r="AN531" s="189" t="str">
        <f t="shared" si="803"/>
        <v>SCT_HTA</v>
      </c>
      <c r="AO531" s="61" t="str">
        <f t="shared" si="791"/>
        <v>BT-X-130</v>
      </c>
      <c r="AP531" s="282" t="str">
        <f t="shared" si="804"/>
        <v/>
      </c>
      <c r="AQ531" s="62">
        <f t="shared" si="738"/>
        <v>5</v>
      </c>
      <c r="AR531" s="62" t="str">
        <f t="shared" si="792"/>
        <v>0..1</v>
      </c>
      <c r="AS531" s="64" t="s">
        <v>2112</v>
      </c>
      <c r="AT531" s="64" t="s">
        <v>18225</v>
      </c>
      <c r="AU531" s="65" t="s">
        <v>18226</v>
      </c>
      <c r="AV531" s="65"/>
      <c r="AW531" s="65"/>
      <c r="AX531" s="64"/>
      <c r="AY531" s="66" t="str">
        <f t="shared" si="820"/>
        <v>0..1</v>
      </c>
      <c r="AZ531" s="66" t="str">
        <f t="shared" si="822"/>
        <v>0..1</v>
      </c>
      <c r="BA531" s="6" t="str">
        <f t="shared" si="755"/>
        <v>/rsm:CrossIndustryInvoice
/rsm:SupplyChainTradeTransaction
/ram:ApplicableHeaderTradeAgreement
/ram:ProductEndUserTradeParty
/ram:SpecifiedLegalOrganization
/ram:TradingBusinessName</v>
      </c>
      <c r="BB531" s="67" t="str">
        <f t="shared" si="756"/>
        <v>/rsm:CrossIndustryInvoice/rsm:SupplyChainTradeTransaction/ram:ApplicableHeaderTradeAgreement/ram:ProductEndUserTradeParty/ram:SpecifiedLegalOrganization/ram:TradingBusinessName</v>
      </c>
      <c r="BC531" s="66" t="str">
        <f t="shared" si="805"/>
        <v>T</v>
      </c>
      <c r="BD531" s="68" t="str">
        <f t="shared" si="806"/>
        <v>E</v>
      </c>
      <c r="BE531" s="62" t="str">
        <f t="shared" si="807"/>
        <v>0..1</v>
      </c>
      <c r="BF531" s="66" t="str">
        <f t="shared" si="808"/>
        <v/>
      </c>
      <c r="BG531" s="249" t="str">
        <f t="shared" si="809"/>
        <v/>
      </c>
      <c r="BH531" s="7"/>
      <c r="BI531" s="634" t="str">
        <f t="shared" si="810"/>
        <v>-</v>
      </c>
      <c r="BJ531" s="70" t="str">
        <f t="shared" si="811"/>
        <v>-</v>
      </c>
      <c r="BK531" s="70" t="str">
        <f t="shared" si="812"/>
        <v>-</v>
      </c>
      <c r="BL531" s="70" t="str">
        <f t="shared" si="813"/>
        <v>-</v>
      </c>
      <c r="BM531" s="70" t="str">
        <f t="shared" si="814"/>
        <v>-</v>
      </c>
      <c r="BN531" s="70" t="str">
        <f t="shared" si="815"/>
        <v>-</v>
      </c>
      <c r="BO531" s="635" t="str">
        <f t="shared" si="816"/>
        <v>X</v>
      </c>
      <c r="BP531" s="7"/>
      <c r="BQ531" s="70" t="str">
        <f t="shared" si="817"/>
        <v>EXTENDED</v>
      </c>
      <c r="BR531" s="70" t="str">
        <f t="shared" si="818"/>
        <v>EXTENDED</v>
      </c>
      <c r="BS531" s="15"/>
      <c r="BT531" s="57" t="s">
        <v>18642</v>
      </c>
    </row>
    <row r="532" spans="1:72" s="59" customFormat="1" ht="105" x14ac:dyDescent="0.2">
      <c r="A532" s="45" t="str">
        <f t="shared" si="801"/>
        <v>NO</v>
      </c>
      <c r="B532" s="131"/>
      <c r="C532" s="742"/>
      <c r="D532" s="189" t="s">
        <v>1526</v>
      </c>
      <c r="E532" s="162" t="s">
        <v>5450</v>
      </c>
      <c r="F532" s="298"/>
      <c r="G532" s="163">
        <f t="shared" si="742"/>
        <v>5</v>
      </c>
      <c r="H532" s="163" t="s">
        <v>42</v>
      </c>
      <c r="I532" s="164" t="s">
        <v>2539</v>
      </c>
      <c r="J532" s="164" t="s">
        <v>2114</v>
      </c>
      <c r="K532" s="165"/>
      <c r="L532" s="165"/>
      <c r="M532" s="165"/>
      <c r="N532" s="164"/>
      <c r="O532" s="66" t="s">
        <v>42</v>
      </c>
      <c r="P532" s="66" t="str">
        <f t="shared" si="594"/>
        <v>0..1</v>
      </c>
      <c r="Q532" s="167" t="s">
        <v>2540</v>
      </c>
      <c r="R532" s="168" t="s">
        <v>2541</v>
      </c>
      <c r="S532" s="166"/>
      <c r="T532" s="169" t="str">
        <f t="shared" si="793"/>
        <v>EG</v>
      </c>
      <c r="U532" s="163" t="s">
        <v>42</v>
      </c>
      <c r="V532" s="166"/>
      <c r="W532" s="676"/>
      <c r="X532" s="38"/>
      <c r="Y532" s="650" t="str">
        <f t="shared" si="799"/>
        <v>-</v>
      </c>
      <c r="Z532" s="171" t="str">
        <f t="shared" ref="Z532:AE532" si="834">IF(Y532="X","X",IF($AH532=Z$4,"X","-"))</f>
        <v>-</v>
      </c>
      <c r="AA532" s="171" t="str">
        <f t="shared" si="834"/>
        <v>-</v>
      </c>
      <c r="AB532" s="171" t="str">
        <f t="shared" si="834"/>
        <v>-</v>
      </c>
      <c r="AC532" s="171" t="str">
        <f t="shared" si="834"/>
        <v>-</v>
      </c>
      <c r="AD532" s="171" t="str">
        <f t="shared" si="834"/>
        <v>-</v>
      </c>
      <c r="AE532" s="651" t="str">
        <f t="shared" si="834"/>
        <v>X</v>
      </c>
      <c r="AF532" s="38"/>
      <c r="AG532" s="171" t="s">
        <v>47</v>
      </c>
      <c r="AH532" s="171" t="s">
        <v>47</v>
      </c>
      <c r="AI532" s="38"/>
      <c r="AJ532" s="13" t="str">
        <f t="shared" si="789"/>
        <v>/rsm:CrossIndustryInvoice/rsm:SupplyChainTradeTransaction/ram:ApplicableHeaderTradeAgreement/ram:ProductEndUserTradeParty/ram:SpecifiedLegalOrganization</v>
      </c>
      <c r="AK532" s="13" t="str">
        <f t="shared" si="790"/>
        <v>/ram:PostalTradeAddress</v>
      </c>
      <c r="AL532" s="14">
        <f>COUNTIFS(R$4:R532,AJ532)</f>
        <v>1</v>
      </c>
      <c r="AN532" s="189" t="str">
        <f t="shared" si="803"/>
        <v>SCT_HTA</v>
      </c>
      <c r="AO532" s="162" t="str">
        <f t="shared" si="791"/>
        <v>BG-X-60</v>
      </c>
      <c r="AP532" s="298" t="str">
        <f t="shared" si="804"/>
        <v/>
      </c>
      <c r="AQ532" s="163">
        <f t="shared" ref="AQ532:AQ595" si="835">LEN(BB532)-LEN(SUBSTITUTE(BB532,"/",""))-1</f>
        <v>5</v>
      </c>
      <c r="AR532" s="163" t="str">
        <f t="shared" si="792"/>
        <v>0..1</v>
      </c>
      <c r="AS532" s="164" t="s">
        <v>1632</v>
      </c>
      <c r="AT532" s="164" t="s">
        <v>1633</v>
      </c>
      <c r="AU532" s="165"/>
      <c r="AV532" s="165"/>
      <c r="AW532" s="165"/>
      <c r="AX532" s="164"/>
      <c r="AY532" s="66" t="str">
        <f t="shared" si="820"/>
        <v>0..1</v>
      </c>
      <c r="AZ532" s="66" t="str">
        <f t="shared" si="822"/>
        <v>0..1</v>
      </c>
      <c r="BA532" s="167" t="str">
        <f t="shared" si="755"/>
        <v>/rsm:CrossIndustryInvoice
/rsm:SupplyChainTradeTransaction
/ram:ApplicableHeaderTradeAgreement
/ram:ProductEndUserTradeParty
/ram:SpecifiedLegalOrganization
/ram:PostalTradeAddress</v>
      </c>
      <c r="BB532" s="168" t="str">
        <f t="shared" si="756"/>
        <v>/rsm:CrossIndustryInvoice/rsm:SupplyChainTradeTransaction/ram:ApplicableHeaderTradeAgreement/ram:ProductEndUserTradeParty/ram:SpecifiedLegalOrganization/ram:PostalTradeAddress</v>
      </c>
      <c r="BC532" s="166" t="str">
        <f t="shared" si="805"/>
        <v/>
      </c>
      <c r="BD532" s="169" t="str">
        <f t="shared" si="806"/>
        <v>EG</v>
      </c>
      <c r="BE532" s="163" t="str">
        <f t="shared" si="807"/>
        <v>0..1</v>
      </c>
      <c r="BF532" s="166" t="str">
        <f t="shared" si="808"/>
        <v/>
      </c>
      <c r="BG532" s="676" t="str">
        <f t="shared" si="809"/>
        <v/>
      </c>
      <c r="BH532" s="7"/>
      <c r="BI532" s="650" t="str">
        <f t="shared" si="810"/>
        <v>-</v>
      </c>
      <c r="BJ532" s="171" t="str">
        <f t="shared" si="811"/>
        <v>-</v>
      </c>
      <c r="BK532" s="171" t="str">
        <f t="shared" si="812"/>
        <v>-</v>
      </c>
      <c r="BL532" s="171" t="str">
        <f t="shared" si="813"/>
        <v>-</v>
      </c>
      <c r="BM532" s="171" t="str">
        <f t="shared" si="814"/>
        <v>-</v>
      </c>
      <c r="BN532" s="171" t="str">
        <f t="shared" si="815"/>
        <v>-</v>
      </c>
      <c r="BO532" s="651" t="str">
        <f t="shared" si="816"/>
        <v>X</v>
      </c>
      <c r="BP532" s="7"/>
      <c r="BQ532" s="171" t="str">
        <f t="shared" si="817"/>
        <v>EXTENDED</v>
      </c>
      <c r="BR532" s="171" t="str">
        <f t="shared" si="818"/>
        <v>EXTENDED</v>
      </c>
      <c r="BS532" s="15"/>
      <c r="BT532" s="57" t="s">
        <v>18642</v>
      </c>
    </row>
    <row r="533" spans="1:72" s="59" customFormat="1" ht="120" x14ac:dyDescent="0.2">
      <c r="A533" s="45" t="str">
        <f t="shared" si="801"/>
        <v>YES</v>
      </c>
      <c r="B533" s="131"/>
      <c r="C533" s="742"/>
      <c r="D533" s="189" t="s">
        <v>1526</v>
      </c>
      <c r="E533" s="61" t="s">
        <v>5451</v>
      </c>
      <c r="F533" s="282"/>
      <c r="G533" s="62">
        <f t="shared" si="742"/>
        <v>6</v>
      </c>
      <c r="H533" s="62" t="s">
        <v>42</v>
      </c>
      <c r="I533" s="64" t="s">
        <v>17148</v>
      </c>
      <c r="J533" s="64" t="s">
        <v>1635</v>
      </c>
      <c r="K533" s="65" t="s">
        <v>1636</v>
      </c>
      <c r="L533" s="65"/>
      <c r="M533" s="65"/>
      <c r="N533" s="64" t="s">
        <v>70</v>
      </c>
      <c r="O533" s="66" t="s">
        <v>42</v>
      </c>
      <c r="P533" s="66" t="str">
        <f t="shared" si="594"/>
        <v>0..1</v>
      </c>
      <c r="Q533" s="6" t="s">
        <v>2542</v>
      </c>
      <c r="R533" s="67" t="s">
        <v>2543</v>
      </c>
      <c r="S533" s="66" t="s">
        <v>73</v>
      </c>
      <c r="T533" s="68" t="str">
        <f t="shared" si="793"/>
        <v>E</v>
      </c>
      <c r="U533" s="62" t="s">
        <v>42</v>
      </c>
      <c r="V533" s="66"/>
      <c r="W533" s="249"/>
      <c r="X533" s="38"/>
      <c r="Y533" s="634" t="str">
        <f t="shared" si="799"/>
        <v>-</v>
      </c>
      <c r="Z533" s="70" t="str">
        <f t="shared" ref="Z533:AE533" si="836">IF(Y533="X","X",IF($AH533=Z$4,"X","-"))</f>
        <v>-</v>
      </c>
      <c r="AA533" s="70" t="str">
        <f t="shared" si="836"/>
        <v>-</v>
      </c>
      <c r="AB533" s="70" t="str">
        <f t="shared" si="836"/>
        <v>-</v>
      </c>
      <c r="AC533" s="70" t="str">
        <f t="shared" si="836"/>
        <v>-</v>
      </c>
      <c r="AD533" s="70" t="str">
        <f t="shared" si="836"/>
        <v>-</v>
      </c>
      <c r="AE533" s="635" t="str">
        <f t="shared" si="836"/>
        <v>X</v>
      </c>
      <c r="AF533" s="38"/>
      <c r="AG533" s="70" t="s">
        <v>47</v>
      </c>
      <c r="AH533" s="70" t="s">
        <v>47</v>
      </c>
      <c r="AI533" s="38"/>
      <c r="AJ533" s="13" t="str">
        <f t="shared" si="789"/>
        <v>/rsm:CrossIndustryInvoice/rsm:SupplyChainTradeTransaction/ram:ApplicableHeaderTradeAgreement/ram:ProductEndUserTradeParty/ram:SpecifiedLegalOrganization/ram:PostalTradeAddress</v>
      </c>
      <c r="AK533" s="13" t="str">
        <f t="shared" si="790"/>
        <v>/ram:PostcodeCode</v>
      </c>
      <c r="AL533" s="14">
        <f>COUNTIFS(R$4:R533,AJ533)</f>
        <v>1</v>
      </c>
      <c r="AN533" s="189" t="str">
        <f t="shared" si="803"/>
        <v>SCT_HTA</v>
      </c>
      <c r="AO533" s="61" t="str">
        <f t="shared" si="791"/>
        <v>BT-X-396</v>
      </c>
      <c r="AP533" s="282" t="str">
        <f t="shared" si="804"/>
        <v/>
      </c>
      <c r="AQ533" s="62">
        <f t="shared" si="835"/>
        <v>6</v>
      </c>
      <c r="AR533" s="62" t="str">
        <f t="shared" si="792"/>
        <v>0..1</v>
      </c>
      <c r="AS533" s="64" t="s">
        <v>2544</v>
      </c>
      <c r="AT533" s="64" t="s">
        <v>1747</v>
      </c>
      <c r="AU533" s="65" t="s">
        <v>1748</v>
      </c>
      <c r="AV533" s="65"/>
      <c r="AW533" s="65"/>
      <c r="AX533" s="64"/>
      <c r="AY533" s="66" t="str">
        <f t="shared" si="820"/>
        <v>0..1</v>
      </c>
      <c r="AZ533" s="66" t="str">
        <f t="shared" si="822"/>
        <v>0..1</v>
      </c>
      <c r="BA533" s="6" t="str">
        <f t="shared" si="755"/>
        <v>/rsm:CrossIndustryInvoice
/rsm:SupplyChainTradeTransaction
/ram:ApplicableHeaderTradeAgreement
/ram:ProductEndUserTradeParty
/ram:SpecifiedLegalOrganization
/ram:PostalTradeAddress
/ram:PostcodeCode</v>
      </c>
      <c r="BB533" s="67" t="str">
        <f t="shared" si="756"/>
        <v>/rsm:CrossIndustryInvoice/rsm:SupplyChainTradeTransaction/ram:ApplicableHeaderTradeAgreement/ram:ProductEndUserTradeParty/ram:SpecifiedLegalOrganization/ram:PostalTradeAddress/ram:PostcodeCode</v>
      </c>
      <c r="BC533" s="66" t="str">
        <f t="shared" si="805"/>
        <v>T</v>
      </c>
      <c r="BD533" s="68" t="str">
        <f t="shared" si="806"/>
        <v>E</v>
      </c>
      <c r="BE533" s="62" t="str">
        <f t="shared" si="807"/>
        <v>0..1</v>
      </c>
      <c r="BF533" s="66" t="str">
        <f t="shared" si="808"/>
        <v/>
      </c>
      <c r="BG533" s="249" t="str">
        <f t="shared" si="809"/>
        <v/>
      </c>
      <c r="BH533" s="7"/>
      <c r="BI533" s="634" t="str">
        <f t="shared" si="810"/>
        <v>-</v>
      </c>
      <c r="BJ533" s="70" t="str">
        <f t="shared" si="811"/>
        <v>-</v>
      </c>
      <c r="BK533" s="70" t="str">
        <f t="shared" si="812"/>
        <v>-</v>
      </c>
      <c r="BL533" s="70" t="str">
        <f t="shared" si="813"/>
        <v>-</v>
      </c>
      <c r="BM533" s="70" t="str">
        <f t="shared" si="814"/>
        <v>-</v>
      </c>
      <c r="BN533" s="70" t="str">
        <f t="shared" si="815"/>
        <v>-</v>
      </c>
      <c r="BO533" s="635" t="str">
        <f t="shared" si="816"/>
        <v>X</v>
      </c>
      <c r="BP533" s="7"/>
      <c r="BQ533" s="70" t="str">
        <f t="shared" si="817"/>
        <v>EXTENDED</v>
      </c>
      <c r="BR533" s="70" t="str">
        <f t="shared" si="818"/>
        <v>EXTENDED</v>
      </c>
      <c r="BS533" s="15"/>
      <c r="BT533" s="57" t="s">
        <v>18642</v>
      </c>
    </row>
    <row r="534" spans="1:72" s="59" customFormat="1" ht="120" x14ac:dyDescent="0.2">
      <c r="A534" s="45" t="str">
        <f t="shared" si="801"/>
        <v>YES</v>
      </c>
      <c r="B534" s="131"/>
      <c r="C534" s="742"/>
      <c r="D534" s="189" t="s">
        <v>1526</v>
      </c>
      <c r="E534" s="61" t="s">
        <v>5452</v>
      </c>
      <c r="F534" s="282"/>
      <c r="G534" s="62">
        <f t="shared" si="742"/>
        <v>6</v>
      </c>
      <c r="H534" s="62" t="s">
        <v>42</v>
      </c>
      <c r="I534" s="64" t="s">
        <v>17149</v>
      </c>
      <c r="J534" s="64" t="s">
        <v>1641</v>
      </c>
      <c r="K534" s="65" t="s">
        <v>1642</v>
      </c>
      <c r="L534" s="65"/>
      <c r="M534" s="65"/>
      <c r="N534" s="64" t="s">
        <v>70</v>
      </c>
      <c r="O534" s="66" t="s">
        <v>42</v>
      </c>
      <c r="P534" s="66" t="str">
        <f t="shared" si="594"/>
        <v>0..1</v>
      </c>
      <c r="Q534" s="6" t="s">
        <v>2545</v>
      </c>
      <c r="R534" s="67" t="s">
        <v>2546</v>
      </c>
      <c r="S534" s="66" t="s">
        <v>73</v>
      </c>
      <c r="T534" s="68" t="str">
        <f t="shared" si="793"/>
        <v>E</v>
      </c>
      <c r="U534" s="62" t="s">
        <v>42</v>
      </c>
      <c r="V534" s="66"/>
      <c r="W534" s="249"/>
      <c r="X534" s="38"/>
      <c r="Y534" s="634" t="str">
        <f t="shared" si="799"/>
        <v>-</v>
      </c>
      <c r="Z534" s="70" t="str">
        <f t="shared" ref="Z534:AE534" si="837">IF(Y534="X","X",IF($AH534=Z$4,"X","-"))</f>
        <v>-</v>
      </c>
      <c r="AA534" s="70" t="str">
        <f t="shared" si="837"/>
        <v>-</v>
      </c>
      <c r="AB534" s="70" t="str">
        <f t="shared" si="837"/>
        <v>-</v>
      </c>
      <c r="AC534" s="70" t="str">
        <f t="shared" si="837"/>
        <v>-</v>
      </c>
      <c r="AD534" s="70" t="str">
        <f t="shared" si="837"/>
        <v>-</v>
      </c>
      <c r="AE534" s="635" t="str">
        <f t="shared" si="837"/>
        <v>X</v>
      </c>
      <c r="AF534" s="38"/>
      <c r="AG534" s="70" t="s">
        <v>47</v>
      </c>
      <c r="AH534" s="70" t="s">
        <v>47</v>
      </c>
      <c r="AI534" s="38"/>
      <c r="AJ534" s="13" t="str">
        <f t="shared" si="789"/>
        <v>/rsm:CrossIndustryInvoice/rsm:SupplyChainTradeTransaction/ram:ApplicableHeaderTradeAgreement/ram:ProductEndUserTradeParty/ram:SpecifiedLegalOrganization/ram:PostalTradeAddress</v>
      </c>
      <c r="AK534" s="13" t="str">
        <f t="shared" si="790"/>
        <v>/ram:LineOne</v>
      </c>
      <c r="AL534" s="14">
        <f>COUNTIFS(R$4:R534,AJ534)</f>
        <v>1</v>
      </c>
      <c r="AN534" s="189" t="str">
        <f t="shared" si="803"/>
        <v>SCT_HTA</v>
      </c>
      <c r="AO534" s="61" t="str">
        <f t="shared" si="791"/>
        <v>BT-X-397</v>
      </c>
      <c r="AP534" s="282" t="str">
        <f t="shared" si="804"/>
        <v/>
      </c>
      <c r="AQ534" s="62">
        <f t="shared" si="835"/>
        <v>6</v>
      </c>
      <c r="AR534" s="62" t="str">
        <f t="shared" si="792"/>
        <v>0..1</v>
      </c>
      <c r="AS534" s="64" t="s">
        <v>2547</v>
      </c>
      <c r="AT534" s="64" t="s">
        <v>1754</v>
      </c>
      <c r="AU534" s="65" t="s">
        <v>1755</v>
      </c>
      <c r="AV534" s="65"/>
      <c r="AW534" s="65"/>
      <c r="AX534" s="64"/>
      <c r="AY534" s="66" t="str">
        <f t="shared" si="820"/>
        <v>0..1</v>
      </c>
      <c r="AZ534" s="66" t="str">
        <f t="shared" si="822"/>
        <v>0..1</v>
      </c>
      <c r="BA534" s="6" t="str">
        <f t="shared" si="755"/>
        <v>/rsm:CrossIndustryInvoice
/rsm:SupplyChainTradeTransaction
/ram:ApplicableHeaderTradeAgreement
/ram:ProductEndUserTradeParty
/ram:SpecifiedLegalOrganization
/ram:PostalTradeAddress
/ram:LineOne</v>
      </c>
      <c r="BB534" s="67" t="str">
        <f t="shared" si="756"/>
        <v>/rsm:CrossIndustryInvoice/rsm:SupplyChainTradeTransaction/ram:ApplicableHeaderTradeAgreement/ram:ProductEndUserTradeParty/ram:SpecifiedLegalOrganization/ram:PostalTradeAddress/ram:LineOne</v>
      </c>
      <c r="BC534" s="66" t="str">
        <f t="shared" si="805"/>
        <v>T</v>
      </c>
      <c r="BD534" s="68" t="str">
        <f t="shared" si="806"/>
        <v>E</v>
      </c>
      <c r="BE534" s="62" t="str">
        <f t="shared" si="807"/>
        <v>0..1</v>
      </c>
      <c r="BF534" s="66" t="str">
        <f t="shared" si="808"/>
        <v/>
      </c>
      <c r="BG534" s="249" t="str">
        <f t="shared" si="809"/>
        <v/>
      </c>
      <c r="BH534" s="7"/>
      <c r="BI534" s="634" t="str">
        <f t="shared" si="810"/>
        <v>-</v>
      </c>
      <c r="BJ534" s="70" t="str">
        <f t="shared" si="811"/>
        <v>-</v>
      </c>
      <c r="BK534" s="70" t="str">
        <f t="shared" si="812"/>
        <v>-</v>
      </c>
      <c r="BL534" s="70" t="str">
        <f t="shared" si="813"/>
        <v>-</v>
      </c>
      <c r="BM534" s="70" t="str">
        <f t="shared" si="814"/>
        <v>-</v>
      </c>
      <c r="BN534" s="70" t="str">
        <f t="shared" si="815"/>
        <v>-</v>
      </c>
      <c r="BO534" s="635" t="str">
        <f t="shared" si="816"/>
        <v>X</v>
      </c>
      <c r="BP534" s="7"/>
      <c r="BQ534" s="70" t="str">
        <f t="shared" si="817"/>
        <v>EXTENDED</v>
      </c>
      <c r="BR534" s="70" t="str">
        <f t="shared" si="818"/>
        <v>EXTENDED</v>
      </c>
      <c r="BS534" s="15"/>
      <c r="BT534" s="57" t="s">
        <v>18642</v>
      </c>
    </row>
    <row r="535" spans="1:72" s="59" customFormat="1" ht="120" x14ac:dyDescent="0.2">
      <c r="A535" s="45" t="str">
        <f t="shared" si="801"/>
        <v>YES</v>
      </c>
      <c r="B535" s="131"/>
      <c r="C535" s="742"/>
      <c r="D535" s="189" t="s">
        <v>1526</v>
      </c>
      <c r="E535" s="61" t="s">
        <v>5453</v>
      </c>
      <c r="F535" s="282"/>
      <c r="G535" s="62">
        <f t="shared" si="742"/>
        <v>6</v>
      </c>
      <c r="H535" s="62" t="s">
        <v>42</v>
      </c>
      <c r="I535" s="64" t="s">
        <v>17150</v>
      </c>
      <c r="J535" s="64" t="s">
        <v>1647</v>
      </c>
      <c r="K535" s="65"/>
      <c r="L535" s="65"/>
      <c r="M535" s="65"/>
      <c r="N535" s="64" t="s">
        <v>70</v>
      </c>
      <c r="O535" s="66" t="s">
        <v>42</v>
      </c>
      <c r="P535" s="66" t="str">
        <f t="shared" si="594"/>
        <v>0..1</v>
      </c>
      <c r="Q535" s="6" t="s">
        <v>2548</v>
      </c>
      <c r="R535" s="67" t="s">
        <v>2549</v>
      </c>
      <c r="S535" s="66" t="s">
        <v>73</v>
      </c>
      <c r="T535" s="68" t="str">
        <f t="shared" si="793"/>
        <v>E</v>
      </c>
      <c r="U535" s="62" t="s">
        <v>42</v>
      </c>
      <c r="V535" s="66"/>
      <c r="W535" s="249"/>
      <c r="X535" s="38"/>
      <c r="Y535" s="634" t="str">
        <f t="shared" si="799"/>
        <v>-</v>
      </c>
      <c r="Z535" s="70" t="str">
        <f t="shared" ref="Z535:AE535" si="838">IF(Y535="X","X",IF($AH535=Z$4,"X","-"))</f>
        <v>-</v>
      </c>
      <c r="AA535" s="70" t="str">
        <f t="shared" si="838"/>
        <v>-</v>
      </c>
      <c r="AB535" s="70" t="str">
        <f t="shared" si="838"/>
        <v>-</v>
      </c>
      <c r="AC535" s="70" t="str">
        <f t="shared" si="838"/>
        <v>-</v>
      </c>
      <c r="AD535" s="70" t="str">
        <f t="shared" si="838"/>
        <v>-</v>
      </c>
      <c r="AE535" s="635" t="str">
        <f t="shared" si="838"/>
        <v>X</v>
      </c>
      <c r="AF535" s="38"/>
      <c r="AG535" s="70" t="s">
        <v>47</v>
      </c>
      <c r="AH535" s="70" t="s">
        <v>47</v>
      </c>
      <c r="AI535" s="38"/>
      <c r="AJ535" s="13" t="str">
        <f t="shared" si="789"/>
        <v>/rsm:CrossIndustryInvoice/rsm:SupplyChainTradeTransaction/ram:ApplicableHeaderTradeAgreement/ram:ProductEndUserTradeParty/ram:SpecifiedLegalOrganization/ram:PostalTradeAddress</v>
      </c>
      <c r="AK535" s="13" t="str">
        <f t="shared" si="790"/>
        <v>/ram:LineTwo</v>
      </c>
      <c r="AL535" s="14">
        <f>COUNTIFS(R$4:R535,AJ535)</f>
        <v>1</v>
      </c>
      <c r="AN535" s="189" t="str">
        <f t="shared" si="803"/>
        <v>SCT_HTA</v>
      </c>
      <c r="AO535" s="61" t="str">
        <f t="shared" si="791"/>
        <v>BT-X-398</v>
      </c>
      <c r="AP535" s="282" t="str">
        <f t="shared" si="804"/>
        <v/>
      </c>
      <c r="AQ535" s="62">
        <f t="shared" si="835"/>
        <v>6</v>
      </c>
      <c r="AR535" s="62" t="str">
        <f t="shared" si="792"/>
        <v>0..1</v>
      </c>
      <c r="AS535" s="64" t="s">
        <v>2550</v>
      </c>
      <c r="AT535" s="64" t="s">
        <v>1761</v>
      </c>
      <c r="AU535" s="65"/>
      <c r="AV535" s="65"/>
      <c r="AW535" s="65"/>
      <c r="AX535" s="64"/>
      <c r="AY535" s="66" t="str">
        <f t="shared" si="820"/>
        <v>0..1</v>
      </c>
      <c r="AZ535" s="66" t="str">
        <f t="shared" si="822"/>
        <v>0..1</v>
      </c>
      <c r="BA535" s="6" t="str">
        <f t="shared" si="755"/>
        <v>/rsm:CrossIndustryInvoice
/rsm:SupplyChainTradeTransaction
/ram:ApplicableHeaderTradeAgreement
/ram:ProductEndUserTradeParty
/ram:SpecifiedLegalOrganization
/ram:PostalTradeAddress
/ram:LineTwo</v>
      </c>
      <c r="BB535" s="67" t="str">
        <f t="shared" si="756"/>
        <v>/rsm:CrossIndustryInvoice/rsm:SupplyChainTradeTransaction/ram:ApplicableHeaderTradeAgreement/ram:ProductEndUserTradeParty/ram:SpecifiedLegalOrganization/ram:PostalTradeAddress/ram:LineTwo</v>
      </c>
      <c r="BC535" s="66" t="str">
        <f t="shared" si="805"/>
        <v>T</v>
      </c>
      <c r="BD535" s="68" t="str">
        <f t="shared" si="806"/>
        <v>E</v>
      </c>
      <c r="BE535" s="62" t="str">
        <f t="shared" si="807"/>
        <v>0..1</v>
      </c>
      <c r="BF535" s="66" t="str">
        <f t="shared" si="808"/>
        <v/>
      </c>
      <c r="BG535" s="249" t="str">
        <f t="shared" si="809"/>
        <v/>
      </c>
      <c r="BH535" s="7"/>
      <c r="BI535" s="634" t="str">
        <f t="shared" si="810"/>
        <v>-</v>
      </c>
      <c r="BJ535" s="70" t="str">
        <f t="shared" si="811"/>
        <v>-</v>
      </c>
      <c r="BK535" s="70" t="str">
        <f t="shared" si="812"/>
        <v>-</v>
      </c>
      <c r="BL535" s="70" t="str">
        <f t="shared" si="813"/>
        <v>-</v>
      </c>
      <c r="BM535" s="70" t="str">
        <f t="shared" si="814"/>
        <v>-</v>
      </c>
      <c r="BN535" s="70" t="str">
        <f t="shared" si="815"/>
        <v>-</v>
      </c>
      <c r="BO535" s="635" t="str">
        <f t="shared" si="816"/>
        <v>X</v>
      </c>
      <c r="BP535" s="7"/>
      <c r="BQ535" s="70" t="str">
        <f t="shared" si="817"/>
        <v>EXTENDED</v>
      </c>
      <c r="BR535" s="70" t="str">
        <f t="shared" si="818"/>
        <v>EXTENDED</v>
      </c>
      <c r="BS535" s="15"/>
      <c r="BT535" s="57" t="s">
        <v>18642</v>
      </c>
    </row>
    <row r="536" spans="1:72" s="59" customFormat="1" ht="120" x14ac:dyDescent="0.2">
      <c r="A536" s="45" t="str">
        <f t="shared" si="801"/>
        <v>YES</v>
      </c>
      <c r="B536" s="131"/>
      <c r="C536" s="742"/>
      <c r="D536" s="189" t="s">
        <v>1526</v>
      </c>
      <c r="E536" s="61" t="s">
        <v>5454</v>
      </c>
      <c r="F536" s="282"/>
      <c r="G536" s="62">
        <f t="shared" si="742"/>
        <v>6</v>
      </c>
      <c r="H536" s="62" t="s">
        <v>42</v>
      </c>
      <c r="I536" s="64" t="s">
        <v>17151</v>
      </c>
      <c r="J536" s="64" t="s">
        <v>1647</v>
      </c>
      <c r="K536" s="65"/>
      <c r="L536" s="65"/>
      <c r="M536" s="65"/>
      <c r="N536" s="64" t="s">
        <v>70</v>
      </c>
      <c r="O536" s="66" t="s">
        <v>42</v>
      </c>
      <c r="P536" s="66" t="str">
        <f t="shared" si="594"/>
        <v>0..1</v>
      </c>
      <c r="Q536" s="6" t="s">
        <v>2551</v>
      </c>
      <c r="R536" s="67" t="s">
        <v>2552</v>
      </c>
      <c r="S536" s="66" t="s">
        <v>73</v>
      </c>
      <c r="T536" s="68" t="str">
        <f t="shared" si="793"/>
        <v>E</v>
      </c>
      <c r="U536" s="62" t="s">
        <v>42</v>
      </c>
      <c r="V536" s="66"/>
      <c r="W536" s="249"/>
      <c r="X536" s="38"/>
      <c r="Y536" s="634" t="str">
        <f t="shared" si="799"/>
        <v>-</v>
      </c>
      <c r="Z536" s="70" t="str">
        <f t="shared" ref="Z536:AE536" si="839">IF(Y536="X","X",IF($AH536=Z$4,"X","-"))</f>
        <v>-</v>
      </c>
      <c r="AA536" s="70" t="str">
        <f t="shared" si="839"/>
        <v>-</v>
      </c>
      <c r="AB536" s="70" t="str">
        <f t="shared" si="839"/>
        <v>-</v>
      </c>
      <c r="AC536" s="70" t="str">
        <f t="shared" si="839"/>
        <v>-</v>
      </c>
      <c r="AD536" s="70" t="str">
        <f t="shared" si="839"/>
        <v>-</v>
      </c>
      <c r="AE536" s="635" t="str">
        <f t="shared" si="839"/>
        <v>X</v>
      </c>
      <c r="AF536" s="38"/>
      <c r="AG536" s="70" t="s">
        <v>47</v>
      </c>
      <c r="AH536" s="70" t="s">
        <v>47</v>
      </c>
      <c r="AI536" s="38"/>
      <c r="AJ536" s="13" t="str">
        <f t="shared" si="789"/>
        <v>/rsm:CrossIndustryInvoice/rsm:SupplyChainTradeTransaction/ram:ApplicableHeaderTradeAgreement/ram:ProductEndUserTradeParty/ram:SpecifiedLegalOrganization/ram:PostalTradeAddress</v>
      </c>
      <c r="AK536" s="13" t="str">
        <f t="shared" si="790"/>
        <v>/ram:LineThree</v>
      </c>
      <c r="AL536" s="14">
        <f>COUNTIFS(R$4:R536,AJ536)</f>
        <v>1</v>
      </c>
      <c r="AN536" s="189" t="str">
        <f t="shared" si="803"/>
        <v>SCT_HTA</v>
      </c>
      <c r="AO536" s="61" t="str">
        <f t="shared" si="791"/>
        <v>BT-X-399</v>
      </c>
      <c r="AP536" s="282" t="str">
        <f t="shared" si="804"/>
        <v/>
      </c>
      <c r="AQ536" s="62">
        <f t="shared" si="835"/>
        <v>6</v>
      </c>
      <c r="AR536" s="62" t="str">
        <f t="shared" si="792"/>
        <v>0..1</v>
      </c>
      <c r="AS536" s="64" t="s">
        <v>2553</v>
      </c>
      <c r="AT536" s="64" t="s">
        <v>1761</v>
      </c>
      <c r="AU536" s="65"/>
      <c r="AV536" s="65"/>
      <c r="AW536" s="65"/>
      <c r="AX536" s="64"/>
      <c r="AY536" s="66" t="str">
        <f t="shared" si="820"/>
        <v>0..1</v>
      </c>
      <c r="AZ536" s="66" t="str">
        <f t="shared" si="822"/>
        <v>0..1</v>
      </c>
      <c r="BA536" s="6" t="str">
        <f t="shared" si="755"/>
        <v>/rsm:CrossIndustryInvoice
/rsm:SupplyChainTradeTransaction
/ram:ApplicableHeaderTradeAgreement
/ram:ProductEndUserTradeParty
/ram:SpecifiedLegalOrganization
/ram:PostalTradeAddress
/ram:LineThree</v>
      </c>
      <c r="BB536" s="67" t="str">
        <f t="shared" si="756"/>
        <v>/rsm:CrossIndustryInvoice/rsm:SupplyChainTradeTransaction/ram:ApplicableHeaderTradeAgreement/ram:ProductEndUserTradeParty/ram:SpecifiedLegalOrganization/ram:PostalTradeAddress/ram:LineThree</v>
      </c>
      <c r="BC536" s="66" t="str">
        <f t="shared" si="805"/>
        <v>T</v>
      </c>
      <c r="BD536" s="68" t="str">
        <f t="shared" si="806"/>
        <v>E</v>
      </c>
      <c r="BE536" s="62" t="str">
        <f t="shared" si="807"/>
        <v>0..1</v>
      </c>
      <c r="BF536" s="66" t="str">
        <f t="shared" si="808"/>
        <v/>
      </c>
      <c r="BG536" s="249" t="str">
        <f t="shared" si="809"/>
        <v/>
      </c>
      <c r="BH536" s="7"/>
      <c r="BI536" s="634" t="str">
        <f t="shared" si="810"/>
        <v>-</v>
      </c>
      <c r="BJ536" s="70" t="str">
        <f t="shared" si="811"/>
        <v>-</v>
      </c>
      <c r="BK536" s="70" t="str">
        <f t="shared" si="812"/>
        <v>-</v>
      </c>
      <c r="BL536" s="70" t="str">
        <f t="shared" si="813"/>
        <v>-</v>
      </c>
      <c r="BM536" s="70" t="str">
        <f t="shared" si="814"/>
        <v>-</v>
      </c>
      <c r="BN536" s="70" t="str">
        <f t="shared" si="815"/>
        <v>-</v>
      </c>
      <c r="BO536" s="635" t="str">
        <f t="shared" si="816"/>
        <v>X</v>
      </c>
      <c r="BP536" s="7"/>
      <c r="BQ536" s="70" t="str">
        <f t="shared" si="817"/>
        <v>EXTENDED</v>
      </c>
      <c r="BR536" s="70" t="str">
        <f t="shared" si="818"/>
        <v>EXTENDED</v>
      </c>
      <c r="BS536" s="15"/>
      <c r="BT536" s="57" t="s">
        <v>18642</v>
      </c>
    </row>
    <row r="537" spans="1:72" s="59" customFormat="1" ht="120" x14ac:dyDescent="0.2">
      <c r="A537" s="45" t="str">
        <f t="shared" si="801"/>
        <v>YES</v>
      </c>
      <c r="B537" s="131"/>
      <c r="C537" s="742"/>
      <c r="D537" s="189" t="s">
        <v>1526</v>
      </c>
      <c r="E537" s="61" t="s">
        <v>5455</v>
      </c>
      <c r="F537" s="282"/>
      <c r="G537" s="62">
        <f t="shared" si="742"/>
        <v>6</v>
      </c>
      <c r="H537" s="62" t="s">
        <v>42</v>
      </c>
      <c r="I537" s="64" t="s">
        <v>17152</v>
      </c>
      <c r="J537" s="64" t="s">
        <v>17144</v>
      </c>
      <c r="K537" s="65"/>
      <c r="L537" s="65"/>
      <c r="M537" s="65"/>
      <c r="N537" s="64" t="s">
        <v>70</v>
      </c>
      <c r="O537" s="66" t="s">
        <v>42</v>
      </c>
      <c r="P537" s="66" t="str">
        <f t="shared" si="594"/>
        <v>0..1</v>
      </c>
      <c r="Q537" s="6" t="s">
        <v>2554</v>
      </c>
      <c r="R537" s="67" t="s">
        <v>2555</v>
      </c>
      <c r="S537" s="66" t="s">
        <v>73</v>
      </c>
      <c r="T537" s="68" t="str">
        <f t="shared" si="793"/>
        <v>E</v>
      </c>
      <c r="U537" s="62" t="s">
        <v>42</v>
      </c>
      <c r="V537" s="66"/>
      <c r="W537" s="249"/>
      <c r="X537" s="38"/>
      <c r="Y537" s="634" t="str">
        <f t="shared" si="799"/>
        <v>-</v>
      </c>
      <c r="Z537" s="70" t="str">
        <f t="shared" ref="Z537:AE537" si="840">IF(Y537="X","X",IF($AH537=Z$4,"X","-"))</f>
        <v>-</v>
      </c>
      <c r="AA537" s="70" t="str">
        <f t="shared" si="840"/>
        <v>-</v>
      </c>
      <c r="AB537" s="70" t="str">
        <f t="shared" si="840"/>
        <v>-</v>
      </c>
      <c r="AC537" s="70" t="str">
        <f t="shared" si="840"/>
        <v>-</v>
      </c>
      <c r="AD537" s="70" t="str">
        <f t="shared" si="840"/>
        <v>-</v>
      </c>
      <c r="AE537" s="635" t="str">
        <f t="shared" si="840"/>
        <v>X</v>
      </c>
      <c r="AF537" s="38"/>
      <c r="AG537" s="70" t="s">
        <v>47</v>
      </c>
      <c r="AH537" s="70" t="s">
        <v>47</v>
      </c>
      <c r="AI537" s="38"/>
      <c r="AJ537" s="13" t="str">
        <f t="shared" si="789"/>
        <v>/rsm:CrossIndustryInvoice/rsm:SupplyChainTradeTransaction/ram:ApplicableHeaderTradeAgreement/ram:ProductEndUserTradeParty/ram:SpecifiedLegalOrganization/ram:PostalTradeAddress</v>
      </c>
      <c r="AK537" s="13" t="str">
        <f t="shared" si="790"/>
        <v>/ram:CityName</v>
      </c>
      <c r="AL537" s="14">
        <f>COUNTIFS(R$4:R537,AJ537)</f>
        <v>1</v>
      </c>
      <c r="AN537" s="189" t="str">
        <f t="shared" si="803"/>
        <v>SCT_HTA</v>
      </c>
      <c r="AO537" s="61" t="str">
        <f t="shared" si="791"/>
        <v>BT-X-400</v>
      </c>
      <c r="AP537" s="282" t="str">
        <f t="shared" si="804"/>
        <v/>
      </c>
      <c r="AQ537" s="62">
        <f t="shared" si="835"/>
        <v>6</v>
      </c>
      <c r="AR537" s="62" t="str">
        <f t="shared" si="792"/>
        <v>0..1</v>
      </c>
      <c r="AS537" s="64" t="s">
        <v>2556</v>
      </c>
      <c r="AT537" s="64" t="s">
        <v>18238</v>
      </c>
      <c r="AU537" s="65"/>
      <c r="AV537" s="65"/>
      <c r="AW537" s="65"/>
      <c r="AX537" s="64"/>
      <c r="AY537" s="66" t="str">
        <f t="shared" si="820"/>
        <v>0..1</v>
      </c>
      <c r="AZ537" s="66" t="str">
        <f t="shared" si="822"/>
        <v>0..1</v>
      </c>
      <c r="BA537" s="6" t="str">
        <f t="shared" si="755"/>
        <v>/rsm:CrossIndustryInvoice
/rsm:SupplyChainTradeTransaction
/ram:ApplicableHeaderTradeAgreement
/ram:ProductEndUserTradeParty
/ram:SpecifiedLegalOrganization
/ram:PostalTradeAddress
/ram:CityName</v>
      </c>
      <c r="BB537" s="67" t="str">
        <f t="shared" si="756"/>
        <v>/rsm:CrossIndustryInvoice/rsm:SupplyChainTradeTransaction/ram:ApplicableHeaderTradeAgreement/ram:ProductEndUserTradeParty/ram:SpecifiedLegalOrganization/ram:PostalTradeAddress/ram:CityName</v>
      </c>
      <c r="BC537" s="66" t="str">
        <f t="shared" si="805"/>
        <v>T</v>
      </c>
      <c r="BD537" s="68" t="str">
        <f t="shared" si="806"/>
        <v>E</v>
      </c>
      <c r="BE537" s="62" t="str">
        <f t="shared" si="807"/>
        <v>0..1</v>
      </c>
      <c r="BF537" s="66" t="str">
        <f t="shared" si="808"/>
        <v/>
      </c>
      <c r="BG537" s="249" t="str">
        <f t="shared" si="809"/>
        <v/>
      </c>
      <c r="BH537" s="7"/>
      <c r="BI537" s="634" t="str">
        <f t="shared" si="810"/>
        <v>-</v>
      </c>
      <c r="BJ537" s="70" t="str">
        <f t="shared" si="811"/>
        <v>-</v>
      </c>
      <c r="BK537" s="70" t="str">
        <f t="shared" si="812"/>
        <v>-</v>
      </c>
      <c r="BL537" s="70" t="str">
        <f t="shared" si="813"/>
        <v>-</v>
      </c>
      <c r="BM537" s="70" t="str">
        <f t="shared" si="814"/>
        <v>-</v>
      </c>
      <c r="BN537" s="70" t="str">
        <f t="shared" si="815"/>
        <v>-</v>
      </c>
      <c r="BO537" s="635" t="str">
        <f t="shared" si="816"/>
        <v>X</v>
      </c>
      <c r="BP537" s="7"/>
      <c r="BQ537" s="70" t="str">
        <f t="shared" si="817"/>
        <v>EXTENDED</v>
      </c>
      <c r="BR537" s="70" t="str">
        <f t="shared" si="818"/>
        <v>EXTENDED</v>
      </c>
      <c r="BS537" s="15"/>
      <c r="BT537" s="57" t="s">
        <v>18642</v>
      </c>
    </row>
    <row r="538" spans="1:72" s="59" customFormat="1" ht="120" x14ac:dyDescent="0.2">
      <c r="A538" s="45" t="str">
        <f t="shared" si="801"/>
        <v>YES</v>
      </c>
      <c r="B538" s="131"/>
      <c r="C538" s="742"/>
      <c r="D538" s="189" t="s">
        <v>1526</v>
      </c>
      <c r="E538" s="61" t="s">
        <v>5456</v>
      </c>
      <c r="F538" s="282"/>
      <c r="G538" s="62">
        <f t="shared" si="742"/>
        <v>6</v>
      </c>
      <c r="H538" s="62" t="s">
        <v>32</v>
      </c>
      <c r="I538" s="64" t="s">
        <v>17153</v>
      </c>
      <c r="J538" s="64" t="s">
        <v>1661</v>
      </c>
      <c r="K538" s="65" t="s">
        <v>17101</v>
      </c>
      <c r="L538" s="65"/>
      <c r="M538" s="65"/>
      <c r="N538" s="64" t="s">
        <v>128</v>
      </c>
      <c r="O538" s="66" t="s">
        <v>32</v>
      </c>
      <c r="P538" s="66" t="str">
        <f t="shared" si="594"/>
        <v>1..1</v>
      </c>
      <c r="Q538" s="6" t="s">
        <v>2557</v>
      </c>
      <c r="R538" s="67" t="s">
        <v>2558</v>
      </c>
      <c r="S538" s="66" t="s">
        <v>131</v>
      </c>
      <c r="T538" s="68" t="str">
        <f t="shared" si="793"/>
        <v>E</v>
      </c>
      <c r="U538" s="62" t="s">
        <v>42</v>
      </c>
      <c r="V538" s="66"/>
      <c r="W538" s="249"/>
      <c r="X538" s="38"/>
      <c r="Y538" s="634" t="str">
        <f t="shared" si="799"/>
        <v>-</v>
      </c>
      <c r="Z538" s="70" t="str">
        <f t="shared" ref="Z538:AE538" si="841">IF(Y538="X","X",IF($AH538=Z$4,"X","-"))</f>
        <v>-</v>
      </c>
      <c r="AA538" s="70" t="str">
        <f t="shared" si="841"/>
        <v>-</v>
      </c>
      <c r="AB538" s="70" t="str">
        <f t="shared" si="841"/>
        <v>-</v>
      </c>
      <c r="AC538" s="70" t="str">
        <f t="shared" si="841"/>
        <v>-</v>
      </c>
      <c r="AD538" s="70" t="str">
        <f t="shared" si="841"/>
        <v>-</v>
      </c>
      <c r="AE538" s="635" t="str">
        <f t="shared" si="841"/>
        <v>X</v>
      </c>
      <c r="AF538" s="38"/>
      <c r="AG538" s="70" t="s">
        <v>47</v>
      </c>
      <c r="AH538" s="70" t="s">
        <v>47</v>
      </c>
      <c r="AI538" s="38"/>
      <c r="AJ538" s="13" t="str">
        <f t="shared" si="789"/>
        <v>/rsm:CrossIndustryInvoice/rsm:SupplyChainTradeTransaction/ram:ApplicableHeaderTradeAgreement/ram:ProductEndUserTradeParty/ram:SpecifiedLegalOrganization/ram:PostalTradeAddress</v>
      </c>
      <c r="AK538" s="13" t="str">
        <f t="shared" si="790"/>
        <v>/ram:CountryID</v>
      </c>
      <c r="AL538" s="14">
        <f>COUNTIFS(R$4:R538,AJ538)</f>
        <v>1</v>
      </c>
      <c r="AN538" s="189" t="str">
        <f t="shared" si="803"/>
        <v>SCT_HTA</v>
      </c>
      <c r="AO538" s="61" t="str">
        <f t="shared" si="791"/>
        <v>BT-X-401</v>
      </c>
      <c r="AP538" s="282" t="str">
        <f t="shared" si="804"/>
        <v/>
      </c>
      <c r="AQ538" s="62">
        <f t="shared" si="835"/>
        <v>6</v>
      </c>
      <c r="AR538" s="62" t="str">
        <f t="shared" si="792"/>
        <v>1..1</v>
      </c>
      <c r="AS538" s="64" t="s">
        <v>2559</v>
      </c>
      <c r="AT538" s="64" t="s">
        <v>1777</v>
      </c>
      <c r="AU538" s="65" t="s">
        <v>485</v>
      </c>
      <c r="AV538" s="65"/>
      <c r="AW538" s="65"/>
      <c r="AX538" s="64" t="s">
        <v>128</v>
      </c>
      <c r="AY538" s="66" t="str">
        <f t="shared" si="820"/>
        <v>1..1</v>
      </c>
      <c r="AZ538" s="66" t="str">
        <f t="shared" si="822"/>
        <v>1..1</v>
      </c>
      <c r="BA538" s="6" t="str">
        <f t="shared" si="755"/>
        <v>/rsm:CrossIndustryInvoice
/rsm:SupplyChainTradeTransaction
/ram:ApplicableHeaderTradeAgreement
/ram:ProductEndUserTradeParty
/ram:SpecifiedLegalOrganization
/ram:PostalTradeAddress
/ram:CountryID</v>
      </c>
      <c r="BB538" s="67" t="str">
        <f t="shared" si="756"/>
        <v>/rsm:CrossIndustryInvoice/rsm:SupplyChainTradeTransaction/ram:ApplicableHeaderTradeAgreement/ram:ProductEndUserTradeParty/ram:SpecifiedLegalOrganization/ram:PostalTradeAddress/ram:CountryID</v>
      </c>
      <c r="BC538" s="66" t="str">
        <f t="shared" si="805"/>
        <v>C</v>
      </c>
      <c r="BD538" s="68" t="str">
        <f t="shared" si="806"/>
        <v>E</v>
      </c>
      <c r="BE538" s="62" t="str">
        <f t="shared" si="807"/>
        <v>0..1</v>
      </c>
      <c r="BF538" s="66" t="str">
        <f t="shared" si="808"/>
        <v/>
      </c>
      <c r="BG538" s="249" t="str">
        <f t="shared" si="809"/>
        <v/>
      </c>
      <c r="BH538" s="7"/>
      <c r="BI538" s="634" t="str">
        <f t="shared" si="810"/>
        <v>-</v>
      </c>
      <c r="BJ538" s="70" t="str">
        <f t="shared" si="811"/>
        <v>-</v>
      </c>
      <c r="BK538" s="70" t="str">
        <f t="shared" si="812"/>
        <v>-</v>
      </c>
      <c r="BL538" s="70" t="str">
        <f t="shared" si="813"/>
        <v>-</v>
      </c>
      <c r="BM538" s="70" t="str">
        <f t="shared" si="814"/>
        <v>-</v>
      </c>
      <c r="BN538" s="70" t="str">
        <f t="shared" si="815"/>
        <v>-</v>
      </c>
      <c r="BO538" s="635" t="str">
        <f t="shared" si="816"/>
        <v>X</v>
      </c>
      <c r="BP538" s="7"/>
      <c r="BQ538" s="70" t="str">
        <f t="shared" si="817"/>
        <v>EXTENDED</v>
      </c>
      <c r="BR538" s="70" t="str">
        <f t="shared" si="818"/>
        <v>EXTENDED</v>
      </c>
      <c r="BS538" s="15"/>
      <c r="BT538" s="57" t="s">
        <v>18642</v>
      </c>
    </row>
    <row r="539" spans="1:72" s="59" customFormat="1" ht="120" x14ac:dyDescent="0.2">
      <c r="A539" s="45" t="str">
        <f t="shared" si="801"/>
        <v>YES</v>
      </c>
      <c r="B539" s="131"/>
      <c r="C539" s="742"/>
      <c r="D539" s="189" t="s">
        <v>1526</v>
      </c>
      <c r="E539" s="61" t="s">
        <v>5457</v>
      </c>
      <c r="F539" s="282"/>
      <c r="G539" s="62">
        <f t="shared" si="742"/>
        <v>6</v>
      </c>
      <c r="H539" s="62" t="s">
        <v>42</v>
      </c>
      <c r="I539" s="64" t="s">
        <v>17167</v>
      </c>
      <c r="J539" s="64" t="s">
        <v>1667</v>
      </c>
      <c r="K539" s="65" t="s">
        <v>1668</v>
      </c>
      <c r="L539" s="65"/>
      <c r="M539" s="65" t="s">
        <v>35</v>
      </c>
      <c r="N539" s="64" t="s">
        <v>70</v>
      </c>
      <c r="O539" s="66" t="s">
        <v>42</v>
      </c>
      <c r="P539" s="66" t="str">
        <f t="shared" si="594"/>
        <v>0..1</v>
      </c>
      <c r="Q539" s="6" t="s">
        <v>2560</v>
      </c>
      <c r="R539" s="67" t="s">
        <v>2561</v>
      </c>
      <c r="S539" s="66" t="s">
        <v>73</v>
      </c>
      <c r="T539" s="68" t="str">
        <f t="shared" si="793"/>
        <v>E</v>
      </c>
      <c r="U539" s="62" t="s">
        <v>62</v>
      </c>
      <c r="V539" s="66"/>
      <c r="W539" s="249" t="s">
        <v>35</v>
      </c>
      <c r="X539" s="38"/>
      <c r="Y539" s="634" t="str">
        <f t="shared" si="799"/>
        <v>-</v>
      </c>
      <c r="Z539" s="70" t="str">
        <f t="shared" ref="Z539:AE539" si="842">IF(Y539="X","X",IF($AH539=Z$4,"X","-"))</f>
        <v>-</v>
      </c>
      <c r="AA539" s="70" t="str">
        <f t="shared" si="842"/>
        <v>-</v>
      </c>
      <c r="AB539" s="70" t="str">
        <f t="shared" si="842"/>
        <v>-</v>
      </c>
      <c r="AC539" s="70" t="str">
        <f t="shared" si="842"/>
        <v>-</v>
      </c>
      <c r="AD539" s="70" t="str">
        <f t="shared" si="842"/>
        <v>-</v>
      </c>
      <c r="AE539" s="635" t="str">
        <f t="shared" si="842"/>
        <v>X</v>
      </c>
      <c r="AF539" s="38"/>
      <c r="AG539" s="70" t="s">
        <v>47</v>
      </c>
      <c r="AH539" s="70" t="s">
        <v>47</v>
      </c>
      <c r="AI539" s="38"/>
      <c r="AJ539" s="13" t="str">
        <f t="shared" si="789"/>
        <v>/rsm:CrossIndustryInvoice/rsm:SupplyChainTradeTransaction/ram:ApplicableHeaderTradeAgreement/ram:ProductEndUserTradeParty/ram:SpecifiedLegalOrganization/ram:PostalTradeAddress</v>
      </c>
      <c r="AK539" s="13" t="str">
        <f t="shared" si="790"/>
        <v>/ram:CountrySubDivisionName</v>
      </c>
      <c r="AL539" s="14">
        <f>COUNTIFS(R$4:R539,AJ539)</f>
        <v>1</v>
      </c>
      <c r="AN539" s="189" t="str">
        <f t="shared" si="803"/>
        <v>SCT_HTA</v>
      </c>
      <c r="AO539" s="61" t="str">
        <f t="shared" si="791"/>
        <v>BT-X-402</v>
      </c>
      <c r="AP539" s="282" t="str">
        <f t="shared" si="804"/>
        <v/>
      </c>
      <c r="AQ539" s="62">
        <f t="shared" si="835"/>
        <v>6</v>
      </c>
      <c r="AR539" s="62" t="str">
        <f t="shared" si="792"/>
        <v>0..1</v>
      </c>
      <c r="AS539" s="64" t="s">
        <v>2562</v>
      </c>
      <c r="AT539" s="64" t="s">
        <v>1671</v>
      </c>
      <c r="AU539" s="65" t="s">
        <v>1672</v>
      </c>
      <c r="AV539" s="65"/>
      <c r="AW539" s="65" t="s">
        <v>35</v>
      </c>
      <c r="AX539" s="64" t="s">
        <v>78</v>
      </c>
      <c r="AY539" s="66" t="str">
        <f t="shared" si="820"/>
        <v>0..1</v>
      </c>
      <c r="AZ539" s="66" t="str">
        <f t="shared" si="822"/>
        <v>0..1</v>
      </c>
      <c r="BA539" s="6" t="str">
        <f t="shared" si="755"/>
        <v>/rsm:CrossIndustryInvoice
/rsm:SupplyChainTradeTransaction
/ram:ApplicableHeaderTradeAgreement
/ram:ProductEndUserTradeParty
/ram:SpecifiedLegalOrganization
/ram:PostalTradeAddress
/ram:CountrySubDivisionName</v>
      </c>
      <c r="BB539" s="67" t="str">
        <f t="shared" si="756"/>
        <v>/rsm:CrossIndustryInvoice/rsm:SupplyChainTradeTransaction/ram:ApplicableHeaderTradeAgreement/ram:ProductEndUserTradeParty/ram:SpecifiedLegalOrganization/ram:PostalTradeAddress/ram:CountrySubDivisionName</v>
      </c>
      <c r="BC539" s="66" t="str">
        <f t="shared" si="805"/>
        <v>T</v>
      </c>
      <c r="BD539" s="68" t="str">
        <f t="shared" si="806"/>
        <v>E</v>
      </c>
      <c r="BE539" s="62" t="str">
        <f t="shared" si="807"/>
        <v>0..n</v>
      </c>
      <c r="BF539" s="66" t="str">
        <f t="shared" si="808"/>
        <v/>
      </c>
      <c r="BG539" s="249" t="str">
        <f t="shared" si="809"/>
        <v/>
      </c>
      <c r="BH539" s="7"/>
      <c r="BI539" s="634" t="str">
        <f t="shared" si="810"/>
        <v>-</v>
      </c>
      <c r="BJ539" s="70" t="str">
        <f t="shared" si="811"/>
        <v>-</v>
      </c>
      <c r="BK539" s="70" t="str">
        <f t="shared" si="812"/>
        <v>-</v>
      </c>
      <c r="BL539" s="70" t="str">
        <f t="shared" si="813"/>
        <v>-</v>
      </c>
      <c r="BM539" s="70" t="str">
        <f t="shared" si="814"/>
        <v>-</v>
      </c>
      <c r="BN539" s="70" t="str">
        <f t="shared" si="815"/>
        <v>-</v>
      </c>
      <c r="BO539" s="635" t="str">
        <f t="shared" si="816"/>
        <v>X</v>
      </c>
      <c r="BP539" s="7"/>
      <c r="BQ539" s="70" t="str">
        <f t="shared" si="817"/>
        <v>EXTENDED</v>
      </c>
      <c r="BR539" s="70" t="str">
        <f t="shared" si="818"/>
        <v>EXTENDED</v>
      </c>
      <c r="BS539" s="15"/>
      <c r="BT539" s="57" t="s">
        <v>18642</v>
      </c>
    </row>
    <row r="540" spans="1:72" s="59" customFormat="1" ht="96" x14ac:dyDescent="0.2">
      <c r="A540" s="45" t="str">
        <f t="shared" si="801"/>
        <v>NO</v>
      </c>
      <c r="B540" s="45"/>
      <c r="C540" s="45"/>
      <c r="D540" s="189" t="s">
        <v>1526</v>
      </c>
      <c r="E540" s="140" t="s">
        <v>5458</v>
      </c>
      <c r="F540" s="296"/>
      <c r="G540" s="141">
        <f t="shared" si="742"/>
        <v>4</v>
      </c>
      <c r="H540" s="141" t="s">
        <v>42</v>
      </c>
      <c r="I540" s="125" t="s">
        <v>2563</v>
      </c>
      <c r="J540" s="125"/>
      <c r="K540" s="126"/>
      <c r="L540" s="126"/>
      <c r="M540" s="126"/>
      <c r="N540" s="125"/>
      <c r="O540" s="124" t="s">
        <v>62</v>
      </c>
      <c r="P540" s="124" t="s">
        <v>62</v>
      </c>
      <c r="Q540" s="142" t="s">
        <v>2564</v>
      </c>
      <c r="R540" s="143" t="s">
        <v>2565</v>
      </c>
      <c r="S540" s="124"/>
      <c r="T540" s="129" t="str">
        <f t="shared" si="793"/>
        <v>EG</v>
      </c>
      <c r="U540" s="141" t="s">
        <v>62</v>
      </c>
      <c r="V540" s="124"/>
      <c r="W540" s="675"/>
      <c r="X540" s="38"/>
      <c r="Y540" s="648" t="str">
        <f t="shared" si="799"/>
        <v>-</v>
      </c>
      <c r="Z540" s="144" t="str">
        <f t="shared" ref="Z540:AE540" si="843">IF(Y540="X","X",IF($AH540=Z$4,"X","-"))</f>
        <v>-</v>
      </c>
      <c r="AA540" s="144" t="str">
        <f t="shared" si="843"/>
        <v>-</v>
      </c>
      <c r="AB540" s="144" t="str">
        <f t="shared" si="843"/>
        <v>-</v>
      </c>
      <c r="AC540" s="144" t="str">
        <f t="shared" si="843"/>
        <v>-</v>
      </c>
      <c r="AD540" s="144" t="str">
        <f t="shared" si="843"/>
        <v>-</v>
      </c>
      <c r="AE540" s="649" t="str">
        <f t="shared" si="843"/>
        <v>X</v>
      </c>
      <c r="AF540" s="38"/>
      <c r="AG540" s="144" t="s">
        <v>47</v>
      </c>
      <c r="AH540" s="144" t="s">
        <v>47</v>
      </c>
      <c r="AI540" s="38"/>
      <c r="AJ540" s="13" t="str">
        <f t="shared" si="789"/>
        <v>/rsm:CrossIndustryInvoice/rsm:SupplyChainTradeTransaction/ram:ApplicableHeaderTradeAgreement/ram:ProductEndUserTradeParty</v>
      </c>
      <c r="AK540" s="13" t="str">
        <f t="shared" si="790"/>
        <v>/ram:DefinedTradeContact</v>
      </c>
      <c r="AL540" s="14">
        <f>COUNTIFS(R$4:R540,AJ540)</f>
        <v>1</v>
      </c>
      <c r="AN540" s="189" t="str">
        <f t="shared" si="803"/>
        <v>SCT_HTA</v>
      </c>
      <c r="AO540" s="140" t="str">
        <f t="shared" si="791"/>
        <v>BG-X-20</v>
      </c>
      <c r="AP540" s="296" t="str">
        <f t="shared" si="804"/>
        <v/>
      </c>
      <c r="AQ540" s="141">
        <f t="shared" si="835"/>
        <v>4</v>
      </c>
      <c r="AR540" s="141" t="str">
        <f t="shared" si="792"/>
        <v>0..1</v>
      </c>
      <c r="AS540" s="125" t="s">
        <v>2566</v>
      </c>
      <c r="AT540" s="125"/>
      <c r="AU540" s="126"/>
      <c r="AV540" s="126"/>
      <c r="AW540" s="126"/>
      <c r="AX540" s="125"/>
      <c r="AY540" s="124" t="str">
        <f t="shared" si="820"/>
        <v>0..n</v>
      </c>
      <c r="AZ540" s="124" t="str">
        <f t="shared" si="822"/>
        <v>0..n</v>
      </c>
      <c r="BA540" s="142" t="str">
        <f t="shared" si="755"/>
        <v>/rsm:CrossIndustryInvoice
/rsm:SupplyChainTradeTransaction
/ram:ApplicableHeaderTradeAgreement
/ram:ProductEndUserTradeParty
/ram:DefinedTradeContact</v>
      </c>
      <c r="BB540" s="143" t="str">
        <f t="shared" si="756"/>
        <v>/rsm:CrossIndustryInvoice/rsm:SupplyChainTradeTransaction/ram:ApplicableHeaderTradeAgreement/ram:ProductEndUserTradeParty/ram:DefinedTradeContact</v>
      </c>
      <c r="BC540" s="124" t="str">
        <f t="shared" si="805"/>
        <v/>
      </c>
      <c r="BD540" s="129" t="str">
        <f t="shared" si="806"/>
        <v>EG</v>
      </c>
      <c r="BE540" s="141" t="str">
        <f t="shared" si="807"/>
        <v>0..n</v>
      </c>
      <c r="BF540" s="124" t="str">
        <f t="shared" si="808"/>
        <v/>
      </c>
      <c r="BG540" s="675" t="str">
        <f t="shared" si="809"/>
        <v/>
      </c>
      <c r="BH540" s="7"/>
      <c r="BI540" s="648" t="str">
        <f t="shared" si="810"/>
        <v>-</v>
      </c>
      <c r="BJ540" s="144" t="str">
        <f t="shared" si="811"/>
        <v>-</v>
      </c>
      <c r="BK540" s="144" t="str">
        <f t="shared" si="812"/>
        <v>-</v>
      </c>
      <c r="BL540" s="144" t="str">
        <f t="shared" si="813"/>
        <v>-</v>
      </c>
      <c r="BM540" s="144" t="str">
        <f t="shared" si="814"/>
        <v>-</v>
      </c>
      <c r="BN540" s="144" t="str">
        <f t="shared" si="815"/>
        <v>-</v>
      </c>
      <c r="BO540" s="649" t="str">
        <f t="shared" si="816"/>
        <v>X</v>
      </c>
      <c r="BP540" s="7"/>
      <c r="BQ540" s="144" t="str">
        <f t="shared" si="817"/>
        <v>EXTENDED</v>
      </c>
      <c r="BR540" s="144" t="str">
        <f t="shared" si="818"/>
        <v>EXTENDED</v>
      </c>
      <c r="BS540" s="15"/>
      <c r="BT540" s="57" t="s">
        <v>18642</v>
      </c>
    </row>
    <row r="541" spans="1:72" s="59" customFormat="1" ht="105" x14ac:dyDescent="0.2">
      <c r="A541" s="45" t="str">
        <f t="shared" si="801"/>
        <v>YES</v>
      </c>
      <c r="B541" s="45"/>
      <c r="C541" s="45"/>
      <c r="D541" s="189" t="s">
        <v>1526</v>
      </c>
      <c r="E541" s="61" t="s">
        <v>5459</v>
      </c>
      <c r="F541" s="282"/>
      <c r="G541" s="62">
        <f t="shared" si="742"/>
        <v>5</v>
      </c>
      <c r="H541" s="62" t="s">
        <v>42</v>
      </c>
      <c r="I541" s="64" t="s">
        <v>2142</v>
      </c>
      <c r="J541" s="64"/>
      <c r="K541" s="65" t="s">
        <v>17141</v>
      </c>
      <c r="L541" s="65"/>
      <c r="M541" s="65"/>
      <c r="N541" s="64" t="s">
        <v>70</v>
      </c>
      <c r="O541" s="66" t="s">
        <v>42</v>
      </c>
      <c r="P541" s="66" t="str">
        <f t="shared" si="594"/>
        <v>0..1</v>
      </c>
      <c r="Q541" s="6" t="s">
        <v>2567</v>
      </c>
      <c r="R541" s="67" t="s">
        <v>2568</v>
      </c>
      <c r="S541" s="66" t="s">
        <v>73</v>
      </c>
      <c r="T541" s="68" t="str">
        <f t="shared" si="793"/>
        <v>E</v>
      </c>
      <c r="U541" s="62" t="s">
        <v>42</v>
      </c>
      <c r="V541" s="66"/>
      <c r="W541" s="249"/>
      <c r="X541" s="38"/>
      <c r="Y541" s="634" t="str">
        <f t="shared" si="799"/>
        <v>-</v>
      </c>
      <c r="Z541" s="70" t="str">
        <f t="shared" ref="Z541:AE541" si="844">IF(Y541="X","X",IF($AH541=Z$4,"X","-"))</f>
        <v>-</v>
      </c>
      <c r="AA541" s="70" t="str">
        <f t="shared" si="844"/>
        <v>-</v>
      </c>
      <c r="AB541" s="70" t="str">
        <f t="shared" si="844"/>
        <v>-</v>
      </c>
      <c r="AC541" s="70" t="str">
        <f t="shared" si="844"/>
        <v>-</v>
      </c>
      <c r="AD541" s="70" t="str">
        <f t="shared" si="844"/>
        <v>-</v>
      </c>
      <c r="AE541" s="635" t="str">
        <f t="shared" si="844"/>
        <v>X</v>
      </c>
      <c r="AF541" s="38"/>
      <c r="AG541" s="70" t="s">
        <v>47</v>
      </c>
      <c r="AH541" s="70" t="s">
        <v>47</v>
      </c>
      <c r="AI541" s="38"/>
      <c r="AJ541" s="13" t="str">
        <f t="shared" si="789"/>
        <v>/rsm:CrossIndustryInvoice/rsm:SupplyChainTradeTransaction/ram:ApplicableHeaderTradeAgreement/ram:ProductEndUserTradeParty/ram:DefinedTradeContact</v>
      </c>
      <c r="AK541" s="13" t="str">
        <f t="shared" si="790"/>
        <v>/ram:PersonName</v>
      </c>
      <c r="AL541" s="14">
        <f>COUNTIFS(R$4:R541,AJ541)</f>
        <v>1</v>
      </c>
      <c r="AN541" s="189" t="str">
        <f t="shared" si="803"/>
        <v>SCT_HTA</v>
      </c>
      <c r="AO541" s="61" t="str">
        <f t="shared" si="791"/>
        <v>BT-X-131</v>
      </c>
      <c r="AP541" s="282" t="str">
        <f t="shared" si="804"/>
        <v/>
      </c>
      <c r="AQ541" s="62">
        <f t="shared" si="835"/>
        <v>5</v>
      </c>
      <c r="AR541" s="62" t="str">
        <f t="shared" si="792"/>
        <v>0..1</v>
      </c>
      <c r="AS541" s="64" t="s">
        <v>2569</v>
      </c>
      <c r="AT541" s="64"/>
      <c r="AU541" s="65" t="s">
        <v>18227</v>
      </c>
      <c r="AV541" s="65"/>
      <c r="AW541" s="65"/>
      <c r="AX541" s="64"/>
      <c r="AY541" s="66" t="str">
        <f t="shared" si="820"/>
        <v>0..1</v>
      </c>
      <c r="AZ541" s="66" t="str">
        <f t="shared" si="822"/>
        <v>0..1</v>
      </c>
      <c r="BA541" s="6" t="str">
        <f t="shared" si="755"/>
        <v>/rsm:CrossIndustryInvoice
/rsm:SupplyChainTradeTransaction
/ram:ApplicableHeaderTradeAgreement
/ram:ProductEndUserTradeParty
/ram:DefinedTradeContact
/ram:PersonName</v>
      </c>
      <c r="BB541" s="67" t="str">
        <f t="shared" si="756"/>
        <v>/rsm:CrossIndustryInvoice/rsm:SupplyChainTradeTransaction/ram:ApplicableHeaderTradeAgreement/ram:ProductEndUserTradeParty/ram:DefinedTradeContact/ram:PersonName</v>
      </c>
      <c r="BC541" s="66" t="str">
        <f t="shared" si="805"/>
        <v>T</v>
      </c>
      <c r="BD541" s="68" t="str">
        <f t="shared" si="806"/>
        <v>E</v>
      </c>
      <c r="BE541" s="62" t="str">
        <f t="shared" si="807"/>
        <v>0..1</v>
      </c>
      <c r="BF541" s="66" t="str">
        <f t="shared" si="808"/>
        <v/>
      </c>
      <c r="BG541" s="249" t="str">
        <f t="shared" si="809"/>
        <v/>
      </c>
      <c r="BH541" s="7"/>
      <c r="BI541" s="634" t="str">
        <f t="shared" si="810"/>
        <v>-</v>
      </c>
      <c r="BJ541" s="70" t="str">
        <f t="shared" si="811"/>
        <v>-</v>
      </c>
      <c r="BK541" s="70" t="str">
        <f t="shared" si="812"/>
        <v>-</v>
      </c>
      <c r="BL541" s="70" t="str">
        <f t="shared" si="813"/>
        <v>-</v>
      </c>
      <c r="BM541" s="70" t="str">
        <f t="shared" si="814"/>
        <v>-</v>
      </c>
      <c r="BN541" s="70" t="str">
        <f t="shared" si="815"/>
        <v>-</v>
      </c>
      <c r="BO541" s="635" t="str">
        <f t="shared" si="816"/>
        <v>X</v>
      </c>
      <c r="BP541" s="7"/>
      <c r="BQ541" s="70" t="str">
        <f t="shared" si="817"/>
        <v>EXTENDED</v>
      </c>
      <c r="BR541" s="70" t="str">
        <f t="shared" si="818"/>
        <v>EXTENDED</v>
      </c>
      <c r="BS541" s="15"/>
      <c r="BT541" s="57" t="s">
        <v>18642</v>
      </c>
    </row>
    <row r="542" spans="1:72" s="59" customFormat="1" ht="105" x14ac:dyDescent="0.2">
      <c r="A542" s="45" t="str">
        <f t="shared" si="801"/>
        <v>YES</v>
      </c>
      <c r="B542" s="45"/>
      <c r="C542" s="45"/>
      <c r="D542" s="189" t="s">
        <v>1526</v>
      </c>
      <c r="E542" s="61" t="s">
        <v>5460</v>
      </c>
      <c r="F542" s="282"/>
      <c r="G542" s="62">
        <f t="shared" si="742"/>
        <v>5</v>
      </c>
      <c r="H542" s="62" t="s">
        <v>42</v>
      </c>
      <c r="I542" s="64" t="s">
        <v>2146</v>
      </c>
      <c r="J542" s="64"/>
      <c r="K542" s="65" t="s">
        <v>17141</v>
      </c>
      <c r="L542" s="65"/>
      <c r="M542" s="65"/>
      <c r="N542" s="64" t="s">
        <v>70</v>
      </c>
      <c r="O542" s="66" t="s">
        <v>42</v>
      </c>
      <c r="P542" s="66" t="str">
        <f t="shared" si="594"/>
        <v>0..1</v>
      </c>
      <c r="Q542" s="6" t="s">
        <v>2570</v>
      </c>
      <c r="R542" s="67" t="s">
        <v>2571</v>
      </c>
      <c r="S542" s="66" t="s">
        <v>73</v>
      </c>
      <c r="T542" s="68" t="str">
        <f t="shared" si="793"/>
        <v>E</v>
      </c>
      <c r="U542" s="62" t="s">
        <v>42</v>
      </c>
      <c r="V542" s="66"/>
      <c r="W542" s="249"/>
      <c r="X542" s="38"/>
      <c r="Y542" s="634" t="str">
        <f t="shared" si="799"/>
        <v>-</v>
      </c>
      <c r="Z542" s="70" t="str">
        <f t="shared" ref="Z542:AE542" si="845">IF(Y542="X","X",IF($AH542=Z$4,"X","-"))</f>
        <v>-</v>
      </c>
      <c r="AA542" s="70" t="str">
        <f t="shared" si="845"/>
        <v>-</v>
      </c>
      <c r="AB542" s="70" t="str">
        <f t="shared" si="845"/>
        <v>-</v>
      </c>
      <c r="AC542" s="70" t="str">
        <f t="shared" si="845"/>
        <v>-</v>
      </c>
      <c r="AD542" s="70" t="str">
        <f t="shared" si="845"/>
        <v>-</v>
      </c>
      <c r="AE542" s="635" t="str">
        <f t="shared" si="845"/>
        <v>X</v>
      </c>
      <c r="AF542" s="38"/>
      <c r="AG542" s="70" t="s">
        <v>47</v>
      </c>
      <c r="AH542" s="70" t="s">
        <v>47</v>
      </c>
      <c r="AI542" s="38"/>
      <c r="AJ542" s="13" t="str">
        <f t="shared" si="789"/>
        <v>/rsm:CrossIndustryInvoice/rsm:SupplyChainTradeTransaction/ram:ApplicableHeaderTradeAgreement/ram:ProductEndUserTradeParty/ram:DefinedTradeContact</v>
      </c>
      <c r="AK542" s="13" t="str">
        <f t="shared" si="790"/>
        <v>/ram:DepartmentName</v>
      </c>
      <c r="AL542" s="14">
        <f>COUNTIFS(R$4:R542,AJ542)</f>
        <v>1</v>
      </c>
      <c r="AN542" s="189" t="str">
        <f t="shared" si="803"/>
        <v>SCT_HTA</v>
      </c>
      <c r="AO542" s="61" t="str">
        <f t="shared" si="791"/>
        <v>BT-X-132</v>
      </c>
      <c r="AP542" s="282" t="str">
        <f t="shared" si="804"/>
        <v/>
      </c>
      <c r="AQ542" s="62">
        <f t="shared" si="835"/>
        <v>5</v>
      </c>
      <c r="AR542" s="62" t="str">
        <f t="shared" si="792"/>
        <v>0..1</v>
      </c>
      <c r="AS542" s="64" t="s">
        <v>2569</v>
      </c>
      <c r="AT542" s="64"/>
      <c r="AU542" s="65" t="s">
        <v>18227</v>
      </c>
      <c r="AV542" s="65"/>
      <c r="AW542" s="65"/>
      <c r="AX542" s="64"/>
      <c r="AY542" s="66" t="str">
        <f t="shared" si="820"/>
        <v>0..1</v>
      </c>
      <c r="AZ542" s="66" t="str">
        <f t="shared" si="822"/>
        <v>0..1</v>
      </c>
      <c r="BA542" s="6" t="str">
        <f t="shared" si="755"/>
        <v>/rsm:CrossIndustryInvoice
/rsm:SupplyChainTradeTransaction
/ram:ApplicableHeaderTradeAgreement
/ram:ProductEndUserTradeParty
/ram:DefinedTradeContact
/ram:DepartmentName</v>
      </c>
      <c r="BB542" s="67" t="str">
        <f t="shared" si="756"/>
        <v>/rsm:CrossIndustryInvoice/rsm:SupplyChainTradeTransaction/ram:ApplicableHeaderTradeAgreement/ram:ProductEndUserTradeParty/ram:DefinedTradeContact/ram:DepartmentName</v>
      </c>
      <c r="BC542" s="66" t="str">
        <f t="shared" si="805"/>
        <v>T</v>
      </c>
      <c r="BD542" s="68" t="str">
        <f t="shared" si="806"/>
        <v>E</v>
      </c>
      <c r="BE542" s="62" t="str">
        <f t="shared" si="807"/>
        <v>0..1</v>
      </c>
      <c r="BF542" s="66" t="str">
        <f t="shared" si="808"/>
        <v/>
      </c>
      <c r="BG542" s="249" t="str">
        <f t="shared" si="809"/>
        <v/>
      </c>
      <c r="BH542" s="7"/>
      <c r="BI542" s="634" t="str">
        <f t="shared" si="810"/>
        <v>-</v>
      </c>
      <c r="BJ542" s="70" t="str">
        <f t="shared" si="811"/>
        <v>-</v>
      </c>
      <c r="BK542" s="70" t="str">
        <f t="shared" si="812"/>
        <v>-</v>
      </c>
      <c r="BL542" s="70" t="str">
        <f t="shared" si="813"/>
        <v>-</v>
      </c>
      <c r="BM542" s="70" t="str">
        <f t="shared" si="814"/>
        <v>-</v>
      </c>
      <c r="BN542" s="70" t="str">
        <f t="shared" si="815"/>
        <v>-</v>
      </c>
      <c r="BO542" s="635" t="str">
        <f t="shared" si="816"/>
        <v>X</v>
      </c>
      <c r="BP542" s="7"/>
      <c r="BQ542" s="70" t="str">
        <f t="shared" si="817"/>
        <v>EXTENDED</v>
      </c>
      <c r="BR542" s="70" t="str">
        <f t="shared" si="818"/>
        <v>EXTENDED</v>
      </c>
      <c r="BS542" s="15"/>
      <c r="BT542" s="57" t="s">
        <v>18642</v>
      </c>
    </row>
    <row r="543" spans="1:72" s="59" customFormat="1" ht="105" x14ac:dyDescent="0.2">
      <c r="A543" s="45" t="str">
        <f t="shared" si="801"/>
        <v>YES</v>
      </c>
      <c r="B543" s="131"/>
      <c r="C543" s="742"/>
      <c r="D543" s="189" t="s">
        <v>1526</v>
      </c>
      <c r="E543" s="61" t="s">
        <v>5461</v>
      </c>
      <c r="F543" s="282"/>
      <c r="G543" s="62">
        <f t="shared" si="742"/>
        <v>5</v>
      </c>
      <c r="H543" s="62" t="s">
        <v>42</v>
      </c>
      <c r="I543" s="64" t="s">
        <v>17232</v>
      </c>
      <c r="J543" s="64" t="s">
        <v>17143</v>
      </c>
      <c r="K543" s="65" t="s">
        <v>17142</v>
      </c>
      <c r="L543" s="65"/>
      <c r="M543" s="65"/>
      <c r="N543" s="64" t="s">
        <v>128</v>
      </c>
      <c r="O543" s="66" t="s">
        <v>42</v>
      </c>
      <c r="P543" s="66" t="str">
        <f t="shared" si="594"/>
        <v>0..1</v>
      </c>
      <c r="Q543" s="6" t="s">
        <v>2573</v>
      </c>
      <c r="R543" s="67" t="s">
        <v>2574</v>
      </c>
      <c r="S543" s="66" t="s">
        <v>131</v>
      </c>
      <c r="T543" s="68" t="str">
        <f t="shared" si="793"/>
        <v>E</v>
      </c>
      <c r="U543" s="62" t="s">
        <v>42</v>
      </c>
      <c r="V543" s="66"/>
      <c r="W543" s="249"/>
      <c r="X543" s="38"/>
      <c r="Y543" s="634" t="str">
        <f t="shared" si="799"/>
        <v>-</v>
      </c>
      <c r="Z543" s="70" t="str">
        <f t="shared" ref="Z543:AE543" si="846">IF(Y543="X","X",IF($AH543=Z$4,"X","-"))</f>
        <v>-</v>
      </c>
      <c r="AA543" s="70" t="str">
        <f t="shared" si="846"/>
        <v>-</v>
      </c>
      <c r="AB543" s="70" t="str">
        <f t="shared" si="846"/>
        <v>-</v>
      </c>
      <c r="AC543" s="70" t="str">
        <f t="shared" si="846"/>
        <v>-</v>
      </c>
      <c r="AD543" s="70" t="str">
        <f t="shared" si="846"/>
        <v>-</v>
      </c>
      <c r="AE543" s="635" t="str">
        <f t="shared" si="846"/>
        <v>X</v>
      </c>
      <c r="AF543" s="38"/>
      <c r="AG543" s="70" t="s">
        <v>47</v>
      </c>
      <c r="AH543" s="70" t="s">
        <v>47</v>
      </c>
      <c r="AI543" s="38"/>
      <c r="AJ543" s="13" t="str">
        <f t="shared" si="789"/>
        <v>/rsm:CrossIndustryInvoice/rsm:SupplyChainTradeTransaction/ram:ApplicableHeaderTradeAgreement/ram:ProductEndUserTradeParty/ram:DefinedTradeContact</v>
      </c>
      <c r="AK543" s="13" t="str">
        <f t="shared" si="790"/>
        <v>/ram:TypeCode</v>
      </c>
      <c r="AL543" s="14">
        <f>COUNTIFS(R$4:R543,AJ543)</f>
        <v>1</v>
      </c>
      <c r="AN543" s="189" t="str">
        <f t="shared" si="803"/>
        <v>SCT_HTA</v>
      </c>
      <c r="AO543" s="61" t="str">
        <f t="shared" si="791"/>
        <v>BT-X-320</v>
      </c>
      <c r="AP543" s="282" t="str">
        <f t="shared" si="804"/>
        <v/>
      </c>
      <c r="AQ543" s="62">
        <f t="shared" si="835"/>
        <v>5</v>
      </c>
      <c r="AR543" s="62" t="str">
        <f t="shared" si="792"/>
        <v>0..1</v>
      </c>
      <c r="AS543" s="64" t="s">
        <v>2575</v>
      </c>
      <c r="AT543" s="64" t="s">
        <v>18232</v>
      </c>
      <c r="AU543" s="65" t="s">
        <v>18228</v>
      </c>
      <c r="AV543" s="65"/>
      <c r="AW543" s="65"/>
      <c r="AX543" s="64" t="s">
        <v>128</v>
      </c>
      <c r="AY543" s="66" t="str">
        <f t="shared" si="820"/>
        <v>0..1</v>
      </c>
      <c r="AZ543" s="66" t="str">
        <f t="shared" si="822"/>
        <v>0..1</v>
      </c>
      <c r="BA543" s="6" t="str">
        <f t="shared" si="755"/>
        <v>/rsm:CrossIndustryInvoice
/rsm:SupplyChainTradeTransaction
/ram:ApplicableHeaderTradeAgreement
/ram:ProductEndUserTradeParty
/ram:DefinedTradeContact
/ram:TypeCode</v>
      </c>
      <c r="BB543" s="67" t="str">
        <f t="shared" si="756"/>
        <v>/rsm:CrossIndustryInvoice/rsm:SupplyChainTradeTransaction/ram:ApplicableHeaderTradeAgreement/ram:ProductEndUserTradeParty/ram:DefinedTradeContact/ram:TypeCode</v>
      </c>
      <c r="BC543" s="66" t="str">
        <f t="shared" si="805"/>
        <v>C</v>
      </c>
      <c r="BD543" s="68" t="str">
        <f t="shared" si="806"/>
        <v>E</v>
      </c>
      <c r="BE543" s="62" t="str">
        <f t="shared" si="807"/>
        <v>0..1</v>
      </c>
      <c r="BF543" s="66" t="str">
        <f t="shared" si="808"/>
        <v/>
      </c>
      <c r="BG543" s="249" t="str">
        <f t="shared" si="809"/>
        <v/>
      </c>
      <c r="BH543" s="7"/>
      <c r="BI543" s="634" t="str">
        <f t="shared" si="810"/>
        <v>-</v>
      </c>
      <c r="BJ543" s="70" t="str">
        <f t="shared" si="811"/>
        <v>-</v>
      </c>
      <c r="BK543" s="70" t="str">
        <f t="shared" si="812"/>
        <v>-</v>
      </c>
      <c r="BL543" s="70" t="str">
        <f t="shared" si="813"/>
        <v>-</v>
      </c>
      <c r="BM543" s="70" t="str">
        <f t="shared" si="814"/>
        <v>-</v>
      </c>
      <c r="BN543" s="70" t="str">
        <f t="shared" si="815"/>
        <v>-</v>
      </c>
      <c r="BO543" s="635" t="str">
        <f t="shared" si="816"/>
        <v>X</v>
      </c>
      <c r="BP543" s="7"/>
      <c r="BQ543" s="70" t="str">
        <f t="shared" si="817"/>
        <v>EXTENDED</v>
      </c>
      <c r="BR543" s="70" t="str">
        <f t="shared" si="818"/>
        <v>EXTENDED</v>
      </c>
      <c r="BS543" s="15"/>
      <c r="BT543" s="57" t="s">
        <v>18642</v>
      </c>
    </row>
    <row r="544" spans="1:72" s="59" customFormat="1" ht="105" x14ac:dyDescent="0.2">
      <c r="A544" s="45" t="str">
        <f t="shared" si="801"/>
        <v>NO</v>
      </c>
      <c r="B544" s="45"/>
      <c r="C544" s="45"/>
      <c r="D544" s="189" t="s">
        <v>1526</v>
      </c>
      <c r="E544" s="162" t="s">
        <v>5462</v>
      </c>
      <c r="F544" s="298"/>
      <c r="G544" s="163">
        <f t="shared" ref="G544:G608" si="847">LEN(R544)-LEN(SUBSTITUTE(R544,"/",""))-1</f>
        <v>5</v>
      </c>
      <c r="H544" s="163" t="s">
        <v>42</v>
      </c>
      <c r="I544" s="193" t="s">
        <v>17264</v>
      </c>
      <c r="J544" s="164" t="s">
        <v>1706</v>
      </c>
      <c r="K544" s="165"/>
      <c r="L544" s="165"/>
      <c r="M544" s="165"/>
      <c r="N544" s="164"/>
      <c r="O544" s="66" t="s">
        <v>42</v>
      </c>
      <c r="P544" s="66" t="str">
        <f t="shared" si="594"/>
        <v>0..1</v>
      </c>
      <c r="Q544" s="167" t="s">
        <v>2576</v>
      </c>
      <c r="R544" s="168" t="s">
        <v>2577</v>
      </c>
      <c r="S544" s="166"/>
      <c r="T544" s="169" t="str">
        <f t="shared" si="793"/>
        <v/>
      </c>
      <c r="U544" s="163" t="s">
        <v>42</v>
      </c>
      <c r="V544" s="166"/>
      <c r="W544" s="676"/>
      <c r="X544" s="38"/>
      <c r="Y544" s="650" t="str">
        <f t="shared" si="799"/>
        <v>-</v>
      </c>
      <c r="Z544" s="171" t="str">
        <f t="shared" ref="Z544:AE544" si="848">IF(Y544="X","X",IF($AH544=Z$4,"X","-"))</f>
        <v>-</v>
      </c>
      <c r="AA544" s="171" t="str">
        <f t="shared" si="848"/>
        <v>-</v>
      </c>
      <c r="AB544" s="171" t="str">
        <f t="shared" si="848"/>
        <v>-</v>
      </c>
      <c r="AC544" s="171" t="str">
        <f t="shared" si="848"/>
        <v>-</v>
      </c>
      <c r="AD544" s="171" t="str">
        <f t="shared" si="848"/>
        <v>-</v>
      </c>
      <c r="AE544" s="651" t="str">
        <f t="shared" si="848"/>
        <v>X</v>
      </c>
      <c r="AF544" s="38"/>
      <c r="AG544" s="171" t="s">
        <v>47</v>
      </c>
      <c r="AH544" s="171" t="s">
        <v>47</v>
      </c>
      <c r="AI544" s="38"/>
      <c r="AJ544" s="13" t="str">
        <f t="shared" si="789"/>
        <v>/rsm:CrossIndustryInvoice/rsm:SupplyChainTradeTransaction/ram:ApplicableHeaderTradeAgreement/ram:ProductEndUserTradeParty/ram:DefinedTradeContact</v>
      </c>
      <c r="AK544" s="13" t="str">
        <f t="shared" si="790"/>
        <v>/ram:TelephoneUniversalCommunication</v>
      </c>
      <c r="AL544" s="14">
        <f>COUNTIFS(R$4:R544,AJ544)</f>
        <v>1</v>
      </c>
      <c r="AN544" s="189" t="str">
        <f t="shared" si="803"/>
        <v>SCT_HTA</v>
      </c>
      <c r="AO544" s="162" t="str">
        <f t="shared" si="791"/>
        <v>BT-X-133-00</v>
      </c>
      <c r="AP544" s="298" t="str">
        <f t="shared" si="804"/>
        <v/>
      </c>
      <c r="AQ544" s="163">
        <f t="shared" si="835"/>
        <v>5</v>
      </c>
      <c r="AR544" s="163" t="str">
        <f t="shared" si="792"/>
        <v>0..1</v>
      </c>
      <c r="AS544" s="193" t="s">
        <v>946</v>
      </c>
      <c r="AT544" s="164"/>
      <c r="AU544" s="165"/>
      <c r="AV544" s="165"/>
      <c r="AW544" s="165"/>
      <c r="AX544" s="164"/>
      <c r="AY544" s="66" t="str">
        <f t="shared" si="820"/>
        <v>0..1</v>
      </c>
      <c r="AZ544" s="66" t="str">
        <f t="shared" si="822"/>
        <v>0..1</v>
      </c>
      <c r="BA544" s="167" t="str">
        <f t="shared" si="755"/>
        <v>/rsm:CrossIndustryInvoice
/rsm:SupplyChainTradeTransaction
/ram:ApplicableHeaderTradeAgreement
/ram:ProductEndUserTradeParty
/ram:DefinedTradeContact
/ram:TelephoneUniversalCommunication</v>
      </c>
      <c r="BB544" s="168" t="str">
        <f t="shared" si="756"/>
        <v>/rsm:CrossIndustryInvoice/rsm:SupplyChainTradeTransaction/ram:ApplicableHeaderTradeAgreement/ram:ProductEndUserTradeParty/ram:DefinedTradeContact/ram:TelephoneUniversalCommunication</v>
      </c>
      <c r="BC544" s="166" t="str">
        <f t="shared" si="805"/>
        <v/>
      </c>
      <c r="BD544" s="169" t="str">
        <f t="shared" si="806"/>
        <v/>
      </c>
      <c r="BE544" s="163" t="str">
        <f t="shared" si="807"/>
        <v>0..1</v>
      </c>
      <c r="BF544" s="166" t="str">
        <f t="shared" si="808"/>
        <v/>
      </c>
      <c r="BG544" s="676" t="str">
        <f t="shared" si="809"/>
        <v/>
      </c>
      <c r="BH544" s="7"/>
      <c r="BI544" s="650" t="str">
        <f t="shared" si="810"/>
        <v>-</v>
      </c>
      <c r="BJ544" s="171" t="str">
        <f t="shared" si="811"/>
        <v>-</v>
      </c>
      <c r="BK544" s="171" t="str">
        <f t="shared" si="812"/>
        <v>-</v>
      </c>
      <c r="BL544" s="171" t="str">
        <f t="shared" si="813"/>
        <v>-</v>
      </c>
      <c r="BM544" s="171" t="str">
        <f t="shared" si="814"/>
        <v>-</v>
      </c>
      <c r="BN544" s="171" t="str">
        <f t="shared" si="815"/>
        <v>-</v>
      </c>
      <c r="BO544" s="651" t="str">
        <f t="shared" si="816"/>
        <v>X</v>
      </c>
      <c r="BP544" s="7"/>
      <c r="BQ544" s="171" t="str">
        <f t="shared" si="817"/>
        <v>EXTENDED</v>
      </c>
      <c r="BR544" s="171" t="str">
        <f t="shared" si="818"/>
        <v>EXTENDED</v>
      </c>
      <c r="BS544" s="15"/>
      <c r="BT544" s="57" t="s">
        <v>18642</v>
      </c>
    </row>
    <row r="545" spans="1:72" s="59" customFormat="1" ht="120" x14ac:dyDescent="0.2">
      <c r="A545" s="45" t="str">
        <f t="shared" si="801"/>
        <v>YES</v>
      </c>
      <c r="B545" s="45"/>
      <c r="C545" s="45"/>
      <c r="D545" s="189" t="s">
        <v>1526</v>
      </c>
      <c r="E545" s="61" t="s">
        <v>5463</v>
      </c>
      <c r="F545" s="282"/>
      <c r="G545" s="62">
        <f t="shared" si="847"/>
        <v>6</v>
      </c>
      <c r="H545" s="62" t="s">
        <v>32</v>
      </c>
      <c r="I545" s="64" t="s">
        <v>17261</v>
      </c>
      <c r="J545" s="64" t="s">
        <v>1706</v>
      </c>
      <c r="K545" s="65"/>
      <c r="L545" s="65"/>
      <c r="M545" s="65"/>
      <c r="N545" s="64" t="s">
        <v>70</v>
      </c>
      <c r="O545" s="66" t="s">
        <v>32</v>
      </c>
      <c r="P545" s="66" t="str">
        <f t="shared" si="594"/>
        <v>1..1</v>
      </c>
      <c r="Q545" s="6" t="s">
        <v>2578</v>
      </c>
      <c r="R545" s="67" t="s">
        <v>2579</v>
      </c>
      <c r="S545" s="66" t="s">
        <v>73</v>
      </c>
      <c r="T545" s="68" t="str">
        <f t="shared" si="793"/>
        <v>E</v>
      </c>
      <c r="U545" s="62" t="s">
        <v>42</v>
      </c>
      <c r="V545" s="66"/>
      <c r="W545" s="249"/>
      <c r="X545" s="38"/>
      <c r="Y545" s="634" t="str">
        <f t="shared" si="799"/>
        <v>-</v>
      </c>
      <c r="Z545" s="70" t="str">
        <f t="shared" ref="Z545:AE545" si="849">IF(Y545="X","X",IF($AH545=Z$4,"X","-"))</f>
        <v>-</v>
      </c>
      <c r="AA545" s="70" t="str">
        <f t="shared" si="849"/>
        <v>-</v>
      </c>
      <c r="AB545" s="70" t="str">
        <f t="shared" si="849"/>
        <v>-</v>
      </c>
      <c r="AC545" s="70" t="str">
        <f t="shared" si="849"/>
        <v>-</v>
      </c>
      <c r="AD545" s="70" t="str">
        <f t="shared" si="849"/>
        <v>-</v>
      </c>
      <c r="AE545" s="635" t="str">
        <f t="shared" si="849"/>
        <v>X</v>
      </c>
      <c r="AF545" s="38"/>
      <c r="AG545" s="70" t="s">
        <v>47</v>
      </c>
      <c r="AH545" s="70" t="s">
        <v>47</v>
      </c>
      <c r="AI545" s="38"/>
      <c r="AJ545" s="13" t="str">
        <f t="shared" si="789"/>
        <v>/rsm:CrossIndustryInvoice/rsm:SupplyChainTradeTransaction/ram:ApplicableHeaderTradeAgreement/ram:ProductEndUserTradeParty/ram:DefinedTradeContact/ram:TelephoneUniversalCommunication</v>
      </c>
      <c r="AK545" s="13" t="str">
        <f t="shared" si="790"/>
        <v>/ram:CompleteNumber</v>
      </c>
      <c r="AL545" s="14">
        <f>COUNTIFS(R$4:R545,AJ545)</f>
        <v>1</v>
      </c>
      <c r="AN545" s="189" t="str">
        <f t="shared" si="803"/>
        <v>SCT_HTA</v>
      </c>
      <c r="AO545" s="61" t="str">
        <f t="shared" si="791"/>
        <v>BT-X-133</v>
      </c>
      <c r="AP545" s="282" t="str">
        <f t="shared" si="804"/>
        <v/>
      </c>
      <c r="AQ545" s="62">
        <f t="shared" si="835"/>
        <v>6</v>
      </c>
      <c r="AR545" s="62" t="str">
        <f t="shared" si="792"/>
        <v>1..1</v>
      </c>
      <c r="AS545" s="64" t="s">
        <v>2580</v>
      </c>
      <c r="AT545" s="64"/>
      <c r="AU545" s="65"/>
      <c r="AV545" s="65"/>
      <c r="AW545" s="65"/>
      <c r="AX545" s="64"/>
      <c r="AY545" s="66" t="str">
        <f t="shared" si="820"/>
        <v>1..1</v>
      </c>
      <c r="AZ545" s="66" t="str">
        <f t="shared" si="822"/>
        <v>1..1</v>
      </c>
      <c r="BA545" s="6" t="str">
        <f t="shared" ref="BA545:BA606" si="850">Q545</f>
        <v>/rsm:CrossIndustryInvoice
/rsm:SupplyChainTradeTransaction
/ram:ApplicableHeaderTradeAgreement
/ram:ProductEndUserTradeParty
/ram:DefinedTradeContact
/ram:TelephoneUniversalCommunication
/ram:CompleteNumber</v>
      </c>
      <c r="BB545" s="67" t="str">
        <f t="shared" ref="BB545:BB606" si="851">R545</f>
        <v>/rsm:CrossIndustryInvoice/rsm:SupplyChainTradeTransaction/ram:ApplicableHeaderTradeAgreement/ram:ProductEndUserTradeParty/ram:DefinedTradeContact/ram:TelephoneUniversalCommunication/ram:CompleteNumber</v>
      </c>
      <c r="BC545" s="66" t="str">
        <f t="shared" si="805"/>
        <v>T</v>
      </c>
      <c r="BD545" s="68" t="str">
        <f t="shared" si="806"/>
        <v>E</v>
      </c>
      <c r="BE545" s="62" t="str">
        <f t="shared" si="807"/>
        <v>0..1</v>
      </c>
      <c r="BF545" s="66" t="str">
        <f t="shared" si="808"/>
        <v/>
      </c>
      <c r="BG545" s="249" t="str">
        <f t="shared" si="809"/>
        <v/>
      </c>
      <c r="BH545" s="7"/>
      <c r="BI545" s="634" t="str">
        <f t="shared" si="810"/>
        <v>-</v>
      </c>
      <c r="BJ545" s="70" t="str">
        <f t="shared" si="811"/>
        <v>-</v>
      </c>
      <c r="BK545" s="70" t="str">
        <f t="shared" si="812"/>
        <v>-</v>
      </c>
      <c r="BL545" s="70" t="str">
        <f t="shared" si="813"/>
        <v>-</v>
      </c>
      <c r="BM545" s="70" t="str">
        <f t="shared" si="814"/>
        <v>-</v>
      </c>
      <c r="BN545" s="70" t="str">
        <f t="shared" si="815"/>
        <v>-</v>
      </c>
      <c r="BO545" s="635" t="str">
        <f t="shared" si="816"/>
        <v>X</v>
      </c>
      <c r="BP545" s="7"/>
      <c r="BQ545" s="70" t="str">
        <f t="shared" si="817"/>
        <v>EXTENDED</v>
      </c>
      <c r="BR545" s="70" t="str">
        <f t="shared" si="818"/>
        <v>EXTENDED</v>
      </c>
      <c r="BS545" s="15"/>
      <c r="BT545" s="57" t="s">
        <v>18642</v>
      </c>
    </row>
    <row r="546" spans="1:72" s="59" customFormat="1" ht="105" x14ac:dyDescent="0.2">
      <c r="A546" s="45" t="str">
        <f t="shared" si="801"/>
        <v>NO</v>
      </c>
      <c r="B546" s="45"/>
      <c r="C546" s="45"/>
      <c r="D546" s="189" t="s">
        <v>1526</v>
      </c>
      <c r="E546" s="162" t="s">
        <v>5464</v>
      </c>
      <c r="F546" s="298"/>
      <c r="G546" s="163">
        <f t="shared" si="847"/>
        <v>5</v>
      </c>
      <c r="H546" s="163" t="s">
        <v>42</v>
      </c>
      <c r="I546" s="193" t="s">
        <v>17262</v>
      </c>
      <c r="J546" s="164"/>
      <c r="K546" s="165"/>
      <c r="L546" s="165"/>
      <c r="M546" s="165"/>
      <c r="N546" s="164"/>
      <c r="O546" s="66" t="s">
        <v>42</v>
      </c>
      <c r="P546" s="66" t="str">
        <f t="shared" si="594"/>
        <v>0..1</v>
      </c>
      <c r="Q546" s="167" t="s">
        <v>2581</v>
      </c>
      <c r="R546" s="168" t="s">
        <v>2582</v>
      </c>
      <c r="S546" s="166"/>
      <c r="T546" s="169" t="str">
        <f t="shared" si="793"/>
        <v/>
      </c>
      <c r="U546" s="163" t="s">
        <v>42</v>
      </c>
      <c r="V546" s="166"/>
      <c r="W546" s="676"/>
      <c r="X546" s="38"/>
      <c r="Y546" s="650" t="str">
        <f t="shared" si="799"/>
        <v>-</v>
      </c>
      <c r="Z546" s="171" t="str">
        <f t="shared" ref="Z546:AE546" si="852">IF(Y546="X","X",IF($AH546=Z$4,"X","-"))</f>
        <v>-</v>
      </c>
      <c r="AA546" s="171" t="str">
        <f t="shared" si="852"/>
        <v>-</v>
      </c>
      <c r="AB546" s="171" t="str">
        <f t="shared" si="852"/>
        <v>-</v>
      </c>
      <c r="AC546" s="171" t="str">
        <f t="shared" si="852"/>
        <v>-</v>
      </c>
      <c r="AD546" s="171" t="str">
        <f t="shared" si="852"/>
        <v>-</v>
      </c>
      <c r="AE546" s="651" t="str">
        <f t="shared" si="852"/>
        <v>X</v>
      </c>
      <c r="AF546" s="38"/>
      <c r="AG546" s="171" t="s">
        <v>47</v>
      </c>
      <c r="AH546" s="171" t="s">
        <v>47</v>
      </c>
      <c r="AI546" s="38"/>
      <c r="AJ546" s="13" t="str">
        <f t="shared" si="789"/>
        <v>/rsm:CrossIndustryInvoice/rsm:SupplyChainTradeTransaction/ram:ApplicableHeaderTradeAgreement/ram:ProductEndUserTradeParty/ram:DefinedTradeContact</v>
      </c>
      <c r="AK546" s="13" t="str">
        <f t="shared" si="790"/>
        <v>/ram:FaxUniversalCommunication</v>
      </c>
      <c r="AL546" s="14">
        <f>COUNTIFS(R$4:R546,AJ546)</f>
        <v>1</v>
      </c>
      <c r="AN546" s="189" t="str">
        <f t="shared" si="803"/>
        <v>SCT_HTA</v>
      </c>
      <c r="AO546" s="162" t="str">
        <f t="shared" si="791"/>
        <v>BT-X-134-00</v>
      </c>
      <c r="AP546" s="298" t="str">
        <f t="shared" si="804"/>
        <v/>
      </c>
      <c r="AQ546" s="163">
        <f t="shared" si="835"/>
        <v>5</v>
      </c>
      <c r="AR546" s="163" t="str">
        <f t="shared" si="792"/>
        <v>0..1</v>
      </c>
      <c r="AS546" s="193" t="s">
        <v>954</v>
      </c>
      <c r="AT546" s="164"/>
      <c r="AU546" s="165"/>
      <c r="AV546" s="165"/>
      <c r="AW546" s="165"/>
      <c r="AX546" s="164"/>
      <c r="AY546" s="66" t="str">
        <f t="shared" si="820"/>
        <v>0..1</v>
      </c>
      <c r="AZ546" s="66" t="str">
        <f t="shared" si="822"/>
        <v>0..1</v>
      </c>
      <c r="BA546" s="167" t="str">
        <f t="shared" si="850"/>
        <v>/rsm:CrossIndustryInvoice
/rsm:SupplyChainTradeTransaction
/ram:ApplicableHeaderTradeAgreement
/ram:ProductEndUserTradeParty
/ram:DefinedTradeContact
/ram:FaxUniversalCommunication</v>
      </c>
      <c r="BB546" s="168" t="str">
        <f t="shared" si="851"/>
        <v>/rsm:CrossIndustryInvoice/rsm:SupplyChainTradeTransaction/ram:ApplicableHeaderTradeAgreement/ram:ProductEndUserTradeParty/ram:DefinedTradeContact/ram:FaxUniversalCommunication</v>
      </c>
      <c r="BC546" s="166" t="str">
        <f t="shared" si="805"/>
        <v/>
      </c>
      <c r="BD546" s="169" t="str">
        <f t="shared" si="806"/>
        <v/>
      </c>
      <c r="BE546" s="163" t="str">
        <f t="shared" si="807"/>
        <v>0..1</v>
      </c>
      <c r="BF546" s="166" t="str">
        <f t="shared" si="808"/>
        <v/>
      </c>
      <c r="BG546" s="676" t="str">
        <f t="shared" si="809"/>
        <v/>
      </c>
      <c r="BH546" s="7"/>
      <c r="BI546" s="650" t="str">
        <f t="shared" si="810"/>
        <v>-</v>
      </c>
      <c r="BJ546" s="171" t="str">
        <f t="shared" si="811"/>
        <v>-</v>
      </c>
      <c r="BK546" s="171" t="str">
        <f t="shared" si="812"/>
        <v>-</v>
      </c>
      <c r="BL546" s="171" t="str">
        <f t="shared" si="813"/>
        <v>-</v>
      </c>
      <c r="BM546" s="171" t="str">
        <f t="shared" si="814"/>
        <v>-</v>
      </c>
      <c r="BN546" s="171" t="str">
        <f t="shared" si="815"/>
        <v>-</v>
      </c>
      <c r="BO546" s="651" t="str">
        <f t="shared" si="816"/>
        <v>X</v>
      </c>
      <c r="BP546" s="7"/>
      <c r="BQ546" s="171" t="str">
        <f t="shared" si="817"/>
        <v>EXTENDED</v>
      </c>
      <c r="BR546" s="171" t="str">
        <f t="shared" si="818"/>
        <v>EXTENDED</v>
      </c>
      <c r="BS546" s="15"/>
      <c r="BT546" s="57" t="s">
        <v>18642</v>
      </c>
    </row>
    <row r="547" spans="1:72" s="59" customFormat="1" ht="120" x14ac:dyDescent="0.2">
      <c r="A547" s="45" t="str">
        <f t="shared" si="801"/>
        <v>YES</v>
      </c>
      <c r="B547" s="45"/>
      <c r="C547" s="45"/>
      <c r="D547" s="189" t="s">
        <v>1526</v>
      </c>
      <c r="E547" s="61" t="s">
        <v>5465</v>
      </c>
      <c r="F547" s="282"/>
      <c r="G547" s="62">
        <f t="shared" si="847"/>
        <v>6</v>
      </c>
      <c r="H547" s="62" t="s">
        <v>32</v>
      </c>
      <c r="I547" s="64" t="s">
        <v>17263</v>
      </c>
      <c r="J547" s="64"/>
      <c r="K547" s="65"/>
      <c r="L547" s="65"/>
      <c r="M547" s="65"/>
      <c r="N547" s="64" t="s">
        <v>70</v>
      </c>
      <c r="O547" s="66" t="s">
        <v>32</v>
      </c>
      <c r="P547" s="66" t="str">
        <f t="shared" ref="P547:P658" si="853">O547</f>
        <v>1..1</v>
      </c>
      <c r="Q547" s="6" t="s">
        <v>2583</v>
      </c>
      <c r="R547" s="67" t="s">
        <v>2584</v>
      </c>
      <c r="S547" s="66" t="s">
        <v>73</v>
      </c>
      <c r="T547" s="68" t="str">
        <f t="shared" si="793"/>
        <v>E</v>
      </c>
      <c r="U547" s="62" t="s">
        <v>42</v>
      </c>
      <c r="V547" s="66"/>
      <c r="W547" s="249"/>
      <c r="X547" s="38"/>
      <c r="Y547" s="634" t="str">
        <f t="shared" si="799"/>
        <v>-</v>
      </c>
      <c r="Z547" s="70" t="str">
        <f t="shared" ref="Z547:AE547" si="854">IF(Y547="X","X",IF($AH547=Z$4,"X","-"))</f>
        <v>-</v>
      </c>
      <c r="AA547" s="70" t="str">
        <f t="shared" si="854"/>
        <v>-</v>
      </c>
      <c r="AB547" s="70" t="str">
        <f t="shared" si="854"/>
        <v>-</v>
      </c>
      <c r="AC547" s="70" t="str">
        <f t="shared" si="854"/>
        <v>-</v>
      </c>
      <c r="AD547" s="70" t="str">
        <f t="shared" si="854"/>
        <v>-</v>
      </c>
      <c r="AE547" s="635" t="str">
        <f t="shared" si="854"/>
        <v>X</v>
      </c>
      <c r="AF547" s="38"/>
      <c r="AG547" s="70" t="s">
        <v>47</v>
      </c>
      <c r="AH547" s="70" t="s">
        <v>47</v>
      </c>
      <c r="AI547" s="38"/>
      <c r="AJ547" s="13" t="str">
        <f t="shared" si="789"/>
        <v>/rsm:CrossIndustryInvoice/rsm:SupplyChainTradeTransaction/ram:ApplicableHeaderTradeAgreement/ram:ProductEndUserTradeParty/ram:DefinedTradeContact/ram:FaxUniversalCommunication</v>
      </c>
      <c r="AK547" s="13" t="str">
        <f t="shared" si="790"/>
        <v>/ram:CompleteNumber</v>
      </c>
      <c r="AL547" s="14">
        <f>COUNTIFS(R$4:R547,AJ547)</f>
        <v>1</v>
      </c>
      <c r="AN547" s="189" t="str">
        <f t="shared" si="803"/>
        <v>SCT_HTA</v>
      </c>
      <c r="AO547" s="61" t="str">
        <f t="shared" si="791"/>
        <v>BT-X-134</v>
      </c>
      <c r="AP547" s="282" t="str">
        <f t="shared" si="804"/>
        <v/>
      </c>
      <c r="AQ547" s="62">
        <f t="shared" si="835"/>
        <v>6</v>
      </c>
      <c r="AR547" s="62" t="str">
        <f t="shared" si="792"/>
        <v>1..1</v>
      </c>
      <c r="AS547" s="64" t="s">
        <v>2585</v>
      </c>
      <c r="AT547" s="64"/>
      <c r="AU547" s="65"/>
      <c r="AV547" s="65"/>
      <c r="AW547" s="65"/>
      <c r="AX547" s="64"/>
      <c r="AY547" s="66" t="str">
        <f t="shared" si="820"/>
        <v>1..1</v>
      </c>
      <c r="AZ547" s="66" t="str">
        <f t="shared" si="822"/>
        <v>1..1</v>
      </c>
      <c r="BA547" s="6" t="str">
        <f t="shared" si="850"/>
        <v>/rsm:CrossIndustryInvoice
/rsm:SupplyChainTradeTransaction
/ram:ApplicableHeaderTradeAgreement
/ram:ProductEndUserTradeParty
/ram:DefinedTradeContact
/ram:FaxUniversalCommunication
/ram:CompleteNumber</v>
      </c>
      <c r="BB547" s="67" t="str">
        <f t="shared" si="851"/>
        <v>/rsm:CrossIndustryInvoice/rsm:SupplyChainTradeTransaction/ram:ApplicableHeaderTradeAgreement/ram:ProductEndUserTradeParty/ram:DefinedTradeContact/ram:FaxUniversalCommunication/ram:CompleteNumber</v>
      </c>
      <c r="BC547" s="66" t="str">
        <f t="shared" si="805"/>
        <v>T</v>
      </c>
      <c r="BD547" s="68" t="str">
        <f t="shared" si="806"/>
        <v>E</v>
      </c>
      <c r="BE547" s="62" t="str">
        <f t="shared" si="807"/>
        <v>0..1</v>
      </c>
      <c r="BF547" s="66" t="str">
        <f t="shared" si="808"/>
        <v/>
      </c>
      <c r="BG547" s="249" t="str">
        <f t="shared" si="809"/>
        <v/>
      </c>
      <c r="BH547" s="7"/>
      <c r="BI547" s="634" t="str">
        <f t="shared" si="810"/>
        <v>-</v>
      </c>
      <c r="BJ547" s="70" t="str">
        <f t="shared" si="811"/>
        <v>-</v>
      </c>
      <c r="BK547" s="70" t="str">
        <f t="shared" si="812"/>
        <v>-</v>
      </c>
      <c r="BL547" s="70" t="str">
        <f t="shared" si="813"/>
        <v>-</v>
      </c>
      <c r="BM547" s="70" t="str">
        <f t="shared" si="814"/>
        <v>-</v>
      </c>
      <c r="BN547" s="70" t="str">
        <f t="shared" si="815"/>
        <v>-</v>
      </c>
      <c r="BO547" s="635" t="str">
        <f t="shared" si="816"/>
        <v>X</v>
      </c>
      <c r="BP547" s="7"/>
      <c r="BQ547" s="70" t="str">
        <f t="shared" si="817"/>
        <v>EXTENDED</v>
      </c>
      <c r="BR547" s="70" t="str">
        <f t="shared" si="818"/>
        <v>EXTENDED</v>
      </c>
      <c r="BS547" s="15"/>
      <c r="BT547" s="57" t="s">
        <v>18642</v>
      </c>
    </row>
    <row r="548" spans="1:72" s="59" customFormat="1" ht="105" x14ac:dyDescent="0.2">
      <c r="A548" s="45" t="str">
        <f t="shared" si="801"/>
        <v>NO</v>
      </c>
      <c r="B548" s="45"/>
      <c r="C548" s="45"/>
      <c r="D548" s="189" t="s">
        <v>1526</v>
      </c>
      <c r="E548" s="162" t="s">
        <v>5466</v>
      </c>
      <c r="F548" s="298"/>
      <c r="G548" s="163">
        <f t="shared" si="847"/>
        <v>5</v>
      </c>
      <c r="H548" s="163" t="s">
        <v>42</v>
      </c>
      <c r="I548" s="193" t="s">
        <v>17265</v>
      </c>
      <c r="J548" s="164" t="s">
        <v>1725</v>
      </c>
      <c r="K548" s="165"/>
      <c r="L548" s="165"/>
      <c r="M548" s="165"/>
      <c r="N548" s="164"/>
      <c r="O548" s="66" t="s">
        <v>42</v>
      </c>
      <c r="P548" s="66" t="str">
        <f t="shared" si="853"/>
        <v>0..1</v>
      </c>
      <c r="Q548" s="167" t="s">
        <v>2586</v>
      </c>
      <c r="R548" s="168" t="s">
        <v>2587</v>
      </c>
      <c r="S548" s="166"/>
      <c r="T548" s="169" t="str">
        <f t="shared" si="793"/>
        <v/>
      </c>
      <c r="U548" s="163" t="s">
        <v>42</v>
      </c>
      <c r="V548" s="166"/>
      <c r="W548" s="676"/>
      <c r="X548" s="38"/>
      <c r="Y548" s="650" t="str">
        <f t="shared" si="799"/>
        <v>-</v>
      </c>
      <c r="Z548" s="171" t="str">
        <f t="shared" ref="Z548:AE548" si="855">IF(Y548="X","X",IF($AH548=Z$4,"X","-"))</f>
        <v>-</v>
      </c>
      <c r="AA548" s="171" t="str">
        <f t="shared" si="855"/>
        <v>-</v>
      </c>
      <c r="AB548" s="171" t="str">
        <f t="shared" si="855"/>
        <v>-</v>
      </c>
      <c r="AC548" s="171" t="str">
        <f t="shared" si="855"/>
        <v>-</v>
      </c>
      <c r="AD548" s="171" t="str">
        <f t="shared" si="855"/>
        <v>-</v>
      </c>
      <c r="AE548" s="651" t="str">
        <f t="shared" si="855"/>
        <v>X</v>
      </c>
      <c r="AF548" s="38"/>
      <c r="AG548" s="171" t="s">
        <v>47</v>
      </c>
      <c r="AH548" s="171" t="s">
        <v>47</v>
      </c>
      <c r="AI548" s="38"/>
      <c r="AJ548" s="13" t="str">
        <f t="shared" si="789"/>
        <v>/rsm:CrossIndustryInvoice/rsm:SupplyChainTradeTransaction/ram:ApplicableHeaderTradeAgreement/ram:ProductEndUserTradeParty/ram:DefinedTradeContact</v>
      </c>
      <c r="AK548" s="13" t="str">
        <f t="shared" si="790"/>
        <v>/ram:EmailURIUniversalCommunication</v>
      </c>
      <c r="AL548" s="14">
        <f>COUNTIFS(R$4:R548,AJ548)</f>
        <v>1</v>
      </c>
      <c r="AN548" s="189" t="str">
        <f t="shared" si="803"/>
        <v>SCT_HTA</v>
      </c>
      <c r="AO548" s="162" t="str">
        <f t="shared" si="791"/>
        <v>BT-X-135-00</v>
      </c>
      <c r="AP548" s="298" t="str">
        <f t="shared" si="804"/>
        <v/>
      </c>
      <c r="AQ548" s="163">
        <f t="shared" si="835"/>
        <v>5</v>
      </c>
      <c r="AR548" s="163" t="str">
        <f t="shared" si="792"/>
        <v>0..1</v>
      </c>
      <c r="AS548" s="193" t="s">
        <v>962</v>
      </c>
      <c r="AT548" s="164"/>
      <c r="AU548" s="165"/>
      <c r="AV548" s="165"/>
      <c r="AW548" s="165"/>
      <c r="AX548" s="164"/>
      <c r="AY548" s="66" t="str">
        <f t="shared" si="820"/>
        <v>0..1</v>
      </c>
      <c r="AZ548" s="66" t="str">
        <f t="shared" si="822"/>
        <v>0..1</v>
      </c>
      <c r="BA548" s="167" t="str">
        <f t="shared" si="850"/>
        <v>/rsm:CrossIndustryInvoice
/rsm:SupplyChainTradeTransaction
/ram:ApplicableHeaderTradeAgreement
/ram:ProductEndUserTradeParty
/ram:DefinedTradeContact
/ram:EmailURIUniversalCommunication</v>
      </c>
      <c r="BB548" s="168" t="str">
        <f t="shared" si="851"/>
        <v>/rsm:CrossIndustryInvoice/rsm:SupplyChainTradeTransaction/ram:ApplicableHeaderTradeAgreement/ram:ProductEndUserTradeParty/ram:DefinedTradeContact/ram:EmailURIUniversalCommunication</v>
      </c>
      <c r="BC548" s="166" t="str">
        <f t="shared" si="805"/>
        <v/>
      </c>
      <c r="BD548" s="169" t="str">
        <f t="shared" si="806"/>
        <v/>
      </c>
      <c r="BE548" s="163" t="str">
        <f t="shared" si="807"/>
        <v>0..1</v>
      </c>
      <c r="BF548" s="166" t="str">
        <f t="shared" si="808"/>
        <v/>
      </c>
      <c r="BG548" s="676" t="str">
        <f t="shared" si="809"/>
        <v/>
      </c>
      <c r="BH548" s="7"/>
      <c r="BI548" s="650" t="str">
        <f t="shared" si="810"/>
        <v>-</v>
      </c>
      <c r="BJ548" s="171" t="str">
        <f t="shared" si="811"/>
        <v>-</v>
      </c>
      <c r="BK548" s="171" t="str">
        <f t="shared" si="812"/>
        <v>-</v>
      </c>
      <c r="BL548" s="171" t="str">
        <f t="shared" si="813"/>
        <v>-</v>
      </c>
      <c r="BM548" s="171" t="str">
        <f t="shared" si="814"/>
        <v>-</v>
      </c>
      <c r="BN548" s="171" t="str">
        <f t="shared" si="815"/>
        <v>-</v>
      </c>
      <c r="BO548" s="651" t="str">
        <f t="shared" si="816"/>
        <v>X</v>
      </c>
      <c r="BP548" s="7"/>
      <c r="BQ548" s="171" t="str">
        <f t="shared" si="817"/>
        <v>EXTENDED</v>
      </c>
      <c r="BR548" s="171" t="str">
        <f t="shared" si="818"/>
        <v>EXTENDED</v>
      </c>
      <c r="BS548" s="15"/>
      <c r="BT548" s="57" t="s">
        <v>18642</v>
      </c>
    </row>
    <row r="549" spans="1:72" s="59" customFormat="1" ht="120" x14ac:dyDescent="0.2">
      <c r="A549" s="45" t="str">
        <f t="shared" si="801"/>
        <v>YES</v>
      </c>
      <c r="B549" s="45"/>
      <c r="C549" s="45"/>
      <c r="D549" s="189" t="s">
        <v>1526</v>
      </c>
      <c r="E549" s="61" t="s">
        <v>5467</v>
      </c>
      <c r="F549" s="282"/>
      <c r="G549" s="62">
        <f t="shared" si="847"/>
        <v>6</v>
      </c>
      <c r="H549" s="62" t="s">
        <v>32</v>
      </c>
      <c r="I549" s="64" t="s">
        <v>17266</v>
      </c>
      <c r="J549" s="64" t="s">
        <v>1725</v>
      </c>
      <c r="K549" s="65"/>
      <c r="L549" s="65"/>
      <c r="M549" s="65"/>
      <c r="N549" s="64" t="s">
        <v>70</v>
      </c>
      <c r="O549" s="66" t="s">
        <v>32</v>
      </c>
      <c r="P549" s="66" t="str">
        <f t="shared" si="853"/>
        <v>1..1</v>
      </c>
      <c r="Q549" s="6" t="s">
        <v>2588</v>
      </c>
      <c r="R549" s="67" t="s">
        <v>2589</v>
      </c>
      <c r="S549" s="66" t="s">
        <v>73</v>
      </c>
      <c r="T549" s="68" t="str">
        <f t="shared" si="793"/>
        <v>E</v>
      </c>
      <c r="U549" s="62" t="s">
        <v>42</v>
      </c>
      <c r="V549" s="66"/>
      <c r="W549" s="249"/>
      <c r="X549" s="38"/>
      <c r="Y549" s="634" t="str">
        <f t="shared" si="799"/>
        <v>-</v>
      </c>
      <c r="Z549" s="70" t="str">
        <f t="shared" ref="Z549:AE549" si="856">IF(Y549="X","X",IF($AH549=Z$4,"X","-"))</f>
        <v>-</v>
      </c>
      <c r="AA549" s="70" t="str">
        <f t="shared" si="856"/>
        <v>-</v>
      </c>
      <c r="AB549" s="70" t="str">
        <f t="shared" si="856"/>
        <v>-</v>
      </c>
      <c r="AC549" s="70" t="str">
        <f t="shared" si="856"/>
        <v>-</v>
      </c>
      <c r="AD549" s="70" t="str">
        <f t="shared" si="856"/>
        <v>-</v>
      </c>
      <c r="AE549" s="635" t="str">
        <f t="shared" si="856"/>
        <v>X</v>
      </c>
      <c r="AF549" s="38"/>
      <c r="AG549" s="70" t="s">
        <v>47</v>
      </c>
      <c r="AH549" s="70" t="s">
        <v>47</v>
      </c>
      <c r="AI549" s="38"/>
      <c r="AJ549" s="13" t="str">
        <f t="shared" si="789"/>
        <v>/rsm:CrossIndustryInvoice/rsm:SupplyChainTradeTransaction/ram:ApplicableHeaderTradeAgreement/ram:ProductEndUserTradeParty/ram:DefinedTradeContact/ram:EmailURIUniversalCommunication</v>
      </c>
      <c r="AK549" s="13" t="str">
        <f t="shared" si="790"/>
        <v>/ram:URIID</v>
      </c>
      <c r="AL549" s="14">
        <f>COUNTIFS(R$4:R549,AJ549)</f>
        <v>1</v>
      </c>
      <c r="AN549" s="189" t="str">
        <f t="shared" si="803"/>
        <v>SCT_HTA</v>
      </c>
      <c r="AO549" s="61" t="str">
        <f t="shared" si="791"/>
        <v>BT-X-135</v>
      </c>
      <c r="AP549" s="282" t="str">
        <f t="shared" si="804"/>
        <v/>
      </c>
      <c r="AQ549" s="62">
        <f t="shared" si="835"/>
        <v>6</v>
      </c>
      <c r="AR549" s="62" t="str">
        <f t="shared" si="792"/>
        <v>1..1</v>
      </c>
      <c r="AS549" s="64" t="s">
        <v>2590</v>
      </c>
      <c r="AT549" s="64" t="s">
        <v>1729</v>
      </c>
      <c r="AU549" s="65"/>
      <c r="AV549" s="65"/>
      <c r="AW549" s="65"/>
      <c r="AX549" s="64"/>
      <c r="AY549" s="66" t="str">
        <f t="shared" si="820"/>
        <v>1..1</v>
      </c>
      <c r="AZ549" s="66" t="str">
        <f t="shared" si="822"/>
        <v>1..1</v>
      </c>
      <c r="BA549" s="6" t="str">
        <f t="shared" si="850"/>
        <v>/rsm:CrossIndustryInvoice
/rsm:SupplyChainTradeTransaction
/ram:ApplicableHeaderTradeAgreement
/ram:ProductEndUserTradeParty
/ram:DefinedTradeContact
/ram:EmailURIUniversalCommunication
/ram:URIID</v>
      </c>
      <c r="BB549" s="67" t="str">
        <f t="shared" si="851"/>
        <v>/rsm:CrossIndustryInvoice/rsm:SupplyChainTradeTransaction/ram:ApplicableHeaderTradeAgreement/ram:ProductEndUserTradeParty/ram:DefinedTradeContact/ram:EmailURIUniversalCommunication/ram:URIID</v>
      </c>
      <c r="BC549" s="66" t="str">
        <f t="shared" si="805"/>
        <v>T</v>
      </c>
      <c r="BD549" s="68" t="str">
        <f t="shared" si="806"/>
        <v>E</v>
      </c>
      <c r="BE549" s="62" t="str">
        <f t="shared" si="807"/>
        <v>0..1</v>
      </c>
      <c r="BF549" s="66" t="str">
        <f t="shared" si="808"/>
        <v/>
      </c>
      <c r="BG549" s="249" t="str">
        <f t="shared" si="809"/>
        <v/>
      </c>
      <c r="BH549" s="7"/>
      <c r="BI549" s="634" t="str">
        <f t="shared" si="810"/>
        <v>-</v>
      </c>
      <c r="BJ549" s="70" t="str">
        <f t="shared" si="811"/>
        <v>-</v>
      </c>
      <c r="BK549" s="70" t="str">
        <f t="shared" si="812"/>
        <v>-</v>
      </c>
      <c r="BL549" s="70" t="str">
        <f t="shared" si="813"/>
        <v>-</v>
      </c>
      <c r="BM549" s="70" t="str">
        <f t="shared" si="814"/>
        <v>-</v>
      </c>
      <c r="BN549" s="70" t="str">
        <f t="shared" si="815"/>
        <v>-</v>
      </c>
      <c r="BO549" s="635" t="str">
        <f t="shared" si="816"/>
        <v>X</v>
      </c>
      <c r="BP549" s="7"/>
      <c r="BQ549" s="70" t="str">
        <f t="shared" si="817"/>
        <v>EXTENDED</v>
      </c>
      <c r="BR549" s="70" t="str">
        <f t="shared" si="818"/>
        <v>EXTENDED</v>
      </c>
      <c r="BS549" s="15"/>
      <c r="BT549" s="57" t="s">
        <v>18642</v>
      </c>
    </row>
    <row r="550" spans="1:72" s="59" customFormat="1" ht="96" x14ac:dyDescent="0.2">
      <c r="A550" s="45" t="str">
        <f t="shared" si="801"/>
        <v>NO</v>
      </c>
      <c r="B550" s="340" t="s">
        <v>4884</v>
      </c>
      <c r="C550" s="742"/>
      <c r="D550" s="189" t="s">
        <v>1526</v>
      </c>
      <c r="E550" s="140" t="s">
        <v>5468</v>
      </c>
      <c r="F550" s="296"/>
      <c r="G550" s="141">
        <f t="shared" si="847"/>
        <v>4</v>
      </c>
      <c r="H550" s="141" t="s">
        <v>42</v>
      </c>
      <c r="I550" s="125" t="s">
        <v>2591</v>
      </c>
      <c r="J550" s="125"/>
      <c r="K550" s="126"/>
      <c r="L550" s="126"/>
      <c r="M550" s="126"/>
      <c r="N550" s="125"/>
      <c r="O550" s="124" t="s">
        <v>42</v>
      </c>
      <c r="P550" s="124" t="str">
        <f t="shared" si="853"/>
        <v>0..1</v>
      </c>
      <c r="Q550" s="142" t="s">
        <v>2592</v>
      </c>
      <c r="R550" s="143" t="s">
        <v>2593</v>
      </c>
      <c r="S550" s="124"/>
      <c r="T550" s="129" t="str">
        <f t="shared" si="793"/>
        <v>EG</v>
      </c>
      <c r="U550" s="141" t="s">
        <v>42</v>
      </c>
      <c r="V550" s="124"/>
      <c r="W550" s="675"/>
      <c r="X550" s="38"/>
      <c r="Y550" s="648" t="str">
        <f t="shared" si="799"/>
        <v>-</v>
      </c>
      <c r="Z550" s="144" t="str">
        <f t="shared" ref="Z550:AE550" si="857">IF(Y550="X","X",IF($AH550=Z$4,"X","-"))</f>
        <v>-</v>
      </c>
      <c r="AA550" s="144" t="str">
        <f t="shared" si="857"/>
        <v>-</v>
      </c>
      <c r="AB550" s="144" t="str">
        <f t="shared" si="857"/>
        <v>-</v>
      </c>
      <c r="AC550" s="144" t="str">
        <f t="shared" si="857"/>
        <v>-</v>
      </c>
      <c r="AD550" s="144" t="str">
        <f t="shared" si="857"/>
        <v>-</v>
      </c>
      <c r="AE550" s="649" t="str">
        <f t="shared" si="857"/>
        <v>X</v>
      </c>
      <c r="AF550" s="38"/>
      <c r="AG550" s="144" t="s">
        <v>47</v>
      </c>
      <c r="AH550" s="144" t="s">
        <v>47</v>
      </c>
      <c r="AI550" s="38"/>
      <c r="AJ550" s="13" t="str">
        <f t="shared" si="789"/>
        <v>/rsm:CrossIndustryInvoice/rsm:SupplyChainTradeTransaction/ram:ApplicableHeaderTradeAgreement/ram:ProductEndUserTradeParty</v>
      </c>
      <c r="AK550" s="13" t="str">
        <f t="shared" si="790"/>
        <v>/ram:PostalTradeAddress</v>
      </c>
      <c r="AL550" s="14">
        <f>COUNTIFS(R$4:R550,AJ550)</f>
        <v>1</v>
      </c>
      <c r="AN550" s="189" t="str">
        <f t="shared" si="803"/>
        <v>SCT_HTA</v>
      </c>
      <c r="AO550" s="140" t="str">
        <f t="shared" si="791"/>
        <v>BG-X-21</v>
      </c>
      <c r="AP550" s="296" t="str">
        <f t="shared" si="804"/>
        <v/>
      </c>
      <c r="AQ550" s="141">
        <f t="shared" si="835"/>
        <v>4</v>
      </c>
      <c r="AR550" s="141" t="str">
        <f t="shared" si="792"/>
        <v>0..1</v>
      </c>
      <c r="AS550" s="125" t="s">
        <v>2594</v>
      </c>
      <c r="AT550" s="125" t="s">
        <v>18262</v>
      </c>
      <c r="AU550" s="126" t="s">
        <v>1740</v>
      </c>
      <c r="AV550" s="126"/>
      <c r="AW550" s="126"/>
      <c r="AX550" s="125"/>
      <c r="AY550" s="124" t="str">
        <f t="shared" si="820"/>
        <v>0..1</v>
      </c>
      <c r="AZ550" s="124" t="str">
        <f t="shared" si="822"/>
        <v>0..1</v>
      </c>
      <c r="BA550" s="142" t="str">
        <f t="shared" si="850"/>
        <v>/rsm:CrossIndustryInvoice
/rsm:SupplyChainTradeTransaction
/ram:ApplicableHeaderTradeAgreement
/ram:ProductEndUserTradeParty
/ram:PostalTradeAddress</v>
      </c>
      <c r="BB550" s="143" t="str">
        <f t="shared" si="851"/>
        <v>/rsm:CrossIndustryInvoice/rsm:SupplyChainTradeTransaction/ram:ApplicableHeaderTradeAgreement/ram:ProductEndUserTradeParty/ram:PostalTradeAddress</v>
      </c>
      <c r="BC550" s="124" t="str">
        <f t="shared" si="805"/>
        <v/>
      </c>
      <c r="BD550" s="129" t="str">
        <f t="shared" si="806"/>
        <v>EG</v>
      </c>
      <c r="BE550" s="141" t="str">
        <f t="shared" si="807"/>
        <v>0..1</v>
      </c>
      <c r="BF550" s="124" t="str">
        <f t="shared" si="808"/>
        <v/>
      </c>
      <c r="BG550" s="675" t="str">
        <f t="shared" si="809"/>
        <v/>
      </c>
      <c r="BH550" s="7"/>
      <c r="BI550" s="648" t="str">
        <f t="shared" si="810"/>
        <v>-</v>
      </c>
      <c r="BJ550" s="144" t="str">
        <f t="shared" si="811"/>
        <v>-</v>
      </c>
      <c r="BK550" s="144" t="str">
        <f t="shared" si="812"/>
        <v>-</v>
      </c>
      <c r="BL550" s="144" t="str">
        <f t="shared" si="813"/>
        <v>-</v>
      </c>
      <c r="BM550" s="144" t="str">
        <f t="shared" si="814"/>
        <v>-</v>
      </c>
      <c r="BN550" s="144" t="str">
        <f t="shared" si="815"/>
        <v>-</v>
      </c>
      <c r="BO550" s="649" t="str">
        <f t="shared" si="816"/>
        <v>X</v>
      </c>
      <c r="BP550" s="7"/>
      <c r="BQ550" s="144" t="str">
        <f t="shared" si="817"/>
        <v>EXTENDED</v>
      </c>
      <c r="BR550" s="144" t="str">
        <f t="shared" si="818"/>
        <v>EXTENDED</v>
      </c>
      <c r="BS550" s="15"/>
      <c r="BT550" s="57" t="s">
        <v>18642</v>
      </c>
    </row>
    <row r="551" spans="1:72" s="59" customFormat="1" ht="105" x14ac:dyDescent="0.2">
      <c r="A551" s="45" t="str">
        <f t="shared" si="801"/>
        <v>YES</v>
      </c>
      <c r="B551" s="45"/>
      <c r="C551" s="45"/>
      <c r="D551" s="189" t="s">
        <v>1526</v>
      </c>
      <c r="E551" s="61" t="s">
        <v>5469</v>
      </c>
      <c r="F551" s="282"/>
      <c r="G551" s="62">
        <f t="shared" si="847"/>
        <v>5</v>
      </c>
      <c r="H551" s="62" t="s">
        <v>42</v>
      </c>
      <c r="I551" s="64" t="s">
        <v>17148</v>
      </c>
      <c r="J551" s="64" t="s">
        <v>1635</v>
      </c>
      <c r="K551" s="65" t="s">
        <v>1636</v>
      </c>
      <c r="L551" s="65"/>
      <c r="M551" s="65"/>
      <c r="N551" s="64" t="s">
        <v>70</v>
      </c>
      <c r="O551" s="66" t="s">
        <v>42</v>
      </c>
      <c r="P551" s="66" t="str">
        <f t="shared" si="853"/>
        <v>0..1</v>
      </c>
      <c r="Q551" s="6" t="s">
        <v>2595</v>
      </c>
      <c r="R551" s="67" t="s">
        <v>2596</v>
      </c>
      <c r="S551" s="66" t="s">
        <v>73</v>
      </c>
      <c r="T551" s="68" t="str">
        <f t="shared" si="793"/>
        <v>E</v>
      </c>
      <c r="U551" s="62" t="s">
        <v>42</v>
      </c>
      <c r="V551" s="66"/>
      <c r="W551" s="249"/>
      <c r="X551" s="38"/>
      <c r="Y551" s="634" t="str">
        <f t="shared" si="799"/>
        <v>-</v>
      </c>
      <c r="Z551" s="70" t="str">
        <f t="shared" ref="Z551:AE551" si="858">IF(Y551="X","X",IF($AH551=Z$4,"X","-"))</f>
        <v>-</v>
      </c>
      <c r="AA551" s="70" t="str">
        <f t="shared" si="858"/>
        <v>-</v>
      </c>
      <c r="AB551" s="70" t="str">
        <f t="shared" si="858"/>
        <v>-</v>
      </c>
      <c r="AC551" s="70" t="str">
        <f t="shared" si="858"/>
        <v>-</v>
      </c>
      <c r="AD551" s="70" t="str">
        <f t="shared" si="858"/>
        <v>-</v>
      </c>
      <c r="AE551" s="635" t="str">
        <f t="shared" si="858"/>
        <v>X</v>
      </c>
      <c r="AF551" s="38"/>
      <c r="AG551" s="70" t="s">
        <v>47</v>
      </c>
      <c r="AH551" s="70" t="s">
        <v>47</v>
      </c>
      <c r="AI551" s="38"/>
      <c r="AJ551" s="13" t="str">
        <f t="shared" si="789"/>
        <v>/rsm:CrossIndustryInvoice/rsm:SupplyChainTradeTransaction/ram:ApplicableHeaderTradeAgreement/ram:ProductEndUserTradeParty/ram:PostalTradeAddress</v>
      </c>
      <c r="AK551" s="13" t="str">
        <f t="shared" si="790"/>
        <v>/ram:PostcodeCode</v>
      </c>
      <c r="AL551" s="14">
        <f>COUNTIFS(R$4:R551,AJ551)</f>
        <v>1</v>
      </c>
      <c r="AN551" s="189" t="str">
        <f t="shared" si="803"/>
        <v>SCT_HTA</v>
      </c>
      <c r="AO551" s="61" t="str">
        <f t="shared" si="791"/>
        <v>BT-X-136</v>
      </c>
      <c r="AP551" s="282" t="str">
        <f t="shared" si="804"/>
        <v/>
      </c>
      <c r="AQ551" s="62">
        <f t="shared" si="835"/>
        <v>5</v>
      </c>
      <c r="AR551" s="62" t="str">
        <f t="shared" si="792"/>
        <v>0..1</v>
      </c>
      <c r="AS551" s="64" t="s">
        <v>2597</v>
      </c>
      <c r="AT551" s="64" t="s">
        <v>1747</v>
      </c>
      <c r="AU551" s="65" t="s">
        <v>1748</v>
      </c>
      <c r="AV551" s="65"/>
      <c r="AW551" s="65"/>
      <c r="AX551" s="64"/>
      <c r="AY551" s="66" t="str">
        <f t="shared" si="820"/>
        <v>0..1</v>
      </c>
      <c r="AZ551" s="66" t="str">
        <f t="shared" si="822"/>
        <v>0..1</v>
      </c>
      <c r="BA551" s="6" t="str">
        <f t="shared" si="850"/>
        <v>/rsm:CrossIndustryInvoice
/rsm:SupplyChainTradeTransaction
/ram:ApplicableHeaderTradeAgreement
/ram:ProductEndUserTradeParty
/ram:PostalTradeAddress
/ram:PostcodeCode</v>
      </c>
      <c r="BB551" s="67" t="str">
        <f t="shared" si="851"/>
        <v>/rsm:CrossIndustryInvoice/rsm:SupplyChainTradeTransaction/ram:ApplicableHeaderTradeAgreement/ram:ProductEndUserTradeParty/ram:PostalTradeAddress/ram:PostcodeCode</v>
      </c>
      <c r="BC551" s="66" t="str">
        <f t="shared" si="805"/>
        <v>T</v>
      </c>
      <c r="BD551" s="68" t="str">
        <f t="shared" si="806"/>
        <v>E</v>
      </c>
      <c r="BE551" s="62" t="str">
        <f t="shared" si="807"/>
        <v>0..1</v>
      </c>
      <c r="BF551" s="66" t="str">
        <f t="shared" si="808"/>
        <v/>
      </c>
      <c r="BG551" s="249" t="str">
        <f t="shared" si="809"/>
        <v/>
      </c>
      <c r="BH551" s="7"/>
      <c r="BI551" s="634" t="str">
        <f t="shared" si="810"/>
        <v>-</v>
      </c>
      <c r="BJ551" s="70" t="str">
        <f t="shared" si="811"/>
        <v>-</v>
      </c>
      <c r="BK551" s="70" t="str">
        <f t="shared" si="812"/>
        <v>-</v>
      </c>
      <c r="BL551" s="70" t="str">
        <f t="shared" si="813"/>
        <v>-</v>
      </c>
      <c r="BM551" s="70" t="str">
        <f t="shared" si="814"/>
        <v>-</v>
      </c>
      <c r="BN551" s="70" t="str">
        <f t="shared" si="815"/>
        <v>-</v>
      </c>
      <c r="BO551" s="635" t="str">
        <f t="shared" si="816"/>
        <v>X</v>
      </c>
      <c r="BP551" s="7"/>
      <c r="BQ551" s="70" t="str">
        <f t="shared" si="817"/>
        <v>EXTENDED</v>
      </c>
      <c r="BR551" s="70" t="str">
        <f t="shared" si="818"/>
        <v>EXTENDED</v>
      </c>
      <c r="BS551" s="15"/>
      <c r="BT551" s="57" t="s">
        <v>18642</v>
      </c>
    </row>
    <row r="552" spans="1:72" s="59" customFormat="1" ht="105" x14ac:dyDescent="0.2">
      <c r="A552" s="45" t="str">
        <f t="shared" si="801"/>
        <v>YES</v>
      </c>
      <c r="B552" s="45"/>
      <c r="C552" s="45"/>
      <c r="D552" s="189" t="s">
        <v>1526</v>
      </c>
      <c r="E552" s="61" t="s">
        <v>5470</v>
      </c>
      <c r="F552" s="282"/>
      <c r="G552" s="62">
        <f t="shared" si="847"/>
        <v>5</v>
      </c>
      <c r="H552" s="62" t="s">
        <v>42</v>
      </c>
      <c r="I552" s="64" t="s">
        <v>17149</v>
      </c>
      <c r="J552" s="64" t="s">
        <v>1641</v>
      </c>
      <c r="K552" s="65" t="s">
        <v>1642</v>
      </c>
      <c r="L552" s="65"/>
      <c r="M552" s="65"/>
      <c r="N552" s="64" t="s">
        <v>70</v>
      </c>
      <c r="O552" s="66" t="s">
        <v>42</v>
      </c>
      <c r="P552" s="66" t="str">
        <f t="shared" si="853"/>
        <v>0..1</v>
      </c>
      <c r="Q552" s="6" t="s">
        <v>2598</v>
      </c>
      <c r="R552" s="67" t="s">
        <v>2599</v>
      </c>
      <c r="S552" s="66" t="s">
        <v>73</v>
      </c>
      <c r="T552" s="68" t="str">
        <f t="shared" si="793"/>
        <v>E</v>
      </c>
      <c r="U552" s="62" t="s">
        <v>42</v>
      </c>
      <c r="V552" s="66"/>
      <c r="W552" s="249"/>
      <c r="X552" s="38"/>
      <c r="Y552" s="634" t="str">
        <f t="shared" si="799"/>
        <v>-</v>
      </c>
      <c r="Z552" s="70" t="str">
        <f t="shared" ref="Z552:AE552" si="859">IF(Y552="X","X",IF($AH552=Z$4,"X","-"))</f>
        <v>-</v>
      </c>
      <c r="AA552" s="70" t="str">
        <f t="shared" si="859"/>
        <v>-</v>
      </c>
      <c r="AB552" s="70" t="str">
        <f t="shared" si="859"/>
        <v>-</v>
      </c>
      <c r="AC552" s="70" t="str">
        <f t="shared" si="859"/>
        <v>-</v>
      </c>
      <c r="AD552" s="70" t="str">
        <f t="shared" si="859"/>
        <v>-</v>
      </c>
      <c r="AE552" s="635" t="str">
        <f t="shared" si="859"/>
        <v>X</v>
      </c>
      <c r="AF552" s="38"/>
      <c r="AG552" s="70" t="s">
        <v>47</v>
      </c>
      <c r="AH552" s="70" t="s">
        <v>47</v>
      </c>
      <c r="AI552" s="38"/>
      <c r="AJ552" s="13" t="str">
        <f t="shared" si="789"/>
        <v>/rsm:CrossIndustryInvoice/rsm:SupplyChainTradeTransaction/ram:ApplicableHeaderTradeAgreement/ram:ProductEndUserTradeParty/ram:PostalTradeAddress</v>
      </c>
      <c r="AK552" s="13" t="str">
        <f t="shared" si="790"/>
        <v>/ram:LineOne</v>
      </c>
      <c r="AL552" s="14">
        <f>COUNTIFS(R$4:R552,AJ552)</f>
        <v>1</v>
      </c>
      <c r="AN552" s="189" t="str">
        <f t="shared" si="803"/>
        <v>SCT_HTA</v>
      </c>
      <c r="AO552" s="61" t="str">
        <f t="shared" si="791"/>
        <v>BT-X-137</v>
      </c>
      <c r="AP552" s="282" t="str">
        <f t="shared" si="804"/>
        <v/>
      </c>
      <c r="AQ552" s="62">
        <f t="shared" si="835"/>
        <v>5</v>
      </c>
      <c r="AR552" s="62" t="str">
        <f t="shared" si="792"/>
        <v>0..1</v>
      </c>
      <c r="AS552" s="64" t="s">
        <v>2600</v>
      </c>
      <c r="AT552" s="64" t="s">
        <v>1754</v>
      </c>
      <c r="AU552" s="65" t="s">
        <v>1755</v>
      </c>
      <c r="AV552" s="65"/>
      <c r="AW552" s="65"/>
      <c r="AX552" s="64"/>
      <c r="AY552" s="66" t="str">
        <f t="shared" si="820"/>
        <v>0..1</v>
      </c>
      <c r="AZ552" s="66" t="str">
        <f t="shared" si="822"/>
        <v>0..1</v>
      </c>
      <c r="BA552" s="6" t="str">
        <f t="shared" si="850"/>
        <v>/rsm:CrossIndustryInvoice
/rsm:SupplyChainTradeTransaction
/ram:ApplicableHeaderTradeAgreement
/ram:ProductEndUserTradeParty
/ram:PostalTradeAddress
/ram:LineOne</v>
      </c>
      <c r="BB552" s="67" t="str">
        <f t="shared" si="851"/>
        <v>/rsm:CrossIndustryInvoice/rsm:SupplyChainTradeTransaction/ram:ApplicableHeaderTradeAgreement/ram:ProductEndUserTradeParty/ram:PostalTradeAddress/ram:LineOne</v>
      </c>
      <c r="BC552" s="66" t="str">
        <f t="shared" si="805"/>
        <v>T</v>
      </c>
      <c r="BD552" s="68" t="str">
        <f t="shared" si="806"/>
        <v>E</v>
      </c>
      <c r="BE552" s="62" t="str">
        <f t="shared" si="807"/>
        <v>0..1</v>
      </c>
      <c r="BF552" s="66" t="str">
        <f t="shared" si="808"/>
        <v/>
      </c>
      <c r="BG552" s="249" t="str">
        <f t="shared" si="809"/>
        <v/>
      </c>
      <c r="BH552" s="7"/>
      <c r="BI552" s="634" t="str">
        <f t="shared" si="810"/>
        <v>-</v>
      </c>
      <c r="BJ552" s="70" t="str">
        <f t="shared" si="811"/>
        <v>-</v>
      </c>
      <c r="BK552" s="70" t="str">
        <f t="shared" si="812"/>
        <v>-</v>
      </c>
      <c r="BL552" s="70" t="str">
        <f t="shared" si="813"/>
        <v>-</v>
      </c>
      <c r="BM552" s="70" t="str">
        <f t="shared" si="814"/>
        <v>-</v>
      </c>
      <c r="BN552" s="70" t="str">
        <f t="shared" si="815"/>
        <v>-</v>
      </c>
      <c r="BO552" s="635" t="str">
        <f t="shared" si="816"/>
        <v>X</v>
      </c>
      <c r="BP552" s="7"/>
      <c r="BQ552" s="70" t="str">
        <f t="shared" si="817"/>
        <v>EXTENDED</v>
      </c>
      <c r="BR552" s="70" t="str">
        <f t="shared" si="818"/>
        <v>EXTENDED</v>
      </c>
      <c r="BS552" s="15"/>
      <c r="BT552" s="57" t="s">
        <v>18642</v>
      </c>
    </row>
    <row r="553" spans="1:72" s="59" customFormat="1" ht="105" x14ac:dyDescent="0.2">
      <c r="A553" s="45" t="str">
        <f t="shared" si="801"/>
        <v>YES</v>
      </c>
      <c r="B553" s="45"/>
      <c r="C553" s="45"/>
      <c r="D553" s="189" t="s">
        <v>1526</v>
      </c>
      <c r="E553" s="61" t="s">
        <v>5471</v>
      </c>
      <c r="F553" s="282"/>
      <c r="G553" s="62">
        <f t="shared" si="847"/>
        <v>5</v>
      </c>
      <c r="H553" s="62" t="s">
        <v>42</v>
      </c>
      <c r="I553" s="64" t="s">
        <v>17150</v>
      </c>
      <c r="J553" s="64" t="s">
        <v>1647</v>
      </c>
      <c r="K553" s="65"/>
      <c r="L553" s="65"/>
      <c r="M553" s="65"/>
      <c r="N553" s="64" t="s">
        <v>70</v>
      </c>
      <c r="O553" s="66" t="s">
        <v>42</v>
      </c>
      <c r="P553" s="66" t="str">
        <f t="shared" si="853"/>
        <v>0..1</v>
      </c>
      <c r="Q553" s="6" t="s">
        <v>2601</v>
      </c>
      <c r="R553" s="67" t="s">
        <v>2602</v>
      </c>
      <c r="S553" s="66" t="s">
        <v>73</v>
      </c>
      <c r="T553" s="68" t="str">
        <f t="shared" si="793"/>
        <v>E</v>
      </c>
      <c r="U553" s="62" t="s">
        <v>42</v>
      </c>
      <c r="V553" s="66"/>
      <c r="W553" s="249"/>
      <c r="X553" s="38"/>
      <c r="Y553" s="634" t="str">
        <f t="shared" si="799"/>
        <v>-</v>
      </c>
      <c r="Z553" s="70" t="str">
        <f t="shared" ref="Z553:AE553" si="860">IF(Y553="X","X",IF($AH553=Z$4,"X","-"))</f>
        <v>-</v>
      </c>
      <c r="AA553" s="70" t="str">
        <f t="shared" si="860"/>
        <v>-</v>
      </c>
      <c r="AB553" s="70" t="str">
        <f t="shared" si="860"/>
        <v>-</v>
      </c>
      <c r="AC553" s="70" t="str">
        <f t="shared" si="860"/>
        <v>-</v>
      </c>
      <c r="AD553" s="70" t="str">
        <f t="shared" si="860"/>
        <v>-</v>
      </c>
      <c r="AE553" s="635" t="str">
        <f t="shared" si="860"/>
        <v>X</v>
      </c>
      <c r="AF553" s="38"/>
      <c r="AG553" s="70" t="s">
        <v>47</v>
      </c>
      <c r="AH553" s="70" t="s">
        <v>47</v>
      </c>
      <c r="AI553" s="38"/>
      <c r="AJ553" s="13" t="str">
        <f t="shared" si="789"/>
        <v>/rsm:CrossIndustryInvoice/rsm:SupplyChainTradeTransaction/ram:ApplicableHeaderTradeAgreement/ram:ProductEndUserTradeParty/ram:PostalTradeAddress</v>
      </c>
      <c r="AK553" s="13" t="str">
        <f t="shared" si="790"/>
        <v>/ram:LineTwo</v>
      </c>
      <c r="AL553" s="14">
        <f>COUNTIFS(R$4:R553,AJ553)</f>
        <v>1</v>
      </c>
      <c r="AN553" s="189" t="str">
        <f t="shared" si="803"/>
        <v>SCT_HTA</v>
      </c>
      <c r="AO553" s="61" t="str">
        <f t="shared" si="791"/>
        <v>BT-X-138</v>
      </c>
      <c r="AP553" s="282" t="str">
        <f t="shared" si="804"/>
        <v/>
      </c>
      <c r="AQ553" s="62">
        <f t="shared" si="835"/>
        <v>5</v>
      </c>
      <c r="AR553" s="62" t="str">
        <f t="shared" si="792"/>
        <v>0..1</v>
      </c>
      <c r="AS553" s="64" t="s">
        <v>2603</v>
      </c>
      <c r="AT553" s="64" t="s">
        <v>1761</v>
      </c>
      <c r="AU553" s="65"/>
      <c r="AV553" s="65"/>
      <c r="AW553" s="65"/>
      <c r="AX553" s="64"/>
      <c r="AY553" s="66" t="str">
        <f t="shared" si="820"/>
        <v>0..1</v>
      </c>
      <c r="AZ553" s="66" t="str">
        <f t="shared" si="822"/>
        <v>0..1</v>
      </c>
      <c r="BA553" s="6" t="str">
        <f t="shared" si="850"/>
        <v>/rsm:CrossIndustryInvoice
/rsm:SupplyChainTradeTransaction
/ram:ApplicableHeaderTradeAgreement
/ram:ProductEndUserTradeParty
/ram:PostalTradeAddress
/ram:LineTwo</v>
      </c>
      <c r="BB553" s="67" t="str">
        <f t="shared" si="851"/>
        <v>/rsm:CrossIndustryInvoice/rsm:SupplyChainTradeTransaction/ram:ApplicableHeaderTradeAgreement/ram:ProductEndUserTradeParty/ram:PostalTradeAddress/ram:LineTwo</v>
      </c>
      <c r="BC553" s="66" t="str">
        <f t="shared" si="805"/>
        <v>T</v>
      </c>
      <c r="BD553" s="68" t="str">
        <f t="shared" si="806"/>
        <v>E</v>
      </c>
      <c r="BE553" s="62" t="str">
        <f t="shared" si="807"/>
        <v>0..1</v>
      </c>
      <c r="BF553" s="66" t="str">
        <f t="shared" si="808"/>
        <v/>
      </c>
      <c r="BG553" s="249" t="str">
        <f t="shared" si="809"/>
        <v/>
      </c>
      <c r="BH553" s="7"/>
      <c r="BI553" s="634" t="str">
        <f t="shared" si="810"/>
        <v>-</v>
      </c>
      <c r="BJ553" s="70" t="str">
        <f t="shared" si="811"/>
        <v>-</v>
      </c>
      <c r="BK553" s="70" t="str">
        <f t="shared" si="812"/>
        <v>-</v>
      </c>
      <c r="BL553" s="70" t="str">
        <f t="shared" si="813"/>
        <v>-</v>
      </c>
      <c r="BM553" s="70" t="str">
        <f t="shared" si="814"/>
        <v>-</v>
      </c>
      <c r="BN553" s="70" t="str">
        <f t="shared" si="815"/>
        <v>-</v>
      </c>
      <c r="BO553" s="635" t="str">
        <f t="shared" si="816"/>
        <v>X</v>
      </c>
      <c r="BP553" s="7"/>
      <c r="BQ553" s="70" t="str">
        <f t="shared" si="817"/>
        <v>EXTENDED</v>
      </c>
      <c r="BR553" s="70" t="str">
        <f t="shared" si="818"/>
        <v>EXTENDED</v>
      </c>
      <c r="BS553" s="15"/>
      <c r="BT553" s="57" t="s">
        <v>18642</v>
      </c>
    </row>
    <row r="554" spans="1:72" s="59" customFormat="1" ht="105" x14ac:dyDescent="0.2">
      <c r="A554" s="45" t="str">
        <f t="shared" si="801"/>
        <v>YES</v>
      </c>
      <c r="B554" s="45"/>
      <c r="C554" s="45"/>
      <c r="D554" s="189" t="s">
        <v>1526</v>
      </c>
      <c r="E554" s="61" t="s">
        <v>5472</v>
      </c>
      <c r="F554" s="282"/>
      <c r="G554" s="62">
        <f t="shared" si="847"/>
        <v>5</v>
      </c>
      <c r="H554" s="62" t="s">
        <v>42</v>
      </c>
      <c r="I554" s="64" t="s">
        <v>17151</v>
      </c>
      <c r="J554" s="64" t="s">
        <v>1647</v>
      </c>
      <c r="K554" s="65"/>
      <c r="L554" s="65"/>
      <c r="M554" s="65"/>
      <c r="N554" s="64" t="s">
        <v>70</v>
      </c>
      <c r="O554" s="66" t="s">
        <v>42</v>
      </c>
      <c r="P554" s="66" t="str">
        <f t="shared" si="853"/>
        <v>0..1</v>
      </c>
      <c r="Q554" s="6" t="s">
        <v>2604</v>
      </c>
      <c r="R554" s="67" t="s">
        <v>2605</v>
      </c>
      <c r="S554" s="66" t="s">
        <v>73</v>
      </c>
      <c r="T554" s="68" t="str">
        <f t="shared" si="793"/>
        <v>E</v>
      </c>
      <c r="U554" s="62" t="s">
        <v>42</v>
      </c>
      <c r="V554" s="66"/>
      <c r="W554" s="249"/>
      <c r="X554" s="38"/>
      <c r="Y554" s="634" t="str">
        <f t="shared" si="799"/>
        <v>-</v>
      </c>
      <c r="Z554" s="70" t="str">
        <f t="shared" ref="Z554:AE554" si="861">IF(Y554="X","X",IF($AH554=Z$4,"X","-"))</f>
        <v>-</v>
      </c>
      <c r="AA554" s="70" t="str">
        <f t="shared" si="861"/>
        <v>-</v>
      </c>
      <c r="AB554" s="70" t="str">
        <f t="shared" si="861"/>
        <v>-</v>
      </c>
      <c r="AC554" s="70" t="str">
        <f t="shared" si="861"/>
        <v>-</v>
      </c>
      <c r="AD554" s="70" t="str">
        <f t="shared" si="861"/>
        <v>-</v>
      </c>
      <c r="AE554" s="635" t="str">
        <f t="shared" si="861"/>
        <v>X</v>
      </c>
      <c r="AF554" s="38"/>
      <c r="AG554" s="70" t="s">
        <v>47</v>
      </c>
      <c r="AH554" s="70" t="s">
        <v>47</v>
      </c>
      <c r="AI554" s="38"/>
      <c r="AJ554" s="13" t="str">
        <f t="shared" si="789"/>
        <v>/rsm:CrossIndustryInvoice/rsm:SupplyChainTradeTransaction/ram:ApplicableHeaderTradeAgreement/ram:ProductEndUserTradeParty/ram:PostalTradeAddress</v>
      </c>
      <c r="AK554" s="13" t="str">
        <f t="shared" si="790"/>
        <v>/ram:LineThree</v>
      </c>
      <c r="AL554" s="14">
        <f>COUNTIFS(R$4:R554,AJ554)</f>
        <v>1</v>
      </c>
      <c r="AN554" s="189" t="str">
        <f t="shared" si="803"/>
        <v>SCT_HTA</v>
      </c>
      <c r="AO554" s="61" t="str">
        <f t="shared" si="791"/>
        <v>BT-X-139</v>
      </c>
      <c r="AP554" s="282" t="str">
        <f t="shared" si="804"/>
        <v/>
      </c>
      <c r="AQ554" s="62">
        <f t="shared" si="835"/>
        <v>5</v>
      </c>
      <c r="AR554" s="62" t="str">
        <f t="shared" si="792"/>
        <v>0..1</v>
      </c>
      <c r="AS554" s="64" t="s">
        <v>2606</v>
      </c>
      <c r="AT554" s="64" t="s">
        <v>1761</v>
      </c>
      <c r="AU554" s="65"/>
      <c r="AV554" s="65"/>
      <c r="AW554" s="65"/>
      <c r="AX554" s="64"/>
      <c r="AY554" s="66" t="str">
        <f t="shared" si="820"/>
        <v>0..1</v>
      </c>
      <c r="AZ554" s="66" t="str">
        <f t="shared" si="822"/>
        <v>0..1</v>
      </c>
      <c r="BA554" s="6" t="str">
        <f t="shared" si="850"/>
        <v>/rsm:CrossIndustryInvoice
/rsm:SupplyChainTradeTransaction
/ram:ApplicableHeaderTradeAgreement
/ram:ProductEndUserTradeParty
/ram:PostalTradeAddress
/ram:LineThree</v>
      </c>
      <c r="BB554" s="67" t="str">
        <f t="shared" si="851"/>
        <v>/rsm:CrossIndustryInvoice/rsm:SupplyChainTradeTransaction/ram:ApplicableHeaderTradeAgreement/ram:ProductEndUserTradeParty/ram:PostalTradeAddress/ram:LineThree</v>
      </c>
      <c r="BC554" s="66" t="str">
        <f t="shared" si="805"/>
        <v>T</v>
      </c>
      <c r="BD554" s="68" t="str">
        <f t="shared" si="806"/>
        <v>E</v>
      </c>
      <c r="BE554" s="62" t="str">
        <f t="shared" si="807"/>
        <v>0..1</v>
      </c>
      <c r="BF554" s="66" t="str">
        <f t="shared" si="808"/>
        <v/>
      </c>
      <c r="BG554" s="249" t="str">
        <f t="shared" si="809"/>
        <v/>
      </c>
      <c r="BH554" s="7"/>
      <c r="BI554" s="634" t="str">
        <f t="shared" si="810"/>
        <v>-</v>
      </c>
      <c r="BJ554" s="70" t="str">
        <f t="shared" si="811"/>
        <v>-</v>
      </c>
      <c r="BK554" s="70" t="str">
        <f t="shared" si="812"/>
        <v>-</v>
      </c>
      <c r="BL554" s="70" t="str">
        <f t="shared" si="813"/>
        <v>-</v>
      </c>
      <c r="BM554" s="70" t="str">
        <f t="shared" si="814"/>
        <v>-</v>
      </c>
      <c r="BN554" s="70" t="str">
        <f t="shared" si="815"/>
        <v>-</v>
      </c>
      <c r="BO554" s="635" t="str">
        <f t="shared" si="816"/>
        <v>X</v>
      </c>
      <c r="BP554" s="7"/>
      <c r="BQ554" s="70" t="str">
        <f t="shared" si="817"/>
        <v>EXTENDED</v>
      </c>
      <c r="BR554" s="70" t="str">
        <f t="shared" si="818"/>
        <v>EXTENDED</v>
      </c>
      <c r="BS554" s="15"/>
      <c r="BT554" s="57" t="s">
        <v>18642</v>
      </c>
    </row>
    <row r="555" spans="1:72" s="59" customFormat="1" ht="105" x14ac:dyDescent="0.2">
      <c r="A555" s="45" t="str">
        <f t="shared" si="801"/>
        <v>YES</v>
      </c>
      <c r="B555" s="45"/>
      <c r="C555" s="45"/>
      <c r="D555" s="189" t="s">
        <v>1526</v>
      </c>
      <c r="E555" s="61" t="s">
        <v>5473</v>
      </c>
      <c r="F555" s="282"/>
      <c r="G555" s="62">
        <f t="shared" si="847"/>
        <v>5</v>
      </c>
      <c r="H555" s="62" t="s">
        <v>42</v>
      </c>
      <c r="I555" s="64" t="s">
        <v>17152</v>
      </c>
      <c r="J555" s="64" t="s">
        <v>17144</v>
      </c>
      <c r="K555" s="65"/>
      <c r="L555" s="65"/>
      <c r="M555" s="65"/>
      <c r="N555" s="64" t="s">
        <v>70</v>
      </c>
      <c r="O555" s="66" t="s">
        <v>42</v>
      </c>
      <c r="P555" s="66" t="str">
        <f t="shared" si="853"/>
        <v>0..1</v>
      </c>
      <c r="Q555" s="6" t="s">
        <v>2607</v>
      </c>
      <c r="R555" s="67" t="s">
        <v>2608</v>
      </c>
      <c r="S555" s="66" t="s">
        <v>73</v>
      </c>
      <c r="T555" s="68" t="str">
        <f t="shared" si="793"/>
        <v>E</v>
      </c>
      <c r="U555" s="62" t="s">
        <v>42</v>
      </c>
      <c r="V555" s="66"/>
      <c r="W555" s="249"/>
      <c r="X555" s="38"/>
      <c r="Y555" s="634" t="str">
        <f t="shared" si="799"/>
        <v>-</v>
      </c>
      <c r="Z555" s="70" t="str">
        <f t="shared" ref="Z555:AE555" si="862">IF(Y555="X","X",IF($AH555=Z$4,"X","-"))</f>
        <v>-</v>
      </c>
      <c r="AA555" s="70" t="str">
        <f t="shared" si="862"/>
        <v>-</v>
      </c>
      <c r="AB555" s="70" t="str">
        <f t="shared" si="862"/>
        <v>-</v>
      </c>
      <c r="AC555" s="70" t="str">
        <f t="shared" si="862"/>
        <v>-</v>
      </c>
      <c r="AD555" s="70" t="str">
        <f t="shared" si="862"/>
        <v>-</v>
      </c>
      <c r="AE555" s="635" t="str">
        <f t="shared" si="862"/>
        <v>X</v>
      </c>
      <c r="AF555" s="38"/>
      <c r="AG555" s="70" t="s">
        <v>47</v>
      </c>
      <c r="AH555" s="70" t="s">
        <v>47</v>
      </c>
      <c r="AI555" s="38"/>
      <c r="AJ555" s="13" t="str">
        <f t="shared" si="789"/>
        <v>/rsm:CrossIndustryInvoice/rsm:SupplyChainTradeTransaction/ram:ApplicableHeaderTradeAgreement/ram:ProductEndUserTradeParty/ram:PostalTradeAddress</v>
      </c>
      <c r="AK555" s="13" t="str">
        <f t="shared" si="790"/>
        <v>/ram:CityName</v>
      </c>
      <c r="AL555" s="14">
        <f>COUNTIFS(R$4:R555,AJ555)</f>
        <v>1</v>
      </c>
      <c r="AN555" s="189" t="str">
        <f t="shared" si="803"/>
        <v>SCT_HTA</v>
      </c>
      <c r="AO555" s="61" t="str">
        <f t="shared" si="791"/>
        <v>BT-X-140</v>
      </c>
      <c r="AP555" s="282" t="str">
        <f t="shared" si="804"/>
        <v/>
      </c>
      <c r="AQ555" s="62">
        <f t="shared" si="835"/>
        <v>5</v>
      </c>
      <c r="AR555" s="62" t="str">
        <f t="shared" si="792"/>
        <v>0..1</v>
      </c>
      <c r="AS555" s="64" t="s">
        <v>2609</v>
      </c>
      <c r="AT555" s="64" t="s">
        <v>18238</v>
      </c>
      <c r="AU555" s="65"/>
      <c r="AV555" s="65"/>
      <c r="AW555" s="65"/>
      <c r="AX555" s="64"/>
      <c r="AY555" s="66" t="str">
        <f t="shared" si="820"/>
        <v>0..1</v>
      </c>
      <c r="AZ555" s="66" t="str">
        <f t="shared" si="822"/>
        <v>0..1</v>
      </c>
      <c r="BA555" s="6" t="str">
        <f t="shared" si="850"/>
        <v>/rsm:CrossIndustryInvoice
/rsm:SupplyChainTradeTransaction
/ram:ApplicableHeaderTradeAgreement
/ram:ProductEndUserTradeParty
/ram:PostalTradeAddress
/ram:CityName</v>
      </c>
      <c r="BB555" s="67" t="str">
        <f t="shared" si="851"/>
        <v>/rsm:CrossIndustryInvoice/rsm:SupplyChainTradeTransaction/ram:ApplicableHeaderTradeAgreement/ram:ProductEndUserTradeParty/ram:PostalTradeAddress/ram:CityName</v>
      </c>
      <c r="BC555" s="66" t="str">
        <f t="shared" si="805"/>
        <v>T</v>
      </c>
      <c r="BD555" s="68" t="str">
        <f t="shared" si="806"/>
        <v>E</v>
      </c>
      <c r="BE555" s="62" t="str">
        <f t="shared" si="807"/>
        <v>0..1</v>
      </c>
      <c r="BF555" s="66" t="str">
        <f t="shared" si="808"/>
        <v/>
      </c>
      <c r="BG555" s="249" t="str">
        <f t="shared" si="809"/>
        <v/>
      </c>
      <c r="BH555" s="7"/>
      <c r="BI555" s="634" t="str">
        <f t="shared" si="810"/>
        <v>-</v>
      </c>
      <c r="BJ555" s="70" t="str">
        <f t="shared" si="811"/>
        <v>-</v>
      </c>
      <c r="BK555" s="70" t="str">
        <f t="shared" si="812"/>
        <v>-</v>
      </c>
      <c r="BL555" s="70" t="str">
        <f t="shared" si="813"/>
        <v>-</v>
      </c>
      <c r="BM555" s="70" t="str">
        <f t="shared" si="814"/>
        <v>-</v>
      </c>
      <c r="BN555" s="70" t="str">
        <f t="shared" si="815"/>
        <v>-</v>
      </c>
      <c r="BO555" s="635" t="str">
        <f t="shared" si="816"/>
        <v>X</v>
      </c>
      <c r="BP555" s="7"/>
      <c r="BQ555" s="70" t="str">
        <f t="shared" si="817"/>
        <v>EXTENDED</v>
      </c>
      <c r="BR555" s="70" t="str">
        <f t="shared" si="818"/>
        <v>EXTENDED</v>
      </c>
      <c r="BS555" s="15"/>
      <c r="BT555" s="57" t="s">
        <v>18642</v>
      </c>
    </row>
    <row r="556" spans="1:72" s="59" customFormat="1" ht="105" x14ac:dyDescent="0.2">
      <c r="A556" s="45" t="str">
        <f t="shared" si="801"/>
        <v>YES</v>
      </c>
      <c r="B556" s="45"/>
      <c r="C556" s="45"/>
      <c r="D556" s="189" t="s">
        <v>1526</v>
      </c>
      <c r="E556" s="61" t="s">
        <v>5474</v>
      </c>
      <c r="F556" s="282"/>
      <c r="G556" s="62">
        <f t="shared" si="847"/>
        <v>5</v>
      </c>
      <c r="H556" s="62" t="s">
        <v>32</v>
      </c>
      <c r="I556" s="64" t="s">
        <v>17153</v>
      </c>
      <c r="J556" s="64" t="s">
        <v>1661</v>
      </c>
      <c r="K556" s="65" t="s">
        <v>17101</v>
      </c>
      <c r="L556" s="65"/>
      <c r="M556" s="65"/>
      <c r="N556" s="64" t="s">
        <v>128</v>
      </c>
      <c r="O556" s="66" t="s">
        <v>32</v>
      </c>
      <c r="P556" s="66" t="str">
        <f t="shared" si="853"/>
        <v>1..1</v>
      </c>
      <c r="Q556" s="6" t="s">
        <v>2610</v>
      </c>
      <c r="R556" s="67" t="s">
        <v>2611</v>
      </c>
      <c r="S556" s="66" t="s">
        <v>131</v>
      </c>
      <c r="T556" s="68" t="str">
        <f t="shared" si="793"/>
        <v>E</v>
      </c>
      <c r="U556" s="62" t="s">
        <v>42</v>
      </c>
      <c r="V556" s="66"/>
      <c r="W556" s="249"/>
      <c r="X556" s="38"/>
      <c r="Y556" s="634" t="str">
        <f t="shared" si="799"/>
        <v>-</v>
      </c>
      <c r="Z556" s="70" t="str">
        <f t="shared" ref="Z556:AE556" si="863">IF(Y556="X","X",IF($AH556=Z$4,"X","-"))</f>
        <v>-</v>
      </c>
      <c r="AA556" s="70" t="str">
        <f t="shared" si="863"/>
        <v>-</v>
      </c>
      <c r="AB556" s="70" t="str">
        <f t="shared" si="863"/>
        <v>-</v>
      </c>
      <c r="AC556" s="70" t="str">
        <f t="shared" si="863"/>
        <v>-</v>
      </c>
      <c r="AD556" s="70" t="str">
        <f t="shared" si="863"/>
        <v>-</v>
      </c>
      <c r="AE556" s="635" t="str">
        <f t="shared" si="863"/>
        <v>X</v>
      </c>
      <c r="AF556" s="38"/>
      <c r="AG556" s="70" t="s">
        <v>47</v>
      </c>
      <c r="AH556" s="70" t="s">
        <v>47</v>
      </c>
      <c r="AI556" s="38"/>
      <c r="AJ556" s="13" t="str">
        <f t="shared" si="789"/>
        <v>/rsm:CrossIndustryInvoice/rsm:SupplyChainTradeTransaction/ram:ApplicableHeaderTradeAgreement/ram:ProductEndUserTradeParty/ram:PostalTradeAddress</v>
      </c>
      <c r="AK556" s="13" t="str">
        <f t="shared" si="790"/>
        <v>/ram:CountryID</v>
      </c>
      <c r="AL556" s="14">
        <f>COUNTIFS(R$4:R556,AJ556)</f>
        <v>1</v>
      </c>
      <c r="AN556" s="189" t="str">
        <f t="shared" si="803"/>
        <v>SCT_HTA</v>
      </c>
      <c r="AO556" s="61" t="str">
        <f t="shared" si="791"/>
        <v>BT-X-141</v>
      </c>
      <c r="AP556" s="282" t="str">
        <f t="shared" si="804"/>
        <v/>
      </c>
      <c r="AQ556" s="62">
        <f t="shared" si="835"/>
        <v>5</v>
      </c>
      <c r="AR556" s="62" t="str">
        <f t="shared" si="792"/>
        <v>1..1</v>
      </c>
      <c r="AS556" s="64" t="s">
        <v>2612</v>
      </c>
      <c r="AT556" s="64" t="s">
        <v>1777</v>
      </c>
      <c r="AU556" s="65" t="s">
        <v>485</v>
      </c>
      <c r="AV556" s="65"/>
      <c r="AW556" s="65"/>
      <c r="AX556" s="64" t="s">
        <v>128</v>
      </c>
      <c r="AY556" s="66" t="str">
        <f t="shared" si="820"/>
        <v>1..1</v>
      </c>
      <c r="AZ556" s="66" t="str">
        <f t="shared" si="822"/>
        <v>1..1</v>
      </c>
      <c r="BA556" s="6" t="str">
        <f t="shared" si="850"/>
        <v>/rsm:CrossIndustryInvoice
/rsm:SupplyChainTradeTransaction
/ram:ApplicableHeaderTradeAgreement
/ram:ProductEndUserTradeParty
/ram:PostalTradeAddress
/ram:CountryID</v>
      </c>
      <c r="BB556" s="67" t="str">
        <f t="shared" si="851"/>
        <v>/rsm:CrossIndustryInvoice/rsm:SupplyChainTradeTransaction/ram:ApplicableHeaderTradeAgreement/ram:ProductEndUserTradeParty/ram:PostalTradeAddress/ram:CountryID</v>
      </c>
      <c r="BC556" s="66" t="str">
        <f t="shared" si="805"/>
        <v>C</v>
      </c>
      <c r="BD556" s="68" t="str">
        <f t="shared" si="806"/>
        <v>E</v>
      </c>
      <c r="BE556" s="62" t="str">
        <f t="shared" si="807"/>
        <v>0..1</v>
      </c>
      <c r="BF556" s="66" t="str">
        <f t="shared" si="808"/>
        <v/>
      </c>
      <c r="BG556" s="249" t="str">
        <f t="shared" si="809"/>
        <v/>
      </c>
      <c r="BH556" s="7"/>
      <c r="BI556" s="634" t="str">
        <f t="shared" si="810"/>
        <v>-</v>
      </c>
      <c r="BJ556" s="70" t="str">
        <f t="shared" si="811"/>
        <v>-</v>
      </c>
      <c r="BK556" s="70" t="str">
        <f t="shared" si="812"/>
        <v>-</v>
      </c>
      <c r="BL556" s="70" t="str">
        <f t="shared" si="813"/>
        <v>-</v>
      </c>
      <c r="BM556" s="70" t="str">
        <f t="shared" si="814"/>
        <v>-</v>
      </c>
      <c r="BN556" s="70" t="str">
        <f t="shared" si="815"/>
        <v>-</v>
      </c>
      <c r="BO556" s="635" t="str">
        <f t="shared" si="816"/>
        <v>X</v>
      </c>
      <c r="BP556" s="7"/>
      <c r="BQ556" s="70" t="str">
        <f t="shared" si="817"/>
        <v>EXTENDED</v>
      </c>
      <c r="BR556" s="70" t="str">
        <f t="shared" si="818"/>
        <v>EXTENDED</v>
      </c>
      <c r="BS556" s="15"/>
      <c r="BT556" s="57" t="s">
        <v>18642</v>
      </c>
    </row>
    <row r="557" spans="1:72" s="59" customFormat="1" ht="105" x14ac:dyDescent="0.2">
      <c r="A557" s="45" t="str">
        <f t="shared" si="801"/>
        <v>YES</v>
      </c>
      <c r="B557" s="45"/>
      <c r="C557" s="45"/>
      <c r="D557" s="189" t="s">
        <v>1526</v>
      </c>
      <c r="E557" s="61" t="s">
        <v>5475</v>
      </c>
      <c r="F557" s="282"/>
      <c r="G557" s="62">
        <f t="shared" si="847"/>
        <v>5</v>
      </c>
      <c r="H557" s="62" t="s">
        <v>42</v>
      </c>
      <c r="I557" s="64" t="s">
        <v>17167</v>
      </c>
      <c r="J557" s="64" t="s">
        <v>1667</v>
      </c>
      <c r="K557" s="65" t="s">
        <v>1668</v>
      </c>
      <c r="L557" s="65"/>
      <c r="M557" s="65" t="s">
        <v>35</v>
      </c>
      <c r="N557" s="64" t="s">
        <v>70</v>
      </c>
      <c r="O557" s="66" t="s">
        <v>42</v>
      </c>
      <c r="P557" s="66" t="str">
        <f t="shared" si="853"/>
        <v>0..1</v>
      </c>
      <c r="Q557" s="6" t="s">
        <v>2613</v>
      </c>
      <c r="R557" s="67" t="s">
        <v>2614</v>
      </c>
      <c r="S557" s="66" t="s">
        <v>73</v>
      </c>
      <c r="T557" s="68" t="str">
        <f t="shared" si="793"/>
        <v>E</v>
      </c>
      <c r="U557" s="62" t="s">
        <v>62</v>
      </c>
      <c r="V557" s="66"/>
      <c r="W557" s="249" t="s">
        <v>35</v>
      </c>
      <c r="X557" s="38"/>
      <c r="Y557" s="634" t="str">
        <f t="shared" si="799"/>
        <v>-</v>
      </c>
      <c r="Z557" s="70" t="str">
        <f t="shared" ref="Z557:AE557" si="864">IF(Y557="X","X",IF($AH557=Z$4,"X","-"))</f>
        <v>-</v>
      </c>
      <c r="AA557" s="70" t="str">
        <f t="shared" si="864"/>
        <v>-</v>
      </c>
      <c r="AB557" s="70" t="str">
        <f t="shared" si="864"/>
        <v>-</v>
      </c>
      <c r="AC557" s="70" t="str">
        <f t="shared" si="864"/>
        <v>-</v>
      </c>
      <c r="AD557" s="70" t="str">
        <f t="shared" si="864"/>
        <v>-</v>
      </c>
      <c r="AE557" s="635" t="str">
        <f t="shared" si="864"/>
        <v>X</v>
      </c>
      <c r="AF557" s="38"/>
      <c r="AG557" s="70" t="s">
        <v>47</v>
      </c>
      <c r="AH557" s="70" t="s">
        <v>47</v>
      </c>
      <c r="AI557" s="38"/>
      <c r="AJ557" s="13" t="str">
        <f t="shared" si="789"/>
        <v>/rsm:CrossIndustryInvoice/rsm:SupplyChainTradeTransaction/ram:ApplicableHeaderTradeAgreement/ram:ProductEndUserTradeParty/ram:PostalTradeAddress</v>
      </c>
      <c r="AK557" s="13" t="str">
        <f t="shared" si="790"/>
        <v>/ram:CountrySubDivisionName</v>
      </c>
      <c r="AL557" s="14">
        <f>COUNTIFS(R$4:R557,AJ557)</f>
        <v>1</v>
      </c>
      <c r="AN557" s="189" t="str">
        <f t="shared" si="803"/>
        <v>SCT_HTA</v>
      </c>
      <c r="AO557" s="61" t="str">
        <f t="shared" si="791"/>
        <v>BT-X-142</v>
      </c>
      <c r="AP557" s="282" t="str">
        <f t="shared" si="804"/>
        <v/>
      </c>
      <c r="AQ557" s="62">
        <f t="shared" si="835"/>
        <v>5</v>
      </c>
      <c r="AR557" s="62" t="str">
        <f t="shared" si="792"/>
        <v>0..1</v>
      </c>
      <c r="AS557" s="64" t="s">
        <v>2615</v>
      </c>
      <c r="AT557" s="64" t="s">
        <v>1671</v>
      </c>
      <c r="AU557" s="65" t="s">
        <v>1672</v>
      </c>
      <c r="AV557" s="65"/>
      <c r="AW557" s="65" t="s">
        <v>35</v>
      </c>
      <c r="AX557" s="64" t="s">
        <v>78</v>
      </c>
      <c r="AY557" s="66" t="str">
        <f t="shared" si="820"/>
        <v>0..1</v>
      </c>
      <c r="AZ557" s="66" t="str">
        <f t="shared" si="822"/>
        <v>0..1</v>
      </c>
      <c r="BA557" s="6" t="str">
        <f t="shared" si="850"/>
        <v>/rsm:CrossIndustryInvoice
/rsm:SupplyChainTradeTransaction
/ram:ApplicableHeaderTradeAgreement
/ram:ProductEndUserTradeParty
/ram:PostalTradeAddress
/ram:CountrySubDivisionName</v>
      </c>
      <c r="BB557" s="67" t="str">
        <f t="shared" si="851"/>
        <v>/rsm:CrossIndustryInvoice/rsm:SupplyChainTradeTransaction/ram:ApplicableHeaderTradeAgreement/ram:ProductEndUserTradeParty/ram:PostalTradeAddress/ram:CountrySubDivisionName</v>
      </c>
      <c r="BC557" s="66" t="str">
        <f t="shared" si="805"/>
        <v>T</v>
      </c>
      <c r="BD557" s="68" t="str">
        <f t="shared" si="806"/>
        <v>E</v>
      </c>
      <c r="BE557" s="62" t="str">
        <f t="shared" si="807"/>
        <v>0..n</v>
      </c>
      <c r="BF557" s="66" t="str">
        <f t="shared" si="808"/>
        <v/>
      </c>
      <c r="BG557" s="249" t="str">
        <f t="shared" si="809"/>
        <v/>
      </c>
      <c r="BH557" s="7"/>
      <c r="BI557" s="634" t="str">
        <f t="shared" si="810"/>
        <v>-</v>
      </c>
      <c r="BJ557" s="70" t="str">
        <f t="shared" si="811"/>
        <v>-</v>
      </c>
      <c r="BK557" s="70" t="str">
        <f t="shared" si="812"/>
        <v>-</v>
      </c>
      <c r="BL557" s="70" t="str">
        <f t="shared" si="813"/>
        <v>-</v>
      </c>
      <c r="BM557" s="70" t="str">
        <f t="shared" si="814"/>
        <v>-</v>
      </c>
      <c r="BN557" s="70" t="str">
        <f t="shared" si="815"/>
        <v>-</v>
      </c>
      <c r="BO557" s="635" t="str">
        <f t="shared" si="816"/>
        <v>X</v>
      </c>
      <c r="BP557" s="7"/>
      <c r="BQ557" s="70" t="str">
        <f t="shared" si="817"/>
        <v>EXTENDED</v>
      </c>
      <c r="BR557" s="70" t="str">
        <f t="shared" si="818"/>
        <v>EXTENDED</v>
      </c>
      <c r="BS557" s="15"/>
      <c r="BT557" s="57" t="s">
        <v>18642</v>
      </c>
    </row>
    <row r="558" spans="1:72" s="59" customFormat="1" ht="96" x14ac:dyDescent="0.2">
      <c r="A558" s="45" t="str">
        <f t="shared" si="801"/>
        <v>NO</v>
      </c>
      <c r="B558" s="45"/>
      <c r="C558" s="45"/>
      <c r="D558" s="189" t="s">
        <v>1526</v>
      </c>
      <c r="E558" s="140" t="s">
        <v>5476</v>
      </c>
      <c r="F558" s="296"/>
      <c r="G558" s="141">
        <f t="shared" si="847"/>
        <v>4</v>
      </c>
      <c r="H558" s="141" t="s">
        <v>42</v>
      </c>
      <c r="I558" s="125" t="s">
        <v>2616</v>
      </c>
      <c r="J558" s="125"/>
      <c r="K558" s="126"/>
      <c r="L558" s="126"/>
      <c r="M558" s="126"/>
      <c r="N558" s="125"/>
      <c r="O558" s="124" t="s">
        <v>42</v>
      </c>
      <c r="P558" s="124" t="str">
        <f t="shared" si="853"/>
        <v>0..1</v>
      </c>
      <c r="Q558" s="142" t="s">
        <v>2617</v>
      </c>
      <c r="R558" s="143" t="s">
        <v>2618</v>
      </c>
      <c r="S558" s="124"/>
      <c r="T558" s="129" t="str">
        <f t="shared" si="793"/>
        <v/>
      </c>
      <c r="U558" s="141" t="s">
        <v>62</v>
      </c>
      <c r="V558" s="124"/>
      <c r="W558" s="675"/>
      <c r="X558" s="38"/>
      <c r="Y558" s="648" t="str">
        <f t="shared" si="799"/>
        <v>-</v>
      </c>
      <c r="Z558" s="144" t="str">
        <f t="shared" ref="Z558:AE558" si="865">IF(Y558="X","X",IF($AH558=Z$4,"X","-"))</f>
        <v>-</v>
      </c>
      <c r="AA558" s="144" t="str">
        <f t="shared" si="865"/>
        <v>-</v>
      </c>
      <c r="AB558" s="144" t="str">
        <f t="shared" si="865"/>
        <v>-</v>
      </c>
      <c r="AC558" s="144" t="str">
        <f t="shared" si="865"/>
        <v>-</v>
      </c>
      <c r="AD558" s="144" t="str">
        <f t="shared" si="865"/>
        <v>-</v>
      </c>
      <c r="AE558" s="649" t="str">
        <f t="shared" si="865"/>
        <v>X</v>
      </c>
      <c r="AF558" s="38"/>
      <c r="AG558" s="144" t="s">
        <v>47</v>
      </c>
      <c r="AH558" s="144" t="s">
        <v>47</v>
      </c>
      <c r="AI558" s="38"/>
      <c r="AJ558" s="13" t="str">
        <f t="shared" si="789"/>
        <v>/rsm:CrossIndustryInvoice/rsm:SupplyChainTradeTransaction/ram:ApplicableHeaderTradeAgreement/ram:ProductEndUserTradeParty</v>
      </c>
      <c r="AK558" s="13" t="str">
        <f t="shared" si="790"/>
        <v>/ram:URIUniversalCommunication</v>
      </c>
      <c r="AL558" s="14">
        <f>COUNTIFS(R$4:R558,AJ558)</f>
        <v>1</v>
      </c>
      <c r="AN558" s="189" t="str">
        <f t="shared" si="803"/>
        <v>SCT_HTA</v>
      </c>
      <c r="AO558" s="140" t="str">
        <f t="shared" si="791"/>
        <v>BT-X-143-00</v>
      </c>
      <c r="AP558" s="296" t="str">
        <f t="shared" si="804"/>
        <v/>
      </c>
      <c r="AQ558" s="141">
        <f t="shared" si="835"/>
        <v>4</v>
      </c>
      <c r="AR558" s="141" t="str">
        <f t="shared" si="792"/>
        <v>0..1</v>
      </c>
      <c r="AS558" s="125" t="s">
        <v>1001</v>
      </c>
      <c r="AT558" s="125"/>
      <c r="AU558" s="126"/>
      <c r="AV558" s="126"/>
      <c r="AW558" s="126"/>
      <c r="AX558" s="125"/>
      <c r="AY558" s="124" t="str">
        <f t="shared" si="820"/>
        <v>0..1</v>
      </c>
      <c r="AZ558" s="124" t="str">
        <f t="shared" si="822"/>
        <v>0..1</v>
      </c>
      <c r="BA558" s="142" t="str">
        <f t="shared" si="850"/>
        <v>/rsm:CrossIndustryInvoice
/rsm:SupplyChainTradeTransaction
/ram:ApplicableHeaderTradeAgreement
/ram:ProductEndUserTradeParty
/ram:URIUniversalCommunication</v>
      </c>
      <c r="BB558" s="143" t="str">
        <f t="shared" si="851"/>
        <v>/rsm:CrossIndustryInvoice/rsm:SupplyChainTradeTransaction/ram:ApplicableHeaderTradeAgreement/ram:ProductEndUserTradeParty/ram:URIUniversalCommunication</v>
      </c>
      <c r="BC558" s="124" t="str">
        <f t="shared" si="805"/>
        <v/>
      </c>
      <c r="BD558" s="129" t="str">
        <f t="shared" si="806"/>
        <v/>
      </c>
      <c r="BE558" s="141" t="str">
        <f t="shared" si="807"/>
        <v>0..n</v>
      </c>
      <c r="BF558" s="124" t="str">
        <f t="shared" si="808"/>
        <v/>
      </c>
      <c r="BG558" s="675" t="str">
        <f t="shared" si="809"/>
        <v/>
      </c>
      <c r="BH558" s="7"/>
      <c r="BI558" s="648" t="str">
        <f t="shared" si="810"/>
        <v>-</v>
      </c>
      <c r="BJ558" s="144" t="str">
        <f t="shared" si="811"/>
        <v>-</v>
      </c>
      <c r="BK558" s="144" t="str">
        <f t="shared" si="812"/>
        <v>-</v>
      </c>
      <c r="BL558" s="144" t="str">
        <f t="shared" si="813"/>
        <v>-</v>
      </c>
      <c r="BM558" s="144" t="str">
        <f t="shared" si="814"/>
        <v>-</v>
      </c>
      <c r="BN558" s="144" t="str">
        <f t="shared" si="815"/>
        <v>-</v>
      </c>
      <c r="BO558" s="649" t="str">
        <f t="shared" si="816"/>
        <v>X</v>
      </c>
      <c r="BP558" s="7"/>
      <c r="BQ558" s="144" t="str">
        <f t="shared" si="817"/>
        <v>EXTENDED</v>
      </c>
      <c r="BR558" s="144" t="str">
        <f t="shared" si="818"/>
        <v>EXTENDED</v>
      </c>
      <c r="BS558" s="15"/>
      <c r="BT558" s="57" t="s">
        <v>18642</v>
      </c>
    </row>
    <row r="559" spans="1:72" s="59" customFormat="1" ht="105" x14ac:dyDescent="0.2">
      <c r="A559" s="45" t="str">
        <f t="shared" si="801"/>
        <v>YES</v>
      </c>
      <c r="B559" s="45"/>
      <c r="C559" s="45"/>
      <c r="D559" s="189" t="s">
        <v>1526</v>
      </c>
      <c r="E559" s="61" t="s">
        <v>5477</v>
      </c>
      <c r="F559" s="282"/>
      <c r="G559" s="62">
        <f t="shared" si="847"/>
        <v>5</v>
      </c>
      <c r="H559" s="62" t="s">
        <v>32</v>
      </c>
      <c r="I559" s="64" t="s">
        <v>17285</v>
      </c>
      <c r="J559" s="64"/>
      <c r="K559" s="65"/>
      <c r="L559" s="65"/>
      <c r="M559" s="65"/>
      <c r="N559" s="64" t="s">
        <v>90</v>
      </c>
      <c r="O559" s="66" t="s">
        <v>32</v>
      </c>
      <c r="P559" s="66" t="str">
        <f t="shared" si="853"/>
        <v>1..1</v>
      </c>
      <c r="Q559" s="6" t="s">
        <v>2619</v>
      </c>
      <c r="R559" s="67" t="s">
        <v>2620</v>
      </c>
      <c r="S559" s="66" t="s">
        <v>55</v>
      </c>
      <c r="T559" s="68" t="str">
        <f t="shared" si="793"/>
        <v>E</v>
      </c>
      <c r="U559" s="62" t="s">
        <v>42</v>
      </c>
      <c r="V559" s="66"/>
      <c r="W559" s="249"/>
      <c r="X559" s="38"/>
      <c r="Y559" s="634" t="str">
        <f t="shared" si="799"/>
        <v>-</v>
      </c>
      <c r="Z559" s="70" t="str">
        <f t="shared" ref="Z559:AE559" si="866">IF(Y559="X","X",IF($AH559=Z$4,"X","-"))</f>
        <v>-</v>
      </c>
      <c r="AA559" s="70" t="str">
        <f t="shared" si="866"/>
        <v>-</v>
      </c>
      <c r="AB559" s="70" t="str">
        <f t="shared" si="866"/>
        <v>-</v>
      </c>
      <c r="AC559" s="70" t="str">
        <f t="shared" si="866"/>
        <v>-</v>
      </c>
      <c r="AD559" s="70" t="str">
        <f t="shared" si="866"/>
        <v>-</v>
      </c>
      <c r="AE559" s="635" t="str">
        <f t="shared" si="866"/>
        <v>X</v>
      </c>
      <c r="AF559" s="38"/>
      <c r="AG559" s="70" t="s">
        <v>47</v>
      </c>
      <c r="AH559" s="70" t="s">
        <v>47</v>
      </c>
      <c r="AI559" s="38"/>
      <c r="AJ559" s="13" t="str">
        <f t="shared" si="789"/>
        <v>/rsm:CrossIndustryInvoice/rsm:SupplyChainTradeTransaction/ram:ApplicableHeaderTradeAgreement/ram:ProductEndUserTradeParty/ram:URIUniversalCommunication</v>
      </c>
      <c r="AK559" s="13" t="str">
        <f t="shared" si="790"/>
        <v>/ram:URIID</v>
      </c>
      <c r="AL559" s="14">
        <f>COUNTIFS(R$4:R559,AJ559)</f>
        <v>1</v>
      </c>
      <c r="AN559" s="189" t="str">
        <f t="shared" si="803"/>
        <v>SCT_HTA</v>
      </c>
      <c r="AO559" s="61" t="str">
        <f t="shared" si="791"/>
        <v>BT-X-143</v>
      </c>
      <c r="AP559" s="282" t="str">
        <f t="shared" si="804"/>
        <v/>
      </c>
      <c r="AQ559" s="62">
        <f t="shared" si="835"/>
        <v>5</v>
      </c>
      <c r="AR559" s="62" t="str">
        <f t="shared" si="792"/>
        <v>1..1</v>
      </c>
      <c r="AS559" s="64" t="s">
        <v>2172</v>
      </c>
      <c r="AT559" s="64"/>
      <c r="AU559" s="65"/>
      <c r="AV559" s="65"/>
      <c r="AW559" s="65"/>
      <c r="AX559" s="64" t="s">
        <v>99</v>
      </c>
      <c r="AY559" s="66" t="str">
        <f t="shared" si="820"/>
        <v>1..1</v>
      </c>
      <c r="AZ559" s="66" t="str">
        <f t="shared" si="822"/>
        <v>1..1</v>
      </c>
      <c r="BA559" s="6" t="str">
        <f t="shared" si="850"/>
        <v>/rsm:CrossIndustryInvoice
/rsm:SupplyChainTradeTransaction
/ram:ApplicableHeaderTradeAgreement
/ram:ProductEndUserTradeParty
/ram:URIUniversalCommunication
/ram:URIID</v>
      </c>
      <c r="BB559" s="67" t="str">
        <f t="shared" si="851"/>
        <v>/rsm:CrossIndustryInvoice/rsm:SupplyChainTradeTransaction/ram:ApplicableHeaderTradeAgreement/ram:ProductEndUserTradeParty/ram:URIUniversalCommunication/ram:URIID</v>
      </c>
      <c r="BC559" s="66" t="str">
        <f t="shared" si="805"/>
        <v>I</v>
      </c>
      <c r="BD559" s="68" t="str">
        <f t="shared" si="806"/>
        <v>E</v>
      </c>
      <c r="BE559" s="62" t="str">
        <f t="shared" si="807"/>
        <v>0..1</v>
      </c>
      <c r="BF559" s="66" t="str">
        <f t="shared" si="808"/>
        <v/>
      </c>
      <c r="BG559" s="249" t="str">
        <f t="shared" si="809"/>
        <v/>
      </c>
      <c r="BH559" s="7"/>
      <c r="BI559" s="634" t="str">
        <f t="shared" si="810"/>
        <v>-</v>
      </c>
      <c r="BJ559" s="70" t="str">
        <f t="shared" si="811"/>
        <v>-</v>
      </c>
      <c r="BK559" s="70" t="str">
        <f t="shared" si="812"/>
        <v>-</v>
      </c>
      <c r="BL559" s="70" t="str">
        <f t="shared" si="813"/>
        <v>-</v>
      </c>
      <c r="BM559" s="70" t="str">
        <f t="shared" si="814"/>
        <v>-</v>
      </c>
      <c r="BN559" s="70" t="str">
        <f t="shared" si="815"/>
        <v>-</v>
      </c>
      <c r="BO559" s="635" t="str">
        <f t="shared" si="816"/>
        <v>X</v>
      </c>
      <c r="BP559" s="7"/>
      <c r="BQ559" s="70" t="str">
        <f t="shared" si="817"/>
        <v>EXTENDED</v>
      </c>
      <c r="BR559" s="70" t="str">
        <f t="shared" si="818"/>
        <v>EXTENDED</v>
      </c>
      <c r="BS559" s="15"/>
      <c r="BT559" s="57" t="s">
        <v>18642</v>
      </c>
    </row>
    <row r="560" spans="1:72" s="59" customFormat="1" ht="120" x14ac:dyDescent="0.2">
      <c r="A560" s="45" t="str">
        <f t="shared" si="801"/>
        <v>YES</v>
      </c>
      <c r="B560" s="45"/>
      <c r="C560" s="45"/>
      <c r="D560" s="189" t="s">
        <v>1526</v>
      </c>
      <c r="E560" s="61" t="s">
        <v>5478</v>
      </c>
      <c r="F560" s="282"/>
      <c r="G560" s="62">
        <f t="shared" si="847"/>
        <v>6</v>
      </c>
      <c r="H560" s="62" t="s">
        <v>32</v>
      </c>
      <c r="I560" s="64" t="s">
        <v>443</v>
      </c>
      <c r="J560" s="64"/>
      <c r="K560" s="65"/>
      <c r="L560" s="65"/>
      <c r="M560" s="65"/>
      <c r="N560" s="64" t="s">
        <v>17064</v>
      </c>
      <c r="O560" s="66" t="s">
        <v>32</v>
      </c>
      <c r="P560" s="66" t="str">
        <f t="shared" si="853"/>
        <v>1..1</v>
      </c>
      <c r="Q560" s="6" t="s">
        <v>2621</v>
      </c>
      <c r="R560" s="67" t="s">
        <v>2622</v>
      </c>
      <c r="S560" s="66" t="s">
        <v>329</v>
      </c>
      <c r="T560" s="68" t="str">
        <f t="shared" si="793"/>
        <v>A</v>
      </c>
      <c r="U560" s="62" t="s">
        <v>42</v>
      </c>
      <c r="V560" s="66"/>
      <c r="W560" s="249"/>
      <c r="X560" s="38"/>
      <c r="Y560" s="634" t="str">
        <f t="shared" si="799"/>
        <v>-</v>
      </c>
      <c r="Z560" s="70" t="str">
        <f t="shared" ref="Z560:AE560" si="867">IF(Y560="X","X",IF($AH560=Z$4,"X","-"))</f>
        <v>-</v>
      </c>
      <c r="AA560" s="70" t="str">
        <f t="shared" si="867"/>
        <v>-</v>
      </c>
      <c r="AB560" s="70" t="str">
        <f t="shared" si="867"/>
        <v>-</v>
      </c>
      <c r="AC560" s="70" t="str">
        <f t="shared" si="867"/>
        <v>-</v>
      </c>
      <c r="AD560" s="70" t="str">
        <f t="shared" si="867"/>
        <v>-</v>
      </c>
      <c r="AE560" s="635" t="str">
        <f t="shared" si="867"/>
        <v>X</v>
      </c>
      <c r="AF560" s="38"/>
      <c r="AG560" s="70" t="s">
        <v>47</v>
      </c>
      <c r="AH560" s="70" t="s">
        <v>47</v>
      </c>
      <c r="AI560" s="38"/>
      <c r="AJ560" s="13" t="str">
        <f t="shared" si="789"/>
        <v>/rsm:CrossIndustryInvoice/rsm:SupplyChainTradeTransaction/ram:ApplicableHeaderTradeAgreement/ram:ProductEndUserTradeParty/ram:URIUniversalCommunication/ram:URIID</v>
      </c>
      <c r="AK560" s="13" t="str">
        <f t="shared" si="790"/>
        <v>/@schemeID</v>
      </c>
      <c r="AL560" s="14">
        <f>COUNTIFS(R$4:R560,AJ560)</f>
        <v>1</v>
      </c>
      <c r="AN560" s="189" t="str">
        <f t="shared" si="803"/>
        <v>SCT_HTA</v>
      </c>
      <c r="AO560" s="61" t="str">
        <f t="shared" si="791"/>
        <v>BT-X-143-0</v>
      </c>
      <c r="AP560" s="282" t="str">
        <f t="shared" si="804"/>
        <v/>
      </c>
      <c r="AQ560" s="62">
        <f t="shared" si="835"/>
        <v>6</v>
      </c>
      <c r="AR560" s="62" t="str">
        <f t="shared" si="792"/>
        <v>1..1</v>
      </c>
      <c r="AS560" s="64" t="s">
        <v>330</v>
      </c>
      <c r="AT560" s="64"/>
      <c r="AU560" s="65"/>
      <c r="AV560" s="65"/>
      <c r="AW560" s="65"/>
      <c r="AX560" s="64"/>
      <c r="AY560" s="66" t="str">
        <f t="shared" si="820"/>
        <v>1..1</v>
      </c>
      <c r="AZ560" s="66" t="str">
        <f t="shared" si="822"/>
        <v>1..1</v>
      </c>
      <c r="BA560" s="6" t="str">
        <f t="shared" si="850"/>
        <v>/rsm:CrossIndustryInvoice
/rsm:SupplyChainTradeTransaction
/ram:ApplicableHeaderTradeAgreement
/ram:ProductEndUserTradeParty
/ram:URIUniversalCommunication
/ram:URIID
/@schemeID</v>
      </c>
      <c r="BB560" s="67" t="str">
        <f t="shared" si="851"/>
        <v>/rsm:CrossIndustryInvoice/rsm:SupplyChainTradeTransaction/ram:ApplicableHeaderTradeAgreement/ram:ProductEndUserTradeParty/ram:URIUniversalCommunication/ram:URIID/@schemeID</v>
      </c>
      <c r="BC560" s="66" t="str">
        <f t="shared" si="805"/>
        <v>S</v>
      </c>
      <c r="BD560" s="68" t="str">
        <f t="shared" si="806"/>
        <v>A</v>
      </c>
      <c r="BE560" s="62" t="str">
        <f t="shared" si="807"/>
        <v>0..1</v>
      </c>
      <c r="BF560" s="66" t="str">
        <f t="shared" si="808"/>
        <v/>
      </c>
      <c r="BG560" s="249" t="str">
        <f t="shared" si="809"/>
        <v/>
      </c>
      <c r="BH560" s="7"/>
      <c r="BI560" s="634" t="str">
        <f t="shared" si="810"/>
        <v>-</v>
      </c>
      <c r="BJ560" s="70" t="str">
        <f t="shared" si="811"/>
        <v>-</v>
      </c>
      <c r="BK560" s="70" t="str">
        <f t="shared" si="812"/>
        <v>-</v>
      </c>
      <c r="BL560" s="70" t="str">
        <f t="shared" si="813"/>
        <v>-</v>
      </c>
      <c r="BM560" s="70" t="str">
        <f t="shared" si="814"/>
        <v>-</v>
      </c>
      <c r="BN560" s="70" t="str">
        <f t="shared" si="815"/>
        <v>-</v>
      </c>
      <c r="BO560" s="635" t="str">
        <f t="shared" si="816"/>
        <v>X</v>
      </c>
      <c r="BP560" s="7"/>
      <c r="BQ560" s="70" t="str">
        <f t="shared" si="817"/>
        <v>EXTENDED</v>
      </c>
      <c r="BR560" s="70" t="str">
        <f t="shared" si="818"/>
        <v>EXTENDED</v>
      </c>
      <c r="BS560" s="15"/>
      <c r="BT560" s="57" t="s">
        <v>18642</v>
      </c>
    </row>
    <row r="561" spans="1:72" s="59" customFormat="1" ht="96" x14ac:dyDescent="0.2">
      <c r="A561" s="45" t="str">
        <f t="shared" si="801"/>
        <v>NO</v>
      </c>
      <c r="B561" s="340" t="s">
        <v>17033</v>
      </c>
      <c r="C561" s="742"/>
      <c r="D561" s="189" t="s">
        <v>1526</v>
      </c>
      <c r="E561" s="140" t="s">
        <v>5098</v>
      </c>
      <c r="F561" s="296"/>
      <c r="G561" s="141">
        <f t="shared" si="847"/>
        <v>4</v>
      </c>
      <c r="H561" s="141" t="s">
        <v>42</v>
      </c>
      <c r="I561" s="125" t="s">
        <v>2623</v>
      </c>
      <c r="J561" s="125"/>
      <c r="K561" s="126"/>
      <c r="L561" s="126"/>
      <c r="M561" s="126"/>
      <c r="N561" s="125"/>
      <c r="O561" s="124" t="s">
        <v>42</v>
      </c>
      <c r="P561" s="66" t="str">
        <f t="shared" si="853"/>
        <v>0..1</v>
      </c>
      <c r="Q561" s="142" t="s">
        <v>2624</v>
      </c>
      <c r="R561" s="143" t="s">
        <v>2625</v>
      </c>
      <c r="S561" s="124"/>
      <c r="T561" s="129" t="str">
        <f t="shared" si="793"/>
        <v/>
      </c>
      <c r="U561" s="141" t="s">
        <v>62</v>
      </c>
      <c r="V561" s="124"/>
      <c r="W561" s="675"/>
      <c r="X561" s="38"/>
      <c r="Y561" s="648" t="str">
        <f t="shared" si="799"/>
        <v>-</v>
      </c>
      <c r="Z561" s="144" t="str">
        <f t="shared" ref="Z561:AE561" si="868">IF(Y561="X","X",IF($AH561=Z$4,"X","-"))</f>
        <v>-</v>
      </c>
      <c r="AA561" s="144" t="str">
        <f t="shared" si="868"/>
        <v>-</v>
      </c>
      <c r="AB561" s="144" t="str">
        <f t="shared" si="868"/>
        <v>-</v>
      </c>
      <c r="AC561" s="144" t="str">
        <f t="shared" si="868"/>
        <v>-</v>
      </c>
      <c r="AD561" s="144" t="str">
        <f t="shared" si="868"/>
        <v>-</v>
      </c>
      <c r="AE561" s="649" t="str">
        <f t="shared" si="868"/>
        <v>X</v>
      </c>
      <c r="AF561" s="38"/>
      <c r="AG561" s="144" t="s">
        <v>47</v>
      </c>
      <c r="AH561" s="144" t="s">
        <v>47</v>
      </c>
      <c r="AI561" s="38"/>
      <c r="AJ561" s="13" t="str">
        <f t="shared" si="789"/>
        <v>/rsm:CrossIndustryInvoice/rsm:SupplyChainTradeTransaction/ram:ApplicableHeaderTradeAgreement/ram:ProductEndUserTradeParty</v>
      </c>
      <c r="AK561" s="13" t="str">
        <f t="shared" si="790"/>
        <v>/ram:SpecifiedTaxRegistration</v>
      </c>
      <c r="AL561" s="14">
        <f>COUNTIFS(R$4:R561,AJ561)</f>
        <v>1</v>
      </c>
      <c r="AN561" s="189" t="str">
        <f t="shared" si="803"/>
        <v>SCT_HTA</v>
      </c>
      <c r="AO561" s="140" t="str">
        <f t="shared" si="791"/>
        <v>BT-X-144-00</v>
      </c>
      <c r="AP561" s="296" t="str">
        <f t="shared" si="804"/>
        <v/>
      </c>
      <c r="AQ561" s="141">
        <f t="shared" si="835"/>
        <v>4</v>
      </c>
      <c r="AR561" s="141" t="str">
        <f t="shared" si="792"/>
        <v>0..1</v>
      </c>
      <c r="AS561" s="125" t="s">
        <v>2626</v>
      </c>
      <c r="AT561" s="125"/>
      <c r="AU561" s="126"/>
      <c r="AV561" s="126"/>
      <c r="AW561" s="126"/>
      <c r="AX561" s="125"/>
      <c r="AY561" s="124" t="str">
        <f t="shared" si="820"/>
        <v>0..1</v>
      </c>
      <c r="AZ561" s="124" t="str">
        <f t="shared" si="822"/>
        <v>0..1</v>
      </c>
      <c r="BA561" s="142" t="str">
        <f t="shared" si="850"/>
        <v>/rsm:CrossIndustryInvoice
/rsm:SupplyChainTradeTransaction
/ram:ApplicableHeaderTradeAgreement
/ram:ProductEndUserTradeParty
/ram:SpecifiedTaxRegistration</v>
      </c>
      <c r="BB561" s="143" t="str">
        <f t="shared" si="851"/>
        <v>/rsm:CrossIndustryInvoice/rsm:SupplyChainTradeTransaction/ram:ApplicableHeaderTradeAgreement/ram:ProductEndUserTradeParty/ram:SpecifiedTaxRegistration</v>
      </c>
      <c r="BC561" s="124" t="str">
        <f t="shared" si="805"/>
        <v/>
      </c>
      <c r="BD561" s="129" t="str">
        <f t="shared" si="806"/>
        <v/>
      </c>
      <c r="BE561" s="141" t="str">
        <f t="shared" si="807"/>
        <v>0..n</v>
      </c>
      <c r="BF561" s="124" t="str">
        <f t="shared" si="808"/>
        <v/>
      </c>
      <c r="BG561" s="675" t="str">
        <f t="shared" si="809"/>
        <v/>
      </c>
      <c r="BH561" s="7"/>
      <c r="BI561" s="648" t="str">
        <f t="shared" si="810"/>
        <v>-</v>
      </c>
      <c r="BJ561" s="144" t="str">
        <f t="shared" si="811"/>
        <v>-</v>
      </c>
      <c r="BK561" s="144" t="str">
        <f t="shared" si="812"/>
        <v>-</v>
      </c>
      <c r="BL561" s="144" t="str">
        <f t="shared" si="813"/>
        <v>-</v>
      </c>
      <c r="BM561" s="144" t="str">
        <f t="shared" si="814"/>
        <v>-</v>
      </c>
      <c r="BN561" s="144" t="str">
        <f t="shared" si="815"/>
        <v>-</v>
      </c>
      <c r="BO561" s="649" t="str">
        <f t="shared" si="816"/>
        <v>X</v>
      </c>
      <c r="BP561" s="7"/>
      <c r="BQ561" s="144" t="str">
        <f t="shared" si="817"/>
        <v>EXTENDED</v>
      </c>
      <c r="BR561" s="144" t="str">
        <f t="shared" si="818"/>
        <v>EXTENDED</v>
      </c>
      <c r="BS561" s="15"/>
      <c r="BT561" s="57" t="s">
        <v>18642</v>
      </c>
    </row>
    <row r="562" spans="1:72" s="59" customFormat="1" ht="105" x14ac:dyDescent="0.2">
      <c r="A562" s="45" t="str">
        <f t="shared" si="801"/>
        <v>YES</v>
      </c>
      <c r="B562" s="45"/>
      <c r="C562" s="45"/>
      <c r="D562" s="189" t="s">
        <v>1526</v>
      </c>
      <c r="E562" s="61" t="s">
        <v>5099</v>
      </c>
      <c r="F562" s="282"/>
      <c r="G562" s="62">
        <f t="shared" si="847"/>
        <v>5</v>
      </c>
      <c r="H562" s="62" t="s">
        <v>32</v>
      </c>
      <c r="I562" s="64" t="s">
        <v>17158</v>
      </c>
      <c r="J562" s="64"/>
      <c r="K562" s="65"/>
      <c r="L562" s="65"/>
      <c r="M562" s="65"/>
      <c r="N562" s="64" t="s">
        <v>90</v>
      </c>
      <c r="O562" s="66" t="s">
        <v>32</v>
      </c>
      <c r="P562" s="66" t="str">
        <f t="shared" si="853"/>
        <v>1..1</v>
      </c>
      <c r="Q562" s="6" t="s">
        <v>2627</v>
      </c>
      <c r="R562" s="67" t="s">
        <v>2628</v>
      </c>
      <c r="S562" s="66" t="s">
        <v>55</v>
      </c>
      <c r="T562" s="68" t="str">
        <f t="shared" si="793"/>
        <v>E</v>
      </c>
      <c r="U562" s="62" t="s">
        <v>42</v>
      </c>
      <c r="V562" s="66"/>
      <c r="W562" s="677"/>
      <c r="X562" s="38"/>
      <c r="Y562" s="634" t="str">
        <f t="shared" si="799"/>
        <v>-</v>
      </c>
      <c r="Z562" s="70" t="str">
        <f t="shared" ref="Z562:AE562" si="869">IF(Y562="X","X",IF($AH562=Z$4,"X","-"))</f>
        <v>-</v>
      </c>
      <c r="AA562" s="70" t="str">
        <f t="shared" si="869"/>
        <v>-</v>
      </c>
      <c r="AB562" s="70" t="str">
        <f t="shared" si="869"/>
        <v>-</v>
      </c>
      <c r="AC562" s="70" t="str">
        <f t="shared" si="869"/>
        <v>-</v>
      </c>
      <c r="AD562" s="70" t="str">
        <f t="shared" si="869"/>
        <v>-</v>
      </c>
      <c r="AE562" s="635" t="str">
        <f t="shared" si="869"/>
        <v>X</v>
      </c>
      <c r="AF562" s="38"/>
      <c r="AG562" s="70" t="s">
        <v>47</v>
      </c>
      <c r="AH562" s="70" t="s">
        <v>47</v>
      </c>
      <c r="AI562" s="38"/>
      <c r="AJ562" s="13" t="str">
        <f t="shared" si="789"/>
        <v>/rsm:CrossIndustryInvoice/rsm:SupplyChainTradeTransaction/ram:ApplicableHeaderTradeAgreement/ram:ProductEndUserTradeParty/ram:SpecifiedTaxRegistration</v>
      </c>
      <c r="AK562" s="13" t="str">
        <f t="shared" si="790"/>
        <v>/ram:ID</v>
      </c>
      <c r="AL562" s="14">
        <f>COUNTIFS(R$4:R562,AJ562)</f>
        <v>1</v>
      </c>
      <c r="AN562" s="189" t="str">
        <f t="shared" si="803"/>
        <v>SCT_HTA</v>
      </c>
      <c r="AO562" s="61" t="str">
        <f t="shared" si="791"/>
        <v>BT-X-144</v>
      </c>
      <c r="AP562" s="282" t="str">
        <f t="shared" si="804"/>
        <v/>
      </c>
      <c r="AQ562" s="62">
        <f t="shared" si="835"/>
        <v>5</v>
      </c>
      <c r="AR562" s="62" t="str">
        <f t="shared" si="792"/>
        <v>1..1</v>
      </c>
      <c r="AS562" s="64" t="s">
        <v>2629</v>
      </c>
      <c r="AT562" s="64"/>
      <c r="AU562" s="65"/>
      <c r="AV562" s="65"/>
      <c r="AW562" s="65"/>
      <c r="AX562" s="64" t="s">
        <v>99</v>
      </c>
      <c r="AY562" s="66" t="str">
        <f t="shared" si="820"/>
        <v>1..1</v>
      </c>
      <c r="AZ562" s="66" t="str">
        <f t="shared" si="822"/>
        <v>1..1</v>
      </c>
      <c r="BA562" s="6" t="str">
        <f t="shared" si="850"/>
        <v>/rsm:CrossIndustryInvoice
/rsm:SupplyChainTradeTransaction
/ram:ApplicableHeaderTradeAgreement
/ram:ProductEndUserTradeParty
/ram:SpecifiedTaxRegistration
/ram:ID</v>
      </c>
      <c r="BB562" s="67" t="str">
        <f t="shared" si="851"/>
        <v>/rsm:CrossIndustryInvoice/rsm:SupplyChainTradeTransaction/ram:ApplicableHeaderTradeAgreement/ram:ProductEndUserTradeParty/ram:SpecifiedTaxRegistration/ram:ID</v>
      </c>
      <c r="BC562" s="66" t="str">
        <f t="shared" si="805"/>
        <v>I</v>
      </c>
      <c r="BD562" s="68" t="str">
        <f t="shared" si="806"/>
        <v>E</v>
      </c>
      <c r="BE562" s="62" t="str">
        <f t="shared" si="807"/>
        <v>0..1</v>
      </c>
      <c r="BF562" s="66" t="str">
        <f t="shared" si="808"/>
        <v/>
      </c>
      <c r="BG562" s="249" t="str">
        <f t="shared" si="809"/>
        <v/>
      </c>
      <c r="BH562" s="7"/>
      <c r="BI562" s="634" t="str">
        <f t="shared" si="810"/>
        <v>-</v>
      </c>
      <c r="BJ562" s="70" t="str">
        <f t="shared" si="811"/>
        <v>-</v>
      </c>
      <c r="BK562" s="70" t="str">
        <f t="shared" si="812"/>
        <v>-</v>
      </c>
      <c r="BL562" s="70" t="str">
        <f t="shared" si="813"/>
        <v>-</v>
      </c>
      <c r="BM562" s="70" t="str">
        <f t="shared" si="814"/>
        <v>-</v>
      </c>
      <c r="BN562" s="70" t="str">
        <f t="shared" si="815"/>
        <v>-</v>
      </c>
      <c r="BO562" s="635" t="str">
        <f t="shared" si="816"/>
        <v>X</v>
      </c>
      <c r="BP562" s="7"/>
      <c r="BQ562" s="70" t="str">
        <f t="shared" si="817"/>
        <v>EXTENDED</v>
      </c>
      <c r="BR562" s="70" t="str">
        <f t="shared" si="818"/>
        <v>EXTENDED</v>
      </c>
      <c r="BS562" s="15"/>
      <c r="BT562" s="57" t="s">
        <v>18642</v>
      </c>
    </row>
    <row r="563" spans="1:72" s="59" customFormat="1" ht="120" x14ac:dyDescent="0.2">
      <c r="A563" s="45" t="str">
        <f t="shared" si="801"/>
        <v>YES</v>
      </c>
      <c r="B563" s="45"/>
      <c r="C563" s="45"/>
      <c r="D563" s="189" t="s">
        <v>1526</v>
      </c>
      <c r="E563" s="61" t="s">
        <v>5100</v>
      </c>
      <c r="F563" s="282"/>
      <c r="G563" s="62">
        <f t="shared" si="847"/>
        <v>6</v>
      </c>
      <c r="H563" s="62" t="s">
        <v>32</v>
      </c>
      <c r="I563" s="64" t="s">
        <v>17157</v>
      </c>
      <c r="J563" s="64"/>
      <c r="K563" s="65" t="s">
        <v>1015</v>
      </c>
      <c r="L563" s="65"/>
      <c r="M563" s="65" t="s">
        <v>1016</v>
      </c>
      <c r="N563" s="64" t="s">
        <v>17064</v>
      </c>
      <c r="O563" s="66" t="s">
        <v>32</v>
      </c>
      <c r="P563" s="66" t="str">
        <f t="shared" si="853"/>
        <v>1..1</v>
      </c>
      <c r="Q563" s="6" t="s">
        <v>2630</v>
      </c>
      <c r="R563" s="67" t="s">
        <v>2631</v>
      </c>
      <c r="S563" s="66" t="s">
        <v>329</v>
      </c>
      <c r="T563" s="68" t="str">
        <f t="shared" si="793"/>
        <v>A</v>
      </c>
      <c r="U563" s="62" t="s">
        <v>42</v>
      </c>
      <c r="V563" s="66"/>
      <c r="W563" s="677" t="s">
        <v>1016</v>
      </c>
      <c r="X563" s="38"/>
      <c r="Y563" s="634" t="str">
        <f t="shared" si="799"/>
        <v>-</v>
      </c>
      <c r="Z563" s="70" t="str">
        <f t="shared" ref="Z563:AE563" si="870">IF(Y563="X","X",IF($AH563=Z$4,"X","-"))</f>
        <v>-</v>
      </c>
      <c r="AA563" s="70" t="str">
        <f t="shared" si="870"/>
        <v>-</v>
      </c>
      <c r="AB563" s="70" t="str">
        <f t="shared" si="870"/>
        <v>-</v>
      </c>
      <c r="AC563" s="70" t="str">
        <f t="shared" si="870"/>
        <v>-</v>
      </c>
      <c r="AD563" s="70" t="str">
        <f t="shared" si="870"/>
        <v>-</v>
      </c>
      <c r="AE563" s="635" t="str">
        <f t="shared" si="870"/>
        <v>X</v>
      </c>
      <c r="AF563" s="38"/>
      <c r="AG563" s="70" t="s">
        <v>47</v>
      </c>
      <c r="AH563" s="70" t="s">
        <v>47</v>
      </c>
      <c r="AI563" s="38"/>
      <c r="AJ563" s="13" t="str">
        <f t="shared" si="789"/>
        <v>/rsm:CrossIndustryInvoice/rsm:SupplyChainTradeTransaction/ram:ApplicableHeaderTradeAgreement/ram:ProductEndUserTradeParty/ram:SpecifiedTaxRegistration/ram:ID</v>
      </c>
      <c r="AK563" s="13" t="str">
        <f t="shared" si="790"/>
        <v>/@schemeID</v>
      </c>
      <c r="AL563" s="14">
        <f>COUNTIFS(R$4:R563,AJ563)</f>
        <v>1</v>
      </c>
      <c r="AN563" s="189" t="str">
        <f t="shared" si="803"/>
        <v>SCT_HTA</v>
      </c>
      <c r="AO563" s="61" t="str">
        <f t="shared" si="791"/>
        <v>BT-X-144-0</v>
      </c>
      <c r="AP563" s="282" t="str">
        <f t="shared" si="804"/>
        <v/>
      </c>
      <c r="AQ563" s="62">
        <f t="shared" si="835"/>
        <v>6</v>
      </c>
      <c r="AR563" s="62" t="str">
        <f t="shared" si="792"/>
        <v>1..1</v>
      </c>
      <c r="AS563" s="64" t="s">
        <v>330</v>
      </c>
      <c r="AT563" s="64"/>
      <c r="AU563" s="65" t="s">
        <v>18239</v>
      </c>
      <c r="AV563" s="65"/>
      <c r="AW563" s="65"/>
      <c r="AX563" s="64"/>
      <c r="AY563" s="66" t="str">
        <f t="shared" si="820"/>
        <v>1..1</v>
      </c>
      <c r="AZ563" s="66" t="str">
        <f t="shared" si="822"/>
        <v>1..1</v>
      </c>
      <c r="BA563" s="6" t="str">
        <f t="shared" si="850"/>
        <v>/rsm:CrossIndustryInvoice
/rsm:SupplyChainTradeTransaction
/ram:ApplicableHeaderTradeAgreement
/ram:ProductEndUserTradeParty
/ram:SpecifiedTaxRegistration
/ram:ID
/@schemeID</v>
      </c>
      <c r="BB563" s="67" t="str">
        <f t="shared" si="851"/>
        <v>/rsm:CrossIndustryInvoice/rsm:SupplyChainTradeTransaction/ram:ApplicableHeaderTradeAgreement/ram:ProductEndUserTradeParty/ram:SpecifiedTaxRegistration/ram:ID/@schemeID</v>
      </c>
      <c r="BC563" s="66" t="str">
        <f t="shared" si="805"/>
        <v>S</v>
      </c>
      <c r="BD563" s="68" t="str">
        <f t="shared" si="806"/>
        <v>A</v>
      </c>
      <c r="BE563" s="62" t="str">
        <f t="shared" si="807"/>
        <v>0..1</v>
      </c>
      <c r="BF563" s="66" t="str">
        <f t="shared" si="808"/>
        <v/>
      </c>
      <c r="BG563" s="249" t="str">
        <f t="shared" si="809"/>
        <v>@schemeID="VA"</v>
      </c>
      <c r="BH563" s="7"/>
      <c r="BI563" s="634" t="str">
        <f t="shared" si="810"/>
        <v>-</v>
      </c>
      <c r="BJ563" s="70" t="str">
        <f t="shared" si="811"/>
        <v>-</v>
      </c>
      <c r="BK563" s="70" t="str">
        <f t="shared" si="812"/>
        <v>-</v>
      </c>
      <c r="BL563" s="70" t="str">
        <f t="shared" si="813"/>
        <v>-</v>
      </c>
      <c r="BM563" s="70" t="str">
        <f t="shared" si="814"/>
        <v>-</v>
      </c>
      <c r="BN563" s="70" t="str">
        <f t="shared" si="815"/>
        <v>-</v>
      </c>
      <c r="BO563" s="635" t="str">
        <f t="shared" si="816"/>
        <v>X</v>
      </c>
      <c r="BP563" s="7"/>
      <c r="BQ563" s="70" t="str">
        <f t="shared" si="817"/>
        <v>EXTENDED</v>
      </c>
      <c r="BR563" s="70" t="str">
        <f t="shared" si="818"/>
        <v>EXTENDED</v>
      </c>
      <c r="BS563" s="15"/>
      <c r="BT563" s="57" t="s">
        <v>18642</v>
      </c>
    </row>
    <row r="564" spans="1:72" s="59" customFormat="1" ht="96" x14ac:dyDescent="0.2">
      <c r="A564" s="45" t="str">
        <f t="shared" si="801"/>
        <v>NO</v>
      </c>
      <c r="B564" s="45"/>
      <c r="C564" s="45"/>
      <c r="D564" s="194" t="s">
        <v>1526</v>
      </c>
      <c r="E564" s="99" t="s">
        <v>5479</v>
      </c>
      <c r="F564" s="289"/>
      <c r="G564" s="100">
        <f t="shared" si="847"/>
        <v>3</v>
      </c>
      <c r="H564" s="100" t="s">
        <v>42</v>
      </c>
      <c r="I564" s="125" t="s">
        <v>2632</v>
      </c>
      <c r="J564" s="125"/>
      <c r="K564" s="126"/>
      <c r="L564" s="126"/>
      <c r="M564" s="126"/>
      <c r="N564" s="125"/>
      <c r="O564" s="124" t="s">
        <v>42</v>
      </c>
      <c r="P564" s="124" t="str">
        <f t="shared" si="853"/>
        <v>0..1</v>
      </c>
      <c r="Q564" s="102" t="s">
        <v>2633</v>
      </c>
      <c r="R564" s="103" t="s">
        <v>2634</v>
      </c>
      <c r="S564" s="124"/>
      <c r="T564" s="129" t="str">
        <f t="shared" si="793"/>
        <v>EG</v>
      </c>
      <c r="U564" s="100" t="s">
        <v>42</v>
      </c>
      <c r="V564" s="124"/>
      <c r="W564" s="675"/>
      <c r="X564" s="38"/>
      <c r="Y564" s="642" t="str">
        <f t="shared" si="799"/>
        <v>-</v>
      </c>
      <c r="Z564" s="104" t="str">
        <f t="shared" ref="Z564:AE564" si="871">IF(Y564="X","X",IF($AH564=Z$4,"X","-"))</f>
        <v>-</v>
      </c>
      <c r="AA564" s="104" t="str">
        <f t="shared" si="871"/>
        <v>-</v>
      </c>
      <c r="AB564" s="104" t="str">
        <f t="shared" si="871"/>
        <v>-</v>
      </c>
      <c r="AC564" s="104" t="str">
        <f t="shared" si="871"/>
        <v>-</v>
      </c>
      <c r="AD564" s="104" t="str">
        <f t="shared" si="871"/>
        <v>-</v>
      </c>
      <c r="AE564" s="643" t="str">
        <f t="shared" si="871"/>
        <v>X</v>
      </c>
      <c r="AF564" s="38"/>
      <c r="AG564" s="104" t="s">
        <v>47</v>
      </c>
      <c r="AH564" s="104" t="s">
        <v>47</v>
      </c>
      <c r="AI564" s="38"/>
      <c r="AJ564" s="13" t="str">
        <f t="shared" si="789"/>
        <v>/rsm:CrossIndustryInvoice/rsm:SupplyChainTradeTransaction/ram:ApplicableHeaderTradeAgreement</v>
      </c>
      <c r="AK564" s="13" t="str">
        <f t="shared" si="790"/>
        <v>/ram:ApplicableTradeDeliveryTerms</v>
      </c>
      <c r="AL564" s="14">
        <f>COUNTIFS(R$4:R564,AJ564)</f>
        <v>1</v>
      </c>
      <c r="AN564" s="194" t="str">
        <f t="shared" si="803"/>
        <v>SCT_HTA</v>
      </c>
      <c r="AO564" s="99" t="str">
        <f t="shared" si="791"/>
        <v>BG-X-22</v>
      </c>
      <c r="AP564" s="289" t="str">
        <f t="shared" si="804"/>
        <v/>
      </c>
      <c r="AQ564" s="100">
        <f t="shared" si="835"/>
        <v>3</v>
      </c>
      <c r="AR564" s="100" t="str">
        <f t="shared" si="792"/>
        <v>0..1</v>
      </c>
      <c r="AS564" s="125" t="s">
        <v>2635</v>
      </c>
      <c r="AT564" s="125"/>
      <c r="AU564" s="126"/>
      <c r="AV564" s="126"/>
      <c r="AW564" s="126"/>
      <c r="AX564" s="125"/>
      <c r="AY564" s="124" t="str">
        <f t="shared" si="820"/>
        <v>0..1</v>
      </c>
      <c r="AZ564" s="124" t="str">
        <f t="shared" si="822"/>
        <v>0..1</v>
      </c>
      <c r="BA564" s="102" t="str">
        <f t="shared" si="850"/>
        <v>/rsm:CrossIndustryInvoice
/rsm:SupplyChainTradeTransaction
/ram:ApplicableHeaderTradeAgreement
/ram:ApplicableTradeDeliveryTerms</v>
      </c>
      <c r="BB564" s="103" t="str">
        <f t="shared" si="851"/>
        <v>/rsm:CrossIndustryInvoice/rsm:SupplyChainTradeTransaction/ram:ApplicableHeaderTradeAgreement/ram:ApplicableTradeDeliveryTerms</v>
      </c>
      <c r="BC564" s="124" t="str">
        <f t="shared" si="805"/>
        <v/>
      </c>
      <c r="BD564" s="129" t="str">
        <f t="shared" si="806"/>
        <v>EG</v>
      </c>
      <c r="BE564" s="100" t="str">
        <f t="shared" si="807"/>
        <v>0..1</v>
      </c>
      <c r="BF564" s="124" t="str">
        <f t="shared" si="808"/>
        <v/>
      </c>
      <c r="BG564" s="675" t="str">
        <f t="shared" si="809"/>
        <v/>
      </c>
      <c r="BH564" s="7"/>
      <c r="BI564" s="642" t="str">
        <f t="shared" si="810"/>
        <v>-</v>
      </c>
      <c r="BJ564" s="104" t="str">
        <f t="shared" si="811"/>
        <v>-</v>
      </c>
      <c r="BK564" s="104" t="str">
        <f t="shared" si="812"/>
        <v>-</v>
      </c>
      <c r="BL564" s="104" t="str">
        <f t="shared" si="813"/>
        <v>-</v>
      </c>
      <c r="BM564" s="104" t="str">
        <f t="shared" si="814"/>
        <v>-</v>
      </c>
      <c r="BN564" s="104" t="str">
        <f t="shared" si="815"/>
        <v>-</v>
      </c>
      <c r="BO564" s="643" t="str">
        <f t="shared" si="816"/>
        <v>X</v>
      </c>
      <c r="BP564" s="7"/>
      <c r="BQ564" s="104" t="str">
        <f t="shared" si="817"/>
        <v>EXTENDED</v>
      </c>
      <c r="BR564" s="104" t="str">
        <f t="shared" si="818"/>
        <v>EXTENDED</v>
      </c>
      <c r="BS564" s="15"/>
      <c r="BT564" s="57" t="s">
        <v>18642</v>
      </c>
    </row>
    <row r="565" spans="1:72" s="59" customFormat="1" ht="314" x14ac:dyDescent="0.2">
      <c r="A565" s="45" t="str">
        <f t="shared" si="801"/>
        <v>YES</v>
      </c>
      <c r="B565" s="45"/>
      <c r="C565" s="45"/>
      <c r="D565" s="189" t="s">
        <v>1526</v>
      </c>
      <c r="E565" s="61" t="s">
        <v>5480</v>
      </c>
      <c r="F565" s="282"/>
      <c r="G565" s="62">
        <f t="shared" si="847"/>
        <v>4</v>
      </c>
      <c r="H565" s="62" t="s">
        <v>42</v>
      </c>
      <c r="I565" s="64" t="s">
        <v>2636</v>
      </c>
      <c r="J565" s="64" t="s">
        <v>2637</v>
      </c>
      <c r="K565" s="65" t="s">
        <v>17036</v>
      </c>
      <c r="L565" s="65"/>
      <c r="M565" s="65"/>
      <c r="N565" s="64" t="s">
        <v>128</v>
      </c>
      <c r="O565" s="66" t="s">
        <v>32</v>
      </c>
      <c r="P565" s="66" t="str">
        <f t="shared" si="853"/>
        <v>1..1</v>
      </c>
      <c r="Q565" s="6" t="s">
        <v>2638</v>
      </c>
      <c r="R565" s="67" t="s">
        <v>2639</v>
      </c>
      <c r="S565" s="66" t="s">
        <v>131</v>
      </c>
      <c r="T565" s="68" t="str">
        <f t="shared" si="793"/>
        <v>E</v>
      </c>
      <c r="U565" s="62" t="s">
        <v>42</v>
      </c>
      <c r="V565" s="66"/>
      <c r="W565" s="249"/>
      <c r="X565" s="38"/>
      <c r="Y565" s="634" t="str">
        <f t="shared" si="799"/>
        <v>-</v>
      </c>
      <c r="Z565" s="70" t="str">
        <f t="shared" ref="Z565:AE565" si="872">IF(Y565="X","X",IF($AH565=Z$4,"X","-"))</f>
        <v>-</v>
      </c>
      <c r="AA565" s="70" t="str">
        <f t="shared" si="872"/>
        <v>-</v>
      </c>
      <c r="AB565" s="70" t="str">
        <f t="shared" si="872"/>
        <v>-</v>
      </c>
      <c r="AC565" s="70" t="str">
        <f t="shared" si="872"/>
        <v>-</v>
      </c>
      <c r="AD565" s="70" t="str">
        <f t="shared" si="872"/>
        <v>-</v>
      </c>
      <c r="AE565" s="635" t="str">
        <f t="shared" si="872"/>
        <v>X</v>
      </c>
      <c r="AF565" s="38"/>
      <c r="AG565" s="70" t="s">
        <v>47</v>
      </c>
      <c r="AH565" s="70" t="s">
        <v>47</v>
      </c>
      <c r="AI565" s="38"/>
      <c r="AJ565" s="13" t="str">
        <f t="shared" si="789"/>
        <v>/rsm:CrossIndustryInvoice/rsm:SupplyChainTradeTransaction/ram:ApplicableHeaderTradeAgreement/ram:ApplicableTradeDeliveryTerms</v>
      </c>
      <c r="AK565" s="13" t="str">
        <f t="shared" si="790"/>
        <v>/ram:DeliveryTypeCode</v>
      </c>
      <c r="AL565" s="14">
        <f>COUNTIFS(R$4:R565,AJ565)</f>
        <v>1</v>
      </c>
      <c r="AN565" s="189" t="str">
        <f t="shared" si="803"/>
        <v>SCT_HTA</v>
      </c>
      <c r="AO565" s="61" t="str">
        <f t="shared" si="791"/>
        <v>BT-X-145</v>
      </c>
      <c r="AP565" s="282" t="str">
        <f t="shared" si="804"/>
        <v/>
      </c>
      <c r="AQ565" s="62">
        <f t="shared" si="835"/>
        <v>4</v>
      </c>
      <c r="AR565" s="62" t="str">
        <f t="shared" si="792"/>
        <v>0..1</v>
      </c>
      <c r="AS565" s="64" t="s">
        <v>2640</v>
      </c>
      <c r="AT565" s="64" t="s">
        <v>18264</v>
      </c>
      <c r="AU565" s="65" t="s">
        <v>18263</v>
      </c>
      <c r="AV565" s="65"/>
      <c r="AW565" s="65"/>
      <c r="AX565" s="64" t="s">
        <v>128</v>
      </c>
      <c r="AY565" s="66" t="str">
        <f t="shared" si="820"/>
        <v>1..1</v>
      </c>
      <c r="AZ565" s="66" t="str">
        <f t="shared" si="822"/>
        <v>1..1</v>
      </c>
      <c r="BA565" s="6" t="str">
        <f t="shared" si="850"/>
        <v>/rsm:CrossIndustryInvoice
/rsm:SupplyChainTradeTransaction
/ram:ApplicableHeaderTradeAgreement
/ram:ApplicableTradeDeliveryTerms
/ram:DeliveryTypeCode</v>
      </c>
      <c r="BB565" s="67" t="str">
        <f t="shared" si="851"/>
        <v>/rsm:CrossIndustryInvoice/rsm:SupplyChainTradeTransaction/ram:ApplicableHeaderTradeAgreement/ram:ApplicableTradeDeliveryTerms/ram:DeliveryTypeCode</v>
      </c>
      <c r="BC565" s="66" t="str">
        <f t="shared" si="805"/>
        <v>C</v>
      </c>
      <c r="BD565" s="68" t="str">
        <f t="shared" si="806"/>
        <v>E</v>
      </c>
      <c r="BE565" s="62" t="str">
        <f t="shared" si="807"/>
        <v>0..1</v>
      </c>
      <c r="BF565" s="66" t="str">
        <f t="shared" si="808"/>
        <v/>
      </c>
      <c r="BG565" s="249" t="str">
        <f t="shared" si="809"/>
        <v/>
      </c>
      <c r="BH565" s="7"/>
      <c r="BI565" s="634" t="str">
        <f t="shared" si="810"/>
        <v>-</v>
      </c>
      <c r="BJ565" s="70" t="str">
        <f t="shared" si="811"/>
        <v>-</v>
      </c>
      <c r="BK565" s="70" t="str">
        <f t="shared" si="812"/>
        <v>-</v>
      </c>
      <c r="BL565" s="70" t="str">
        <f t="shared" si="813"/>
        <v>-</v>
      </c>
      <c r="BM565" s="70" t="str">
        <f t="shared" si="814"/>
        <v>-</v>
      </c>
      <c r="BN565" s="70" t="str">
        <f t="shared" si="815"/>
        <v>-</v>
      </c>
      <c r="BO565" s="635" t="str">
        <f t="shared" si="816"/>
        <v>X</v>
      </c>
      <c r="BP565" s="7"/>
      <c r="BQ565" s="70" t="str">
        <f t="shared" si="817"/>
        <v>EXTENDED</v>
      </c>
      <c r="BR565" s="70" t="str">
        <f t="shared" si="818"/>
        <v>EXTENDED</v>
      </c>
      <c r="BS565" s="15"/>
      <c r="BT565" s="57" t="s">
        <v>18642</v>
      </c>
    </row>
    <row r="566" spans="1:72" s="59" customFormat="1" ht="96" x14ac:dyDescent="0.2">
      <c r="A566" s="45" t="str">
        <f t="shared" si="801"/>
        <v>NO</v>
      </c>
      <c r="B566" s="45"/>
      <c r="C566" s="45"/>
      <c r="D566" s="182" t="s">
        <v>1526</v>
      </c>
      <c r="E566" s="187" t="s">
        <v>2641</v>
      </c>
      <c r="F566" s="302"/>
      <c r="G566" s="110">
        <f t="shared" si="847"/>
        <v>3</v>
      </c>
      <c r="H566" s="110" t="s">
        <v>42</v>
      </c>
      <c r="I566" s="111" t="s">
        <v>2642</v>
      </c>
      <c r="J566" s="112"/>
      <c r="K566" s="113"/>
      <c r="L566" s="113"/>
      <c r="M566" s="113"/>
      <c r="N566" s="112"/>
      <c r="O566" s="110" t="s">
        <v>42</v>
      </c>
      <c r="P566" s="110" t="str">
        <f t="shared" si="853"/>
        <v>0..1</v>
      </c>
      <c r="Q566" s="114" t="s">
        <v>2643</v>
      </c>
      <c r="R566" s="115" t="s">
        <v>2644</v>
      </c>
      <c r="S566" s="110"/>
      <c r="T566" s="116" t="str">
        <f t="shared" si="793"/>
        <v/>
      </c>
      <c r="U566" s="110" t="s">
        <v>42</v>
      </c>
      <c r="V566" s="110"/>
      <c r="W566" s="674"/>
      <c r="X566" s="38"/>
      <c r="Y566" s="644" t="str">
        <f t="shared" si="799"/>
        <v>-</v>
      </c>
      <c r="Z566" s="116" t="str">
        <f t="shared" ref="Z566:AE566" si="873">IF(Y566="X","X",IF($AH566=Z$4,"X","-"))</f>
        <v>-</v>
      </c>
      <c r="AA566" s="116" t="str">
        <f t="shared" si="873"/>
        <v>-</v>
      </c>
      <c r="AB566" s="116" t="str">
        <f t="shared" si="873"/>
        <v>X</v>
      </c>
      <c r="AC566" s="116" t="str">
        <f t="shared" si="873"/>
        <v>X</v>
      </c>
      <c r="AD566" s="116" t="str">
        <f t="shared" si="873"/>
        <v>X</v>
      </c>
      <c r="AE566" s="645" t="str">
        <f t="shared" si="873"/>
        <v>X</v>
      </c>
      <c r="AF566" s="38"/>
      <c r="AG566" s="116" t="s">
        <v>282</v>
      </c>
      <c r="AH566" s="116" t="s">
        <v>282</v>
      </c>
      <c r="AI566" s="38"/>
      <c r="AJ566" s="13" t="str">
        <f t="shared" si="789"/>
        <v>/rsm:CrossIndustryInvoice/rsm:SupplyChainTradeTransaction/ram:ApplicableHeaderTradeAgreement</v>
      </c>
      <c r="AK566" s="13" t="str">
        <f t="shared" si="790"/>
        <v>/ram:SellerOrderReferencedDocument</v>
      </c>
      <c r="AL566" s="14">
        <f>COUNTIFS(R$4:R566,AJ566)</f>
        <v>1</v>
      </c>
      <c r="AN566" s="182" t="str">
        <f t="shared" si="803"/>
        <v>SCT_HTA</v>
      </c>
      <c r="AO566" s="187" t="str">
        <f t="shared" si="791"/>
        <v>BT-14-00</v>
      </c>
      <c r="AP566" s="302" t="str">
        <f t="shared" si="804"/>
        <v/>
      </c>
      <c r="AQ566" s="110">
        <f t="shared" si="835"/>
        <v>3</v>
      </c>
      <c r="AR566" s="110" t="str">
        <f t="shared" si="792"/>
        <v>0..1</v>
      </c>
      <c r="AS566" s="111" t="s">
        <v>2645</v>
      </c>
      <c r="AT566" s="112"/>
      <c r="AU566" s="113"/>
      <c r="AV566" s="113"/>
      <c r="AW566" s="113" t="s">
        <v>35</v>
      </c>
      <c r="AX566" s="112"/>
      <c r="AY566" s="110" t="str">
        <f t="shared" si="820"/>
        <v>0..1</v>
      </c>
      <c r="AZ566" s="110" t="str">
        <f t="shared" si="822"/>
        <v>0..1</v>
      </c>
      <c r="BA566" s="114" t="str">
        <f t="shared" si="850"/>
        <v>/rsm:CrossIndustryInvoice
/rsm:SupplyChainTradeTransaction
/ram:ApplicableHeaderTradeAgreement
/ram:SellerOrderReferencedDocument</v>
      </c>
      <c r="BB566" s="115" t="str">
        <f t="shared" si="851"/>
        <v>/rsm:CrossIndustryInvoice/rsm:SupplyChainTradeTransaction/ram:ApplicableHeaderTradeAgreement/ram:SellerOrderReferencedDocument</v>
      </c>
      <c r="BC566" s="110" t="str">
        <f t="shared" si="805"/>
        <v/>
      </c>
      <c r="BD566" s="116" t="str">
        <f t="shared" si="806"/>
        <v/>
      </c>
      <c r="BE566" s="110" t="str">
        <f t="shared" si="807"/>
        <v>0..1</v>
      </c>
      <c r="BF566" s="110" t="str">
        <f t="shared" si="808"/>
        <v/>
      </c>
      <c r="BG566" s="674" t="str">
        <f t="shared" si="809"/>
        <v/>
      </c>
      <c r="BH566" s="7"/>
      <c r="BI566" s="644" t="str">
        <f t="shared" si="810"/>
        <v>-</v>
      </c>
      <c r="BJ566" s="116" t="str">
        <f t="shared" si="811"/>
        <v>-</v>
      </c>
      <c r="BK566" s="116" t="str">
        <f t="shared" si="812"/>
        <v>-</v>
      </c>
      <c r="BL566" s="116" t="str">
        <f t="shared" si="813"/>
        <v>X</v>
      </c>
      <c r="BM566" s="116" t="str">
        <f t="shared" si="814"/>
        <v>X</v>
      </c>
      <c r="BN566" s="116" t="str">
        <f t="shared" si="815"/>
        <v>X</v>
      </c>
      <c r="BO566" s="645" t="str">
        <f t="shared" si="816"/>
        <v>X</v>
      </c>
      <c r="BP566" s="7"/>
      <c r="BQ566" s="116" t="str">
        <f t="shared" si="817"/>
        <v>EN 16931</v>
      </c>
      <c r="BR566" s="116" t="str">
        <f t="shared" si="818"/>
        <v>EN 16931</v>
      </c>
      <c r="BS566" s="15"/>
      <c r="BT566" s="57" t="s">
        <v>18642</v>
      </c>
    </row>
    <row r="567" spans="1:72" s="59" customFormat="1" ht="96" x14ac:dyDescent="0.2">
      <c r="A567" s="45" t="str">
        <f t="shared" si="801"/>
        <v>YES</v>
      </c>
      <c r="B567" s="45"/>
      <c r="C567" s="45"/>
      <c r="D567" s="185" t="s">
        <v>1526</v>
      </c>
      <c r="E567" s="186" t="s">
        <v>2646</v>
      </c>
      <c r="F567" s="301" t="s">
        <v>2646</v>
      </c>
      <c r="G567" s="66">
        <f t="shared" si="847"/>
        <v>4</v>
      </c>
      <c r="H567" s="66" t="s">
        <v>42</v>
      </c>
      <c r="I567" s="64" t="s">
        <v>2647</v>
      </c>
      <c r="J567" s="64" t="s">
        <v>2648</v>
      </c>
      <c r="K567" s="65"/>
      <c r="L567" s="65"/>
      <c r="M567" s="65" t="s">
        <v>35</v>
      </c>
      <c r="N567" s="150" t="s">
        <v>548</v>
      </c>
      <c r="O567" s="66" t="s">
        <v>32</v>
      </c>
      <c r="P567" s="66" t="str">
        <f t="shared" si="853"/>
        <v>1..1</v>
      </c>
      <c r="Q567" s="2" t="s">
        <v>2649</v>
      </c>
      <c r="R567" s="75" t="s">
        <v>2650</v>
      </c>
      <c r="S567" s="66" t="s">
        <v>17054</v>
      </c>
      <c r="T567" s="68" t="str">
        <f t="shared" si="793"/>
        <v>E</v>
      </c>
      <c r="U567" s="66" t="s">
        <v>42</v>
      </c>
      <c r="V567" s="66" t="s">
        <v>35</v>
      </c>
      <c r="W567" s="249" t="s">
        <v>35</v>
      </c>
      <c r="X567" s="38"/>
      <c r="Y567" s="636" t="str">
        <f t="shared" si="799"/>
        <v>-</v>
      </c>
      <c r="Z567" s="68" t="str">
        <f t="shared" ref="Z567:AE567" si="874">IF(Y567="X","X",IF($AH567=Z$4,"X","-"))</f>
        <v>-</v>
      </c>
      <c r="AA567" s="68" t="str">
        <f t="shared" si="874"/>
        <v>-</v>
      </c>
      <c r="AB567" s="68" t="str">
        <f t="shared" si="874"/>
        <v>X</v>
      </c>
      <c r="AC567" s="68" t="str">
        <f t="shared" si="874"/>
        <v>X</v>
      </c>
      <c r="AD567" s="68" t="str">
        <f t="shared" si="874"/>
        <v>X</v>
      </c>
      <c r="AE567" s="637" t="str">
        <f t="shared" si="874"/>
        <v>X</v>
      </c>
      <c r="AF567" s="38"/>
      <c r="AG567" s="68" t="s">
        <v>282</v>
      </c>
      <c r="AH567" s="68" t="s">
        <v>282</v>
      </c>
      <c r="AI567" s="38"/>
      <c r="AJ567" s="13" t="str">
        <f t="shared" si="789"/>
        <v>/rsm:CrossIndustryInvoice/rsm:SupplyChainTradeTransaction/ram:ApplicableHeaderTradeAgreement/ram:SellerOrderReferencedDocument</v>
      </c>
      <c r="AK567" s="13" t="str">
        <f t="shared" si="790"/>
        <v>/ram:IssuerAssignedID</v>
      </c>
      <c r="AL567" s="14">
        <f>COUNTIFS(R$4:R567,AJ567)</f>
        <v>1</v>
      </c>
      <c r="AN567" s="185" t="str">
        <f t="shared" si="803"/>
        <v>SCT_HTA</v>
      </c>
      <c r="AO567" s="186" t="str">
        <f t="shared" si="791"/>
        <v>BT-14</v>
      </c>
      <c r="AP567" s="301" t="str">
        <f t="shared" si="804"/>
        <v>BT-14</v>
      </c>
      <c r="AQ567" s="66">
        <f t="shared" si="835"/>
        <v>4</v>
      </c>
      <c r="AR567" s="66" t="str">
        <f t="shared" si="792"/>
        <v>0..1</v>
      </c>
      <c r="AS567" s="64" t="s">
        <v>2651</v>
      </c>
      <c r="AT567" s="64" t="s">
        <v>2652</v>
      </c>
      <c r="AU567" s="65"/>
      <c r="AV567" s="65"/>
      <c r="AW567" s="65" t="s">
        <v>35</v>
      </c>
      <c r="AX567" s="150" t="s">
        <v>555</v>
      </c>
      <c r="AY567" s="66" t="str">
        <f t="shared" si="820"/>
        <v>1..1</v>
      </c>
      <c r="AZ567" s="66" t="str">
        <f t="shared" si="822"/>
        <v>1..1</v>
      </c>
      <c r="BA567" s="2" t="str">
        <f t="shared" si="850"/>
        <v>/rsm:CrossIndustryInvoice
/rsm:SupplyChainTradeTransaction
/ram:ApplicableHeaderTradeAgreement
/ram:SellerOrderReferencedDocument
/ram:IssuerAssignedID</v>
      </c>
      <c r="BB567" s="75" t="str">
        <f t="shared" si="851"/>
        <v>/rsm:CrossIndustryInvoice/rsm:SupplyChainTradeTransaction/ram:ApplicableHeaderTradeAgreement/ram:SellerOrderReferencedDocument/ram:IssuerAssignedID</v>
      </c>
      <c r="BC567" s="66" t="str">
        <f t="shared" si="805"/>
        <v>R</v>
      </c>
      <c r="BD567" s="68" t="str">
        <f t="shared" si="806"/>
        <v>E</v>
      </c>
      <c r="BE567" s="66" t="str">
        <f t="shared" si="807"/>
        <v>0..1</v>
      </c>
      <c r="BF567" s="66" t="str">
        <f t="shared" si="808"/>
        <v/>
      </c>
      <c r="BG567" s="249" t="str">
        <f t="shared" si="809"/>
        <v/>
      </c>
      <c r="BH567" s="7"/>
      <c r="BI567" s="636" t="str">
        <f t="shared" si="810"/>
        <v>-</v>
      </c>
      <c r="BJ567" s="68" t="str">
        <f t="shared" si="811"/>
        <v>-</v>
      </c>
      <c r="BK567" s="68" t="str">
        <f t="shared" si="812"/>
        <v>-</v>
      </c>
      <c r="BL567" s="68" t="str">
        <f t="shared" si="813"/>
        <v>X</v>
      </c>
      <c r="BM567" s="68" t="str">
        <f t="shared" si="814"/>
        <v>X</v>
      </c>
      <c r="BN567" s="68" t="str">
        <f t="shared" si="815"/>
        <v>X</v>
      </c>
      <c r="BO567" s="637" t="str">
        <f t="shared" si="816"/>
        <v>X</v>
      </c>
      <c r="BP567" s="7"/>
      <c r="BQ567" s="68" t="str">
        <f t="shared" si="817"/>
        <v>EN 16931</v>
      </c>
      <c r="BR567" s="68" t="str">
        <f t="shared" si="818"/>
        <v>EN 16931</v>
      </c>
      <c r="BS567" s="15"/>
      <c r="BT567" s="57" t="s">
        <v>18642</v>
      </c>
    </row>
    <row r="568" spans="1:72" s="59" customFormat="1" ht="96" x14ac:dyDescent="0.2">
      <c r="A568" s="45" t="str">
        <f t="shared" si="801"/>
        <v>NO</v>
      </c>
      <c r="B568" s="45"/>
      <c r="C568" s="45"/>
      <c r="D568" s="189" t="s">
        <v>1526</v>
      </c>
      <c r="E568" s="140" t="s">
        <v>5481</v>
      </c>
      <c r="F568" s="296"/>
      <c r="G568" s="141">
        <f t="shared" si="847"/>
        <v>4</v>
      </c>
      <c r="H568" s="141" t="s">
        <v>42</v>
      </c>
      <c r="I568" s="138" t="s">
        <v>582</v>
      </c>
      <c r="J568" s="125" t="s">
        <v>17286</v>
      </c>
      <c r="K568" s="126"/>
      <c r="L568" s="126"/>
      <c r="M568" s="126"/>
      <c r="N568" s="125" t="s">
        <v>148</v>
      </c>
      <c r="O568" s="124" t="s">
        <v>42</v>
      </c>
      <c r="P568" s="124" t="str">
        <f t="shared" si="853"/>
        <v>0..1</v>
      </c>
      <c r="Q568" s="142" t="s">
        <v>2653</v>
      </c>
      <c r="R568" s="143" t="s">
        <v>2654</v>
      </c>
      <c r="S568" s="88" t="s">
        <v>151</v>
      </c>
      <c r="T568" s="129" t="str">
        <f t="shared" si="793"/>
        <v/>
      </c>
      <c r="U568" s="141" t="s">
        <v>42</v>
      </c>
      <c r="V568" s="124"/>
      <c r="W568" s="675"/>
      <c r="X568" s="38"/>
      <c r="Y568" s="648" t="str">
        <f t="shared" si="799"/>
        <v>-</v>
      </c>
      <c r="Z568" s="144" t="str">
        <f t="shared" ref="Z568:AE568" si="875">IF(Y568="X","X",IF($AH568=Z$4,"X","-"))</f>
        <v>-</v>
      </c>
      <c r="AA568" s="144" t="str">
        <f t="shared" si="875"/>
        <v>-</v>
      </c>
      <c r="AB568" s="144" t="str">
        <f t="shared" si="875"/>
        <v>-</v>
      </c>
      <c r="AC568" s="144" t="str">
        <f t="shared" si="875"/>
        <v>-</v>
      </c>
      <c r="AD568" s="144" t="str">
        <f t="shared" si="875"/>
        <v>-</v>
      </c>
      <c r="AE568" s="649" t="str">
        <f t="shared" si="875"/>
        <v>X</v>
      </c>
      <c r="AF568" s="38"/>
      <c r="AG568" s="144" t="s">
        <v>47</v>
      </c>
      <c r="AH568" s="144" t="s">
        <v>47</v>
      </c>
      <c r="AI568" s="38"/>
      <c r="AJ568" s="13" t="str">
        <f t="shared" si="789"/>
        <v>/rsm:CrossIndustryInvoice/rsm:SupplyChainTradeTransaction/ram:ApplicableHeaderTradeAgreement/ram:SellerOrderReferencedDocument</v>
      </c>
      <c r="AK568" s="13" t="str">
        <f t="shared" si="790"/>
        <v>/ram:FormattedIssueDateTime</v>
      </c>
      <c r="AL568" s="14">
        <f>COUNTIFS(R$4:R568,AJ568)</f>
        <v>1</v>
      </c>
      <c r="AN568" s="189" t="str">
        <f t="shared" si="803"/>
        <v>SCT_HTA</v>
      </c>
      <c r="AO568" s="140" t="str">
        <f t="shared" si="791"/>
        <v>BT-X-146-00</v>
      </c>
      <c r="AP568" s="296" t="str">
        <f t="shared" si="804"/>
        <v/>
      </c>
      <c r="AQ568" s="141">
        <f t="shared" si="835"/>
        <v>4</v>
      </c>
      <c r="AR568" s="141" t="str">
        <f t="shared" si="792"/>
        <v>0..1</v>
      </c>
      <c r="AS568" s="138" t="s">
        <v>2655</v>
      </c>
      <c r="AT568" s="125"/>
      <c r="AU568" s="126"/>
      <c r="AV568" s="126"/>
      <c r="AW568" s="126"/>
      <c r="AX568" s="406" t="s">
        <v>148</v>
      </c>
      <c r="AY568" s="124" t="str">
        <f t="shared" si="820"/>
        <v>0..1</v>
      </c>
      <c r="AZ568" s="124" t="str">
        <f t="shared" si="822"/>
        <v>0..1</v>
      </c>
      <c r="BA568" s="142" t="str">
        <f t="shared" si="850"/>
        <v>/rsm:CrossIndustryInvoice
/rsm:SupplyChainTradeTransaction
/ram:ApplicableHeaderTradeAgreement
/ram:SellerOrderReferencedDocument
/ram:FormattedIssueDateTime</v>
      </c>
      <c r="BB568" s="143" t="str">
        <f t="shared" si="851"/>
        <v>/rsm:CrossIndustryInvoice/rsm:SupplyChainTradeTransaction/ram:ApplicableHeaderTradeAgreement/ram:SellerOrderReferencedDocument/ram:FormattedIssueDateTime</v>
      </c>
      <c r="BC568" s="124" t="str">
        <f t="shared" si="805"/>
        <v>D</v>
      </c>
      <c r="BD568" s="129" t="str">
        <f t="shared" si="806"/>
        <v/>
      </c>
      <c r="BE568" s="141" t="str">
        <f t="shared" si="807"/>
        <v>0..1</v>
      </c>
      <c r="BF568" s="124" t="str">
        <f t="shared" si="808"/>
        <v/>
      </c>
      <c r="BG568" s="675" t="str">
        <f t="shared" si="809"/>
        <v/>
      </c>
      <c r="BH568" s="7"/>
      <c r="BI568" s="648" t="str">
        <f t="shared" si="810"/>
        <v>-</v>
      </c>
      <c r="BJ568" s="144" t="str">
        <f t="shared" si="811"/>
        <v>-</v>
      </c>
      <c r="BK568" s="144" t="str">
        <f t="shared" si="812"/>
        <v>-</v>
      </c>
      <c r="BL568" s="144" t="str">
        <f t="shared" si="813"/>
        <v>-</v>
      </c>
      <c r="BM568" s="144" t="str">
        <f t="shared" si="814"/>
        <v>-</v>
      </c>
      <c r="BN568" s="144" t="str">
        <f t="shared" si="815"/>
        <v>-</v>
      </c>
      <c r="BO568" s="649" t="str">
        <f t="shared" si="816"/>
        <v>X</v>
      </c>
      <c r="BP568" s="7"/>
      <c r="BQ568" s="144" t="str">
        <f t="shared" si="817"/>
        <v>EXTENDED</v>
      </c>
      <c r="BR568" s="144" t="str">
        <f t="shared" si="818"/>
        <v>EXTENDED</v>
      </c>
      <c r="BS568" s="15"/>
      <c r="BT568" s="57" t="s">
        <v>18642</v>
      </c>
    </row>
    <row r="569" spans="1:72" s="59" customFormat="1" ht="105" x14ac:dyDescent="0.2">
      <c r="A569" s="45" t="str">
        <f t="shared" si="801"/>
        <v>YES</v>
      </c>
      <c r="B569" s="45"/>
      <c r="C569" s="45"/>
      <c r="D569" s="189" t="s">
        <v>1526</v>
      </c>
      <c r="E569" s="61" t="s">
        <v>5482</v>
      </c>
      <c r="F569" s="282"/>
      <c r="G569" s="62">
        <f t="shared" si="847"/>
        <v>5</v>
      </c>
      <c r="H569" s="62" t="s">
        <v>32</v>
      </c>
      <c r="I569" s="64" t="s">
        <v>17287</v>
      </c>
      <c r="J569" s="64"/>
      <c r="K569" s="65"/>
      <c r="L569" s="65"/>
      <c r="M569" s="65"/>
      <c r="N569" s="64" t="s">
        <v>148</v>
      </c>
      <c r="O569" s="66" t="s">
        <v>32</v>
      </c>
      <c r="P569" s="66" t="str">
        <f t="shared" si="853"/>
        <v>1..1</v>
      </c>
      <c r="Q569" s="6" t="s">
        <v>2656</v>
      </c>
      <c r="R569" s="67" t="s">
        <v>2657</v>
      </c>
      <c r="S569" s="66" t="s">
        <v>151</v>
      </c>
      <c r="T569" s="68" t="str">
        <f t="shared" si="793"/>
        <v>E</v>
      </c>
      <c r="U569" s="62" t="s">
        <v>32</v>
      </c>
      <c r="V569" s="66"/>
      <c r="W569" s="249"/>
      <c r="X569" s="38"/>
      <c r="Y569" s="634" t="str">
        <f t="shared" si="799"/>
        <v>-</v>
      </c>
      <c r="Z569" s="70" t="str">
        <f t="shared" ref="Z569:AE569" si="876">IF(Y569="X","X",IF($AH569=Z$4,"X","-"))</f>
        <v>-</v>
      </c>
      <c r="AA569" s="70" t="str">
        <f t="shared" si="876"/>
        <v>-</v>
      </c>
      <c r="AB569" s="70" t="str">
        <f t="shared" si="876"/>
        <v>-</v>
      </c>
      <c r="AC569" s="70" t="str">
        <f t="shared" si="876"/>
        <v>-</v>
      </c>
      <c r="AD569" s="70" t="str">
        <f t="shared" si="876"/>
        <v>-</v>
      </c>
      <c r="AE569" s="635" t="str">
        <f t="shared" si="876"/>
        <v>X</v>
      </c>
      <c r="AF569" s="38"/>
      <c r="AG569" s="70" t="s">
        <v>47</v>
      </c>
      <c r="AH569" s="70" t="s">
        <v>47</v>
      </c>
      <c r="AI569" s="38"/>
      <c r="AJ569" s="13" t="str">
        <f t="shared" si="789"/>
        <v>/rsm:CrossIndustryInvoice/rsm:SupplyChainTradeTransaction/ram:ApplicableHeaderTradeAgreement/ram:SellerOrderReferencedDocument/ram:FormattedIssueDateTime</v>
      </c>
      <c r="AK569" s="13" t="str">
        <f t="shared" si="790"/>
        <v>/qdt:DateTimeString</v>
      </c>
      <c r="AL569" s="14">
        <f>COUNTIFS(R$4:R569,AJ569)</f>
        <v>1</v>
      </c>
      <c r="AN569" s="189" t="str">
        <f t="shared" si="803"/>
        <v>SCT_HTA</v>
      </c>
      <c r="AO569" s="61" t="str">
        <f t="shared" si="791"/>
        <v>BT-X-146</v>
      </c>
      <c r="AP569" s="282" t="str">
        <f t="shared" si="804"/>
        <v/>
      </c>
      <c r="AQ569" s="62">
        <f t="shared" si="835"/>
        <v>5</v>
      </c>
      <c r="AR569" s="62" t="str">
        <f t="shared" si="792"/>
        <v>1..1</v>
      </c>
      <c r="AS569" s="64">
        <v>0</v>
      </c>
      <c r="AT569" s="64"/>
      <c r="AU569" s="65"/>
      <c r="AV569" s="65"/>
      <c r="AW569" s="65"/>
      <c r="AX569" s="64" t="s">
        <v>148</v>
      </c>
      <c r="AY569" s="66" t="str">
        <f t="shared" si="820"/>
        <v>1..1</v>
      </c>
      <c r="AZ569" s="66" t="str">
        <f t="shared" si="822"/>
        <v>1..1</v>
      </c>
      <c r="BA569" s="6" t="str">
        <f t="shared" si="850"/>
        <v>/rsm:CrossIndustryInvoice
/rsm:SupplyChainTradeTransaction
/ram:ApplicableHeaderTradeAgreement
/ram:SellerOrderReferencedDocument
/ram:FormattedIssueDateTime
/qdt:DateTimeString</v>
      </c>
      <c r="BB569" s="67" t="str">
        <f t="shared" si="851"/>
        <v>/rsm:CrossIndustryInvoice/rsm:SupplyChainTradeTransaction/ram:ApplicableHeaderTradeAgreement/ram:SellerOrderReferencedDocument/ram:FormattedIssueDateTime/qdt:DateTimeString</v>
      </c>
      <c r="BC569" s="66" t="str">
        <f t="shared" si="805"/>
        <v>D</v>
      </c>
      <c r="BD569" s="68" t="str">
        <f t="shared" si="806"/>
        <v>E</v>
      </c>
      <c r="BE569" s="62" t="str">
        <f t="shared" si="807"/>
        <v>1..1</v>
      </c>
      <c r="BF569" s="66" t="str">
        <f t="shared" si="808"/>
        <v/>
      </c>
      <c r="BG569" s="249" t="str">
        <f t="shared" si="809"/>
        <v/>
      </c>
      <c r="BH569" s="7"/>
      <c r="BI569" s="634" t="str">
        <f t="shared" si="810"/>
        <v>-</v>
      </c>
      <c r="BJ569" s="70" t="str">
        <f t="shared" si="811"/>
        <v>-</v>
      </c>
      <c r="BK569" s="70" t="str">
        <f t="shared" si="812"/>
        <v>-</v>
      </c>
      <c r="BL569" s="70" t="str">
        <f t="shared" si="813"/>
        <v>-</v>
      </c>
      <c r="BM569" s="70" t="str">
        <f t="shared" si="814"/>
        <v>-</v>
      </c>
      <c r="BN569" s="70" t="str">
        <f t="shared" si="815"/>
        <v>-</v>
      </c>
      <c r="BO569" s="635" t="str">
        <f t="shared" si="816"/>
        <v>X</v>
      </c>
      <c r="BP569" s="7"/>
      <c r="BQ569" s="70" t="str">
        <f t="shared" si="817"/>
        <v>EXTENDED</v>
      </c>
      <c r="BR569" s="70" t="str">
        <f t="shared" si="818"/>
        <v>EXTENDED</v>
      </c>
      <c r="BS569" s="15"/>
      <c r="BT569" s="57" t="s">
        <v>18642</v>
      </c>
    </row>
    <row r="570" spans="1:72" s="59" customFormat="1" ht="120" x14ac:dyDescent="0.2">
      <c r="A570" s="45" t="str">
        <f t="shared" si="801"/>
        <v>YES</v>
      </c>
      <c r="B570" s="45"/>
      <c r="C570" s="45"/>
      <c r="D570" s="189" t="s">
        <v>1526</v>
      </c>
      <c r="E570" s="61" t="s">
        <v>5483</v>
      </c>
      <c r="F570" s="282"/>
      <c r="G570" s="62">
        <f t="shared" si="847"/>
        <v>6</v>
      </c>
      <c r="H570" s="62" t="s">
        <v>32</v>
      </c>
      <c r="I570" s="64" t="s">
        <v>229</v>
      </c>
      <c r="J570" s="64"/>
      <c r="K570" s="65" t="s">
        <v>160</v>
      </c>
      <c r="L570" s="65"/>
      <c r="M570" s="65" t="s">
        <v>160</v>
      </c>
      <c r="N570" s="64" t="s">
        <v>128</v>
      </c>
      <c r="O570" s="66" t="s">
        <v>32</v>
      </c>
      <c r="P570" s="66" t="str">
        <f t="shared" si="853"/>
        <v>1..1</v>
      </c>
      <c r="Q570" s="6" t="s">
        <v>2658</v>
      </c>
      <c r="R570" s="67" t="s">
        <v>2659</v>
      </c>
      <c r="S570" s="66" t="s">
        <v>131</v>
      </c>
      <c r="T570" s="68" t="str">
        <f t="shared" si="793"/>
        <v>A</v>
      </c>
      <c r="U570" s="62" t="s">
        <v>42</v>
      </c>
      <c r="V570" s="66"/>
      <c r="W570" s="249"/>
      <c r="X570" s="38"/>
      <c r="Y570" s="634" t="str">
        <f t="shared" si="799"/>
        <v>-</v>
      </c>
      <c r="Z570" s="70" t="str">
        <f t="shared" ref="Z570:AE570" si="877">IF(Y570="X","X",IF($AH570=Z$4,"X","-"))</f>
        <v>-</v>
      </c>
      <c r="AA570" s="70" t="str">
        <f t="shared" si="877"/>
        <v>-</v>
      </c>
      <c r="AB570" s="70" t="str">
        <f t="shared" si="877"/>
        <v>-</v>
      </c>
      <c r="AC570" s="70" t="str">
        <f t="shared" si="877"/>
        <v>-</v>
      </c>
      <c r="AD570" s="70" t="str">
        <f t="shared" si="877"/>
        <v>-</v>
      </c>
      <c r="AE570" s="635" t="str">
        <f t="shared" si="877"/>
        <v>X</v>
      </c>
      <c r="AF570" s="38"/>
      <c r="AG570" s="70" t="s">
        <v>47</v>
      </c>
      <c r="AH570" s="70" t="s">
        <v>47</v>
      </c>
      <c r="AI570" s="38"/>
      <c r="AJ570" s="13" t="str">
        <f t="shared" si="789"/>
        <v>/rsm:CrossIndustryInvoice/rsm:SupplyChainTradeTransaction/ram:ApplicableHeaderTradeAgreement/ram:SellerOrderReferencedDocument/ram:FormattedIssueDateTime/qdt:DateTimeString</v>
      </c>
      <c r="AK570" s="13" t="str">
        <f t="shared" si="790"/>
        <v>/@format</v>
      </c>
      <c r="AL570" s="14">
        <f>COUNTIFS(R$4:R570,AJ570)</f>
        <v>1</v>
      </c>
      <c r="AN570" s="189" t="str">
        <f t="shared" si="803"/>
        <v>SCT_HTA</v>
      </c>
      <c r="AO570" s="61" t="str">
        <f t="shared" si="791"/>
        <v>BT-X-146-0</v>
      </c>
      <c r="AP570" s="282" t="str">
        <f t="shared" si="804"/>
        <v/>
      </c>
      <c r="AQ570" s="62">
        <f t="shared" si="835"/>
        <v>6</v>
      </c>
      <c r="AR570" s="62" t="str">
        <f t="shared" si="792"/>
        <v>1..1</v>
      </c>
      <c r="AS570" s="64" t="s">
        <v>229</v>
      </c>
      <c r="AT570" s="64"/>
      <c r="AU570" s="65" t="s">
        <v>18166</v>
      </c>
      <c r="AV570" s="65"/>
      <c r="AW570" s="65"/>
      <c r="AX570" s="64" t="s">
        <v>128</v>
      </c>
      <c r="AY570" s="66" t="str">
        <f t="shared" si="820"/>
        <v>1..1</v>
      </c>
      <c r="AZ570" s="66" t="str">
        <f t="shared" si="822"/>
        <v>1..1</v>
      </c>
      <c r="BA570" s="6" t="str">
        <f t="shared" si="850"/>
        <v>/rsm:CrossIndustryInvoice
/rsm:SupplyChainTradeTransaction
/ram:ApplicableHeaderTradeAgreement
/ram:SellerOrderReferencedDocument
/ram:FormattedIssueDateTime
/qdt:DateTimeString
/@format</v>
      </c>
      <c r="BB570" s="67" t="str">
        <f t="shared" si="851"/>
        <v>/rsm:CrossIndustryInvoice/rsm:SupplyChainTradeTransaction/ram:ApplicableHeaderTradeAgreement/ram:SellerOrderReferencedDocument/ram:FormattedIssueDateTime/qdt:DateTimeString/@format</v>
      </c>
      <c r="BC570" s="66" t="str">
        <f t="shared" si="805"/>
        <v>C</v>
      </c>
      <c r="BD570" s="68" t="str">
        <f t="shared" si="806"/>
        <v>A</v>
      </c>
      <c r="BE570" s="62" t="str">
        <f t="shared" si="807"/>
        <v>0..1</v>
      </c>
      <c r="BF570" s="66" t="str">
        <f t="shared" si="808"/>
        <v/>
      </c>
      <c r="BG570" s="249" t="str">
        <f t="shared" si="809"/>
        <v/>
      </c>
      <c r="BH570" s="7"/>
      <c r="BI570" s="634" t="str">
        <f t="shared" si="810"/>
        <v>-</v>
      </c>
      <c r="BJ570" s="70" t="str">
        <f t="shared" si="811"/>
        <v>-</v>
      </c>
      <c r="BK570" s="70" t="str">
        <f t="shared" si="812"/>
        <v>-</v>
      </c>
      <c r="BL570" s="70" t="str">
        <f t="shared" si="813"/>
        <v>-</v>
      </c>
      <c r="BM570" s="70" t="str">
        <f t="shared" si="814"/>
        <v>-</v>
      </c>
      <c r="BN570" s="70" t="str">
        <f t="shared" si="815"/>
        <v>-</v>
      </c>
      <c r="BO570" s="635" t="str">
        <f t="shared" si="816"/>
        <v>X</v>
      </c>
      <c r="BP570" s="7"/>
      <c r="BQ570" s="70" t="str">
        <f t="shared" si="817"/>
        <v>EXTENDED</v>
      </c>
      <c r="BR570" s="70" t="str">
        <f t="shared" si="818"/>
        <v>EXTENDED</v>
      </c>
      <c r="BS570" s="15"/>
      <c r="BT570" s="57" t="s">
        <v>18642</v>
      </c>
    </row>
    <row r="571" spans="1:72" s="59" customFormat="1" ht="96" x14ac:dyDescent="0.2">
      <c r="A571" s="45" t="str">
        <f t="shared" si="801"/>
        <v>NO</v>
      </c>
      <c r="B571" s="45"/>
      <c r="C571" s="45"/>
      <c r="D571" s="182" t="s">
        <v>1526</v>
      </c>
      <c r="E571" s="187" t="s">
        <v>2660</v>
      </c>
      <c r="F571" s="302"/>
      <c r="G571" s="110">
        <f t="shared" si="847"/>
        <v>3</v>
      </c>
      <c r="H571" s="110" t="s">
        <v>42</v>
      </c>
      <c r="I571" s="111" t="s">
        <v>2661</v>
      </c>
      <c r="J571" s="112"/>
      <c r="K571" s="113"/>
      <c r="L571" s="113"/>
      <c r="M571" s="113"/>
      <c r="N571" s="112"/>
      <c r="O571" s="110" t="s">
        <v>42</v>
      </c>
      <c r="P571" s="110" t="str">
        <f t="shared" si="853"/>
        <v>0..1</v>
      </c>
      <c r="Q571" s="114" t="s">
        <v>2662</v>
      </c>
      <c r="R571" s="115" t="s">
        <v>2663</v>
      </c>
      <c r="S571" s="110"/>
      <c r="T571" s="116" t="str">
        <f t="shared" si="793"/>
        <v/>
      </c>
      <c r="U571" s="110" t="s">
        <v>42</v>
      </c>
      <c r="V571" s="110"/>
      <c r="W571" s="674"/>
      <c r="X571" s="38"/>
      <c r="Y571" s="644" t="str">
        <f t="shared" si="799"/>
        <v>X</v>
      </c>
      <c r="Z571" s="116" t="str">
        <f t="shared" ref="Z571:AE571" si="878">IF(Y571="X","X",IF($AH571=Z$4,"X","-"))</f>
        <v>X</v>
      </c>
      <c r="AA571" s="116" t="str">
        <f t="shared" si="878"/>
        <v>X</v>
      </c>
      <c r="AB571" s="116" t="str">
        <f t="shared" si="878"/>
        <v>X</v>
      </c>
      <c r="AC571" s="116" t="str">
        <f t="shared" si="878"/>
        <v>X</v>
      </c>
      <c r="AD571" s="116" t="str">
        <f t="shared" si="878"/>
        <v>X</v>
      </c>
      <c r="AE571" s="645" t="str">
        <f t="shared" si="878"/>
        <v>X</v>
      </c>
      <c r="AF571" s="38"/>
      <c r="AG571" s="116" t="s">
        <v>39</v>
      </c>
      <c r="AH571" s="116" t="s">
        <v>39</v>
      </c>
      <c r="AI571" s="38"/>
      <c r="AJ571" s="13" t="str">
        <f t="shared" si="789"/>
        <v>/rsm:CrossIndustryInvoice/rsm:SupplyChainTradeTransaction/ram:ApplicableHeaderTradeAgreement</v>
      </c>
      <c r="AK571" s="13" t="str">
        <f t="shared" si="790"/>
        <v>/ram:BuyerOrderReferencedDocument</v>
      </c>
      <c r="AL571" s="14">
        <f>COUNTIFS(R$4:R571,AJ571)</f>
        <v>1</v>
      </c>
      <c r="AN571" s="182" t="str">
        <f t="shared" si="803"/>
        <v>SCT_HTA</v>
      </c>
      <c r="AO571" s="187" t="str">
        <f t="shared" si="791"/>
        <v>BT-13-00</v>
      </c>
      <c r="AP571" s="302" t="str">
        <f t="shared" si="804"/>
        <v/>
      </c>
      <c r="AQ571" s="110">
        <f t="shared" si="835"/>
        <v>3</v>
      </c>
      <c r="AR571" s="110" t="str">
        <f t="shared" si="792"/>
        <v>0..1</v>
      </c>
      <c r="AS571" s="111" t="s">
        <v>2664</v>
      </c>
      <c r="AT571" s="112"/>
      <c r="AU571" s="113"/>
      <c r="AV571" s="113"/>
      <c r="AW571" s="113" t="s">
        <v>35</v>
      </c>
      <c r="AX571" s="112"/>
      <c r="AY571" s="110" t="str">
        <f t="shared" si="820"/>
        <v>0..1</v>
      </c>
      <c r="AZ571" s="110" t="str">
        <f t="shared" si="822"/>
        <v>0..1</v>
      </c>
      <c r="BA571" s="114" t="str">
        <f t="shared" si="850"/>
        <v>/rsm:CrossIndustryInvoice
/rsm:SupplyChainTradeTransaction
/ram:ApplicableHeaderTradeAgreement
/ram:BuyerOrderReferencedDocument</v>
      </c>
      <c r="BB571" s="115" t="str">
        <f t="shared" si="851"/>
        <v>/rsm:CrossIndustryInvoice/rsm:SupplyChainTradeTransaction/ram:ApplicableHeaderTradeAgreement/ram:BuyerOrderReferencedDocument</v>
      </c>
      <c r="BC571" s="110" t="str">
        <f t="shared" si="805"/>
        <v/>
      </c>
      <c r="BD571" s="116" t="str">
        <f t="shared" si="806"/>
        <v/>
      </c>
      <c r="BE571" s="110" t="str">
        <f t="shared" si="807"/>
        <v>0..1</v>
      </c>
      <c r="BF571" s="110" t="str">
        <f t="shared" si="808"/>
        <v/>
      </c>
      <c r="BG571" s="674" t="str">
        <f t="shared" si="809"/>
        <v/>
      </c>
      <c r="BH571" s="7"/>
      <c r="BI571" s="644" t="str">
        <f t="shared" si="810"/>
        <v>X</v>
      </c>
      <c r="BJ571" s="116" t="str">
        <f t="shared" si="811"/>
        <v>X</v>
      </c>
      <c r="BK571" s="116" t="str">
        <f t="shared" si="812"/>
        <v>X</v>
      </c>
      <c r="BL571" s="116" t="str">
        <f t="shared" si="813"/>
        <v>X</v>
      </c>
      <c r="BM571" s="116" t="str">
        <f t="shared" si="814"/>
        <v>X</v>
      </c>
      <c r="BN571" s="116" t="str">
        <f t="shared" si="815"/>
        <v>X</v>
      </c>
      <c r="BO571" s="645" t="str">
        <f t="shared" si="816"/>
        <v>X</v>
      </c>
      <c r="BP571" s="7"/>
      <c r="BQ571" s="116" t="str">
        <f t="shared" si="817"/>
        <v>MINIMUM</v>
      </c>
      <c r="BR571" s="116" t="str">
        <f t="shared" si="818"/>
        <v>MINIMUM</v>
      </c>
      <c r="BS571" s="15"/>
      <c r="BT571" s="57" t="s">
        <v>18642</v>
      </c>
    </row>
    <row r="572" spans="1:72" s="59" customFormat="1" ht="96" x14ac:dyDescent="0.2">
      <c r="A572" s="45" t="str">
        <f t="shared" si="801"/>
        <v>YES</v>
      </c>
      <c r="B572" s="45"/>
      <c r="C572" s="45"/>
      <c r="D572" s="185" t="s">
        <v>1526</v>
      </c>
      <c r="E572" s="186" t="s">
        <v>2665</v>
      </c>
      <c r="F572" s="301" t="s">
        <v>2665</v>
      </c>
      <c r="G572" s="66">
        <f t="shared" si="847"/>
        <v>4</v>
      </c>
      <c r="H572" s="66" t="s">
        <v>42</v>
      </c>
      <c r="I572" s="64" t="s">
        <v>2666</v>
      </c>
      <c r="J572" s="64" t="s">
        <v>2667</v>
      </c>
      <c r="K572" s="65"/>
      <c r="L572" s="65" t="s">
        <v>2668</v>
      </c>
      <c r="M572" s="65" t="s">
        <v>35</v>
      </c>
      <c r="N572" s="150" t="s">
        <v>548</v>
      </c>
      <c r="O572" s="66" t="s">
        <v>32</v>
      </c>
      <c r="P572" s="66" t="str">
        <f t="shared" si="853"/>
        <v>1..1</v>
      </c>
      <c r="Q572" s="2" t="s">
        <v>2669</v>
      </c>
      <c r="R572" s="75" t="s">
        <v>2670</v>
      </c>
      <c r="S572" s="66" t="s">
        <v>17054</v>
      </c>
      <c r="T572" s="68" t="str">
        <f t="shared" si="793"/>
        <v>E</v>
      </c>
      <c r="U572" s="66" t="s">
        <v>42</v>
      </c>
      <c r="V572" s="66" t="s">
        <v>35</v>
      </c>
      <c r="W572" s="249" t="s">
        <v>35</v>
      </c>
      <c r="X572" s="38"/>
      <c r="Y572" s="636" t="str">
        <f t="shared" si="799"/>
        <v>X</v>
      </c>
      <c r="Z572" s="68" t="str">
        <f t="shared" ref="Z572:AE572" si="879">IF(Y572="X","X",IF($AH572=Z$4,"X","-"))</f>
        <v>X</v>
      </c>
      <c r="AA572" s="68" t="str">
        <f t="shared" si="879"/>
        <v>X</v>
      </c>
      <c r="AB572" s="68" t="str">
        <f t="shared" si="879"/>
        <v>X</v>
      </c>
      <c r="AC572" s="68" t="str">
        <f t="shared" si="879"/>
        <v>X</v>
      </c>
      <c r="AD572" s="68" t="str">
        <f t="shared" si="879"/>
        <v>X</v>
      </c>
      <c r="AE572" s="637" t="str">
        <f t="shared" si="879"/>
        <v>X</v>
      </c>
      <c r="AF572" s="38"/>
      <c r="AG572" s="68" t="s">
        <v>39</v>
      </c>
      <c r="AH572" s="68" t="s">
        <v>39</v>
      </c>
      <c r="AI572" s="38"/>
      <c r="AJ572" s="13" t="str">
        <f t="shared" si="789"/>
        <v>/rsm:CrossIndustryInvoice/rsm:SupplyChainTradeTransaction/ram:ApplicableHeaderTradeAgreement/ram:BuyerOrderReferencedDocument</v>
      </c>
      <c r="AK572" s="13" t="str">
        <f t="shared" si="790"/>
        <v>/ram:IssuerAssignedID</v>
      </c>
      <c r="AL572" s="14">
        <f>COUNTIFS(R$4:R572,AJ572)</f>
        <v>1</v>
      </c>
      <c r="AN572" s="185" t="str">
        <f t="shared" si="803"/>
        <v>SCT_HTA</v>
      </c>
      <c r="AO572" s="186" t="str">
        <f t="shared" si="791"/>
        <v>BT-13</v>
      </c>
      <c r="AP572" s="301" t="str">
        <f t="shared" si="804"/>
        <v>BT-13</v>
      </c>
      <c r="AQ572" s="66">
        <f t="shared" si="835"/>
        <v>4</v>
      </c>
      <c r="AR572" s="66" t="str">
        <f t="shared" si="792"/>
        <v>0..1</v>
      </c>
      <c r="AS572" s="64" t="s">
        <v>2671</v>
      </c>
      <c r="AT572" s="64" t="s">
        <v>2672</v>
      </c>
      <c r="AU572" s="65"/>
      <c r="AV572" s="65" t="s">
        <v>2673</v>
      </c>
      <c r="AW572" s="65" t="s">
        <v>35</v>
      </c>
      <c r="AX572" s="150" t="s">
        <v>555</v>
      </c>
      <c r="AY572" s="66" t="str">
        <f t="shared" si="820"/>
        <v>1..1</v>
      </c>
      <c r="AZ572" s="66" t="str">
        <f t="shared" si="822"/>
        <v>1..1</v>
      </c>
      <c r="BA572" s="2" t="str">
        <f t="shared" si="850"/>
        <v>/rsm:CrossIndustryInvoice
/rsm:SupplyChainTradeTransaction
/ram:ApplicableHeaderTradeAgreement
/ram:BuyerOrderReferencedDocument
/ram:IssuerAssignedID</v>
      </c>
      <c r="BB572" s="75" t="str">
        <f t="shared" si="851"/>
        <v>/rsm:CrossIndustryInvoice/rsm:SupplyChainTradeTransaction/ram:ApplicableHeaderTradeAgreement/ram:BuyerOrderReferencedDocument/ram:IssuerAssignedID</v>
      </c>
      <c r="BC572" s="66" t="str">
        <f t="shared" si="805"/>
        <v>R</v>
      </c>
      <c r="BD572" s="68" t="str">
        <f t="shared" si="806"/>
        <v>E</v>
      </c>
      <c r="BE572" s="66" t="str">
        <f t="shared" si="807"/>
        <v>0..1</v>
      </c>
      <c r="BF572" s="66" t="str">
        <f t="shared" si="808"/>
        <v/>
      </c>
      <c r="BG572" s="249" t="str">
        <f t="shared" si="809"/>
        <v/>
      </c>
      <c r="BH572" s="7"/>
      <c r="BI572" s="636" t="str">
        <f t="shared" si="810"/>
        <v>X</v>
      </c>
      <c r="BJ572" s="68" t="str">
        <f t="shared" si="811"/>
        <v>X</v>
      </c>
      <c r="BK572" s="68" t="str">
        <f t="shared" si="812"/>
        <v>X</v>
      </c>
      <c r="BL572" s="68" t="str">
        <f t="shared" si="813"/>
        <v>X</v>
      </c>
      <c r="BM572" s="68" t="str">
        <f t="shared" si="814"/>
        <v>X</v>
      </c>
      <c r="BN572" s="68" t="str">
        <f t="shared" si="815"/>
        <v>X</v>
      </c>
      <c r="BO572" s="637" t="str">
        <f t="shared" si="816"/>
        <v>X</v>
      </c>
      <c r="BP572" s="7"/>
      <c r="BQ572" s="68" t="str">
        <f t="shared" si="817"/>
        <v>MINIMUM</v>
      </c>
      <c r="BR572" s="68" t="str">
        <f t="shared" si="818"/>
        <v>MINIMUM</v>
      </c>
      <c r="BS572" s="15"/>
      <c r="BT572" s="57" t="s">
        <v>18642</v>
      </c>
    </row>
    <row r="573" spans="1:72" s="59" customFormat="1" ht="96" x14ac:dyDescent="0.2">
      <c r="A573" s="45" t="str">
        <f t="shared" si="801"/>
        <v>NO</v>
      </c>
      <c r="B573" s="45"/>
      <c r="C573" s="45"/>
      <c r="D573" s="189" t="s">
        <v>1526</v>
      </c>
      <c r="E573" s="140" t="s">
        <v>5484</v>
      </c>
      <c r="F573" s="296"/>
      <c r="G573" s="141">
        <f t="shared" si="847"/>
        <v>4</v>
      </c>
      <c r="H573" s="141" t="s">
        <v>42</v>
      </c>
      <c r="I573" s="138" t="s">
        <v>17288</v>
      </c>
      <c r="J573" s="125"/>
      <c r="K573" s="126"/>
      <c r="L573" s="126"/>
      <c r="M573" s="126"/>
      <c r="N573" s="125" t="s">
        <v>148</v>
      </c>
      <c r="O573" s="124" t="s">
        <v>42</v>
      </c>
      <c r="P573" s="124" t="str">
        <f t="shared" si="853"/>
        <v>0..1</v>
      </c>
      <c r="Q573" s="142" t="s">
        <v>2674</v>
      </c>
      <c r="R573" s="143" t="s">
        <v>2675</v>
      </c>
      <c r="S573" s="88" t="s">
        <v>151</v>
      </c>
      <c r="T573" s="129" t="str">
        <f t="shared" si="793"/>
        <v/>
      </c>
      <c r="U573" s="141" t="s">
        <v>42</v>
      </c>
      <c r="V573" s="124"/>
      <c r="W573" s="675"/>
      <c r="X573" s="38"/>
      <c r="Y573" s="648" t="str">
        <f t="shared" si="799"/>
        <v>-</v>
      </c>
      <c r="Z573" s="144" t="str">
        <f t="shared" ref="Z573:AE573" si="880">IF(Y573="X","X",IF($AH573=Z$4,"X","-"))</f>
        <v>-</v>
      </c>
      <c r="AA573" s="144" t="str">
        <f t="shared" si="880"/>
        <v>-</v>
      </c>
      <c r="AB573" s="144" t="str">
        <f t="shared" si="880"/>
        <v>-</v>
      </c>
      <c r="AC573" s="144" t="str">
        <f t="shared" si="880"/>
        <v>-</v>
      </c>
      <c r="AD573" s="144" t="str">
        <f t="shared" si="880"/>
        <v>-</v>
      </c>
      <c r="AE573" s="649" t="str">
        <f t="shared" si="880"/>
        <v>X</v>
      </c>
      <c r="AF573" s="38"/>
      <c r="AG573" s="144" t="s">
        <v>47</v>
      </c>
      <c r="AH573" s="144" t="s">
        <v>47</v>
      </c>
      <c r="AI573" s="38"/>
      <c r="AJ573" s="13" t="str">
        <f t="shared" ref="AJ573:AJ636" si="881">IF(ISERROR(FIND("/",R573)),R573,LEFT(R573,FIND(CHAR(1),SUBSTITUTE(R573,"/",CHAR(1),LEN(R573)-LEN(SUBSTITUTE(R573,"/",""))))-1))</f>
        <v>/rsm:CrossIndustryInvoice/rsm:SupplyChainTradeTransaction/ram:ApplicableHeaderTradeAgreement/ram:BuyerOrderReferencedDocument</v>
      </c>
      <c r="AK573" s="13" t="str">
        <f t="shared" ref="AK573:AK636" si="882">IF(ISERROR(FIND("/",R573)),R573,MID(R573, FIND(CHAR(1),SUBSTITUTE(R573,"/",CHAR(1), LEN(R573)-LEN(SUBSTITUTE(R573,"/","")))), LEN(R573)))</f>
        <v>/ram:FormattedIssueDateTime</v>
      </c>
      <c r="AL573" s="14">
        <f>COUNTIFS(R$4:R573,AJ573)</f>
        <v>1</v>
      </c>
      <c r="AN573" s="189" t="str">
        <f t="shared" si="803"/>
        <v>SCT_HTA</v>
      </c>
      <c r="AO573" s="140" t="str">
        <f t="shared" ref="AO573:AO636" si="883">E573</f>
        <v>BT-X-147-00</v>
      </c>
      <c r="AP573" s="296" t="str">
        <f t="shared" si="804"/>
        <v/>
      </c>
      <c r="AQ573" s="141">
        <f t="shared" si="835"/>
        <v>4</v>
      </c>
      <c r="AR573" s="141" t="str">
        <f t="shared" ref="AR573:AR636" si="884">H573</f>
        <v>0..1</v>
      </c>
      <c r="AS573" s="138" t="s">
        <v>560</v>
      </c>
      <c r="AT573" s="125"/>
      <c r="AU573" s="126"/>
      <c r="AV573" s="126"/>
      <c r="AW573" s="126"/>
      <c r="AX573" s="406" t="s">
        <v>148</v>
      </c>
      <c r="AY573" s="124" t="str">
        <f t="shared" si="820"/>
        <v>0..1</v>
      </c>
      <c r="AZ573" s="124" t="str">
        <f t="shared" si="822"/>
        <v>0..1</v>
      </c>
      <c r="BA573" s="142" t="str">
        <f t="shared" si="850"/>
        <v>/rsm:CrossIndustryInvoice
/rsm:SupplyChainTradeTransaction
/ram:ApplicableHeaderTradeAgreement
/ram:BuyerOrderReferencedDocument
/ram:FormattedIssueDateTime</v>
      </c>
      <c r="BB573" s="143" t="str">
        <f t="shared" si="851"/>
        <v>/rsm:CrossIndustryInvoice/rsm:SupplyChainTradeTransaction/ram:ApplicableHeaderTradeAgreement/ram:BuyerOrderReferencedDocument/ram:FormattedIssueDateTime</v>
      </c>
      <c r="BC573" s="124" t="str">
        <f t="shared" si="805"/>
        <v>D</v>
      </c>
      <c r="BD573" s="129" t="str">
        <f t="shared" si="806"/>
        <v/>
      </c>
      <c r="BE573" s="141" t="str">
        <f t="shared" si="807"/>
        <v>0..1</v>
      </c>
      <c r="BF573" s="124" t="str">
        <f t="shared" si="808"/>
        <v/>
      </c>
      <c r="BG573" s="675" t="str">
        <f t="shared" si="809"/>
        <v/>
      </c>
      <c r="BH573" s="7"/>
      <c r="BI573" s="648" t="str">
        <f t="shared" si="810"/>
        <v>-</v>
      </c>
      <c r="BJ573" s="144" t="str">
        <f t="shared" si="811"/>
        <v>-</v>
      </c>
      <c r="BK573" s="144" t="str">
        <f t="shared" si="812"/>
        <v>-</v>
      </c>
      <c r="BL573" s="144" t="str">
        <f t="shared" si="813"/>
        <v>-</v>
      </c>
      <c r="BM573" s="144" t="str">
        <f t="shared" si="814"/>
        <v>-</v>
      </c>
      <c r="BN573" s="144" t="str">
        <f t="shared" si="815"/>
        <v>-</v>
      </c>
      <c r="BO573" s="649" t="str">
        <f t="shared" si="816"/>
        <v>X</v>
      </c>
      <c r="BP573" s="7"/>
      <c r="BQ573" s="144" t="str">
        <f t="shared" si="817"/>
        <v>EXTENDED</v>
      </c>
      <c r="BR573" s="144" t="str">
        <f t="shared" si="818"/>
        <v>EXTENDED</v>
      </c>
      <c r="BS573" s="15"/>
      <c r="BT573" s="57" t="s">
        <v>18642</v>
      </c>
    </row>
    <row r="574" spans="1:72" s="59" customFormat="1" ht="105" x14ac:dyDescent="0.2">
      <c r="A574" s="45" t="str">
        <f t="shared" si="801"/>
        <v>YES</v>
      </c>
      <c r="B574" s="45"/>
      <c r="C574" s="45"/>
      <c r="D574" s="189" t="s">
        <v>1526</v>
      </c>
      <c r="E574" s="61" t="s">
        <v>5485</v>
      </c>
      <c r="F574" s="282"/>
      <c r="G574" s="62">
        <f t="shared" si="847"/>
        <v>5</v>
      </c>
      <c r="H574" s="62" t="s">
        <v>32</v>
      </c>
      <c r="I574" s="64" t="s">
        <v>17289</v>
      </c>
      <c r="J574" s="64"/>
      <c r="K574" s="65"/>
      <c r="L574" s="65"/>
      <c r="M574" s="65"/>
      <c r="N574" s="64" t="s">
        <v>148</v>
      </c>
      <c r="O574" s="66" t="s">
        <v>32</v>
      </c>
      <c r="P574" s="66" t="str">
        <f t="shared" si="853"/>
        <v>1..1</v>
      </c>
      <c r="Q574" s="6" t="s">
        <v>2676</v>
      </c>
      <c r="R574" s="67" t="s">
        <v>2677</v>
      </c>
      <c r="S574" s="66" t="s">
        <v>151</v>
      </c>
      <c r="T574" s="68" t="str">
        <f t="shared" ref="T574:T637" si="885">IF($E574="","",IF(ISERROR(SEARCH("@",$R574)),IF(LEFT($E574,4)="BG-X","EG",IF(LEFT($E574,2)="BG","G",IF(LEFT($E574,4)="BT-X",IF(LEN($E574)-LEN(SUBSTITUTE($E574,"-",))&gt;2,"","E"),IF(LEN($E574)-LEN(SUBSTITUTE($E574,"-",))&gt;1,"","E")))),"A"))</f>
        <v>E</v>
      </c>
      <c r="U574" s="62" t="s">
        <v>32</v>
      </c>
      <c r="V574" s="66"/>
      <c r="W574" s="249"/>
      <c r="X574" s="38"/>
      <c r="Y574" s="634" t="str">
        <f t="shared" si="799"/>
        <v>-</v>
      </c>
      <c r="Z574" s="70" t="str">
        <f t="shared" ref="Z574:AE574" si="886">IF(Y574="X","X",IF($AH574=Z$4,"X","-"))</f>
        <v>-</v>
      </c>
      <c r="AA574" s="70" t="str">
        <f t="shared" si="886"/>
        <v>-</v>
      </c>
      <c r="AB574" s="70" t="str">
        <f t="shared" si="886"/>
        <v>-</v>
      </c>
      <c r="AC574" s="70" t="str">
        <f t="shared" si="886"/>
        <v>-</v>
      </c>
      <c r="AD574" s="70" t="str">
        <f t="shared" si="886"/>
        <v>-</v>
      </c>
      <c r="AE574" s="635" t="str">
        <f t="shared" si="886"/>
        <v>X</v>
      </c>
      <c r="AF574" s="38"/>
      <c r="AG574" s="70" t="s">
        <v>47</v>
      </c>
      <c r="AH574" s="70" t="s">
        <v>47</v>
      </c>
      <c r="AI574" s="38"/>
      <c r="AJ574" s="13" t="str">
        <f t="shared" si="881"/>
        <v>/rsm:CrossIndustryInvoice/rsm:SupplyChainTradeTransaction/ram:ApplicableHeaderTradeAgreement/ram:BuyerOrderReferencedDocument/ram:FormattedIssueDateTime</v>
      </c>
      <c r="AK574" s="13" t="str">
        <f t="shared" si="882"/>
        <v>/qdt:DateTimeString</v>
      </c>
      <c r="AL574" s="14">
        <f>COUNTIFS(R$4:R574,AJ574)</f>
        <v>1</v>
      </c>
      <c r="AN574" s="189" t="str">
        <f t="shared" si="803"/>
        <v>SCT_HTA</v>
      </c>
      <c r="AO574" s="61" t="str">
        <f t="shared" si="883"/>
        <v>BT-X-147</v>
      </c>
      <c r="AP574" s="282" t="str">
        <f t="shared" si="804"/>
        <v/>
      </c>
      <c r="AQ574" s="62">
        <f t="shared" si="835"/>
        <v>5</v>
      </c>
      <c r="AR574" s="62" t="str">
        <f t="shared" si="884"/>
        <v>1..1</v>
      </c>
      <c r="AS574" s="64" t="s">
        <v>563</v>
      </c>
      <c r="AT574" s="64"/>
      <c r="AU574" s="65"/>
      <c r="AV574" s="65"/>
      <c r="AW574" s="65"/>
      <c r="AX574" s="64" t="s">
        <v>148</v>
      </c>
      <c r="AY574" s="66" t="str">
        <f t="shared" si="820"/>
        <v>1..1</v>
      </c>
      <c r="AZ574" s="66" t="str">
        <f t="shared" si="822"/>
        <v>1..1</v>
      </c>
      <c r="BA574" s="6" t="str">
        <f t="shared" si="850"/>
        <v>/rsm:CrossIndustryInvoice
/rsm:SupplyChainTradeTransaction
/ram:ApplicableHeaderTradeAgreement
/ram:BuyerOrderReferencedDocument
/ram:FormattedIssueDateTime
/qdt:DateTimeString</v>
      </c>
      <c r="BB574" s="67" t="str">
        <f t="shared" si="851"/>
        <v>/rsm:CrossIndustryInvoice/rsm:SupplyChainTradeTransaction/ram:ApplicableHeaderTradeAgreement/ram:BuyerOrderReferencedDocument/ram:FormattedIssueDateTime/qdt:DateTimeString</v>
      </c>
      <c r="BC574" s="66" t="str">
        <f t="shared" si="805"/>
        <v>D</v>
      </c>
      <c r="BD574" s="68" t="str">
        <f t="shared" si="806"/>
        <v>E</v>
      </c>
      <c r="BE574" s="62" t="str">
        <f t="shared" si="807"/>
        <v>1..1</v>
      </c>
      <c r="BF574" s="66" t="str">
        <f t="shared" si="808"/>
        <v/>
      </c>
      <c r="BG574" s="249" t="str">
        <f t="shared" si="809"/>
        <v/>
      </c>
      <c r="BH574" s="7"/>
      <c r="BI574" s="634" t="str">
        <f t="shared" si="810"/>
        <v>-</v>
      </c>
      <c r="BJ574" s="70" t="str">
        <f t="shared" si="811"/>
        <v>-</v>
      </c>
      <c r="BK574" s="70" t="str">
        <f t="shared" si="812"/>
        <v>-</v>
      </c>
      <c r="BL574" s="70" t="str">
        <f t="shared" si="813"/>
        <v>-</v>
      </c>
      <c r="BM574" s="70" t="str">
        <f t="shared" si="814"/>
        <v>-</v>
      </c>
      <c r="BN574" s="70" t="str">
        <f t="shared" si="815"/>
        <v>-</v>
      </c>
      <c r="BO574" s="635" t="str">
        <f t="shared" si="816"/>
        <v>X</v>
      </c>
      <c r="BP574" s="7"/>
      <c r="BQ574" s="70" t="str">
        <f t="shared" si="817"/>
        <v>EXTENDED</v>
      </c>
      <c r="BR574" s="70" t="str">
        <f t="shared" si="818"/>
        <v>EXTENDED</v>
      </c>
      <c r="BS574" s="15"/>
      <c r="BT574" s="57" t="s">
        <v>18642</v>
      </c>
    </row>
    <row r="575" spans="1:72" s="59" customFormat="1" ht="120" x14ac:dyDescent="0.2">
      <c r="A575" s="45" t="str">
        <f t="shared" si="801"/>
        <v>YES</v>
      </c>
      <c r="B575" s="45"/>
      <c r="C575" s="45"/>
      <c r="D575" s="189" t="s">
        <v>1526</v>
      </c>
      <c r="E575" s="61" t="s">
        <v>5486</v>
      </c>
      <c r="F575" s="282"/>
      <c r="G575" s="62">
        <f t="shared" si="847"/>
        <v>6</v>
      </c>
      <c r="H575" s="62" t="s">
        <v>32</v>
      </c>
      <c r="I575" s="64" t="s">
        <v>229</v>
      </c>
      <c r="J575" s="64"/>
      <c r="K575" s="65" t="s">
        <v>160</v>
      </c>
      <c r="L575" s="65"/>
      <c r="M575" s="65" t="s">
        <v>160</v>
      </c>
      <c r="N575" s="64" t="s">
        <v>128</v>
      </c>
      <c r="O575" s="66" t="s">
        <v>32</v>
      </c>
      <c r="P575" s="66" t="str">
        <f t="shared" si="853"/>
        <v>1..1</v>
      </c>
      <c r="Q575" s="6" t="s">
        <v>2678</v>
      </c>
      <c r="R575" s="67" t="s">
        <v>2679</v>
      </c>
      <c r="S575" s="66" t="s">
        <v>131</v>
      </c>
      <c r="T575" s="68" t="str">
        <f t="shared" si="885"/>
        <v>A</v>
      </c>
      <c r="U575" s="62" t="s">
        <v>42</v>
      </c>
      <c r="V575" s="66"/>
      <c r="W575" s="249"/>
      <c r="X575" s="38"/>
      <c r="Y575" s="634" t="str">
        <f t="shared" si="799"/>
        <v>-</v>
      </c>
      <c r="Z575" s="70" t="str">
        <f t="shared" ref="Z575:AE575" si="887">IF(Y575="X","X",IF($AH575=Z$4,"X","-"))</f>
        <v>-</v>
      </c>
      <c r="AA575" s="70" t="str">
        <f t="shared" si="887"/>
        <v>-</v>
      </c>
      <c r="AB575" s="70" t="str">
        <f t="shared" si="887"/>
        <v>-</v>
      </c>
      <c r="AC575" s="70" t="str">
        <f t="shared" si="887"/>
        <v>-</v>
      </c>
      <c r="AD575" s="70" t="str">
        <f t="shared" si="887"/>
        <v>-</v>
      </c>
      <c r="AE575" s="635" t="str">
        <f t="shared" si="887"/>
        <v>X</v>
      </c>
      <c r="AF575" s="38"/>
      <c r="AG575" s="70" t="s">
        <v>47</v>
      </c>
      <c r="AH575" s="70" t="s">
        <v>47</v>
      </c>
      <c r="AI575" s="38"/>
      <c r="AJ575" s="13" t="str">
        <f t="shared" si="881"/>
        <v>/rsm:CrossIndustryInvoice/rsm:SupplyChainTradeTransaction/ram:ApplicableHeaderTradeAgreement/ram:BuyerOrderReferencedDocument/ram:FormattedIssueDateTime/qdt:DateTimeString</v>
      </c>
      <c r="AK575" s="13" t="str">
        <f t="shared" si="882"/>
        <v>/@format</v>
      </c>
      <c r="AL575" s="14">
        <f>COUNTIFS(R$4:R575,AJ575)</f>
        <v>1</v>
      </c>
      <c r="AN575" s="189" t="str">
        <f t="shared" si="803"/>
        <v>SCT_HTA</v>
      </c>
      <c r="AO575" s="61" t="str">
        <f t="shared" si="883"/>
        <v>BT-X-147-0</v>
      </c>
      <c r="AP575" s="282" t="str">
        <f t="shared" si="804"/>
        <v/>
      </c>
      <c r="AQ575" s="62">
        <f t="shared" si="835"/>
        <v>6</v>
      </c>
      <c r="AR575" s="62" t="str">
        <f t="shared" si="884"/>
        <v>1..1</v>
      </c>
      <c r="AS575" s="64" t="s">
        <v>229</v>
      </c>
      <c r="AT575" s="64"/>
      <c r="AU575" s="65" t="s">
        <v>18166</v>
      </c>
      <c r="AV575" s="65"/>
      <c r="AW575" s="65"/>
      <c r="AX575" s="64" t="s">
        <v>128</v>
      </c>
      <c r="AY575" s="66" t="str">
        <f t="shared" si="820"/>
        <v>1..1</v>
      </c>
      <c r="AZ575" s="66" t="str">
        <f t="shared" si="822"/>
        <v>1..1</v>
      </c>
      <c r="BA575" s="6" t="str">
        <f t="shared" si="850"/>
        <v>/rsm:CrossIndustryInvoice
/rsm:SupplyChainTradeTransaction
/ram:ApplicableHeaderTradeAgreement
/ram:BuyerOrderReferencedDocument
/ram:FormattedIssueDateTime
/qdt:DateTimeString
/@format</v>
      </c>
      <c r="BB575" s="67" t="str">
        <f t="shared" si="851"/>
        <v>/rsm:CrossIndustryInvoice/rsm:SupplyChainTradeTransaction/ram:ApplicableHeaderTradeAgreement/ram:BuyerOrderReferencedDocument/ram:FormattedIssueDateTime/qdt:DateTimeString/@format</v>
      </c>
      <c r="BC575" s="66" t="str">
        <f t="shared" si="805"/>
        <v>C</v>
      </c>
      <c r="BD575" s="68" t="str">
        <f t="shared" si="806"/>
        <v>A</v>
      </c>
      <c r="BE575" s="62" t="str">
        <f t="shared" si="807"/>
        <v>0..1</v>
      </c>
      <c r="BF575" s="66" t="str">
        <f t="shared" si="808"/>
        <v/>
      </c>
      <c r="BG575" s="249" t="str">
        <f t="shared" si="809"/>
        <v/>
      </c>
      <c r="BH575" s="7"/>
      <c r="BI575" s="634" t="str">
        <f t="shared" si="810"/>
        <v>-</v>
      </c>
      <c r="BJ575" s="70" t="str">
        <f t="shared" si="811"/>
        <v>-</v>
      </c>
      <c r="BK575" s="70" t="str">
        <f t="shared" si="812"/>
        <v>-</v>
      </c>
      <c r="BL575" s="70" t="str">
        <f t="shared" si="813"/>
        <v>-</v>
      </c>
      <c r="BM575" s="70" t="str">
        <f t="shared" si="814"/>
        <v>-</v>
      </c>
      <c r="BN575" s="70" t="str">
        <f t="shared" si="815"/>
        <v>-</v>
      </c>
      <c r="BO575" s="635" t="str">
        <f t="shared" si="816"/>
        <v>X</v>
      </c>
      <c r="BP575" s="7"/>
      <c r="BQ575" s="70" t="str">
        <f t="shared" si="817"/>
        <v>EXTENDED</v>
      </c>
      <c r="BR575" s="70" t="str">
        <f t="shared" si="818"/>
        <v>EXTENDED</v>
      </c>
      <c r="BS575" s="15"/>
      <c r="BT575" s="57" t="s">
        <v>18642</v>
      </c>
    </row>
    <row r="576" spans="1:72" s="59" customFormat="1" ht="96" x14ac:dyDescent="0.2">
      <c r="A576" s="45" t="str">
        <f t="shared" si="801"/>
        <v>NO</v>
      </c>
      <c r="B576" s="131"/>
      <c r="C576" s="742"/>
      <c r="D576" s="182" t="s">
        <v>1526</v>
      </c>
      <c r="E576" s="195" t="s">
        <v>5487</v>
      </c>
      <c r="F576" s="305"/>
      <c r="G576" s="192">
        <f t="shared" si="847"/>
        <v>3</v>
      </c>
      <c r="H576" s="192" t="s">
        <v>42</v>
      </c>
      <c r="I576" s="111" t="s">
        <v>2680</v>
      </c>
      <c r="J576" s="112"/>
      <c r="K576" s="113"/>
      <c r="L576" s="113"/>
      <c r="M576" s="113"/>
      <c r="N576" s="112"/>
      <c r="O576" s="110" t="s">
        <v>42</v>
      </c>
      <c r="P576" s="110" t="str">
        <f t="shared" si="853"/>
        <v>0..1</v>
      </c>
      <c r="Q576" s="114" t="s">
        <v>2681</v>
      </c>
      <c r="R576" s="115" t="s">
        <v>2682</v>
      </c>
      <c r="S576" s="110"/>
      <c r="T576" s="116" t="str">
        <f t="shared" si="885"/>
        <v>EG</v>
      </c>
      <c r="U576" s="110" t="s">
        <v>42</v>
      </c>
      <c r="V576" s="110"/>
      <c r="W576" s="674"/>
      <c r="X576" s="38"/>
      <c r="Y576" s="659" t="str">
        <f t="shared" si="799"/>
        <v>-</v>
      </c>
      <c r="Z576" s="196" t="str">
        <f t="shared" ref="Z576:AE576" si="888">IF(Y576="X","X",IF($AH576=Z$4,"X","-"))</f>
        <v>-</v>
      </c>
      <c r="AA576" s="196" t="str">
        <f t="shared" si="888"/>
        <v>-</v>
      </c>
      <c r="AB576" s="196" t="str">
        <f t="shared" si="888"/>
        <v>-</v>
      </c>
      <c r="AC576" s="196" t="str">
        <f t="shared" si="888"/>
        <v>-</v>
      </c>
      <c r="AD576" s="196" t="str">
        <f t="shared" si="888"/>
        <v>-</v>
      </c>
      <c r="AE576" s="660" t="str">
        <f t="shared" si="888"/>
        <v>X</v>
      </c>
      <c r="AF576" s="38"/>
      <c r="AG576" s="196" t="s">
        <v>47</v>
      </c>
      <c r="AH576" s="196" t="s">
        <v>47</v>
      </c>
      <c r="AI576" s="38"/>
      <c r="AJ576" s="13" t="str">
        <f t="shared" si="881"/>
        <v>/rsm:CrossIndustryInvoice/rsm:SupplyChainTradeTransaction/ram:ApplicableHeaderTradeAgreement</v>
      </c>
      <c r="AK576" s="13" t="str">
        <f t="shared" si="882"/>
        <v>/ram:QuotationReferencedDocument</v>
      </c>
      <c r="AL576" s="14">
        <f>COUNTIFS(R$4:R576,AJ576)</f>
        <v>1</v>
      </c>
      <c r="AN576" s="182" t="str">
        <f t="shared" si="803"/>
        <v>SCT_HTA</v>
      </c>
      <c r="AO576" s="195" t="str">
        <f t="shared" si="883"/>
        <v>BG-X-61</v>
      </c>
      <c r="AP576" s="305" t="str">
        <f t="shared" si="804"/>
        <v/>
      </c>
      <c r="AQ576" s="192">
        <f t="shared" si="835"/>
        <v>3</v>
      </c>
      <c r="AR576" s="192" t="str">
        <f t="shared" si="884"/>
        <v>0..1</v>
      </c>
      <c r="AS576" s="111" t="s">
        <v>2683</v>
      </c>
      <c r="AT576" s="112"/>
      <c r="AU576" s="113"/>
      <c r="AV576" s="113"/>
      <c r="AW576" s="113" t="s">
        <v>35</v>
      </c>
      <c r="AX576" s="112"/>
      <c r="AY576" s="110" t="str">
        <f t="shared" si="820"/>
        <v>0..1</v>
      </c>
      <c r="AZ576" s="110" t="str">
        <f t="shared" si="822"/>
        <v>0..1</v>
      </c>
      <c r="BA576" s="114" t="str">
        <f t="shared" si="850"/>
        <v>/rsm:CrossIndustryInvoice
/rsm:SupplyChainTradeTransaction
/ram:ApplicableHeaderTradeAgreement
/ram:QuotationReferencedDocument</v>
      </c>
      <c r="BB576" s="115" t="str">
        <f t="shared" si="851"/>
        <v>/rsm:CrossIndustryInvoice/rsm:SupplyChainTradeTransaction/ram:ApplicableHeaderTradeAgreement/ram:QuotationReferencedDocument</v>
      </c>
      <c r="BC576" s="110" t="str">
        <f t="shared" si="805"/>
        <v/>
      </c>
      <c r="BD576" s="116" t="str">
        <f t="shared" si="806"/>
        <v>EG</v>
      </c>
      <c r="BE576" s="110" t="str">
        <f t="shared" si="807"/>
        <v>0..1</v>
      </c>
      <c r="BF576" s="110" t="str">
        <f t="shared" si="808"/>
        <v/>
      </c>
      <c r="BG576" s="674" t="str">
        <f t="shared" si="809"/>
        <v/>
      </c>
      <c r="BH576" s="7"/>
      <c r="BI576" s="659" t="str">
        <f t="shared" si="810"/>
        <v>-</v>
      </c>
      <c r="BJ576" s="196" t="str">
        <f t="shared" si="811"/>
        <v>-</v>
      </c>
      <c r="BK576" s="196" t="str">
        <f t="shared" si="812"/>
        <v>-</v>
      </c>
      <c r="BL576" s="196" t="str">
        <f t="shared" si="813"/>
        <v>-</v>
      </c>
      <c r="BM576" s="196" t="str">
        <f t="shared" si="814"/>
        <v>-</v>
      </c>
      <c r="BN576" s="196" t="str">
        <f t="shared" si="815"/>
        <v>-</v>
      </c>
      <c r="BO576" s="660" t="str">
        <f t="shared" si="816"/>
        <v>X</v>
      </c>
      <c r="BP576" s="7"/>
      <c r="BQ576" s="196" t="str">
        <f t="shared" si="817"/>
        <v>EXTENDED</v>
      </c>
      <c r="BR576" s="196" t="str">
        <f t="shared" si="818"/>
        <v>EXTENDED</v>
      </c>
      <c r="BS576" s="15"/>
      <c r="BT576" s="57" t="s">
        <v>18642</v>
      </c>
    </row>
    <row r="577" spans="1:72" s="59" customFormat="1" ht="96" x14ac:dyDescent="0.2">
      <c r="A577" s="45" t="str">
        <f t="shared" si="801"/>
        <v>YES</v>
      </c>
      <c r="B577" s="131"/>
      <c r="C577" s="742"/>
      <c r="D577" s="185" t="s">
        <v>1526</v>
      </c>
      <c r="E577" s="61" t="s">
        <v>5488</v>
      </c>
      <c r="F577" s="282"/>
      <c r="G577" s="66">
        <f t="shared" si="847"/>
        <v>4</v>
      </c>
      <c r="H577" s="66" t="s">
        <v>42</v>
      </c>
      <c r="I577" s="64" t="s">
        <v>2684</v>
      </c>
      <c r="J577" s="64" t="s">
        <v>2685</v>
      </c>
      <c r="K577" s="65"/>
      <c r="L577" s="65"/>
      <c r="M577" s="65" t="s">
        <v>35</v>
      </c>
      <c r="N577" s="150" t="s">
        <v>548</v>
      </c>
      <c r="O577" s="66" t="s">
        <v>32</v>
      </c>
      <c r="P577" s="66" t="str">
        <f t="shared" si="853"/>
        <v>1..1</v>
      </c>
      <c r="Q577" s="2" t="s">
        <v>2686</v>
      </c>
      <c r="R577" s="75" t="s">
        <v>2687</v>
      </c>
      <c r="S577" s="66" t="s">
        <v>17054</v>
      </c>
      <c r="T577" s="68" t="str">
        <f t="shared" si="885"/>
        <v>E</v>
      </c>
      <c r="U577" s="66" t="s">
        <v>42</v>
      </c>
      <c r="V577" s="66" t="s">
        <v>35</v>
      </c>
      <c r="W577" s="249" t="s">
        <v>35</v>
      </c>
      <c r="X577" s="38"/>
      <c r="Y577" s="634" t="str">
        <f t="shared" si="799"/>
        <v>-</v>
      </c>
      <c r="Z577" s="70" t="str">
        <f t="shared" ref="Z577:AE577" si="889">IF(Y577="X","X",IF($AH577=Z$4,"X","-"))</f>
        <v>-</v>
      </c>
      <c r="AA577" s="70" t="str">
        <f t="shared" si="889"/>
        <v>-</v>
      </c>
      <c r="AB577" s="70" t="str">
        <f t="shared" si="889"/>
        <v>-</v>
      </c>
      <c r="AC577" s="70" t="str">
        <f t="shared" si="889"/>
        <v>-</v>
      </c>
      <c r="AD577" s="70" t="str">
        <f t="shared" si="889"/>
        <v>-</v>
      </c>
      <c r="AE577" s="635" t="str">
        <f t="shared" si="889"/>
        <v>X</v>
      </c>
      <c r="AF577" s="38"/>
      <c r="AG577" s="70" t="s">
        <v>47</v>
      </c>
      <c r="AH577" s="70" t="s">
        <v>47</v>
      </c>
      <c r="AI577" s="38"/>
      <c r="AJ577" s="13" t="str">
        <f t="shared" si="881"/>
        <v>/rsm:CrossIndustryInvoice/rsm:SupplyChainTradeTransaction/ram:ApplicableHeaderTradeAgreement/ram:QuotationReferencedDocument</v>
      </c>
      <c r="AK577" s="13" t="str">
        <f t="shared" si="882"/>
        <v>/ram:IssuerAssignedID</v>
      </c>
      <c r="AL577" s="14">
        <f>COUNTIFS(R$4:R577,AJ577)</f>
        <v>1</v>
      </c>
      <c r="AN577" s="185" t="str">
        <f t="shared" si="803"/>
        <v>SCT_HTA</v>
      </c>
      <c r="AO577" s="61" t="str">
        <f t="shared" si="883"/>
        <v>BT-X-403</v>
      </c>
      <c r="AP577" s="282" t="str">
        <f t="shared" si="804"/>
        <v/>
      </c>
      <c r="AQ577" s="66">
        <f t="shared" si="835"/>
        <v>4</v>
      </c>
      <c r="AR577" s="66" t="str">
        <f t="shared" si="884"/>
        <v>0..1</v>
      </c>
      <c r="AS577" s="64" t="s">
        <v>576</v>
      </c>
      <c r="AT577" s="64" t="s">
        <v>2672</v>
      </c>
      <c r="AU577" s="65"/>
      <c r="AV577" s="65"/>
      <c r="AW577" s="65" t="s">
        <v>35</v>
      </c>
      <c r="AX577" s="150" t="s">
        <v>555</v>
      </c>
      <c r="AY577" s="66" t="str">
        <f t="shared" si="820"/>
        <v>1..1</v>
      </c>
      <c r="AZ577" s="66" t="str">
        <f t="shared" si="822"/>
        <v>1..1</v>
      </c>
      <c r="BA577" s="2" t="str">
        <f t="shared" si="850"/>
        <v>/rsm:CrossIndustryInvoice
/rsm:SupplyChainTradeTransaction
/ram:ApplicableHeaderTradeAgreement
/ram:QuotationReferencedDocument
/ram:IssuerAssignedID</v>
      </c>
      <c r="BB577" s="75" t="str">
        <f t="shared" si="851"/>
        <v>/rsm:CrossIndustryInvoice/rsm:SupplyChainTradeTransaction/ram:ApplicableHeaderTradeAgreement/ram:QuotationReferencedDocument/ram:IssuerAssignedID</v>
      </c>
      <c r="BC577" s="66" t="str">
        <f t="shared" si="805"/>
        <v>R</v>
      </c>
      <c r="BD577" s="68" t="str">
        <f t="shared" si="806"/>
        <v>E</v>
      </c>
      <c r="BE577" s="66" t="str">
        <f t="shared" si="807"/>
        <v>0..1</v>
      </c>
      <c r="BF577" s="66" t="str">
        <f t="shared" si="808"/>
        <v/>
      </c>
      <c r="BG577" s="249" t="str">
        <f t="shared" si="809"/>
        <v/>
      </c>
      <c r="BH577" s="7"/>
      <c r="BI577" s="634" t="str">
        <f t="shared" si="810"/>
        <v>-</v>
      </c>
      <c r="BJ577" s="70" t="str">
        <f t="shared" si="811"/>
        <v>-</v>
      </c>
      <c r="BK577" s="70" t="str">
        <f t="shared" si="812"/>
        <v>-</v>
      </c>
      <c r="BL577" s="70" t="str">
        <f t="shared" si="813"/>
        <v>-</v>
      </c>
      <c r="BM577" s="70" t="str">
        <f t="shared" si="814"/>
        <v>-</v>
      </c>
      <c r="BN577" s="70" t="str">
        <f t="shared" si="815"/>
        <v>-</v>
      </c>
      <c r="BO577" s="635" t="str">
        <f t="shared" si="816"/>
        <v>X</v>
      </c>
      <c r="BP577" s="7"/>
      <c r="BQ577" s="70" t="str">
        <f t="shared" si="817"/>
        <v>EXTENDED</v>
      </c>
      <c r="BR577" s="70" t="str">
        <f t="shared" si="818"/>
        <v>EXTENDED</v>
      </c>
      <c r="BS577" s="15"/>
      <c r="BT577" s="57" t="s">
        <v>18642</v>
      </c>
    </row>
    <row r="578" spans="1:72" s="59" customFormat="1" ht="96" x14ac:dyDescent="0.2">
      <c r="A578" s="45" t="str">
        <f t="shared" si="801"/>
        <v>NO</v>
      </c>
      <c r="B578" s="131"/>
      <c r="C578" s="742"/>
      <c r="D578" s="189" t="s">
        <v>1526</v>
      </c>
      <c r="E578" s="140" t="s">
        <v>5489</v>
      </c>
      <c r="F578" s="296"/>
      <c r="G578" s="141">
        <f t="shared" si="847"/>
        <v>4</v>
      </c>
      <c r="H578" s="141" t="s">
        <v>42</v>
      </c>
      <c r="I578" s="138" t="s">
        <v>17290</v>
      </c>
      <c r="J578" s="125"/>
      <c r="K578" s="126"/>
      <c r="L578" s="126"/>
      <c r="M578" s="126"/>
      <c r="N578" s="125" t="s">
        <v>148</v>
      </c>
      <c r="O578" s="124" t="s">
        <v>42</v>
      </c>
      <c r="P578" s="124" t="str">
        <f t="shared" si="853"/>
        <v>0..1</v>
      </c>
      <c r="Q578" s="142" t="s">
        <v>2688</v>
      </c>
      <c r="R578" s="143" t="s">
        <v>2689</v>
      </c>
      <c r="S578" s="88" t="s">
        <v>151</v>
      </c>
      <c r="T578" s="129" t="str">
        <f t="shared" si="885"/>
        <v/>
      </c>
      <c r="U578" s="141" t="s">
        <v>42</v>
      </c>
      <c r="V578" s="124"/>
      <c r="W578" s="675"/>
      <c r="X578" s="38"/>
      <c r="Y578" s="648" t="str">
        <f t="shared" si="799"/>
        <v>-</v>
      </c>
      <c r="Z578" s="144" t="str">
        <f t="shared" ref="Z578:AE578" si="890">IF(Y578="X","X",IF($AH578=Z$4,"X","-"))</f>
        <v>-</v>
      </c>
      <c r="AA578" s="144" t="str">
        <f t="shared" si="890"/>
        <v>-</v>
      </c>
      <c r="AB578" s="144" t="str">
        <f t="shared" si="890"/>
        <v>-</v>
      </c>
      <c r="AC578" s="144" t="str">
        <f t="shared" si="890"/>
        <v>-</v>
      </c>
      <c r="AD578" s="144" t="str">
        <f t="shared" si="890"/>
        <v>-</v>
      </c>
      <c r="AE578" s="649" t="str">
        <f t="shared" si="890"/>
        <v>X</v>
      </c>
      <c r="AF578" s="38"/>
      <c r="AG578" s="144" t="s">
        <v>47</v>
      </c>
      <c r="AH578" s="144" t="s">
        <v>47</v>
      </c>
      <c r="AI578" s="38"/>
      <c r="AJ578" s="13" t="str">
        <f t="shared" si="881"/>
        <v>/rsm:CrossIndustryInvoice/rsm:SupplyChainTradeTransaction/ram:ApplicableHeaderTradeAgreement/ram:QuotationReferencedDocument</v>
      </c>
      <c r="AK578" s="13" t="str">
        <f t="shared" si="882"/>
        <v>/ram:FormattedIssueDateTime</v>
      </c>
      <c r="AL578" s="14">
        <f>COUNTIFS(R$4:R578,AJ578)</f>
        <v>1</v>
      </c>
      <c r="AN578" s="189" t="str">
        <f t="shared" si="803"/>
        <v>SCT_HTA</v>
      </c>
      <c r="AO578" s="140" t="str">
        <f t="shared" si="883"/>
        <v>BT-X-404-00</v>
      </c>
      <c r="AP578" s="296" t="str">
        <f t="shared" si="804"/>
        <v/>
      </c>
      <c r="AQ578" s="141">
        <f t="shared" si="835"/>
        <v>4</v>
      </c>
      <c r="AR578" s="141" t="str">
        <f t="shared" si="884"/>
        <v>0..1</v>
      </c>
      <c r="AS578" s="138" t="s">
        <v>2690</v>
      </c>
      <c r="AT578" s="125"/>
      <c r="AU578" s="126"/>
      <c r="AV578" s="126"/>
      <c r="AW578" s="126"/>
      <c r="AX578" s="406" t="s">
        <v>148</v>
      </c>
      <c r="AY578" s="124" t="str">
        <f t="shared" si="820"/>
        <v>0..1</v>
      </c>
      <c r="AZ578" s="124" t="str">
        <f t="shared" si="822"/>
        <v>0..1</v>
      </c>
      <c r="BA578" s="142" t="str">
        <f t="shared" si="850"/>
        <v>/rsm:CrossIndustryInvoice
/rsm:SupplyChainTradeTransaction
/ram:ApplicableHeaderTradeAgreement
/ram:QuotationReferencedDocument
/ram:FormattedIssueDateTime</v>
      </c>
      <c r="BB578" s="143" t="str">
        <f t="shared" si="851"/>
        <v>/rsm:CrossIndustryInvoice/rsm:SupplyChainTradeTransaction/ram:ApplicableHeaderTradeAgreement/ram:QuotationReferencedDocument/ram:FormattedIssueDateTime</v>
      </c>
      <c r="BC578" s="124" t="str">
        <f t="shared" si="805"/>
        <v>D</v>
      </c>
      <c r="BD578" s="129" t="str">
        <f t="shared" si="806"/>
        <v/>
      </c>
      <c r="BE578" s="141" t="str">
        <f t="shared" si="807"/>
        <v>0..1</v>
      </c>
      <c r="BF578" s="124" t="str">
        <f t="shared" si="808"/>
        <v/>
      </c>
      <c r="BG578" s="675" t="str">
        <f t="shared" si="809"/>
        <v/>
      </c>
      <c r="BH578" s="7"/>
      <c r="BI578" s="648" t="str">
        <f t="shared" si="810"/>
        <v>-</v>
      </c>
      <c r="BJ578" s="144" t="str">
        <f t="shared" si="811"/>
        <v>-</v>
      </c>
      <c r="BK578" s="144" t="str">
        <f t="shared" si="812"/>
        <v>-</v>
      </c>
      <c r="BL578" s="144" t="str">
        <f t="shared" si="813"/>
        <v>-</v>
      </c>
      <c r="BM578" s="144" t="str">
        <f t="shared" si="814"/>
        <v>-</v>
      </c>
      <c r="BN578" s="144" t="str">
        <f t="shared" si="815"/>
        <v>-</v>
      </c>
      <c r="BO578" s="649" t="str">
        <f t="shared" si="816"/>
        <v>X</v>
      </c>
      <c r="BP578" s="7"/>
      <c r="BQ578" s="144" t="str">
        <f t="shared" si="817"/>
        <v>EXTENDED</v>
      </c>
      <c r="BR578" s="144" t="str">
        <f t="shared" si="818"/>
        <v>EXTENDED</v>
      </c>
      <c r="BS578" s="15"/>
      <c r="BT578" s="57" t="s">
        <v>18642</v>
      </c>
    </row>
    <row r="579" spans="1:72" s="59" customFormat="1" ht="105" x14ac:dyDescent="0.2">
      <c r="A579" s="45" t="str">
        <f t="shared" si="801"/>
        <v>YES</v>
      </c>
      <c r="B579" s="131"/>
      <c r="C579" s="742"/>
      <c r="D579" s="189" t="s">
        <v>1526</v>
      </c>
      <c r="E579" s="61" t="s">
        <v>5490</v>
      </c>
      <c r="F579" s="282"/>
      <c r="G579" s="62">
        <f t="shared" si="847"/>
        <v>5</v>
      </c>
      <c r="H579" s="62" t="s">
        <v>32</v>
      </c>
      <c r="I579" s="64" t="s">
        <v>17291</v>
      </c>
      <c r="J579" s="64"/>
      <c r="K579" s="65"/>
      <c r="L579" s="65"/>
      <c r="M579" s="65"/>
      <c r="N579" s="64" t="s">
        <v>148</v>
      </c>
      <c r="O579" s="66" t="s">
        <v>32</v>
      </c>
      <c r="P579" s="66" t="str">
        <f t="shared" si="853"/>
        <v>1..1</v>
      </c>
      <c r="Q579" s="6" t="s">
        <v>2691</v>
      </c>
      <c r="R579" s="67" t="s">
        <v>2692</v>
      </c>
      <c r="S579" s="66" t="s">
        <v>151</v>
      </c>
      <c r="T579" s="68" t="str">
        <f t="shared" si="885"/>
        <v>E</v>
      </c>
      <c r="U579" s="62" t="s">
        <v>32</v>
      </c>
      <c r="V579" s="66"/>
      <c r="W579" s="249"/>
      <c r="X579" s="38"/>
      <c r="Y579" s="634" t="str">
        <f t="shared" si="799"/>
        <v>-</v>
      </c>
      <c r="Z579" s="70" t="str">
        <f t="shared" ref="Z579:AE579" si="891">IF(Y579="X","X",IF($AH579=Z$4,"X","-"))</f>
        <v>-</v>
      </c>
      <c r="AA579" s="70" t="str">
        <f t="shared" si="891"/>
        <v>-</v>
      </c>
      <c r="AB579" s="70" t="str">
        <f t="shared" si="891"/>
        <v>-</v>
      </c>
      <c r="AC579" s="70" t="str">
        <f t="shared" si="891"/>
        <v>-</v>
      </c>
      <c r="AD579" s="70" t="str">
        <f t="shared" si="891"/>
        <v>-</v>
      </c>
      <c r="AE579" s="635" t="str">
        <f t="shared" si="891"/>
        <v>X</v>
      </c>
      <c r="AF579" s="38"/>
      <c r="AG579" s="70" t="s">
        <v>47</v>
      </c>
      <c r="AH579" s="70" t="s">
        <v>47</v>
      </c>
      <c r="AI579" s="38"/>
      <c r="AJ579" s="13" t="str">
        <f t="shared" si="881"/>
        <v>/rsm:CrossIndustryInvoice/rsm:SupplyChainTradeTransaction/ram:ApplicableHeaderTradeAgreement/ram:QuotationReferencedDocument/ram:FormattedIssueDateTime</v>
      </c>
      <c r="AK579" s="13" t="str">
        <f t="shared" si="882"/>
        <v>/qdt:DateTimeString</v>
      </c>
      <c r="AL579" s="14">
        <f>COUNTIFS(R$4:R579,AJ579)</f>
        <v>1</v>
      </c>
      <c r="AN579" s="189" t="str">
        <f t="shared" si="803"/>
        <v>SCT_HTA</v>
      </c>
      <c r="AO579" s="61" t="str">
        <f t="shared" si="883"/>
        <v>BT-X-404</v>
      </c>
      <c r="AP579" s="282" t="str">
        <f t="shared" si="804"/>
        <v/>
      </c>
      <c r="AQ579" s="62">
        <f t="shared" si="835"/>
        <v>5</v>
      </c>
      <c r="AR579" s="62" t="str">
        <f t="shared" si="884"/>
        <v>1..1</v>
      </c>
      <c r="AS579" s="64" t="s">
        <v>2693</v>
      </c>
      <c r="AT579" s="64"/>
      <c r="AU579" s="65"/>
      <c r="AV579" s="65"/>
      <c r="AW579" s="65"/>
      <c r="AX579" s="64" t="s">
        <v>148</v>
      </c>
      <c r="AY579" s="66" t="str">
        <f t="shared" si="820"/>
        <v>1..1</v>
      </c>
      <c r="AZ579" s="66" t="str">
        <f t="shared" si="822"/>
        <v>1..1</v>
      </c>
      <c r="BA579" s="6" t="str">
        <f t="shared" si="850"/>
        <v>/rsm:CrossIndustryInvoice
/rsm:SupplyChainTradeTransaction
/ram:ApplicableHeaderTradeAgreement
/ram:QuotationReferencedDocument
/ram:FormattedIssueDateTime
/qdt:DateTimeString</v>
      </c>
      <c r="BB579" s="67" t="str">
        <f t="shared" si="851"/>
        <v>/rsm:CrossIndustryInvoice/rsm:SupplyChainTradeTransaction/ram:ApplicableHeaderTradeAgreement/ram:QuotationReferencedDocument/ram:FormattedIssueDateTime/qdt:DateTimeString</v>
      </c>
      <c r="BC579" s="66" t="str">
        <f t="shared" si="805"/>
        <v>D</v>
      </c>
      <c r="BD579" s="68" t="str">
        <f t="shared" si="806"/>
        <v>E</v>
      </c>
      <c r="BE579" s="62" t="str">
        <f t="shared" si="807"/>
        <v>1..1</v>
      </c>
      <c r="BF579" s="66" t="str">
        <f t="shared" si="808"/>
        <v/>
      </c>
      <c r="BG579" s="249" t="str">
        <f t="shared" si="809"/>
        <v/>
      </c>
      <c r="BH579" s="7"/>
      <c r="BI579" s="634" t="str">
        <f t="shared" si="810"/>
        <v>-</v>
      </c>
      <c r="BJ579" s="70" t="str">
        <f t="shared" si="811"/>
        <v>-</v>
      </c>
      <c r="BK579" s="70" t="str">
        <f t="shared" si="812"/>
        <v>-</v>
      </c>
      <c r="BL579" s="70" t="str">
        <f t="shared" si="813"/>
        <v>-</v>
      </c>
      <c r="BM579" s="70" t="str">
        <f t="shared" si="814"/>
        <v>-</v>
      </c>
      <c r="BN579" s="70" t="str">
        <f t="shared" si="815"/>
        <v>-</v>
      </c>
      <c r="BO579" s="635" t="str">
        <f t="shared" si="816"/>
        <v>X</v>
      </c>
      <c r="BP579" s="7"/>
      <c r="BQ579" s="70" t="str">
        <f t="shared" si="817"/>
        <v>EXTENDED</v>
      </c>
      <c r="BR579" s="70" t="str">
        <f t="shared" si="818"/>
        <v>EXTENDED</v>
      </c>
      <c r="BS579" s="15"/>
      <c r="BT579" s="57" t="s">
        <v>18642</v>
      </c>
    </row>
    <row r="580" spans="1:72" s="59" customFormat="1" ht="120" x14ac:dyDescent="0.2">
      <c r="A580" s="45" t="str">
        <f t="shared" si="801"/>
        <v>YES</v>
      </c>
      <c r="B580" s="131"/>
      <c r="C580" s="742"/>
      <c r="D580" s="189" t="s">
        <v>1526</v>
      </c>
      <c r="E580" s="61" t="s">
        <v>5491</v>
      </c>
      <c r="F580" s="282"/>
      <c r="G580" s="62">
        <f t="shared" si="847"/>
        <v>6</v>
      </c>
      <c r="H580" s="62" t="s">
        <v>32</v>
      </c>
      <c r="I580" s="64" t="s">
        <v>229</v>
      </c>
      <c r="J580" s="64"/>
      <c r="K580" s="65" t="s">
        <v>591</v>
      </c>
      <c r="L580" s="65"/>
      <c r="M580" s="65"/>
      <c r="N580" s="64" t="s">
        <v>128</v>
      </c>
      <c r="O580" s="66" t="s">
        <v>32</v>
      </c>
      <c r="P580" s="66" t="str">
        <f t="shared" si="853"/>
        <v>1..1</v>
      </c>
      <c r="Q580" s="6" t="s">
        <v>2695</v>
      </c>
      <c r="R580" s="67" t="s">
        <v>2696</v>
      </c>
      <c r="S580" s="66" t="s">
        <v>131</v>
      </c>
      <c r="T580" s="68" t="str">
        <f t="shared" si="885"/>
        <v>A</v>
      </c>
      <c r="U580" s="62" t="s">
        <v>42</v>
      </c>
      <c r="V580" s="66"/>
      <c r="W580" s="249"/>
      <c r="X580" s="38"/>
      <c r="Y580" s="634" t="str">
        <f t="shared" si="799"/>
        <v>-</v>
      </c>
      <c r="Z580" s="70" t="str">
        <f t="shared" ref="Z580:AE580" si="892">IF(Y580="X","X",IF($AH580=Z$4,"X","-"))</f>
        <v>-</v>
      </c>
      <c r="AA580" s="70" t="str">
        <f t="shared" si="892"/>
        <v>-</v>
      </c>
      <c r="AB580" s="70" t="str">
        <f t="shared" si="892"/>
        <v>-</v>
      </c>
      <c r="AC580" s="70" t="str">
        <f t="shared" si="892"/>
        <v>-</v>
      </c>
      <c r="AD580" s="70" t="str">
        <f t="shared" si="892"/>
        <v>-</v>
      </c>
      <c r="AE580" s="635" t="str">
        <f t="shared" si="892"/>
        <v>X</v>
      </c>
      <c r="AF580" s="38"/>
      <c r="AG580" s="70" t="s">
        <v>47</v>
      </c>
      <c r="AH580" s="70" t="s">
        <v>47</v>
      </c>
      <c r="AI580" s="38"/>
      <c r="AJ580" s="13" t="str">
        <f t="shared" si="881"/>
        <v>/rsm:CrossIndustryInvoice/rsm:SupplyChainTradeTransaction/ram:ApplicableHeaderTradeAgreement/ram:QuotationReferencedDocument/ram:FormattedIssueDateTime/qdt:DateTimeString</v>
      </c>
      <c r="AK580" s="13" t="str">
        <f t="shared" si="882"/>
        <v>/@format</v>
      </c>
      <c r="AL580" s="14">
        <f>COUNTIFS(R$4:R580,AJ580)</f>
        <v>1</v>
      </c>
      <c r="AN580" s="189" t="str">
        <f t="shared" si="803"/>
        <v>SCT_HTA</v>
      </c>
      <c r="AO580" s="61" t="str">
        <f t="shared" si="883"/>
        <v>BT-X-404-0</v>
      </c>
      <c r="AP580" s="282" t="str">
        <f t="shared" si="804"/>
        <v/>
      </c>
      <c r="AQ580" s="62">
        <f t="shared" si="835"/>
        <v>6</v>
      </c>
      <c r="AR580" s="62" t="str">
        <f t="shared" si="884"/>
        <v>1..1</v>
      </c>
      <c r="AS580" s="64" t="s">
        <v>229</v>
      </c>
      <c r="AT580" s="64"/>
      <c r="AU580" s="65" t="s">
        <v>2694</v>
      </c>
      <c r="AV580" s="65"/>
      <c r="AW580" s="65"/>
      <c r="AX580" s="64" t="s">
        <v>128</v>
      </c>
      <c r="AY580" s="66" t="str">
        <f t="shared" si="820"/>
        <v>1..1</v>
      </c>
      <c r="AZ580" s="66" t="str">
        <f t="shared" si="822"/>
        <v>1..1</v>
      </c>
      <c r="BA580" s="6" t="str">
        <f t="shared" si="850"/>
        <v>/rsm:CrossIndustryInvoice
/rsm:SupplyChainTradeTransaction
/ram:ApplicableHeaderTradeAgreement
/ram:QuotationReferencedDocument
/ram:FormattedIssueDateTime
/qdt:DateTimeString
/@format</v>
      </c>
      <c r="BB580" s="67" t="str">
        <f t="shared" si="851"/>
        <v>/rsm:CrossIndustryInvoice/rsm:SupplyChainTradeTransaction/ram:ApplicableHeaderTradeAgreement/ram:QuotationReferencedDocument/ram:FormattedIssueDateTime/qdt:DateTimeString/@format</v>
      </c>
      <c r="BC580" s="66" t="str">
        <f t="shared" si="805"/>
        <v>C</v>
      </c>
      <c r="BD580" s="68" t="str">
        <f t="shared" si="806"/>
        <v>A</v>
      </c>
      <c r="BE580" s="62" t="str">
        <f t="shared" si="807"/>
        <v>0..1</v>
      </c>
      <c r="BF580" s="66" t="str">
        <f t="shared" si="808"/>
        <v/>
      </c>
      <c r="BG580" s="249" t="str">
        <f t="shared" si="809"/>
        <v/>
      </c>
      <c r="BH580" s="7"/>
      <c r="BI580" s="634" t="str">
        <f t="shared" si="810"/>
        <v>-</v>
      </c>
      <c r="BJ580" s="70" t="str">
        <f t="shared" si="811"/>
        <v>-</v>
      </c>
      <c r="BK580" s="70" t="str">
        <f t="shared" si="812"/>
        <v>-</v>
      </c>
      <c r="BL580" s="70" t="str">
        <f t="shared" si="813"/>
        <v>-</v>
      </c>
      <c r="BM580" s="70" t="str">
        <f t="shared" si="814"/>
        <v>-</v>
      </c>
      <c r="BN580" s="70" t="str">
        <f t="shared" si="815"/>
        <v>-</v>
      </c>
      <c r="BO580" s="635" t="str">
        <f t="shared" si="816"/>
        <v>X</v>
      </c>
      <c r="BP580" s="7"/>
      <c r="BQ580" s="70" t="str">
        <f t="shared" si="817"/>
        <v>EXTENDED</v>
      </c>
      <c r="BR580" s="70" t="str">
        <f t="shared" si="818"/>
        <v>EXTENDED</v>
      </c>
      <c r="BS580" s="15"/>
      <c r="BT580" s="57" t="s">
        <v>18642</v>
      </c>
    </row>
    <row r="581" spans="1:72" s="59" customFormat="1" ht="96" x14ac:dyDescent="0.2">
      <c r="A581" s="45" t="str">
        <f t="shared" si="801"/>
        <v>NO</v>
      </c>
      <c r="B581" s="45"/>
      <c r="C581" s="45"/>
      <c r="D581" s="182" t="s">
        <v>1526</v>
      </c>
      <c r="E581" s="187" t="s">
        <v>2697</v>
      </c>
      <c r="F581" s="302"/>
      <c r="G581" s="110">
        <f t="shared" si="847"/>
        <v>3</v>
      </c>
      <c r="H581" s="110" t="s">
        <v>42</v>
      </c>
      <c r="I581" s="111" t="s">
        <v>2698</v>
      </c>
      <c r="J581" s="112"/>
      <c r="K581" s="113"/>
      <c r="L581" s="113"/>
      <c r="M581" s="113"/>
      <c r="N581" s="112"/>
      <c r="O581" s="110" t="s">
        <v>42</v>
      </c>
      <c r="P581" s="110" t="str">
        <f t="shared" si="853"/>
        <v>0..1</v>
      </c>
      <c r="Q581" s="114" t="s">
        <v>2699</v>
      </c>
      <c r="R581" s="115" t="s">
        <v>2700</v>
      </c>
      <c r="S581" s="110"/>
      <c r="T581" s="116" t="str">
        <f t="shared" si="885"/>
        <v/>
      </c>
      <c r="U581" s="110" t="s">
        <v>42</v>
      </c>
      <c r="V581" s="110"/>
      <c r="W581" s="674"/>
      <c r="X581" s="38"/>
      <c r="Y581" s="644" t="str">
        <f t="shared" ref="Y581:Y644" si="893">IF(AH581=Y$4,"X","-")</f>
        <v>-</v>
      </c>
      <c r="Z581" s="116" t="str">
        <f t="shared" ref="Z581:AE581" si="894">IF(Y581="X","X",IF($AH581=Z$4,"X","-"))</f>
        <v>X</v>
      </c>
      <c r="AA581" s="116" t="str">
        <f t="shared" si="894"/>
        <v>X</v>
      </c>
      <c r="AB581" s="116" t="str">
        <f t="shared" si="894"/>
        <v>X</v>
      </c>
      <c r="AC581" s="116" t="str">
        <f t="shared" si="894"/>
        <v>X</v>
      </c>
      <c r="AD581" s="116" t="str">
        <f t="shared" si="894"/>
        <v>X</v>
      </c>
      <c r="AE581" s="645" t="str">
        <f t="shared" si="894"/>
        <v>X</v>
      </c>
      <c r="AF581" s="38"/>
      <c r="AG581" s="116" t="s">
        <v>185</v>
      </c>
      <c r="AH581" s="116" t="s">
        <v>185</v>
      </c>
      <c r="AI581" s="38"/>
      <c r="AJ581" s="13" t="str">
        <f t="shared" si="881"/>
        <v>/rsm:CrossIndustryInvoice/rsm:SupplyChainTradeTransaction/ram:ApplicableHeaderTradeAgreement</v>
      </c>
      <c r="AK581" s="13" t="str">
        <f t="shared" si="882"/>
        <v>/ram:ContractReferencedDocument</v>
      </c>
      <c r="AL581" s="14">
        <f>COUNTIFS(R$4:R581,AJ581)</f>
        <v>1</v>
      </c>
      <c r="AN581" s="182" t="str">
        <f t="shared" si="803"/>
        <v>SCT_HTA</v>
      </c>
      <c r="AO581" s="187" t="str">
        <f t="shared" si="883"/>
        <v>BT-12-00</v>
      </c>
      <c r="AP581" s="302" t="str">
        <f t="shared" si="804"/>
        <v/>
      </c>
      <c r="AQ581" s="110">
        <f t="shared" si="835"/>
        <v>3</v>
      </c>
      <c r="AR581" s="110" t="str">
        <f t="shared" si="884"/>
        <v>0..1</v>
      </c>
      <c r="AS581" s="111" t="s">
        <v>2701</v>
      </c>
      <c r="AT581" s="112"/>
      <c r="AU581" s="113"/>
      <c r="AV581" s="113"/>
      <c r="AW581" s="113" t="s">
        <v>35</v>
      </c>
      <c r="AX581" s="112"/>
      <c r="AY581" s="110" t="str">
        <f t="shared" ref="AY581:AY644" si="895">O581</f>
        <v>0..1</v>
      </c>
      <c r="AZ581" s="110" t="str">
        <f t="shared" si="822"/>
        <v>0..1</v>
      </c>
      <c r="BA581" s="114" t="str">
        <f t="shared" si="850"/>
        <v>/rsm:CrossIndustryInvoice
/rsm:SupplyChainTradeTransaction
/ram:ApplicableHeaderTradeAgreement
/ram:ContractReferencedDocument</v>
      </c>
      <c r="BB581" s="115" t="str">
        <f t="shared" si="851"/>
        <v>/rsm:CrossIndustryInvoice/rsm:SupplyChainTradeTransaction/ram:ApplicableHeaderTradeAgreement/ram:ContractReferencedDocument</v>
      </c>
      <c r="BC581" s="110" t="str">
        <f t="shared" si="805"/>
        <v/>
      </c>
      <c r="BD581" s="116" t="str">
        <f t="shared" si="806"/>
        <v/>
      </c>
      <c r="BE581" s="110" t="str">
        <f t="shared" si="807"/>
        <v>0..1</v>
      </c>
      <c r="BF581" s="110" t="str">
        <f t="shared" si="808"/>
        <v/>
      </c>
      <c r="BG581" s="674" t="str">
        <f t="shared" si="809"/>
        <v/>
      </c>
      <c r="BH581" s="7"/>
      <c r="BI581" s="644" t="str">
        <f t="shared" si="810"/>
        <v>-</v>
      </c>
      <c r="BJ581" s="116" t="str">
        <f t="shared" si="811"/>
        <v>X</v>
      </c>
      <c r="BK581" s="116" t="str">
        <f t="shared" si="812"/>
        <v>X</v>
      </c>
      <c r="BL581" s="116" t="str">
        <f t="shared" si="813"/>
        <v>X</v>
      </c>
      <c r="BM581" s="116" t="str">
        <f t="shared" si="814"/>
        <v>X</v>
      </c>
      <c r="BN581" s="116" t="str">
        <f t="shared" si="815"/>
        <v>X</v>
      </c>
      <c r="BO581" s="645" t="str">
        <f t="shared" si="816"/>
        <v>X</v>
      </c>
      <c r="BP581" s="7"/>
      <c r="BQ581" s="116" t="str">
        <f t="shared" si="817"/>
        <v>BASIC WL</v>
      </c>
      <c r="BR581" s="116" t="str">
        <f t="shared" si="818"/>
        <v>BASIC WL</v>
      </c>
      <c r="BS581" s="15"/>
      <c r="BT581" s="57" t="s">
        <v>18642</v>
      </c>
    </row>
    <row r="582" spans="1:72" s="59" customFormat="1" ht="96" x14ac:dyDescent="0.2">
      <c r="A582" s="45" t="str">
        <f t="shared" ref="A582:A645" si="896">IF(OR(T582="E",T582="A"),"YES","NO")</f>
        <v>YES</v>
      </c>
      <c r="B582" s="45"/>
      <c r="C582" s="45"/>
      <c r="D582" s="185" t="s">
        <v>1526</v>
      </c>
      <c r="E582" s="186" t="s">
        <v>2702</v>
      </c>
      <c r="F582" s="301" t="s">
        <v>2702</v>
      </c>
      <c r="G582" s="66">
        <f t="shared" si="847"/>
        <v>4</v>
      </c>
      <c r="H582" s="66" t="s">
        <v>42</v>
      </c>
      <c r="I582" s="64" t="s">
        <v>2703</v>
      </c>
      <c r="J582" s="64" t="s">
        <v>2704</v>
      </c>
      <c r="K582" s="65" t="s">
        <v>2705</v>
      </c>
      <c r="L582" s="65" t="s">
        <v>2706</v>
      </c>
      <c r="M582" s="65" t="s">
        <v>35</v>
      </c>
      <c r="N582" s="150" t="s">
        <v>548</v>
      </c>
      <c r="O582" s="66" t="s">
        <v>32</v>
      </c>
      <c r="P582" s="66" t="str">
        <f t="shared" si="853"/>
        <v>1..1</v>
      </c>
      <c r="Q582" s="2" t="s">
        <v>2707</v>
      </c>
      <c r="R582" s="75" t="s">
        <v>2708</v>
      </c>
      <c r="S582" s="66" t="s">
        <v>17054</v>
      </c>
      <c r="T582" s="68" t="str">
        <f t="shared" si="885"/>
        <v>E</v>
      </c>
      <c r="U582" s="66" t="s">
        <v>42</v>
      </c>
      <c r="V582" s="66" t="s">
        <v>35</v>
      </c>
      <c r="W582" s="249" t="s">
        <v>35</v>
      </c>
      <c r="X582" s="38"/>
      <c r="Y582" s="636" t="str">
        <f t="shared" si="893"/>
        <v>-</v>
      </c>
      <c r="Z582" s="68" t="str">
        <f t="shared" ref="Z582:AE582" si="897">IF(Y582="X","X",IF($AH582=Z$4,"X","-"))</f>
        <v>X</v>
      </c>
      <c r="AA582" s="68" t="str">
        <f t="shared" si="897"/>
        <v>X</v>
      </c>
      <c r="AB582" s="68" t="str">
        <f t="shared" si="897"/>
        <v>X</v>
      </c>
      <c r="AC582" s="68" t="str">
        <f t="shared" si="897"/>
        <v>X</v>
      </c>
      <c r="AD582" s="68" t="str">
        <f t="shared" si="897"/>
        <v>X</v>
      </c>
      <c r="AE582" s="637" t="str">
        <f t="shared" si="897"/>
        <v>X</v>
      </c>
      <c r="AF582" s="38"/>
      <c r="AG582" s="68" t="s">
        <v>185</v>
      </c>
      <c r="AH582" s="68" t="s">
        <v>185</v>
      </c>
      <c r="AI582" s="38"/>
      <c r="AJ582" s="13" t="str">
        <f t="shared" si="881"/>
        <v>/rsm:CrossIndustryInvoice/rsm:SupplyChainTradeTransaction/ram:ApplicableHeaderTradeAgreement/ram:ContractReferencedDocument</v>
      </c>
      <c r="AK582" s="13" t="str">
        <f t="shared" si="882"/>
        <v>/ram:IssuerAssignedID</v>
      </c>
      <c r="AL582" s="14">
        <f>COUNTIFS(R$4:R582,AJ582)</f>
        <v>1</v>
      </c>
      <c r="AN582" s="185" t="str">
        <f t="shared" ref="AN582:AN645" si="898">D582</f>
        <v>SCT_HTA</v>
      </c>
      <c r="AO582" s="186" t="str">
        <f t="shared" si="883"/>
        <v>BT-12</v>
      </c>
      <c r="AP582" s="301" t="str">
        <f t="shared" ref="AP582:AP645" si="899">IF(F582="","",F582)</f>
        <v>BT-12</v>
      </c>
      <c r="AQ582" s="66">
        <f t="shared" si="835"/>
        <v>4</v>
      </c>
      <c r="AR582" s="66" t="str">
        <f t="shared" si="884"/>
        <v>0..1</v>
      </c>
      <c r="AS582" s="64" t="s">
        <v>2709</v>
      </c>
      <c r="AT582" s="64" t="s">
        <v>2710</v>
      </c>
      <c r="AU582" s="65" t="s">
        <v>2711</v>
      </c>
      <c r="AV582" s="65" t="s">
        <v>2712</v>
      </c>
      <c r="AW582" s="65" t="s">
        <v>35</v>
      </c>
      <c r="AX582" s="150" t="s">
        <v>555</v>
      </c>
      <c r="AY582" s="66" t="str">
        <f t="shared" si="895"/>
        <v>1..1</v>
      </c>
      <c r="AZ582" s="66" t="str">
        <f t="shared" ref="AZ582:AZ645" si="900">P582</f>
        <v>1..1</v>
      </c>
      <c r="BA582" s="2" t="str">
        <f t="shared" si="850"/>
        <v>/rsm:CrossIndustryInvoice
/rsm:SupplyChainTradeTransaction
/ram:ApplicableHeaderTradeAgreement
/ram:ContractReferencedDocument
/ram:IssuerAssignedID</v>
      </c>
      <c r="BB582" s="75" t="str">
        <f t="shared" si="851"/>
        <v>/rsm:CrossIndustryInvoice/rsm:SupplyChainTradeTransaction/ram:ApplicableHeaderTradeAgreement/ram:ContractReferencedDocument/ram:IssuerAssignedID</v>
      </c>
      <c r="BC582" s="66" t="str">
        <f t="shared" ref="BC582:BC645" si="901">IF(S582="","",S582)</f>
        <v>R</v>
      </c>
      <c r="BD582" s="68" t="str">
        <f t="shared" ref="BD582:BD645" si="902">IF(T582="","",T582)</f>
        <v>E</v>
      </c>
      <c r="BE582" s="66" t="str">
        <f t="shared" ref="BE582:BE645" si="903">IF(U582="","",U582)</f>
        <v>0..1</v>
      </c>
      <c r="BF582" s="66" t="str">
        <f t="shared" ref="BF582:BF645" si="904">IF(V582="","",V582)</f>
        <v/>
      </c>
      <c r="BG582" s="249" t="str">
        <f t="shared" ref="BG582:BG645" si="905">IF(W582="","",W582)</f>
        <v/>
      </c>
      <c r="BH582" s="7"/>
      <c r="BI582" s="636" t="str">
        <f t="shared" ref="BI582:BI645" si="906">Y582</f>
        <v>-</v>
      </c>
      <c r="BJ582" s="68" t="str">
        <f t="shared" ref="BJ582:BJ645" si="907">Z582</f>
        <v>X</v>
      </c>
      <c r="BK582" s="68" t="str">
        <f t="shared" ref="BK582:BK645" si="908">AA582</f>
        <v>X</v>
      </c>
      <c r="BL582" s="68" t="str">
        <f t="shared" ref="BL582:BL645" si="909">AB582</f>
        <v>X</v>
      </c>
      <c r="BM582" s="68" t="str">
        <f t="shared" ref="BM582:BM645" si="910">AC582</f>
        <v>X</v>
      </c>
      <c r="BN582" s="68" t="str">
        <f t="shared" ref="BN582:BN645" si="911">AD582</f>
        <v>X</v>
      </c>
      <c r="BO582" s="637" t="str">
        <f t="shared" ref="BO582:BO645" si="912">AE582</f>
        <v>X</v>
      </c>
      <c r="BP582" s="7"/>
      <c r="BQ582" s="68" t="str">
        <f t="shared" ref="BQ582:BQ645" si="913">AG582</f>
        <v>BASIC WL</v>
      </c>
      <c r="BR582" s="68" t="str">
        <f t="shared" ref="BR582:BR645" si="914">AH582</f>
        <v>BASIC WL</v>
      </c>
      <c r="BS582" s="15"/>
      <c r="BT582" s="57" t="s">
        <v>18642</v>
      </c>
    </row>
    <row r="583" spans="1:72" s="59" customFormat="1" ht="96" x14ac:dyDescent="0.2">
      <c r="A583" s="45" t="str">
        <f t="shared" si="896"/>
        <v>YES</v>
      </c>
      <c r="B583" s="131"/>
      <c r="C583" s="742"/>
      <c r="D583" s="189" t="s">
        <v>1526</v>
      </c>
      <c r="E583" s="61" t="s">
        <v>5492</v>
      </c>
      <c r="F583" s="282" t="s">
        <v>4964</v>
      </c>
      <c r="G583" s="62">
        <f t="shared" si="847"/>
        <v>4</v>
      </c>
      <c r="H583" s="62" t="s">
        <v>42</v>
      </c>
      <c r="I583" s="197" t="s">
        <v>2714</v>
      </c>
      <c r="J583" s="197" t="s">
        <v>2715</v>
      </c>
      <c r="K583" s="198" t="s">
        <v>17292</v>
      </c>
      <c r="L583" s="198" t="s">
        <v>17293</v>
      </c>
      <c r="M583" s="198"/>
      <c r="N583" s="199"/>
      <c r="O583" s="66" t="s">
        <v>42</v>
      </c>
      <c r="P583" s="66" t="str">
        <f t="shared" si="853"/>
        <v>0..1</v>
      </c>
      <c r="Q583" s="200" t="s">
        <v>2718</v>
      </c>
      <c r="R583" s="201" t="s">
        <v>2719</v>
      </c>
      <c r="S583" s="66"/>
      <c r="T583" s="68" t="str">
        <f t="shared" si="885"/>
        <v>E</v>
      </c>
      <c r="U583" s="62" t="s">
        <v>42</v>
      </c>
      <c r="V583" s="66"/>
      <c r="W583" s="249"/>
      <c r="X583" s="38"/>
      <c r="Y583" s="634" t="str">
        <f t="shared" si="893"/>
        <v>-</v>
      </c>
      <c r="Z583" s="70" t="str">
        <f t="shared" ref="Z583:AE583" si="915">IF(Y583="X","X",IF($AH583=Z$4,"X","-"))</f>
        <v>-</v>
      </c>
      <c r="AA583" s="70" t="str">
        <f t="shared" si="915"/>
        <v>-</v>
      </c>
      <c r="AB583" s="70" t="str">
        <f t="shared" si="915"/>
        <v>-</v>
      </c>
      <c r="AC583" s="70" t="str">
        <f t="shared" si="915"/>
        <v>X</v>
      </c>
      <c r="AD583" s="70" t="str">
        <f t="shared" si="915"/>
        <v>X</v>
      </c>
      <c r="AE583" s="635" t="str">
        <f t="shared" si="915"/>
        <v>X</v>
      </c>
      <c r="AF583" s="38"/>
      <c r="AG583" s="70" t="s">
        <v>47</v>
      </c>
      <c r="AH583" s="70" t="s">
        <v>5901</v>
      </c>
      <c r="AI583" s="38"/>
      <c r="AJ583" s="13" t="str">
        <f t="shared" si="881"/>
        <v>/rsm:CrossIndustryInvoice/rsm:SupplyChainTradeTransaction/ram:ApplicableHeaderTradeAgreement/ram:ContractReferencedDocument</v>
      </c>
      <c r="AK583" s="13" t="str">
        <f t="shared" si="882"/>
        <v>/ram:ReferenceTypeCode</v>
      </c>
      <c r="AL583" s="14">
        <f>COUNTIFS(R$4:R583,AJ583)</f>
        <v>1</v>
      </c>
      <c r="AN583" s="189" t="str">
        <f t="shared" si="898"/>
        <v>SCT_HTA</v>
      </c>
      <c r="AO583" s="61" t="str">
        <f t="shared" si="883"/>
        <v>BT-X-405</v>
      </c>
      <c r="AP583" s="282" t="str">
        <f t="shared" si="899"/>
        <v>EXT-FR-FE-01</v>
      </c>
      <c r="AQ583" s="62">
        <f t="shared" si="835"/>
        <v>4</v>
      </c>
      <c r="AR583" s="62" t="str">
        <f t="shared" si="884"/>
        <v>0..1</v>
      </c>
      <c r="AS583" s="197" t="s">
        <v>2720</v>
      </c>
      <c r="AT583" s="197" t="s">
        <v>2721</v>
      </c>
      <c r="AU583" s="198" t="s">
        <v>18265</v>
      </c>
      <c r="AV583" s="198" t="s">
        <v>18266</v>
      </c>
      <c r="AW583" s="198"/>
      <c r="AX583" s="64"/>
      <c r="AY583" s="66" t="str">
        <f t="shared" si="895"/>
        <v>0..1</v>
      </c>
      <c r="AZ583" s="66" t="str">
        <f t="shared" si="900"/>
        <v>0..1</v>
      </c>
      <c r="BA583" s="200" t="str">
        <f t="shared" si="850"/>
        <v>/rsm:CrossIndustryInvoice
/rsm:SupplyChainTradeTransaction
/ram:ApplicableHeaderTradeAgreement
/ram:ContractReferencedDocument
/ram:ReferenceTypeCode</v>
      </c>
      <c r="BB583" s="201" t="str">
        <f t="shared" si="851"/>
        <v>/rsm:CrossIndustryInvoice/rsm:SupplyChainTradeTransaction/ram:ApplicableHeaderTradeAgreement/ram:ContractReferencedDocument/ram:ReferenceTypeCode</v>
      </c>
      <c r="BC583" s="66" t="str">
        <f t="shared" si="901"/>
        <v/>
      </c>
      <c r="BD583" s="68" t="str">
        <f t="shared" si="902"/>
        <v>E</v>
      </c>
      <c r="BE583" s="62" t="str">
        <f t="shared" si="903"/>
        <v>0..1</v>
      </c>
      <c r="BF583" s="66" t="str">
        <f t="shared" si="904"/>
        <v/>
      </c>
      <c r="BG583" s="249" t="str">
        <f t="shared" si="905"/>
        <v/>
      </c>
      <c r="BH583" s="7"/>
      <c r="BI583" s="634" t="str">
        <f t="shared" si="906"/>
        <v>-</v>
      </c>
      <c r="BJ583" s="70" t="str">
        <f t="shared" si="907"/>
        <v>-</v>
      </c>
      <c r="BK583" s="70" t="str">
        <f t="shared" si="908"/>
        <v>-</v>
      </c>
      <c r="BL583" s="70" t="str">
        <f t="shared" si="909"/>
        <v>-</v>
      </c>
      <c r="BM583" s="70" t="str">
        <f t="shared" si="910"/>
        <v>X</v>
      </c>
      <c r="BN583" s="70" t="str">
        <f t="shared" si="911"/>
        <v>X</v>
      </c>
      <c r="BO583" s="635" t="str">
        <f t="shared" si="912"/>
        <v>X</v>
      </c>
      <c r="BP583" s="7"/>
      <c r="BQ583" s="70" t="str">
        <f t="shared" si="913"/>
        <v>EXTENDED</v>
      </c>
      <c r="BR583" s="70" t="str">
        <f t="shared" si="914"/>
        <v>EXTENDED-CTC-FR</v>
      </c>
      <c r="BS583" s="15"/>
      <c r="BT583" s="57" t="s">
        <v>18642</v>
      </c>
    </row>
    <row r="584" spans="1:72" s="59" customFormat="1" ht="96" x14ac:dyDescent="0.2">
      <c r="A584" s="45" t="str">
        <f t="shared" si="896"/>
        <v>NO</v>
      </c>
      <c r="B584" s="45"/>
      <c r="C584" s="45"/>
      <c r="D584" s="189" t="s">
        <v>1526</v>
      </c>
      <c r="E584" s="140" t="s">
        <v>5493</v>
      </c>
      <c r="F584" s="296"/>
      <c r="G584" s="141">
        <f t="shared" si="847"/>
        <v>4</v>
      </c>
      <c r="H584" s="141" t="s">
        <v>42</v>
      </c>
      <c r="I584" s="138" t="s">
        <v>17177</v>
      </c>
      <c r="J584" s="125"/>
      <c r="K584" s="126"/>
      <c r="L584" s="126"/>
      <c r="M584" s="126"/>
      <c r="N584" s="125" t="s">
        <v>148</v>
      </c>
      <c r="O584" s="124" t="s">
        <v>42</v>
      </c>
      <c r="P584" s="124" t="str">
        <f t="shared" si="853"/>
        <v>0..1</v>
      </c>
      <c r="Q584" s="142" t="s">
        <v>2723</v>
      </c>
      <c r="R584" s="143" t="s">
        <v>2724</v>
      </c>
      <c r="S584" s="88" t="s">
        <v>151</v>
      </c>
      <c r="T584" s="129" t="str">
        <f t="shared" si="885"/>
        <v/>
      </c>
      <c r="U584" s="141" t="s">
        <v>42</v>
      </c>
      <c r="V584" s="124"/>
      <c r="W584" s="675"/>
      <c r="X584" s="38"/>
      <c r="Y584" s="648" t="str">
        <f t="shared" si="893"/>
        <v>-</v>
      </c>
      <c r="Z584" s="144" t="str">
        <f t="shared" ref="Z584:AE584" si="916">IF(Y584="X","X",IF($AH584=Z$4,"X","-"))</f>
        <v>-</v>
      </c>
      <c r="AA584" s="144" t="str">
        <f t="shared" si="916"/>
        <v>-</v>
      </c>
      <c r="AB584" s="144" t="str">
        <f t="shared" si="916"/>
        <v>-</v>
      </c>
      <c r="AC584" s="144" t="str">
        <f t="shared" si="916"/>
        <v>-</v>
      </c>
      <c r="AD584" s="144" t="str">
        <f t="shared" si="916"/>
        <v>-</v>
      </c>
      <c r="AE584" s="649" t="str">
        <f t="shared" si="916"/>
        <v>X</v>
      </c>
      <c r="AF584" s="38"/>
      <c r="AG584" s="144" t="s">
        <v>47</v>
      </c>
      <c r="AH584" s="144" t="s">
        <v>47</v>
      </c>
      <c r="AI584" s="38"/>
      <c r="AJ584" s="13" t="str">
        <f t="shared" si="881"/>
        <v>/rsm:CrossIndustryInvoice/rsm:SupplyChainTradeTransaction/ram:ApplicableHeaderTradeAgreement/ram:ContractReferencedDocument</v>
      </c>
      <c r="AK584" s="13" t="str">
        <f t="shared" si="882"/>
        <v>/ram:FormattedIssueDateTime</v>
      </c>
      <c r="AL584" s="14">
        <f>COUNTIFS(R$4:R584,AJ584)</f>
        <v>1</v>
      </c>
      <c r="AN584" s="189" t="str">
        <f t="shared" si="898"/>
        <v>SCT_HTA</v>
      </c>
      <c r="AO584" s="140" t="str">
        <f t="shared" si="883"/>
        <v>BT-X-148-00</v>
      </c>
      <c r="AP584" s="296" t="str">
        <f t="shared" si="899"/>
        <v/>
      </c>
      <c r="AQ584" s="141">
        <f t="shared" si="835"/>
        <v>4</v>
      </c>
      <c r="AR584" s="141" t="str">
        <f t="shared" si="884"/>
        <v>0..1</v>
      </c>
      <c r="AS584" s="138" t="s">
        <v>609</v>
      </c>
      <c r="AT584" s="125"/>
      <c r="AU584" s="126"/>
      <c r="AV584" s="126"/>
      <c r="AW584" s="126"/>
      <c r="AX584" s="406" t="s">
        <v>148</v>
      </c>
      <c r="AY584" s="124" t="str">
        <f t="shared" si="895"/>
        <v>0..1</v>
      </c>
      <c r="AZ584" s="124" t="str">
        <f t="shared" si="900"/>
        <v>0..1</v>
      </c>
      <c r="BA584" s="142" t="str">
        <f t="shared" si="850"/>
        <v>/rsm:CrossIndustryInvoice
/rsm:SupplyChainTradeTransaction
/ram:ApplicableHeaderTradeAgreement
/ram:ContractReferencedDocument
/ram:FormattedIssueDateTime</v>
      </c>
      <c r="BB584" s="143" t="str">
        <f t="shared" si="851"/>
        <v>/rsm:CrossIndustryInvoice/rsm:SupplyChainTradeTransaction/ram:ApplicableHeaderTradeAgreement/ram:ContractReferencedDocument/ram:FormattedIssueDateTime</v>
      </c>
      <c r="BC584" s="124" t="str">
        <f t="shared" si="901"/>
        <v>D</v>
      </c>
      <c r="BD584" s="129" t="str">
        <f t="shared" si="902"/>
        <v/>
      </c>
      <c r="BE584" s="141" t="str">
        <f t="shared" si="903"/>
        <v>0..1</v>
      </c>
      <c r="BF584" s="124" t="str">
        <f t="shared" si="904"/>
        <v/>
      </c>
      <c r="BG584" s="675" t="str">
        <f t="shared" si="905"/>
        <v/>
      </c>
      <c r="BH584" s="7"/>
      <c r="BI584" s="648" t="str">
        <f t="shared" si="906"/>
        <v>-</v>
      </c>
      <c r="BJ584" s="144" t="str">
        <f t="shared" si="907"/>
        <v>-</v>
      </c>
      <c r="BK584" s="144" t="str">
        <f t="shared" si="908"/>
        <v>-</v>
      </c>
      <c r="BL584" s="144" t="str">
        <f t="shared" si="909"/>
        <v>-</v>
      </c>
      <c r="BM584" s="144" t="str">
        <f t="shared" si="910"/>
        <v>-</v>
      </c>
      <c r="BN584" s="144" t="str">
        <f t="shared" si="911"/>
        <v>-</v>
      </c>
      <c r="BO584" s="649" t="str">
        <f t="shared" si="912"/>
        <v>X</v>
      </c>
      <c r="BP584" s="7"/>
      <c r="BQ584" s="144" t="str">
        <f t="shared" si="913"/>
        <v>EXTENDED</v>
      </c>
      <c r="BR584" s="144" t="str">
        <f t="shared" si="914"/>
        <v>EXTENDED</v>
      </c>
      <c r="BS584" s="15"/>
      <c r="BT584" s="57" t="s">
        <v>18642</v>
      </c>
    </row>
    <row r="585" spans="1:72" s="59" customFormat="1" ht="105" x14ac:dyDescent="0.2">
      <c r="A585" s="45" t="str">
        <f t="shared" si="896"/>
        <v>YES</v>
      </c>
      <c r="B585" s="45"/>
      <c r="C585" s="45"/>
      <c r="D585" s="189" t="s">
        <v>1526</v>
      </c>
      <c r="E585" s="61" t="s">
        <v>5494</v>
      </c>
      <c r="F585" s="282"/>
      <c r="G585" s="62">
        <f t="shared" si="847"/>
        <v>5</v>
      </c>
      <c r="H585" s="62" t="s">
        <v>32</v>
      </c>
      <c r="I585" s="64" t="s">
        <v>17294</v>
      </c>
      <c r="J585" s="64"/>
      <c r="K585" s="65"/>
      <c r="L585" s="65"/>
      <c r="M585" s="65"/>
      <c r="N585" s="64" t="s">
        <v>148</v>
      </c>
      <c r="O585" s="66" t="s">
        <v>32</v>
      </c>
      <c r="P585" s="66" t="str">
        <f t="shared" si="853"/>
        <v>1..1</v>
      </c>
      <c r="Q585" s="6" t="s">
        <v>2725</v>
      </c>
      <c r="R585" s="67" t="s">
        <v>2726</v>
      </c>
      <c r="S585" s="66" t="s">
        <v>151</v>
      </c>
      <c r="T585" s="68" t="str">
        <f t="shared" si="885"/>
        <v>E</v>
      </c>
      <c r="U585" s="62" t="s">
        <v>32</v>
      </c>
      <c r="V585" s="66"/>
      <c r="W585" s="249"/>
      <c r="X585" s="38"/>
      <c r="Y585" s="634" t="str">
        <f t="shared" si="893"/>
        <v>-</v>
      </c>
      <c r="Z585" s="70" t="str">
        <f t="shared" ref="Z585:AE585" si="917">IF(Y585="X","X",IF($AH585=Z$4,"X","-"))</f>
        <v>-</v>
      </c>
      <c r="AA585" s="70" t="str">
        <f t="shared" si="917"/>
        <v>-</v>
      </c>
      <c r="AB585" s="70" t="str">
        <f t="shared" si="917"/>
        <v>-</v>
      </c>
      <c r="AC585" s="70" t="str">
        <f t="shared" si="917"/>
        <v>-</v>
      </c>
      <c r="AD585" s="70" t="str">
        <f t="shared" si="917"/>
        <v>-</v>
      </c>
      <c r="AE585" s="635" t="str">
        <f t="shared" si="917"/>
        <v>X</v>
      </c>
      <c r="AF585" s="38"/>
      <c r="AG585" s="70" t="s">
        <v>47</v>
      </c>
      <c r="AH585" s="70" t="s">
        <v>47</v>
      </c>
      <c r="AI585" s="38"/>
      <c r="AJ585" s="13" t="str">
        <f t="shared" si="881"/>
        <v>/rsm:CrossIndustryInvoice/rsm:SupplyChainTradeTransaction/ram:ApplicableHeaderTradeAgreement/ram:ContractReferencedDocument/ram:FormattedIssueDateTime</v>
      </c>
      <c r="AK585" s="13" t="str">
        <f t="shared" si="882"/>
        <v>/qdt:DateTimeString</v>
      </c>
      <c r="AL585" s="14">
        <f>COUNTIFS(R$4:R585,AJ585)</f>
        <v>1</v>
      </c>
      <c r="AN585" s="189" t="str">
        <f t="shared" si="898"/>
        <v>SCT_HTA</v>
      </c>
      <c r="AO585" s="61" t="str">
        <f t="shared" si="883"/>
        <v>BT-X-148</v>
      </c>
      <c r="AP585" s="282" t="str">
        <f t="shared" si="899"/>
        <v/>
      </c>
      <c r="AQ585" s="62">
        <f t="shared" si="835"/>
        <v>5</v>
      </c>
      <c r="AR585" s="62" t="str">
        <f t="shared" si="884"/>
        <v>1..1</v>
      </c>
      <c r="AS585" s="64" t="s">
        <v>612</v>
      </c>
      <c r="AT585" s="64"/>
      <c r="AU585" s="65"/>
      <c r="AV585" s="65"/>
      <c r="AW585" s="65"/>
      <c r="AX585" s="64" t="s">
        <v>148</v>
      </c>
      <c r="AY585" s="66" t="str">
        <f t="shared" si="895"/>
        <v>1..1</v>
      </c>
      <c r="AZ585" s="66" t="str">
        <f t="shared" si="900"/>
        <v>1..1</v>
      </c>
      <c r="BA585" s="6" t="str">
        <f t="shared" si="850"/>
        <v>/rsm:CrossIndustryInvoice
/rsm:SupplyChainTradeTransaction
/ram:ApplicableHeaderTradeAgreement
/ram:ContractReferencedDocument
/ram:FormattedIssueDateTime
/qdt:DateTimeString</v>
      </c>
      <c r="BB585" s="67" t="str">
        <f t="shared" si="851"/>
        <v>/rsm:CrossIndustryInvoice/rsm:SupplyChainTradeTransaction/ram:ApplicableHeaderTradeAgreement/ram:ContractReferencedDocument/ram:FormattedIssueDateTime/qdt:DateTimeString</v>
      </c>
      <c r="BC585" s="66" t="str">
        <f t="shared" si="901"/>
        <v>D</v>
      </c>
      <c r="BD585" s="68" t="str">
        <f t="shared" si="902"/>
        <v>E</v>
      </c>
      <c r="BE585" s="62" t="str">
        <f t="shared" si="903"/>
        <v>1..1</v>
      </c>
      <c r="BF585" s="66" t="str">
        <f t="shared" si="904"/>
        <v/>
      </c>
      <c r="BG585" s="249" t="str">
        <f t="shared" si="905"/>
        <v/>
      </c>
      <c r="BH585" s="7"/>
      <c r="BI585" s="634" t="str">
        <f t="shared" si="906"/>
        <v>-</v>
      </c>
      <c r="BJ585" s="70" t="str">
        <f t="shared" si="907"/>
        <v>-</v>
      </c>
      <c r="BK585" s="70" t="str">
        <f t="shared" si="908"/>
        <v>-</v>
      </c>
      <c r="BL585" s="70" t="str">
        <f t="shared" si="909"/>
        <v>-</v>
      </c>
      <c r="BM585" s="70" t="str">
        <f t="shared" si="910"/>
        <v>-</v>
      </c>
      <c r="BN585" s="70" t="str">
        <f t="shared" si="911"/>
        <v>-</v>
      </c>
      <c r="BO585" s="635" t="str">
        <f t="shared" si="912"/>
        <v>X</v>
      </c>
      <c r="BP585" s="7"/>
      <c r="BQ585" s="70" t="str">
        <f t="shared" si="913"/>
        <v>EXTENDED</v>
      </c>
      <c r="BR585" s="70" t="str">
        <f t="shared" si="914"/>
        <v>EXTENDED</v>
      </c>
      <c r="BS585" s="15"/>
      <c r="BT585" s="57" t="s">
        <v>18642</v>
      </c>
    </row>
    <row r="586" spans="1:72" s="59" customFormat="1" ht="120" x14ac:dyDescent="0.2">
      <c r="A586" s="45" t="str">
        <f t="shared" si="896"/>
        <v>YES</v>
      </c>
      <c r="B586" s="45"/>
      <c r="C586" s="45"/>
      <c r="D586" s="189" t="s">
        <v>1526</v>
      </c>
      <c r="E586" s="61" t="s">
        <v>5495</v>
      </c>
      <c r="F586" s="282"/>
      <c r="G586" s="62">
        <f t="shared" si="847"/>
        <v>6</v>
      </c>
      <c r="H586" s="62" t="s">
        <v>32</v>
      </c>
      <c r="I586" s="64" t="s">
        <v>229</v>
      </c>
      <c r="J586" s="64"/>
      <c r="K586" s="65" t="s">
        <v>160</v>
      </c>
      <c r="L586" s="65"/>
      <c r="M586" s="65" t="s">
        <v>160</v>
      </c>
      <c r="N586" s="64" t="s">
        <v>128</v>
      </c>
      <c r="O586" s="66" t="s">
        <v>32</v>
      </c>
      <c r="P586" s="66" t="str">
        <f t="shared" si="853"/>
        <v>1..1</v>
      </c>
      <c r="Q586" s="6" t="s">
        <v>2727</v>
      </c>
      <c r="R586" s="67" t="s">
        <v>2728</v>
      </c>
      <c r="S586" s="66" t="s">
        <v>131</v>
      </c>
      <c r="T586" s="68" t="str">
        <f t="shared" si="885"/>
        <v>A</v>
      </c>
      <c r="U586" s="62" t="s">
        <v>42</v>
      </c>
      <c r="V586" s="66"/>
      <c r="W586" s="249"/>
      <c r="X586" s="38"/>
      <c r="Y586" s="634" t="str">
        <f t="shared" si="893"/>
        <v>-</v>
      </c>
      <c r="Z586" s="70" t="str">
        <f t="shared" ref="Z586:AE586" si="918">IF(Y586="X","X",IF($AH586=Z$4,"X","-"))</f>
        <v>-</v>
      </c>
      <c r="AA586" s="70" t="str">
        <f t="shared" si="918"/>
        <v>-</v>
      </c>
      <c r="AB586" s="70" t="str">
        <f t="shared" si="918"/>
        <v>-</v>
      </c>
      <c r="AC586" s="70" t="str">
        <f t="shared" si="918"/>
        <v>-</v>
      </c>
      <c r="AD586" s="70" t="str">
        <f t="shared" si="918"/>
        <v>-</v>
      </c>
      <c r="AE586" s="635" t="str">
        <f t="shared" si="918"/>
        <v>X</v>
      </c>
      <c r="AF586" s="38"/>
      <c r="AG586" s="70" t="s">
        <v>47</v>
      </c>
      <c r="AH586" s="70" t="s">
        <v>47</v>
      </c>
      <c r="AI586" s="38"/>
      <c r="AJ586" s="13" t="str">
        <f t="shared" si="881"/>
        <v>/rsm:CrossIndustryInvoice/rsm:SupplyChainTradeTransaction/ram:ApplicableHeaderTradeAgreement/ram:ContractReferencedDocument/ram:FormattedIssueDateTime/qdt:DateTimeString</v>
      </c>
      <c r="AK586" s="13" t="str">
        <f t="shared" si="882"/>
        <v>/@format</v>
      </c>
      <c r="AL586" s="14">
        <f>COUNTIFS(R$4:R586,AJ586)</f>
        <v>1</v>
      </c>
      <c r="AN586" s="189" t="str">
        <f t="shared" si="898"/>
        <v>SCT_HTA</v>
      </c>
      <c r="AO586" s="61" t="str">
        <f t="shared" si="883"/>
        <v>BT-X-148-0</v>
      </c>
      <c r="AP586" s="282" t="str">
        <f t="shared" si="899"/>
        <v/>
      </c>
      <c r="AQ586" s="62">
        <f t="shared" si="835"/>
        <v>6</v>
      </c>
      <c r="AR586" s="62" t="str">
        <f t="shared" si="884"/>
        <v>1..1</v>
      </c>
      <c r="AS586" s="64" t="s">
        <v>229</v>
      </c>
      <c r="AT586" s="64"/>
      <c r="AU586" s="65" t="s">
        <v>18166</v>
      </c>
      <c r="AV586" s="65"/>
      <c r="AW586" s="65"/>
      <c r="AX586" s="64" t="s">
        <v>128</v>
      </c>
      <c r="AY586" s="66" t="str">
        <f t="shared" si="895"/>
        <v>1..1</v>
      </c>
      <c r="AZ586" s="66" t="str">
        <f t="shared" si="900"/>
        <v>1..1</v>
      </c>
      <c r="BA586" s="6" t="str">
        <f t="shared" si="850"/>
        <v>/rsm:CrossIndustryInvoice
/rsm:SupplyChainTradeTransaction
/ram:ApplicableHeaderTradeAgreement
/ram:ContractReferencedDocument
/ram:FormattedIssueDateTime
/qdt:DateTimeString
/@format</v>
      </c>
      <c r="BB586" s="67" t="str">
        <f t="shared" si="851"/>
        <v>/rsm:CrossIndustryInvoice/rsm:SupplyChainTradeTransaction/ram:ApplicableHeaderTradeAgreement/ram:ContractReferencedDocument/ram:FormattedIssueDateTime/qdt:DateTimeString/@format</v>
      </c>
      <c r="BC586" s="66" t="str">
        <f t="shared" si="901"/>
        <v>C</v>
      </c>
      <c r="BD586" s="68" t="str">
        <f t="shared" si="902"/>
        <v>A</v>
      </c>
      <c r="BE586" s="62" t="str">
        <f t="shared" si="903"/>
        <v>0..1</v>
      </c>
      <c r="BF586" s="66" t="str">
        <f t="shared" si="904"/>
        <v/>
      </c>
      <c r="BG586" s="249" t="str">
        <f t="shared" si="905"/>
        <v/>
      </c>
      <c r="BH586" s="7"/>
      <c r="BI586" s="634" t="str">
        <f t="shared" si="906"/>
        <v>-</v>
      </c>
      <c r="BJ586" s="70" t="str">
        <f t="shared" si="907"/>
        <v>-</v>
      </c>
      <c r="BK586" s="70" t="str">
        <f t="shared" si="908"/>
        <v>-</v>
      </c>
      <c r="BL586" s="70" t="str">
        <f t="shared" si="909"/>
        <v>-</v>
      </c>
      <c r="BM586" s="70" t="str">
        <f t="shared" si="910"/>
        <v>-</v>
      </c>
      <c r="BN586" s="70" t="str">
        <f t="shared" si="911"/>
        <v>-</v>
      </c>
      <c r="BO586" s="635" t="str">
        <f t="shared" si="912"/>
        <v>X</v>
      </c>
      <c r="BP586" s="7"/>
      <c r="BQ586" s="70" t="str">
        <f t="shared" si="913"/>
        <v>EXTENDED</v>
      </c>
      <c r="BR586" s="70" t="str">
        <f t="shared" si="914"/>
        <v>EXTENDED</v>
      </c>
      <c r="BS586" s="15"/>
      <c r="BT586" s="57" t="s">
        <v>18642</v>
      </c>
    </row>
    <row r="587" spans="1:72" s="59" customFormat="1" ht="135" x14ac:dyDescent="0.2">
      <c r="A587" s="45" t="str">
        <f t="shared" si="896"/>
        <v>NO</v>
      </c>
      <c r="B587" s="45"/>
      <c r="C587" s="45"/>
      <c r="D587" s="182" t="s">
        <v>1526</v>
      </c>
      <c r="E587" s="187" t="s">
        <v>2729</v>
      </c>
      <c r="F587" s="302" t="s">
        <v>2729</v>
      </c>
      <c r="G587" s="110">
        <f t="shared" si="847"/>
        <v>3</v>
      </c>
      <c r="H587" s="110" t="s">
        <v>62</v>
      </c>
      <c r="I587" s="111" t="s">
        <v>2730</v>
      </c>
      <c r="J587" s="112" t="s">
        <v>2731</v>
      </c>
      <c r="K587" s="113" t="s">
        <v>2732</v>
      </c>
      <c r="L587" s="113" t="s">
        <v>2733</v>
      </c>
      <c r="M587" s="113" t="s">
        <v>35</v>
      </c>
      <c r="N587" s="112"/>
      <c r="O587" s="110" t="s">
        <v>62</v>
      </c>
      <c r="P587" s="110" t="str">
        <f t="shared" si="853"/>
        <v>0..n</v>
      </c>
      <c r="Q587" s="114" t="s">
        <v>2734</v>
      </c>
      <c r="R587" s="115" t="s">
        <v>2735</v>
      </c>
      <c r="S587" s="110" t="s">
        <v>35</v>
      </c>
      <c r="T587" s="116" t="str">
        <f t="shared" si="885"/>
        <v>G</v>
      </c>
      <c r="U587" s="110" t="s">
        <v>62</v>
      </c>
      <c r="V587" s="110" t="s">
        <v>35</v>
      </c>
      <c r="W587" s="674" t="s">
        <v>35</v>
      </c>
      <c r="X587" s="38"/>
      <c r="Y587" s="644" t="str">
        <f t="shared" si="893"/>
        <v>-</v>
      </c>
      <c r="Z587" s="116" t="str">
        <f t="shared" ref="Z587:AE587" si="919">IF(Y587="X","X",IF($AH587=Z$4,"X","-"))</f>
        <v>-</v>
      </c>
      <c r="AA587" s="116" t="str">
        <f t="shared" si="919"/>
        <v>-</v>
      </c>
      <c r="AB587" s="116" t="str">
        <f t="shared" si="919"/>
        <v>X</v>
      </c>
      <c r="AC587" s="116" t="str">
        <f t="shared" si="919"/>
        <v>X</v>
      </c>
      <c r="AD587" s="116" t="str">
        <f t="shared" si="919"/>
        <v>X</v>
      </c>
      <c r="AE587" s="645" t="str">
        <f t="shared" si="919"/>
        <v>X</v>
      </c>
      <c r="AF587" s="38"/>
      <c r="AG587" s="116" t="s">
        <v>282</v>
      </c>
      <c r="AH587" s="116" t="s">
        <v>282</v>
      </c>
      <c r="AI587" s="38"/>
      <c r="AJ587" s="13" t="str">
        <f t="shared" si="881"/>
        <v>/rsm:CrossIndustryInvoice/rsm:SupplyChainTradeTransaction/ram:ApplicableHeaderTradeAgreement</v>
      </c>
      <c r="AK587" s="13" t="str">
        <f t="shared" si="882"/>
        <v>/ram:AdditionalReferencedDocument</v>
      </c>
      <c r="AL587" s="14">
        <f>COUNTIFS(R$4:R587,AJ587)</f>
        <v>1</v>
      </c>
      <c r="AN587" s="182" t="str">
        <f t="shared" si="898"/>
        <v>SCT_HTA</v>
      </c>
      <c r="AO587" s="187" t="str">
        <f t="shared" si="883"/>
        <v>BG-24</v>
      </c>
      <c r="AP587" s="302" t="str">
        <f t="shared" si="899"/>
        <v>BG-24</v>
      </c>
      <c r="AQ587" s="110">
        <f t="shared" si="835"/>
        <v>3</v>
      </c>
      <c r="AR587" s="110" t="str">
        <f t="shared" si="884"/>
        <v>0..n</v>
      </c>
      <c r="AS587" s="111" t="s">
        <v>2736</v>
      </c>
      <c r="AT587" s="112" t="s">
        <v>2737</v>
      </c>
      <c r="AU587" s="113" t="s">
        <v>2738</v>
      </c>
      <c r="AV587" s="113" t="s">
        <v>2739</v>
      </c>
      <c r="AW587" s="113" t="s">
        <v>35</v>
      </c>
      <c r="AX587" s="112"/>
      <c r="AY587" s="110" t="str">
        <f t="shared" si="895"/>
        <v>0..n</v>
      </c>
      <c r="AZ587" s="110" t="str">
        <f t="shared" si="900"/>
        <v>0..n</v>
      </c>
      <c r="BA587" s="114" t="str">
        <f t="shared" si="850"/>
        <v>/rsm:CrossIndustryInvoice
/rsm:SupplyChainTradeTransaction
/ram:ApplicableHeaderTradeAgreement
/ram:AdditionalReferencedDocument</v>
      </c>
      <c r="BB587" s="115" t="str">
        <f t="shared" si="851"/>
        <v>/rsm:CrossIndustryInvoice/rsm:SupplyChainTradeTransaction/ram:ApplicableHeaderTradeAgreement/ram:AdditionalReferencedDocument</v>
      </c>
      <c r="BC587" s="110" t="str">
        <f t="shared" si="901"/>
        <v/>
      </c>
      <c r="BD587" s="116" t="str">
        <f t="shared" si="902"/>
        <v>G</v>
      </c>
      <c r="BE587" s="110" t="str">
        <f t="shared" si="903"/>
        <v>0..n</v>
      </c>
      <c r="BF587" s="110" t="str">
        <f t="shared" si="904"/>
        <v/>
      </c>
      <c r="BG587" s="674" t="str">
        <f t="shared" si="905"/>
        <v/>
      </c>
      <c r="BH587" s="7"/>
      <c r="BI587" s="644" t="str">
        <f t="shared" si="906"/>
        <v>-</v>
      </c>
      <c r="BJ587" s="116" t="str">
        <f t="shared" si="907"/>
        <v>-</v>
      </c>
      <c r="BK587" s="116" t="str">
        <f t="shared" si="908"/>
        <v>-</v>
      </c>
      <c r="BL587" s="116" t="str">
        <f t="shared" si="909"/>
        <v>X</v>
      </c>
      <c r="BM587" s="116" t="str">
        <f t="shared" si="910"/>
        <v>X</v>
      </c>
      <c r="BN587" s="116" t="str">
        <f t="shared" si="911"/>
        <v>X</v>
      </c>
      <c r="BO587" s="645" t="str">
        <f t="shared" si="912"/>
        <v>X</v>
      </c>
      <c r="BP587" s="7"/>
      <c r="BQ587" s="116" t="str">
        <f t="shared" si="913"/>
        <v>EN 16931</v>
      </c>
      <c r="BR587" s="116" t="str">
        <f t="shared" si="914"/>
        <v>EN 16931</v>
      </c>
      <c r="BS587" s="15"/>
      <c r="BT587" s="57" t="s">
        <v>18642</v>
      </c>
    </row>
    <row r="588" spans="1:72" s="59" customFormat="1" ht="96" x14ac:dyDescent="0.2">
      <c r="A588" s="45" t="str">
        <f t="shared" si="896"/>
        <v>YES</v>
      </c>
      <c r="B588" s="45"/>
      <c r="C588" s="45"/>
      <c r="D588" s="185" t="s">
        <v>1526</v>
      </c>
      <c r="E588" s="186" t="s">
        <v>2740</v>
      </c>
      <c r="F588" s="301" t="s">
        <v>2740</v>
      </c>
      <c r="G588" s="66">
        <f t="shared" si="847"/>
        <v>4</v>
      </c>
      <c r="H588" s="66" t="s">
        <v>32</v>
      </c>
      <c r="I588" s="64" t="s">
        <v>2741</v>
      </c>
      <c r="J588" s="64" t="s">
        <v>2742</v>
      </c>
      <c r="K588" s="65"/>
      <c r="L588" s="65"/>
      <c r="M588" s="65" t="s">
        <v>2743</v>
      </c>
      <c r="N588" s="150" t="s">
        <v>548</v>
      </c>
      <c r="O588" s="66" t="s">
        <v>32</v>
      </c>
      <c r="P588" s="66" t="str">
        <f t="shared" si="853"/>
        <v>1..1</v>
      </c>
      <c r="Q588" s="2" t="s">
        <v>2744</v>
      </c>
      <c r="R588" s="75" t="s">
        <v>2745</v>
      </c>
      <c r="S588" s="66" t="s">
        <v>17054</v>
      </c>
      <c r="T588" s="68" t="str">
        <f t="shared" si="885"/>
        <v>E</v>
      </c>
      <c r="U588" s="66" t="s">
        <v>42</v>
      </c>
      <c r="V588" s="66" t="s">
        <v>132</v>
      </c>
      <c r="W588" s="249" t="s">
        <v>2746</v>
      </c>
      <c r="X588" s="38"/>
      <c r="Y588" s="636" t="str">
        <f t="shared" si="893"/>
        <v>-</v>
      </c>
      <c r="Z588" s="68" t="str">
        <f t="shared" ref="Z588:AE588" si="920">IF(Y588="X","X",IF($AH588=Z$4,"X","-"))</f>
        <v>-</v>
      </c>
      <c r="AA588" s="68" t="str">
        <f t="shared" si="920"/>
        <v>-</v>
      </c>
      <c r="AB588" s="68" t="str">
        <f t="shared" si="920"/>
        <v>X</v>
      </c>
      <c r="AC588" s="68" t="str">
        <f t="shared" si="920"/>
        <v>X</v>
      </c>
      <c r="AD588" s="68" t="str">
        <f t="shared" si="920"/>
        <v>X</v>
      </c>
      <c r="AE588" s="637" t="str">
        <f t="shared" si="920"/>
        <v>X</v>
      </c>
      <c r="AF588" s="38"/>
      <c r="AG588" s="68" t="s">
        <v>282</v>
      </c>
      <c r="AH588" s="68" t="s">
        <v>282</v>
      </c>
      <c r="AI588" s="38"/>
      <c r="AJ588" s="13" t="str">
        <f t="shared" si="881"/>
        <v>/rsm:CrossIndustryInvoice/rsm:SupplyChainTradeTransaction/ram:ApplicableHeaderTradeAgreement/ram:AdditionalReferencedDocument</v>
      </c>
      <c r="AK588" s="13" t="str">
        <f t="shared" si="882"/>
        <v>/ram:IssuerAssignedID</v>
      </c>
      <c r="AL588" s="14">
        <f>COUNTIFS(R$4:R588,AJ588)</f>
        <v>1</v>
      </c>
      <c r="AN588" s="185" t="str">
        <f t="shared" si="898"/>
        <v>SCT_HTA</v>
      </c>
      <c r="AO588" s="186" t="str">
        <f t="shared" si="883"/>
        <v>BT-122</v>
      </c>
      <c r="AP588" s="301" t="str">
        <f t="shared" si="899"/>
        <v>BT-122</v>
      </c>
      <c r="AQ588" s="66">
        <f t="shared" si="835"/>
        <v>4</v>
      </c>
      <c r="AR588" s="66" t="str">
        <f t="shared" si="884"/>
        <v>1..1</v>
      </c>
      <c r="AS588" s="64" t="s">
        <v>2747</v>
      </c>
      <c r="AT588" s="64" t="s">
        <v>2748</v>
      </c>
      <c r="AU588" s="65"/>
      <c r="AV588" s="65"/>
      <c r="AW588" s="65" t="s">
        <v>2749</v>
      </c>
      <c r="AX588" s="150" t="s">
        <v>555</v>
      </c>
      <c r="AY588" s="66" t="str">
        <f t="shared" si="895"/>
        <v>1..1</v>
      </c>
      <c r="AZ588" s="66" t="str">
        <f t="shared" si="900"/>
        <v>1..1</v>
      </c>
      <c r="BA588" s="2" t="str">
        <f t="shared" si="850"/>
        <v>/rsm:CrossIndustryInvoice
/rsm:SupplyChainTradeTransaction
/ram:ApplicableHeaderTradeAgreement
/ram:AdditionalReferencedDocument
/ram:IssuerAssignedID</v>
      </c>
      <c r="BB588" s="75" t="str">
        <f t="shared" si="851"/>
        <v>/rsm:CrossIndustryInvoice/rsm:SupplyChainTradeTransaction/ram:ApplicableHeaderTradeAgreement/ram:AdditionalReferencedDocument/ram:IssuerAssignedID</v>
      </c>
      <c r="BC588" s="66" t="str">
        <f t="shared" si="901"/>
        <v>R</v>
      </c>
      <c r="BD588" s="68" t="str">
        <f t="shared" si="902"/>
        <v>E</v>
      </c>
      <c r="BE588" s="66" t="str">
        <f t="shared" si="903"/>
        <v>0..1</v>
      </c>
      <c r="BF588" s="66" t="str">
        <f t="shared" si="904"/>
        <v>CAR-2</v>
      </c>
      <c r="BG588" s="249" t="str">
        <f t="shared" si="905"/>
        <v>Use for "ADDITIONAL SUPPORTING DOCUMENTS" with TypeCode "916"</v>
      </c>
      <c r="BH588" s="7"/>
      <c r="BI588" s="636" t="str">
        <f t="shared" si="906"/>
        <v>-</v>
      </c>
      <c r="BJ588" s="68" t="str">
        <f t="shared" si="907"/>
        <v>-</v>
      </c>
      <c r="BK588" s="68" t="str">
        <f t="shared" si="908"/>
        <v>-</v>
      </c>
      <c r="BL588" s="68" t="str">
        <f t="shared" si="909"/>
        <v>X</v>
      </c>
      <c r="BM588" s="68" t="str">
        <f t="shared" si="910"/>
        <v>X</v>
      </c>
      <c r="BN588" s="68" t="str">
        <f t="shared" si="911"/>
        <v>X</v>
      </c>
      <c r="BO588" s="637" t="str">
        <f t="shared" si="912"/>
        <v>X</v>
      </c>
      <c r="BP588" s="7"/>
      <c r="BQ588" s="68" t="str">
        <f t="shared" si="913"/>
        <v>EN 16931</v>
      </c>
      <c r="BR588" s="68" t="str">
        <f t="shared" si="914"/>
        <v>EN 16931</v>
      </c>
      <c r="BS588" s="15"/>
      <c r="BT588" s="57" t="s">
        <v>18642</v>
      </c>
    </row>
    <row r="589" spans="1:72" s="59" customFormat="1" ht="105" x14ac:dyDescent="0.2">
      <c r="A589" s="45" t="str">
        <f t="shared" si="896"/>
        <v>YES</v>
      </c>
      <c r="B589" s="45"/>
      <c r="C589" s="45"/>
      <c r="D589" s="185" t="s">
        <v>1526</v>
      </c>
      <c r="E589" s="186" t="s">
        <v>2750</v>
      </c>
      <c r="F589" s="301" t="s">
        <v>2750</v>
      </c>
      <c r="G589" s="66">
        <f t="shared" si="847"/>
        <v>4</v>
      </c>
      <c r="H589" s="66" t="s">
        <v>42</v>
      </c>
      <c r="I589" s="64" t="s">
        <v>2751</v>
      </c>
      <c r="J589" s="64" t="s">
        <v>2752</v>
      </c>
      <c r="K589" s="65" t="s">
        <v>17201</v>
      </c>
      <c r="L589" s="65"/>
      <c r="M589" s="65" t="s">
        <v>35</v>
      </c>
      <c r="N589" s="64" t="s">
        <v>70</v>
      </c>
      <c r="O589" s="66" t="s">
        <v>42</v>
      </c>
      <c r="P589" s="66" t="str">
        <f t="shared" si="853"/>
        <v>0..1</v>
      </c>
      <c r="Q589" s="2" t="s">
        <v>2754</v>
      </c>
      <c r="R589" s="75" t="s">
        <v>2755</v>
      </c>
      <c r="S589" s="66" t="s">
        <v>73</v>
      </c>
      <c r="T589" s="68" t="str">
        <f t="shared" si="885"/>
        <v>E</v>
      </c>
      <c r="U589" s="66" t="s">
        <v>42</v>
      </c>
      <c r="V589" s="66" t="s">
        <v>35</v>
      </c>
      <c r="W589" s="249" t="s">
        <v>35</v>
      </c>
      <c r="X589" s="38"/>
      <c r="Y589" s="636" t="str">
        <f t="shared" si="893"/>
        <v>-</v>
      </c>
      <c r="Z589" s="68" t="str">
        <f t="shared" ref="Z589:AE589" si="921">IF(Y589="X","X",IF($AH589=Z$4,"X","-"))</f>
        <v>-</v>
      </c>
      <c r="AA589" s="68" t="str">
        <f t="shared" si="921"/>
        <v>-</v>
      </c>
      <c r="AB589" s="68" t="str">
        <f t="shared" si="921"/>
        <v>X</v>
      </c>
      <c r="AC589" s="68" t="str">
        <f t="shared" si="921"/>
        <v>X</v>
      </c>
      <c r="AD589" s="68" t="str">
        <f t="shared" si="921"/>
        <v>X</v>
      </c>
      <c r="AE589" s="637" t="str">
        <f t="shared" si="921"/>
        <v>X</v>
      </c>
      <c r="AF589" s="38"/>
      <c r="AG589" s="68" t="s">
        <v>282</v>
      </c>
      <c r="AH589" s="68" t="s">
        <v>282</v>
      </c>
      <c r="AI589" s="38"/>
      <c r="AJ589" s="13" t="str">
        <f t="shared" si="881"/>
        <v>/rsm:CrossIndustryInvoice/rsm:SupplyChainTradeTransaction/ram:ApplicableHeaderTradeAgreement/ram:AdditionalReferencedDocument</v>
      </c>
      <c r="AK589" s="13" t="str">
        <f t="shared" si="882"/>
        <v>/ram:URIID</v>
      </c>
      <c r="AL589" s="14">
        <f>COUNTIFS(R$4:R589,AJ589)</f>
        <v>1</v>
      </c>
      <c r="AN589" s="185" t="str">
        <f t="shared" si="898"/>
        <v>SCT_HTA</v>
      </c>
      <c r="AO589" s="186" t="str">
        <f t="shared" si="883"/>
        <v>BT-124</v>
      </c>
      <c r="AP589" s="301" t="str">
        <f t="shared" si="899"/>
        <v>BT-124</v>
      </c>
      <c r="AQ589" s="66">
        <f t="shared" si="835"/>
        <v>4</v>
      </c>
      <c r="AR589" s="66" t="str">
        <f t="shared" si="884"/>
        <v>0..1</v>
      </c>
      <c r="AS589" s="64" t="s">
        <v>2756</v>
      </c>
      <c r="AT589" s="64" t="s">
        <v>2757</v>
      </c>
      <c r="AU589" s="65" t="s">
        <v>2758</v>
      </c>
      <c r="AV589" s="65"/>
      <c r="AW589" s="65" t="s">
        <v>35</v>
      </c>
      <c r="AX589" s="64" t="s">
        <v>78</v>
      </c>
      <c r="AY589" s="66" t="str">
        <f t="shared" si="895"/>
        <v>0..1</v>
      </c>
      <c r="AZ589" s="66" t="str">
        <f t="shared" si="900"/>
        <v>0..1</v>
      </c>
      <c r="BA589" s="2" t="str">
        <f t="shared" si="850"/>
        <v>/rsm:CrossIndustryInvoice
/rsm:SupplyChainTradeTransaction
/ram:ApplicableHeaderTradeAgreement
/ram:AdditionalReferencedDocument
/ram:URIID</v>
      </c>
      <c r="BB589" s="75" t="str">
        <f t="shared" si="851"/>
        <v>/rsm:CrossIndustryInvoice/rsm:SupplyChainTradeTransaction/ram:ApplicableHeaderTradeAgreement/ram:AdditionalReferencedDocument/ram:URIID</v>
      </c>
      <c r="BC589" s="66" t="str">
        <f t="shared" si="901"/>
        <v>T</v>
      </c>
      <c r="BD589" s="68" t="str">
        <f t="shared" si="902"/>
        <v>E</v>
      </c>
      <c r="BE589" s="66" t="str">
        <f t="shared" si="903"/>
        <v>0..1</v>
      </c>
      <c r="BF589" s="66" t="str">
        <f t="shared" si="904"/>
        <v/>
      </c>
      <c r="BG589" s="249" t="str">
        <f t="shared" si="905"/>
        <v/>
      </c>
      <c r="BH589" s="7"/>
      <c r="BI589" s="636" t="str">
        <f t="shared" si="906"/>
        <v>-</v>
      </c>
      <c r="BJ589" s="68" t="str">
        <f t="shared" si="907"/>
        <v>-</v>
      </c>
      <c r="BK589" s="68" t="str">
        <f t="shared" si="908"/>
        <v>-</v>
      </c>
      <c r="BL589" s="68" t="str">
        <f t="shared" si="909"/>
        <v>X</v>
      </c>
      <c r="BM589" s="68" t="str">
        <f t="shared" si="910"/>
        <v>X</v>
      </c>
      <c r="BN589" s="68" t="str">
        <f t="shared" si="911"/>
        <v>X</v>
      </c>
      <c r="BO589" s="637" t="str">
        <f t="shared" si="912"/>
        <v>X</v>
      </c>
      <c r="BP589" s="7"/>
      <c r="BQ589" s="68" t="str">
        <f t="shared" si="913"/>
        <v>EN 16931</v>
      </c>
      <c r="BR589" s="68" t="str">
        <f t="shared" si="914"/>
        <v>EN 16931</v>
      </c>
      <c r="BS589" s="15"/>
      <c r="BT589" s="57" t="s">
        <v>18642</v>
      </c>
    </row>
    <row r="590" spans="1:72" s="59" customFormat="1" ht="96" x14ac:dyDescent="0.2">
      <c r="A590" s="45" t="str">
        <f t="shared" si="896"/>
        <v>NO</v>
      </c>
      <c r="B590" s="45"/>
      <c r="C590" s="45"/>
      <c r="D590" s="185" t="s">
        <v>1526</v>
      </c>
      <c r="E590" s="186" t="s">
        <v>2759</v>
      </c>
      <c r="F590" s="301"/>
      <c r="G590" s="66">
        <f t="shared" si="847"/>
        <v>4</v>
      </c>
      <c r="H590" s="66" t="s">
        <v>32</v>
      </c>
      <c r="I590" s="97" t="s">
        <v>35</v>
      </c>
      <c r="J590" s="64" t="s">
        <v>35</v>
      </c>
      <c r="K590" s="65" t="s">
        <v>17295</v>
      </c>
      <c r="L590" s="65" t="s">
        <v>2761</v>
      </c>
      <c r="M590" s="65"/>
      <c r="N590" s="64" t="s">
        <v>128</v>
      </c>
      <c r="O590" s="66" t="s">
        <v>32</v>
      </c>
      <c r="P590" s="66" t="str">
        <f t="shared" si="853"/>
        <v>1..1</v>
      </c>
      <c r="Q590" s="2" t="s">
        <v>2762</v>
      </c>
      <c r="R590" s="75" t="s">
        <v>2763</v>
      </c>
      <c r="S590" s="66" t="s">
        <v>131</v>
      </c>
      <c r="T590" s="68" t="str">
        <f t="shared" si="885"/>
        <v/>
      </c>
      <c r="U590" s="66" t="s">
        <v>42</v>
      </c>
      <c r="V590" s="66" t="s">
        <v>132</v>
      </c>
      <c r="W590" s="249" t="s">
        <v>2746</v>
      </c>
      <c r="X590" s="38"/>
      <c r="Y590" s="636" t="str">
        <f t="shared" si="893"/>
        <v>-</v>
      </c>
      <c r="Z590" s="68" t="str">
        <f t="shared" ref="Z590:AE590" si="922">IF(Y590="X","X",IF($AH590=Z$4,"X","-"))</f>
        <v>-</v>
      </c>
      <c r="AA590" s="68" t="str">
        <f t="shared" si="922"/>
        <v>-</v>
      </c>
      <c r="AB590" s="68" t="str">
        <f t="shared" si="922"/>
        <v>X</v>
      </c>
      <c r="AC590" s="68" t="str">
        <f t="shared" si="922"/>
        <v>X</v>
      </c>
      <c r="AD590" s="68" t="str">
        <f t="shared" si="922"/>
        <v>X</v>
      </c>
      <c r="AE590" s="637" t="str">
        <f t="shared" si="922"/>
        <v>X</v>
      </c>
      <c r="AF590" s="38"/>
      <c r="AG590" s="68" t="s">
        <v>282</v>
      </c>
      <c r="AH590" s="68" t="s">
        <v>282</v>
      </c>
      <c r="AI590" s="38"/>
      <c r="AJ590" s="13" t="str">
        <f t="shared" si="881"/>
        <v>/rsm:CrossIndustryInvoice/rsm:SupplyChainTradeTransaction/ram:ApplicableHeaderTradeAgreement/ram:AdditionalReferencedDocument</v>
      </c>
      <c r="AK590" s="13" t="str">
        <f t="shared" si="882"/>
        <v>/ram:TypeCode</v>
      </c>
      <c r="AL590" s="14">
        <f>COUNTIFS(R$4:R590,AJ590)</f>
        <v>1</v>
      </c>
      <c r="AN590" s="185" t="str">
        <f t="shared" si="898"/>
        <v>SCT_HTA</v>
      </c>
      <c r="AO590" s="186" t="str">
        <f t="shared" si="883"/>
        <v>BT-122-0</v>
      </c>
      <c r="AP590" s="301" t="str">
        <f t="shared" si="899"/>
        <v/>
      </c>
      <c r="AQ590" s="66">
        <f t="shared" si="835"/>
        <v>4</v>
      </c>
      <c r="AR590" s="66" t="str">
        <f t="shared" si="884"/>
        <v>1..1</v>
      </c>
      <c r="AS590" s="97" t="s">
        <v>35</v>
      </c>
      <c r="AT590" s="64" t="s">
        <v>35</v>
      </c>
      <c r="AU590" s="65" t="s">
        <v>18267</v>
      </c>
      <c r="AV590" s="65"/>
      <c r="AW590" s="65" t="s">
        <v>2765</v>
      </c>
      <c r="AX590" s="64" t="s">
        <v>128</v>
      </c>
      <c r="AY590" s="66" t="str">
        <f t="shared" si="895"/>
        <v>1..1</v>
      </c>
      <c r="AZ590" s="66" t="str">
        <f t="shared" si="900"/>
        <v>1..1</v>
      </c>
      <c r="BA590" s="2" t="str">
        <f t="shared" si="850"/>
        <v>/rsm:CrossIndustryInvoice
/rsm:SupplyChainTradeTransaction
/ram:ApplicableHeaderTradeAgreement
/ram:AdditionalReferencedDocument
/ram:TypeCode</v>
      </c>
      <c r="BB590" s="75" t="str">
        <f t="shared" si="851"/>
        <v>/rsm:CrossIndustryInvoice/rsm:SupplyChainTradeTransaction/ram:ApplicableHeaderTradeAgreement/ram:AdditionalReferencedDocument/ram:TypeCode</v>
      </c>
      <c r="BC590" s="66" t="str">
        <f t="shared" si="901"/>
        <v>C</v>
      </c>
      <c r="BD590" s="68" t="str">
        <f t="shared" si="902"/>
        <v/>
      </c>
      <c r="BE590" s="66" t="str">
        <f t="shared" si="903"/>
        <v>0..1</v>
      </c>
      <c r="BF590" s="66" t="str">
        <f t="shared" si="904"/>
        <v>CAR-2</v>
      </c>
      <c r="BG590" s="249" t="str">
        <f t="shared" si="905"/>
        <v>Use for "ADDITIONAL SUPPORTING DOCUMENTS" with TypeCode "916"</v>
      </c>
      <c r="BH590" s="7"/>
      <c r="BI590" s="636" t="str">
        <f t="shared" si="906"/>
        <v>-</v>
      </c>
      <c r="BJ590" s="68" t="str">
        <f t="shared" si="907"/>
        <v>-</v>
      </c>
      <c r="BK590" s="68" t="str">
        <f t="shared" si="908"/>
        <v>-</v>
      </c>
      <c r="BL590" s="68" t="str">
        <f t="shared" si="909"/>
        <v>X</v>
      </c>
      <c r="BM590" s="68" t="str">
        <f t="shared" si="910"/>
        <v>X</v>
      </c>
      <c r="BN590" s="68" t="str">
        <f t="shared" si="911"/>
        <v>X</v>
      </c>
      <c r="BO590" s="637" t="str">
        <f t="shared" si="912"/>
        <v>X</v>
      </c>
      <c r="BP590" s="7"/>
      <c r="BQ590" s="68" t="str">
        <f t="shared" si="913"/>
        <v>EN 16931</v>
      </c>
      <c r="BR590" s="68" t="str">
        <f t="shared" si="914"/>
        <v>EN 16931</v>
      </c>
      <c r="BS590" s="15"/>
      <c r="BT590" s="57" t="s">
        <v>18642</v>
      </c>
    </row>
    <row r="591" spans="1:72" s="59" customFormat="1" ht="96" x14ac:dyDescent="0.2">
      <c r="A591" s="45" t="str">
        <f t="shared" si="896"/>
        <v>YES</v>
      </c>
      <c r="B591" s="45"/>
      <c r="C591" s="45"/>
      <c r="D591" s="185" t="s">
        <v>1526</v>
      </c>
      <c r="E591" s="186" t="s">
        <v>2766</v>
      </c>
      <c r="F591" s="301" t="s">
        <v>2766</v>
      </c>
      <c r="G591" s="66">
        <f t="shared" si="847"/>
        <v>4</v>
      </c>
      <c r="H591" s="66" t="s">
        <v>42</v>
      </c>
      <c r="I591" s="64" t="s">
        <v>2767</v>
      </c>
      <c r="J591" s="64" t="s">
        <v>2768</v>
      </c>
      <c r="K591" s="65" t="s">
        <v>2769</v>
      </c>
      <c r="L591" s="65" t="s">
        <v>2770</v>
      </c>
      <c r="M591" s="65" t="s">
        <v>35</v>
      </c>
      <c r="N591" s="64" t="s">
        <v>70</v>
      </c>
      <c r="O591" s="66" t="s">
        <v>42</v>
      </c>
      <c r="P591" s="66" t="str">
        <f t="shared" si="853"/>
        <v>0..1</v>
      </c>
      <c r="Q591" s="2" t="s">
        <v>2771</v>
      </c>
      <c r="R591" s="75" t="s">
        <v>2772</v>
      </c>
      <c r="S591" s="66" t="s">
        <v>73</v>
      </c>
      <c r="T591" s="68" t="str">
        <f t="shared" si="885"/>
        <v>E</v>
      </c>
      <c r="U591" s="66" t="s">
        <v>62</v>
      </c>
      <c r="V591" s="66" t="s">
        <v>200</v>
      </c>
      <c r="W591" s="249" t="s">
        <v>35</v>
      </c>
      <c r="X591" s="38"/>
      <c r="Y591" s="636" t="str">
        <f t="shared" si="893"/>
        <v>-</v>
      </c>
      <c r="Z591" s="68" t="str">
        <f t="shared" ref="Z591:AE591" si="923">IF(Y591="X","X",IF($AH591=Z$4,"X","-"))</f>
        <v>-</v>
      </c>
      <c r="AA591" s="68" t="str">
        <f t="shared" si="923"/>
        <v>-</v>
      </c>
      <c r="AB591" s="68" t="str">
        <f t="shared" si="923"/>
        <v>X</v>
      </c>
      <c r="AC591" s="68" t="str">
        <f t="shared" si="923"/>
        <v>X</v>
      </c>
      <c r="AD591" s="68" t="str">
        <f t="shared" si="923"/>
        <v>X</v>
      </c>
      <c r="AE591" s="637" t="str">
        <f t="shared" si="923"/>
        <v>X</v>
      </c>
      <c r="AF591" s="38"/>
      <c r="AG591" s="68" t="s">
        <v>282</v>
      </c>
      <c r="AH591" s="68" t="s">
        <v>282</v>
      </c>
      <c r="AI591" s="38"/>
      <c r="AJ591" s="13" t="str">
        <f t="shared" si="881"/>
        <v>/rsm:CrossIndustryInvoice/rsm:SupplyChainTradeTransaction/ram:ApplicableHeaderTradeAgreement/ram:AdditionalReferencedDocument</v>
      </c>
      <c r="AK591" s="13" t="str">
        <f t="shared" si="882"/>
        <v>/ram:Name</v>
      </c>
      <c r="AL591" s="14">
        <f>COUNTIFS(R$4:R591,AJ591)</f>
        <v>1</v>
      </c>
      <c r="AN591" s="185" t="str">
        <f t="shared" si="898"/>
        <v>SCT_HTA</v>
      </c>
      <c r="AO591" s="186" t="str">
        <f t="shared" si="883"/>
        <v>BT-123</v>
      </c>
      <c r="AP591" s="301" t="str">
        <f t="shared" si="899"/>
        <v>BT-123</v>
      </c>
      <c r="AQ591" s="66">
        <f t="shared" si="835"/>
        <v>4</v>
      </c>
      <c r="AR591" s="66" t="str">
        <f t="shared" si="884"/>
        <v>0..1</v>
      </c>
      <c r="AS591" s="64" t="s">
        <v>2773</v>
      </c>
      <c r="AT591" s="64" t="s">
        <v>2774</v>
      </c>
      <c r="AU591" s="65" t="s">
        <v>2775</v>
      </c>
      <c r="AV591" s="65" t="s">
        <v>18268</v>
      </c>
      <c r="AW591" s="65" t="s">
        <v>35</v>
      </c>
      <c r="AX591" s="64" t="s">
        <v>78</v>
      </c>
      <c r="AY591" s="66" t="str">
        <f t="shared" si="895"/>
        <v>0..1</v>
      </c>
      <c r="AZ591" s="66" t="str">
        <f t="shared" si="900"/>
        <v>0..1</v>
      </c>
      <c r="BA591" s="2" t="str">
        <f t="shared" si="850"/>
        <v>/rsm:CrossIndustryInvoice
/rsm:SupplyChainTradeTransaction
/ram:ApplicableHeaderTradeAgreement
/ram:AdditionalReferencedDocument
/ram:Name</v>
      </c>
      <c r="BB591" s="75" t="str">
        <f t="shared" si="851"/>
        <v>/rsm:CrossIndustryInvoice/rsm:SupplyChainTradeTransaction/ram:ApplicableHeaderTradeAgreement/ram:AdditionalReferencedDocument/ram:Name</v>
      </c>
      <c r="BC591" s="66" t="str">
        <f t="shared" si="901"/>
        <v>T</v>
      </c>
      <c r="BD591" s="68" t="str">
        <f t="shared" si="902"/>
        <v>E</v>
      </c>
      <c r="BE591" s="66" t="str">
        <f t="shared" si="903"/>
        <v>0..n</v>
      </c>
      <c r="BF591" s="66" t="str">
        <f t="shared" si="904"/>
        <v>CAR-3</v>
      </c>
      <c r="BG591" s="249" t="str">
        <f t="shared" si="905"/>
        <v/>
      </c>
      <c r="BH591" s="7"/>
      <c r="BI591" s="636" t="str">
        <f t="shared" si="906"/>
        <v>-</v>
      </c>
      <c r="BJ591" s="68" t="str">
        <f t="shared" si="907"/>
        <v>-</v>
      </c>
      <c r="BK591" s="68" t="str">
        <f t="shared" si="908"/>
        <v>-</v>
      </c>
      <c r="BL591" s="68" t="str">
        <f t="shared" si="909"/>
        <v>X</v>
      </c>
      <c r="BM591" s="68" t="str">
        <f t="shared" si="910"/>
        <v>X</v>
      </c>
      <c r="BN591" s="68" t="str">
        <f t="shared" si="911"/>
        <v>X</v>
      </c>
      <c r="BO591" s="637" t="str">
        <f t="shared" si="912"/>
        <v>X</v>
      </c>
      <c r="BP591" s="7"/>
      <c r="BQ591" s="68" t="str">
        <f t="shared" si="913"/>
        <v>EN 16931</v>
      </c>
      <c r="BR591" s="68" t="str">
        <f t="shared" si="914"/>
        <v>EN 16931</v>
      </c>
      <c r="BS591" s="15"/>
      <c r="BT591" s="57" t="s">
        <v>18642</v>
      </c>
    </row>
    <row r="592" spans="1:72" s="59" customFormat="1" ht="96" x14ac:dyDescent="0.2">
      <c r="A592" s="45" t="str">
        <f t="shared" si="896"/>
        <v>YES</v>
      </c>
      <c r="B592" s="45"/>
      <c r="C592" s="45"/>
      <c r="D592" s="185" t="s">
        <v>1526</v>
      </c>
      <c r="E592" s="188" t="s">
        <v>2777</v>
      </c>
      <c r="F592" s="303" t="s">
        <v>2777</v>
      </c>
      <c r="G592" s="124">
        <f t="shared" si="847"/>
        <v>4</v>
      </c>
      <c r="H592" s="124" t="s">
        <v>42</v>
      </c>
      <c r="I592" s="138" t="s">
        <v>2778</v>
      </c>
      <c r="J592" s="125" t="s">
        <v>2779</v>
      </c>
      <c r="K592" s="126" t="s">
        <v>2780</v>
      </c>
      <c r="L592" s="126" t="s">
        <v>17296</v>
      </c>
      <c r="M592" s="126" t="s">
        <v>35</v>
      </c>
      <c r="N592" s="125" t="s">
        <v>2782</v>
      </c>
      <c r="O592" s="124" t="s">
        <v>42</v>
      </c>
      <c r="P592" s="124" t="str">
        <f t="shared" si="853"/>
        <v>0..1</v>
      </c>
      <c r="Q592" s="127" t="s">
        <v>2783</v>
      </c>
      <c r="R592" s="128" t="s">
        <v>2784</v>
      </c>
      <c r="S592" s="124" t="s">
        <v>636</v>
      </c>
      <c r="T592" s="129" t="str">
        <f t="shared" si="885"/>
        <v>E</v>
      </c>
      <c r="U592" s="124" t="s">
        <v>62</v>
      </c>
      <c r="V592" s="124" t="s">
        <v>200</v>
      </c>
      <c r="W592" s="675" t="s">
        <v>35</v>
      </c>
      <c r="X592" s="38"/>
      <c r="Y592" s="646" t="str">
        <f t="shared" si="893"/>
        <v>-</v>
      </c>
      <c r="Z592" s="129" t="str">
        <f t="shared" ref="Z592:AE592" si="924">IF(Y592="X","X",IF($AH592=Z$4,"X","-"))</f>
        <v>-</v>
      </c>
      <c r="AA592" s="129" t="str">
        <f t="shared" si="924"/>
        <v>-</v>
      </c>
      <c r="AB592" s="129" t="str">
        <f t="shared" si="924"/>
        <v>X</v>
      </c>
      <c r="AC592" s="129" t="str">
        <f t="shared" si="924"/>
        <v>X</v>
      </c>
      <c r="AD592" s="129" t="str">
        <f t="shared" si="924"/>
        <v>X</v>
      </c>
      <c r="AE592" s="647" t="str">
        <f t="shared" si="924"/>
        <v>X</v>
      </c>
      <c r="AF592" s="38"/>
      <c r="AG592" s="129" t="s">
        <v>282</v>
      </c>
      <c r="AH592" s="129" t="s">
        <v>282</v>
      </c>
      <c r="AI592" s="38"/>
      <c r="AJ592" s="13" t="str">
        <f t="shared" si="881"/>
        <v>/rsm:CrossIndustryInvoice/rsm:SupplyChainTradeTransaction/ram:ApplicableHeaderTradeAgreement/ram:AdditionalReferencedDocument</v>
      </c>
      <c r="AK592" s="13" t="str">
        <f t="shared" si="882"/>
        <v>/ram:AttachmentBinaryObject</v>
      </c>
      <c r="AL592" s="14">
        <f>COUNTIFS(R$4:R592,AJ592)</f>
        <v>1</v>
      </c>
      <c r="AN592" s="185" t="str">
        <f t="shared" si="898"/>
        <v>SCT_HTA</v>
      </c>
      <c r="AO592" s="188" t="str">
        <f t="shared" si="883"/>
        <v>BT-125</v>
      </c>
      <c r="AP592" s="303" t="str">
        <f t="shared" si="899"/>
        <v>BT-125</v>
      </c>
      <c r="AQ592" s="124">
        <f t="shared" si="835"/>
        <v>4</v>
      </c>
      <c r="AR592" s="124" t="str">
        <f t="shared" si="884"/>
        <v>0..1</v>
      </c>
      <c r="AS592" s="138" t="s">
        <v>2785</v>
      </c>
      <c r="AT592" s="125" t="s">
        <v>2786</v>
      </c>
      <c r="AU592" s="126" t="s">
        <v>2787</v>
      </c>
      <c r="AV592" s="126" t="s">
        <v>2788</v>
      </c>
      <c r="AW592" s="126" t="s">
        <v>35</v>
      </c>
      <c r="AX592" s="125" t="s">
        <v>2782</v>
      </c>
      <c r="AY592" s="124" t="str">
        <f t="shared" si="895"/>
        <v>0..1</v>
      </c>
      <c r="AZ592" s="124" t="str">
        <f t="shared" si="900"/>
        <v>0..1</v>
      </c>
      <c r="BA592" s="127" t="str">
        <f t="shared" si="850"/>
        <v>/rsm:CrossIndustryInvoice
/rsm:SupplyChainTradeTransaction
/ram:ApplicableHeaderTradeAgreement
/ram:AdditionalReferencedDocument
/ram:AttachmentBinaryObject</v>
      </c>
      <c r="BB592" s="128" t="str">
        <f t="shared" si="851"/>
        <v>/rsm:CrossIndustryInvoice/rsm:SupplyChainTradeTransaction/ram:ApplicableHeaderTradeAgreement/ram:AdditionalReferencedDocument/ram:AttachmentBinaryObject</v>
      </c>
      <c r="BC592" s="124" t="str">
        <f t="shared" si="901"/>
        <v>B</v>
      </c>
      <c r="BD592" s="129" t="str">
        <f t="shared" si="902"/>
        <v>E</v>
      </c>
      <c r="BE592" s="124" t="str">
        <f t="shared" si="903"/>
        <v>0..n</v>
      </c>
      <c r="BF592" s="124" t="str">
        <f t="shared" si="904"/>
        <v>CAR-3</v>
      </c>
      <c r="BG592" s="675" t="str">
        <f t="shared" si="905"/>
        <v/>
      </c>
      <c r="BH592" s="7"/>
      <c r="BI592" s="646" t="str">
        <f t="shared" si="906"/>
        <v>-</v>
      </c>
      <c r="BJ592" s="129" t="str">
        <f t="shared" si="907"/>
        <v>-</v>
      </c>
      <c r="BK592" s="129" t="str">
        <f t="shared" si="908"/>
        <v>-</v>
      </c>
      <c r="BL592" s="129" t="str">
        <f t="shared" si="909"/>
        <v>X</v>
      </c>
      <c r="BM592" s="129" t="str">
        <f t="shared" si="910"/>
        <v>X</v>
      </c>
      <c r="BN592" s="129" t="str">
        <f t="shared" si="911"/>
        <v>X</v>
      </c>
      <c r="BO592" s="647" t="str">
        <f t="shared" si="912"/>
        <v>X</v>
      </c>
      <c r="BP592" s="7"/>
      <c r="BQ592" s="129" t="str">
        <f t="shared" si="913"/>
        <v>EN 16931</v>
      </c>
      <c r="BR592" s="129" t="str">
        <f t="shared" si="914"/>
        <v>EN 16931</v>
      </c>
      <c r="BS592" s="15"/>
      <c r="BT592" s="57" t="s">
        <v>18642</v>
      </c>
    </row>
    <row r="593" spans="1:72" s="59" customFormat="1" ht="135" x14ac:dyDescent="0.2">
      <c r="A593" s="45" t="str">
        <f t="shared" si="896"/>
        <v>YES</v>
      </c>
      <c r="B593" s="45"/>
      <c r="C593" s="45"/>
      <c r="D593" s="185" t="s">
        <v>1526</v>
      </c>
      <c r="E593" s="186" t="s">
        <v>2789</v>
      </c>
      <c r="F593" s="301" t="s">
        <v>2789</v>
      </c>
      <c r="G593" s="66">
        <f t="shared" si="847"/>
        <v>5</v>
      </c>
      <c r="H593" s="66" t="s">
        <v>32</v>
      </c>
      <c r="I593" s="64" t="s">
        <v>2790</v>
      </c>
      <c r="J593" s="64" t="s">
        <v>2791</v>
      </c>
      <c r="K593" s="65" t="s">
        <v>17297</v>
      </c>
      <c r="L593" s="65"/>
      <c r="M593" s="65" t="s">
        <v>35</v>
      </c>
      <c r="N593" s="64" t="s">
        <v>17064</v>
      </c>
      <c r="O593" s="66" t="s">
        <v>32</v>
      </c>
      <c r="P593" s="66" t="str">
        <f t="shared" si="853"/>
        <v>1..1</v>
      </c>
      <c r="Q593" s="2" t="s">
        <v>2793</v>
      </c>
      <c r="R593" s="75" t="s">
        <v>2794</v>
      </c>
      <c r="S593" s="66" t="s">
        <v>329</v>
      </c>
      <c r="T593" s="68" t="str">
        <f t="shared" si="885"/>
        <v>A</v>
      </c>
      <c r="U593" s="66" t="s">
        <v>42</v>
      </c>
      <c r="V593" s="66" t="s">
        <v>132</v>
      </c>
      <c r="W593" s="249" t="s">
        <v>35</v>
      </c>
      <c r="X593" s="38"/>
      <c r="Y593" s="636" t="str">
        <f t="shared" si="893"/>
        <v>-</v>
      </c>
      <c r="Z593" s="68" t="str">
        <f t="shared" ref="Z593:AE593" si="925">IF(Y593="X","X",IF($AH593=Z$4,"X","-"))</f>
        <v>-</v>
      </c>
      <c r="AA593" s="68" t="str">
        <f t="shared" si="925"/>
        <v>-</v>
      </c>
      <c r="AB593" s="68" t="str">
        <f t="shared" si="925"/>
        <v>X</v>
      </c>
      <c r="AC593" s="68" t="str">
        <f t="shared" si="925"/>
        <v>X</v>
      </c>
      <c r="AD593" s="68" t="str">
        <f t="shared" si="925"/>
        <v>X</v>
      </c>
      <c r="AE593" s="637" t="str">
        <f t="shared" si="925"/>
        <v>X</v>
      </c>
      <c r="AF593" s="38"/>
      <c r="AG593" s="68" t="s">
        <v>282</v>
      </c>
      <c r="AH593" s="68" t="s">
        <v>282</v>
      </c>
      <c r="AI593" s="38"/>
      <c r="AJ593" s="13" t="str">
        <f t="shared" si="881"/>
        <v>/rsm:CrossIndustryInvoice/rsm:SupplyChainTradeTransaction/ram:ApplicableHeaderTradeAgreement/ram:AdditionalReferencedDocument/ram:AttachmentBinaryObject</v>
      </c>
      <c r="AK593" s="13" t="str">
        <f t="shared" si="882"/>
        <v>/@mimeCode</v>
      </c>
      <c r="AL593" s="14">
        <f>COUNTIFS(R$4:R593,AJ593)</f>
        <v>1</v>
      </c>
      <c r="AN593" s="185" t="str">
        <f t="shared" si="898"/>
        <v>SCT_HTA</v>
      </c>
      <c r="AO593" s="186" t="str">
        <f t="shared" si="883"/>
        <v>BT-125-1</v>
      </c>
      <c r="AP593" s="301" t="str">
        <f t="shared" si="899"/>
        <v>BT-125-1</v>
      </c>
      <c r="AQ593" s="66">
        <f t="shared" si="835"/>
        <v>5</v>
      </c>
      <c r="AR593" s="66" t="str">
        <f t="shared" si="884"/>
        <v>1..1</v>
      </c>
      <c r="AS593" s="64" t="s">
        <v>640</v>
      </c>
      <c r="AT593" s="64" t="s">
        <v>2795</v>
      </c>
      <c r="AU593" s="65" t="s">
        <v>2796</v>
      </c>
      <c r="AV593" s="65"/>
      <c r="AW593" s="65" t="s">
        <v>35</v>
      </c>
      <c r="AX593" s="64"/>
      <c r="AY593" s="66" t="str">
        <f t="shared" si="895"/>
        <v>1..1</v>
      </c>
      <c r="AZ593" s="66" t="str">
        <f t="shared" si="900"/>
        <v>1..1</v>
      </c>
      <c r="BA593" s="2" t="str">
        <f t="shared" si="850"/>
        <v>/rsm:CrossIndustryInvoice
/rsm:SupplyChainTradeTransaction
/ram:ApplicableHeaderTradeAgreement
/ram:AdditionalReferencedDocument
/ram:AttachmentBinaryObject
/@mimeCode</v>
      </c>
      <c r="BB593" s="75" t="str">
        <f t="shared" si="851"/>
        <v>/rsm:CrossIndustryInvoice/rsm:SupplyChainTradeTransaction/ram:ApplicableHeaderTradeAgreement/ram:AdditionalReferencedDocument/ram:AttachmentBinaryObject/@mimeCode</v>
      </c>
      <c r="BC593" s="66" t="str">
        <f t="shared" si="901"/>
        <v>S</v>
      </c>
      <c r="BD593" s="68" t="str">
        <f t="shared" si="902"/>
        <v>A</v>
      </c>
      <c r="BE593" s="66" t="str">
        <f t="shared" si="903"/>
        <v>0..1</v>
      </c>
      <c r="BF593" s="66" t="str">
        <f t="shared" si="904"/>
        <v>CAR-2</v>
      </c>
      <c r="BG593" s="249" t="str">
        <f t="shared" si="905"/>
        <v/>
      </c>
      <c r="BH593" s="7"/>
      <c r="BI593" s="636" t="str">
        <f t="shared" si="906"/>
        <v>-</v>
      </c>
      <c r="BJ593" s="68" t="str">
        <f t="shared" si="907"/>
        <v>-</v>
      </c>
      <c r="BK593" s="68" t="str">
        <f t="shared" si="908"/>
        <v>-</v>
      </c>
      <c r="BL593" s="68" t="str">
        <f t="shared" si="909"/>
        <v>X</v>
      </c>
      <c r="BM593" s="68" t="str">
        <f t="shared" si="910"/>
        <v>X</v>
      </c>
      <c r="BN593" s="68" t="str">
        <f t="shared" si="911"/>
        <v>X</v>
      </c>
      <c r="BO593" s="637" t="str">
        <f t="shared" si="912"/>
        <v>X</v>
      </c>
      <c r="BP593" s="7"/>
      <c r="BQ593" s="68" t="str">
        <f t="shared" si="913"/>
        <v>EN 16931</v>
      </c>
      <c r="BR593" s="68" t="str">
        <f t="shared" si="914"/>
        <v>EN 16931</v>
      </c>
      <c r="BS593" s="15"/>
      <c r="BT593" s="57" t="s">
        <v>18642</v>
      </c>
    </row>
    <row r="594" spans="1:72" s="59" customFormat="1" ht="105" x14ac:dyDescent="0.2">
      <c r="A594" s="45" t="str">
        <f t="shared" si="896"/>
        <v>YES</v>
      </c>
      <c r="B594" s="45"/>
      <c r="C594" s="45"/>
      <c r="D594" s="185" t="s">
        <v>1526</v>
      </c>
      <c r="E594" s="186" t="s">
        <v>2797</v>
      </c>
      <c r="F594" s="301" t="s">
        <v>2797</v>
      </c>
      <c r="G594" s="66">
        <f t="shared" si="847"/>
        <v>5</v>
      </c>
      <c r="H594" s="66" t="s">
        <v>32</v>
      </c>
      <c r="I594" s="64" t="s">
        <v>2798</v>
      </c>
      <c r="J594" s="64" t="s">
        <v>2799</v>
      </c>
      <c r="K594" s="65"/>
      <c r="L594" s="65"/>
      <c r="M594" s="65" t="s">
        <v>35</v>
      </c>
      <c r="N594" s="64" t="s">
        <v>17064</v>
      </c>
      <c r="O594" s="66" t="s">
        <v>32</v>
      </c>
      <c r="P594" s="66" t="str">
        <f t="shared" si="853"/>
        <v>1..1</v>
      </c>
      <c r="Q594" s="2" t="s">
        <v>2800</v>
      </c>
      <c r="R594" s="75" t="s">
        <v>2801</v>
      </c>
      <c r="S594" s="66" t="s">
        <v>329</v>
      </c>
      <c r="T594" s="68" t="str">
        <f t="shared" si="885"/>
        <v>A</v>
      </c>
      <c r="U594" s="66" t="s">
        <v>42</v>
      </c>
      <c r="V594" s="66" t="s">
        <v>132</v>
      </c>
      <c r="W594" s="249" t="s">
        <v>35</v>
      </c>
      <c r="X594" s="38"/>
      <c r="Y594" s="636" t="str">
        <f t="shared" si="893"/>
        <v>-</v>
      </c>
      <c r="Z594" s="68" t="str">
        <f t="shared" ref="Z594:AE594" si="926">IF(Y594="X","X",IF($AH594=Z$4,"X","-"))</f>
        <v>-</v>
      </c>
      <c r="AA594" s="68" t="str">
        <f t="shared" si="926"/>
        <v>-</v>
      </c>
      <c r="AB594" s="68" t="str">
        <f t="shared" si="926"/>
        <v>X</v>
      </c>
      <c r="AC594" s="68" t="str">
        <f t="shared" si="926"/>
        <v>X</v>
      </c>
      <c r="AD594" s="68" t="str">
        <f t="shared" si="926"/>
        <v>X</v>
      </c>
      <c r="AE594" s="637" t="str">
        <f t="shared" si="926"/>
        <v>X</v>
      </c>
      <c r="AF594" s="38"/>
      <c r="AG594" s="68" t="s">
        <v>282</v>
      </c>
      <c r="AH594" s="68" t="s">
        <v>282</v>
      </c>
      <c r="AI594" s="38"/>
      <c r="AJ594" s="13" t="str">
        <f t="shared" si="881"/>
        <v>/rsm:CrossIndustryInvoice/rsm:SupplyChainTradeTransaction/ram:ApplicableHeaderTradeAgreement/ram:AdditionalReferencedDocument/ram:AttachmentBinaryObject</v>
      </c>
      <c r="AK594" s="13" t="str">
        <f t="shared" si="882"/>
        <v>/@filename</v>
      </c>
      <c r="AL594" s="14">
        <f>COUNTIFS(R$4:R594,AJ594)</f>
        <v>1</v>
      </c>
      <c r="AN594" s="185" t="str">
        <f t="shared" si="898"/>
        <v>SCT_HTA</v>
      </c>
      <c r="AO594" s="186" t="str">
        <f t="shared" si="883"/>
        <v>BT-125-2</v>
      </c>
      <c r="AP594" s="301" t="str">
        <f t="shared" si="899"/>
        <v>BT-125-2</v>
      </c>
      <c r="AQ594" s="66">
        <f t="shared" si="835"/>
        <v>5</v>
      </c>
      <c r="AR594" s="66" t="str">
        <f t="shared" si="884"/>
        <v>1..1</v>
      </c>
      <c r="AS594" s="64" t="s">
        <v>2802</v>
      </c>
      <c r="AT594" s="64" t="s">
        <v>2803</v>
      </c>
      <c r="AU594" s="65" t="s">
        <v>35</v>
      </c>
      <c r="AV594" s="65"/>
      <c r="AW594" s="65" t="s">
        <v>35</v>
      </c>
      <c r="AX594" s="64"/>
      <c r="AY594" s="66" t="str">
        <f t="shared" si="895"/>
        <v>1..1</v>
      </c>
      <c r="AZ594" s="66" t="str">
        <f t="shared" si="900"/>
        <v>1..1</v>
      </c>
      <c r="BA594" s="2" t="str">
        <f t="shared" si="850"/>
        <v>/rsm:CrossIndustryInvoice
/rsm:SupplyChainTradeTransaction
/ram:ApplicableHeaderTradeAgreement
/ram:AdditionalReferencedDocument
/ram:AttachmentBinaryObject
/@filename</v>
      </c>
      <c r="BB594" s="75" t="str">
        <f t="shared" si="851"/>
        <v>/rsm:CrossIndustryInvoice/rsm:SupplyChainTradeTransaction/ram:ApplicableHeaderTradeAgreement/ram:AdditionalReferencedDocument/ram:AttachmentBinaryObject/@filename</v>
      </c>
      <c r="BC594" s="66" t="str">
        <f t="shared" si="901"/>
        <v>S</v>
      </c>
      <c r="BD594" s="68" t="str">
        <f t="shared" si="902"/>
        <v>A</v>
      </c>
      <c r="BE594" s="66" t="str">
        <f t="shared" si="903"/>
        <v>0..1</v>
      </c>
      <c r="BF594" s="66" t="str">
        <f t="shared" si="904"/>
        <v>CAR-2</v>
      </c>
      <c r="BG594" s="249" t="str">
        <f t="shared" si="905"/>
        <v/>
      </c>
      <c r="BH594" s="7"/>
      <c r="BI594" s="636" t="str">
        <f t="shared" si="906"/>
        <v>-</v>
      </c>
      <c r="BJ594" s="68" t="str">
        <f t="shared" si="907"/>
        <v>-</v>
      </c>
      <c r="BK594" s="68" t="str">
        <f t="shared" si="908"/>
        <v>-</v>
      </c>
      <c r="BL594" s="68" t="str">
        <f t="shared" si="909"/>
        <v>X</v>
      </c>
      <c r="BM594" s="68" t="str">
        <f t="shared" si="910"/>
        <v>X</v>
      </c>
      <c r="BN594" s="68" t="str">
        <f t="shared" si="911"/>
        <v>X</v>
      </c>
      <c r="BO594" s="637" t="str">
        <f t="shared" si="912"/>
        <v>X</v>
      </c>
      <c r="BP594" s="7"/>
      <c r="BQ594" s="68" t="str">
        <f t="shared" si="913"/>
        <v>EN 16931</v>
      </c>
      <c r="BR594" s="68" t="str">
        <f t="shared" si="914"/>
        <v>EN 16931</v>
      </c>
      <c r="BS594" s="15"/>
      <c r="BT594" s="57" t="s">
        <v>18642</v>
      </c>
    </row>
    <row r="595" spans="1:72" s="59" customFormat="1" ht="96" x14ac:dyDescent="0.2">
      <c r="A595" s="45" t="str">
        <f t="shared" si="896"/>
        <v>NO</v>
      </c>
      <c r="B595" s="45"/>
      <c r="C595" s="45"/>
      <c r="D595" s="189" t="s">
        <v>1526</v>
      </c>
      <c r="E595" s="140" t="s">
        <v>5496</v>
      </c>
      <c r="F595" s="296"/>
      <c r="G595" s="141">
        <f t="shared" si="847"/>
        <v>4</v>
      </c>
      <c r="H595" s="141" t="s">
        <v>42</v>
      </c>
      <c r="I595" s="138" t="s">
        <v>17175</v>
      </c>
      <c r="J595" s="125"/>
      <c r="K595" s="126"/>
      <c r="L595" s="126"/>
      <c r="M595" s="126"/>
      <c r="N595" s="125" t="s">
        <v>148</v>
      </c>
      <c r="O595" s="124" t="s">
        <v>42</v>
      </c>
      <c r="P595" s="124" t="str">
        <f t="shared" si="853"/>
        <v>0..1</v>
      </c>
      <c r="Q595" s="142" t="s">
        <v>2804</v>
      </c>
      <c r="R595" s="143" t="s">
        <v>2805</v>
      </c>
      <c r="S595" s="88" t="s">
        <v>151</v>
      </c>
      <c r="T595" s="129" t="str">
        <f t="shared" si="885"/>
        <v/>
      </c>
      <c r="U595" s="141" t="s">
        <v>42</v>
      </c>
      <c r="V595" s="124"/>
      <c r="W595" s="675"/>
      <c r="X595" s="38"/>
      <c r="Y595" s="648" t="str">
        <f t="shared" si="893"/>
        <v>-</v>
      </c>
      <c r="Z595" s="144" t="str">
        <f t="shared" ref="Z595:AE595" si="927">IF(Y595="X","X",IF($AH595=Z$4,"X","-"))</f>
        <v>-</v>
      </c>
      <c r="AA595" s="144" t="str">
        <f t="shared" si="927"/>
        <v>-</v>
      </c>
      <c r="AB595" s="144" t="str">
        <f t="shared" si="927"/>
        <v>-</v>
      </c>
      <c r="AC595" s="144" t="str">
        <f t="shared" si="927"/>
        <v>-</v>
      </c>
      <c r="AD595" s="144" t="str">
        <f t="shared" si="927"/>
        <v>-</v>
      </c>
      <c r="AE595" s="649" t="str">
        <f t="shared" si="927"/>
        <v>X</v>
      </c>
      <c r="AF595" s="38"/>
      <c r="AG595" s="144" t="s">
        <v>47</v>
      </c>
      <c r="AH595" s="144" t="s">
        <v>47</v>
      </c>
      <c r="AI595" s="38"/>
      <c r="AJ595" s="13" t="str">
        <f t="shared" si="881"/>
        <v>/rsm:CrossIndustryInvoice/rsm:SupplyChainTradeTransaction/ram:ApplicableHeaderTradeAgreement/ram:AdditionalReferencedDocument</v>
      </c>
      <c r="AK595" s="13" t="str">
        <f t="shared" si="882"/>
        <v>/ram:FormattedIssueDateTime</v>
      </c>
      <c r="AL595" s="14">
        <f>COUNTIFS(R$4:R595,AJ595)</f>
        <v>1</v>
      </c>
      <c r="AN595" s="189" t="str">
        <f t="shared" si="898"/>
        <v>SCT_HTA</v>
      </c>
      <c r="AO595" s="140" t="str">
        <f t="shared" si="883"/>
        <v>BT-X-149-00</v>
      </c>
      <c r="AP595" s="296" t="str">
        <f t="shared" si="899"/>
        <v/>
      </c>
      <c r="AQ595" s="141">
        <f t="shared" si="835"/>
        <v>4</v>
      </c>
      <c r="AR595" s="141" t="str">
        <f t="shared" si="884"/>
        <v>0..1</v>
      </c>
      <c r="AS595" s="138" t="s">
        <v>651</v>
      </c>
      <c r="AT595" s="125"/>
      <c r="AU595" s="126"/>
      <c r="AV595" s="126"/>
      <c r="AW595" s="126"/>
      <c r="AX595" s="406" t="s">
        <v>148</v>
      </c>
      <c r="AY595" s="124" t="str">
        <f t="shared" si="895"/>
        <v>0..1</v>
      </c>
      <c r="AZ595" s="124" t="str">
        <f t="shared" si="900"/>
        <v>0..1</v>
      </c>
      <c r="BA595" s="142" t="str">
        <f t="shared" si="850"/>
        <v>/rsm:CrossIndustryInvoice
/rsm:SupplyChainTradeTransaction
/ram:ApplicableHeaderTradeAgreement
/ram:AdditionalReferencedDocument
/ram:FormattedIssueDateTime</v>
      </c>
      <c r="BB595" s="143" t="str">
        <f t="shared" si="851"/>
        <v>/rsm:CrossIndustryInvoice/rsm:SupplyChainTradeTransaction/ram:ApplicableHeaderTradeAgreement/ram:AdditionalReferencedDocument/ram:FormattedIssueDateTime</v>
      </c>
      <c r="BC595" s="124" t="str">
        <f t="shared" si="901"/>
        <v>D</v>
      </c>
      <c r="BD595" s="129" t="str">
        <f t="shared" si="902"/>
        <v/>
      </c>
      <c r="BE595" s="141" t="str">
        <f t="shared" si="903"/>
        <v>0..1</v>
      </c>
      <c r="BF595" s="124" t="str">
        <f t="shared" si="904"/>
        <v/>
      </c>
      <c r="BG595" s="675" t="str">
        <f t="shared" si="905"/>
        <v/>
      </c>
      <c r="BH595" s="7"/>
      <c r="BI595" s="648" t="str">
        <f t="shared" si="906"/>
        <v>-</v>
      </c>
      <c r="BJ595" s="144" t="str">
        <f t="shared" si="907"/>
        <v>-</v>
      </c>
      <c r="BK595" s="144" t="str">
        <f t="shared" si="908"/>
        <v>-</v>
      </c>
      <c r="BL595" s="144" t="str">
        <f t="shared" si="909"/>
        <v>-</v>
      </c>
      <c r="BM595" s="144" t="str">
        <f t="shared" si="910"/>
        <v>-</v>
      </c>
      <c r="BN595" s="144" t="str">
        <f t="shared" si="911"/>
        <v>-</v>
      </c>
      <c r="BO595" s="649" t="str">
        <f t="shared" si="912"/>
        <v>X</v>
      </c>
      <c r="BP595" s="7"/>
      <c r="BQ595" s="144" t="str">
        <f t="shared" si="913"/>
        <v>EXTENDED</v>
      </c>
      <c r="BR595" s="144" t="str">
        <f t="shared" si="914"/>
        <v>EXTENDED</v>
      </c>
      <c r="BS595" s="15"/>
      <c r="BT595" s="57" t="s">
        <v>18642</v>
      </c>
    </row>
    <row r="596" spans="1:72" s="59" customFormat="1" ht="105" x14ac:dyDescent="0.2">
      <c r="A596" s="45" t="str">
        <f t="shared" si="896"/>
        <v>YES</v>
      </c>
      <c r="B596" s="45"/>
      <c r="C596" s="45"/>
      <c r="D596" s="189" t="s">
        <v>1526</v>
      </c>
      <c r="E596" s="61" t="s">
        <v>5497</v>
      </c>
      <c r="F596" s="282"/>
      <c r="G596" s="62">
        <f t="shared" si="847"/>
        <v>5</v>
      </c>
      <c r="H596" s="62" t="s">
        <v>32</v>
      </c>
      <c r="I596" s="64" t="s">
        <v>17105</v>
      </c>
      <c r="J596" s="64"/>
      <c r="K596" s="65"/>
      <c r="L596" s="65"/>
      <c r="M596" s="65"/>
      <c r="N596" s="64" t="s">
        <v>148</v>
      </c>
      <c r="O596" s="66" t="s">
        <v>32</v>
      </c>
      <c r="P596" s="66" t="str">
        <f t="shared" si="853"/>
        <v>1..1</v>
      </c>
      <c r="Q596" s="6" t="s">
        <v>2806</v>
      </c>
      <c r="R596" s="67" t="s">
        <v>2807</v>
      </c>
      <c r="S596" s="66" t="s">
        <v>151</v>
      </c>
      <c r="T596" s="68" t="str">
        <f t="shared" si="885"/>
        <v>E</v>
      </c>
      <c r="U596" s="62" t="s">
        <v>32</v>
      </c>
      <c r="V596" s="66"/>
      <c r="W596" s="249"/>
      <c r="X596" s="38"/>
      <c r="Y596" s="634" t="str">
        <f t="shared" si="893"/>
        <v>-</v>
      </c>
      <c r="Z596" s="70" t="str">
        <f t="shared" ref="Z596:AE596" si="928">IF(Y596="X","X",IF($AH596=Z$4,"X","-"))</f>
        <v>-</v>
      </c>
      <c r="AA596" s="70" t="str">
        <f t="shared" si="928"/>
        <v>-</v>
      </c>
      <c r="AB596" s="70" t="str">
        <f t="shared" si="928"/>
        <v>-</v>
      </c>
      <c r="AC596" s="70" t="str">
        <f t="shared" si="928"/>
        <v>-</v>
      </c>
      <c r="AD596" s="70" t="str">
        <f t="shared" si="928"/>
        <v>-</v>
      </c>
      <c r="AE596" s="635" t="str">
        <f t="shared" si="928"/>
        <v>X</v>
      </c>
      <c r="AF596" s="38"/>
      <c r="AG596" s="70" t="s">
        <v>47</v>
      </c>
      <c r="AH596" s="70" t="s">
        <v>47</v>
      </c>
      <c r="AI596" s="38"/>
      <c r="AJ596" s="13" t="str">
        <f t="shared" si="881"/>
        <v>/rsm:CrossIndustryInvoice/rsm:SupplyChainTradeTransaction/ram:ApplicableHeaderTradeAgreement/ram:AdditionalReferencedDocument/ram:FormattedIssueDateTime</v>
      </c>
      <c r="AK596" s="13" t="str">
        <f t="shared" si="882"/>
        <v>/qdt:DateTimeString</v>
      </c>
      <c r="AL596" s="14">
        <f>COUNTIFS(R$4:R596,AJ596)</f>
        <v>1</v>
      </c>
      <c r="AN596" s="189" t="str">
        <f t="shared" si="898"/>
        <v>SCT_HTA</v>
      </c>
      <c r="AO596" s="61" t="str">
        <f t="shared" si="883"/>
        <v>BT-X-149</v>
      </c>
      <c r="AP596" s="282" t="str">
        <f t="shared" si="899"/>
        <v/>
      </c>
      <c r="AQ596" s="62">
        <f t="shared" ref="AQ596:AQ660" si="929">LEN(BB596)-LEN(SUBSTITUTE(BB596,"/",""))-1</f>
        <v>5</v>
      </c>
      <c r="AR596" s="62" t="str">
        <f t="shared" si="884"/>
        <v>1..1</v>
      </c>
      <c r="AS596" s="64">
        <v>0</v>
      </c>
      <c r="AT596" s="64"/>
      <c r="AU596" s="65"/>
      <c r="AV596" s="65"/>
      <c r="AW596" s="65"/>
      <c r="AX596" s="64" t="s">
        <v>148</v>
      </c>
      <c r="AY596" s="66" t="str">
        <f t="shared" si="895"/>
        <v>1..1</v>
      </c>
      <c r="AZ596" s="66" t="str">
        <f t="shared" si="900"/>
        <v>1..1</v>
      </c>
      <c r="BA596" s="6" t="str">
        <f t="shared" si="850"/>
        <v>/rsm:CrossIndustryInvoice
/rsm:SupplyChainTradeTransaction
/ram:ApplicableHeaderTradeAgreement
/ram:AdditionalReferencedDocument
/ram:FormattedIssueDateTime
/qdt:DateTimeString</v>
      </c>
      <c r="BB596" s="67" t="str">
        <f t="shared" si="851"/>
        <v>/rsm:CrossIndustryInvoice/rsm:SupplyChainTradeTransaction/ram:ApplicableHeaderTradeAgreement/ram:AdditionalReferencedDocument/ram:FormattedIssueDateTime/qdt:DateTimeString</v>
      </c>
      <c r="BC596" s="66" t="str">
        <f t="shared" si="901"/>
        <v>D</v>
      </c>
      <c r="BD596" s="68" t="str">
        <f t="shared" si="902"/>
        <v>E</v>
      </c>
      <c r="BE596" s="62" t="str">
        <f t="shared" si="903"/>
        <v>1..1</v>
      </c>
      <c r="BF596" s="66" t="str">
        <f t="shared" si="904"/>
        <v/>
      </c>
      <c r="BG596" s="249" t="str">
        <f t="shared" si="905"/>
        <v/>
      </c>
      <c r="BH596" s="7"/>
      <c r="BI596" s="634" t="str">
        <f t="shared" si="906"/>
        <v>-</v>
      </c>
      <c r="BJ596" s="70" t="str">
        <f t="shared" si="907"/>
        <v>-</v>
      </c>
      <c r="BK596" s="70" t="str">
        <f t="shared" si="908"/>
        <v>-</v>
      </c>
      <c r="BL596" s="70" t="str">
        <f t="shared" si="909"/>
        <v>-</v>
      </c>
      <c r="BM596" s="70" t="str">
        <f t="shared" si="910"/>
        <v>-</v>
      </c>
      <c r="BN596" s="70" t="str">
        <f t="shared" si="911"/>
        <v>-</v>
      </c>
      <c r="BO596" s="635" t="str">
        <f t="shared" si="912"/>
        <v>X</v>
      </c>
      <c r="BP596" s="7"/>
      <c r="BQ596" s="70" t="str">
        <f t="shared" si="913"/>
        <v>EXTENDED</v>
      </c>
      <c r="BR596" s="70" t="str">
        <f t="shared" si="914"/>
        <v>EXTENDED</v>
      </c>
      <c r="BS596" s="15"/>
      <c r="BT596" s="57" t="s">
        <v>18642</v>
      </c>
    </row>
    <row r="597" spans="1:72" s="59" customFormat="1" ht="120" x14ac:dyDescent="0.2">
      <c r="A597" s="45" t="str">
        <f t="shared" si="896"/>
        <v>YES</v>
      </c>
      <c r="B597" s="45"/>
      <c r="C597" s="45"/>
      <c r="D597" s="189" t="s">
        <v>1526</v>
      </c>
      <c r="E597" s="61" t="s">
        <v>5498</v>
      </c>
      <c r="F597" s="282"/>
      <c r="G597" s="62">
        <f t="shared" si="847"/>
        <v>6</v>
      </c>
      <c r="H597" s="62" t="s">
        <v>32</v>
      </c>
      <c r="I597" s="64" t="s">
        <v>229</v>
      </c>
      <c r="J597" s="64"/>
      <c r="K597" s="65" t="s">
        <v>160</v>
      </c>
      <c r="L597" s="65"/>
      <c r="M597" s="65" t="s">
        <v>160</v>
      </c>
      <c r="N597" s="64" t="s">
        <v>128</v>
      </c>
      <c r="O597" s="66" t="s">
        <v>32</v>
      </c>
      <c r="P597" s="66" t="str">
        <f t="shared" si="853"/>
        <v>1..1</v>
      </c>
      <c r="Q597" s="6" t="s">
        <v>2808</v>
      </c>
      <c r="R597" s="67" t="s">
        <v>2809</v>
      </c>
      <c r="S597" s="66" t="s">
        <v>131</v>
      </c>
      <c r="T597" s="68" t="str">
        <f t="shared" si="885"/>
        <v>A</v>
      </c>
      <c r="U597" s="62" t="s">
        <v>42</v>
      </c>
      <c r="V597" s="66"/>
      <c r="W597" s="249"/>
      <c r="X597" s="38"/>
      <c r="Y597" s="634" t="str">
        <f t="shared" si="893"/>
        <v>-</v>
      </c>
      <c r="Z597" s="70" t="str">
        <f t="shared" ref="Z597:AE597" si="930">IF(Y597="X","X",IF($AH597=Z$4,"X","-"))</f>
        <v>-</v>
      </c>
      <c r="AA597" s="70" t="str">
        <f t="shared" si="930"/>
        <v>-</v>
      </c>
      <c r="AB597" s="70" t="str">
        <f t="shared" si="930"/>
        <v>-</v>
      </c>
      <c r="AC597" s="70" t="str">
        <f t="shared" si="930"/>
        <v>-</v>
      </c>
      <c r="AD597" s="70" t="str">
        <f t="shared" si="930"/>
        <v>-</v>
      </c>
      <c r="AE597" s="635" t="str">
        <f t="shared" si="930"/>
        <v>X</v>
      </c>
      <c r="AF597" s="38"/>
      <c r="AG597" s="70" t="s">
        <v>47</v>
      </c>
      <c r="AH597" s="70" t="s">
        <v>47</v>
      </c>
      <c r="AI597" s="38"/>
      <c r="AJ597" s="13" t="str">
        <f t="shared" si="881"/>
        <v>/rsm:CrossIndustryInvoice/rsm:SupplyChainTradeTransaction/ram:ApplicableHeaderTradeAgreement/ram:AdditionalReferencedDocument/ram:FormattedIssueDateTime/qdt:DateTimeString</v>
      </c>
      <c r="AK597" s="13" t="str">
        <f t="shared" si="882"/>
        <v>/@format</v>
      </c>
      <c r="AL597" s="14">
        <f>COUNTIFS(R$4:R607,AJ597)</f>
        <v>2</v>
      </c>
      <c r="AN597" s="189" t="str">
        <f t="shared" si="898"/>
        <v>SCT_HTA</v>
      </c>
      <c r="AO597" s="61" t="str">
        <f t="shared" si="883"/>
        <v>BT-X-149-0</v>
      </c>
      <c r="AP597" s="282" t="str">
        <f t="shared" si="899"/>
        <v/>
      </c>
      <c r="AQ597" s="62">
        <f t="shared" si="929"/>
        <v>6</v>
      </c>
      <c r="AR597" s="62" t="str">
        <f t="shared" si="884"/>
        <v>1..1</v>
      </c>
      <c r="AS597" s="64" t="s">
        <v>229</v>
      </c>
      <c r="AT597" s="64"/>
      <c r="AU597" s="65" t="s">
        <v>18166</v>
      </c>
      <c r="AV597" s="65"/>
      <c r="AW597" s="65"/>
      <c r="AX597" s="64" t="s">
        <v>128</v>
      </c>
      <c r="AY597" s="66" t="str">
        <f t="shared" si="895"/>
        <v>1..1</v>
      </c>
      <c r="AZ597" s="66" t="str">
        <f t="shared" si="900"/>
        <v>1..1</v>
      </c>
      <c r="BA597" s="6" t="str">
        <f t="shared" si="850"/>
        <v>/rsm:CrossIndustryInvoice
/rsm:SupplyChainTradeTransaction
/ram:ApplicableHeaderTradeAgreement
/ram:AdditionalReferencedDocument
/ram:FormattedIssueDateTime
/qdt:DateTimeString
/@format</v>
      </c>
      <c r="BB597" s="67" t="str">
        <f t="shared" si="851"/>
        <v>/rsm:CrossIndustryInvoice/rsm:SupplyChainTradeTransaction/ram:ApplicableHeaderTradeAgreement/ram:AdditionalReferencedDocument/ram:FormattedIssueDateTime/qdt:DateTimeString/@format</v>
      </c>
      <c r="BC597" s="66" t="str">
        <f t="shared" si="901"/>
        <v>C</v>
      </c>
      <c r="BD597" s="68" t="str">
        <f t="shared" si="902"/>
        <v>A</v>
      </c>
      <c r="BE597" s="62" t="str">
        <f t="shared" si="903"/>
        <v>0..1</v>
      </c>
      <c r="BF597" s="66" t="str">
        <f t="shared" si="904"/>
        <v/>
      </c>
      <c r="BG597" s="249" t="str">
        <f t="shared" si="905"/>
        <v/>
      </c>
      <c r="BH597" s="7"/>
      <c r="BI597" s="634" t="str">
        <f t="shared" si="906"/>
        <v>-</v>
      </c>
      <c r="BJ597" s="70" t="str">
        <f t="shared" si="907"/>
        <v>-</v>
      </c>
      <c r="BK597" s="70" t="str">
        <f t="shared" si="908"/>
        <v>-</v>
      </c>
      <c r="BL597" s="70" t="str">
        <f t="shared" si="909"/>
        <v>-</v>
      </c>
      <c r="BM597" s="70" t="str">
        <f t="shared" si="910"/>
        <v>-</v>
      </c>
      <c r="BN597" s="70" t="str">
        <f t="shared" si="911"/>
        <v>-</v>
      </c>
      <c r="BO597" s="635" t="str">
        <f t="shared" si="912"/>
        <v>X</v>
      </c>
      <c r="BP597" s="7"/>
      <c r="BQ597" s="70" t="str">
        <f t="shared" si="913"/>
        <v>EXTENDED</v>
      </c>
      <c r="BR597" s="70" t="str">
        <f t="shared" si="914"/>
        <v>EXTENDED</v>
      </c>
      <c r="BS597" s="15"/>
      <c r="BT597" s="57" t="s">
        <v>18642</v>
      </c>
    </row>
    <row r="598" spans="1:72" s="59" customFormat="1" ht="96" x14ac:dyDescent="0.2">
      <c r="A598" s="45" t="str">
        <f t="shared" si="896"/>
        <v>NO</v>
      </c>
      <c r="B598" s="45"/>
      <c r="C598" s="45"/>
      <c r="D598" s="182" t="s">
        <v>1526</v>
      </c>
      <c r="E598" s="321" t="s">
        <v>2810</v>
      </c>
      <c r="F598" s="322"/>
      <c r="G598" s="110">
        <f t="shared" si="847"/>
        <v>3</v>
      </c>
      <c r="H598" s="110" t="s">
        <v>42</v>
      </c>
      <c r="I598" s="111" t="s">
        <v>2811</v>
      </c>
      <c r="J598" s="112"/>
      <c r="K598" s="113"/>
      <c r="L598" s="113"/>
      <c r="M598" s="113" t="s">
        <v>2812</v>
      </c>
      <c r="N598" s="112"/>
      <c r="O598" s="110" t="s">
        <v>62</v>
      </c>
      <c r="P598" s="110" t="str">
        <f t="shared" si="853"/>
        <v>0..n</v>
      </c>
      <c r="Q598" s="114" t="s">
        <v>2734</v>
      </c>
      <c r="R598" s="115" t="s">
        <v>2735</v>
      </c>
      <c r="S598" s="110"/>
      <c r="T598" s="116" t="str">
        <f t="shared" si="885"/>
        <v/>
      </c>
      <c r="U598" s="110" t="s">
        <v>62</v>
      </c>
      <c r="V598" s="110"/>
      <c r="W598" s="674"/>
      <c r="X598" s="38"/>
      <c r="Y598" s="644" t="str">
        <f t="shared" si="893"/>
        <v>-</v>
      </c>
      <c r="Z598" s="116" t="str">
        <f t="shared" ref="Z598:AE598" si="931">IF(Y598="X","X",IF($AH598=Z$4,"X","-"))</f>
        <v>-</v>
      </c>
      <c r="AA598" s="116" t="str">
        <f t="shared" si="931"/>
        <v>-</v>
      </c>
      <c r="AB598" s="116" t="str">
        <f t="shared" si="931"/>
        <v>X</v>
      </c>
      <c r="AC598" s="116" t="str">
        <f t="shared" si="931"/>
        <v>X</v>
      </c>
      <c r="AD598" s="116" t="str">
        <f t="shared" si="931"/>
        <v>X</v>
      </c>
      <c r="AE598" s="645" t="str">
        <f t="shared" si="931"/>
        <v>X</v>
      </c>
      <c r="AF598" s="38"/>
      <c r="AG598" s="116" t="s">
        <v>282</v>
      </c>
      <c r="AH598" s="116" t="s">
        <v>282</v>
      </c>
      <c r="AI598" s="38"/>
      <c r="AJ598" s="13" t="str">
        <f t="shared" si="881"/>
        <v>/rsm:CrossIndustryInvoice/rsm:SupplyChainTradeTransaction/ram:ApplicableHeaderTradeAgreement</v>
      </c>
      <c r="AK598" s="13" t="str">
        <f t="shared" si="882"/>
        <v>/ram:AdditionalReferencedDocument</v>
      </c>
      <c r="AL598" s="14">
        <f>COUNTIFS(R$4:R598,AJ598)</f>
        <v>1</v>
      </c>
      <c r="AN598" s="182" t="str">
        <f t="shared" si="898"/>
        <v>SCT_HTA</v>
      </c>
      <c r="AO598" s="187" t="str">
        <f t="shared" si="883"/>
        <v>BT-17-00</v>
      </c>
      <c r="AP598" s="302" t="str">
        <f t="shared" si="899"/>
        <v/>
      </c>
      <c r="AQ598" s="110">
        <f t="shared" si="929"/>
        <v>3</v>
      </c>
      <c r="AR598" s="110" t="str">
        <f t="shared" si="884"/>
        <v>0..1</v>
      </c>
      <c r="AS598" s="111" t="s">
        <v>2813</v>
      </c>
      <c r="AT598" s="112"/>
      <c r="AU598" s="113"/>
      <c r="AV598" s="113"/>
      <c r="AW598" s="113" t="s">
        <v>2814</v>
      </c>
      <c r="AX598" s="112"/>
      <c r="AY598" s="110" t="str">
        <f t="shared" si="895"/>
        <v>0..n</v>
      </c>
      <c r="AZ598" s="110" t="str">
        <f t="shared" si="900"/>
        <v>0..n</v>
      </c>
      <c r="BA598" s="114" t="str">
        <f t="shared" si="850"/>
        <v>/rsm:CrossIndustryInvoice
/rsm:SupplyChainTradeTransaction
/ram:ApplicableHeaderTradeAgreement
/ram:AdditionalReferencedDocument</v>
      </c>
      <c r="BB598" s="115" t="str">
        <f t="shared" si="851"/>
        <v>/rsm:CrossIndustryInvoice/rsm:SupplyChainTradeTransaction/ram:ApplicableHeaderTradeAgreement/ram:AdditionalReferencedDocument</v>
      </c>
      <c r="BC598" s="110" t="str">
        <f t="shared" si="901"/>
        <v/>
      </c>
      <c r="BD598" s="116" t="str">
        <f t="shared" si="902"/>
        <v/>
      </c>
      <c r="BE598" s="110" t="str">
        <f t="shared" si="903"/>
        <v>0..n</v>
      </c>
      <c r="BF598" s="110" t="str">
        <f t="shared" si="904"/>
        <v/>
      </c>
      <c r="BG598" s="674" t="str">
        <f t="shared" si="905"/>
        <v/>
      </c>
      <c r="BH598" s="7"/>
      <c r="BI598" s="644" t="str">
        <f t="shared" si="906"/>
        <v>-</v>
      </c>
      <c r="BJ598" s="116" t="str">
        <f t="shared" si="907"/>
        <v>-</v>
      </c>
      <c r="BK598" s="116" t="str">
        <f t="shared" si="908"/>
        <v>-</v>
      </c>
      <c r="BL598" s="116" t="str">
        <f t="shared" si="909"/>
        <v>X</v>
      </c>
      <c r="BM598" s="116" t="str">
        <f t="shared" si="910"/>
        <v>X</v>
      </c>
      <c r="BN598" s="116" t="str">
        <f t="shared" si="911"/>
        <v>X</v>
      </c>
      <c r="BO598" s="645" t="str">
        <f t="shared" si="912"/>
        <v>X</v>
      </c>
      <c r="BP598" s="7"/>
      <c r="BQ598" s="116" t="str">
        <f t="shared" si="913"/>
        <v>EN 16931</v>
      </c>
      <c r="BR598" s="116" t="str">
        <f t="shared" si="914"/>
        <v>EN 16931</v>
      </c>
      <c r="BS598" s="15"/>
      <c r="BT598" s="57" t="s">
        <v>18642</v>
      </c>
    </row>
    <row r="599" spans="1:72" s="59" customFormat="1" ht="96" x14ac:dyDescent="0.2">
      <c r="A599" s="45" t="str">
        <f t="shared" si="896"/>
        <v>YES</v>
      </c>
      <c r="B599" s="45"/>
      <c r="C599" s="45"/>
      <c r="D599" s="185" t="s">
        <v>1526</v>
      </c>
      <c r="E599" s="186" t="s">
        <v>2815</v>
      </c>
      <c r="F599" s="301" t="s">
        <v>2815</v>
      </c>
      <c r="G599" s="66">
        <f t="shared" si="847"/>
        <v>4</v>
      </c>
      <c r="H599" s="66" t="s">
        <v>42</v>
      </c>
      <c r="I599" s="64" t="s">
        <v>2816</v>
      </c>
      <c r="J599" s="64" t="s">
        <v>2817</v>
      </c>
      <c r="K599" s="65" t="s">
        <v>2818</v>
      </c>
      <c r="L599" s="65"/>
      <c r="M599" s="65" t="s">
        <v>35</v>
      </c>
      <c r="N599" s="150" t="s">
        <v>548</v>
      </c>
      <c r="O599" s="66" t="s">
        <v>32</v>
      </c>
      <c r="P599" s="66" t="str">
        <f t="shared" si="853"/>
        <v>1..1</v>
      </c>
      <c r="Q599" s="2" t="s">
        <v>2744</v>
      </c>
      <c r="R599" s="75" t="s">
        <v>2745</v>
      </c>
      <c r="S599" s="66" t="s">
        <v>17054</v>
      </c>
      <c r="T599" s="68" t="str">
        <f t="shared" si="885"/>
        <v>E</v>
      </c>
      <c r="U599" s="66" t="s">
        <v>42</v>
      </c>
      <c r="V599" s="66" t="s">
        <v>35</v>
      </c>
      <c r="W599" s="249" t="s">
        <v>2819</v>
      </c>
      <c r="X599" s="38"/>
      <c r="Y599" s="636" t="str">
        <f t="shared" si="893"/>
        <v>-</v>
      </c>
      <c r="Z599" s="68" t="str">
        <f t="shared" ref="Z599:AE599" si="932">IF(Y599="X","X",IF($AH599=Z$4,"X","-"))</f>
        <v>-</v>
      </c>
      <c r="AA599" s="68" t="str">
        <f t="shared" si="932"/>
        <v>-</v>
      </c>
      <c r="AB599" s="68" t="str">
        <f t="shared" si="932"/>
        <v>X</v>
      </c>
      <c r="AC599" s="68" t="str">
        <f t="shared" si="932"/>
        <v>X</v>
      </c>
      <c r="AD599" s="68" t="str">
        <f t="shared" si="932"/>
        <v>X</v>
      </c>
      <c r="AE599" s="637" t="str">
        <f t="shared" si="932"/>
        <v>X</v>
      </c>
      <c r="AF599" s="38"/>
      <c r="AG599" s="68" t="s">
        <v>282</v>
      </c>
      <c r="AH599" s="68" t="s">
        <v>282</v>
      </c>
      <c r="AI599" s="38"/>
      <c r="AJ599" s="13" t="str">
        <f t="shared" si="881"/>
        <v>/rsm:CrossIndustryInvoice/rsm:SupplyChainTradeTransaction/ram:ApplicableHeaderTradeAgreement/ram:AdditionalReferencedDocument</v>
      </c>
      <c r="AK599" s="13" t="str">
        <f t="shared" si="882"/>
        <v>/ram:IssuerAssignedID</v>
      </c>
      <c r="AL599" s="14">
        <f>COUNTIFS(R$4:R599,AJ599)</f>
        <v>2</v>
      </c>
      <c r="AN599" s="185" t="str">
        <f t="shared" si="898"/>
        <v>SCT_HTA</v>
      </c>
      <c r="AO599" s="186" t="str">
        <f t="shared" si="883"/>
        <v>BT-17</v>
      </c>
      <c r="AP599" s="301" t="str">
        <f t="shared" si="899"/>
        <v>BT-17</v>
      </c>
      <c r="AQ599" s="66">
        <f t="shared" si="929"/>
        <v>4</v>
      </c>
      <c r="AR599" s="66" t="str">
        <f t="shared" si="884"/>
        <v>0..1</v>
      </c>
      <c r="AS599" s="64" t="s">
        <v>2820</v>
      </c>
      <c r="AT599" s="64" t="s">
        <v>2821</v>
      </c>
      <c r="AU599" s="65" t="s">
        <v>2822</v>
      </c>
      <c r="AV599" s="65"/>
      <c r="AW599" s="65" t="s">
        <v>2823</v>
      </c>
      <c r="AX599" s="150" t="s">
        <v>555</v>
      </c>
      <c r="AY599" s="66" t="str">
        <f t="shared" si="895"/>
        <v>1..1</v>
      </c>
      <c r="AZ599" s="66" t="str">
        <f t="shared" si="900"/>
        <v>1..1</v>
      </c>
      <c r="BA599" s="2" t="str">
        <f t="shared" si="850"/>
        <v>/rsm:CrossIndustryInvoice
/rsm:SupplyChainTradeTransaction
/ram:ApplicableHeaderTradeAgreement
/ram:AdditionalReferencedDocument
/ram:IssuerAssignedID</v>
      </c>
      <c r="BB599" s="75" t="str">
        <f t="shared" si="851"/>
        <v>/rsm:CrossIndustryInvoice/rsm:SupplyChainTradeTransaction/ram:ApplicableHeaderTradeAgreement/ram:AdditionalReferencedDocument/ram:IssuerAssignedID</v>
      </c>
      <c r="BC599" s="66" t="str">
        <f t="shared" si="901"/>
        <v>R</v>
      </c>
      <c r="BD599" s="68" t="str">
        <f t="shared" si="902"/>
        <v>E</v>
      </c>
      <c r="BE599" s="66" t="str">
        <f t="shared" si="903"/>
        <v>0..1</v>
      </c>
      <c r="BF599" s="66" t="str">
        <f t="shared" si="904"/>
        <v/>
      </c>
      <c r="BG599" s="249" t="str">
        <f t="shared" si="905"/>
        <v>Use for "Tender or lot reference" with TypeCode "50"</v>
      </c>
      <c r="BH599" s="7"/>
      <c r="BI599" s="636" t="str">
        <f t="shared" si="906"/>
        <v>-</v>
      </c>
      <c r="BJ599" s="68" t="str">
        <f t="shared" si="907"/>
        <v>-</v>
      </c>
      <c r="BK599" s="68" t="str">
        <f t="shared" si="908"/>
        <v>-</v>
      </c>
      <c r="BL599" s="68" t="str">
        <f t="shared" si="909"/>
        <v>X</v>
      </c>
      <c r="BM599" s="68" t="str">
        <f t="shared" si="910"/>
        <v>X</v>
      </c>
      <c r="BN599" s="68" t="str">
        <f t="shared" si="911"/>
        <v>X</v>
      </c>
      <c r="BO599" s="637" t="str">
        <f t="shared" si="912"/>
        <v>X</v>
      </c>
      <c r="BP599" s="7"/>
      <c r="BQ599" s="68" t="str">
        <f t="shared" si="913"/>
        <v>EN 16931</v>
      </c>
      <c r="BR599" s="68" t="str">
        <f t="shared" si="914"/>
        <v>EN 16931</v>
      </c>
      <c r="BS599" s="15"/>
      <c r="BT599" s="57" t="s">
        <v>18642</v>
      </c>
    </row>
    <row r="600" spans="1:72" s="59" customFormat="1" ht="96" x14ac:dyDescent="0.2">
      <c r="A600" s="45" t="str">
        <f t="shared" si="896"/>
        <v>NO</v>
      </c>
      <c r="B600" s="45"/>
      <c r="C600" s="45"/>
      <c r="D600" s="185" t="s">
        <v>1526</v>
      </c>
      <c r="E600" s="186" t="s">
        <v>2824</v>
      </c>
      <c r="F600" s="301"/>
      <c r="G600" s="66">
        <f t="shared" si="847"/>
        <v>4</v>
      </c>
      <c r="H600" s="66" t="s">
        <v>32</v>
      </c>
      <c r="I600" s="97" t="s">
        <v>2825</v>
      </c>
      <c r="J600" s="64" t="s">
        <v>35</v>
      </c>
      <c r="K600" s="65" t="s">
        <v>17298</v>
      </c>
      <c r="L600" s="65" t="s">
        <v>2827</v>
      </c>
      <c r="M600" s="65" t="s">
        <v>2819</v>
      </c>
      <c r="N600" s="64"/>
      <c r="O600" s="66" t="s">
        <v>32</v>
      </c>
      <c r="P600" s="66" t="str">
        <f t="shared" si="853"/>
        <v>1..1</v>
      </c>
      <c r="Q600" s="2" t="s">
        <v>2762</v>
      </c>
      <c r="R600" s="75" t="s">
        <v>2763</v>
      </c>
      <c r="S600" s="66" t="s">
        <v>35</v>
      </c>
      <c r="T600" s="68" t="str">
        <f t="shared" si="885"/>
        <v/>
      </c>
      <c r="U600" s="66" t="s">
        <v>42</v>
      </c>
      <c r="V600" s="66"/>
      <c r="W600" s="249" t="s">
        <v>2819</v>
      </c>
      <c r="X600" s="38"/>
      <c r="Y600" s="636" t="str">
        <f t="shared" si="893"/>
        <v>-</v>
      </c>
      <c r="Z600" s="68" t="str">
        <f t="shared" ref="Z600:AE600" si="933">IF(Y600="X","X",IF($AH600=Z$4,"X","-"))</f>
        <v>-</v>
      </c>
      <c r="AA600" s="68" t="str">
        <f t="shared" si="933"/>
        <v>-</v>
      </c>
      <c r="AB600" s="68" t="str">
        <f t="shared" si="933"/>
        <v>X</v>
      </c>
      <c r="AC600" s="68" t="str">
        <f t="shared" si="933"/>
        <v>X</v>
      </c>
      <c r="AD600" s="68" t="str">
        <f t="shared" si="933"/>
        <v>X</v>
      </c>
      <c r="AE600" s="637" t="str">
        <f t="shared" si="933"/>
        <v>X</v>
      </c>
      <c r="AF600" s="38"/>
      <c r="AG600" s="68" t="s">
        <v>282</v>
      </c>
      <c r="AH600" s="68" t="s">
        <v>282</v>
      </c>
      <c r="AI600" s="38"/>
      <c r="AJ600" s="13" t="str">
        <f t="shared" si="881"/>
        <v>/rsm:CrossIndustryInvoice/rsm:SupplyChainTradeTransaction/ram:ApplicableHeaderTradeAgreement/ram:AdditionalReferencedDocument</v>
      </c>
      <c r="AK600" s="13" t="str">
        <f t="shared" si="882"/>
        <v>/ram:TypeCode</v>
      </c>
      <c r="AL600" s="14">
        <f>COUNTIFS(R$4:R600,AJ600)</f>
        <v>2</v>
      </c>
      <c r="AN600" s="185" t="str">
        <f t="shared" si="898"/>
        <v>SCT_HTA</v>
      </c>
      <c r="AO600" s="186" t="str">
        <f t="shared" si="883"/>
        <v>BT-17-0</v>
      </c>
      <c r="AP600" s="301" t="str">
        <f t="shared" si="899"/>
        <v/>
      </c>
      <c r="AQ600" s="66">
        <f t="shared" si="929"/>
        <v>4</v>
      </c>
      <c r="AR600" s="66" t="str">
        <f t="shared" si="884"/>
        <v>1..1</v>
      </c>
      <c r="AS600" s="97" t="s">
        <v>2828</v>
      </c>
      <c r="AT600" s="64" t="s">
        <v>35</v>
      </c>
      <c r="AU600" s="65" t="s">
        <v>2829</v>
      </c>
      <c r="AV600" s="65"/>
      <c r="AW600" s="65" t="s">
        <v>2823</v>
      </c>
      <c r="AX600" s="64" t="s">
        <v>128</v>
      </c>
      <c r="AY600" s="66" t="str">
        <f t="shared" si="895"/>
        <v>1..1</v>
      </c>
      <c r="AZ600" s="66" t="str">
        <f t="shared" si="900"/>
        <v>1..1</v>
      </c>
      <c r="BA600" s="2" t="str">
        <f t="shared" si="850"/>
        <v>/rsm:CrossIndustryInvoice
/rsm:SupplyChainTradeTransaction
/ram:ApplicableHeaderTradeAgreement
/ram:AdditionalReferencedDocument
/ram:TypeCode</v>
      </c>
      <c r="BB600" s="75" t="str">
        <f t="shared" si="851"/>
        <v>/rsm:CrossIndustryInvoice/rsm:SupplyChainTradeTransaction/ram:ApplicableHeaderTradeAgreement/ram:AdditionalReferencedDocument/ram:TypeCode</v>
      </c>
      <c r="BC600" s="66" t="str">
        <f t="shared" si="901"/>
        <v/>
      </c>
      <c r="BD600" s="68" t="str">
        <f t="shared" si="902"/>
        <v/>
      </c>
      <c r="BE600" s="66" t="str">
        <f t="shared" si="903"/>
        <v>0..1</v>
      </c>
      <c r="BF600" s="66" t="str">
        <f t="shared" si="904"/>
        <v/>
      </c>
      <c r="BG600" s="249" t="str">
        <f t="shared" si="905"/>
        <v>Use for "Tender or lot reference" with TypeCode "50"</v>
      </c>
      <c r="BH600" s="7"/>
      <c r="BI600" s="636" t="str">
        <f t="shared" si="906"/>
        <v>-</v>
      </c>
      <c r="BJ600" s="68" t="str">
        <f t="shared" si="907"/>
        <v>-</v>
      </c>
      <c r="BK600" s="68" t="str">
        <f t="shared" si="908"/>
        <v>-</v>
      </c>
      <c r="BL600" s="68" t="str">
        <f t="shared" si="909"/>
        <v>X</v>
      </c>
      <c r="BM600" s="68" t="str">
        <f t="shared" si="910"/>
        <v>X</v>
      </c>
      <c r="BN600" s="68" t="str">
        <f t="shared" si="911"/>
        <v>X</v>
      </c>
      <c r="BO600" s="637" t="str">
        <f t="shared" si="912"/>
        <v>X</v>
      </c>
      <c r="BP600" s="7"/>
      <c r="BQ600" s="68" t="str">
        <f t="shared" si="913"/>
        <v>EN 16931</v>
      </c>
      <c r="BR600" s="68" t="str">
        <f t="shared" si="914"/>
        <v>EN 16931</v>
      </c>
      <c r="BS600" s="15"/>
      <c r="BT600" s="57" t="s">
        <v>18642</v>
      </c>
    </row>
    <row r="601" spans="1:72" s="59" customFormat="1" ht="96" x14ac:dyDescent="0.2">
      <c r="A601" s="45" t="str">
        <f t="shared" si="896"/>
        <v>NO</v>
      </c>
      <c r="B601" s="45"/>
      <c r="C601" s="45"/>
      <c r="D601" s="189" t="s">
        <v>1526</v>
      </c>
      <c r="E601" s="140" t="s">
        <v>17019</v>
      </c>
      <c r="F601" s="296"/>
      <c r="G601" s="141">
        <f t="shared" si="847"/>
        <v>4</v>
      </c>
      <c r="H601" s="141" t="s">
        <v>42</v>
      </c>
      <c r="I601" s="138" t="s">
        <v>17175</v>
      </c>
      <c r="J601" s="125"/>
      <c r="K601" s="126"/>
      <c r="L601" s="126"/>
      <c r="M601" s="126"/>
      <c r="N601" s="125" t="s">
        <v>148</v>
      </c>
      <c r="O601" s="124" t="s">
        <v>42</v>
      </c>
      <c r="P601" s="124" t="str">
        <f t="shared" si="853"/>
        <v>0..1</v>
      </c>
      <c r="Q601" s="142" t="s">
        <v>2804</v>
      </c>
      <c r="R601" s="143" t="s">
        <v>2805</v>
      </c>
      <c r="S601" s="88" t="s">
        <v>151</v>
      </c>
      <c r="T601" s="129" t="str">
        <f t="shared" si="885"/>
        <v/>
      </c>
      <c r="U601" s="141" t="s">
        <v>42</v>
      </c>
      <c r="V601" s="124"/>
      <c r="W601" s="675"/>
      <c r="X601" s="38"/>
      <c r="Y601" s="648" t="str">
        <f t="shared" si="893"/>
        <v>-</v>
      </c>
      <c r="Z601" s="144" t="str">
        <f t="shared" ref="Z601:AE601" si="934">IF(Y601="X","X",IF($AH601=Z$4,"X","-"))</f>
        <v>-</v>
      </c>
      <c r="AA601" s="144" t="str">
        <f t="shared" si="934"/>
        <v>-</v>
      </c>
      <c r="AB601" s="144" t="str">
        <f t="shared" si="934"/>
        <v>-</v>
      </c>
      <c r="AC601" s="144" t="str">
        <f t="shared" si="934"/>
        <v>-</v>
      </c>
      <c r="AD601" s="144" t="str">
        <f t="shared" si="934"/>
        <v>-</v>
      </c>
      <c r="AE601" s="649" t="str">
        <f t="shared" si="934"/>
        <v>X</v>
      </c>
      <c r="AF601" s="38"/>
      <c r="AG601" s="144" t="s">
        <v>47</v>
      </c>
      <c r="AH601" s="144" t="s">
        <v>47</v>
      </c>
      <c r="AI601" s="38"/>
      <c r="AJ601" s="13" t="str">
        <f t="shared" si="881"/>
        <v>/rsm:CrossIndustryInvoice/rsm:SupplyChainTradeTransaction/ram:ApplicableHeaderTradeAgreement/ram:AdditionalReferencedDocument</v>
      </c>
      <c r="AK601" s="13" t="str">
        <f t="shared" si="882"/>
        <v>/ram:FormattedIssueDateTime</v>
      </c>
      <c r="AL601" s="14">
        <f>COUNTIFS(R$4:R601,AJ601)</f>
        <v>2</v>
      </c>
      <c r="AN601" s="189" t="str">
        <f t="shared" si="898"/>
        <v>SCT_HTA</v>
      </c>
      <c r="AO601" s="140" t="str">
        <f t="shared" si="883"/>
        <v>BT-X-556-00</v>
      </c>
      <c r="AP601" s="296" t="str">
        <f t="shared" si="899"/>
        <v/>
      </c>
      <c r="AQ601" s="141">
        <f t="shared" si="929"/>
        <v>4</v>
      </c>
      <c r="AR601" s="141" t="str">
        <f t="shared" si="884"/>
        <v>0..1</v>
      </c>
      <c r="AS601" s="138" t="s">
        <v>651</v>
      </c>
      <c r="AT601" s="125"/>
      <c r="AU601" s="126"/>
      <c r="AV601" s="126"/>
      <c r="AW601" s="126"/>
      <c r="AX601" s="406" t="s">
        <v>148</v>
      </c>
      <c r="AY601" s="124" t="str">
        <f t="shared" si="895"/>
        <v>0..1</v>
      </c>
      <c r="AZ601" s="124" t="str">
        <f t="shared" si="900"/>
        <v>0..1</v>
      </c>
      <c r="BA601" s="142" t="str">
        <f t="shared" si="850"/>
        <v>/rsm:CrossIndustryInvoice
/rsm:SupplyChainTradeTransaction
/ram:ApplicableHeaderTradeAgreement
/ram:AdditionalReferencedDocument
/ram:FormattedIssueDateTime</v>
      </c>
      <c r="BB601" s="143" t="str">
        <f t="shared" si="851"/>
        <v>/rsm:CrossIndustryInvoice/rsm:SupplyChainTradeTransaction/ram:ApplicableHeaderTradeAgreement/ram:AdditionalReferencedDocument/ram:FormattedIssueDateTime</v>
      </c>
      <c r="BC601" s="124" t="str">
        <f t="shared" si="901"/>
        <v>D</v>
      </c>
      <c r="BD601" s="129" t="str">
        <f t="shared" si="902"/>
        <v/>
      </c>
      <c r="BE601" s="141" t="str">
        <f t="shared" si="903"/>
        <v>0..1</v>
      </c>
      <c r="BF601" s="124" t="str">
        <f t="shared" si="904"/>
        <v/>
      </c>
      <c r="BG601" s="675" t="str">
        <f t="shared" si="905"/>
        <v/>
      </c>
      <c r="BH601" s="7"/>
      <c r="BI601" s="648" t="str">
        <f t="shared" si="906"/>
        <v>-</v>
      </c>
      <c r="BJ601" s="144" t="str">
        <f t="shared" si="907"/>
        <v>-</v>
      </c>
      <c r="BK601" s="144" t="str">
        <f t="shared" si="908"/>
        <v>-</v>
      </c>
      <c r="BL601" s="144" t="str">
        <f t="shared" si="909"/>
        <v>-</v>
      </c>
      <c r="BM601" s="144" t="str">
        <f t="shared" si="910"/>
        <v>-</v>
      </c>
      <c r="BN601" s="144" t="str">
        <f t="shared" si="911"/>
        <v>-</v>
      </c>
      <c r="BO601" s="649" t="str">
        <f t="shared" si="912"/>
        <v>X</v>
      </c>
      <c r="BP601" s="7"/>
      <c r="BQ601" s="144" t="str">
        <f t="shared" si="913"/>
        <v>EXTENDED</v>
      </c>
      <c r="BR601" s="144" t="str">
        <f t="shared" si="914"/>
        <v>EXTENDED</v>
      </c>
      <c r="BS601" s="15"/>
      <c r="BT601" s="57" t="s">
        <v>18642</v>
      </c>
    </row>
    <row r="602" spans="1:72" s="59" customFormat="1" ht="105" x14ac:dyDescent="0.2">
      <c r="A602" s="45" t="str">
        <f t="shared" si="896"/>
        <v>YES</v>
      </c>
      <c r="B602" s="45"/>
      <c r="C602" s="45"/>
      <c r="D602" s="189" t="s">
        <v>1526</v>
      </c>
      <c r="E602" s="61" t="s">
        <v>17018</v>
      </c>
      <c r="F602" s="282"/>
      <c r="G602" s="62">
        <f t="shared" si="847"/>
        <v>5</v>
      </c>
      <c r="H602" s="62" t="s">
        <v>32</v>
      </c>
      <c r="I602" s="64" t="s">
        <v>17105</v>
      </c>
      <c r="J602" s="64"/>
      <c r="K602" s="65"/>
      <c r="L602" s="65"/>
      <c r="M602" s="65"/>
      <c r="N602" s="64" t="s">
        <v>148</v>
      </c>
      <c r="O602" s="66" t="s">
        <v>32</v>
      </c>
      <c r="P602" s="66" t="str">
        <f t="shared" si="853"/>
        <v>1..1</v>
      </c>
      <c r="Q602" s="6" t="s">
        <v>2806</v>
      </c>
      <c r="R602" s="67" t="s">
        <v>2807</v>
      </c>
      <c r="S602" s="66" t="s">
        <v>151</v>
      </c>
      <c r="T602" s="68" t="str">
        <f t="shared" si="885"/>
        <v>E</v>
      </c>
      <c r="U602" s="62" t="s">
        <v>32</v>
      </c>
      <c r="V602" s="66"/>
      <c r="W602" s="249"/>
      <c r="X602" s="38"/>
      <c r="Y602" s="634" t="str">
        <f t="shared" si="893"/>
        <v>-</v>
      </c>
      <c r="Z602" s="70" t="str">
        <f t="shared" ref="Z602:AE602" si="935">IF(Y602="X","X",IF($AH602=Z$4,"X","-"))</f>
        <v>-</v>
      </c>
      <c r="AA602" s="70" t="str">
        <f t="shared" si="935"/>
        <v>-</v>
      </c>
      <c r="AB602" s="70" t="str">
        <f t="shared" si="935"/>
        <v>-</v>
      </c>
      <c r="AC602" s="70" t="str">
        <f t="shared" si="935"/>
        <v>-</v>
      </c>
      <c r="AD602" s="70" t="str">
        <f t="shared" si="935"/>
        <v>-</v>
      </c>
      <c r="AE602" s="635" t="str">
        <f t="shared" si="935"/>
        <v>X</v>
      </c>
      <c r="AF602" s="38"/>
      <c r="AG602" s="70" t="s">
        <v>47</v>
      </c>
      <c r="AH602" s="70" t="s">
        <v>47</v>
      </c>
      <c r="AI602" s="38"/>
      <c r="AJ602" s="13" t="str">
        <f t="shared" si="881"/>
        <v>/rsm:CrossIndustryInvoice/rsm:SupplyChainTradeTransaction/ram:ApplicableHeaderTradeAgreement/ram:AdditionalReferencedDocument/ram:FormattedIssueDateTime</v>
      </c>
      <c r="AK602" s="13" t="str">
        <f t="shared" si="882"/>
        <v>/qdt:DateTimeString</v>
      </c>
      <c r="AL602" s="14">
        <f>COUNTIFS(R$4:R602,AJ602)</f>
        <v>2</v>
      </c>
      <c r="AN602" s="189" t="str">
        <f t="shared" si="898"/>
        <v>SCT_HTA</v>
      </c>
      <c r="AO602" s="61" t="str">
        <f t="shared" si="883"/>
        <v>BT-X-556</v>
      </c>
      <c r="AP602" s="282" t="str">
        <f t="shared" si="899"/>
        <v/>
      </c>
      <c r="AQ602" s="62">
        <f t="shared" si="929"/>
        <v>5</v>
      </c>
      <c r="AR602" s="62" t="str">
        <f t="shared" si="884"/>
        <v>1..1</v>
      </c>
      <c r="AS602" s="64">
        <v>0</v>
      </c>
      <c r="AT602" s="64"/>
      <c r="AU602" s="65"/>
      <c r="AV602" s="65"/>
      <c r="AW602" s="65"/>
      <c r="AX602" s="64" t="s">
        <v>148</v>
      </c>
      <c r="AY602" s="66" t="str">
        <f t="shared" si="895"/>
        <v>1..1</v>
      </c>
      <c r="AZ602" s="66" t="str">
        <f t="shared" si="900"/>
        <v>1..1</v>
      </c>
      <c r="BA602" s="6" t="str">
        <f t="shared" si="850"/>
        <v>/rsm:CrossIndustryInvoice
/rsm:SupplyChainTradeTransaction
/ram:ApplicableHeaderTradeAgreement
/ram:AdditionalReferencedDocument
/ram:FormattedIssueDateTime
/qdt:DateTimeString</v>
      </c>
      <c r="BB602" s="67" t="str">
        <f t="shared" si="851"/>
        <v>/rsm:CrossIndustryInvoice/rsm:SupplyChainTradeTransaction/ram:ApplicableHeaderTradeAgreement/ram:AdditionalReferencedDocument/ram:FormattedIssueDateTime/qdt:DateTimeString</v>
      </c>
      <c r="BC602" s="66" t="str">
        <f t="shared" si="901"/>
        <v>D</v>
      </c>
      <c r="BD602" s="68" t="str">
        <f t="shared" si="902"/>
        <v>E</v>
      </c>
      <c r="BE602" s="62" t="str">
        <f t="shared" si="903"/>
        <v>1..1</v>
      </c>
      <c r="BF602" s="66" t="str">
        <f t="shared" si="904"/>
        <v/>
      </c>
      <c r="BG602" s="249" t="str">
        <f t="shared" si="905"/>
        <v/>
      </c>
      <c r="BH602" s="7"/>
      <c r="BI602" s="634" t="str">
        <f t="shared" si="906"/>
        <v>-</v>
      </c>
      <c r="BJ602" s="70" t="str">
        <f t="shared" si="907"/>
        <v>-</v>
      </c>
      <c r="BK602" s="70" t="str">
        <f t="shared" si="908"/>
        <v>-</v>
      </c>
      <c r="BL602" s="70" t="str">
        <f t="shared" si="909"/>
        <v>-</v>
      </c>
      <c r="BM602" s="70" t="str">
        <f t="shared" si="910"/>
        <v>-</v>
      </c>
      <c r="BN602" s="70" t="str">
        <f t="shared" si="911"/>
        <v>-</v>
      </c>
      <c r="BO602" s="635" t="str">
        <f t="shared" si="912"/>
        <v>X</v>
      </c>
      <c r="BP602" s="7"/>
      <c r="BQ602" s="70" t="str">
        <f t="shared" si="913"/>
        <v>EXTENDED</v>
      </c>
      <c r="BR602" s="70" t="str">
        <f t="shared" si="914"/>
        <v>EXTENDED</v>
      </c>
      <c r="BS602" s="15"/>
      <c r="BT602" s="57" t="s">
        <v>18642</v>
      </c>
    </row>
    <row r="603" spans="1:72" s="59" customFormat="1" ht="120" x14ac:dyDescent="0.2">
      <c r="A603" s="45" t="str">
        <f t="shared" si="896"/>
        <v>YES</v>
      </c>
      <c r="B603" s="45"/>
      <c r="C603" s="45"/>
      <c r="D603" s="189" t="s">
        <v>1526</v>
      </c>
      <c r="E603" s="61" t="s">
        <v>17020</v>
      </c>
      <c r="F603" s="282"/>
      <c r="G603" s="62">
        <f t="shared" si="847"/>
        <v>6</v>
      </c>
      <c r="H603" s="62" t="s">
        <v>32</v>
      </c>
      <c r="I603" s="64" t="s">
        <v>229</v>
      </c>
      <c r="J603" s="64"/>
      <c r="K603" s="65" t="s">
        <v>160</v>
      </c>
      <c r="L603" s="65"/>
      <c r="M603" s="65" t="s">
        <v>160</v>
      </c>
      <c r="N603" s="64" t="s">
        <v>128</v>
      </c>
      <c r="O603" s="66" t="s">
        <v>32</v>
      </c>
      <c r="P603" s="66" t="str">
        <f t="shared" si="853"/>
        <v>1..1</v>
      </c>
      <c r="Q603" s="6" t="s">
        <v>2808</v>
      </c>
      <c r="R603" s="67" t="s">
        <v>2809</v>
      </c>
      <c r="S603" s="66" t="s">
        <v>131</v>
      </c>
      <c r="T603" s="68" t="str">
        <f t="shared" si="885"/>
        <v>A</v>
      </c>
      <c r="U603" s="62" t="s">
        <v>42</v>
      </c>
      <c r="V603" s="66"/>
      <c r="W603" s="249"/>
      <c r="X603" s="38"/>
      <c r="Y603" s="634" t="str">
        <f t="shared" si="893"/>
        <v>-</v>
      </c>
      <c r="Z603" s="70" t="str">
        <f t="shared" ref="Z603:AE603" si="936">IF(Y603="X","X",IF($AH603=Z$4,"X","-"))</f>
        <v>-</v>
      </c>
      <c r="AA603" s="70" t="str">
        <f t="shared" si="936"/>
        <v>-</v>
      </c>
      <c r="AB603" s="70" t="str">
        <f t="shared" si="936"/>
        <v>-</v>
      </c>
      <c r="AC603" s="70" t="str">
        <f t="shared" si="936"/>
        <v>-</v>
      </c>
      <c r="AD603" s="70" t="str">
        <f t="shared" si="936"/>
        <v>-</v>
      </c>
      <c r="AE603" s="635" t="str">
        <f t="shared" si="936"/>
        <v>X</v>
      </c>
      <c r="AF603" s="38"/>
      <c r="AG603" s="70" t="s">
        <v>47</v>
      </c>
      <c r="AH603" s="70" t="s">
        <v>47</v>
      </c>
      <c r="AI603" s="38"/>
      <c r="AJ603" s="13" t="str">
        <f t="shared" si="881"/>
        <v>/rsm:CrossIndustryInvoice/rsm:SupplyChainTradeTransaction/ram:ApplicableHeaderTradeAgreement/ram:AdditionalReferencedDocument/ram:FormattedIssueDateTime/qdt:DateTimeString</v>
      </c>
      <c r="AK603" s="13" t="str">
        <f t="shared" si="882"/>
        <v>/@format</v>
      </c>
      <c r="AL603" s="14">
        <f>COUNTIFS(R$4:R658,AJ603)</f>
        <v>3</v>
      </c>
      <c r="AN603" s="189" t="str">
        <f t="shared" si="898"/>
        <v>SCT_HTA</v>
      </c>
      <c r="AO603" s="61" t="str">
        <f t="shared" si="883"/>
        <v>BT-X-556-0</v>
      </c>
      <c r="AP603" s="282" t="str">
        <f t="shared" si="899"/>
        <v/>
      </c>
      <c r="AQ603" s="62">
        <f t="shared" si="929"/>
        <v>6</v>
      </c>
      <c r="AR603" s="62" t="str">
        <f t="shared" si="884"/>
        <v>1..1</v>
      </c>
      <c r="AS603" s="64" t="s">
        <v>229</v>
      </c>
      <c r="AT603" s="64"/>
      <c r="AU603" s="65" t="s">
        <v>18166</v>
      </c>
      <c r="AV603" s="65"/>
      <c r="AW603" s="65"/>
      <c r="AX603" s="64" t="s">
        <v>128</v>
      </c>
      <c r="AY603" s="66" t="str">
        <f t="shared" si="895"/>
        <v>1..1</v>
      </c>
      <c r="AZ603" s="66" t="str">
        <f t="shared" si="900"/>
        <v>1..1</v>
      </c>
      <c r="BA603" s="6" t="str">
        <f t="shared" si="850"/>
        <v>/rsm:CrossIndustryInvoice
/rsm:SupplyChainTradeTransaction
/ram:ApplicableHeaderTradeAgreement
/ram:AdditionalReferencedDocument
/ram:FormattedIssueDateTime
/qdt:DateTimeString
/@format</v>
      </c>
      <c r="BB603" s="67" t="str">
        <f t="shared" si="851"/>
        <v>/rsm:CrossIndustryInvoice/rsm:SupplyChainTradeTransaction/ram:ApplicableHeaderTradeAgreement/ram:AdditionalReferencedDocument/ram:FormattedIssueDateTime/qdt:DateTimeString/@format</v>
      </c>
      <c r="BC603" s="66" t="str">
        <f t="shared" si="901"/>
        <v>C</v>
      </c>
      <c r="BD603" s="68" t="str">
        <f t="shared" si="902"/>
        <v>A</v>
      </c>
      <c r="BE603" s="62" t="str">
        <f t="shared" si="903"/>
        <v>0..1</v>
      </c>
      <c r="BF603" s="66" t="str">
        <f t="shared" si="904"/>
        <v/>
      </c>
      <c r="BG603" s="249" t="str">
        <f t="shared" si="905"/>
        <v/>
      </c>
      <c r="BH603" s="7"/>
      <c r="BI603" s="634" t="str">
        <f t="shared" si="906"/>
        <v>-</v>
      </c>
      <c r="BJ603" s="70" t="str">
        <f t="shared" si="907"/>
        <v>-</v>
      </c>
      <c r="BK603" s="70" t="str">
        <f t="shared" si="908"/>
        <v>-</v>
      </c>
      <c r="BL603" s="70" t="str">
        <f t="shared" si="909"/>
        <v>-</v>
      </c>
      <c r="BM603" s="70" t="str">
        <f t="shared" si="910"/>
        <v>-</v>
      </c>
      <c r="BN603" s="70" t="str">
        <f t="shared" si="911"/>
        <v>-</v>
      </c>
      <c r="BO603" s="635" t="str">
        <f t="shared" si="912"/>
        <v>X</v>
      </c>
      <c r="BP603" s="7"/>
      <c r="BQ603" s="70" t="str">
        <f t="shared" si="913"/>
        <v>EXTENDED</v>
      </c>
      <c r="BR603" s="70" t="str">
        <f t="shared" si="914"/>
        <v>EXTENDED</v>
      </c>
      <c r="BS603" s="15"/>
      <c r="BT603" s="57" t="s">
        <v>18642</v>
      </c>
    </row>
    <row r="604" spans="1:72" s="59" customFormat="1" ht="96" x14ac:dyDescent="0.2">
      <c r="A604" s="45" t="str">
        <f t="shared" si="896"/>
        <v>NO</v>
      </c>
      <c r="B604" s="45"/>
      <c r="C604" s="45"/>
      <c r="D604" s="182" t="s">
        <v>1526</v>
      </c>
      <c r="E604" s="187" t="s">
        <v>2830</v>
      </c>
      <c r="F604" s="302"/>
      <c r="G604" s="110">
        <f t="shared" si="847"/>
        <v>3</v>
      </c>
      <c r="H604" s="110" t="s">
        <v>42</v>
      </c>
      <c r="I604" s="111" t="s">
        <v>2831</v>
      </c>
      <c r="J604" s="112"/>
      <c r="K604" s="113"/>
      <c r="L604" s="113"/>
      <c r="M604" s="113" t="s">
        <v>2832</v>
      </c>
      <c r="N604" s="112"/>
      <c r="O604" s="110" t="s">
        <v>62</v>
      </c>
      <c r="P604" s="110" t="str">
        <f t="shared" si="853"/>
        <v>0..n</v>
      </c>
      <c r="Q604" s="114" t="s">
        <v>2734</v>
      </c>
      <c r="R604" s="115" t="s">
        <v>2735</v>
      </c>
      <c r="S604" s="110"/>
      <c r="T604" s="116" t="str">
        <f t="shared" si="885"/>
        <v/>
      </c>
      <c r="U604" s="110" t="s">
        <v>62</v>
      </c>
      <c r="V604" s="110"/>
      <c r="W604" s="674"/>
      <c r="X604" s="38"/>
      <c r="Y604" s="644" t="str">
        <f t="shared" si="893"/>
        <v>-</v>
      </c>
      <c r="Z604" s="116" t="str">
        <f t="shared" ref="Z604:AE604" si="937">IF(Y604="X","X",IF($AH604=Z$4,"X","-"))</f>
        <v>-</v>
      </c>
      <c r="AA604" s="116" t="str">
        <f t="shared" si="937"/>
        <v>-</v>
      </c>
      <c r="AB604" s="116" t="str">
        <f t="shared" si="937"/>
        <v>X</v>
      </c>
      <c r="AC604" s="116" t="str">
        <f t="shared" si="937"/>
        <v>X</v>
      </c>
      <c r="AD604" s="116" t="str">
        <f t="shared" si="937"/>
        <v>X</v>
      </c>
      <c r="AE604" s="645" t="str">
        <f t="shared" si="937"/>
        <v>X</v>
      </c>
      <c r="AF604" s="38"/>
      <c r="AG604" s="116" t="s">
        <v>282</v>
      </c>
      <c r="AH604" s="116" t="s">
        <v>282</v>
      </c>
      <c r="AI604" s="38"/>
      <c r="AJ604" s="13" t="str">
        <f t="shared" si="881"/>
        <v>/rsm:CrossIndustryInvoice/rsm:SupplyChainTradeTransaction/ram:ApplicableHeaderTradeAgreement</v>
      </c>
      <c r="AK604" s="13" t="str">
        <f t="shared" si="882"/>
        <v>/ram:AdditionalReferencedDocument</v>
      </c>
      <c r="AL604" s="14">
        <f>COUNTIFS(R$4:R604,AJ604)</f>
        <v>1</v>
      </c>
      <c r="AN604" s="182" t="str">
        <f t="shared" si="898"/>
        <v>SCT_HTA</v>
      </c>
      <c r="AO604" s="187" t="str">
        <f t="shared" si="883"/>
        <v>BT-18-00</v>
      </c>
      <c r="AP604" s="302" t="str">
        <f t="shared" si="899"/>
        <v/>
      </c>
      <c r="AQ604" s="110">
        <f t="shared" si="929"/>
        <v>3</v>
      </c>
      <c r="AR604" s="110" t="str">
        <f t="shared" si="884"/>
        <v>0..1</v>
      </c>
      <c r="AS604" s="111" t="s">
        <v>2833</v>
      </c>
      <c r="AT604" s="112"/>
      <c r="AU604" s="113"/>
      <c r="AV604" s="113"/>
      <c r="AW604" s="113" t="s">
        <v>2834</v>
      </c>
      <c r="AX604" s="112"/>
      <c r="AY604" s="110" t="str">
        <f t="shared" si="895"/>
        <v>0..n</v>
      </c>
      <c r="AZ604" s="110" t="str">
        <f t="shared" si="900"/>
        <v>0..n</v>
      </c>
      <c r="BA604" s="114" t="str">
        <f t="shared" si="850"/>
        <v>/rsm:CrossIndustryInvoice
/rsm:SupplyChainTradeTransaction
/ram:ApplicableHeaderTradeAgreement
/ram:AdditionalReferencedDocument</v>
      </c>
      <c r="BB604" s="115" t="str">
        <f t="shared" si="851"/>
        <v>/rsm:CrossIndustryInvoice/rsm:SupplyChainTradeTransaction/ram:ApplicableHeaderTradeAgreement/ram:AdditionalReferencedDocument</v>
      </c>
      <c r="BC604" s="110" t="str">
        <f t="shared" si="901"/>
        <v/>
      </c>
      <c r="BD604" s="116" t="str">
        <f t="shared" si="902"/>
        <v/>
      </c>
      <c r="BE604" s="110" t="str">
        <f t="shared" si="903"/>
        <v>0..n</v>
      </c>
      <c r="BF604" s="110" t="str">
        <f t="shared" si="904"/>
        <v/>
      </c>
      <c r="BG604" s="674" t="str">
        <f t="shared" si="905"/>
        <v/>
      </c>
      <c r="BH604" s="7"/>
      <c r="BI604" s="644" t="str">
        <f t="shared" si="906"/>
        <v>-</v>
      </c>
      <c r="BJ604" s="116" t="str">
        <f t="shared" si="907"/>
        <v>-</v>
      </c>
      <c r="BK604" s="116" t="str">
        <f t="shared" si="908"/>
        <v>-</v>
      </c>
      <c r="BL604" s="116" t="str">
        <f t="shared" si="909"/>
        <v>X</v>
      </c>
      <c r="BM604" s="116" t="str">
        <f t="shared" si="910"/>
        <v>X</v>
      </c>
      <c r="BN604" s="116" t="str">
        <f t="shared" si="911"/>
        <v>X</v>
      </c>
      <c r="BO604" s="645" t="str">
        <f t="shared" si="912"/>
        <v>X</v>
      </c>
      <c r="BP604" s="7"/>
      <c r="BQ604" s="116" t="str">
        <f t="shared" si="913"/>
        <v>EN 16931</v>
      </c>
      <c r="BR604" s="116" t="str">
        <f t="shared" si="914"/>
        <v>EN 16931</v>
      </c>
      <c r="BS604" s="15"/>
      <c r="BT604" s="57" t="s">
        <v>18642</v>
      </c>
    </row>
    <row r="605" spans="1:72" s="59" customFormat="1" ht="96" x14ac:dyDescent="0.2">
      <c r="A605" s="45" t="str">
        <f t="shared" si="896"/>
        <v>YES</v>
      </c>
      <c r="B605" s="45"/>
      <c r="C605" s="45"/>
      <c r="D605" s="185" t="s">
        <v>1526</v>
      </c>
      <c r="E605" s="186" t="s">
        <v>2835</v>
      </c>
      <c r="F605" s="301" t="s">
        <v>2835</v>
      </c>
      <c r="G605" s="66">
        <f t="shared" si="847"/>
        <v>4</v>
      </c>
      <c r="H605" s="66" t="s">
        <v>42</v>
      </c>
      <c r="I605" s="64" t="s">
        <v>2836</v>
      </c>
      <c r="J605" s="64" t="s">
        <v>17299</v>
      </c>
      <c r="K605" s="65" t="s">
        <v>17300</v>
      </c>
      <c r="L605" s="65"/>
      <c r="M605" s="65" t="s">
        <v>35</v>
      </c>
      <c r="N605" s="64" t="s">
        <v>90</v>
      </c>
      <c r="O605" s="66" t="s">
        <v>32</v>
      </c>
      <c r="P605" s="66" t="str">
        <f t="shared" si="853"/>
        <v>1..1</v>
      </c>
      <c r="Q605" s="2" t="s">
        <v>2744</v>
      </c>
      <c r="R605" s="75" t="s">
        <v>2745</v>
      </c>
      <c r="S605" s="66" t="s">
        <v>55</v>
      </c>
      <c r="T605" s="68" t="str">
        <f t="shared" si="885"/>
        <v>E</v>
      </c>
      <c r="U605" s="66" t="s">
        <v>42</v>
      </c>
      <c r="V605" s="66" t="s">
        <v>132</v>
      </c>
      <c r="W605" s="249" t="s">
        <v>2839</v>
      </c>
      <c r="X605" s="38"/>
      <c r="Y605" s="636" t="str">
        <f t="shared" si="893"/>
        <v>-</v>
      </c>
      <c r="Z605" s="68" t="str">
        <f t="shared" ref="Z605:AE605" si="938">IF(Y605="X","X",IF($AH605=Z$4,"X","-"))</f>
        <v>-</v>
      </c>
      <c r="AA605" s="68" t="str">
        <f t="shared" si="938"/>
        <v>-</v>
      </c>
      <c r="AB605" s="68" t="str">
        <f t="shared" si="938"/>
        <v>X</v>
      </c>
      <c r="AC605" s="68" t="str">
        <f t="shared" si="938"/>
        <v>X</v>
      </c>
      <c r="AD605" s="68" t="str">
        <f t="shared" si="938"/>
        <v>X</v>
      </c>
      <c r="AE605" s="637" t="str">
        <f t="shared" si="938"/>
        <v>X</v>
      </c>
      <c r="AF605" s="38"/>
      <c r="AG605" s="68" t="s">
        <v>282</v>
      </c>
      <c r="AH605" s="68" t="s">
        <v>282</v>
      </c>
      <c r="AI605" s="38"/>
      <c r="AJ605" s="13" t="str">
        <f t="shared" si="881"/>
        <v>/rsm:CrossIndustryInvoice/rsm:SupplyChainTradeTransaction/ram:ApplicableHeaderTradeAgreement/ram:AdditionalReferencedDocument</v>
      </c>
      <c r="AK605" s="13" t="str">
        <f t="shared" si="882"/>
        <v>/ram:IssuerAssignedID</v>
      </c>
      <c r="AL605" s="14">
        <f>COUNTIFS(R$4:R605,AJ605)</f>
        <v>3</v>
      </c>
      <c r="AN605" s="185" t="str">
        <f t="shared" si="898"/>
        <v>SCT_HTA</v>
      </c>
      <c r="AO605" s="186" t="str">
        <f t="shared" si="883"/>
        <v>BT-18</v>
      </c>
      <c r="AP605" s="301" t="str">
        <f t="shared" si="899"/>
        <v>BT-18</v>
      </c>
      <c r="AQ605" s="66">
        <f t="shared" si="929"/>
        <v>4</v>
      </c>
      <c r="AR605" s="66" t="str">
        <f t="shared" si="884"/>
        <v>0..1</v>
      </c>
      <c r="AS605" s="64" t="s">
        <v>2840</v>
      </c>
      <c r="AT605" s="64" t="s">
        <v>2841</v>
      </c>
      <c r="AU605" s="65" t="s">
        <v>1494</v>
      </c>
      <c r="AV605" s="65"/>
      <c r="AW605" s="65" t="s">
        <v>2842</v>
      </c>
      <c r="AX605" s="64" t="s">
        <v>99</v>
      </c>
      <c r="AY605" s="66" t="str">
        <f t="shared" si="895"/>
        <v>1..1</v>
      </c>
      <c r="AZ605" s="66" t="str">
        <f t="shared" si="900"/>
        <v>1..1</v>
      </c>
      <c r="BA605" s="2" t="str">
        <f t="shared" si="850"/>
        <v>/rsm:CrossIndustryInvoice
/rsm:SupplyChainTradeTransaction
/ram:ApplicableHeaderTradeAgreement
/ram:AdditionalReferencedDocument
/ram:IssuerAssignedID</v>
      </c>
      <c r="BB605" s="75" t="str">
        <f t="shared" si="851"/>
        <v>/rsm:CrossIndustryInvoice/rsm:SupplyChainTradeTransaction/ram:ApplicableHeaderTradeAgreement/ram:AdditionalReferencedDocument/ram:IssuerAssignedID</v>
      </c>
      <c r="BC605" s="66" t="str">
        <f t="shared" si="901"/>
        <v>I</v>
      </c>
      <c r="BD605" s="68" t="str">
        <f t="shared" si="902"/>
        <v>E</v>
      </c>
      <c r="BE605" s="66" t="str">
        <f t="shared" si="903"/>
        <v>0..1</v>
      </c>
      <c r="BF605" s="66" t="str">
        <f t="shared" si="904"/>
        <v>CAR-2</v>
      </c>
      <c r="BG605" s="249" t="str">
        <f t="shared" si="905"/>
        <v>Use for "Invoiced object identifier" with TypeCode "130" and ReferenceTypeCode</v>
      </c>
      <c r="BH605" s="7"/>
      <c r="BI605" s="636" t="str">
        <f t="shared" si="906"/>
        <v>-</v>
      </c>
      <c r="BJ605" s="68" t="str">
        <f t="shared" si="907"/>
        <v>-</v>
      </c>
      <c r="BK605" s="68" t="str">
        <f t="shared" si="908"/>
        <v>-</v>
      </c>
      <c r="BL605" s="68" t="str">
        <f t="shared" si="909"/>
        <v>X</v>
      </c>
      <c r="BM605" s="68" t="str">
        <f t="shared" si="910"/>
        <v>X</v>
      </c>
      <c r="BN605" s="68" t="str">
        <f t="shared" si="911"/>
        <v>X</v>
      </c>
      <c r="BO605" s="637" t="str">
        <f t="shared" si="912"/>
        <v>X</v>
      </c>
      <c r="BP605" s="7"/>
      <c r="BQ605" s="68" t="str">
        <f t="shared" si="913"/>
        <v>EN 16931</v>
      </c>
      <c r="BR605" s="68" t="str">
        <f t="shared" si="914"/>
        <v>EN 16931</v>
      </c>
      <c r="BS605" s="15"/>
      <c r="BT605" s="57" t="s">
        <v>18642</v>
      </c>
    </row>
    <row r="606" spans="1:72" s="59" customFormat="1" ht="96" x14ac:dyDescent="0.2">
      <c r="A606" s="45" t="str">
        <f t="shared" si="896"/>
        <v>NO</v>
      </c>
      <c r="B606" s="45"/>
      <c r="C606" s="45"/>
      <c r="D606" s="185" t="s">
        <v>1526</v>
      </c>
      <c r="E606" s="186" t="s">
        <v>2843</v>
      </c>
      <c r="F606" s="301"/>
      <c r="G606" s="66">
        <f t="shared" si="847"/>
        <v>4</v>
      </c>
      <c r="H606" s="66" t="s">
        <v>42</v>
      </c>
      <c r="I606" s="97" t="s">
        <v>35</v>
      </c>
      <c r="J606" s="64" t="s">
        <v>35</v>
      </c>
      <c r="K606" s="65" t="s">
        <v>17301</v>
      </c>
      <c r="L606" s="65" t="s">
        <v>2845</v>
      </c>
      <c r="M606" s="65" t="s">
        <v>2839</v>
      </c>
      <c r="N606" s="64"/>
      <c r="O606" s="66" t="s">
        <v>32</v>
      </c>
      <c r="P606" s="66" t="str">
        <f t="shared" si="853"/>
        <v>1..1</v>
      </c>
      <c r="Q606" s="2" t="s">
        <v>2762</v>
      </c>
      <c r="R606" s="75" t="s">
        <v>2763</v>
      </c>
      <c r="S606" s="66" t="s">
        <v>35</v>
      </c>
      <c r="T606" s="68" t="str">
        <f t="shared" si="885"/>
        <v/>
      </c>
      <c r="U606" s="66" t="s">
        <v>42</v>
      </c>
      <c r="V606" s="66" t="s">
        <v>132</v>
      </c>
      <c r="W606" s="249" t="s">
        <v>2839</v>
      </c>
      <c r="X606" s="38"/>
      <c r="Y606" s="636" t="str">
        <f t="shared" si="893"/>
        <v>-</v>
      </c>
      <c r="Z606" s="68" t="str">
        <f t="shared" ref="Z606:AE606" si="939">IF(Y606="X","X",IF($AH606=Z$4,"X","-"))</f>
        <v>-</v>
      </c>
      <c r="AA606" s="68" t="str">
        <f t="shared" si="939"/>
        <v>-</v>
      </c>
      <c r="AB606" s="68" t="str">
        <f t="shared" si="939"/>
        <v>X</v>
      </c>
      <c r="AC606" s="68" t="str">
        <f t="shared" si="939"/>
        <v>X</v>
      </c>
      <c r="AD606" s="68" t="str">
        <f t="shared" si="939"/>
        <v>X</v>
      </c>
      <c r="AE606" s="637" t="str">
        <f t="shared" si="939"/>
        <v>X</v>
      </c>
      <c r="AF606" s="38"/>
      <c r="AG606" s="68" t="s">
        <v>282</v>
      </c>
      <c r="AH606" s="68" t="s">
        <v>282</v>
      </c>
      <c r="AI606" s="38"/>
      <c r="AJ606" s="13" t="str">
        <f t="shared" si="881"/>
        <v>/rsm:CrossIndustryInvoice/rsm:SupplyChainTradeTransaction/ram:ApplicableHeaderTradeAgreement/ram:AdditionalReferencedDocument</v>
      </c>
      <c r="AK606" s="13" t="str">
        <f t="shared" si="882"/>
        <v>/ram:TypeCode</v>
      </c>
      <c r="AL606" s="14">
        <f>COUNTIFS(R$4:R606,AJ606)</f>
        <v>3</v>
      </c>
      <c r="AN606" s="185" t="str">
        <f t="shared" si="898"/>
        <v>SCT_HTA</v>
      </c>
      <c r="AO606" s="186" t="str">
        <f t="shared" si="883"/>
        <v>BT-18-0</v>
      </c>
      <c r="AP606" s="301" t="str">
        <f t="shared" si="899"/>
        <v/>
      </c>
      <c r="AQ606" s="66">
        <f t="shared" si="929"/>
        <v>4</v>
      </c>
      <c r="AR606" s="66" t="str">
        <f t="shared" si="884"/>
        <v>0..1</v>
      </c>
      <c r="AS606" s="97" t="s">
        <v>35</v>
      </c>
      <c r="AT606" s="64" t="s">
        <v>35</v>
      </c>
      <c r="AU606" s="65" t="s">
        <v>18269</v>
      </c>
      <c r="AV606" s="65"/>
      <c r="AW606" s="65" t="s">
        <v>2842</v>
      </c>
      <c r="AX606" s="64"/>
      <c r="AY606" s="66" t="str">
        <f t="shared" si="895"/>
        <v>1..1</v>
      </c>
      <c r="AZ606" s="66" t="str">
        <f t="shared" si="900"/>
        <v>1..1</v>
      </c>
      <c r="BA606" s="2" t="str">
        <f t="shared" si="850"/>
        <v>/rsm:CrossIndustryInvoice
/rsm:SupplyChainTradeTransaction
/ram:ApplicableHeaderTradeAgreement
/ram:AdditionalReferencedDocument
/ram:TypeCode</v>
      </c>
      <c r="BB606" s="75" t="str">
        <f t="shared" si="851"/>
        <v>/rsm:CrossIndustryInvoice/rsm:SupplyChainTradeTransaction/ram:ApplicableHeaderTradeAgreement/ram:AdditionalReferencedDocument/ram:TypeCode</v>
      </c>
      <c r="BC606" s="66" t="str">
        <f t="shared" si="901"/>
        <v/>
      </c>
      <c r="BD606" s="68" t="str">
        <f t="shared" si="902"/>
        <v/>
      </c>
      <c r="BE606" s="66" t="str">
        <f t="shared" si="903"/>
        <v>0..1</v>
      </c>
      <c r="BF606" s="66" t="str">
        <f t="shared" si="904"/>
        <v>CAR-2</v>
      </c>
      <c r="BG606" s="249" t="str">
        <f t="shared" si="905"/>
        <v>Use for "Invoiced object identifier" with TypeCode "130" and ReferenceTypeCode</v>
      </c>
      <c r="BH606" s="7"/>
      <c r="BI606" s="636" t="str">
        <f t="shared" si="906"/>
        <v>-</v>
      </c>
      <c r="BJ606" s="68" t="str">
        <f t="shared" si="907"/>
        <v>-</v>
      </c>
      <c r="BK606" s="68" t="str">
        <f t="shared" si="908"/>
        <v>-</v>
      </c>
      <c r="BL606" s="68" t="str">
        <f t="shared" si="909"/>
        <v>X</v>
      </c>
      <c r="BM606" s="68" t="str">
        <f t="shared" si="910"/>
        <v>X</v>
      </c>
      <c r="BN606" s="68" t="str">
        <f t="shared" si="911"/>
        <v>X</v>
      </c>
      <c r="BO606" s="637" t="str">
        <f t="shared" si="912"/>
        <v>X</v>
      </c>
      <c r="BP606" s="7"/>
      <c r="BQ606" s="68" t="str">
        <f t="shared" si="913"/>
        <v>EN 16931</v>
      </c>
      <c r="BR606" s="68" t="str">
        <f t="shared" si="914"/>
        <v>EN 16931</v>
      </c>
      <c r="BS606" s="15"/>
      <c r="BT606" s="57" t="s">
        <v>18642</v>
      </c>
    </row>
    <row r="607" spans="1:72" s="59" customFormat="1" ht="96" x14ac:dyDescent="0.2">
      <c r="A607" s="45" t="str">
        <f t="shared" si="896"/>
        <v>YES</v>
      </c>
      <c r="B607" s="45"/>
      <c r="C607" s="45"/>
      <c r="D607" s="185" t="s">
        <v>1526</v>
      </c>
      <c r="E607" s="186" t="s">
        <v>2846</v>
      </c>
      <c r="F607" s="301" t="s">
        <v>2846</v>
      </c>
      <c r="G607" s="66">
        <f t="shared" si="847"/>
        <v>4</v>
      </c>
      <c r="H607" s="66" t="s">
        <v>42</v>
      </c>
      <c r="I607" s="97" t="s">
        <v>443</v>
      </c>
      <c r="J607" s="64" t="s">
        <v>2847</v>
      </c>
      <c r="K607" s="65" t="s">
        <v>17302</v>
      </c>
      <c r="L607" s="65"/>
      <c r="M607" s="65" t="s">
        <v>35</v>
      </c>
      <c r="N607" s="64" t="s">
        <v>17064</v>
      </c>
      <c r="O607" s="66" t="s">
        <v>42</v>
      </c>
      <c r="P607" s="66" t="str">
        <f t="shared" si="853"/>
        <v>0..1</v>
      </c>
      <c r="Q607" s="2" t="s">
        <v>2848</v>
      </c>
      <c r="R607" s="75" t="s">
        <v>2849</v>
      </c>
      <c r="S607" s="66" t="s">
        <v>329</v>
      </c>
      <c r="T607" s="344" t="s">
        <v>56</v>
      </c>
      <c r="U607" s="66" t="s">
        <v>42</v>
      </c>
      <c r="V607" s="66" t="s">
        <v>35</v>
      </c>
      <c r="W607" s="249" t="s">
        <v>35</v>
      </c>
      <c r="X607" s="38"/>
      <c r="Y607" s="636" t="str">
        <f t="shared" si="893"/>
        <v>-</v>
      </c>
      <c r="Z607" s="68" t="str">
        <f t="shared" ref="Z607:AE607" si="940">IF(Y607="X","X",IF($AH607=Z$4,"X","-"))</f>
        <v>-</v>
      </c>
      <c r="AA607" s="68" t="str">
        <f t="shared" si="940"/>
        <v>-</v>
      </c>
      <c r="AB607" s="68" t="str">
        <f t="shared" si="940"/>
        <v>X</v>
      </c>
      <c r="AC607" s="68" t="str">
        <f t="shared" si="940"/>
        <v>X</v>
      </c>
      <c r="AD607" s="68" t="str">
        <f t="shared" si="940"/>
        <v>X</v>
      </c>
      <c r="AE607" s="637" t="str">
        <f t="shared" si="940"/>
        <v>X</v>
      </c>
      <c r="AF607" s="38"/>
      <c r="AG607" s="68" t="s">
        <v>282</v>
      </c>
      <c r="AH607" s="68" t="s">
        <v>282</v>
      </c>
      <c r="AI607" s="38"/>
      <c r="AJ607" s="13" t="str">
        <f t="shared" si="881"/>
        <v>/rsm:CrossIndustryInvoice/rsm:SupplyChainTradeTransaction/ram:ApplicableHeaderTradeAgreement/ram:AdditionalReferencedDocument</v>
      </c>
      <c r="AK607" s="13" t="str">
        <f t="shared" si="882"/>
        <v>/ram:ReferenceTypeCode</v>
      </c>
      <c r="AL607" s="14">
        <f>COUNTIFS(R$4:R607,AJ607)</f>
        <v>3</v>
      </c>
      <c r="AN607" s="185" t="str">
        <f t="shared" si="898"/>
        <v>SCT_HTA</v>
      </c>
      <c r="AO607" s="186" t="str">
        <f t="shared" si="883"/>
        <v>BT-18-1</v>
      </c>
      <c r="AP607" s="301" t="str">
        <f t="shared" si="899"/>
        <v>BT-18-1</v>
      </c>
      <c r="AQ607" s="66">
        <f t="shared" si="929"/>
        <v>4</v>
      </c>
      <c r="AR607" s="66" t="str">
        <f t="shared" si="884"/>
        <v>0..1</v>
      </c>
      <c r="AS607" s="97" t="s">
        <v>330</v>
      </c>
      <c r="AT607" s="64" t="s">
        <v>2850</v>
      </c>
      <c r="AU607" s="65" t="s">
        <v>1508</v>
      </c>
      <c r="AV607" s="65"/>
      <c r="AW607" s="65" t="s">
        <v>35</v>
      </c>
      <c r="AX607" s="64"/>
      <c r="AY607" s="66" t="str">
        <f t="shared" si="895"/>
        <v>0..1</v>
      </c>
      <c r="AZ607" s="66" t="str">
        <f t="shared" si="900"/>
        <v>0..1</v>
      </c>
      <c r="BA607" s="2" t="str">
        <f t="shared" ref="BA607:BA668" si="941">Q607</f>
        <v>/rsm:CrossIndustryInvoice
/rsm:SupplyChainTradeTransaction
/ram:ApplicableHeaderTradeAgreement
/ram:AdditionalReferencedDocument
/ram:ReferenceTypeCode</v>
      </c>
      <c r="BB607" s="75" t="str">
        <f t="shared" ref="BB607:BB668" si="942">R607</f>
        <v>/rsm:CrossIndustryInvoice/rsm:SupplyChainTradeTransaction/ram:ApplicableHeaderTradeAgreement/ram:AdditionalReferencedDocument/ram:ReferenceTypeCode</v>
      </c>
      <c r="BC607" s="66" t="str">
        <f t="shared" si="901"/>
        <v>S</v>
      </c>
      <c r="BD607" s="68" t="str">
        <f t="shared" si="902"/>
        <v>E</v>
      </c>
      <c r="BE607" s="66" t="str">
        <f t="shared" si="903"/>
        <v>0..1</v>
      </c>
      <c r="BF607" s="66" t="str">
        <f t="shared" si="904"/>
        <v/>
      </c>
      <c r="BG607" s="249" t="str">
        <f t="shared" si="905"/>
        <v/>
      </c>
      <c r="BH607" s="7"/>
      <c r="BI607" s="636" t="str">
        <f t="shared" si="906"/>
        <v>-</v>
      </c>
      <c r="BJ607" s="68" t="str">
        <f t="shared" si="907"/>
        <v>-</v>
      </c>
      <c r="BK607" s="68" t="str">
        <f t="shared" si="908"/>
        <v>-</v>
      </c>
      <c r="BL607" s="68" t="str">
        <f t="shared" si="909"/>
        <v>X</v>
      </c>
      <c r="BM607" s="68" t="str">
        <f t="shared" si="910"/>
        <v>X</v>
      </c>
      <c r="BN607" s="68" t="str">
        <f t="shared" si="911"/>
        <v>X</v>
      </c>
      <c r="BO607" s="637" t="str">
        <f t="shared" si="912"/>
        <v>X</v>
      </c>
      <c r="BP607" s="7"/>
      <c r="BQ607" s="68" t="str">
        <f t="shared" si="913"/>
        <v>EN 16931</v>
      </c>
      <c r="BR607" s="68" t="str">
        <f t="shared" si="914"/>
        <v>EN 16931</v>
      </c>
      <c r="BS607" s="15"/>
      <c r="BT607" s="57" t="s">
        <v>18642</v>
      </c>
    </row>
    <row r="608" spans="1:72" s="59" customFormat="1" ht="96" x14ac:dyDescent="0.2">
      <c r="A608" s="45" t="str">
        <f t="shared" si="896"/>
        <v>NO</v>
      </c>
      <c r="B608" s="45"/>
      <c r="C608" s="45"/>
      <c r="D608" s="189" t="s">
        <v>1526</v>
      </c>
      <c r="E608" s="140" t="s">
        <v>17021</v>
      </c>
      <c r="F608" s="296"/>
      <c r="G608" s="141">
        <f t="shared" si="847"/>
        <v>4</v>
      </c>
      <c r="H608" s="141" t="s">
        <v>42</v>
      </c>
      <c r="I608" s="138" t="s">
        <v>17175</v>
      </c>
      <c r="J608" s="125"/>
      <c r="K608" s="126"/>
      <c r="L608" s="126"/>
      <c r="M608" s="126"/>
      <c r="N608" s="125" t="s">
        <v>148</v>
      </c>
      <c r="O608" s="124" t="s">
        <v>42</v>
      </c>
      <c r="P608" s="124" t="str">
        <f t="shared" si="853"/>
        <v>0..1</v>
      </c>
      <c r="Q608" s="142" t="s">
        <v>2804</v>
      </c>
      <c r="R608" s="143" t="s">
        <v>2805</v>
      </c>
      <c r="S608" s="88" t="s">
        <v>151</v>
      </c>
      <c r="T608" s="129" t="str">
        <f t="shared" si="885"/>
        <v/>
      </c>
      <c r="U608" s="141" t="s">
        <v>42</v>
      </c>
      <c r="V608" s="124"/>
      <c r="W608" s="675"/>
      <c r="X608" s="38"/>
      <c r="Y608" s="648" t="str">
        <f t="shared" si="893"/>
        <v>-</v>
      </c>
      <c r="Z608" s="144" t="str">
        <f t="shared" ref="Z608:AE608" si="943">IF(Y608="X","X",IF($AH608=Z$4,"X","-"))</f>
        <v>-</v>
      </c>
      <c r="AA608" s="144" t="str">
        <f t="shared" si="943"/>
        <v>-</v>
      </c>
      <c r="AB608" s="144" t="str">
        <f t="shared" si="943"/>
        <v>-</v>
      </c>
      <c r="AC608" s="144" t="str">
        <f t="shared" si="943"/>
        <v>-</v>
      </c>
      <c r="AD608" s="144" t="str">
        <f t="shared" si="943"/>
        <v>-</v>
      </c>
      <c r="AE608" s="649" t="str">
        <f t="shared" si="943"/>
        <v>X</v>
      </c>
      <c r="AF608" s="38"/>
      <c r="AG608" s="144" t="s">
        <v>47</v>
      </c>
      <c r="AH608" s="144" t="s">
        <v>47</v>
      </c>
      <c r="AI608" s="38"/>
      <c r="AJ608" s="13" t="str">
        <f t="shared" si="881"/>
        <v>/rsm:CrossIndustryInvoice/rsm:SupplyChainTradeTransaction/ram:ApplicableHeaderTradeAgreement/ram:AdditionalReferencedDocument</v>
      </c>
      <c r="AK608" s="13" t="str">
        <f t="shared" si="882"/>
        <v>/ram:FormattedIssueDateTime</v>
      </c>
      <c r="AL608" s="14">
        <f>COUNTIFS(R$4:R608,AJ608)</f>
        <v>3</v>
      </c>
      <c r="AN608" s="189" t="str">
        <f t="shared" si="898"/>
        <v>SCT_HTA</v>
      </c>
      <c r="AO608" s="140" t="str">
        <f t="shared" si="883"/>
        <v>BT-X-557-00</v>
      </c>
      <c r="AP608" s="296" t="str">
        <f t="shared" si="899"/>
        <v/>
      </c>
      <c r="AQ608" s="141">
        <f t="shared" si="929"/>
        <v>4</v>
      </c>
      <c r="AR608" s="141" t="str">
        <f t="shared" si="884"/>
        <v>0..1</v>
      </c>
      <c r="AS608" s="138" t="s">
        <v>651</v>
      </c>
      <c r="AT608" s="125"/>
      <c r="AU608" s="126"/>
      <c r="AV608" s="126"/>
      <c r="AW608" s="126"/>
      <c r="AX608" s="406" t="s">
        <v>148</v>
      </c>
      <c r="AY608" s="124" t="str">
        <f t="shared" si="895"/>
        <v>0..1</v>
      </c>
      <c r="AZ608" s="124" t="str">
        <f t="shared" si="900"/>
        <v>0..1</v>
      </c>
      <c r="BA608" s="142" t="str">
        <f t="shared" si="941"/>
        <v>/rsm:CrossIndustryInvoice
/rsm:SupplyChainTradeTransaction
/ram:ApplicableHeaderTradeAgreement
/ram:AdditionalReferencedDocument
/ram:FormattedIssueDateTime</v>
      </c>
      <c r="BB608" s="143" t="str">
        <f t="shared" si="942"/>
        <v>/rsm:CrossIndustryInvoice/rsm:SupplyChainTradeTransaction/ram:ApplicableHeaderTradeAgreement/ram:AdditionalReferencedDocument/ram:FormattedIssueDateTime</v>
      </c>
      <c r="BC608" s="124" t="str">
        <f t="shared" si="901"/>
        <v>D</v>
      </c>
      <c r="BD608" s="129" t="str">
        <f t="shared" si="902"/>
        <v/>
      </c>
      <c r="BE608" s="141" t="str">
        <f t="shared" si="903"/>
        <v>0..1</v>
      </c>
      <c r="BF608" s="124" t="str">
        <f t="shared" si="904"/>
        <v/>
      </c>
      <c r="BG608" s="675" t="str">
        <f t="shared" si="905"/>
        <v/>
      </c>
      <c r="BH608" s="7"/>
      <c r="BI608" s="648" t="str">
        <f t="shared" si="906"/>
        <v>-</v>
      </c>
      <c r="BJ608" s="144" t="str">
        <f t="shared" si="907"/>
        <v>-</v>
      </c>
      <c r="BK608" s="144" t="str">
        <f t="shared" si="908"/>
        <v>-</v>
      </c>
      <c r="BL608" s="144" t="str">
        <f t="shared" si="909"/>
        <v>-</v>
      </c>
      <c r="BM608" s="144" t="str">
        <f t="shared" si="910"/>
        <v>-</v>
      </c>
      <c r="BN608" s="144" t="str">
        <f t="shared" si="911"/>
        <v>-</v>
      </c>
      <c r="BO608" s="649" t="str">
        <f t="shared" si="912"/>
        <v>X</v>
      </c>
      <c r="BP608" s="7"/>
      <c r="BQ608" s="144" t="str">
        <f t="shared" si="913"/>
        <v>EXTENDED</v>
      </c>
      <c r="BR608" s="144" t="str">
        <f t="shared" si="914"/>
        <v>EXTENDED</v>
      </c>
      <c r="BS608" s="15"/>
      <c r="BT608" s="57" t="s">
        <v>18642</v>
      </c>
    </row>
    <row r="609" spans="1:72" s="59" customFormat="1" ht="105" x14ac:dyDescent="0.2">
      <c r="A609" s="45" t="str">
        <f t="shared" si="896"/>
        <v>YES</v>
      </c>
      <c r="B609" s="45"/>
      <c r="C609" s="45"/>
      <c r="D609" s="189" t="s">
        <v>1526</v>
      </c>
      <c r="E609" s="61" t="s">
        <v>17022</v>
      </c>
      <c r="F609" s="282"/>
      <c r="G609" s="62">
        <f t="shared" ref="G609:G674" si="944">LEN(R609)-LEN(SUBSTITUTE(R609,"/",""))-1</f>
        <v>5</v>
      </c>
      <c r="H609" s="62" t="s">
        <v>32</v>
      </c>
      <c r="I609" s="64" t="s">
        <v>17105</v>
      </c>
      <c r="J609" s="64"/>
      <c r="K609" s="65"/>
      <c r="L609" s="65"/>
      <c r="M609" s="65"/>
      <c r="N609" s="64" t="s">
        <v>148</v>
      </c>
      <c r="O609" s="66" t="s">
        <v>32</v>
      </c>
      <c r="P609" s="66" t="str">
        <f t="shared" si="853"/>
        <v>1..1</v>
      </c>
      <c r="Q609" s="6" t="s">
        <v>2806</v>
      </c>
      <c r="R609" s="67" t="s">
        <v>2807</v>
      </c>
      <c r="S609" s="66" t="s">
        <v>151</v>
      </c>
      <c r="T609" s="68" t="str">
        <f t="shared" si="885"/>
        <v>E</v>
      </c>
      <c r="U609" s="62" t="s">
        <v>32</v>
      </c>
      <c r="V609" s="66"/>
      <c r="W609" s="249"/>
      <c r="X609" s="38"/>
      <c r="Y609" s="634" t="str">
        <f t="shared" si="893"/>
        <v>-</v>
      </c>
      <c r="Z609" s="70" t="str">
        <f t="shared" ref="Z609:AE609" si="945">IF(Y609="X","X",IF($AH609=Z$4,"X","-"))</f>
        <v>-</v>
      </c>
      <c r="AA609" s="70" t="str">
        <f t="shared" si="945"/>
        <v>-</v>
      </c>
      <c r="AB609" s="70" t="str">
        <f t="shared" si="945"/>
        <v>-</v>
      </c>
      <c r="AC609" s="70" t="str">
        <f t="shared" si="945"/>
        <v>-</v>
      </c>
      <c r="AD609" s="70" t="str">
        <f t="shared" si="945"/>
        <v>-</v>
      </c>
      <c r="AE609" s="635" t="str">
        <f t="shared" si="945"/>
        <v>X</v>
      </c>
      <c r="AF609" s="38"/>
      <c r="AG609" s="70" t="s">
        <v>47</v>
      </c>
      <c r="AH609" s="70" t="s">
        <v>47</v>
      </c>
      <c r="AI609" s="38"/>
      <c r="AJ609" s="13" t="str">
        <f t="shared" si="881"/>
        <v>/rsm:CrossIndustryInvoice/rsm:SupplyChainTradeTransaction/ram:ApplicableHeaderTradeAgreement/ram:AdditionalReferencedDocument/ram:FormattedIssueDateTime</v>
      </c>
      <c r="AK609" s="13" t="str">
        <f t="shared" si="882"/>
        <v>/qdt:DateTimeString</v>
      </c>
      <c r="AL609" s="14">
        <f>COUNTIFS(R$4:R609,AJ609)</f>
        <v>3</v>
      </c>
      <c r="AN609" s="189" t="str">
        <f t="shared" si="898"/>
        <v>SCT_HTA</v>
      </c>
      <c r="AO609" s="61" t="str">
        <f t="shared" si="883"/>
        <v>BT-X-557</v>
      </c>
      <c r="AP609" s="282" t="str">
        <f t="shared" si="899"/>
        <v/>
      </c>
      <c r="AQ609" s="62">
        <f t="shared" si="929"/>
        <v>5</v>
      </c>
      <c r="AR609" s="62" t="str">
        <f t="shared" si="884"/>
        <v>1..1</v>
      </c>
      <c r="AS609" s="64">
        <v>0</v>
      </c>
      <c r="AT609" s="64"/>
      <c r="AU609" s="65"/>
      <c r="AV609" s="65"/>
      <c r="AW609" s="65"/>
      <c r="AX609" s="64" t="s">
        <v>148</v>
      </c>
      <c r="AY609" s="66" t="str">
        <f t="shared" si="895"/>
        <v>1..1</v>
      </c>
      <c r="AZ609" s="66" t="str">
        <f t="shared" si="900"/>
        <v>1..1</v>
      </c>
      <c r="BA609" s="6" t="str">
        <f t="shared" si="941"/>
        <v>/rsm:CrossIndustryInvoice
/rsm:SupplyChainTradeTransaction
/ram:ApplicableHeaderTradeAgreement
/ram:AdditionalReferencedDocument
/ram:FormattedIssueDateTime
/qdt:DateTimeString</v>
      </c>
      <c r="BB609" s="67" t="str">
        <f t="shared" si="942"/>
        <v>/rsm:CrossIndustryInvoice/rsm:SupplyChainTradeTransaction/ram:ApplicableHeaderTradeAgreement/ram:AdditionalReferencedDocument/ram:FormattedIssueDateTime/qdt:DateTimeString</v>
      </c>
      <c r="BC609" s="66" t="str">
        <f t="shared" si="901"/>
        <v>D</v>
      </c>
      <c r="BD609" s="68" t="str">
        <f t="shared" si="902"/>
        <v>E</v>
      </c>
      <c r="BE609" s="62" t="str">
        <f t="shared" si="903"/>
        <v>1..1</v>
      </c>
      <c r="BF609" s="66" t="str">
        <f t="shared" si="904"/>
        <v/>
      </c>
      <c r="BG609" s="249" t="str">
        <f t="shared" si="905"/>
        <v/>
      </c>
      <c r="BH609" s="7"/>
      <c r="BI609" s="634" t="str">
        <f t="shared" si="906"/>
        <v>-</v>
      </c>
      <c r="BJ609" s="70" t="str">
        <f t="shared" si="907"/>
        <v>-</v>
      </c>
      <c r="BK609" s="70" t="str">
        <f t="shared" si="908"/>
        <v>-</v>
      </c>
      <c r="BL609" s="70" t="str">
        <f t="shared" si="909"/>
        <v>-</v>
      </c>
      <c r="BM609" s="70" t="str">
        <f t="shared" si="910"/>
        <v>-</v>
      </c>
      <c r="BN609" s="70" t="str">
        <f t="shared" si="911"/>
        <v>-</v>
      </c>
      <c r="BO609" s="635" t="str">
        <f t="shared" si="912"/>
        <v>X</v>
      </c>
      <c r="BP609" s="7"/>
      <c r="BQ609" s="70" t="str">
        <f t="shared" si="913"/>
        <v>EXTENDED</v>
      </c>
      <c r="BR609" s="70" t="str">
        <f t="shared" si="914"/>
        <v>EXTENDED</v>
      </c>
      <c r="BS609" s="15"/>
      <c r="BT609" s="57" t="s">
        <v>18642</v>
      </c>
    </row>
    <row r="610" spans="1:72" s="59" customFormat="1" ht="120" x14ac:dyDescent="0.2">
      <c r="A610" s="45" t="str">
        <f t="shared" si="896"/>
        <v>YES</v>
      </c>
      <c r="B610" s="45"/>
      <c r="C610" s="45"/>
      <c r="D610" s="189" t="s">
        <v>1526</v>
      </c>
      <c r="E610" s="61" t="s">
        <v>17023</v>
      </c>
      <c r="F610" s="282"/>
      <c r="G610" s="62">
        <f t="shared" si="944"/>
        <v>6</v>
      </c>
      <c r="H610" s="62" t="s">
        <v>32</v>
      </c>
      <c r="I610" s="64" t="s">
        <v>229</v>
      </c>
      <c r="J610" s="64"/>
      <c r="K610" s="65" t="s">
        <v>160</v>
      </c>
      <c r="L610" s="65"/>
      <c r="M610" s="65" t="s">
        <v>160</v>
      </c>
      <c r="N610" s="64" t="s">
        <v>128</v>
      </c>
      <c r="O610" s="66" t="s">
        <v>32</v>
      </c>
      <c r="P610" s="66" t="str">
        <f t="shared" si="853"/>
        <v>1..1</v>
      </c>
      <c r="Q610" s="6" t="s">
        <v>2808</v>
      </c>
      <c r="R610" s="67" t="s">
        <v>2809</v>
      </c>
      <c r="S610" s="66" t="s">
        <v>131</v>
      </c>
      <c r="T610" s="68" t="str">
        <f t="shared" si="885"/>
        <v>A</v>
      </c>
      <c r="U610" s="62" t="s">
        <v>42</v>
      </c>
      <c r="V610" s="66"/>
      <c r="W610" s="249"/>
      <c r="X610" s="38"/>
      <c r="Y610" s="634" t="str">
        <f t="shared" si="893"/>
        <v>-</v>
      </c>
      <c r="Z610" s="70" t="str">
        <f t="shared" ref="Z610:AE610" si="946">IF(Y610="X","X",IF($AH610=Z$4,"X","-"))</f>
        <v>-</v>
      </c>
      <c r="AA610" s="70" t="str">
        <f t="shared" si="946"/>
        <v>-</v>
      </c>
      <c r="AB610" s="70" t="str">
        <f t="shared" si="946"/>
        <v>-</v>
      </c>
      <c r="AC610" s="70" t="str">
        <f t="shared" si="946"/>
        <v>-</v>
      </c>
      <c r="AD610" s="70" t="str">
        <f t="shared" si="946"/>
        <v>-</v>
      </c>
      <c r="AE610" s="635" t="str">
        <f t="shared" si="946"/>
        <v>X</v>
      </c>
      <c r="AF610" s="38"/>
      <c r="AG610" s="70" t="s">
        <v>47</v>
      </c>
      <c r="AH610" s="70" t="s">
        <v>47</v>
      </c>
      <c r="AI610" s="38"/>
      <c r="AJ610" s="13" t="str">
        <f t="shared" si="881"/>
        <v>/rsm:CrossIndustryInvoice/rsm:SupplyChainTradeTransaction/ram:ApplicableHeaderTradeAgreement/ram:AdditionalReferencedDocument/ram:FormattedIssueDateTime/qdt:DateTimeString</v>
      </c>
      <c r="AK610" s="13" t="str">
        <f t="shared" si="882"/>
        <v>/@format</v>
      </c>
      <c r="AL610" s="14">
        <f>COUNTIFS(R$4:R665,AJ610)</f>
        <v>3</v>
      </c>
      <c r="AN610" s="189" t="str">
        <f t="shared" si="898"/>
        <v>SCT_HTA</v>
      </c>
      <c r="AO610" s="61" t="str">
        <f t="shared" si="883"/>
        <v>BT-X-557-0</v>
      </c>
      <c r="AP610" s="282" t="str">
        <f t="shared" si="899"/>
        <v/>
      </c>
      <c r="AQ610" s="62">
        <f t="shared" si="929"/>
        <v>6</v>
      </c>
      <c r="AR610" s="62" t="str">
        <f t="shared" si="884"/>
        <v>1..1</v>
      </c>
      <c r="AS610" s="64" t="s">
        <v>229</v>
      </c>
      <c r="AT610" s="64"/>
      <c r="AU610" s="65" t="s">
        <v>18166</v>
      </c>
      <c r="AV610" s="65"/>
      <c r="AW610" s="65"/>
      <c r="AX610" s="64" t="s">
        <v>128</v>
      </c>
      <c r="AY610" s="66" t="str">
        <f t="shared" si="895"/>
        <v>1..1</v>
      </c>
      <c r="AZ610" s="66" t="str">
        <f t="shared" si="900"/>
        <v>1..1</v>
      </c>
      <c r="BA610" s="6" t="str">
        <f t="shared" si="941"/>
        <v>/rsm:CrossIndustryInvoice
/rsm:SupplyChainTradeTransaction
/ram:ApplicableHeaderTradeAgreement
/ram:AdditionalReferencedDocument
/ram:FormattedIssueDateTime
/qdt:DateTimeString
/@format</v>
      </c>
      <c r="BB610" s="67" t="str">
        <f t="shared" si="942"/>
        <v>/rsm:CrossIndustryInvoice/rsm:SupplyChainTradeTransaction/ram:ApplicableHeaderTradeAgreement/ram:AdditionalReferencedDocument/ram:FormattedIssueDateTime/qdt:DateTimeString/@format</v>
      </c>
      <c r="BC610" s="66" t="str">
        <f t="shared" si="901"/>
        <v>C</v>
      </c>
      <c r="BD610" s="68" t="str">
        <f t="shared" si="902"/>
        <v>A</v>
      </c>
      <c r="BE610" s="62" t="str">
        <f t="shared" si="903"/>
        <v>0..1</v>
      </c>
      <c r="BF610" s="66" t="str">
        <f t="shared" si="904"/>
        <v/>
      </c>
      <c r="BG610" s="249" t="str">
        <f t="shared" si="905"/>
        <v/>
      </c>
      <c r="BH610" s="7"/>
      <c r="BI610" s="634" t="str">
        <f t="shared" si="906"/>
        <v>-</v>
      </c>
      <c r="BJ610" s="70" t="str">
        <f t="shared" si="907"/>
        <v>-</v>
      </c>
      <c r="BK610" s="70" t="str">
        <f t="shared" si="908"/>
        <v>-</v>
      </c>
      <c r="BL610" s="70" t="str">
        <f t="shared" si="909"/>
        <v>-</v>
      </c>
      <c r="BM610" s="70" t="str">
        <f t="shared" si="910"/>
        <v>-</v>
      </c>
      <c r="BN610" s="70" t="str">
        <f t="shared" si="911"/>
        <v>-</v>
      </c>
      <c r="BO610" s="635" t="str">
        <f t="shared" si="912"/>
        <v>X</v>
      </c>
      <c r="BP610" s="7"/>
      <c r="BQ610" s="70" t="str">
        <f t="shared" si="913"/>
        <v>EXTENDED</v>
      </c>
      <c r="BR610" s="70" t="str">
        <f t="shared" si="914"/>
        <v>EXTENDED</v>
      </c>
      <c r="BS610" s="15"/>
      <c r="BT610" s="57" t="s">
        <v>18642</v>
      </c>
    </row>
    <row r="611" spans="1:72" s="59" customFormat="1" ht="96" x14ac:dyDescent="0.2">
      <c r="A611" s="45" t="str">
        <f t="shared" si="896"/>
        <v>NO</v>
      </c>
      <c r="B611" s="131"/>
      <c r="C611" s="742"/>
      <c r="D611" s="182" t="s">
        <v>1526</v>
      </c>
      <c r="E611" s="191" t="s">
        <v>5499</v>
      </c>
      <c r="F611" s="304" t="s">
        <v>4965</v>
      </c>
      <c r="G611" s="192">
        <f t="shared" si="944"/>
        <v>3</v>
      </c>
      <c r="H611" s="192" t="s">
        <v>42</v>
      </c>
      <c r="I611" s="112" t="s">
        <v>2851</v>
      </c>
      <c r="J611" s="112" t="s">
        <v>2852</v>
      </c>
      <c r="K611" s="113"/>
      <c r="L611" s="113"/>
      <c r="M611" s="113" t="s">
        <v>35</v>
      </c>
      <c r="N611" s="112"/>
      <c r="O611" s="110" t="s">
        <v>42</v>
      </c>
      <c r="P611" s="110" t="str">
        <f t="shared" si="853"/>
        <v>0..1</v>
      </c>
      <c r="Q611" s="114" t="s">
        <v>2853</v>
      </c>
      <c r="R611" s="115" t="s">
        <v>2854</v>
      </c>
      <c r="S611" s="110" t="s">
        <v>35</v>
      </c>
      <c r="T611" s="116" t="str">
        <f t="shared" si="885"/>
        <v>EG</v>
      </c>
      <c r="U611" s="110" t="s">
        <v>42</v>
      </c>
      <c r="V611" s="110" t="s">
        <v>35</v>
      </c>
      <c r="W611" s="674" t="s">
        <v>35</v>
      </c>
      <c r="X611" s="38"/>
      <c r="Y611" s="634" t="str">
        <f t="shared" si="893"/>
        <v>-</v>
      </c>
      <c r="Z611" s="70" t="str">
        <f t="shared" ref="Z611:AE611" si="947">IF(Y611="X","X",IF($AH611=Z$4,"X","-"))</f>
        <v>-</v>
      </c>
      <c r="AA611" s="70" t="str">
        <f t="shared" si="947"/>
        <v>-</v>
      </c>
      <c r="AB611" s="70" t="str">
        <f t="shared" si="947"/>
        <v>-</v>
      </c>
      <c r="AC611" s="70" t="str">
        <f t="shared" si="947"/>
        <v>X</v>
      </c>
      <c r="AD611" s="70" t="str">
        <f t="shared" si="947"/>
        <v>X</v>
      </c>
      <c r="AE611" s="635" t="str">
        <f t="shared" si="947"/>
        <v>X</v>
      </c>
      <c r="AF611" s="38"/>
      <c r="AG611" s="70" t="s">
        <v>47</v>
      </c>
      <c r="AH611" s="70" t="s">
        <v>5901</v>
      </c>
      <c r="AI611" s="38"/>
      <c r="AJ611" s="13" t="str">
        <f t="shared" si="881"/>
        <v>/rsm:CrossIndustryInvoice/rsm:SupplyChainTradeTransaction/ram:ApplicableHeaderTradeAgreement</v>
      </c>
      <c r="AK611" s="13" t="str">
        <f t="shared" si="882"/>
        <v>/ram:BuyerAgentTradeParty</v>
      </c>
      <c r="AL611" s="14">
        <f>COUNTIFS(R$4:R611,AJ611)</f>
        <v>1</v>
      </c>
      <c r="AN611" s="182" t="str">
        <f t="shared" si="898"/>
        <v>SCT_HTA</v>
      </c>
      <c r="AO611" s="191" t="str">
        <f t="shared" si="883"/>
        <v>BG-X-62</v>
      </c>
      <c r="AP611" s="304" t="str">
        <f t="shared" si="899"/>
        <v>EXT-FR-FE-BG-01</v>
      </c>
      <c r="AQ611" s="192">
        <f t="shared" si="929"/>
        <v>3</v>
      </c>
      <c r="AR611" s="192" t="str">
        <f t="shared" si="884"/>
        <v>0..1</v>
      </c>
      <c r="AS611" s="112" t="s">
        <v>2855</v>
      </c>
      <c r="AT611" s="112" t="s">
        <v>2856</v>
      </c>
      <c r="AU611" s="113"/>
      <c r="AV611" s="113"/>
      <c r="AW611" s="113" t="s">
        <v>35</v>
      </c>
      <c r="AX611" s="112"/>
      <c r="AY611" s="110" t="str">
        <f t="shared" si="895"/>
        <v>0..1</v>
      </c>
      <c r="AZ611" s="110" t="str">
        <f t="shared" si="900"/>
        <v>0..1</v>
      </c>
      <c r="BA611" s="114" t="str">
        <f t="shared" si="941"/>
        <v>/rsm:CrossIndustryInvoice
/rsm:SupplyChainTradeTransaction
/ram:ApplicableHeaderTradeAgreement
/ram:BuyerAgentTradeParty</v>
      </c>
      <c r="BB611" s="115" t="str">
        <f t="shared" si="942"/>
        <v>/rsm:CrossIndustryInvoice/rsm:SupplyChainTradeTransaction/ram:ApplicableHeaderTradeAgreement/ram:BuyerAgentTradeParty</v>
      </c>
      <c r="BC611" s="110" t="str">
        <f t="shared" si="901"/>
        <v/>
      </c>
      <c r="BD611" s="116" t="str">
        <f t="shared" si="902"/>
        <v>EG</v>
      </c>
      <c r="BE611" s="110" t="str">
        <f t="shared" si="903"/>
        <v>0..1</v>
      </c>
      <c r="BF611" s="110" t="str">
        <f t="shared" si="904"/>
        <v/>
      </c>
      <c r="BG611" s="674" t="str">
        <f t="shared" si="905"/>
        <v/>
      </c>
      <c r="BH611" s="7"/>
      <c r="BI611" s="634" t="str">
        <f t="shared" si="906"/>
        <v>-</v>
      </c>
      <c r="BJ611" s="70" t="str">
        <f t="shared" si="907"/>
        <v>-</v>
      </c>
      <c r="BK611" s="70" t="str">
        <f t="shared" si="908"/>
        <v>-</v>
      </c>
      <c r="BL611" s="70" t="str">
        <f t="shared" si="909"/>
        <v>-</v>
      </c>
      <c r="BM611" s="70" t="str">
        <f t="shared" si="910"/>
        <v>X</v>
      </c>
      <c r="BN611" s="70" t="str">
        <f t="shared" si="911"/>
        <v>X</v>
      </c>
      <c r="BO611" s="635" t="str">
        <f t="shared" si="912"/>
        <v>X</v>
      </c>
      <c r="BP611" s="7"/>
      <c r="BQ611" s="70" t="str">
        <f t="shared" si="913"/>
        <v>EXTENDED</v>
      </c>
      <c r="BR611" s="70" t="str">
        <f t="shared" si="914"/>
        <v>EXTENDED-CTC-FR</v>
      </c>
      <c r="BS611" s="15"/>
      <c r="BT611" s="57" t="s">
        <v>18642</v>
      </c>
    </row>
    <row r="612" spans="1:72" s="59" customFormat="1" ht="96" x14ac:dyDescent="0.2">
      <c r="A612" s="45" t="str">
        <f t="shared" si="896"/>
        <v>YES</v>
      </c>
      <c r="B612" s="131"/>
      <c r="C612" s="742"/>
      <c r="D612" s="189" t="s">
        <v>1526</v>
      </c>
      <c r="E612" s="61" t="s">
        <v>5500</v>
      </c>
      <c r="F612" s="282"/>
      <c r="G612" s="62">
        <f t="shared" si="944"/>
        <v>4</v>
      </c>
      <c r="H612" s="62" t="s">
        <v>42</v>
      </c>
      <c r="I612" s="64" t="s">
        <v>90</v>
      </c>
      <c r="J612" s="64"/>
      <c r="K612" s="348" t="s">
        <v>17133</v>
      </c>
      <c r="L612" s="65"/>
      <c r="M612" s="65"/>
      <c r="N612" s="64" t="s">
        <v>90</v>
      </c>
      <c r="O612" s="66" t="s">
        <v>42</v>
      </c>
      <c r="P612" s="66" t="str">
        <f t="shared" si="853"/>
        <v>0..1</v>
      </c>
      <c r="Q612" s="6" t="s">
        <v>2857</v>
      </c>
      <c r="R612" s="67" t="s">
        <v>2858</v>
      </c>
      <c r="S612" s="66" t="s">
        <v>55</v>
      </c>
      <c r="T612" s="68" t="str">
        <f t="shared" si="885"/>
        <v>E</v>
      </c>
      <c r="U612" s="62" t="s">
        <v>62</v>
      </c>
      <c r="V612" s="66"/>
      <c r="W612" s="249"/>
      <c r="X612" s="38"/>
      <c r="Y612" s="634" t="str">
        <f t="shared" si="893"/>
        <v>-</v>
      </c>
      <c r="Z612" s="70" t="str">
        <f t="shared" ref="Z612:AE612" si="948">IF(Y612="X","X",IF($AH612=Z$4,"X","-"))</f>
        <v>-</v>
      </c>
      <c r="AA612" s="70" t="str">
        <f t="shared" si="948"/>
        <v>-</v>
      </c>
      <c r="AB612" s="70" t="str">
        <f t="shared" si="948"/>
        <v>-</v>
      </c>
      <c r="AC612" s="70" t="str">
        <f t="shared" si="948"/>
        <v>X</v>
      </c>
      <c r="AD612" s="70" t="str">
        <f t="shared" si="948"/>
        <v>X</v>
      </c>
      <c r="AE612" s="635" t="str">
        <f t="shared" si="948"/>
        <v>X</v>
      </c>
      <c r="AF612" s="38"/>
      <c r="AG612" s="70" t="s">
        <v>47</v>
      </c>
      <c r="AH612" s="70" t="s">
        <v>5901</v>
      </c>
      <c r="AI612" s="38"/>
      <c r="AJ612" s="13" t="str">
        <f t="shared" si="881"/>
        <v>/rsm:CrossIndustryInvoice/rsm:SupplyChainTradeTransaction/ram:ApplicableHeaderTradeAgreement/ram:BuyerAgentTradeParty</v>
      </c>
      <c r="AK612" s="13" t="str">
        <f t="shared" si="882"/>
        <v>/ram:ID</v>
      </c>
      <c r="AL612" s="14">
        <f>COUNTIFS(R$4:R612,AJ612)</f>
        <v>1</v>
      </c>
      <c r="AN612" s="189" t="str">
        <f t="shared" si="898"/>
        <v>SCT_HTA</v>
      </c>
      <c r="AO612" s="61" t="str">
        <f t="shared" si="883"/>
        <v>BT-X-408</v>
      </c>
      <c r="AP612" s="282" t="str">
        <f t="shared" si="899"/>
        <v/>
      </c>
      <c r="AQ612" s="62">
        <f t="shared" si="929"/>
        <v>4</v>
      </c>
      <c r="AR612" s="62" t="str">
        <f t="shared" si="884"/>
        <v>0..1</v>
      </c>
      <c r="AS612" s="64" t="s">
        <v>2859</v>
      </c>
      <c r="AT612" s="64"/>
      <c r="AU612" s="65" t="s">
        <v>18218</v>
      </c>
      <c r="AV612" s="65"/>
      <c r="AW612" s="65"/>
      <c r="AX612" s="64" t="s">
        <v>99</v>
      </c>
      <c r="AY612" s="66" t="str">
        <f t="shared" si="895"/>
        <v>0..1</v>
      </c>
      <c r="AZ612" s="66" t="str">
        <f t="shared" si="900"/>
        <v>0..1</v>
      </c>
      <c r="BA612" s="6" t="str">
        <f t="shared" si="941"/>
        <v>/rsm:CrossIndustryInvoice
/rsm:SupplyChainTradeTransaction
/ram:ApplicableHeaderTradeAgreement
/ram:BuyerAgentTradeParty
/ram:ID</v>
      </c>
      <c r="BB612" s="67" t="str">
        <f t="shared" si="942"/>
        <v>/rsm:CrossIndustryInvoice/rsm:SupplyChainTradeTransaction/ram:ApplicableHeaderTradeAgreement/ram:BuyerAgentTradeParty/ram:ID</v>
      </c>
      <c r="BC612" s="66" t="str">
        <f t="shared" si="901"/>
        <v>I</v>
      </c>
      <c r="BD612" s="68" t="str">
        <f t="shared" si="902"/>
        <v>E</v>
      </c>
      <c r="BE612" s="62" t="str">
        <f t="shared" si="903"/>
        <v>0..n</v>
      </c>
      <c r="BF612" s="66" t="str">
        <f t="shared" si="904"/>
        <v/>
      </c>
      <c r="BG612" s="249" t="str">
        <f t="shared" si="905"/>
        <v/>
      </c>
      <c r="BH612" s="7"/>
      <c r="BI612" s="634" t="str">
        <f t="shared" si="906"/>
        <v>-</v>
      </c>
      <c r="BJ612" s="70" t="str">
        <f t="shared" si="907"/>
        <v>-</v>
      </c>
      <c r="BK612" s="70" t="str">
        <f t="shared" si="908"/>
        <v>-</v>
      </c>
      <c r="BL612" s="70" t="str">
        <f t="shared" si="909"/>
        <v>-</v>
      </c>
      <c r="BM612" s="70" t="str">
        <f t="shared" si="910"/>
        <v>X</v>
      </c>
      <c r="BN612" s="70" t="str">
        <f t="shared" si="911"/>
        <v>X</v>
      </c>
      <c r="BO612" s="635" t="str">
        <f t="shared" si="912"/>
        <v>X</v>
      </c>
      <c r="BP612" s="7"/>
      <c r="BQ612" s="70" t="str">
        <f t="shared" si="913"/>
        <v>EXTENDED</v>
      </c>
      <c r="BR612" s="70" t="str">
        <f t="shared" si="914"/>
        <v>EXTENDED-CTC-FR</v>
      </c>
      <c r="BS612" s="15"/>
      <c r="BT612" s="57" t="s">
        <v>18642</v>
      </c>
    </row>
    <row r="613" spans="1:72" s="59" customFormat="1" ht="96" x14ac:dyDescent="0.2">
      <c r="A613" s="45" t="str">
        <f t="shared" si="896"/>
        <v>YES</v>
      </c>
      <c r="B613" s="131"/>
      <c r="C613" s="742"/>
      <c r="D613" s="189" t="s">
        <v>1526</v>
      </c>
      <c r="E613" s="61" t="s">
        <v>5501</v>
      </c>
      <c r="F613" s="282" t="s">
        <v>4966</v>
      </c>
      <c r="G613" s="62">
        <f t="shared" si="944"/>
        <v>4</v>
      </c>
      <c r="H613" s="62" t="s">
        <v>62</v>
      </c>
      <c r="I613" s="64" t="s">
        <v>17269</v>
      </c>
      <c r="J613" s="64"/>
      <c r="K613" s="65" t="s">
        <v>17134</v>
      </c>
      <c r="L613" s="65"/>
      <c r="M613" s="65"/>
      <c r="N613" s="64" t="s">
        <v>90</v>
      </c>
      <c r="O613" s="66" t="s">
        <v>62</v>
      </c>
      <c r="P613" s="66" t="str">
        <f t="shared" si="853"/>
        <v>0..n</v>
      </c>
      <c r="Q613" s="6" t="s">
        <v>2860</v>
      </c>
      <c r="R613" s="67" t="s">
        <v>2861</v>
      </c>
      <c r="S613" s="66" t="s">
        <v>55</v>
      </c>
      <c r="T613" s="68" t="str">
        <f t="shared" si="885"/>
        <v>E</v>
      </c>
      <c r="U613" s="62" t="s">
        <v>62</v>
      </c>
      <c r="V613" s="66"/>
      <c r="W613" s="249"/>
      <c r="X613" s="38"/>
      <c r="Y613" s="634" t="str">
        <f t="shared" si="893"/>
        <v>-</v>
      </c>
      <c r="Z613" s="70" t="str">
        <f t="shared" ref="Z613:AE613" si="949">IF(Y613="X","X",IF($AH613=Z$4,"X","-"))</f>
        <v>-</v>
      </c>
      <c r="AA613" s="70" t="str">
        <f t="shared" si="949"/>
        <v>-</v>
      </c>
      <c r="AB613" s="70" t="str">
        <f t="shared" si="949"/>
        <v>-</v>
      </c>
      <c r="AC613" s="70" t="str">
        <f t="shared" si="949"/>
        <v>X</v>
      </c>
      <c r="AD613" s="70" t="str">
        <f t="shared" si="949"/>
        <v>X</v>
      </c>
      <c r="AE613" s="635" t="str">
        <f t="shared" si="949"/>
        <v>X</v>
      </c>
      <c r="AF613" s="38"/>
      <c r="AG613" s="70" t="s">
        <v>47</v>
      </c>
      <c r="AH613" s="70" t="s">
        <v>5901</v>
      </c>
      <c r="AI613" s="38"/>
      <c r="AJ613" s="13" t="str">
        <f t="shared" si="881"/>
        <v>/rsm:CrossIndustryInvoice/rsm:SupplyChainTradeTransaction/ram:ApplicableHeaderTradeAgreement/ram:BuyerAgentTradeParty</v>
      </c>
      <c r="AK613" s="13" t="str">
        <f t="shared" si="882"/>
        <v>/ram:GlobalID</v>
      </c>
      <c r="AL613" s="14">
        <f>COUNTIFS(R$4:R613,AJ613)</f>
        <v>1</v>
      </c>
      <c r="AN613" s="189" t="str">
        <f t="shared" si="898"/>
        <v>SCT_HTA</v>
      </c>
      <c r="AO613" s="61" t="str">
        <f t="shared" si="883"/>
        <v>BT-X-409</v>
      </c>
      <c r="AP613" s="282" t="str">
        <f t="shared" si="899"/>
        <v>EXT-FR-FE-06</v>
      </c>
      <c r="AQ613" s="62">
        <f t="shared" si="929"/>
        <v>4</v>
      </c>
      <c r="AR613" s="62" t="str">
        <f t="shared" si="884"/>
        <v>0..n</v>
      </c>
      <c r="AS613" s="64" t="s">
        <v>2862</v>
      </c>
      <c r="AT613" s="64"/>
      <c r="AU613" s="65" t="s">
        <v>1569</v>
      </c>
      <c r="AV613" s="65"/>
      <c r="AW613" s="65"/>
      <c r="AX613" s="64" t="s">
        <v>99</v>
      </c>
      <c r="AY613" s="66" t="str">
        <f t="shared" si="895"/>
        <v>0..n</v>
      </c>
      <c r="AZ613" s="66" t="str">
        <f t="shared" si="900"/>
        <v>0..n</v>
      </c>
      <c r="BA613" s="6" t="str">
        <f t="shared" si="941"/>
        <v>/rsm:CrossIndustryInvoice
/rsm:SupplyChainTradeTransaction
/ram:ApplicableHeaderTradeAgreement
/ram:BuyerAgentTradeParty
/ram:GlobalID</v>
      </c>
      <c r="BB613" s="67" t="str">
        <f t="shared" si="942"/>
        <v>/rsm:CrossIndustryInvoice/rsm:SupplyChainTradeTransaction/ram:ApplicableHeaderTradeAgreement/ram:BuyerAgentTradeParty/ram:GlobalID</v>
      </c>
      <c r="BC613" s="66" t="str">
        <f t="shared" si="901"/>
        <v>I</v>
      </c>
      <c r="BD613" s="68" t="str">
        <f t="shared" si="902"/>
        <v>E</v>
      </c>
      <c r="BE613" s="62" t="str">
        <f t="shared" si="903"/>
        <v>0..n</v>
      </c>
      <c r="BF613" s="66" t="str">
        <f t="shared" si="904"/>
        <v/>
      </c>
      <c r="BG613" s="249" t="str">
        <f t="shared" si="905"/>
        <v/>
      </c>
      <c r="BH613" s="7"/>
      <c r="BI613" s="634" t="str">
        <f t="shared" si="906"/>
        <v>-</v>
      </c>
      <c r="BJ613" s="70" t="str">
        <f t="shared" si="907"/>
        <v>-</v>
      </c>
      <c r="BK613" s="70" t="str">
        <f t="shared" si="908"/>
        <v>-</v>
      </c>
      <c r="BL613" s="70" t="str">
        <f t="shared" si="909"/>
        <v>-</v>
      </c>
      <c r="BM613" s="70" t="str">
        <f t="shared" si="910"/>
        <v>X</v>
      </c>
      <c r="BN613" s="70" t="str">
        <f t="shared" si="911"/>
        <v>X</v>
      </c>
      <c r="BO613" s="635" t="str">
        <f t="shared" si="912"/>
        <v>X</v>
      </c>
      <c r="BP613" s="7"/>
      <c r="BQ613" s="70" t="str">
        <f t="shared" si="913"/>
        <v>EXTENDED</v>
      </c>
      <c r="BR613" s="70" t="str">
        <f t="shared" si="914"/>
        <v>EXTENDED-CTC-FR</v>
      </c>
      <c r="BS613" s="15"/>
      <c r="BT613" s="57" t="s">
        <v>18642</v>
      </c>
    </row>
    <row r="614" spans="1:72" s="59" customFormat="1" ht="105" x14ac:dyDescent="0.2">
      <c r="A614" s="45" t="str">
        <f t="shared" si="896"/>
        <v>YES</v>
      </c>
      <c r="B614" s="131"/>
      <c r="C614" s="742"/>
      <c r="D614" s="189" t="s">
        <v>1526</v>
      </c>
      <c r="E614" s="61" t="s">
        <v>5502</v>
      </c>
      <c r="F614" s="282" t="s">
        <v>4967</v>
      </c>
      <c r="G614" s="62">
        <f t="shared" si="944"/>
        <v>5</v>
      </c>
      <c r="H614" s="62" t="s">
        <v>32</v>
      </c>
      <c r="I614" s="64" t="s">
        <v>443</v>
      </c>
      <c r="J614" s="64"/>
      <c r="K614" s="65" t="s">
        <v>17135</v>
      </c>
      <c r="L614" s="65"/>
      <c r="M614" s="65"/>
      <c r="N614" s="64" t="s">
        <v>17064</v>
      </c>
      <c r="O614" s="66" t="s">
        <v>32</v>
      </c>
      <c r="P614" s="66" t="str">
        <f t="shared" si="853"/>
        <v>1..1</v>
      </c>
      <c r="Q614" s="6" t="s">
        <v>2863</v>
      </c>
      <c r="R614" s="67" t="s">
        <v>2864</v>
      </c>
      <c r="S614" s="66" t="s">
        <v>329</v>
      </c>
      <c r="T614" s="68" t="str">
        <f t="shared" si="885"/>
        <v>A</v>
      </c>
      <c r="U614" s="62" t="s">
        <v>42</v>
      </c>
      <c r="V614" s="66"/>
      <c r="W614" s="249"/>
      <c r="X614" s="38"/>
      <c r="Y614" s="634" t="str">
        <f t="shared" si="893"/>
        <v>-</v>
      </c>
      <c r="Z614" s="70" t="str">
        <f t="shared" ref="Z614:AE614" si="950">IF(Y614="X","X",IF($AH614=Z$4,"X","-"))</f>
        <v>-</v>
      </c>
      <c r="AA614" s="70" t="str">
        <f t="shared" si="950"/>
        <v>-</v>
      </c>
      <c r="AB614" s="70" t="str">
        <f t="shared" si="950"/>
        <v>-</v>
      </c>
      <c r="AC614" s="70" t="str">
        <f t="shared" si="950"/>
        <v>X</v>
      </c>
      <c r="AD614" s="70" t="str">
        <f t="shared" si="950"/>
        <v>X</v>
      </c>
      <c r="AE614" s="635" t="str">
        <f t="shared" si="950"/>
        <v>X</v>
      </c>
      <c r="AF614" s="38"/>
      <c r="AG614" s="70" t="s">
        <v>47</v>
      </c>
      <c r="AH614" s="70" t="s">
        <v>5901</v>
      </c>
      <c r="AI614" s="38"/>
      <c r="AJ614" s="13" t="str">
        <f t="shared" si="881"/>
        <v>/rsm:CrossIndustryInvoice/rsm:SupplyChainTradeTransaction/ram:ApplicableHeaderTradeAgreement/ram:BuyerAgentTradeParty/ram:GlobalID</v>
      </c>
      <c r="AK614" s="13" t="str">
        <f t="shared" si="882"/>
        <v>/@schemeID</v>
      </c>
      <c r="AL614" s="14">
        <f>COUNTIFS(R$4:R614,AJ614)</f>
        <v>1</v>
      </c>
      <c r="AN614" s="189" t="str">
        <f t="shared" si="898"/>
        <v>SCT_HTA</v>
      </c>
      <c r="AO614" s="61" t="str">
        <f t="shared" si="883"/>
        <v>BT-X-409-0</v>
      </c>
      <c r="AP614" s="282" t="str">
        <f t="shared" si="899"/>
        <v>EXT-FR-FE-07</v>
      </c>
      <c r="AQ614" s="62">
        <f t="shared" si="929"/>
        <v>5</v>
      </c>
      <c r="AR614" s="62" t="str">
        <f t="shared" si="884"/>
        <v>1..1</v>
      </c>
      <c r="AS614" s="64" t="s">
        <v>1868</v>
      </c>
      <c r="AT614" s="64"/>
      <c r="AU614" s="65" t="s">
        <v>331</v>
      </c>
      <c r="AV614" s="65"/>
      <c r="AW614" s="65"/>
      <c r="AX614" s="64"/>
      <c r="AY614" s="66" t="str">
        <f t="shared" si="895"/>
        <v>1..1</v>
      </c>
      <c r="AZ614" s="66" t="str">
        <f t="shared" si="900"/>
        <v>1..1</v>
      </c>
      <c r="BA614" s="6" t="str">
        <f t="shared" si="941"/>
        <v>/rsm:CrossIndustryInvoice
/rsm:SupplyChainTradeTransaction
/ram:ApplicableHeaderTradeAgreement
/ram:BuyerAgentTradeParty
/ram:GlobalID
/@schemeID</v>
      </c>
      <c r="BB614" s="67" t="str">
        <f t="shared" si="942"/>
        <v>/rsm:CrossIndustryInvoice/rsm:SupplyChainTradeTransaction/ram:ApplicableHeaderTradeAgreement/ram:BuyerAgentTradeParty/ram:GlobalID/@schemeID</v>
      </c>
      <c r="BC614" s="66" t="str">
        <f t="shared" si="901"/>
        <v>S</v>
      </c>
      <c r="BD614" s="68" t="str">
        <f t="shared" si="902"/>
        <v>A</v>
      </c>
      <c r="BE614" s="62" t="str">
        <f t="shared" si="903"/>
        <v>0..1</v>
      </c>
      <c r="BF614" s="66" t="str">
        <f t="shared" si="904"/>
        <v/>
      </c>
      <c r="BG614" s="249" t="str">
        <f t="shared" si="905"/>
        <v/>
      </c>
      <c r="BH614" s="7"/>
      <c r="BI614" s="634" t="str">
        <f t="shared" si="906"/>
        <v>-</v>
      </c>
      <c r="BJ614" s="70" t="str">
        <f t="shared" si="907"/>
        <v>-</v>
      </c>
      <c r="BK614" s="70" t="str">
        <f t="shared" si="908"/>
        <v>-</v>
      </c>
      <c r="BL614" s="70" t="str">
        <f t="shared" si="909"/>
        <v>-</v>
      </c>
      <c r="BM614" s="70" t="str">
        <f t="shared" si="910"/>
        <v>X</v>
      </c>
      <c r="BN614" s="70" t="str">
        <f t="shared" si="911"/>
        <v>X</v>
      </c>
      <c r="BO614" s="635" t="str">
        <f t="shared" si="912"/>
        <v>X</v>
      </c>
      <c r="BP614" s="7"/>
      <c r="BQ614" s="70" t="str">
        <f t="shared" si="913"/>
        <v>EXTENDED</v>
      </c>
      <c r="BR614" s="70" t="str">
        <f t="shared" si="914"/>
        <v>EXTENDED-CTC-FR</v>
      </c>
      <c r="BS614" s="15"/>
      <c r="BT614" s="57" t="s">
        <v>18642</v>
      </c>
    </row>
    <row r="615" spans="1:72" s="59" customFormat="1" ht="96" x14ac:dyDescent="0.2">
      <c r="A615" s="45" t="str">
        <f t="shared" si="896"/>
        <v>YES</v>
      </c>
      <c r="B615" s="131"/>
      <c r="C615" s="742"/>
      <c r="D615" s="185" t="s">
        <v>1526</v>
      </c>
      <c r="E615" s="61" t="s">
        <v>5503</v>
      </c>
      <c r="F615" s="282" t="s">
        <v>4968</v>
      </c>
      <c r="G615" s="146">
        <f t="shared" si="944"/>
        <v>4</v>
      </c>
      <c r="H615" s="146" t="s">
        <v>32</v>
      </c>
      <c r="I615" s="64" t="s">
        <v>17303</v>
      </c>
      <c r="J615" s="64" t="s">
        <v>2866</v>
      </c>
      <c r="K615" s="65"/>
      <c r="L615" s="65"/>
      <c r="M615" s="65"/>
      <c r="N615" s="64" t="s">
        <v>70</v>
      </c>
      <c r="O615" s="66" t="s">
        <v>32</v>
      </c>
      <c r="P615" s="66" t="str">
        <f t="shared" si="853"/>
        <v>1..1</v>
      </c>
      <c r="Q615" s="2" t="s">
        <v>2867</v>
      </c>
      <c r="R615" s="75" t="s">
        <v>2868</v>
      </c>
      <c r="S615" s="66" t="s">
        <v>73</v>
      </c>
      <c r="T615" s="68" t="str">
        <f t="shared" si="885"/>
        <v>E</v>
      </c>
      <c r="U615" s="66" t="s">
        <v>42</v>
      </c>
      <c r="V615" s="66" t="s">
        <v>35</v>
      </c>
      <c r="W615" s="249" t="s">
        <v>35</v>
      </c>
      <c r="X615" s="38"/>
      <c r="Y615" s="634" t="str">
        <f t="shared" si="893"/>
        <v>-</v>
      </c>
      <c r="Z615" s="70" t="str">
        <f t="shared" ref="Z615:AE615" si="951">IF(Y615="X","X",IF($AH615=Z$4,"X","-"))</f>
        <v>-</v>
      </c>
      <c r="AA615" s="70" t="str">
        <f t="shared" si="951"/>
        <v>-</v>
      </c>
      <c r="AB615" s="70" t="str">
        <f t="shared" si="951"/>
        <v>-</v>
      </c>
      <c r="AC615" s="70" t="str">
        <f t="shared" si="951"/>
        <v>X</v>
      </c>
      <c r="AD615" s="70" t="str">
        <f t="shared" si="951"/>
        <v>X</v>
      </c>
      <c r="AE615" s="635" t="str">
        <f t="shared" si="951"/>
        <v>X</v>
      </c>
      <c r="AF615" s="38"/>
      <c r="AG615" s="70" t="s">
        <v>47</v>
      </c>
      <c r="AH615" s="70" t="s">
        <v>5901</v>
      </c>
      <c r="AI615" s="38"/>
      <c r="AJ615" s="13" t="str">
        <f t="shared" si="881"/>
        <v>/rsm:CrossIndustryInvoice/rsm:SupplyChainTradeTransaction/ram:ApplicableHeaderTradeAgreement/ram:BuyerAgentTradeParty</v>
      </c>
      <c r="AK615" s="13" t="str">
        <f t="shared" si="882"/>
        <v>/ram:Name</v>
      </c>
      <c r="AL615" s="14">
        <f>COUNTIFS(R$4:R615,AJ615)</f>
        <v>1</v>
      </c>
      <c r="AN615" s="185" t="str">
        <f t="shared" si="898"/>
        <v>SCT_HTA</v>
      </c>
      <c r="AO615" s="61" t="str">
        <f t="shared" si="883"/>
        <v>BT-X-406</v>
      </c>
      <c r="AP615" s="282" t="str">
        <f t="shared" si="899"/>
        <v>EXT-FR-FE-03</v>
      </c>
      <c r="AQ615" s="146">
        <f t="shared" si="929"/>
        <v>4</v>
      </c>
      <c r="AR615" s="146" t="str">
        <f t="shared" si="884"/>
        <v>1..1</v>
      </c>
      <c r="AS615" s="64" t="s">
        <v>2869</v>
      </c>
      <c r="AT615" s="64"/>
      <c r="AU615" s="65"/>
      <c r="AV615" s="65"/>
      <c r="AW615" s="65"/>
      <c r="AX615" s="64" t="s">
        <v>78</v>
      </c>
      <c r="AY615" s="66" t="str">
        <f t="shared" si="895"/>
        <v>1..1</v>
      </c>
      <c r="AZ615" s="66" t="str">
        <f t="shared" si="900"/>
        <v>1..1</v>
      </c>
      <c r="BA615" s="2" t="str">
        <f t="shared" si="941"/>
        <v>/rsm:CrossIndustryInvoice
/rsm:SupplyChainTradeTransaction
/ram:ApplicableHeaderTradeAgreement
/ram:BuyerAgentTradeParty
/ram:Name</v>
      </c>
      <c r="BB615" s="75" t="str">
        <f t="shared" si="942"/>
        <v>/rsm:CrossIndustryInvoice/rsm:SupplyChainTradeTransaction/ram:ApplicableHeaderTradeAgreement/ram:BuyerAgentTradeParty/ram:Name</v>
      </c>
      <c r="BC615" s="66" t="str">
        <f t="shared" si="901"/>
        <v>T</v>
      </c>
      <c r="BD615" s="68" t="str">
        <f t="shared" si="902"/>
        <v>E</v>
      </c>
      <c r="BE615" s="66" t="str">
        <f t="shared" si="903"/>
        <v>0..1</v>
      </c>
      <c r="BF615" s="66" t="str">
        <f t="shared" si="904"/>
        <v/>
      </c>
      <c r="BG615" s="249" t="str">
        <f t="shared" si="905"/>
        <v/>
      </c>
      <c r="BH615" s="7"/>
      <c r="BI615" s="634" t="str">
        <f t="shared" si="906"/>
        <v>-</v>
      </c>
      <c r="BJ615" s="70" t="str">
        <f t="shared" si="907"/>
        <v>-</v>
      </c>
      <c r="BK615" s="70" t="str">
        <f t="shared" si="908"/>
        <v>-</v>
      </c>
      <c r="BL615" s="70" t="str">
        <f t="shared" si="909"/>
        <v>-</v>
      </c>
      <c r="BM615" s="70" t="str">
        <f t="shared" si="910"/>
        <v>X</v>
      </c>
      <c r="BN615" s="70" t="str">
        <f t="shared" si="911"/>
        <v>X</v>
      </c>
      <c r="BO615" s="635" t="str">
        <f t="shared" si="912"/>
        <v>X</v>
      </c>
      <c r="BP615" s="7"/>
      <c r="BQ615" s="70" t="str">
        <f t="shared" si="913"/>
        <v>EXTENDED</v>
      </c>
      <c r="BR615" s="70" t="str">
        <f t="shared" si="914"/>
        <v>EXTENDED-CTC-FR</v>
      </c>
      <c r="BS615" s="15"/>
      <c r="BT615" s="57" t="s">
        <v>18642</v>
      </c>
    </row>
    <row r="616" spans="1:72" customFormat="1" ht="96" x14ac:dyDescent="0.2">
      <c r="A616" s="45" t="str">
        <f t="shared" si="896"/>
        <v>YES</v>
      </c>
      <c r="B616" s="342" t="s">
        <v>4852</v>
      </c>
      <c r="C616" s="742"/>
      <c r="D616" s="185" t="s">
        <v>1526</v>
      </c>
      <c r="E616" s="61" t="s">
        <v>17421</v>
      </c>
      <c r="F616" s="282" t="s">
        <v>4969</v>
      </c>
      <c r="G616" s="62">
        <f t="shared" si="944"/>
        <v>4</v>
      </c>
      <c r="H616" s="62" t="s">
        <v>42</v>
      </c>
      <c r="I616" s="64" t="s">
        <v>17024</v>
      </c>
      <c r="J616" s="64" t="s">
        <v>17025</v>
      </c>
      <c r="K616" s="65" t="s">
        <v>17433</v>
      </c>
      <c r="L616" s="65"/>
      <c r="M616" s="65"/>
      <c r="N616" s="64" t="s">
        <v>128</v>
      </c>
      <c r="O616" s="66" t="s">
        <v>42</v>
      </c>
      <c r="P616" s="66" t="str">
        <f t="shared" si="853"/>
        <v>0..1</v>
      </c>
      <c r="Q616" s="278" t="s">
        <v>4870</v>
      </c>
      <c r="R616" s="279" t="s">
        <v>4871</v>
      </c>
      <c r="S616" s="66" t="s">
        <v>131</v>
      </c>
      <c r="T616" s="68" t="str">
        <f t="shared" si="885"/>
        <v>E</v>
      </c>
      <c r="U616" s="62" t="s">
        <v>62</v>
      </c>
      <c r="V616" s="66"/>
      <c r="W616" s="249" t="s">
        <v>35</v>
      </c>
      <c r="X616" s="38"/>
      <c r="Y616" s="634" t="str">
        <f t="shared" si="893"/>
        <v>-</v>
      </c>
      <c r="Z616" s="70" t="str">
        <f t="shared" ref="Z616:AE616" si="952">IF(Y616="X","X",IF($AH616=Z$4,"X","-"))</f>
        <v>-</v>
      </c>
      <c r="AA616" s="70" t="str">
        <f t="shared" si="952"/>
        <v>-</v>
      </c>
      <c r="AB616" s="70" t="str">
        <f t="shared" si="952"/>
        <v>-</v>
      </c>
      <c r="AC616" s="70" t="str">
        <f t="shared" si="952"/>
        <v>X</v>
      </c>
      <c r="AD616" s="70" t="str">
        <f t="shared" si="952"/>
        <v>X</v>
      </c>
      <c r="AE616" s="635" t="str">
        <f t="shared" si="952"/>
        <v>X</v>
      </c>
      <c r="AF616" s="38"/>
      <c r="AG616" s="70" t="s">
        <v>47</v>
      </c>
      <c r="AH616" s="70" t="s">
        <v>5901</v>
      </c>
      <c r="AI616" s="38"/>
      <c r="AJ616" s="13" t="str">
        <f t="shared" si="881"/>
        <v>/rsm:CrossIndustryInvoice/rsm:SupplyChainTradeTransaction/ram:ApplicableHeaderTradeAgreement/ram:BuyerAgentTradeParty</v>
      </c>
      <c r="AK616" s="13" t="str">
        <f t="shared" si="882"/>
        <v>/ram:RoleCode</v>
      </c>
      <c r="AL616" s="14">
        <f>COUNTIFS(R$4:R616,AJ616)</f>
        <v>1</v>
      </c>
      <c r="AM616" s="59"/>
      <c r="AN616" s="185" t="str">
        <f t="shared" si="898"/>
        <v>SCT_HTA</v>
      </c>
      <c r="AO616" s="61" t="str">
        <f t="shared" si="883"/>
        <v>BT-X-549</v>
      </c>
      <c r="AP616" s="282" t="str">
        <f t="shared" si="899"/>
        <v>EXT-FR-FE-04</v>
      </c>
      <c r="AQ616" s="62">
        <f t="shared" si="929"/>
        <v>4</v>
      </c>
      <c r="AR616" s="62" t="str">
        <f t="shared" si="884"/>
        <v>0..1</v>
      </c>
      <c r="AS616" s="64" t="s">
        <v>4877</v>
      </c>
      <c r="AT616" s="64" t="s">
        <v>18221</v>
      </c>
      <c r="AU616" s="65" t="s">
        <v>18222</v>
      </c>
      <c r="AV616" s="65"/>
      <c r="AW616" s="65"/>
      <c r="AX616" s="64" t="s">
        <v>128</v>
      </c>
      <c r="AY616" s="66" t="str">
        <f t="shared" si="895"/>
        <v>0..1</v>
      </c>
      <c r="AZ616" s="66" t="str">
        <f t="shared" si="900"/>
        <v>0..1</v>
      </c>
      <c r="BA616" s="278" t="str">
        <f t="shared" si="941"/>
        <v>/rsm:CrossIndustryInvoice
/rsm:SupplyChainTradeTransaction
/ram:ApplicableHeaderTradeAgreement
/ram:BuyerAgentTradeParty
/ram:RoleCode</v>
      </c>
      <c r="BB616" s="279" t="str">
        <f t="shared" si="942"/>
        <v>/rsm:CrossIndustryInvoice/rsm:SupplyChainTradeTransaction/ram:ApplicableHeaderTradeAgreement/ram:BuyerAgentTradeParty/ram:RoleCode</v>
      </c>
      <c r="BC616" s="66" t="str">
        <f t="shared" si="901"/>
        <v>C</v>
      </c>
      <c r="BD616" s="68" t="str">
        <f t="shared" si="902"/>
        <v>E</v>
      </c>
      <c r="BE616" s="66" t="str">
        <f t="shared" si="903"/>
        <v>0..n</v>
      </c>
      <c r="BF616" s="66" t="str">
        <f t="shared" si="904"/>
        <v/>
      </c>
      <c r="BG616" s="249" t="str">
        <f t="shared" si="905"/>
        <v/>
      </c>
      <c r="BH616" s="7"/>
      <c r="BI616" s="634" t="str">
        <f t="shared" si="906"/>
        <v>-</v>
      </c>
      <c r="BJ616" s="70" t="str">
        <f t="shared" si="907"/>
        <v>-</v>
      </c>
      <c r="BK616" s="70" t="str">
        <f t="shared" si="908"/>
        <v>-</v>
      </c>
      <c r="BL616" s="70" t="str">
        <f t="shared" si="909"/>
        <v>-</v>
      </c>
      <c r="BM616" s="70" t="str">
        <f t="shared" si="910"/>
        <v>X</v>
      </c>
      <c r="BN616" s="70" t="str">
        <f t="shared" si="911"/>
        <v>X</v>
      </c>
      <c r="BO616" s="635" t="str">
        <f t="shared" si="912"/>
        <v>X</v>
      </c>
      <c r="BP616" s="7"/>
      <c r="BQ616" s="68" t="str">
        <f t="shared" si="913"/>
        <v>EXTENDED</v>
      </c>
      <c r="BR616" s="68" t="str">
        <f t="shared" si="914"/>
        <v>EXTENDED-CTC-FR</v>
      </c>
      <c r="BS616" s="347" t="s">
        <v>17421</v>
      </c>
      <c r="BT616" s="57" t="s">
        <v>18642</v>
      </c>
    </row>
    <row r="617" spans="1:72" s="59" customFormat="1" ht="96" x14ac:dyDescent="0.2">
      <c r="A617" s="45" t="str">
        <f t="shared" si="896"/>
        <v>NO</v>
      </c>
      <c r="B617" s="131"/>
      <c r="C617" s="742"/>
      <c r="D617" s="189" t="s">
        <v>1526</v>
      </c>
      <c r="E617" s="140" t="s">
        <v>5504</v>
      </c>
      <c r="F617" s="296"/>
      <c r="G617" s="141">
        <f t="shared" si="944"/>
        <v>4</v>
      </c>
      <c r="H617" s="141" t="s">
        <v>42</v>
      </c>
      <c r="I617" s="125" t="s">
        <v>2870</v>
      </c>
      <c r="J617" s="125"/>
      <c r="K617" s="126"/>
      <c r="L617" s="126"/>
      <c r="M617" s="126"/>
      <c r="N617" s="125"/>
      <c r="O617" s="124" t="s">
        <v>42</v>
      </c>
      <c r="P617" s="124" t="str">
        <f t="shared" si="853"/>
        <v>0..1</v>
      </c>
      <c r="Q617" s="142" t="s">
        <v>2871</v>
      </c>
      <c r="R617" s="143" t="s">
        <v>2872</v>
      </c>
      <c r="S617" s="124"/>
      <c r="T617" s="129" t="str">
        <f t="shared" si="885"/>
        <v>EG</v>
      </c>
      <c r="U617" s="141" t="s">
        <v>42</v>
      </c>
      <c r="V617" s="124"/>
      <c r="W617" s="675"/>
      <c r="X617" s="38"/>
      <c r="Y617" s="634" t="str">
        <f t="shared" si="893"/>
        <v>-</v>
      </c>
      <c r="Z617" s="70" t="str">
        <f t="shared" ref="Z617:AE617" si="953">IF(Y617="X","X",IF($AH617=Z$4,"X","-"))</f>
        <v>-</v>
      </c>
      <c r="AA617" s="70" t="str">
        <f t="shared" si="953"/>
        <v>-</v>
      </c>
      <c r="AB617" s="70" t="str">
        <f t="shared" si="953"/>
        <v>-</v>
      </c>
      <c r="AC617" s="70" t="str">
        <f t="shared" si="953"/>
        <v>X</v>
      </c>
      <c r="AD617" s="70" t="str">
        <f t="shared" si="953"/>
        <v>X</v>
      </c>
      <c r="AE617" s="635" t="str">
        <f t="shared" si="953"/>
        <v>X</v>
      </c>
      <c r="AF617" s="38"/>
      <c r="AG617" s="70" t="s">
        <v>47</v>
      </c>
      <c r="AH617" s="70" t="s">
        <v>5901</v>
      </c>
      <c r="AI617" s="38"/>
      <c r="AJ617" s="13" t="str">
        <f t="shared" si="881"/>
        <v>/rsm:CrossIndustryInvoice/rsm:SupplyChainTradeTransaction/ram:ApplicableHeaderTradeAgreement/ram:BuyerAgentTradeParty</v>
      </c>
      <c r="AK617" s="13" t="str">
        <f t="shared" si="882"/>
        <v>/ram:SpecifiedLegalOrganization</v>
      </c>
      <c r="AL617" s="14">
        <f>COUNTIFS(R$4:R617,AJ617)</f>
        <v>1</v>
      </c>
      <c r="AN617" s="189" t="str">
        <f t="shared" si="898"/>
        <v>SCT_HTA</v>
      </c>
      <c r="AO617" s="140" t="str">
        <f t="shared" si="883"/>
        <v>BG-X-63</v>
      </c>
      <c r="AP617" s="296" t="str">
        <f t="shared" si="899"/>
        <v/>
      </c>
      <c r="AQ617" s="141">
        <f t="shared" si="929"/>
        <v>4</v>
      </c>
      <c r="AR617" s="141" t="str">
        <f t="shared" si="884"/>
        <v>0..1</v>
      </c>
      <c r="AS617" s="125" t="s">
        <v>2102</v>
      </c>
      <c r="AT617" s="125" t="s">
        <v>18241</v>
      </c>
      <c r="AU617" s="126"/>
      <c r="AV617" s="126"/>
      <c r="AW617" s="126"/>
      <c r="AX617" s="125"/>
      <c r="AY617" s="124" t="str">
        <f t="shared" si="895"/>
        <v>0..1</v>
      </c>
      <c r="AZ617" s="124" t="str">
        <f t="shared" si="900"/>
        <v>0..1</v>
      </c>
      <c r="BA617" s="142" t="str">
        <f t="shared" si="941"/>
        <v>/rsm:CrossIndustryInvoice
/rsm:SupplyChainTradeTransaction
/ram:ApplicableHeaderTradeAgreement
/ram:BuyerAgentTradeParty
/ram:SpecifiedLegalOrganization</v>
      </c>
      <c r="BB617" s="143" t="str">
        <f t="shared" si="942"/>
        <v>/rsm:CrossIndustryInvoice/rsm:SupplyChainTradeTransaction/ram:ApplicableHeaderTradeAgreement/ram:BuyerAgentTradeParty/ram:SpecifiedLegalOrganization</v>
      </c>
      <c r="BC617" s="124" t="str">
        <f t="shared" si="901"/>
        <v/>
      </c>
      <c r="BD617" s="129" t="str">
        <f t="shared" si="902"/>
        <v>EG</v>
      </c>
      <c r="BE617" s="141" t="str">
        <f t="shared" si="903"/>
        <v>0..1</v>
      </c>
      <c r="BF617" s="124" t="str">
        <f t="shared" si="904"/>
        <v/>
      </c>
      <c r="BG617" s="675" t="str">
        <f t="shared" si="905"/>
        <v/>
      </c>
      <c r="BH617" s="7"/>
      <c r="BI617" s="634" t="str">
        <f t="shared" si="906"/>
        <v>-</v>
      </c>
      <c r="BJ617" s="70" t="str">
        <f t="shared" si="907"/>
        <v>-</v>
      </c>
      <c r="BK617" s="70" t="str">
        <f t="shared" si="908"/>
        <v>-</v>
      </c>
      <c r="BL617" s="70" t="str">
        <f t="shared" si="909"/>
        <v>-</v>
      </c>
      <c r="BM617" s="70" t="str">
        <f t="shared" si="910"/>
        <v>X</v>
      </c>
      <c r="BN617" s="70" t="str">
        <f t="shared" si="911"/>
        <v>X</v>
      </c>
      <c r="BO617" s="635" t="str">
        <f t="shared" si="912"/>
        <v>X</v>
      </c>
      <c r="BP617" s="7"/>
      <c r="BQ617" s="70" t="str">
        <f t="shared" si="913"/>
        <v>EXTENDED</v>
      </c>
      <c r="BR617" s="70" t="str">
        <f t="shared" si="914"/>
        <v>EXTENDED-CTC-FR</v>
      </c>
      <c r="BS617" s="15"/>
      <c r="BT617" s="57" t="s">
        <v>18642</v>
      </c>
    </row>
    <row r="618" spans="1:72" s="59" customFormat="1" ht="105" x14ac:dyDescent="0.2">
      <c r="A618" s="45" t="str">
        <f t="shared" si="896"/>
        <v>YES</v>
      </c>
      <c r="B618" s="131"/>
      <c r="C618" s="742"/>
      <c r="D618" s="189" t="s">
        <v>1526</v>
      </c>
      <c r="E618" s="61" t="s">
        <v>5505</v>
      </c>
      <c r="F618" s="282" t="s">
        <v>4970</v>
      </c>
      <c r="G618" s="62">
        <f t="shared" si="944"/>
        <v>5</v>
      </c>
      <c r="H618" s="62" t="s">
        <v>42</v>
      </c>
      <c r="I618" s="64" t="s">
        <v>17163</v>
      </c>
      <c r="J618" s="64" t="s">
        <v>17136</v>
      </c>
      <c r="K618" s="65"/>
      <c r="L618" s="65"/>
      <c r="M618" s="65"/>
      <c r="N618" s="64" t="s">
        <v>90</v>
      </c>
      <c r="O618" s="66" t="s">
        <v>42</v>
      </c>
      <c r="P618" s="66" t="str">
        <f t="shared" si="853"/>
        <v>0..1</v>
      </c>
      <c r="Q618" s="6" t="s">
        <v>2873</v>
      </c>
      <c r="R618" s="67" t="s">
        <v>2874</v>
      </c>
      <c r="S618" s="66" t="s">
        <v>55</v>
      </c>
      <c r="T618" s="68" t="str">
        <f t="shared" si="885"/>
        <v>E</v>
      </c>
      <c r="U618" s="62" t="s">
        <v>42</v>
      </c>
      <c r="V618" s="66"/>
      <c r="W618" s="249"/>
      <c r="X618" s="38"/>
      <c r="Y618" s="634" t="str">
        <f t="shared" si="893"/>
        <v>-</v>
      </c>
      <c r="Z618" s="70" t="str">
        <f t="shared" ref="Z618:AE618" si="954">IF(Y618="X","X",IF($AH618=Z$4,"X","-"))</f>
        <v>-</v>
      </c>
      <c r="AA618" s="70" t="str">
        <f t="shared" si="954"/>
        <v>-</v>
      </c>
      <c r="AB618" s="70" t="str">
        <f t="shared" si="954"/>
        <v>-</v>
      </c>
      <c r="AC618" s="70" t="str">
        <f t="shared" si="954"/>
        <v>X</v>
      </c>
      <c r="AD618" s="70" t="str">
        <f t="shared" si="954"/>
        <v>X</v>
      </c>
      <c r="AE618" s="635" t="str">
        <f t="shared" si="954"/>
        <v>X</v>
      </c>
      <c r="AF618" s="38"/>
      <c r="AG618" s="70" t="s">
        <v>47</v>
      </c>
      <c r="AH618" s="70" t="s">
        <v>5901</v>
      </c>
      <c r="AI618" s="38"/>
      <c r="AJ618" s="13" t="str">
        <f t="shared" si="881"/>
        <v>/rsm:CrossIndustryInvoice/rsm:SupplyChainTradeTransaction/ram:ApplicableHeaderTradeAgreement/ram:BuyerAgentTradeParty/ram:SpecifiedLegalOrganization</v>
      </c>
      <c r="AK618" s="13" t="str">
        <f t="shared" si="882"/>
        <v>/ram:ID</v>
      </c>
      <c r="AL618" s="14">
        <f>COUNTIFS(R$4:R618,AJ618)</f>
        <v>1</v>
      </c>
      <c r="AN618" s="189" t="str">
        <f t="shared" si="898"/>
        <v>SCT_HTA</v>
      </c>
      <c r="AO618" s="61" t="str">
        <f t="shared" si="883"/>
        <v>BT-X-410</v>
      </c>
      <c r="AP618" s="282" t="str">
        <f t="shared" si="899"/>
        <v>EXT-FR-FE-08</v>
      </c>
      <c r="AQ618" s="62">
        <f t="shared" si="929"/>
        <v>5</v>
      </c>
      <c r="AR618" s="62" t="str">
        <f t="shared" si="884"/>
        <v>0..1</v>
      </c>
      <c r="AS618" s="64" t="s">
        <v>2105</v>
      </c>
      <c r="AT618" s="64" t="s">
        <v>18270</v>
      </c>
      <c r="AU618" s="65" t="s">
        <v>18271</v>
      </c>
      <c r="AV618" s="65"/>
      <c r="AW618" s="65"/>
      <c r="AX618" s="64" t="s">
        <v>99</v>
      </c>
      <c r="AY618" s="66" t="str">
        <f t="shared" si="895"/>
        <v>0..1</v>
      </c>
      <c r="AZ618" s="66" t="str">
        <f t="shared" si="900"/>
        <v>0..1</v>
      </c>
      <c r="BA618" s="6" t="str">
        <f t="shared" si="941"/>
        <v>/rsm:CrossIndustryInvoice
/rsm:SupplyChainTradeTransaction
/ram:ApplicableHeaderTradeAgreement
/ram:BuyerAgentTradeParty
/ram:SpecifiedLegalOrganization
/ram:ID</v>
      </c>
      <c r="BB618" s="67" t="str">
        <f t="shared" si="942"/>
        <v>/rsm:CrossIndustryInvoice/rsm:SupplyChainTradeTransaction/ram:ApplicableHeaderTradeAgreement/ram:BuyerAgentTradeParty/ram:SpecifiedLegalOrganization/ram:ID</v>
      </c>
      <c r="BC618" s="66" t="str">
        <f t="shared" si="901"/>
        <v>I</v>
      </c>
      <c r="BD618" s="68" t="str">
        <f t="shared" si="902"/>
        <v>E</v>
      </c>
      <c r="BE618" s="62" t="str">
        <f t="shared" si="903"/>
        <v>0..1</v>
      </c>
      <c r="BF618" s="66" t="str">
        <f t="shared" si="904"/>
        <v/>
      </c>
      <c r="BG618" s="249" t="str">
        <f t="shared" si="905"/>
        <v/>
      </c>
      <c r="BH618" s="7"/>
      <c r="BI618" s="634" t="str">
        <f t="shared" si="906"/>
        <v>-</v>
      </c>
      <c r="BJ618" s="70" t="str">
        <f t="shared" si="907"/>
        <v>-</v>
      </c>
      <c r="BK618" s="70" t="str">
        <f t="shared" si="908"/>
        <v>-</v>
      </c>
      <c r="BL618" s="70" t="str">
        <f t="shared" si="909"/>
        <v>-</v>
      </c>
      <c r="BM618" s="70" t="str">
        <f t="shared" si="910"/>
        <v>X</v>
      </c>
      <c r="BN618" s="70" t="str">
        <f t="shared" si="911"/>
        <v>X</v>
      </c>
      <c r="BO618" s="635" t="str">
        <f t="shared" si="912"/>
        <v>X</v>
      </c>
      <c r="BP618" s="7"/>
      <c r="BQ618" s="70" t="str">
        <f t="shared" si="913"/>
        <v>EXTENDED</v>
      </c>
      <c r="BR618" s="70" t="str">
        <f t="shared" si="914"/>
        <v>EXTENDED-CTC-FR</v>
      </c>
      <c r="BS618" s="15"/>
      <c r="BT618" s="57" t="s">
        <v>18642</v>
      </c>
    </row>
    <row r="619" spans="1:72" s="59" customFormat="1" ht="120" x14ac:dyDescent="0.2">
      <c r="A619" s="45" t="str">
        <f t="shared" si="896"/>
        <v>YES</v>
      </c>
      <c r="B619" s="131"/>
      <c r="C619" s="742"/>
      <c r="D619" s="189" t="s">
        <v>1526</v>
      </c>
      <c r="E619" s="61" t="s">
        <v>5506</v>
      </c>
      <c r="F619" s="282" t="s">
        <v>4971</v>
      </c>
      <c r="G619" s="62">
        <f t="shared" si="944"/>
        <v>6</v>
      </c>
      <c r="H619" s="62" t="s">
        <v>42</v>
      </c>
      <c r="I619" s="64" t="s">
        <v>443</v>
      </c>
      <c r="J619" s="64" t="s">
        <v>17304</v>
      </c>
      <c r="K619" s="65" t="s">
        <v>17140</v>
      </c>
      <c r="L619" s="65" t="s">
        <v>916</v>
      </c>
      <c r="M619" s="65" t="s">
        <v>35</v>
      </c>
      <c r="N619" s="64" t="s">
        <v>17064</v>
      </c>
      <c r="O619" s="66" t="s">
        <v>42</v>
      </c>
      <c r="P619" s="66" t="str">
        <f t="shared" si="853"/>
        <v>0..1</v>
      </c>
      <c r="Q619" s="6" t="s">
        <v>2876</v>
      </c>
      <c r="R619" s="67" t="s">
        <v>2877</v>
      </c>
      <c r="S619" s="66" t="s">
        <v>329</v>
      </c>
      <c r="T619" s="68" t="str">
        <f t="shared" si="885"/>
        <v>A</v>
      </c>
      <c r="U619" s="62" t="s">
        <v>42</v>
      </c>
      <c r="V619" s="66"/>
      <c r="W619" s="249"/>
      <c r="X619" s="38"/>
      <c r="Y619" s="634" t="str">
        <f t="shared" si="893"/>
        <v>-</v>
      </c>
      <c r="Z619" s="70" t="str">
        <f t="shared" ref="Z619:AE619" si="955">IF(Y619="X","X",IF($AH619=Z$4,"X","-"))</f>
        <v>-</v>
      </c>
      <c r="AA619" s="70" t="str">
        <f t="shared" si="955"/>
        <v>-</v>
      </c>
      <c r="AB619" s="70" t="str">
        <f t="shared" si="955"/>
        <v>-</v>
      </c>
      <c r="AC619" s="70" t="str">
        <f t="shared" si="955"/>
        <v>X</v>
      </c>
      <c r="AD619" s="70" t="str">
        <f t="shared" si="955"/>
        <v>X</v>
      </c>
      <c r="AE619" s="635" t="str">
        <f t="shared" si="955"/>
        <v>X</v>
      </c>
      <c r="AF619" s="38"/>
      <c r="AG619" s="70" t="s">
        <v>47</v>
      </c>
      <c r="AH619" s="70" t="s">
        <v>5901</v>
      </c>
      <c r="AI619" s="38"/>
      <c r="AJ619" s="13" t="str">
        <f t="shared" si="881"/>
        <v>/rsm:CrossIndustryInvoice/rsm:SupplyChainTradeTransaction/ram:ApplicableHeaderTradeAgreement/ram:BuyerAgentTradeParty/ram:SpecifiedLegalOrganization/ram:ID</v>
      </c>
      <c r="AK619" s="13" t="str">
        <f t="shared" si="882"/>
        <v>/@schemeID</v>
      </c>
      <c r="AL619" s="14">
        <f>COUNTIFS(R$4:R619,AJ619)</f>
        <v>1</v>
      </c>
      <c r="AN619" s="189" t="str">
        <f t="shared" si="898"/>
        <v>SCT_HTA</v>
      </c>
      <c r="AO619" s="61" t="str">
        <f t="shared" si="883"/>
        <v>BT-X-410-0</v>
      </c>
      <c r="AP619" s="282" t="str">
        <f t="shared" si="899"/>
        <v>EXT-FR-FE-09</v>
      </c>
      <c r="AQ619" s="62">
        <f t="shared" si="929"/>
        <v>6</v>
      </c>
      <c r="AR619" s="62" t="str">
        <f t="shared" si="884"/>
        <v>0..1</v>
      </c>
      <c r="AS619" s="64" t="s">
        <v>330</v>
      </c>
      <c r="AT619" s="64" t="s">
        <v>18270</v>
      </c>
      <c r="AU619" s="65" t="s">
        <v>1899</v>
      </c>
      <c r="AV619" s="65"/>
      <c r="AW619" s="65"/>
      <c r="AX619" s="64"/>
      <c r="AY619" s="66" t="str">
        <f t="shared" si="895"/>
        <v>0..1</v>
      </c>
      <c r="AZ619" s="66" t="str">
        <f t="shared" si="900"/>
        <v>0..1</v>
      </c>
      <c r="BA619" s="6" t="str">
        <f t="shared" si="941"/>
        <v>/rsm:CrossIndustryInvoice
/rsm:SupplyChainTradeTransaction
/ram:ApplicableHeaderTradeAgreement
/ram:BuyerAgentTradeParty
/ram:SpecifiedLegalOrganization
/ram:ID
/@schemeID</v>
      </c>
      <c r="BB619" s="67" t="str">
        <f t="shared" si="942"/>
        <v>/rsm:CrossIndustryInvoice/rsm:SupplyChainTradeTransaction/ram:ApplicableHeaderTradeAgreement/ram:BuyerAgentTradeParty/ram:SpecifiedLegalOrganization/ram:ID/@schemeID</v>
      </c>
      <c r="BC619" s="66" t="str">
        <f t="shared" si="901"/>
        <v>S</v>
      </c>
      <c r="BD619" s="68" t="str">
        <f t="shared" si="902"/>
        <v>A</v>
      </c>
      <c r="BE619" s="62" t="str">
        <f t="shared" si="903"/>
        <v>0..1</v>
      </c>
      <c r="BF619" s="66" t="str">
        <f t="shared" si="904"/>
        <v/>
      </c>
      <c r="BG619" s="249" t="str">
        <f t="shared" si="905"/>
        <v/>
      </c>
      <c r="BH619" s="7"/>
      <c r="BI619" s="634" t="str">
        <f t="shared" si="906"/>
        <v>-</v>
      </c>
      <c r="BJ619" s="70" t="str">
        <f t="shared" si="907"/>
        <v>-</v>
      </c>
      <c r="BK619" s="70" t="str">
        <f t="shared" si="908"/>
        <v>-</v>
      </c>
      <c r="BL619" s="70" t="str">
        <f t="shared" si="909"/>
        <v>-</v>
      </c>
      <c r="BM619" s="70" t="str">
        <f t="shared" si="910"/>
        <v>X</v>
      </c>
      <c r="BN619" s="70" t="str">
        <f t="shared" si="911"/>
        <v>X</v>
      </c>
      <c r="BO619" s="635" t="str">
        <f t="shared" si="912"/>
        <v>X</v>
      </c>
      <c r="BP619" s="7"/>
      <c r="BQ619" s="70" t="str">
        <f t="shared" si="913"/>
        <v>EXTENDED</v>
      </c>
      <c r="BR619" s="70" t="str">
        <f t="shared" si="914"/>
        <v>EXTENDED-CTC-FR</v>
      </c>
      <c r="BS619" s="15"/>
      <c r="BT619" s="57" t="s">
        <v>18642</v>
      </c>
    </row>
    <row r="620" spans="1:72" s="59" customFormat="1" ht="105" x14ac:dyDescent="0.2">
      <c r="A620" s="45" t="str">
        <f t="shared" si="896"/>
        <v>YES</v>
      </c>
      <c r="B620" s="131"/>
      <c r="C620" s="742"/>
      <c r="D620" s="189" t="s">
        <v>1526</v>
      </c>
      <c r="E620" s="61" t="s">
        <v>5507</v>
      </c>
      <c r="F620" s="282" t="s">
        <v>4972</v>
      </c>
      <c r="G620" s="62">
        <f t="shared" si="944"/>
        <v>5</v>
      </c>
      <c r="H620" s="62" t="s">
        <v>42</v>
      </c>
      <c r="I620" s="64" t="s">
        <v>3069</v>
      </c>
      <c r="J620" s="64" t="s">
        <v>17138</v>
      </c>
      <c r="K620" s="65" t="s">
        <v>17139</v>
      </c>
      <c r="L620" s="65"/>
      <c r="M620" s="65"/>
      <c r="N620" s="64" t="s">
        <v>70</v>
      </c>
      <c r="O620" s="66" t="s">
        <v>42</v>
      </c>
      <c r="P620" s="66" t="str">
        <f t="shared" si="853"/>
        <v>0..1</v>
      </c>
      <c r="Q620" s="6" t="s">
        <v>2878</v>
      </c>
      <c r="R620" s="67" t="s">
        <v>2879</v>
      </c>
      <c r="S620" s="66" t="s">
        <v>73</v>
      </c>
      <c r="T620" s="68" t="str">
        <f t="shared" si="885"/>
        <v>E</v>
      </c>
      <c r="U620" s="62" t="s">
        <v>42</v>
      </c>
      <c r="V620" s="66"/>
      <c r="W620" s="249"/>
      <c r="X620" s="38"/>
      <c r="Y620" s="634" t="str">
        <f t="shared" si="893"/>
        <v>-</v>
      </c>
      <c r="Z620" s="70" t="str">
        <f t="shared" ref="Z620:AE620" si="956">IF(Y620="X","X",IF($AH620=Z$4,"X","-"))</f>
        <v>-</v>
      </c>
      <c r="AA620" s="70" t="str">
        <f t="shared" si="956"/>
        <v>-</v>
      </c>
      <c r="AB620" s="70" t="str">
        <f t="shared" si="956"/>
        <v>-</v>
      </c>
      <c r="AC620" s="70" t="str">
        <f t="shared" si="956"/>
        <v>X</v>
      </c>
      <c r="AD620" s="70" t="str">
        <f t="shared" si="956"/>
        <v>X</v>
      </c>
      <c r="AE620" s="635" t="str">
        <f t="shared" si="956"/>
        <v>X</v>
      </c>
      <c r="AF620" s="38"/>
      <c r="AG620" s="70" t="s">
        <v>47</v>
      </c>
      <c r="AH620" s="70" t="s">
        <v>5901</v>
      </c>
      <c r="AI620" s="38"/>
      <c r="AJ620" s="13" t="str">
        <f t="shared" si="881"/>
        <v>/rsm:CrossIndustryInvoice/rsm:SupplyChainTradeTransaction/ram:ApplicableHeaderTradeAgreement/ram:BuyerAgentTradeParty/ram:SpecifiedLegalOrganization</v>
      </c>
      <c r="AK620" s="13" t="str">
        <f t="shared" si="882"/>
        <v>/ram:TradingBusinessName</v>
      </c>
      <c r="AL620" s="14">
        <f>COUNTIFS(R$4:R620,AJ620)</f>
        <v>1</v>
      </c>
      <c r="AN620" s="189" t="str">
        <f t="shared" si="898"/>
        <v>SCT_HTA</v>
      </c>
      <c r="AO620" s="61" t="str">
        <f t="shared" si="883"/>
        <v>BT-X-407</v>
      </c>
      <c r="AP620" s="282" t="str">
        <f t="shared" si="899"/>
        <v>EXT-FR-FE-05</v>
      </c>
      <c r="AQ620" s="62">
        <f t="shared" si="929"/>
        <v>5</v>
      </c>
      <c r="AR620" s="62" t="str">
        <f t="shared" si="884"/>
        <v>0..1</v>
      </c>
      <c r="AS620" s="64" t="s">
        <v>2112</v>
      </c>
      <c r="AT620" s="64" t="s">
        <v>18225</v>
      </c>
      <c r="AU620" s="65" t="s">
        <v>18226</v>
      </c>
      <c r="AV620" s="65"/>
      <c r="AW620" s="65"/>
      <c r="AX620" s="64"/>
      <c r="AY620" s="66" t="str">
        <f t="shared" si="895"/>
        <v>0..1</v>
      </c>
      <c r="AZ620" s="66" t="str">
        <f t="shared" si="900"/>
        <v>0..1</v>
      </c>
      <c r="BA620" s="6" t="str">
        <f t="shared" si="941"/>
        <v>/rsm:CrossIndustryInvoice
/rsm:SupplyChainTradeTransaction
/ram:ApplicableHeaderTradeAgreement
/ram:BuyerAgentTradeParty
/ram:SpecifiedLegalOrganization
/ram:TradingBusinessName</v>
      </c>
      <c r="BB620" s="67" t="str">
        <f t="shared" si="942"/>
        <v>/rsm:CrossIndustryInvoice/rsm:SupplyChainTradeTransaction/ram:ApplicableHeaderTradeAgreement/ram:BuyerAgentTradeParty/ram:SpecifiedLegalOrganization/ram:TradingBusinessName</v>
      </c>
      <c r="BC620" s="66" t="str">
        <f t="shared" si="901"/>
        <v>T</v>
      </c>
      <c r="BD620" s="68" t="str">
        <f t="shared" si="902"/>
        <v>E</v>
      </c>
      <c r="BE620" s="62" t="str">
        <f t="shared" si="903"/>
        <v>0..1</v>
      </c>
      <c r="BF620" s="66" t="str">
        <f t="shared" si="904"/>
        <v/>
      </c>
      <c r="BG620" s="249" t="str">
        <f t="shared" si="905"/>
        <v/>
      </c>
      <c r="BH620" s="7"/>
      <c r="BI620" s="634" t="str">
        <f t="shared" si="906"/>
        <v>-</v>
      </c>
      <c r="BJ620" s="70" t="str">
        <f t="shared" si="907"/>
        <v>-</v>
      </c>
      <c r="BK620" s="70" t="str">
        <f t="shared" si="908"/>
        <v>-</v>
      </c>
      <c r="BL620" s="70" t="str">
        <f t="shared" si="909"/>
        <v>-</v>
      </c>
      <c r="BM620" s="70" t="str">
        <f t="shared" si="910"/>
        <v>X</v>
      </c>
      <c r="BN620" s="70" t="str">
        <f t="shared" si="911"/>
        <v>X</v>
      </c>
      <c r="BO620" s="635" t="str">
        <f t="shared" si="912"/>
        <v>X</v>
      </c>
      <c r="BP620" s="7"/>
      <c r="BQ620" s="70" t="str">
        <f t="shared" si="913"/>
        <v>EXTENDED</v>
      </c>
      <c r="BR620" s="70" t="str">
        <f t="shared" si="914"/>
        <v>EXTENDED-CTC-FR</v>
      </c>
      <c r="BS620" s="15"/>
      <c r="BT620" s="57" t="s">
        <v>18642</v>
      </c>
    </row>
    <row r="621" spans="1:72" s="59" customFormat="1" ht="105" x14ac:dyDescent="0.2">
      <c r="A621" s="45" t="str">
        <f t="shared" si="896"/>
        <v>NO</v>
      </c>
      <c r="B621" s="131"/>
      <c r="C621" s="742"/>
      <c r="D621" s="189" t="s">
        <v>1526</v>
      </c>
      <c r="E621" s="162" t="s">
        <v>5508</v>
      </c>
      <c r="F621" s="298"/>
      <c r="G621" s="163">
        <f t="shared" si="944"/>
        <v>5</v>
      </c>
      <c r="H621" s="163" t="s">
        <v>42</v>
      </c>
      <c r="I621" s="164" t="s">
        <v>2880</v>
      </c>
      <c r="J621" s="164" t="s">
        <v>2114</v>
      </c>
      <c r="K621" s="165"/>
      <c r="L621" s="165"/>
      <c r="M621" s="165"/>
      <c r="N621" s="164"/>
      <c r="O621" s="66" t="s">
        <v>42</v>
      </c>
      <c r="P621" s="66" t="str">
        <f t="shared" si="853"/>
        <v>0..1</v>
      </c>
      <c r="Q621" s="167" t="s">
        <v>2881</v>
      </c>
      <c r="R621" s="168" t="s">
        <v>2882</v>
      </c>
      <c r="S621" s="166"/>
      <c r="T621" s="169" t="str">
        <f t="shared" si="885"/>
        <v>EG</v>
      </c>
      <c r="U621" s="163" t="s">
        <v>42</v>
      </c>
      <c r="V621" s="166"/>
      <c r="W621" s="676"/>
      <c r="X621" s="38"/>
      <c r="Y621" s="650" t="str">
        <f t="shared" si="893"/>
        <v>-</v>
      </c>
      <c r="Z621" s="171" t="str">
        <f t="shared" ref="Z621:AE621" si="957">IF(Y621="X","X",IF($AH621=Z$4,"X","-"))</f>
        <v>-</v>
      </c>
      <c r="AA621" s="171" t="str">
        <f t="shared" si="957"/>
        <v>-</v>
      </c>
      <c r="AB621" s="171" t="str">
        <f t="shared" si="957"/>
        <v>-</v>
      </c>
      <c r="AC621" s="171" t="str">
        <f t="shared" si="957"/>
        <v>-</v>
      </c>
      <c r="AD621" s="171" t="str">
        <f t="shared" si="957"/>
        <v>-</v>
      </c>
      <c r="AE621" s="651" t="str">
        <f t="shared" si="957"/>
        <v>X</v>
      </c>
      <c r="AF621" s="38"/>
      <c r="AG621" s="171" t="s">
        <v>47</v>
      </c>
      <c r="AH621" s="171" t="s">
        <v>47</v>
      </c>
      <c r="AI621" s="38"/>
      <c r="AJ621" s="13" t="str">
        <f t="shared" si="881"/>
        <v>/rsm:CrossIndustryInvoice/rsm:SupplyChainTradeTransaction/ram:ApplicableHeaderTradeAgreement/ram:BuyerAgentTradeParty/ram:SpecifiedLegalOrganization</v>
      </c>
      <c r="AK621" s="13" t="str">
        <f t="shared" si="882"/>
        <v>/ram:PostalTradeAddress</v>
      </c>
      <c r="AL621" s="14">
        <f>COUNTIFS(R$4:R621,AJ621)</f>
        <v>1</v>
      </c>
      <c r="AN621" s="189" t="str">
        <f t="shared" si="898"/>
        <v>SCT_HTA</v>
      </c>
      <c r="AO621" s="162" t="str">
        <f t="shared" si="883"/>
        <v>BG-X-66</v>
      </c>
      <c r="AP621" s="298" t="str">
        <f t="shared" si="899"/>
        <v/>
      </c>
      <c r="AQ621" s="163">
        <f t="shared" si="929"/>
        <v>5</v>
      </c>
      <c r="AR621" s="163" t="str">
        <f t="shared" si="884"/>
        <v>0..1</v>
      </c>
      <c r="AS621" s="164" t="s">
        <v>1632</v>
      </c>
      <c r="AT621" s="164" t="s">
        <v>1633</v>
      </c>
      <c r="AU621" s="165"/>
      <c r="AV621" s="165"/>
      <c r="AW621" s="165"/>
      <c r="AX621" s="164"/>
      <c r="AY621" s="66" t="str">
        <f t="shared" si="895"/>
        <v>0..1</v>
      </c>
      <c r="AZ621" s="66" t="str">
        <f t="shared" si="900"/>
        <v>0..1</v>
      </c>
      <c r="BA621" s="167" t="str">
        <f t="shared" si="941"/>
        <v>/rsm:CrossIndustryInvoice
/rsm:SupplyChainTradeTransaction
/ram:ApplicableHeaderTradeAgreement
/ram:BuyerAgentTradeParty
/ram:SpecifiedLegalOrganization
/ram:PostalTradeAddress</v>
      </c>
      <c r="BB621" s="168" t="str">
        <f t="shared" si="942"/>
        <v>/rsm:CrossIndustryInvoice/rsm:SupplyChainTradeTransaction/ram:ApplicableHeaderTradeAgreement/ram:BuyerAgentTradeParty/ram:SpecifiedLegalOrganization/ram:PostalTradeAddress</v>
      </c>
      <c r="BC621" s="166" t="str">
        <f t="shared" si="901"/>
        <v/>
      </c>
      <c r="BD621" s="169" t="str">
        <f t="shared" si="902"/>
        <v>EG</v>
      </c>
      <c r="BE621" s="163" t="str">
        <f t="shared" si="903"/>
        <v>0..1</v>
      </c>
      <c r="BF621" s="166" t="str">
        <f t="shared" si="904"/>
        <v/>
      </c>
      <c r="BG621" s="676" t="str">
        <f t="shared" si="905"/>
        <v/>
      </c>
      <c r="BH621" s="7"/>
      <c r="BI621" s="650" t="str">
        <f t="shared" si="906"/>
        <v>-</v>
      </c>
      <c r="BJ621" s="171" t="str">
        <f t="shared" si="907"/>
        <v>-</v>
      </c>
      <c r="BK621" s="171" t="str">
        <f t="shared" si="908"/>
        <v>-</v>
      </c>
      <c r="BL621" s="171" t="str">
        <f t="shared" si="909"/>
        <v>-</v>
      </c>
      <c r="BM621" s="171" t="str">
        <f t="shared" si="910"/>
        <v>-</v>
      </c>
      <c r="BN621" s="171" t="str">
        <f t="shared" si="911"/>
        <v>-</v>
      </c>
      <c r="BO621" s="651" t="str">
        <f t="shared" si="912"/>
        <v>X</v>
      </c>
      <c r="BP621" s="7"/>
      <c r="BQ621" s="171" t="str">
        <f t="shared" si="913"/>
        <v>EXTENDED</v>
      </c>
      <c r="BR621" s="171" t="str">
        <f t="shared" si="914"/>
        <v>EXTENDED</v>
      </c>
      <c r="BS621" s="15"/>
      <c r="BT621" s="57" t="s">
        <v>18642</v>
      </c>
    </row>
    <row r="622" spans="1:72" s="59" customFormat="1" ht="120" x14ac:dyDescent="0.2">
      <c r="A622" s="45" t="str">
        <f t="shared" si="896"/>
        <v>YES</v>
      </c>
      <c r="B622" s="131"/>
      <c r="C622" s="742"/>
      <c r="D622" s="189" t="s">
        <v>1526</v>
      </c>
      <c r="E622" s="61" t="s">
        <v>5509</v>
      </c>
      <c r="F622" s="282"/>
      <c r="G622" s="62">
        <f t="shared" si="944"/>
        <v>6</v>
      </c>
      <c r="H622" s="62" t="s">
        <v>42</v>
      </c>
      <c r="I622" s="64" t="s">
        <v>17148</v>
      </c>
      <c r="J622" s="64" t="s">
        <v>1635</v>
      </c>
      <c r="K622" s="65" t="s">
        <v>1636</v>
      </c>
      <c r="L622" s="65"/>
      <c r="M622" s="65"/>
      <c r="N622" s="64" t="s">
        <v>70</v>
      </c>
      <c r="O622" s="66" t="s">
        <v>42</v>
      </c>
      <c r="P622" s="66" t="str">
        <f t="shared" si="853"/>
        <v>0..1</v>
      </c>
      <c r="Q622" s="6" t="s">
        <v>2883</v>
      </c>
      <c r="R622" s="67" t="s">
        <v>2884</v>
      </c>
      <c r="S622" s="66" t="s">
        <v>73</v>
      </c>
      <c r="T622" s="68" t="str">
        <f t="shared" si="885"/>
        <v>E</v>
      </c>
      <c r="U622" s="62" t="s">
        <v>42</v>
      </c>
      <c r="V622" s="66"/>
      <c r="W622" s="249"/>
      <c r="X622" s="38"/>
      <c r="Y622" s="634" t="str">
        <f t="shared" si="893"/>
        <v>-</v>
      </c>
      <c r="Z622" s="70" t="str">
        <f t="shared" ref="Z622:AE622" si="958">IF(Y622="X","X",IF($AH622=Z$4,"X","-"))</f>
        <v>-</v>
      </c>
      <c r="AA622" s="70" t="str">
        <f t="shared" si="958"/>
        <v>-</v>
      </c>
      <c r="AB622" s="70" t="str">
        <f t="shared" si="958"/>
        <v>-</v>
      </c>
      <c r="AC622" s="70" t="str">
        <f t="shared" si="958"/>
        <v>-</v>
      </c>
      <c r="AD622" s="70" t="str">
        <f t="shared" si="958"/>
        <v>-</v>
      </c>
      <c r="AE622" s="635" t="str">
        <f t="shared" si="958"/>
        <v>X</v>
      </c>
      <c r="AF622" s="38"/>
      <c r="AG622" s="70" t="s">
        <v>47</v>
      </c>
      <c r="AH622" s="70" t="s">
        <v>47</v>
      </c>
      <c r="AI622" s="38"/>
      <c r="AJ622" s="13" t="str">
        <f t="shared" si="881"/>
        <v>/rsm:CrossIndustryInvoice/rsm:SupplyChainTradeTransaction/ram:ApplicableHeaderTradeAgreement/ram:BuyerAgentTradeParty/ram:SpecifiedLegalOrganization/ram:PostalTradeAddress</v>
      </c>
      <c r="AK622" s="13" t="str">
        <f t="shared" si="882"/>
        <v>/ram:PostcodeCode</v>
      </c>
      <c r="AL622" s="14">
        <f>COUNTIFS(R$4:R622,AJ622)</f>
        <v>1</v>
      </c>
      <c r="AN622" s="189" t="str">
        <f t="shared" si="898"/>
        <v>SCT_HTA</v>
      </c>
      <c r="AO622" s="61" t="str">
        <f t="shared" si="883"/>
        <v>BT-X-426</v>
      </c>
      <c r="AP622" s="282" t="str">
        <f t="shared" si="899"/>
        <v/>
      </c>
      <c r="AQ622" s="62">
        <f t="shared" si="929"/>
        <v>6</v>
      </c>
      <c r="AR622" s="62" t="str">
        <f t="shared" si="884"/>
        <v>0..1</v>
      </c>
      <c r="AS622" s="64" t="s">
        <v>2544</v>
      </c>
      <c r="AT622" s="64" t="s">
        <v>1747</v>
      </c>
      <c r="AU622" s="65" t="s">
        <v>1748</v>
      </c>
      <c r="AV622" s="65"/>
      <c r="AW622" s="65"/>
      <c r="AX622" s="64"/>
      <c r="AY622" s="66" t="str">
        <f t="shared" si="895"/>
        <v>0..1</v>
      </c>
      <c r="AZ622" s="66" t="str">
        <f t="shared" si="900"/>
        <v>0..1</v>
      </c>
      <c r="BA622" s="6" t="str">
        <f t="shared" si="941"/>
        <v>/rsm:CrossIndustryInvoice
/rsm:SupplyChainTradeTransaction
/ram:ApplicableHeaderTradeAgreement
/ram:BuyerAgentTradeParty
/ram:SpecifiedLegalOrganization
/ram:PostalTradeAddress
/ram:PostcodeCode</v>
      </c>
      <c r="BB622" s="67" t="str">
        <f t="shared" si="942"/>
        <v>/rsm:CrossIndustryInvoice/rsm:SupplyChainTradeTransaction/ram:ApplicableHeaderTradeAgreement/ram:BuyerAgentTradeParty/ram:SpecifiedLegalOrganization/ram:PostalTradeAddress/ram:PostcodeCode</v>
      </c>
      <c r="BC622" s="66" t="str">
        <f t="shared" si="901"/>
        <v>T</v>
      </c>
      <c r="BD622" s="68" t="str">
        <f t="shared" si="902"/>
        <v>E</v>
      </c>
      <c r="BE622" s="62" t="str">
        <f t="shared" si="903"/>
        <v>0..1</v>
      </c>
      <c r="BF622" s="66" t="str">
        <f t="shared" si="904"/>
        <v/>
      </c>
      <c r="BG622" s="249" t="str">
        <f t="shared" si="905"/>
        <v/>
      </c>
      <c r="BH622" s="7"/>
      <c r="BI622" s="634" t="str">
        <f t="shared" si="906"/>
        <v>-</v>
      </c>
      <c r="BJ622" s="70" t="str">
        <f t="shared" si="907"/>
        <v>-</v>
      </c>
      <c r="BK622" s="70" t="str">
        <f t="shared" si="908"/>
        <v>-</v>
      </c>
      <c r="BL622" s="70" t="str">
        <f t="shared" si="909"/>
        <v>-</v>
      </c>
      <c r="BM622" s="70" t="str">
        <f t="shared" si="910"/>
        <v>-</v>
      </c>
      <c r="BN622" s="70" t="str">
        <f t="shared" si="911"/>
        <v>-</v>
      </c>
      <c r="BO622" s="635" t="str">
        <f t="shared" si="912"/>
        <v>X</v>
      </c>
      <c r="BP622" s="7"/>
      <c r="BQ622" s="70" t="str">
        <f t="shared" si="913"/>
        <v>EXTENDED</v>
      </c>
      <c r="BR622" s="70" t="str">
        <f t="shared" si="914"/>
        <v>EXTENDED</v>
      </c>
      <c r="BS622" s="15"/>
      <c r="BT622" s="57" t="s">
        <v>18642</v>
      </c>
    </row>
    <row r="623" spans="1:72" s="59" customFormat="1" ht="120" x14ac:dyDescent="0.2">
      <c r="A623" s="45" t="str">
        <f t="shared" si="896"/>
        <v>YES</v>
      </c>
      <c r="B623" s="131"/>
      <c r="C623" s="742"/>
      <c r="D623" s="189" t="s">
        <v>1526</v>
      </c>
      <c r="E623" s="61" t="s">
        <v>5510</v>
      </c>
      <c r="F623" s="282"/>
      <c r="G623" s="62">
        <f t="shared" si="944"/>
        <v>6</v>
      </c>
      <c r="H623" s="62" t="s">
        <v>42</v>
      </c>
      <c r="I623" s="64" t="s">
        <v>17149</v>
      </c>
      <c r="J623" s="64" t="s">
        <v>1641</v>
      </c>
      <c r="K623" s="65" t="s">
        <v>1642</v>
      </c>
      <c r="L623" s="65"/>
      <c r="M623" s="65"/>
      <c r="N623" s="64" t="s">
        <v>70</v>
      </c>
      <c r="O623" s="66" t="s">
        <v>42</v>
      </c>
      <c r="P623" s="66" t="str">
        <f t="shared" si="853"/>
        <v>0..1</v>
      </c>
      <c r="Q623" s="6" t="s">
        <v>2885</v>
      </c>
      <c r="R623" s="67" t="s">
        <v>2886</v>
      </c>
      <c r="S623" s="66" t="s">
        <v>73</v>
      </c>
      <c r="T623" s="68" t="str">
        <f t="shared" si="885"/>
        <v>E</v>
      </c>
      <c r="U623" s="62" t="s">
        <v>42</v>
      </c>
      <c r="V623" s="66"/>
      <c r="W623" s="249"/>
      <c r="X623" s="38"/>
      <c r="Y623" s="634" t="str">
        <f t="shared" si="893"/>
        <v>-</v>
      </c>
      <c r="Z623" s="70" t="str">
        <f t="shared" ref="Z623:AE623" si="959">IF(Y623="X","X",IF($AH623=Z$4,"X","-"))</f>
        <v>-</v>
      </c>
      <c r="AA623" s="70" t="str">
        <f t="shared" si="959"/>
        <v>-</v>
      </c>
      <c r="AB623" s="70" t="str">
        <f t="shared" si="959"/>
        <v>-</v>
      </c>
      <c r="AC623" s="70" t="str">
        <f t="shared" si="959"/>
        <v>-</v>
      </c>
      <c r="AD623" s="70" t="str">
        <f t="shared" si="959"/>
        <v>-</v>
      </c>
      <c r="AE623" s="635" t="str">
        <f t="shared" si="959"/>
        <v>X</v>
      </c>
      <c r="AF623" s="38"/>
      <c r="AG623" s="70" t="s">
        <v>47</v>
      </c>
      <c r="AH623" s="70" t="s">
        <v>47</v>
      </c>
      <c r="AI623" s="38"/>
      <c r="AJ623" s="13" t="str">
        <f t="shared" si="881"/>
        <v>/rsm:CrossIndustryInvoice/rsm:SupplyChainTradeTransaction/ram:ApplicableHeaderTradeAgreement/ram:BuyerAgentTradeParty/ram:SpecifiedLegalOrganization/ram:PostalTradeAddress</v>
      </c>
      <c r="AK623" s="13" t="str">
        <f t="shared" si="882"/>
        <v>/ram:LineOne</v>
      </c>
      <c r="AL623" s="14">
        <f>COUNTIFS(R$4:R623,AJ623)</f>
        <v>1</v>
      </c>
      <c r="AN623" s="189" t="str">
        <f t="shared" si="898"/>
        <v>SCT_HTA</v>
      </c>
      <c r="AO623" s="61" t="str">
        <f t="shared" si="883"/>
        <v>BT-X-427</v>
      </c>
      <c r="AP623" s="282" t="str">
        <f t="shared" si="899"/>
        <v/>
      </c>
      <c r="AQ623" s="62">
        <f t="shared" si="929"/>
        <v>6</v>
      </c>
      <c r="AR623" s="62" t="str">
        <f t="shared" si="884"/>
        <v>0..1</v>
      </c>
      <c r="AS623" s="64" t="s">
        <v>2547</v>
      </c>
      <c r="AT623" s="64" t="s">
        <v>1754</v>
      </c>
      <c r="AU623" s="65" t="s">
        <v>1755</v>
      </c>
      <c r="AV623" s="65"/>
      <c r="AW623" s="65"/>
      <c r="AX623" s="64"/>
      <c r="AY623" s="66" t="str">
        <f t="shared" si="895"/>
        <v>0..1</v>
      </c>
      <c r="AZ623" s="66" t="str">
        <f t="shared" si="900"/>
        <v>0..1</v>
      </c>
      <c r="BA623" s="6" t="str">
        <f t="shared" si="941"/>
        <v>/rsm:CrossIndustryInvoice
/rsm:SupplyChainTradeTransaction
/ram:ApplicableHeaderTradeAgreement
/ram:BuyerAgentTradeParty
/ram:SpecifiedLegalOrganization
/ram:PostalTradeAddress
/ram:LineOne</v>
      </c>
      <c r="BB623" s="67" t="str">
        <f t="shared" si="942"/>
        <v>/rsm:CrossIndustryInvoice/rsm:SupplyChainTradeTransaction/ram:ApplicableHeaderTradeAgreement/ram:BuyerAgentTradeParty/ram:SpecifiedLegalOrganization/ram:PostalTradeAddress/ram:LineOne</v>
      </c>
      <c r="BC623" s="66" t="str">
        <f t="shared" si="901"/>
        <v>T</v>
      </c>
      <c r="BD623" s="68" t="str">
        <f t="shared" si="902"/>
        <v>E</v>
      </c>
      <c r="BE623" s="62" t="str">
        <f t="shared" si="903"/>
        <v>0..1</v>
      </c>
      <c r="BF623" s="66" t="str">
        <f t="shared" si="904"/>
        <v/>
      </c>
      <c r="BG623" s="249" t="str">
        <f t="shared" si="905"/>
        <v/>
      </c>
      <c r="BH623" s="7"/>
      <c r="BI623" s="634" t="str">
        <f t="shared" si="906"/>
        <v>-</v>
      </c>
      <c r="BJ623" s="70" t="str">
        <f t="shared" si="907"/>
        <v>-</v>
      </c>
      <c r="BK623" s="70" t="str">
        <f t="shared" si="908"/>
        <v>-</v>
      </c>
      <c r="BL623" s="70" t="str">
        <f t="shared" si="909"/>
        <v>-</v>
      </c>
      <c r="BM623" s="70" t="str">
        <f t="shared" si="910"/>
        <v>-</v>
      </c>
      <c r="BN623" s="70" t="str">
        <f t="shared" si="911"/>
        <v>-</v>
      </c>
      <c r="BO623" s="635" t="str">
        <f t="shared" si="912"/>
        <v>X</v>
      </c>
      <c r="BP623" s="7"/>
      <c r="BQ623" s="70" t="str">
        <f t="shared" si="913"/>
        <v>EXTENDED</v>
      </c>
      <c r="BR623" s="70" t="str">
        <f t="shared" si="914"/>
        <v>EXTENDED</v>
      </c>
      <c r="BS623" s="15"/>
      <c r="BT623" s="57" t="s">
        <v>18642</v>
      </c>
    </row>
    <row r="624" spans="1:72" s="59" customFormat="1" ht="120" x14ac:dyDescent="0.2">
      <c r="A624" s="45" t="str">
        <f t="shared" si="896"/>
        <v>YES</v>
      </c>
      <c r="B624" s="131"/>
      <c r="C624" s="742"/>
      <c r="D624" s="189" t="s">
        <v>1526</v>
      </c>
      <c r="E624" s="61" t="s">
        <v>5511</v>
      </c>
      <c r="F624" s="282"/>
      <c r="G624" s="62">
        <f t="shared" si="944"/>
        <v>6</v>
      </c>
      <c r="H624" s="62" t="s">
        <v>42</v>
      </c>
      <c r="I624" s="64" t="s">
        <v>17150</v>
      </c>
      <c r="J624" s="64" t="s">
        <v>1647</v>
      </c>
      <c r="K624" s="65"/>
      <c r="L624" s="65"/>
      <c r="M624" s="65"/>
      <c r="N624" s="64" t="s">
        <v>70</v>
      </c>
      <c r="O624" s="66" t="s">
        <v>42</v>
      </c>
      <c r="P624" s="66" t="str">
        <f t="shared" si="853"/>
        <v>0..1</v>
      </c>
      <c r="Q624" s="6" t="s">
        <v>2887</v>
      </c>
      <c r="R624" s="67" t="s">
        <v>2888</v>
      </c>
      <c r="S624" s="66" t="s">
        <v>73</v>
      </c>
      <c r="T624" s="68" t="str">
        <f t="shared" si="885"/>
        <v>E</v>
      </c>
      <c r="U624" s="62" t="s">
        <v>42</v>
      </c>
      <c r="V624" s="66"/>
      <c r="W624" s="249"/>
      <c r="X624" s="38"/>
      <c r="Y624" s="634" t="str">
        <f t="shared" si="893"/>
        <v>-</v>
      </c>
      <c r="Z624" s="70" t="str">
        <f t="shared" ref="Z624:AE624" si="960">IF(Y624="X","X",IF($AH624=Z$4,"X","-"))</f>
        <v>-</v>
      </c>
      <c r="AA624" s="70" t="str">
        <f t="shared" si="960"/>
        <v>-</v>
      </c>
      <c r="AB624" s="70" t="str">
        <f t="shared" si="960"/>
        <v>-</v>
      </c>
      <c r="AC624" s="70" t="str">
        <f t="shared" si="960"/>
        <v>-</v>
      </c>
      <c r="AD624" s="70" t="str">
        <f t="shared" si="960"/>
        <v>-</v>
      </c>
      <c r="AE624" s="635" t="str">
        <f t="shared" si="960"/>
        <v>X</v>
      </c>
      <c r="AF624" s="38"/>
      <c r="AG624" s="70" t="s">
        <v>47</v>
      </c>
      <c r="AH624" s="70" t="s">
        <v>47</v>
      </c>
      <c r="AI624" s="38"/>
      <c r="AJ624" s="13" t="str">
        <f t="shared" si="881"/>
        <v>/rsm:CrossIndustryInvoice/rsm:SupplyChainTradeTransaction/ram:ApplicableHeaderTradeAgreement/ram:BuyerAgentTradeParty/ram:SpecifiedLegalOrganization/ram:PostalTradeAddress</v>
      </c>
      <c r="AK624" s="13" t="str">
        <f t="shared" si="882"/>
        <v>/ram:LineTwo</v>
      </c>
      <c r="AL624" s="14">
        <f>COUNTIFS(R$4:R624,AJ624)</f>
        <v>1</v>
      </c>
      <c r="AN624" s="189" t="str">
        <f t="shared" si="898"/>
        <v>SCT_HTA</v>
      </c>
      <c r="AO624" s="61" t="str">
        <f t="shared" si="883"/>
        <v>BT-X-428</v>
      </c>
      <c r="AP624" s="282" t="str">
        <f t="shared" si="899"/>
        <v/>
      </c>
      <c r="AQ624" s="62">
        <f t="shared" si="929"/>
        <v>6</v>
      </c>
      <c r="AR624" s="62" t="str">
        <f t="shared" si="884"/>
        <v>0..1</v>
      </c>
      <c r="AS624" s="64" t="s">
        <v>2550</v>
      </c>
      <c r="AT624" s="64" t="s">
        <v>1761</v>
      </c>
      <c r="AU624" s="65"/>
      <c r="AV624" s="65"/>
      <c r="AW624" s="65"/>
      <c r="AX624" s="64"/>
      <c r="AY624" s="66" t="str">
        <f t="shared" si="895"/>
        <v>0..1</v>
      </c>
      <c r="AZ624" s="66" t="str">
        <f t="shared" si="900"/>
        <v>0..1</v>
      </c>
      <c r="BA624" s="6" t="str">
        <f t="shared" si="941"/>
        <v>/rsm:CrossIndustryInvoice
/rsm:SupplyChainTradeTransaction
/ram:ApplicableHeaderTradeAgreement
/ram:BuyerAgentTradeParty
/ram:SpecifiedLegalOrganization
/ram:PostalTradeAddress
/ram:LineTwo</v>
      </c>
      <c r="BB624" s="67" t="str">
        <f t="shared" si="942"/>
        <v>/rsm:CrossIndustryInvoice/rsm:SupplyChainTradeTransaction/ram:ApplicableHeaderTradeAgreement/ram:BuyerAgentTradeParty/ram:SpecifiedLegalOrganization/ram:PostalTradeAddress/ram:LineTwo</v>
      </c>
      <c r="BC624" s="66" t="str">
        <f t="shared" si="901"/>
        <v>T</v>
      </c>
      <c r="BD624" s="68" t="str">
        <f t="shared" si="902"/>
        <v>E</v>
      </c>
      <c r="BE624" s="62" t="str">
        <f t="shared" si="903"/>
        <v>0..1</v>
      </c>
      <c r="BF624" s="66" t="str">
        <f t="shared" si="904"/>
        <v/>
      </c>
      <c r="BG624" s="249" t="str">
        <f t="shared" si="905"/>
        <v/>
      </c>
      <c r="BH624" s="7"/>
      <c r="BI624" s="634" t="str">
        <f t="shared" si="906"/>
        <v>-</v>
      </c>
      <c r="BJ624" s="70" t="str">
        <f t="shared" si="907"/>
        <v>-</v>
      </c>
      <c r="BK624" s="70" t="str">
        <f t="shared" si="908"/>
        <v>-</v>
      </c>
      <c r="BL624" s="70" t="str">
        <f t="shared" si="909"/>
        <v>-</v>
      </c>
      <c r="BM624" s="70" t="str">
        <f t="shared" si="910"/>
        <v>-</v>
      </c>
      <c r="BN624" s="70" t="str">
        <f t="shared" si="911"/>
        <v>-</v>
      </c>
      <c r="BO624" s="635" t="str">
        <f t="shared" si="912"/>
        <v>X</v>
      </c>
      <c r="BP624" s="7"/>
      <c r="BQ624" s="70" t="str">
        <f t="shared" si="913"/>
        <v>EXTENDED</v>
      </c>
      <c r="BR624" s="70" t="str">
        <f t="shared" si="914"/>
        <v>EXTENDED</v>
      </c>
      <c r="BS624" s="15"/>
      <c r="BT624" s="57" t="s">
        <v>18642</v>
      </c>
    </row>
    <row r="625" spans="1:72" s="59" customFormat="1" ht="120" x14ac:dyDescent="0.2">
      <c r="A625" s="45" t="str">
        <f t="shared" si="896"/>
        <v>YES</v>
      </c>
      <c r="B625" s="131"/>
      <c r="C625" s="742"/>
      <c r="D625" s="189" t="s">
        <v>1526</v>
      </c>
      <c r="E625" s="61" t="s">
        <v>5512</v>
      </c>
      <c r="F625" s="282"/>
      <c r="G625" s="62">
        <f t="shared" si="944"/>
        <v>6</v>
      </c>
      <c r="H625" s="62" t="s">
        <v>42</v>
      </c>
      <c r="I625" s="64" t="s">
        <v>17151</v>
      </c>
      <c r="J625" s="64" t="s">
        <v>1647</v>
      </c>
      <c r="K625" s="65"/>
      <c r="L625" s="65"/>
      <c r="M625" s="65"/>
      <c r="N625" s="64" t="s">
        <v>70</v>
      </c>
      <c r="O625" s="66" t="s">
        <v>42</v>
      </c>
      <c r="P625" s="66" t="str">
        <f t="shared" si="853"/>
        <v>0..1</v>
      </c>
      <c r="Q625" s="6" t="s">
        <v>2889</v>
      </c>
      <c r="R625" s="67" t="s">
        <v>2890</v>
      </c>
      <c r="S625" s="66" t="s">
        <v>73</v>
      </c>
      <c r="T625" s="68" t="str">
        <f t="shared" si="885"/>
        <v>E</v>
      </c>
      <c r="U625" s="62" t="s">
        <v>42</v>
      </c>
      <c r="V625" s="66"/>
      <c r="W625" s="249"/>
      <c r="X625" s="38"/>
      <c r="Y625" s="634" t="str">
        <f t="shared" si="893"/>
        <v>-</v>
      </c>
      <c r="Z625" s="70" t="str">
        <f t="shared" ref="Z625:AE625" si="961">IF(Y625="X","X",IF($AH625=Z$4,"X","-"))</f>
        <v>-</v>
      </c>
      <c r="AA625" s="70" t="str">
        <f t="shared" si="961"/>
        <v>-</v>
      </c>
      <c r="AB625" s="70" t="str">
        <f t="shared" si="961"/>
        <v>-</v>
      </c>
      <c r="AC625" s="70" t="str">
        <f t="shared" si="961"/>
        <v>-</v>
      </c>
      <c r="AD625" s="70" t="str">
        <f t="shared" si="961"/>
        <v>-</v>
      </c>
      <c r="AE625" s="635" t="str">
        <f t="shared" si="961"/>
        <v>X</v>
      </c>
      <c r="AF625" s="38"/>
      <c r="AG625" s="70" t="s">
        <v>47</v>
      </c>
      <c r="AH625" s="70" t="s">
        <v>47</v>
      </c>
      <c r="AI625" s="38"/>
      <c r="AJ625" s="13" t="str">
        <f t="shared" si="881"/>
        <v>/rsm:CrossIndustryInvoice/rsm:SupplyChainTradeTransaction/ram:ApplicableHeaderTradeAgreement/ram:BuyerAgentTradeParty/ram:SpecifiedLegalOrganization/ram:PostalTradeAddress</v>
      </c>
      <c r="AK625" s="13" t="str">
        <f t="shared" si="882"/>
        <v>/ram:LineThree</v>
      </c>
      <c r="AL625" s="14">
        <f>COUNTIFS(R$4:R625,AJ625)</f>
        <v>1</v>
      </c>
      <c r="AN625" s="189" t="str">
        <f t="shared" si="898"/>
        <v>SCT_HTA</v>
      </c>
      <c r="AO625" s="61" t="str">
        <f t="shared" si="883"/>
        <v>BT-X-429</v>
      </c>
      <c r="AP625" s="282" t="str">
        <f t="shared" si="899"/>
        <v/>
      </c>
      <c r="AQ625" s="62">
        <f t="shared" si="929"/>
        <v>6</v>
      </c>
      <c r="AR625" s="62" t="str">
        <f t="shared" si="884"/>
        <v>0..1</v>
      </c>
      <c r="AS625" s="64" t="s">
        <v>2553</v>
      </c>
      <c r="AT625" s="64" t="s">
        <v>1761</v>
      </c>
      <c r="AU625" s="65"/>
      <c r="AV625" s="65"/>
      <c r="AW625" s="65"/>
      <c r="AX625" s="64"/>
      <c r="AY625" s="66" t="str">
        <f t="shared" si="895"/>
        <v>0..1</v>
      </c>
      <c r="AZ625" s="66" t="str">
        <f t="shared" si="900"/>
        <v>0..1</v>
      </c>
      <c r="BA625" s="6" t="str">
        <f t="shared" si="941"/>
        <v>/rsm:CrossIndustryInvoice
/rsm:SupplyChainTradeTransaction
/ram:ApplicableHeaderTradeAgreement
/ram:BuyerAgentTradeParty
/ram:SpecifiedLegalOrganization
/ram:PostalTradeAddress
/ram:LineThree</v>
      </c>
      <c r="BB625" s="67" t="str">
        <f t="shared" si="942"/>
        <v>/rsm:CrossIndustryInvoice/rsm:SupplyChainTradeTransaction/ram:ApplicableHeaderTradeAgreement/ram:BuyerAgentTradeParty/ram:SpecifiedLegalOrganization/ram:PostalTradeAddress/ram:LineThree</v>
      </c>
      <c r="BC625" s="66" t="str">
        <f t="shared" si="901"/>
        <v>T</v>
      </c>
      <c r="BD625" s="68" t="str">
        <f t="shared" si="902"/>
        <v>E</v>
      </c>
      <c r="BE625" s="62" t="str">
        <f t="shared" si="903"/>
        <v>0..1</v>
      </c>
      <c r="BF625" s="66" t="str">
        <f t="shared" si="904"/>
        <v/>
      </c>
      <c r="BG625" s="249" t="str">
        <f t="shared" si="905"/>
        <v/>
      </c>
      <c r="BH625" s="7"/>
      <c r="BI625" s="634" t="str">
        <f t="shared" si="906"/>
        <v>-</v>
      </c>
      <c r="BJ625" s="70" t="str">
        <f t="shared" si="907"/>
        <v>-</v>
      </c>
      <c r="BK625" s="70" t="str">
        <f t="shared" si="908"/>
        <v>-</v>
      </c>
      <c r="BL625" s="70" t="str">
        <f t="shared" si="909"/>
        <v>-</v>
      </c>
      <c r="BM625" s="70" t="str">
        <f t="shared" si="910"/>
        <v>-</v>
      </c>
      <c r="BN625" s="70" t="str">
        <f t="shared" si="911"/>
        <v>-</v>
      </c>
      <c r="BO625" s="635" t="str">
        <f t="shared" si="912"/>
        <v>X</v>
      </c>
      <c r="BP625" s="7"/>
      <c r="BQ625" s="70" t="str">
        <f t="shared" si="913"/>
        <v>EXTENDED</v>
      </c>
      <c r="BR625" s="70" t="str">
        <f t="shared" si="914"/>
        <v>EXTENDED</v>
      </c>
      <c r="BS625" s="15"/>
      <c r="BT625" s="57" t="s">
        <v>18642</v>
      </c>
    </row>
    <row r="626" spans="1:72" s="59" customFormat="1" ht="120" x14ac:dyDescent="0.2">
      <c r="A626" s="45" t="str">
        <f t="shared" si="896"/>
        <v>YES</v>
      </c>
      <c r="B626" s="131"/>
      <c r="C626" s="742"/>
      <c r="D626" s="189" t="s">
        <v>1526</v>
      </c>
      <c r="E626" s="61" t="s">
        <v>5513</v>
      </c>
      <c r="F626" s="282"/>
      <c r="G626" s="62">
        <f t="shared" si="944"/>
        <v>6</v>
      </c>
      <c r="H626" s="62" t="s">
        <v>42</v>
      </c>
      <c r="I626" s="64" t="s">
        <v>17152</v>
      </c>
      <c r="J626" s="64" t="s">
        <v>17144</v>
      </c>
      <c r="K626" s="65"/>
      <c r="L626" s="65"/>
      <c r="M626" s="65"/>
      <c r="N626" s="64" t="s">
        <v>70</v>
      </c>
      <c r="O626" s="66" t="s">
        <v>42</v>
      </c>
      <c r="P626" s="66" t="str">
        <f t="shared" si="853"/>
        <v>0..1</v>
      </c>
      <c r="Q626" s="6" t="s">
        <v>2891</v>
      </c>
      <c r="R626" s="67" t="s">
        <v>2892</v>
      </c>
      <c r="S626" s="66" t="s">
        <v>73</v>
      </c>
      <c r="T626" s="68" t="str">
        <f t="shared" si="885"/>
        <v>E</v>
      </c>
      <c r="U626" s="62" t="s">
        <v>42</v>
      </c>
      <c r="V626" s="66"/>
      <c r="W626" s="249"/>
      <c r="X626" s="38"/>
      <c r="Y626" s="634" t="str">
        <f t="shared" si="893"/>
        <v>-</v>
      </c>
      <c r="Z626" s="70" t="str">
        <f t="shared" ref="Z626:AE626" si="962">IF(Y626="X","X",IF($AH626=Z$4,"X","-"))</f>
        <v>-</v>
      </c>
      <c r="AA626" s="70" t="str">
        <f t="shared" si="962"/>
        <v>-</v>
      </c>
      <c r="AB626" s="70" t="str">
        <f t="shared" si="962"/>
        <v>-</v>
      </c>
      <c r="AC626" s="70" t="str">
        <f t="shared" si="962"/>
        <v>-</v>
      </c>
      <c r="AD626" s="70" t="str">
        <f t="shared" si="962"/>
        <v>-</v>
      </c>
      <c r="AE626" s="635" t="str">
        <f t="shared" si="962"/>
        <v>X</v>
      </c>
      <c r="AF626" s="38"/>
      <c r="AG626" s="70" t="s">
        <v>47</v>
      </c>
      <c r="AH626" s="70" t="s">
        <v>47</v>
      </c>
      <c r="AI626" s="38"/>
      <c r="AJ626" s="13" t="str">
        <f t="shared" si="881"/>
        <v>/rsm:CrossIndustryInvoice/rsm:SupplyChainTradeTransaction/ram:ApplicableHeaderTradeAgreement/ram:BuyerAgentTradeParty/ram:SpecifiedLegalOrganization/ram:PostalTradeAddress</v>
      </c>
      <c r="AK626" s="13" t="str">
        <f t="shared" si="882"/>
        <v>/ram:CityName</v>
      </c>
      <c r="AL626" s="14">
        <f>COUNTIFS(R$4:R626,AJ626)</f>
        <v>1</v>
      </c>
      <c r="AN626" s="189" t="str">
        <f t="shared" si="898"/>
        <v>SCT_HTA</v>
      </c>
      <c r="AO626" s="61" t="str">
        <f t="shared" si="883"/>
        <v>BT-X-430</v>
      </c>
      <c r="AP626" s="282" t="str">
        <f t="shared" si="899"/>
        <v/>
      </c>
      <c r="AQ626" s="62">
        <f t="shared" si="929"/>
        <v>6</v>
      </c>
      <c r="AR626" s="62" t="str">
        <f t="shared" si="884"/>
        <v>0..1</v>
      </c>
      <c r="AS626" s="64" t="s">
        <v>2893</v>
      </c>
      <c r="AT626" s="64" t="s">
        <v>18238</v>
      </c>
      <c r="AU626" s="65"/>
      <c r="AV626" s="65"/>
      <c r="AW626" s="65"/>
      <c r="AX626" s="64"/>
      <c r="AY626" s="66" t="str">
        <f t="shared" si="895"/>
        <v>0..1</v>
      </c>
      <c r="AZ626" s="66" t="str">
        <f t="shared" si="900"/>
        <v>0..1</v>
      </c>
      <c r="BA626" s="6" t="str">
        <f t="shared" si="941"/>
        <v>/rsm:CrossIndustryInvoice
/rsm:SupplyChainTradeTransaction
/ram:ApplicableHeaderTradeAgreement
/ram:BuyerAgentTradeParty
/ram:SpecifiedLegalOrganization
/ram:PostalTradeAddress
/ram:CityName</v>
      </c>
      <c r="BB626" s="67" t="str">
        <f t="shared" si="942"/>
        <v>/rsm:CrossIndustryInvoice/rsm:SupplyChainTradeTransaction/ram:ApplicableHeaderTradeAgreement/ram:BuyerAgentTradeParty/ram:SpecifiedLegalOrganization/ram:PostalTradeAddress/ram:CityName</v>
      </c>
      <c r="BC626" s="66" t="str">
        <f t="shared" si="901"/>
        <v>T</v>
      </c>
      <c r="BD626" s="68" t="str">
        <f t="shared" si="902"/>
        <v>E</v>
      </c>
      <c r="BE626" s="62" t="str">
        <f t="shared" si="903"/>
        <v>0..1</v>
      </c>
      <c r="BF626" s="66" t="str">
        <f t="shared" si="904"/>
        <v/>
      </c>
      <c r="BG626" s="249" t="str">
        <f t="shared" si="905"/>
        <v/>
      </c>
      <c r="BH626" s="7"/>
      <c r="BI626" s="634" t="str">
        <f t="shared" si="906"/>
        <v>-</v>
      </c>
      <c r="BJ626" s="70" t="str">
        <f t="shared" si="907"/>
        <v>-</v>
      </c>
      <c r="BK626" s="70" t="str">
        <f t="shared" si="908"/>
        <v>-</v>
      </c>
      <c r="BL626" s="70" t="str">
        <f t="shared" si="909"/>
        <v>-</v>
      </c>
      <c r="BM626" s="70" t="str">
        <f t="shared" si="910"/>
        <v>-</v>
      </c>
      <c r="BN626" s="70" t="str">
        <f t="shared" si="911"/>
        <v>-</v>
      </c>
      <c r="BO626" s="635" t="str">
        <f t="shared" si="912"/>
        <v>X</v>
      </c>
      <c r="BP626" s="7"/>
      <c r="BQ626" s="70" t="str">
        <f t="shared" si="913"/>
        <v>EXTENDED</v>
      </c>
      <c r="BR626" s="70" t="str">
        <f t="shared" si="914"/>
        <v>EXTENDED</v>
      </c>
      <c r="BS626" s="15"/>
      <c r="BT626" s="57" t="s">
        <v>18642</v>
      </c>
    </row>
    <row r="627" spans="1:72" s="59" customFormat="1" ht="120" x14ac:dyDescent="0.2">
      <c r="A627" s="45" t="str">
        <f t="shared" si="896"/>
        <v>YES</v>
      </c>
      <c r="B627" s="131"/>
      <c r="C627" s="742"/>
      <c r="D627" s="189" t="s">
        <v>1526</v>
      </c>
      <c r="E627" s="61" t="s">
        <v>5514</v>
      </c>
      <c r="F627" s="282"/>
      <c r="G627" s="62">
        <f t="shared" si="944"/>
        <v>6</v>
      </c>
      <c r="H627" s="62" t="s">
        <v>32</v>
      </c>
      <c r="I627" s="64" t="s">
        <v>17153</v>
      </c>
      <c r="J627" s="64" t="s">
        <v>1661</v>
      </c>
      <c r="K627" s="65" t="s">
        <v>17101</v>
      </c>
      <c r="L627" s="65"/>
      <c r="M627" s="65"/>
      <c r="N627" s="64" t="s">
        <v>128</v>
      </c>
      <c r="O627" s="66" t="s">
        <v>32</v>
      </c>
      <c r="P627" s="66" t="str">
        <f t="shared" si="853"/>
        <v>1..1</v>
      </c>
      <c r="Q627" s="6" t="s">
        <v>2894</v>
      </c>
      <c r="R627" s="67" t="s">
        <v>2895</v>
      </c>
      <c r="S627" s="66" t="s">
        <v>131</v>
      </c>
      <c r="T627" s="68" t="str">
        <f t="shared" si="885"/>
        <v>E</v>
      </c>
      <c r="U627" s="62" t="s">
        <v>42</v>
      </c>
      <c r="V627" s="66"/>
      <c r="W627" s="249"/>
      <c r="X627" s="38"/>
      <c r="Y627" s="634" t="str">
        <f t="shared" si="893"/>
        <v>-</v>
      </c>
      <c r="Z627" s="70" t="str">
        <f t="shared" ref="Z627:AE627" si="963">IF(Y627="X","X",IF($AH627=Z$4,"X","-"))</f>
        <v>-</v>
      </c>
      <c r="AA627" s="70" t="str">
        <f t="shared" si="963"/>
        <v>-</v>
      </c>
      <c r="AB627" s="70" t="str">
        <f t="shared" si="963"/>
        <v>-</v>
      </c>
      <c r="AC627" s="70" t="str">
        <f t="shared" si="963"/>
        <v>-</v>
      </c>
      <c r="AD627" s="70" t="str">
        <f t="shared" si="963"/>
        <v>-</v>
      </c>
      <c r="AE627" s="635" t="str">
        <f t="shared" si="963"/>
        <v>X</v>
      </c>
      <c r="AF627" s="38"/>
      <c r="AG627" s="70" t="s">
        <v>47</v>
      </c>
      <c r="AH627" s="70" t="s">
        <v>47</v>
      </c>
      <c r="AI627" s="38"/>
      <c r="AJ627" s="13" t="str">
        <f t="shared" si="881"/>
        <v>/rsm:CrossIndustryInvoice/rsm:SupplyChainTradeTransaction/ram:ApplicableHeaderTradeAgreement/ram:BuyerAgentTradeParty/ram:SpecifiedLegalOrganization/ram:PostalTradeAddress</v>
      </c>
      <c r="AK627" s="13" t="str">
        <f t="shared" si="882"/>
        <v>/ram:CountryID</v>
      </c>
      <c r="AL627" s="14">
        <f>COUNTIFS(R$4:R627,AJ627)</f>
        <v>1</v>
      </c>
      <c r="AN627" s="189" t="str">
        <f t="shared" si="898"/>
        <v>SCT_HTA</v>
      </c>
      <c r="AO627" s="61" t="str">
        <f t="shared" si="883"/>
        <v>BT-X-431</v>
      </c>
      <c r="AP627" s="282" t="str">
        <f t="shared" si="899"/>
        <v/>
      </c>
      <c r="AQ627" s="62">
        <f t="shared" si="929"/>
        <v>6</v>
      </c>
      <c r="AR627" s="62" t="str">
        <f t="shared" si="884"/>
        <v>1..1</v>
      </c>
      <c r="AS627" s="64" t="s">
        <v>2559</v>
      </c>
      <c r="AT627" s="64" t="s">
        <v>1777</v>
      </c>
      <c r="AU627" s="65" t="s">
        <v>485</v>
      </c>
      <c r="AV627" s="65"/>
      <c r="AW627" s="65"/>
      <c r="AX627" s="64" t="s">
        <v>128</v>
      </c>
      <c r="AY627" s="66" t="str">
        <f t="shared" si="895"/>
        <v>1..1</v>
      </c>
      <c r="AZ627" s="66" t="str">
        <f t="shared" si="900"/>
        <v>1..1</v>
      </c>
      <c r="BA627" s="6" t="str">
        <f t="shared" si="941"/>
        <v>/rsm:CrossIndustryInvoice
/rsm:SupplyChainTradeTransaction
/ram:ApplicableHeaderTradeAgreement
/ram:BuyerAgentTradeParty
/ram:SpecifiedLegalOrganization
/ram:PostalTradeAddress
/ram:CountryID</v>
      </c>
      <c r="BB627" s="67" t="str">
        <f t="shared" si="942"/>
        <v>/rsm:CrossIndustryInvoice/rsm:SupplyChainTradeTransaction/ram:ApplicableHeaderTradeAgreement/ram:BuyerAgentTradeParty/ram:SpecifiedLegalOrganization/ram:PostalTradeAddress/ram:CountryID</v>
      </c>
      <c r="BC627" s="66" t="str">
        <f t="shared" si="901"/>
        <v>C</v>
      </c>
      <c r="BD627" s="68" t="str">
        <f t="shared" si="902"/>
        <v>E</v>
      </c>
      <c r="BE627" s="62" t="str">
        <f t="shared" si="903"/>
        <v>0..1</v>
      </c>
      <c r="BF627" s="66" t="str">
        <f t="shared" si="904"/>
        <v/>
      </c>
      <c r="BG627" s="249" t="str">
        <f t="shared" si="905"/>
        <v/>
      </c>
      <c r="BH627" s="7"/>
      <c r="BI627" s="634" t="str">
        <f t="shared" si="906"/>
        <v>-</v>
      </c>
      <c r="BJ627" s="70" t="str">
        <f t="shared" si="907"/>
        <v>-</v>
      </c>
      <c r="BK627" s="70" t="str">
        <f t="shared" si="908"/>
        <v>-</v>
      </c>
      <c r="BL627" s="70" t="str">
        <f t="shared" si="909"/>
        <v>-</v>
      </c>
      <c r="BM627" s="70" t="str">
        <f t="shared" si="910"/>
        <v>-</v>
      </c>
      <c r="BN627" s="70" t="str">
        <f t="shared" si="911"/>
        <v>-</v>
      </c>
      <c r="BO627" s="635" t="str">
        <f t="shared" si="912"/>
        <v>X</v>
      </c>
      <c r="BP627" s="7"/>
      <c r="BQ627" s="70" t="str">
        <f t="shared" si="913"/>
        <v>EXTENDED</v>
      </c>
      <c r="BR627" s="70" t="str">
        <f t="shared" si="914"/>
        <v>EXTENDED</v>
      </c>
      <c r="BS627" s="15"/>
      <c r="BT627" s="57" t="s">
        <v>18642</v>
      </c>
    </row>
    <row r="628" spans="1:72" s="59" customFormat="1" ht="120" x14ac:dyDescent="0.2">
      <c r="A628" s="45" t="str">
        <f t="shared" si="896"/>
        <v>YES</v>
      </c>
      <c r="B628" s="131"/>
      <c r="C628" s="742"/>
      <c r="D628" s="189" t="s">
        <v>1526</v>
      </c>
      <c r="E628" s="61" t="s">
        <v>5515</v>
      </c>
      <c r="F628" s="282"/>
      <c r="G628" s="62">
        <f t="shared" si="944"/>
        <v>6</v>
      </c>
      <c r="H628" s="62" t="s">
        <v>42</v>
      </c>
      <c r="I628" s="64" t="s">
        <v>17167</v>
      </c>
      <c r="J628" s="64" t="s">
        <v>1667</v>
      </c>
      <c r="K628" s="65" t="s">
        <v>1668</v>
      </c>
      <c r="L628" s="65"/>
      <c r="M628" s="65" t="s">
        <v>35</v>
      </c>
      <c r="N628" s="64" t="s">
        <v>70</v>
      </c>
      <c r="O628" s="66" t="s">
        <v>42</v>
      </c>
      <c r="P628" s="66" t="str">
        <f t="shared" si="853"/>
        <v>0..1</v>
      </c>
      <c r="Q628" s="6" t="s">
        <v>2896</v>
      </c>
      <c r="R628" s="67" t="s">
        <v>2897</v>
      </c>
      <c r="S628" s="66" t="s">
        <v>73</v>
      </c>
      <c r="T628" s="68" t="str">
        <f t="shared" si="885"/>
        <v>E</v>
      </c>
      <c r="U628" s="62" t="s">
        <v>62</v>
      </c>
      <c r="V628" s="66"/>
      <c r="W628" s="249" t="s">
        <v>35</v>
      </c>
      <c r="X628" s="38"/>
      <c r="Y628" s="634" t="str">
        <f t="shared" si="893"/>
        <v>-</v>
      </c>
      <c r="Z628" s="70" t="str">
        <f t="shared" ref="Z628:AE628" si="964">IF(Y628="X","X",IF($AH628=Z$4,"X","-"))</f>
        <v>-</v>
      </c>
      <c r="AA628" s="70" t="str">
        <f t="shared" si="964"/>
        <v>-</v>
      </c>
      <c r="AB628" s="70" t="str">
        <f t="shared" si="964"/>
        <v>-</v>
      </c>
      <c r="AC628" s="70" t="str">
        <f t="shared" si="964"/>
        <v>-</v>
      </c>
      <c r="AD628" s="70" t="str">
        <f t="shared" si="964"/>
        <v>-</v>
      </c>
      <c r="AE628" s="635" t="str">
        <f t="shared" si="964"/>
        <v>X</v>
      </c>
      <c r="AF628" s="38"/>
      <c r="AG628" s="70" t="s">
        <v>47</v>
      </c>
      <c r="AH628" s="70" t="s">
        <v>47</v>
      </c>
      <c r="AI628" s="38"/>
      <c r="AJ628" s="13" t="str">
        <f t="shared" si="881"/>
        <v>/rsm:CrossIndustryInvoice/rsm:SupplyChainTradeTransaction/ram:ApplicableHeaderTradeAgreement/ram:BuyerAgentTradeParty/ram:SpecifiedLegalOrganization/ram:PostalTradeAddress</v>
      </c>
      <c r="AK628" s="13" t="str">
        <f t="shared" si="882"/>
        <v>/ram:CountrySubDivisionName</v>
      </c>
      <c r="AL628" s="14">
        <f>COUNTIFS(R$4:R628,AJ628)</f>
        <v>1</v>
      </c>
      <c r="AN628" s="189" t="str">
        <f t="shared" si="898"/>
        <v>SCT_HTA</v>
      </c>
      <c r="AO628" s="61" t="str">
        <f t="shared" si="883"/>
        <v>BT-X-432</v>
      </c>
      <c r="AP628" s="282" t="str">
        <f t="shared" si="899"/>
        <v/>
      </c>
      <c r="AQ628" s="62">
        <f t="shared" si="929"/>
        <v>6</v>
      </c>
      <c r="AR628" s="62" t="str">
        <f t="shared" si="884"/>
        <v>0..1</v>
      </c>
      <c r="AS628" s="64" t="s">
        <v>2898</v>
      </c>
      <c r="AT628" s="64" t="s">
        <v>1671</v>
      </c>
      <c r="AU628" s="65" t="s">
        <v>1672</v>
      </c>
      <c r="AV628" s="65"/>
      <c r="AW628" s="65" t="s">
        <v>35</v>
      </c>
      <c r="AX628" s="64" t="s">
        <v>78</v>
      </c>
      <c r="AY628" s="66" t="str">
        <f t="shared" si="895"/>
        <v>0..1</v>
      </c>
      <c r="AZ628" s="66" t="str">
        <f t="shared" si="900"/>
        <v>0..1</v>
      </c>
      <c r="BA628" s="6" t="str">
        <f t="shared" si="941"/>
        <v>/rsm:CrossIndustryInvoice
/rsm:SupplyChainTradeTransaction
/ram:ApplicableHeaderTradeAgreement
/ram:BuyerAgentTradeParty
/ram:SpecifiedLegalOrganization
/ram:PostalTradeAddress
/ram:CountrySubDivisionName</v>
      </c>
      <c r="BB628" s="67" t="str">
        <f t="shared" si="942"/>
        <v>/rsm:CrossIndustryInvoice/rsm:SupplyChainTradeTransaction/ram:ApplicableHeaderTradeAgreement/ram:BuyerAgentTradeParty/ram:SpecifiedLegalOrganization/ram:PostalTradeAddress/ram:CountrySubDivisionName</v>
      </c>
      <c r="BC628" s="66" t="str">
        <f t="shared" si="901"/>
        <v>T</v>
      </c>
      <c r="BD628" s="68" t="str">
        <f t="shared" si="902"/>
        <v>E</v>
      </c>
      <c r="BE628" s="62" t="str">
        <f t="shared" si="903"/>
        <v>0..n</v>
      </c>
      <c r="BF628" s="66" t="str">
        <f t="shared" si="904"/>
        <v/>
      </c>
      <c r="BG628" s="249" t="str">
        <f t="shared" si="905"/>
        <v/>
      </c>
      <c r="BH628" s="7"/>
      <c r="BI628" s="634" t="str">
        <f t="shared" si="906"/>
        <v>-</v>
      </c>
      <c r="BJ628" s="70" t="str">
        <f t="shared" si="907"/>
        <v>-</v>
      </c>
      <c r="BK628" s="70" t="str">
        <f t="shared" si="908"/>
        <v>-</v>
      </c>
      <c r="BL628" s="70" t="str">
        <f t="shared" si="909"/>
        <v>-</v>
      </c>
      <c r="BM628" s="70" t="str">
        <f t="shared" si="910"/>
        <v>-</v>
      </c>
      <c r="BN628" s="70" t="str">
        <f t="shared" si="911"/>
        <v>-</v>
      </c>
      <c r="BO628" s="635" t="str">
        <f t="shared" si="912"/>
        <v>X</v>
      </c>
      <c r="BP628" s="7"/>
      <c r="BQ628" s="70" t="str">
        <f t="shared" si="913"/>
        <v>EXTENDED</v>
      </c>
      <c r="BR628" s="70" t="str">
        <f t="shared" si="914"/>
        <v>EXTENDED</v>
      </c>
      <c r="BS628" s="15"/>
      <c r="BT628" s="57" t="s">
        <v>18642</v>
      </c>
    </row>
    <row r="629" spans="1:72" s="59" customFormat="1" ht="96" x14ac:dyDescent="0.2">
      <c r="A629" s="45" t="str">
        <f t="shared" si="896"/>
        <v>NO</v>
      </c>
      <c r="B629" s="131"/>
      <c r="C629" s="742"/>
      <c r="D629" s="189" t="s">
        <v>1526</v>
      </c>
      <c r="E629" s="140" t="s">
        <v>5516</v>
      </c>
      <c r="F629" s="296" t="s">
        <v>4973</v>
      </c>
      <c r="G629" s="141">
        <f t="shared" si="944"/>
        <v>4</v>
      </c>
      <c r="H629" s="141" t="s">
        <v>42</v>
      </c>
      <c r="I629" s="125" t="s">
        <v>2899</v>
      </c>
      <c r="J629" s="125"/>
      <c r="K629" s="126"/>
      <c r="L629" s="126"/>
      <c r="M629" s="126"/>
      <c r="N629" s="125"/>
      <c r="O629" s="124" t="s">
        <v>62</v>
      </c>
      <c r="P629" s="124" t="str">
        <f t="shared" si="853"/>
        <v>0..n</v>
      </c>
      <c r="Q629" s="142" t="s">
        <v>2900</v>
      </c>
      <c r="R629" s="143" t="s">
        <v>2901</v>
      </c>
      <c r="S629" s="124" t="s">
        <v>35</v>
      </c>
      <c r="T629" s="129" t="str">
        <f t="shared" si="885"/>
        <v>EG</v>
      </c>
      <c r="U629" s="141" t="s">
        <v>62</v>
      </c>
      <c r="V629" s="124"/>
      <c r="W629" s="675"/>
      <c r="X629" s="38"/>
      <c r="Y629" s="634" t="str">
        <f t="shared" si="893"/>
        <v>-</v>
      </c>
      <c r="Z629" s="70" t="str">
        <f t="shared" ref="Z629:AE629" si="965">IF(Y629="X","X",IF($AH629=Z$4,"X","-"))</f>
        <v>-</v>
      </c>
      <c r="AA629" s="70" t="str">
        <f t="shared" si="965"/>
        <v>-</v>
      </c>
      <c r="AB629" s="70" t="str">
        <f t="shared" si="965"/>
        <v>-</v>
      </c>
      <c r="AC629" s="70" t="str">
        <f t="shared" si="965"/>
        <v>X</v>
      </c>
      <c r="AD629" s="70" t="str">
        <f t="shared" si="965"/>
        <v>X</v>
      </c>
      <c r="AE629" s="635" t="str">
        <f t="shared" si="965"/>
        <v>X</v>
      </c>
      <c r="AF629" s="38"/>
      <c r="AG629" s="70" t="s">
        <v>47</v>
      </c>
      <c r="AH629" s="70" t="s">
        <v>5901</v>
      </c>
      <c r="AI629" s="38"/>
      <c r="AJ629" s="13" t="str">
        <f t="shared" si="881"/>
        <v>/rsm:CrossIndustryInvoice/rsm:SupplyChainTradeTransaction/ram:ApplicableHeaderTradeAgreement/ram:BuyerAgentTradeParty</v>
      </c>
      <c r="AK629" s="13" t="str">
        <f t="shared" si="882"/>
        <v>/ram:DefinedTradeContact</v>
      </c>
      <c r="AL629" s="14">
        <f>COUNTIFS(R$4:R629,AJ629)</f>
        <v>1</v>
      </c>
      <c r="AN629" s="189" t="str">
        <f t="shared" si="898"/>
        <v>SCT_HTA</v>
      </c>
      <c r="AO629" s="140" t="str">
        <f t="shared" si="883"/>
        <v>BG-X-64</v>
      </c>
      <c r="AP629" s="296" t="str">
        <f t="shared" si="899"/>
        <v>EXT-FR-FE-22</v>
      </c>
      <c r="AQ629" s="141">
        <f t="shared" si="929"/>
        <v>4</v>
      </c>
      <c r="AR629" s="141" t="str">
        <f t="shared" si="884"/>
        <v>0..1</v>
      </c>
      <c r="AS629" s="125" t="s">
        <v>2902</v>
      </c>
      <c r="AT629" s="125"/>
      <c r="AU629" s="126"/>
      <c r="AV629" s="126"/>
      <c r="AW629" s="126"/>
      <c r="AX629" s="125"/>
      <c r="AY629" s="124" t="str">
        <f t="shared" si="895"/>
        <v>0..n</v>
      </c>
      <c r="AZ629" s="124" t="str">
        <f t="shared" si="900"/>
        <v>0..n</v>
      </c>
      <c r="BA629" s="142" t="str">
        <f t="shared" si="941"/>
        <v>/rsm:CrossIndustryInvoice
/rsm:SupplyChainTradeTransaction
/ram:ApplicableHeaderTradeAgreement
/ram:BuyerAgentTradeParty
/ram:DefinedTradeContact</v>
      </c>
      <c r="BB629" s="143" t="str">
        <f t="shared" si="942"/>
        <v>/rsm:CrossIndustryInvoice/rsm:SupplyChainTradeTransaction/ram:ApplicableHeaderTradeAgreement/ram:BuyerAgentTradeParty/ram:DefinedTradeContact</v>
      </c>
      <c r="BC629" s="124" t="str">
        <f t="shared" si="901"/>
        <v/>
      </c>
      <c r="BD629" s="129" t="str">
        <f t="shared" si="902"/>
        <v>EG</v>
      </c>
      <c r="BE629" s="141" t="str">
        <f t="shared" si="903"/>
        <v>0..n</v>
      </c>
      <c r="BF629" s="124" t="str">
        <f t="shared" si="904"/>
        <v/>
      </c>
      <c r="BG629" s="675" t="str">
        <f t="shared" si="905"/>
        <v/>
      </c>
      <c r="BH629" s="7"/>
      <c r="BI629" s="634" t="str">
        <f t="shared" si="906"/>
        <v>-</v>
      </c>
      <c r="BJ629" s="70" t="str">
        <f t="shared" si="907"/>
        <v>-</v>
      </c>
      <c r="BK629" s="70" t="str">
        <f t="shared" si="908"/>
        <v>-</v>
      </c>
      <c r="BL629" s="70" t="str">
        <f t="shared" si="909"/>
        <v>-</v>
      </c>
      <c r="BM629" s="70" t="str">
        <f t="shared" si="910"/>
        <v>X</v>
      </c>
      <c r="BN629" s="70" t="str">
        <f t="shared" si="911"/>
        <v>X</v>
      </c>
      <c r="BO629" s="635" t="str">
        <f t="shared" si="912"/>
        <v>X</v>
      </c>
      <c r="BP629" s="7"/>
      <c r="BQ629" s="70" t="str">
        <f t="shared" si="913"/>
        <v>EXTENDED</v>
      </c>
      <c r="BR629" s="70" t="str">
        <f t="shared" si="914"/>
        <v>EXTENDED-CTC-FR</v>
      </c>
      <c r="BS629" s="15"/>
      <c r="BT629" s="57" t="s">
        <v>18642</v>
      </c>
    </row>
    <row r="630" spans="1:72" s="59" customFormat="1" ht="105" x14ac:dyDescent="0.2">
      <c r="A630" s="45" t="str">
        <f t="shared" si="896"/>
        <v>YES</v>
      </c>
      <c r="B630" s="131"/>
      <c r="C630" s="742"/>
      <c r="D630" s="189" t="s">
        <v>1526</v>
      </c>
      <c r="E630" s="61" t="s">
        <v>5517</v>
      </c>
      <c r="F630" s="282" t="s">
        <v>5896</v>
      </c>
      <c r="G630" s="62">
        <f t="shared" si="944"/>
        <v>5</v>
      </c>
      <c r="H630" s="62" t="s">
        <v>42</v>
      </c>
      <c r="I630" s="64" t="s">
        <v>2142</v>
      </c>
      <c r="J630" s="64"/>
      <c r="K630" s="65" t="s">
        <v>17141</v>
      </c>
      <c r="L630" s="65"/>
      <c r="M630" s="65"/>
      <c r="N630" s="64" t="s">
        <v>70</v>
      </c>
      <c r="O630" s="66" t="s">
        <v>42</v>
      </c>
      <c r="P630" s="66" t="str">
        <f t="shared" si="853"/>
        <v>0..1</v>
      </c>
      <c r="Q630" s="6" t="s">
        <v>2903</v>
      </c>
      <c r="R630" s="67" t="s">
        <v>2904</v>
      </c>
      <c r="S630" s="66" t="s">
        <v>73</v>
      </c>
      <c r="T630" s="68" t="str">
        <f t="shared" si="885"/>
        <v>E</v>
      </c>
      <c r="U630" s="62" t="s">
        <v>42</v>
      </c>
      <c r="V630" s="66"/>
      <c r="W630" s="249"/>
      <c r="X630" s="38"/>
      <c r="Y630" s="634" t="str">
        <f t="shared" si="893"/>
        <v>-</v>
      </c>
      <c r="Z630" s="70" t="str">
        <f t="shared" ref="Z630:AE630" si="966">IF(Y630="X","X",IF($AH630=Z$4,"X","-"))</f>
        <v>-</v>
      </c>
      <c r="AA630" s="70" t="str">
        <f t="shared" si="966"/>
        <v>-</v>
      </c>
      <c r="AB630" s="70" t="str">
        <f t="shared" si="966"/>
        <v>-</v>
      </c>
      <c r="AC630" s="70" t="str">
        <f t="shared" si="966"/>
        <v>X</v>
      </c>
      <c r="AD630" s="70" t="str">
        <f t="shared" si="966"/>
        <v>X</v>
      </c>
      <c r="AE630" s="635" t="str">
        <f t="shared" si="966"/>
        <v>X</v>
      </c>
      <c r="AF630" s="38"/>
      <c r="AG630" s="70" t="s">
        <v>47</v>
      </c>
      <c r="AH630" s="70" t="s">
        <v>5901</v>
      </c>
      <c r="AI630" s="38"/>
      <c r="AJ630" s="13" t="str">
        <f t="shared" si="881"/>
        <v>/rsm:CrossIndustryInvoice/rsm:SupplyChainTradeTransaction/ram:ApplicableHeaderTradeAgreement/ram:BuyerAgentTradeParty/ram:DefinedTradeContact</v>
      </c>
      <c r="AK630" s="13" t="str">
        <f t="shared" si="882"/>
        <v>/ram:PersonName</v>
      </c>
      <c r="AL630" s="14">
        <f>COUNTIFS(R$4:R630,AJ630)</f>
        <v>1</v>
      </c>
      <c r="AN630" s="189" t="str">
        <f t="shared" si="898"/>
        <v>SCT_HTA</v>
      </c>
      <c r="AO630" s="61" t="str">
        <f t="shared" si="883"/>
        <v>BT-X-413</v>
      </c>
      <c r="AP630" s="282" t="str">
        <f t="shared" si="899"/>
        <v>EXT-FR-FE-23</v>
      </c>
      <c r="AQ630" s="62">
        <f t="shared" si="929"/>
        <v>5</v>
      </c>
      <c r="AR630" s="62" t="str">
        <f t="shared" si="884"/>
        <v>0..1</v>
      </c>
      <c r="AS630" s="64" t="s">
        <v>18229</v>
      </c>
      <c r="AT630" s="64"/>
      <c r="AU630" s="65" t="s">
        <v>18227</v>
      </c>
      <c r="AV630" s="65"/>
      <c r="AW630" s="65"/>
      <c r="AX630" s="64"/>
      <c r="AY630" s="66" t="str">
        <f t="shared" si="895"/>
        <v>0..1</v>
      </c>
      <c r="AZ630" s="66" t="str">
        <f t="shared" si="900"/>
        <v>0..1</v>
      </c>
      <c r="BA630" s="6" t="str">
        <f t="shared" si="941"/>
        <v>/rsm:CrossIndustryInvoice
/rsm:SupplyChainTradeTransaction
/ram:ApplicableHeaderTradeAgreement
/ram:BuyerAgentTradeParty
/ram:DefinedTradeContact
/ram:PersonName</v>
      </c>
      <c r="BB630" s="67" t="str">
        <f t="shared" si="942"/>
        <v>/rsm:CrossIndustryInvoice/rsm:SupplyChainTradeTransaction/ram:ApplicableHeaderTradeAgreement/ram:BuyerAgentTradeParty/ram:DefinedTradeContact/ram:PersonName</v>
      </c>
      <c r="BC630" s="66" t="str">
        <f t="shared" si="901"/>
        <v>T</v>
      </c>
      <c r="BD630" s="68" t="str">
        <f t="shared" si="902"/>
        <v>E</v>
      </c>
      <c r="BE630" s="62" t="str">
        <f t="shared" si="903"/>
        <v>0..1</v>
      </c>
      <c r="BF630" s="66" t="str">
        <f t="shared" si="904"/>
        <v/>
      </c>
      <c r="BG630" s="249" t="str">
        <f t="shared" si="905"/>
        <v/>
      </c>
      <c r="BH630" s="7"/>
      <c r="BI630" s="634" t="str">
        <f t="shared" si="906"/>
        <v>-</v>
      </c>
      <c r="BJ630" s="70" t="str">
        <f t="shared" si="907"/>
        <v>-</v>
      </c>
      <c r="BK630" s="70" t="str">
        <f t="shared" si="908"/>
        <v>-</v>
      </c>
      <c r="BL630" s="70" t="str">
        <f t="shared" si="909"/>
        <v>-</v>
      </c>
      <c r="BM630" s="70" t="str">
        <f t="shared" si="910"/>
        <v>X</v>
      </c>
      <c r="BN630" s="70" t="str">
        <f t="shared" si="911"/>
        <v>X</v>
      </c>
      <c r="BO630" s="635" t="str">
        <f t="shared" si="912"/>
        <v>X</v>
      </c>
      <c r="BP630" s="7"/>
      <c r="BQ630" s="70" t="str">
        <f t="shared" si="913"/>
        <v>EXTENDED</v>
      </c>
      <c r="BR630" s="70" t="str">
        <f t="shared" si="914"/>
        <v>EXTENDED-CTC-FR</v>
      </c>
      <c r="BS630" s="15"/>
      <c r="BT630" s="57" t="s">
        <v>18642</v>
      </c>
    </row>
    <row r="631" spans="1:72" s="59" customFormat="1" ht="105" x14ac:dyDescent="0.2">
      <c r="A631" s="45" t="str">
        <f t="shared" si="896"/>
        <v>YES</v>
      </c>
      <c r="B631" s="131"/>
      <c r="C631" s="742"/>
      <c r="D631" s="189" t="s">
        <v>1526</v>
      </c>
      <c r="E631" s="61" t="s">
        <v>5518</v>
      </c>
      <c r="F631" s="282"/>
      <c r="G631" s="62">
        <f t="shared" si="944"/>
        <v>5</v>
      </c>
      <c r="H631" s="62" t="s">
        <v>42</v>
      </c>
      <c r="I631" s="64" t="s">
        <v>2146</v>
      </c>
      <c r="J631" s="64"/>
      <c r="K631" s="65" t="s">
        <v>17141</v>
      </c>
      <c r="L631" s="65"/>
      <c r="M631" s="65"/>
      <c r="N631" s="64" t="s">
        <v>70</v>
      </c>
      <c r="O631" s="66" t="s">
        <v>42</v>
      </c>
      <c r="P631" s="66" t="str">
        <f t="shared" si="853"/>
        <v>0..1</v>
      </c>
      <c r="Q631" s="6" t="s">
        <v>2905</v>
      </c>
      <c r="R631" s="67" t="s">
        <v>2906</v>
      </c>
      <c r="S631" s="66" t="s">
        <v>73</v>
      </c>
      <c r="T631" s="68" t="str">
        <f t="shared" si="885"/>
        <v>E</v>
      </c>
      <c r="U631" s="62" t="s">
        <v>42</v>
      </c>
      <c r="V631" s="66"/>
      <c r="W631" s="249"/>
      <c r="X631" s="38"/>
      <c r="Y631" s="634" t="str">
        <f t="shared" si="893"/>
        <v>-</v>
      </c>
      <c r="Z631" s="70" t="str">
        <f t="shared" ref="Z631:AE631" si="967">IF(Y631="X","X",IF($AH631=Z$4,"X","-"))</f>
        <v>-</v>
      </c>
      <c r="AA631" s="70" t="str">
        <f t="shared" si="967"/>
        <v>-</v>
      </c>
      <c r="AB631" s="70" t="str">
        <f t="shared" si="967"/>
        <v>-</v>
      </c>
      <c r="AC631" s="70" t="str">
        <f t="shared" si="967"/>
        <v>X</v>
      </c>
      <c r="AD631" s="70" t="str">
        <f t="shared" si="967"/>
        <v>X</v>
      </c>
      <c r="AE631" s="635" t="str">
        <f t="shared" si="967"/>
        <v>X</v>
      </c>
      <c r="AF631" s="38"/>
      <c r="AG631" s="70" t="s">
        <v>47</v>
      </c>
      <c r="AH631" s="70" t="s">
        <v>5901</v>
      </c>
      <c r="AI631" s="38"/>
      <c r="AJ631" s="13" t="str">
        <f t="shared" si="881"/>
        <v>/rsm:CrossIndustryInvoice/rsm:SupplyChainTradeTransaction/ram:ApplicableHeaderTradeAgreement/ram:BuyerAgentTradeParty/ram:DefinedTradeContact</v>
      </c>
      <c r="AK631" s="13" t="str">
        <f t="shared" si="882"/>
        <v>/ram:DepartmentName</v>
      </c>
      <c r="AL631" s="14">
        <f>COUNTIFS(R$4:R631,AJ631)</f>
        <v>1</v>
      </c>
      <c r="AN631" s="189" t="str">
        <f t="shared" si="898"/>
        <v>SCT_HTA</v>
      </c>
      <c r="AO631" s="61" t="str">
        <f t="shared" si="883"/>
        <v>BT-X-414</v>
      </c>
      <c r="AP631" s="282" t="str">
        <f t="shared" si="899"/>
        <v/>
      </c>
      <c r="AQ631" s="62">
        <f t="shared" si="929"/>
        <v>5</v>
      </c>
      <c r="AR631" s="62" t="str">
        <f t="shared" si="884"/>
        <v>0..1</v>
      </c>
      <c r="AS631" s="64" t="s">
        <v>18230</v>
      </c>
      <c r="AT631" s="64"/>
      <c r="AU631" s="65" t="s">
        <v>18227</v>
      </c>
      <c r="AV631" s="65"/>
      <c r="AW631" s="65"/>
      <c r="AX631" s="64"/>
      <c r="AY631" s="66" t="str">
        <f t="shared" si="895"/>
        <v>0..1</v>
      </c>
      <c r="AZ631" s="66" t="str">
        <f t="shared" si="900"/>
        <v>0..1</v>
      </c>
      <c r="BA631" s="6" t="str">
        <f t="shared" si="941"/>
        <v>/rsm:CrossIndustryInvoice
/rsm:SupplyChainTradeTransaction
/ram:ApplicableHeaderTradeAgreement
/ram:BuyerAgentTradeParty
/ram:DefinedTradeContact
/ram:DepartmentName</v>
      </c>
      <c r="BB631" s="67" t="str">
        <f t="shared" si="942"/>
        <v>/rsm:CrossIndustryInvoice/rsm:SupplyChainTradeTransaction/ram:ApplicableHeaderTradeAgreement/ram:BuyerAgentTradeParty/ram:DefinedTradeContact/ram:DepartmentName</v>
      </c>
      <c r="BC631" s="66" t="str">
        <f t="shared" si="901"/>
        <v>T</v>
      </c>
      <c r="BD631" s="68" t="str">
        <f t="shared" si="902"/>
        <v>E</v>
      </c>
      <c r="BE631" s="62" t="str">
        <f t="shared" si="903"/>
        <v>0..1</v>
      </c>
      <c r="BF631" s="66" t="str">
        <f t="shared" si="904"/>
        <v/>
      </c>
      <c r="BG631" s="249" t="str">
        <f t="shared" si="905"/>
        <v/>
      </c>
      <c r="BH631" s="7"/>
      <c r="BI631" s="634" t="str">
        <f t="shared" si="906"/>
        <v>-</v>
      </c>
      <c r="BJ631" s="70" t="str">
        <f t="shared" si="907"/>
        <v>-</v>
      </c>
      <c r="BK631" s="70" t="str">
        <f t="shared" si="908"/>
        <v>-</v>
      </c>
      <c r="BL631" s="70" t="str">
        <f t="shared" si="909"/>
        <v>-</v>
      </c>
      <c r="BM631" s="70" t="str">
        <f t="shared" si="910"/>
        <v>X</v>
      </c>
      <c r="BN631" s="70" t="str">
        <f t="shared" si="911"/>
        <v>X</v>
      </c>
      <c r="BO631" s="635" t="str">
        <f t="shared" si="912"/>
        <v>X</v>
      </c>
      <c r="BP631" s="7"/>
      <c r="BQ631" s="70" t="str">
        <f t="shared" si="913"/>
        <v>EXTENDED</v>
      </c>
      <c r="BR631" s="70" t="str">
        <f t="shared" si="914"/>
        <v>EXTENDED-CTC-FR</v>
      </c>
      <c r="BS631" s="15"/>
      <c r="BT631" s="57" t="s">
        <v>18642</v>
      </c>
    </row>
    <row r="632" spans="1:72" s="59" customFormat="1" ht="105" x14ac:dyDescent="0.2">
      <c r="A632" s="45" t="str">
        <f t="shared" si="896"/>
        <v>YES</v>
      </c>
      <c r="B632" s="131"/>
      <c r="C632" s="742"/>
      <c r="D632" s="189" t="s">
        <v>1526</v>
      </c>
      <c r="E632" s="61" t="s">
        <v>5519</v>
      </c>
      <c r="F632" s="282"/>
      <c r="G632" s="62">
        <f t="shared" si="944"/>
        <v>5</v>
      </c>
      <c r="H632" s="62" t="s">
        <v>42</v>
      </c>
      <c r="I632" s="64" t="s">
        <v>17232</v>
      </c>
      <c r="J632" s="64" t="s">
        <v>17143</v>
      </c>
      <c r="K632" s="65" t="s">
        <v>17142</v>
      </c>
      <c r="L632" s="65"/>
      <c r="M632" s="65" t="s">
        <v>35</v>
      </c>
      <c r="N632" s="64" t="s">
        <v>128</v>
      </c>
      <c r="O632" s="66" t="s">
        <v>42</v>
      </c>
      <c r="P632" s="66" t="str">
        <f t="shared" si="853"/>
        <v>0..1</v>
      </c>
      <c r="Q632" s="6" t="s">
        <v>2908</v>
      </c>
      <c r="R632" s="67" t="s">
        <v>2909</v>
      </c>
      <c r="S632" s="66" t="s">
        <v>131</v>
      </c>
      <c r="T632" s="68" t="str">
        <f t="shared" si="885"/>
        <v>E</v>
      </c>
      <c r="U632" s="62" t="s">
        <v>42</v>
      </c>
      <c r="V632" s="66"/>
      <c r="W632" s="249" t="s">
        <v>35</v>
      </c>
      <c r="X632" s="38"/>
      <c r="Y632" s="634" t="str">
        <f t="shared" si="893"/>
        <v>-</v>
      </c>
      <c r="Z632" s="70" t="str">
        <f t="shared" ref="Z632:AE632" si="968">IF(Y632="X","X",IF($AH632=Z$4,"X","-"))</f>
        <v>-</v>
      </c>
      <c r="AA632" s="70" t="str">
        <f t="shared" si="968"/>
        <v>-</v>
      </c>
      <c r="AB632" s="70" t="str">
        <f t="shared" si="968"/>
        <v>-</v>
      </c>
      <c r="AC632" s="70" t="str">
        <f t="shared" si="968"/>
        <v>-</v>
      </c>
      <c r="AD632" s="70" t="str">
        <f t="shared" si="968"/>
        <v>X</v>
      </c>
      <c r="AE632" s="635" t="str">
        <f t="shared" si="968"/>
        <v>X</v>
      </c>
      <c r="AF632" s="38"/>
      <c r="AG632" s="70" t="s">
        <v>47</v>
      </c>
      <c r="AH632" s="70" t="s">
        <v>18617</v>
      </c>
      <c r="AI632" s="38"/>
      <c r="AJ632" s="13" t="str">
        <f t="shared" si="881"/>
        <v>/rsm:CrossIndustryInvoice/rsm:SupplyChainTradeTransaction/ram:ApplicableHeaderTradeAgreement/ram:BuyerAgentTradeParty/ram:DefinedTradeContact</v>
      </c>
      <c r="AK632" s="13" t="str">
        <f t="shared" si="882"/>
        <v>/ram:TypeCode</v>
      </c>
      <c r="AL632" s="14">
        <f>COUNTIFS(R$4:R632,AJ632)</f>
        <v>1</v>
      </c>
      <c r="AN632" s="189" t="str">
        <f t="shared" si="898"/>
        <v>SCT_HTA</v>
      </c>
      <c r="AO632" s="61" t="str">
        <f t="shared" si="883"/>
        <v>BT-X-415</v>
      </c>
      <c r="AP632" s="282" t="str">
        <f t="shared" si="899"/>
        <v/>
      </c>
      <c r="AQ632" s="62">
        <f t="shared" si="929"/>
        <v>5</v>
      </c>
      <c r="AR632" s="62" t="str">
        <f t="shared" si="884"/>
        <v>0..1</v>
      </c>
      <c r="AS632" s="64" t="s">
        <v>18231</v>
      </c>
      <c r="AT632" s="64" t="s">
        <v>18232</v>
      </c>
      <c r="AU632" s="65" t="s">
        <v>18228</v>
      </c>
      <c r="AV632" s="65"/>
      <c r="AW632" s="65" t="s">
        <v>35</v>
      </c>
      <c r="AX632" s="64" t="s">
        <v>128</v>
      </c>
      <c r="AY632" s="66" t="str">
        <f t="shared" si="895"/>
        <v>0..1</v>
      </c>
      <c r="AZ632" s="66" t="str">
        <f t="shared" si="900"/>
        <v>0..1</v>
      </c>
      <c r="BA632" s="6" t="str">
        <f t="shared" si="941"/>
        <v>/rsm:CrossIndustryInvoice
/rsm:SupplyChainTradeTransaction
/ram:ApplicableHeaderTradeAgreement
/ram:BuyerAgentTradeParty
/ram:DefinedTradeContact
/ram:TypeCode</v>
      </c>
      <c r="BB632" s="67" t="str">
        <f t="shared" si="942"/>
        <v>/rsm:CrossIndustryInvoice/rsm:SupplyChainTradeTransaction/ram:ApplicableHeaderTradeAgreement/ram:BuyerAgentTradeParty/ram:DefinedTradeContact/ram:TypeCode</v>
      </c>
      <c r="BC632" s="66" t="str">
        <f t="shared" si="901"/>
        <v>C</v>
      </c>
      <c r="BD632" s="68" t="str">
        <f t="shared" si="902"/>
        <v>E</v>
      </c>
      <c r="BE632" s="62" t="str">
        <f t="shared" si="903"/>
        <v>0..1</v>
      </c>
      <c r="BF632" s="66" t="str">
        <f t="shared" si="904"/>
        <v/>
      </c>
      <c r="BG632" s="249" t="str">
        <f t="shared" si="905"/>
        <v/>
      </c>
      <c r="BH632" s="7"/>
      <c r="BI632" s="634" t="str">
        <f t="shared" si="906"/>
        <v>-</v>
      </c>
      <c r="BJ632" s="70" t="str">
        <f t="shared" si="907"/>
        <v>-</v>
      </c>
      <c r="BK632" s="70" t="str">
        <f t="shared" si="908"/>
        <v>-</v>
      </c>
      <c r="BL632" s="70" t="str">
        <f t="shared" si="909"/>
        <v>-</v>
      </c>
      <c r="BM632" s="70" t="str">
        <f t="shared" si="910"/>
        <v>-</v>
      </c>
      <c r="BN632" s="70" t="str">
        <f t="shared" si="911"/>
        <v>X</v>
      </c>
      <c r="BO632" s="635" t="str">
        <f t="shared" si="912"/>
        <v>X</v>
      </c>
      <c r="BP632" s="7"/>
      <c r="BQ632" s="70" t="str">
        <f t="shared" si="913"/>
        <v>EXTENDED</v>
      </c>
      <c r="BR632" s="70" t="str">
        <f t="shared" si="914"/>
        <v>EXTENDED-B2B-FR</v>
      </c>
      <c r="BS632" s="15"/>
      <c r="BT632" s="57" t="s">
        <v>18642</v>
      </c>
    </row>
    <row r="633" spans="1:72" s="59" customFormat="1" ht="105" x14ac:dyDescent="0.2">
      <c r="A633" s="45" t="str">
        <f t="shared" si="896"/>
        <v>NO</v>
      </c>
      <c r="B633" s="131"/>
      <c r="C633" s="742"/>
      <c r="D633" s="189" t="s">
        <v>1526</v>
      </c>
      <c r="E633" s="162" t="s">
        <v>5520</v>
      </c>
      <c r="F633" s="298"/>
      <c r="G633" s="163">
        <f t="shared" si="944"/>
        <v>5</v>
      </c>
      <c r="H633" s="163" t="s">
        <v>42</v>
      </c>
      <c r="I633" s="193" t="s">
        <v>17264</v>
      </c>
      <c r="J633" s="164" t="s">
        <v>1706</v>
      </c>
      <c r="K633" s="165"/>
      <c r="L633" s="165"/>
      <c r="M633" s="165"/>
      <c r="N633" s="164"/>
      <c r="O633" s="66" t="s">
        <v>42</v>
      </c>
      <c r="P633" s="66" t="str">
        <f t="shared" si="853"/>
        <v>0..1</v>
      </c>
      <c r="Q633" s="167" t="s">
        <v>2911</v>
      </c>
      <c r="R633" s="168" t="s">
        <v>2912</v>
      </c>
      <c r="S633" s="166"/>
      <c r="T633" s="169" t="str">
        <f t="shared" si="885"/>
        <v/>
      </c>
      <c r="U633" s="163" t="s">
        <v>42</v>
      </c>
      <c r="V633" s="166"/>
      <c r="W633" s="676"/>
      <c r="X633" s="38"/>
      <c r="Y633" s="634" t="str">
        <f t="shared" si="893"/>
        <v>-</v>
      </c>
      <c r="Z633" s="70" t="str">
        <f t="shared" ref="Z633:AE633" si="969">IF(Y633="X","X",IF($AH633=Z$4,"X","-"))</f>
        <v>-</v>
      </c>
      <c r="AA633" s="70" t="str">
        <f t="shared" si="969"/>
        <v>-</v>
      </c>
      <c r="AB633" s="70" t="str">
        <f t="shared" si="969"/>
        <v>-</v>
      </c>
      <c r="AC633" s="70" t="str">
        <f t="shared" si="969"/>
        <v>X</v>
      </c>
      <c r="AD633" s="70" t="str">
        <f t="shared" si="969"/>
        <v>X</v>
      </c>
      <c r="AE633" s="635" t="str">
        <f t="shared" si="969"/>
        <v>X</v>
      </c>
      <c r="AF633" s="38"/>
      <c r="AG633" s="70" t="s">
        <v>47</v>
      </c>
      <c r="AH633" s="70" t="s">
        <v>5901</v>
      </c>
      <c r="AI633" s="38"/>
      <c r="AJ633" s="13" t="str">
        <f t="shared" si="881"/>
        <v>/rsm:CrossIndustryInvoice/rsm:SupplyChainTradeTransaction/ram:ApplicableHeaderTradeAgreement/ram:BuyerAgentTradeParty/ram:DefinedTradeContact</v>
      </c>
      <c r="AK633" s="13" t="str">
        <f t="shared" si="882"/>
        <v>/ram:TelephoneUniversalCommunication</v>
      </c>
      <c r="AL633" s="14">
        <f>COUNTIFS(R$4:R633,AJ633)</f>
        <v>1</v>
      </c>
      <c r="AN633" s="189" t="str">
        <f t="shared" si="898"/>
        <v>SCT_HTA</v>
      </c>
      <c r="AO633" s="162" t="str">
        <f t="shared" si="883"/>
        <v>BT-X-416-00</v>
      </c>
      <c r="AP633" s="298" t="str">
        <f t="shared" si="899"/>
        <v/>
      </c>
      <c r="AQ633" s="163">
        <f t="shared" si="929"/>
        <v>5</v>
      </c>
      <c r="AR633" s="163" t="str">
        <f t="shared" si="884"/>
        <v>0..1</v>
      </c>
      <c r="AS633" s="193" t="s">
        <v>946</v>
      </c>
      <c r="AT633" s="164" t="s">
        <v>1710</v>
      </c>
      <c r="AU633" s="165"/>
      <c r="AV633" s="165"/>
      <c r="AW633" s="165"/>
      <c r="AX633" s="164"/>
      <c r="AY633" s="66" t="str">
        <f t="shared" si="895"/>
        <v>0..1</v>
      </c>
      <c r="AZ633" s="66" t="str">
        <f t="shared" si="900"/>
        <v>0..1</v>
      </c>
      <c r="BA633" s="167" t="str">
        <f t="shared" si="941"/>
        <v>/rsm:CrossIndustryInvoice
/rsm:SupplyChainTradeTransaction
/ram:ApplicableHeaderTradeAgreement
/ram:BuyerAgentTradeParty
/ram:DefinedTradeContact
/ram:TelephoneUniversalCommunication</v>
      </c>
      <c r="BB633" s="168" t="str">
        <f t="shared" si="942"/>
        <v>/rsm:CrossIndustryInvoice/rsm:SupplyChainTradeTransaction/ram:ApplicableHeaderTradeAgreement/ram:BuyerAgentTradeParty/ram:DefinedTradeContact/ram:TelephoneUniversalCommunication</v>
      </c>
      <c r="BC633" s="166" t="str">
        <f t="shared" si="901"/>
        <v/>
      </c>
      <c r="BD633" s="169" t="str">
        <f t="shared" si="902"/>
        <v/>
      </c>
      <c r="BE633" s="163" t="str">
        <f t="shared" si="903"/>
        <v>0..1</v>
      </c>
      <c r="BF633" s="166" t="str">
        <f t="shared" si="904"/>
        <v/>
      </c>
      <c r="BG633" s="676" t="str">
        <f t="shared" si="905"/>
        <v/>
      </c>
      <c r="BH633" s="7"/>
      <c r="BI633" s="634" t="str">
        <f t="shared" si="906"/>
        <v>-</v>
      </c>
      <c r="BJ633" s="70" t="str">
        <f t="shared" si="907"/>
        <v>-</v>
      </c>
      <c r="BK633" s="70" t="str">
        <f t="shared" si="908"/>
        <v>-</v>
      </c>
      <c r="BL633" s="70" t="str">
        <f t="shared" si="909"/>
        <v>-</v>
      </c>
      <c r="BM633" s="70" t="str">
        <f t="shared" si="910"/>
        <v>X</v>
      </c>
      <c r="BN633" s="70" t="str">
        <f t="shared" si="911"/>
        <v>X</v>
      </c>
      <c r="BO633" s="635" t="str">
        <f t="shared" si="912"/>
        <v>X</v>
      </c>
      <c r="BP633" s="7"/>
      <c r="BQ633" s="70" t="str">
        <f t="shared" si="913"/>
        <v>EXTENDED</v>
      </c>
      <c r="BR633" s="70" t="str">
        <f t="shared" si="914"/>
        <v>EXTENDED-CTC-FR</v>
      </c>
      <c r="BS633" s="15"/>
      <c r="BT633" s="57" t="s">
        <v>18642</v>
      </c>
    </row>
    <row r="634" spans="1:72" s="59" customFormat="1" ht="120" x14ac:dyDescent="0.2">
      <c r="A634" s="45" t="str">
        <f t="shared" si="896"/>
        <v>YES</v>
      </c>
      <c r="B634" s="131"/>
      <c r="C634" s="742"/>
      <c r="D634" s="189" t="s">
        <v>1526</v>
      </c>
      <c r="E634" s="61" t="s">
        <v>5521</v>
      </c>
      <c r="F634" s="282" t="s">
        <v>4974</v>
      </c>
      <c r="G634" s="62">
        <f t="shared" si="944"/>
        <v>6</v>
      </c>
      <c r="H634" s="62" t="s">
        <v>32</v>
      </c>
      <c r="I634" s="64" t="s">
        <v>17261</v>
      </c>
      <c r="J634" s="64" t="s">
        <v>1706</v>
      </c>
      <c r="K634" s="65"/>
      <c r="L634" s="65"/>
      <c r="M634" s="65"/>
      <c r="N634" s="64" t="s">
        <v>70</v>
      </c>
      <c r="O634" s="66" t="s">
        <v>32</v>
      </c>
      <c r="P634" s="66" t="str">
        <f t="shared" si="853"/>
        <v>1..1</v>
      </c>
      <c r="Q634" s="6" t="s">
        <v>2913</v>
      </c>
      <c r="R634" s="67" t="s">
        <v>2914</v>
      </c>
      <c r="S634" s="66" t="s">
        <v>73</v>
      </c>
      <c r="T634" s="68" t="str">
        <f t="shared" si="885"/>
        <v>E</v>
      </c>
      <c r="U634" s="62" t="s">
        <v>42</v>
      </c>
      <c r="V634" s="66"/>
      <c r="W634" s="249"/>
      <c r="X634" s="38"/>
      <c r="Y634" s="634" t="str">
        <f t="shared" si="893"/>
        <v>-</v>
      </c>
      <c r="Z634" s="70" t="str">
        <f t="shared" ref="Z634:AE634" si="970">IF(Y634="X","X",IF($AH634=Z$4,"X","-"))</f>
        <v>-</v>
      </c>
      <c r="AA634" s="70" t="str">
        <f t="shared" si="970"/>
        <v>-</v>
      </c>
      <c r="AB634" s="70" t="str">
        <f t="shared" si="970"/>
        <v>-</v>
      </c>
      <c r="AC634" s="70" t="str">
        <f t="shared" si="970"/>
        <v>X</v>
      </c>
      <c r="AD634" s="70" t="str">
        <f t="shared" si="970"/>
        <v>X</v>
      </c>
      <c r="AE634" s="635" t="str">
        <f t="shared" si="970"/>
        <v>X</v>
      </c>
      <c r="AF634" s="38"/>
      <c r="AG634" s="70" t="s">
        <v>47</v>
      </c>
      <c r="AH634" s="70" t="s">
        <v>5901</v>
      </c>
      <c r="AI634" s="38"/>
      <c r="AJ634" s="13" t="str">
        <f t="shared" si="881"/>
        <v>/rsm:CrossIndustryInvoice/rsm:SupplyChainTradeTransaction/ram:ApplicableHeaderTradeAgreement/ram:BuyerAgentTradeParty/ram:DefinedTradeContact/ram:TelephoneUniversalCommunication</v>
      </c>
      <c r="AK634" s="13" t="str">
        <f t="shared" si="882"/>
        <v>/ram:CompleteNumber</v>
      </c>
      <c r="AL634" s="14">
        <f>COUNTIFS(R$4:R634,AJ634)</f>
        <v>1</v>
      </c>
      <c r="AN634" s="189" t="str">
        <f t="shared" si="898"/>
        <v>SCT_HTA</v>
      </c>
      <c r="AO634" s="61" t="str">
        <f t="shared" si="883"/>
        <v>BT-X-416</v>
      </c>
      <c r="AP634" s="282" t="str">
        <f t="shared" si="899"/>
        <v>EXT-FR-FE-24</v>
      </c>
      <c r="AQ634" s="62">
        <f t="shared" si="929"/>
        <v>6</v>
      </c>
      <c r="AR634" s="62" t="str">
        <f t="shared" si="884"/>
        <v>1..1</v>
      </c>
      <c r="AS634" s="64" t="s">
        <v>18234</v>
      </c>
      <c r="AT634" s="64" t="s">
        <v>1710</v>
      </c>
      <c r="AU634" s="65"/>
      <c r="AV634" s="65"/>
      <c r="AW634" s="65"/>
      <c r="AX634" s="64"/>
      <c r="AY634" s="66" t="str">
        <f t="shared" si="895"/>
        <v>1..1</v>
      </c>
      <c r="AZ634" s="66" t="str">
        <f t="shared" si="900"/>
        <v>1..1</v>
      </c>
      <c r="BA634" s="6" t="str">
        <f t="shared" si="941"/>
        <v>/rsm:CrossIndustryInvoice
/rsm:SupplyChainTradeTransaction
/ram:ApplicableHeaderTradeAgreement
/ram:BuyerAgentTradeParty
/ram:DefinedTradeContact
/ram:TelephoneUniversalCommunication
/ram:CompleteNumber</v>
      </c>
      <c r="BB634" s="67" t="str">
        <f t="shared" si="942"/>
        <v>/rsm:CrossIndustryInvoice/rsm:SupplyChainTradeTransaction/ram:ApplicableHeaderTradeAgreement/ram:BuyerAgentTradeParty/ram:DefinedTradeContact/ram:TelephoneUniversalCommunication/ram:CompleteNumber</v>
      </c>
      <c r="BC634" s="66" t="str">
        <f t="shared" si="901"/>
        <v>T</v>
      </c>
      <c r="BD634" s="68" t="str">
        <f t="shared" si="902"/>
        <v>E</v>
      </c>
      <c r="BE634" s="62" t="str">
        <f t="shared" si="903"/>
        <v>0..1</v>
      </c>
      <c r="BF634" s="66" t="str">
        <f t="shared" si="904"/>
        <v/>
      </c>
      <c r="BG634" s="249" t="str">
        <f t="shared" si="905"/>
        <v/>
      </c>
      <c r="BH634" s="7"/>
      <c r="BI634" s="634" t="str">
        <f t="shared" si="906"/>
        <v>-</v>
      </c>
      <c r="BJ634" s="70" t="str">
        <f t="shared" si="907"/>
        <v>-</v>
      </c>
      <c r="BK634" s="70" t="str">
        <f t="shared" si="908"/>
        <v>-</v>
      </c>
      <c r="BL634" s="70" t="str">
        <f t="shared" si="909"/>
        <v>-</v>
      </c>
      <c r="BM634" s="70" t="str">
        <f t="shared" si="910"/>
        <v>X</v>
      </c>
      <c r="BN634" s="70" t="str">
        <f t="shared" si="911"/>
        <v>X</v>
      </c>
      <c r="BO634" s="635" t="str">
        <f t="shared" si="912"/>
        <v>X</v>
      </c>
      <c r="BP634" s="7"/>
      <c r="BQ634" s="70" t="str">
        <f t="shared" si="913"/>
        <v>EXTENDED</v>
      </c>
      <c r="BR634" s="70" t="str">
        <f t="shared" si="914"/>
        <v>EXTENDED-CTC-FR</v>
      </c>
      <c r="BS634" s="15"/>
      <c r="BT634" s="57" t="s">
        <v>18642</v>
      </c>
    </row>
    <row r="635" spans="1:72" s="59" customFormat="1" ht="105" x14ac:dyDescent="0.2">
      <c r="A635" s="45" t="str">
        <f t="shared" si="896"/>
        <v>NO</v>
      </c>
      <c r="B635" s="131"/>
      <c r="C635" s="742"/>
      <c r="D635" s="189" t="s">
        <v>1526</v>
      </c>
      <c r="E635" s="162" t="s">
        <v>5522</v>
      </c>
      <c r="F635" s="298"/>
      <c r="G635" s="163">
        <f t="shared" si="944"/>
        <v>5</v>
      </c>
      <c r="H635" s="163" t="s">
        <v>42</v>
      </c>
      <c r="I635" s="193" t="s">
        <v>17262</v>
      </c>
      <c r="J635" s="164"/>
      <c r="K635" s="165"/>
      <c r="L635" s="165"/>
      <c r="M635" s="165"/>
      <c r="N635" s="164"/>
      <c r="O635" s="66" t="s">
        <v>42</v>
      </c>
      <c r="P635" s="66" t="str">
        <f t="shared" si="853"/>
        <v>0..1</v>
      </c>
      <c r="Q635" s="167" t="s">
        <v>2915</v>
      </c>
      <c r="R635" s="168" t="s">
        <v>2916</v>
      </c>
      <c r="S635" s="166"/>
      <c r="T635" s="169" t="str">
        <f t="shared" si="885"/>
        <v/>
      </c>
      <c r="U635" s="163" t="s">
        <v>42</v>
      </c>
      <c r="V635" s="166"/>
      <c r="W635" s="676"/>
      <c r="X635" s="38"/>
      <c r="Y635" s="634" t="str">
        <f t="shared" si="893"/>
        <v>-</v>
      </c>
      <c r="Z635" s="70" t="str">
        <f t="shared" ref="Z635:AE635" si="971">IF(Y635="X","X",IF($AH635=Z$4,"X","-"))</f>
        <v>-</v>
      </c>
      <c r="AA635" s="70" t="str">
        <f t="shared" si="971"/>
        <v>-</v>
      </c>
      <c r="AB635" s="70" t="str">
        <f t="shared" si="971"/>
        <v>-</v>
      </c>
      <c r="AC635" s="70" t="str">
        <f t="shared" si="971"/>
        <v>-</v>
      </c>
      <c r="AD635" s="70" t="str">
        <f t="shared" si="971"/>
        <v>-</v>
      </c>
      <c r="AE635" s="635" t="str">
        <f t="shared" si="971"/>
        <v>X</v>
      </c>
      <c r="AF635" s="38"/>
      <c r="AG635" s="70" t="s">
        <v>47</v>
      </c>
      <c r="AH635" s="70" t="s">
        <v>47</v>
      </c>
      <c r="AI635" s="38"/>
      <c r="AJ635" s="13" t="str">
        <f t="shared" si="881"/>
        <v>/rsm:CrossIndustryInvoice/rsm:SupplyChainTradeTransaction/ram:ApplicableHeaderTradeAgreement/ram:BuyerAgentTradeParty/ram:DefinedTradeContact</v>
      </c>
      <c r="AK635" s="13" t="str">
        <f t="shared" si="882"/>
        <v>/ram:FaxUniversalCommunication</v>
      </c>
      <c r="AL635" s="14">
        <f>COUNTIFS(R$4:R635,AJ635)</f>
        <v>1</v>
      </c>
      <c r="AN635" s="189" t="str">
        <f t="shared" si="898"/>
        <v>SCT_HTA</v>
      </c>
      <c r="AO635" s="162" t="str">
        <f t="shared" si="883"/>
        <v>BT-X-417-00</v>
      </c>
      <c r="AP635" s="298" t="str">
        <f t="shared" si="899"/>
        <v/>
      </c>
      <c r="AQ635" s="163">
        <f t="shared" si="929"/>
        <v>5</v>
      </c>
      <c r="AR635" s="163" t="str">
        <f t="shared" si="884"/>
        <v>0..1</v>
      </c>
      <c r="AS635" s="193" t="s">
        <v>954</v>
      </c>
      <c r="AT635" s="164"/>
      <c r="AU635" s="165"/>
      <c r="AV635" s="165"/>
      <c r="AW635" s="165"/>
      <c r="AX635" s="164"/>
      <c r="AY635" s="66" t="str">
        <f t="shared" si="895"/>
        <v>0..1</v>
      </c>
      <c r="AZ635" s="66" t="str">
        <f t="shared" si="900"/>
        <v>0..1</v>
      </c>
      <c r="BA635" s="167" t="str">
        <f t="shared" si="941"/>
        <v>/rsm:CrossIndustryInvoice
/rsm:SupplyChainTradeTransaction
/ram:ApplicableHeaderTradeAgreement
/ram:BuyerAgentTradeParty
/ram:DefinedTradeContact
/ram:FaxUniversalCommunication</v>
      </c>
      <c r="BB635" s="168" t="str">
        <f t="shared" si="942"/>
        <v>/rsm:CrossIndustryInvoice/rsm:SupplyChainTradeTransaction/ram:ApplicableHeaderTradeAgreement/ram:BuyerAgentTradeParty/ram:DefinedTradeContact/ram:FaxUniversalCommunication</v>
      </c>
      <c r="BC635" s="166" t="str">
        <f t="shared" si="901"/>
        <v/>
      </c>
      <c r="BD635" s="169" t="str">
        <f t="shared" si="902"/>
        <v/>
      </c>
      <c r="BE635" s="163" t="str">
        <f t="shared" si="903"/>
        <v>0..1</v>
      </c>
      <c r="BF635" s="166" t="str">
        <f t="shared" si="904"/>
        <v/>
      </c>
      <c r="BG635" s="676" t="str">
        <f t="shared" si="905"/>
        <v/>
      </c>
      <c r="BH635" s="7"/>
      <c r="BI635" s="634" t="str">
        <f t="shared" si="906"/>
        <v>-</v>
      </c>
      <c r="BJ635" s="70" t="str">
        <f t="shared" si="907"/>
        <v>-</v>
      </c>
      <c r="BK635" s="70" t="str">
        <f t="shared" si="908"/>
        <v>-</v>
      </c>
      <c r="BL635" s="70" t="str">
        <f t="shared" si="909"/>
        <v>-</v>
      </c>
      <c r="BM635" s="70" t="str">
        <f t="shared" si="910"/>
        <v>-</v>
      </c>
      <c r="BN635" s="70" t="str">
        <f t="shared" si="911"/>
        <v>-</v>
      </c>
      <c r="BO635" s="635" t="str">
        <f t="shared" si="912"/>
        <v>X</v>
      </c>
      <c r="BP635" s="7"/>
      <c r="BQ635" s="70" t="str">
        <f t="shared" si="913"/>
        <v>EXTENDED</v>
      </c>
      <c r="BR635" s="70" t="str">
        <f t="shared" si="914"/>
        <v>EXTENDED</v>
      </c>
      <c r="BS635" s="15"/>
      <c r="BT635" s="57" t="s">
        <v>18642</v>
      </c>
    </row>
    <row r="636" spans="1:72" s="59" customFormat="1" ht="120" x14ac:dyDescent="0.2">
      <c r="A636" s="45" t="str">
        <f t="shared" si="896"/>
        <v>YES</v>
      </c>
      <c r="B636" s="131"/>
      <c r="C636" s="742"/>
      <c r="D636" s="189" t="s">
        <v>1526</v>
      </c>
      <c r="E636" s="61" t="s">
        <v>5523</v>
      </c>
      <c r="F636" s="282"/>
      <c r="G636" s="62">
        <f t="shared" si="944"/>
        <v>6</v>
      </c>
      <c r="H636" s="62" t="s">
        <v>32</v>
      </c>
      <c r="I636" s="64" t="s">
        <v>17263</v>
      </c>
      <c r="J636" s="64"/>
      <c r="K636" s="65"/>
      <c r="L636" s="65"/>
      <c r="M636" s="65"/>
      <c r="N636" s="64" t="s">
        <v>70</v>
      </c>
      <c r="O636" s="66" t="s">
        <v>32</v>
      </c>
      <c r="P636" s="66" t="str">
        <f t="shared" si="853"/>
        <v>1..1</v>
      </c>
      <c r="Q636" s="6" t="s">
        <v>2917</v>
      </c>
      <c r="R636" s="67" t="s">
        <v>2918</v>
      </c>
      <c r="S636" s="66" t="s">
        <v>73</v>
      </c>
      <c r="T636" s="68" t="str">
        <f t="shared" si="885"/>
        <v>E</v>
      </c>
      <c r="U636" s="62" t="s">
        <v>42</v>
      </c>
      <c r="V636" s="66"/>
      <c r="W636" s="249"/>
      <c r="X636" s="38"/>
      <c r="Y636" s="634" t="str">
        <f t="shared" si="893"/>
        <v>-</v>
      </c>
      <c r="Z636" s="70" t="str">
        <f t="shared" ref="Z636:AE636" si="972">IF(Y636="X","X",IF($AH636=Z$4,"X","-"))</f>
        <v>-</v>
      </c>
      <c r="AA636" s="70" t="str">
        <f t="shared" si="972"/>
        <v>-</v>
      </c>
      <c r="AB636" s="70" t="str">
        <f t="shared" si="972"/>
        <v>-</v>
      </c>
      <c r="AC636" s="70" t="str">
        <f t="shared" si="972"/>
        <v>-</v>
      </c>
      <c r="AD636" s="70" t="str">
        <f t="shared" si="972"/>
        <v>-</v>
      </c>
      <c r="AE636" s="635" t="str">
        <f t="shared" si="972"/>
        <v>X</v>
      </c>
      <c r="AF636" s="38"/>
      <c r="AG636" s="70" t="s">
        <v>47</v>
      </c>
      <c r="AH636" s="70" t="s">
        <v>47</v>
      </c>
      <c r="AI636" s="38"/>
      <c r="AJ636" s="13" t="str">
        <f t="shared" si="881"/>
        <v>/rsm:CrossIndustryInvoice/rsm:SupplyChainTradeTransaction/ram:ApplicableHeaderTradeAgreement/ram:BuyerAgentTradeParty/ram:DefinedTradeContact/ram:FaxUniversalCommunication</v>
      </c>
      <c r="AK636" s="13" t="str">
        <f t="shared" si="882"/>
        <v>/ram:CompleteNumber</v>
      </c>
      <c r="AL636" s="14">
        <f>COUNTIFS(R$4:R636,AJ636)</f>
        <v>1</v>
      </c>
      <c r="AN636" s="189" t="str">
        <f t="shared" si="898"/>
        <v>SCT_HTA</v>
      </c>
      <c r="AO636" s="61" t="str">
        <f t="shared" si="883"/>
        <v>BT-X-417</v>
      </c>
      <c r="AP636" s="282" t="str">
        <f t="shared" si="899"/>
        <v/>
      </c>
      <c r="AQ636" s="62">
        <f t="shared" si="929"/>
        <v>6</v>
      </c>
      <c r="AR636" s="62" t="str">
        <f t="shared" si="884"/>
        <v>1..1</v>
      </c>
      <c r="AS636" s="64" t="s">
        <v>2165</v>
      </c>
      <c r="AT636" s="64"/>
      <c r="AU636" s="65"/>
      <c r="AV636" s="65"/>
      <c r="AW636" s="65"/>
      <c r="AX636" s="64"/>
      <c r="AY636" s="66" t="str">
        <f t="shared" si="895"/>
        <v>1..1</v>
      </c>
      <c r="AZ636" s="66" t="str">
        <f t="shared" si="900"/>
        <v>1..1</v>
      </c>
      <c r="BA636" s="6" t="str">
        <f t="shared" si="941"/>
        <v>/rsm:CrossIndustryInvoice
/rsm:SupplyChainTradeTransaction
/ram:ApplicableHeaderTradeAgreement
/ram:BuyerAgentTradeParty
/ram:DefinedTradeContact
/ram:FaxUniversalCommunication
/ram:CompleteNumber</v>
      </c>
      <c r="BB636" s="67" t="str">
        <f t="shared" si="942"/>
        <v>/rsm:CrossIndustryInvoice/rsm:SupplyChainTradeTransaction/ram:ApplicableHeaderTradeAgreement/ram:BuyerAgentTradeParty/ram:DefinedTradeContact/ram:FaxUniversalCommunication/ram:CompleteNumber</v>
      </c>
      <c r="BC636" s="66" t="str">
        <f t="shared" si="901"/>
        <v>T</v>
      </c>
      <c r="BD636" s="68" t="str">
        <f t="shared" si="902"/>
        <v>E</v>
      </c>
      <c r="BE636" s="62" t="str">
        <f t="shared" si="903"/>
        <v>0..1</v>
      </c>
      <c r="BF636" s="66" t="str">
        <f t="shared" si="904"/>
        <v/>
      </c>
      <c r="BG636" s="249" t="str">
        <f t="shared" si="905"/>
        <v/>
      </c>
      <c r="BH636" s="7"/>
      <c r="BI636" s="634" t="str">
        <f t="shared" si="906"/>
        <v>-</v>
      </c>
      <c r="BJ636" s="70" t="str">
        <f t="shared" si="907"/>
        <v>-</v>
      </c>
      <c r="BK636" s="70" t="str">
        <f t="shared" si="908"/>
        <v>-</v>
      </c>
      <c r="BL636" s="70" t="str">
        <f t="shared" si="909"/>
        <v>-</v>
      </c>
      <c r="BM636" s="70" t="str">
        <f t="shared" si="910"/>
        <v>-</v>
      </c>
      <c r="BN636" s="70" t="str">
        <f t="shared" si="911"/>
        <v>-</v>
      </c>
      <c r="BO636" s="635" t="str">
        <f t="shared" si="912"/>
        <v>X</v>
      </c>
      <c r="BP636" s="7"/>
      <c r="BQ636" s="70" t="str">
        <f t="shared" si="913"/>
        <v>EXTENDED</v>
      </c>
      <c r="BR636" s="70" t="str">
        <f t="shared" si="914"/>
        <v>EXTENDED</v>
      </c>
      <c r="BS636" s="15"/>
      <c r="BT636" s="57" t="s">
        <v>18642</v>
      </c>
    </row>
    <row r="637" spans="1:72" s="59" customFormat="1" ht="105" x14ac:dyDescent="0.2">
      <c r="A637" s="45" t="str">
        <f t="shared" si="896"/>
        <v>NO</v>
      </c>
      <c r="B637" s="131"/>
      <c r="C637" s="742"/>
      <c r="D637" s="189" t="s">
        <v>1526</v>
      </c>
      <c r="E637" s="162" t="s">
        <v>5524</v>
      </c>
      <c r="F637" s="298"/>
      <c r="G637" s="163">
        <f t="shared" si="944"/>
        <v>5</v>
      </c>
      <c r="H637" s="163" t="s">
        <v>42</v>
      </c>
      <c r="I637" s="193" t="s">
        <v>17265</v>
      </c>
      <c r="J637" s="164" t="s">
        <v>1725</v>
      </c>
      <c r="K637" s="165"/>
      <c r="L637" s="165"/>
      <c r="M637" s="165"/>
      <c r="N637" s="164"/>
      <c r="O637" s="66" t="s">
        <v>42</v>
      </c>
      <c r="P637" s="66" t="str">
        <f t="shared" si="853"/>
        <v>0..1</v>
      </c>
      <c r="Q637" s="167" t="s">
        <v>2919</v>
      </c>
      <c r="R637" s="168" t="s">
        <v>2920</v>
      </c>
      <c r="S637" s="166"/>
      <c r="T637" s="169" t="str">
        <f t="shared" si="885"/>
        <v/>
      </c>
      <c r="U637" s="163" t="s">
        <v>42</v>
      </c>
      <c r="V637" s="166"/>
      <c r="W637" s="676"/>
      <c r="X637" s="38"/>
      <c r="Y637" s="634" t="str">
        <f t="shared" si="893"/>
        <v>-</v>
      </c>
      <c r="Z637" s="70" t="str">
        <f t="shared" ref="Z637:AE637" si="973">IF(Y637="X","X",IF($AH637=Z$4,"X","-"))</f>
        <v>-</v>
      </c>
      <c r="AA637" s="70" t="str">
        <f t="shared" si="973"/>
        <v>-</v>
      </c>
      <c r="AB637" s="70" t="str">
        <f t="shared" si="973"/>
        <v>-</v>
      </c>
      <c r="AC637" s="70" t="str">
        <f t="shared" si="973"/>
        <v>X</v>
      </c>
      <c r="AD637" s="70" t="str">
        <f t="shared" si="973"/>
        <v>X</v>
      </c>
      <c r="AE637" s="635" t="str">
        <f t="shared" si="973"/>
        <v>X</v>
      </c>
      <c r="AF637" s="38"/>
      <c r="AG637" s="70" t="s">
        <v>47</v>
      </c>
      <c r="AH637" s="70" t="s">
        <v>5901</v>
      </c>
      <c r="AI637" s="38"/>
      <c r="AJ637" s="13" t="str">
        <f t="shared" ref="AJ637:AJ698" si="974">IF(ISERROR(FIND("/",R637)),R637,LEFT(R637,FIND(CHAR(1),SUBSTITUTE(R637,"/",CHAR(1),LEN(R637)-LEN(SUBSTITUTE(R637,"/",""))))-1))</f>
        <v>/rsm:CrossIndustryInvoice/rsm:SupplyChainTradeTransaction/ram:ApplicableHeaderTradeAgreement/ram:BuyerAgentTradeParty/ram:DefinedTradeContact</v>
      </c>
      <c r="AK637" s="13" t="str">
        <f t="shared" ref="AK637:AK698" si="975">IF(ISERROR(FIND("/",R637)),R637,MID(R637, FIND(CHAR(1),SUBSTITUTE(R637,"/",CHAR(1), LEN(R637)-LEN(SUBSTITUTE(R637,"/","")))), LEN(R637)))</f>
        <v>/ram:EmailURIUniversalCommunication</v>
      </c>
      <c r="AL637" s="14">
        <f>COUNTIFS(R$4:R637,AJ637)</f>
        <v>1</v>
      </c>
      <c r="AN637" s="189" t="str">
        <f t="shared" si="898"/>
        <v>SCT_HTA</v>
      </c>
      <c r="AO637" s="162" t="str">
        <f t="shared" ref="AO637:AO698" si="976">E637</f>
        <v>BT-X-418-00</v>
      </c>
      <c r="AP637" s="298" t="str">
        <f t="shared" si="899"/>
        <v/>
      </c>
      <c r="AQ637" s="163">
        <f t="shared" si="929"/>
        <v>5</v>
      </c>
      <c r="AR637" s="163" t="str">
        <f t="shared" ref="AR637:AR698" si="977">H637</f>
        <v>0..1</v>
      </c>
      <c r="AS637" s="193" t="s">
        <v>962</v>
      </c>
      <c r="AT637" s="164"/>
      <c r="AU637" s="165"/>
      <c r="AV637" s="165"/>
      <c r="AW637" s="165"/>
      <c r="AX637" s="164"/>
      <c r="AY637" s="66" t="str">
        <f t="shared" si="895"/>
        <v>0..1</v>
      </c>
      <c r="AZ637" s="66" t="str">
        <f t="shared" si="900"/>
        <v>0..1</v>
      </c>
      <c r="BA637" s="167" t="str">
        <f t="shared" si="941"/>
        <v>/rsm:CrossIndustryInvoice
/rsm:SupplyChainTradeTransaction
/ram:ApplicableHeaderTradeAgreement
/ram:BuyerAgentTradeParty
/ram:DefinedTradeContact
/ram:EmailURIUniversalCommunication</v>
      </c>
      <c r="BB637" s="168" t="str">
        <f t="shared" si="942"/>
        <v>/rsm:CrossIndustryInvoice/rsm:SupplyChainTradeTransaction/ram:ApplicableHeaderTradeAgreement/ram:BuyerAgentTradeParty/ram:DefinedTradeContact/ram:EmailURIUniversalCommunication</v>
      </c>
      <c r="BC637" s="166" t="str">
        <f t="shared" si="901"/>
        <v/>
      </c>
      <c r="BD637" s="169" t="str">
        <f t="shared" si="902"/>
        <v/>
      </c>
      <c r="BE637" s="163" t="str">
        <f t="shared" si="903"/>
        <v>0..1</v>
      </c>
      <c r="BF637" s="166" t="str">
        <f t="shared" si="904"/>
        <v/>
      </c>
      <c r="BG637" s="676" t="str">
        <f t="shared" si="905"/>
        <v/>
      </c>
      <c r="BH637" s="7"/>
      <c r="BI637" s="634" t="str">
        <f t="shared" si="906"/>
        <v>-</v>
      </c>
      <c r="BJ637" s="70" t="str">
        <f t="shared" si="907"/>
        <v>-</v>
      </c>
      <c r="BK637" s="70" t="str">
        <f t="shared" si="908"/>
        <v>-</v>
      </c>
      <c r="BL637" s="70" t="str">
        <f t="shared" si="909"/>
        <v>-</v>
      </c>
      <c r="BM637" s="70" t="str">
        <f t="shared" si="910"/>
        <v>X</v>
      </c>
      <c r="BN637" s="70" t="str">
        <f t="shared" si="911"/>
        <v>X</v>
      </c>
      <c r="BO637" s="635" t="str">
        <f t="shared" si="912"/>
        <v>X</v>
      </c>
      <c r="BP637" s="7"/>
      <c r="BQ637" s="70" t="str">
        <f t="shared" si="913"/>
        <v>EXTENDED</v>
      </c>
      <c r="BR637" s="70" t="str">
        <f t="shared" si="914"/>
        <v>EXTENDED-CTC-FR</v>
      </c>
      <c r="BS637" s="15"/>
      <c r="BT637" s="57" t="s">
        <v>18642</v>
      </c>
    </row>
    <row r="638" spans="1:72" s="59" customFormat="1" ht="120" x14ac:dyDescent="0.2">
      <c r="A638" s="45" t="str">
        <f t="shared" si="896"/>
        <v>YES</v>
      </c>
      <c r="B638" s="131"/>
      <c r="C638" s="742"/>
      <c r="D638" s="189" t="s">
        <v>1526</v>
      </c>
      <c r="E638" s="61" t="s">
        <v>5525</v>
      </c>
      <c r="F638" s="282" t="s">
        <v>4975</v>
      </c>
      <c r="G638" s="62">
        <f t="shared" si="944"/>
        <v>6</v>
      </c>
      <c r="H638" s="62" t="s">
        <v>32</v>
      </c>
      <c r="I638" s="64" t="s">
        <v>17266</v>
      </c>
      <c r="J638" s="64" t="s">
        <v>1725</v>
      </c>
      <c r="K638" s="65"/>
      <c r="L638" s="65"/>
      <c r="M638" s="65"/>
      <c r="N638" s="64" t="s">
        <v>70</v>
      </c>
      <c r="O638" s="66" t="s">
        <v>32</v>
      </c>
      <c r="P638" s="66" t="str">
        <f t="shared" si="853"/>
        <v>1..1</v>
      </c>
      <c r="Q638" s="6" t="s">
        <v>2921</v>
      </c>
      <c r="R638" s="67" t="s">
        <v>2922</v>
      </c>
      <c r="S638" s="66" t="s">
        <v>73</v>
      </c>
      <c r="T638" s="68" t="str">
        <f t="shared" ref="T638:T699" si="978">IF($E638="","",IF(ISERROR(SEARCH("@",$R638)),IF(LEFT($E638,4)="BG-X","EG",IF(LEFT($E638,2)="BG","G",IF(LEFT($E638,4)="BT-X",IF(LEN($E638)-LEN(SUBSTITUTE($E638,"-",))&gt;2,"","E"),IF(LEN($E638)-LEN(SUBSTITUTE($E638,"-",))&gt;1,"","E")))),"A"))</f>
        <v>E</v>
      </c>
      <c r="U638" s="62" t="s">
        <v>42</v>
      </c>
      <c r="V638" s="66"/>
      <c r="W638" s="249"/>
      <c r="X638" s="38"/>
      <c r="Y638" s="634" t="str">
        <f t="shared" si="893"/>
        <v>-</v>
      </c>
      <c r="Z638" s="70" t="str">
        <f t="shared" ref="Z638:AE638" si="979">IF(Y638="X","X",IF($AH638=Z$4,"X","-"))</f>
        <v>-</v>
      </c>
      <c r="AA638" s="70" t="str">
        <f t="shared" si="979"/>
        <v>-</v>
      </c>
      <c r="AB638" s="70" t="str">
        <f t="shared" si="979"/>
        <v>-</v>
      </c>
      <c r="AC638" s="70" t="str">
        <f t="shared" si="979"/>
        <v>X</v>
      </c>
      <c r="AD638" s="70" t="str">
        <f t="shared" si="979"/>
        <v>X</v>
      </c>
      <c r="AE638" s="635" t="str">
        <f t="shared" si="979"/>
        <v>X</v>
      </c>
      <c r="AF638" s="38"/>
      <c r="AG638" s="70" t="s">
        <v>47</v>
      </c>
      <c r="AH638" s="70" t="s">
        <v>5901</v>
      </c>
      <c r="AI638" s="38"/>
      <c r="AJ638" s="13" t="str">
        <f t="shared" si="974"/>
        <v>/rsm:CrossIndustryInvoice/rsm:SupplyChainTradeTransaction/ram:ApplicableHeaderTradeAgreement/ram:BuyerAgentTradeParty/ram:DefinedTradeContact/ram:EmailURIUniversalCommunication</v>
      </c>
      <c r="AK638" s="13" t="str">
        <f t="shared" si="975"/>
        <v>/ram:URIID</v>
      </c>
      <c r="AL638" s="14">
        <f>COUNTIFS(R$4:R638,AJ638)</f>
        <v>1</v>
      </c>
      <c r="AN638" s="189" t="str">
        <f t="shared" si="898"/>
        <v>SCT_HTA</v>
      </c>
      <c r="AO638" s="61" t="str">
        <f t="shared" si="976"/>
        <v>BT-X-418</v>
      </c>
      <c r="AP638" s="282" t="str">
        <f t="shared" si="899"/>
        <v>EXT-FR-FE-25</v>
      </c>
      <c r="AQ638" s="62">
        <f t="shared" si="929"/>
        <v>6</v>
      </c>
      <c r="AR638" s="62" t="str">
        <f t="shared" si="977"/>
        <v>1..1</v>
      </c>
      <c r="AS638" s="64" t="s">
        <v>18237</v>
      </c>
      <c r="AT638" s="64" t="s">
        <v>1729</v>
      </c>
      <c r="AU638" s="65"/>
      <c r="AV638" s="65"/>
      <c r="AW638" s="65"/>
      <c r="AX638" s="64"/>
      <c r="AY638" s="66" t="str">
        <f t="shared" si="895"/>
        <v>1..1</v>
      </c>
      <c r="AZ638" s="66" t="str">
        <f t="shared" si="900"/>
        <v>1..1</v>
      </c>
      <c r="BA638" s="6" t="str">
        <f t="shared" si="941"/>
        <v>/rsm:CrossIndustryInvoice
/rsm:SupplyChainTradeTransaction
/ram:ApplicableHeaderTradeAgreement
/ram:BuyerAgentTradeParty
/ram:DefinedTradeContact
/ram:EmailURIUniversalCommunication
/ram:URIID</v>
      </c>
      <c r="BB638" s="67" t="str">
        <f t="shared" si="942"/>
        <v>/rsm:CrossIndustryInvoice/rsm:SupplyChainTradeTransaction/ram:ApplicableHeaderTradeAgreement/ram:BuyerAgentTradeParty/ram:DefinedTradeContact/ram:EmailURIUniversalCommunication/ram:URIID</v>
      </c>
      <c r="BC638" s="66" t="str">
        <f t="shared" si="901"/>
        <v>T</v>
      </c>
      <c r="BD638" s="68" t="str">
        <f t="shared" si="902"/>
        <v>E</v>
      </c>
      <c r="BE638" s="62" t="str">
        <f t="shared" si="903"/>
        <v>0..1</v>
      </c>
      <c r="BF638" s="66" t="str">
        <f t="shared" si="904"/>
        <v/>
      </c>
      <c r="BG638" s="249" t="str">
        <f t="shared" si="905"/>
        <v/>
      </c>
      <c r="BH638" s="7"/>
      <c r="BI638" s="634" t="str">
        <f t="shared" si="906"/>
        <v>-</v>
      </c>
      <c r="BJ638" s="70" t="str">
        <f t="shared" si="907"/>
        <v>-</v>
      </c>
      <c r="BK638" s="70" t="str">
        <f t="shared" si="908"/>
        <v>-</v>
      </c>
      <c r="BL638" s="70" t="str">
        <f t="shared" si="909"/>
        <v>-</v>
      </c>
      <c r="BM638" s="70" t="str">
        <f t="shared" si="910"/>
        <v>X</v>
      </c>
      <c r="BN638" s="70" t="str">
        <f t="shared" si="911"/>
        <v>X</v>
      </c>
      <c r="BO638" s="635" t="str">
        <f t="shared" si="912"/>
        <v>X</v>
      </c>
      <c r="BP638" s="7"/>
      <c r="BQ638" s="70" t="str">
        <f t="shared" si="913"/>
        <v>EXTENDED</v>
      </c>
      <c r="BR638" s="70" t="str">
        <f t="shared" si="914"/>
        <v>EXTENDED-CTC-FR</v>
      </c>
      <c r="BS638" s="15"/>
      <c r="BT638" s="57" t="s">
        <v>18642</v>
      </c>
    </row>
    <row r="639" spans="1:72" s="59" customFormat="1" ht="96" x14ac:dyDescent="0.2">
      <c r="A639" s="45" t="str">
        <f t="shared" si="896"/>
        <v>NO</v>
      </c>
      <c r="B639" s="340" t="s">
        <v>17042</v>
      </c>
      <c r="C639" s="742"/>
      <c r="D639" s="185" t="s">
        <v>1526</v>
      </c>
      <c r="E639" s="140" t="s">
        <v>5526</v>
      </c>
      <c r="F639" s="296" t="s">
        <v>4976</v>
      </c>
      <c r="G639" s="141">
        <f t="shared" si="944"/>
        <v>4</v>
      </c>
      <c r="H639" s="141" t="s">
        <v>42</v>
      </c>
      <c r="I639" s="138" t="s">
        <v>2923</v>
      </c>
      <c r="J639" s="125" t="s">
        <v>2174</v>
      </c>
      <c r="K639" s="126"/>
      <c r="L639" s="126"/>
      <c r="M639" s="126"/>
      <c r="N639" s="125"/>
      <c r="O639" s="124" t="s">
        <v>42</v>
      </c>
      <c r="P639" s="124" t="str">
        <f t="shared" si="853"/>
        <v>0..1</v>
      </c>
      <c r="Q639" s="142" t="s">
        <v>2924</v>
      </c>
      <c r="R639" s="143" t="s">
        <v>2925</v>
      </c>
      <c r="S639" s="124" t="s">
        <v>35</v>
      </c>
      <c r="T639" s="129" t="str">
        <f t="shared" si="978"/>
        <v>EG</v>
      </c>
      <c r="U639" s="141" t="s">
        <v>42</v>
      </c>
      <c r="V639" s="124" t="s">
        <v>35</v>
      </c>
      <c r="W639" s="675" t="s">
        <v>35</v>
      </c>
      <c r="X639" s="38"/>
      <c r="Y639" s="634" t="str">
        <f t="shared" si="893"/>
        <v>-</v>
      </c>
      <c r="Z639" s="70" t="str">
        <f t="shared" ref="Z639:AE639" si="980">IF(Y639="X","X",IF($AH639=Z$4,"X","-"))</f>
        <v>-</v>
      </c>
      <c r="AA639" s="70" t="str">
        <f t="shared" si="980"/>
        <v>-</v>
      </c>
      <c r="AB639" s="70" t="str">
        <f t="shared" si="980"/>
        <v>-</v>
      </c>
      <c r="AC639" s="70" t="str">
        <f t="shared" si="980"/>
        <v>X</v>
      </c>
      <c r="AD639" s="70" t="str">
        <f t="shared" si="980"/>
        <v>X</v>
      </c>
      <c r="AE639" s="635" t="str">
        <f t="shared" si="980"/>
        <v>X</v>
      </c>
      <c r="AF639" s="38"/>
      <c r="AG639" s="70" t="s">
        <v>47</v>
      </c>
      <c r="AH639" s="70" t="s">
        <v>5901</v>
      </c>
      <c r="AI639" s="38"/>
      <c r="AJ639" s="13" t="str">
        <f t="shared" si="974"/>
        <v>/rsm:CrossIndustryInvoice/rsm:SupplyChainTradeTransaction/ram:ApplicableHeaderTradeAgreement/ram:BuyerAgentTradeParty</v>
      </c>
      <c r="AK639" s="13" t="str">
        <f t="shared" si="975"/>
        <v>/ram:PostalTradeAddress</v>
      </c>
      <c r="AL639" s="14">
        <f>COUNTIFS(R$4:R639,AJ639)</f>
        <v>1</v>
      </c>
      <c r="AN639" s="185" t="str">
        <f t="shared" si="898"/>
        <v>SCT_HTA</v>
      </c>
      <c r="AO639" s="140" t="str">
        <f t="shared" si="976"/>
        <v>BG-X-65</v>
      </c>
      <c r="AP639" s="296" t="str">
        <f t="shared" si="899"/>
        <v>EXT-FR-FE-14</v>
      </c>
      <c r="AQ639" s="141">
        <f t="shared" si="929"/>
        <v>4</v>
      </c>
      <c r="AR639" s="141" t="str">
        <f t="shared" si="977"/>
        <v>0..1</v>
      </c>
      <c r="AS639" s="138" t="s">
        <v>2926</v>
      </c>
      <c r="AT639" s="125" t="s">
        <v>2178</v>
      </c>
      <c r="AU639" s="126" t="s">
        <v>1740</v>
      </c>
      <c r="AV639" s="126"/>
      <c r="AW639" s="126"/>
      <c r="AX639" s="125"/>
      <c r="AY639" s="124" t="str">
        <f t="shared" si="895"/>
        <v>0..1</v>
      </c>
      <c r="AZ639" s="124" t="str">
        <f t="shared" si="900"/>
        <v>0..1</v>
      </c>
      <c r="BA639" s="142" t="str">
        <f t="shared" si="941"/>
        <v>/rsm:CrossIndustryInvoice
/rsm:SupplyChainTradeTransaction
/ram:ApplicableHeaderTradeAgreement
/ram:BuyerAgentTradeParty
/ram:PostalTradeAddress</v>
      </c>
      <c r="BB639" s="143" t="str">
        <f t="shared" si="942"/>
        <v>/rsm:CrossIndustryInvoice/rsm:SupplyChainTradeTransaction/ram:ApplicableHeaderTradeAgreement/ram:BuyerAgentTradeParty/ram:PostalTradeAddress</v>
      </c>
      <c r="BC639" s="124" t="str">
        <f t="shared" si="901"/>
        <v/>
      </c>
      <c r="BD639" s="129" t="str">
        <f t="shared" si="902"/>
        <v>EG</v>
      </c>
      <c r="BE639" s="141" t="str">
        <f t="shared" si="903"/>
        <v>0..1</v>
      </c>
      <c r="BF639" s="124" t="str">
        <f t="shared" si="904"/>
        <v/>
      </c>
      <c r="BG639" s="675" t="str">
        <f t="shared" si="905"/>
        <v/>
      </c>
      <c r="BH639" s="7"/>
      <c r="BI639" s="634" t="str">
        <f t="shared" si="906"/>
        <v>-</v>
      </c>
      <c r="BJ639" s="70" t="str">
        <f t="shared" si="907"/>
        <v>-</v>
      </c>
      <c r="BK639" s="70" t="str">
        <f t="shared" si="908"/>
        <v>-</v>
      </c>
      <c r="BL639" s="70" t="str">
        <f t="shared" si="909"/>
        <v>-</v>
      </c>
      <c r="BM639" s="70" t="str">
        <f t="shared" si="910"/>
        <v>X</v>
      </c>
      <c r="BN639" s="70" t="str">
        <f t="shared" si="911"/>
        <v>X</v>
      </c>
      <c r="BO639" s="635" t="str">
        <f t="shared" si="912"/>
        <v>X</v>
      </c>
      <c r="BP639" s="7"/>
      <c r="BQ639" s="70" t="str">
        <f t="shared" si="913"/>
        <v>EXTENDED</v>
      </c>
      <c r="BR639" s="70" t="str">
        <f t="shared" si="914"/>
        <v>EXTENDED-CTC-FR</v>
      </c>
      <c r="BS639" s="15"/>
      <c r="BT639" s="57" t="s">
        <v>18642</v>
      </c>
    </row>
    <row r="640" spans="1:72" s="59" customFormat="1" ht="105" x14ac:dyDescent="0.2">
      <c r="A640" s="45" t="str">
        <f t="shared" si="896"/>
        <v>YES</v>
      </c>
      <c r="B640" s="131"/>
      <c r="C640" s="742"/>
      <c r="D640" s="185" t="s">
        <v>1526</v>
      </c>
      <c r="E640" s="145" t="s">
        <v>5527</v>
      </c>
      <c r="F640" s="297" t="s">
        <v>4977</v>
      </c>
      <c r="G640" s="146">
        <f t="shared" si="944"/>
        <v>5</v>
      </c>
      <c r="H640" s="146" t="s">
        <v>42</v>
      </c>
      <c r="I640" s="64" t="s">
        <v>17148</v>
      </c>
      <c r="J640" s="64" t="s">
        <v>1635</v>
      </c>
      <c r="K640" s="65" t="s">
        <v>1636</v>
      </c>
      <c r="L640" s="65"/>
      <c r="M640" s="65" t="s">
        <v>35</v>
      </c>
      <c r="N640" s="64" t="s">
        <v>70</v>
      </c>
      <c r="O640" s="66" t="s">
        <v>42</v>
      </c>
      <c r="P640" s="66" t="str">
        <f t="shared" si="853"/>
        <v>0..1</v>
      </c>
      <c r="Q640" s="179" t="s">
        <v>2928</v>
      </c>
      <c r="R640" s="180" t="s">
        <v>2929</v>
      </c>
      <c r="S640" s="66" t="s">
        <v>73</v>
      </c>
      <c r="T640" s="68" t="str">
        <f t="shared" si="978"/>
        <v>E</v>
      </c>
      <c r="U640" s="178" t="s">
        <v>42</v>
      </c>
      <c r="V640" s="66" t="s">
        <v>35</v>
      </c>
      <c r="W640" s="249" t="s">
        <v>35</v>
      </c>
      <c r="X640" s="38"/>
      <c r="Y640" s="634" t="str">
        <f t="shared" si="893"/>
        <v>-</v>
      </c>
      <c r="Z640" s="70" t="str">
        <f t="shared" ref="Z640:AE640" si="981">IF(Y640="X","X",IF($AH640=Z$4,"X","-"))</f>
        <v>-</v>
      </c>
      <c r="AA640" s="70" t="str">
        <f t="shared" si="981"/>
        <v>-</v>
      </c>
      <c r="AB640" s="70" t="str">
        <f t="shared" si="981"/>
        <v>-</v>
      </c>
      <c r="AC640" s="70" t="str">
        <f t="shared" si="981"/>
        <v>X</v>
      </c>
      <c r="AD640" s="70" t="str">
        <f t="shared" si="981"/>
        <v>X</v>
      </c>
      <c r="AE640" s="635" t="str">
        <f t="shared" si="981"/>
        <v>X</v>
      </c>
      <c r="AF640" s="38"/>
      <c r="AG640" s="70" t="s">
        <v>47</v>
      </c>
      <c r="AH640" s="70" t="s">
        <v>5901</v>
      </c>
      <c r="AI640" s="38"/>
      <c r="AJ640" s="13" t="str">
        <f t="shared" si="974"/>
        <v>/rsm:CrossIndustryInvoice/rsm:SupplyChainTradeTransaction/ram:ApplicableHeaderTradeAgreement/ram:BuyerAgentTradeParty/ram:PostalTradeAddress</v>
      </c>
      <c r="AK640" s="13" t="str">
        <f t="shared" si="975"/>
        <v>/ram:PostcodeCode</v>
      </c>
      <c r="AL640" s="14">
        <f>COUNTIFS(R$4:R640,AJ640)</f>
        <v>1</v>
      </c>
      <c r="AN640" s="185" t="str">
        <f t="shared" si="898"/>
        <v>SCT_HTA</v>
      </c>
      <c r="AO640" s="145" t="str">
        <f t="shared" si="976"/>
        <v>BT-X-419</v>
      </c>
      <c r="AP640" s="297" t="str">
        <f t="shared" si="899"/>
        <v>EXT-FR-FE-18</v>
      </c>
      <c r="AQ640" s="146">
        <f t="shared" si="929"/>
        <v>5</v>
      </c>
      <c r="AR640" s="146" t="str">
        <f t="shared" si="977"/>
        <v>0..1</v>
      </c>
      <c r="AS640" s="64" t="s">
        <v>2930</v>
      </c>
      <c r="AT640" s="64" t="s">
        <v>1747</v>
      </c>
      <c r="AU640" s="65" t="s">
        <v>1748</v>
      </c>
      <c r="AV640" s="65"/>
      <c r="AW640" s="65" t="s">
        <v>35</v>
      </c>
      <c r="AX640" s="64" t="s">
        <v>78</v>
      </c>
      <c r="AY640" s="66" t="str">
        <f t="shared" si="895"/>
        <v>0..1</v>
      </c>
      <c r="AZ640" s="66" t="str">
        <f t="shared" si="900"/>
        <v>0..1</v>
      </c>
      <c r="BA640" s="179" t="str">
        <f t="shared" si="941"/>
        <v>/rsm:CrossIndustryInvoice
/rsm:SupplyChainTradeTransaction
/ram:ApplicableHeaderTradeAgreement
/ram:BuyerAgentTradeParty
/ram:PostalTradeAddress
/ram:PostcodeCode</v>
      </c>
      <c r="BB640" s="180" t="str">
        <f t="shared" si="942"/>
        <v>/rsm:CrossIndustryInvoice/rsm:SupplyChainTradeTransaction/ram:ApplicableHeaderTradeAgreement/ram:BuyerAgentTradeParty/ram:PostalTradeAddress/ram:PostcodeCode</v>
      </c>
      <c r="BC640" s="66" t="str">
        <f t="shared" si="901"/>
        <v>T</v>
      </c>
      <c r="BD640" s="68" t="str">
        <f t="shared" si="902"/>
        <v>E</v>
      </c>
      <c r="BE640" s="178" t="str">
        <f t="shared" si="903"/>
        <v>0..1</v>
      </c>
      <c r="BF640" s="66" t="str">
        <f t="shared" si="904"/>
        <v/>
      </c>
      <c r="BG640" s="249" t="str">
        <f t="shared" si="905"/>
        <v/>
      </c>
      <c r="BH640" s="7"/>
      <c r="BI640" s="634" t="str">
        <f t="shared" si="906"/>
        <v>-</v>
      </c>
      <c r="BJ640" s="70" t="str">
        <f t="shared" si="907"/>
        <v>-</v>
      </c>
      <c r="BK640" s="70" t="str">
        <f t="shared" si="908"/>
        <v>-</v>
      </c>
      <c r="BL640" s="70" t="str">
        <f t="shared" si="909"/>
        <v>-</v>
      </c>
      <c r="BM640" s="70" t="str">
        <f t="shared" si="910"/>
        <v>X</v>
      </c>
      <c r="BN640" s="70" t="str">
        <f t="shared" si="911"/>
        <v>X</v>
      </c>
      <c r="BO640" s="635" t="str">
        <f t="shared" si="912"/>
        <v>X</v>
      </c>
      <c r="BP640" s="7"/>
      <c r="BQ640" s="70" t="str">
        <f t="shared" si="913"/>
        <v>EXTENDED</v>
      </c>
      <c r="BR640" s="70" t="str">
        <f t="shared" si="914"/>
        <v>EXTENDED-CTC-FR</v>
      </c>
      <c r="BS640" s="15"/>
      <c r="BT640" s="57" t="s">
        <v>18642</v>
      </c>
    </row>
    <row r="641" spans="1:72" s="59" customFormat="1" ht="105" x14ac:dyDescent="0.2">
      <c r="A641" s="45" t="str">
        <f t="shared" si="896"/>
        <v>YES</v>
      </c>
      <c r="B641" s="131"/>
      <c r="C641" s="742"/>
      <c r="D641" s="185" t="s">
        <v>1526</v>
      </c>
      <c r="E641" s="145" t="s">
        <v>5528</v>
      </c>
      <c r="F641" s="297" t="s">
        <v>4978</v>
      </c>
      <c r="G641" s="146">
        <f t="shared" si="944"/>
        <v>5</v>
      </c>
      <c r="H641" s="146" t="s">
        <v>42</v>
      </c>
      <c r="I641" s="64" t="s">
        <v>17149</v>
      </c>
      <c r="J641" s="64" t="s">
        <v>1641</v>
      </c>
      <c r="K641" s="65" t="s">
        <v>1642</v>
      </c>
      <c r="L641" s="65"/>
      <c r="M641" s="65" t="s">
        <v>35</v>
      </c>
      <c r="N641" s="64" t="s">
        <v>70</v>
      </c>
      <c r="O641" s="66" t="s">
        <v>42</v>
      </c>
      <c r="P641" s="66" t="str">
        <f t="shared" si="853"/>
        <v>0..1</v>
      </c>
      <c r="Q641" s="179" t="s">
        <v>2932</v>
      </c>
      <c r="R641" s="180" t="s">
        <v>2933</v>
      </c>
      <c r="S641" s="66" t="s">
        <v>73</v>
      </c>
      <c r="T641" s="68" t="str">
        <f t="shared" si="978"/>
        <v>E</v>
      </c>
      <c r="U641" s="178" t="s">
        <v>42</v>
      </c>
      <c r="V641" s="66" t="s">
        <v>35</v>
      </c>
      <c r="W641" s="249" t="s">
        <v>35</v>
      </c>
      <c r="X641" s="38"/>
      <c r="Y641" s="634" t="str">
        <f t="shared" si="893"/>
        <v>-</v>
      </c>
      <c r="Z641" s="70" t="str">
        <f t="shared" ref="Z641:AE641" si="982">IF(Y641="X","X",IF($AH641=Z$4,"X","-"))</f>
        <v>-</v>
      </c>
      <c r="AA641" s="70" t="str">
        <f t="shared" si="982"/>
        <v>-</v>
      </c>
      <c r="AB641" s="70" t="str">
        <f t="shared" si="982"/>
        <v>-</v>
      </c>
      <c r="AC641" s="70" t="str">
        <f t="shared" si="982"/>
        <v>X</v>
      </c>
      <c r="AD641" s="70" t="str">
        <f t="shared" si="982"/>
        <v>X</v>
      </c>
      <c r="AE641" s="635" t="str">
        <f t="shared" si="982"/>
        <v>X</v>
      </c>
      <c r="AF641" s="38"/>
      <c r="AG641" s="70" t="s">
        <v>47</v>
      </c>
      <c r="AH641" s="70" t="s">
        <v>5901</v>
      </c>
      <c r="AI641" s="38"/>
      <c r="AJ641" s="13" t="str">
        <f t="shared" si="974"/>
        <v>/rsm:CrossIndustryInvoice/rsm:SupplyChainTradeTransaction/ram:ApplicableHeaderTradeAgreement/ram:BuyerAgentTradeParty/ram:PostalTradeAddress</v>
      </c>
      <c r="AK641" s="13" t="str">
        <f t="shared" si="975"/>
        <v>/ram:LineOne</v>
      </c>
      <c r="AL641" s="14">
        <f>COUNTIFS(R$4:R641,AJ641)</f>
        <v>1</v>
      </c>
      <c r="AN641" s="185" t="str">
        <f t="shared" si="898"/>
        <v>SCT_HTA</v>
      </c>
      <c r="AO641" s="145" t="str">
        <f t="shared" si="976"/>
        <v>BT-X-420</v>
      </c>
      <c r="AP641" s="297" t="str">
        <f t="shared" si="899"/>
        <v>EXT-FR-FE-15</v>
      </c>
      <c r="AQ641" s="146">
        <f t="shared" si="929"/>
        <v>5</v>
      </c>
      <c r="AR641" s="146" t="str">
        <f t="shared" si="977"/>
        <v>0..1</v>
      </c>
      <c r="AS641" s="64" t="s">
        <v>2934</v>
      </c>
      <c r="AT641" s="64" t="s">
        <v>1754</v>
      </c>
      <c r="AU641" s="65" t="s">
        <v>1755</v>
      </c>
      <c r="AV641" s="65"/>
      <c r="AW641" s="65" t="s">
        <v>35</v>
      </c>
      <c r="AX641" s="64" t="s">
        <v>78</v>
      </c>
      <c r="AY641" s="66" t="str">
        <f t="shared" si="895"/>
        <v>0..1</v>
      </c>
      <c r="AZ641" s="66" t="str">
        <f t="shared" si="900"/>
        <v>0..1</v>
      </c>
      <c r="BA641" s="179" t="str">
        <f t="shared" si="941"/>
        <v>/rsm:CrossIndustryInvoice
/rsm:SupplyChainTradeTransaction
/ram:ApplicableHeaderTradeAgreement
/ram:BuyerAgentTradeParty
/ram:PostalTradeAddress
/ram:LineOne</v>
      </c>
      <c r="BB641" s="180" t="str">
        <f t="shared" si="942"/>
        <v>/rsm:CrossIndustryInvoice/rsm:SupplyChainTradeTransaction/ram:ApplicableHeaderTradeAgreement/ram:BuyerAgentTradeParty/ram:PostalTradeAddress/ram:LineOne</v>
      </c>
      <c r="BC641" s="66" t="str">
        <f t="shared" si="901"/>
        <v>T</v>
      </c>
      <c r="BD641" s="68" t="str">
        <f t="shared" si="902"/>
        <v>E</v>
      </c>
      <c r="BE641" s="178" t="str">
        <f t="shared" si="903"/>
        <v>0..1</v>
      </c>
      <c r="BF641" s="66" t="str">
        <f t="shared" si="904"/>
        <v/>
      </c>
      <c r="BG641" s="249" t="str">
        <f t="shared" si="905"/>
        <v/>
      </c>
      <c r="BH641" s="7"/>
      <c r="BI641" s="634" t="str">
        <f t="shared" si="906"/>
        <v>-</v>
      </c>
      <c r="BJ641" s="70" t="str">
        <f t="shared" si="907"/>
        <v>-</v>
      </c>
      <c r="BK641" s="70" t="str">
        <f t="shared" si="908"/>
        <v>-</v>
      </c>
      <c r="BL641" s="70" t="str">
        <f t="shared" si="909"/>
        <v>-</v>
      </c>
      <c r="BM641" s="70" t="str">
        <f t="shared" si="910"/>
        <v>X</v>
      </c>
      <c r="BN641" s="70" t="str">
        <f t="shared" si="911"/>
        <v>X</v>
      </c>
      <c r="BO641" s="635" t="str">
        <f t="shared" si="912"/>
        <v>X</v>
      </c>
      <c r="BP641" s="7"/>
      <c r="BQ641" s="70" t="str">
        <f t="shared" si="913"/>
        <v>EXTENDED</v>
      </c>
      <c r="BR641" s="70" t="str">
        <f t="shared" si="914"/>
        <v>EXTENDED-CTC-FR</v>
      </c>
      <c r="BS641" s="15"/>
      <c r="BT641" s="57" t="s">
        <v>18642</v>
      </c>
    </row>
    <row r="642" spans="1:72" s="59" customFormat="1" ht="105" x14ac:dyDescent="0.2">
      <c r="A642" s="45" t="str">
        <f t="shared" si="896"/>
        <v>YES</v>
      </c>
      <c r="B642" s="131"/>
      <c r="C642" s="742"/>
      <c r="D642" s="185" t="s">
        <v>1526</v>
      </c>
      <c r="E642" s="145" t="s">
        <v>5529</v>
      </c>
      <c r="F642" s="297" t="s">
        <v>4979</v>
      </c>
      <c r="G642" s="146">
        <f t="shared" si="944"/>
        <v>5</v>
      </c>
      <c r="H642" s="146" t="s">
        <v>42</v>
      </c>
      <c r="I642" s="64" t="s">
        <v>17150</v>
      </c>
      <c r="J642" s="64" t="s">
        <v>1647</v>
      </c>
      <c r="K642" s="65"/>
      <c r="L642" s="65"/>
      <c r="M642" s="65" t="s">
        <v>35</v>
      </c>
      <c r="N642" s="64" t="s">
        <v>70</v>
      </c>
      <c r="O642" s="66" t="s">
        <v>42</v>
      </c>
      <c r="P642" s="66" t="str">
        <f t="shared" si="853"/>
        <v>0..1</v>
      </c>
      <c r="Q642" s="179" t="s">
        <v>2936</v>
      </c>
      <c r="R642" s="180" t="s">
        <v>2937</v>
      </c>
      <c r="S642" s="66" t="s">
        <v>73</v>
      </c>
      <c r="T642" s="68" t="str">
        <f t="shared" si="978"/>
        <v>E</v>
      </c>
      <c r="U642" s="178" t="s">
        <v>42</v>
      </c>
      <c r="V642" s="66" t="s">
        <v>35</v>
      </c>
      <c r="W642" s="249" t="s">
        <v>35</v>
      </c>
      <c r="X642" s="38"/>
      <c r="Y642" s="634" t="str">
        <f t="shared" si="893"/>
        <v>-</v>
      </c>
      <c r="Z642" s="70" t="str">
        <f t="shared" ref="Z642:AE642" si="983">IF(Y642="X","X",IF($AH642=Z$4,"X","-"))</f>
        <v>-</v>
      </c>
      <c r="AA642" s="70" t="str">
        <f t="shared" si="983"/>
        <v>-</v>
      </c>
      <c r="AB642" s="70" t="str">
        <f t="shared" si="983"/>
        <v>-</v>
      </c>
      <c r="AC642" s="70" t="str">
        <f t="shared" si="983"/>
        <v>X</v>
      </c>
      <c r="AD642" s="70" t="str">
        <f t="shared" si="983"/>
        <v>X</v>
      </c>
      <c r="AE642" s="635" t="str">
        <f t="shared" si="983"/>
        <v>X</v>
      </c>
      <c r="AF642" s="38"/>
      <c r="AG642" s="70" t="s">
        <v>47</v>
      </c>
      <c r="AH642" s="70" t="s">
        <v>5901</v>
      </c>
      <c r="AI642" s="38"/>
      <c r="AJ642" s="13" t="str">
        <f t="shared" si="974"/>
        <v>/rsm:CrossIndustryInvoice/rsm:SupplyChainTradeTransaction/ram:ApplicableHeaderTradeAgreement/ram:BuyerAgentTradeParty/ram:PostalTradeAddress</v>
      </c>
      <c r="AK642" s="13" t="str">
        <f t="shared" si="975"/>
        <v>/ram:LineTwo</v>
      </c>
      <c r="AL642" s="14">
        <f>COUNTIFS(R$4:R642,AJ642)</f>
        <v>1</v>
      </c>
      <c r="AN642" s="185" t="str">
        <f t="shared" si="898"/>
        <v>SCT_HTA</v>
      </c>
      <c r="AO642" s="145" t="str">
        <f t="shared" si="976"/>
        <v>BT-X-421</v>
      </c>
      <c r="AP642" s="297" t="str">
        <f t="shared" si="899"/>
        <v>EXT-FR-FE-16</v>
      </c>
      <c r="AQ642" s="146">
        <f t="shared" si="929"/>
        <v>5</v>
      </c>
      <c r="AR642" s="146" t="str">
        <f t="shared" si="977"/>
        <v>0..1</v>
      </c>
      <c r="AS642" s="64" t="s">
        <v>2938</v>
      </c>
      <c r="AT642" s="64" t="s">
        <v>1761</v>
      </c>
      <c r="AU642" s="65"/>
      <c r="AV642" s="65"/>
      <c r="AW642" s="65" t="s">
        <v>35</v>
      </c>
      <c r="AX642" s="64" t="s">
        <v>78</v>
      </c>
      <c r="AY642" s="66" t="str">
        <f t="shared" si="895"/>
        <v>0..1</v>
      </c>
      <c r="AZ642" s="66" t="str">
        <f t="shared" si="900"/>
        <v>0..1</v>
      </c>
      <c r="BA642" s="179" t="str">
        <f t="shared" si="941"/>
        <v>/rsm:CrossIndustryInvoice
/rsm:SupplyChainTradeTransaction
/ram:ApplicableHeaderTradeAgreement
/ram:BuyerAgentTradeParty
/ram:PostalTradeAddress
/ram:LineTwo</v>
      </c>
      <c r="BB642" s="180" t="str">
        <f t="shared" si="942"/>
        <v>/rsm:CrossIndustryInvoice/rsm:SupplyChainTradeTransaction/ram:ApplicableHeaderTradeAgreement/ram:BuyerAgentTradeParty/ram:PostalTradeAddress/ram:LineTwo</v>
      </c>
      <c r="BC642" s="66" t="str">
        <f t="shared" si="901"/>
        <v>T</v>
      </c>
      <c r="BD642" s="68" t="str">
        <f t="shared" si="902"/>
        <v>E</v>
      </c>
      <c r="BE642" s="178" t="str">
        <f t="shared" si="903"/>
        <v>0..1</v>
      </c>
      <c r="BF642" s="66" t="str">
        <f t="shared" si="904"/>
        <v/>
      </c>
      <c r="BG642" s="249" t="str">
        <f t="shared" si="905"/>
        <v/>
      </c>
      <c r="BH642" s="7"/>
      <c r="BI642" s="634" t="str">
        <f t="shared" si="906"/>
        <v>-</v>
      </c>
      <c r="BJ642" s="70" t="str">
        <f t="shared" si="907"/>
        <v>-</v>
      </c>
      <c r="BK642" s="70" t="str">
        <f t="shared" si="908"/>
        <v>-</v>
      </c>
      <c r="BL642" s="70" t="str">
        <f t="shared" si="909"/>
        <v>-</v>
      </c>
      <c r="BM642" s="70" t="str">
        <f t="shared" si="910"/>
        <v>X</v>
      </c>
      <c r="BN642" s="70" t="str">
        <f t="shared" si="911"/>
        <v>X</v>
      </c>
      <c r="BO642" s="635" t="str">
        <f t="shared" si="912"/>
        <v>X</v>
      </c>
      <c r="BP642" s="7"/>
      <c r="BQ642" s="70" t="str">
        <f t="shared" si="913"/>
        <v>EXTENDED</v>
      </c>
      <c r="BR642" s="70" t="str">
        <f t="shared" si="914"/>
        <v>EXTENDED-CTC-FR</v>
      </c>
      <c r="BS642" s="15"/>
      <c r="BT642" s="57" t="s">
        <v>18642</v>
      </c>
    </row>
    <row r="643" spans="1:72" s="59" customFormat="1" ht="105" x14ac:dyDescent="0.2">
      <c r="A643" s="45" t="str">
        <f t="shared" si="896"/>
        <v>YES</v>
      </c>
      <c r="B643" s="131"/>
      <c r="C643" s="742"/>
      <c r="D643" s="185" t="s">
        <v>1526</v>
      </c>
      <c r="E643" s="145" t="s">
        <v>5530</v>
      </c>
      <c r="F643" s="297" t="s">
        <v>4980</v>
      </c>
      <c r="G643" s="146">
        <f t="shared" si="944"/>
        <v>5</v>
      </c>
      <c r="H643" s="146" t="s">
        <v>42</v>
      </c>
      <c r="I643" s="64" t="s">
        <v>17151</v>
      </c>
      <c r="J643" s="64" t="s">
        <v>1647</v>
      </c>
      <c r="K643" s="65"/>
      <c r="L643" s="65"/>
      <c r="M643" s="65" t="s">
        <v>35</v>
      </c>
      <c r="N643" s="64" t="s">
        <v>70</v>
      </c>
      <c r="O643" s="66" t="s">
        <v>42</v>
      </c>
      <c r="P643" s="66" t="str">
        <f t="shared" si="853"/>
        <v>0..1</v>
      </c>
      <c r="Q643" s="179" t="s">
        <v>2940</v>
      </c>
      <c r="R643" s="180" t="s">
        <v>2941</v>
      </c>
      <c r="S643" s="66" t="s">
        <v>73</v>
      </c>
      <c r="T643" s="68" t="str">
        <f t="shared" si="978"/>
        <v>E</v>
      </c>
      <c r="U643" s="178" t="s">
        <v>42</v>
      </c>
      <c r="V643" s="66" t="s">
        <v>35</v>
      </c>
      <c r="W643" s="249" t="s">
        <v>35</v>
      </c>
      <c r="X643" s="38"/>
      <c r="Y643" s="634" t="str">
        <f t="shared" si="893"/>
        <v>-</v>
      </c>
      <c r="Z643" s="70" t="str">
        <f t="shared" ref="Z643:AE643" si="984">IF(Y643="X","X",IF($AH643=Z$4,"X","-"))</f>
        <v>-</v>
      </c>
      <c r="AA643" s="70" t="str">
        <f t="shared" si="984"/>
        <v>-</v>
      </c>
      <c r="AB643" s="70" t="str">
        <f t="shared" si="984"/>
        <v>-</v>
      </c>
      <c r="AC643" s="70" t="str">
        <f t="shared" si="984"/>
        <v>X</v>
      </c>
      <c r="AD643" s="70" t="str">
        <f t="shared" si="984"/>
        <v>X</v>
      </c>
      <c r="AE643" s="635" t="str">
        <f t="shared" si="984"/>
        <v>X</v>
      </c>
      <c r="AF643" s="38"/>
      <c r="AG643" s="70" t="s">
        <v>47</v>
      </c>
      <c r="AH643" s="70" t="s">
        <v>5901</v>
      </c>
      <c r="AI643" s="38"/>
      <c r="AJ643" s="13" t="str">
        <f t="shared" si="974"/>
        <v>/rsm:CrossIndustryInvoice/rsm:SupplyChainTradeTransaction/ram:ApplicableHeaderTradeAgreement/ram:BuyerAgentTradeParty/ram:PostalTradeAddress</v>
      </c>
      <c r="AK643" s="13" t="str">
        <f t="shared" si="975"/>
        <v>/ram:LineThree</v>
      </c>
      <c r="AL643" s="14">
        <f>COUNTIFS(R$4:R643,AJ643)</f>
        <v>1</v>
      </c>
      <c r="AN643" s="185" t="str">
        <f t="shared" si="898"/>
        <v>SCT_HTA</v>
      </c>
      <c r="AO643" s="145" t="str">
        <f t="shared" si="976"/>
        <v>BT-X-422</v>
      </c>
      <c r="AP643" s="297" t="str">
        <f t="shared" si="899"/>
        <v>EXT-FR-FE-17</v>
      </c>
      <c r="AQ643" s="146">
        <f t="shared" si="929"/>
        <v>5</v>
      </c>
      <c r="AR643" s="146" t="str">
        <f t="shared" si="977"/>
        <v>0..1</v>
      </c>
      <c r="AS643" s="64" t="s">
        <v>2942</v>
      </c>
      <c r="AT643" s="64" t="s">
        <v>1761</v>
      </c>
      <c r="AU643" s="65" t="s">
        <v>35</v>
      </c>
      <c r="AV643" s="65"/>
      <c r="AW643" s="65" t="s">
        <v>35</v>
      </c>
      <c r="AX643" s="64" t="s">
        <v>78</v>
      </c>
      <c r="AY643" s="66" t="str">
        <f t="shared" si="895"/>
        <v>0..1</v>
      </c>
      <c r="AZ643" s="66" t="str">
        <f t="shared" si="900"/>
        <v>0..1</v>
      </c>
      <c r="BA643" s="179" t="str">
        <f t="shared" si="941"/>
        <v>/rsm:CrossIndustryInvoice
/rsm:SupplyChainTradeTransaction
/ram:ApplicableHeaderTradeAgreement
/ram:BuyerAgentTradeParty
/ram:PostalTradeAddress
/ram:LineThree</v>
      </c>
      <c r="BB643" s="180" t="str">
        <f t="shared" si="942"/>
        <v>/rsm:CrossIndustryInvoice/rsm:SupplyChainTradeTransaction/ram:ApplicableHeaderTradeAgreement/ram:BuyerAgentTradeParty/ram:PostalTradeAddress/ram:LineThree</v>
      </c>
      <c r="BC643" s="66" t="str">
        <f t="shared" si="901"/>
        <v>T</v>
      </c>
      <c r="BD643" s="68" t="str">
        <f t="shared" si="902"/>
        <v>E</v>
      </c>
      <c r="BE643" s="178" t="str">
        <f t="shared" si="903"/>
        <v>0..1</v>
      </c>
      <c r="BF643" s="66" t="str">
        <f t="shared" si="904"/>
        <v/>
      </c>
      <c r="BG643" s="249" t="str">
        <f t="shared" si="905"/>
        <v/>
      </c>
      <c r="BH643" s="7"/>
      <c r="BI643" s="634" t="str">
        <f t="shared" si="906"/>
        <v>-</v>
      </c>
      <c r="BJ643" s="70" t="str">
        <f t="shared" si="907"/>
        <v>-</v>
      </c>
      <c r="BK643" s="70" t="str">
        <f t="shared" si="908"/>
        <v>-</v>
      </c>
      <c r="BL643" s="70" t="str">
        <f t="shared" si="909"/>
        <v>-</v>
      </c>
      <c r="BM643" s="70" t="str">
        <f t="shared" si="910"/>
        <v>X</v>
      </c>
      <c r="BN643" s="70" t="str">
        <f t="shared" si="911"/>
        <v>X</v>
      </c>
      <c r="BO643" s="635" t="str">
        <f t="shared" si="912"/>
        <v>X</v>
      </c>
      <c r="BP643" s="7"/>
      <c r="BQ643" s="70" t="str">
        <f t="shared" si="913"/>
        <v>EXTENDED</v>
      </c>
      <c r="BR643" s="70" t="str">
        <f t="shared" si="914"/>
        <v>EXTENDED-CTC-FR</v>
      </c>
      <c r="BS643" s="15"/>
      <c r="BT643" s="57" t="s">
        <v>18642</v>
      </c>
    </row>
    <row r="644" spans="1:72" s="59" customFormat="1" ht="105" x14ac:dyDescent="0.2">
      <c r="A644" s="45" t="str">
        <f t="shared" si="896"/>
        <v>YES</v>
      </c>
      <c r="B644" s="131"/>
      <c r="C644" s="742"/>
      <c r="D644" s="185" t="s">
        <v>1526</v>
      </c>
      <c r="E644" s="145" t="s">
        <v>5531</v>
      </c>
      <c r="F644" s="297" t="s">
        <v>4981</v>
      </c>
      <c r="G644" s="146">
        <f t="shared" si="944"/>
        <v>5</v>
      </c>
      <c r="H644" s="146" t="s">
        <v>42</v>
      </c>
      <c r="I644" s="64" t="s">
        <v>17152</v>
      </c>
      <c r="J644" s="64" t="s">
        <v>17144</v>
      </c>
      <c r="K644" s="65"/>
      <c r="L644" s="65"/>
      <c r="M644" s="65" t="s">
        <v>35</v>
      </c>
      <c r="N644" s="64" t="s">
        <v>70</v>
      </c>
      <c r="O644" s="66" t="s">
        <v>42</v>
      </c>
      <c r="P644" s="66" t="str">
        <f t="shared" si="853"/>
        <v>0..1</v>
      </c>
      <c r="Q644" s="179" t="s">
        <v>2944</v>
      </c>
      <c r="R644" s="180" t="s">
        <v>2945</v>
      </c>
      <c r="S644" s="66" t="s">
        <v>73</v>
      </c>
      <c r="T644" s="68" t="str">
        <f t="shared" si="978"/>
        <v>E</v>
      </c>
      <c r="U644" s="178" t="s">
        <v>42</v>
      </c>
      <c r="V644" s="66" t="s">
        <v>35</v>
      </c>
      <c r="W644" s="249" t="s">
        <v>35</v>
      </c>
      <c r="X644" s="38"/>
      <c r="Y644" s="634" t="str">
        <f t="shared" si="893"/>
        <v>-</v>
      </c>
      <c r="Z644" s="70" t="str">
        <f t="shared" ref="Z644:AE644" si="985">IF(Y644="X","X",IF($AH644=Z$4,"X","-"))</f>
        <v>-</v>
      </c>
      <c r="AA644" s="70" t="str">
        <f t="shared" si="985"/>
        <v>-</v>
      </c>
      <c r="AB644" s="70" t="str">
        <f t="shared" si="985"/>
        <v>-</v>
      </c>
      <c r="AC644" s="70" t="str">
        <f t="shared" si="985"/>
        <v>X</v>
      </c>
      <c r="AD644" s="70" t="str">
        <f t="shared" si="985"/>
        <v>X</v>
      </c>
      <c r="AE644" s="635" t="str">
        <f t="shared" si="985"/>
        <v>X</v>
      </c>
      <c r="AF644" s="38"/>
      <c r="AG644" s="70" t="s">
        <v>47</v>
      </c>
      <c r="AH644" s="70" t="s">
        <v>5901</v>
      </c>
      <c r="AI644" s="38"/>
      <c r="AJ644" s="13" t="str">
        <f t="shared" si="974"/>
        <v>/rsm:CrossIndustryInvoice/rsm:SupplyChainTradeTransaction/ram:ApplicableHeaderTradeAgreement/ram:BuyerAgentTradeParty/ram:PostalTradeAddress</v>
      </c>
      <c r="AK644" s="13" t="str">
        <f t="shared" si="975"/>
        <v>/ram:CityName</v>
      </c>
      <c r="AL644" s="14">
        <f>COUNTIFS(R$4:R644,AJ644)</f>
        <v>1</v>
      </c>
      <c r="AN644" s="185" t="str">
        <f t="shared" si="898"/>
        <v>SCT_HTA</v>
      </c>
      <c r="AO644" s="145" t="str">
        <f t="shared" si="976"/>
        <v>BT-X-423</v>
      </c>
      <c r="AP644" s="297" t="str">
        <f t="shared" si="899"/>
        <v>EXT-FR-FE-19</v>
      </c>
      <c r="AQ644" s="146">
        <f t="shared" si="929"/>
        <v>5</v>
      </c>
      <c r="AR644" s="146" t="str">
        <f t="shared" si="977"/>
        <v>0..1</v>
      </c>
      <c r="AS644" s="64" t="s">
        <v>2946</v>
      </c>
      <c r="AT644" s="64" t="s">
        <v>2201</v>
      </c>
      <c r="AU644" s="65"/>
      <c r="AV644" s="65"/>
      <c r="AW644" s="65" t="s">
        <v>35</v>
      </c>
      <c r="AX644" s="64" t="s">
        <v>78</v>
      </c>
      <c r="AY644" s="66" t="str">
        <f t="shared" si="895"/>
        <v>0..1</v>
      </c>
      <c r="AZ644" s="66" t="str">
        <f t="shared" si="900"/>
        <v>0..1</v>
      </c>
      <c r="BA644" s="179" t="str">
        <f t="shared" si="941"/>
        <v>/rsm:CrossIndustryInvoice
/rsm:SupplyChainTradeTransaction
/ram:ApplicableHeaderTradeAgreement
/ram:BuyerAgentTradeParty
/ram:PostalTradeAddress
/ram:CityName</v>
      </c>
      <c r="BB644" s="180" t="str">
        <f t="shared" si="942"/>
        <v>/rsm:CrossIndustryInvoice/rsm:SupplyChainTradeTransaction/ram:ApplicableHeaderTradeAgreement/ram:BuyerAgentTradeParty/ram:PostalTradeAddress/ram:CityName</v>
      </c>
      <c r="BC644" s="66" t="str">
        <f t="shared" si="901"/>
        <v>T</v>
      </c>
      <c r="BD644" s="68" t="str">
        <f t="shared" si="902"/>
        <v>E</v>
      </c>
      <c r="BE644" s="178" t="str">
        <f t="shared" si="903"/>
        <v>0..1</v>
      </c>
      <c r="BF644" s="66" t="str">
        <f t="shared" si="904"/>
        <v/>
      </c>
      <c r="BG644" s="249" t="str">
        <f t="shared" si="905"/>
        <v/>
      </c>
      <c r="BH644" s="7"/>
      <c r="BI644" s="634" t="str">
        <f t="shared" si="906"/>
        <v>-</v>
      </c>
      <c r="BJ644" s="70" t="str">
        <f t="shared" si="907"/>
        <v>-</v>
      </c>
      <c r="BK644" s="70" t="str">
        <f t="shared" si="908"/>
        <v>-</v>
      </c>
      <c r="BL644" s="70" t="str">
        <f t="shared" si="909"/>
        <v>-</v>
      </c>
      <c r="BM644" s="70" t="str">
        <f t="shared" si="910"/>
        <v>X</v>
      </c>
      <c r="BN644" s="70" t="str">
        <f t="shared" si="911"/>
        <v>X</v>
      </c>
      <c r="BO644" s="635" t="str">
        <f t="shared" si="912"/>
        <v>X</v>
      </c>
      <c r="BP644" s="7"/>
      <c r="BQ644" s="70" t="str">
        <f t="shared" si="913"/>
        <v>EXTENDED</v>
      </c>
      <c r="BR644" s="70" t="str">
        <f t="shared" si="914"/>
        <v>EXTENDED-CTC-FR</v>
      </c>
      <c r="BS644" s="15"/>
      <c r="BT644" s="57" t="s">
        <v>18642</v>
      </c>
    </row>
    <row r="645" spans="1:72" s="59" customFormat="1" ht="105" x14ac:dyDescent="0.2">
      <c r="A645" s="45" t="str">
        <f t="shared" si="896"/>
        <v>YES</v>
      </c>
      <c r="B645" s="131"/>
      <c r="C645" s="742"/>
      <c r="D645" s="185" t="s">
        <v>1526</v>
      </c>
      <c r="E645" s="145" t="s">
        <v>5532</v>
      </c>
      <c r="F645" s="297" t="s">
        <v>4982</v>
      </c>
      <c r="G645" s="146">
        <f t="shared" si="944"/>
        <v>5</v>
      </c>
      <c r="H645" s="146" t="s">
        <v>32</v>
      </c>
      <c r="I645" s="64" t="s">
        <v>17153</v>
      </c>
      <c r="J645" s="64" t="s">
        <v>1661</v>
      </c>
      <c r="K645" s="65" t="s">
        <v>17101</v>
      </c>
      <c r="L645" s="65"/>
      <c r="M645" s="65"/>
      <c r="N645" s="64" t="s">
        <v>128</v>
      </c>
      <c r="O645" s="66" t="s">
        <v>32</v>
      </c>
      <c r="P645" s="66" t="str">
        <f t="shared" si="853"/>
        <v>1..1</v>
      </c>
      <c r="Q645" s="179" t="s">
        <v>2948</v>
      </c>
      <c r="R645" s="180" t="s">
        <v>2949</v>
      </c>
      <c r="S645" s="66" t="s">
        <v>131</v>
      </c>
      <c r="T645" s="68" t="str">
        <f t="shared" si="978"/>
        <v>E</v>
      </c>
      <c r="U645" s="178" t="s">
        <v>42</v>
      </c>
      <c r="V645" s="66" t="s">
        <v>35</v>
      </c>
      <c r="W645" s="249" t="s">
        <v>35</v>
      </c>
      <c r="X645" s="38"/>
      <c r="Y645" s="634" t="str">
        <f t="shared" ref="Y645:Y708" si="986">IF(AH645=Y$4,"X","-")</f>
        <v>-</v>
      </c>
      <c r="Z645" s="70" t="str">
        <f t="shared" ref="Z645:AE645" si="987">IF(Y645="X","X",IF($AH645=Z$4,"X","-"))</f>
        <v>-</v>
      </c>
      <c r="AA645" s="70" t="str">
        <f t="shared" si="987"/>
        <v>-</v>
      </c>
      <c r="AB645" s="70" t="str">
        <f t="shared" si="987"/>
        <v>-</v>
      </c>
      <c r="AC645" s="70" t="str">
        <f t="shared" si="987"/>
        <v>X</v>
      </c>
      <c r="AD645" s="70" t="str">
        <f t="shared" si="987"/>
        <v>X</v>
      </c>
      <c r="AE645" s="635" t="str">
        <f t="shared" si="987"/>
        <v>X</v>
      </c>
      <c r="AF645" s="38"/>
      <c r="AG645" s="70" t="s">
        <v>47</v>
      </c>
      <c r="AH645" s="70" t="s">
        <v>5901</v>
      </c>
      <c r="AI645" s="38"/>
      <c r="AJ645" s="13" t="str">
        <f t="shared" si="974"/>
        <v>/rsm:CrossIndustryInvoice/rsm:SupplyChainTradeTransaction/ram:ApplicableHeaderTradeAgreement/ram:BuyerAgentTradeParty/ram:PostalTradeAddress</v>
      </c>
      <c r="AK645" s="13" t="str">
        <f t="shared" si="975"/>
        <v>/ram:CountryID</v>
      </c>
      <c r="AL645" s="14">
        <f>COUNTIFS(R$4:R645,AJ645)</f>
        <v>1</v>
      </c>
      <c r="AN645" s="185" t="str">
        <f t="shared" si="898"/>
        <v>SCT_HTA</v>
      </c>
      <c r="AO645" s="145" t="str">
        <f t="shared" si="976"/>
        <v>BT-X-424</v>
      </c>
      <c r="AP645" s="297" t="str">
        <f t="shared" si="899"/>
        <v>EXT-FR-FE-21</v>
      </c>
      <c r="AQ645" s="146">
        <f t="shared" si="929"/>
        <v>5</v>
      </c>
      <c r="AR645" s="146" t="str">
        <f t="shared" si="977"/>
        <v>1..1</v>
      </c>
      <c r="AS645" s="64" t="s">
        <v>2206</v>
      </c>
      <c r="AT645" s="64" t="s">
        <v>1777</v>
      </c>
      <c r="AU645" s="65" t="s">
        <v>485</v>
      </c>
      <c r="AV645" s="65"/>
      <c r="AW645" s="65"/>
      <c r="AX645" s="64" t="s">
        <v>128</v>
      </c>
      <c r="AY645" s="66" t="str">
        <f t="shared" ref="AY645:AY704" si="988">O645</f>
        <v>1..1</v>
      </c>
      <c r="AZ645" s="66" t="str">
        <f t="shared" si="900"/>
        <v>1..1</v>
      </c>
      <c r="BA645" s="179" t="str">
        <f t="shared" si="941"/>
        <v>/rsm:CrossIndustryInvoice
/rsm:SupplyChainTradeTransaction
/ram:ApplicableHeaderTradeAgreement
/ram:BuyerAgentTradeParty
/ram:PostalTradeAddress
/ram:CountryID</v>
      </c>
      <c r="BB645" s="180" t="str">
        <f t="shared" si="942"/>
        <v>/rsm:CrossIndustryInvoice/rsm:SupplyChainTradeTransaction/ram:ApplicableHeaderTradeAgreement/ram:BuyerAgentTradeParty/ram:PostalTradeAddress/ram:CountryID</v>
      </c>
      <c r="BC645" s="66" t="str">
        <f t="shared" si="901"/>
        <v>C</v>
      </c>
      <c r="BD645" s="68" t="str">
        <f t="shared" si="902"/>
        <v>E</v>
      </c>
      <c r="BE645" s="178" t="str">
        <f t="shared" si="903"/>
        <v>0..1</v>
      </c>
      <c r="BF645" s="66" t="str">
        <f t="shared" si="904"/>
        <v/>
      </c>
      <c r="BG645" s="249" t="str">
        <f t="shared" si="905"/>
        <v/>
      </c>
      <c r="BH645" s="7"/>
      <c r="BI645" s="634" t="str">
        <f t="shared" si="906"/>
        <v>-</v>
      </c>
      <c r="BJ645" s="70" t="str">
        <f t="shared" si="907"/>
        <v>-</v>
      </c>
      <c r="BK645" s="70" t="str">
        <f t="shared" si="908"/>
        <v>-</v>
      </c>
      <c r="BL645" s="70" t="str">
        <f t="shared" si="909"/>
        <v>-</v>
      </c>
      <c r="BM645" s="70" t="str">
        <f t="shared" si="910"/>
        <v>X</v>
      </c>
      <c r="BN645" s="70" t="str">
        <f t="shared" si="911"/>
        <v>X</v>
      </c>
      <c r="BO645" s="635" t="str">
        <f t="shared" si="912"/>
        <v>X</v>
      </c>
      <c r="BP645" s="7"/>
      <c r="BQ645" s="70" t="str">
        <f t="shared" si="913"/>
        <v>EXTENDED</v>
      </c>
      <c r="BR645" s="70" t="str">
        <f t="shared" si="914"/>
        <v>EXTENDED-CTC-FR</v>
      </c>
      <c r="BS645" s="15"/>
      <c r="BT645" s="57" t="s">
        <v>18642</v>
      </c>
    </row>
    <row r="646" spans="1:72" s="59" customFormat="1" ht="105" x14ac:dyDescent="0.2">
      <c r="A646" s="45" t="str">
        <f t="shared" ref="A646:A709" si="989">IF(OR(T646="E",T646="A"),"YES","NO")</f>
        <v>YES</v>
      </c>
      <c r="B646" s="131"/>
      <c r="C646" s="742"/>
      <c r="D646" s="185" t="s">
        <v>1526</v>
      </c>
      <c r="E646" s="145" t="s">
        <v>5533</v>
      </c>
      <c r="F646" s="297" t="s">
        <v>4983</v>
      </c>
      <c r="G646" s="146">
        <f t="shared" si="944"/>
        <v>5</v>
      </c>
      <c r="H646" s="146" t="s">
        <v>42</v>
      </c>
      <c r="I646" s="64" t="s">
        <v>17167</v>
      </c>
      <c r="J646" s="64" t="s">
        <v>1667</v>
      </c>
      <c r="K646" s="65" t="s">
        <v>1668</v>
      </c>
      <c r="L646" s="65"/>
      <c r="M646" s="65" t="s">
        <v>35</v>
      </c>
      <c r="N646" s="64" t="s">
        <v>70</v>
      </c>
      <c r="O646" s="66" t="s">
        <v>42</v>
      </c>
      <c r="P646" s="66" t="str">
        <f t="shared" si="853"/>
        <v>0..1</v>
      </c>
      <c r="Q646" s="179" t="s">
        <v>2951</v>
      </c>
      <c r="R646" s="180" t="s">
        <v>2952</v>
      </c>
      <c r="S646" s="66" t="s">
        <v>73</v>
      </c>
      <c r="T646" s="68" t="str">
        <f t="shared" si="978"/>
        <v>E</v>
      </c>
      <c r="U646" s="178" t="s">
        <v>62</v>
      </c>
      <c r="V646" s="66" t="s">
        <v>200</v>
      </c>
      <c r="W646" s="249" t="s">
        <v>35</v>
      </c>
      <c r="X646" s="38"/>
      <c r="Y646" s="634" t="str">
        <f t="shared" si="986"/>
        <v>-</v>
      </c>
      <c r="Z646" s="70" t="str">
        <f t="shared" ref="Z646:AE646" si="990">IF(Y646="X","X",IF($AH646=Z$4,"X","-"))</f>
        <v>-</v>
      </c>
      <c r="AA646" s="70" t="str">
        <f t="shared" si="990"/>
        <v>-</v>
      </c>
      <c r="AB646" s="70" t="str">
        <f t="shared" si="990"/>
        <v>-</v>
      </c>
      <c r="AC646" s="70" t="str">
        <f t="shared" si="990"/>
        <v>X</v>
      </c>
      <c r="AD646" s="70" t="str">
        <f t="shared" si="990"/>
        <v>X</v>
      </c>
      <c r="AE646" s="635" t="str">
        <f t="shared" si="990"/>
        <v>X</v>
      </c>
      <c r="AF646" s="38"/>
      <c r="AG646" s="70" t="s">
        <v>47</v>
      </c>
      <c r="AH646" s="70" t="s">
        <v>5901</v>
      </c>
      <c r="AI646" s="38"/>
      <c r="AJ646" s="13" t="str">
        <f t="shared" si="974"/>
        <v>/rsm:CrossIndustryInvoice/rsm:SupplyChainTradeTransaction/ram:ApplicableHeaderTradeAgreement/ram:BuyerAgentTradeParty/ram:PostalTradeAddress</v>
      </c>
      <c r="AK646" s="13" t="str">
        <f t="shared" si="975"/>
        <v>/ram:CountrySubDivisionName</v>
      </c>
      <c r="AL646" s="14">
        <f>COUNTIFS(R$4:R646,AJ646)</f>
        <v>1</v>
      </c>
      <c r="AN646" s="185" t="str">
        <f t="shared" ref="AN646:AN709" si="991">D646</f>
        <v>SCT_HTA</v>
      </c>
      <c r="AO646" s="145" t="str">
        <f t="shared" si="976"/>
        <v>BT-X-425</v>
      </c>
      <c r="AP646" s="297" t="str">
        <f t="shared" ref="AP646:AP709" si="992">IF(F646="","",F646)</f>
        <v>EXT-FR-FE-20</v>
      </c>
      <c r="AQ646" s="146">
        <f t="shared" si="929"/>
        <v>5</v>
      </c>
      <c r="AR646" s="146" t="str">
        <f t="shared" si="977"/>
        <v>0..1</v>
      </c>
      <c r="AS646" s="64" t="s">
        <v>2953</v>
      </c>
      <c r="AT646" s="64" t="s">
        <v>1671</v>
      </c>
      <c r="AU646" s="65" t="s">
        <v>1672</v>
      </c>
      <c r="AV646" s="65"/>
      <c r="AW646" s="65" t="s">
        <v>35</v>
      </c>
      <c r="AX646" s="64" t="s">
        <v>78</v>
      </c>
      <c r="AY646" s="66" t="str">
        <f t="shared" si="988"/>
        <v>0..1</v>
      </c>
      <c r="AZ646" s="66" t="str">
        <f t="shared" ref="AZ646:AZ705" si="993">P646</f>
        <v>0..1</v>
      </c>
      <c r="BA646" s="179" t="str">
        <f t="shared" si="941"/>
        <v>/rsm:CrossIndustryInvoice
/rsm:SupplyChainTradeTransaction
/ram:ApplicableHeaderTradeAgreement
/ram:BuyerAgentTradeParty
/ram:PostalTradeAddress
/ram:CountrySubDivisionName</v>
      </c>
      <c r="BB646" s="180" t="str">
        <f t="shared" si="942"/>
        <v>/rsm:CrossIndustryInvoice/rsm:SupplyChainTradeTransaction/ram:ApplicableHeaderTradeAgreement/ram:BuyerAgentTradeParty/ram:PostalTradeAddress/ram:CountrySubDivisionName</v>
      </c>
      <c r="BC646" s="66" t="str">
        <f t="shared" ref="BC646:BC709" si="994">IF(S646="","",S646)</f>
        <v>T</v>
      </c>
      <c r="BD646" s="68" t="str">
        <f t="shared" ref="BD646:BD709" si="995">IF(T646="","",T646)</f>
        <v>E</v>
      </c>
      <c r="BE646" s="178" t="str">
        <f t="shared" ref="BE646:BE709" si="996">IF(U646="","",U646)</f>
        <v>0..n</v>
      </c>
      <c r="BF646" s="66" t="str">
        <f t="shared" ref="BF646:BF709" si="997">IF(V646="","",V646)</f>
        <v>CAR-3</v>
      </c>
      <c r="BG646" s="249" t="str">
        <f t="shared" ref="BG646:BG709" si="998">IF(W646="","",W646)</f>
        <v/>
      </c>
      <c r="BH646" s="7"/>
      <c r="BI646" s="634" t="str">
        <f t="shared" ref="BI646:BI709" si="999">Y646</f>
        <v>-</v>
      </c>
      <c r="BJ646" s="70" t="str">
        <f t="shared" ref="BJ646:BJ709" si="1000">Z646</f>
        <v>-</v>
      </c>
      <c r="BK646" s="70" t="str">
        <f t="shared" ref="BK646:BK709" si="1001">AA646</f>
        <v>-</v>
      </c>
      <c r="BL646" s="70" t="str">
        <f t="shared" ref="BL646:BL709" si="1002">AB646</f>
        <v>-</v>
      </c>
      <c r="BM646" s="70" t="str">
        <f t="shared" ref="BM646:BM709" si="1003">AC646</f>
        <v>X</v>
      </c>
      <c r="BN646" s="70" t="str">
        <f t="shared" ref="BN646:BN709" si="1004">AD646</f>
        <v>X</v>
      </c>
      <c r="BO646" s="635" t="str">
        <f t="shared" ref="BO646:BO709" si="1005">AE646</f>
        <v>X</v>
      </c>
      <c r="BP646" s="7"/>
      <c r="BQ646" s="70" t="str">
        <f t="shared" ref="BQ646:BQ709" si="1006">AG646</f>
        <v>EXTENDED</v>
      </c>
      <c r="BR646" s="70" t="str">
        <f t="shared" ref="BR646:BR709" si="1007">AH646</f>
        <v>EXTENDED-CTC-FR</v>
      </c>
      <c r="BS646" s="15"/>
      <c r="BT646" s="57" t="s">
        <v>18642</v>
      </c>
    </row>
    <row r="647" spans="1:72" s="59" customFormat="1" ht="96" x14ac:dyDescent="0.2">
      <c r="A647" s="45" t="str">
        <f t="shared" si="989"/>
        <v>NO</v>
      </c>
      <c r="B647" s="131"/>
      <c r="C647" s="742"/>
      <c r="D647" s="189" t="s">
        <v>1526</v>
      </c>
      <c r="E647" s="140" t="s">
        <v>5534</v>
      </c>
      <c r="F647" s="296"/>
      <c r="G647" s="141">
        <f t="shared" si="944"/>
        <v>4</v>
      </c>
      <c r="H647" s="141" t="s">
        <v>42</v>
      </c>
      <c r="I647" s="125" t="s">
        <v>2954</v>
      </c>
      <c r="J647" s="125"/>
      <c r="K647" s="126"/>
      <c r="L647" s="126"/>
      <c r="M647" s="126"/>
      <c r="N647" s="125"/>
      <c r="O647" s="124" t="s">
        <v>42</v>
      </c>
      <c r="P647" s="124" t="str">
        <f t="shared" si="853"/>
        <v>0..1</v>
      </c>
      <c r="Q647" s="142" t="s">
        <v>2955</v>
      </c>
      <c r="R647" s="143" t="s">
        <v>2956</v>
      </c>
      <c r="S647" s="124"/>
      <c r="T647" s="129" t="str">
        <f t="shared" si="978"/>
        <v/>
      </c>
      <c r="U647" s="141" t="s">
        <v>62</v>
      </c>
      <c r="V647" s="124"/>
      <c r="W647" s="675"/>
      <c r="X647" s="38"/>
      <c r="Y647" s="634" t="str">
        <f t="shared" si="986"/>
        <v>-</v>
      </c>
      <c r="Z647" s="70" t="str">
        <f t="shared" ref="Z647:AE647" si="1008">IF(Y647="X","X",IF($AH647=Z$4,"X","-"))</f>
        <v>-</v>
      </c>
      <c r="AA647" s="70" t="str">
        <f t="shared" si="1008"/>
        <v>-</v>
      </c>
      <c r="AB647" s="70" t="str">
        <f t="shared" si="1008"/>
        <v>-</v>
      </c>
      <c r="AC647" s="70" t="str">
        <f t="shared" si="1008"/>
        <v>X</v>
      </c>
      <c r="AD647" s="70" t="str">
        <f t="shared" si="1008"/>
        <v>X</v>
      </c>
      <c r="AE647" s="635" t="str">
        <f t="shared" si="1008"/>
        <v>X</v>
      </c>
      <c r="AF647" s="38"/>
      <c r="AG647" s="70" t="s">
        <v>47</v>
      </c>
      <c r="AH647" s="70" t="s">
        <v>5901</v>
      </c>
      <c r="AI647" s="38"/>
      <c r="AJ647" s="13" t="str">
        <f t="shared" si="974"/>
        <v>/rsm:CrossIndustryInvoice/rsm:SupplyChainTradeTransaction/ram:ApplicableHeaderTradeAgreement/ram:BuyerAgentTradeParty</v>
      </c>
      <c r="AK647" s="13" t="str">
        <f t="shared" si="975"/>
        <v>/ram:URIUniversalCommunication</v>
      </c>
      <c r="AL647" s="14">
        <f>COUNTIFS(R$4:R647,AJ647)</f>
        <v>1</v>
      </c>
      <c r="AN647" s="189" t="str">
        <f t="shared" si="991"/>
        <v>SCT_HTA</v>
      </c>
      <c r="AO647" s="140" t="str">
        <f t="shared" si="976"/>
        <v>BT-X-412-00</v>
      </c>
      <c r="AP647" s="296" t="str">
        <f t="shared" si="992"/>
        <v/>
      </c>
      <c r="AQ647" s="141">
        <f t="shared" si="929"/>
        <v>4</v>
      </c>
      <c r="AR647" s="141" t="str">
        <f t="shared" si="977"/>
        <v>0..1</v>
      </c>
      <c r="AS647" s="125" t="s">
        <v>1001</v>
      </c>
      <c r="AT647" s="125"/>
      <c r="AU647" s="126"/>
      <c r="AV647" s="126"/>
      <c r="AW647" s="126"/>
      <c r="AX647" s="125"/>
      <c r="AY647" s="124" t="str">
        <f t="shared" si="988"/>
        <v>0..1</v>
      </c>
      <c r="AZ647" s="124" t="str">
        <f t="shared" si="993"/>
        <v>0..1</v>
      </c>
      <c r="BA647" s="142" t="str">
        <f t="shared" si="941"/>
        <v>/rsm:CrossIndustryInvoice
/rsm:SupplyChainTradeTransaction
/ram:ApplicableHeaderTradeAgreement
/ram:BuyerAgentTradeParty
/ram:URIUniversalCommunication</v>
      </c>
      <c r="BB647" s="143" t="str">
        <f t="shared" si="942"/>
        <v>/rsm:CrossIndustryInvoice/rsm:SupplyChainTradeTransaction/ram:ApplicableHeaderTradeAgreement/ram:BuyerAgentTradeParty/ram:URIUniversalCommunication</v>
      </c>
      <c r="BC647" s="124" t="str">
        <f t="shared" si="994"/>
        <v/>
      </c>
      <c r="BD647" s="129" t="str">
        <f t="shared" si="995"/>
        <v/>
      </c>
      <c r="BE647" s="141" t="str">
        <f t="shared" si="996"/>
        <v>0..n</v>
      </c>
      <c r="BF647" s="124" t="str">
        <f t="shared" si="997"/>
        <v/>
      </c>
      <c r="BG647" s="675" t="str">
        <f t="shared" si="998"/>
        <v/>
      </c>
      <c r="BH647" s="7"/>
      <c r="BI647" s="634" t="str">
        <f t="shared" si="999"/>
        <v>-</v>
      </c>
      <c r="BJ647" s="70" t="str">
        <f t="shared" si="1000"/>
        <v>-</v>
      </c>
      <c r="BK647" s="70" t="str">
        <f t="shared" si="1001"/>
        <v>-</v>
      </c>
      <c r="BL647" s="70" t="str">
        <f t="shared" si="1002"/>
        <v>-</v>
      </c>
      <c r="BM647" s="70" t="str">
        <f t="shared" si="1003"/>
        <v>X</v>
      </c>
      <c r="BN647" s="70" t="str">
        <f t="shared" si="1004"/>
        <v>X</v>
      </c>
      <c r="BO647" s="635" t="str">
        <f t="shared" si="1005"/>
        <v>X</v>
      </c>
      <c r="BP647" s="7"/>
      <c r="BQ647" s="70" t="str">
        <f t="shared" si="1006"/>
        <v>EXTENDED</v>
      </c>
      <c r="BR647" s="70" t="str">
        <f t="shared" si="1007"/>
        <v>EXTENDED-CTC-FR</v>
      </c>
      <c r="BS647" s="15"/>
      <c r="BT647" s="57" t="s">
        <v>18642</v>
      </c>
    </row>
    <row r="648" spans="1:72" s="59" customFormat="1" ht="105" x14ac:dyDescent="0.2">
      <c r="A648" s="45" t="str">
        <f t="shared" si="989"/>
        <v>YES</v>
      </c>
      <c r="B648" s="131"/>
      <c r="C648" s="742"/>
      <c r="D648" s="189" t="s">
        <v>1526</v>
      </c>
      <c r="E648" s="61" t="s">
        <v>5535</v>
      </c>
      <c r="F648" s="282" t="s">
        <v>4984</v>
      </c>
      <c r="G648" s="62">
        <f t="shared" si="944"/>
        <v>5</v>
      </c>
      <c r="H648" s="62" t="s">
        <v>32</v>
      </c>
      <c r="I648" s="64" t="s">
        <v>2957</v>
      </c>
      <c r="J648" s="64"/>
      <c r="K648" s="65"/>
      <c r="L648" s="65"/>
      <c r="M648" s="65"/>
      <c r="N648" s="64" t="s">
        <v>90</v>
      </c>
      <c r="O648" s="66" t="s">
        <v>32</v>
      </c>
      <c r="P648" s="66" t="str">
        <f t="shared" si="853"/>
        <v>1..1</v>
      </c>
      <c r="Q648" s="6" t="s">
        <v>2958</v>
      </c>
      <c r="R648" s="67" t="s">
        <v>2959</v>
      </c>
      <c r="S648" s="66" t="s">
        <v>55</v>
      </c>
      <c r="T648" s="68" t="str">
        <f t="shared" si="978"/>
        <v>E</v>
      </c>
      <c r="U648" s="62" t="s">
        <v>42</v>
      </c>
      <c r="V648" s="66"/>
      <c r="W648" s="249"/>
      <c r="X648" s="38"/>
      <c r="Y648" s="634" t="str">
        <f t="shared" si="986"/>
        <v>-</v>
      </c>
      <c r="Z648" s="70" t="str">
        <f t="shared" ref="Z648:AE648" si="1009">IF(Y648="X","X",IF($AH648=Z$4,"X","-"))</f>
        <v>-</v>
      </c>
      <c r="AA648" s="70" t="str">
        <f t="shared" si="1009"/>
        <v>-</v>
      </c>
      <c r="AB648" s="70" t="str">
        <f t="shared" si="1009"/>
        <v>-</v>
      </c>
      <c r="AC648" s="70" t="str">
        <f t="shared" si="1009"/>
        <v>X</v>
      </c>
      <c r="AD648" s="70" t="str">
        <f t="shared" si="1009"/>
        <v>X</v>
      </c>
      <c r="AE648" s="635" t="str">
        <f t="shared" si="1009"/>
        <v>X</v>
      </c>
      <c r="AF648" s="38"/>
      <c r="AG648" s="70" t="s">
        <v>47</v>
      </c>
      <c r="AH648" s="70" t="s">
        <v>5901</v>
      </c>
      <c r="AI648" s="38"/>
      <c r="AJ648" s="13" t="str">
        <f t="shared" si="974"/>
        <v>/rsm:CrossIndustryInvoice/rsm:SupplyChainTradeTransaction/ram:ApplicableHeaderTradeAgreement/ram:BuyerAgentTradeParty/ram:URIUniversalCommunication</v>
      </c>
      <c r="AK648" s="13" t="str">
        <f t="shared" si="975"/>
        <v>/ram:URIID</v>
      </c>
      <c r="AL648" s="14">
        <f>COUNTIFS(R$4:R648,AJ648)</f>
        <v>1</v>
      </c>
      <c r="AN648" s="189" t="str">
        <f t="shared" si="991"/>
        <v>SCT_HTA</v>
      </c>
      <c r="AO648" s="61" t="str">
        <f t="shared" si="976"/>
        <v>BT-X-412</v>
      </c>
      <c r="AP648" s="282" t="str">
        <f t="shared" si="992"/>
        <v>EXT-FR-FE-12</v>
      </c>
      <c r="AQ648" s="62">
        <f t="shared" si="929"/>
        <v>5</v>
      </c>
      <c r="AR648" s="62" t="str">
        <f t="shared" si="977"/>
        <v>1..1</v>
      </c>
      <c r="AS648" s="64" t="s">
        <v>2960</v>
      </c>
      <c r="AT648" s="64"/>
      <c r="AU648" s="65"/>
      <c r="AV648" s="65"/>
      <c r="AW648" s="65"/>
      <c r="AX648" s="64" t="s">
        <v>99</v>
      </c>
      <c r="AY648" s="66" t="str">
        <f t="shared" si="988"/>
        <v>1..1</v>
      </c>
      <c r="AZ648" s="66" t="str">
        <f t="shared" si="993"/>
        <v>1..1</v>
      </c>
      <c r="BA648" s="6" t="str">
        <f t="shared" si="941"/>
        <v>/rsm:CrossIndustryInvoice
/rsm:SupplyChainTradeTransaction
/ram:ApplicableHeaderTradeAgreement
/ram:BuyerAgentTradeParty
/ram:URIUniversalCommunication
/ram:URIID</v>
      </c>
      <c r="BB648" s="67" t="str">
        <f t="shared" si="942"/>
        <v>/rsm:CrossIndustryInvoice/rsm:SupplyChainTradeTransaction/ram:ApplicableHeaderTradeAgreement/ram:BuyerAgentTradeParty/ram:URIUniversalCommunication/ram:URIID</v>
      </c>
      <c r="BC648" s="66" t="str">
        <f t="shared" si="994"/>
        <v>I</v>
      </c>
      <c r="BD648" s="68" t="str">
        <f t="shared" si="995"/>
        <v>E</v>
      </c>
      <c r="BE648" s="62" t="str">
        <f t="shared" si="996"/>
        <v>0..1</v>
      </c>
      <c r="BF648" s="66" t="str">
        <f t="shared" si="997"/>
        <v/>
      </c>
      <c r="BG648" s="249" t="str">
        <f t="shared" si="998"/>
        <v/>
      </c>
      <c r="BH648" s="7"/>
      <c r="BI648" s="634" t="str">
        <f t="shared" si="999"/>
        <v>-</v>
      </c>
      <c r="BJ648" s="70" t="str">
        <f t="shared" si="1000"/>
        <v>-</v>
      </c>
      <c r="BK648" s="70" t="str">
        <f t="shared" si="1001"/>
        <v>-</v>
      </c>
      <c r="BL648" s="70" t="str">
        <f t="shared" si="1002"/>
        <v>-</v>
      </c>
      <c r="BM648" s="70" t="str">
        <f t="shared" si="1003"/>
        <v>X</v>
      </c>
      <c r="BN648" s="70" t="str">
        <f t="shared" si="1004"/>
        <v>X</v>
      </c>
      <c r="BO648" s="635" t="str">
        <f t="shared" si="1005"/>
        <v>X</v>
      </c>
      <c r="BP648" s="7"/>
      <c r="BQ648" s="70" t="str">
        <f t="shared" si="1006"/>
        <v>EXTENDED</v>
      </c>
      <c r="BR648" s="70" t="str">
        <f t="shared" si="1007"/>
        <v>EXTENDED-CTC-FR</v>
      </c>
      <c r="BS648" s="15"/>
      <c r="BT648" s="57" t="s">
        <v>18642</v>
      </c>
    </row>
    <row r="649" spans="1:72" s="59" customFormat="1" ht="120" x14ac:dyDescent="0.2">
      <c r="A649" s="45" t="str">
        <f t="shared" si="989"/>
        <v>YES</v>
      </c>
      <c r="B649" s="131"/>
      <c r="C649" s="742"/>
      <c r="D649" s="189" t="s">
        <v>1526</v>
      </c>
      <c r="E649" s="61" t="s">
        <v>5536</v>
      </c>
      <c r="F649" s="282" t="s">
        <v>5072</v>
      </c>
      <c r="G649" s="62">
        <f t="shared" si="944"/>
        <v>6</v>
      </c>
      <c r="H649" s="62" t="s">
        <v>32</v>
      </c>
      <c r="I649" s="64" t="s">
        <v>443</v>
      </c>
      <c r="J649" s="64"/>
      <c r="K649" s="65"/>
      <c r="L649" s="65"/>
      <c r="M649" s="65"/>
      <c r="N649" s="64" t="s">
        <v>17064</v>
      </c>
      <c r="O649" s="66" t="s">
        <v>32</v>
      </c>
      <c r="P649" s="66" t="str">
        <f t="shared" si="853"/>
        <v>1..1</v>
      </c>
      <c r="Q649" s="6" t="s">
        <v>2961</v>
      </c>
      <c r="R649" s="67" t="s">
        <v>2962</v>
      </c>
      <c r="S649" s="66" t="s">
        <v>329</v>
      </c>
      <c r="T649" s="68" t="str">
        <f t="shared" si="978"/>
        <v>A</v>
      </c>
      <c r="U649" s="62" t="s">
        <v>42</v>
      </c>
      <c r="V649" s="66"/>
      <c r="W649" s="249"/>
      <c r="X649" s="38"/>
      <c r="Y649" s="634" t="str">
        <f t="shared" si="986"/>
        <v>-</v>
      </c>
      <c r="Z649" s="70" t="str">
        <f t="shared" ref="Z649:AE649" si="1010">IF(Y649="X","X",IF($AH649=Z$4,"X","-"))</f>
        <v>-</v>
      </c>
      <c r="AA649" s="70" t="str">
        <f t="shared" si="1010"/>
        <v>-</v>
      </c>
      <c r="AB649" s="70" t="str">
        <f t="shared" si="1010"/>
        <v>-</v>
      </c>
      <c r="AC649" s="70" t="str">
        <f t="shared" si="1010"/>
        <v>X</v>
      </c>
      <c r="AD649" s="70" t="str">
        <f t="shared" si="1010"/>
        <v>X</v>
      </c>
      <c r="AE649" s="635" t="str">
        <f t="shared" si="1010"/>
        <v>X</v>
      </c>
      <c r="AF649" s="38"/>
      <c r="AG649" s="70" t="s">
        <v>47</v>
      </c>
      <c r="AH649" s="70" t="s">
        <v>5901</v>
      </c>
      <c r="AI649" s="38"/>
      <c r="AJ649" s="13" t="str">
        <f t="shared" si="974"/>
        <v>/rsm:CrossIndustryInvoice/rsm:SupplyChainTradeTransaction/ram:ApplicableHeaderTradeAgreement/ram:BuyerAgentTradeParty/ram:URIUniversalCommunication/ram:URIID</v>
      </c>
      <c r="AK649" s="13" t="str">
        <f t="shared" si="975"/>
        <v>/@schemeID</v>
      </c>
      <c r="AL649" s="14">
        <f>COUNTIFS(R$4:R649,AJ649)</f>
        <v>1</v>
      </c>
      <c r="AN649" s="189" t="str">
        <f t="shared" si="991"/>
        <v>SCT_HTA</v>
      </c>
      <c r="AO649" s="61" t="str">
        <f t="shared" si="976"/>
        <v>BT-X-412-0</v>
      </c>
      <c r="AP649" s="282" t="str">
        <f t="shared" si="992"/>
        <v>EXT-FR-FE-13</v>
      </c>
      <c r="AQ649" s="62">
        <f t="shared" si="929"/>
        <v>6</v>
      </c>
      <c r="AR649" s="62" t="str">
        <f t="shared" si="977"/>
        <v>1..1</v>
      </c>
      <c r="AS649" s="64" t="s">
        <v>330</v>
      </c>
      <c r="AT649" s="64"/>
      <c r="AU649" s="65"/>
      <c r="AV649" s="65"/>
      <c r="AW649" s="65"/>
      <c r="AX649" s="64"/>
      <c r="AY649" s="66" t="str">
        <f t="shared" si="988"/>
        <v>1..1</v>
      </c>
      <c r="AZ649" s="66" t="str">
        <f t="shared" si="993"/>
        <v>1..1</v>
      </c>
      <c r="BA649" s="6" t="str">
        <f t="shared" si="941"/>
        <v>/rsm:CrossIndustryInvoice
/rsm:SupplyChainTradeTransaction
/ram:ApplicableHeaderTradeAgreement
/ram:BuyerAgentTradeParty
/ram:URIUniversalCommunication
/ram:URIID
/@schemeID</v>
      </c>
      <c r="BB649" s="67" t="str">
        <f t="shared" si="942"/>
        <v>/rsm:CrossIndustryInvoice/rsm:SupplyChainTradeTransaction/ram:ApplicableHeaderTradeAgreement/ram:BuyerAgentTradeParty/ram:URIUniversalCommunication/ram:URIID/@schemeID</v>
      </c>
      <c r="BC649" s="66" t="str">
        <f t="shared" si="994"/>
        <v>S</v>
      </c>
      <c r="BD649" s="68" t="str">
        <f t="shared" si="995"/>
        <v>A</v>
      </c>
      <c r="BE649" s="62" t="str">
        <f t="shared" si="996"/>
        <v>0..1</v>
      </c>
      <c r="BF649" s="66" t="str">
        <f t="shared" si="997"/>
        <v/>
      </c>
      <c r="BG649" s="249" t="str">
        <f t="shared" si="998"/>
        <v/>
      </c>
      <c r="BH649" s="7"/>
      <c r="BI649" s="634" t="str">
        <f t="shared" si="999"/>
        <v>-</v>
      </c>
      <c r="BJ649" s="70" t="str">
        <f t="shared" si="1000"/>
        <v>-</v>
      </c>
      <c r="BK649" s="70" t="str">
        <f t="shared" si="1001"/>
        <v>-</v>
      </c>
      <c r="BL649" s="70" t="str">
        <f t="shared" si="1002"/>
        <v>-</v>
      </c>
      <c r="BM649" s="70" t="str">
        <f t="shared" si="1003"/>
        <v>X</v>
      </c>
      <c r="BN649" s="70" t="str">
        <f t="shared" si="1004"/>
        <v>X</v>
      </c>
      <c r="BO649" s="635" t="str">
        <f t="shared" si="1005"/>
        <v>X</v>
      </c>
      <c r="BP649" s="7"/>
      <c r="BQ649" s="70" t="str">
        <f t="shared" si="1006"/>
        <v>EXTENDED</v>
      </c>
      <c r="BR649" s="70" t="str">
        <f t="shared" si="1007"/>
        <v>EXTENDED-CTC-FR</v>
      </c>
      <c r="BS649" s="15"/>
      <c r="BT649" s="57" t="s">
        <v>18642</v>
      </c>
    </row>
    <row r="650" spans="1:72" s="59" customFormat="1" ht="96" x14ac:dyDescent="0.2">
      <c r="A650" s="45" t="str">
        <f t="shared" si="989"/>
        <v>NO</v>
      </c>
      <c r="B650" s="131"/>
      <c r="C650" s="742"/>
      <c r="D650" s="185" t="s">
        <v>1526</v>
      </c>
      <c r="E650" s="140" t="s">
        <v>5101</v>
      </c>
      <c r="F650" s="296"/>
      <c r="G650" s="141">
        <f t="shared" si="944"/>
        <v>4</v>
      </c>
      <c r="H650" s="141" t="s">
        <v>42</v>
      </c>
      <c r="I650" s="138" t="s">
        <v>2963</v>
      </c>
      <c r="J650" s="125"/>
      <c r="K650" s="126"/>
      <c r="L650" s="126"/>
      <c r="M650" s="126"/>
      <c r="N650" s="125"/>
      <c r="O650" s="124" t="s">
        <v>42</v>
      </c>
      <c r="P650" s="124" t="str">
        <f t="shared" si="853"/>
        <v>0..1</v>
      </c>
      <c r="Q650" s="142" t="s">
        <v>2964</v>
      </c>
      <c r="R650" s="143" t="s">
        <v>2965</v>
      </c>
      <c r="S650" s="124"/>
      <c r="T650" s="129" t="str">
        <f t="shared" si="978"/>
        <v/>
      </c>
      <c r="U650" s="141" t="s">
        <v>62</v>
      </c>
      <c r="V650" s="124"/>
      <c r="W650" s="675"/>
      <c r="X650" s="38"/>
      <c r="Y650" s="634" t="str">
        <f t="shared" si="986"/>
        <v>-</v>
      </c>
      <c r="Z650" s="70" t="str">
        <f t="shared" ref="Z650:AE650" si="1011">IF(Y650="X","X",IF($AH650=Z$4,"X","-"))</f>
        <v>-</v>
      </c>
      <c r="AA650" s="70" t="str">
        <f t="shared" si="1011"/>
        <v>-</v>
      </c>
      <c r="AB650" s="70" t="str">
        <f t="shared" si="1011"/>
        <v>-</v>
      </c>
      <c r="AC650" s="70" t="str">
        <f t="shared" si="1011"/>
        <v>X</v>
      </c>
      <c r="AD650" s="70" t="str">
        <f t="shared" si="1011"/>
        <v>X</v>
      </c>
      <c r="AE650" s="635" t="str">
        <f t="shared" si="1011"/>
        <v>X</v>
      </c>
      <c r="AF650" s="38"/>
      <c r="AG650" s="70" t="s">
        <v>47</v>
      </c>
      <c r="AH650" s="70" t="s">
        <v>5901</v>
      </c>
      <c r="AI650" s="38"/>
      <c r="AJ650" s="13" t="str">
        <f t="shared" si="974"/>
        <v>/rsm:CrossIndustryInvoice/rsm:SupplyChainTradeTransaction/ram:ApplicableHeaderTradeAgreement/ram:BuyerAgentTradeParty</v>
      </c>
      <c r="AK650" s="13" t="str">
        <f t="shared" si="975"/>
        <v>/ram:SpecifiedTaxRegistration</v>
      </c>
      <c r="AL650" s="14">
        <f>COUNTIFS(R$4:R650,AJ650)</f>
        <v>1</v>
      </c>
      <c r="AN650" s="185" t="str">
        <f t="shared" si="991"/>
        <v>SCT_HTA</v>
      </c>
      <c r="AO650" s="140" t="str">
        <f t="shared" si="976"/>
        <v>BT-X-411-00</v>
      </c>
      <c r="AP650" s="296" t="str">
        <f t="shared" si="992"/>
        <v/>
      </c>
      <c r="AQ650" s="141">
        <f t="shared" si="929"/>
        <v>4</v>
      </c>
      <c r="AR650" s="141" t="str">
        <f t="shared" si="977"/>
        <v>0..1</v>
      </c>
      <c r="AS650" s="138" t="s">
        <v>2966</v>
      </c>
      <c r="AT650" s="125"/>
      <c r="AU650" s="126"/>
      <c r="AV650" s="126"/>
      <c r="AW650" s="126" t="s">
        <v>35</v>
      </c>
      <c r="AX650" s="125"/>
      <c r="AY650" s="124" t="str">
        <f t="shared" si="988"/>
        <v>0..1</v>
      </c>
      <c r="AZ650" s="124" t="str">
        <f t="shared" si="993"/>
        <v>0..1</v>
      </c>
      <c r="BA650" s="142" t="str">
        <f t="shared" si="941"/>
        <v>/rsm:CrossIndustryInvoice
/rsm:SupplyChainTradeTransaction
/ram:ApplicableHeaderTradeAgreement
/ram:BuyerAgentTradeParty
/ram:SpecifiedTaxRegistration</v>
      </c>
      <c r="BB650" s="143" t="str">
        <f t="shared" si="942"/>
        <v>/rsm:CrossIndustryInvoice/rsm:SupplyChainTradeTransaction/ram:ApplicableHeaderTradeAgreement/ram:BuyerAgentTradeParty/ram:SpecifiedTaxRegistration</v>
      </c>
      <c r="BC650" s="124" t="str">
        <f t="shared" si="994"/>
        <v/>
      </c>
      <c r="BD650" s="129" t="str">
        <f t="shared" si="995"/>
        <v/>
      </c>
      <c r="BE650" s="141" t="str">
        <f t="shared" si="996"/>
        <v>0..n</v>
      </c>
      <c r="BF650" s="124" t="str">
        <f t="shared" si="997"/>
        <v/>
      </c>
      <c r="BG650" s="675" t="str">
        <f t="shared" si="998"/>
        <v/>
      </c>
      <c r="BH650" s="7"/>
      <c r="BI650" s="634" t="str">
        <f t="shared" si="999"/>
        <v>-</v>
      </c>
      <c r="BJ650" s="70" t="str">
        <f t="shared" si="1000"/>
        <v>-</v>
      </c>
      <c r="BK650" s="70" t="str">
        <f t="shared" si="1001"/>
        <v>-</v>
      </c>
      <c r="BL650" s="70" t="str">
        <f t="shared" si="1002"/>
        <v>-</v>
      </c>
      <c r="BM650" s="70" t="str">
        <f t="shared" si="1003"/>
        <v>X</v>
      </c>
      <c r="BN650" s="70" t="str">
        <f t="shared" si="1004"/>
        <v>X</v>
      </c>
      <c r="BO650" s="635" t="str">
        <f t="shared" si="1005"/>
        <v>X</v>
      </c>
      <c r="BP650" s="7"/>
      <c r="BQ650" s="70" t="str">
        <f t="shared" si="1006"/>
        <v>EXTENDED</v>
      </c>
      <c r="BR650" s="70" t="str">
        <f t="shared" si="1007"/>
        <v>EXTENDED-CTC-FR</v>
      </c>
      <c r="BS650" s="15"/>
      <c r="BT650" s="57" t="s">
        <v>18642</v>
      </c>
    </row>
    <row r="651" spans="1:72" s="59" customFormat="1" ht="105" x14ac:dyDescent="0.2">
      <c r="A651" s="45" t="str">
        <f t="shared" si="989"/>
        <v>YES</v>
      </c>
      <c r="B651" s="131"/>
      <c r="C651" s="742"/>
      <c r="D651" s="185" t="s">
        <v>1526</v>
      </c>
      <c r="E651" s="145" t="s">
        <v>5102</v>
      </c>
      <c r="F651" s="297" t="s">
        <v>4985</v>
      </c>
      <c r="G651" s="146">
        <f t="shared" si="944"/>
        <v>5</v>
      </c>
      <c r="H651" s="146" t="s">
        <v>32</v>
      </c>
      <c r="I651" s="64" t="s">
        <v>17158</v>
      </c>
      <c r="J651" s="64" t="s">
        <v>2968</v>
      </c>
      <c r="K651" s="65" t="s">
        <v>2226</v>
      </c>
      <c r="L651" s="65"/>
      <c r="M651" s="65"/>
      <c r="N651" s="64" t="s">
        <v>90</v>
      </c>
      <c r="O651" s="66" t="s">
        <v>32</v>
      </c>
      <c r="P651" s="66" t="str">
        <f t="shared" si="853"/>
        <v>1..1</v>
      </c>
      <c r="Q651" s="157" t="s">
        <v>2969</v>
      </c>
      <c r="R651" s="158" t="s">
        <v>2970</v>
      </c>
      <c r="S651" s="66" t="s">
        <v>55</v>
      </c>
      <c r="T651" s="68" t="str">
        <f t="shared" si="978"/>
        <v>E</v>
      </c>
      <c r="U651" s="178" t="s">
        <v>42</v>
      </c>
      <c r="V651" s="66" t="s">
        <v>200</v>
      </c>
      <c r="W651" s="249" t="s">
        <v>1016</v>
      </c>
      <c r="X651" s="38"/>
      <c r="Y651" s="634" t="str">
        <f t="shared" si="986"/>
        <v>-</v>
      </c>
      <c r="Z651" s="70" t="str">
        <f t="shared" ref="Z651:AE651" si="1012">IF(Y651="X","X",IF($AH651=Z$4,"X","-"))</f>
        <v>-</v>
      </c>
      <c r="AA651" s="70" t="str">
        <f t="shared" si="1012"/>
        <v>-</v>
      </c>
      <c r="AB651" s="70" t="str">
        <f t="shared" si="1012"/>
        <v>-</v>
      </c>
      <c r="AC651" s="70" t="str">
        <f t="shared" si="1012"/>
        <v>X</v>
      </c>
      <c r="AD651" s="70" t="str">
        <f t="shared" si="1012"/>
        <v>X</v>
      </c>
      <c r="AE651" s="635" t="str">
        <f t="shared" si="1012"/>
        <v>X</v>
      </c>
      <c r="AF651" s="38"/>
      <c r="AG651" s="70" t="s">
        <v>47</v>
      </c>
      <c r="AH651" s="70" t="s">
        <v>5901</v>
      </c>
      <c r="AI651" s="38"/>
      <c r="AJ651" s="13" t="str">
        <f t="shared" si="974"/>
        <v>/rsm:CrossIndustryInvoice/rsm:SupplyChainTradeTransaction/ram:ApplicableHeaderTradeAgreement/ram:BuyerAgentTradeParty/ram:SpecifiedTaxRegistration</v>
      </c>
      <c r="AK651" s="13" t="str">
        <f t="shared" si="975"/>
        <v>/ram:ID</v>
      </c>
      <c r="AL651" s="14">
        <f>COUNTIFS(R$4:R651,AJ651)</f>
        <v>1</v>
      </c>
      <c r="AN651" s="185" t="str">
        <f t="shared" si="991"/>
        <v>SCT_HTA</v>
      </c>
      <c r="AO651" s="145" t="str">
        <f t="shared" si="976"/>
        <v>BT-X-411</v>
      </c>
      <c r="AP651" s="297" t="str">
        <f t="shared" si="992"/>
        <v>EXT-FR-FE-10</v>
      </c>
      <c r="AQ651" s="146">
        <f t="shared" si="929"/>
        <v>5</v>
      </c>
      <c r="AR651" s="146" t="str">
        <f t="shared" si="977"/>
        <v>1..1</v>
      </c>
      <c r="AS651" s="64" t="s">
        <v>2971</v>
      </c>
      <c r="AT651" s="64" t="s">
        <v>2230</v>
      </c>
      <c r="AU651" s="65" t="s">
        <v>2231</v>
      </c>
      <c r="AV651" s="65"/>
      <c r="AW651" s="65"/>
      <c r="AX651" s="64" t="s">
        <v>99</v>
      </c>
      <c r="AY651" s="66" t="str">
        <f t="shared" si="988"/>
        <v>1..1</v>
      </c>
      <c r="AZ651" s="66" t="str">
        <f t="shared" si="993"/>
        <v>1..1</v>
      </c>
      <c r="BA651" s="157" t="str">
        <f t="shared" si="941"/>
        <v>/rsm:CrossIndustryInvoice
/rsm:SupplyChainTradeTransaction
/ram:ApplicableHeaderTradeAgreement
/ram:BuyerAgentTradeParty
/ram:SpecifiedTaxRegistration
/ram:ID</v>
      </c>
      <c r="BB651" s="158" t="str">
        <f t="shared" si="942"/>
        <v>/rsm:CrossIndustryInvoice/rsm:SupplyChainTradeTransaction/ram:ApplicableHeaderTradeAgreement/ram:BuyerAgentTradeParty/ram:SpecifiedTaxRegistration/ram:ID</v>
      </c>
      <c r="BC651" s="66" t="str">
        <f t="shared" si="994"/>
        <v>I</v>
      </c>
      <c r="BD651" s="68" t="str">
        <f t="shared" si="995"/>
        <v>E</v>
      </c>
      <c r="BE651" s="178" t="str">
        <f t="shared" si="996"/>
        <v>0..1</v>
      </c>
      <c r="BF651" s="66" t="str">
        <f t="shared" si="997"/>
        <v>CAR-3</v>
      </c>
      <c r="BG651" s="249" t="str">
        <f t="shared" si="998"/>
        <v>@schemeID="VA"</v>
      </c>
      <c r="BH651" s="7"/>
      <c r="BI651" s="634" t="str">
        <f t="shared" si="999"/>
        <v>-</v>
      </c>
      <c r="BJ651" s="70" t="str">
        <f t="shared" si="1000"/>
        <v>-</v>
      </c>
      <c r="BK651" s="70" t="str">
        <f t="shared" si="1001"/>
        <v>-</v>
      </c>
      <c r="BL651" s="70" t="str">
        <f t="shared" si="1002"/>
        <v>-</v>
      </c>
      <c r="BM651" s="70" t="str">
        <f t="shared" si="1003"/>
        <v>X</v>
      </c>
      <c r="BN651" s="70" t="str">
        <f t="shared" si="1004"/>
        <v>X</v>
      </c>
      <c r="BO651" s="635" t="str">
        <f t="shared" si="1005"/>
        <v>X</v>
      </c>
      <c r="BP651" s="7"/>
      <c r="BQ651" s="70" t="str">
        <f t="shared" si="1006"/>
        <v>EXTENDED</v>
      </c>
      <c r="BR651" s="70" t="str">
        <f t="shared" si="1007"/>
        <v>EXTENDED-CTC-FR</v>
      </c>
      <c r="BS651" s="15"/>
      <c r="BT651" s="57" t="s">
        <v>18642</v>
      </c>
    </row>
    <row r="652" spans="1:72" s="59" customFormat="1" ht="120" x14ac:dyDescent="0.2">
      <c r="A652" s="45" t="str">
        <f t="shared" si="989"/>
        <v>YES</v>
      </c>
      <c r="B652" s="131"/>
      <c r="C652" s="742"/>
      <c r="D652" s="185" t="s">
        <v>1526</v>
      </c>
      <c r="E652" s="145" t="s">
        <v>5103</v>
      </c>
      <c r="F652" s="282" t="s">
        <v>5073</v>
      </c>
      <c r="G652" s="146">
        <f t="shared" si="944"/>
        <v>6</v>
      </c>
      <c r="H652" s="146" t="s">
        <v>32</v>
      </c>
      <c r="I652" s="97" t="s">
        <v>17157</v>
      </c>
      <c r="J652" s="64" t="s">
        <v>2972</v>
      </c>
      <c r="K652" s="65" t="s">
        <v>1015</v>
      </c>
      <c r="L652" s="65"/>
      <c r="M652" s="65" t="s">
        <v>1016</v>
      </c>
      <c r="N652" s="64" t="s">
        <v>17064</v>
      </c>
      <c r="O652" s="66" t="s">
        <v>32</v>
      </c>
      <c r="P652" s="66" t="str">
        <f t="shared" si="853"/>
        <v>1..1</v>
      </c>
      <c r="Q652" s="157" t="s">
        <v>2973</v>
      </c>
      <c r="R652" s="158" t="s">
        <v>2974</v>
      </c>
      <c r="S652" s="66" t="s">
        <v>329</v>
      </c>
      <c r="T652" s="68" t="str">
        <f t="shared" si="978"/>
        <v>A</v>
      </c>
      <c r="U652" s="178" t="s">
        <v>42</v>
      </c>
      <c r="V652" s="66" t="s">
        <v>35</v>
      </c>
      <c r="W652" s="249" t="s">
        <v>1016</v>
      </c>
      <c r="X652" s="38"/>
      <c r="Y652" s="634" t="str">
        <f t="shared" si="986"/>
        <v>-</v>
      </c>
      <c r="Z652" s="70" t="str">
        <f t="shared" ref="Z652:AE652" si="1013">IF(Y652="X","X",IF($AH652=Z$4,"X","-"))</f>
        <v>-</v>
      </c>
      <c r="AA652" s="70" t="str">
        <f t="shared" si="1013"/>
        <v>-</v>
      </c>
      <c r="AB652" s="70" t="str">
        <f t="shared" si="1013"/>
        <v>-</v>
      </c>
      <c r="AC652" s="70" t="str">
        <f t="shared" si="1013"/>
        <v>X</v>
      </c>
      <c r="AD652" s="70" t="str">
        <f t="shared" si="1013"/>
        <v>X</v>
      </c>
      <c r="AE652" s="635" t="str">
        <f t="shared" si="1013"/>
        <v>X</v>
      </c>
      <c r="AF652" s="38"/>
      <c r="AG652" s="70" t="s">
        <v>47</v>
      </c>
      <c r="AH652" s="70" t="s">
        <v>5901</v>
      </c>
      <c r="AI652" s="38"/>
      <c r="AJ652" s="13" t="str">
        <f t="shared" si="974"/>
        <v>/rsm:CrossIndustryInvoice/rsm:SupplyChainTradeTransaction/ram:ApplicableHeaderTradeAgreement/ram:BuyerAgentTradeParty/ram:SpecifiedTaxRegistration/ram:ID</v>
      </c>
      <c r="AK652" s="13" t="str">
        <f t="shared" si="975"/>
        <v>/@schemeID</v>
      </c>
      <c r="AL652" s="14">
        <f>COUNTIFS(R$4:R652,AJ652)</f>
        <v>1</v>
      </c>
      <c r="AN652" s="185" t="str">
        <f t="shared" si="991"/>
        <v>SCT_HTA</v>
      </c>
      <c r="AO652" s="145" t="str">
        <f t="shared" si="976"/>
        <v>BT-X-411-0</v>
      </c>
      <c r="AP652" s="297" t="str">
        <f t="shared" si="992"/>
        <v>EXT-FR-FE-11</v>
      </c>
      <c r="AQ652" s="146">
        <f t="shared" si="929"/>
        <v>6</v>
      </c>
      <c r="AR652" s="146" t="str">
        <f t="shared" si="977"/>
        <v>1..1</v>
      </c>
      <c r="AS652" s="97" t="s">
        <v>330</v>
      </c>
      <c r="AT652" s="64" t="s">
        <v>2235</v>
      </c>
      <c r="AU652" s="65" t="s">
        <v>18240</v>
      </c>
      <c r="AV652" s="65"/>
      <c r="AW652" s="65" t="s">
        <v>1828</v>
      </c>
      <c r="AX652" s="64"/>
      <c r="AY652" s="66" t="str">
        <f t="shared" si="988"/>
        <v>1..1</v>
      </c>
      <c r="AZ652" s="66" t="str">
        <f t="shared" si="993"/>
        <v>1..1</v>
      </c>
      <c r="BA652" s="157" t="str">
        <f t="shared" si="941"/>
        <v>/rsm:CrossIndustryInvoice
/rsm:SupplyChainTradeTransaction
/ram:ApplicableHeaderTradeAgreement
/ram:BuyerAgentTradeParty
/ram:SpecifiedTaxRegistration
/ram:ID
/@schemeID</v>
      </c>
      <c r="BB652" s="158" t="str">
        <f t="shared" si="942"/>
        <v>/rsm:CrossIndustryInvoice/rsm:SupplyChainTradeTransaction/ram:ApplicableHeaderTradeAgreement/ram:BuyerAgentTradeParty/ram:SpecifiedTaxRegistration/ram:ID/@schemeID</v>
      </c>
      <c r="BC652" s="66" t="str">
        <f t="shared" si="994"/>
        <v>S</v>
      </c>
      <c r="BD652" s="68" t="str">
        <f t="shared" si="995"/>
        <v>A</v>
      </c>
      <c r="BE652" s="178" t="str">
        <f t="shared" si="996"/>
        <v>0..1</v>
      </c>
      <c r="BF652" s="66" t="str">
        <f t="shared" si="997"/>
        <v/>
      </c>
      <c r="BG652" s="249" t="str">
        <f t="shared" si="998"/>
        <v>@schemeID="VA"</v>
      </c>
      <c r="BH652" s="7"/>
      <c r="BI652" s="634" t="str">
        <f t="shared" si="999"/>
        <v>-</v>
      </c>
      <c r="BJ652" s="70" t="str">
        <f t="shared" si="1000"/>
        <v>-</v>
      </c>
      <c r="BK652" s="70" t="str">
        <f t="shared" si="1001"/>
        <v>-</v>
      </c>
      <c r="BL652" s="70" t="str">
        <f t="shared" si="1002"/>
        <v>-</v>
      </c>
      <c r="BM652" s="70" t="str">
        <f t="shared" si="1003"/>
        <v>X</v>
      </c>
      <c r="BN652" s="70" t="str">
        <f t="shared" si="1004"/>
        <v>X</v>
      </c>
      <c r="BO652" s="635" t="str">
        <f t="shared" si="1005"/>
        <v>X</v>
      </c>
      <c r="BP652" s="7"/>
      <c r="BQ652" s="70" t="str">
        <f t="shared" si="1006"/>
        <v>EXTENDED</v>
      </c>
      <c r="BR652" s="70" t="str">
        <f t="shared" si="1007"/>
        <v>EXTENDED-CTC-FR</v>
      </c>
      <c r="BS652" s="15"/>
      <c r="BT652" s="57" t="s">
        <v>18642</v>
      </c>
    </row>
    <row r="653" spans="1:72" s="59" customFormat="1" ht="96" x14ac:dyDescent="0.2">
      <c r="A653" s="45" t="str">
        <f t="shared" si="989"/>
        <v>NO</v>
      </c>
      <c r="B653" s="45"/>
      <c r="C653" s="45"/>
      <c r="D653" s="182" t="s">
        <v>1526</v>
      </c>
      <c r="E653" s="187" t="s">
        <v>2975</v>
      </c>
      <c r="F653" s="302"/>
      <c r="G653" s="110">
        <f t="shared" si="944"/>
        <v>3</v>
      </c>
      <c r="H653" s="110" t="s">
        <v>42</v>
      </c>
      <c r="I653" s="111" t="s">
        <v>2976</v>
      </c>
      <c r="J653" s="112"/>
      <c r="K653" s="113"/>
      <c r="L653" s="113"/>
      <c r="M653" s="113"/>
      <c r="N653" s="112"/>
      <c r="O653" s="110" t="s">
        <v>42</v>
      </c>
      <c r="P653" s="110" t="str">
        <f t="shared" si="853"/>
        <v>0..1</v>
      </c>
      <c r="Q653" s="114" t="s">
        <v>2977</v>
      </c>
      <c r="R653" s="115" t="s">
        <v>2978</v>
      </c>
      <c r="S653" s="110"/>
      <c r="T653" s="116" t="str">
        <f t="shared" si="978"/>
        <v/>
      </c>
      <c r="U653" s="110" t="s">
        <v>42</v>
      </c>
      <c r="V653" s="110"/>
      <c r="W653" s="674"/>
      <c r="X653" s="38"/>
      <c r="Y653" s="644" t="str">
        <f t="shared" si="986"/>
        <v>-</v>
      </c>
      <c r="Z653" s="116" t="str">
        <f t="shared" ref="Z653:AE653" si="1014">IF(Y653="X","X",IF($AH653=Z$4,"X","-"))</f>
        <v>-</v>
      </c>
      <c r="AA653" s="116" t="str">
        <f t="shared" si="1014"/>
        <v>-</v>
      </c>
      <c r="AB653" s="116" t="str">
        <f t="shared" si="1014"/>
        <v>X</v>
      </c>
      <c r="AC653" s="116" t="str">
        <f t="shared" si="1014"/>
        <v>X</v>
      </c>
      <c r="AD653" s="116" t="str">
        <f t="shared" si="1014"/>
        <v>X</v>
      </c>
      <c r="AE653" s="645" t="str">
        <f t="shared" si="1014"/>
        <v>X</v>
      </c>
      <c r="AF653" s="38"/>
      <c r="AG653" s="116" t="s">
        <v>282</v>
      </c>
      <c r="AH653" s="116" t="s">
        <v>282</v>
      </c>
      <c r="AI653" s="38"/>
      <c r="AJ653" s="13" t="str">
        <f t="shared" si="974"/>
        <v>/rsm:CrossIndustryInvoice/rsm:SupplyChainTradeTransaction/ram:ApplicableHeaderTradeAgreement</v>
      </c>
      <c r="AK653" s="13" t="str">
        <f t="shared" si="975"/>
        <v>/ram:SpecifiedProcuringProject</v>
      </c>
      <c r="AL653" s="14">
        <f>COUNTIFS(R$4:R653,AJ653)</f>
        <v>1</v>
      </c>
      <c r="AN653" s="182" t="str">
        <f t="shared" si="991"/>
        <v>SCT_HTA</v>
      </c>
      <c r="AO653" s="187" t="str">
        <f t="shared" si="976"/>
        <v>BT-11-00</v>
      </c>
      <c r="AP653" s="302" t="str">
        <f t="shared" si="992"/>
        <v/>
      </c>
      <c r="AQ653" s="110">
        <f t="shared" si="929"/>
        <v>3</v>
      </c>
      <c r="AR653" s="110" t="str">
        <f t="shared" si="977"/>
        <v>0..1</v>
      </c>
      <c r="AS653" s="111" t="s">
        <v>2979</v>
      </c>
      <c r="AT653" s="112"/>
      <c r="AU653" s="113"/>
      <c r="AV653" s="113"/>
      <c r="AW653" s="113" t="s">
        <v>35</v>
      </c>
      <c r="AX653" s="112"/>
      <c r="AY653" s="110" t="str">
        <f t="shared" si="988"/>
        <v>0..1</v>
      </c>
      <c r="AZ653" s="110" t="str">
        <f t="shared" si="993"/>
        <v>0..1</v>
      </c>
      <c r="BA653" s="114" t="str">
        <f t="shared" si="941"/>
        <v>/rsm:CrossIndustryInvoice
/rsm:SupplyChainTradeTransaction
/ram:ApplicableHeaderTradeAgreement
/ram:SpecifiedProcuringProject</v>
      </c>
      <c r="BB653" s="115" t="str">
        <f t="shared" si="942"/>
        <v>/rsm:CrossIndustryInvoice/rsm:SupplyChainTradeTransaction/ram:ApplicableHeaderTradeAgreement/ram:SpecifiedProcuringProject</v>
      </c>
      <c r="BC653" s="110" t="str">
        <f t="shared" si="994"/>
        <v/>
      </c>
      <c r="BD653" s="116" t="str">
        <f t="shared" si="995"/>
        <v/>
      </c>
      <c r="BE653" s="110" t="str">
        <f t="shared" si="996"/>
        <v>0..1</v>
      </c>
      <c r="BF653" s="110" t="str">
        <f t="shared" si="997"/>
        <v/>
      </c>
      <c r="BG653" s="674" t="str">
        <f t="shared" si="998"/>
        <v/>
      </c>
      <c r="BH653" s="7"/>
      <c r="BI653" s="644" t="str">
        <f t="shared" si="999"/>
        <v>-</v>
      </c>
      <c r="BJ653" s="116" t="str">
        <f t="shared" si="1000"/>
        <v>-</v>
      </c>
      <c r="BK653" s="116" t="str">
        <f t="shared" si="1001"/>
        <v>-</v>
      </c>
      <c r="BL653" s="116" t="str">
        <f t="shared" si="1002"/>
        <v>X</v>
      </c>
      <c r="BM653" s="116" t="str">
        <f t="shared" si="1003"/>
        <v>X</v>
      </c>
      <c r="BN653" s="116" t="str">
        <f t="shared" si="1004"/>
        <v>X</v>
      </c>
      <c r="BO653" s="645" t="str">
        <f t="shared" si="1005"/>
        <v>X</v>
      </c>
      <c r="BP653" s="7"/>
      <c r="BQ653" s="116" t="str">
        <f t="shared" si="1006"/>
        <v>EN 16931</v>
      </c>
      <c r="BR653" s="116" t="str">
        <f t="shared" si="1007"/>
        <v>EN 16931</v>
      </c>
      <c r="BS653" s="15"/>
      <c r="BT653" s="57" t="s">
        <v>18642</v>
      </c>
    </row>
    <row r="654" spans="1:72" s="59" customFormat="1" ht="96" x14ac:dyDescent="0.2">
      <c r="A654" s="45" t="str">
        <f t="shared" si="989"/>
        <v>YES</v>
      </c>
      <c r="B654" s="45"/>
      <c r="C654" s="45"/>
      <c r="D654" s="185" t="s">
        <v>1526</v>
      </c>
      <c r="E654" s="186" t="s">
        <v>2980</v>
      </c>
      <c r="F654" s="301" t="s">
        <v>2980</v>
      </c>
      <c r="G654" s="66">
        <f t="shared" si="944"/>
        <v>4</v>
      </c>
      <c r="H654" s="66" t="s">
        <v>42</v>
      </c>
      <c r="I654" s="64" t="s">
        <v>2981</v>
      </c>
      <c r="J654" s="64" t="s">
        <v>17305</v>
      </c>
      <c r="K654" s="65"/>
      <c r="L654" s="65"/>
      <c r="M654" s="65" t="s">
        <v>35</v>
      </c>
      <c r="N654" s="150" t="s">
        <v>548</v>
      </c>
      <c r="O654" s="66" t="s">
        <v>32</v>
      </c>
      <c r="P654" s="66" t="str">
        <f t="shared" si="853"/>
        <v>1..1</v>
      </c>
      <c r="Q654" s="2" t="s">
        <v>2983</v>
      </c>
      <c r="R654" s="75" t="s">
        <v>2984</v>
      </c>
      <c r="S654" s="66" t="s">
        <v>17054</v>
      </c>
      <c r="T654" s="68" t="str">
        <f t="shared" si="978"/>
        <v>E</v>
      </c>
      <c r="U654" s="66" t="s">
        <v>32</v>
      </c>
      <c r="V654" s="66" t="s">
        <v>35</v>
      </c>
      <c r="W654" s="249" t="s">
        <v>2985</v>
      </c>
      <c r="X654" s="38"/>
      <c r="Y654" s="636" t="str">
        <f t="shared" si="986"/>
        <v>-</v>
      </c>
      <c r="Z654" s="68" t="str">
        <f t="shared" ref="Z654:AE654" si="1015">IF(Y654="X","X",IF($AH654=Z$4,"X","-"))</f>
        <v>-</v>
      </c>
      <c r="AA654" s="68" t="str">
        <f t="shared" si="1015"/>
        <v>-</v>
      </c>
      <c r="AB654" s="68" t="str">
        <f t="shared" si="1015"/>
        <v>X</v>
      </c>
      <c r="AC654" s="68" t="str">
        <f t="shared" si="1015"/>
        <v>X</v>
      </c>
      <c r="AD654" s="68" t="str">
        <f t="shared" si="1015"/>
        <v>X</v>
      </c>
      <c r="AE654" s="637" t="str">
        <f t="shared" si="1015"/>
        <v>X</v>
      </c>
      <c r="AF654" s="38"/>
      <c r="AG654" s="68" t="s">
        <v>282</v>
      </c>
      <c r="AH654" s="68" t="s">
        <v>282</v>
      </c>
      <c r="AI654" s="38"/>
      <c r="AJ654" s="13" t="str">
        <f t="shared" si="974"/>
        <v>/rsm:CrossIndustryInvoice/rsm:SupplyChainTradeTransaction/ram:ApplicableHeaderTradeAgreement/ram:SpecifiedProcuringProject</v>
      </c>
      <c r="AK654" s="13" t="str">
        <f t="shared" si="975"/>
        <v>/ram:ID</v>
      </c>
      <c r="AL654" s="14">
        <f>COUNTIFS(R$4:R654,AJ654)</f>
        <v>1</v>
      </c>
      <c r="AN654" s="185" t="str">
        <f t="shared" si="991"/>
        <v>SCT_HTA</v>
      </c>
      <c r="AO654" s="186" t="str">
        <f t="shared" si="976"/>
        <v>BT-11</v>
      </c>
      <c r="AP654" s="301" t="str">
        <f t="shared" si="992"/>
        <v>BT-11</v>
      </c>
      <c r="AQ654" s="66">
        <f t="shared" si="929"/>
        <v>4</v>
      </c>
      <c r="AR654" s="66" t="str">
        <f t="shared" si="977"/>
        <v>0..1</v>
      </c>
      <c r="AS654" s="64" t="s">
        <v>2986</v>
      </c>
      <c r="AT654" s="64" t="s">
        <v>2987</v>
      </c>
      <c r="AU654" s="65" t="s">
        <v>35</v>
      </c>
      <c r="AV654" s="65"/>
      <c r="AW654" s="65" t="s">
        <v>35</v>
      </c>
      <c r="AX654" s="150" t="s">
        <v>555</v>
      </c>
      <c r="AY654" s="66" t="str">
        <f t="shared" si="988"/>
        <v>1..1</v>
      </c>
      <c r="AZ654" s="66" t="str">
        <f t="shared" si="993"/>
        <v>1..1</v>
      </c>
      <c r="BA654" s="2" t="str">
        <f t="shared" si="941"/>
        <v>/rsm:CrossIndustryInvoice
/rsm:SupplyChainTradeTransaction
/ram:ApplicableHeaderTradeAgreement
/ram:SpecifiedProcuringProject
/ram:ID</v>
      </c>
      <c r="BB654" s="75" t="str">
        <f t="shared" si="942"/>
        <v>/rsm:CrossIndustryInvoice/rsm:SupplyChainTradeTransaction/ram:ApplicableHeaderTradeAgreement/ram:SpecifiedProcuringProject/ram:ID</v>
      </c>
      <c r="BC654" s="66" t="str">
        <f t="shared" si="994"/>
        <v>R</v>
      </c>
      <c r="BD654" s="68" t="str">
        <f t="shared" si="995"/>
        <v>E</v>
      </c>
      <c r="BE654" s="66" t="str">
        <f t="shared" si="996"/>
        <v>1..1</v>
      </c>
      <c r="BF654" s="66" t="str">
        <f t="shared" si="997"/>
        <v/>
      </c>
      <c r="BG654" s="249" t="str">
        <f t="shared" si="998"/>
        <v>Use "Project reference" as default value for Name.</v>
      </c>
      <c r="BH654" s="7"/>
      <c r="BI654" s="636" t="str">
        <f t="shared" si="999"/>
        <v>-</v>
      </c>
      <c r="BJ654" s="68" t="str">
        <f t="shared" si="1000"/>
        <v>-</v>
      </c>
      <c r="BK654" s="68" t="str">
        <f t="shared" si="1001"/>
        <v>-</v>
      </c>
      <c r="BL654" s="68" t="str">
        <f t="shared" si="1002"/>
        <v>X</v>
      </c>
      <c r="BM654" s="68" t="str">
        <f t="shared" si="1003"/>
        <v>X</v>
      </c>
      <c r="BN654" s="68" t="str">
        <f t="shared" si="1004"/>
        <v>X</v>
      </c>
      <c r="BO654" s="637" t="str">
        <f t="shared" si="1005"/>
        <v>X</v>
      </c>
      <c r="BP654" s="7"/>
      <c r="BQ654" s="68" t="str">
        <f t="shared" si="1006"/>
        <v>EN 16931</v>
      </c>
      <c r="BR654" s="68" t="str">
        <f t="shared" si="1007"/>
        <v>EN 16931</v>
      </c>
      <c r="BS654" s="15"/>
      <c r="BT654" s="57" t="s">
        <v>18642</v>
      </c>
    </row>
    <row r="655" spans="1:72" s="59" customFormat="1" ht="96" x14ac:dyDescent="0.2">
      <c r="A655" s="45" t="str">
        <f t="shared" si="989"/>
        <v>NO</v>
      </c>
      <c r="B655" s="45"/>
      <c r="C655" s="45"/>
      <c r="D655" s="185" t="s">
        <v>1526</v>
      </c>
      <c r="E655" s="186" t="s">
        <v>2988</v>
      </c>
      <c r="F655" s="301"/>
      <c r="G655" s="66">
        <f t="shared" si="944"/>
        <v>4</v>
      </c>
      <c r="H655" s="66" t="s">
        <v>32</v>
      </c>
      <c r="I655" s="97" t="s">
        <v>2989</v>
      </c>
      <c r="J655" s="64" t="s">
        <v>2982</v>
      </c>
      <c r="K655" s="65" t="s">
        <v>2990</v>
      </c>
      <c r="L655" s="65"/>
      <c r="M655" s="65" t="s">
        <v>2985</v>
      </c>
      <c r="N655" s="64" t="s">
        <v>17064</v>
      </c>
      <c r="O655" s="66" t="s">
        <v>32</v>
      </c>
      <c r="P655" s="66" t="str">
        <f t="shared" si="853"/>
        <v>1..1</v>
      </c>
      <c r="Q655" s="2" t="s">
        <v>2991</v>
      </c>
      <c r="R655" s="75" t="s">
        <v>2992</v>
      </c>
      <c r="S655" s="66" t="s">
        <v>35</v>
      </c>
      <c r="T655" s="68" t="str">
        <f t="shared" si="978"/>
        <v/>
      </c>
      <c r="U655" s="66" t="s">
        <v>32</v>
      </c>
      <c r="V655" s="66" t="s">
        <v>35</v>
      </c>
      <c r="W655" s="249" t="s">
        <v>2985</v>
      </c>
      <c r="X655" s="38"/>
      <c r="Y655" s="636" t="str">
        <f t="shared" si="986"/>
        <v>-</v>
      </c>
      <c r="Z655" s="68" t="str">
        <f t="shared" ref="Z655:AE655" si="1016">IF(Y655="X","X",IF($AH655=Z$4,"X","-"))</f>
        <v>-</v>
      </c>
      <c r="AA655" s="68" t="str">
        <f t="shared" si="1016"/>
        <v>-</v>
      </c>
      <c r="AB655" s="68" t="str">
        <f t="shared" si="1016"/>
        <v>X</v>
      </c>
      <c r="AC655" s="68" t="str">
        <f t="shared" si="1016"/>
        <v>X</v>
      </c>
      <c r="AD655" s="68" t="str">
        <f t="shared" si="1016"/>
        <v>X</v>
      </c>
      <c r="AE655" s="637" t="str">
        <f t="shared" si="1016"/>
        <v>X</v>
      </c>
      <c r="AF655" s="38"/>
      <c r="AG655" s="68" t="s">
        <v>282</v>
      </c>
      <c r="AH655" s="68" t="s">
        <v>282</v>
      </c>
      <c r="AI655" s="38"/>
      <c r="AJ655" s="13" t="str">
        <f t="shared" si="974"/>
        <v>/rsm:CrossIndustryInvoice/rsm:SupplyChainTradeTransaction/ram:ApplicableHeaderTradeAgreement/ram:SpecifiedProcuringProject</v>
      </c>
      <c r="AK655" s="13" t="str">
        <f t="shared" si="975"/>
        <v>/ram:Name</v>
      </c>
      <c r="AL655" s="14">
        <f>COUNTIFS(R$4:R655,AJ655)</f>
        <v>1</v>
      </c>
      <c r="AN655" s="185" t="str">
        <f t="shared" si="991"/>
        <v>SCT_HTA</v>
      </c>
      <c r="AO655" s="186" t="str">
        <f t="shared" si="976"/>
        <v>BT-11-0</v>
      </c>
      <c r="AP655" s="301" t="str">
        <f t="shared" si="992"/>
        <v/>
      </c>
      <c r="AQ655" s="66">
        <f t="shared" si="929"/>
        <v>4</v>
      </c>
      <c r="AR655" s="66" t="str">
        <f t="shared" si="977"/>
        <v>1..1</v>
      </c>
      <c r="AS655" s="97" t="s">
        <v>2993</v>
      </c>
      <c r="AT655" s="64" t="s">
        <v>18272</v>
      </c>
      <c r="AU655" s="65" t="s">
        <v>18273</v>
      </c>
      <c r="AV655" s="65"/>
      <c r="AW655" s="65" t="s">
        <v>2995</v>
      </c>
      <c r="AX655" s="64"/>
      <c r="AY655" s="66" t="str">
        <f t="shared" si="988"/>
        <v>1..1</v>
      </c>
      <c r="AZ655" s="66" t="str">
        <f t="shared" si="993"/>
        <v>1..1</v>
      </c>
      <c r="BA655" s="2" t="str">
        <f t="shared" si="941"/>
        <v>/rsm:CrossIndustryInvoice
/rsm:SupplyChainTradeTransaction
/ram:ApplicableHeaderTradeAgreement
/ram:SpecifiedProcuringProject
/ram:Name</v>
      </c>
      <c r="BB655" s="75" t="str">
        <f t="shared" si="942"/>
        <v>/rsm:CrossIndustryInvoice/rsm:SupplyChainTradeTransaction/ram:ApplicableHeaderTradeAgreement/ram:SpecifiedProcuringProject/ram:Name</v>
      </c>
      <c r="BC655" s="66" t="str">
        <f t="shared" si="994"/>
        <v/>
      </c>
      <c r="BD655" s="68" t="str">
        <f t="shared" si="995"/>
        <v/>
      </c>
      <c r="BE655" s="66" t="str">
        <f t="shared" si="996"/>
        <v>1..1</v>
      </c>
      <c r="BF655" s="66" t="str">
        <f t="shared" si="997"/>
        <v/>
      </c>
      <c r="BG655" s="249" t="str">
        <f t="shared" si="998"/>
        <v>Use "Project reference" as default value for Name.</v>
      </c>
      <c r="BH655" s="7"/>
      <c r="BI655" s="636" t="str">
        <f t="shared" si="999"/>
        <v>-</v>
      </c>
      <c r="BJ655" s="68" t="str">
        <f t="shared" si="1000"/>
        <v>-</v>
      </c>
      <c r="BK655" s="68" t="str">
        <f t="shared" si="1001"/>
        <v>-</v>
      </c>
      <c r="BL655" s="68" t="str">
        <f t="shared" si="1002"/>
        <v>X</v>
      </c>
      <c r="BM655" s="68" t="str">
        <f t="shared" si="1003"/>
        <v>X</v>
      </c>
      <c r="BN655" s="68" t="str">
        <f t="shared" si="1004"/>
        <v>X</v>
      </c>
      <c r="BO655" s="637" t="str">
        <f t="shared" si="1005"/>
        <v>X</v>
      </c>
      <c r="BP655" s="7"/>
      <c r="BQ655" s="68" t="str">
        <f t="shared" si="1006"/>
        <v>EN 16931</v>
      </c>
      <c r="BR655" s="68" t="str">
        <f t="shared" si="1007"/>
        <v>EN 16931</v>
      </c>
      <c r="BS655" s="15"/>
      <c r="BT655" s="57" t="s">
        <v>18642</v>
      </c>
    </row>
    <row r="656" spans="1:72" s="59" customFormat="1" ht="96" x14ac:dyDescent="0.2">
      <c r="A656" s="45" t="str">
        <f t="shared" si="989"/>
        <v>NO</v>
      </c>
      <c r="B656" s="45"/>
      <c r="C656" s="45"/>
      <c r="D656" s="194" t="s">
        <v>1526</v>
      </c>
      <c r="E656" s="99" t="s">
        <v>5537</v>
      </c>
      <c r="F656" s="289"/>
      <c r="G656" s="100">
        <f t="shared" si="944"/>
        <v>3</v>
      </c>
      <c r="H656" s="100" t="s">
        <v>62</v>
      </c>
      <c r="I656" s="125" t="s">
        <v>830</v>
      </c>
      <c r="J656" s="125"/>
      <c r="K656" s="126"/>
      <c r="L656" s="126"/>
      <c r="M656" s="126"/>
      <c r="N656" s="125"/>
      <c r="O656" s="124" t="s">
        <v>62</v>
      </c>
      <c r="P656" s="124" t="str">
        <f t="shared" si="853"/>
        <v>0..n</v>
      </c>
      <c r="Q656" s="102" t="s">
        <v>2996</v>
      </c>
      <c r="R656" s="103" t="s">
        <v>2997</v>
      </c>
      <c r="S656" s="124"/>
      <c r="T656" s="129" t="str">
        <f t="shared" si="978"/>
        <v>EG</v>
      </c>
      <c r="U656" s="100" t="s">
        <v>62</v>
      </c>
      <c r="V656" s="124"/>
      <c r="W656" s="675"/>
      <c r="X656" s="38"/>
      <c r="Y656" s="642" t="str">
        <f t="shared" si="986"/>
        <v>-</v>
      </c>
      <c r="Z656" s="104" t="str">
        <f t="shared" ref="Z656:AE656" si="1017">IF(Y656="X","X",IF($AH656=Z$4,"X","-"))</f>
        <v>-</v>
      </c>
      <c r="AA656" s="104" t="str">
        <f t="shared" si="1017"/>
        <v>-</v>
      </c>
      <c r="AB656" s="104" t="str">
        <f t="shared" si="1017"/>
        <v>-</v>
      </c>
      <c r="AC656" s="104" t="str">
        <f t="shared" si="1017"/>
        <v>-</v>
      </c>
      <c r="AD656" s="104" t="str">
        <f t="shared" si="1017"/>
        <v>-</v>
      </c>
      <c r="AE656" s="643" t="str">
        <f t="shared" si="1017"/>
        <v>X</v>
      </c>
      <c r="AF656" s="38"/>
      <c r="AG656" s="104" t="s">
        <v>47</v>
      </c>
      <c r="AH656" s="104" t="s">
        <v>47</v>
      </c>
      <c r="AI656" s="38"/>
      <c r="AJ656" s="13" t="str">
        <f t="shared" si="974"/>
        <v>/rsm:CrossIndustryInvoice/rsm:SupplyChainTradeTransaction/ram:ApplicableHeaderTradeAgreement</v>
      </c>
      <c r="AK656" s="13" t="str">
        <f t="shared" si="975"/>
        <v>/ram:UltimateCustomerOrderReferencedDocument</v>
      </c>
      <c r="AL656" s="14">
        <f>COUNTIFS(R$4:R656,AJ656)</f>
        <v>1</v>
      </c>
      <c r="AN656" s="194" t="str">
        <f t="shared" si="991"/>
        <v>SCT_HTA</v>
      </c>
      <c r="AO656" s="99" t="str">
        <f t="shared" si="976"/>
        <v>BG-X-23</v>
      </c>
      <c r="AP656" s="289" t="str">
        <f t="shared" si="992"/>
        <v/>
      </c>
      <c r="AQ656" s="100">
        <f t="shared" si="929"/>
        <v>3</v>
      </c>
      <c r="AR656" s="100" t="str">
        <f t="shared" si="977"/>
        <v>0..n</v>
      </c>
      <c r="AS656" s="125">
        <v>0</v>
      </c>
      <c r="AT656" s="125"/>
      <c r="AU656" s="126"/>
      <c r="AV656" s="126"/>
      <c r="AW656" s="126"/>
      <c r="AX656" s="125"/>
      <c r="AY656" s="124" t="str">
        <f t="shared" si="988"/>
        <v>0..n</v>
      </c>
      <c r="AZ656" s="124" t="str">
        <f t="shared" si="993"/>
        <v>0..n</v>
      </c>
      <c r="BA656" s="102" t="str">
        <f t="shared" si="941"/>
        <v>/rsm:CrossIndustryInvoice
/rsm:SupplyChainTradeTransaction
/ram:ApplicableHeaderTradeAgreement
/ram:UltimateCustomerOrderReferencedDocument</v>
      </c>
      <c r="BB656" s="103" t="str">
        <f t="shared" si="942"/>
        <v>/rsm:CrossIndustryInvoice/rsm:SupplyChainTradeTransaction/ram:ApplicableHeaderTradeAgreement/ram:UltimateCustomerOrderReferencedDocument</v>
      </c>
      <c r="BC656" s="124" t="str">
        <f t="shared" si="994"/>
        <v/>
      </c>
      <c r="BD656" s="129" t="str">
        <f t="shared" si="995"/>
        <v>EG</v>
      </c>
      <c r="BE656" s="100" t="str">
        <f t="shared" si="996"/>
        <v>0..n</v>
      </c>
      <c r="BF656" s="124" t="str">
        <f t="shared" si="997"/>
        <v/>
      </c>
      <c r="BG656" s="675" t="str">
        <f t="shared" si="998"/>
        <v/>
      </c>
      <c r="BH656" s="7"/>
      <c r="BI656" s="642" t="str">
        <f t="shared" si="999"/>
        <v>-</v>
      </c>
      <c r="BJ656" s="104" t="str">
        <f t="shared" si="1000"/>
        <v>-</v>
      </c>
      <c r="BK656" s="104" t="str">
        <f t="shared" si="1001"/>
        <v>-</v>
      </c>
      <c r="BL656" s="104" t="str">
        <f t="shared" si="1002"/>
        <v>-</v>
      </c>
      <c r="BM656" s="104" t="str">
        <f t="shared" si="1003"/>
        <v>-</v>
      </c>
      <c r="BN656" s="104" t="str">
        <f t="shared" si="1004"/>
        <v>-</v>
      </c>
      <c r="BO656" s="643" t="str">
        <f t="shared" si="1005"/>
        <v>X</v>
      </c>
      <c r="BP656" s="7"/>
      <c r="BQ656" s="104" t="str">
        <f t="shared" si="1006"/>
        <v>EXTENDED</v>
      </c>
      <c r="BR656" s="104" t="str">
        <f t="shared" si="1007"/>
        <v>EXTENDED</v>
      </c>
      <c r="BS656" s="15"/>
      <c r="BT656" s="57" t="s">
        <v>18642</v>
      </c>
    </row>
    <row r="657" spans="1:72" s="59" customFormat="1" ht="96" x14ac:dyDescent="0.2">
      <c r="A657" s="45" t="str">
        <f t="shared" si="989"/>
        <v>YES</v>
      </c>
      <c r="B657" s="340" t="s">
        <v>17044</v>
      </c>
      <c r="C657" s="742"/>
      <c r="D657" s="189" t="s">
        <v>1526</v>
      </c>
      <c r="E657" s="61" t="s">
        <v>5538</v>
      </c>
      <c r="F657" s="282"/>
      <c r="G657" s="62">
        <f t="shared" si="944"/>
        <v>4</v>
      </c>
      <c r="H657" s="62" t="s">
        <v>42</v>
      </c>
      <c r="I657" s="64" t="s">
        <v>17306</v>
      </c>
      <c r="J657" s="64"/>
      <c r="K657" s="65"/>
      <c r="L657" s="65"/>
      <c r="M657" s="65"/>
      <c r="N657" s="64" t="s">
        <v>17106</v>
      </c>
      <c r="O657" s="66" t="s">
        <v>32</v>
      </c>
      <c r="P657" s="66" t="str">
        <f t="shared" si="853"/>
        <v>1..1</v>
      </c>
      <c r="Q657" s="6" t="s">
        <v>2999</v>
      </c>
      <c r="R657" s="67" t="s">
        <v>3000</v>
      </c>
      <c r="S657" s="66" t="s">
        <v>17054</v>
      </c>
      <c r="T657" s="68" t="str">
        <f t="shared" si="978"/>
        <v>E</v>
      </c>
      <c r="U657" s="62" t="s">
        <v>42</v>
      </c>
      <c r="V657" s="66"/>
      <c r="W657" s="249"/>
      <c r="X657" s="38"/>
      <c r="Y657" s="634" t="str">
        <f t="shared" si="986"/>
        <v>-</v>
      </c>
      <c r="Z657" s="70" t="str">
        <f t="shared" ref="Z657:AE657" si="1018">IF(Y657="X","X",IF($AH657=Z$4,"X","-"))</f>
        <v>-</v>
      </c>
      <c r="AA657" s="70" t="str">
        <f t="shared" si="1018"/>
        <v>-</v>
      </c>
      <c r="AB657" s="70" t="str">
        <f t="shared" si="1018"/>
        <v>-</v>
      </c>
      <c r="AC657" s="70" t="str">
        <f t="shared" si="1018"/>
        <v>-</v>
      </c>
      <c r="AD657" s="70" t="str">
        <f t="shared" si="1018"/>
        <v>-</v>
      </c>
      <c r="AE657" s="635" t="str">
        <f t="shared" si="1018"/>
        <v>X</v>
      </c>
      <c r="AF657" s="38"/>
      <c r="AG657" s="70" t="s">
        <v>47</v>
      </c>
      <c r="AH657" s="70" t="s">
        <v>47</v>
      </c>
      <c r="AI657" s="38"/>
      <c r="AJ657" s="13" t="str">
        <f t="shared" si="974"/>
        <v>/rsm:CrossIndustryInvoice/rsm:SupplyChainTradeTransaction/ram:ApplicableHeaderTradeAgreement/ram:UltimateCustomerOrderReferencedDocument</v>
      </c>
      <c r="AK657" s="13" t="str">
        <f t="shared" si="975"/>
        <v>/ram:IssuerAssignedID</v>
      </c>
      <c r="AL657" s="14">
        <f>COUNTIFS(R$4:R657,AJ657)</f>
        <v>1</v>
      </c>
      <c r="AN657" s="189" t="str">
        <f t="shared" si="991"/>
        <v>SCT_HTA</v>
      </c>
      <c r="AO657" s="61" t="str">
        <f t="shared" si="976"/>
        <v>BT-X-150</v>
      </c>
      <c r="AP657" s="282" t="str">
        <f t="shared" si="992"/>
        <v/>
      </c>
      <c r="AQ657" s="62">
        <f t="shared" si="929"/>
        <v>4</v>
      </c>
      <c r="AR657" s="62" t="str">
        <f t="shared" si="977"/>
        <v>0..1</v>
      </c>
      <c r="AS657" s="64">
        <v>0</v>
      </c>
      <c r="AT657" s="64"/>
      <c r="AU657" s="65"/>
      <c r="AV657" s="65"/>
      <c r="AW657" s="65"/>
      <c r="AX657" s="150" t="s">
        <v>555</v>
      </c>
      <c r="AY657" s="66" t="str">
        <f t="shared" si="988"/>
        <v>1..1</v>
      </c>
      <c r="AZ657" s="66" t="str">
        <f t="shared" si="993"/>
        <v>1..1</v>
      </c>
      <c r="BA657" s="6" t="str">
        <f t="shared" si="941"/>
        <v>/rsm:CrossIndustryInvoice
/rsm:SupplyChainTradeTransaction
/ram:ApplicableHeaderTradeAgreement
/ram:UltimateCustomerOrderReferencedDocument
/ram:IssuerAssignedID</v>
      </c>
      <c r="BB657" s="67" t="str">
        <f t="shared" si="942"/>
        <v>/rsm:CrossIndustryInvoice/rsm:SupplyChainTradeTransaction/ram:ApplicableHeaderTradeAgreement/ram:UltimateCustomerOrderReferencedDocument/ram:IssuerAssignedID</v>
      </c>
      <c r="BC657" s="66" t="str">
        <f t="shared" si="994"/>
        <v>R</v>
      </c>
      <c r="BD657" s="68" t="str">
        <f t="shared" si="995"/>
        <v>E</v>
      </c>
      <c r="BE657" s="62" t="str">
        <f t="shared" si="996"/>
        <v>0..1</v>
      </c>
      <c r="BF657" s="66" t="str">
        <f t="shared" si="997"/>
        <v/>
      </c>
      <c r="BG657" s="249" t="str">
        <f t="shared" si="998"/>
        <v/>
      </c>
      <c r="BH657" s="7"/>
      <c r="BI657" s="634" t="str">
        <f t="shared" si="999"/>
        <v>-</v>
      </c>
      <c r="BJ657" s="70" t="str">
        <f t="shared" si="1000"/>
        <v>-</v>
      </c>
      <c r="BK657" s="70" t="str">
        <f t="shared" si="1001"/>
        <v>-</v>
      </c>
      <c r="BL657" s="70" t="str">
        <f t="shared" si="1002"/>
        <v>-</v>
      </c>
      <c r="BM657" s="70" t="str">
        <f t="shared" si="1003"/>
        <v>-</v>
      </c>
      <c r="BN657" s="70" t="str">
        <f t="shared" si="1004"/>
        <v>-</v>
      </c>
      <c r="BO657" s="635" t="str">
        <f t="shared" si="1005"/>
        <v>X</v>
      </c>
      <c r="BP657" s="7"/>
      <c r="BQ657" s="70" t="str">
        <f t="shared" si="1006"/>
        <v>EXTENDED</v>
      </c>
      <c r="BR657" s="70" t="str">
        <f t="shared" si="1007"/>
        <v>EXTENDED</v>
      </c>
      <c r="BS657" s="15"/>
      <c r="BT657" s="57" t="s">
        <v>18642</v>
      </c>
    </row>
    <row r="658" spans="1:72" s="59" customFormat="1" ht="96" x14ac:dyDescent="0.2">
      <c r="A658" s="45" t="str">
        <f t="shared" si="989"/>
        <v>NO</v>
      </c>
      <c r="B658" s="45"/>
      <c r="C658" s="45"/>
      <c r="D658" s="189" t="s">
        <v>1526</v>
      </c>
      <c r="E658" s="140" t="s">
        <v>5539</v>
      </c>
      <c r="F658" s="296"/>
      <c r="G658" s="141">
        <f t="shared" si="944"/>
        <v>4</v>
      </c>
      <c r="H658" s="141" t="s">
        <v>42</v>
      </c>
      <c r="I658" s="138" t="s">
        <v>17175</v>
      </c>
      <c r="J658" s="125"/>
      <c r="K658" s="126"/>
      <c r="L658" s="126"/>
      <c r="M658" s="126"/>
      <c r="N658" s="125" t="s">
        <v>148</v>
      </c>
      <c r="O658" s="124" t="s">
        <v>42</v>
      </c>
      <c r="P658" s="124" t="str">
        <f t="shared" si="853"/>
        <v>0..1</v>
      </c>
      <c r="Q658" s="142" t="s">
        <v>3001</v>
      </c>
      <c r="R658" s="143" t="s">
        <v>3002</v>
      </c>
      <c r="S658" s="88" t="s">
        <v>151</v>
      </c>
      <c r="T658" s="129" t="str">
        <f t="shared" si="978"/>
        <v/>
      </c>
      <c r="U658" s="141" t="s">
        <v>42</v>
      </c>
      <c r="V658" s="124"/>
      <c r="W658" s="675"/>
      <c r="X658" s="38"/>
      <c r="Y658" s="648" t="str">
        <f t="shared" si="986"/>
        <v>-</v>
      </c>
      <c r="Z658" s="144" t="str">
        <f t="shared" ref="Z658:AE658" si="1019">IF(Y658="X","X",IF($AH658=Z$4,"X","-"))</f>
        <v>-</v>
      </c>
      <c r="AA658" s="144" t="str">
        <f t="shared" si="1019"/>
        <v>-</v>
      </c>
      <c r="AB658" s="144" t="str">
        <f t="shared" si="1019"/>
        <v>-</v>
      </c>
      <c r="AC658" s="144" t="str">
        <f t="shared" si="1019"/>
        <v>-</v>
      </c>
      <c r="AD658" s="144" t="str">
        <f t="shared" si="1019"/>
        <v>-</v>
      </c>
      <c r="AE658" s="649" t="str">
        <f t="shared" si="1019"/>
        <v>X</v>
      </c>
      <c r="AF658" s="38"/>
      <c r="AG658" s="144" t="s">
        <v>47</v>
      </c>
      <c r="AH658" s="144" t="s">
        <v>47</v>
      </c>
      <c r="AI658" s="38"/>
      <c r="AJ658" s="13" t="str">
        <f t="shared" si="974"/>
        <v>/rsm:CrossIndustryInvoice/rsm:SupplyChainTradeTransaction/ram:ApplicableHeaderTradeAgreement/ram:UltimateCustomerOrderReferencedDocument</v>
      </c>
      <c r="AK658" s="13" t="str">
        <f t="shared" si="975"/>
        <v>/ram:FormattedIssueDateTime</v>
      </c>
      <c r="AL658" s="14">
        <f>COUNTIFS(R$4:R658,AJ658)</f>
        <v>1</v>
      </c>
      <c r="AN658" s="189" t="str">
        <f t="shared" si="991"/>
        <v>SCT_HTA</v>
      </c>
      <c r="AO658" s="140" t="str">
        <f t="shared" si="976"/>
        <v>BT-X-151-00</v>
      </c>
      <c r="AP658" s="296" t="str">
        <f t="shared" si="992"/>
        <v/>
      </c>
      <c r="AQ658" s="141">
        <f t="shared" si="929"/>
        <v>4</v>
      </c>
      <c r="AR658" s="141" t="str">
        <f t="shared" si="977"/>
        <v>0..1</v>
      </c>
      <c r="AS658" s="138">
        <v>0</v>
      </c>
      <c r="AT658" s="125"/>
      <c r="AU658" s="126"/>
      <c r="AV658" s="126"/>
      <c r="AW658" s="126"/>
      <c r="AX658" s="406" t="s">
        <v>148</v>
      </c>
      <c r="AY658" s="124" t="str">
        <f t="shared" si="988"/>
        <v>0..1</v>
      </c>
      <c r="AZ658" s="124" t="str">
        <f t="shared" si="993"/>
        <v>0..1</v>
      </c>
      <c r="BA658" s="142" t="str">
        <f t="shared" si="941"/>
        <v>/rsm:CrossIndustryInvoice
/rsm:SupplyChainTradeTransaction
/ram:ApplicableHeaderTradeAgreement
/ram:UltimateCustomerOrderReferencedDocument
/ram:FormattedIssueDateTime</v>
      </c>
      <c r="BB658" s="143" t="str">
        <f t="shared" si="942"/>
        <v>/rsm:CrossIndustryInvoice/rsm:SupplyChainTradeTransaction/ram:ApplicableHeaderTradeAgreement/ram:UltimateCustomerOrderReferencedDocument/ram:FormattedIssueDateTime</v>
      </c>
      <c r="BC658" s="124" t="str">
        <f t="shared" si="994"/>
        <v>D</v>
      </c>
      <c r="BD658" s="129" t="str">
        <f t="shared" si="995"/>
        <v/>
      </c>
      <c r="BE658" s="141" t="str">
        <f t="shared" si="996"/>
        <v>0..1</v>
      </c>
      <c r="BF658" s="124" t="str">
        <f t="shared" si="997"/>
        <v/>
      </c>
      <c r="BG658" s="675" t="str">
        <f t="shared" si="998"/>
        <v/>
      </c>
      <c r="BH658" s="7"/>
      <c r="BI658" s="648" t="str">
        <f t="shared" si="999"/>
        <v>-</v>
      </c>
      <c r="BJ658" s="144" t="str">
        <f t="shared" si="1000"/>
        <v>-</v>
      </c>
      <c r="BK658" s="144" t="str">
        <f t="shared" si="1001"/>
        <v>-</v>
      </c>
      <c r="BL658" s="144" t="str">
        <f t="shared" si="1002"/>
        <v>-</v>
      </c>
      <c r="BM658" s="144" t="str">
        <f t="shared" si="1003"/>
        <v>-</v>
      </c>
      <c r="BN658" s="144" t="str">
        <f t="shared" si="1004"/>
        <v>-</v>
      </c>
      <c r="BO658" s="649" t="str">
        <f t="shared" si="1005"/>
        <v>X</v>
      </c>
      <c r="BP658" s="7"/>
      <c r="BQ658" s="144" t="str">
        <f t="shared" si="1006"/>
        <v>EXTENDED</v>
      </c>
      <c r="BR658" s="144" t="str">
        <f t="shared" si="1007"/>
        <v>EXTENDED</v>
      </c>
      <c r="BS658" s="15"/>
      <c r="BT658" s="57" t="s">
        <v>18642</v>
      </c>
    </row>
    <row r="659" spans="1:72" s="59" customFormat="1" ht="105" x14ac:dyDescent="0.2">
      <c r="A659" s="45" t="str">
        <f t="shared" si="989"/>
        <v>YES</v>
      </c>
      <c r="B659" s="45"/>
      <c r="C659" s="45"/>
      <c r="D659" s="189" t="s">
        <v>1526</v>
      </c>
      <c r="E659" s="61" t="s">
        <v>5540</v>
      </c>
      <c r="F659" s="282"/>
      <c r="G659" s="62">
        <f t="shared" si="944"/>
        <v>5</v>
      </c>
      <c r="H659" s="62" t="s">
        <v>32</v>
      </c>
      <c r="I659" s="64" t="s">
        <v>17105</v>
      </c>
      <c r="J659" s="64"/>
      <c r="K659" s="65"/>
      <c r="L659" s="65"/>
      <c r="M659" s="65"/>
      <c r="N659" s="64" t="s">
        <v>148</v>
      </c>
      <c r="O659" s="66" t="s">
        <v>32</v>
      </c>
      <c r="P659" s="66" t="str">
        <f t="shared" ref="P659:P742" si="1020">O659</f>
        <v>1..1</v>
      </c>
      <c r="Q659" s="6" t="s">
        <v>3003</v>
      </c>
      <c r="R659" s="67" t="s">
        <v>3004</v>
      </c>
      <c r="S659" s="66" t="s">
        <v>151</v>
      </c>
      <c r="T659" s="68" t="str">
        <f t="shared" si="978"/>
        <v>E</v>
      </c>
      <c r="U659" s="62" t="s">
        <v>32</v>
      </c>
      <c r="V659" s="66"/>
      <c r="W659" s="249"/>
      <c r="X659" s="38"/>
      <c r="Y659" s="634" t="str">
        <f t="shared" si="986"/>
        <v>-</v>
      </c>
      <c r="Z659" s="70" t="str">
        <f t="shared" ref="Z659:AE659" si="1021">IF(Y659="X","X",IF($AH659=Z$4,"X","-"))</f>
        <v>-</v>
      </c>
      <c r="AA659" s="70" t="str">
        <f t="shared" si="1021"/>
        <v>-</v>
      </c>
      <c r="AB659" s="70" t="str">
        <f t="shared" si="1021"/>
        <v>-</v>
      </c>
      <c r="AC659" s="70" t="str">
        <f t="shared" si="1021"/>
        <v>-</v>
      </c>
      <c r="AD659" s="70" t="str">
        <f t="shared" si="1021"/>
        <v>-</v>
      </c>
      <c r="AE659" s="635" t="str">
        <f t="shared" si="1021"/>
        <v>X</v>
      </c>
      <c r="AF659" s="38"/>
      <c r="AG659" s="70" t="s">
        <v>47</v>
      </c>
      <c r="AH659" s="70" t="s">
        <v>47</v>
      </c>
      <c r="AI659" s="38"/>
      <c r="AJ659" s="13" t="str">
        <f t="shared" si="974"/>
        <v>/rsm:CrossIndustryInvoice/rsm:SupplyChainTradeTransaction/ram:ApplicableHeaderTradeAgreement/ram:UltimateCustomerOrderReferencedDocument/ram:FormattedIssueDateTime</v>
      </c>
      <c r="AK659" s="13" t="str">
        <f t="shared" si="975"/>
        <v>/qdt:DateTimeString</v>
      </c>
      <c r="AL659" s="14">
        <f>COUNTIFS(R$4:R659,AJ659)</f>
        <v>1</v>
      </c>
      <c r="AN659" s="189" t="str">
        <f t="shared" si="991"/>
        <v>SCT_HTA</v>
      </c>
      <c r="AO659" s="61" t="str">
        <f t="shared" si="976"/>
        <v>BT-X-151</v>
      </c>
      <c r="AP659" s="282" t="str">
        <f t="shared" si="992"/>
        <v/>
      </c>
      <c r="AQ659" s="62">
        <f t="shared" si="929"/>
        <v>5</v>
      </c>
      <c r="AR659" s="62" t="str">
        <f t="shared" si="977"/>
        <v>1..1</v>
      </c>
      <c r="AS659" s="64">
        <v>0</v>
      </c>
      <c r="AT659" s="64"/>
      <c r="AU659" s="65"/>
      <c r="AV659" s="65"/>
      <c r="AW659" s="65"/>
      <c r="AX659" s="64" t="s">
        <v>148</v>
      </c>
      <c r="AY659" s="66" t="str">
        <f t="shared" si="988"/>
        <v>1..1</v>
      </c>
      <c r="AZ659" s="66" t="str">
        <f t="shared" si="993"/>
        <v>1..1</v>
      </c>
      <c r="BA659" s="6" t="str">
        <f t="shared" si="941"/>
        <v>/rsm:CrossIndustryInvoice
/rsm:SupplyChainTradeTransaction
/ram:ApplicableHeaderTradeAgreement
/ram:UltimateCustomerOrderReferencedDocument
/ram:FormattedIssueDateTime
/qdt:DateTimeString</v>
      </c>
      <c r="BB659" s="67" t="str">
        <f t="shared" si="942"/>
        <v>/rsm:CrossIndustryInvoice/rsm:SupplyChainTradeTransaction/ram:ApplicableHeaderTradeAgreement/ram:UltimateCustomerOrderReferencedDocument/ram:FormattedIssueDateTime/qdt:DateTimeString</v>
      </c>
      <c r="BC659" s="66" t="str">
        <f t="shared" si="994"/>
        <v>D</v>
      </c>
      <c r="BD659" s="68" t="str">
        <f t="shared" si="995"/>
        <v>E</v>
      </c>
      <c r="BE659" s="62" t="str">
        <f t="shared" si="996"/>
        <v>1..1</v>
      </c>
      <c r="BF659" s="66" t="str">
        <f t="shared" si="997"/>
        <v/>
      </c>
      <c r="BG659" s="249" t="str">
        <f t="shared" si="998"/>
        <v/>
      </c>
      <c r="BH659" s="7"/>
      <c r="BI659" s="634" t="str">
        <f t="shared" si="999"/>
        <v>-</v>
      </c>
      <c r="BJ659" s="70" t="str">
        <f t="shared" si="1000"/>
        <v>-</v>
      </c>
      <c r="BK659" s="70" t="str">
        <f t="shared" si="1001"/>
        <v>-</v>
      </c>
      <c r="BL659" s="70" t="str">
        <f t="shared" si="1002"/>
        <v>-</v>
      </c>
      <c r="BM659" s="70" t="str">
        <f t="shared" si="1003"/>
        <v>-</v>
      </c>
      <c r="BN659" s="70" t="str">
        <f t="shared" si="1004"/>
        <v>-</v>
      </c>
      <c r="BO659" s="635" t="str">
        <f t="shared" si="1005"/>
        <v>X</v>
      </c>
      <c r="BP659" s="7"/>
      <c r="BQ659" s="70" t="str">
        <f t="shared" si="1006"/>
        <v>EXTENDED</v>
      </c>
      <c r="BR659" s="70" t="str">
        <f t="shared" si="1007"/>
        <v>EXTENDED</v>
      </c>
      <c r="BS659" s="15"/>
      <c r="BT659" s="57" t="s">
        <v>18642</v>
      </c>
    </row>
    <row r="660" spans="1:72" s="59" customFormat="1" ht="120" x14ac:dyDescent="0.2">
      <c r="A660" s="45" t="str">
        <f t="shared" si="989"/>
        <v>YES</v>
      </c>
      <c r="B660" s="45"/>
      <c r="C660" s="45"/>
      <c r="D660" s="189" t="s">
        <v>1526</v>
      </c>
      <c r="E660" s="61" t="s">
        <v>5541</v>
      </c>
      <c r="F660" s="282"/>
      <c r="G660" s="62">
        <f t="shared" si="944"/>
        <v>6</v>
      </c>
      <c r="H660" s="62" t="s">
        <v>32</v>
      </c>
      <c r="I660" s="64" t="s">
        <v>229</v>
      </c>
      <c r="J660" s="64"/>
      <c r="K660" s="65" t="s">
        <v>160</v>
      </c>
      <c r="L660" s="65"/>
      <c r="M660" s="65" t="s">
        <v>160</v>
      </c>
      <c r="N660" s="64" t="s">
        <v>128</v>
      </c>
      <c r="O660" s="66" t="s">
        <v>32</v>
      </c>
      <c r="P660" s="66" t="str">
        <f t="shared" si="1020"/>
        <v>1..1</v>
      </c>
      <c r="Q660" s="6" t="s">
        <v>3005</v>
      </c>
      <c r="R660" s="67" t="s">
        <v>3006</v>
      </c>
      <c r="S660" s="66" t="s">
        <v>131</v>
      </c>
      <c r="T660" s="68" t="str">
        <f t="shared" si="978"/>
        <v>A</v>
      </c>
      <c r="U660" s="62" t="s">
        <v>42</v>
      </c>
      <c r="V660" s="66"/>
      <c r="W660" s="249"/>
      <c r="X660" s="38"/>
      <c r="Y660" s="634" t="str">
        <f t="shared" si="986"/>
        <v>-</v>
      </c>
      <c r="Z660" s="70" t="str">
        <f t="shared" ref="Z660:AE660" si="1022">IF(Y660="X","X",IF($AH660=Z$4,"X","-"))</f>
        <v>-</v>
      </c>
      <c r="AA660" s="70" t="str">
        <f t="shared" si="1022"/>
        <v>-</v>
      </c>
      <c r="AB660" s="70" t="str">
        <f t="shared" si="1022"/>
        <v>-</v>
      </c>
      <c r="AC660" s="70" t="str">
        <f t="shared" si="1022"/>
        <v>-</v>
      </c>
      <c r="AD660" s="70" t="str">
        <f t="shared" si="1022"/>
        <v>-</v>
      </c>
      <c r="AE660" s="635" t="str">
        <f t="shared" si="1022"/>
        <v>X</v>
      </c>
      <c r="AF660" s="38"/>
      <c r="AG660" s="70" t="s">
        <v>47</v>
      </c>
      <c r="AH660" s="70" t="s">
        <v>47</v>
      </c>
      <c r="AI660" s="38"/>
      <c r="AJ660" s="13" t="str">
        <f t="shared" si="974"/>
        <v>/rsm:CrossIndustryInvoice/rsm:SupplyChainTradeTransaction/ram:ApplicableHeaderTradeAgreement/ram:UltimateCustomerOrderReferencedDocument/ram:FormattedIssueDateTime/qdt:DateTimeString</v>
      </c>
      <c r="AK660" s="13" t="str">
        <f t="shared" si="975"/>
        <v>/@format</v>
      </c>
      <c r="AL660" s="14">
        <f>COUNTIFS(R$4:R660,AJ660)</f>
        <v>1</v>
      </c>
      <c r="AN660" s="189" t="str">
        <f t="shared" si="991"/>
        <v>SCT_HTA</v>
      </c>
      <c r="AO660" s="61" t="str">
        <f t="shared" si="976"/>
        <v>BT-X-151-0</v>
      </c>
      <c r="AP660" s="282" t="str">
        <f t="shared" si="992"/>
        <v/>
      </c>
      <c r="AQ660" s="62">
        <f t="shared" si="929"/>
        <v>6</v>
      </c>
      <c r="AR660" s="62" t="str">
        <f t="shared" si="977"/>
        <v>1..1</v>
      </c>
      <c r="AS660" s="64" t="s">
        <v>229</v>
      </c>
      <c r="AT660" s="64"/>
      <c r="AU660" s="65" t="s">
        <v>18166</v>
      </c>
      <c r="AV660" s="65"/>
      <c r="AW660" s="65"/>
      <c r="AX660" s="64" t="s">
        <v>128</v>
      </c>
      <c r="AY660" s="66" t="str">
        <f t="shared" si="988"/>
        <v>1..1</v>
      </c>
      <c r="AZ660" s="66" t="str">
        <f t="shared" si="993"/>
        <v>1..1</v>
      </c>
      <c r="BA660" s="6" t="str">
        <f t="shared" si="941"/>
        <v>/rsm:CrossIndustryInvoice
/rsm:SupplyChainTradeTransaction
/ram:ApplicableHeaderTradeAgreement
/ram:UltimateCustomerOrderReferencedDocument
/ram:FormattedIssueDateTime
/qdt:DateTimeString
/@format</v>
      </c>
      <c r="BB660" s="67" t="str">
        <f t="shared" si="942"/>
        <v>/rsm:CrossIndustryInvoice/rsm:SupplyChainTradeTransaction/ram:ApplicableHeaderTradeAgreement/ram:UltimateCustomerOrderReferencedDocument/ram:FormattedIssueDateTime/qdt:DateTimeString/@format</v>
      </c>
      <c r="BC660" s="66" t="str">
        <f t="shared" si="994"/>
        <v>C</v>
      </c>
      <c r="BD660" s="68" t="str">
        <f t="shared" si="995"/>
        <v>A</v>
      </c>
      <c r="BE660" s="62" t="str">
        <f t="shared" si="996"/>
        <v>0..1</v>
      </c>
      <c r="BF660" s="66" t="str">
        <f t="shared" si="997"/>
        <v/>
      </c>
      <c r="BG660" s="249" t="str">
        <f t="shared" si="998"/>
        <v/>
      </c>
      <c r="BH660" s="7"/>
      <c r="BI660" s="634" t="str">
        <f t="shared" si="999"/>
        <v>-</v>
      </c>
      <c r="BJ660" s="70" t="str">
        <f t="shared" si="1000"/>
        <v>-</v>
      </c>
      <c r="BK660" s="70" t="str">
        <f t="shared" si="1001"/>
        <v>-</v>
      </c>
      <c r="BL660" s="70" t="str">
        <f t="shared" si="1002"/>
        <v>-</v>
      </c>
      <c r="BM660" s="70" t="str">
        <f t="shared" si="1003"/>
        <v>-</v>
      </c>
      <c r="BN660" s="70" t="str">
        <f t="shared" si="1004"/>
        <v>-</v>
      </c>
      <c r="BO660" s="635" t="str">
        <f t="shared" si="1005"/>
        <v>X</v>
      </c>
      <c r="BP660" s="7"/>
      <c r="BQ660" s="70" t="str">
        <f t="shared" si="1006"/>
        <v>EXTENDED</v>
      </c>
      <c r="BR660" s="70" t="str">
        <f t="shared" si="1007"/>
        <v>EXTENDED</v>
      </c>
      <c r="BS660" s="15"/>
      <c r="BT660" s="57" t="s">
        <v>18642</v>
      </c>
    </row>
    <row r="661" spans="1:72" s="59" customFormat="1" ht="96" x14ac:dyDescent="0.2">
      <c r="A661" s="45" t="str">
        <f t="shared" si="989"/>
        <v>NO</v>
      </c>
      <c r="B661" s="45"/>
      <c r="C661" s="45"/>
      <c r="D661" s="202" t="s">
        <v>3007</v>
      </c>
      <c r="E661" s="203" t="s">
        <v>3008</v>
      </c>
      <c r="F661" s="306"/>
      <c r="G661" s="88">
        <f t="shared" si="944"/>
        <v>2</v>
      </c>
      <c r="H661" s="88" t="s">
        <v>32</v>
      </c>
      <c r="I661" s="90" t="s">
        <v>3009</v>
      </c>
      <c r="J661" s="90" t="s">
        <v>3010</v>
      </c>
      <c r="K661" s="91"/>
      <c r="L661" s="91"/>
      <c r="M661" s="91"/>
      <c r="N661" s="90"/>
      <c r="O661" s="88" t="s">
        <v>32</v>
      </c>
      <c r="P661" s="88" t="str">
        <f t="shared" si="1020"/>
        <v>1..1</v>
      </c>
      <c r="Q661" s="92" t="s">
        <v>3011</v>
      </c>
      <c r="R661" s="93" t="s">
        <v>3012</v>
      </c>
      <c r="S661" s="88"/>
      <c r="T661" s="94" t="str">
        <f t="shared" si="978"/>
        <v>G</v>
      </c>
      <c r="U661" s="88" t="s">
        <v>32</v>
      </c>
      <c r="V661" s="88"/>
      <c r="W661" s="673"/>
      <c r="X661" s="38"/>
      <c r="Y661" s="652" t="str">
        <f t="shared" si="986"/>
        <v>X</v>
      </c>
      <c r="Z661" s="184" t="str">
        <f t="shared" ref="Z661:AE661" si="1023">IF(Y661="X","X",IF($AH661=Z$4,"X","-"))</f>
        <v>X</v>
      </c>
      <c r="AA661" s="184" t="str">
        <f t="shared" si="1023"/>
        <v>X</v>
      </c>
      <c r="AB661" s="184" t="str">
        <f t="shared" si="1023"/>
        <v>X</v>
      </c>
      <c r="AC661" s="184" t="str">
        <f t="shared" si="1023"/>
        <v>X</v>
      </c>
      <c r="AD661" s="184" t="str">
        <f t="shared" si="1023"/>
        <v>X</v>
      </c>
      <c r="AE661" s="653" t="str">
        <f t="shared" si="1023"/>
        <v>X</v>
      </c>
      <c r="AF661" s="38"/>
      <c r="AG661" s="184" t="s">
        <v>39</v>
      </c>
      <c r="AH661" s="184" t="s">
        <v>39</v>
      </c>
      <c r="AI661" s="38"/>
      <c r="AJ661" s="13" t="str">
        <f t="shared" si="974"/>
        <v>/rsm:CrossIndustryInvoice/rsm:SupplyChainTradeTransaction</v>
      </c>
      <c r="AK661" s="13" t="str">
        <f t="shared" si="975"/>
        <v>/ram:ApplicableHeaderTradeDelivery</v>
      </c>
      <c r="AL661" s="14">
        <f>COUNTIFS(R$4:R661,AJ661)</f>
        <v>1</v>
      </c>
      <c r="AN661" s="202" t="str">
        <f t="shared" si="991"/>
        <v>SCT_HTD</v>
      </c>
      <c r="AO661" s="203" t="str">
        <f t="shared" si="976"/>
        <v>BG-13-00</v>
      </c>
      <c r="AP661" s="306" t="str">
        <f t="shared" si="992"/>
        <v/>
      </c>
      <c r="AQ661" s="88">
        <f t="shared" ref="AQ661:AQ726" si="1024">LEN(BB661)-LEN(SUBSTITUTE(BB661,"/",""))-1</f>
        <v>2</v>
      </c>
      <c r="AR661" s="88" t="str">
        <f t="shared" si="977"/>
        <v>1..1</v>
      </c>
      <c r="AS661" s="90" t="s">
        <v>3013</v>
      </c>
      <c r="AT661" s="90" t="s">
        <v>3014</v>
      </c>
      <c r="AU661" s="91"/>
      <c r="AV661" s="91"/>
      <c r="AW661" s="91" t="s">
        <v>35</v>
      </c>
      <c r="AX661" s="90"/>
      <c r="AY661" s="88" t="str">
        <f t="shared" si="988"/>
        <v>1..1</v>
      </c>
      <c r="AZ661" s="88" t="str">
        <f t="shared" si="993"/>
        <v>1..1</v>
      </c>
      <c r="BA661" s="92" t="str">
        <f t="shared" si="941"/>
        <v>/rsm:CrossIndustryInvoice
/rsm:SupplyChainTradeTransaction
/ram:ApplicableHeaderTradeDelivery</v>
      </c>
      <c r="BB661" s="93" t="str">
        <f t="shared" si="942"/>
        <v>/rsm:CrossIndustryInvoice/rsm:SupplyChainTradeTransaction/ram:ApplicableHeaderTradeDelivery</v>
      </c>
      <c r="BC661" s="88" t="str">
        <f t="shared" si="994"/>
        <v/>
      </c>
      <c r="BD661" s="94" t="str">
        <f t="shared" si="995"/>
        <v>G</v>
      </c>
      <c r="BE661" s="88" t="str">
        <f t="shared" si="996"/>
        <v>1..1</v>
      </c>
      <c r="BF661" s="88" t="str">
        <f t="shared" si="997"/>
        <v/>
      </c>
      <c r="BG661" s="673" t="str">
        <f t="shared" si="998"/>
        <v/>
      </c>
      <c r="BH661" s="7"/>
      <c r="BI661" s="652" t="str">
        <f t="shared" si="999"/>
        <v>X</v>
      </c>
      <c r="BJ661" s="184" t="str">
        <f t="shared" si="1000"/>
        <v>X</v>
      </c>
      <c r="BK661" s="184" t="str">
        <f t="shared" si="1001"/>
        <v>X</v>
      </c>
      <c r="BL661" s="184" t="str">
        <f t="shared" si="1002"/>
        <v>X</v>
      </c>
      <c r="BM661" s="184" t="str">
        <f t="shared" si="1003"/>
        <v>X</v>
      </c>
      <c r="BN661" s="184" t="str">
        <f t="shared" si="1004"/>
        <v>X</v>
      </c>
      <c r="BO661" s="653" t="str">
        <f t="shared" si="1005"/>
        <v>X</v>
      </c>
      <c r="BP661" s="7"/>
      <c r="BQ661" s="184" t="str">
        <f t="shared" si="1006"/>
        <v>MINIMUM</v>
      </c>
      <c r="BR661" s="184" t="str">
        <f t="shared" si="1007"/>
        <v>MINIMUM</v>
      </c>
      <c r="BS661" s="15"/>
      <c r="BT661" s="57" t="s">
        <v>18642</v>
      </c>
    </row>
    <row r="662" spans="1:72" s="59" customFormat="1" ht="96" x14ac:dyDescent="0.2">
      <c r="A662" s="45" t="str">
        <f t="shared" si="989"/>
        <v>NO</v>
      </c>
      <c r="B662" s="45"/>
      <c r="C662" s="45"/>
      <c r="D662" s="204" t="s">
        <v>3007</v>
      </c>
      <c r="E662" s="205" t="s">
        <v>5542</v>
      </c>
      <c r="F662" s="307"/>
      <c r="G662" s="62">
        <f t="shared" si="944"/>
        <v>3</v>
      </c>
      <c r="H662" s="62" t="s">
        <v>42</v>
      </c>
      <c r="I662" s="64" t="s">
        <v>3015</v>
      </c>
      <c r="J662" s="64" t="s">
        <v>17436</v>
      </c>
      <c r="K662" s="65"/>
      <c r="L662" s="65"/>
      <c r="M662" s="65"/>
      <c r="N662" s="64"/>
      <c r="O662" s="66" t="s">
        <v>42</v>
      </c>
      <c r="P662" s="66" t="str">
        <f t="shared" si="1020"/>
        <v>0..1</v>
      </c>
      <c r="Q662" s="6" t="s">
        <v>3017</v>
      </c>
      <c r="R662" s="67" t="s">
        <v>3018</v>
      </c>
      <c r="S662" s="66"/>
      <c r="T662" s="68" t="str">
        <f t="shared" si="978"/>
        <v>EG</v>
      </c>
      <c r="U662" s="62" t="s">
        <v>42</v>
      </c>
      <c r="V662" s="66"/>
      <c r="W662" s="249"/>
      <c r="X662" s="38"/>
      <c r="Y662" s="634" t="str">
        <f t="shared" si="986"/>
        <v>-</v>
      </c>
      <c r="Z662" s="70" t="str">
        <f t="shared" ref="Z662:AE662" si="1025">IF(Y662="X","X",IF($AH662=Z$4,"X","-"))</f>
        <v>-</v>
      </c>
      <c r="AA662" s="70" t="str">
        <f t="shared" si="1025"/>
        <v>-</v>
      </c>
      <c r="AB662" s="70" t="str">
        <f t="shared" si="1025"/>
        <v>-</v>
      </c>
      <c r="AC662" s="70" t="str">
        <f t="shared" si="1025"/>
        <v>-</v>
      </c>
      <c r="AD662" s="70" t="str">
        <f t="shared" si="1025"/>
        <v>-</v>
      </c>
      <c r="AE662" s="635" t="str">
        <f t="shared" si="1025"/>
        <v>X</v>
      </c>
      <c r="AF662" s="38"/>
      <c r="AG662" s="70" t="s">
        <v>47</v>
      </c>
      <c r="AH662" s="70" t="s">
        <v>47</v>
      </c>
      <c r="AI662" s="38"/>
      <c r="AJ662" s="13" t="str">
        <f t="shared" si="974"/>
        <v>/rsm:CrossIndustryInvoice/rsm:SupplyChainTradeTransaction/ram:ApplicableHeaderTradeDelivery</v>
      </c>
      <c r="AK662" s="13" t="str">
        <f t="shared" si="975"/>
        <v>/ram:RelatedSupplyChainConsignment</v>
      </c>
      <c r="AL662" s="14">
        <f>COUNTIFS(R$4:R662,AJ662)</f>
        <v>1</v>
      </c>
      <c r="AN662" s="204" t="str">
        <f t="shared" si="991"/>
        <v>SCT_HTD</v>
      </c>
      <c r="AO662" s="205" t="str">
        <f t="shared" si="976"/>
        <v>BG-X-24</v>
      </c>
      <c r="AP662" s="307" t="str">
        <f t="shared" si="992"/>
        <v/>
      </c>
      <c r="AQ662" s="62">
        <f t="shared" si="1024"/>
        <v>3</v>
      </c>
      <c r="AR662" s="62" t="str">
        <f t="shared" si="977"/>
        <v>0..1</v>
      </c>
      <c r="AS662" s="64" t="s">
        <v>3019</v>
      </c>
      <c r="AT662" s="64" t="s">
        <v>18274</v>
      </c>
      <c r="AU662" s="65"/>
      <c r="AV662" s="65"/>
      <c r="AW662" s="65"/>
      <c r="AX662" s="64"/>
      <c r="AY662" s="66" t="str">
        <f t="shared" si="988"/>
        <v>0..1</v>
      </c>
      <c r="AZ662" s="66" t="str">
        <f t="shared" si="993"/>
        <v>0..1</v>
      </c>
      <c r="BA662" s="6" t="str">
        <f t="shared" si="941"/>
        <v>/rsm:CrossIndustryInvoice
/rsm:SupplyChainTradeTransaction
/ram:ApplicableHeaderTradeDelivery
/ram:RelatedSupplyChainConsignment</v>
      </c>
      <c r="BB662" s="67" t="str">
        <f t="shared" si="942"/>
        <v>/rsm:CrossIndustryInvoice/rsm:SupplyChainTradeTransaction/ram:ApplicableHeaderTradeDelivery/ram:RelatedSupplyChainConsignment</v>
      </c>
      <c r="BC662" s="66" t="str">
        <f t="shared" si="994"/>
        <v/>
      </c>
      <c r="BD662" s="68" t="str">
        <f t="shared" si="995"/>
        <v>EG</v>
      </c>
      <c r="BE662" s="62" t="str">
        <f t="shared" si="996"/>
        <v>0..1</v>
      </c>
      <c r="BF662" s="66" t="str">
        <f t="shared" si="997"/>
        <v/>
      </c>
      <c r="BG662" s="249" t="str">
        <f t="shared" si="998"/>
        <v/>
      </c>
      <c r="BH662" s="7"/>
      <c r="BI662" s="634" t="str">
        <f t="shared" si="999"/>
        <v>-</v>
      </c>
      <c r="BJ662" s="70" t="str">
        <f t="shared" si="1000"/>
        <v>-</v>
      </c>
      <c r="BK662" s="70" t="str">
        <f t="shared" si="1001"/>
        <v>-</v>
      </c>
      <c r="BL662" s="70" t="str">
        <f t="shared" si="1002"/>
        <v>-</v>
      </c>
      <c r="BM662" s="70" t="str">
        <f t="shared" si="1003"/>
        <v>-</v>
      </c>
      <c r="BN662" s="70" t="str">
        <f t="shared" si="1004"/>
        <v>-</v>
      </c>
      <c r="BO662" s="635" t="str">
        <f t="shared" si="1005"/>
        <v>X</v>
      </c>
      <c r="BP662" s="7"/>
      <c r="BQ662" s="70" t="str">
        <f t="shared" si="1006"/>
        <v>EXTENDED</v>
      </c>
      <c r="BR662" s="70" t="str">
        <f t="shared" si="1007"/>
        <v>EXTENDED</v>
      </c>
      <c r="BS662" s="15"/>
      <c r="BT662" s="57" t="s">
        <v>18642</v>
      </c>
    </row>
    <row r="663" spans="1:72" s="59" customFormat="1" ht="96" x14ac:dyDescent="0.2">
      <c r="A663" s="45" t="str">
        <f t="shared" si="989"/>
        <v>NO</v>
      </c>
      <c r="B663" s="45"/>
      <c r="C663" s="45"/>
      <c r="D663" s="206" t="s">
        <v>3007</v>
      </c>
      <c r="E663" s="61" t="s">
        <v>5543</v>
      </c>
      <c r="F663" s="282"/>
      <c r="G663" s="62">
        <f t="shared" si="944"/>
        <v>4</v>
      </c>
      <c r="H663" s="62" t="s">
        <v>62</v>
      </c>
      <c r="I663" s="64" t="s">
        <v>3020</v>
      </c>
      <c r="J663" s="64" t="s">
        <v>17435</v>
      </c>
      <c r="K663" s="65"/>
      <c r="L663" s="65"/>
      <c r="M663" s="65"/>
      <c r="N663" s="64" t="s">
        <v>128</v>
      </c>
      <c r="O663" s="66" t="s">
        <v>62</v>
      </c>
      <c r="P663" s="66" t="str">
        <f t="shared" si="1020"/>
        <v>0..n</v>
      </c>
      <c r="Q663" s="6" t="s">
        <v>3022</v>
      </c>
      <c r="R663" s="67" t="s">
        <v>3023</v>
      </c>
      <c r="S663" s="66" t="s">
        <v>131</v>
      </c>
      <c r="T663" s="68" t="str">
        <f t="shared" si="978"/>
        <v/>
      </c>
      <c r="U663" s="62" t="s">
        <v>62</v>
      </c>
      <c r="V663" s="66"/>
      <c r="W663" s="249"/>
      <c r="X663" s="38"/>
      <c r="Y663" s="634" t="str">
        <f t="shared" si="986"/>
        <v>-</v>
      </c>
      <c r="Z663" s="70" t="str">
        <f t="shared" ref="Z663:AE663" si="1026">IF(Y663="X","X",IF($AH663=Z$4,"X","-"))</f>
        <v>-</v>
      </c>
      <c r="AA663" s="70" t="str">
        <f t="shared" si="1026"/>
        <v>-</v>
      </c>
      <c r="AB663" s="70" t="str">
        <f t="shared" si="1026"/>
        <v>-</v>
      </c>
      <c r="AC663" s="70" t="str">
        <f t="shared" si="1026"/>
        <v>-</v>
      </c>
      <c r="AD663" s="70" t="str">
        <f t="shared" si="1026"/>
        <v>-</v>
      </c>
      <c r="AE663" s="635" t="str">
        <f t="shared" si="1026"/>
        <v>X</v>
      </c>
      <c r="AF663" s="38"/>
      <c r="AG663" s="70" t="s">
        <v>47</v>
      </c>
      <c r="AH663" s="70" t="s">
        <v>47</v>
      </c>
      <c r="AI663" s="38"/>
      <c r="AJ663" s="13" t="str">
        <f t="shared" si="974"/>
        <v>/rsm:CrossIndustryInvoice/rsm:SupplyChainTradeTransaction/ram:ApplicableHeaderTradeDelivery/ram:RelatedSupplyChainConsignment</v>
      </c>
      <c r="AK663" s="13" t="str">
        <f t="shared" si="975"/>
        <v>/ram:SpecifiedLogisticsTransportMovement</v>
      </c>
      <c r="AL663" s="14">
        <f>COUNTIFS(R$4:R663,AJ663)</f>
        <v>1</v>
      </c>
      <c r="AN663" s="206" t="str">
        <f t="shared" si="991"/>
        <v>SCT_HTD</v>
      </c>
      <c r="AO663" s="61" t="str">
        <f t="shared" si="976"/>
        <v>BT-X-152-00</v>
      </c>
      <c r="AP663" s="282" t="str">
        <f t="shared" si="992"/>
        <v/>
      </c>
      <c r="AQ663" s="62">
        <f t="shared" si="1024"/>
        <v>4</v>
      </c>
      <c r="AR663" s="62" t="str">
        <f t="shared" si="977"/>
        <v>0..n</v>
      </c>
      <c r="AS663" s="64" t="s">
        <v>3024</v>
      </c>
      <c r="AT663" s="64" t="s">
        <v>18275</v>
      </c>
      <c r="AU663" s="65"/>
      <c r="AV663" s="65"/>
      <c r="AW663" s="65"/>
      <c r="AX663" s="64" t="s">
        <v>128</v>
      </c>
      <c r="AY663" s="66" t="str">
        <f t="shared" si="988"/>
        <v>0..n</v>
      </c>
      <c r="AZ663" s="66" t="str">
        <f t="shared" si="993"/>
        <v>0..n</v>
      </c>
      <c r="BA663" s="6" t="str">
        <f t="shared" si="941"/>
        <v>/rsm:CrossIndustryInvoice
/rsm:SupplyChainTradeTransaction
/ram:ApplicableHeaderTradeDelivery
/ram:RelatedSupplyChainConsignment
/ram:SpecifiedLogisticsTransportMovement</v>
      </c>
      <c r="BB663" s="67" t="str">
        <f t="shared" si="942"/>
        <v>/rsm:CrossIndustryInvoice/rsm:SupplyChainTradeTransaction/ram:ApplicableHeaderTradeDelivery/ram:RelatedSupplyChainConsignment/ram:SpecifiedLogisticsTransportMovement</v>
      </c>
      <c r="BC663" s="66" t="str">
        <f t="shared" si="994"/>
        <v>C</v>
      </c>
      <c r="BD663" s="68" t="str">
        <f t="shared" si="995"/>
        <v/>
      </c>
      <c r="BE663" s="62" t="str">
        <f t="shared" si="996"/>
        <v>0..n</v>
      </c>
      <c r="BF663" s="66" t="str">
        <f t="shared" si="997"/>
        <v/>
      </c>
      <c r="BG663" s="249" t="str">
        <f t="shared" si="998"/>
        <v/>
      </c>
      <c r="BH663" s="7"/>
      <c r="BI663" s="634" t="str">
        <f t="shared" si="999"/>
        <v>-</v>
      </c>
      <c r="BJ663" s="70" t="str">
        <f t="shared" si="1000"/>
        <v>-</v>
      </c>
      <c r="BK663" s="70" t="str">
        <f t="shared" si="1001"/>
        <v>-</v>
      </c>
      <c r="BL663" s="70" t="str">
        <f t="shared" si="1002"/>
        <v>-</v>
      </c>
      <c r="BM663" s="70" t="str">
        <f t="shared" si="1003"/>
        <v>-</v>
      </c>
      <c r="BN663" s="70" t="str">
        <f t="shared" si="1004"/>
        <v>-</v>
      </c>
      <c r="BO663" s="635" t="str">
        <f t="shared" si="1005"/>
        <v>X</v>
      </c>
      <c r="BP663" s="7"/>
      <c r="BQ663" s="70" t="str">
        <f t="shared" si="1006"/>
        <v>EXTENDED</v>
      </c>
      <c r="BR663" s="70" t="str">
        <f t="shared" si="1007"/>
        <v>EXTENDED</v>
      </c>
      <c r="BS663" s="15"/>
      <c r="BT663" s="57" t="s">
        <v>18642</v>
      </c>
    </row>
    <row r="664" spans="1:72" s="59" customFormat="1" ht="105" x14ac:dyDescent="0.2">
      <c r="A664" s="45" t="str">
        <f t="shared" si="989"/>
        <v>YES</v>
      </c>
      <c r="B664" s="45"/>
      <c r="C664" s="45"/>
      <c r="D664" s="206" t="s">
        <v>3007</v>
      </c>
      <c r="E664" s="61" t="s">
        <v>5544</v>
      </c>
      <c r="F664" s="282"/>
      <c r="G664" s="62">
        <f t="shared" si="944"/>
        <v>5</v>
      </c>
      <c r="H664" s="62" t="s">
        <v>32</v>
      </c>
      <c r="I664" s="64" t="s">
        <v>17307</v>
      </c>
      <c r="J664" s="64" t="s">
        <v>3026</v>
      </c>
      <c r="K664" s="65"/>
      <c r="L664" s="65"/>
      <c r="M664" s="65"/>
      <c r="N664" s="64" t="s">
        <v>17064</v>
      </c>
      <c r="O664" s="66" t="s">
        <v>32</v>
      </c>
      <c r="P664" s="66" t="str">
        <f t="shared" si="1020"/>
        <v>1..1</v>
      </c>
      <c r="Q664" s="6" t="s">
        <v>3027</v>
      </c>
      <c r="R664" s="67" t="s">
        <v>3028</v>
      </c>
      <c r="S664" s="66" t="s">
        <v>329</v>
      </c>
      <c r="T664" s="68" t="str">
        <f t="shared" si="978"/>
        <v>E</v>
      </c>
      <c r="U664" s="62" t="s">
        <v>42</v>
      </c>
      <c r="V664" s="66"/>
      <c r="W664" s="249"/>
      <c r="X664" s="38"/>
      <c r="Y664" s="634" t="str">
        <f t="shared" si="986"/>
        <v>-</v>
      </c>
      <c r="Z664" s="70" t="str">
        <f t="shared" ref="Z664:AE664" si="1027">IF(Y664="X","X",IF($AH664=Z$4,"X","-"))</f>
        <v>-</v>
      </c>
      <c r="AA664" s="70" t="str">
        <f t="shared" si="1027"/>
        <v>-</v>
      </c>
      <c r="AB664" s="70" t="str">
        <f t="shared" si="1027"/>
        <v>-</v>
      </c>
      <c r="AC664" s="70" t="str">
        <f t="shared" si="1027"/>
        <v>-</v>
      </c>
      <c r="AD664" s="70" t="str">
        <f t="shared" si="1027"/>
        <v>-</v>
      </c>
      <c r="AE664" s="635" t="str">
        <f t="shared" si="1027"/>
        <v>X</v>
      </c>
      <c r="AF664" s="38"/>
      <c r="AG664" s="70" t="s">
        <v>47</v>
      </c>
      <c r="AH664" s="70" t="s">
        <v>47</v>
      </c>
      <c r="AI664" s="38"/>
      <c r="AJ664" s="13" t="str">
        <f t="shared" si="974"/>
        <v>/rsm:CrossIndustryInvoice/rsm:SupplyChainTradeTransaction/ram:ApplicableHeaderTradeDelivery/ram:RelatedSupplyChainConsignment/ram:SpecifiedLogisticsTransportMovement</v>
      </c>
      <c r="AK664" s="13" t="str">
        <f t="shared" si="975"/>
        <v>/ram:ModeCode</v>
      </c>
      <c r="AL664" s="14">
        <f>COUNTIFS(R$4:R664,AJ664)</f>
        <v>1</v>
      </c>
      <c r="AN664" s="206" t="str">
        <f t="shared" si="991"/>
        <v>SCT_HTD</v>
      </c>
      <c r="AO664" s="61" t="str">
        <f t="shared" si="976"/>
        <v>BT-X-152</v>
      </c>
      <c r="AP664" s="282" t="str">
        <f t="shared" si="992"/>
        <v/>
      </c>
      <c r="AQ664" s="62">
        <f t="shared" si="1024"/>
        <v>5</v>
      </c>
      <c r="AR664" s="62" t="str">
        <f t="shared" si="977"/>
        <v>1..1</v>
      </c>
      <c r="AS664" s="64" t="s">
        <v>3029</v>
      </c>
      <c r="AT664" s="64" t="s">
        <v>18274</v>
      </c>
      <c r="AU664" s="65"/>
      <c r="AV664" s="65"/>
      <c r="AW664" s="65"/>
      <c r="AX664" s="64"/>
      <c r="AY664" s="66" t="str">
        <f t="shared" si="988"/>
        <v>1..1</v>
      </c>
      <c r="AZ664" s="66" t="str">
        <f t="shared" si="993"/>
        <v>1..1</v>
      </c>
      <c r="BA664" s="6" t="str">
        <f t="shared" si="941"/>
        <v>/rsm:CrossIndustryInvoice
/rsm:SupplyChainTradeTransaction
/ram:ApplicableHeaderTradeDelivery
/ram:RelatedSupplyChainConsignment
/ram:SpecifiedLogisticsTransportMovement
/ram:ModeCode</v>
      </c>
      <c r="BB664" s="67" t="str">
        <f t="shared" si="942"/>
        <v>/rsm:CrossIndustryInvoice/rsm:SupplyChainTradeTransaction/ram:ApplicableHeaderTradeDelivery/ram:RelatedSupplyChainConsignment/ram:SpecifiedLogisticsTransportMovement/ram:ModeCode</v>
      </c>
      <c r="BC664" s="66" t="str">
        <f t="shared" si="994"/>
        <v>S</v>
      </c>
      <c r="BD664" s="68" t="str">
        <f t="shared" si="995"/>
        <v>E</v>
      </c>
      <c r="BE664" s="62" t="str">
        <f t="shared" si="996"/>
        <v>0..1</v>
      </c>
      <c r="BF664" s="66" t="str">
        <f t="shared" si="997"/>
        <v/>
      </c>
      <c r="BG664" s="249" t="str">
        <f t="shared" si="998"/>
        <v/>
      </c>
      <c r="BH664" s="7"/>
      <c r="BI664" s="634" t="str">
        <f t="shared" si="999"/>
        <v>-</v>
      </c>
      <c r="BJ664" s="70" t="str">
        <f t="shared" si="1000"/>
        <v>-</v>
      </c>
      <c r="BK664" s="70" t="str">
        <f t="shared" si="1001"/>
        <v>-</v>
      </c>
      <c r="BL664" s="70" t="str">
        <f t="shared" si="1002"/>
        <v>-</v>
      </c>
      <c r="BM664" s="70" t="str">
        <f t="shared" si="1003"/>
        <v>-</v>
      </c>
      <c r="BN664" s="70" t="str">
        <f t="shared" si="1004"/>
        <v>-</v>
      </c>
      <c r="BO664" s="635" t="str">
        <f t="shared" si="1005"/>
        <v>X</v>
      </c>
      <c r="BP664" s="7"/>
      <c r="BQ664" s="70" t="str">
        <f t="shared" si="1006"/>
        <v>EXTENDED</v>
      </c>
      <c r="BR664" s="70" t="str">
        <f t="shared" si="1007"/>
        <v>EXTENDED</v>
      </c>
      <c r="BS664" s="15"/>
      <c r="BT664" s="57" t="s">
        <v>18642</v>
      </c>
    </row>
    <row r="665" spans="1:72" s="59" customFormat="1" ht="96" x14ac:dyDescent="0.2">
      <c r="A665" s="45" t="str">
        <f t="shared" si="989"/>
        <v>NO</v>
      </c>
      <c r="B665" s="45"/>
      <c r="C665" s="45"/>
      <c r="D665" s="202" t="s">
        <v>3007</v>
      </c>
      <c r="E665" s="207" t="s">
        <v>3030</v>
      </c>
      <c r="F665" s="308" t="s">
        <v>3030</v>
      </c>
      <c r="G665" s="110">
        <f t="shared" si="944"/>
        <v>3</v>
      </c>
      <c r="H665" s="110" t="s">
        <v>42</v>
      </c>
      <c r="I665" s="111" t="s">
        <v>3031</v>
      </c>
      <c r="J665" s="112" t="s">
        <v>3010</v>
      </c>
      <c r="K665" s="113"/>
      <c r="L665" s="113"/>
      <c r="M665" s="113" t="s">
        <v>35</v>
      </c>
      <c r="N665" s="112"/>
      <c r="O665" s="110" t="s">
        <v>42</v>
      </c>
      <c r="P665" s="110" t="str">
        <f t="shared" si="1020"/>
        <v>0..1</v>
      </c>
      <c r="Q665" s="114" t="s">
        <v>3032</v>
      </c>
      <c r="R665" s="115" t="s">
        <v>3033</v>
      </c>
      <c r="S665" s="110" t="s">
        <v>35</v>
      </c>
      <c r="T665" s="116" t="str">
        <f t="shared" si="978"/>
        <v>G</v>
      </c>
      <c r="U665" s="110" t="s">
        <v>42</v>
      </c>
      <c r="V665" s="110" t="s">
        <v>531</v>
      </c>
      <c r="W665" s="674" t="s">
        <v>35</v>
      </c>
      <c r="X665" s="38"/>
      <c r="Y665" s="644" t="str">
        <f t="shared" si="986"/>
        <v>-</v>
      </c>
      <c r="Z665" s="116" t="str">
        <f t="shared" ref="Z665:AE665" si="1028">IF(Y665="X","X",IF($AH665=Z$4,"X","-"))</f>
        <v>X</v>
      </c>
      <c r="AA665" s="116" t="str">
        <f t="shared" si="1028"/>
        <v>X</v>
      </c>
      <c r="AB665" s="116" t="str">
        <f t="shared" si="1028"/>
        <v>X</v>
      </c>
      <c r="AC665" s="116" t="str">
        <f t="shared" si="1028"/>
        <v>X</v>
      </c>
      <c r="AD665" s="116" t="str">
        <f t="shared" si="1028"/>
        <v>X</v>
      </c>
      <c r="AE665" s="645" t="str">
        <f t="shared" si="1028"/>
        <v>X</v>
      </c>
      <c r="AF665" s="38"/>
      <c r="AG665" s="116" t="s">
        <v>185</v>
      </c>
      <c r="AH665" s="116" t="s">
        <v>185</v>
      </c>
      <c r="AI665" s="38"/>
      <c r="AJ665" s="13" t="str">
        <f t="shared" si="974"/>
        <v>/rsm:CrossIndustryInvoice/rsm:SupplyChainTradeTransaction/ram:ApplicableHeaderTradeDelivery</v>
      </c>
      <c r="AK665" s="13" t="str">
        <f t="shared" si="975"/>
        <v>/ram:ShipToTradeParty</v>
      </c>
      <c r="AL665" s="14">
        <f>COUNTIFS(R$4:R665,AJ665)</f>
        <v>1</v>
      </c>
      <c r="AN665" s="202" t="str">
        <f t="shared" si="991"/>
        <v>SCT_HTD</v>
      </c>
      <c r="AO665" s="207" t="str">
        <f t="shared" si="976"/>
        <v>BG-13</v>
      </c>
      <c r="AP665" s="308" t="str">
        <f t="shared" si="992"/>
        <v>BG-13</v>
      </c>
      <c r="AQ665" s="110">
        <f t="shared" si="1024"/>
        <v>3</v>
      </c>
      <c r="AR665" s="110" t="str">
        <f t="shared" si="977"/>
        <v>0..1</v>
      </c>
      <c r="AS665" s="111" t="s">
        <v>3034</v>
      </c>
      <c r="AT665" s="112" t="s">
        <v>3014</v>
      </c>
      <c r="AU665" s="113"/>
      <c r="AV665" s="113"/>
      <c r="AW665" s="113" t="s">
        <v>35</v>
      </c>
      <c r="AX665" s="112"/>
      <c r="AY665" s="110" t="str">
        <f t="shared" si="988"/>
        <v>0..1</v>
      </c>
      <c r="AZ665" s="110" t="str">
        <f t="shared" si="993"/>
        <v>0..1</v>
      </c>
      <c r="BA665" s="114" t="str">
        <f t="shared" si="941"/>
        <v>/rsm:CrossIndustryInvoice
/rsm:SupplyChainTradeTransaction
/ram:ApplicableHeaderTradeDelivery
/ram:ShipToTradeParty</v>
      </c>
      <c r="BB665" s="115" t="str">
        <f t="shared" si="942"/>
        <v>/rsm:CrossIndustryInvoice/rsm:SupplyChainTradeTransaction/ram:ApplicableHeaderTradeDelivery/ram:ShipToTradeParty</v>
      </c>
      <c r="BC665" s="110" t="str">
        <f t="shared" si="994"/>
        <v/>
      </c>
      <c r="BD665" s="116" t="str">
        <f t="shared" si="995"/>
        <v>G</v>
      </c>
      <c r="BE665" s="110" t="str">
        <f t="shared" si="996"/>
        <v>0..1</v>
      </c>
      <c r="BF665" s="110" t="str">
        <f t="shared" si="997"/>
        <v>STR-3</v>
      </c>
      <c r="BG665" s="674" t="str">
        <f t="shared" si="998"/>
        <v/>
      </c>
      <c r="BH665" s="7"/>
      <c r="BI665" s="644" t="str">
        <f t="shared" si="999"/>
        <v>-</v>
      </c>
      <c r="BJ665" s="116" t="str">
        <f t="shared" si="1000"/>
        <v>X</v>
      </c>
      <c r="BK665" s="116" t="str">
        <f t="shared" si="1001"/>
        <v>X</v>
      </c>
      <c r="BL665" s="116" t="str">
        <f t="shared" si="1002"/>
        <v>X</v>
      </c>
      <c r="BM665" s="116" t="str">
        <f t="shared" si="1003"/>
        <v>X</v>
      </c>
      <c r="BN665" s="116" t="str">
        <f t="shared" si="1004"/>
        <v>X</v>
      </c>
      <c r="BO665" s="645" t="str">
        <f t="shared" si="1005"/>
        <v>X</v>
      </c>
      <c r="BP665" s="7"/>
      <c r="BQ665" s="116" t="str">
        <f t="shared" si="1006"/>
        <v>BASIC WL</v>
      </c>
      <c r="BR665" s="116" t="str">
        <f t="shared" si="1007"/>
        <v>BASIC WL</v>
      </c>
      <c r="BS665" s="15"/>
      <c r="BT665" s="57" t="s">
        <v>18642</v>
      </c>
    </row>
    <row r="666" spans="1:72" s="59" customFormat="1" ht="96" x14ac:dyDescent="0.2">
      <c r="A666" s="45" t="str">
        <f t="shared" si="989"/>
        <v>YES</v>
      </c>
      <c r="B666" s="45"/>
      <c r="C666" s="45"/>
      <c r="D666" s="208" t="s">
        <v>3007</v>
      </c>
      <c r="E666" s="209" t="s">
        <v>3035</v>
      </c>
      <c r="F666" s="309"/>
      <c r="G666" s="66">
        <f t="shared" si="944"/>
        <v>4</v>
      </c>
      <c r="H666" s="66" t="s">
        <v>42</v>
      </c>
      <c r="I666" s="64" t="s">
        <v>3036</v>
      </c>
      <c r="J666" s="64" t="s">
        <v>17308</v>
      </c>
      <c r="K666" s="65" t="s">
        <v>17309</v>
      </c>
      <c r="L666" s="65"/>
      <c r="M666" s="65"/>
      <c r="N666" s="64" t="s">
        <v>90</v>
      </c>
      <c r="O666" s="66" t="s">
        <v>42</v>
      </c>
      <c r="P666" s="66" t="str">
        <f t="shared" si="1020"/>
        <v>0..1</v>
      </c>
      <c r="Q666" s="2" t="s">
        <v>3039</v>
      </c>
      <c r="R666" s="75" t="s">
        <v>3040</v>
      </c>
      <c r="S666" s="66" t="s">
        <v>55</v>
      </c>
      <c r="T666" s="68" t="str">
        <f t="shared" si="978"/>
        <v>E</v>
      </c>
      <c r="U666" s="66" t="s">
        <v>62</v>
      </c>
      <c r="V666" s="66" t="s">
        <v>1557</v>
      </c>
      <c r="W666" s="249" t="s">
        <v>894</v>
      </c>
      <c r="X666" s="38"/>
      <c r="Y666" s="636" t="str">
        <f t="shared" si="986"/>
        <v>-</v>
      </c>
      <c r="Z666" s="68" t="str">
        <f t="shared" ref="Z666:AE666" si="1029">IF(Y666="X","X",IF($AH666=Z$4,"X","-"))</f>
        <v>X</v>
      </c>
      <c r="AA666" s="68" t="str">
        <f t="shared" si="1029"/>
        <v>X</v>
      </c>
      <c r="AB666" s="68" t="str">
        <f t="shared" si="1029"/>
        <v>X</v>
      </c>
      <c r="AC666" s="68" t="str">
        <f t="shared" si="1029"/>
        <v>X</v>
      </c>
      <c r="AD666" s="68" t="str">
        <f t="shared" si="1029"/>
        <v>X</v>
      </c>
      <c r="AE666" s="637" t="str">
        <f t="shared" si="1029"/>
        <v>X</v>
      </c>
      <c r="AF666" s="38"/>
      <c r="AG666" s="68" t="s">
        <v>185</v>
      </c>
      <c r="AH666" s="68" t="s">
        <v>185</v>
      </c>
      <c r="AI666" s="38"/>
      <c r="AJ666" s="13" t="str">
        <f t="shared" si="974"/>
        <v>/rsm:CrossIndustryInvoice/rsm:SupplyChainTradeTransaction/ram:ApplicableHeaderTradeDelivery/ram:ShipToTradeParty</v>
      </c>
      <c r="AK666" s="13" t="str">
        <f t="shared" si="975"/>
        <v>/ram:ID</v>
      </c>
      <c r="AL666" s="14">
        <f>COUNTIFS(R$4:R666,AJ666)</f>
        <v>1</v>
      </c>
      <c r="AN666" s="208" t="str">
        <f t="shared" si="991"/>
        <v>SCT_HTD</v>
      </c>
      <c r="AO666" s="209" t="str">
        <f t="shared" si="976"/>
        <v>BT-71</v>
      </c>
      <c r="AP666" s="309" t="str">
        <f t="shared" si="992"/>
        <v/>
      </c>
      <c r="AQ666" s="66">
        <f t="shared" si="1024"/>
        <v>4</v>
      </c>
      <c r="AR666" s="66" t="str">
        <f t="shared" si="977"/>
        <v>0..1</v>
      </c>
      <c r="AS666" s="64" t="s">
        <v>3041</v>
      </c>
      <c r="AT666" s="64" t="s">
        <v>3042</v>
      </c>
      <c r="AU666" s="65" t="s">
        <v>3043</v>
      </c>
      <c r="AV666" s="65"/>
      <c r="AW666" s="65" t="s">
        <v>35</v>
      </c>
      <c r="AX666" s="64" t="s">
        <v>99</v>
      </c>
      <c r="AY666" s="66" t="str">
        <f t="shared" si="988"/>
        <v>0..1</v>
      </c>
      <c r="AZ666" s="66" t="str">
        <f t="shared" si="993"/>
        <v>0..1</v>
      </c>
      <c r="BA666" s="2" t="str">
        <f t="shared" si="941"/>
        <v>/rsm:CrossIndustryInvoice
/rsm:SupplyChainTradeTransaction
/ram:ApplicableHeaderTradeDelivery
/ram:ShipToTradeParty
/ram:ID</v>
      </c>
      <c r="BB666" s="75" t="str">
        <f t="shared" si="942"/>
        <v>/rsm:CrossIndustryInvoice/rsm:SupplyChainTradeTransaction/ram:ApplicableHeaderTradeDelivery/ram:ShipToTradeParty/ram:ID</v>
      </c>
      <c r="BC666" s="66" t="str">
        <f t="shared" si="994"/>
        <v>I</v>
      </c>
      <c r="BD666" s="68" t="str">
        <f t="shared" si="995"/>
        <v>E</v>
      </c>
      <c r="BE666" s="66" t="str">
        <f t="shared" si="996"/>
        <v>0..n</v>
      </c>
      <c r="BF666" s="66" t="str">
        <f t="shared" si="997"/>
        <v>SYN-1, CAR-3</v>
      </c>
      <c r="BG666" s="249" t="str">
        <f t="shared" si="998"/>
        <v>GloablID, if global identifier exists and can be stated in @schemeID, ID else</v>
      </c>
      <c r="BH666" s="7"/>
      <c r="BI666" s="636" t="str">
        <f t="shared" si="999"/>
        <v>-</v>
      </c>
      <c r="BJ666" s="68" t="str">
        <f t="shared" si="1000"/>
        <v>X</v>
      </c>
      <c r="BK666" s="68" t="str">
        <f t="shared" si="1001"/>
        <v>X</v>
      </c>
      <c r="BL666" s="68" t="str">
        <f t="shared" si="1002"/>
        <v>X</v>
      </c>
      <c r="BM666" s="68" t="str">
        <f t="shared" si="1003"/>
        <v>X</v>
      </c>
      <c r="BN666" s="68" t="str">
        <f t="shared" si="1004"/>
        <v>X</v>
      </c>
      <c r="BO666" s="637" t="str">
        <f t="shared" si="1005"/>
        <v>X</v>
      </c>
      <c r="BP666" s="7"/>
      <c r="BQ666" s="68" t="str">
        <f t="shared" si="1006"/>
        <v>BASIC WL</v>
      </c>
      <c r="BR666" s="68" t="str">
        <f t="shared" si="1007"/>
        <v>BASIC WL</v>
      </c>
      <c r="BS666" s="15"/>
      <c r="BT666" s="57" t="s">
        <v>18642</v>
      </c>
    </row>
    <row r="667" spans="1:72" s="59" customFormat="1" ht="96" x14ac:dyDescent="0.2">
      <c r="A667" s="45" t="str">
        <f t="shared" si="989"/>
        <v>YES</v>
      </c>
      <c r="B667" s="340" t="s">
        <v>17050</v>
      </c>
      <c r="C667" s="742"/>
      <c r="D667" s="208" t="s">
        <v>3007</v>
      </c>
      <c r="E667" s="209" t="s">
        <v>3044</v>
      </c>
      <c r="F667" s="309" t="s">
        <v>3035</v>
      </c>
      <c r="G667" s="66">
        <f t="shared" si="944"/>
        <v>4</v>
      </c>
      <c r="H667" s="66" t="s">
        <v>42</v>
      </c>
      <c r="I667" s="97" t="s">
        <v>17310</v>
      </c>
      <c r="J667" s="64" t="s">
        <v>35</v>
      </c>
      <c r="K667" s="65" t="s">
        <v>894</v>
      </c>
      <c r="L667" s="65"/>
      <c r="M667" s="65" t="s">
        <v>894</v>
      </c>
      <c r="N667" s="64" t="s">
        <v>90</v>
      </c>
      <c r="O667" s="66" t="s">
        <v>42</v>
      </c>
      <c r="P667" s="66" t="s">
        <v>62</v>
      </c>
      <c r="Q667" s="2" t="s">
        <v>3046</v>
      </c>
      <c r="R667" s="75" t="s">
        <v>3047</v>
      </c>
      <c r="S667" s="66" t="s">
        <v>55</v>
      </c>
      <c r="T667" s="344" t="s">
        <v>56</v>
      </c>
      <c r="U667" s="66" t="s">
        <v>62</v>
      </c>
      <c r="V667" s="66" t="s">
        <v>1557</v>
      </c>
      <c r="W667" s="249" t="s">
        <v>894</v>
      </c>
      <c r="X667" s="38"/>
      <c r="Y667" s="636" t="str">
        <f t="shared" si="986"/>
        <v>-</v>
      </c>
      <c r="Z667" s="68" t="str">
        <f t="shared" ref="Z667:AE667" si="1030">IF(Y667="X","X",IF($AH667=Z$4,"X","-"))</f>
        <v>X</v>
      </c>
      <c r="AA667" s="68" t="str">
        <f t="shared" si="1030"/>
        <v>X</v>
      </c>
      <c r="AB667" s="68" t="str">
        <f t="shared" si="1030"/>
        <v>X</v>
      </c>
      <c r="AC667" s="68" t="str">
        <f t="shared" si="1030"/>
        <v>X</v>
      </c>
      <c r="AD667" s="68" t="str">
        <f t="shared" si="1030"/>
        <v>X</v>
      </c>
      <c r="AE667" s="637" t="str">
        <f t="shared" si="1030"/>
        <v>X</v>
      </c>
      <c r="AF667" s="38"/>
      <c r="AG667" s="68" t="s">
        <v>185</v>
      </c>
      <c r="AH667" s="68" t="s">
        <v>185</v>
      </c>
      <c r="AI667" s="38"/>
      <c r="AJ667" s="13" t="str">
        <f t="shared" si="974"/>
        <v>/rsm:CrossIndustryInvoice/rsm:SupplyChainTradeTransaction/ram:ApplicableHeaderTradeDelivery/ram:ShipToTradeParty</v>
      </c>
      <c r="AK667" s="13" t="str">
        <f t="shared" si="975"/>
        <v>/ram:GlobalID</v>
      </c>
      <c r="AL667" s="14">
        <f>COUNTIFS(R$4:R667,AJ667)</f>
        <v>1</v>
      </c>
      <c r="AN667" s="208" t="str">
        <f t="shared" si="991"/>
        <v>SCT_HTD</v>
      </c>
      <c r="AO667" s="209" t="str">
        <f t="shared" si="976"/>
        <v>BT-71-0</v>
      </c>
      <c r="AP667" s="309" t="str">
        <f t="shared" si="992"/>
        <v>BT-71</v>
      </c>
      <c r="AQ667" s="66">
        <f t="shared" si="1024"/>
        <v>4</v>
      </c>
      <c r="AR667" s="66" t="str">
        <f t="shared" si="977"/>
        <v>0..1</v>
      </c>
      <c r="AS667" s="97" t="s">
        <v>35</v>
      </c>
      <c r="AT667" s="64" t="s">
        <v>35</v>
      </c>
      <c r="AU667" s="65" t="s">
        <v>1569</v>
      </c>
      <c r="AV667" s="65"/>
      <c r="AW667" s="65" t="s">
        <v>35</v>
      </c>
      <c r="AX667" s="64" t="s">
        <v>99</v>
      </c>
      <c r="AY667" s="66" t="str">
        <f t="shared" si="988"/>
        <v>0..1</v>
      </c>
      <c r="AZ667" s="66" t="str">
        <f t="shared" si="993"/>
        <v>0..n</v>
      </c>
      <c r="BA667" s="2" t="str">
        <f t="shared" si="941"/>
        <v>/rsm:CrossIndustryInvoice
/rsm:SupplyChainTradeTransaction
/ram:ApplicableHeaderTradeDelivery
/ram:ShipToTradeParty
/ram:GlobalID</v>
      </c>
      <c r="BB667" s="75" t="str">
        <f t="shared" si="942"/>
        <v>/rsm:CrossIndustryInvoice/rsm:SupplyChainTradeTransaction/ram:ApplicableHeaderTradeDelivery/ram:ShipToTradeParty/ram:GlobalID</v>
      </c>
      <c r="BC667" s="66" t="str">
        <f t="shared" si="994"/>
        <v>I</v>
      </c>
      <c r="BD667" s="68" t="str">
        <f t="shared" si="995"/>
        <v>E</v>
      </c>
      <c r="BE667" s="66" t="str">
        <f t="shared" si="996"/>
        <v>0..n</v>
      </c>
      <c r="BF667" s="66" t="str">
        <f t="shared" si="997"/>
        <v>SYN-1, CAR-3</v>
      </c>
      <c r="BG667" s="249" t="str">
        <f t="shared" si="998"/>
        <v>GloablID, if global identifier exists and can be stated in @schemeID, ID else</v>
      </c>
      <c r="BH667" s="7"/>
      <c r="BI667" s="636" t="str">
        <f t="shared" si="999"/>
        <v>-</v>
      </c>
      <c r="BJ667" s="68" t="str">
        <f t="shared" si="1000"/>
        <v>X</v>
      </c>
      <c r="BK667" s="68" t="str">
        <f t="shared" si="1001"/>
        <v>X</v>
      </c>
      <c r="BL667" s="68" t="str">
        <f t="shared" si="1002"/>
        <v>X</v>
      </c>
      <c r="BM667" s="68" t="str">
        <f t="shared" si="1003"/>
        <v>X</v>
      </c>
      <c r="BN667" s="68" t="str">
        <f t="shared" si="1004"/>
        <v>X</v>
      </c>
      <c r="BO667" s="637" t="str">
        <f t="shared" si="1005"/>
        <v>X</v>
      </c>
      <c r="BP667" s="7"/>
      <c r="BQ667" s="68" t="str">
        <f t="shared" si="1006"/>
        <v>BASIC WL</v>
      </c>
      <c r="BR667" s="68" t="str">
        <f t="shared" si="1007"/>
        <v>BASIC WL</v>
      </c>
      <c r="BS667" s="15"/>
      <c r="BT667" s="57" t="s">
        <v>18642</v>
      </c>
    </row>
    <row r="668" spans="1:72" s="59" customFormat="1" ht="105" x14ac:dyDescent="0.2">
      <c r="A668" s="45" t="str">
        <f t="shared" si="989"/>
        <v>YES</v>
      </c>
      <c r="B668" s="45"/>
      <c r="C668" s="45"/>
      <c r="D668" s="208" t="s">
        <v>3007</v>
      </c>
      <c r="E668" s="209" t="s">
        <v>3048</v>
      </c>
      <c r="F668" s="309" t="s">
        <v>3048</v>
      </c>
      <c r="G668" s="66">
        <f t="shared" si="944"/>
        <v>5</v>
      </c>
      <c r="H668" s="66" t="s">
        <v>42</v>
      </c>
      <c r="I668" s="97" t="s">
        <v>443</v>
      </c>
      <c r="J668" s="64" t="s">
        <v>17311</v>
      </c>
      <c r="K668" s="65" t="s">
        <v>18322</v>
      </c>
      <c r="L668" s="65"/>
      <c r="M668" s="65" t="s">
        <v>35</v>
      </c>
      <c r="N668" s="64" t="s">
        <v>17064</v>
      </c>
      <c r="O668" s="66" t="s">
        <v>32</v>
      </c>
      <c r="P668" s="66" t="str">
        <f t="shared" si="1020"/>
        <v>1..1</v>
      </c>
      <c r="Q668" s="2" t="s">
        <v>3051</v>
      </c>
      <c r="R668" s="75" t="s">
        <v>3052</v>
      </c>
      <c r="S668" s="66" t="s">
        <v>329</v>
      </c>
      <c r="T668" s="68" t="str">
        <f t="shared" si="978"/>
        <v>A</v>
      </c>
      <c r="U668" s="66" t="s">
        <v>42</v>
      </c>
      <c r="V668" s="66" t="s">
        <v>35</v>
      </c>
      <c r="W668" s="249" t="s">
        <v>35</v>
      </c>
      <c r="X668" s="38"/>
      <c r="Y668" s="636" t="str">
        <f t="shared" si="986"/>
        <v>-</v>
      </c>
      <c r="Z668" s="68" t="str">
        <f t="shared" ref="Z668:AE668" si="1031">IF(Y668="X","X",IF($AH668=Z$4,"X","-"))</f>
        <v>X</v>
      </c>
      <c r="AA668" s="68" t="str">
        <f t="shared" si="1031"/>
        <v>X</v>
      </c>
      <c r="AB668" s="68" t="str">
        <f t="shared" si="1031"/>
        <v>X</v>
      </c>
      <c r="AC668" s="68" t="str">
        <f t="shared" si="1031"/>
        <v>X</v>
      </c>
      <c r="AD668" s="68" t="str">
        <f t="shared" si="1031"/>
        <v>X</v>
      </c>
      <c r="AE668" s="637" t="str">
        <f t="shared" si="1031"/>
        <v>X</v>
      </c>
      <c r="AF668" s="38"/>
      <c r="AG668" s="68" t="s">
        <v>185</v>
      </c>
      <c r="AH668" s="68" t="s">
        <v>185</v>
      </c>
      <c r="AI668" s="38"/>
      <c r="AJ668" s="13" t="str">
        <f t="shared" si="974"/>
        <v>/rsm:CrossIndustryInvoice/rsm:SupplyChainTradeTransaction/ram:ApplicableHeaderTradeDelivery/ram:ShipToTradeParty/ram:GlobalID</v>
      </c>
      <c r="AK668" s="13" t="str">
        <f t="shared" si="975"/>
        <v>/@schemeID</v>
      </c>
      <c r="AL668" s="14">
        <f>COUNTIFS(R$4:R668,AJ668)</f>
        <v>1</v>
      </c>
      <c r="AN668" s="208" t="str">
        <f t="shared" si="991"/>
        <v>SCT_HTD</v>
      </c>
      <c r="AO668" s="209" t="str">
        <f t="shared" si="976"/>
        <v>BT-71-1</v>
      </c>
      <c r="AP668" s="309" t="str">
        <f t="shared" si="992"/>
        <v>BT-71-1</v>
      </c>
      <c r="AQ668" s="66">
        <f t="shared" si="1024"/>
        <v>5</v>
      </c>
      <c r="AR668" s="66" t="str">
        <f t="shared" si="977"/>
        <v>0..1</v>
      </c>
      <c r="AS668" s="97" t="s">
        <v>330</v>
      </c>
      <c r="AT668" s="64" t="s">
        <v>3050</v>
      </c>
      <c r="AU668" s="65" t="s">
        <v>331</v>
      </c>
      <c r="AV668" s="65"/>
      <c r="AW668" s="65" t="s">
        <v>35</v>
      </c>
      <c r="AX668" s="64"/>
      <c r="AY668" s="66" t="str">
        <f t="shared" si="988"/>
        <v>1..1</v>
      </c>
      <c r="AZ668" s="66" t="str">
        <f t="shared" si="993"/>
        <v>1..1</v>
      </c>
      <c r="BA668" s="2" t="str">
        <f t="shared" si="941"/>
        <v>/rsm:CrossIndustryInvoice
/rsm:SupplyChainTradeTransaction
/ram:ApplicableHeaderTradeDelivery
/ram:ShipToTradeParty
/ram:GlobalID
/@schemeID</v>
      </c>
      <c r="BB668" s="75" t="str">
        <f t="shared" si="942"/>
        <v>/rsm:CrossIndustryInvoice/rsm:SupplyChainTradeTransaction/ram:ApplicableHeaderTradeDelivery/ram:ShipToTradeParty/ram:GlobalID/@schemeID</v>
      </c>
      <c r="BC668" s="66" t="str">
        <f t="shared" si="994"/>
        <v>S</v>
      </c>
      <c r="BD668" s="68" t="str">
        <f t="shared" si="995"/>
        <v>A</v>
      </c>
      <c r="BE668" s="66" t="str">
        <f t="shared" si="996"/>
        <v>0..1</v>
      </c>
      <c r="BF668" s="66" t="str">
        <f t="shared" si="997"/>
        <v/>
      </c>
      <c r="BG668" s="249" t="str">
        <f t="shared" si="998"/>
        <v/>
      </c>
      <c r="BH668" s="7"/>
      <c r="BI668" s="636" t="str">
        <f t="shared" si="999"/>
        <v>-</v>
      </c>
      <c r="BJ668" s="68" t="str">
        <f t="shared" si="1000"/>
        <v>X</v>
      </c>
      <c r="BK668" s="68" t="str">
        <f t="shared" si="1001"/>
        <v>X</v>
      </c>
      <c r="BL668" s="68" t="str">
        <f t="shared" si="1002"/>
        <v>X</v>
      </c>
      <c r="BM668" s="68" t="str">
        <f t="shared" si="1003"/>
        <v>X</v>
      </c>
      <c r="BN668" s="68" t="str">
        <f t="shared" si="1004"/>
        <v>X</v>
      </c>
      <c r="BO668" s="637" t="str">
        <f t="shared" si="1005"/>
        <v>X</v>
      </c>
      <c r="BP668" s="7"/>
      <c r="BQ668" s="68" t="str">
        <f t="shared" si="1006"/>
        <v>BASIC WL</v>
      </c>
      <c r="BR668" s="68" t="str">
        <f t="shared" si="1007"/>
        <v>BASIC WL</v>
      </c>
      <c r="BS668" s="15"/>
      <c r="BT668" s="57" t="s">
        <v>18642</v>
      </c>
    </row>
    <row r="669" spans="1:72" s="59" customFormat="1" ht="96" x14ac:dyDescent="0.2">
      <c r="A669" s="45" t="str">
        <f t="shared" si="989"/>
        <v>YES</v>
      </c>
      <c r="B669" s="45"/>
      <c r="C669" s="45"/>
      <c r="D669" s="208" t="s">
        <v>3007</v>
      </c>
      <c r="E669" s="209" t="s">
        <v>3053</v>
      </c>
      <c r="F669" s="309" t="s">
        <v>3053</v>
      </c>
      <c r="G669" s="66">
        <f t="shared" si="944"/>
        <v>4</v>
      </c>
      <c r="H669" s="66" t="s">
        <v>42</v>
      </c>
      <c r="I669" s="64" t="s">
        <v>3054</v>
      </c>
      <c r="J669" s="64" t="s">
        <v>3055</v>
      </c>
      <c r="K669" s="65" t="s">
        <v>3056</v>
      </c>
      <c r="L669" s="65"/>
      <c r="M669" s="65" t="s">
        <v>35</v>
      </c>
      <c r="N669" s="64" t="s">
        <v>70</v>
      </c>
      <c r="O669" s="66" t="s">
        <v>42</v>
      </c>
      <c r="P669" s="66" t="str">
        <f t="shared" si="1020"/>
        <v>0..1</v>
      </c>
      <c r="Q669" s="2" t="s">
        <v>3057</v>
      </c>
      <c r="R669" s="75" t="s">
        <v>3058</v>
      </c>
      <c r="S669" s="66" t="s">
        <v>73</v>
      </c>
      <c r="T669" s="68" t="str">
        <f t="shared" si="978"/>
        <v>E</v>
      </c>
      <c r="U669" s="66" t="s">
        <v>42</v>
      </c>
      <c r="V669" s="66" t="s">
        <v>35</v>
      </c>
      <c r="W669" s="249" t="s">
        <v>35</v>
      </c>
      <c r="X669" s="38"/>
      <c r="Y669" s="636" t="str">
        <f t="shared" si="986"/>
        <v>-</v>
      </c>
      <c r="Z669" s="68" t="str">
        <f t="shared" ref="Z669:AE669" si="1032">IF(Y669="X","X",IF($AH669=Z$4,"X","-"))</f>
        <v>X</v>
      </c>
      <c r="AA669" s="68" t="str">
        <f t="shared" si="1032"/>
        <v>X</v>
      </c>
      <c r="AB669" s="68" t="str">
        <f t="shared" si="1032"/>
        <v>X</v>
      </c>
      <c r="AC669" s="68" t="str">
        <f t="shared" si="1032"/>
        <v>X</v>
      </c>
      <c r="AD669" s="68" t="str">
        <f t="shared" si="1032"/>
        <v>X</v>
      </c>
      <c r="AE669" s="637" t="str">
        <f t="shared" si="1032"/>
        <v>X</v>
      </c>
      <c r="AF669" s="38"/>
      <c r="AG669" s="68" t="s">
        <v>185</v>
      </c>
      <c r="AH669" s="68" t="s">
        <v>185</v>
      </c>
      <c r="AI669" s="38"/>
      <c r="AJ669" s="13" t="str">
        <f t="shared" si="974"/>
        <v>/rsm:CrossIndustryInvoice/rsm:SupplyChainTradeTransaction/ram:ApplicableHeaderTradeDelivery/ram:ShipToTradeParty</v>
      </c>
      <c r="AK669" s="13" t="str">
        <f t="shared" si="975"/>
        <v>/ram:Name</v>
      </c>
      <c r="AL669" s="14">
        <f>COUNTIFS(R$4:R669,AJ669)</f>
        <v>1</v>
      </c>
      <c r="AN669" s="208" t="str">
        <f t="shared" si="991"/>
        <v>SCT_HTD</v>
      </c>
      <c r="AO669" s="209" t="str">
        <f t="shared" si="976"/>
        <v>BT-70</v>
      </c>
      <c r="AP669" s="309" t="str">
        <f t="shared" si="992"/>
        <v>BT-70</v>
      </c>
      <c r="AQ669" s="66">
        <f t="shared" si="1024"/>
        <v>4</v>
      </c>
      <c r="AR669" s="66" t="str">
        <f t="shared" si="977"/>
        <v>0..1</v>
      </c>
      <c r="AS669" s="64" t="s">
        <v>3059</v>
      </c>
      <c r="AT669" s="64" t="s">
        <v>3060</v>
      </c>
      <c r="AU669" s="65" t="s">
        <v>3061</v>
      </c>
      <c r="AV669" s="65"/>
      <c r="AW669" s="65" t="s">
        <v>35</v>
      </c>
      <c r="AX669" s="64" t="s">
        <v>78</v>
      </c>
      <c r="AY669" s="66" t="str">
        <f t="shared" si="988"/>
        <v>0..1</v>
      </c>
      <c r="AZ669" s="66" t="str">
        <f t="shared" si="993"/>
        <v>0..1</v>
      </c>
      <c r="BA669" s="2" t="str">
        <f t="shared" ref="BA669:BA730" si="1033">Q669</f>
        <v>/rsm:CrossIndustryInvoice
/rsm:SupplyChainTradeTransaction
/ram:ApplicableHeaderTradeDelivery
/ram:ShipToTradeParty
/ram:Name</v>
      </c>
      <c r="BB669" s="75" t="str">
        <f t="shared" ref="BB669:BB730" si="1034">R669</f>
        <v>/rsm:CrossIndustryInvoice/rsm:SupplyChainTradeTransaction/ram:ApplicableHeaderTradeDelivery/ram:ShipToTradeParty/ram:Name</v>
      </c>
      <c r="BC669" s="66" t="str">
        <f t="shared" si="994"/>
        <v>T</v>
      </c>
      <c r="BD669" s="68" t="str">
        <f t="shared" si="995"/>
        <v>E</v>
      </c>
      <c r="BE669" s="66" t="str">
        <f t="shared" si="996"/>
        <v>0..1</v>
      </c>
      <c r="BF669" s="66" t="str">
        <f t="shared" si="997"/>
        <v/>
      </c>
      <c r="BG669" s="249" t="str">
        <f t="shared" si="998"/>
        <v/>
      </c>
      <c r="BH669" s="7"/>
      <c r="BI669" s="636" t="str">
        <f t="shared" si="999"/>
        <v>-</v>
      </c>
      <c r="BJ669" s="68" t="str">
        <f t="shared" si="1000"/>
        <v>X</v>
      </c>
      <c r="BK669" s="68" t="str">
        <f t="shared" si="1001"/>
        <v>X</v>
      </c>
      <c r="BL669" s="68" t="str">
        <f t="shared" si="1002"/>
        <v>X</v>
      </c>
      <c r="BM669" s="68" t="str">
        <f t="shared" si="1003"/>
        <v>X</v>
      </c>
      <c r="BN669" s="68" t="str">
        <f t="shared" si="1004"/>
        <v>X</v>
      </c>
      <c r="BO669" s="637" t="str">
        <f t="shared" si="1005"/>
        <v>X</v>
      </c>
      <c r="BP669" s="7"/>
      <c r="BQ669" s="68" t="str">
        <f t="shared" si="1006"/>
        <v>BASIC WL</v>
      </c>
      <c r="BR669" s="68" t="str">
        <f t="shared" si="1007"/>
        <v>BASIC WL</v>
      </c>
      <c r="BS669" s="15"/>
      <c r="BT669" s="57" t="s">
        <v>18642</v>
      </c>
    </row>
    <row r="670" spans="1:72" customFormat="1" ht="96" x14ac:dyDescent="0.2">
      <c r="A670" s="45" t="str">
        <f t="shared" si="989"/>
        <v>YES</v>
      </c>
      <c r="B670" s="342" t="s">
        <v>4852</v>
      </c>
      <c r="C670" s="742"/>
      <c r="D670" s="208" t="s">
        <v>3007</v>
      </c>
      <c r="E670" s="61" t="s">
        <v>17424</v>
      </c>
      <c r="F670" s="282"/>
      <c r="G670" s="62">
        <f t="shared" ref="G670" si="1035">LEN(R670)-LEN(SUBSTITUTE(R670,"/",""))-1</f>
        <v>4</v>
      </c>
      <c r="H670" s="62" t="s">
        <v>42</v>
      </c>
      <c r="I670" s="64" t="s">
        <v>17024</v>
      </c>
      <c r="J670" s="64" t="s">
        <v>17025</v>
      </c>
      <c r="K670" s="65" t="s">
        <v>17228</v>
      </c>
      <c r="L670" s="65"/>
      <c r="M670" s="65"/>
      <c r="N670" s="64" t="s">
        <v>128</v>
      </c>
      <c r="O670" s="66" t="s">
        <v>42</v>
      </c>
      <c r="P670" s="66" t="str">
        <f t="shared" si="1020"/>
        <v>0..1</v>
      </c>
      <c r="Q670" s="278" t="s">
        <v>4878</v>
      </c>
      <c r="R670" s="279" t="s">
        <v>17038</v>
      </c>
      <c r="S670" s="66" t="s">
        <v>131</v>
      </c>
      <c r="T670" s="68" t="str">
        <f t="shared" si="978"/>
        <v>E</v>
      </c>
      <c r="U670" s="62" t="s">
        <v>62</v>
      </c>
      <c r="V670" s="66"/>
      <c r="W670" s="249" t="s">
        <v>35</v>
      </c>
      <c r="X670" s="38"/>
      <c r="Y670" s="634" t="str">
        <f t="shared" si="986"/>
        <v>-</v>
      </c>
      <c r="Z670" s="70" t="str">
        <f t="shared" ref="Z670:AE670" si="1036">IF(Y670="X","X",IF($AH670=Z$4,"X","-"))</f>
        <v>-</v>
      </c>
      <c r="AA670" s="70" t="str">
        <f t="shared" si="1036"/>
        <v>-</v>
      </c>
      <c r="AB670" s="70" t="str">
        <f t="shared" si="1036"/>
        <v>-</v>
      </c>
      <c r="AC670" s="70" t="str">
        <f t="shared" si="1036"/>
        <v>-</v>
      </c>
      <c r="AD670" s="70" t="str">
        <f t="shared" si="1036"/>
        <v>-</v>
      </c>
      <c r="AE670" s="635" t="str">
        <f t="shared" si="1036"/>
        <v>X</v>
      </c>
      <c r="AF670" s="38"/>
      <c r="AG670" s="70" t="s">
        <v>47</v>
      </c>
      <c r="AH670" s="70" t="s">
        <v>47</v>
      </c>
      <c r="AI670" s="38"/>
      <c r="AJ670" s="13" t="str">
        <f t="shared" si="974"/>
        <v>/rsm:CrossIndustryInvoice/rsm:SupplyChainTradeTransaction/ram:ApplicableHeaderTradeDelivery/ram:ShipToTradeParty</v>
      </c>
      <c r="AK670" s="13" t="str">
        <f t="shared" si="975"/>
        <v>/ram:RoleCode</v>
      </c>
      <c r="AL670" s="14">
        <f>COUNTIFS(R$4:R670,AJ670)</f>
        <v>1</v>
      </c>
      <c r="AM670" s="59"/>
      <c r="AN670" s="208" t="str">
        <f t="shared" si="991"/>
        <v>SCT_HTD</v>
      </c>
      <c r="AO670" s="61" t="str">
        <f t="shared" si="976"/>
        <v>BT-X-550</v>
      </c>
      <c r="AP670" s="282" t="str">
        <f t="shared" si="992"/>
        <v/>
      </c>
      <c r="AQ670" s="62">
        <f t="shared" si="1024"/>
        <v>4</v>
      </c>
      <c r="AR670" s="62" t="str">
        <f t="shared" si="977"/>
        <v>0..1</v>
      </c>
      <c r="AS670" s="64" t="s">
        <v>4877</v>
      </c>
      <c r="AT670" s="64" t="s">
        <v>18221</v>
      </c>
      <c r="AU670" s="65" t="s">
        <v>18276</v>
      </c>
      <c r="AV670" s="65"/>
      <c r="AW670" s="65"/>
      <c r="AX670" s="64" t="s">
        <v>128</v>
      </c>
      <c r="AY670" s="66" t="str">
        <f t="shared" si="988"/>
        <v>0..1</v>
      </c>
      <c r="AZ670" s="66" t="str">
        <f t="shared" si="993"/>
        <v>0..1</v>
      </c>
      <c r="BA670" s="278" t="str">
        <f t="shared" si="1033"/>
        <v>/rsm:CrossIndustryInvoice
/rsm:SupplyChainTradeTransaction
/ram:ApplicableHeaderTradeAgreement
/ram:ShipToTradeParty
/ram:RoleCode</v>
      </c>
      <c r="BB670" s="279" t="str">
        <f t="shared" si="1034"/>
        <v>/rsm:CrossIndustryInvoice/rsm:SupplyChainTradeTransaction/ram:ApplicableHeaderTradeDelivery/ram:ShipToTradeParty/ram:RoleCode</v>
      </c>
      <c r="BC670" s="66" t="str">
        <f t="shared" si="994"/>
        <v>C</v>
      </c>
      <c r="BD670" s="68" t="str">
        <f t="shared" si="995"/>
        <v>E</v>
      </c>
      <c r="BE670" s="66" t="str">
        <f t="shared" si="996"/>
        <v>0..n</v>
      </c>
      <c r="BF670" s="66" t="str">
        <f t="shared" si="997"/>
        <v/>
      </c>
      <c r="BG670" s="249" t="str">
        <f t="shared" si="998"/>
        <v/>
      </c>
      <c r="BH670" s="7"/>
      <c r="BI670" s="634" t="str">
        <f t="shared" si="999"/>
        <v>-</v>
      </c>
      <c r="BJ670" s="70" t="str">
        <f t="shared" si="1000"/>
        <v>-</v>
      </c>
      <c r="BK670" s="70" t="str">
        <f t="shared" si="1001"/>
        <v>-</v>
      </c>
      <c r="BL670" s="70" t="str">
        <f t="shared" si="1002"/>
        <v>-</v>
      </c>
      <c r="BM670" s="70" t="str">
        <f t="shared" si="1003"/>
        <v>-</v>
      </c>
      <c r="BN670" s="70" t="str">
        <f t="shared" si="1004"/>
        <v>-</v>
      </c>
      <c r="BO670" s="635" t="str">
        <f t="shared" si="1005"/>
        <v>X</v>
      </c>
      <c r="BP670" s="7"/>
      <c r="BQ670" s="68" t="str">
        <f t="shared" si="1006"/>
        <v>EXTENDED</v>
      </c>
      <c r="BR670" s="68" t="str">
        <f t="shared" si="1007"/>
        <v>EXTENDED</v>
      </c>
      <c r="BS670" s="347" t="s">
        <v>17424</v>
      </c>
      <c r="BT670" s="57" t="s">
        <v>18642</v>
      </c>
    </row>
    <row r="671" spans="1:72" s="59" customFormat="1" ht="96" x14ac:dyDescent="0.2">
      <c r="A671" s="45" t="str">
        <f t="shared" si="989"/>
        <v>NO</v>
      </c>
      <c r="B671" s="45"/>
      <c r="C671" s="45"/>
      <c r="D671" s="206" t="s">
        <v>3007</v>
      </c>
      <c r="E671" s="140" t="s">
        <v>5545</v>
      </c>
      <c r="F671" s="296"/>
      <c r="G671" s="141">
        <f t="shared" si="944"/>
        <v>4</v>
      </c>
      <c r="H671" s="141" t="s">
        <v>42</v>
      </c>
      <c r="I671" s="138" t="s">
        <v>3062</v>
      </c>
      <c r="J671" s="125"/>
      <c r="K671" s="126"/>
      <c r="L671" s="126"/>
      <c r="M671" s="126"/>
      <c r="N671" s="125"/>
      <c r="O671" s="124" t="s">
        <v>42</v>
      </c>
      <c r="P671" s="124" t="str">
        <f t="shared" si="1020"/>
        <v>0..1</v>
      </c>
      <c r="Q671" s="142" t="s">
        <v>3063</v>
      </c>
      <c r="R671" s="143" t="s">
        <v>3064</v>
      </c>
      <c r="S671" s="124"/>
      <c r="T671" s="129" t="str">
        <f t="shared" si="978"/>
        <v>EG</v>
      </c>
      <c r="U671" s="141" t="s">
        <v>42</v>
      </c>
      <c r="V671" s="124"/>
      <c r="W671" s="675"/>
      <c r="X671" s="38"/>
      <c r="Y671" s="648" t="str">
        <f t="shared" si="986"/>
        <v>-</v>
      </c>
      <c r="Z671" s="144" t="str">
        <f t="shared" ref="Z671:AE671" si="1037">IF(Y671="X","X",IF($AH671=Z$4,"X","-"))</f>
        <v>-</v>
      </c>
      <c r="AA671" s="144" t="str">
        <f t="shared" si="1037"/>
        <v>-</v>
      </c>
      <c r="AB671" s="144" t="str">
        <f t="shared" si="1037"/>
        <v>-</v>
      </c>
      <c r="AC671" s="144" t="str">
        <f t="shared" si="1037"/>
        <v>-</v>
      </c>
      <c r="AD671" s="144" t="str">
        <f t="shared" si="1037"/>
        <v>-</v>
      </c>
      <c r="AE671" s="649" t="str">
        <f t="shared" si="1037"/>
        <v>X</v>
      </c>
      <c r="AF671" s="38"/>
      <c r="AG671" s="144" t="s">
        <v>47</v>
      </c>
      <c r="AH671" s="144" t="s">
        <v>47</v>
      </c>
      <c r="AI671" s="38"/>
      <c r="AJ671" s="13" t="str">
        <f t="shared" si="974"/>
        <v>/rsm:CrossIndustryInvoice/rsm:SupplyChainTradeTransaction/ram:ApplicableHeaderTradeDelivery/ram:ShipToTradeParty</v>
      </c>
      <c r="AK671" s="13" t="str">
        <f t="shared" si="975"/>
        <v>/ram:SpecifiedLegalOrganization</v>
      </c>
      <c r="AL671" s="14">
        <f>COUNTIFS(R$4:R671,AJ671)</f>
        <v>1</v>
      </c>
      <c r="AN671" s="206" t="str">
        <f t="shared" si="991"/>
        <v>SCT_HTD</v>
      </c>
      <c r="AO671" s="140" t="str">
        <f t="shared" si="976"/>
        <v>BG-X-25</v>
      </c>
      <c r="AP671" s="296" t="str">
        <f t="shared" si="992"/>
        <v/>
      </c>
      <c r="AQ671" s="141">
        <f t="shared" si="1024"/>
        <v>4</v>
      </c>
      <c r="AR671" s="141" t="str">
        <f t="shared" si="977"/>
        <v>0..1</v>
      </c>
      <c r="AS671" s="138" t="s">
        <v>2102</v>
      </c>
      <c r="AT671" s="125"/>
      <c r="AU671" s="126"/>
      <c r="AV671" s="126"/>
      <c r="AW671" s="126"/>
      <c r="AX671" s="125"/>
      <c r="AY671" s="124" t="str">
        <f t="shared" si="988"/>
        <v>0..1</v>
      </c>
      <c r="AZ671" s="124" t="str">
        <f t="shared" si="993"/>
        <v>0..1</v>
      </c>
      <c r="BA671" s="142" t="str">
        <f t="shared" si="1033"/>
        <v>/rsm:CrossIndustryInvoice
/rsm:SupplyChainTradeTransaction
/ram:ApplicableHeaderTradeDelivery
/ram:ShipToTradeParty
/ram:SpecifiedLegalOrganization</v>
      </c>
      <c r="BB671" s="143" t="str">
        <f t="shared" si="1034"/>
        <v>/rsm:CrossIndustryInvoice/rsm:SupplyChainTradeTransaction/ram:ApplicableHeaderTradeDelivery/ram:ShipToTradeParty/ram:SpecifiedLegalOrganization</v>
      </c>
      <c r="BC671" s="124" t="str">
        <f t="shared" si="994"/>
        <v/>
      </c>
      <c r="BD671" s="129" t="str">
        <f t="shared" si="995"/>
        <v>EG</v>
      </c>
      <c r="BE671" s="141" t="str">
        <f t="shared" si="996"/>
        <v>0..1</v>
      </c>
      <c r="BF671" s="124" t="str">
        <f t="shared" si="997"/>
        <v/>
      </c>
      <c r="BG671" s="675" t="str">
        <f t="shared" si="998"/>
        <v/>
      </c>
      <c r="BH671" s="7"/>
      <c r="BI671" s="648" t="str">
        <f t="shared" si="999"/>
        <v>-</v>
      </c>
      <c r="BJ671" s="144" t="str">
        <f t="shared" si="1000"/>
        <v>-</v>
      </c>
      <c r="BK671" s="144" t="str">
        <f t="shared" si="1001"/>
        <v>-</v>
      </c>
      <c r="BL671" s="144" t="str">
        <f t="shared" si="1002"/>
        <v>-</v>
      </c>
      <c r="BM671" s="144" t="str">
        <f t="shared" si="1003"/>
        <v>-</v>
      </c>
      <c r="BN671" s="144" t="str">
        <f t="shared" si="1004"/>
        <v>-</v>
      </c>
      <c r="BO671" s="649" t="str">
        <f t="shared" si="1005"/>
        <v>X</v>
      </c>
      <c r="BP671" s="7"/>
      <c r="BQ671" s="144" t="str">
        <f t="shared" si="1006"/>
        <v>EXTENDED</v>
      </c>
      <c r="BR671" s="144" t="str">
        <f t="shared" si="1007"/>
        <v>EXTENDED</v>
      </c>
      <c r="BS671" s="15"/>
      <c r="BT671" s="57" t="s">
        <v>18642</v>
      </c>
    </row>
    <row r="672" spans="1:72" s="59" customFormat="1" ht="105" x14ac:dyDescent="0.2">
      <c r="A672" s="45" t="str">
        <f t="shared" si="989"/>
        <v>YES</v>
      </c>
      <c r="B672" s="45"/>
      <c r="C672" s="45"/>
      <c r="D672" s="206" t="s">
        <v>3007</v>
      </c>
      <c r="E672" s="61" t="s">
        <v>5546</v>
      </c>
      <c r="F672" s="282"/>
      <c r="G672" s="62">
        <f t="shared" si="944"/>
        <v>5</v>
      </c>
      <c r="H672" s="62" t="s">
        <v>42</v>
      </c>
      <c r="I672" s="64" t="s">
        <v>17276</v>
      </c>
      <c r="J672" s="64" t="s">
        <v>17136</v>
      </c>
      <c r="K672" s="65"/>
      <c r="L672" s="65"/>
      <c r="M672" s="65"/>
      <c r="N672" s="64" t="s">
        <v>90</v>
      </c>
      <c r="O672" s="66" t="s">
        <v>42</v>
      </c>
      <c r="P672" s="66" t="str">
        <f t="shared" si="1020"/>
        <v>0..1</v>
      </c>
      <c r="Q672" s="6" t="s">
        <v>3065</v>
      </c>
      <c r="R672" s="67" t="s">
        <v>3066</v>
      </c>
      <c r="S672" s="66" t="s">
        <v>55</v>
      </c>
      <c r="T672" s="68" t="str">
        <f t="shared" si="978"/>
        <v>E</v>
      </c>
      <c r="U672" s="62" t="s">
        <v>42</v>
      </c>
      <c r="V672" s="66"/>
      <c r="W672" s="249"/>
      <c r="X672" s="38"/>
      <c r="Y672" s="634" t="str">
        <f t="shared" si="986"/>
        <v>-</v>
      </c>
      <c r="Z672" s="70" t="str">
        <f t="shared" ref="Z672:AE672" si="1038">IF(Y672="X","X",IF($AH672=Z$4,"X","-"))</f>
        <v>-</v>
      </c>
      <c r="AA672" s="70" t="str">
        <f t="shared" si="1038"/>
        <v>-</v>
      </c>
      <c r="AB672" s="70" t="str">
        <f t="shared" si="1038"/>
        <v>-</v>
      </c>
      <c r="AC672" s="70" t="str">
        <f t="shared" si="1038"/>
        <v>-</v>
      </c>
      <c r="AD672" s="70" t="str">
        <f t="shared" si="1038"/>
        <v>-</v>
      </c>
      <c r="AE672" s="635" t="str">
        <f t="shared" si="1038"/>
        <v>X</v>
      </c>
      <c r="AF672" s="38"/>
      <c r="AG672" s="70" t="s">
        <v>47</v>
      </c>
      <c r="AH672" s="70" t="s">
        <v>47</v>
      </c>
      <c r="AI672" s="38"/>
      <c r="AJ672" s="13" t="str">
        <f t="shared" si="974"/>
        <v>/rsm:CrossIndustryInvoice/rsm:SupplyChainTradeTransaction/ram:ApplicableHeaderTradeDelivery/ram:ShipToTradeParty/ram:SpecifiedLegalOrganization</v>
      </c>
      <c r="AK672" s="13" t="str">
        <f t="shared" si="975"/>
        <v>/ram:ID</v>
      </c>
      <c r="AL672" s="14">
        <f>COUNTIFS(R$4:R672,AJ672)</f>
        <v>1</v>
      </c>
      <c r="AN672" s="206" t="str">
        <f t="shared" si="991"/>
        <v>SCT_HTD</v>
      </c>
      <c r="AO672" s="61" t="str">
        <f t="shared" si="976"/>
        <v>BT-X-153</v>
      </c>
      <c r="AP672" s="282" t="str">
        <f t="shared" si="992"/>
        <v/>
      </c>
      <c r="AQ672" s="62">
        <f t="shared" si="1024"/>
        <v>5</v>
      </c>
      <c r="AR672" s="62" t="str">
        <f t="shared" si="977"/>
        <v>0..1</v>
      </c>
      <c r="AS672" s="64" t="s">
        <v>1607</v>
      </c>
      <c r="AT672" s="64" t="s">
        <v>18224</v>
      </c>
      <c r="AU672" s="65"/>
      <c r="AV672" s="65"/>
      <c r="AW672" s="65"/>
      <c r="AX672" s="64" t="s">
        <v>99</v>
      </c>
      <c r="AY672" s="66" t="str">
        <f t="shared" si="988"/>
        <v>0..1</v>
      </c>
      <c r="AZ672" s="66" t="str">
        <f t="shared" si="993"/>
        <v>0..1</v>
      </c>
      <c r="BA672" s="6" t="str">
        <f t="shared" si="1033"/>
        <v>/rsm:CrossIndustryInvoice
/rsm:SupplyChainTradeTransaction
/ram:ApplicableHeaderTradeDelivery
/ram:ShipToTradeParty
/ram:SpecifiedLegalOrganization
/ram:ID</v>
      </c>
      <c r="BB672" s="67" t="str">
        <f t="shared" si="1034"/>
        <v>/rsm:CrossIndustryInvoice/rsm:SupplyChainTradeTransaction/ram:ApplicableHeaderTradeDelivery/ram:ShipToTradeParty/ram:SpecifiedLegalOrganization/ram:ID</v>
      </c>
      <c r="BC672" s="66" t="str">
        <f t="shared" si="994"/>
        <v>I</v>
      </c>
      <c r="BD672" s="68" t="str">
        <f t="shared" si="995"/>
        <v>E</v>
      </c>
      <c r="BE672" s="62" t="str">
        <f t="shared" si="996"/>
        <v>0..1</v>
      </c>
      <c r="BF672" s="66" t="str">
        <f t="shared" si="997"/>
        <v/>
      </c>
      <c r="BG672" s="249" t="str">
        <f t="shared" si="998"/>
        <v/>
      </c>
      <c r="BH672" s="7"/>
      <c r="BI672" s="634" t="str">
        <f t="shared" si="999"/>
        <v>-</v>
      </c>
      <c r="BJ672" s="70" t="str">
        <f t="shared" si="1000"/>
        <v>-</v>
      </c>
      <c r="BK672" s="70" t="str">
        <f t="shared" si="1001"/>
        <v>-</v>
      </c>
      <c r="BL672" s="70" t="str">
        <f t="shared" si="1002"/>
        <v>-</v>
      </c>
      <c r="BM672" s="70" t="str">
        <f t="shared" si="1003"/>
        <v>-</v>
      </c>
      <c r="BN672" s="70" t="str">
        <f t="shared" si="1004"/>
        <v>-</v>
      </c>
      <c r="BO672" s="635" t="str">
        <f t="shared" si="1005"/>
        <v>X</v>
      </c>
      <c r="BP672" s="7"/>
      <c r="BQ672" s="70" t="str">
        <f t="shared" si="1006"/>
        <v>EXTENDED</v>
      </c>
      <c r="BR672" s="70" t="str">
        <f t="shared" si="1007"/>
        <v>EXTENDED</v>
      </c>
      <c r="BS672" s="15"/>
      <c r="BT672" s="57" t="s">
        <v>18642</v>
      </c>
    </row>
    <row r="673" spans="1:72" s="59" customFormat="1" ht="120" x14ac:dyDescent="0.2">
      <c r="A673" s="45" t="str">
        <f t="shared" si="989"/>
        <v>YES</v>
      </c>
      <c r="B673" s="45"/>
      <c r="C673" s="45"/>
      <c r="D673" s="206" t="s">
        <v>3007</v>
      </c>
      <c r="E673" s="61" t="s">
        <v>5547</v>
      </c>
      <c r="F673" s="282"/>
      <c r="G673" s="62">
        <f t="shared" si="944"/>
        <v>6</v>
      </c>
      <c r="H673" s="62" t="s">
        <v>42</v>
      </c>
      <c r="I673" s="64" t="s">
        <v>443</v>
      </c>
      <c r="J673" s="64"/>
      <c r="K673" s="65" t="s">
        <v>17140</v>
      </c>
      <c r="L673" s="65" t="s">
        <v>916</v>
      </c>
      <c r="M673" s="65" t="s">
        <v>35</v>
      </c>
      <c r="N673" s="64" t="s">
        <v>17064</v>
      </c>
      <c r="O673" s="66" t="s">
        <v>42</v>
      </c>
      <c r="P673" s="66" t="str">
        <f t="shared" si="1020"/>
        <v>0..1</v>
      </c>
      <c r="Q673" s="6" t="s">
        <v>3067</v>
      </c>
      <c r="R673" s="67" t="s">
        <v>3068</v>
      </c>
      <c r="S673" s="66" t="s">
        <v>329</v>
      </c>
      <c r="T673" s="68" t="str">
        <f t="shared" si="978"/>
        <v>A</v>
      </c>
      <c r="U673" s="62" t="s">
        <v>42</v>
      </c>
      <c r="V673" s="66"/>
      <c r="W673" s="249"/>
      <c r="X673" s="38"/>
      <c r="Y673" s="634" t="str">
        <f t="shared" si="986"/>
        <v>-</v>
      </c>
      <c r="Z673" s="70" t="str">
        <f t="shared" ref="Z673:AE673" si="1039">IF(Y673="X","X",IF($AH673=Z$4,"X","-"))</f>
        <v>-</v>
      </c>
      <c r="AA673" s="70" t="str">
        <f t="shared" si="1039"/>
        <v>-</v>
      </c>
      <c r="AB673" s="70" t="str">
        <f t="shared" si="1039"/>
        <v>-</v>
      </c>
      <c r="AC673" s="70" t="str">
        <f t="shared" si="1039"/>
        <v>-</v>
      </c>
      <c r="AD673" s="70" t="str">
        <f t="shared" si="1039"/>
        <v>-</v>
      </c>
      <c r="AE673" s="635" t="str">
        <f t="shared" si="1039"/>
        <v>X</v>
      </c>
      <c r="AF673" s="38"/>
      <c r="AG673" s="70" t="s">
        <v>47</v>
      </c>
      <c r="AH673" s="70" t="s">
        <v>47</v>
      </c>
      <c r="AI673" s="38"/>
      <c r="AJ673" s="13" t="str">
        <f t="shared" si="974"/>
        <v>/rsm:CrossIndustryInvoice/rsm:SupplyChainTradeTransaction/ram:ApplicableHeaderTradeDelivery/ram:ShipToTradeParty/ram:SpecifiedLegalOrganization/ram:ID</v>
      </c>
      <c r="AK673" s="13" t="str">
        <f t="shared" si="975"/>
        <v>/@schemeID</v>
      </c>
      <c r="AL673" s="14">
        <f>COUNTIFS(R$4:R673,AJ673)</f>
        <v>1</v>
      </c>
      <c r="AN673" s="206" t="str">
        <f t="shared" si="991"/>
        <v>SCT_HTD</v>
      </c>
      <c r="AO673" s="61" t="str">
        <f t="shared" si="976"/>
        <v>BT-X-153-0</v>
      </c>
      <c r="AP673" s="282" t="str">
        <f t="shared" si="992"/>
        <v/>
      </c>
      <c r="AQ673" s="62">
        <f t="shared" si="1024"/>
        <v>6</v>
      </c>
      <c r="AR673" s="62" t="str">
        <f t="shared" si="977"/>
        <v>0..1</v>
      </c>
      <c r="AS673" s="64" t="s">
        <v>330</v>
      </c>
      <c r="AT673" s="64" t="s">
        <v>1898</v>
      </c>
      <c r="AU673" s="65" t="s">
        <v>1899</v>
      </c>
      <c r="AV673" s="65"/>
      <c r="AW673" s="65"/>
      <c r="AX673" s="64"/>
      <c r="AY673" s="66" t="str">
        <f t="shared" si="988"/>
        <v>0..1</v>
      </c>
      <c r="AZ673" s="66" t="str">
        <f t="shared" si="993"/>
        <v>0..1</v>
      </c>
      <c r="BA673" s="6" t="str">
        <f t="shared" si="1033"/>
        <v>/rsm:CrossIndustryInvoice
/rsm:SupplyChainTradeTransaction
/ram:ApplicableHeaderTradeDelivery
/ram:ShipToTradeParty
/ram:SpecifiedLegalOrganization
/ram:ID
/@schemeID</v>
      </c>
      <c r="BB673" s="67" t="str">
        <f t="shared" si="1034"/>
        <v>/rsm:CrossIndustryInvoice/rsm:SupplyChainTradeTransaction/ram:ApplicableHeaderTradeDelivery/ram:ShipToTradeParty/ram:SpecifiedLegalOrganization/ram:ID/@schemeID</v>
      </c>
      <c r="BC673" s="66" t="str">
        <f t="shared" si="994"/>
        <v>S</v>
      </c>
      <c r="BD673" s="68" t="str">
        <f t="shared" si="995"/>
        <v>A</v>
      </c>
      <c r="BE673" s="62" t="str">
        <f t="shared" si="996"/>
        <v>0..1</v>
      </c>
      <c r="BF673" s="66" t="str">
        <f t="shared" si="997"/>
        <v/>
      </c>
      <c r="BG673" s="249" t="str">
        <f t="shared" si="998"/>
        <v/>
      </c>
      <c r="BH673" s="7"/>
      <c r="BI673" s="634" t="str">
        <f t="shared" si="999"/>
        <v>-</v>
      </c>
      <c r="BJ673" s="70" t="str">
        <f t="shared" si="1000"/>
        <v>-</v>
      </c>
      <c r="BK673" s="70" t="str">
        <f t="shared" si="1001"/>
        <v>-</v>
      </c>
      <c r="BL673" s="70" t="str">
        <f t="shared" si="1002"/>
        <v>-</v>
      </c>
      <c r="BM673" s="70" t="str">
        <f t="shared" si="1003"/>
        <v>-</v>
      </c>
      <c r="BN673" s="70" t="str">
        <f t="shared" si="1004"/>
        <v>-</v>
      </c>
      <c r="BO673" s="635" t="str">
        <f t="shared" si="1005"/>
        <v>X</v>
      </c>
      <c r="BP673" s="7"/>
      <c r="BQ673" s="70" t="str">
        <f t="shared" si="1006"/>
        <v>EXTENDED</v>
      </c>
      <c r="BR673" s="70" t="str">
        <f t="shared" si="1007"/>
        <v>EXTENDED</v>
      </c>
      <c r="BS673" s="15"/>
      <c r="BT673" s="57" t="s">
        <v>18642</v>
      </c>
    </row>
    <row r="674" spans="1:72" s="59" customFormat="1" ht="105" x14ac:dyDescent="0.2">
      <c r="A674" s="45" t="str">
        <f t="shared" si="989"/>
        <v>YES</v>
      </c>
      <c r="B674" s="45"/>
      <c r="C674" s="45"/>
      <c r="D674" s="206" t="s">
        <v>3007</v>
      </c>
      <c r="E674" s="61" t="s">
        <v>5548</v>
      </c>
      <c r="F674" s="282"/>
      <c r="G674" s="62">
        <f t="shared" si="944"/>
        <v>5</v>
      </c>
      <c r="H674" s="62" t="s">
        <v>42</v>
      </c>
      <c r="I674" s="64" t="s">
        <v>3069</v>
      </c>
      <c r="J674" s="64"/>
      <c r="K674" s="65"/>
      <c r="L674" s="65"/>
      <c r="M674" s="65"/>
      <c r="N674" s="64" t="s">
        <v>70</v>
      </c>
      <c r="O674" s="66" t="s">
        <v>42</v>
      </c>
      <c r="P674" s="66" t="str">
        <f t="shared" si="1020"/>
        <v>0..1</v>
      </c>
      <c r="Q674" s="6" t="s">
        <v>3070</v>
      </c>
      <c r="R674" s="67" t="s">
        <v>3071</v>
      </c>
      <c r="S674" s="66" t="s">
        <v>73</v>
      </c>
      <c r="T674" s="68" t="str">
        <f t="shared" si="978"/>
        <v>E</v>
      </c>
      <c r="U674" s="62" t="s">
        <v>42</v>
      </c>
      <c r="V674" s="66"/>
      <c r="W674" s="249"/>
      <c r="X674" s="38"/>
      <c r="Y674" s="634" t="str">
        <f t="shared" si="986"/>
        <v>-</v>
      </c>
      <c r="Z674" s="70" t="str">
        <f t="shared" ref="Z674:AE674" si="1040">IF(Y674="X","X",IF($AH674=Z$4,"X","-"))</f>
        <v>-</v>
      </c>
      <c r="AA674" s="70" t="str">
        <f t="shared" si="1040"/>
        <v>-</v>
      </c>
      <c r="AB674" s="70" t="str">
        <f t="shared" si="1040"/>
        <v>-</v>
      </c>
      <c r="AC674" s="70" t="str">
        <f t="shared" si="1040"/>
        <v>-</v>
      </c>
      <c r="AD674" s="70" t="str">
        <f t="shared" si="1040"/>
        <v>-</v>
      </c>
      <c r="AE674" s="635" t="str">
        <f t="shared" si="1040"/>
        <v>X</v>
      </c>
      <c r="AF674" s="38"/>
      <c r="AG674" s="70" t="s">
        <v>47</v>
      </c>
      <c r="AH674" s="70" t="s">
        <v>47</v>
      </c>
      <c r="AI674" s="38"/>
      <c r="AJ674" s="13" t="str">
        <f t="shared" si="974"/>
        <v>/rsm:CrossIndustryInvoice/rsm:SupplyChainTradeTransaction/ram:ApplicableHeaderTradeDelivery/ram:ShipToTradeParty/ram:SpecifiedLegalOrganization</v>
      </c>
      <c r="AK674" s="13" t="str">
        <f t="shared" si="975"/>
        <v>/ram:TradingBusinessName</v>
      </c>
      <c r="AL674" s="14">
        <f>COUNTIFS(R$4:R674,AJ674)</f>
        <v>1</v>
      </c>
      <c r="AN674" s="206" t="str">
        <f t="shared" si="991"/>
        <v>SCT_HTD</v>
      </c>
      <c r="AO674" s="61" t="str">
        <f t="shared" si="976"/>
        <v>BT-X-154</v>
      </c>
      <c r="AP674" s="282" t="str">
        <f t="shared" si="992"/>
        <v/>
      </c>
      <c r="AQ674" s="62">
        <f t="shared" si="1024"/>
        <v>5</v>
      </c>
      <c r="AR674" s="62" t="str">
        <f t="shared" si="977"/>
        <v>0..1</v>
      </c>
      <c r="AS674" s="64" t="s">
        <v>2112</v>
      </c>
      <c r="AT674" s="64" t="s">
        <v>18225</v>
      </c>
      <c r="AU674" s="65" t="s">
        <v>18226</v>
      </c>
      <c r="AV674" s="65"/>
      <c r="AW674" s="65"/>
      <c r="AX674" s="64"/>
      <c r="AY674" s="66" t="str">
        <f t="shared" si="988"/>
        <v>0..1</v>
      </c>
      <c r="AZ674" s="66" t="str">
        <f t="shared" si="993"/>
        <v>0..1</v>
      </c>
      <c r="BA674" s="6" t="str">
        <f t="shared" si="1033"/>
        <v>/rsm:CrossIndustryInvoice
/rsm:SupplyChainTradeTransaction
/ram:ApplicableHeaderTradeDelivery
/ram:ShipToTradeParty
/ram:SpecifiedLegalOrganization
/ram:TradingBusinessName</v>
      </c>
      <c r="BB674" s="67" t="str">
        <f t="shared" si="1034"/>
        <v>/rsm:CrossIndustryInvoice/rsm:SupplyChainTradeTransaction/ram:ApplicableHeaderTradeDelivery/ram:ShipToTradeParty/ram:SpecifiedLegalOrganization/ram:TradingBusinessName</v>
      </c>
      <c r="BC674" s="66" t="str">
        <f t="shared" si="994"/>
        <v>T</v>
      </c>
      <c r="BD674" s="68" t="str">
        <f t="shared" si="995"/>
        <v>E</v>
      </c>
      <c r="BE674" s="62" t="str">
        <f t="shared" si="996"/>
        <v>0..1</v>
      </c>
      <c r="BF674" s="66" t="str">
        <f t="shared" si="997"/>
        <v/>
      </c>
      <c r="BG674" s="249" t="str">
        <f t="shared" si="998"/>
        <v/>
      </c>
      <c r="BH674" s="7"/>
      <c r="BI674" s="634" t="str">
        <f t="shared" si="999"/>
        <v>-</v>
      </c>
      <c r="BJ674" s="70" t="str">
        <f t="shared" si="1000"/>
        <v>-</v>
      </c>
      <c r="BK674" s="70" t="str">
        <f t="shared" si="1001"/>
        <v>-</v>
      </c>
      <c r="BL674" s="70" t="str">
        <f t="shared" si="1002"/>
        <v>-</v>
      </c>
      <c r="BM674" s="70" t="str">
        <f t="shared" si="1003"/>
        <v>-</v>
      </c>
      <c r="BN674" s="70" t="str">
        <f t="shared" si="1004"/>
        <v>-</v>
      </c>
      <c r="BO674" s="635" t="str">
        <f t="shared" si="1005"/>
        <v>X</v>
      </c>
      <c r="BP674" s="7"/>
      <c r="BQ674" s="70" t="str">
        <f t="shared" si="1006"/>
        <v>EXTENDED</v>
      </c>
      <c r="BR674" s="70" t="str">
        <f t="shared" si="1007"/>
        <v>EXTENDED</v>
      </c>
      <c r="BS674" s="15"/>
      <c r="BT674" s="57" t="s">
        <v>18642</v>
      </c>
    </row>
    <row r="675" spans="1:72" s="59" customFormat="1" ht="105" x14ac:dyDescent="0.2">
      <c r="A675" s="45" t="str">
        <f t="shared" si="989"/>
        <v>NO</v>
      </c>
      <c r="B675" s="131"/>
      <c r="C675" s="742"/>
      <c r="D675" s="206" t="s">
        <v>3007</v>
      </c>
      <c r="E675" s="162" t="s">
        <v>5549</v>
      </c>
      <c r="F675" s="298"/>
      <c r="G675" s="163">
        <f t="shared" ref="G675:G739" si="1041">LEN(R675)-LEN(SUBSTITUTE(R675,"/",""))-1</f>
        <v>5</v>
      </c>
      <c r="H675" s="163" t="s">
        <v>42</v>
      </c>
      <c r="I675" s="164" t="s">
        <v>3072</v>
      </c>
      <c r="J675" s="164" t="s">
        <v>3073</v>
      </c>
      <c r="K675" s="165"/>
      <c r="L675" s="165"/>
      <c r="M675" s="165"/>
      <c r="N675" s="164"/>
      <c r="O675" s="66" t="s">
        <v>42</v>
      </c>
      <c r="P675" s="66" t="str">
        <f t="shared" si="1020"/>
        <v>0..1</v>
      </c>
      <c r="Q675" s="167" t="s">
        <v>3074</v>
      </c>
      <c r="R675" s="168" t="s">
        <v>3075</v>
      </c>
      <c r="S675" s="166"/>
      <c r="T675" s="169" t="str">
        <f t="shared" si="978"/>
        <v>EG</v>
      </c>
      <c r="U675" s="163" t="s">
        <v>42</v>
      </c>
      <c r="V675" s="166"/>
      <c r="W675" s="676"/>
      <c r="X675" s="38"/>
      <c r="Y675" s="650" t="str">
        <f t="shared" si="986"/>
        <v>-</v>
      </c>
      <c r="Z675" s="171" t="str">
        <f t="shared" ref="Z675:AE675" si="1042">IF(Y675="X","X",IF($AH675=Z$4,"X","-"))</f>
        <v>-</v>
      </c>
      <c r="AA675" s="171" t="str">
        <f t="shared" si="1042"/>
        <v>-</v>
      </c>
      <c r="AB675" s="171" t="str">
        <f t="shared" si="1042"/>
        <v>-</v>
      </c>
      <c r="AC675" s="171" t="str">
        <f t="shared" si="1042"/>
        <v>-</v>
      </c>
      <c r="AD675" s="171" t="str">
        <f t="shared" si="1042"/>
        <v>-</v>
      </c>
      <c r="AE675" s="651" t="str">
        <f t="shared" si="1042"/>
        <v>X</v>
      </c>
      <c r="AF675" s="38"/>
      <c r="AG675" s="171" t="s">
        <v>47</v>
      </c>
      <c r="AH675" s="171" t="s">
        <v>47</v>
      </c>
      <c r="AI675" s="38"/>
      <c r="AJ675" s="13" t="str">
        <f t="shared" si="974"/>
        <v>/rsm:CrossIndustryInvoice/rsm:SupplyChainTradeTransaction/ram:ApplicableHeaderTradeDelivery/ram:ShipToTradeParty/ram:SpecifiedLegalOrganization</v>
      </c>
      <c r="AK675" s="13" t="str">
        <f t="shared" si="975"/>
        <v>/ram:PostalTradeAddress</v>
      </c>
      <c r="AL675" s="14">
        <f>COUNTIFS(R$4:R675,AJ675)</f>
        <v>1</v>
      </c>
      <c r="AN675" s="206" t="str">
        <f t="shared" si="991"/>
        <v>SCT_HTD</v>
      </c>
      <c r="AO675" s="162" t="str">
        <f t="shared" si="976"/>
        <v>BG-X-67</v>
      </c>
      <c r="AP675" s="298" t="str">
        <f t="shared" si="992"/>
        <v/>
      </c>
      <c r="AQ675" s="163">
        <f t="shared" si="1024"/>
        <v>5</v>
      </c>
      <c r="AR675" s="163" t="str">
        <f t="shared" si="977"/>
        <v>0..1</v>
      </c>
      <c r="AS675" s="164" t="s">
        <v>1632</v>
      </c>
      <c r="AT675" s="164" t="s">
        <v>1633</v>
      </c>
      <c r="AU675" s="165"/>
      <c r="AV675" s="165"/>
      <c r="AW675" s="165"/>
      <c r="AX675" s="164"/>
      <c r="AY675" s="66" t="str">
        <f t="shared" si="988"/>
        <v>0..1</v>
      </c>
      <c r="AZ675" s="66" t="str">
        <f t="shared" si="993"/>
        <v>0..1</v>
      </c>
      <c r="BA675" s="167" t="str">
        <f t="shared" si="1033"/>
        <v>/rsm:CrossIndustryInvoice
/rsm:SupplyChainTradeTransaction
/ram:ApplicableHeaderTradeDelivery
/ram:ShipToTradeParty
/ram:SpecifiedLegalOrganization
/ram:PostalTradeAddress</v>
      </c>
      <c r="BB675" s="168" t="str">
        <f t="shared" si="1034"/>
        <v>/rsm:CrossIndustryInvoice/rsm:SupplyChainTradeTransaction/ram:ApplicableHeaderTradeDelivery/ram:ShipToTradeParty/ram:SpecifiedLegalOrganization/ram:PostalTradeAddress</v>
      </c>
      <c r="BC675" s="166" t="str">
        <f t="shared" si="994"/>
        <v/>
      </c>
      <c r="BD675" s="169" t="str">
        <f t="shared" si="995"/>
        <v>EG</v>
      </c>
      <c r="BE675" s="163" t="str">
        <f t="shared" si="996"/>
        <v>0..1</v>
      </c>
      <c r="BF675" s="166" t="str">
        <f t="shared" si="997"/>
        <v/>
      </c>
      <c r="BG675" s="676" t="str">
        <f t="shared" si="998"/>
        <v/>
      </c>
      <c r="BH675" s="7"/>
      <c r="BI675" s="650" t="str">
        <f t="shared" si="999"/>
        <v>-</v>
      </c>
      <c r="BJ675" s="171" t="str">
        <f t="shared" si="1000"/>
        <v>-</v>
      </c>
      <c r="BK675" s="171" t="str">
        <f t="shared" si="1001"/>
        <v>-</v>
      </c>
      <c r="BL675" s="171" t="str">
        <f t="shared" si="1002"/>
        <v>-</v>
      </c>
      <c r="BM675" s="171" t="str">
        <f t="shared" si="1003"/>
        <v>-</v>
      </c>
      <c r="BN675" s="171" t="str">
        <f t="shared" si="1004"/>
        <v>-</v>
      </c>
      <c r="BO675" s="651" t="str">
        <f t="shared" si="1005"/>
        <v>X</v>
      </c>
      <c r="BP675" s="7"/>
      <c r="BQ675" s="171" t="str">
        <f t="shared" si="1006"/>
        <v>EXTENDED</v>
      </c>
      <c r="BR675" s="171" t="str">
        <f t="shared" si="1007"/>
        <v>EXTENDED</v>
      </c>
      <c r="BS675" s="15"/>
      <c r="BT675" s="57" t="s">
        <v>18642</v>
      </c>
    </row>
    <row r="676" spans="1:72" s="59" customFormat="1" ht="120" x14ac:dyDescent="0.2">
      <c r="A676" s="45" t="str">
        <f t="shared" si="989"/>
        <v>YES</v>
      </c>
      <c r="B676" s="131"/>
      <c r="C676" s="742"/>
      <c r="D676" s="206" t="s">
        <v>3007</v>
      </c>
      <c r="E676" s="61" t="s">
        <v>5550</v>
      </c>
      <c r="F676" s="282"/>
      <c r="G676" s="62">
        <f t="shared" si="1041"/>
        <v>6</v>
      </c>
      <c r="H676" s="62" t="s">
        <v>42</v>
      </c>
      <c r="I676" s="64" t="s">
        <v>17148</v>
      </c>
      <c r="J676" s="64" t="s">
        <v>1635</v>
      </c>
      <c r="K676" s="65" t="s">
        <v>1636</v>
      </c>
      <c r="L676" s="65"/>
      <c r="M676" s="65"/>
      <c r="N676" s="64" t="s">
        <v>70</v>
      </c>
      <c r="O676" s="66" t="s">
        <v>42</v>
      </c>
      <c r="P676" s="66" t="str">
        <f t="shared" si="1020"/>
        <v>0..1</v>
      </c>
      <c r="Q676" s="6" t="s">
        <v>3076</v>
      </c>
      <c r="R676" s="67" t="s">
        <v>3077</v>
      </c>
      <c r="S676" s="66" t="s">
        <v>73</v>
      </c>
      <c r="T676" s="68" t="str">
        <f t="shared" si="978"/>
        <v>E</v>
      </c>
      <c r="U676" s="62" t="s">
        <v>42</v>
      </c>
      <c r="V676" s="66"/>
      <c r="W676" s="249"/>
      <c r="X676" s="38"/>
      <c r="Y676" s="634" t="str">
        <f t="shared" si="986"/>
        <v>-</v>
      </c>
      <c r="Z676" s="70" t="str">
        <f t="shared" ref="Z676:AE676" si="1043">IF(Y676="X","X",IF($AH676=Z$4,"X","-"))</f>
        <v>-</v>
      </c>
      <c r="AA676" s="70" t="str">
        <f t="shared" si="1043"/>
        <v>-</v>
      </c>
      <c r="AB676" s="70" t="str">
        <f t="shared" si="1043"/>
        <v>-</v>
      </c>
      <c r="AC676" s="70" t="str">
        <f t="shared" si="1043"/>
        <v>-</v>
      </c>
      <c r="AD676" s="70" t="str">
        <f t="shared" si="1043"/>
        <v>-</v>
      </c>
      <c r="AE676" s="635" t="str">
        <f t="shared" si="1043"/>
        <v>X</v>
      </c>
      <c r="AF676" s="38"/>
      <c r="AG676" s="70" t="s">
        <v>47</v>
      </c>
      <c r="AH676" s="70" t="s">
        <v>47</v>
      </c>
      <c r="AI676" s="38"/>
      <c r="AJ676" s="13" t="str">
        <f t="shared" si="974"/>
        <v>/rsm:CrossIndustryInvoice/rsm:SupplyChainTradeTransaction/ram:ApplicableHeaderTradeDelivery/ram:ShipToTradeParty/ram:SpecifiedLegalOrganization/ram:PostalTradeAddress</v>
      </c>
      <c r="AK676" s="13" t="str">
        <f t="shared" si="975"/>
        <v>/ram:PostcodeCode</v>
      </c>
      <c r="AL676" s="14">
        <f>COUNTIFS(R$4:R676,AJ676)</f>
        <v>1</v>
      </c>
      <c r="AN676" s="206" t="str">
        <f t="shared" si="991"/>
        <v>SCT_HTD</v>
      </c>
      <c r="AO676" s="61" t="str">
        <f t="shared" si="976"/>
        <v>BT-X-433</v>
      </c>
      <c r="AP676" s="282" t="str">
        <f t="shared" si="992"/>
        <v/>
      </c>
      <c r="AQ676" s="62">
        <f t="shared" si="1024"/>
        <v>6</v>
      </c>
      <c r="AR676" s="62" t="str">
        <f t="shared" si="977"/>
        <v>0..1</v>
      </c>
      <c r="AS676" s="64" t="s">
        <v>2544</v>
      </c>
      <c r="AT676" s="64" t="s">
        <v>1747</v>
      </c>
      <c r="AU676" s="65" t="s">
        <v>1748</v>
      </c>
      <c r="AV676" s="65"/>
      <c r="AW676" s="65"/>
      <c r="AX676" s="64"/>
      <c r="AY676" s="66" t="str">
        <f t="shared" si="988"/>
        <v>0..1</v>
      </c>
      <c r="AZ676" s="66" t="str">
        <f t="shared" si="993"/>
        <v>0..1</v>
      </c>
      <c r="BA676" s="6" t="str">
        <f t="shared" si="1033"/>
        <v>/rsm:CrossIndustryInvoice
/rsm:SupplyChainTradeTransaction
/ram:ApplicableHeaderTradeDelivery
/ram:ShipToTradeParty
/ram:SpecifiedLegalOrganization
/ram:PostalTradeAddress
/ram:PostcodeCode</v>
      </c>
      <c r="BB676" s="67" t="str">
        <f t="shared" si="1034"/>
        <v>/rsm:CrossIndustryInvoice/rsm:SupplyChainTradeTransaction/ram:ApplicableHeaderTradeDelivery/ram:ShipToTradeParty/ram:SpecifiedLegalOrganization/ram:PostalTradeAddress/ram:PostcodeCode</v>
      </c>
      <c r="BC676" s="66" t="str">
        <f t="shared" si="994"/>
        <v>T</v>
      </c>
      <c r="BD676" s="68" t="str">
        <f t="shared" si="995"/>
        <v>E</v>
      </c>
      <c r="BE676" s="62" t="str">
        <f t="shared" si="996"/>
        <v>0..1</v>
      </c>
      <c r="BF676" s="66" t="str">
        <f t="shared" si="997"/>
        <v/>
      </c>
      <c r="BG676" s="249" t="str">
        <f t="shared" si="998"/>
        <v/>
      </c>
      <c r="BH676" s="7"/>
      <c r="BI676" s="634" t="str">
        <f t="shared" si="999"/>
        <v>-</v>
      </c>
      <c r="BJ676" s="70" t="str">
        <f t="shared" si="1000"/>
        <v>-</v>
      </c>
      <c r="BK676" s="70" t="str">
        <f t="shared" si="1001"/>
        <v>-</v>
      </c>
      <c r="BL676" s="70" t="str">
        <f t="shared" si="1002"/>
        <v>-</v>
      </c>
      <c r="BM676" s="70" t="str">
        <f t="shared" si="1003"/>
        <v>-</v>
      </c>
      <c r="BN676" s="70" t="str">
        <f t="shared" si="1004"/>
        <v>-</v>
      </c>
      <c r="BO676" s="635" t="str">
        <f t="shared" si="1005"/>
        <v>X</v>
      </c>
      <c r="BP676" s="7"/>
      <c r="BQ676" s="70" t="str">
        <f t="shared" si="1006"/>
        <v>EXTENDED</v>
      </c>
      <c r="BR676" s="70" t="str">
        <f t="shared" si="1007"/>
        <v>EXTENDED</v>
      </c>
      <c r="BS676" s="15"/>
      <c r="BT676" s="57" t="s">
        <v>18642</v>
      </c>
    </row>
    <row r="677" spans="1:72" s="59" customFormat="1" ht="120" x14ac:dyDescent="0.2">
      <c r="A677" s="45" t="str">
        <f t="shared" si="989"/>
        <v>YES</v>
      </c>
      <c r="B677" s="131"/>
      <c r="C677" s="742"/>
      <c r="D677" s="206" t="s">
        <v>3007</v>
      </c>
      <c r="E677" s="61" t="s">
        <v>5551</v>
      </c>
      <c r="F677" s="282"/>
      <c r="G677" s="62">
        <f t="shared" si="1041"/>
        <v>6</v>
      </c>
      <c r="H677" s="62" t="s">
        <v>42</v>
      </c>
      <c r="I677" s="64" t="s">
        <v>17149</v>
      </c>
      <c r="J677" s="64" t="s">
        <v>1641</v>
      </c>
      <c r="K677" s="65" t="s">
        <v>1642</v>
      </c>
      <c r="L677" s="65"/>
      <c r="M677" s="65"/>
      <c r="N677" s="64" t="s">
        <v>70</v>
      </c>
      <c r="O677" s="66" t="s">
        <v>42</v>
      </c>
      <c r="P677" s="66" t="str">
        <f t="shared" si="1020"/>
        <v>0..1</v>
      </c>
      <c r="Q677" s="6" t="s">
        <v>3078</v>
      </c>
      <c r="R677" s="67" t="s">
        <v>3079</v>
      </c>
      <c r="S677" s="66" t="s">
        <v>73</v>
      </c>
      <c r="T677" s="68" t="str">
        <f t="shared" si="978"/>
        <v>E</v>
      </c>
      <c r="U677" s="62" t="s">
        <v>42</v>
      </c>
      <c r="V677" s="66"/>
      <c r="W677" s="249"/>
      <c r="X677" s="38"/>
      <c r="Y677" s="634" t="str">
        <f t="shared" si="986"/>
        <v>-</v>
      </c>
      <c r="Z677" s="70" t="str">
        <f t="shared" ref="Z677:AE677" si="1044">IF(Y677="X","X",IF($AH677=Z$4,"X","-"))</f>
        <v>-</v>
      </c>
      <c r="AA677" s="70" t="str">
        <f t="shared" si="1044"/>
        <v>-</v>
      </c>
      <c r="AB677" s="70" t="str">
        <f t="shared" si="1044"/>
        <v>-</v>
      </c>
      <c r="AC677" s="70" t="str">
        <f t="shared" si="1044"/>
        <v>-</v>
      </c>
      <c r="AD677" s="70" t="str">
        <f t="shared" si="1044"/>
        <v>-</v>
      </c>
      <c r="AE677" s="635" t="str">
        <f t="shared" si="1044"/>
        <v>X</v>
      </c>
      <c r="AF677" s="38"/>
      <c r="AG677" s="70" t="s">
        <v>47</v>
      </c>
      <c r="AH677" s="70" t="s">
        <v>47</v>
      </c>
      <c r="AI677" s="38"/>
      <c r="AJ677" s="13" t="str">
        <f t="shared" si="974"/>
        <v>/rsm:CrossIndustryInvoice/rsm:SupplyChainTradeTransaction/ram:ApplicableHeaderTradeDelivery/ram:ShipToTradeParty/ram:SpecifiedLegalOrganization/ram:PostalTradeAddress</v>
      </c>
      <c r="AK677" s="13" t="str">
        <f t="shared" si="975"/>
        <v>/ram:LineOne</v>
      </c>
      <c r="AL677" s="14">
        <f>COUNTIFS(R$4:R677,AJ677)</f>
        <v>1</v>
      </c>
      <c r="AN677" s="206" t="str">
        <f t="shared" si="991"/>
        <v>SCT_HTD</v>
      </c>
      <c r="AO677" s="61" t="str">
        <f t="shared" si="976"/>
        <v>BT-X-434</v>
      </c>
      <c r="AP677" s="282" t="str">
        <f t="shared" si="992"/>
        <v/>
      </c>
      <c r="AQ677" s="62">
        <f t="shared" si="1024"/>
        <v>6</v>
      </c>
      <c r="AR677" s="62" t="str">
        <f t="shared" si="977"/>
        <v>0..1</v>
      </c>
      <c r="AS677" s="64" t="s">
        <v>2547</v>
      </c>
      <c r="AT677" s="64" t="s">
        <v>1754</v>
      </c>
      <c r="AU677" s="65" t="s">
        <v>1755</v>
      </c>
      <c r="AV677" s="65"/>
      <c r="AW677" s="65"/>
      <c r="AX677" s="64"/>
      <c r="AY677" s="66" t="str">
        <f t="shared" si="988"/>
        <v>0..1</v>
      </c>
      <c r="AZ677" s="66" t="str">
        <f t="shared" si="993"/>
        <v>0..1</v>
      </c>
      <c r="BA677" s="6" t="str">
        <f t="shared" si="1033"/>
        <v>/rsm:CrossIndustryInvoice
/rsm:SupplyChainTradeTransaction
/ram:ApplicableHeaderTradeDelivery
/ram:ShipToTradeParty
/ram:SpecifiedLegalOrganization
/ram:PostalTradeAddress
/ram:LineOne</v>
      </c>
      <c r="BB677" s="67" t="str">
        <f t="shared" si="1034"/>
        <v>/rsm:CrossIndustryInvoice/rsm:SupplyChainTradeTransaction/ram:ApplicableHeaderTradeDelivery/ram:ShipToTradeParty/ram:SpecifiedLegalOrganization/ram:PostalTradeAddress/ram:LineOne</v>
      </c>
      <c r="BC677" s="66" t="str">
        <f t="shared" si="994"/>
        <v>T</v>
      </c>
      <c r="BD677" s="68" t="str">
        <f t="shared" si="995"/>
        <v>E</v>
      </c>
      <c r="BE677" s="62" t="str">
        <f t="shared" si="996"/>
        <v>0..1</v>
      </c>
      <c r="BF677" s="66" t="str">
        <f t="shared" si="997"/>
        <v/>
      </c>
      <c r="BG677" s="249" t="str">
        <f t="shared" si="998"/>
        <v/>
      </c>
      <c r="BH677" s="7"/>
      <c r="BI677" s="634" t="str">
        <f t="shared" si="999"/>
        <v>-</v>
      </c>
      <c r="BJ677" s="70" t="str">
        <f t="shared" si="1000"/>
        <v>-</v>
      </c>
      <c r="BK677" s="70" t="str">
        <f t="shared" si="1001"/>
        <v>-</v>
      </c>
      <c r="BL677" s="70" t="str">
        <f t="shared" si="1002"/>
        <v>-</v>
      </c>
      <c r="BM677" s="70" t="str">
        <f t="shared" si="1003"/>
        <v>-</v>
      </c>
      <c r="BN677" s="70" t="str">
        <f t="shared" si="1004"/>
        <v>-</v>
      </c>
      <c r="BO677" s="635" t="str">
        <f t="shared" si="1005"/>
        <v>X</v>
      </c>
      <c r="BP677" s="7"/>
      <c r="BQ677" s="70" t="str">
        <f t="shared" si="1006"/>
        <v>EXTENDED</v>
      </c>
      <c r="BR677" s="70" t="str">
        <f t="shared" si="1007"/>
        <v>EXTENDED</v>
      </c>
      <c r="BS677" s="15"/>
      <c r="BT677" s="57" t="s">
        <v>18642</v>
      </c>
    </row>
    <row r="678" spans="1:72" s="59" customFormat="1" ht="120" x14ac:dyDescent="0.2">
      <c r="A678" s="45" t="str">
        <f t="shared" si="989"/>
        <v>YES</v>
      </c>
      <c r="B678" s="131"/>
      <c r="C678" s="742"/>
      <c r="D678" s="206" t="s">
        <v>3007</v>
      </c>
      <c r="E678" s="61" t="s">
        <v>5552</v>
      </c>
      <c r="F678" s="282"/>
      <c r="G678" s="62">
        <f t="shared" si="1041"/>
        <v>6</v>
      </c>
      <c r="H678" s="62" t="s">
        <v>42</v>
      </c>
      <c r="I678" s="64" t="s">
        <v>17150</v>
      </c>
      <c r="J678" s="64" t="s">
        <v>1647</v>
      </c>
      <c r="K678" s="65"/>
      <c r="L678" s="65"/>
      <c r="M678" s="65"/>
      <c r="N678" s="64" t="s">
        <v>70</v>
      </c>
      <c r="O678" s="66" t="s">
        <v>42</v>
      </c>
      <c r="P678" s="66" t="str">
        <f t="shared" si="1020"/>
        <v>0..1</v>
      </c>
      <c r="Q678" s="6" t="s">
        <v>3080</v>
      </c>
      <c r="R678" s="67" t="s">
        <v>3081</v>
      </c>
      <c r="S678" s="66" t="s">
        <v>73</v>
      </c>
      <c r="T678" s="68" t="str">
        <f t="shared" si="978"/>
        <v>E</v>
      </c>
      <c r="U678" s="62" t="s">
        <v>42</v>
      </c>
      <c r="V678" s="66"/>
      <c r="W678" s="249"/>
      <c r="X678" s="38"/>
      <c r="Y678" s="634" t="str">
        <f t="shared" si="986"/>
        <v>-</v>
      </c>
      <c r="Z678" s="70" t="str">
        <f t="shared" ref="Z678:AE678" si="1045">IF(Y678="X","X",IF($AH678=Z$4,"X","-"))</f>
        <v>-</v>
      </c>
      <c r="AA678" s="70" t="str">
        <f t="shared" si="1045"/>
        <v>-</v>
      </c>
      <c r="AB678" s="70" t="str">
        <f t="shared" si="1045"/>
        <v>-</v>
      </c>
      <c r="AC678" s="70" t="str">
        <f t="shared" si="1045"/>
        <v>-</v>
      </c>
      <c r="AD678" s="70" t="str">
        <f t="shared" si="1045"/>
        <v>-</v>
      </c>
      <c r="AE678" s="635" t="str">
        <f t="shared" si="1045"/>
        <v>X</v>
      </c>
      <c r="AF678" s="38"/>
      <c r="AG678" s="70" t="s">
        <v>47</v>
      </c>
      <c r="AH678" s="70" t="s">
        <v>47</v>
      </c>
      <c r="AI678" s="38"/>
      <c r="AJ678" s="13" t="str">
        <f t="shared" si="974"/>
        <v>/rsm:CrossIndustryInvoice/rsm:SupplyChainTradeTransaction/ram:ApplicableHeaderTradeDelivery/ram:ShipToTradeParty/ram:SpecifiedLegalOrganization/ram:PostalTradeAddress</v>
      </c>
      <c r="AK678" s="13" t="str">
        <f t="shared" si="975"/>
        <v>/ram:LineTwo</v>
      </c>
      <c r="AL678" s="14">
        <f>COUNTIFS(R$4:R678,AJ678)</f>
        <v>1</v>
      </c>
      <c r="AN678" s="206" t="str">
        <f t="shared" si="991"/>
        <v>SCT_HTD</v>
      </c>
      <c r="AO678" s="61" t="str">
        <f t="shared" si="976"/>
        <v>BT-X-435</v>
      </c>
      <c r="AP678" s="282" t="str">
        <f t="shared" si="992"/>
        <v/>
      </c>
      <c r="AQ678" s="62">
        <f t="shared" si="1024"/>
        <v>6</v>
      </c>
      <c r="AR678" s="62" t="str">
        <f t="shared" si="977"/>
        <v>0..1</v>
      </c>
      <c r="AS678" s="64" t="s">
        <v>2550</v>
      </c>
      <c r="AT678" s="64" t="s">
        <v>1761</v>
      </c>
      <c r="AU678" s="65"/>
      <c r="AV678" s="65"/>
      <c r="AW678" s="65"/>
      <c r="AX678" s="64"/>
      <c r="AY678" s="66" t="str">
        <f t="shared" si="988"/>
        <v>0..1</v>
      </c>
      <c r="AZ678" s="66" t="str">
        <f t="shared" si="993"/>
        <v>0..1</v>
      </c>
      <c r="BA678" s="6" t="str">
        <f t="shared" si="1033"/>
        <v>/rsm:CrossIndustryInvoice
/rsm:SupplyChainTradeTransaction
/ram:ApplicableHeaderTradeDelivery
/ram:ShipToTradeParty
/ram:SpecifiedLegalOrganization
/ram:PostalTradeAddress
/ram:LineTwo</v>
      </c>
      <c r="BB678" s="67" t="str">
        <f t="shared" si="1034"/>
        <v>/rsm:CrossIndustryInvoice/rsm:SupplyChainTradeTransaction/ram:ApplicableHeaderTradeDelivery/ram:ShipToTradeParty/ram:SpecifiedLegalOrganization/ram:PostalTradeAddress/ram:LineTwo</v>
      </c>
      <c r="BC678" s="66" t="str">
        <f t="shared" si="994"/>
        <v>T</v>
      </c>
      <c r="BD678" s="68" t="str">
        <f t="shared" si="995"/>
        <v>E</v>
      </c>
      <c r="BE678" s="62" t="str">
        <f t="shared" si="996"/>
        <v>0..1</v>
      </c>
      <c r="BF678" s="66" t="str">
        <f t="shared" si="997"/>
        <v/>
      </c>
      <c r="BG678" s="249" t="str">
        <f t="shared" si="998"/>
        <v/>
      </c>
      <c r="BH678" s="7"/>
      <c r="BI678" s="634" t="str">
        <f t="shared" si="999"/>
        <v>-</v>
      </c>
      <c r="BJ678" s="70" t="str">
        <f t="shared" si="1000"/>
        <v>-</v>
      </c>
      <c r="BK678" s="70" t="str">
        <f t="shared" si="1001"/>
        <v>-</v>
      </c>
      <c r="BL678" s="70" t="str">
        <f t="shared" si="1002"/>
        <v>-</v>
      </c>
      <c r="BM678" s="70" t="str">
        <f t="shared" si="1003"/>
        <v>-</v>
      </c>
      <c r="BN678" s="70" t="str">
        <f t="shared" si="1004"/>
        <v>-</v>
      </c>
      <c r="BO678" s="635" t="str">
        <f t="shared" si="1005"/>
        <v>X</v>
      </c>
      <c r="BP678" s="7"/>
      <c r="BQ678" s="70" t="str">
        <f t="shared" si="1006"/>
        <v>EXTENDED</v>
      </c>
      <c r="BR678" s="70" t="str">
        <f t="shared" si="1007"/>
        <v>EXTENDED</v>
      </c>
      <c r="BS678" s="15"/>
      <c r="BT678" s="57" t="s">
        <v>18642</v>
      </c>
    </row>
    <row r="679" spans="1:72" s="59" customFormat="1" ht="120" x14ac:dyDescent="0.2">
      <c r="A679" s="45" t="str">
        <f t="shared" si="989"/>
        <v>YES</v>
      </c>
      <c r="B679" s="131"/>
      <c r="C679" s="742"/>
      <c r="D679" s="206" t="s">
        <v>3007</v>
      </c>
      <c r="E679" s="61" t="s">
        <v>5553</v>
      </c>
      <c r="F679" s="282"/>
      <c r="G679" s="62">
        <f t="shared" si="1041"/>
        <v>6</v>
      </c>
      <c r="H679" s="62" t="s">
        <v>42</v>
      </c>
      <c r="I679" s="64" t="s">
        <v>17151</v>
      </c>
      <c r="J679" s="64" t="s">
        <v>1647</v>
      </c>
      <c r="K679" s="65"/>
      <c r="L679" s="65"/>
      <c r="M679" s="65"/>
      <c r="N679" s="64" t="s">
        <v>70</v>
      </c>
      <c r="O679" s="66" t="s">
        <v>42</v>
      </c>
      <c r="P679" s="66" t="str">
        <f t="shared" si="1020"/>
        <v>0..1</v>
      </c>
      <c r="Q679" s="6" t="s">
        <v>3082</v>
      </c>
      <c r="R679" s="67" t="s">
        <v>3083</v>
      </c>
      <c r="S679" s="66" t="s">
        <v>73</v>
      </c>
      <c r="T679" s="68" t="str">
        <f t="shared" si="978"/>
        <v>E</v>
      </c>
      <c r="U679" s="62" t="s">
        <v>42</v>
      </c>
      <c r="V679" s="66"/>
      <c r="W679" s="249"/>
      <c r="X679" s="38"/>
      <c r="Y679" s="634" t="str">
        <f t="shared" si="986"/>
        <v>-</v>
      </c>
      <c r="Z679" s="70" t="str">
        <f t="shared" ref="Z679:AE679" si="1046">IF(Y679="X","X",IF($AH679=Z$4,"X","-"))</f>
        <v>-</v>
      </c>
      <c r="AA679" s="70" t="str">
        <f t="shared" si="1046"/>
        <v>-</v>
      </c>
      <c r="AB679" s="70" t="str">
        <f t="shared" si="1046"/>
        <v>-</v>
      </c>
      <c r="AC679" s="70" t="str">
        <f t="shared" si="1046"/>
        <v>-</v>
      </c>
      <c r="AD679" s="70" t="str">
        <f t="shared" si="1046"/>
        <v>-</v>
      </c>
      <c r="AE679" s="635" t="str">
        <f t="shared" si="1046"/>
        <v>X</v>
      </c>
      <c r="AF679" s="38"/>
      <c r="AG679" s="70" t="s">
        <v>47</v>
      </c>
      <c r="AH679" s="70" t="s">
        <v>47</v>
      </c>
      <c r="AI679" s="38"/>
      <c r="AJ679" s="13" t="str">
        <f t="shared" si="974"/>
        <v>/rsm:CrossIndustryInvoice/rsm:SupplyChainTradeTransaction/ram:ApplicableHeaderTradeDelivery/ram:ShipToTradeParty/ram:SpecifiedLegalOrganization/ram:PostalTradeAddress</v>
      </c>
      <c r="AK679" s="13" t="str">
        <f t="shared" si="975"/>
        <v>/ram:LineThree</v>
      </c>
      <c r="AL679" s="14">
        <f>COUNTIFS(R$4:R679,AJ679)</f>
        <v>1</v>
      </c>
      <c r="AN679" s="206" t="str">
        <f t="shared" si="991"/>
        <v>SCT_HTD</v>
      </c>
      <c r="AO679" s="61" t="str">
        <f t="shared" si="976"/>
        <v>BT-X-436</v>
      </c>
      <c r="AP679" s="282" t="str">
        <f t="shared" si="992"/>
        <v/>
      </c>
      <c r="AQ679" s="62">
        <f t="shared" si="1024"/>
        <v>6</v>
      </c>
      <c r="AR679" s="62" t="str">
        <f t="shared" si="977"/>
        <v>0..1</v>
      </c>
      <c r="AS679" s="64" t="s">
        <v>2553</v>
      </c>
      <c r="AT679" s="64" t="s">
        <v>1761</v>
      </c>
      <c r="AU679" s="65"/>
      <c r="AV679" s="65"/>
      <c r="AW679" s="65"/>
      <c r="AX679" s="64"/>
      <c r="AY679" s="66" t="str">
        <f t="shared" si="988"/>
        <v>0..1</v>
      </c>
      <c r="AZ679" s="66" t="str">
        <f t="shared" si="993"/>
        <v>0..1</v>
      </c>
      <c r="BA679" s="6" t="str">
        <f t="shared" si="1033"/>
        <v>/rsm:CrossIndustryInvoice
/rsm:SupplyChainTradeTransaction
/ram:ApplicableHeaderTradeDelivery
/ram:ShipToTradeParty
/ram:SpecifiedLegalOrganization
/ram:PostalTradeAddress
/ram:LineThree</v>
      </c>
      <c r="BB679" s="67" t="str">
        <f t="shared" si="1034"/>
        <v>/rsm:CrossIndustryInvoice/rsm:SupplyChainTradeTransaction/ram:ApplicableHeaderTradeDelivery/ram:ShipToTradeParty/ram:SpecifiedLegalOrganization/ram:PostalTradeAddress/ram:LineThree</v>
      </c>
      <c r="BC679" s="66" t="str">
        <f t="shared" si="994"/>
        <v>T</v>
      </c>
      <c r="BD679" s="68" t="str">
        <f t="shared" si="995"/>
        <v>E</v>
      </c>
      <c r="BE679" s="62" t="str">
        <f t="shared" si="996"/>
        <v>0..1</v>
      </c>
      <c r="BF679" s="66" t="str">
        <f t="shared" si="997"/>
        <v/>
      </c>
      <c r="BG679" s="249" t="str">
        <f t="shared" si="998"/>
        <v/>
      </c>
      <c r="BH679" s="7"/>
      <c r="BI679" s="634" t="str">
        <f t="shared" si="999"/>
        <v>-</v>
      </c>
      <c r="BJ679" s="70" t="str">
        <f t="shared" si="1000"/>
        <v>-</v>
      </c>
      <c r="BK679" s="70" t="str">
        <f t="shared" si="1001"/>
        <v>-</v>
      </c>
      <c r="BL679" s="70" t="str">
        <f t="shared" si="1002"/>
        <v>-</v>
      </c>
      <c r="BM679" s="70" t="str">
        <f t="shared" si="1003"/>
        <v>-</v>
      </c>
      <c r="BN679" s="70" t="str">
        <f t="shared" si="1004"/>
        <v>-</v>
      </c>
      <c r="BO679" s="635" t="str">
        <f t="shared" si="1005"/>
        <v>X</v>
      </c>
      <c r="BP679" s="7"/>
      <c r="BQ679" s="70" t="str">
        <f t="shared" si="1006"/>
        <v>EXTENDED</v>
      </c>
      <c r="BR679" s="70" t="str">
        <f t="shared" si="1007"/>
        <v>EXTENDED</v>
      </c>
      <c r="BS679" s="15"/>
      <c r="BT679" s="57" t="s">
        <v>18642</v>
      </c>
    </row>
    <row r="680" spans="1:72" s="59" customFormat="1" ht="120" x14ac:dyDescent="0.2">
      <c r="A680" s="45" t="str">
        <f t="shared" si="989"/>
        <v>YES</v>
      </c>
      <c r="B680" s="131"/>
      <c r="C680" s="742"/>
      <c r="D680" s="206" t="s">
        <v>3007</v>
      </c>
      <c r="E680" s="61" t="s">
        <v>5554</v>
      </c>
      <c r="F680" s="282"/>
      <c r="G680" s="62">
        <f t="shared" si="1041"/>
        <v>6</v>
      </c>
      <c r="H680" s="62" t="s">
        <v>42</v>
      </c>
      <c r="I680" s="64" t="s">
        <v>17152</v>
      </c>
      <c r="J680" s="64" t="s">
        <v>17144</v>
      </c>
      <c r="K680" s="65"/>
      <c r="L680" s="65"/>
      <c r="M680" s="65"/>
      <c r="N680" s="64" t="s">
        <v>70</v>
      </c>
      <c r="O680" s="66" t="s">
        <v>42</v>
      </c>
      <c r="P680" s="66" t="str">
        <f t="shared" si="1020"/>
        <v>0..1</v>
      </c>
      <c r="Q680" s="6" t="s">
        <v>3084</v>
      </c>
      <c r="R680" s="67" t="s">
        <v>3085</v>
      </c>
      <c r="S680" s="66" t="s">
        <v>73</v>
      </c>
      <c r="T680" s="68" t="str">
        <f t="shared" si="978"/>
        <v>E</v>
      </c>
      <c r="U680" s="62" t="s">
        <v>42</v>
      </c>
      <c r="V680" s="66"/>
      <c r="W680" s="249"/>
      <c r="X680" s="38"/>
      <c r="Y680" s="634" t="str">
        <f t="shared" si="986"/>
        <v>-</v>
      </c>
      <c r="Z680" s="70" t="str">
        <f t="shared" ref="Z680:AE680" si="1047">IF(Y680="X","X",IF($AH680=Z$4,"X","-"))</f>
        <v>-</v>
      </c>
      <c r="AA680" s="70" t="str">
        <f t="shared" si="1047"/>
        <v>-</v>
      </c>
      <c r="AB680" s="70" t="str">
        <f t="shared" si="1047"/>
        <v>-</v>
      </c>
      <c r="AC680" s="70" t="str">
        <f t="shared" si="1047"/>
        <v>-</v>
      </c>
      <c r="AD680" s="70" t="str">
        <f t="shared" si="1047"/>
        <v>-</v>
      </c>
      <c r="AE680" s="635" t="str">
        <f t="shared" si="1047"/>
        <v>X</v>
      </c>
      <c r="AF680" s="38"/>
      <c r="AG680" s="70" t="s">
        <v>47</v>
      </c>
      <c r="AH680" s="70" t="s">
        <v>47</v>
      </c>
      <c r="AI680" s="38"/>
      <c r="AJ680" s="13" t="str">
        <f t="shared" si="974"/>
        <v>/rsm:CrossIndustryInvoice/rsm:SupplyChainTradeTransaction/ram:ApplicableHeaderTradeDelivery/ram:ShipToTradeParty/ram:SpecifiedLegalOrganization/ram:PostalTradeAddress</v>
      </c>
      <c r="AK680" s="13" t="str">
        <f t="shared" si="975"/>
        <v>/ram:CityName</v>
      </c>
      <c r="AL680" s="14">
        <f>COUNTIFS(R$4:R680,AJ680)</f>
        <v>1</v>
      </c>
      <c r="AN680" s="206" t="str">
        <f t="shared" si="991"/>
        <v>SCT_HTD</v>
      </c>
      <c r="AO680" s="61" t="str">
        <f t="shared" si="976"/>
        <v>BT-X-437</v>
      </c>
      <c r="AP680" s="282" t="str">
        <f t="shared" si="992"/>
        <v/>
      </c>
      <c r="AQ680" s="62">
        <f t="shared" si="1024"/>
        <v>6</v>
      </c>
      <c r="AR680" s="62" t="str">
        <f t="shared" si="977"/>
        <v>0..1</v>
      </c>
      <c r="AS680" s="64" t="s">
        <v>2893</v>
      </c>
      <c r="AT680" s="64" t="s">
        <v>18238</v>
      </c>
      <c r="AU680" s="65"/>
      <c r="AV680" s="65"/>
      <c r="AW680" s="65"/>
      <c r="AX680" s="64"/>
      <c r="AY680" s="66" t="str">
        <f t="shared" si="988"/>
        <v>0..1</v>
      </c>
      <c r="AZ680" s="66" t="str">
        <f t="shared" si="993"/>
        <v>0..1</v>
      </c>
      <c r="BA680" s="6" t="str">
        <f t="shared" si="1033"/>
        <v>/rsm:CrossIndustryInvoice
/rsm:SupplyChainTradeTransaction
/ram:ApplicableHeaderTradeDelivery
/ram:ShipToTradeParty
/ram:SpecifiedLegalOrganization
/ram:PostalTradeAddress
/ram:CityName</v>
      </c>
      <c r="BB680" s="67" t="str">
        <f t="shared" si="1034"/>
        <v>/rsm:CrossIndustryInvoice/rsm:SupplyChainTradeTransaction/ram:ApplicableHeaderTradeDelivery/ram:ShipToTradeParty/ram:SpecifiedLegalOrganization/ram:PostalTradeAddress/ram:CityName</v>
      </c>
      <c r="BC680" s="66" t="str">
        <f t="shared" si="994"/>
        <v>T</v>
      </c>
      <c r="BD680" s="68" t="str">
        <f t="shared" si="995"/>
        <v>E</v>
      </c>
      <c r="BE680" s="62" t="str">
        <f t="shared" si="996"/>
        <v>0..1</v>
      </c>
      <c r="BF680" s="66" t="str">
        <f t="shared" si="997"/>
        <v/>
      </c>
      <c r="BG680" s="249" t="str">
        <f t="shared" si="998"/>
        <v/>
      </c>
      <c r="BH680" s="7"/>
      <c r="BI680" s="634" t="str">
        <f t="shared" si="999"/>
        <v>-</v>
      </c>
      <c r="BJ680" s="70" t="str">
        <f t="shared" si="1000"/>
        <v>-</v>
      </c>
      <c r="BK680" s="70" t="str">
        <f t="shared" si="1001"/>
        <v>-</v>
      </c>
      <c r="BL680" s="70" t="str">
        <f t="shared" si="1002"/>
        <v>-</v>
      </c>
      <c r="BM680" s="70" t="str">
        <f t="shared" si="1003"/>
        <v>-</v>
      </c>
      <c r="BN680" s="70" t="str">
        <f t="shared" si="1004"/>
        <v>-</v>
      </c>
      <c r="BO680" s="635" t="str">
        <f t="shared" si="1005"/>
        <v>X</v>
      </c>
      <c r="BP680" s="7"/>
      <c r="BQ680" s="70" t="str">
        <f t="shared" si="1006"/>
        <v>EXTENDED</v>
      </c>
      <c r="BR680" s="70" t="str">
        <f t="shared" si="1007"/>
        <v>EXTENDED</v>
      </c>
      <c r="BS680" s="15"/>
      <c r="BT680" s="57" t="s">
        <v>18642</v>
      </c>
    </row>
    <row r="681" spans="1:72" s="59" customFormat="1" ht="120" x14ac:dyDescent="0.2">
      <c r="A681" s="45" t="str">
        <f t="shared" si="989"/>
        <v>YES</v>
      </c>
      <c r="B681" s="131"/>
      <c r="C681" s="742"/>
      <c r="D681" s="206" t="s">
        <v>3007</v>
      </c>
      <c r="E681" s="61" t="s">
        <v>5555</v>
      </c>
      <c r="F681" s="282"/>
      <c r="G681" s="62">
        <f t="shared" si="1041"/>
        <v>6</v>
      </c>
      <c r="H681" s="62" t="s">
        <v>32</v>
      </c>
      <c r="I681" s="64" t="s">
        <v>17153</v>
      </c>
      <c r="J681" s="64" t="s">
        <v>1661</v>
      </c>
      <c r="K681" s="65" t="s">
        <v>17101</v>
      </c>
      <c r="L681" s="65"/>
      <c r="M681" s="65"/>
      <c r="N681" s="64" t="s">
        <v>128</v>
      </c>
      <c r="O681" s="66" t="s">
        <v>32</v>
      </c>
      <c r="P681" s="66" t="str">
        <f t="shared" si="1020"/>
        <v>1..1</v>
      </c>
      <c r="Q681" s="6" t="s">
        <v>3086</v>
      </c>
      <c r="R681" s="67" t="s">
        <v>3087</v>
      </c>
      <c r="S681" s="66" t="s">
        <v>131</v>
      </c>
      <c r="T681" s="68" t="str">
        <f t="shared" si="978"/>
        <v>E</v>
      </c>
      <c r="U681" s="62" t="s">
        <v>42</v>
      </c>
      <c r="V681" s="66"/>
      <c r="W681" s="249"/>
      <c r="X681" s="38"/>
      <c r="Y681" s="634" t="str">
        <f t="shared" si="986"/>
        <v>-</v>
      </c>
      <c r="Z681" s="70" t="str">
        <f t="shared" ref="Z681:AE681" si="1048">IF(Y681="X","X",IF($AH681=Z$4,"X","-"))</f>
        <v>-</v>
      </c>
      <c r="AA681" s="70" t="str">
        <f t="shared" si="1048"/>
        <v>-</v>
      </c>
      <c r="AB681" s="70" t="str">
        <f t="shared" si="1048"/>
        <v>-</v>
      </c>
      <c r="AC681" s="70" t="str">
        <f t="shared" si="1048"/>
        <v>-</v>
      </c>
      <c r="AD681" s="70" t="str">
        <f t="shared" si="1048"/>
        <v>-</v>
      </c>
      <c r="AE681" s="635" t="str">
        <f t="shared" si="1048"/>
        <v>X</v>
      </c>
      <c r="AF681" s="38"/>
      <c r="AG681" s="70" t="s">
        <v>47</v>
      </c>
      <c r="AH681" s="70" t="s">
        <v>47</v>
      </c>
      <c r="AI681" s="38"/>
      <c r="AJ681" s="13" t="str">
        <f t="shared" si="974"/>
        <v>/rsm:CrossIndustryInvoice/rsm:SupplyChainTradeTransaction/ram:ApplicableHeaderTradeDelivery/ram:ShipToTradeParty/ram:SpecifiedLegalOrganization/ram:PostalTradeAddress</v>
      </c>
      <c r="AK681" s="13" t="str">
        <f t="shared" si="975"/>
        <v>/ram:CountryID</v>
      </c>
      <c r="AL681" s="14">
        <f>COUNTIFS(R$4:R681,AJ681)</f>
        <v>1</v>
      </c>
      <c r="AN681" s="206" t="str">
        <f t="shared" si="991"/>
        <v>SCT_HTD</v>
      </c>
      <c r="AO681" s="61" t="str">
        <f t="shared" si="976"/>
        <v>BT-X-438</v>
      </c>
      <c r="AP681" s="282" t="str">
        <f t="shared" si="992"/>
        <v/>
      </c>
      <c r="AQ681" s="62">
        <f t="shared" si="1024"/>
        <v>6</v>
      </c>
      <c r="AR681" s="62" t="str">
        <f t="shared" si="977"/>
        <v>1..1</v>
      </c>
      <c r="AS681" s="64" t="s">
        <v>2559</v>
      </c>
      <c r="AT681" s="64" t="s">
        <v>1777</v>
      </c>
      <c r="AU681" s="65" t="s">
        <v>485</v>
      </c>
      <c r="AV681" s="65"/>
      <c r="AW681" s="65"/>
      <c r="AX681" s="64" t="s">
        <v>128</v>
      </c>
      <c r="AY681" s="66" t="str">
        <f t="shared" si="988"/>
        <v>1..1</v>
      </c>
      <c r="AZ681" s="66" t="str">
        <f t="shared" si="993"/>
        <v>1..1</v>
      </c>
      <c r="BA681" s="6" t="str">
        <f t="shared" si="1033"/>
        <v>/rsm:CrossIndustryInvoice
/rsm:SupplyChainTradeTransaction
/ram:ApplicableHeaderTradeDelivery
/ram:ShipToTradeParty
/ram:SpecifiedLegalOrganization
/ram:PostalTradeAddress
/ram:CountryID</v>
      </c>
      <c r="BB681" s="67" t="str">
        <f t="shared" si="1034"/>
        <v>/rsm:CrossIndustryInvoice/rsm:SupplyChainTradeTransaction/ram:ApplicableHeaderTradeDelivery/ram:ShipToTradeParty/ram:SpecifiedLegalOrganization/ram:PostalTradeAddress/ram:CountryID</v>
      </c>
      <c r="BC681" s="66" t="str">
        <f t="shared" si="994"/>
        <v>C</v>
      </c>
      <c r="BD681" s="68" t="str">
        <f t="shared" si="995"/>
        <v>E</v>
      </c>
      <c r="BE681" s="62" t="str">
        <f t="shared" si="996"/>
        <v>0..1</v>
      </c>
      <c r="BF681" s="66" t="str">
        <f t="shared" si="997"/>
        <v/>
      </c>
      <c r="BG681" s="249" t="str">
        <f t="shared" si="998"/>
        <v/>
      </c>
      <c r="BH681" s="7"/>
      <c r="BI681" s="634" t="str">
        <f t="shared" si="999"/>
        <v>-</v>
      </c>
      <c r="BJ681" s="70" t="str">
        <f t="shared" si="1000"/>
        <v>-</v>
      </c>
      <c r="BK681" s="70" t="str">
        <f t="shared" si="1001"/>
        <v>-</v>
      </c>
      <c r="BL681" s="70" t="str">
        <f t="shared" si="1002"/>
        <v>-</v>
      </c>
      <c r="BM681" s="70" t="str">
        <f t="shared" si="1003"/>
        <v>-</v>
      </c>
      <c r="BN681" s="70" t="str">
        <f t="shared" si="1004"/>
        <v>-</v>
      </c>
      <c r="BO681" s="635" t="str">
        <f t="shared" si="1005"/>
        <v>X</v>
      </c>
      <c r="BP681" s="7"/>
      <c r="BQ681" s="70" t="str">
        <f t="shared" si="1006"/>
        <v>EXTENDED</v>
      </c>
      <c r="BR681" s="70" t="str">
        <f t="shared" si="1007"/>
        <v>EXTENDED</v>
      </c>
      <c r="BS681" s="15"/>
      <c r="BT681" s="57" t="s">
        <v>18642</v>
      </c>
    </row>
    <row r="682" spans="1:72" s="59" customFormat="1" ht="120" x14ac:dyDescent="0.2">
      <c r="A682" s="45" t="str">
        <f t="shared" si="989"/>
        <v>YES</v>
      </c>
      <c r="B682" s="131"/>
      <c r="C682" s="742"/>
      <c r="D682" s="206" t="s">
        <v>3007</v>
      </c>
      <c r="E682" s="61" t="s">
        <v>5556</v>
      </c>
      <c r="F682" s="282"/>
      <c r="G682" s="62">
        <f t="shared" si="1041"/>
        <v>6</v>
      </c>
      <c r="H682" s="62" t="s">
        <v>42</v>
      </c>
      <c r="I682" s="64" t="s">
        <v>17167</v>
      </c>
      <c r="J682" s="64" t="s">
        <v>1667</v>
      </c>
      <c r="K682" s="65" t="s">
        <v>1668</v>
      </c>
      <c r="L682" s="65"/>
      <c r="M682" s="65" t="s">
        <v>35</v>
      </c>
      <c r="N682" s="64" t="s">
        <v>70</v>
      </c>
      <c r="O682" s="66" t="s">
        <v>42</v>
      </c>
      <c r="P682" s="66" t="str">
        <f t="shared" si="1020"/>
        <v>0..1</v>
      </c>
      <c r="Q682" s="6" t="s">
        <v>3088</v>
      </c>
      <c r="R682" s="67" t="s">
        <v>3089</v>
      </c>
      <c r="S682" s="66" t="s">
        <v>73</v>
      </c>
      <c r="T682" s="68" t="str">
        <f t="shared" si="978"/>
        <v>E</v>
      </c>
      <c r="U682" s="62" t="s">
        <v>62</v>
      </c>
      <c r="V682" s="66"/>
      <c r="W682" s="249" t="s">
        <v>35</v>
      </c>
      <c r="X682" s="38"/>
      <c r="Y682" s="634" t="str">
        <f t="shared" si="986"/>
        <v>-</v>
      </c>
      <c r="Z682" s="70" t="str">
        <f t="shared" ref="Z682:AE682" si="1049">IF(Y682="X","X",IF($AH682=Z$4,"X","-"))</f>
        <v>-</v>
      </c>
      <c r="AA682" s="70" t="str">
        <f t="shared" si="1049"/>
        <v>-</v>
      </c>
      <c r="AB682" s="70" t="str">
        <f t="shared" si="1049"/>
        <v>-</v>
      </c>
      <c r="AC682" s="70" t="str">
        <f t="shared" si="1049"/>
        <v>-</v>
      </c>
      <c r="AD682" s="70" t="str">
        <f t="shared" si="1049"/>
        <v>-</v>
      </c>
      <c r="AE682" s="635" t="str">
        <f t="shared" si="1049"/>
        <v>X</v>
      </c>
      <c r="AF682" s="38"/>
      <c r="AG682" s="70" t="s">
        <v>47</v>
      </c>
      <c r="AH682" s="70" t="s">
        <v>47</v>
      </c>
      <c r="AI682" s="38"/>
      <c r="AJ682" s="13" t="str">
        <f t="shared" si="974"/>
        <v>/rsm:CrossIndustryInvoice/rsm:SupplyChainTradeTransaction/ram:ApplicableHeaderTradeDelivery/ram:ShipToTradeParty/ram:SpecifiedLegalOrganization/ram:PostalTradeAddress</v>
      </c>
      <c r="AK682" s="13" t="str">
        <f t="shared" si="975"/>
        <v>/ram:CountrySubDivisionName</v>
      </c>
      <c r="AL682" s="14">
        <f>COUNTIFS(R$4:R682,AJ682)</f>
        <v>1</v>
      </c>
      <c r="AN682" s="206" t="str">
        <f t="shared" si="991"/>
        <v>SCT_HTD</v>
      </c>
      <c r="AO682" s="61" t="str">
        <f t="shared" si="976"/>
        <v>BT-X-439</v>
      </c>
      <c r="AP682" s="282" t="str">
        <f t="shared" si="992"/>
        <v/>
      </c>
      <c r="AQ682" s="62">
        <f t="shared" si="1024"/>
        <v>6</v>
      </c>
      <c r="AR682" s="62" t="str">
        <f t="shared" si="977"/>
        <v>0..1</v>
      </c>
      <c r="AS682" s="64" t="s">
        <v>2898</v>
      </c>
      <c r="AT682" s="64" t="s">
        <v>1671</v>
      </c>
      <c r="AU682" s="65" t="s">
        <v>1672</v>
      </c>
      <c r="AV682" s="65"/>
      <c r="AW682" s="65" t="s">
        <v>35</v>
      </c>
      <c r="AX682" s="64" t="s">
        <v>78</v>
      </c>
      <c r="AY682" s="66" t="str">
        <f t="shared" si="988"/>
        <v>0..1</v>
      </c>
      <c r="AZ682" s="66" t="str">
        <f t="shared" si="993"/>
        <v>0..1</v>
      </c>
      <c r="BA682" s="6" t="str">
        <f t="shared" si="1033"/>
        <v>/rsm:CrossIndustryInvoice
/rsm:SupplyChainTradeTransaction
/ram:ApplicableHeaderTradeDelivery
/ram:ShipToTradeParty
/ram:SpecifiedLegalOrganization
/ram:PostalTradeAddress
/ram:CountrySubDivisionName</v>
      </c>
      <c r="BB682" s="67" t="str">
        <f t="shared" si="1034"/>
        <v>/rsm:CrossIndustryInvoice/rsm:SupplyChainTradeTransaction/ram:ApplicableHeaderTradeDelivery/ram:ShipToTradeParty/ram:SpecifiedLegalOrganization/ram:PostalTradeAddress/ram:CountrySubDivisionName</v>
      </c>
      <c r="BC682" s="66" t="str">
        <f t="shared" si="994"/>
        <v>T</v>
      </c>
      <c r="BD682" s="68" t="str">
        <f t="shared" si="995"/>
        <v>E</v>
      </c>
      <c r="BE682" s="62" t="str">
        <f t="shared" si="996"/>
        <v>0..n</v>
      </c>
      <c r="BF682" s="66" t="str">
        <f t="shared" si="997"/>
        <v/>
      </c>
      <c r="BG682" s="249" t="str">
        <f t="shared" si="998"/>
        <v/>
      </c>
      <c r="BH682" s="7"/>
      <c r="BI682" s="634" t="str">
        <f t="shared" si="999"/>
        <v>-</v>
      </c>
      <c r="BJ682" s="70" t="str">
        <f t="shared" si="1000"/>
        <v>-</v>
      </c>
      <c r="BK682" s="70" t="str">
        <f t="shared" si="1001"/>
        <v>-</v>
      </c>
      <c r="BL682" s="70" t="str">
        <f t="shared" si="1002"/>
        <v>-</v>
      </c>
      <c r="BM682" s="70" t="str">
        <f t="shared" si="1003"/>
        <v>-</v>
      </c>
      <c r="BN682" s="70" t="str">
        <f t="shared" si="1004"/>
        <v>-</v>
      </c>
      <c r="BO682" s="635" t="str">
        <f t="shared" si="1005"/>
        <v>X</v>
      </c>
      <c r="BP682" s="7"/>
      <c r="BQ682" s="70" t="str">
        <f t="shared" si="1006"/>
        <v>EXTENDED</v>
      </c>
      <c r="BR682" s="70" t="str">
        <f t="shared" si="1007"/>
        <v>EXTENDED</v>
      </c>
      <c r="BS682" s="15"/>
      <c r="BT682" s="57" t="s">
        <v>18642</v>
      </c>
    </row>
    <row r="683" spans="1:72" s="59" customFormat="1" ht="96" x14ac:dyDescent="0.2">
      <c r="A683" s="45" t="str">
        <f t="shared" si="989"/>
        <v>NO</v>
      </c>
      <c r="B683" s="45"/>
      <c r="C683" s="45"/>
      <c r="D683" s="206" t="s">
        <v>3007</v>
      </c>
      <c r="E683" s="140" t="s">
        <v>5557</v>
      </c>
      <c r="F683" s="296"/>
      <c r="G683" s="141">
        <f t="shared" si="1041"/>
        <v>4</v>
      </c>
      <c r="H683" s="141" t="s">
        <v>42</v>
      </c>
      <c r="I683" s="138" t="s">
        <v>3090</v>
      </c>
      <c r="J683" s="125"/>
      <c r="K683" s="126"/>
      <c r="L683" s="126"/>
      <c r="M683" s="126"/>
      <c r="N683" s="125"/>
      <c r="O683" s="124" t="s">
        <v>62</v>
      </c>
      <c r="P683" s="124" t="str">
        <f t="shared" si="1020"/>
        <v>0..n</v>
      </c>
      <c r="Q683" s="142" t="s">
        <v>3091</v>
      </c>
      <c r="R683" s="143" t="s">
        <v>3092</v>
      </c>
      <c r="S683" s="124" t="s">
        <v>35</v>
      </c>
      <c r="T683" s="129" t="str">
        <f t="shared" si="978"/>
        <v>EG</v>
      </c>
      <c r="U683" s="141" t="s">
        <v>62</v>
      </c>
      <c r="V683" s="124"/>
      <c r="W683" s="675"/>
      <c r="X683" s="38"/>
      <c r="Y683" s="648" t="str">
        <f t="shared" si="986"/>
        <v>-</v>
      </c>
      <c r="Z683" s="144" t="str">
        <f t="shared" ref="Z683:AE683" si="1050">IF(Y683="X","X",IF($AH683=Z$4,"X","-"))</f>
        <v>-</v>
      </c>
      <c r="AA683" s="144" t="str">
        <f t="shared" si="1050"/>
        <v>-</v>
      </c>
      <c r="AB683" s="144" t="str">
        <f t="shared" si="1050"/>
        <v>-</v>
      </c>
      <c r="AC683" s="144" t="str">
        <f t="shared" si="1050"/>
        <v>-</v>
      </c>
      <c r="AD683" s="144" t="str">
        <f t="shared" si="1050"/>
        <v>-</v>
      </c>
      <c r="AE683" s="649" t="str">
        <f t="shared" si="1050"/>
        <v>X</v>
      </c>
      <c r="AF683" s="38"/>
      <c r="AG683" s="144" t="s">
        <v>47</v>
      </c>
      <c r="AH683" s="144" t="s">
        <v>47</v>
      </c>
      <c r="AI683" s="38"/>
      <c r="AJ683" s="13" t="str">
        <f t="shared" si="974"/>
        <v>/rsm:CrossIndustryInvoice/rsm:SupplyChainTradeTransaction/ram:ApplicableHeaderTradeDelivery/ram:ShipToTradeParty</v>
      </c>
      <c r="AK683" s="13" t="str">
        <f t="shared" si="975"/>
        <v>/ram:DefinedTradeContact</v>
      </c>
      <c r="AL683" s="14">
        <f>COUNTIFS(R$4:R683,AJ683)</f>
        <v>1</v>
      </c>
      <c r="AN683" s="206" t="str">
        <f t="shared" si="991"/>
        <v>SCT_HTD</v>
      </c>
      <c r="AO683" s="140" t="str">
        <f t="shared" si="976"/>
        <v>BG-X-26</v>
      </c>
      <c r="AP683" s="296" t="str">
        <f t="shared" si="992"/>
        <v/>
      </c>
      <c r="AQ683" s="141">
        <f t="shared" si="1024"/>
        <v>4</v>
      </c>
      <c r="AR683" s="141" t="str">
        <f t="shared" si="977"/>
        <v>0..1</v>
      </c>
      <c r="AS683" s="138" t="s">
        <v>927</v>
      </c>
      <c r="AT683" s="125"/>
      <c r="AU683" s="126"/>
      <c r="AV683" s="126"/>
      <c r="AW683" s="126"/>
      <c r="AX683" s="125"/>
      <c r="AY683" s="124" t="str">
        <f t="shared" si="988"/>
        <v>0..n</v>
      </c>
      <c r="AZ683" s="124" t="str">
        <f t="shared" si="993"/>
        <v>0..n</v>
      </c>
      <c r="BA683" s="142" t="str">
        <f t="shared" si="1033"/>
        <v>/rsm:CrossIndustryInvoice
/rsm:SupplyChainTradeTransaction
/ram:ApplicableHeaderTradeDelivery
/ram:ShipToTradeParty
/ram:DefinedTradeContact</v>
      </c>
      <c r="BB683" s="143" t="str">
        <f t="shared" si="1034"/>
        <v>/rsm:CrossIndustryInvoice/rsm:SupplyChainTradeTransaction/ram:ApplicableHeaderTradeDelivery/ram:ShipToTradeParty/ram:DefinedTradeContact</v>
      </c>
      <c r="BC683" s="124" t="str">
        <f t="shared" si="994"/>
        <v/>
      </c>
      <c r="BD683" s="129" t="str">
        <f t="shared" si="995"/>
        <v>EG</v>
      </c>
      <c r="BE683" s="141" t="str">
        <f t="shared" si="996"/>
        <v>0..n</v>
      </c>
      <c r="BF683" s="124" t="str">
        <f t="shared" si="997"/>
        <v/>
      </c>
      <c r="BG683" s="675" t="str">
        <f t="shared" si="998"/>
        <v/>
      </c>
      <c r="BH683" s="7"/>
      <c r="BI683" s="648" t="str">
        <f t="shared" si="999"/>
        <v>-</v>
      </c>
      <c r="BJ683" s="144" t="str">
        <f t="shared" si="1000"/>
        <v>-</v>
      </c>
      <c r="BK683" s="144" t="str">
        <f t="shared" si="1001"/>
        <v>-</v>
      </c>
      <c r="BL683" s="144" t="str">
        <f t="shared" si="1002"/>
        <v>-</v>
      </c>
      <c r="BM683" s="144" t="str">
        <f t="shared" si="1003"/>
        <v>-</v>
      </c>
      <c r="BN683" s="144" t="str">
        <f t="shared" si="1004"/>
        <v>-</v>
      </c>
      <c r="BO683" s="649" t="str">
        <f t="shared" si="1005"/>
        <v>X</v>
      </c>
      <c r="BP683" s="7"/>
      <c r="BQ683" s="144" t="str">
        <f t="shared" si="1006"/>
        <v>EXTENDED</v>
      </c>
      <c r="BR683" s="144" t="str">
        <f t="shared" si="1007"/>
        <v>EXTENDED</v>
      </c>
      <c r="BS683" s="15"/>
      <c r="BT683" s="57" t="s">
        <v>18642</v>
      </c>
    </row>
    <row r="684" spans="1:72" s="59" customFormat="1" ht="105" x14ac:dyDescent="0.2">
      <c r="A684" s="45" t="str">
        <f t="shared" si="989"/>
        <v>YES</v>
      </c>
      <c r="B684" s="45"/>
      <c r="C684" s="45"/>
      <c r="D684" s="206" t="s">
        <v>3007</v>
      </c>
      <c r="E684" s="61" t="s">
        <v>5558</v>
      </c>
      <c r="F684" s="282"/>
      <c r="G684" s="62">
        <f t="shared" si="1041"/>
        <v>5</v>
      </c>
      <c r="H684" s="62" t="s">
        <v>42</v>
      </c>
      <c r="I684" s="64" t="s">
        <v>2142</v>
      </c>
      <c r="J684" s="64"/>
      <c r="K684" s="65"/>
      <c r="L684" s="65"/>
      <c r="M684" s="65"/>
      <c r="N684" s="64" t="s">
        <v>70</v>
      </c>
      <c r="O684" s="66" t="s">
        <v>42</v>
      </c>
      <c r="P684" s="66" t="str">
        <f t="shared" si="1020"/>
        <v>0..1</v>
      </c>
      <c r="Q684" s="6" t="s">
        <v>3093</v>
      </c>
      <c r="R684" s="67" t="s">
        <v>3094</v>
      </c>
      <c r="S684" s="66" t="s">
        <v>73</v>
      </c>
      <c r="T684" s="68" t="str">
        <f t="shared" si="978"/>
        <v>E</v>
      </c>
      <c r="U684" s="62" t="s">
        <v>42</v>
      </c>
      <c r="V684" s="66"/>
      <c r="W684" s="249"/>
      <c r="X684" s="38"/>
      <c r="Y684" s="634" t="str">
        <f t="shared" si="986"/>
        <v>-</v>
      </c>
      <c r="Z684" s="70" t="str">
        <f t="shared" ref="Z684:AE684" si="1051">IF(Y684="X","X",IF($AH684=Z$4,"X","-"))</f>
        <v>-</v>
      </c>
      <c r="AA684" s="70" t="str">
        <f t="shared" si="1051"/>
        <v>-</v>
      </c>
      <c r="AB684" s="70" t="str">
        <f t="shared" si="1051"/>
        <v>-</v>
      </c>
      <c r="AC684" s="70" t="str">
        <f t="shared" si="1051"/>
        <v>-</v>
      </c>
      <c r="AD684" s="70" t="str">
        <f t="shared" si="1051"/>
        <v>-</v>
      </c>
      <c r="AE684" s="635" t="str">
        <f t="shared" si="1051"/>
        <v>X</v>
      </c>
      <c r="AF684" s="38"/>
      <c r="AG684" s="70" t="s">
        <v>47</v>
      </c>
      <c r="AH684" s="70" t="s">
        <v>47</v>
      </c>
      <c r="AI684" s="38"/>
      <c r="AJ684" s="13" t="str">
        <f t="shared" si="974"/>
        <v>/rsm:CrossIndustryInvoice/rsm:SupplyChainTradeTransaction/ram:ApplicableHeaderTradeDelivery/ram:ShipToTradeParty/ram:DefinedTradeContact</v>
      </c>
      <c r="AK684" s="13" t="str">
        <f t="shared" si="975"/>
        <v>/ram:PersonName</v>
      </c>
      <c r="AL684" s="14">
        <f>COUNTIFS(R$4:R684,AJ684)</f>
        <v>1</v>
      </c>
      <c r="AN684" s="206" t="str">
        <f t="shared" si="991"/>
        <v>SCT_HTD</v>
      </c>
      <c r="AO684" s="61" t="str">
        <f t="shared" si="976"/>
        <v>BT-X-155</v>
      </c>
      <c r="AP684" s="282" t="str">
        <f t="shared" si="992"/>
        <v/>
      </c>
      <c r="AQ684" s="62">
        <f t="shared" si="1024"/>
        <v>5</v>
      </c>
      <c r="AR684" s="62" t="str">
        <f t="shared" si="977"/>
        <v>0..1</v>
      </c>
      <c r="AS684" s="64" t="s">
        <v>931</v>
      </c>
      <c r="AT684" s="64"/>
      <c r="AU684" s="65"/>
      <c r="AV684" s="65"/>
      <c r="AW684" s="65"/>
      <c r="AX684" s="64"/>
      <c r="AY684" s="66" t="str">
        <f t="shared" si="988"/>
        <v>0..1</v>
      </c>
      <c r="AZ684" s="66" t="str">
        <f t="shared" si="993"/>
        <v>0..1</v>
      </c>
      <c r="BA684" s="6" t="str">
        <f t="shared" si="1033"/>
        <v>/rsm:CrossIndustryInvoice
/rsm:SupplyChainTradeTransaction
/ram:ApplicableHeaderTradeDelivery
/ram:ShipToTradeParty
/ram:DefinedTradeContact
/ram:PersonName</v>
      </c>
      <c r="BB684" s="67" t="str">
        <f t="shared" si="1034"/>
        <v>/rsm:CrossIndustryInvoice/rsm:SupplyChainTradeTransaction/ram:ApplicableHeaderTradeDelivery/ram:ShipToTradeParty/ram:DefinedTradeContact/ram:PersonName</v>
      </c>
      <c r="BC684" s="66" t="str">
        <f t="shared" si="994"/>
        <v>T</v>
      </c>
      <c r="BD684" s="68" t="str">
        <f t="shared" si="995"/>
        <v>E</v>
      </c>
      <c r="BE684" s="62" t="str">
        <f t="shared" si="996"/>
        <v>0..1</v>
      </c>
      <c r="BF684" s="66" t="str">
        <f t="shared" si="997"/>
        <v/>
      </c>
      <c r="BG684" s="249" t="str">
        <f t="shared" si="998"/>
        <v/>
      </c>
      <c r="BH684" s="7"/>
      <c r="BI684" s="634" t="str">
        <f t="shared" si="999"/>
        <v>-</v>
      </c>
      <c r="BJ684" s="70" t="str">
        <f t="shared" si="1000"/>
        <v>-</v>
      </c>
      <c r="BK684" s="70" t="str">
        <f t="shared" si="1001"/>
        <v>-</v>
      </c>
      <c r="BL684" s="70" t="str">
        <f t="shared" si="1002"/>
        <v>-</v>
      </c>
      <c r="BM684" s="70" t="str">
        <f t="shared" si="1003"/>
        <v>-</v>
      </c>
      <c r="BN684" s="70" t="str">
        <f t="shared" si="1004"/>
        <v>-</v>
      </c>
      <c r="BO684" s="635" t="str">
        <f t="shared" si="1005"/>
        <v>X</v>
      </c>
      <c r="BP684" s="7"/>
      <c r="BQ684" s="70" t="str">
        <f t="shared" si="1006"/>
        <v>EXTENDED</v>
      </c>
      <c r="BR684" s="70" t="str">
        <f t="shared" si="1007"/>
        <v>EXTENDED</v>
      </c>
      <c r="BS684" s="15"/>
      <c r="BT684" s="57" t="s">
        <v>18642</v>
      </c>
    </row>
    <row r="685" spans="1:72" s="59" customFormat="1" ht="105" x14ac:dyDescent="0.2">
      <c r="A685" s="45" t="str">
        <f t="shared" si="989"/>
        <v>YES</v>
      </c>
      <c r="B685" s="45"/>
      <c r="C685" s="45"/>
      <c r="D685" s="206" t="s">
        <v>3007</v>
      </c>
      <c r="E685" s="61" t="s">
        <v>5559</v>
      </c>
      <c r="F685" s="282"/>
      <c r="G685" s="62">
        <f t="shared" si="1041"/>
        <v>5</v>
      </c>
      <c r="H685" s="62" t="s">
        <v>42</v>
      </c>
      <c r="I685" s="64" t="s">
        <v>2146</v>
      </c>
      <c r="J685" s="64"/>
      <c r="K685" s="65"/>
      <c r="L685" s="65"/>
      <c r="M685" s="65"/>
      <c r="N685" s="64" t="s">
        <v>70</v>
      </c>
      <c r="O685" s="66" t="s">
        <v>42</v>
      </c>
      <c r="P685" s="66" t="str">
        <f t="shared" si="1020"/>
        <v>0..1</v>
      </c>
      <c r="Q685" s="6" t="s">
        <v>3095</v>
      </c>
      <c r="R685" s="67" t="s">
        <v>3096</v>
      </c>
      <c r="S685" s="66" t="s">
        <v>73</v>
      </c>
      <c r="T685" s="68" t="str">
        <f t="shared" si="978"/>
        <v>E</v>
      </c>
      <c r="U685" s="62" t="s">
        <v>42</v>
      </c>
      <c r="V685" s="66"/>
      <c r="W685" s="249"/>
      <c r="X685" s="38"/>
      <c r="Y685" s="634" t="str">
        <f t="shared" si="986"/>
        <v>-</v>
      </c>
      <c r="Z685" s="70" t="str">
        <f t="shared" ref="Z685:AE685" si="1052">IF(Y685="X","X",IF($AH685=Z$4,"X","-"))</f>
        <v>-</v>
      </c>
      <c r="AA685" s="70" t="str">
        <f t="shared" si="1052"/>
        <v>-</v>
      </c>
      <c r="AB685" s="70" t="str">
        <f t="shared" si="1052"/>
        <v>-</v>
      </c>
      <c r="AC685" s="70" t="str">
        <f t="shared" si="1052"/>
        <v>-</v>
      </c>
      <c r="AD685" s="70" t="str">
        <f t="shared" si="1052"/>
        <v>-</v>
      </c>
      <c r="AE685" s="635" t="str">
        <f t="shared" si="1052"/>
        <v>X</v>
      </c>
      <c r="AF685" s="38"/>
      <c r="AG685" s="70" t="s">
        <v>47</v>
      </c>
      <c r="AH685" s="70" t="s">
        <v>47</v>
      </c>
      <c r="AI685" s="38"/>
      <c r="AJ685" s="13" t="str">
        <f t="shared" si="974"/>
        <v>/rsm:CrossIndustryInvoice/rsm:SupplyChainTradeTransaction/ram:ApplicableHeaderTradeDelivery/ram:ShipToTradeParty/ram:DefinedTradeContact</v>
      </c>
      <c r="AK685" s="13" t="str">
        <f t="shared" si="975"/>
        <v>/ram:DepartmentName</v>
      </c>
      <c r="AL685" s="14">
        <f>COUNTIFS(R$4:R685,AJ685)</f>
        <v>1</v>
      </c>
      <c r="AN685" s="206" t="str">
        <f t="shared" si="991"/>
        <v>SCT_HTD</v>
      </c>
      <c r="AO685" s="61" t="str">
        <f t="shared" si="976"/>
        <v>BT-X-156</v>
      </c>
      <c r="AP685" s="282" t="str">
        <f t="shared" si="992"/>
        <v/>
      </c>
      <c r="AQ685" s="62">
        <f t="shared" si="1024"/>
        <v>5</v>
      </c>
      <c r="AR685" s="62" t="str">
        <f t="shared" si="977"/>
        <v>0..1</v>
      </c>
      <c r="AS685" s="64" t="s">
        <v>935</v>
      </c>
      <c r="AT685" s="64"/>
      <c r="AU685" s="65"/>
      <c r="AV685" s="65"/>
      <c r="AW685" s="65"/>
      <c r="AX685" s="64"/>
      <c r="AY685" s="66" t="str">
        <f t="shared" si="988"/>
        <v>0..1</v>
      </c>
      <c r="AZ685" s="66" t="str">
        <f t="shared" si="993"/>
        <v>0..1</v>
      </c>
      <c r="BA685" s="6" t="str">
        <f t="shared" si="1033"/>
        <v>/rsm:CrossIndustryInvoice
/rsm:SupplyChainTradeTransaction
/ram:ApplicableHeaderTradeDelivery
/ram:ShipToTradeParty
/ram:DefinedTradeContact
/ram:DepartmentName</v>
      </c>
      <c r="BB685" s="67" t="str">
        <f t="shared" si="1034"/>
        <v>/rsm:CrossIndustryInvoice/rsm:SupplyChainTradeTransaction/ram:ApplicableHeaderTradeDelivery/ram:ShipToTradeParty/ram:DefinedTradeContact/ram:DepartmentName</v>
      </c>
      <c r="BC685" s="66" t="str">
        <f t="shared" si="994"/>
        <v>T</v>
      </c>
      <c r="BD685" s="68" t="str">
        <f t="shared" si="995"/>
        <v>E</v>
      </c>
      <c r="BE685" s="62" t="str">
        <f t="shared" si="996"/>
        <v>0..1</v>
      </c>
      <c r="BF685" s="66" t="str">
        <f t="shared" si="997"/>
        <v/>
      </c>
      <c r="BG685" s="249" t="str">
        <f t="shared" si="998"/>
        <v/>
      </c>
      <c r="BH685" s="7"/>
      <c r="BI685" s="634" t="str">
        <f t="shared" si="999"/>
        <v>-</v>
      </c>
      <c r="BJ685" s="70" t="str">
        <f t="shared" si="1000"/>
        <v>-</v>
      </c>
      <c r="BK685" s="70" t="str">
        <f t="shared" si="1001"/>
        <v>-</v>
      </c>
      <c r="BL685" s="70" t="str">
        <f t="shared" si="1002"/>
        <v>-</v>
      </c>
      <c r="BM685" s="70" t="str">
        <f t="shared" si="1003"/>
        <v>-</v>
      </c>
      <c r="BN685" s="70" t="str">
        <f t="shared" si="1004"/>
        <v>-</v>
      </c>
      <c r="BO685" s="635" t="str">
        <f t="shared" si="1005"/>
        <v>X</v>
      </c>
      <c r="BP685" s="7"/>
      <c r="BQ685" s="70" t="str">
        <f t="shared" si="1006"/>
        <v>EXTENDED</v>
      </c>
      <c r="BR685" s="70" t="str">
        <f t="shared" si="1007"/>
        <v>EXTENDED</v>
      </c>
      <c r="BS685" s="15"/>
      <c r="BT685" s="57" t="s">
        <v>18642</v>
      </c>
    </row>
    <row r="686" spans="1:72" s="59" customFormat="1" ht="105" x14ac:dyDescent="0.2">
      <c r="A686" s="45" t="str">
        <f t="shared" si="989"/>
        <v>YES</v>
      </c>
      <c r="B686" s="131"/>
      <c r="C686" s="742"/>
      <c r="D686" s="206" t="s">
        <v>3007</v>
      </c>
      <c r="E686" s="61" t="s">
        <v>5560</v>
      </c>
      <c r="F686" s="282"/>
      <c r="G686" s="62">
        <f t="shared" si="1041"/>
        <v>5</v>
      </c>
      <c r="H686" s="62" t="s">
        <v>42</v>
      </c>
      <c r="I686" s="64" t="s">
        <v>17232</v>
      </c>
      <c r="J686" s="64" t="s">
        <v>17143</v>
      </c>
      <c r="K686" s="65" t="s">
        <v>17142</v>
      </c>
      <c r="L686" s="65"/>
      <c r="M686" s="65" t="s">
        <v>35</v>
      </c>
      <c r="N686" s="64" t="s">
        <v>128</v>
      </c>
      <c r="O686" s="66" t="s">
        <v>42</v>
      </c>
      <c r="P686" s="66" t="str">
        <f t="shared" si="1020"/>
        <v>0..1</v>
      </c>
      <c r="Q686" s="6" t="s">
        <v>3097</v>
      </c>
      <c r="R686" s="67" t="s">
        <v>3098</v>
      </c>
      <c r="S686" s="66" t="s">
        <v>131</v>
      </c>
      <c r="T686" s="68" t="str">
        <f t="shared" si="978"/>
        <v>E</v>
      </c>
      <c r="U686" s="62" t="s">
        <v>42</v>
      </c>
      <c r="V686" s="66"/>
      <c r="W686" s="249" t="s">
        <v>35</v>
      </c>
      <c r="X686" s="38"/>
      <c r="Y686" s="634" t="str">
        <f t="shared" si="986"/>
        <v>-</v>
      </c>
      <c r="Z686" s="70" t="str">
        <f t="shared" ref="Z686:AE686" si="1053">IF(Y686="X","X",IF($AH686=Z$4,"X","-"))</f>
        <v>-</v>
      </c>
      <c r="AA686" s="70" t="str">
        <f t="shared" si="1053"/>
        <v>-</v>
      </c>
      <c r="AB686" s="70" t="str">
        <f t="shared" si="1053"/>
        <v>-</v>
      </c>
      <c r="AC686" s="70" t="str">
        <f t="shared" si="1053"/>
        <v>-</v>
      </c>
      <c r="AD686" s="70" t="str">
        <f t="shared" si="1053"/>
        <v>-</v>
      </c>
      <c r="AE686" s="635" t="str">
        <f t="shared" si="1053"/>
        <v>X</v>
      </c>
      <c r="AF686" s="38"/>
      <c r="AG686" s="70" t="s">
        <v>47</v>
      </c>
      <c r="AH686" s="70" t="s">
        <v>47</v>
      </c>
      <c r="AI686" s="38"/>
      <c r="AJ686" s="13" t="str">
        <f t="shared" si="974"/>
        <v>/rsm:CrossIndustryInvoice/rsm:SupplyChainTradeTransaction/ram:ApplicableHeaderTradeDelivery/ram:ShipToTradeParty/ram:DefinedTradeContact</v>
      </c>
      <c r="AK686" s="13" t="str">
        <f t="shared" si="975"/>
        <v>/ram:TypeCode</v>
      </c>
      <c r="AL686" s="14">
        <f>COUNTIFS(R$4:R686,AJ686)</f>
        <v>1</v>
      </c>
      <c r="AN686" s="206" t="str">
        <f t="shared" si="991"/>
        <v>SCT_HTD</v>
      </c>
      <c r="AO686" s="61" t="str">
        <f t="shared" si="976"/>
        <v>BT-X-321</v>
      </c>
      <c r="AP686" s="282" t="str">
        <f t="shared" si="992"/>
        <v/>
      </c>
      <c r="AQ686" s="62">
        <f t="shared" si="1024"/>
        <v>5</v>
      </c>
      <c r="AR686" s="62" t="str">
        <f t="shared" si="977"/>
        <v>0..1</v>
      </c>
      <c r="AS686" s="64" t="s">
        <v>18231</v>
      </c>
      <c r="AT686" s="64" t="s">
        <v>18232</v>
      </c>
      <c r="AU686" s="65" t="s">
        <v>18228</v>
      </c>
      <c r="AV686" s="65"/>
      <c r="AW686" s="65" t="s">
        <v>35</v>
      </c>
      <c r="AX686" s="64" t="s">
        <v>128</v>
      </c>
      <c r="AY686" s="66" t="str">
        <f t="shared" si="988"/>
        <v>0..1</v>
      </c>
      <c r="AZ686" s="66" t="str">
        <f t="shared" si="993"/>
        <v>0..1</v>
      </c>
      <c r="BA686" s="6" t="str">
        <f t="shared" si="1033"/>
        <v>/rsm:CrossIndustryInvoice
/rsm:SupplyChainTradeTransaction
/ram:ApplicableHeaderTradeDelivery
/ram:ShipToTradeParty
/ram:DefinedTradeContact
/ram:TypeCode</v>
      </c>
      <c r="BB686" s="67" t="str">
        <f t="shared" si="1034"/>
        <v>/rsm:CrossIndustryInvoice/rsm:SupplyChainTradeTransaction/ram:ApplicableHeaderTradeDelivery/ram:ShipToTradeParty/ram:DefinedTradeContact/ram:TypeCode</v>
      </c>
      <c r="BC686" s="66" t="str">
        <f t="shared" si="994"/>
        <v>C</v>
      </c>
      <c r="BD686" s="68" t="str">
        <f t="shared" si="995"/>
        <v>E</v>
      </c>
      <c r="BE686" s="62" t="str">
        <f t="shared" si="996"/>
        <v>0..1</v>
      </c>
      <c r="BF686" s="66" t="str">
        <f t="shared" si="997"/>
        <v/>
      </c>
      <c r="BG686" s="249" t="str">
        <f t="shared" si="998"/>
        <v/>
      </c>
      <c r="BH686" s="7"/>
      <c r="BI686" s="634" t="str">
        <f t="shared" si="999"/>
        <v>-</v>
      </c>
      <c r="BJ686" s="70" t="str">
        <f t="shared" si="1000"/>
        <v>-</v>
      </c>
      <c r="BK686" s="70" t="str">
        <f t="shared" si="1001"/>
        <v>-</v>
      </c>
      <c r="BL686" s="70" t="str">
        <f t="shared" si="1002"/>
        <v>-</v>
      </c>
      <c r="BM686" s="70" t="str">
        <f t="shared" si="1003"/>
        <v>-</v>
      </c>
      <c r="BN686" s="70" t="str">
        <f t="shared" si="1004"/>
        <v>-</v>
      </c>
      <c r="BO686" s="635" t="str">
        <f t="shared" si="1005"/>
        <v>X</v>
      </c>
      <c r="BP686" s="7"/>
      <c r="BQ686" s="70" t="str">
        <f t="shared" si="1006"/>
        <v>EXTENDED</v>
      </c>
      <c r="BR686" s="70" t="str">
        <f t="shared" si="1007"/>
        <v>EXTENDED</v>
      </c>
      <c r="BS686" s="15"/>
      <c r="BT686" s="57" t="s">
        <v>18642</v>
      </c>
    </row>
    <row r="687" spans="1:72" s="59" customFormat="1" ht="105" x14ac:dyDescent="0.2">
      <c r="A687" s="45" t="str">
        <f t="shared" si="989"/>
        <v>NO</v>
      </c>
      <c r="B687" s="45"/>
      <c r="C687" s="45"/>
      <c r="D687" s="206" t="s">
        <v>3007</v>
      </c>
      <c r="E687" s="61" t="s">
        <v>5561</v>
      </c>
      <c r="F687" s="282"/>
      <c r="G687" s="62">
        <f t="shared" si="1041"/>
        <v>5</v>
      </c>
      <c r="H687" s="62" t="s">
        <v>42</v>
      </c>
      <c r="I687" s="193" t="s">
        <v>17264</v>
      </c>
      <c r="J687" s="64" t="s">
        <v>1706</v>
      </c>
      <c r="K687" s="65"/>
      <c r="L687" s="65"/>
      <c r="M687" s="65"/>
      <c r="N687" s="64"/>
      <c r="O687" s="66" t="s">
        <v>42</v>
      </c>
      <c r="P687" s="66" t="str">
        <f t="shared" si="1020"/>
        <v>0..1</v>
      </c>
      <c r="Q687" s="6" t="s">
        <v>3099</v>
      </c>
      <c r="R687" s="67" t="s">
        <v>3100</v>
      </c>
      <c r="S687" s="66"/>
      <c r="T687" s="68" t="str">
        <f t="shared" si="978"/>
        <v/>
      </c>
      <c r="U687" s="62" t="s">
        <v>42</v>
      </c>
      <c r="V687" s="66"/>
      <c r="W687" s="249"/>
      <c r="X687" s="38"/>
      <c r="Y687" s="634" t="str">
        <f t="shared" si="986"/>
        <v>-</v>
      </c>
      <c r="Z687" s="70" t="str">
        <f t="shared" ref="Z687:AE687" si="1054">IF(Y687="X","X",IF($AH687=Z$4,"X","-"))</f>
        <v>-</v>
      </c>
      <c r="AA687" s="70" t="str">
        <f t="shared" si="1054"/>
        <v>-</v>
      </c>
      <c r="AB687" s="70" t="str">
        <f t="shared" si="1054"/>
        <v>-</v>
      </c>
      <c r="AC687" s="70" t="str">
        <f t="shared" si="1054"/>
        <v>-</v>
      </c>
      <c r="AD687" s="70" t="str">
        <f t="shared" si="1054"/>
        <v>-</v>
      </c>
      <c r="AE687" s="635" t="str">
        <f t="shared" si="1054"/>
        <v>X</v>
      </c>
      <c r="AF687" s="38"/>
      <c r="AG687" s="70" t="s">
        <v>47</v>
      </c>
      <c r="AH687" s="70" t="s">
        <v>47</v>
      </c>
      <c r="AI687" s="38"/>
      <c r="AJ687" s="13" t="str">
        <f t="shared" si="974"/>
        <v>/rsm:CrossIndustryInvoice/rsm:SupplyChainTradeTransaction/ram:ApplicableHeaderTradeDelivery/ram:ShipToTradeParty/ram:DefinedTradeContact</v>
      </c>
      <c r="AK687" s="13" t="str">
        <f t="shared" si="975"/>
        <v>/ram:TelephoneUniversalCommunication</v>
      </c>
      <c r="AL687" s="14">
        <f>COUNTIFS(R$4:R687,AJ687)</f>
        <v>1</v>
      </c>
      <c r="AN687" s="206" t="str">
        <f t="shared" si="991"/>
        <v>SCT_HTD</v>
      </c>
      <c r="AO687" s="61" t="str">
        <f t="shared" si="976"/>
        <v>BT-X-157-00</v>
      </c>
      <c r="AP687" s="282" t="str">
        <f t="shared" si="992"/>
        <v/>
      </c>
      <c r="AQ687" s="62">
        <f t="shared" si="1024"/>
        <v>5</v>
      </c>
      <c r="AR687" s="62" t="str">
        <f t="shared" si="977"/>
        <v>0..1</v>
      </c>
      <c r="AS687" s="193" t="s">
        <v>946</v>
      </c>
      <c r="AT687" s="64"/>
      <c r="AU687" s="65"/>
      <c r="AV687" s="65"/>
      <c r="AW687" s="65"/>
      <c r="AX687" s="64"/>
      <c r="AY687" s="66" t="str">
        <f t="shared" si="988"/>
        <v>0..1</v>
      </c>
      <c r="AZ687" s="66" t="str">
        <f t="shared" si="993"/>
        <v>0..1</v>
      </c>
      <c r="BA687" s="6" t="str">
        <f t="shared" si="1033"/>
        <v>/rsm:CrossIndustryInvoice
/rsm:SupplyChainTradeTransaction
/ram:ApplicableHeaderTradeDelivery
/ram:ShipToTradeParty
/ram:DefinedTradeContact
/ram:TelephoneUniversalCommunication</v>
      </c>
      <c r="BB687" s="67" t="str">
        <f t="shared" si="1034"/>
        <v>/rsm:CrossIndustryInvoice/rsm:SupplyChainTradeTransaction/ram:ApplicableHeaderTradeDelivery/ram:ShipToTradeParty/ram:DefinedTradeContact/ram:TelephoneUniversalCommunication</v>
      </c>
      <c r="BC687" s="66" t="str">
        <f t="shared" si="994"/>
        <v/>
      </c>
      <c r="BD687" s="68" t="str">
        <f t="shared" si="995"/>
        <v/>
      </c>
      <c r="BE687" s="62" t="str">
        <f t="shared" si="996"/>
        <v>0..1</v>
      </c>
      <c r="BF687" s="66" t="str">
        <f t="shared" si="997"/>
        <v/>
      </c>
      <c r="BG687" s="249" t="str">
        <f t="shared" si="998"/>
        <v/>
      </c>
      <c r="BH687" s="7"/>
      <c r="BI687" s="634" t="str">
        <f t="shared" si="999"/>
        <v>-</v>
      </c>
      <c r="BJ687" s="70" t="str">
        <f t="shared" si="1000"/>
        <v>-</v>
      </c>
      <c r="BK687" s="70" t="str">
        <f t="shared" si="1001"/>
        <v>-</v>
      </c>
      <c r="BL687" s="70" t="str">
        <f t="shared" si="1002"/>
        <v>-</v>
      </c>
      <c r="BM687" s="70" t="str">
        <f t="shared" si="1003"/>
        <v>-</v>
      </c>
      <c r="BN687" s="70" t="str">
        <f t="shared" si="1004"/>
        <v>-</v>
      </c>
      <c r="BO687" s="635" t="str">
        <f t="shared" si="1005"/>
        <v>X</v>
      </c>
      <c r="BP687" s="7"/>
      <c r="BQ687" s="70" t="str">
        <f t="shared" si="1006"/>
        <v>EXTENDED</v>
      </c>
      <c r="BR687" s="70" t="str">
        <f t="shared" si="1007"/>
        <v>EXTENDED</v>
      </c>
      <c r="BS687" s="15"/>
      <c r="BT687" s="57" t="s">
        <v>18642</v>
      </c>
    </row>
    <row r="688" spans="1:72" s="59" customFormat="1" ht="120" x14ac:dyDescent="0.2">
      <c r="A688" s="45" t="str">
        <f t="shared" si="989"/>
        <v>YES</v>
      </c>
      <c r="B688" s="45"/>
      <c r="C688" s="45"/>
      <c r="D688" s="206" t="s">
        <v>3007</v>
      </c>
      <c r="E688" s="61" t="s">
        <v>5562</v>
      </c>
      <c r="F688" s="282"/>
      <c r="G688" s="62">
        <f t="shared" si="1041"/>
        <v>6</v>
      </c>
      <c r="H688" s="62" t="s">
        <v>32</v>
      </c>
      <c r="I688" s="64" t="s">
        <v>17261</v>
      </c>
      <c r="J688" s="64" t="s">
        <v>1706</v>
      </c>
      <c r="K688" s="65"/>
      <c r="L688" s="65"/>
      <c r="M688" s="65"/>
      <c r="N688" s="64" t="s">
        <v>70</v>
      </c>
      <c r="O688" s="66" t="s">
        <v>32</v>
      </c>
      <c r="P688" s="66" t="str">
        <f t="shared" si="1020"/>
        <v>1..1</v>
      </c>
      <c r="Q688" s="6" t="s">
        <v>3101</v>
      </c>
      <c r="R688" s="67" t="s">
        <v>3102</v>
      </c>
      <c r="S688" s="66" t="s">
        <v>73</v>
      </c>
      <c r="T688" s="68" t="str">
        <f t="shared" si="978"/>
        <v>E</v>
      </c>
      <c r="U688" s="62" t="s">
        <v>42</v>
      </c>
      <c r="V688" s="66"/>
      <c r="W688" s="249"/>
      <c r="X688" s="38"/>
      <c r="Y688" s="634" t="str">
        <f t="shared" si="986"/>
        <v>-</v>
      </c>
      <c r="Z688" s="70" t="str">
        <f t="shared" ref="Z688:AE688" si="1055">IF(Y688="X","X",IF($AH688=Z$4,"X","-"))</f>
        <v>-</v>
      </c>
      <c r="AA688" s="70" t="str">
        <f t="shared" si="1055"/>
        <v>-</v>
      </c>
      <c r="AB688" s="70" t="str">
        <f t="shared" si="1055"/>
        <v>-</v>
      </c>
      <c r="AC688" s="70" t="str">
        <f t="shared" si="1055"/>
        <v>-</v>
      </c>
      <c r="AD688" s="70" t="str">
        <f t="shared" si="1055"/>
        <v>-</v>
      </c>
      <c r="AE688" s="635" t="str">
        <f t="shared" si="1055"/>
        <v>X</v>
      </c>
      <c r="AF688" s="38"/>
      <c r="AG688" s="70" t="s">
        <v>47</v>
      </c>
      <c r="AH688" s="70" t="s">
        <v>47</v>
      </c>
      <c r="AI688" s="38"/>
      <c r="AJ688" s="13" t="str">
        <f t="shared" si="974"/>
        <v>/rsm:CrossIndustryInvoice/rsm:SupplyChainTradeTransaction/ram:ApplicableHeaderTradeDelivery/ram:ShipToTradeParty/ram:DefinedTradeContact/ram:TelephoneUniversalCommunication</v>
      </c>
      <c r="AK688" s="13" t="str">
        <f t="shared" si="975"/>
        <v>/ram:CompleteNumber</v>
      </c>
      <c r="AL688" s="14">
        <f>COUNTIFS(R$4:R688,AJ688)</f>
        <v>1</v>
      </c>
      <c r="AN688" s="206" t="str">
        <f t="shared" si="991"/>
        <v>SCT_HTD</v>
      </c>
      <c r="AO688" s="61" t="str">
        <f t="shared" si="976"/>
        <v>BT-X-157</v>
      </c>
      <c r="AP688" s="282" t="str">
        <f t="shared" si="992"/>
        <v/>
      </c>
      <c r="AQ688" s="62">
        <f t="shared" si="1024"/>
        <v>6</v>
      </c>
      <c r="AR688" s="62" t="str">
        <f t="shared" si="977"/>
        <v>1..1</v>
      </c>
      <c r="AS688" s="64" t="s">
        <v>950</v>
      </c>
      <c r="AT688" s="64" t="s">
        <v>1710</v>
      </c>
      <c r="AU688" s="65"/>
      <c r="AV688" s="65"/>
      <c r="AW688" s="65"/>
      <c r="AX688" s="64"/>
      <c r="AY688" s="66" t="str">
        <f t="shared" si="988"/>
        <v>1..1</v>
      </c>
      <c r="AZ688" s="66" t="str">
        <f t="shared" si="993"/>
        <v>1..1</v>
      </c>
      <c r="BA688" s="6" t="str">
        <f t="shared" si="1033"/>
        <v>/rsm:CrossIndustryInvoice
/rsm:SupplyChainTradeTransaction
/ram:ApplicableHeaderTradeDelivery
/ram:ShipToTradeParty
/ram:DefinedTradeContact
/ram:TelephoneUniversalCommunication
/ram:CompleteNumber</v>
      </c>
      <c r="BB688" s="67" t="str">
        <f t="shared" si="1034"/>
        <v>/rsm:CrossIndustryInvoice/rsm:SupplyChainTradeTransaction/ram:ApplicableHeaderTradeDelivery/ram:ShipToTradeParty/ram:DefinedTradeContact/ram:TelephoneUniversalCommunication/ram:CompleteNumber</v>
      </c>
      <c r="BC688" s="66" t="str">
        <f t="shared" si="994"/>
        <v>T</v>
      </c>
      <c r="BD688" s="68" t="str">
        <f t="shared" si="995"/>
        <v>E</v>
      </c>
      <c r="BE688" s="62" t="str">
        <f t="shared" si="996"/>
        <v>0..1</v>
      </c>
      <c r="BF688" s="66" t="str">
        <f t="shared" si="997"/>
        <v/>
      </c>
      <c r="BG688" s="249" t="str">
        <f t="shared" si="998"/>
        <v/>
      </c>
      <c r="BH688" s="7"/>
      <c r="BI688" s="634" t="str">
        <f t="shared" si="999"/>
        <v>-</v>
      </c>
      <c r="BJ688" s="70" t="str">
        <f t="shared" si="1000"/>
        <v>-</v>
      </c>
      <c r="BK688" s="70" t="str">
        <f t="shared" si="1001"/>
        <v>-</v>
      </c>
      <c r="BL688" s="70" t="str">
        <f t="shared" si="1002"/>
        <v>-</v>
      </c>
      <c r="BM688" s="70" t="str">
        <f t="shared" si="1003"/>
        <v>-</v>
      </c>
      <c r="BN688" s="70" t="str">
        <f t="shared" si="1004"/>
        <v>-</v>
      </c>
      <c r="BO688" s="635" t="str">
        <f t="shared" si="1005"/>
        <v>X</v>
      </c>
      <c r="BP688" s="7"/>
      <c r="BQ688" s="70" t="str">
        <f t="shared" si="1006"/>
        <v>EXTENDED</v>
      </c>
      <c r="BR688" s="70" t="str">
        <f t="shared" si="1007"/>
        <v>EXTENDED</v>
      </c>
      <c r="BS688" s="15"/>
      <c r="BT688" s="57" t="s">
        <v>18642</v>
      </c>
    </row>
    <row r="689" spans="1:72" s="59" customFormat="1" ht="105" x14ac:dyDescent="0.2">
      <c r="A689" s="45" t="str">
        <f t="shared" si="989"/>
        <v>NO</v>
      </c>
      <c r="B689" s="45"/>
      <c r="C689" s="45"/>
      <c r="D689" s="206" t="s">
        <v>3007</v>
      </c>
      <c r="E689" s="61" t="s">
        <v>5563</v>
      </c>
      <c r="F689" s="282"/>
      <c r="G689" s="62">
        <f t="shared" si="1041"/>
        <v>5</v>
      </c>
      <c r="H689" s="62" t="s">
        <v>42</v>
      </c>
      <c r="I689" s="193" t="s">
        <v>17262</v>
      </c>
      <c r="J689" s="64"/>
      <c r="K689" s="65"/>
      <c r="L689" s="65"/>
      <c r="M689" s="65"/>
      <c r="N689" s="64"/>
      <c r="O689" s="66" t="s">
        <v>42</v>
      </c>
      <c r="P689" s="66" t="str">
        <f t="shared" si="1020"/>
        <v>0..1</v>
      </c>
      <c r="Q689" s="6" t="s">
        <v>3103</v>
      </c>
      <c r="R689" s="67" t="s">
        <v>3104</v>
      </c>
      <c r="S689" s="66"/>
      <c r="T689" s="68" t="str">
        <f t="shared" si="978"/>
        <v/>
      </c>
      <c r="U689" s="62" t="s">
        <v>42</v>
      </c>
      <c r="V689" s="66"/>
      <c r="W689" s="249"/>
      <c r="X689" s="38"/>
      <c r="Y689" s="634" t="str">
        <f t="shared" si="986"/>
        <v>-</v>
      </c>
      <c r="Z689" s="70" t="str">
        <f t="shared" ref="Z689:AE689" si="1056">IF(Y689="X","X",IF($AH689=Z$4,"X","-"))</f>
        <v>-</v>
      </c>
      <c r="AA689" s="70" t="str">
        <f t="shared" si="1056"/>
        <v>-</v>
      </c>
      <c r="AB689" s="70" t="str">
        <f t="shared" si="1056"/>
        <v>-</v>
      </c>
      <c r="AC689" s="70" t="str">
        <f t="shared" si="1056"/>
        <v>-</v>
      </c>
      <c r="AD689" s="70" t="str">
        <f t="shared" si="1056"/>
        <v>-</v>
      </c>
      <c r="AE689" s="635" t="str">
        <f t="shared" si="1056"/>
        <v>X</v>
      </c>
      <c r="AF689" s="38"/>
      <c r="AG689" s="70" t="s">
        <v>47</v>
      </c>
      <c r="AH689" s="70" t="s">
        <v>47</v>
      </c>
      <c r="AI689" s="38"/>
      <c r="AJ689" s="13" t="str">
        <f t="shared" si="974"/>
        <v>/rsm:CrossIndustryInvoice/rsm:SupplyChainTradeTransaction/ram:ApplicableHeaderTradeDelivery/ram:ShipToTradeParty/ram:DefinedTradeContact</v>
      </c>
      <c r="AK689" s="13" t="str">
        <f t="shared" si="975"/>
        <v>/ram:FaxUniversalCommunication</v>
      </c>
      <c r="AL689" s="14">
        <f>COUNTIFS(R$4:R689,AJ689)</f>
        <v>1</v>
      </c>
      <c r="AN689" s="206" t="str">
        <f t="shared" si="991"/>
        <v>SCT_HTD</v>
      </c>
      <c r="AO689" s="61" t="str">
        <f t="shared" si="976"/>
        <v>BT-X-158-00</v>
      </c>
      <c r="AP689" s="282" t="str">
        <f t="shared" si="992"/>
        <v/>
      </c>
      <c r="AQ689" s="62">
        <f t="shared" si="1024"/>
        <v>5</v>
      </c>
      <c r="AR689" s="62" t="str">
        <f t="shared" si="977"/>
        <v>0..1</v>
      </c>
      <c r="AS689" s="193" t="s">
        <v>954</v>
      </c>
      <c r="AT689" s="64"/>
      <c r="AU689" s="65"/>
      <c r="AV689" s="65"/>
      <c r="AW689" s="65"/>
      <c r="AX689" s="64"/>
      <c r="AY689" s="66" t="str">
        <f t="shared" si="988"/>
        <v>0..1</v>
      </c>
      <c r="AZ689" s="66" t="str">
        <f t="shared" si="993"/>
        <v>0..1</v>
      </c>
      <c r="BA689" s="6" t="str">
        <f t="shared" si="1033"/>
        <v>/rsm:CrossIndustryInvoice
/rsm:SupplyChainTradeTransaction
/ram:ApplicableHeaderTradeDelivery
/ram:ShipToTradeParty
/ram:DefinedTradeContact
/ram:FaxUniversalCommunication</v>
      </c>
      <c r="BB689" s="67" t="str">
        <f t="shared" si="1034"/>
        <v>/rsm:CrossIndustryInvoice/rsm:SupplyChainTradeTransaction/ram:ApplicableHeaderTradeDelivery/ram:ShipToTradeParty/ram:DefinedTradeContact/ram:FaxUniversalCommunication</v>
      </c>
      <c r="BC689" s="66" t="str">
        <f t="shared" si="994"/>
        <v/>
      </c>
      <c r="BD689" s="68" t="str">
        <f t="shared" si="995"/>
        <v/>
      </c>
      <c r="BE689" s="62" t="str">
        <f t="shared" si="996"/>
        <v>0..1</v>
      </c>
      <c r="BF689" s="66" t="str">
        <f t="shared" si="997"/>
        <v/>
      </c>
      <c r="BG689" s="249" t="str">
        <f t="shared" si="998"/>
        <v/>
      </c>
      <c r="BH689" s="7"/>
      <c r="BI689" s="634" t="str">
        <f t="shared" si="999"/>
        <v>-</v>
      </c>
      <c r="BJ689" s="70" t="str">
        <f t="shared" si="1000"/>
        <v>-</v>
      </c>
      <c r="BK689" s="70" t="str">
        <f t="shared" si="1001"/>
        <v>-</v>
      </c>
      <c r="BL689" s="70" t="str">
        <f t="shared" si="1002"/>
        <v>-</v>
      </c>
      <c r="BM689" s="70" t="str">
        <f t="shared" si="1003"/>
        <v>-</v>
      </c>
      <c r="BN689" s="70" t="str">
        <f t="shared" si="1004"/>
        <v>-</v>
      </c>
      <c r="BO689" s="635" t="str">
        <f t="shared" si="1005"/>
        <v>X</v>
      </c>
      <c r="BP689" s="7"/>
      <c r="BQ689" s="70" t="str">
        <f t="shared" si="1006"/>
        <v>EXTENDED</v>
      </c>
      <c r="BR689" s="70" t="str">
        <f t="shared" si="1007"/>
        <v>EXTENDED</v>
      </c>
      <c r="BS689" s="15"/>
      <c r="BT689" s="57" t="s">
        <v>18642</v>
      </c>
    </row>
    <row r="690" spans="1:72" s="59" customFormat="1" ht="120" x14ac:dyDescent="0.2">
      <c r="A690" s="45" t="str">
        <f t="shared" si="989"/>
        <v>YES</v>
      </c>
      <c r="B690" s="45"/>
      <c r="C690" s="45"/>
      <c r="D690" s="206" t="s">
        <v>3007</v>
      </c>
      <c r="E690" s="61" t="s">
        <v>5564</v>
      </c>
      <c r="F690" s="282"/>
      <c r="G690" s="62">
        <f t="shared" si="1041"/>
        <v>6</v>
      </c>
      <c r="H690" s="62" t="s">
        <v>32</v>
      </c>
      <c r="I690" s="64" t="s">
        <v>17263</v>
      </c>
      <c r="J690" s="64"/>
      <c r="K690" s="65"/>
      <c r="L690" s="65"/>
      <c r="M690" s="65"/>
      <c r="N690" s="64" t="s">
        <v>70</v>
      </c>
      <c r="O690" s="66" t="s">
        <v>32</v>
      </c>
      <c r="P690" s="66" t="str">
        <f t="shared" si="1020"/>
        <v>1..1</v>
      </c>
      <c r="Q690" s="6" t="s">
        <v>3105</v>
      </c>
      <c r="R690" s="67" t="s">
        <v>3106</v>
      </c>
      <c r="S690" s="66" t="s">
        <v>73</v>
      </c>
      <c r="T690" s="68" t="str">
        <f t="shared" si="978"/>
        <v>E</v>
      </c>
      <c r="U690" s="62" t="s">
        <v>42</v>
      </c>
      <c r="V690" s="66"/>
      <c r="W690" s="249"/>
      <c r="X690" s="38"/>
      <c r="Y690" s="634" t="str">
        <f t="shared" si="986"/>
        <v>-</v>
      </c>
      <c r="Z690" s="70" t="str">
        <f t="shared" ref="Z690:AE690" si="1057">IF(Y690="X","X",IF($AH690=Z$4,"X","-"))</f>
        <v>-</v>
      </c>
      <c r="AA690" s="70" t="str">
        <f t="shared" si="1057"/>
        <v>-</v>
      </c>
      <c r="AB690" s="70" t="str">
        <f t="shared" si="1057"/>
        <v>-</v>
      </c>
      <c r="AC690" s="70" t="str">
        <f t="shared" si="1057"/>
        <v>-</v>
      </c>
      <c r="AD690" s="70" t="str">
        <f t="shared" si="1057"/>
        <v>-</v>
      </c>
      <c r="AE690" s="635" t="str">
        <f t="shared" si="1057"/>
        <v>X</v>
      </c>
      <c r="AF690" s="38"/>
      <c r="AG690" s="70" t="s">
        <v>47</v>
      </c>
      <c r="AH690" s="70" t="s">
        <v>47</v>
      </c>
      <c r="AI690" s="38"/>
      <c r="AJ690" s="13" t="str">
        <f t="shared" si="974"/>
        <v>/rsm:CrossIndustryInvoice/rsm:SupplyChainTradeTransaction/ram:ApplicableHeaderTradeDelivery/ram:ShipToTradeParty/ram:DefinedTradeContact/ram:FaxUniversalCommunication</v>
      </c>
      <c r="AK690" s="13" t="str">
        <f t="shared" si="975"/>
        <v>/ram:CompleteNumber</v>
      </c>
      <c r="AL690" s="14">
        <f>COUNTIFS(R$4:R690,AJ690)</f>
        <v>1</v>
      </c>
      <c r="AN690" s="206" t="str">
        <f t="shared" si="991"/>
        <v>SCT_HTD</v>
      </c>
      <c r="AO690" s="61" t="str">
        <f t="shared" si="976"/>
        <v>BT-X-158</v>
      </c>
      <c r="AP690" s="282" t="str">
        <f t="shared" si="992"/>
        <v/>
      </c>
      <c r="AQ690" s="62">
        <f t="shared" si="1024"/>
        <v>6</v>
      </c>
      <c r="AR690" s="62" t="str">
        <f t="shared" si="977"/>
        <v>1..1</v>
      </c>
      <c r="AS690" s="64" t="s">
        <v>958</v>
      </c>
      <c r="AT690" s="64"/>
      <c r="AU690" s="65"/>
      <c r="AV690" s="65"/>
      <c r="AW690" s="65"/>
      <c r="AX690" s="64"/>
      <c r="AY690" s="66" t="str">
        <f t="shared" si="988"/>
        <v>1..1</v>
      </c>
      <c r="AZ690" s="66" t="str">
        <f t="shared" si="993"/>
        <v>1..1</v>
      </c>
      <c r="BA690" s="6" t="str">
        <f t="shared" si="1033"/>
        <v>/rsm:CrossIndustryInvoice
/rsm:SupplyChainTradeTransaction
/ram:ApplicableHeaderTradeDelivery
/ram:ShipToTradeParty
/ram:DefinedTradeContact
/ram:FaxUniversalCommunication
/ram:CompleteNumber</v>
      </c>
      <c r="BB690" s="67" t="str">
        <f t="shared" si="1034"/>
        <v>/rsm:CrossIndustryInvoice/rsm:SupplyChainTradeTransaction/ram:ApplicableHeaderTradeDelivery/ram:ShipToTradeParty/ram:DefinedTradeContact/ram:FaxUniversalCommunication/ram:CompleteNumber</v>
      </c>
      <c r="BC690" s="66" t="str">
        <f t="shared" si="994"/>
        <v>T</v>
      </c>
      <c r="BD690" s="68" t="str">
        <f t="shared" si="995"/>
        <v>E</v>
      </c>
      <c r="BE690" s="62" t="str">
        <f t="shared" si="996"/>
        <v>0..1</v>
      </c>
      <c r="BF690" s="66" t="str">
        <f t="shared" si="997"/>
        <v/>
      </c>
      <c r="BG690" s="249" t="str">
        <f t="shared" si="998"/>
        <v/>
      </c>
      <c r="BH690" s="7"/>
      <c r="BI690" s="634" t="str">
        <f t="shared" si="999"/>
        <v>-</v>
      </c>
      <c r="BJ690" s="70" t="str">
        <f t="shared" si="1000"/>
        <v>-</v>
      </c>
      <c r="BK690" s="70" t="str">
        <f t="shared" si="1001"/>
        <v>-</v>
      </c>
      <c r="BL690" s="70" t="str">
        <f t="shared" si="1002"/>
        <v>-</v>
      </c>
      <c r="BM690" s="70" t="str">
        <f t="shared" si="1003"/>
        <v>-</v>
      </c>
      <c r="BN690" s="70" t="str">
        <f t="shared" si="1004"/>
        <v>-</v>
      </c>
      <c r="BO690" s="635" t="str">
        <f t="shared" si="1005"/>
        <v>X</v>
      </c>
      <c r="BP690" s="7"/>
      <c r="BQ690" s="70" t="str">
        <f t="shared" si="1006"/>
        <v>EXTENDED</v>
      </c>
      <c r="BR690" s="70" t="str">
        <f t="shared" si="1007"/>
        <v>EXTENDED</v>
      </c>
      <c r="BS690" s="15"/>
      <c r="BT690" s="57" t="s">
        <v>18642</v>
      </c>
    </row>
    <row r="691" spans="1:72" s="59" customFormat="1" ht="105" x14ac:dyDescent="0.2">
      <c r="A691" s="45" t="str">
        <f t="shared" si="989"/>
        <v>NO</v>
      </c>
      <c r="B691" s="45"/>
      <c r="C691" s="45"/>
      <c r="D691" s="206" t="s">
        <v>3007</v>
      </c>
      <c r="E691" s="61" t="s">
        <v>5565</v>
      </c>
      <c r="F691" s="282"/>
      <c r="G691" s="62">
        <f t="shared" si="1041"/>
        <v>5</v>
      </c>
      <c r="H691" s="62" t="s">
        <v>42</v>
      </c>
      <c r="I691" s="193" t="s">
        <v>17265</v>
      </c>
      <c r="J691" s="64" t="s">
        <v>1725</v>
      </c>
      <c r="K691" s="65"/>
      <c r="L691" s="65"/>
      <c r="M691" s="65"/>
      <c r="N691" s="64"/>
      <c r="O691" s="66" t="s">
        <v>42</v>
      </c>
      <c r="P691" s="66" t="str">
        <f t="shared" si="1020"/>
        <v>0..1</v>
      </c>
      <c r="Q691" s="6" t="s">
        <v>3107</v>
      </c>
      <c r="R691" s="67" t="s">
        <v>3108</v>
      </c>
      <c r="S691" s="66"/>
      <c r="T691" s="68" t="str">
        <f t="shared" si="978"/>
        <v/>
      </c>
      <c r="U691" s="62" t="s">
        <v>42</v>
      </c>
      <c r="V691" s="66"/>
      <c r="W691" s="249"/>
      <c r="X691" s="38"/>
      <c r="Y691" s="634" t="str">
        <f t="shared" si="986"/>
        <v>-</v>
      </c>
      <c r="Z691" s="70" t="str">
        <f t="shared" ref="Z691:AE691" si="1058">IF(Y691="X","X",IF($AH691=Z$4,"X","-"))</f>
        <v>-</v>
      </c>
      <c r="AA691" s="70" t="str">
        <f t="shared" si="1058"/>
        <v>-</v>
      </c>
      <c r="AB691" s="70" t="str">
        <f t="shared" si="1058"/>
        <v>-</v>
      </c>
      <c r="AC691" s="70" t="str">
        <f t="shared" si="1058"/>
        <v>-</v>
      </c>
      <c r="AD691" s="70" t="str">
        <f t="shared" si="1058"/>
        <v>-</v>
      </c>
      <c r="AE691" s="635" t="str">
        <f t="shared" si="1058"/>
        <v>X</v>
      </c>
      <c r="AF691" s="38"/>
      <c r="AG691" s="70" t="s">
        <v>47</v>
      </c>
      <c r="AH691" s="70" t="s">
        <v>47</v>
      </c>
      <c r="AI691" s="38"/>
      <c r="AJ691" s="13" t="str">
        <f t="shared" si="974"/>
        <v>/rsm:CrossIndustryInvoice/rsm:SupplyChainTradeTransaction/ram:ApplicableHeaderTradeDelivery/ram:ShipToTradeParty/ram:DefinedTradeContact</v>
      </c>
      <c r="AK691" s="13" t="str">
        <f t="shared" si="975"/>
        <v>/ram:EmailURIUniversalCommunication</v>
      </c>
      <c r="AL691" s="14">
        <f>COUNTIFS(R$4:R691,AJ691)</f>
        <v>1</v>
      </c>
      <c r="AN691" s="206" t="str">
        <f t="shared" si="991"/>
        <v>SCT_HTD</v>
      </c>
      <c r="AO691" s="61" t="str">
        <f t="shared" si="976"/>
        <v>BT-X-159-00</v>
      </c>
      <c r="AP691" s="282" t="str">
        <f t="shared" si="992"/>
        <v/>
      </c>
      <c r="AQ691" s="62">
        <f t="shared" si="1024"/>
        <v>5</v>
      </c>
      <c r="AR691" s="62" t="str">
        <f t="shared" si="977"/>
        <v>0..1</v>
      </c>
      <c r="AS691" s="193" t="s">
        <v>962</v>
      </c>
      <c r="AT691" s="64"/>
      <c r="AU691" s="65"/>
      <c r="AV691" s="65"/>
      <c r="AW691" s="65"/>
      <c r="AX691" s="64"/>
      <c r="AY691" s="66" t="str">
        <f t="shared" si="988"/>
        <v>0..1</v>
      </c>
      <c r="AZ691" s="66" t="str">
        <f t="shared" si="993"/>
        <v>0..1</v>
      </c>
      <c r="BA691" s="6" t="str">
        <f t="shared" si="1033"/>
        <v>/rsm:CrossIndustryInvoice
/rsm:SupplyChainTradeTransaction
/ram:ApplicableHeaderTradeDelivery
/ram:ShipToTradeParty
/ram:DefinedTradeContact
/ram:EmailURIUniversalCommunication</v>
      </c>
      <c r="BB691" s="67" t="str">
        <f t="shared" si="1034"/>
        <v>/rsm:CrossIndustryInvoice/rsm:SupplyChainTradeTransaction/ram:ApplicableHeaderTradeDelivery/ram:ShipToTradeParty/ram:DefinedTradeContact/ram:EmailURIUniversalCommunication</v>
      </c>
      <c r="BC691" s="66" t="str">
        <f t="shared" si="994"/>
        <v/>
      </c>
      <c r="BD691" s="68" t="str">
        <f t="shared" si="995"/>
        <v/>
      </c>
      <c r="BE691" s="62" t="str">
        <f t="shared" si="996"/>
        <v>0..1</v>
      </c>
      <c r="BF691" s="66" t="str">
        <f t="shared" si="997"/>
        <v/>
      </c>
      <c r="BG691" s="249" t="str">
        <f t="shared" si="998"/>
        <v/>
      </c>
      <c r="BH691" s="7"/>
      <c r="BI691" s="634" t="str">
        <f t="shared" si="999"/>
        <v>-</v>
      </c>
      <c r="BJ691" s="70" t="str">
        <f t="shared" si="1000"/>
        <v>-</v>
      </c>
      <c r="BK691" s="70" t="str">
        <f t="shared" si="1001"/>
        <v>-</v>
      </c>
      <c r="BL691" s="70" t="str">
        <f t="shared" si="1002"/>
        <v>-</v>
      </c>
      <c r="BM691" s="70" t="str">
        <f t="shared" si="1003"/>
        <v>-</v>
      </c>
      <c r="BN691" s="70" t="str">
        <f t="shared" si="1004"/>
        <v>-</v>
      </c>
      <c r="BO691" s="635" t="str">
        <f t="shared" si="1005"/>
        <v>X</v>
      </c>
      <c r="BP691" s="7"/>
      <c r="BQ691" s="70" t="str">
        <f t="shared" si="1006"/>
        <v>EXTENDED</v>
      </c>
      <c r="BR691" s="70" t="str">
        <f t="shared" si="1007"/>
        <v>EXTENDED</v>
      </c>
      <c r="BS691" s="15"/>
      <c r="BT691" s="57" t="s">
        <v>18642</v>
      </c>
    </row>
    <row r="692" spans="1:72" s="59" customFormat="1" ht="120" x14ac:dyDescent="0.2">
      <c r="A692" s="45" t="str">
        <f t="shared" si="989"/>
        <v>YES</v>
      </c>
      <c r="B692" s="45"/>
      <c r="C692" s="45"/>
      <c r="D692" s="206" t="s">
        <v>3007</v>
      </c>
      <c r="E692" s="61" t="s">
        <v>5566</v>
      </c>
      <c r="F692" s="282"/>
      <c r="G692" s="62">
        <f t="shared" si="1041"/>
        <v>6</v>
      </c>
      <c r="H692" s="62" t="s">
        <v>32</v>
      </c>
      <c r="I692" s="64" t="s">
        <v>17266</v>
      </c>
      <c r="J692" s="64" t="s">
        <v>1725</v>
      </c>
      <c r="K692" s="65"/>
      <c r="L692" s="65"/>
      <c r="M692" s="65"/>
      <c r="N692" s="64" t="s">
        <v>70</v>
      </c>
      <c r="O692" s="66" t="s">
        <v>32</v>
      </c>
      <c r="P692" s="66" t="str">
        <f t="shared" si="1020"/>
        <v>1..1</v>
      </c>
      <c r="Q692" s="6" t="s">
        <v>3109</v>
      </c>
      <c r="R692" s="67" t="s">
        <v>3110</v>
      </c>
      <c r="S692" s="66" t="s">
        <v>73</v>
      </c>
      <c r="T692" s="68" t="str">
        <f t="shared" si="978"/>
        <v>E</v>
      </c>
      <c r="U692" s="62" t="s">
        <v>42</v>
      </c>
      <c r="V692" s="66"/>
      <c r="W692" s="249"/>
      <c r="X692" s="38"/>
      <c r="Y692" s="634" t="str">
        <f t="shared" si="986"/>
        <v>-</v>
      </c>
      <c r="Z692" s="70" t="str">
        <f t="shared" ref="Z692:AE692" si="1059">IF(Y692="X","X",IF($AH692=Z$4,"X","-"))</f>
        <v>-</v>
      </c>
      <c r="AA692" s="70" t="str">
        <f t="shared" si="1059"/>
        <v>-</v>
      </c>
      <c r="AB692" s="70" t="str">
        <f t="shared" si="1059"/>
        <v>-</v>
      </c>
      <c r="AC692" s="70" t="str">
        <f t="shared" si="1059"/>
        <v>-</v>
      </c>
      <c r="AD692" s="70" t="str">
        <f t="shared" si="1059"/>
        <v>-</v>
      </c>
      <c r="AE692" s="635" t="str">
        <f t="shared" si="1059"/>
        <v>X</v>
      </c>
      <c r="AF692" s="38"/>
      <c r="AG692" s="70" t="s">
        <v>47</v>
      </c>
      <c r="AH692" s="70" t="s">
        <v>47</v>
      </c>
      <c r="AI692" s="38"/>
      <c r="AJ692" s="13" t="str">
        <f t="shared" si="974"/>
        <v>/rsm:CrossIndustryInvoice/rsm:SupplyChainTradeTransaction/ram:ApplicableHeaderTradeDelivery/ram:ShipToTradeParty/ram:DefinedTradeContact/ram:EmailURIUniversalCommunication</v>
      </c>
      <c r="AK692" s="13" t="str">
        <f t="shared" si="975"/>
        <v>/ram:URIID</v>
      </c>
      <c r="AL692" s="14">
        <f>COUNTIFS(R$4:R692,AJ692)</f>
        <v>1</v>
      </c>
      <c r="AN692" s="206" t="str">
        <f t="shared" si="991"/>
        <v>SCT_HTD</v>
      </c>
      <c r="AO692" s="61" t="str">
        <f t="shared" si="976"/>
        <v>BT-X-159</v>
      </c>
      <c r="AP692" s="282" t="str">
        <f t="shared" si="992"/>
        <v/>
      </c>
      <c r="AQ692" s="62">
        <f t="shared" si="1024"/>
        <v>6</v>
      </c>
      <c r="AR692" s="62" t="str">
        <f t="shared" si="977"/>
        <v>1..1</v>
      </c>
      <c r="AS692" s="64" t="s">
        <v>18237</v>
      </c>
      <c r="AT692" s="64" t="s">
        <v>1729</v>
      </c>
      <c r="AU692" s="65"/>
      <c r="AV692" s="65"/>
      <c r="AW692" s="65"/>
      <c r="AX692" s="64"/>
      <c r="AY692" s="66" t="str">
        <f t="shared" si="988"/>
        <v>1..1</v>
      </c>
      <c r="AZ692" s="66" t="str">
        <f t="shared" si="993"/>
        <v>1..1</v>
      </c>
      <c r="BA692" s="6" t="str">
        <f t="shared" si="1033"/>
        <v>/rsm:CrossIndustryInvoice
/rsm:SupplyChainTradeTransaction
/ram:ApplicableHeaderTradeDelivery
/ram:ShipToTradeParty
/ram:DefinedTradeContact
/ram:EmailURIUniversalCommunication
/ram:URIID</v>
      </c>
      <c r="BB692" s="67" t="str">
        <f t="shared" si="1034"/>
        <v>/rsm:CrossIndustryInvoice/rsm:SupplyChainTradeTransaction/ram:ApplicableHeaderTradeDelivery/ram:ShipToTradeParty/ram:DefinedTradeContact/ram:EmailURIUniversalCommunication/ram:URIID</v>
      </c>
      <c r="BC692" s="66" t="str">
        <f t="shared" si="994"/>
        <v>T</v>
      </c>
      <c r="BD692" s="68" t="str">
        <f t="shared" si="995"/>
        <v>E</v>
      </c>
      <c r="BE692" s="62" t="str">
        <f t="shared" si="996"/>
        <v>0..1</v>
      </c>
      <c r="BF692" s="66" t="str">
        <f t="shared" si="997"/>
        <v/>
      </c>
      <c r="BG692" s="249" t="str">
        <f t="shared" si="998"/>
        <v/>
      </c>
      <c r="BH692" s="7"/>
      <c r="BI692" s="634" t="str">
        <f t="shared" si="999"/>
        <v>-</v>
      </c>
      <c r="BJ692" s="70" t="str">
        <f t="shared" si="1000"/>
        <v>-</v>
      </c>
      <c r="BK692" s="70" t="str">
        <f t="shared" si="1001"/>
        <v>-</v>
      </c>
      <c r="BL692" s="70" t="str">
        <f t="shared" si="1002"/>
        <v>-</v>
      </c>
      <c r="BM692" s="70" t="str">
        <f t="shared" si="1003"/>
        <v>-</v>
      </c>
      <c r="BN692" s="70" t="str">
        <f t="shared" si="1004"/>
        <v>-</v>
      </c>
      <c r="BO692" s="635" t="str">
        <f t="shared" si="1005"/>
        <v>X</v>
      </c>
      <c r="BP692" s="7"/>
      <c r="BQ692" s="70" t="str">
        <f t="shared" si="1006"/>
        <v>EXTENDED</v>
      </c>
      <c r="BR692" s="70" t="str">
        <f t="shared" si="1007"/>
        <v>EXTENDED</v>
      </c>
      <c r="BS692" s="15"/>
      <c r="BT692" s="57" t="s">
        <v>18642</v>
      </c>
    </row>
    <row r="693" spans="1:72" s="59" customFormat="1" ht="96" x14ac:dyDescent="0.2">
      <c r="A693" s="45" t="str">
        <f t="shared" si="989"/>
        <v>NO</v>
      </c>
      <c r="B693" s="45"/>
      <c r="C693" s="45"/>
      <c r="D693" s="208" t="s">
        <v>3007</v>
      </c>
      <c r="E693" s="210" t="s">
        <v>3111</v>
      </c>
      <c r="F693" s="310" t="s">
        <v>3111</v>
      </c>
      <c r="G693" s="124">
        <f t="shared" si="1041"/>
        <v>4</v>
      </c>
      <c r="H693" s="124" t="s">
        <v>42</v>
      </c>
      <c r="I693" s="138" t="s">
        <v>3112</v>
      </c>
      <c r="J693" s="125" t="s">
        <v>3113</v>
      </c>
      <c r="K693" s="126" t="s">
        <v>3114</v>
      </c>
      <c r="L693" s="126" t="s">
        <v>1734</v>
      </c>
      <c r="M693" s="126" t="s">
        <v>35</v>
      </c>
      <c r="N693" s="125"/>
      <c r="O693" s="124" t="s">
        <v>42</v>
      </c>
      <c r="P693" s="124" t="str">
        <f t="shared" si="1020"/>
        <v>0..1</v>
      </c>
      <c r="Q693" s="127" t="s">
        <v>3115</v>
      </c>
      <c r="R693" s="128" t="s">
        <v>3116</v>
      </c>
      <c r="S693" s="124" t="s">
        <v>35</v>
      </c>
      <c r="T693" s="129" t="str">
        <f t="shared" si="978"/>
        <v>G</v>
      </c>
      <c r="U693" s="124" t="s">
        <v>42</v>
      </c>
      <c r="V693" s="124" t="s">
        <v>35</v>
      </c>
      <c r="W693" s="675" t="s">
        <v>35</v>
      </c>
      <c r="X693" s="38"/>
      <c r="Y693" s="646" t="str">
        <f t="shared" si="986"/>
        <v>-</v>
      </c>
      <c r="Z693" s="129" t="str">
        <f t="shared" ref="Z693:AE693" si="1060">IF(Y693="X","X",IF($AH693=Z$4,"X","-"))</f>
        <v>X</v>
      </c>
      <c r="AA693" s="129" t="str">
        <f t="shared" si="1060"/>
        <v>X</v>
      </c>
      <c r="AB693" s="129" t="str">
        <f t="shared" si="1060"/>
        <v>X</v>
      </c>
      <c r="AC693" s="129" t="str">
        <f t="shared" si="1060"/>
        <v>X</v>
      </c>
      <c r="AD693" s="129" t="str">
        <f t="shared" si="1060"/>
        <v>X</v>
      </c>
      <c r="AE693" s="647" t="str">
        <f t="shared" si="1060"/>
        <v>X</v>
      </c>
      <c r="AF693" s="38"/>
      <c r="AG693" s="129" t="s">
        <v>185</v>
      </c>
      <c r="AH693" s="129" t="s">
        <v>185</v>
      </c>
      <c r="AI693" s="38"/>
      <c r="AJ693" s="13" t="str">
        <f t="shared" si="974"/>
        <v>/rsm:CrossIndustryInvoice/rsm:SupplyChainTradeTransaction/ram:ApplicableHeaderTradeDelivery/ram:ShipToTradeParty</v>
      </c>
      <c r="AK693" s="13" t="str">
        <f t="shared" si="975"/>
        <v>/ram:PostalTradeAddress</v>
      </c>
      <c r="AL693" s="14">
        <f>COUNTIFS(R$4:R693,AJ693)</f>
        <v>1</v>
      </c>
      <c r="AN693" s="208" t="str">
        <f t="shared" si="991"/>
        <v>SCT_HTD</v>
      </c>
      <c r="AO693" s="210" t="str">
        <f t="shared" si="976"/>
        <v>BG-15</v>
      </c>
      <c r="AP693" s="310" t="str">
        <f t="shared" si="992"/>
        <v>BG-15</v>
      </c>
      <c r="AQ693" s="124">
        <f t="shared" si="1024"/>
        <v>4</v>
      </c>
      <c r="AR693" s="124" t="str">
        <f t="shared" si="977"/>
        <v>0..1</v>
      </c>
      <c r="AS693" s="138" t="s">
        <v>3117</v>
      </c>
      <c r="AT693" s="125" t="s">
        <v>3118</v>
      </c>
      <c r="AU693" s="126" t="s">
        <v>3119</v>
      </c>
      <c r="AV693" s="126" t="s">
        <v>1741</v>
      </c>
      <c r="AW693" s="126" t="s">
        <v>35</v>
      </c>
      <c r="AX693" s="125"/>
      <c r="AY693" s="124" t="str">
        <f t="shared" si="988"/>
        <v>0..1</v>
      </c>
      <c r="AZ693" s="124" t="str">
        <f t="shared" si="993"/>
        <v>0..1</v>
      </c>
      <c r="BA693" s="127" t="str">
        <f t="shared" si="1033"/>
        <v>/rsm:CrossIndustryInvoice
/rsm:SupplyChainTradeTransaction
/ram:ApplicableHeaderTradeDelivery
/ram:ShipToTradeParty
/ram:PostalTradeAddress</v>
      </c>
      <c r="BB693" s="128" t="str">
        <f t="shared" si="1034"/>
        <v>/rsm:CrossIndustryInvoice/rsm:SupplyChainTradeTransaction/ram:ApplicableHeaderTradeDelivery/ram:ShipToTradeParty/ram:PostalTradeAddress</v>
      </c>
      <c r="BC693" s="124" t="str">
        <f t="shared" si="994"/>
        <v/>
      </c>
      <c r="BD693" s="129" t="str">
        <f t="shared" si="995"/>
        <v>G</v>
      </c>
      <c r="BE693" s="124" t="str">
        <f t="shared" si="996"/>
        <v>0..1</v>
      </c>
      <c r="BF693" s="124" t="str">
        <f t="shared" si="997"/>
        <v/>
      </c>
      <c r="BG693" s="675" t="str">
        <f t="shared" si="998"/>
        <v/>
      </c>
      <c r="BH693" s="7"/>
      <c r="BI693" s="646" t="str">
        <f t="shared" si="999"/>
        <v>-</v>
      </c>
      <c r="BJ693" s="129" t="str">
        <f t="shared" si="1000"/>
        <v>X</v>
      </c>
      <c r="BK693" s="129" t="str">
        <f t="shared" si="1001"/>
        <v>X</v>
      </c>
      <c r="BL693" s="129" t="str">
        <f t="shared" si="1002"/>
        <v>X</v>
      </c>
      <c r="BM693" s="129" t="str">
        <f t="shared" si="1003"/>
        <v>X</v>
      </c>
      <c r="BN693" s="129" t="str">
        <f t="shared" si="1004"/>
        <v>X</v>
      </c>
      <c r="BO693" s="647" t="str">
        <f t="shared" si="1005"/>
        <v>X</v>
      </c>
      <c r="BP693" s="7"/>
      <c r="BQ693" s="129" t="str">
        <f t="shared" si="1006"/>
        <v>BASIC WL</v>
      </c>
      <c r="BR693" s="129" t="str">
        <f t="shared" si="1007"/>
        <v>BASIC WL</v>
      </c>
      <c r="BS693" s="15"/>
      <c r="BT693" s="57" t="s">
        <v>18642</v>
      </c>
    </row>
    <row r="694" spans="1:72" s="59" customFormat="1" ht="105" x14ac:dyDescent="0.2">
      <c r="A694" s="45" t="str">
        <f t="shared" si="989"/>
        <v>YES</v>
      </c>
      <c r="B694" s="45"/>
      <c r="C694" s="45"/>
      <c r="D694" s="208" t="s">
        <v>3007</v>
      </c>
      <c r="E694" s="209" t="s">
        <v>3120</v>
      </c>
      <c r="F694" s="309" t="s">
        <v>3120</v>
      </c>
      <c r="G694" s="66">
        <f t="shared" si="1041"/>
        <v>5</v>
      </c>
      <c r="H694" s="66" t="s">
        <v>42</v>
      </c>
      <c r="I694" s="64" t="s">
        <v>3121</v>
      </c>
      <c r="J694" s="64" t="s">
        <v>1635</v>
      </c>
      <c r="K694" s="65" t="s">
        <v>1636</v>
      </c>
      <c r="L694" s="65"/>
      <c r="M694" s="65" t="s">
        <v>35</v>
      </c>
      <c r="N694" s="64" t="s">
        <v>70</v>
      </c>
      <c r="O694" s="66" t="s">
        <v>42</v>
      </c>
      <c r="P694" s="66" t="str">
        <f t="shared" si="1020"/>
        <v>0..1</v>
      </c>
      <c r="Q694" s="2" t="s">
        <v>3122</v>
      </c>
      <c r="R694" s="75" t="s">
        <v>3123</v>
      </c>
      <c r="S694" s="66" t="s">
        <v>73</v>
      </c>
      <c r="T694" s="68" t="str">
        <f t="shared" si="978"/>
        <v>E</v>
      </c>
      <c r="U694" s="66" t="s">
        <v>42</v>
      </c>
      <c r="V694" s="66" t="s">
        <v>35</v>
      </c>
      <c r="W694" s="249" t="s">
        <v>35</v>
      </c>
      <c r="X694" s="38"/>
      <c r="Y694" s="636" t="str">
        <f t="shared" si="986"/>
        <v>-</v>
      </c>
      <c r="Z694" s="68" t="str">
        <f t="shared" ref="Z694:AE694" si="1061">IF(Y694="X","X",IF($AH694=Z$4,"X","-"))</f>
        <v>X</v>
      </c>
      <c r="AA694" s="68" t="str">
        <f t="shared" si="1061"/>
        <v>X</v>
      </c>
      <c r="AB694" s="68" t="str">
        <f t="shared" si="1061"/>
        <v>X</v>
      </c>
      <c r="AC694" s="68" t="str">
        <f t="shared" si="1061"/>
        <v>X</v>
      </c>
      <c r="AD694" s="68" t="str">
        <f t="shared" si="1061"/>
        <v>X</v>
      </c>
      <c r="AE694" s="637" t="str">
        <f t="shared" si="1061"/>
        <v>X</v>
      </c>
      <c r="AF694" s="38"/>
      <c r="AG694" s="68" t="s">
        <v>185</v>
      </c>
      <c r="AH694" s="68" t="s">
        <v>185</v>
      </c>
      <c r="AI694" s="38"/>
      <c r="AJ694" s="13" t="str">
        <f t="shared" si="974"/>
        <v>/rsm:CrossIndustryInvoice/rsm:SupplyChainTradeTransaction/ram:ApplicableHeaderTradeDelivery/ram:ShipToTradeParty/ram:PostalTradeAddress</v>
      </c>
      <c r="AK694" s="13" t="str">
        <f t="shared" si="975"/>
        <v>/ram:PostcodeCode</v>
      </c>
      <c r="AL694" s="14">
        <f>COUNTIFS(R$4:R694,AJ694)</f>
        <v>1</v>
      </c>
      <c r="AN694" s="208" t="str">
        <f t="shared" si="991"/>
        <v>SCT_HTD</v>
      </c>
      <c r="AO694" s="209" t="str">
        <f t="shared" si="976"/>
        <v>BT-78</v>
      </c>
      <c r="AP694" s="309" t="str">
        <f t="shared" si="992"/>
        <v>BT-78</v>
      </c>
      <c r="AQ694" s="66">
        <f t="shared" si="1024"/>
        <v>5</v>
      </c>
      <c r="AR694" s="66" t="str">
        <f t="shared" si="977"/>
        <v>0..1</v>
      </c>
      <c r="AS694" s="64" t="s">
        <v>973</v>
      </c>
      <c r="AT694" s="64" t="s">
        <v>1747</v>
      </c>
      <c r="AU694" s="65" t="s">
        <v>1748</v>
      </c>
      <c r="AV694" s="65"/>
      <c r="AW694" s="65" t="s">
        <v>35</v>
      </c>
      <c r="AX694" s="64" t="s">
        <v>78</v>
      </c>
      <c r="AY694" s="66" t="str">
        <f t="shared" si="988"/>
        <v>0..1</v>
      </c>
      <c r="AZ694" s="66" t="str">
        <f t="shared" si="993"/>
        <v>0..1</v>
      </c>
      <c r="BA694" s="2" t="str">
        <f t="shared" si="1033"/>
        <v>/rsm:CrossIndustryInvoice
/rsm:SupplyChainTradeTransaction
/ram:ApplicableHeaderTradeDelivery
/ram:ShipToTradeParty
/ram:PostalTradeAddress
/ram:PostcodeCode</v>
      </c>
      <c r="BB694" s="75" t="str">
        <f t="shared" si="1034"/>
        <v>/rsm:CrossIndustryInvoice/rsm:SupplyChainTradeTransaction/ram:ApplicableHeaderTradeDelivery/ram:ShipToTradeParty/ram:PostalTradeAddress/ram:PostcodeCode</v>
      </c>
      <c r="BC694" s="66" t="str">
        <f t="shared" si="994"/>
        <v>T</v>
      </c>
      <c r="BD694" s="68" t="str">
        <f t="shared" si="995"/>
        <v>E</v>
      </c>
      <c r="BE694" s="66" t="str">
        <f t="shared" si="996"/>
        <v>0..1</v>
      </c>
      <c r="BF694" s="66" t="str">
        <f t="shared" si="997"/>
        <v/>
      </c>
      <c r="BG694" s="249" t="str">
        <f t="shared" si="998"/>
        <v/>
      </c>
      <c r="BH694" s="7"/>
      <c r="BI694" s="636" t="str">
        <f t="shared" si="999"/>
        <v>-</v>
      </c>
      <c r="BJ694" s="68" t="str">
        <f t="shared" si="1000"/>
        <v>X</v>
      </c>
      <c r="BK694" s="68" t="str">
        <f t="shared" si="1001"/>
        <v>X</v>
      </c>
      <c r="BL694" s="68" t="str">
        <f t="shared" si="1002"/>
        <v>X</v>
      </c>
      <c r="BM694" s="68" t="str">
        <f t="shared" si="1003"/>
        <v>X</v>
      </c>
      <c r="BN694" s="68" t="str">
        <f t="shared" si="1004"/>
        <v>X</v>
      </c>
      <c r="BO694" s="637" t="str">
        <f t="shared" si="1005"/>
        <v>X</v>
      </c>
      <c r="BP694" s="7"/>
      <c r="BQ694" s="68" t="str">
        <f t="shared" si="1006"/>
        <v>BASIC WL</v>
      </c>
      <c r="BR694" s="68" t="str">
        <f t="shared" si="1007"/>
        <v>BASIC WL</v>
      </c>
      <c r="BS694" s="15"/>
      <c r="BT694" s="57" t="s">
        <v>18642</v>
      </c>
    </row>
    <row r="695" spans="1:72" s="59" customFormat="1" ht="105" x14ac:dyDescent="0.2">
      <c r="A695" s="45" t="str">
        <f t="shared" si="989"/>
        <v>YES</v>
      </c>
      <c r="B695" s="45"/>
      <c r="C695" s="45"/>
      <c r="D695" s="208" t="s">
        <v>3007</v>
      </c>
      <c r="E695" s="209" t="s">
        <v>3124</v>
      </c>
      <c r="F695" s="309" t="s">
        <v>3124</v>
      </c>
      <c r="G695" s="66">
        <f t="shared" si="1041"/>
        <v>5</v>
      </c>
      <c r="H695" s="66" t="s">
        <v>42</v>
      </c>
      <c r="I695" s="64" t="s">
        <v>3125</v>
      </c>
      <c r="J695" s="64" t="s">
        <v>1641</v>
      </c>
      <c r="K695" s="65" t="s">
        <v>3126</v>
      </c>
      <c r="L695" s="65"/>
      <c r="M695" s="65" t="s">
        <v>35</v>
      </c>
      <c r="N695" s="64" t="s">
        <v>70</v>
      </c>
      <c r="O695" s="66" t="s">
        <v>42</v>
      </c>
      <c r="P695" s="66" t="str">
        <f t="shared" si="1020"/>
        <v>0..1</v>
      </c>
      <c r="Q695" s="2" t="s">
        <v>3127</v>
      </c>
      <c r="R695" s="75" t="s">
        <v>3128</v>
      </c>
      <c r="S695" s="66" t="s">
        <v>73</v>
      </c>
      <c r="T695" s="68" t="str">
        <f t="shared" si="978"/>
        <v>E</v>
      </c>
      <c r="U695" s="66" t="s">
        <v>42</v>
      </c>
      <c r="V695" s="66" t="s">
        <v>35</v>
      </c>
      <c r="W695" s="249" t="s">
        <v>35</v>
      </c>
      <c r="X695" s="38"/>
      <c r="Y695" s="636" t="str">
        <f t="shared" si="986"/>
        <v>-</v>
      </c>
      <c r="Z695" s="68" t="str">
        <f t="shared" ref="Z695:AE695" si="1062">IF(Y695="X","X",IF($AH695=Z$4,"X","-"))</f>
        <v>X</v>
      </c>
      <c r="AA695" s="68" t="str">
        <f t="shared" si="1062"/>
        <v>X</v>
      </c>
      <c r="AB695" s="68" t="str">
        <f t="shared" si="1062"/>
        <v>X</v>
      </c>
      <c r="AC695" s="68" t="str">
        <f t="shared" si="1062"/>
        <v>X</v>
      </c>
      <c r="AD695" s="68" t="str">
        <f t="shared" si="1062"/>
        <v>X</v>
      </c>
      <c r="AE695" s="637" t="str">
        <f t="shared" si="1062"/>
        <v>X</v>
      </c>
      <c r="AF695" s="38"/>
      <c r="AG695" s="68" t="s">
        <v>185</v>
      </c>
      <c r="AH695" s="68" t="s">
        <v>185</v>
      </c>
      <c r="AI695" s="38"/>
      <c r="AJ695" s="13" t="str">
        <f t="shared" si="974"/>
        <v>/rsm:CrossIndustryInvoice/rsm:SupplyChainTradeTransaction/ram:ApplicableHeaderTradeDelivery/ram:ShipToTradeParty/ram:PostalTradeAddress</v>
      </c>
      <c r="AK695" s="13" t="str">
        <f t="shared" si="975"/>
        <v>/ram:LineOne</v>
      </c>
      <c r="AL695" s="14">
        <f>COUNTIFS(R$4:R695,AJ695)</f>
        <v>1</v>
      </c>
      <c r="AN695" s="208" t="str">
        <f t="shared" si="991"/>
        <v>SCT_HTD</v>
      </c>
      <c r="AO695" s="209" t="str">
        <f t="shared" si="976"/>
        <v>BT-75</v>
      </c>
      <c r="AP695" s="309" t="str">
        <f t="shared" si="992"/>
        <v>BT-75</v>
      </c>
      <c r="AQ695" s="66">
        <f t="shared" si="1024"/>
        <v>5</v>
      </c>
      <c r="AR695" s="66" t="str">
        <f t="shared" si="977"/>
        <v>0..1</v>
      </c>
      <c r="AS695" s="64" t="s">
        <v>977</v>
      </c>
      <c r="AT695" s="64" t="s">
        <v>1754</v>
      </c>
      <c r="AU695" s="65" t="s">
        <v>3129</v>
      </c>
      <c r="AV695" s="65"/>
      <c r="AW695" s="65" t="s">
        <v>35</v>
      </c>
      <c r="AX695" s="64" t="s">
        <v>78</v>
      </c>
      <c r="AY695" s="66" t="str">
        <f t="shared" si="988"/>
        <v>0..1</v>
      </c>
      <c r="AZ695" s="66" t="str">
        <f t="shared" si="993"/>
        <v>0..1</v>
      </c>
      <c r="BA695" s="2" t="str">
        <f t="shared" si="1033"/>
        <v>/rsm:CrossIndustryInvoice
/rsm:SupplyChainTradeTransaction
/ram:ApplicableHeaderTradeDelivery
/ram:ShipToTradeParty
/ram:PostalTradeAddress
/ram:LineOne</v>
      </c>
      <c r="BB695" s="75" t="str">
        <f t="shared" si="1034"/>
        <v>/rsm:CrossIndustryInvoice/rsm:SupplyChainTradeTransaction/ram:ApplicableHeaderTradeDelivery/ram:ShipToTradeParty/ram:PostalTradeAddress/ram:LineOne</v>
      </c>
      <c r="BC695" s="66" t="str">
        <f t="shared" si="994"/>
        <v>T</v>
      </c>
      <c r="BD695" s="68" t="str">
        <f t="shared" si="995"/>
        <v>E</v>
      </c>
      <c r="BE695" s="66" t="str">
        <f t="shared" si="996"/>
        <v>0..1</v>
      </c>
      <c r="BF695" s="66" t="str">
        <f t="shared" si="997"/>
        <v/>
      </c>
      <c r="BG695" s="249" t="str">
        <f t="shared" si="998"/>
        <v/>
      </c>
      <c r="BH695" s="7"/>
      <c r="BI695" s="636" t="str">
        <f t="shared" si="999"/>
        <v>-</v>
      </c>
      <c r="BJ695" s="68" t="str">
        <f t="shared" si="1000"/>
        <v>X</v>
      </c>
      <c r="BK695" s="68" t="str">
        <f t="shared" si="1001"/>
        <v>X</v>
      </c>
      <c r="BL695" s="68" t="str">
        <f t="shared" si="1002"/>
        <v>X</v>
      </c>
      <c r="BM695" s="68" t="str">
        <f t="shared" si="1003"/>
        <v>X</v>
      </c>
      <c r="BN695" s="68" t="str">
        <f t="shared" si="1004"/>
        <v>X</v>
      </c>
      <c r="BO695" s="637" t="str">
        <f t="shared" si="1005"/>
        <v>X</v>
      </c>
      <c r="BP695" s="7"/>
      <c r="BQ695" s="68" t="str">
        <f t="shared" si="1006"/>
        <v>BASIC WL</v>
      </c>
      <c r="BR695" s="68" t="str">
        <f t="shared" si="1007"/>
        <v>BASIC WL</v>
      </c>
      <c r="BS695" s="15"/>
      <c r="BT695" s="57" t="s">
        <v>18642</v>
      </c>
    </row>
    <row r="696" spans="1:72" s="59" customFormat="1" ht="105" x14ac:dyDescent="0.2">
      <c r="A696" s="45" t="str">
        <f t="shared" si="989"/>
        <v>YES</v>
      </c>
      <c r="B696" s="45"/>
      <c r="C696" s="45"/>
      <c r="D696" s="208" t="s">
        <v>3007</v>
      </c>
      <c r="E696" s="209" t="s">
        <v>3130</v>
      </c>
      <c r="F696" s="309" t="s">
        <v>3130</v>
      </c>
      <c r="G696" s="66">
        <f t="shared" si="1041"/>
        <v>5</v>
      </c>
      <c r="H696" s="66" t="s">
        <v>42</v>
      </c>
      <c r="I696" s="64" t="s">
        <v>3131</v>
      </c>
      <c r="J696" s="64" t="s">
        <v>1647</v>
      </c>
      <c r="K696" s="65"/>
      <c r="L696" s="65"/>
      <c r="M696" s="65" t="s">
        <v>35</v>
      </c>
      <c r="N696" s="64" t="s">
        <v>70</v>
      </c>
      <c r="O696" s="66" t="s">
        <v>42</v>
      </c>
      <c r="P696" s="66" t="str">
        <f t="shared" si="1020"/>
        <v>0..1</v>
      </c>
      <c r="Q696" s="2" t="s">
        <v>3132</v>
      </c>
      <c r="R696" s="75" t="s">
        <v>3133</v>
      </c>
      <c r="S696" s="66" t="s">
        <v>73</v>
      </c>
      <c r="T696" s="68" t="str">
        <f t="shared" si="978"/>
        <v>E</v>
      </c>
      <c r="U696" s="66" t="s">
        <v>42</v>
      </c>
      <c r="V696" s="66" t="s">
        <v>35</v>
      </c>
      <c r="W696" s="249" t="s">
        <v>35</v>
      </c>
      <c r="X696" s="38"/>
      <c r="Y696" s="636" t="str">
        <f t="shared" si="986"/>
        <v>-</v>
      </c>
      <c r="Z696" s="68" t="str">
        <f t="shared" ref="Z696:AE696" si="1063">IF(Y696="X","X",IF($AH696=Z$4,"X","-"))</f>
        <v>X</v>
      </c>
      <c r="AA696" s="68" t="str">
        <f t="shared" si="1063"/>
        <v>X</v>
      </c>
      <c r="AB696" s="68" t="str">
        <f t="shared" si="1063"/>
        <v>X</v>
      </c>
      <c r="AC696" s="68" t="str">
        <f t="shared" si="1063"/>
        <v>X</v>
      </c>
      <c r="AD696" s="68" t="str">
        <f t="shared" si="1063"/>
        <v>X</v>
      </c>
      <c r="AE696" s="637" t="str">
        <f t="shared" si="1063"/>
        <v>X</v>
      </c>
      <c r="AF696" s="38"/>
      <c r="AG696" s="68" t="s">
        <v>185</v>
      </c>
      <c r="AH696" s="68" t="s">
        <v>185</v>
      </c>
      <c r="AI696" s="38"/>
      <c r="AJ696" s="13" t="str">
        <f t="shared" si="974"/>
        <v>/rsm:CrossIndustryInvoice/rsm:SupplyChainTradeTransaction/ram:ApplicableHeaderTradeDelivery/ram:ShipToTradeParty/ram:PostalTradeAddress</v>
      </c>
      <c r="AK696" s="13" t="str">
        <f t="shared" si="975"/>
        <v>/ram:LineTwo</v>
      </c>
      <c r="AL696" s="14">
        <f>COUNTIFS(R$4:R696,AJ696)</f>
        <v>1</v>
      </c>
      <c r="AN696" s="208" t="str">
        <f t="shared" si="991"/>
        <v>SCT_HTD</v>
      </c>
      <c r="AO696" s="209" t="str">
        <f t="shared" si="976"/>
        <v>BT-76</v>
      </c>
      <c r="AP696" s="309" t="str">
        <f t="shared" si="992"/>
        <v>BT-76</v>
      </c>
      <c r="AQ696" s="66">
        <f t="shared" si="1024"/>
        <v>5</v>
      </c>
      <c r="AR696" s="66" t="str">
        <f t="shared" si="977"/>
        <v>0..1</v>
      </c>
      <c r="AS696" s="64" t="s">
        <v>981</v>
      </c>
      <c r="AT696" s="64" t="s">
        <v>1761</v>
      </c>
      <c r="AU696" s="65"/>
      <c r="AV696" s="65"/>
      <c r="AW696" s="65" t="s">
        <v>35</v>
      </c>
      <c r="AX696" s="64" t="s">
        <v>78</v>
      </c>
      <c r="AY696" s="66" t="str">
        <f t="shared" si="988"/>
        <v>0..1</v>
      </c>
      <c r="AZ696" s="66" t="str">
        <f t="shared" si="993"/>
        <v>0..1</v>
      </c>
      <c r="BA696" s="2" t="str">
        <f t="shared" si="1033"/>
        <v>/rsm:CrossIndustryInvoice
/rsm:SupplyChainTradeTransaction
/ram:ApplicableHeaderTradeDelivery
/ram:ShipToTradeParty
/ram:PostalTradeAddress
/ram:LineTwo</v>
      </c>
      <c r="BB696" s="75" t="str">
        <f t="shared" si="1034"/>
        <v>/rsm:CrossIndustryInvoice/rsm:SupplyChainTradeTransaction/ram:ApplicableHeaderTradeDelivery/ram:ShipToTradeParty/ram:PostalTradeAddress/ram:LineTwo</v>
      </c>
      <c r="BC696" s="66" t="str">
        <f t="shared" si="994"/>
        <v>T</v>
      </c>
      <c r="BD696" s="68" t="str">
        <f t="shared" si="995"/>
        <v>E</v>
      </c>
      <c r="BE696" s="66" t="str">
        <f t="shared" si="996"/>
        <v>0..1</v>
      </c>
      <c r="BF696" s="66" t="str">
        <f t="shared" si="997"/>
        <v/>
      </c>
      <c r="BG696" s="249" t="str">
        <f t="shared" si="998"/>
        <v/>
      </c>
      <c r="BH696" s="7"/>
      <c r="BI696" s="636" t="str">
        <f t="shared" si="999"/>
        <v>-</v>
      </c>
      <c r="BJ696" s="68" t="str">
        <f t="shared" si="1000"/>
        <v>X</v>
      </c>
      <c r="BK696" s="68" t="str">
        <f t="shared" si="1001"/>
        <v>X</v>
      </c>
      <c r="BL696" s="68" t="str">
        <f t="shared" si="1002"/>
        <v>X</v>
      </c>
      <c r="BM696" s="68" t="str">
        <f t="shared" si="1003"/>
        <v>X</v>
      </c>
      <c r="BN696" s="68" t="str">
        <f t="shared" si="1004"/>
        <v>X</v>
      </c>
      <c r="BO696" s="637" t="str">
        <f t="shared" si="1005"/>
        <v>X</v>
      </c>
      <c r="BP696" s="7"/>
      <c r="BQ696" s="68" t="str">
        <f t="shared" si="1006"/>
        <v>BASIC WL</v>
      </c>
      <c r="BR696" s="68" t="str">
        <f t="shared" si="1007"/>
        <v>BASIC WL</v>
      </c>
      <c r="BS696" s="15"/>
      <c r="BT696" s="57" t="s">
        <v>18642</v>
      </c>
    </row>
    <row r="697" spans="1:72" s="59" customFormat="1" ht="105" x14ac:dyDescent="0.2">
      <c r="A697" s="45" t="str">
        <f t="shared" si="989"/>
        <v>YES</v>
      </c>
      <c r="B697" s="45"/>
      <c r="C697" s="45"/>
      <c r="D697" s="208" t="s">
        <v>3007</v>
      </c>
      <c r="E697" s="209" t="s">
        <v>3134</v>
      </c>
      <c r="F697" s="309" t="s">
        <v>3134</v>
      </c>
      <c r="G697" s="66">
        <f t="shared" si="1041"/>
        <v>5</v>
      </c>
      <c r="H697" s="66" t="s">
        <v>42</v>
      </c>
      <c r="I697" s="64" t="s">
        <v>3135</v>
      </c>
      <c r="J697" s="64" t="s">
        <v>1647</v>
      </c>
      <c r="K697" s="65"/>
      <c r="L697" s="65"/>
      <c r="M697" s="65" t="s">
        <v>35</v>
      </c>
      <c r="N697" s="64" t="s">
        <v>70</v>
      </c>
      <c r="O697" s="66" t="s">
        <v>42</v>
      </c>
      <c r="P697" s="66" t="str">
        <f t="shared" si="1020"/>
        <v>0..1</v>
      </c>
      <c r="Q697" s="2" t="s">
        <v>3136</v>
      </c>
      <c r="R697" s="75" t="s">
        <v>3137</v>
      </c>
      <c r="S697" s="66" t="s">
        <v>73</v>
      </c>
      <c r="T697" s="68" t="str">
        <f t="shared" si="978"/>
        <v>E</v>
      </c>
      <c r="U697" s="66" t="s">
        <v>42</v>
      </c>
      <c r="V697" s="66" t="s">
        <v>35</v>
      </c>
      <c r="W697" s="249" t="s">
        <v>35</v>
      </c>
      <c r="X697" s="38"/>
      <c r="Y697" s="636" t="str">
        <f t="shared" si="986"/>
        <v>-</v>
      </c>
      <c r="Z697" s="68" t="str">
        <f t="shared" ref="Z697:AE697" si="1064">IF(Y697="X","X",IF($AH697=Z$4,"X","-"))</f>
        <v>X</v>
      </c>
      <c r="AA697" s="68" t="str">
        <f t="shared" si="1064"/>
        <v>X</v>
      </c>
      <c r="AB697" s="68" t="str">
        <f t="shared" si="1064"/>
        <v>X</v>
      </c>
      <c r="AC697" s="68" t="str">
        <f t="shared" si="1064"/>
        <v>X</v>
      </c>
      <c r="AD697" s="68" t="str">
        <f t="shared" si="1064"/>
        <v>X</v>
      </c>
      <c r="AE697" s="637" t="str">
        <f t="shared" si="1064"/>
        <v>X</v>
      </c>
      <c r="AF697" s="38"/>
      <c r="AG697" s="68" t="s">
        <v>185</v>
      </c>
      <c r="AH697" s="68" t="s">
        <v>185</v>
      </c>
      <c r="AI697" s="38"/>
      <c r="AJ697" s="13" t="str">
        <f t="shared" si="974"/>
        <v>/rsm:CrossIndustryInvoice/rsm:SupplyChainTradeTransaction/ram:ApplicableHeaderTradeDelivery/ram:ShipToTradeParty/ram:PostalTradeAddress</v>
      </c>
      <c r="AK697" s="13" t="str">
        <f t="shared" si="975"/>
        <v>/ram:LineThree</v>
      </c>
      <c r="AL697" s="14">
        <f>COUNTIFS(R$4:R697,AJ697)</f>
        <v>1</v>
      </c>
      <c r="AN697" s="208" t="str">
        <f t="shared" si="991"/>
        <v>SCT_HTD</v>
      </c>
      <c r="AO697" s="209" t="str">
        <f t="shared" si="976"/>
        <v>BT-165</v>
      </c>
      <c r="AP697" s="309" t="str">
        <f t="shared" si="992"/>
        <v>BT-165</v>
      </c>
      <c r="AQ697" s="66">
        <f t="shared" si="1024"/>
        <v>5</v>
      </c>
      <c r="AR697" s="66" t="str">
        <f t="shared" si="977"/>
        <v>0..1</v>
      </c>
      <c r="AS697" s="64" t="s">
        <v>985</v>
      </c>
      <c r="AT697" s="64" t="s">
        <v>1761</v>
      </c>
      <c r="AU697" s="65" t="s">
        <v>35</v>
      </c>
      <c r="AV697" s="65"/>
      <c r="AW697" s="65" t="s">
        <v>35</v>
      </c>
      <c r="AX697" s="64" t="s">
        <v>78</v>
      </c>
      <c r="AY697" s="66" t="str">
        <f t="shared" si="988"/>
        <v>0..1</v>
      </c>
      <c r="AZ697" s="66" t="str">
        <f t="shared" si="993"/>
        <v>0..1</v>
      </c>
      <c r="BA697" s="2" t="str">
        <f t="shared" si="1033"/>
        <v>/rsm:CrossIndustryInvoice
/rsm:SupplyChainTradeTransaction
/ram:ApplicableHeaderTradeDelivery
/ram:ShipToTradeParty
/ram:PostalTradeAddress
/ram:LineThree</v>
      </c>
      <c r="BB697" s="75" t="str">
        <f t="shared" si="1034"/>
        <v>/rsm:CrossIndustryInvoice/rsm:SupplyChainTradeTransaction/ram:ApplicableHeaderTradeDelivery/ram:ShipToTradeParty/ram:PostalTradeAddress/ram:LineThree</v>
      </c>
      <c r="BC697" s="66" t="str">
        <f t="shared" si="994"/>
        <v>T</v>
      </c>
      <c r="BD697" s="68" t="str">
        <f t="shared" si="995"/>
        <v>E</v>
      </c>
      <c r="BE697" s="66" t="str">
        <f t="shared" si="996"/>
        <v>0..1</v>
      </c>
      <c r="BF697" s="66" t="str">
        <f t="shared" si="997"/>
        <v/>
      </c>
      <c r="BG697" s="249" t="str">
        <f t="shared" si="998"/>
        <v/>
      </c>
      <c r="BH697" s="7"/>
      <c r="BI697" s="636" t="str">
        <f t="shared" si="999"/>
        <v>-</v>
      </c>
      <c r="BJ697" s="68" t="str">
        <f t="shared" si="1000"/>
        <v>X</v>
      </c>
      <c r="BK697" s="68" t="str">
        <f t="shared" si="1001"/>
        <v>X</v>
      </c>
      <c r="BL697" s="68" t="str">
        <f t="shared" si="1002"/>
        <v>X</v>
      </c>
      <c r="BM697" s="68" t="str">
        <f t="shared" si="1003"/>
        <v>X</v>
      </c>
      <c r="BN697" s="68" t="str">
        <f t="shared" si="1004"/>
        <v>X</v>
      </c>
      <c r="BO697" s="637" t="str">
        <f t="shared" si="1005"/>
        <v>X</v>
      </c>
      <c r="BP697" s="7"/>
      <c r="BQ697" s="68" t="str">
        <f t="shared" si="1006"/>
        <v>BASIC WL</v>
      </c>
      <c r="BR697" s="68" t="str">
        <f t="shared" si="1007"/>
        <v>BASIC WL</v>
      </c>
      <c r="BS697" s="15"/>
      <c r="BT697" s="57" t="s">
        <v>18642</v>
      </c>
    </row>
    <row r="698" spans="1:72" s="59" customFormat="1" ht="105" x14ac:dyDescent="0.2">
      <c r="A698" s="45" t="str">
        <f t="shared" si="989"/>
        <v>YES</v>
      </c>
      <c r="B698" s="45"/>
      <c r="C698" s="45"/>
      <c r="D698" s="208" t="s">
        <v>3007</v>
      </c>
      <c r="E698" s="209" t="s">
        <v>3138</v>
      </c>
      <c r="F698" s="309" t="s">
        <v>3138</v>
      </c>
      <c r="G698" s="66">
        <f t="shared" si="1041"/>
        <v>5</v>
      </c>
      <c r="H698" s="66" t="s">
        <v>42</v>
      </c>
      <c r="I698" s="64" t="s">
        <v>3139</v>
      </c>
      <c r="J698" s="64" t="s">
        <v>3140</v>
      </c>
      <c r="K698" s="65"/>
      <c r="L698" s="65"/>
      <c r="M698" s="65" t="s">
        <v>35</v>
      </c>
      <c r="N698" s="64" t="s">
        <v>70</v>
      </c>
      <c r="O698" s="66" t="s">
        <v>42</v>
      </c>
      <c r="P698" s="66" t="str">
        <f t="shared" si="1020"/>
        <v>0..1</v>
      </c>
      <c r="Q698" s="2" t="s">
        <v>3141</v>
      </c>
      <c r="R698" s="75" t="s">
        <v>3142</v>
      </c>
      <c r="S698" s="66" t="s">
        <v>73</v>
      </c>
      <c r="T698" s="68" t="str">
        <f t="shared" si="978"/>
        <v>E</v>
      </c>
      <c r="U698" s="66" t="s">
        <v>42</v>
      </c>
      <c r="V698" s="66" t="s">
        <v>35</v>
      </c>
      <c r="W698" s="249" t="s">
        <v>35</v>
      </c>
      <c r="X698" s="38"/>
      <c r="Y698" s="636" t="str">
        <f t="shared" si="986"/>
        <v>-</v>
      </c>
      <c r="Z698" s="68" t="str">
        <f t="shared" ref="Z698:AE698" si="1065">IF(Y698="X","X",IF($AH698=Z$4,"X","-"))</f>
        <v>X</v>
      </c>
      <c r="AA698" s="68" t="str">
        <f t="shared" si="1065"/>
        <v>X</v>
      </c>
      <c r="AB698" s="68" t="str">
        <f t="shared" si="1065"/>
        <v>X</v>
      </c>
      <c r="AC698" s="68" t="str">
        <f t="shared" si="1065"/>
        <v>X</v>
      </c>
      <c r="AD698" s="68" t="str">
        <f t="shared" si="1065"/>
        <v>X</v>
      </c>
      <c r="AE698" s="637" t="str">
        <f t="shared" si="1065"/>
        <v>X</v>
      </c>
      <c r="AF698" s="38"/>
      <c r="AG698" s="68" t="s">
        <v>185</v>
      </c>
      <c r="AH698" s="68" t="s">
        <v>185</v>
      </c>
      <c r="AI698" s="38"/>
      <c r="AJ698" s="13" t="str">
        <f t="shared" si="974"/>
        <v>/rsm:CrossIndustryInvoice/rsm:SupplyChainTradeTransaction/ram:ApplicableHeaderTradeDelivery/ram:ShipToTradeParty/ram:PostalTradeAddress</v>
      </c>
      <c r="AK698" s="13" t="str">
        <f t="shared" si="975"/>
        <v>/ram:CityName</v>
      </c>
      <c r="AL698" s="14">
        <f>COUNTIFS(R$4:R698,AJ698)</f>
        <v>1</v>
      </c>
      <c r="AN698" s="208" t="str">
        <f t="shared" si="991"/>
        <v>SCT_HTD</v>
      </c>
      <c r="AO698" s="209" t="str">
        <f t="shared" si="976"/>
        <v>BT-77</v>
      </c>
      <c r="AP698" s="309" t="str">
        <f t="shared" si="992"/>
        <v>BT-77</v>
      </c>
      <c r="AQ698" s="66">
        <f t="shared" si="1024"/>
        <v>5</v>
      </c>
      <c r="AR698" s="66" t="str">
        <f t="shared" si="977"/>
        <v>0..1</v>
      </c>
      <c r="AS698" s="64" t="s">
        <v>989</v>
      </c>
      <c r="AT698" s="64" t="s">
        <v>3143</v>
      </c>
      <c r="AU698" s="65"/>
      <c r="AV698" s="65"/>
      <c r="AW698" s="65" t="s">
        <v>35</v>
      </c>
      <c r="AX698" s="64" t="s">
        <v>78</v>
      </c>
      <c r="AY698" s="66" t="str">
        <f t="shared" si="988"/>
        <v>0..1</v>
      </c>
      <c r="AZ698" s="66" t="str">
        <f t="shared" si="993"/>
        <v>0..1</v>
      </c>
      <c r="BA698" s="2" t="str">
        <f t="shared" si="1033"/>
        <v>/rsm:CrossIndustryInvoice
/rsm:SupplyChainTradeTransaction
/ram:ApplicableHeaderTradeDelivery
/ram:ShipToTradeParty
/ram:PostalTradeAddress
/ram:CityName</v>
      </c>
      <c r="BB698" s="75" t="str">
        <f t="shared" si="1034"/>
        <v>/rsm:CrossIndustryInvoice/rsm:SupplyChainTradeTransaction/ram:ApplicableHeaderTradeDelivery/ram:ShipToTradeParty/ram:PostalTradeAddress/ram:CityName</v>
      </c>
      <c r="BC698" s="66" t="str">
        <f t="shared" si="994"/>
        <v>T</v>
      </c>
      <c r="BD698" s="68" t="str">
        <f t="shared" si="995"/>
        <v>E</v>
      </c>
      <c r="BE698" s="66" t="str">
        <f t="shared" si="996"/>
        <v>0..1</v>
      </c>
      <c r="BF698" s="66" t="str">
        <f t="shared" si="997"/>
        <v/>
      </c>
      <c r="BG698" s="249" t="str">
        <f t="shared" si="998"/>
        <v/>
      </c>
      <c r="BH698" s="7"/>
      <c r="BI698" s="636" t="str">
        <f t="shared" si="999"/>
        <v>-</v>
      </c>
      <c r="BJ698" s="68" t="str">
        <f t="shared" si="1000"/>
        <v>X</v>
      </c>
      <c r="BK698" s="68" t="str">
        <f t="shared" si="1001"/>
        <v>X</v>
      </c>
      <c r="BL698" s="68" t="str">
        <f t="shared" si="1002"/>
        <v>X</v>
      </c>
      <c r="BM698" s="68" t="str">
        <f t="shared" si="1003"/>
        <v>X</v>
      </c>
      <c r="BN698" s="68" t="str">
        <f t="shared" si="1004"/>
        <v>X</v>
      </c>
      <c r="BO698" s="637" t="str">
        <f t="shared" si="1005"/>
        <v>X</v>
      </c>
      <c r="BP698" s="7"/>
      <c r="BQ698" s="68" t="str">
        <f t="shared" si="1006"/>
        <v>BASIC WL</v>
      </c>
      <c r="BR698" s="68" t="str">
        <f t="shared" si="1007"/>
        <v>BASIC WL</v>
      </c>
      <c r="BS698" s="15"/>
      <c r="BT698" s="57" t="s">
        <v>18642</v>
      </c>
    </row>
    <row r="699" spans="1:72" s="59" customFormat="1" ht="105" x14ac:dyDescent="0.2">
      <c r="A699" s="45" t="str">
        <f t="shared" si="989"/>
        <v>YES</v>
      </c>
      <c r="B699" s="45"/>
      <c r="C699" s="45"/>
      <c r="D699" s="208" t="s">
        <v>3007</v>
      </c>
      <c r="E699" s="209" t="s">
        <v>3144</v>
      </c>
      <c r="F699" s="309" t="s">
        <v>3144</v>
      </c>
      <c r="G699" s="66">
        <f t="shared" si="1041"/>
        <v>5</v>
      </c>
      <c r="H699" s="66" t="s">
        <v>32</v>
      </c>
      <c r="I699" s="64" t="s">
        <v>3145</v>
      </c>
      <c r="J699" s="64" t="s">
        <v>1661</v>
      </c>
      <c r="K699" s="65" t="s">
        <v>17101</v>
      </c>
      <c r="L699" s="65"/>
      <c r="M699" s="65" t="s">
        <v>3146</v>
      </c>
      <c r="N699" s="64" t="s">
        <v>128</v>
      </c>
      <c r="O699" s="66" t="s">
        <v>32</v>
      </c>
      <c r="P699" s="66" t="str">
        <f t="shared" si="1020"/>
        <v>1..1</v>
      </c>
      <c r="Q699" s="2" t="s">
        <v>3147</v>
      </c>
      <c r="R699" s="75" t="s">
        <v>3148</v>
      </c>
      <c r="S699" s="66" t="s">
        <v>131</v>
      </c>
      <c r="T699" s="68" t="str">
        <f t="shared" si="978"/>
        <v>E</v>
      </c>
      <c r="U699" s="66" t="s">
        <v>42</v>
      </c>
      <c r="V699" s="66" t="s">
        <v>35</v>
      </c>
      <c r="W699" s="249" t="s">
        <v>35</v>
      </c>
      <c r="X699" s="38"/>
      <c r="Y699" s="636" t="str">
        <f t="shared" si="986"/>
        <v>-</v>
      </c>
      <c r="Z699" s="68" t="str">
        <f t="shared" ref="Z699:AE699" si="1066">IF(Y699="X","X",IF($AH699=Z$4,"X","-"))</f>
        <v>X</v>
      </c>
      <c r="AA699" s="68" t="str">
        <f t="shared" si="1066"/>
        <v>X</v>
      </c>
      <c r="AB699" s="68" t="str">
        <f t="shared" si="1066"/>
        <v>X</v>
      </c>
      <c r="AC699" s="68" t="str">
        <f t="shared" si="1066"/>
        <v>X</v>
      </c>
      <c r="AD699" s="68" t="str">
        <f t="shared" si="1066"/>
        <v>X</v>
      </c>
      <c r="AE699" s="637" t="str">
        <f t="shared" si="1066"/>
        <v>X</v>
      </c>
      <c r="AF699" s="38"/>
      <c r="AG699" s="68" t="s">
        <v>185</v>
      </c>
      <c r="AH699" s="68" t="s">
        <v>185</v>
      </c>
      <c r="AI699" s="38"/>
      <c r="AJ699" s="13" t="str">
        <f t="shared" ref="AJ699:AJ758" si="1067">IF(ISERROR(FIND("/",R699)),R699,LEFT(R699,FIND(CHAR(1),SUBSTITUTE(R699,"/",CHAR(1),LEN(R699)-LEN(SUBSTITUTE(R699,"/",""))))-1))</f>
        <v>/rsm:CrossIndustryInvoice/rsm:SupplyChainTradeTransaction/ram:ApplicableHeaderTradeDelivery/ram:ShipToTradeParty/ram:PostalTradeAddress</v>
      </c>
      <c r="AK699" s="13" t="str">
        <f t="shared" ref="AK699:AK758" si="1068">IF(ISERROR(FIND("/",R699)),R699,MID(R699, FIND(CHAR(1),SUBSTITUTE(R699,"/",CHAR(1), LEN(R699)-LEN(SUBSTITUTE(R699,"/","")))), LEN(R699)))</f>
        <v>/ram:CountryID</v>
      </c>
      <c r="AL699" s="14">
        <f>COUNTIFS(R$4:R699,AJ699)</f>
        <v>1</v>
      </c>
      <c r="AN699" s="208" t="str">
        <f t="shared" si="991"/>
        <v>SCT_HTD</v>
      </c>
      <c r="AO699" s="209" t="str">
        <f t="shared" ref="AO699:AO758" si="1069">E699</f>
        <v>BT-80</v>
      </c>
      <c r="AP699" s="309" t="str">
        <f t="shared" si="992"/>
        <v>BT-80</v>
      </c>
      <c r="AQ699" s="66">
        <f t="shared" si="1024"/>
        <v>5</v>
      </c>
      <c r="AR699" s="66" t="str">
        <f t="shared" ref="AR699:AR758" si="1070">H699</f>
        <v>1..1</v>
      </c>
      <c r="AS699" s="64" t="s">
        <v>993</v>
      </c>
      <c r="AT699" s="64" t="s">
        <v>1777</v>
      </c>
      <c r="AU699" s="65" t="s">
        <v>485</v>
      </c>
      <c r="AV699" s="65"/>
      <c r="AW699" s="65" t="s">
        <v>3149</v>
      </c>
      <c r="AX699" s="64" t="s">
        <v>128</v>
      </c>
      <c r="AY699" s="66" t="str">
        <f t="shared" si="988"/>
        <v>1..1</v>
      </c>
      <c r="AZ699" s="66" t="str">
        <f t="shared" si="993"/>
        <v>1..1</v>
      </c>
      <c r="BA699" s="2" t="str">
        <f t="shared" si="1033"/>
        <v>/rsm:CrossIndustryInvoice
/rsm:SupplyChainTradeTransaction
/ram:ApplicableHeaderTradeDelivery
/ram:ShipToTradeParty
/ram:PostalTradeAddress
/ram:CountryID</v>
      </c>
      <c r="BB699" s="75" t="str">
        <f t="shared" si="1034"/>
        <v>/rsm:CrossIndustryInvoice/rsm:SupplyChainTradeTransaction/ram:ApplicableHeaderTradeDelivery/ram:ShipToTradeParty/ram:PostalTradeAddress/ram:CountryID</v>
      </c>
      <c r="BC699" s="66" t="str">
        <f t="shared" si="994"/>
        <v>C</v>
      </c>
      <c r="BD699" s="68" t="str">
        <f t="shared" si="995"/>
        <v>E</v>
      </c>
      <c r="BE699" s="66" t="str">
        <f t="shared" si="996"/>
        <v>0..1</v>
      </c>
      <c r="BF699" s="66" t="str">
        <f t="shared" si="997"/>
        <v/>
      </c>
      <c r="BG699" s="249" t="str">
        <f t="shared" si="998"/>
        <v/>
      </c>
      <c r="BH699" s="7"/>
      <c r="BI699" s="636" t="str">
        <f t="shared" si="999"/>
        <v>-</v>
      </c>
      <c r="BJ699" s="68" t="str">
        <f t="shared" si="1000"/>
        <v>X</v>
      </c>
      <c r="BK699" s="68" t="str">
        <f t="shared" si="1001"/>
        <v>X</v>
      </c>
      <c r="BL699" s="68" t="str">
        <f t="shared" si="1002"/>
        <v>X</v>
      </c>
      <c r="BM699" s="68" t="str">
        <f t="shared" si="1003"/>
        <v>X</v>
      </c>
      <c r="BN699" s="68" t="str">
        <f t="shared" si="1004"/>
        <v>X</v>
      </c>
      <c r="BO699" s="637" t="str">
        <f t="shared" si="1005"/>
        <v>X</v>
      </c>
      <c r="BP699" s="7"/>
      <c r="BQ699" s="68" t="str">
        <f t="shared" si="1006"/>
        <v>BASIC WL</v>
      </c>
      <c r="BR699" s="68" t="str">
        <f t="shared" si="1007"/>
        <v>BASIC WL</v>
      </c>
      <c r="BS699" s="15"/>
      <c r="BT699" s="57" t="s">
        <v>18642</v>
      </c>
    </row>
    <row r="700" spans="1:72" s="59" customFormat="1" ht="105" x14ac:dyDescent="0.2">
      <c r="A700" s="45" t="str">
        <f t="shared" si="989"/>
        <v>YES</v>
      </c>
      <c r="B700" s="45"/>
      <c r="C700" s="45"/>
      <c r="D700" s="208" t="s">
        <v>3007</v>
      </c>
      <c r="E700" s="209" t="s">
        <v>3150</v>
      </c>
      <c r="F700" s="309" t="s">
        <v>3150</v>
      </c>
      <c r="G700" s="66">
        <f t="shared" si="1041"/>
        <v>5</v>
      </c>
      <c r="H700" s="66" t="s">
        <v>42</v>
      </c>
      <c r="I700" s="64" t="s">
        <v>3151</v>
      </c>
      <c r="J700" s="64" t="s">
        <v>1667</v>
      </c>
      <c r="K700" s="65" t="s">
        <v>1668</v>
      </c>
      <c r="L700" s="65"/>
      <c r="M700" s="65" t="s">
        <v>35</v>
      </c>
      <c r="N700" s="64" t="s">
        <v>70</v>
      </c>
      <c r="O700" s="66" t="s">
        <v>42</v>
      </c>
      <c r="P700" s="66" t="str">
        <f t="shared" si="1020"/>
        <v>0..1</v>
      </c>
      <c r="Q700" s="2" t="s">
        <v>3152</v>
      </c>
      <c r="R700" s="75" t="s">
        <v>3153</v>
      </c>
      <c r="S700" s="66" t="s">
        <v>73</v>
      </c>
      <c r="T700" s="68" t="str">
        <f t="shared" ref="T700:T759" si="1071">IF($E700="","",IF(ISERROR(SEARCH("@",$R700)),IF(LEFT($E700,4)="BG-X","EG",IF(LEFT($E700,2)="BG","G",IF(LEFT($E700,4)="BT-X",IF(LEN($E700)-LEN(SUBSTITUTE($E700,"-",))&gt;2,"","E"),IF(LEN($E700)-LEN(SUBSTITUTE($E700,"-",))&gt;1,"","E")))),"A"))</f>
        <v>E</v>
      </c>
      <c r="U700" s="66" t="s">
        <v>62</v>
      </c>
      <c r="V700" s="66" t="s">
        <v>200</v>
      </c>
      <c r="W700" s="249" t="s">
        <v>35</v>
      </c>
      <c r="X700" s="38"/>
      <c r="Y700" s="636" t="str">
        <f t="shared" si="986"/>
        <v>-</v>
      </c>
      <c r="Z700" s="68" t="str">
        <f t="shared" ref="Z700:AE700" si="1072">IF(Y700="X","X",IF($AH700=Z$4,"X","-"))</f>
        <v>X</v>
      </c>
      <c r="AA700" s="68" t="str">
        <f t="shared" si="1072"/>
        <v>X</v>
      </c>
      <c r="AB700" s="68" t="str">
        <f t="shared" si="1072"/>
        <v>X</v>
      </c>
      <c r="AC700" s="68" t="str">
        <f t="shared" si="1072"/>
        <v>X</v>
      </c>
      <c r="AD700" s="68" t="str">
        <f t="shared" si="1072"/>
        <v>X</v>
      </c>
      <c r="AE700" s="637" t="str">
        <f t="shared" si="1072"/>
        <v>X</v>
      </c>
      <c r="AF700" s="38"/>
      <c r="AG700" s="68" t="s">
        <v>185</v>
      </c>
      <c r="AH700" s="68" t="s">
        <v>185</v>
      </c>
      <c r="AI700" s="38"/>
      <c r="AJ700" s="13" t="str">
        <f t="shared" si="1067"/>
        <v>/rsm:CrossIndustryInvoice/rsm:SupplyChainTradeTransaction/ram:ApplicableHeaderTradeDelivery/ram:ShipToTradeParty/ram:PostalTradeAddress</v>
      </c>
      <c r="AK700" s="13" t="str">
        <f t="shared" si="1068"/>
        <v>/ram:CountrySubDivisionName</v>
      </c>
      <c r="AL700" s="14">
        <f>COUNTIFS(R$4:R700,AJ700)</f>
        <v>1</v>
      </c>
      <c r="AN700" s="208" t="str">
        <f t="shared" si="991"/>
        <v>SCT_HTD</v>
      </c>
      <c r="AO700" s="209" t="str">
        <f t="shared" si="1069"/>
        <v>BT-79</v>
      </c>
      <c r="AP700" s="309" t="str">
        <f t="shared" si="992"/>
        <v>BT-79</v>
      </c>
      <c r="AQ700" s="66">
        <f t="shared" si="1024"/>
        <v>5</v>
      </c>
      <c r="AR700" s="66" t="str">
        <f t="shared" si="1070"/>
        <v>0..1</v>
      </c>
      <c r="AS700" s="64" t="s">
        <v>997</v>
      </c>
      <c r="AT700" s="64" t="s">
        <v>1671</v>
      </c>
      <c r="AU700" s="65" t="s">
        <v>1672</v>
      </c>
      <c r="AV700" s="65"/>
      <c r="AW700" s="65" t="s">
        <v>35</v>
      </c>
      <c r="AX700" s="64" t="s">
        <v>78</v>
      </c>
      <c r="AY700" s="66" t="str">
        <f t="shared" si="988"/>
        <v>0..1</v>
      </c>
      <c r="AZ700" s="66" t="str">
        <f t="shared" si="993"/>
        <v>0..1</v>
      </c>
      <c r="BA700" s="2" t="str">
        <f t="shared" si="1033"/>
        <v>/rsm:CrossIndustryInvoice
/rsm:SupplyChainTradeTransaction
/ram:ApplicableHeaderTradeDelivery
/ram:ShipToTradeParty
/ram:PostalTradeAddress
/ram:CountrySubDivisionName</v>
      </c>
      <c r="BB700" s="75" t="str">
        <f t="shared" si="1034"/>
        <v>/rsm:CrossIndustryInvoice/rsm:SupplyChainTradeTransaction/ram:ApplicableHeaderTradeDelivery/ram:ShipToTradeParty/ram:PostalTradeAddress/ram:CountrySubDivisionName</v>
      </c>
      <c r="BC700" s="66" t="str">
        <f t="shared" si="994"/>
        <v>T</v>
      </c>
      <c r="BD700" s="68" t="str">
        <f t="shared" si="995"/>
        <v>E</v>
      </c>
      <c r="BE700" s="66" t="str">
        <f t="shared" si="996"/>
        <v>0..n</v>
      </c>
      <c r="BF700" s="66" t="str">
        <f t="shared" si="997"/>
        <v>CAR-3</v>
      </c>
      <c r="BG700" s="249" t="str">
        <f t="shared" si="998"/>
        <v/>
      </c>
      <c r="BH700" s="7"/>
      <c r="BI700" s="636" t="str">
        <f t="shared" si="999"/>
        <v>-</v>
      </c>
      <c r="BJ700" s="68" t="str">
        <f t="shared" si="1000"/>
        <v>X</v>
      </c>
      <c r="BK700" s="68" t="str">
        <f t="shared" si="1001"/>
        <v>X</v>
      </c>
      <c r="BL700" s="68" t="str">
        <f t="shared" si="1002"/>
        <v>X</v>
      </c>
      <c r="BM700" s="68" t="str">
        <f t="shared" si="1003"/>
        <v>X</v>
      </c>
      <c r="BN700" s="68" t="str">
        <f t="shared" si="1004"/>
        <v>X</v>
      </c>
      <c r="BO700" s="637" t="str">
        <f t="shared" si="1005"/>
        <v>X</v>
      </c>
      <c r="BP700" s="7"/>
      <c r="BQ700" s="68" t="str">
        <f t="shared" si="1006"/>
        <v>BASIC WL</v>
      </c>
      <c r="BR700" s="68" t="str">
        <f t="shared" si="1007"/>
        <v>BASIC WL</v>
      </c>
      <c r="BS700" s="15"/>
      <c r="BT700" s="57" t="s">
        <v>18642</v>
      </c>
    </row>
    <row r="701" spans="1:72" s="59" customFormat="1" ht="96" x14ac:dyDescent="0.2">
      <c r="A701" s="45" t="str">
        <f t="shared" si="989"/>
        <v>NO</v>
      </c>
      <c r="B701" s="45"/>
      <c r="C701" s="45"/>
      <c r="D701" s="206" t="s">
        <v>3007</v>
      </c>
      <c r="E701" s="140" t="s">
        <v>5567</v>
      </c>
      <c r="F701" s="296"/>
      <c r="G701" s="141">
        <f t="shared" si="1041"/>
        <v>4</v>
      </c>
      <c r="H701" s="141" t="s">
        <v>42</v>
      </c>
      <c r="I701" s="138" t="s">
        <v>3154</v>
      </c>
      <c r="J701" s="125"/>
      <c r="K701" s="126"/>
      <c r="L701" s="126"/>
      <c r="M701" s="126"/>
      <c r="N701" s="125"/>
      <c r="O701" s="124" t="s">
        <v>42</v>
      </c>
      <c r="P701" s="124" t="str">
        <f t="shared" si="1020"/>
        <v>0..1</v>
      </c>
      <c r="Q701" s="142" t="s">
        <v>3155</v>
      </c>
      <c r="R701" s="143" t="s">
        <v>3156</v>
      </c>
      <c r="S701" s="124"/>
      <c r="T701" s="129" t="str">
        <f t="shared" si="1071"/>
        <v/>
      </c>
      <c r="U701" s="141" t="s">
        <v>62</v>
      </c>
      <c r="V701" s="124"/>
      <c r="W701" s="675"/>
      <c r="X701" s="38"/>
      <c r="Y701" s="648" t="str">
        <f t="shared" si="986"/>
        <v>-</v>
      </c>
      <c r="Z701" s="144" t="str">
        <f t="shared" ref="Z701:AE701" si="1073">IF(Y701="X","X",IF($AH701=Z$4,"X","-"))</f>
        <v>-</v>
      </c>
      <c r="AA701" s="144" t="str">
        <f t="shared" si="1073"/>
        <v>-</v>
      </c>
      <c r="AB701" s="144" t="str">
        <f t="shared" si="1073"/>
        <v>-</v>
      </c>
      <c r="AC701" s="144" t="str">
        <f t="shared" si="1073"/>
        <v>-</v>
      </c>
      <c r="AD701" s="144" t="str">
        <f t="shared" si="1073"/>
        <v>-</v>
      </c>
      <c r="AE701" s="649" t="str">
        <f t="shared" si="1073"/>
        <v>X</v>
      </c>
      <c r="AF701" s="38"/>
      <c r="AG701" s="144" t="s">
        <v>47</v>
      </c>
      <c r="AH701" s="144" t="s">
        <v>47</v>
      </c>
      <c r="AI701" s="38"/>
      <c r="AJ701" s="13" t="str">
        <f t="shared" si="1067"/>
        <v>/rsm:CrossIndustryInvoice/rsm:SupplyChainTradeTransaction/ram:ApplicableHeaderTradeDelivery/ram:ShipToTradeParty</v>
      </c>
      <c r="AK701" s="13" t="str">
        <f t="shared" si="1068"/>
        <v>/ram:URIUniversalCommunication</v>
      </c>
      <c r="AL701" s="14">
        <f>COUNTIFS(R$4:R701,AJ701)</f>
        <v>1</v>
      </c>
      <c r="AN701" s="206" t="str">
        <f t="shared" si="991"/>
        <v>SCT_HTD</v>
      </c>
      <c r="AO701" s="140" t="str">
        <f t="shared" si="1069"/>
        <v>BT-X-160-00</v>
      </c>
      <c r="AP701" s="296" t="str">
        <f t="shared" si="992"/>
        <v/>
      </c>
      <c r="AQ701" s="141">
        <f t="shared" si="1024"/>
        <v>4</v>
      </c>
      <c r="AR701" s="141" t="str">
        <f t="shared" si="1070"/>
        <v>0..1</v>
      </c>
      <c r="AS701" s="138" t="s">
        <v>1001</v>
      </c>
      <c r="AT701" s="125"/>
      <c r="AU701" s="126"/>
      <c r="AV701" s="126"/>
      <c r="AW701" s="126"/>
      <c r="AX701" s="125"/>
      <c r="AY701" s="124" t="str">
        <f t="shared" si="988"/>
        <v>0..1</v>
      </c>
      <c r="AZ701" s="124" t="str">
        <f t="shared" si="993"/>
        <v>0..1</v>
      </c>
      <c r="BA701" s="142" t="str">
        <f t="shared" si="1033"/>
        <v>/rsm:CrossIndustryInvoice
/rsm:SupplyChainTradeTransaction
/ram:ApplicableHeaderTradeDelivery
/ram:ShipToTradeParty
/ram:URIUniversalCommunication</v>
      </c>
      <c r="BB701" s="143" t="str">
        <f t="shared" si="1034"/>
        <v>/rsm:CrossIndustryInvoice/rsm:SupplyChainTradeTransaction/ram:ApplicableHeaderTradeDelivery/ram:ShipToTradeParty/ram:URIUniversalCommunication</v>
      </c>
      <c r="BC701" s="124" t="str">
        <f t="shared" si="994"/>
        <v/>
      </c>
      <c r="BD701" s="129" t="str">
        <f t="shared" si="995"/>
        <v/>
      </c>
      <c r="BE701" s="141" t="str">
        <f t="shared" si="996"/>
        <v>0..n</v>
      </c>
      <c r="BF701" s="124" t="str">
        <f t="shared" si="997"/>
        <v/>
      </c>
      <c r="BG701" s="675" t="str">
        <f t="shared" si="998"/>
        <v/>
      </c>
      <c r="BH701" s="7"/>
      <c r="BI701" s="648" t="str">
        <f t="shared" si="999"/>
        <v>-</v>
      </c>
      <c r="BJ701" s="144" t="str">
        <f t="shared" si="1000"/>
        <v>-</v>
      </c>
      <c r="BK701" s="144" t="str">
        <f t="shared" si="1001"/>
        <v>-</v>
      </c>
      <c r="BL701" s="144" t="str">
        <f t="shared" si="1002"/>
        <v>-</v>
      </c>
      <c r="BM701" s="144" t="str">
        <f t="shared" si="1003"/>
        <v>-</v>
      </c>
      <c r="BN701" s="144" t="str">
        <f t="shared" si="1004"/>
        <v>-</v>
      </c>
      <c r="BO701" s="649" t="str">
        <f t="shared" si="1005"/>
        <v>X</v>
      </c>
      <c r="BP701" s="7"/>
      <c r="BQ701" s="144" t="str">
        <f t="shared" si="1006"/>
        <v>EXTENDED</v>
      </c>
      <c r="BR701" s="144" t="str">
        <f t="shared" si="1007"/>
        <v>EXTENDED</v>
      </c>
      <c r="BS701" s="15"/>
      <c r="BT701" s="57" t="s">
        <v>18642</v>
      </c>
    </row>
    <row r="702" spans="1:72" s="59" customFormat="1" ht="105" x14ac:dyDescent="0.2">
      <c r="A702" s="45" t="str">
        <f t="shared" si="989"/>
        <v>YES</v>
      </c>
      <c r="B702" s="45"/>
      <c r="C702" s="45"/>
      <c r="D702" s="206" t="s">
        <v>3007</v>
      </c>
      <c r="E702" s="61" t="s">
        <v>5568</v>
      </c>
      <c r="F702" s="282"/>
      <c r="G702" s="62">
        <f t="shared" si="1041"/>
        <v>5</v>
      </c>
      <c r="H702" s="62" t="s">
        <v>32</v>
      </c>
      <c r="I702" s="64" t="s">
        <v>17312</v>
      </c>
      <c r="J702" s="64"/>
      <c r="K702" s="65"/>
      <c r="L702" s="65"/>
      <c r="M702" s="65"/>
      <c r="N702" s="64" t="s">
        <v>90</v>
      </c>
      <c r="O702" s="66" t="s">
        <v>32</v>
      </c>
      <c r="P702" s="66" t="str">
        <f t="shared" si="1020"/>
        <v>1..1</v>
      </c>
      <c r="Q702" s="6" t="s">
        <v>3157</v>
      </c>
      <c r="R702" s="67" t="s">
        <v>3158</v>
      </c>
      <c r="S702" s="66" t="s">
        <v>55</v>
      </c>
      <c r="T702" s="68" t="str">
        <f t="shared" si="1071"/>
        <v>E</v>
      </c>
      <c r="U702" s="62" t="s">
        <v>42</v>
      </c>
      <c r="V702" s="66"/>
      <c r="W702" s="249"/>
      <c r="X702" s="38"/>
      <c r="Y702" s="634" t="str">
        <f t="shared" si="986"/>
        <v>-</v>
      </c>
      <c r="Z702" s="70" t="str">
        <f t="shared" ref="Z702:AE702" si="1074">IF(Y702="X","X",IF($AH702=Z$4,"X","-"))</f>
        <v>-</v>
      </c>
      <c r="AA702" s="70" t="str">
        <f t="shared" si="1074"/>
        <v>-</v>
      </c>
      <c r="AB702" s="70" t="str">
        <f t="shared" si="1074"/>
        <v>-</v>
      </c>
      <c r="AC702" s="70" t="str">
        <f t="shared" si="1074"/>
        <v>-</v>
      </c>
      <c r="AD702" s="70" t="str">
        <f t="shared" si="1074"/>
        <v>-</v>
      </c>
      <c r="AE702" s="635" t="str">
        <f t="shared" si="1074"/>
        <v>X</v>
      </c>
      <c r="AF702" s="38"/>
      <c r="AG702" s="70" t="s">
        <v>47</v>
      </c>
      <c r="AH702" s="70" t="s">
        <v>47</v>
      </c>
      <c r="AI702" s="38"/>
      <c r="AJ702" s="13" t="str">
        <f t="shared" si="1067"/>
        <v>/rsm:CrossIndustryInvoice/rsm:SupplyChainTradeTransaction/ram:ApplicableHeaderTradeDelivery/ram:ShipToTradeParty/ram:URIUniversalCommunication</v>
      </c>
      <c r="AK702" s="13" t="str">
        <f t="shared" si="1068"/>
        <v>/ram:URIID</v>
      </c>
      <c r="AL702" s="14">
        <f>COUNTIFS(R$4:R702,AJ702)</f>
        <v>1</v>
      </c>
      <c r="AN702" s="206" t="str">
        <f t="shared" si="991"/>
        <v>SCT_HTD</v>
      </c>
      <c r="AO702" s="61" t="str">
        <f t="shared" si="1069"/>
        <v>BT-X-160</v>
      </c>
      <c r="AP702" s="282" t="str">
        <f t="shared" si="992"/>
        <v/>
      </c>
      <c r="AQ702" s="62">
        <f t="shared" si="1024"/>
        <v>5</v>
      </c>
      <c r="AR702" s="62" t="str">
        <f t="shared" si="1070"/>
        <v>1..1</v>
      </c>
      <c r="AS702" s="64" t="s">
        <v>2172</v>
      </c>
      <c r="AT702" s="64"/>
      <c r="AU702" s="65"/>
      <c r="AV702" s="65"/>
      <c r="AW702" s="65"/>
      <c r="AX702" s="64" t="s">
        <v>99</v>
      </c>
      <c r="AY702" s="66" t="str">
        <f t="shared" si="988"/>
        <v>1..1</v>
      </c>
      <c r="AZ702" s="66" t="str">
        <f t="shared" si="993"/>
        <v>1..1</v>
      </c>
      <c r="BA702" s="6" t="str">
        <f t="shared" si="1033"/>
        <v>/rsm:CrossIndustryInvoice
/rsm:SupplyChainTradeTransaction
/ram:ApplicableHeaderTradeDelivery
/ram:ShipToTradeParty
/ram:URIUniversalCommunication
/ram:URIID</v>
      </c>
      <c r="BB702" s="67" t="str">
        <f t="shared" si="1034"/>
        <v>/rsm:CrossIndustryInvoice/rsm:SupplyChainTradeTransaction/ram:ApplicableHeaderTradeDelivery/ram:ShipToTradeParty/ram:URIUniversalCommunication/ram:URIID</v>
      </c>
      <c r="BC702" s="66" t="str">
        <f t="shared" si="994"/>
        <v>I</v>
      </c>
      <c r="BD702" s="68" t="str">
        <f t="shared" si="995"/>
        <v>E</v>
      </c>
      <c r="BE702" s="62" t="str">
        <f t="shared" si="996"/>
        <v>0..1</v>
      </c>
      <c r="BF702" s="66" t="str">
        <f t="shared" si="997"/>
        <v/>
      </c>
      <c r="BG702" s="249" t="str">
        <f t="shared" si="998"/>
        <v/>
      </c>
      <c r="BH702" s="7"/>
      <c r="BI702" s="634" t="str">
        <f t="shared" si="999"/>
        <v>-</v>
      </c>
      <c r="BJ702" s="70" t="str">
        <f t="shared" si="1000"/>
        <v>-</v>
      </c>
      <c r="BK702" s="70" t="str">
        <f t="shared" si="1001"/>
        <v>-</v>
      </c>
      <c r="BL702" s="70" t="str">
        <f t="shared" si="1002"/>
        <v>-</v>
      </c>
      <c r="BM702" s="70" t="str">
        <f t="shared" si="1003"/>
        <v>-</v>
      </c>
      <c r="BN702" s="70" t="str">
        <f t="shared" si="1004"/>
        <v>-</v>
      </c>
      <c r="BO702" s="635" t="str">
        <f t="shared" si="1005"/>
        <v>X</v>
      </c>
      <c r="BP702" s="7"/>
      <c r="BQ702" s="70" t="str">
        <f t="shared" si="1006"/>
        <v>EXTENDED</v>
      </c>
      <c r="BR702" s="70" t="str">
        <f t="shared" si="1007"/>
        <v>EXTENDED</v>
      </c>
      <c r="BS702" s="15"/>
      <c r="BT702" s="57" t="s">
        <v>18642</v>
      </c>
    </row>
    <row r="703" spans="1:72" s="59" customFormat="1" ht="120" x14ac:dyDescent="0.2">
      <c r="A703" s="45" t="str">
        <f t="shared" si="989"/>
        <v>YES</v>
      </c>
      <c r="B703" s="45"/>
      <c r="C703" s="45"/>
      <c r="D703" s="206" t="s">
        <v>3007</v>
      </c>
      <c r="E703" s="61" t="s">
        <v>5569</v>
      </c>
      <c r="F703" s="282"/>
      <c r="G703" s="62">
        <f t="shared" si="1041"/>
        <v>6</v>
      </c>
      <c r="H703" s="62" t="s">
        <v>32</v>
      </c>
      <c r="I703" s="64" t="s">
        <v>443</v>
      </c>
      <c r="J703" s="64"/>
      <c r="K703" s="65"/>
      <c r="L703" s="65"/>
      <c r="M703" s="65"/>
      <c r="N703" s="64" t="s">
        <v>17064</v>
      </c>
      <c r="O703" s="66" t="s">
        <v>32</v>
      </c>
      <c r="P703" s="66" t="str">
        <f t="shared" si="1020"/>
        <v>1..1</v>
      </c>
      <c r="Q703" s="6" t="s">
        <v>3159</v>
      </c>
      <c r="R703" s="67" t="s">
        <v>3160</v>
      </c>
      <c r="S703" s="66" t="s">
        <v>329</v>
      </c>
      <c r="T703" s="68" t="str">
        <f t="shared" si="1071"/>
        <v>A</v>
      </c>
      <c r="U703" s="62" t="s">
        <v>42</v>
      </c>
      <c r="V703" s="66"/>
      <c r="W703" s="249"/>
      <c r="X703" s="38"/>
      <c r="Y703" s="634" t="str">
        <f t="shared" si="986"/>
        <v>-</v>
      </c>
      <c r="Z703" s="70" t="str">
        <f t="shared" ref="Z703:AE703" si="1075">IF(Y703="X","X",IF($AH703=Z$4,"X","-"))</f>
        <v>-</v>
      </c>
      <c r="AA703" s="70" t="str">
        <f t="shared" si="1075"/>
        <v>-</v>
      </c>
      <c r="AB703" s="70" t="str">
        <f t="shared" si="1075"/>
        <v>-</v>
      </c>
      <c r="AC703" s="70" t="str">
        <f t="shared" si="1075"/>
        <v>-</v>
      </c>
      <c r="AD703" s="70" t="str">
        <f t="shared" si="1075"/>
        <v>-</v>
      </c>
      <c r="AE703" s="635" t="str">
        <f t="shared" si="1075"/>
        <v>X</v>
      </c>
      <c r="AF703" s="38"/>
      <c r="AG703" s="70" t="s">
        <v>47</v>
      </c>
      <c r="AH703" s="70" t="s">
        <v>47</v>
      </c>
      <c r="AI703" s="38"/>
      <c r="AJ703" s="13" t="str">
        <f t="shared" si="1067"/>
        <v>/rsm:CrossIndustryInvoice/rsm:SupplyChainTradeTransaction/ram:ApplicableHeaderTradeDelivery/ram:ShipToTradeParty/ram:URIUniversalCommunication/ram:URIID</v>
      </c>
      <c r="AK703" s="13" t="str">
        <f t="shared" si="1068"/>
        <v>/@schemeID</v>
      </c>
      <c r="AL703" s="14">
        <f>COUNTIFS(R$4:R703,AJ703)</f>
        <v>1</v>
      </c>
      <c r="AN703" s="206" t="str">
        <f t="shared" si="991"/>
        <v>SCT_HTD</v>
      </c>
      <c r="AO703" s="61" t="str">
        <f t="shared" si="1069"/>
        <v>BT-X-160-0</v>
      </c>
      <c r="AP703" s="282" t="str">
        <f t="shared" si="992"/>
        <v/>
      </c>
      <c r="AQ703" s="62">
        <f t="shared" si="1024"/>
        <v>6</v>
      </c>
      <c r="AR703" s="62" t="str">
        <f t="shared" si="1070"/>
        <v>1..1</v>
      </c>
      <c r="AS703" s="64" t="s">
        <v>330</v>
      </c>
      <c r="AT703" s="64"/>
      <c r="AU703" s="65"/>
      <c r="AV703" s="65"/>
      <c r="AW703" s="65"/>
      <c r="AX703" s="64"/>
      <c r="AY703" s="66" t="str">
        <f t="shared" si="988"/>
        <v>1..1</v>
      </c>
      <c r="AZ703" s="66" t="str">
        <f t="shared" si="993"/>
        <v>1..1</v>
      </c>
      <c r="BA703" s="6" t="str">
        <f t="shared" si="1033"/>
        <v>/rsm:CrossIndustryInvoice
/rsm:SupplyChainTradeTransaction
/ram:ApplicableHeaderTradeDelivery
/ram:ShipToTradeParty
/ram:URIUniversalCommunication
/ram:URIID
/@schemeID</v>
      </c>
      <c r="BB703" s="67" t="str">
        <f t="shared" si="1034"/>
        <v>/rsm:CrossIndustryInvoice/rsm:SupplyChainTradeTransaction/ram:ApplicableHeaderTradeDelivery/ram:ShipToTradeParty/ram:URIUniversalCommunication/ram:URIID/@schemeID</v>
      </c>
      <c r="BC703" s="66" t="str">
        <f t="shared" si="994"/>
        <v>S</v>
      </c>
      <c r="BD703" s="68" t="str">
        <f t="shared" si="995"/>
        <v>A</v>
      </c>
      <c r="BE703" s="62" t="str">
        <f t="shared" si="996"/>
        <v>0..1</v>
      </c>
      <c r="BF703" s="66" t="str">
        <f t="shared" si="997"/>
        <v/>
      </c>
      <c r="BG703" s="249" t="str">
        <f t="shared" si="998"/>
        <v/>
      </c>
      <c r="BH703" s="7"/>
      <c r="BI703" s="634" t="str">
        <f t="shared" si="999"/>
        <v>-</v>
      </c>
      <c r="BJ703" s="70" t="str">
        <f t="shared" si="1000"/>
        <v>-</v>
      </c>
      <c r="BK703" s="70" t="str">
        <f t="shared" si="1001"/>
        <v>-</v>
      </c>
      <c r="BL703" s="70" t="str">
        <f t="shared" si="1002"/>
        <v>-</v>
      </c>
      <c r="BM703" s="70" t="str">
        <f t="shared" si="1003"/>
        <v>-</v>
      </c>
      <c r="BN703" s="70" t="str">
        <f t="shared" si="1004"/>
        <v>-</v>
      </c>
      <c r="BO703" s="635" t="str">
        <f t="shared" si="1005"/>
        <v>X</v>
      </c>
      <c r="BP703" s="7"/>
      <c r="BQ703" s="70" t="str">
        <f t="shared" si="1006"/>
        <v>EXTENDED</v>
      </c>
      <c r="BR703" s="70" t="str">
        <f t="shared" si="1007"/>
        <v>EXTENDED</v>
      </c>
      <c r="BS703" s="15"/>
      <c r="BT703" s="57" t="s">
        <v>18642</v>
      </c>
    </row>
    <row r="704" spans="1:72" s="59" customFormat="1" ht="96" x14ac:dyDescent="0.2">
      <c r="A704" s="45" t="str">
        <f t="shared" si="989"/>
        <v>NO</v>
      </c>
      <c r="B704" s="340" t="s">
        <v>17033</v>
      </c>
      <c r="C704" s="742"/>
      <c r="D704" s="206" t="s">
        <v>3007</v>
      </c>
      <c r="E704" s="140" t="s">
        <v>5104</v>
      </c>
      <c r="F704" s="296"/>
      <c r="G704" s="141">
        <f t="shared" si="1041"/>
        <v>4</v>
      </c>
      <c r="H704" s="141" t="s">
        <v>42</v>
      </c>
      <c r="I704" s="138" t="s">
        <v>3161</v>
      </c>
      <c r="J704" s="125"/>
      <c r="K704" s="126"/>
      <c r="L704" s="126"/>
      <c r="M704" s="126"/>
      <c r="N704" s="125"/>
      <c r="O704" s="124" t="s">
        <v>42</v>
      </c>
      <c r="P704" s="66" t="str">
        <f t="shared" si="1020"/>
        <v>0..1</v>
      </c>
      <c r="Q704" s="142" t="s">
        <v>3162</v>
      </c>
      <c r="R704" s="143" t="s">
        <v>3163</v>
      </c>
      <c r="S704" s="124"/>
      <c r="T704" s="129" t="str">
        <f t="shared" si="1071"/>
        <v/>
      </c>
      <c r="U704" s="141" t="s">
        <v>62</v>
      </c>
      <c r="V704" s="124"/>
      <c r="W704" s="675"/>
      <c r="X704" s="38"/>
      <c r="Y704" s="648" t="str">
        <f t="shared" si="986"/>
        <v>-</v>
      </c>
      <c r="Z704" s="144" t="str">
        <f t="shared" ref="Z704:AE704" si="1076">IF(Y704="X","X",IF($AH704=Z$4,"X","-"))</f>
        <v>-</v>
      </c>
      <c r="AA704" s="144" t="str">
        <f t="shared" si="1076"/>
        <v>-</v>
      </c>
      <c r="AB704" s="144" t="str">
        <f t="shared" si="1076"/>
        <v>-</v>
      </c>
      <c r="AC704" s="144" t="str">
        <f t="shared" si="1076"/>
        <v>-</v>
      </c>
      <c r="AD704" s="144" t="str">
        <f t="shared" si="1076"/>
        <v>-</v>
      </c>
      <c r="AE704" s="649" t="str">
        <f t="shared" si="1076"/>
        <v>X</v>
      </c>
      <c r="AF704" s="38"/>
      <c r="AG704" s="144" t="s">
        <v>47</v>
      </c>
      <c r="AH704" s="144" t="s">
        <v>47</v>
      </c>
      <c r="AI704" s="38"/>
      <c r="AJ704" s="13" t="str">
        <f t="shared" si="1067"/>
        <v>/rsm:CrossIndustryInvoice/rsm:SupplyChainTradeTransaction/ram:ApplicableHeaderTradeDelivery/ram:ShipToTradeParty</v>
      </c>
      <c r="AK704" s="13" t="str">
        <f t="shared" si="1068"/>
        <v>/ram:SpecifiedTaxRegistration</v>
      </c>
      <c r="AL704" s="14">
        <f>COUNTIFS(R$4:R704,AJ704)</f>
        <v>1</v>
      </c>
      <c r="AN704" s="206" t="str">
        <f t="shared" si="991"/>
        <v>SCT_HTD</v>
      </c>
      <c r="AO704" s="140" t="str">
        <f t="shared" si="1069"/>
        <v>BT-X-161-00</v>
      </c>
      <c r="AP704" s="296" t="str">
        <f t="shared" si="992"/>
        <v/>
      </c>
      <c r="AQ704" s="141">
        <f t="shared" si="1024"/>
        <v>4</v>
      </c>
      <c r="AR704" s="141" t="str">
        <f t="shared" si="1070"/>
        <v>0..1</v>
      </c>
      <c r="AS704" s="138" t="s">
        <v>1011</v>
      </c>
      <c r="AT704" s="125"/>
      <c r="AU704" s="126"/>
      <c r="AV704" s="126"/>
      <c r="AW704" s="126"/>
      <c r="AX704" s="125"/>
      <c r="AY704" s="124" t="str">
        <f t="shared" si="988"/>
        <v>0..1</v>
      </c>
      <c r="AZ704" s="124" t="str">
        <f t="shared" si="993"/>
        <v>0..1</v>
      </c>
      <c r="BA704" s="142" t="str">
        <f t="shared" si="1033"/>
        <v>/rsm:CrossIndustryInvoice
/rsm:SupplyChainTradeTransaction
/ram:ApplicableHeaderTradeDelivery
/ram:ShipToTradeParty
/ram:SpecifiedTaxRegistration</v>
      </c>
      <c r="BB704" s="143" t="str">
        <f t="shared" si="1034"/>
        <v>/rsm:CrossIndustryInvoice/rsm:SupplyChainTradeTransaction/ram:ApplicableHeaderTradeDelivery/ram:ShipToTradeParty/ram:SpecifiedTaxRegistration</v>
      </c>
      <c r="BC704" s="124" t="str">
        <f t="shared" si="994"/>
        <v/>
      </c>
      <c r="BD704" s="129" t="str">
        <f t="shared" si="995"/>
        <v/>
      </c>
      <c r="BE704" s="141" t="str">
        <f t="shared" si="996"/>
        <v>0..n</v>
      </c>
      <c r="BF704" s="124" t="str">
        <f t="shared" si="997"/>
        <v/>
      </c>
      <c r="BG704" s="675" t="str">
        <f t="shared" si="998"/>
        <v/>
      </c>
      <c r="BH704" s="7"/>
      <c r="BI704" s="648" t="str">
        <f t="shared" si="999"/>
        <v>-</v>
      </c>
      <c r="BJ704" s="144" t="str">
        <f t="shared" si="1000"/>
        <v>-</v>
      </c>
      <c r="BK704" s="144" t="str">
        <f t="shared" si="1001"/>
        <v>-</v>
      </c>
      <c r="BL704" s="144" t="str">
        <f t="shared" si="1002"/>
        <v>-</v>
      </c>
      <c r="BM704" s="144" t="str">
        <f t="shared" si="1003"/>
        <v>-</v>
      </c>
      <c r="BN704" s="144" t="str">
        <f t="shared" si="1004"/>
        <v>-</v>
      </c>
      <c r="BO704" s="649" t="str">
        <f t="shared" si="1005"/>
        <v>X</v>
      </c>
      <c r="BP704" s="7"/>
      <c r="BQ704" s="144" t="str">
        <f t="shared" si="1006"/>
        <v>EXTENDED</v>
      </c>
      <c r="BR704" s="144" t="str">
        <f t="shared" si="1007"/>
        <v>EXTENDED</v>
      </c>
      <c r="BS704" s="15"/>
      <c r="BT704" s="57" t="s">
        <v>18642</v>
      </c>
    </row>
    <row r="705" spans="1:72" s="59" customFormat="1" ht="105" x14ac:dyDescent="0.2">
      <c r="A705" s="45" t="str">
        <f t="shared" si="989"/>
        <v>YES</v>
      </c>
      <c r="B705" s="45"/>
      <c r="C705" s="45"/>
      <c r="D705" s="206" t="s">
        <v>3007</v>
      </c>
      <c r="E705" s="61" t="s">
        <v>5105</v>
      </c>
      <c r="F705" s="282"/>
      <c r="G705" s="62">
        <f t="shared" si="1041"/>
        <v>5</v>
      </c>
      <c r="H705" s="62" t="s">
        <v>32</v>
      </c>
      <c r="I705" s="64" t="s">
        <v>17158</v>
      </c>
      <c r="J705" s="64"/>
      <c r="K705" s="65"/>
      <c r="L705" s="65"/>
      <c r="M705" s="65"/>
      <c r="N705" s="64" t="s">
        <v>90</v>
      </c>
      <c r="O705" s="66" t="s">
        <v>32</v>
      </c>
      <c r="P705" s="66" t="str">
        <f t="shared" si="1020"/>
        <v>1..1</v>
      </c>
      <c r="Q705" s="6" t="s">
        <v>3164</v>
      </c>
      <c r="R705" s="67" t="s">
        <v>3165</v>
      </c>
      <c r="S705" s="66" t="s">
        <v>55</v>
      </c>
      <c r="T705" s="68" t="str">
        <f t="shared" si="1071"/>
        <v>E</v>
      </c>
      <c r="U705" s="62" t="s">
        <v>42</v>
      </c>
      <c r="V705" s="66"/>
      <c r="W705" s="677" t="s">
        <v>1016</v>
      </c>
      <c r="X705" s="38"/>
      <c r="Y705" s="634" t="str">
        <f t="shared" si="986"/>
        <v>-</v>
      </c>
      <c r="Z705" s="70" t="str">
        <f t="shared" ref="Z705:AE705" si="1077">IF(Y705="X","X",IF($AH705=Z$4,"X","-"))</f>
        <v>-</v>
      </c>
      <c r="AA705" s="70" t="str">
        <f t="shared" si="1077"/>
        <v>-</v>
      </c>
      <c r="AB705" s="70" t="str">
        <f t="shared" si="1077"/>
        <v>-</v>
      </c>
      <c r="AC705" s="70" t="str">
        <f t="shared" si="1077"/>
        <v>-</v>
      </c>
      <c r="AD705" s="70" t="str">
        <f t="shared" si="1077"/>
        <v>-</v>
      </c>
      <c r="AE705" s="635" t="str">
        <f t="shared" si="1077"/>
        <v>X</v>
      </c>
      <c r="AF705" s="38"/>
      <c r="AG705" s="70" t="s">
        <v>47</v>
      </c>
      <c r="AH705" s="70" t="s">
        <v>47</v>
      </c>
      <c r="AI705" s="38"/>
      <c r="AJ705" s="13" t="str">
        <f t="shared" si="1067"/>
        <v>/rsm:CrossIndustryInvoice/rsm:SupplyChainTradeTransaction/ram:ApplicableHeaderTradeDelivery/ram:ShipToTradeParty/ram:SpecifiedTaxRegistration</v>
      </c>
      <c r="AK705" s="13" t="str">
        <f t="shared" si="1068"/>
        <v>/ram:ID</v>
      </c>
      <c r="AL705" s="14">
        <f>COUNTIFS(R$4:R705,AJ705)</f>
        <v>1</v>
      </c>
      <c r="AN705" s="206" t="str">
        <f t="shared" si="991"/>
        <v>SCT_HTD</v>
      </c>
      <c r="AO705" s="61" t="str">
        <f t="shared" si="1069"/>
        <v>BT-X-161</v>
      </c>
      <c r="AP705" s="282" t="str">
        <f t="shared" si="992"/>
        <v/>
      </c>
      <c r="AQ705" s="62">
        <f t="shared" si="1024"/>
        <v>5</v>
      </c>
      <c r="AR705" s="62" t="str">
        <f t="shared" si="1070"/>
        <v>1..1</v>
      </c>
      <c r="AS705" s="64" t="s">
        <v>1014</v>
      </c>
      <c r="AT705" s="64"/>
      <c r="AU705" s="65"/>
      <c r="AV705" s="65"/>
      <c r="AW705" s="65"/>
      <c r="AX705" s="64" t="s">
        <v>99</v>
      </c>
      <c r="AY705" s="66" t="str">
        <f t="shared" ref="AY705:AY766" si="1078">O705</f>
        <v>1..1</v>
      </c>
      <c r="AZ705" s="66" t="str">
        <f t="shared" si="993"/>
        <v>1..1</v>
      </c>
      <c r="BA705" s="6" t="str">
        <f t="shared" si="1033"/>
        <v>/rsm:CrossIndustryInvoice
/rsm:SupplyChainTradeTransaction
/ram:ApplicableHeaderTradeDelivery
/ram:ShipToTradeParty
/ram:SpecifiedTaxRegistration
/ram:ID</v>
      </c>
      <c r="BB705" s="67" t="str">
        <f t="shared" si="1034"/>
        <v>/rsm:CrossIndustryInvoice/rsm:SupplyChainTradeTransaction/ram:ApplicableHeaderTradeDelivery/ram:ShipToTradeParty/ram:SpecifiedTaxRegistration/ram:ID</v>
      </c>
      <c r="BC705" s="66" t="str">
        <f t="shared" si="994"/>
        <v>I</v>
      </c>
      <c r="BD705" s="68" t="str">
        <f t="shared" si="995"/>
        <v>E</v>
      </c>
      <c r="BE705" s="62" t="str">
        <f t="shared" si="996"/>
        <v>0..1</v>
      </c>
      <c r="BF705" s="66" t="str">
        <f t="shared" si="997"/>
        <v/>
      </c>
      <c r="BG705" s="249" t="str">
        <f t="shared" si="998"/>
        <v>@schemeID="VA"</v>
      </c>
      <c r="BH705" s="7"/>
      <c r="BI705" s="634" t="str">
        <f t="shared" si="999"/>
        <v>-</v>
      </c>
      <c r="BJ705" s="70" t="str">
        <f t="shared" si="1000"/>
        <v>-</v>
      </c>
      <c r="BK705" s="70" t="str">
        <f t="shared" si="1001"/>
        <v>-</v>
      </c>
      <c r="BL705" s="70" t="str">
        <f t="shared" si="1002"/>
        <v>-</v>
      </c>
      <c r="BM705" s="70" t="str">
        <f t="shared" si="1003"/>
        <v>-</v>
      </c>
      <c r="BN705" s="70" t="str">
        <f t="shared" si="1004"/>
        <v>-</v>
      </c>
      <c r="BO705" s="635" t="str">
        <f t="shared" si="1005"/>
        <v>X</v>
      </c>
      <c r="BP705" s="7"/>
      <c r="BQ705" s="70" t="str">
        <f t="shared" si="1006"/>
        <v>EXTENDED</v>
      </c>
      <c r="BR705" s="70" t="str">
        <f t="shared" si="1007"/>
        <v>EXTENDED</v>
      </c>
      <c r="BS705" s="15"/>
      <c r="BT705" s="57" t="s">
        <v>18642</v>
      </c>
    </row>
    <row r="706" spans="1:72" s="59" customFormat="1" ht="120" x14ac:dyDescent="0.2">
      <c r="A706" s="45" t="str">
        <f t="shared" si="989"/>
        <v>YES</v>
      </c>
      <c r="B706" s="45"/>
      <c r="C706" s="45"/>
      <c r="D706" s="206" t="s">
        <v>3007</v>
      </c>
      <c r="E706" s="61" t="s">
        <v>5106</v>
      </c>
      <c r="F706" s="282"/>
      <c r="G706" s="62">
        <f t="shared" si="1041"/>
        <v>6</v>
      </c>
      <c r="H706" s="62" t="s">
        <v>32</v>
      </c>
      <c r="I706" s="64" t="s">
        <v>17157</v>
      </c>
      <c r="J706" s="64"/>
      <c r="K706" s="65" t="s">
        <v>1015</v>
      </c>
      <c r="L706" s="65"/>
      <c r="M706" s="65" t="s">
        <v>1016</v>
      </c>
      <c r="N706" s="64" t="s">
        <v>17064</v>
      </c>
      <c r="O706" s="66" t="s">
        <v>32</v>
      </c>
      <c r="P706" s="66" t="str">
        <f t="shared" si="1020"/>
        <v>1..1</v>
      </c>
      <c r="Q706" s="6" t="s">
        <v>3166</v>
      </c>
      <c r="R706" s="67" t="s">
        <v>3167</v>
      </c>
      <c r="S706" s="66" t="s">
        <v>329</v>
      </c>
      <c r="T706" s="68" t="str">
        <f t="shared" si="1071"/>
        <v>A</v>
      </c>
      <c r="U706" s="62" t="s">
        <v>42</v>
      </c>
      <c r="V706" s="66"/>
      <c r="W706" s="677" t="s">
        <v>1016</v>
      </c>
      <c r="X706" s="38"/>
      <c r="Y706" s="634" t="str">
        <f t="shared" si="986"/>
        <v>-</v>
      </c>
      <c r="Z706" s="70" t="str">
        <f t="shared" ref="Z706:AE706" si="1079">IF(Y706="X","X",IF($AH706=Z$4,"X","-"))</f>
        <v>-</v>
      </c>
      <c r="AA706" s="70" t="str">
        <f t="shared" si="1079"/>
        <v>-</v>
      </c>
      <c r="AB706" s="70" t="str">
        <f t="shared" si="1079"/>
        <v>-</v>
      </c>
      <c r="AC706" s="70" t="str">
        <f t="shared" si="1079"/>
        <v>-</v>
      </c>
      <c r="AD706" s="70" t="str">
        <f t="shared" si="1079"/>
        <v>-</v>
      </c>
      <c r="AE706" s="635" t="str">
        <f t="shared" si="1079"/>
        <v>X</v>
      </c>
      <c r="AF706" s="38"/>
      <c r="AG706" s="70" t="s">
        <v>47</v>
      </c>
      <c r="AH706" s="70" t="s">
        <v>47</v>
      </c>
      <c r="AI706" s="38"/>
      <c r="AJ706" s="13" t="str">
        <f t="shared" si="1067"/>
        <v>/rsm:CrossIndustryInvoice/rsm:SupplyChainTradeTransaction/ram:ApplicableHeaderTradeDelivery/ram:ShipToTradeParty/ram:SpecifiedTaxRegistration/ram:ID</v>
      </c>
      <c r="AK706" s="13" t="str">
        <f t="shared" si="1068"/>
        <v>/@schemeID</v>
      </c>
      <c r="AL706" s="14">
        <f>COUNTIFS(R$4:R706,AJ706)</f>
        <v>1</v>
      </c>
      <c r="AN706" s="206" t="str">
        <f t="shared" si="991"/>
        <v>SCT_HTD</v>
      </c>
      <c r="AO706" s="61" t="str">
        <f t="shared" si="1069"/>
        <v>BT-X-161-0</v>
      </c>
      <c r="AP706" s="282" t="str">
        <f t="shared" si="992"/>
        <v/>
      </c>
      <c r="AQ706" s="62">
        <f t="shared" si="1024"/>
        <v>6</v>
      </c>
      <c r="AR706" s="62" t="str">
        <f t="shared" si="1070"/>
        <v>1..1</v>
      </c>
      <c r="AS706" s="64" t="s">
        <v>1019</v>
      </c>
      <c r="AT706" s="64"/>
      <c r="AU706" s="65" t="s">
        <v>18240</v>
      </c>
      <c r="AV706" s="65"/>
      <c r="AW706" s="65"/>
      <c r="AX706" s="64"/>
      <c r="AY706" s="66" t="str">
        <f t="shared" si="1078"/>
        <v>1..1</v>
      </c>
      <c r="AZ706" s="66" t="str">
        <f t="shared" ref="AZ706:AZ767" si="1080">P706</f>
        <v>1..1</v>
      </c>
      <c r="BA706" s="6" t="str">
        <f t="shared" si="1033"/>
        <v>/rsm:CrossIndustryInvoice
/rsm:SupplyChainTradeTransaction
/ram:ApplicableHeaderTradeDelivery
/ram:ShipToTradeParty
/ram:SpecifiedTaxRegistration
/ram:ID
/@schemeID</v>
      </c>
      <c r="BB706" s="67" t="str">
        <f t="shared" si="1034"/>
        <v>/rsm:CrossIndustryInvoice/rsm:SupplyChainTradeTransaction/ram:ApplicableHeaderTradeDelivery/ram:ShipToTradeParty/ram:SpecifiedTaxRegistration/ram:ID/@schemeID</v>
      </c>
      <c r="BC706" s="66" t="str">
        <f t="shared" si="994"/>
        <v>S</v>
      </c>
      <c r="BD706" s="68" t="str">
        <f t="shared" si="995"/>
        <v>A</v>
      </c>
      <c r="BE706" s="62" t="str">
        <f t="shared" si="996"/>
        <v>0..1</v>
      </c>
      <c r="BF706" s="66" t="str">
        <f t="shared" si="997"/>
        <v/>
      </c>
      <c r="BG706" s="249" t="str">
        <f t="shared" si="998"/>
        <v>@schemeID="VA"</v>
      </c>
      <c r="BH706" s="7"/>
      <c r="BI706" s="634" t="str">
        <f t="shared" si="999"/>
        <v>-</v>
      </c>
      <c r="BJ706" s="70" t="str">
        <f t="shared" si="1000"/>
        <v>-</v>
      </c>
      <c r="BK706" s="70" t="str">
        <f t="shared" si="1001"/>
        <v>-</v>
      </c>
      <c r="BL706" s="70" t="str">
        <f t="shared" si="1002"/>
        <v>-</v>
      </c>
      <c r="BM706" s="70" t="str">
        <f t="shared" si="1003"/>
        <v>-</v>
      </c>
      <c r="BN706" s="70" t="str">
        <f t="shared" si="1004"/>
        <v>-</v>
      </c>
      <c r="BO706" s="635" t="str">
        <f t="shared" si="1005"/>
        <v>X</v>
      </c>
      <c r="BP706" s="7"/>
      <c r="BQ706" s="70" t="str">
        <f t="shared" si="1006"/>
        <v>EXTENDED</v>
      </c>
      <c r="BR706" s="70" t="str">
        <f t="shared" si="1007"/>
        <v>EXTENDED</v>
      </c>
      <c r="BS706" s="15"/>
      <c r="BT706" s="57" t="s">
        <v>18642</v>
      </c>
    </row>
    <row r="707" spans="1:72" s="59" customFormat="1" ht="96" x14ac:dyDescent="0.2">
      <c r="A707" s="45" t="str">
        <f t="shared" si="989"/>
        <v>NO</v>
      </c>
      <c r="B707" s="45"/>
      <c r="C707" s="45"/>
      <c r="D707" s="204" t="s">
        <v>3007</v>
      </c>
      <c r="E707" s="99" t="s">
        <v>5570</v>
      </c>
      <c r="F707" s="289"/>
      <c r="G707" s="100">
        <f t="shared" si="1041"/>
        <v>3</v>
      </c>
      <c r="H707" s="100" t="s">
        <v>42</v>
      </c>
      <c r="I707" s="125" t="s">
        <v>3168</v>
      </c>
      <c r="J707" s="125"/>
      <c r="K707" s="126"/>
      <c r="L707" s="126"/>
      <c r="M707" s="126"/>
      <c r="N707" s="125"/>
      <c r="O707" s="124" t="s">
        <v>42</v>
      </c>
      <c r="P707" s="124" t="str">
        <f t="shared" si="1020"/>
        <v>0..1</v>
      </c>
      <c r="Q707" s="102" t="s">
        <v>3169</v>
      </c>
      <c r="R707" s="103" t="s">
        <v>3170</v>
      </c>
      <c r="S707" s="124" t="s">
        <v>35</v>
      </c>
      <c r="T707" s="129" t="str">
        <f t="shared" si="1071"/>
        <v>EG</v>
      </c>
      <c r="U707" s="100" t="s">
        <v>42</v>
      </c>
      <c r="V707" s="124"/>
      <c r="W707" s="675"/>
      <c r="X707" s="38"/>
      <c r="Y707" s="642" t="str">
        <f t="shared" si="986"/>
        <v>-</v>
      </c>
      <c r="Z707" s="104" t="str">
        <f t="shared" ref="Z707:AE707" si="1081">IF(Y707="X","X",IF($AH707=Z$4,"X","-"))</f>
        <v>-</v>
      </c>
      <c r="AA707" s="104" t="str">
        <f t="shared" si="1081"/>
        <v>-</v>
      </c>
      <c r="AB707" s="104" t="str">
        <f t="shared" si="1081"/>
        <v>-</v>
      </c>
      <c r="AC707" s="104" t="str">
        <f t="shared" si="1081"/>
        <v>-</v>
      </c>
      <c r="AD707" s="104" t="str">
        <f t="shared" si="1081"/>
        <v>-</v>
      </c>
      <c r="AE707" s="643" t="str">
        <f t="shared" si="1081"/>
        <v>X</v>
      </c>
      <c r="AF707" s="38"/>
      <c r="AG707" s="104" t="s">
        <v>47</v>
      </c>
      <c r="AH707" s="104" t="s">
        <v>47</v>
      </c>
      <c r="AI707" s="38"/>
      <c r="AJ707" s="13" t="str">
        <f t="shared" si="1067"/>
        <v>/rsm:CrossIndustryInvoice/rsm:SupplyChainTradeTransaction/ram:ApplicableHeaderTradeDelivery</v>
      </c>
      <c r="AK707" s="13" t="str">
        <f t="shared" si="1068"/>
        <v>/ram:UltimateShipToTradeParty</v>
      </c>
      <c r="AL707" s="14">
        <f>COUNTIFS(R$4:R707,AJ707)</f>
        <v>1</v>
      </c>
      <c r="AN707" s="204" t="str">
        <f t="shared" si="991"/>
        <v>SCT_HTD</v>
      </c>
      <c r="AO707" s="99" t="str">
        <f t="shared" si="1069"/>
        <v>BG-X-27</v>
      </c>
      <c r="AP707" s="289" t="str">
        <f t="shared" si="992"/>
        <v/>
      </c>
      <c r="AQ707" s="100">
        <f t="shared" si="1024"/>
        <v>3</v>
      </c>
      <c r="AR707" s="100" t="str">
        <f t="shared" si="1070"/>
        <v>0..1</v>
      </c>
      <c r="AS707" s="125" t="s">
        <v>1024</v>
      </c>
      <c r="AT707" s="125"/>
      <c r="AU707" s="126"/>
      <c r="AV707" s="126"/>
      <c r="AW707" s="126"/>
      <c r="AX707" s="125"/>
      <c r="AY707" s="124" t="str">
        <f t="shared" si="1078"/>
        <v>0..1</v>
      </c>
      <c r="AZ707" s="124" t="str">
        <f t="shared" si="1080"/>
        <v>0..1</v>
      </c>
      <c r="BA707" s="102" t="str">
        <f t="shared" si="1033"/>
        <v>/rsm:CrossIndustryInvoice
/rsm:SupplyChainTradeTransaction
/ram:ApplicableHeaderTradeDelivery
/ram:UltimateShipToTradeParty</v>
      </c>
      <c r="BB707" s="103" t="str">
        <f t="shared" si="1034"/>
        <v>/rsm:CrossIndustryInvoice/rsm:SupplyChainTradeTransaction/ram:ApplicableHeaderTradeDelivery/ram:UltimateShipToTradeParty</v>
      </c>
      <c r="BC707" s="124" t="str">
        <f t="shared" si="994"/>
        <v/>
      </c>
      <c r="BD707" s="129" t="str">
        <f t="shared" si="995"/>
        <v>EG</v>
      </c>
      <c r="BE707" s="100" t="str">
        <f t="shared" si="996"/>
        <v>0..1</v>
      </c>
      <c r="BF707" s="124" t="str">
        <f t="shared" si="997"/>
        <v/>
      </c>
      <c r="BG707" s="675" t="str">
        <f t="shared" si="998"/>
        <v/>
      </c>
      <c r="BH707" s="7"/>
      <c r="BI707" s="642" t="str">
        <f t="shared" si="999"/>
        <v>-</v>
      </c>
      <c r="BJ707" s="104" t="str">
        <f t="shared" si="1000"/>
        <v>-</v>
      </c>
      <c r="BK707" s="104" t="str">
        <f t="shared" si="1001"/>
        <v>-</v>
      </c>
      <c r="BL707" s="104" t="str">
        <f t="shared" si="1002"/>
        <v>-</v>
      </c>
      <c r="BM707" s="104" t="str">
        <f t="shared" si="1003"/>
        <v>-</v>
      </c>
      <c r="BN707" s="104" t="str">
        <f t="shared" si="1004"/>
        <v>-</v>
      </c>
      <c r="BO707" s="643" t="str">
        <f t="shared" si="1005"/>
        <v>X</v>
      </c>
      <c r="BP707" s="7"/>
      <c r="BQ707" s="104" t="str">
        <f t="shared" si="1006"/>
        <v>EXTENDED</v>
      </c>
      <c r="BR707" s="104" t="str">
        <f t="shared" si="1007"/>
        <v>EXTENDED</v>
      </c>
      <c r="BS707" s="15"/>
      <c r="BT707" s="57" t="s">
        <v>18642</v>
      </c>
    </row>
    <row r="708" spans="1:72" s="59" customFormat="1" ht="96" x14ac:dyDescent="0.2">
      <c r="A708" s="45" t="str">
        <f t="shared" si="989"/>
        <v>YES</v>
      </c>
      <c r="B708" s="45"/>
      <c r="C708" s="45"/>
      <c r="D708" s="206" t="s">
        <v>3007</v>
      </c>
      <c r="E708" s="61" t="s">
        <v>5571</v>
      </c>
      <c r="F708" s="282"/>
      <c r="G708" s="62">
        <f t="shared" si="1041"/>
        <v>4</v>
      </c>
      <c r="H708" s="62" t="s">
        <v>42</v>
      </c>
      <c r="I708" s="64" t="s">
        <v>17313</v>
      </c>
      <c r="J708" s="64"/>
      <c r="K708" s="65"/>
      <c r="L708" s="65"/>
      <c r="M708" s="65"/>
      <c r="N708" s="64" t="s">
        <v>90</v>
      </c>
      <c r="O708" s="66" t="s">
        <v>42</v>
      </c>
      <c r="P708" s="66" t="str">
        <f t="shared" si="1020"/>
        <v>0..1</v>
      </c>
      <c r="Q708" s="6" t="s">
        <v>3171</v>
      </c>
      <c r="R708" s="67" t="s">
        <v>3172</v>
      </c>
      <c r="S708" s="66" t="s">
        <v>55</v>
      </c>
      <c r="T708" s="68" t="str">
        <f t="shared" si="1071"/>
        <v>E</v>
      </c>
      <c r="U708" s="62" t="s">
        <v>62</v>
      </c>
      <c r="V708" s="66"/>
      <c r="W708" s="249"/>
      <c r="X708" s="38"/>
      <c r="Y708" s="634" t="str">
        <f t="shared" si="986"/>
        <v>-</v>
      </c>
      <c r="Z708" s="70" t="str">
        <f t="shared" ref="Z708:AE708" si="1082">IF(Y708="X","X",IF($AH708=Z$4,"X","-"))</f>
        <v>-</v>
      </c>
      <c r="AA708" s="70" t="str">
        <f t="shared" si="1082"/>
        <v>-</v>
      </c>
      <c r="AB708" s="70" t="str">
        <f t="shared" si="1082"/>
        <v>-</v>
      </c>
      <c r="AC708" s="70" t="str">
        <f t="shared" si="1082"/>
        <v>-</v>
      </c>
      <c r="AD708" s="70" t="str">
        <f t="shared" si="1082"/>
        <v>-</v>
      </c>
      <c r="AE708" s="635" t="str">
        <f t="shared" si="1082"/>
        <v>X</v>
      </c>
      <c r="AF708" s="38"/>
      <c r="AG708" s="70" t="s">
        <v>47</v>
      </c>
      <c r="AH708" s="70" t="s">
        <v>47</v>
      </c>
      <c r="AI708" s="38"/>
      <c r="AJ708" s="13" t="str">
        <f t="shared" si="1067"/>
        <v>/rsm:CrossIndustryInvoice/rsm:SupplyChainTradeTransaction/ram:ApplicableHeaderTradeDelivery/ram:UltimateShipToTradeParty</v>
      </c>
      <c r="AK708" s="13" t="str">
        <f t="shared" si="1068"/>
        <v>/ram:ID</v>
      </c>
      <c r="AL708" s="14">
        <f>COUNTIFS(R$4:R708,AJ708)</f>
        <v>1</v>
      </c>
      <c r="AN708" s="206" t="str">
        <f t="shared" si="991"/>
        <v>SCT_HTD</v>
      </c>
      <c r="AO708" s="61" t="str">
        <f t="shared" si="1069"/>
        <v>BT-X-162</v>
      </c>
      <c r="AP708" s="282" t="str">
        <f t="shared" si="992"/>
        <v/>
      </c>
      <c r="AQ708" s="62">
        <f t="shared" si="1024"/>
        <v>4</v>
      </c>
      <c r="AR708" s="62" t="str">
        <f t="shared" si="1070"/>
        <v>0..1</v>
      </c>
      <c r="AS708" s="64" t="s">
        <v>1027</v>
      </c>
      <c r="AT708" s="64"/>
      <c r="AU708" s="65"/>
      <c r="AV708" s="65"/>
      <c r="AW708" s="65"/>
      <c r="AX708" s="64" t="s">
        <v>99</v>
      </c>
      <c r="AY708" s="66" t="str">
        <f t="shared" si="1078"/>
        <v>0..1</v>
      </c>
      <c r="AZ708" s="66" t="str">
        <f t="shared" si="1080"/>
        <v>0..1</v>
      </c>
      <c r="BA708" s="6" t="str">
        <f t="shared" si="1033"/>
        <v>/rsm:CrossIndustryInvoice
/rsm:SupplyChainTradeTransaction
/ram:ApplicableHeaderTradeDelivery
/ram:UltimateShipToTradeParty
/ram:ID</v>
      </c>
      <c r="BB708" s="67" t="str">
        <f t="shared" si="1034"/>
        <v>/rsm:CrossIndustryInvoice/rsm:SupplyChainTradeTransaction/ram:ApplicableHeaderTradeDelivery/ram:UltimateShipToTradeParty/ram:ID</v>
      </c>
      <c r="BC708" s="66" t="str">
        <f t="shared" si="994"/>
        <v>I</v>
      </c>
      <c r="BD708" s="68" t="str">
        <f t="shared" si="995"/>
        <v>E</v>
      </c>
      <c r="BE708" s="62" t="str">
        <f t="shared" si="996"/>
        <v>0..n</v>
      </c>
      <c r="BF708" s="66" t="str">
        <f t="shared" si="997"/>
        <v/>
      </c>
      <c r="BG708" s="249" t="str">
        <f t="shared" si="998"/>
        <v/>
      </c>
      <c r="BH708" s="7"/>
      <c r="BI708" s="634" t="str">
        <f t="shared" si="999"/>
        <v>-</v>
      </c>
      <c r="BJ708" s="70" t="str">
        <f t="shared" si="1000"/>
        <v>-</v>
      </c>
      <c r="BK708" s="70" t="str">
        <f t="shared" si="1001"/>
        <v>-</v>
      </c>
      <c r="BL708" s="70" t="str">
        <f t="shared" si="1002"/>
        <v>-</v>
      </c>
      <c r="BM708" s="70" t="str">
        <f t="shared" si="1003"/>
        <v>-</v>
      </c>
      <c r="BN708" s="70" t="str">
        <f t="shared" si="1004"/>
        <v>-</v>
      </c>
      <c r="BO708" s="635" t="str">
        <f t="shared" si="1005"/>
        <v>X</v>
      </c>
      <c r="BP708" s="7"/>
      <c r="BQ708" s="70" t="str">
        <f t="shared" si="1006"/>
        <v>EXTENDED</v>
      </c>
      <c r="BR708" s="70" t="str">
        <f t="shared" si="1007"/>
        <v>EXTENDED</v>
      </c>
      <c r="BS708" s="15"/>
      <c r="BT708" s="57" t="s">
        <v>18642</v>
      </c>
    </row>
    <row r="709" spans="1:72" s="59" customFormat="1" ht="96" x14ac:dyDescent="0.2">
      <c r="A709" s="45" t="str">
        <f t="shared" si="989"/>
        <v>YES</v>
      </c>
      <c r="B709" s="45"/>
      <c r="C709" s="45"/>
      <c r="D709" s="206" t="s">
        <v>3007</v>
      </c>
      <c r="E709" s="61" t="s">
        <v>5572</v>
      </c>
      <c r="F709" s="282"/>
      <c r="G709" s="62">
        <f t="shared" si="1041"/>
        <v>4</v>
      </c>
      <c r="H709" s="62" t="s">
        <v>62</v>
      </c>
      <c r="I709" s="64" t="s">
        <v>17314</v>
      </c>
      <c r="J709" s="64"/>
      <c r="K709" s="65" t="s">
        <v>17134</v>
      </c>
      <c r="L709" s="65"/>
      <c r="M709" s="65"/>
      <c r="N709" s="64" t="s">
        <v>90</v>
      </c>
      <c r="O709" s="66" t="s">
        <v>62</v>
      </c>
      <c r="P709" s="66" t="str">
        <f t="shared" si="1020"/>
        <v>0..n</v>
      </c>
      <c r="Q709" s="6" t="s">
        <v>3173</v>
      </c>
      <c r="R709" s="67" t="s">
        <v>3174</v>
      </c>
      <c r="S709" s="66" t="s">
        <v>55</v>
      </c>
      <c r="T709" s="68" t="str">
        <f t="shared" si="1071"/>
        <v>E</v>
      </c>
      <c r="U709" s="62" t="s">
        <v>62</v>
      </c>
      <c r="V709" s="66"/>
      <c r="W709" s="249"/>
      <c r="X709" s="38"/>
      <c r="Y709" s="634" t="str">
        <f t="shared" ref="Y709:Y772" si="1083">IF(AH709=Y$4,"X","-")</f>
        <v>-</v>
      </c>
      <c r="Z709" s="70" t="str">
        <f t="shared" ref="Z709:AE709" si="1084">IF(Y709="X","X",IF($AH709=Z$4,"X","-"))</f>
        <v>-</v>
      </c>
      <c r="AA709" s="70" t="str">
        <f t="shared" si="1084"/>
        <v>-</v>
      </c>
      <c r="AB709" s="70" t="str">
        <f t="shared" si="1084"/>
        <v>-</v>
      </c>
      <c r="AC709" s="70" t="str">
        <f t="shared" si="1084"/>
        <v>-</v>
      </c>
      <c r="AD709" s="70" t="str">
        <f t="shared" si="1084"/>
        <v>-</v>
      </c>
      <c r="AE709" s="635" t="str">
        <f t="shared" si="1084"/>
        <v>X</v>
      </c>
      <c r="AF709" s="38"/>
      <c r="AG709" s="70" t="s">
        <v>47</v>
      </c>
      <c r="AH709" s="70" t="s">
        <v>47</v>
      </c>
      <c r="AI709" s="38"/>
      <c r="AJ709" s="13" t="str">
        <f t="shared" si="1067"/>
        <v>/rsm:CrossIndustryInvoice/rsm:SupplyChainTradeTransaction/ram:ApplicableHeaderTradeDelivery/ram:UltimateShipToTradeParty</v>
      </c>
      <c r="AK709" s="13" t="str">
        <f t="shared" si="1068"/>
        <v>/ram:GlobalID</v>
      </c>
      <c r="AL709" s="14">
        <f>COUNTIFS(R$4:R709,AJ709)</f>
        <v>1</v>
      </c>
      <c r="AN709" s="206" t="str">
        <f t="shared" si="991"/>
        <v>SCT_HTD</v>
      </c>
      <c r="AO709" s="61" t="str">
        <f t="shared" si="1069"/>
        <v>BT-X-163</v>
      </c>
      <c r="AP709" s="282" t="str">
        <f t="shared" si="992"/>
        <v/>
      </c>
      <c r="AQ709" s="62">
        <f t="shared" si="1024"/>
        <v>4</v>
      </c>
      <c r="AR709" s="62" t="str">
        <f t="shared" si="1070"/>
        <v>0..n</v>
      </c>
      <c r="AS709" s="64" t="s">
        <v>1031</v>
      </c>
      <c r="AT709" s="64"/>
      <c r="AU709" s="65" t="s">
        <v>1569</v>
      </c>
      <c r="AV709" s="65"/>
      <c r="AW709" s="65"/>
      <c r="AX709" s="64" t="s">
        <v>99</v>
      </c>
      <c r="AY709" s="66" t="str">
        <f t="shared" si="1078"/>
        <v>0..n</v>
      </c>
      <c r="AZ709" s="66" t="str">
        <f t="shared" si="1080"/>
        <v>0..n</v>
      </c>
      <c r="BA709" s="6" t="str">
        <f t="shared" si="1033"/>
        <v>/rsm:CrossIndustryInvoice
/rsm:SupplyChainTradeTransaction
/ram:ApplicableHeaderTradeDelivery
/ram:UltimateShipToTradeParty
/ram:GlobalID</v>
      </c>
      <c r="BB709" s="67" t="str">
        <f t="shared" si="1034"/>
        <v>/rsm:CrossIndustryInvoice/rsm:SupplyChainTradeTransaction/ram:ApplicableHeaderTradeDelivery/ram:UltimateShipToTradeParty/ram:GlobalID</v>
      </c>
      <c r="BC709" s="66" t="str">
        <f t="shared" si="994"/>
        <v>I</v>
      </c>
      <c r="BD709" s="68" t="str">
        <f t="shared" si="995"/>
        <v>E</v>
      </c>
      <c r="BE709" s="62" t="str">
        <f t="shared" si="996"/>
        <v>0..n</v>
      </c>
      <c r="BF709" s="66" t="str">
        <f t="shared" si="997"/>
        <v/>
      </c>
      <c r="BG709" s="249" t="str">
        <f t="shared" si="998"/>
        <v/>
      </c>
      <c r="BH709" s="7"/>
      <c r="BI709" s="634" t="str">
        <f t="shared" si="999"/>
        <v>-</v>
      </c>
      <c r="BJ709" s="70" t="str">
        <f t="shared" si="1000"/>
        <v>-</v>
      </c>
      <c r="BK709" s="70" t="str">
        <f t="shared" si="1001"/>
        <v>-</v>
      </c>
      <c r="BL709" s="70" t="str">
        <f t="shared" si="1002"/>
        <v>-</v>
      </c>
      <c r="BM709" s="70" t="str">
        <f t="shared" si="1003"/>
        <v>-</v>
      </c>
      <c r="BN709" s="70" t="str">
        <f t="shared" si="1004"/>
        <v>-</v>
      </c>
      <c r="BO709" s="635" t="str">
        <f t="shared" si="1005"/>
        <v>X</v>
      </c>
      <c r="BP709" s="7"/>
      <c r="BQ709" s="70" t="str">
        <f t="shared" si="1006"/>
        <v>EXTENDED</v>
      </c>
      <c r="BR709" s="70" t="str">
        <f t="shared" si="1007"/>
        <v>EXTENDED</v>
      </c>
      <c r="BS709" s="15"/>
      <c r="BT709" s="57" t="s">
        <v>18642</v>
      </c>
    </row>
    <row r="710" spans="1:72" s="59" customFormat="1" ht="105" x14ac:dyDescent="0.2">
      <c r="A710" s="45" t="str">
        <f t="shared" ref="A710:A773" si="1085">IF(OR(T710="E",T710="A"),"YES","NO")</f>
        <v>YES</v>
      </c>
      <c r="B710" s="45"/>
      <c r="C710" s="45"/>
      <c r="D710" s="206" t="s">
        <v>3007</v>
      </c>
      <c r="E710" s="61" t="s">
        <v>5573</v>
      </c>
      <c r="F710" s="282"/>
      <c r="G710" s="62">
        <f t="shared" si="1041"/>
        <v>5</v>
      </c>
      <c r="H710" s="62" t="s">
        <v>32</v>
      </c>
      <c r="I710" s="64" t="s">
        <v>443</v>
      </c>
      <c r="J710" s="64"/>
      <c r="K710" s="65" t="s">
        <v>17135</v>
      </c>
      <c r="L710" s="65"/>
      <c r="M710" s="65"/>
      <c r="N710" s="64" t="s">
        <v>17064</v>
      </c>
      <c r="O710" s="66" t="s">
        <v>32</v>
      </c>
      <c r="P710" s="66" t="str">
        <f t="shared" si="1020"/>
        <v>1..1</v>
      </c>
      <c r="Q710" s="6" t="s">
        <v>3175</v>
      </c>
      <c r="R710" s="67" t="s">
        <v>3176</v>
      </c>
      <c r="S710" s="66" t="s">
        <v>329</v>
      </c>
      <c r="T710" s="68" t="str">
        <f t="shared" si="1071"/>
        <v>A</v>
      </c>
      <c r="U710" s="62" t="s">
        <v>42</v>
      </c>
      <c r="V710" s="66"/>
      <c r="W710" s="249"/>
      <c r="X710" s="38"/>
      <c r="Y710" s="634" t="str">
        <f t="shared" si="1083"/>
        <v>-</v>
      </c>
      <c r="Z710" s="70" t="str">
        <f t="shared" ref="Z710:AE710" si="1086">IF(Y710="X","X",IF($AH710=Z$4,"X","-"))</f>
        <v>-</v>
      </c>
      <c r="AA710" s="70" t="str">
        <f t="shared" si="1086"/>
        <v>-</v>
      </c>
      <c r="AB710" s="70" t="str">
        <f t="shared" si="1086"/>
        <v>-</v>
      </c>
      <c r="AC710" s="70" t="str">
        <f t="shared" si="1086"/>
        <v>-</v>
      </c>
      <c r="AD710" s="70" t="str">
        <f t="shared" si="1086"/>
        <v>-</v>
      </c>
      <c r="AE710" s="635" t="str">
        <f t="shared" si="1086"/>
        <v>X</v>
      </c>
      <c r="AF710" s="38"/>
      <c r="AG710" s="70" t="s">
        <v>47</v>
      </c>
      <c r="AH710" s="70" t="s">
        <v>47</v>
      </c>
      <c r="AI710" s="38"/>
      <c r="AJ710" s="13" t="str">
        <f t="shared" si="1067"/>
        <v>/rsm:CrossIndustryInvoice/rsm:SupplyChainTradeTransaction/ram:ApplicableHeaderTradeDelivery/ram:UltimateShipToTradeParty/ram:GlobalID</v>
      </c>
      <c r="AK710" s="13" t="str">
        <f t="shared" si="1068"/>
        <v>/@schemeID</v>
      </c>
      <c r="AL710" s="14">
        <f>COUNTIFS(R$4:R710,AJ710)</f>
        <v>1</v>
      </c>
      <c r="AN710" s="206" t="str">
        <f t="shared" ref="AN710:AN773" si="1087">D710</f>
        <v>SCT_HTD</v>
      </c>
      <c r="AO710" s="61" t="str">
        <f t="shared" si="1069"/>
        <v>BT-X-163-0</v>
      </c>
      <c r="AP710" s="282" t="str">
        <f t="shared" ref="AP710:AP773" si="1088">IF(F710="","",F710)</f>
        <v/>
      </c>
      <c r="AQ710" s="62">
        <f t="shared" si="1024"/>
        <v>5</v>
      </c>
      <c r="AR710" s="62" t="str">
        <f t="shared" si="1070"/>
        <v>1..1</v>
      </c>
      <c r="AS710" s="64" t="s">
        <v>1868</v>
      </c>
      <c r="AT710" s="64"/>
      <c r="AU710" s="65" t="s">
        <v>331</v>
      </c>
      <c r="AV710" s="65"/>
      <c r="AW710" s="65"/>
      <c r="AX710" s="64"/>
      <c r="AY710" s="66" t="str">
        <f t="shared" si="1078"/>
        <v>1..1</v>
      </c>
      <c r="AZ710" s="66" t="str">
        <f t="shared" si="1080"/>
        <v>1..1</v>
      </c>
      <c r="BA710" s="6" t="str">
        <f t="shared" si="1033"/>
        <v>/rsm:CrossIndustryInvoice
/rsm:SupplyChainTradeTransaction
/ram:ApplicableHeaderTradeDelivery
/ram:UltimateShipToTradeParty
/ram:GlobalID
/@schemeID</v>
      </c>
      <c r="BB710" s="67" t="str">
        <f t="shared" si="1034"/>
        <v>/rsm:CrossIndustryInvoice/rsm:SupplyChainTradeTransaction/ram:ApplicableHeaderTradeDelivery/ram:UltimateShipToTradeParty/ram:GlobalID/@schemeID</v>
      </c>
      <c r="BC710" s="66" t="str">
        <f t="shared" ref="BC710:BC773" si="1089">IF(S710="","",S710)</f>
        <v>S</v>
      </c>
      <c r="BD710" s="68" t="str">
        <f t="shared" ref="BD710:BD773" si="1090">IF(T710="","",T710)</f>
        <v>A</v>
      </c>
      <c r="BE710" s="62" t="str">
        <f t="shared" ref="BE710:BE773" si="1091">IF(U710="","",U710)</f>
        <v>0..1</v>
      </c>
      <c r="BF710" s="66" t="str">
        <f t="shared" ref="BF710:BF773" si="1092">IF(V710="","",V710)</f>
        <v/>
      </c>
      <c r="BG710" s="249" t="str">
        <f t="shared" ref="BG710:BG773" si="1093">IF(W710="","",W710)</f>
        <v/>
      </c>
      <c r="BH710" s="7"/>
      <c r="BI710" s="634" t="str">
        <f t="shared" ref="BI710:BI773" si="1094">Y710</f>
        <v>-</v>
      </c>
      <c r="BJ710" s="70" t="str">
        <f t="shared" ref="BJ710:BJ773" si="1095">Z710</f>
        <v>-</v>
      </c>
      <c r="BK710" s="70" t="str">
        <f t="shared" ref="BK710:BK773" si="1096">AA710</f>
        <v>-</v>
      </c>
      <c r="BL710" s="70" t="str">
        <f t="shared" ref="BL710:BL773" si="1097">AB710</f>
        <v>-</v>
      </c>
      <c r="BM710" s="70" t="str">
        <f t="shared" ref="BM710:BM773" si="1098">AC710</f>
        <v>-</v>
      </c>
      <c r="BN710" s="70" t="str">
        <f t="shared" ref="BN710:BN773" si="1099">AD710</f>
        <v>-</v>
      </c>
      <c r="BO710" s="635" t="str">
        <f t="shared" ref="BO710:BO773" si="1100">AE710</f>
        <v>X</v>
      </c>
      <c r="BP710" s="7"/>
      <c r="BQ710" s="70" t="str">
        <f t="shared" ref="BQ710:BQ773" si="1101">AG710</f>
        <v>EXTENDED</v>
      </c>
      <c r="BR710" s="70" t="str">
        <f t="shared" ref="BR710:BR773" si="1102">AH710</f>
        <v>EXTENDED</v>
      </c>
      <c r="BS710" s="15"/>
      <c r="BT710" s="57" t="s">
        <v>18642</v>
      </c>
    </row>
    <row r="711" spans="1:72" s="59" customFormat="1" ht="96" x14ac:dyDescent="0.2">
      <c r="A711" s="45" t="str">
        <f t="shared" si="1085"/>
        <v>YES</v>
      </c>
      <c r="B711" s="45"/>
      <c r="C711" s="45"/>
      <c r="D711" s="206" t="s">
        <v>3007</v>
      </c>
      <c r="E711" s="61" t="s">
        <v>5574</v>
      </c>
      <c r="F711" s="282"/>
      <c r="G711" s="62">
        <f t="shared" si="1041"/>
        <v>4</v>
      </c>
      <c r="H711" s="62" t="s">
        <v>42</v>
      </c>
      <c r="I711" s="64" t="s">
        <v>17315</v>
      </c>
      <c r="J711" s="64"/>
      <c r="K711" s="65"/>
      <c r="L711" s="65"/>
      <c r="M711" s="65"/>
      <c r="N711" s="64" t="s">
        <v>70</v>
      </c>
      <c r="O711" s="66" t="s">
        <v>42</v>
      </c>
      <c r="P711" s="66" t="str">
        <f t="shared" si="1020"/>
        <v>0..1</v>
      </c>
      <c r="Q711" s="6" t="s">
        <v>3177</v>
      </c>
      <c r="R711" s="67" t="s">
        <v>3178</v>
      </c>
      <c r="S711" s="66" t="s">
        <v>73</v>
      </c>
      <c r="T711" s="68" t="str">
        <f t="shared" si="1071"/>
        <v>E</v>
      </c>
      <c r="U711" s="62" t="s">
        <v>42</v>
      </c>
      <c r="V711" s="66"/>
      <c r="W711" s="249"/>
      <c r="X711" s="38"/>
      <c r="Y711" s="634" t="str">
        <f t="shared" si="1083"/>
        <v>-</v>
      </c>
      <c r="Z711" s="70" t="str">
        <f t="shared" ref="Z711:AE711" si="1103">IF(Y711="X","X",IF($AH711=Z$4,"X","-"))</f>
        <v>-</v>
      </c>
      <c r="AA711" s="70" t="str">
        <f t="shared" si="1103"/>
        <v>-</v>
      </c>
      <c r="AB711" s="70" t="str">
        <f t="shared" si="1103"/>
        <v>-</v>
      </c>
      <c r="AC711" s="70" t="str">
        <f t="shared" si="1103"/>
        <v>-</v>
      </c>
      <c r="AD711" s="70" t="str">
        <f t="shared" si="1103"/>
        <v>-</v>
      </c>
      <c r="AE711" s="635" t="str">
        <f t="shared" si="1103"/>
        <v>X</v>
      </c>
      <c r="AF711" s="38"/>
      <c r="AG711" s="70" t="s">
        <v>47</v>
      </c>
      <c r="AH711" s="70" t="s">
        <v>47</v>
      </c>
      <c r="AI711" s="38"/>
      <c r="AJ711" s="13" t="str">
        <f t="shared" si="1067"/>
        <v>/rsm:CrossIndustryInvoice/rsm:SupplyChainTradeTransaction/ram:ApplicableHeaderTradeDelivery/ram:UltimateShipToTradeParty</v>
      </c>
      <c r="AK711" s="13" t="str">
        <f t="shared" si="1068"/>
        <v>/ram:Name</v>
      </c>
      <c r="AL711" s="14">
        <f>COUNTIFS(R$4:R711,AJ711)</f>
        <v>1</v>
      </c>
      <c r="AN711" s="206" t="str">
        <f t="shared" si="1087"/>
        <v>SCT_HTD</v>
      </c>
      <c r="AO711" s="61" t="str">
        <f t="shared" si="1069"/>
        <v>BT-X-164</v>
      </c>
      <c r="AP711" s="282" t="str">
        <f t="shared" si="1088"/>
        <v/>
      </c>
      <c r="AQ711" s="62">
        <f t="shared" si="1024"/>
        <v>4</v>
      </c>
      <c r="AR711" s="62" t="str">
        <f t="shared" si="1070"/>
        <v>0..1</v>
      </c>
      <c r="AS711" s="64" t="s">
        <v>1036</v>
      </c>
      <c r="AT711" s="64"/>
      <c r="AU711" s="65"/>
      <c r="AV711" s="65"/>
      <c r="AW711" s="65"/>
      <c r="AX711" s="64"/>
      <c r="AY711" s="66" t="str">
        <f t="shared" si="1078"/>
        <v>0..1</v>
      </c>
      <c r="AZ711" s="66" t="str">
        <f t="shared" si="1080"/>
        <v>0..1</v>
      </c>
      <c r="BA711" s="6" t="str">
        <f t="shared" si="1033"/>
        <v>/rsm:CrossIndustryInvoice
/rsm:SupplyChainTradeTransaction
/ram:ApplicableHeaderTradeDelivery
/ram:UltimateShipToTradeParty
/ram:Name</v>
      </c>
      <c r="BB711" s="67" t="str">
        <f t="shared" si="1034"/>
        <v>/rsm:CrossIndustryInvoice/rsm:SupplyChainTradeTransaction/ram:ApplicableHeaderTradeDelivery/ram:UltimateShipToTradeParty/ram:Name</v>
      </c>
      <c r="BC711" s="66" t="str">
        <f t="shared" si="1089"/>
        <v>T</v>
      </c>
      <c r="BD711" s="68" t="str">
        <f t="shared" si="1090"/>
        <v>E</v>
      </c>
      <c r="BE711" s="62" t="str">
        <f t="shared" si="1091"/>
        <v>0..1</v>
      </c>
      <c r="BF711" s="66" t="str">
        <f t="shared" si="1092"/>
        <v/>
      </c>
      <c r="BG711" s="249" t="str">
        <f t="shared" si="1093"/>
        <v/>
      </c>
      <c r="BH711" s="7"/>
      <c r="BI711" s="634" t="str">
        <f t="shared" si="1094"/>
        <v>-</v>
      </c>
      <c r="BJ711" s="70" t="str">
        <f t="shared" si="1095"/>
        <v>-</v>
      </c>
      <c r="BK711" s="70" t="str">
        <f t="shared" si="1096"/>
        <v>-</v>
      </c>
      <c r="BL711" s="70" t="str">
        <f t="shared" si="1097"/>
        <v>-</v>
      </c>
      <c r="BM711" s="70" t="str">
        <f t="shared" si="1098"/>
        <v>-</v>
      </c>
      <c r="BN711" s="70" t="str">
        <f t="shared" si="1099"/>
        <v>-</v>
      </c>
      <c r="BO711" s="635" t="str">
        <f t="shared" si="1100"/>
        <v>X</v>
      </c>
      <c r="BP711" s="7"/>
      <c r="BQ711" s="70" t="str">
        <f t="shared" si="1101"/>
        <v>EXTENDED</v>
      </c>
      <c r="BR711" s="70" t="str">
        <f t="shared" si="1102"/>
        <v>EXTENDED</v>
      </c>
      <c r="BS711" s="15"/>
      <c r="BT711" s="57" t="s">
        <v>18642</v>
      </c>
    </row>
    <row r="712" spans="1:72" customFormat="1" ht="96" x14ac:dyDescent="0.2">
      <c r="A712" s="45" t="str">
        <f t="shared" si="1085"/>
        <v>YES</v>
      </c>
      <c r="B712" s="342" t="s">
        <v>4852</v>
      </c>
      <c r="C712" s="742"/>
      <c r="D712" s="208" t="s">
        <v>3007</v>
      </c>
      <c r="E712" s="61" t="s">
        <v>17422</v>
      </c>
      <c r="F712" s="282"/>
      <c r="G712" s="62">
        <f t="shared" si="1041"/>
        <v>4</v>
      </c>
      <c r="H712" s="62" t="s">
        <v>42</v>
      </c>
      <c r="I712" s="64" t="s">
        <v>17024</v>
      </c>
      <c r="J712" s="64" t="s">
        <v>17025</v>
      </c>
      <c r="K712" s="65" t="s">
        <v>17433</v>
      </c>
      <c r="L712" s="65"/>
      <c r="M712" s="65"/>
      <c r="N712" s="64" t="s">
        <v>128</v>
      </c>
      <c r="O712" s="66" t="s">
        <v>42</v>
      </c>
      <c r="P712" s="66" t="str">
        <f t="shared" ref="P712" si="1104">O712</f>
        <v>0..1</v>
      </c>
      <c r="Q712" s="278" t="s">
        <v>4879</v>
      </c>
      <c r="R712" s="279" t="s">
        <v>17039</v>
      </c>
      <c r="S712" s="66" t="s">
        <v>131</v>
      </c>
      <c r="T712" s="68" t="str">
        <f t="shared" si="1071"/>
        <v>E</v>
      </c>
      <c r="U712" s="62" t="s">
        <v>62</v>
      </c>
      <c r="V712" s="66"/>
      <c r="W712" s="249" t="s">
        <v>35</v>
      </c>
      <c r="X712" s="38"/>
      <c r="Y712" s="634" t="str">
        <f t="shared" si="1083"/>
        <v>-</v>
      </c>
      <c r="Z712" s="70" t="str">
        <f t="shared" ref="Z712:AE712" si="1105">IF(Y712="X","X",IF($AH712=Z$4,"X","-"))</f>
        <v>-</v>
      </c>
      <c r="AA712" s="70" t="str">
        <f t="shared" si="1105"/>
        <v>-</v>
      </c>
      <c r="AB712" s="70" t="str">
        <f t="shared" si="1105"/>
        <v>-</v>
      </c>
      <c r="AC712" s="70" t="str">
        <f t="shared" si="1105"/>
        <v>-</v>
      </c>
      <c r="AD712" s="70" t="str">
        <f t="shared" si="1105"/>
        <v>-</v>
      </c>
      <c r="AE712" s="635" t="str">
        <f t="shared" si="1105"/>
        <v>X</v>
      </c>
      <c r="AF712" s="38"/>
      <c r="AG712" s="70" t="s">
        <v>47</v>
      </c>
      <c r="AH712" s="70" t="s">
        <v>47</v>
      </c>
      <c r="AI712" s="38"/>
      <c r="AJ712" s="13" t="str">
        <f t="shared" si="1067"/>
        <v>/rsm:CrossIndustryInvoice/rsm:SupplyChainTradeTransaction/ram:ApplicableHeaderTradeDelivery/ram:UltimateShipToTradeParty</v>
      </c>
      <c r="AK712" s="13" t="str">
        <f t="shared" si="1068"/>
        <v>/ram:RoleCode</v>
      </c>
      <c r="AL712" s="14">
        <f>COUNTIFS(R$4:R712,AJ712)</f>
        <v>1</v>
      </c>
      <c r="AM712" s="59"/>
      <c r="AN712" s="208" t="str">
        <f t="shared" si="1087"/>
        <v>SCT_HTD</v>
      </c>
      <c r="AO712" s="61" t="str">
        <f t="shared" si="1069"/>
        <v>BT-X-551</v>
      </c>
      <c r="AP712" s="282" t="str">
        <f t="shared" si="1088"/>
        <v/>
      </c>
      <c r="AQ712" s="62">
        <f t="shared" ref="AQ712" si="1106">LEN(BB712)-LEN(SUBSTITUTE(BB712,"/",""))-1</f>
        <v>4</v>
      </c>
      <c r="AR712" s="62" t="str">
        <f t="shared" si="1070"/>
        <v>0..1</v>
      </c>
      <c r="AS712" s="64" t="s">
        <v>18220</v>
      </c>
      <c r="AT712" s="64" t="s">
        <v>18221</v>
      </c>
      <c r="AU712" s="65" t="s">
        <v>18222</v>
      </c>
      <c r="AV712" s="65"/>
      <c r="AW712" s="65"/>
      <c r="AX712" s="64" t="s">
        <v>128</v>
      </c>
      <c r="AY712" s="66" t="str">
        <f t="shared" si="1078"/>
        <v>0..1</v>
      </c>
      <c r="AZ712" s="66" t="str">
        <f t="shared" si="1080"/>
        <v>0..1</v>
      </c>
      <c r="BA712" s="278" t="str">
        <f t="shared" si="1033"/>
        <v>/rsm:CrossIndustryInvoice
/rsm:SupplyChainTradeTransaction
/ram:ApplicableHeaderTradeAgreement
/ram:UltimateShipToTradeParty
/ram:RoleCode</v>
      </c>
      <c r="BB712" s="279" t="str">
        <f t="shared" si="1034"/>
        <v>/rsm:CrossIndustryInvoice/rsm:SupplyChainTradeTransaction/ram:ApplicableHeaderTradeDelivery/ram:UltimateShipToTradeParty/ram:RoleCode</v>
      </c>
      <c r="BC712" s="66" t="str">
        <f t="shared" si="1089"/>
        <v>C</v>
      </c>
      <c r="BD712" s="68" t="str">
        <f t="shared" si="1090"/>
        <v>E</v>
      </c>
      <c r="BE712" s="66" t="str">
        <f t="shared" si="1091"/>
        <v>0..n</v>
      </c>
      <c r="BF712" s="66" t="str">
        <f t="shared" si="1092"/>
        <v/>
      </c>
      <c r="BG712" s="249" t="str">
        <f t="shared" si="1093"/>
        <v/>
      </c>
      <c r="BH712" s="7"/>
      <c r="BI712" s="634" t="str">
        <f t="shared" si="1094"/>
        <v>-</v>
      </c>
      <c r="BJ712" s="70" t="str">
        <f t="shared" si="1095"/>
        <v>-</v>
      </c>
      <c r="BK712" s="70" t="str">
        <f t="shared" si="1096"/>
        <v>-</v>
      </c>
      <c r="BL712" s="70" t="str">
        <f t="shared" si="1097"/>
        <v>-</v>
      </c>
      <c r="BM712" s="70" t="str">
        <f t="shared" si="1098"/>
        <v>-</v>
      </c>
      <c r="BN712" s="70" t="str">
        <f t="shared" si="1099"/>
        <v>-</v>
      </c>
      <c r="BO712" s="635" t="str">
        <f t="shared" si="1100"/>
        <v>X</v>
      </c>
      <c r="BP712" s="7"/>
      <c r="BQ712" s="68" t="str">
        <f t="shared" si="1101"/>
        <v>EXTENDED</v>
      </c>
      <c r="BR712" s="68" t="str">
        <f t="shared" si="1102"/>
        <v>EXTENDED</v>
      </c>
      <c r="BS712" s="347" t="s">
        <v>17422</v>
      </c>
      <c r="BT712" s="57" t="s">
        <v>18642</v>
      </c>
    </row>
    <row r="713" spans="1:72" s="59" customFormat="1" ht="96" x14ac:dyDescent="0.2">
      <c r="A713" s="45" t="str">
        <f t="shared" si="1085"/>
        <v>NO</v>
      </c>
      <c r="B713" s="45"/>
      <c r="C713" s="45"/>
      <c r="D713" s="206" t="s">
        <v>3007</v>
      </c>
      <c r="E713" s="140" t="s">
        <v>5575</v>
      </c>
      <c r="F713" s="296"/>
      <c r="G713" s="141">
        <f t="shared" si="1041"/>
        <v>4</v>
      </c>
      <c r="H713" s="141" t="s">
        <v>42</v>
      </c>
      <c r="I713" s="125" t="s">
        <v>3179</v>
      </c>
      <c r="J713" s="125"/>
      <c r="K713" s="126"/>
      <c r="L713" s="126"/>
      <c r="M713" s="126"/>
      <c r="N713" s="125"/>
      <c r="O713" s="124" t="s">
        <v>42</v>
      </c>
      <c r="P713" s="124" t="str">
        <f t="shared" si="1020"/>
        <v>0..1</v>
      </c>
      <c r="Q713" s="142" t="s">
        <v>3180</v>
      </c>
      <c r="R713" s="143" t="s">
        <v>3181</v>
      </c>
      <c r="S713" s="124"/>
      <c r="T713" s="129" t="str">
        <f t="shared" si="1071"/>
        <v/>
      </c>
      <c r="U713" s="141" t="s">
        <v>42</v>
      </c>
      <c r="V713" s="124"/>
      <c r="W713" s="675"/>
      <c r="X713" s="38"/>
      <c r="Y713" s="648" t="str">
        <f t="shared" si="1083"/>
        <v>-</v>
      </c>
      <c r="Z713" s="144" t="str">
        <f t="shared" ref="Z713:AE713" si="1107">IF(Y713="X","X",IF($AH713=Z$4,"X","-"))</f>
        <v>-</v>
      </c>
      <c r="AA713" s="144" t="str">
        <f t="shared" si="1107"/>
        <v>-</v>
      </c>
      <c r="AB713" s="144" t="str">
        <f t="shared" si="1107"/>
        <v>-</v>
      </c>
      <c r="AC713" s="144" t="str">
        <f t="shared" si="1107"/>
        <v>-</v>
      </c>
      <c r="AD713" s="144" t="str">
        <f t="shared" si="1107"/>
        <v>-</v>
      </c>
      <c r="AE713" s="649" t="str">
        <f t="shared" si="1107"/>
        <v>X</v>
      </c>
      <c r="AF713" s="38"/>
      <c r="AG713" s="144" t="s">
        <v>47</v>
      </c>
      <c r="AH713" s="144" t="s">
        <v>47</v>
      </c>
      <c r="AI713" s="38"/>
      <c r="AJ713" s="13" t="str">
        <f t="shared" si="1067"/>
        <v>/rsm:CrossIndustryInvoice/rsm:SupplyChainTradeTransaction/ram:ApplicableHeaderTradeDelivery/ram:UltimateShipToTradeParty</v>
      </c>
      <c r="AK713" s="13" t="str">
        <f t="shared" si="1068"/>
        <v>/ram:SpecifiedLegalOrganization</v>
      </c>
      <c r="AL713" s="14">
        <f>COUNTIFS(R$4:R713,AJ713)</f>
        <v>1</v>
      </c>
      <c r="AN713" s="206" t="str">
        <f t="shared" si="1087"/>
        <v>SCT_HTD</v>
      </c>
      <c r="AO713" s="140" t="str">
        <f t="shared" si="1069"/>
        <v>BT-X-165-00</v>
      </c>
      <c r="AP713" s="296" t="str">
        <f t="shared" si="1088"/>
        <v/>
      </c>
      <c r="AQ713" s="141">
        <f t="shared" si="1024"/>
        <v>4</v>
      </c>
      <c r="AR713" s="141" t="str">
        <f t="shared" si="1070"/>
        <v>0..1</v>
      </c>
      <c r="AS713" s="125" t="s">
        <v>2102</v>
      </c>
      <c r="AT713" s="125"/>
      <c r="AU713" s="126"/>
      <c r="AV713" s="126"/>
      <c r="AW713" s="126"/>
      <c r="AX713" s="125"/>
      <c r="AY713" s="124" t="str">
        <f t="shared" si="1078"/>
        <v>0..1</v>
      </c>
      <c r="AZ713" s="124" t="str">
        <f t="shared" si="1080"/>
        <v>0..1</v>
      </c>
      <c r="BA713" s="142" t="str">
        <f t="shared" si="1033"/>
        <v>/rsm:CrossIndustryInvoice
/rsm:SupplyChainTradeTransaction
/ram:ApplicableHeaderTradeDelivery
/ram:UltimateShipToTradeParty
/ram:SpecifiedLegalOrganization</v>
      </c>
      <c r="BB713" s="143" t="str">
        <f t="shared" si="1034"/>
        <v>/rsm:CrossIndustryInvoice/rsm:SupplyChainTradeTransaction/ram:ApplicableHeaderTradeDelivery/ram:UltimateShipToTradeParty/ram:SpecifiedLegalOrganization</v>
      </c>
      <c r="BC713" s="124" t="str">
        <f t="shared" si="1089"/>
        <v/>
      </c>
      <c r="BD713" s="129" t="str">
        <f t="shared" si="1090"/>
        <v/>
      </c>
      <c r="BE713" s="141" t="str">
        <f t="shared" si="1091"/>
        <v>0..1</v>
      </c>
      <c r="BF713" s="124" t="str">
        <f t="shared" si="1092"/>
        <v/>
      </c>
      <c r="BG713" s="675" t="str">
        <f t="shared" si="1093"/>
        <v/>
      </c>
      <c r="BH713" s="7"/>
      <c r="BI713" s="648" t="str">
        <f t="shared" si="1094"/>
        <v>-</v>
      </c>
      <c r="BJ713" s="144" t="str">
        <f t="shared" si="1095"/>
        <v>-</v>
      </c>
      <c r="BK713" s="144" t="str">
        <f t="shared" si="1096"/>
        <v>-</v>
      </c>
      <c r="BL713" s="144" t="str">
        <f t="shared" si="1097"/>
        <v>-</v>
      </c>
      <c r="BM713" s="144" t="str">
        <f t="shared" si="1098"/>
        <v>-</v>
      </c>
      <c r="BN713" s="144" t="str">
        <f t="shared" si="1099"/>
        <v>-</v>
      </c>
      <c r="BO713" s="649" t="str">
        <f t="shared" si="1100"/>
        <v>X</v>
      </c>
      <c r="BP713" s="7"/>
      <c r="BQ713" s="144" t="str">
        <f t="shared" si="1101"/>
        <v>EXTENDED</v>
      </c>
      <c r="BR713" s="144" t="str">
        <f t="shared" si="1102"/>
        <v>EXTENDED</v>
      </c>
      <c r="BS713" s="15"/>
      <c r="BT713" s="57" t="s">
        <v>18642</v>
      </c>
    </row>
    <row r="714" spans="1:72" s="59" customFormat="1" ht="105" x14ac:dyDescent="0.2">
      <c r="A714" s="45" t="str">
        <f t="shared" si="1085"/>
        <v>YES</v>
      </c>
      <c r="B714" s="45"/>
      <c r="C714" s="45"/>
      <c r="D714" s="206" t="s">
        <v>3007</v>
      </c>
      <c r="E714" s="61" t="s">
        <v>5576</v>
      </c>
      <c r="F714" s="282"/>
      <c r="G714" s="62">
        <f t="shared" si="1041"/>
        <v>5</v>
      </c>
      <c r="H714" s="62" t="s">
        <v>42</v>
      </c>
      <c r="I714" s="64" t="s">
        <v>17163</v>
      </c>
      <c r="J714" s="64" t="s">
        <v>17136</v>
      </c>
      <c r="K714" s="65"/>
      <c r="L714" s="65"/>
      <c r="M714" s="65"/>
      <c r="N714" s="64" t="s">
        <v>90</v>
      </c>
      <c r="O714" s="66" t="s">
        <v>42</v>
      </c>
      <c r="P714" s="66" t="str">
        <f t="shared" si="1020"/>
        <v>0..1</v>
      </c>
      <c r="Q714" s="6" t="s">
        <v>3182</v>
      </c>
      <c r="R714" s="67" t="s">
        <v>3183</v>
      </c>
      <c r="S714" s="66" t="s">
        <v>55</v>
      </c>
      <c r="T714" s="68" t="str">
        <f t="shared" si="1071"/>
        <v>E</v>
      </c>
      <c r="U714" s="62" t="s">
        <v>42</v>
      </c>
      <c r="V714" s="66"/>
      <c r="W714" s="249"/>
      <c r="X714" s="38"/>
      <c r="Y714" s="634" t="str">
        <f t="shared" si="1083"/>
        <v>-</v>
      </c>
      <c r="Z714" s="70" t="str">
        <f t="shared" ref="Z714:AE714" si="1108">IF(Y714="X","X",IF($AH714=Z$4,"X","-"))</f>
        <v>-</v>
      </c>
      <c r="AA714" s="70" t="str">
        <f t="shared" si="1108"/>
        <v>-</v>
      </c>
      <c r="AB714" s="70" t="str">
        <f t="shared" si="1108"/>
        <v>-</v>
      </c>
      <c r="AC714" s="70" t="str">
        <f t="shared" si="1108"/>
        <v>-</v>
      </c>
      <c r="AD714" s="70" t="str">
        <f t="shared" si="1108"/>
        <v>-</v>
      </c>
      <c r="AE714" s="635" t="str">
        <f t="shared" si="1108"/>
        <v>X</v>
      </c>
      <c r="AF714" s="38"/>
      <c r="AG714" s="70" t="s">
        <v>47</v>
      </c>
      <c r="AH714" s="70" t="s">
        <v>47</v>
      </c>
      <c r="AI714" s="38"/>
      <c r="AJ714" s="13" t="str">
        <f t="shared" si="1067"/>
        <v>/rsm:CrossIndustryInvoice/rsm:SupplyChainTradeTransaction/ram:ApplicableHeaderTradeDelivery/ram:UltimateShipToTradeParty/ram:SpecifiedLegalOrganization</v>
      </c>
      <c r="AK714" s="13" t="str">
        <f t="shared" si="1068"/>
        <v>/ram:ID</v>
      </c>
      <c r="AL714" s="14">
        <f>COUNTIFS(R$4:R714,AJ714)</f>
        <v>1</v>
      </c>
      <c r="AN714" s="206" t="str">
        <f t="shared" si="1087"/>
        <v>SCT_HTD</v>
      </c>
      <c r="AO714" s="61" t="str">
        <f t="shared" si="1069"/>
        <v>BT-X-165</v>
      </c>
      <c r="AP714" s="282" t="str">
        <f t="shared" si="1088"/>
        <v/>
      </c>
      <c r="AQ714" s="62">
        <f t="shared" si="1024"/>
        <v>5</v>
      </c>
      <c r="AR714" s="62" t="str">
        <f t="shared" si="1070"/>
        <v>0..1</v>
      </c>
      <c r="AS714" s="64" t="s">
        <v>1607</v>
      </c>
      <c r="AT714" s="64" t="s">
        <v>18224</v>
      </c>
      <c r="AU714" s="65"/>
      <c r="AV714" s="65"/>
      <c r="AW714" s="65"/>
      <c r="AX714" s="64" t="s">
        <v>99</v>
      </c>
      <c r="AY714" s="66" t="str">
        <f t="shared" si="1078"/>
        <v>0..1</v>
      </c>
      <c r="AZ714" s="66" t="str">
        <f t="shared" si="1080"/>
        <v>0..1</v>
      </c>
      <c r="BA714" s="6" t="str">
        <f t="shared" si="1033"/>
        <v>/rsm:CrossIndustryInvoice
/rsm:SupplyChainTradeTransaction
/ram:ApplicableHeaderTradeDelivery
/ram:UltimateShipToTradeParty
/ram:SpecifiedLegalOrganization
/ram:ID</v>
      </c>
      <c r="BB714" s="67" t="str">
        <f t="shared" si="1034"/>
        <v>/rsm:CrossIndustryInvoice/rsm:SupplyChainTradeTransaction/ram:ApplicableHeaderTradeDelivery/ram:UltimateShipToTradeParty/ram:SpecifiedLegalOrganization/ram:ID</v>
      </c>
      <c r="BC714" s="66" t="str">
        <f t="shared" si="1089"/>
        <v>I</v>
      </c>
      <c r="BD714" s="68" t="str">
        <f t="shared" si="1090"/>
        <v>E</v>
      </c>
      <c r="BE714" s="62" t="str">
        <f t="shared" si="1091"/>
        <v>0..1</v>
      </c>
      <c r="BF714" s="66" t="str">
        <f t="shared" si="1092"/>
        <v/>
      </c>
      <c r="BG714" s="249" t="str">
        <f t="shared" si="1093"/>
        <v/>
      </c>
      <c r="BH714" s="7"/>
      <c r="BI714" s="634" t="str">
        <f t="shared" si="1094"/>
        <v>-</v>
      </c>
      <c r="BJ714" s="70" t="str">
        <f t="shared" si="1095"/>
        <v>-</v>
      </c>
      <c r="BK714" s="70" t="str">
        <f t="shared" si="1096"/>
        <v>-</v>
      </c>
      <c r="BL714" s="70" t="str">
        <f t="shared" si="1097"/>
        <v>-</v>
      </c>
      <c r="BM714" s="70" t="str">
        <f t="shared" si="1098"/>
        <v>-</v>
      </c>
      <c r="BN714" s="70" t="str">
        <f t="shared" si="1099"/>
        <v>-</v>
      </c>
      <c r="BO714" s="635" t="str">
        <f t="shared" si="1100"/>
        <v>X</v>
      </c>
      <c r="BP714" s="7"/>
      <c r="BQ714" s="70" t="str">
        <f t="shared" si="1101"/>
        <v>EXTENDED</v>
      </c>
      <c r="BR714" s="70" t="str">
        <f t="shared" si="1102"/>
        <v>EXTENDED</v>
      </c>
      <c r="BS714" s="15"/>
      <c r="BT714" s="57" t="s">
        <v>18642</v>
      </c>
    </row>
    <row r="715" spans="1:72" s="59" customFormat="1" ht="120" x14ac:dyDescent="0.2">
      <c r="A715" s="45" t="str">
        <f t="shared" si="1085"/>
        <v>YES</v>
      </c>
      <c r="B715" s="45"/>
      <c r="C715" s="45"/>
      <c r="D715" s="206" t="s">
        <v>3007</v>
      </c>
      <c r="E715" s="61" t="s">
        <v>5577</v>
      </c>
      <c r="F715" s="282"/>
      <c r="G715" s="62">
        <f t="shared" si="1041"/>
        <v>6</v>
      </c>
      <c r="H715" s="62" t="s">
        <v>42</v>
      </c>
      <c r="I715" s="64" t="s">
        <v>443</v>
      </c>
      <c r="J715" s="64" t="s">
        <v>17137</v>
      </c>
      <c r="K715" s="65" t="s">
        <v>17140</v>
      </c>
      <c r="L715" s="65" t="s">
        <v>916</v>
      </c>
      <c r="M715" s="65" t="s">
        <v>35</v>
      </c>
      <c r="N715" s="64" t="s">
        <v>17064</v>
      </c>
      <c r="O715" s="66" t="s">
        <v>42</v>
      </c>
      <c r="P715" s="66" t="str">
        <f t="shared" si="1020"/>
        <v>0..1</v>
      </c>
      <c r="Q715" s="6" t="s">
        <v>3184</v>
      </c>
      <c r="R715" s="67" t="s">
        <v>3185</v>
      </c>
      <c r="S715" s="66" t="s">
        <v>329</v>
      </c>
      <c r="T715" s="68" t="str">
        <f t="shared" si="1071"/>
        <v>A</v>
      </c>
      <c r="U715" s="62" t="s">
        <v>42</v>
      </c>
      <c r="V715" s="66"/>
      <c r="W715" s="249"/>
      <c r="X715" s="38"/>
      <c r="Y715" s="634" t="str">
        <f t="shared" si="1083"/>
        <v>-</v>
      </c>
      <c r="Z715" s="70" t="str">
        <f t="shared" ref="Z715:AE715" si="1109">IF(Y715="X","X",IF($AH715=Z$4,"X","-"))</f>
        <v>-</v>
      </c>
      <c r="AA715" s="70" t="str">
        <f t="shared" si="1109"/>
        <v>-</v>
      </c>
      <c r="AB715" s="70" t="str">
        <f t="shared" si="1109"/>
        <v>-</v>
      </c>
      <c r="AC715" s="70" t="str">
        <f t="shared" si="1109"/>
        <v>-</v>
      </c>
      <c r="AD715" s="70" t="str">
        <f t="shared" si="1109"/>
        <v>-</v>
      </c>
      <c r="AE715" s="635" t="str">
        <f t="shared" si="1109"/>
        <v>X</v>
      </c>
      <c r="AF715" s="38"/>
      <c r="AG715" s="70" t="s">
        <v>47</v>
      </c>
      <c r="AH715" s="70" t="s">
        <v>47</v>
      </c>
      <c r="AI715" s="38"/>
      <c r="AJ715" s="13" t="str">
        <f t="shared" si="1067"/>
        <v>/rsm:CrossIndustryInvoice/rsm:SupplyChainTradeTransaction/ram:ApplicableHeaderTradeDelivery/ram:UltimateShipToTradeParty/ram:SpecifiedLegalOrganization/ram:ID</v>
      </c>
      <c r="AK715" s="13" t="str">
        <f t="shared" si="1068"/>
        <v>/@schemeID</v>
      </c>
      <c r="AL715" s="14">
        <f>COUNTIFS(R$4:R715,AJ715)</f>
        <v>1</v>
      </c>
      <c r="AN715" s="206" t="str">
        <f t="shared" si="1087"/>
        <v>SCT_HTD</v>
      </c>
      <c r="AO715" s="61" t="str">
        <f t="shared" si="1069"/>
        <v>BT-X-165-0</v>
      </c>
      <c r="AP715" s="282" t="str">
        <f t="shared" si="1088"/>
        <v/>
      </c>
      <c r="AQ715" s="62">
        <f t="shared" si="1024"/>
        <v>6</v>
      </c>
      <c r="AR715" s="62" t="str">
        <f t="shared" si="1070"/>
        <v>0..1</v>
      </c>
      <c r="AS715" s="64" t="s">
        <v>919</v>
      </c>
      <c r="AT715" s="64" t="s">
        <v>1898</v>
      </c>
      <c r="AU715" s="65" t="s">
        <v>1899</v>
      </c>
      <c r="AV715" s="65"/>
      <c r="AW715" s="65"/>
      <c r="AX715" s="64"/>
      <c r="AY715" s="66" t="str">
        <f t="shared" si="1078"/>
        <v>0..1</v>
      </c>
      <c r="AZ715" s="66" t="str">
        <f t="shared" si="1080"/>
        <v>0..1</v>
      </c>
      <c r="BA715" s="6" t="str">
        <f t="shared" si="1033"/>
        <v>/rsm:CrossIndustryInvoice
/rsm:SupplyChainTradeTransaction
/ram:ApplicableHeaderTradeDelivery
/ram:UltimateShipToTradeParty
/ram:SpecifiedLegalOrganization
/ram:ID
/@schemeID</v>
      </c>
      <c r="BB715" s="67" t="str">
        <f t="shared" si="1034"/>
        <v>/rsm:CrossIndustryInvoice/rsm:SupplyChainTradeTransaction/ram:ApplicableHeaderTradeDelivery/ram:UltimateShipToTradeParty/ram:SpecifiedLegalOrganization/ram:ID/@schemeID</v>
      </c>
      <c r="BC715" s="66" t="str">
        <f t="shared" si="1089"/>
        <v>S</v>
      </c>
      <c r="BD715" s="68" t="str">
        <f t="shared" si="1090"/>
        <v>A</v>
      </c>
      <c r="BE715" s="62" t="str">
        <f t="shared" si="1091"/>
        <v>0..1</v>
      </c>
      <c r="BF715" s="66" t="str">
        <f t="shared" si="1092"/>
        <v/>
      </c>
      <c r="BG715" s="249" t="str">
        <f t="shared" si="1093"/>
        <v/>
      </c>
      <c r="BH715" s="7"/>
      <c r="BI715" s="634" t="str">
        <f t="shared" si="1094"/>
        <v>-</v>
      </c>
      <c r="BJ715" s="70" t="str">
        <f t="shared" si="1095"/>
        <v>-</v>
      </c>
      <c r="BK715" s="70" t="str">
        <f t="shared" si="1096"/>
        <v>-</v>
      </c>
      <c r="BL715" s="70" t="str">
        <f t="shared" si="1097"/>
        <v>-</v>
      </c>
      <c r="BM715" s="70" t="str">
        <f t="shared" si="1098"/>
        <v>-</v>
      </c>
      <c r="BN715" s="70" t="str">
        <f t="shared" si="1099"/>
        <v>-</v>
      </c>
      <c r="BO715" s="635" t="str">
        <f t="shared" si="1100"/>
        <v>X</v>
      </c>
      <c r="BP715" s="7"/>
      <c r="BQ715" s="70" t="str">
        <f t="shared" si="1101"/>
        <v>EXTENDED</v>
      </c>
      <c r="BR715" s="70" t="str">
        <f t="shared" si="1102"/>
        <v>EXTENDED</v>
      </c>
      <c r="BS715" s="15"/>
      <c r="BT715" s="57" t="s">
        <v>18642</v>
      </c>
    </row>
    <row r="716" spans="1:72" s="59" customFormat="1" ht="105" x14ac:dyDescent="0.2">
      <c r="A716" s="45" t="str">
        <f t="shared" si="1085"/>
        <v>YES</v>
      </c>
      <c r="B716" s="45"/>
      <c r="C716" s="45"/>
      <c r="D716" s="206" t="s">
        <v>3007</v>
      </c>
      <c r="E716" s="61" t="s">
        <v>5578</v>
      </c>
      <c r="F716" s="282"/>
      <c r="G716" s="62">
        <f t="shared" si="1041"/>
        <v>5</v>
      </c>
      <c r="H716" s="62" t="s">
        <v>42</v>
      </c>
      <c r="I716" s="64" t="s">
        <v>3069</v>
      </c>
      <c r="J716" s="64" t="s">
        <v>17138</v>
      </c>
      <c r="K716" s="65" t="s">
        <v>17139</v>
      </c>
      <c r="L716" s="65"/>
      <c r="M716" s="65"/>
      <c r="N716" s="64" t="s">
        <v>70</v>
      </c>
      <c r="O716" s="66" t="s">
        <v>42</v>
      </c>
      <c r="P716" s="66" t="str">
        <f t="shared" si="1020"/>
        <v>0..1</v>
      </c>
      <c r="Q716" s="6" t="s">
        <v>3186</v>
      </c>
      <c r="R716" s="67" t="s">
        <v>3187</v>
      </c>
      <c r="S716" s="66" t="s">
        <v>73</v>
      </c>
      <c r="T716" s="68" t="str">
        <f t="shared" si="1071"/>
        <v>E</v>
      </c>
      <c r="U716" s="62" t="s">
        <v>42</v>
      </c>
      <c r="V716" s="66"/>
      <c r="W716" s="249"/>
      <c r="X716" s="38"/>
      <c r="Y716" s="634" t="str">
        <f t="shared" si="1083"/>
        <v>-</v>
      </c>
      <c r="Z716" s="70" t="str">
        <f t="shared" ref="Z716:AE716" si="1110">IF(Y716="X","X",IF($AH716=Z$4,"X","-"))</f>
        <v>-</v>
      </c>
      <c r="AA716" s="70" t="str">
        <f t="shared" si="1110"/>
        <v>-</v>
      </c>
      <c r="AB716" s="70" t="str">
        <f t="shared" si="1110"/>
        <v>-</v>
      </c>
      <c r="AC716" s="70" t="str">
        <f t="shared" si="1110"/>
        <v>-</v>
      </c>
      <c r="AD716" s="70" t="str">
        <f t="shared" si="1110"/>
        <v>-</v>
      </c>
      <c r="AE716" s="635" t="str">
        <f t="shared" si="1110"/>
        <v>X</v>
      </c>
      <c r="AF716" s="38"/>
      <c r="AG716" s="70" t="s">
        <v>47</v>
      </c>
      <c r="AH716" s="70" t="s">
        <v>47</v>
      </c>
      <c r="AI716" s="38"/>
      <c r="AJ716" s="13" t="str">
        <f t="shared" si="1067"/>
        <v>/rsm:CrossIndustryInvoice/rsm:SupplyChainTradeTransaction/ram:ApplicableHeaderTradeDelivery/ram:UltimateShipToTradeParty/ram:SpecifiedLegalOrganization</v>
      </c>
      <c r="AK716" s="13" t="str">
        <f t="shared" si="1068"/>
        <v>/ram:TradingBusinessName</v>
      </c>
      <c r="AL716" s="14">
        <f>COUNTIFS(R$4:R716,AJ716)</f>
        <v>1</v>
      </c>
      <c r="AN716" s="206" t="str">
        <f t="shared" si="1087"/>
        <v>SCT_HTD</v>
      </c>
      <c r="AO716" s="61" t="str">
        <f t="shared" si="1069"/>
        <v>BT-X-166</v>
      </c>
      <c r="AP716" s="282" t="str">
        <f t="shared" si="1088"/>
        <v/>
      </c>
      <c r="AQ716" s="62">
        <f t="shared" si="1024"/>
        <v>5</v>
      </c>
      <c r="AR716" s="62" t="str">
        <f t="shared" si="1070"/>
        <v>0..1</v>
      </c>
      <c r="AS716" s="64" t="s">
        <v>2112</v>
      </c>
      <c r="AT716" s="64" t="s">
        <v>18225</v>
      </c>
      <c r="AU716" s="65" t="s">
        <v>18226</v>
      </c>
      <c r="AV716" s="65"/>
      <c r="AW716" s="65"/>
      <c r="AX716" s="64"/>
      <c r="AY716" s="66" t="str">
        <f t="shared" si="1078"/>
        <v>0..1</v>
      </c>
      <c r="AZ716" s="66" t="str">
        <f t="shared" si="1080"/>
        <v>0..1</v>
      </c>
      <c r="BA716" s="6" t="str">
        <f t="shared" si="1033"/>
        <v>/rsm:CrossIndustryInvoice
/rsm:SupplyChainTradeTransaction
/ram:ApplicableHeaderTradeDelivery
/ram:UltimateShipToTradeParty
/ram:SpecifiedLegalOrganization
/ram:TradingBusinessName</v>
      </c>
      <c r="BB716" s="67" t="str">
        <f t="shared" si="1034"/>
        <v>/rsm:CrossIndustryInvoice/rsm:SupplyChainTradeTransaction/ram:ApplicableHeaderTradeDelivery/ram:UltimateShipToTradeParty/ram:SpecifiedLegalOrganization/ram:TradingBusinessName</v>
      </c>
      <c r="BC716" s="66" t="str">
        <f t="shared" si="1089"/>
        <v>T</v>
      </c>
      <c r="BD716" s="68" t="str">
        <f t="shared" si="1090"/>
        <v>E</v>
      </c>
      <c r="BE716" s="62" t="str">
        <f t="shared" si="1091"/>
        <v>0..1</v>
      </c>
      <c r="BF716" s="66" t="str">
        <f t="shared" si="1092"/>
        <v/>
      </c>
      <c r="BG716" s="249" t="str">
        <f t="shared" si="1093"/>
        <v/>
      </c>
      <c r="BH716" s="7"/>
      <c r="BI716" s="634" t="str">
        <f t="shared" si="1094"/>
        <v>-</v>
      </c>
      <c r="BJ716" s="70" t="str">
        <f t="shared" si="1095"/>
        <v>-</v>
      </c>
      <c r="BK716" s="70" t="str">
        <f t="shared" si="1096"/>
        <v>-</v>
      </c>
      <c r="BL716" s="70" t="str">
        <f t="shared" si="1097"/>
        <v>-</v>
      </c>
      <c r="BM716" s="70" t="str">
        <f t="shared" si="1098"/>
        <v>-</v>
      </c>
      <c r="BN716" s="70" t="str">
        <f t="shared" si="1099"/>
        <v>-</v>
      </c>
      <c r="BO716" s="635" t="str">
        <f t="shared" si="1100"/>
        <v>X</v>
      </c>
      <c r="BP716" s="7"/>
      <c r="BQ716" s="70" t="str">
        <f t="shared" si="1101"/>
        <v>EXTENDED</v>
      </c>
      <c r="BR716" s="70" t="str">
        <f t="shared" si="1102"/>
        <v>EXTENDED</v>
      </c>
      <c r="BS716" s="15"/>
      <c r="BT716" s="57" t="s">
        <v>18642</v>
      </c>
    </row>
    <row r="717" spans="1:72" s="59" customFormat="1" ht="105" x14ac:dyDescent="0.2">
      <c r="A717" s="45" t="str">
        <f t="shared" si="1085"/>
        <v>NO</v>
      </c>
      <c r="B717" s="131"/>
      <c r="C717" s="742"/>
      <c r="D717" s="206" t="s">
        <v>3007</v>
      </c>
      <c r="E717" s="162" t="s">
        <v>5579</v>
      </c>
      <c r="F717" s="298"/>
      <c r="G717" s="163">
        <f t="shared" si="1041"/>
        <v>5</v>
      </c>
      <c r="H717" s="163" t="s">
        <v>42</v>
      </c>
      <c r="I717" s="164" t="s">
        <v>3188</v>
      </c>
      <c r="J717" s="164" t="s">
        <v>3073</v>
      </c>
      <c r="K717" s="165"/>
      <c r="L717" s="165"/>
      <c r="M717" s="165"/>
      <c r="N717" s="164"/>
      <c r="O717" s="66" t="s">
        <v>42</v>
      </c>
      <c r="P717" s="66" t="str">
        <f t="shared" si="1020"/>
        <v>0..1</v>
      </c>
      <c r="Q717" s="167" t="s">
        <v>3189</v>
      </c>
      <c r="R717" s="168" t="s">
        <v>3190</v>
      </c>
      <c r="S717" s="166"/>
      <c r="T717" s="169" t="str">
        <f t="shared" si="1071"/>
        <v>EG</v>
      </c>
      <c r="U717" s="163" t="s">
        <v>42</v>
      </c>
      <c r="V717" s="166"/>
      <c r="W717" s="676"/>
      <c r="X717" s="38"/>
      <c r="Y717" s="650" t="str">
        <f t="shared" si="1083"/>
        <v>-</v>
      </c>
      <c r="Z717" s="171" t="str">
        <f t="shared" ref="Z717:AE717" si="1111">IF(Y717="X","X",IF($AH717=Z$4,"X","-"))</f>
        <v>-</v>
      </c>
      <c r="AA717" s="171" t="str">
        <f t="shared" si="1111"/>
        <v>-</v>
      </c>
      <c r="AB717" s="171" t="str">
        <f t="shared" si="1111"/>
        <v>-</v>
      </c>
      <c r="AC717" s="171" t="str">
        <f t="shared" si="1111"/>
        <v>-</v>
      </c>
      <c r="AD717" s="171" t="str">
        <f t="shared" si="1111"/>
        <v>-</v>
      </c>
      <c r="AE717" s="651" t="str">
        <f t="shared" si="1111"/>
        <v>X</v>
      </c>
      <c r="AF717" s="38"/>
      <c r="AG717" s="171" t="s">
        <v>47</v>
      </c>
      <c r="AH717" s="171" t="s">
        <v>47</v>
      </c>
      <c r="AI717" s="38"/>
      <c r="AJ717" s="13" t="str">
        <f t="shared" si="1067"/>
        <v>/rsm:CrossIndustryInvoice/rsm:SupplyChainTradeTransaction/ram:ApplicableHeaderTradeDelivery/ram:UltimateShipToTradeParty/ram:SpecifiedLegalOrganization</v>
      </c>
      <c r="AK717" s="13" t="str">
        <f t="shared" si="1068"/>
        <v>/ram:PostalTradeAddress</v>
      </c>
      <c r="AL717" s="14">
        <f>COUNTIFS(R$4:R717,AJ717)</f>
        <v>1</v>
      </c>
      <c r="AN717" s="206" t="str">
        <f t="shared" si="1087"/>
        <v>SCT_HTD</v>
      </c>
      <c r="AO717" s="162" t="str">
        <f t="shared" si="1069"/>
        <v>BG-X-68</v>
      </c>
      <c r="AP717" s="298" t="str">
        <f t="shared" si="1088"/>
        <v/>
      </c>
      <c r="AQ717" s="163">
        <f t="shared" si="1024"/>
        <v>5</v>
      </c>
      <c r="AR717" s="163" t="str">
        <f t="shared" si="1070"/>
        <v>0..1</v>
      </c>
      <c r="AS717" s="164" t="s">
        <v>1632</v>
      </c>
      <c r="AT717" s="164" t="s">
        <v>1633</v>
      </c>
      <c r="AU717" s="165"/>
      <c r="AV717" s="165"/>
      <c r="AW717" s="165"/>
      <c r="AX717" s="164"/>
      <c r="AY717" s="66" t="str">
        <f t="shared" si="1078"/>
        <v>0..1</v>
      </c>
      <c r="AZ717" s="66" t="str">
        <f t="shared" si="1080"/>
        <v>0..1</v>
      </c>
      <c r="BA717" s="167" t="str">
        <f t="shared" si="1033"/>
        <v>/rsm:CrossIndustryInvoice
/rsm:SupplyChainTradeTransaction
/ram:ApplicableHeaderTradeDelivery
/ram:UltimateShipToTradeParty
/ram:SpecifiedLegalOrganization
/ram:PostalTradeAddress</v>
      </c>
      <c r="BB717" s="168" t="str">
        <f t="shared" si="1034"/>
        <v>/rsm:CrossIndustryInvoice/rsm:SupplyChainTradeTransaction/ram:ApplicableHeaderTradeDelivery/ram:UltimateShipToTradeParty/ram:SpecifiedLegalOrganization/ram:PostalTradeAddress</v>
      </c>
      <c r="BC717" s="166" t="str">
        <f t="shared" si="1089"/>
        <v/>
      </c>
      <c r="BD717" s="169" t="str">
        <f t="shared" si="1090"/>
        <v>EG</v>
      </c>
      <c r="BE717" s="163" t="str">
        <f t="shared" si="1091"/>
        <v>0..1</v>
      </c>
      <c r="BF717" s="166" t="str">
        <f t="shared" si="1092"/>
        <v/>
      </c>
      <c r="BG717" s="676" t="str">
        <f t="shared" si="1093"/>
        <v/>
      </c>
      <c r="BH717" s="7"/>
      <c r="BI717" s="650" t="str">
        <f t="shared" si="1094"/>
        <v>-</v>
      </c>
      <c r="BJ717" s="171" t="str">
        <f t="shared" si="1095"/>
        <v>-</v>
      </c>
      <c r="BK717" s="171" t="str">
        <f t="shared" si="1096"/>
        <v>-</v>
      </c>
      <c r="BL717" s="171" t="str">
        <f t="shared" si="1097"/>
        <v>-</v>
      </c>
      <c r="BM717" s="171" t="str">
        <f t="shared" si="1098"/>
        <v>-</v>
      </c>
      <c r="BN717" s="171" t="str">
        <f t="shared" si="1099"/>
        <v>-</v>
      </c>
      <c r="BO717" s="651" t="str">
        <f t="shared" si="1100"/>
        <v>X</v>
      </c>
      <c r="BP717" s="7"/>
      <c r="BQ717" s="171" t="str">
        <f t="shared" si="1101"/>
        <v>EXTENDED</v>
      </c>
      <c r="BR717" s="171" t="str">
        <f t="shared" si="1102"/>
        <v>EXTENDED</v>
      </c>
      <c r="BS717" s="15"/>
      <c r="BT717" s="57" t="s">
        <v>18642</v>
      </c>
    </row>
    <row r="718" spans="1:72" s="59" customFormat="1" ht="120" x14ac:dyDescent="0.2">
      <c r="A718" s="45" t="str">
        <f t="shared" si="1085"/>
        <v>YES</v>
      </c>
      <c r="B718" s="131"/>
      <c r="C718" s="742"/>
      <c r="D718" s="206" t="s">
        <v>3007</v>
      </c>
      <c r="E718" s="61" t="s">
        <v>5580</v>
      </c>
      <c r="F718" s="282"/>
      <c r="G718" s="62">
        <f t="shared" si="1041"/>
        <v>6</v>
      </c>
      <c r="H718" s="62" t="s">
        <v>42</v>
      </c>
      <c r="I718" s="64" t="s">
        <v>17148</v>
      </c>
      <c r="J718" s="64" t="s">
        <v>1635</v>
      </c>
      <c r="K718" s="65" t="s">
        <v>1636</v>
      </c>
      <c r="L718" s="65"/>
      <c r="M718" s="65"/>
      <c r="N718" s="64" t="s">
        <v>70</v>
      </c>
      <c r="O718" s="66" t="s">
        <v>42</v>
      </c>
      <c r="P718" s="66" t="str">
        <f t="shared" si="1020"/>
        <v>0..1</v>
      </c>
      <c r="Q718" s="6" t="s">
        <v>3191</v>
      </c>
      <c r="R718" s="67" t="s">
        <v>3192</v>
      </c>
      <c r="S718" s="66" t="s">
        <v>73</v>
      </c>
      <c r="T718" s="68" t="str">
        <f t="shared" si="1071"/>
        <v>E</v>
      </c>
      <c r="U718" s="62" t="s">
        <v>42</v>
      </c>
      <c r="V718" s="66"/>
      <c r="W718" s="249"/>
      <c r="X718" s="38"/>
      <c r="Y718" s="634" t="str">
        <f t="shared" si="1083"/>
        <v>-</v>
      </c>
      <c r="Z718" s="70" t="str">
        <f t="shared" ref="Z718:AE718" si="1112">IF(Y718="X","X",IF($AH718=Z$4,"X","-"))</f>
        <v>-</v>
      </c>
      <c r="AA718" s="70" t="str">
        <f t="shared" si="1112"/>
        <v>-</v>
      </c>
      <c r="AB718" s="70" t="str">
        <f t="shared" si="1112"/>
        <v>-</v>
      </c>
      <c r="AC718" s="70" t="str">
        <f t="shared" si="1112"/>
        <v>-</v>
      </c>
      <c r="AD718" s="70" t="str">
        <f t="shared" si="1112"/>
        <v>-</v>
      </c>
      <c r="AE718" s="635" t="str">
        <f t="shared" si="1112"/>
        <v>X</v>
      </c>
      <c r="AF718" s="38"/>
      <c r="AG718" s="70" t="s">
        <v>47</v>
      </c>
      <c r="AH718" s="70" t="s">
        <v>47</v>
      </c>
      <c r="AI718" s="38"/>
      <c r="AJ718" s="13" t="str">
        <f t="shared" si="1067"/>
        <v>/rsm:CrossIndustryInvoice/rsm:SupplyChainTradeTransaction/ram:ApplicableHeaderTradeDelivery/ram:UltimateShipToTradeParty/ram:SpecifiedLegalOrganization/ram:PostalTradeAddress</v>
      </c>
      <c r="AK718" s="13" t="str">
        <f t="shared" si="1068"/>
        <v>/ram:PostcodeCode</v>
      </c>
      <c r="AL718" s="14">
        <f>COUNTIFS(R$4:R718,AJ718)</f>
        <v>1</v>
      </c>
      <c r="AN718" s="206" t="str">
        <f t="shared" si="1087"/>
        <v>SCT_HTD</v>
      </c>
      <c r="AO718" s="61" t="str">
        <f t="shared" si="1069"/>
        <v>BT-X-440</v>
      </c>
      <c r="AP718" s="282" t="str">
        <f t="shared" si="1088"/>
        <v/>
      </c>
      <c r="AQ718" s="62">
        <f t="shared" si="1024"/>
        <v>6</v>
      </c>
      <c r="AR718" s="62" t="str">
        <f t="shared" si="1070"/>
        <v>0..1</v>
      </c>
      <c r="AS718" s="64" t="s">
        <v>2544</v>
      </c>
      <c r="AT718" s="64" t="s">
        <v>1747</v>
      </c>
      <c r="AU718" s="65" t="s">
        <v>1748</v>
      </c>
      <c r="AV718" s="65"/>
      <c r="AW718" s="65"/>
      <c r="AX718" s="64"/>
      <c r="AY718" s="66" t="str">
        <f t="shared" si="1078"/>
        <v>0..1</v>
      </c>
      <c r="AZ718" s="66" t="str">
        <f t="shared" si="1080"/>
        <v>0..1</v>
      </c>
      <c r="BA718" s="6" t="str">
        <f t="shared" si="1033"/>
        <v>/rsm:CrossIndustryInvoice
/rsm:SupplyChainTradeTransaction
/ram:ApplicableHeaderTradeDelivery
/ram:UltimateShipToTradeParty
/ram:SpecifiedLegalOrganization
/ram:PostalTradeAddress
/ram:PostcodeCode</v>
      </c>
      <c r="BB718" s="67" t="str">
        <f t="shared" si="1034"/>
        <v>/rsm:CrossIndustryInvoice/rsm:SupplyChainTradeTransaction/ram:ApplicableHeaderTradeDelivery/ram:UltimateShipToTradeParty/ram:SpecifiedLegalOrganization/ram:PostalTradeAddress/ram:PostcodeCode</v>
      </c>
      <c r="BC718" s="66" t="str">
        <f t="shared" si="1089"/>
        <v>T</v>
      </c>
      <c r="BD718" s="68" t="str">
        <f t="shared" si="1090"/>
        <v>E</v>
      </c>
      <c r="BE718" s="62" t="str">
        <f t="shared" si="1091"/>
        <v>0..1</v>
      </c>
      <c r="BF718" s="66" t="str">
        <f t="shared" si="1092"/>
        <v/>
      </c>
      <c r="BG718" s="249" t="str">
        <f t="shared" si="1093"/>
        <v/>
      </c>
      <c r="BH718" s="7"/>
      <c r="BI718" s="634" t="str">
        <f t="shared" si="1094"/>
        <v>-</v>
      </c>
      <c r="BJ718" s="70" t="str">
        <f t="shared" si="1095"/>
        <v>-</v>
      </c>
      <c r="BK718" s="70" t="str">
        <f t="shared" si="1096"/>
        <v>-</v>
      </c>
      <c r="BL718" s="70" t="str">
        <f t="shared" si="1097"/>
        <v>-</v>
      </c>
      <c r="BM718" s="70" t="str">
        <f t="shared" si="1098"/>
        <v>-</v>
      </c>
      <c r="BN718" s="70" t="str">
        <f t="shared" si="1099"/>
        <v>-</v>
      </c>
      <c r="BO718" s="635" t="str">
        <f t="shared" si="1100"/>
        <v>X</v>
      </c>
      <c r="BP718" s="7"/>
      <c r="BQ718" s="70" t="str">
        <f t="shared" si="1101"/>
        <v>EXTENDED</v>
      </c>
      <c r="BR718" s="70" t="str">
        <f t="shared" si="1102"/>
        <v>EXTENDED</v>
      </c>
      <c r="BS718" s="15"/>
      <c r="BT718" s="57" t="s">
        <v>18642</v>
      </c>
    </row>
    <row r="719" spans="1:72" s="59" customFormat="1" ht="120" x14ac:dyDescent="0.2">
      <c r="A719" s="45" t="str">
        <f t="shared" si="1085"/>
        <v>YES</v>
      </c>
      <c r="B719" s="131"/>
      <c r="C719" s="742"/>
      <c r="D719" s="206" t="s">
        <v>3007</v>
      </c>
      <c r="E719" s="61" t="s">
        <v>5581</v>
      </c>
      <c r="F719" s="282"/>
      <c r="G719" s="62">
        <f t="shared" si="1041"/>
        <v>6</v>
      </c>
      <c r="H719" s="62" t="s">
        <v>42</v>
      </c>
      <c r="I719" s="64" t="s">
        <v>17149</v>
      </c>
      <c r="J719" s="64" t="s">
        <v>1641</v>
      </c>
      <c r="K719" s="65" t="s">
        <v>1642</v>
      </c>
      <c r="L719" s="65"/>
      <c r="M719" s="65"/>
      <c r="N719" s="64" t="s">
        <v>70</v>
      </c>
      <c r="O719" s="66" t="s">
        <v>42</v>
      </c>
      <c r="P719" s="66" t="str">
        <f t="shared" si="1020"/>
        <v>0..1</v>
      </c>
      <c r="Q719" s="6" t="s">
        <v>3193</v>
      </c>
      <c r="R719" s="67" t="s">
        <v>3194</v>
      </c>
      <c r="S719" s="66" t="s">
        <v>73</v>
      </c>
      <c r="T719" s="68" t="str">
        <f t="shared" si="1071"/>
        <v>E</v>
      </c>
      <c r="U719" s="62" t="s">
        <v>42</v>
      </c>
      <c r="V719" s="66"/>
      <c r="W719" s="249"/>
      <c r="X719" s="38"/>
      <c r="Y719" s="634" t="str">
        <f t="shared" si="1083"/>
        <v>-</v>
      </c>
      <c r="Z719" s="70" t="str">
        <f t="shared" ref="Z719:AE719" si="1113">IF(Y719="X","X",IF($AH719=Z$4,"X","-"))</f>
        <v>-</v>
      </c>
      <c r="AA719" s="70" t="str">
        <f t="shared" si="1113"/>
        <v>-</v>
      </c>
      <c r="AB719" s="70" t="str">
        <f t="shared" si="1113"/>
        <v>-</v>
      </c>
      <c r="AC719" s="70" t="str">
        <f t="shared" si="1113"/>
        <v>-</v>
      </c>
      <c r="AD719" s="70" t="str">
        <f t="shared" si="1113"/>
        <v>-</v>
      </c>
      <c r="AE719" s="635" t="str">
        <f t="shared" si="1113"/>
        <v>X</v>
      </c>
      <c r="AF719" s="38"/>
      <c r="AG719" s="70" t="s">
        <v>47</v>
      </c>
      <c r="AH719" s="70" t="s">
        <v>47</v>
      </c>
      <c r="AI719" s="38"/>
      <c r="AJ719" s="13" t="str">
        <f t="shared" si="1067"/>
        <v>/rsm:CrossIndustryInvoice/rsm:SupplyChainTradeTransaction/ram:ApplicableHeaderTradeDelivery/ram:UltimateShipToTradeParty/ram:SpecifiedLegalOrganization/ram:PostalTradeAddress</v>
      </c>
      <c r="AK719" s="13" t="str">
        <f t="shared" si="1068"/>
        <v>/ram:LineOne</v>
      </c>
      <c r="AL719" s="14">
        <f>COUNTIFS(R$4:R719,AJ719)</f>
        <v>1</v>
      </c>
      <c r="AN719" s="206" t="str">
        <f t="shared" si="1087"/>
        <v>SCT_HTD</v>
      </c>
      <c r="AO719" s="61" t="str">
        <f t="shared" si="1069"/>
        <v>BT-X-441</v>
      </c>
      <c r="AP719" s="282" t="str">
        <f t="shared" si="1088"/>
        <v/>
      </c>
      <c r="AQ719" s="62">
        <f t="shared" si="1024"/>
        <v>6</v>
      </c>
      <c r="AR719" s="62" t="str">
        <f t="shared" si="1070"/>
        <v>0..1</v>
      </c>
      <c r="AS719" s="64" t="s">
        <v>2547</v>
      </c>
      <c r="AT719" s="64" t="s">
        <v>1754</v>
      </c>
      <c r="AU719" s="65" t="s">
        <v>1755</v>
      </c>
      <c r="AV719" s="65"/>
      <c r="AW719" s="65"/>
      <c r="AX719" s="64"/>
      <c r="AY719" s="66" t="str">
        <f t="shared" si="1078"/>
        <v>0..1</v>
      </c>
      <c r="AZ719" s="66" t="str">
        <f t="shared" si="1080"/>
        <v>0..1</v>
      </c>
      <c r="BA719" s="6" t="str">
        <f t="shared" si="1033"/>
        <v>/rsm:CrossIndustryInvoice
/rsm:SupplyChainTradeTransaction
/ram:ApplicableHeaderTradeDelivery
/ram:UltimateShipToTradeParty
/ram:SpecifiedLegalOrganization
/ram:PostalTradeAddress
/ram:LineOne</v>
      </c>
      <c r="BB719" s="67" t="str">
        <f t="shared" si="1034"/>
        <v>/rsm:CrossIndustryInvoice/rsm:SupplyChainTradeTransaction/ram:ApplicableHeaderTradeDelivery/ram:UltimateShipToTradeParty/ram:SpecifiedLegalOrganization/ram:PostalTradeAddress/ram:LineOne</v>
      </c>
      <c r="BC719" s="66" t="str">
        <f t="shared" si="1089"/>
        <v>T</v>
      </c>
      <c r="BD719" s="68" t="str">
        <f t="shared" si="1090"/>
        <v>E</v>
      </c>
      <c r="BE719" s="62" t="str">
        <f t="shared" si="1091"/>
        <v>0..1</v>
      </c>
      <c r="BF719" s="66" t="str">
        <f t="shared" si="1092"/>
        <v/>
      </c>
      <c r="BG719" s="249" t="str">
        <f t="shared" si="1093"/>
        <v/>
      </c>
      <c r="BH719" s="7"/>
      <c r="BI719" s="634" t="str">
        <f t="shared" si="1094"/>
        <v>-</v>
      </c>
      <c r="BJ719" s="70" t="str">
        <f t="shared" si="1095"/>
        <v>-</v>
      </c>
      <c r="BK719" s="70" t="str">
        <f t="shared" si="1096"/>
        <v>-</v>
      </c>
      <c r="BL719" s="70" t="str">
        <f t="shared" si="1097"/>
        <v>-</v>
      </c>
      <c r="BM719" s="70" t="str">
        <f t="shared" si="1098"/>
        <v>-</v>
      </c>
      <c r="BN719" s="70" t="str">
        <f t="shared" si="1099"/>
        <v>-</v>
      </c>
      <c r="BO719" s="635" t="str">
        <f t="shared" si="1100"/>
        <v>X</v>
      </c>
      <c r="BP719" s="7"/>
      <c r="BQ719" s="70" t="str">
        <f t="shared" si="1101"/>
        <v>EXTENDED</v>
      </c>
      <c r="BR719" s="70" t="str">
        <f t="shared" si="1102"/>
        <v>EXTENDED</v>
      </c>
      <c r="BS719" s="15"/>
      <c r="BT719" s="57" t="s">
        <v>18642</v>
      </c>
    </row>
    <row r="720" spans="1:72" s="59" customFormat="1" ht="120" x14ac:dyDescent="0.2">
      <c r="A720" s="45" t="str">
        <f t="shared" si="1085"/>
        <v>YES</v>
      </c>
      <c r="B720" s="131"/>
      <c r="C720" s="742"/>
      <c r="D720" s="206" t="s">
        <v>3007</v>
      </c>
      <c r="E720" s="61" t="s">
        <v>5582</v>
      </c>
      <c r="F720" s="282"/>
      <c r="G720" s="62">
        <f t="shared" si="1041"/>
        <v>6</v>
      </c>
      <c r="H720" s="62" t="s">
        <v>42</v>
      </c>
      <c r="I720" s="64" t="s">
        <v>17150</v>
      </c>
      <c r="J720" s="64" t="s">
        <v>1647</v>
      </c>
      <c r="K720" s="65"/>
      <c r="L720" s="65"/>
      <c r="M720" s="65"/>
      <c r="N720" s="64" t="s">
        <v>70</v>
      </c>
      <c r="O720" s="66" t="s">
        <v>42</v>
      </c>
      <c r="P720" s="66" t="str">
        <f t="shared" si="1020"/>
        <v>0..1</v>
      </c>
      <c r="Q720" s="6" t="s">
        <v>3195</v>
      </c>
      <c r="R720" s="67" t="s">
        <v>3196</v>
      </c>
      <c r="S720" s="66" t="s">
        <v>73</v>
      </c>
      <c r="T720" s="68" t="str">
        <f t="shared" si="1071"/>
        <v>E</v>
      </c>
      <c r="U720" s="62" t="s">
        <v>42</v>
      </c>
      <c r="V720" s="66"/>
      <c r="W720" s="249"/>
      <c r="X720" s="38"/>
      <c r="Y720" s="634" t="str">
        <f t="shared" si="1083"/>
        <v>-</v>
      </c>
      <c r="Z720" s="70" t="str">
        <f t="shared" ref="Z720:AE720" si="1114">IF(Y720="X","X",IF($AH720=Z$4,"X","-"))</f>
        <v>-</v>
      </c>
      <c r="AA720" s="70" t="str">
        <f t="shared" si="1114"/>
        <v>-</v>
      </c>
      <c r="AB720" s="70" t="str">
        <f t="shared" si="1114"/>
        <v>-</v>
      </c>
      <c r="AC720" s="70" t="str">
        <f t="shared" si="1114"/>
        <v>-</v>
      </c>
      <c r="AD720" s="70" t="str">
        <f t="shared" si="1114"/>
        <v>-</v>
      </c>
      <c r="AE720" s="635" t="str">
        <f t="shared" si="1114"/>
        <v>X</v>
      </c>
      <c r="AF720" s="38"/>
      <c r="AG720" s="70" t="s">
        <v>47</v>
      </c>
      <c r="AH720" s="70" t="s">
        <v>47</v>
      </c>
      <c r="AI720" s="38"/>
      <c r="AJ720" s="13" t="str">
        <f t="shared" si="1067"/>
        <v>/rsm:CrossIndustryInvoice/rsm:SupplyChainTradeTransaction/ram:ApplicableHeaderTradeDelivery/ram:UltimateShipToTradeParty/ram:SpecifiedLegalOrganization/ram:PostalTradeAddress</v>
      </c>
      <c r="AK720" s="13" t="str">
        <f t="shared" si="1068"/>
        <v>/ram:LineTwo</v>
      </c>
      <c r="AL720" s="14">
        <f>COUNTIFS(R$4:R720,AJ720)</f>
        <v>1</v>
      </c>
      <c r="AN720" s="206" t="str">
        <f t="shared" si="1087"/>
        <v>SCT_HTD</v>
      </c>
      <c r="AO720" s="61" t="str">
        <f t="shared" si="1069"/>
        <v>BT-X-442</v>
      </c>
      <c r="AP720" s="282" t="str">
        <f t="shared" si="1088"/>
        <v/>
      </c>
      <c r="AQ720" s="62">
        <f t="shared" si="1024"/>
        <v>6</v>
      </c>
      <c r="AR720" s="62" t="str">
        <f t="shared" si="1070"/>
        <v>0..1</v>
      </c>
      <c r="AS720" s="64" t="s">
        <v>2550</v>
      </c>
      <c r="AT720" s="64" t="s">
        <v>1761</v>
      </c>
      <c r="AU720" s="65"/>
      <c r="AV720" s="65"/>
      <c r="AW720" s="65"/>
      <c r="AX720" s="64"/>
      <c r="AY720" s="66" t="str">
        <f t="shared" si="1078"/>
        <v>0..1</v>
      </c>
      <c r="AZ720" s="66" t="str">
        <f t="shared" si="1080"/>
        <v>0..1</v>
      </c>
      <c r="BA720" s="6" t="str">
        <f t="shared" si="1033"/>
        <v>/rsm:CrossIndustryInvoice
/rsm:SupplyChainTradeTransaction
/ram:ApplicableHeaderTradeDelivery
/ram:UltimateShipToTradeParty
/ram:SpecifiedLegalOrganization
/ram:PostalTradeAddress
/ram:LineTwo</v>
      </c>
      <c r="BB720" s="67" t="str">
        <f t="shared" si="1034"/>
        <v>/rsm:CrossIndustryInvoice/rsm:SupplyChainTradeTransaction/ram:ApplicableHeaderTradeDelivery/ram:UltimateShipToTradeParty/ram:SpecifiedLegalOrganization/ram:PostalTradeAddress/ram:LineTwo</v>
      </c>
      <c r="BC720" s="66" t="str">
        <f t="shared" si="1089"/>
        <v>T</v>
      </c>
      <c r="BD720" s="68" t="str">
        <f t="shared" si="1090"/>
        <v>E</v>
      </c>
      <c r="BE720" s="62" t="str">
        <f t="shared" si="1091"/>
        <v>0..1</v>
      </c>
      <c r="BF720" s="66" t="str">
        <f t="shared" si="1092"/>
        <v/>
      </c>
      <c r="BG720" s="249" t="str">
        <f t="shared" si="1093"/>
        <v/>
      </c>
      <c r="BH720" s="7"/>
      <c r="BI720" s="634" t="str">
        <f t="shared" si="1094"/>
        <v>-</v>
      </c>
      <c r="BJ720" s="70" t="str">
        <f t="shared" si="1095"/>
        <v>-</v>
      </c>
      <c r="BK720" s="70" t="str">
        <f t="shared" si="1096"/>
        <v>-</v>
      </c>
      <c r="BL720" s="70" t="str">
        <f t="shared" si="1097"/>
        <v>-</v>
      </c>
      <c r="BM720" s="70" t="str">
        <f t="shared" si="1098"/>
        <v>-</v>
      </c>
      <c r="BN720" s="70" t="str">
        <f t="shared" si="1099"/>
        <v>-</v>
      </c>
      <c r="BO720" s="635" t="str">
        <f t="shared" si="1100"/>
        <v>X</v>
      </c>
      <c r="BP720" s="7"/>
      <c r="BQ720" s="70" t="str">
        <f t="shared" si="1101"/>
        <v>EXTENDED</v>
      </c>
      <c r="BR720" s="70" t="str">
        <f t="shared" si="1102"/>
        <v>EXTENDED</v>
      </c>
      <c r="BS720" s="15"/>
      <c r="BT720" s="57" t="s">
        <v>18642</v>
      </c>
    </row>
    <row r="721" spans="1:72" s="59" customFormat="1" ht="120" x14ac:dyDescent="0.2">
      <c r="A721" s="45" t="str">
        <f t="shared" si="1085"/>
        <v>YES</v>
      </c>
      <c r="B721" s="131"/>
      <c r="C721" s="742"/>
      <c r="D721" s="206" t="s">
        <v>3007</v>
      </c>
      <c r="E721" s="61" t="s">
        <v>5583</v>
      </c>
      <c r="F721" s="282"/>
      <c r="G721" s="62">
        <f t="shared" si="1041"/>
        <v>6</v>
      </c>
      <c r="H721" s="62" t="s">
        <v>42</v>
      </c>
      <c r="I721" s="64" t="s">
        <v>17151</v>
      </c>
      <c r="J721" s="64" t="s">
        <v>1647</v>
      </c>
      <c r="K721" s="65"/>
      <c r="L721" s="65"/>
      <c r="M721" s="65"/>
      <c r="N721" s="64" t="s">
        <v>70</v>
      </c>
      <c r="O721" s="66" t="s">
        <v>42</v>
      </c>
      <c r="P721" s="66" t="str">
        <f t="shared" si="1020"/>
        <v>0..1</v>
      </c>
      <c r="Q721" s="6" t="s">
        <v>3197</v>
      </c>
      <c r="R721" s="67" t="s">
        <v>3198</v>
      </c>
      <c r="S721" s="66" t="s">
        <v>73</v>
      </c>
      <c r="T721" s="68" t="str">
        <f t="shared" si="1071"/>
        <v>E</v>
      </c>
      <c r="U721" s="62" t="s">
        <v>42</v>
      </c>
      <c r="V721" s="66"/>
      <c r="W721" s="249"/>
      <c r="X721" s="38"/>
      <c r="Y721" s="634" t="str">
        <f t="shared" si="1083"/>
        <v>-</v>
      </c>
      <c r="Z721" s="70" t="str">
        <f t="shared" ref="Z721:AE721" si="1115">IF(Y721="X","X",IF($AH721=Z$4,"X","-"))</f>
        <v>-</v>
      </c>
      <c r="AA721" s="70" t="str">
        <f t="shared" si="1115"/>
        <v>-</v>
      </c>
      <c r="AB721" s="70" t="str">
        <f t="shared" si="1115"/>
        <v>-</v>
      </c>
      <c r="AC721" s="70" t="str">
        <f t="shared" si="1115"/>
        <v>-</v>
      </c>
      <c r="AD721" s="70" t="str">
        <f t="shared" si="1115"/>
        <v>-</v>
      </c>
      <c r="AE721" s="635" t="str">
        <f t="shared" si="1115"/>
        <v>X</v>
      </c>
      <c r="AF721" s="38"/>
      <c r="AG721" s="70" t="s">
        <v>47</v>
      </c>
      <c r="AH721" s="70" t="s">
        <v>47</v>
      </c>
      <c r="AI721" s="38"/>
      <c r="AJ721" s="13" t="str">
        <f t="shared" si="1067"/>
        <v>/rsm:CrossIndustryInvoice/rsm:SupplyChainTradeTransaction/ram:ApplicableHeaderTradeDelivery/ram:UltimateShipToTradeParty/ram:SpecifiedLegalOrganization/ram:PostalTradeAddress</v>
      </c>
      <c r="AK721" s="13" t="str">
        <f t="shared" si="1068"/>
        <v>/ram:LineThree</v>
      </c>
      <c r="AL721" s="14">
        <f>COUNTIFS(R$4:R721,AJ721)</f>
        <v>1</v>
      </c>
      <c r="AN721" s="206" t="str">
        <f t="shared" si="1087"/>
        <v>SCT_HTD</v>
      </c>
      <c r="AO721" s="61" t="str">
        <f t="shared" si="1069"/>
        <v>BT-X-443</v>
      </c>
      <c r="AP721" s="282" t="str">
        <f t="shared" si="1088"/>
        <v/>
      </c>
      <c r="AQ721" s="62">
        <f t="shared" si="1024"/>
        <v>6</v>
      </c>
      <c r="AR721" s="62" t="str">
        <f t="shared" si="1070"/>
        <v>0..1</v>
      </c>
      <c r="AS721" s="64" t="s">
        <v>2553</v>
      </c>
      <c r="AT721" s="64" t="s">
        <v>1761</v>
      </c>
      <c r="AU721" s="65"/>
      <c r="AV721" s="65"/>
      <c r="AW721" s="65"/>
      <c r="AX721" s="64"/>
      <c r="AY721" s="66" t="str">
        <f t="shared" si="1078"/>
        <v>0..1</v>
      </c>
      <c r="AZ721" s="66" t="str">
        <f t="shared" si="1080"/>
        <v>0..1</v>
      </c>
      <c r="BA721" s="6" t="str">
        <f t="shared" si="1033"/>
        <v>/rsm:CrossIndustryInvoice
/rsm:SupplyChainTradeTransaction
/ram:ApplicableHeaderTradeDelivery
/ram:UltimateShipToTradeParty
/ram:SpecifiedLegalOrganization
/ram:PostalTradeAddress
/ram:LineThree</v>
      </c>
      <c r="BB721" s="67" t="str">
        <f t="shared" si="1034"/>
        <v>/rsm:CrossIndustryInvoice/rsm:SupplyChainTradeTransaction/ram:ApplicableHeaderTradeDelivery/ram:UltimateShipToTradeParty/ram:SpecifiedLegalOrganization/ram:PostalTradeAddress/ram:LineThree</v>
      </c>
      <c r="BC721" s="66" t="str">
        <f t="shared" si="1089"/>
        <v>T</v>
      </c>
      <c r="BD721" s="68" t="str">
        <f t="shared" si="1090"/>
        <v>E</v>
      </c>
      <c r="BE721" s="62" t="str">
        <f t="shared" si="1091"/>
        <v>0..1</v>
      </c>
      <c r="BF721" s="66" t="str">
        <f t="shared" si="1092"/>
        <v/>
      </c>
      <c r="BG721" s="249" t="str">
        <f t="shared" si="1093"/>
        <v/>
      </c>
      <c r="BH721" s="7"/>
      <c r="BI721" s="634" t="str">
        <f t="shared" si="1094"/>
        <v>-</v>
      </c>
      <c r="BJ721" s="70" t="str">
        <f t="shared" si="1095"/>
        <v>-</v>
      </c>
      <c r="BK721" s="70" t="str">
        <f t="shared" si="1096"/>
        <v>-</v>
      </c>
      <c r="BL721" s="70" t="str">
        <f t="shared" si="1097"/>
        <v>-</v>
      </c>
      <c r="BM721" s="70" t="str">
        <f t="shared" si="1098"/>
        <v>-</v>
      </c>
      <c r="BN721" s="70" t="str">
        <f t="shared" si="1099"/>
        <v>-</v>
      </c>
      <c r="BO721" s="635" t="str">
        <f t="shared" si="1100"/>
        <v>X</v>
      </c>
      <c r="BP721" s="7"/>
      <c r="BQ721" s="70" t="str">
        <f t="shared" si="1101"/>
        <v>EXTENDED</v>
      </c>
      <c r="BR721" s="70" t="str">
        <f t="shared" si="1102"/>
        <v>EXTENDED</v>
      </c>
      <c r="BS721" s="15"/>
      <c r="BT721" s="57" t="s">
        <v>18642</v>
      </c>
    </row>
    <row r="722" spans="1:72" s="59" customFormat="1" ht="120" x14ac:dyDescent="0.2">
      <c r="A722" s="45" t="str">
        <f t="shared" si="1085"/>
        <v>YES</v>
      </c>
      <c r="B722" s="131"/>
      <c r="C722" s="742"/>
      <c r="D722" s="206" t="s">
        <v>3007</v>
      </c>
      <c r="E722" s="61" t="s">
        <v>5584</v>
      </c>
      <c r="F722" s="282"/>
      <c r="G722" s="62">
        <f t="shared" si="1041"/>
        <v>6</v>
      </c>
      <c r="H722" s="62" t="s">
        <v>42</v>
      </c>
      <c r="I722" s="64" t="s">
        <v>17152</v>
      </c>
      <c r="J722" s="64" t="s">
        <v>17144</v>
      </c>
      <c r="K722" s="65"/>
      <c r="L722" s="65"/>
      <c r="M722" s="65"/>
      <c r="N722" s="64" t="s">
        <v>70</v>
      </c>
      <c r="O722" s="66" t="s">
        <v>42</v>
      </c>
      <c r="P722" s="66" t="str">
        <f t="shared" si="1020"/>
        <v>0..1</v>
      </c>
      <c r="Q722" s="6" t="s">
        <v>3199</v>
      </c>
      <c r="R722" s="67" t="s">
        <v>3200</v>
      </c>
      <c r="S722" s="66" t="s">
        <v>73</v>
      </c>
      <c r="T722" s="68" t="str">
        <f t="shared" si="1071"/>
        <v>E</v>
      </c>
      <c r="U722" s="62" t="s">
        <v>42</v>
      </c>
      <c r="V722" s="66"/>
      <c r="W722" s="249"/>
      <c r="X722" s="38"/>
      <c r="Y722" s="634" t="str">
        <f t="shared" si="1083"/>
        <v>-</v>
      </c>
      <c r="Z722" s="70" t="str">
        <f t="shared" ref="Z722:AE722" si="1116">IF(Y722="X","X",IF($AH722=Z$4,"X","-"))</f>
        <v>-</v>
      </c>
      <c r="AA722" s="70" t="str">
        <f t="shared" si="1116"/>
        <v>-</v>
      </c>
      <c r="AB722" s="70" t="str">
        <f t="shared" si="1116"/>
        <v>-</v>
      </c>
      <c r="AC722" s="70" t="str">
        <f t="shared" si="1116"/>
        <v>-</v>
      </c>
      <c r="AD722" s="70" t="str">
        <f t="shared" si="1116"/>
        <v>-</v>
      </c>
      <c r="AE722" s="635" t="str">
        <f t="shared" si="1116"/>
        <v>X</v>
      </c>
      <c r="AF722" s="38"/>
      <c r="AG722" s="70" t="s">
        <v>47</v>
      </c>
      <c r="AH722" s="70" t="s">
        <v>47</v>
      </c>
      <c r="AI722" s="38"/>
      <c r="AJ722" s="13" t="str">
        <f t="shared" si="1067"/>
        <v>/rsm:CrossIndustryInvoice/rsm:SupplyChainTradeTransaction/ram:ApplicableHeaderTradeDelivery/ram:UltimateShipToTradeParty/ram:SpecifiedLegalOrganization/ram:PostalTradeAddress</v>
      </c>
      <c r="AK722" s="13" t="str">
        <f t="shared" si="1068"/>
        <v>/ram:CityName</v>
      </c>
      <c r="AL722" s="14">
        <f>COUNTIFS(R$4:R722,AJ722)</f>
        <v>1</v>
      </c>
      <c r="AN722" s="206" t="str">
        <f t="shared" si="1087"/>
        <v>SCT_HTD</v>
      </c>
      <c r="AO722" s="61" t="str">
        <f t="shared" si="1069"/>
        <v>BT-X-444</v>
      </c>
      <c r="AP722" s="282" t="str">
        <f t="shared" si="1088"/>
        <v/>
      </c>
      <c r="AQ722" s="62">
        <f t="shared" si="1024"/>
        <v>6</v>
      </c>
      <c r="AR722" s="62" t="str">
        <f t="shared" si="1070"/>
        <v>0..1</v>
      </c>
      <c r="AS722" s="64" t="s">
        <v>2893</v>
      </c>
      <c r="AT722" s="64" t="s">
        <v>18238</v>
      </c>
      <c r="AU722" s="65"/>
      <c r="AV722" s="65"/>
      <c r="AW722" s="65"/>
      <c r="AX722" s="64"/>
      <c r="AY722" s="66" t="str">
        <f t="shared" si="1078"/>
        <v>0..1</v>
      </c>
      <c r="AZ722" s="66" t="str">
        <f t="shared" si="1080"/>
        <v>0..1</v>
      </c>
      <c r="BA722" s="6" t="str">
        <f t="shared" si="1033"/>
        <v>/rsm:CrossIndustryInvoice
/rsm:SupplyChainTradeTransaction
/ram:ApplicableHeaderTradeDelivery
/ram:UltimateShipToTradeParty
/ram:SpecifiedLegalOrganization
/ram:PostalTradeAddress
/ram:CityName</v>
      </c>
      <c r="BB722" s="67" t="str">
        <f t="shared" si="1034"/>
        <v>/rsm:CrossIndustryInvoice/rsm:SupplyChainTradeTransaction/ram:ApplicableHeaderTradeDelivery/ram:UltimateShipToTradeParty/ram:SpecifiedLegalOrganization/ram:PostalTradeAddress/ram:CityName</v>
      </c>
      <c r="BC722" s="66" t="str">
        <f t="shared" si="1089"/>
        <v>T</v>
      </c>
      <c r="BD722" s="68" t="str">
        <f t="shared" si="1090"/>
        <v>E</v>
      </c>
      <c r="BE722" s="62" t="str">
        <f t="shared" si="1091"/>
        <v>0..1</v>
      </c>
      <c r="BF722" s="66" t="str">
        <f t="shared" si="1092"/>
        <v/>
      </c>
      <c r="BG722" s="249" t="str">
        <f t="shared" si="1093"/>
        <v/>
      </c>
      <c r="BH722" s="7"/>
      <c r="BI722" s="634" t="str">
        <f t="shared" si="1094"/>
        <v>-</v>
      </c>
      <c r="BJ722" s="70" t="str">
        <f t="shared" si="1095"/>
        <v>-</v>
      </c>
      <c r="BK722" s="70" t="str">
        <f t="shared" si="1096"/>
        <v>-</v>
      </c>
      <c r="BL722" s="70" t="str">
        <f t="shared" si="1097"/>
        <v>-</v>
      </c>
      <c r="BM722" s="70" t="str">
        <f t="shared" si="1098"/>
        <v>-</v>
      </c>
      <c r="BN722" s="70" t="str">
        <f t="shared" si="1099"/>
        <v>-</v>
      </c>
      <c r="BO722" s="635" t="str">
        <f t="shared" si="1100"/>
        <v>X</v>
      </c>
      <c r="BP722" s="7"/>
      <c r="BQ722" s="70" t="str">
        <f t="shared" si="1101"/>
        <v>EXTENDED</v>
      </c>
      <c r="BR722" s="70" t="str">
        <f t="shared" si="1102"/>
        <v>EXTENDED</v>
      </c>
      <c r="BS722" s="15"/>
      <c r="BT722" s="57" t="s">
        <v>18642</v>
      </c>
    </row>
    <row r="723" spans="1:72" s="59" customFormat="1" ht="120" x14ac:dyDescent="0.2">
      <c r="A723" s="45" t="str">
        <f t="shared" si="1085"/>
        <v>YES</v>
      </c>
      <c r="B723" s="131"/>
      <c r="C723" s="742"/>
      <c r="D723" s="206" t="s">
        <v>3007</v>
      </c>
      <c r="E723" s="61" t="s">
        <v>5585</v>
      </c>
      <c r="F723" s="282"/>
      <c r="G723" s="62">
        <f t="shared" si="1041"/>
        <v>6</v>
      </c>
      <c r="H723" s="62" t="s">
        <v>32</v>
      </c>
      <c r="I723" s="64" t="s">
        <v>17153</v>
      </c>
      <c r="J723" s="64" t="s">
        <v>1661</v>
      </c>
      <c r="K723" s="65" t="s">
        <v>17101</v>
      </c>
      <c r="L723" s="65"/>
      <c r="M723" s="65"/>
      <c r="N723" s="64" t="s">
        <v>128</v>
      </c>
      <c r="O723" s="66" t="s">
        <v>32</v>
      </c>
      <c r="P723" s="66" t="str">
        <f t="shared" si="1020"/>
        <v>1..1</v>
      </c>
      <c r="Q723" s="6" t="s">
        <v>3201</v>
      </c>
      <c r="R723" s="67" t="s">
        <v>3202</v>
      </c>
      <c r="S723" s="66" t="s">
        <v>131</v>
      </c>
      <c r="T723" s="68" t="str">
        <f t="shared" si="1071"/>
        <v>E</v>
      </c>
      <c r="U723" s="62" t="s">
        <v>42</v>
      </c>
      <c r="V723" s="66"/>
      <c r="W723" s="249"/>
      <c r="X723" s="38"/>
      <c r="Y723" s="634" t="str">
        <f t="shared" si="1083"/>
        <v>-</v>
      </c>
      <c r="Z723" s="70" t="str">
        <f t="shared" ref="Z723:AE723" si="1117">IF(Y723="X","X",IF($AH723=Z$4,"X","-"))</f>
        <v>-</v>
      </c>
      <c r="AA723" s="70" t="str">
        <f t="shared" si="1117"/>
        <v>-</v>
      </c>
      <c r="AB723" s="70" t="str">
        <f t="shared" si="1117"/>
        <v>-</v>
      </c>
      <c r="AC723" s="70" t="str">
        <f t="shared" si="1117"/>
        <v>-</v>
      </c>
      <c r="AD723" s="70" t="str">
        <f t="shared" si="1117"/>
        <v>-</v>
      </c>
      <c r="AE723" s="635" t="str">
        <f t="shared" si="1117"/>
        <v>X</v>
      </c>
      <c r="AF723" s="38"/>
      <c r="AG723" s="70" t="s">
        <v>47</v>
      </c>
      <c r="AH723" s="70" t="s">
        <v>47</v>
      </c>
      <c r="AI723" s="38"/>
      <c r="AJ723" s="13" t="str">
        <f t="shared" si="1067"/>
        <v>/rsm:CrossIndustryInvoice/rsm:SupplyChainTradeTransaction/ram:ApplicableHeaderTradeDelivery/ram:UltimateShipToTradeParty/ram:SpecifiedLegalOrganization/ram:PostalTradeAddress</v>
      </c>
      <c r="AK723" s="13" t="str">
        <f t="shared" si="1068"/>
        <v>/ram:CountryID</v>
      </c>
      <c r="AL723" s="14">
        <f>COUNTIFS(R$4:R723,AJ723)</f>
        <v>1</v>
      </c>
      <c r="AN723" s="206" t="str">
        <f t="shared" si="1087"/>
        <v>SCT_HTD</v>
      </c>
      <c r="AO723" s="61" t="str">
        <f t="shared" si="1069"/>
        <v>BT-X-445</v>
      </c>
      <c r="AP723" s="282" t="str">
        <f t="shared" si="1088"/>
        <v/>
      </c>
      <c r="AQ723" s="62">
        <f t="shared" si="1024"/>
        <v>6</v>
      </c>
      <c r="AR723" s="62" t="str">
        <f t="shared" si="1070"/>
        <v>1..1</v>
      </c>
      <c r="AS723" s="64" t="s">
        <v>2559</v>
      </c>
      <c r="AT723" s="64" t="s">
        <v>1777</v>
      </c>
      <c r="AU723" s="65" t="s">
        <v>485</v>
      </c>
      <c r="AV723" s="65"/>
      <c r="AW723" s="65"/>
      <c r="AX723" s="64" t="s">
        <v>128</v>
      </c>
      <c r="AY723" s="66" t="str">
        <f t="shared" si="1078"/>
        <v>1..1</v>
      </c>
      <c r="AZ723" s="66" t="str">
        <f t="shared" si="1080"/>
        <v>1..1</v>
      </c>
      <c r="BA723" s="6" t="str">
        <f t="shared" si="1033"/>
        <v>/rsm:CrossIndustryInvoice
/rsm:SupplyChainTradeTransaction
/ram:ApplicableHeaderTradeDelivery
/ram:UltimateShipToTradeParty
/ram:SpecifiedLegalOrganization
/ram:PostalTradeAddress
/ram:CountryID</v>
      </c>
      <c r="BB723" s="67" t="str">
        <f t="shared" si="1034"/>
        <v>/rsm:CrossIndustryInvoice/rsm:SupplyChainTradeTransaction/ram:ApplicableHeaderTradeDelivery/ram:UltimateShipToTradeParty/ram:SpecifiedLegalOrganization/ram:PostalTradeAddress/ram:CountryID</v>
      </c>
      <c r="BC723" s="66" t="str">
        <f t="shared" si="1089"/>
        <v>C</v>
      </c>
      <c r="BD723" s="68" t="str">
        <f t="shared" si="1090"/>
        <v>E</v>
      </c>
      <c r="BE723" s="62" t="str">
        <f t="shared" si="1091"/>
        <v>0..1</v>
      </c>
      <c r="BF723" s="66" t="str">
        <f t="shared" si="1092"/>
        <v/>
      </c>
      <c r="BG723" s="249" t="str">
        <f t="shared" si="1093"/>
        <v/>
      </c>
      <c r="BH723" s="7"/>
      <c r="BI723" s="634" t="str">
        <f t="shared" si="1094"/>
        <v>-</v>
      </c>
      <c r="BJ723" s="70" t="str">
        <f t="shared" si="1095"/>
        <v>-</v>
      </c>
      <c r="BK723" s="70" t="str">
        <f t="shared" si="1096"/>
        <v>-</v>
      </c>
      <c r="BL723" s="70" t="str">
        <f t="shared" si="1097"/>
        <v>-</v>
      </c>
      <c r="BM723" s="70" t="str">
        <f t="shared" si="1098"/>
        <v>-</v>
      </c>
      <c r="BN723" s="70" t="str">
        <f t="shared" si="1099"/>
        <v>-</v>
      </c>
      <c r="BO723" s="635" t="str">
        <f t="shared" si="1100"/>
        <v>X</v>
      </c>
      <c r="BP723" s="7"/>
      <c r="BQ723" s="70" t="str">
        <f t="shared" si="1101"/>
        <v>EXTENDED</v>
      </c>
      <c r="BR723" s="70" t="str">
        <f t="shared" si="1102"/>
        <v>EXTENDED</v>
      </c>
      <c r="BS723" s="15"/>
      <c r="BT723" s="57" t="s">
        <v>18642</v>
      </c>
    </row>
    <row r="724" spans="1:72" s="59" customFormat="1" ht="120" x14ac:dyDescent="0.2">
      <c r="A724" s="45" t="str">
        <f t="shared" si="1085"/>
        <v>YES</v>
      </c>
      <c r="B724" s="131"/>
      <c r="C724" s="742"/>
      <c r="D724" s="206" t="s">
        <v>3007</v>
      </c>
      <c r="E724" s="61" t="s">
        <v>5586</v>
      </c>
      <c r="F724" s="282"/>
      <c r="G724" s="62">
        <f t="shared" si="1041"/>
        <v>6</v>
      </c>
      <c r="H724" s="62" t="s">
        <v>42</v>
      </c>
      <c r="I724" s="64" t="s">
        <v>17167</v>
      </c>
      <c r="J724" s="64" t="s">
        <v>1667</v>
      </c>
      <c r="K724" s="65" t="s">
        <v>1668</v>
      </c>
      <c r="L724" s="65"/>
      <c r="M724" s="65" t="s">
        <v>35</v>
      </c>
      <c r="N724" s="64" t="s">
        <v>70</v>
      </c>
      <c r="O724" s="66" t="s">
        <v>42</v>
      </c>
      <c r="P724" s="66" t="str">
        <f t="shared" si="1020"/>
        <v>0..1</v>
      </c>
      <c r="Q724" s="6" t="s">
        <v>3203</v>
      </c>
      <c r="R724" s="67" t="s">
        <v>3204</v>
      </c>
      <c r="S724" s="66" t="s">
        <v>73</v>
      </c>
      <c r="T724" s="68" t="str">
        <f t="shared" si="1071"/>
        <v>E</v>
      </c>
      <c r="U724" s="62" t="s">
        <v>62</v>
      </c>
      <c r="V724" s="66"/>
      <c r="W724" s="249" t="s">
        <v>35</v>
      </c>
      <c r="X724" s="38"/>
      <c r="Y724" s="634" t="str">
        <f t="shared" si="1083"/>
        <v>-</v>
      </c>
      <c r="Z724" s="70" t="str">
        <f t="shared" ref="Z724:AE724" si="1118">IF(Y724="X","X",IF($AH724=Z$4,"X","-"))</f>
        <v>-</v>
      </c>
      <c r="AA724" s="70" t="str">
        <f t="shared" si="1118"/>
        <v>-</v>
      </c>
      <c r="AB724" s="70" t="str">
        <f t="shared" si="1118"/>
        <v>-</v>
      </c>
      <c r="AC724" s="70" t="str">
        <f t="shared" si="1118"/>
        <v>-</v>
      </c>
      <c r="AD724" s="70" t="str">
        <f t="shared" si="1118"/>
        <v>-</v>
      </c>
      <c r="AE724" s="635" t="str">
        <f t="shared" si="1118"/>
        <v>X</v>
      </c>
      <c r="AF724" s="38"/>
      <c r="AG724" s="70" t="s">
        <v>47</v>
      </c>
      <c r="AH724" s="70" t="s">
        <v>47</v>
      </c>
      <c r="AI724" s="38"/>
      <c r="AJ724" s="13" t="str">
        <f t="shared" si="1067"/>
        <v>/rsm:CrossIndustryInvoice/rsm:SupplyChainTradeTransaction/ram:ApplicableHeaderTradeDelivery/ram:UltimateShipToTradeParty/ram:SpecifiedLegalOrganization/ram:PostalTradeAddress</v>
      </c>
      <c r="AK724" s="13" t="str">
        <f t="shared" si="1068"/>
        <v>/ram:CountrySubDivisionName</v>
      </c>
      <c r="AL724" s="14">
        <f>COUNTIFS(R$4:R724,AJ724)</f>
        <v>1</v>
      </c>
      <c r="AN724" s="206" t="str">
        <f t="shared" si="1087"/>
        <v>SCT_HTD</v>
      </c>
      <c r="AO724" s="61" t="str">
        <f t="shared" si="1069"/>
        <v>BT-X-446</v>
      </c>
      <c r="AP724" s="282" t="str">
        <f t="shared" si="1088"/>
        <v/>
      </c>
      <c r="AQ724" s="62">
        <f t="shared" si="1024"/>
        <v>6</v>
      </c>
      <c r="AR724" s="62" t="str">
        <f t="shared" si="1070"/>
        <v>0..1</v>
      </c>
      <c r="AS724" s="64" t="s">
        <v>2898</v>
      </c>
      <c r="AT724" s="64" t="s">
        <v>1671</v>
      </c>
      <c r="AU724" s="65" t="s">
        <v>1672</v>
      </c>
      <c r="AV724" s="65"/>
      <c r="AW724" s="65" t="s">
        <v>35</v>
      </c>
      <c r="AX724" s="64" t="s">
        <v>78</v>
      </c>
      <c r="AY724" s="66" t="str">
        <f t="shared" si="1078"/>
        <v>0..1</v>
      </c>
      <c r="AZ724" s="66" t="str">
        <f t="shared" si="1080"/>
        <v>0..1</v>
      </c>
      <c r="BA724" s="6" t="str">
        <f t="shared" si="1033"/>
        <v>/rsm:CrossIndustryInvoice
/rsm:SupplyChainTradeTransaction
/ram:ApplicableHeaderTradeDelivery
/ram:UltimateShipToTradeParty
/ram:SpecifiedLegalOrganization
/ram:PostalTradeAddress
/ram:CountrySubDivisionName</v>
      </c>
      <c r="BB724" s="67" t="str">
        <f t="shared" si="1034"/>
        <v>/rsm:CrossIndustryInvoice/rsm:SupplyChainTradeTransaction/ram:ApplicableHeaderTradeDelivery/ram:UltimateShipToTradeParty/ram:SpecifiedLegalOrganization/ram:PostalTradeAddress/ram:CountrySubDivisionName</v>
      </c>
      <c r="BC724" s="66" t="str">
        <f t="shared" si="1089"/>
        <v>T</v>
      </c>
      <c r="BD724" s="68" t="str">
        <f t="shared" si="1090"/>
        <v>E</v>
      </c>
      <c r="BE724" s="62" t="str">
        <f t="shared" si="1091"/>
        <v>0..n</v>
      </c>
      <c r="BF724" s="66" t="str">
        <f t="shared" si="1092"/>
        <v/>
      </c>
      <c r="BG724" s="249" t="str">
        <f t="shared" si="1093"/>
        <v/>
      </c>
      <c r="BH724" s="7"/>
      <c r="BI724" s="634" t="str">
        <f t="shared" si="1094"/>
        <v>-</v>
      </c>
      <c r="BJ724" s="70" t="str">
        <f t="shared" si="1095"/>
        <v>-</v>
      </c>
      <c r="BK724" s="70" t="str">
        <f t="shared" si="1096"/>
        <v>-</v>
      </c>
      <c r="BL724" s="70" t="str">
        <f t="shared" si="1097"/>
        <v>-</v>
      </c>
      <c r="BM724" s="70" t="str">
        <f t="shared" si="1098"/>
        <v>-</v>
      </c>
      <c r="BN724" s="70" t="str">
        <f t="shared" si="1099"/>
        <v>-</v>
      </c>
      <c r="BO724" s="635" t="str">
        <f t="shared" si="1100"/>
        <v>X</v>
      </c>
      <c r="BP724" s="7"/>
      <c r="BQ724" s="70" t="str">
        <f t="shared" si="1101"/>
        <v>EXTENDED</v>
      </c>
      <c r="BR724" s="70" t="str">
        <f t="shared" si="1102"/>
        <v>EXTENDED</v>
      </c>
      <c r="BS724" s="15"/>
      <c r="BT724" s="57" t="s">
        <v>18642</v>
      </c>
    </row>
    <row r="725" spans="1:72" s="59" customFormat="1" ht="96" x14ac:dyDescent="0.2">
      <c r="A725" s="45" t="str">
        <f t="shared" si="1085"/>
        <v>NO</v>
      </c>
      <c r="B725" s="45"/>
      <c r="C725" s="45"/>
      <c r="D725" s="206" t="s">
        <v>3007</v>
      </c>
      <c r="E725" s="140" t="s">
        <v>5587</v>
      </c>
      <c r="F725" s="296"/>
      <c r="G725" s="141">
        <f t="shared" si="1041"/>
        <v>4</v>
      </c>
      <c r="H725" s="141" t="s">
        <v>42</v>
      </c>
      <c r="I725" s="125" t="s">
        <v>3205</v>
      </c>
      <c r="J725" s="125"/>
      <c r="K725" s="126"/>
      <c r="L725" s="126"/>
      <c r="M725" s="126"/>
      <c r="N725" s="125"/>
      <c r="O725" s="124" t="s">
        <v>62</v>
      </c>
      <c r="P725" s="124" t="str">
        <f t="shared" si="1020"/>
        <v>0..n</v>
      </c>
      <c r="Q725" s="142" t="s">
        <v>3206</v>
      </c>
      <c r="R725" s="143" t="s">
        <v>3207</v>
      </c>
      <c r="S725" s="124" t="s">
        <v>35</v>
      </c>
      <c r="T725" s="129" t="str">
        <f t="shared" si="1071"/>
        <v>EG</v>
      </c>
      <c r="U725" s="141" t="s">
        <v>62</v>
      </c>
      <c r="V725" s="124"/>
      <c r="W725" s="675"/>
      <c r="X725" s="38"/>
      <c r="Y725" s="648" t="str">
        <f t="shared" si="1083"/>
        <v>-</v>
      </c>
      <c r="Z725" s="144" t="str">
        <f t="shared" ref="Z725:AE725" si="1119">IF(Y725="X","X",IF($AH725=Z$4,"X","-"))</f>
        <v>-</v>
      </c>
      <c r="AA725" s="144" t="str">
        <f t="shared" si="1119"/>
        <v>-</v>
      </c>
      <c r="AB725" s="144" t="str">
        <f t="shared" si="1119"/>
        <v>-</v>
      </c>
      <c r="AC725" s="144" t="str">
        <f t="shared" si="1119"/>
        <v>-</v>
      </c>
      <c r="AD725" s="144" t="str">
        <f t="shared" si="1119"/>
        <v>-</v>
      </c>
      <c r="AE725" s="649" t="str">
        <f t="shared" si="1119"/>
        <v>X</v>
      </c>
      <c r="AF725" s="38"/>
      <c r="AG725" s="144" t="s">
        <v>47</v>
      </c>
      <c r="AH725" s="144" t="s">
        <v>47</v>
      </c>
      <c r="AI725" s="38"/>
      <c r="AJ725" s="13" t="str">
        <f t="shared" si="1067"/>
        <v>/rsm:CrossIndustryInvoice/rsm:SupplyChainTradeTransaction/ram:ApplicableHeaderTradeDelivery/ram:UltimateShipToTradeParty</v>
      </c>
      <c r="AK725" s="13" t="str">
        <f t="shared" si="1068"/>
        <v>/ram:DefinedTradeContact</v>
      </c>
      <c r="AL725" s="14">
        <f>COUNTIFS(R$4:R725,AJ725)</f>
        <v>1</v>
      </c>
      <c r="AN725" s="206" t="str">
        <f t="shared" si="1087"/>
        <v>SCT_HTD</v>
      </c>
      <c r="AO725" s="140" t="str">
        <f t="shared" si="1069"/>
        <v>BG-X-28</v>
      </c>
      <c r="AP725" s="296" t="str">
        <f t="shared" si="1088"/>
        <v/>
      </c>
      <c r="AQ725" s="141">
        <f t="shared" si="1024"/>
        <v>4</v>
      </c>
      <c r="AR725" s="141" t="str">
        <f t="shared" si="1070"/>
        <v>0..1</v>
      </c>
      <c r="AS725" s="125" t="s">
        <v>1050</v>
      </c>
      <c r="AT725" s="125"/>
      <c r="AU725" s="126"/>
      <c r="AV725" s="126"/>
      <c r="AW725" s="126"/>
      <c r="AX725" s="125"/>
      <c r="AY725" s="124" t="str">
        <f t="shared" si="1078"/>
        <v>0..n</v>
      </c>
      <c r="AZ725" s="124" t="str">
        <f t="shared" si="1080"/>
        <v>0..n</v>
      </c>
      <c r="BA725" s="142" t="str">
        <f t="shared" si="1033"/>
        <v>/rsm:CrossIndustryInvoice
/rsm:SupplyChainTradeTransaction
/ram:ApplicableHeaderTradeDelivery
/ram:UltimateShipToTradeParty
/ram:DefinedTradeContact</v>
      </c>
      <c r="BB725" s="143" t="str">
        <f t="shared" si="1034"/>
        <v>/rsm:CrossIndustryInvoice/rsm:SupplyChainTradeTransaction/ram:ApplicableHeaderTradeDelivery/ram:UltimateShipToTradeParty/ram:DefinedTradeContact</v>
      </c>
      <c r="BC725" s="124" t="str">
        <f t="shared" si="1089"/>
        <v/>
      </c>
      <c r="BD725" s="129" t="str">
        <f t="shared" si="1090"/>
        <v>EG</v>
      </c>
      <c r="BE725" s="141" t="str">
        <f t="shared" si="1091"/>
        <v>0..n</v>
      </c>
      <c r="BF725" s="124" t="str">
        <f t="shared" si="1092"/>
        <v/>
      </c>
      <c r="BG725" s="675" t="str">
        <f t="shared" si="1093"/>
        <v/>
      </c>
      <c r="BH725" s="7"/>
      <c r="BI725" s="648" t="str">
        <f t="shared" si="1094"/>
        <v>-</v>
      </c>
      <c r="BJ725" s="144" t="str">
        <f t="shared" si="1095"/>
        <v>-</v>
      </c>
      <c r="BK725" s="144" t="str">
        <f t="shared" si="1096"/>
        <v>-</v>
      </c>
      <c r="BL725" s="144" t="str">
        <f t="shared" si="1097"/>
        <v>-</v>
      </c>
      <c r="BM725" s="144" t="str">
        <f t="shared" si="1098"/>
        <v>-</v>
      </c>
      <c r="BN725" s="144" t="str">
        <f t="shared" si="1099"/>
        <v>-</v>
      </c>
      <c r="BO725" s="649" t="str">
        <f t="shared" si="1100"/>
        <v>X</v>
      </c>
      <c r="BP725" s="7"/>
      <c r="BQ725" s="144" t="str">
        <f t="shared" si="1101"/>
        <v>EXTENDED</v>
      </c>
      <c r="BR725" s="144" t="str">
        <f t="shared" si="1102"/>
        <v>EXTENDED</v>
      </c>
      <c r="BS725" s="15"/>
      <c r="BT725" s="57" t="s">
        <v>18642</v>
      </c>
    </row>
    <row r="726" spans="1:72" s="59" customFormat="1" ht="105" x14ac:dyDescent="0.2">
      <c r="A726" s="45" t="str">
        <f t="shared" si="1085"/>
        <v>YES</v>
      </c>
      <c r="B726" s="45"/>
      <c r="C726" s="45"/>
      <c r="D726" s="206" t="s">
        <v>3007</v>
      </c>
      <c r="E726" s="61" t="s">
        <v>5588</v>
      </c>
      <c r="F726" s="282"/>
      <c r="G726" s="62">
        <f t="shared" si="1041"/>
        <v>5</v>
      </c>
      <c r="H726" s="62" t="s">
        <v>42</v>
      </c>
      <c r="I726" s="64" t="s">
        <v>2142</v>
      </c>
      <c r="J726" s="64"/>
      <c r="K726" s="65" t="s">
        <v>17141</v>
      </c>
      <c r="L726" s="65"/>
      <c r="M726" s="65"/>
      <c r="N726" s="64" t="s">
        <v>70</v>
      </c>
      <c r="O726" s="66" t="s">
        <v>42</v>
      </c>
      <c r="P726" s="66" t="str">
        <f t="shared" si="1020"/>
        <v>0..1</v>
      </c>
      <c r="Q726" s="6" t="s">
        <v>3208</v>
      </c>
      <c r="R726" s="67" t="s">
        <v>3209</v>
      </c>
      <c r="S726" s="66" t="s">
        <v>73</v>
      </c>
      <c r="T726" s="68" t="str">
        <f t="shared" si="1071"/>
        <v>E</v>
      </c>
      <c r="U726" s="62" t="s">
        <v>42</v>
      </c>
      <c r="V726" s="66"/>
      <c r="W726" s="249"/>
      <c r="X726" s="38"/>
      <c r="Y726" s="634" t="str">
        <f t="shared" si="1083"/>
        <v>-</v>
      </c>
      <c r="Z726" s="70" t="str">
        <f t="shared" ref="Z726:AE726" si="1120">IF(Y726="X","X",IF($AH726=Z$4,"X","-"))</f>
        <v>-</v>
      </c>
      <c r="AA726" s="70" t="str">
        <f t="shared" si="1120"/>
        <v>-</v>
      </c>
      <c r="AB726" s="70" t="str">
        <f t="shared" si="1120"/>
        <v>-</v>
      </c>
      <c r="AC726" s="70" t="str">
        <f t="shared" si="1120"/>
        <v>-</v>
      </c>
      <c r="AD726" s="70" t="str">
        <f t="shared" si="1120"/>
        <v>-</v>
      </c>
      <c r="AE726" s="635" t="str">
        <f t="shared" si="1120"/>
        <v>X</v>
      </c>
      <c r="AF726" s="38"/>
      <c r="AG726" s="70" t="s">
        <v>47</v>
      </c>
      <c r="AH726" s="70" t="s">
        <v>47</v>
      </c>
      <c r="AI726" s="38"/>
      <c r="AJ726" s="13" t="str">
        <f t="shared" si="1067"/>
        <v>/rsm:CrossIndustryInvoice/rsm:SupplyChainTradeTransaction/ram:ApplicableHeaderTradeDelivery/ram:UltimateShipToTradeParty/ram:DefinedTradeContact</v>
      </c>
      <c r="AK726" s="13" t="str">
        <f t="shared" si="1068"/>
        <v>/ram:PersonName</v>
      </c>
      <c r="AL726" s="14">
        <f>COUNTIFS(R$4:R726,AJ726)</f>
        <v>1</v>
      </c>
      <c r="AN726" s="206" t="str">
        <f t="shared" si="1087"/>
        <v>SCT_HTD</v>
      </c>
      <c r="AO726" s="61" t="str">
        <f t="shared" si="1069"/>
        <v>BT-X-167</v>
      </c>
      <c r="AP726" s="282" t="str">
        <f t="shared" si="1088"/>
        <v/>
      </c>
      <c r="AQ726" s="62">
        <f t="shared" si="1024"/>
        <v>5</v>
      </c>
      <c r="AR726" s="62" t="str">
        <f t="shared" si="1070"/>
        <v>0..1</v>
      </c>
      <c r="AS726" s="64" t="s">
        <v>1054</v>
      </c>
      <c r="AT726" s="64"/>
      <c r="AU726" s="65" t="s">
        <v>18227</v>
      </c>
      <c r="AV726" s="65"/>
      <c r="AW726" s="65"/>
      <c r="AX726" s="64"/>
      <c r="AY726" s="66" t="str">
        <f t="shared" si="1078"/>
        <v>0..1</v>
      </c>
      <c r="AZ726" s="66" t="str">
        <f t="shared" si="1080"/>
        <v>0..1</v>
      </c>
      <c r="BA726" s="6" t="str">
        <f t="shared" si="1033"/>
        <v>/rsm:CrossIndustryInvoice
/rsm:SupplyChainTradeTransaction
/ram:ApplicableHeaderTradeDelivery
/ram:UltimateShipToTradeParty
/ram:DefinedTradeContact
/ram:PersonName</v>
      </c>
      <c r="BB726" s="67" t="str">
        <f t="shared" si="1034"/>
        <v>/rsm:CrossIndustryInvoice/rsm:SupplyChainTradeTransaction/ram:ApplicableHeaderTradeDelivery/ram:UltimateShipToTradeParty/ram:DefinedTradeContact/ram:PersonName</v>
      </c>
      <c r="BC726" s="66" t="str">
        <f t="shared" si="1089"/>
        <v>T</v>
      </c>
      <c r="BD726" s="68" t="str">
        <f t="shared" si="1090"/>
        <v>E</v>
      </c>
      <c r="BE726" s="62" t="str">
        <f t="shared" si="1091"/>
        <v>0..1</v>
      </c>
      <c r="BF726" s="66" t="str">
        <f t="shared" si="1092"/>
        <v/>
      </c>
      <c r="BG726" s="249" t="str">
        <f t="shared" si="1093"/>
        <v/>
      </c>
      <c r="BH726" s="7"/>
      <c r="BI726" s="634" t="str">
        <f t="shared" si="1094"/>
        <v>-</v>
      </c>
      <c r="BJ726" s="70" t="str">
        <f t="shared" si="1095"/>
        <v>-</v>
      </c>
      <c r="BK726" s="70" t="str">
        <f t="shared" si="1096"/>
        <v>-</v>
      </c>
      <c r="BL726" s="70" t="str">
        <f t="shared" si="1097"/>
        <v>-</v>
      </c>
      <c r="BM726" s="70" t="str">
        <f t="shared" si="1098"/>
        <v>-</v>
      </c>
      <c r="BN726" s="70" t="str">
        <f t="shared" si="1099"/>
        <v>-</v>
      </c>
      <c r="BO726" s="635" t="str">
        <f t="shared" si="1100"/>
        <v>X</v>
      </c>
      <c r="BP726" s="7"/>
      <c r="BQ726" s="70" t="str">
        <f t="shared" si="1101"/>
        <v>EXTENDED</v>
      </c>
      <c r="BR726" s="70" t="str">
        <f t="shared" si="1102"/>
        <v>EXTENDED</v>
      </c>
      <c r="BS726" s="15"/>
      <c r="BT726" s="57" t="s">
        <v>18642</v>
      </c>
    </row>
    <row r="727" spans="1:72" s="59" customFormat="1" ht="105" x14ac:dyDescent="0.2">
      <c r="A727" s="45" t="str">
        <f t="shared" si="1085"/>
        <v>YES</v>
      </c>
      <c r="B727" s="45"/>
      <c r="C727" s="45"/>
      <c r="D727" s="206" t="s">
        <v>3007</v>
      </c>
      <c r="E727" s="61" t="s">
        <v>5589</v>
      </c>
      <c r="F727" s="282"/>
      <c r="G727" s="62">
        <f t="shared" si="1041"/>
        <v>5</v>
      </c>
      <c r="H727" s="62" t="s">
        <v>42</v>
      </c>
      <c r="I727" s="64" t="s">
        <v>2146</v>
      </c>
      <c r="J727" s="64"/>
      <c r="K727" s="65" t="s">
        <v>17141</v>
      </c>
      <c r="L727" s="65"/>
      <c r="M727" s="65"/>
      <c r="N727" s="64" t="s">
        <v>70</v>
      </c>
      <c r="O727" s="66" t="s">
        <v>42</v>
      </c>
      <c r="P727" s="66" t="str">
        <f t="shared" si="1020"/>
        <v>0..1</v>
      </c>
      <c r="Q727" s="6" t="s">
        <v>3210</v>
      </c>
      <c r="R727" s="67" t="s">
        <v>3211</v>
      </c>
      <c r="S727" s="66" t="s">
        <v>73</v>
      </c>
      <c r="T727" s="68" t="str">
        <f t="shared" si="1071"/>
        <v>E</v>
      </c>
      <c r="U727" s="62" t="s">
        <v>42</v>
      </c>
      <c r="V727" s="66"/>
      <c r="W727" s="249"/>
      <c r="X727" s="38"/>
      <c r="Y727" s="634" t="str">
        <f t="shared" si="1083"/>
        <v>-</v>
      </c>
      <c r="Z727" s="70" t="str">
        <f t="shared" ref="Z727:AE727" si="1121">IF(Y727="X","X",IF($AH727=Z$4,"X","-"))</f>
        <v>-</v>
      </c>
      <c r="AA727" s="70" t="str">
        <f t="shared" si="1121"/>
        <v>-</v>
      </c>
      <c r="AB727" s="70" t="str">
        <f t="shared" si="1121"/>
        <v>-</v>
      </c>
      <c r="AC727" s="70" t="str">
        <f t="shared" si="1121"/>
        <v>-</v>
      </c>
      <c r="AD727" s="70" t="str">
        <f t="shared" si="1121"/>
        <v>-</v>
      </c>
      <c r="AE727" s="635" t="str">
        <f t="shared" si="1121"/>
        <v>X</v>
      </c>
      <c r="AF727" s="38"/>
      <c r="AG727" s="70" t="s">
        <v>47</v>
      </c>
      <c r="AH727" s="70" t="s">
        <v>47</v>
      </c>
      <c r="AI727" s="38"/>
      <c r="AJ727" s="13" t="str">
        <f t="shared" si="1067"/>
        <v>/rsm:CrossIndustryInvoice/rsm:SupplyChainTradeTransaction/ram:ApplicableHeaderTradeDelivery/ram:UltimateShipToTradeParty/ram:DefinedTradeContact</v>
      </c>
      <c r="AK727" s="13" t="str">
        <f t="shared" si="1068"/>
        <v>/ram:DepartmentName</v>
      </c>
      <c r="AL727" s="14">
        <f>COUNTIFS(R$4:R727,AJ727)</f>
        <v>1</v>
      </c>
      <c r="AN727" s="206" t="str">
        <f t="shared" si="1087"/>
        <v>SCT_HTD</v>
      </c>
      <c r="AO727" s="61" t="str">
        <f t="shared" si="1069"/>
        <v>BT-X-168</v>
      </c>
      <c r="AP727" s="282" t="str">
        <f t="shared" si="1088"/>
        <v/>
      </c>
      <c r="AQ727" s="62">
        <f t="shared" ref="AQ727:AQ791" si="1122">LEN(BB727)-LEN(SUBSTITUTE(BB727,"/",""))-1</f>
        <v>5</v>
      </c>
      <c r="AR727" s="62" t="str">
        <f t="shared" si="1070"/>
        <v>0..1</v>
      </c>
      <c r="AS727" s="64" t="s">
        <v>18230</v>
      </c>
      <c r="AT727" s="64"/>
      <c r="AU727" s="65" t="s">
        <v>18227</v>
      </c>
      <c r="AV727" s="65"/>
      <c r="AW727" s="65"/>
      <c r="AX727" s="64"/>
      <c r="AY727" s="66" t="str">
        <f t="shared" si="1078"/>
        <v>0..1</v>
      </c>
      <c r="AZ727" s="66" t="str">
        <f t="shared" si="1080"/>
        <v>0..1</v>
      </c>
      <c r="BA727" s="6" t="str">
        <f t="shared" si="1033"/>
        <v>/rsm:CrossIndustryInvoice
/rsm:SupplyChainTradeTransaction
/ram:ApplicableHeaderTradeDelivery
/ram:UltimateShipToTradeParty
/ram:DefinedTradeContact
/ram:DepartmentName</v>
      </c>
      <c r="BB727" s="67" t="str">
        <f t="shared" si="1034"/>
        <v>/rsm:CrossIndustryInvoice/rsm:SupplyChainTradeTransaction/ram:ApplicableHeaderTradeDelivery/ram:UltimateShipToTradeParty/ram:DefinedTradeContact/ram:DepartmentName</v>
      </c>
      <c r="BC727" s="66" t="str">
        <f t="shared" si="1089"/>
        <v>T</v>
      </c>
      <c r="BD727" s="68" t="str">
        <f t="shared" si="1090"/>
        <v>E</v>
      </c>
      <c r="BE727" s="62" t="str">
        <f t="shared" si="1091"/>
        <v>0..1</v>
      </c>
      <c r="BF727" s="66" t="str">
        <f t="shared" si="1092"/>
        <v/>
      </c>
      <c r="BG727" s="249" t="str">
        <f t="shared" si="1093"/>
        <v/>
      </c>
      <c r="BH727" s="7"/>
      <c r="BI727" s="634" t="str">
        <f t="shared" si="1094"/>
        <v>-</v>
      </c>
      <c r="BJ727" s="70" t="str">
        <f t="shared" si="1095"/>
        <v>-</v>
      </c>
      <c r="BK727" s="70" t="str">
        <f t="shared" si="1096"/>
        <v>-</v>
      </c>
      <c r="BL727" s="70" t="str">
        <f t="shared" si="1097"/>
        <v>-</v>
      </c>
      <c r="BM727" s="70" t="str">
        <f t="shared" si="1098"/>
        <v>-</v>
      </c>
      <c r="BN727" s="70" t="str">
        <f t="shared" si="1099"/>
        <v>-</v>
      </c>
      <c r="BO727" s="635" t="str">
        <f t="shared" si="1100"/>
        <v>X</v>
      </c>
      <c r="BP727" s="7"/>
      <c r="BQ727" s="70" t="str">
        <f t="shared" si="1101"/>
        <v>EXTENDED</v>
      </c>
      <c r="BR727" s="70" t="str">
        <f t="shared" si="1102"/>
        <v>EXTENDED</v>
      </c>
      <c r="BS727" s="15"/>
      <c r="BT727" s="57" t="s">
        <v>18642</v>
      </c>
    </row>
    <row r="728" spans="1:72" s="59" customFormat="1" ht="105" x14ac:dyDescent="0.2">
      <c r="A728" s="45" t="str">
        <f t="shared" si="1085"/>
        <v>YES</v>
      </c>
      <c r="B728" s="131"/>
      <c r="C728" s="742"/>
      <c r="D728" s="206" t="s">
        <v>3007</v>
      </c>
      <c r="E728" s="61" t="s">
        <v>5590</v>
      </c>
      <c r="F728" s="282"/>
      <c r="G728" s="62">
        <f t="shared" si="1041"/>
        <v>5</v>
      </c>
      <c r="H728" s="62" t="s">
        <v>42</v>
      </c>
      <c r="I728" s="64" t="s">
        <v>17232</v>
      </c>
      <c r="J728" s="64" t="s">
        <v>17143</v>
      </c>
      <c r="K728" s="65" t="s">
        <v>17142</v>
      </c>
      <c r="L728" s="65"/>
      <c r="M728" s="65" t="s">
        <v>35</v>
      </c>
      <c r="N728" s="64" t="s">
        <v>128</v>
      </c>
      <c r="O728" s="66" t="s">
        <v>42</v>
      </c>
      <c r="P728" s="66" t="str">
        <f t="shared" si="1020"/>
        <v>0..1</v>
      </c>
      <c r="Q728" s="6" t="s">
        <v>3212</v>
      </c>
      <c r="R728" s="67" t="s">
        <v>3213</v>
      </c>
      <c r="S728" s="66" t="s">
        <v>131</v>
      </c>
      <c r="T728" s="68" t="str">
        <f t="shared" si="1071"/>
        <v>E</v>
      </c>
      <c r="U728" s="62" t="s">
        <v>42</v>
      </c>
      <c r="V728" s="66"/>
      <c r="W728" s="249" t="s">
        <v>35</v>
      </c>
      <c r="X728" s="38"/>
      <c r="Y728" s="634" t="str">
        <f t="shared" si="1083"/>
        <v>-</v>
      </c>
      <c r="Z728" s="70" t="str">
        <f t="shared" ref="Z728:AE728" si="1123">IF(Y728="X","X",IF($AH728=Z$4,"X","-"))</f>
        <v>-</v>
      </c>
      <c r="AA728" s="70" t="str">
        <f t="shared" si="1123"/>
        <v>-</v>
      </c>
      <c r="AB728" s="70" t="str">
        <f t="shared" si="1123"/>
        <v>-</v>
      </c>
      <c r="AC728" s="70" t="str">
        <f t="shared" si="1123"/>
        <v>-</v>
      </c>
      <c r="AD728" s="70" t="str">
        <f t="shared" si="1123"/>
        <v>-</v>
      </c>
      <c r="AE728" s="635" t="str">
        <f t="shared" si="1123"/>
        <v>X</v>
      </c>
      <c r="AF728" s="38"/>
      <c r="AG728" s="70" t="s">
        <v>47</v>
      </c>
      <c r="AH728" s="70" t="s">
        <v>47</v>
      </c>
      <c r="AI728" s="38"/>
      <c r="AJ728" s="13" t="str">
        <f t="shared" si="1067"/>
        <v>/rsm:CrossIndustryInvoice/rsm:SupplyChainTradeTransaction/ram:ApplicableHeaderTradeDelivery/ram:UltimateShipToTradeParty/ram:DefinedTradeContact</v>
      </c>
      <c r="AK728" s="13" t="str">
        <f t="shared" si="1068"/>
        <v>/ram:TypeCode</v>
      </c>
      <c r="AL728" s="14">
        <f>COUNTIFS(R$4:R728,AJ728)</f>
        <v>1</v>
      </c>
      <c r="AN728" s="206" t="str">
        <f t="shared" si="1087"/>
        <v>SCT_HTD</v>
      </c>
      <c r="AO728" s="61" t="str">
        <f t="shared" si="1069"/>
        <v>BT-X-322</v>
      </c>
      <c r="AP728" s="282" t="str">
        <f t="shared" si="1088"/>
        <v/>
      </c>
      <c r="AQ728" s="62">
        <f t="shared" si="1122"/>
        <v>5</v>
      </c>
      <c r="AR728" s="62" t="str">
        <f t="shared" si="1070"/>
        <v>0..1</v>
      </c>
      <c r="AS728" s="64" t="s">
        <v>18231</v>
      </c>
      <c r="AT728" s="64" t="s">
        <v>18232</v>
      </c>
      <c r="AU728" s="65" t="s">
        <v>18228</v>
      </c>
      <c r="AV728" s="65"/>
      <c r="AW728" s="65" t="s">
        <v>35</v>
      </c>
      <c r="AX728" s="64" t="s">
        <v>128</v>
      </c>
      <c r="AY728" s="66" t="str">
        <f t="shared" si="1078"/>
        <v>0..1</v>
      </c>
      <c r="AZ728" s="66" t="str">
        <f t="shared" si="1080"/>
        <v>0..1</v>
      </c>
      <c r="BA728" s="6" t="str">
        <f t="shared" si="1033"/>
        <v>/rsm:CrossIndustryInvoice
/rsm:SupplyChainTradeTransaction
/ram:ApplicableHeaderTradeDelivery
/ram:UltimateShipToTradeParty
/ram:DefinedTradeContact
/ram:TypeCode</v>
      </c>
      <c r="BB728" s="67" t="str">
        <f t="shared" si="1034"/>
        <v>/rsm:CrossIndustryInvoice/rsm:SupplyChainTradeTransaction/ram:ApplicableHeaderTradeDelivery/ram:UltimateShipToTradeParty/ram:DefinedTradeContact/ram:TypeCode</v>
      </c>
      <c r="BC728" s="66" t="str">
        <f t="shared" si="1089"/>
        <v>C</v>
      </c>
      <c r="BD728" s="68" t="str">
        <f t="shared" si="1090"/>
        <v>E</v>
      </c>
      <c r="BE728" s="62" t="str">
        <f t="shared" si="1091"/>
        <v>0..1</v>
      </c>
      <c r="BF728" s="66" t="str">
        <f t="shared" si="1092"/>
        <v/>
      </c>
      <c r="BG728" s="249" t="str">
        <f t="shared" si="1093"/>
        <v/>
      </c>
      <c r="BH728" s="7"/>
      <c r="BI728" s="634" t="str">
        <f t="shared" si="1094"/>
        <v>-</v>
      </c>
      <c r="BJ728" s="70" t="str">
        <f t="shared" si="1095"/>
        <v>-</v>
      </c>
      <c r="BK728" s="70" t="str">
        <f t="shared" si="1096"/>
        <v>-</v>
      </c>
      <c r="BL728" s="70" t="str">
        <f t="shared" si="1097"/>
        <v>-</v>
      </c>
      <c r="BM728" s="70" t="str">
        <f t="shared" si="1098"/>
        <v>-</v>
      </c>
      <c r="BN728" s="70" t="str">
        <f t="shared" si="1099"/>
        <v>-</v>
      </c>
      <c r="BO728" s="635" t="str">
        <f t="shared" si="1100"/>
        <v>X</v>
      </c>
      <c r="BP728" s="7"/>
      <c r="BQ728" s="70" t="str">
        <f t="shared" si="1101"/>
        <v>EXTENDED</v>
      </c>
      <c r="BR728" s="70" t="str">
        <f t="shared" si="1102"/>
        <v>EXTENDED</v>
      </c>
      <c r="BS728" s="15"/>
      <c r="BT728" s="57" t="s">
        <v>18642</v>
      </c>
    </row>
    <row r="729" spans="1:72" s="59" customFormat="1" ht="105" x14ac:dyDescent="0.2">
      <c r="A729" s="45" t="str">
        <f t="shared" si="1085"/>
        <v>NO</v>
      </c>
      <c r="B729" s="45"/>
      <c r="C729" s="45"/>
      <c r="D729" s="206" t="s">
        <v>3007</v>
      </c>
      <c r="E729" s="61" t="s">
        <v>5591</v>
      </c>
      <c r="F729" s="282"/>
      <c r="G729" s="62">
        <f t="shared" si="1041"/>
        <v>5</v>
      </c>
      <c r="H729" s="62" t="s">
        <v>42</v>
      </c>
      <c r="I729" s="193" t="s">
        <v>17264</v>
      </c>
      <c r="J729" s="64" t="s">
        <v>1706</v>
      </c>
      <c r="K729" s="65"/>
      <c r="L729" s="65"/>
      <c r="M729" s="65"/>
      <c r="N729" s="64"/>
      <c r="O729" s="66" t="s">
        <v>42</v>
      </c>
      <c r="P729" s="66" t="str">
        <f t="shared" si="1020"/>
        <v>0..1</v>
      </c>
      <c r="Q729" s="6" t="s">
        <v>3214</v>
      </c>
      <c r="R729" s="67" t="s">
        <v>3215</v>
      </c>
      <c r="S729" s="66"/>
      <c r="T729" s="68" t="str">
        <f t="shared" si="1071"/>
        <v/>
      </c>
      <c r="U729" s="62" t="s">
        <v>42</v>
      </c>
      <c r="V729" s="66"/>
      <c r="W729" s="249"/>
      <c r="X729" s="38"/>
      <c r="Y729" s="634" t="str">
        <f t="shared" si="1083"/>
        <v>-</v>
      </c>
      <c r="Z729" s="70" t="str">
        <f t="shared" ref="Z729:AE729" si="1124">IF(Y729="X","X",IF($AH729=Z$4,"X","-"))</f>
        <v>-</v>
      </c>
      <c r="AA729" s="70" t="str">
        <f t="shared" si="1124"/>
        <v>-</v>
      </c>
      <c r="AB729" s="70" t="str">
        <f t="shared" si="1124"/>
        <v>-</v>
      </c>
      <c r="AC729" s="70" t="str">
        <f t="shared" si="1124"/>
        <v>-</v>
      </c>
      <c r="AD729" s="70" t="str">
        <f t="shared" si="1124"/>
        <v>-</v>
      </c>
      <c r="AE729" s="635" t="str">
        <f t="shared" si="1124"/>
        <v>X</v>
      </c>
      <c r="AF729" s="38"/>
      <c r="AG729" s="70" t="s">
        <v>47</v>
      </c>
      <c r="AH729" s="70" t="s">
        <v>47</v>
      </c>
      <c r="AI729" s="38"/>
      <c r="AJ729" s="13" t="str">
        <f t="shared" si="1067"/>
        <v>/rsm:CrossIndustryInvoice/rsm:SupplyChainTradeTransaction/ram:ApplicableHeaderTradeDelivery/ram:UltimateShipToTradeParty/ram:DefinedTradeContact</v>
      </c>
      <c r="AK729" s="13" t="str">
        <f t="shared" si="1068"/>
        <v>/ram:TelephoneUniversalCommunication</v>
      </c>
      <c r="AL729" s="14">
        <f>COUNTIFS(R$4:R729,AJ729)</f>
        <v>1</v>
      </c>
      <c r="AN729" s="206" t="str">
        <f t="shared" si="1087"/>
        <v>SCT_HTD</v>
      </c>
      <c r="AO729" s="61" t="str">
        <f t="shared" si="1069"/>
        <v>BT-X-169-00</v>
      </c>
      <c r="AP729" s="282" t="str">
        <f t="shared" si="1088"/>
        <v/>
      </c>
      <c r="AQ729" s="62">
        <f t="shared" si="1122"/>
        <v>5</v>
      </c>
      <c r="AR729" s="62" t="str">
        <f t="shared" si="1070"/>
        <v>0..1</v>
      </c>
      <c r="AS729" s="193" t="s">
        <v>18233</v>
      </c>
      <c r="AT729" s="64" t="s">
        <v>1710</v>
      </c>
      <c r="AU729" s="65"/>
      <c r="AV729" s="65"/>
      <c r="AW729" s="65"/>
      <c r="AX729" s="64"/>
      <c r="AY729" s="66" t="str">
        <f t="shared" si="1078"/>
        <v>0..1</v>
      </c>
      <c r="AZ729" s="66" t="str">
        <f t="shared" si="1080"/>
        <v>0..1</v>
      </c>
      <c r="BA729" s="6" t="str">
        <f t="shared" si="1033"/>
        <v>/rsm:CrossIndustryInvoice
/rsm:SupplyChainTradeTransaction
/ram:ApplicableHeaderTradeDelivery
/ram:UltimateShipToTradeParty
/ram:DefinedTradeContact
/ram:TelephoneUniversalCommunication</v>
      </c>
      <c r="BB729" s="67" t="str">
        <f t="shared" si="1034"/>
        <v>/rsm:CrossIndustryInvoice/rsm:SupplyChainTradeTransaction/ram:ApplicableHeaderTradeDelivery/ram:UltimateShipToTradeParty/ram:DefinedTradeContact/ram:TelephoneUniversalCommunication</v>
      </c>
      <c r="BC729" s="66" t="str">
        <f t="shared" si="1089"/>
        <v/>
      </c>
      <c r="BD729" s="68" t="str">
        <f t="shared" si="1090"/>
        <v/>
      </c>
      <c r="BE729" s="62" t="str">
        <f t="shared" si="1091"/>
        <v>0..1</v>
      </c>
      <c r="BF729" s="66" t="str">
        <f t="shared" si="1092"/>
        <v/>
      </c>
      <c r="BG729" s="249" t="str">
        <f t="shared" si="1093"/>
        <v/>
      </c>
      <c r="BH729" s="7"/>
      <c r="BI729" s="634" t="str">
        <f t="shared" si="1094"/>
        <v>-</v>
      </c>
      <c r="BJ729" s="70" t="str">
        <f t="shared" si="1095"/>
        <v>-</v>
      </c>
      <c r="BK729" s="70" t="str">
        <f t="shared" si="1096"/>
        <v>-</v>
      </c>
      <c r="BL729" s="70" t="str">
        <f t="shared" si="1097"/>
        <v>-</v>
      </c>
      <c r="BM729" s="70" t="str">
        <f t="shared" si="1098"/>
        <v>-</v>
      </c>
      <c r="BN729" s="70" t="str">
        <f t="shared" si="1099"/>
        <v>-</v>
      </c>
      <c r="BO729" s="635" t="str">
        <f t="shared" si="1100"/>
        <v>X</v>
      </c>
      <c r="BP729" s="7"/>
      <c r="BQ729" s="70" t="str">
        <f t="shared" si="1101"/>
        <v>EXTENDED</v>
      </c>
      <c r="BR729" s="70" t="str">
        <f t="shared" si="1102"/>
        <v>EXTENDED</v>
      </c>
      <c r="BS729" s="15"/>
      <c r="BT729" s="57" t="s">
        <v>18642</v>
      </c>
    </row>
    <row r="730" spans="1:72" s="59" customFormat="1" ht="120" x14ac:dyDescent="0.2">
      <c r="A730" s="45" t="str">
        <f t="shared" si="1085"/>
        <v>YES</v>
      </c>
      <c r="B730" s="45"/>
      <c r="C730" s="45"/>
      <c r="D730" s="206" t="s">
        <v>3007</v>
      </c>
      <c r="E730" s="61" t="s">
        <v>5592</v>
      </c>
      <c r="F730" s="282"/>
      <c r="G730" s="62">
        <f t="shared" si="1041"/>
        <v>6</v>
      </c>
      <c r="H730" s="62" t="s">
        <v>32</v>
      </c>
      <c r="I730" s="64" t="s">
        <v>17261</v>
      </c>
      <c r="J730" s="64" t="s">
        <v>1706</v>
      </c>
      <c r="K730" s="65"/>
      <c r="L730" s="65"/>
      <c r="M730" s="65"/>
      <c r="N730" s="64" t="s">
        <v>70</v>
      </c>
      <c r="O730" s="66" t="s">
        <v>32</v>
      </c>
      <c r="P730" s="66" t="str">
        <f t="shared" si="1020"/>
        <v>1..1</v>
      </c>
      <c r="Q730" s="6" t="s">
        <v>3216</v>
      </c>
      <c r="R730" s="67" t="s">
        <v>3217</v>
      </c>
      <c r="S730" s="66" t="s">
        <v>73</v>
      </c>
      <c r="T730" s="68" t="str">
        <f t="shared" si="1071"/>
        <v>E</v>
      </c>
      <c r="U730" s="62" t="s">
        <v>42</v>
      </c>
      <c r="V730" s="66"/>
      <c r="W730" s="249"/>
      <c r="X730" s="38"/>
      <c r="Y730" s="634" t="str">
        <f t="shared" si="1083"/>
        <v>-</v>
      </c>
      <c r="Z730" s="70" t="str">
        <f t="shared" ref="Z730:AE730" si="1125">IF(Y730="X","X",IF($AH730=Z$4,"X","-"))</f>
        <v>-</v>
      </c>
      <c r="AA730" s="70" t="str">
        <f t="shared" si="1125"/>
        <v>-</v>
      </c>
      <c r="AB730" s="70" t="str">
        <f t="shared" si="1125"/>
        <v>-</v>
      </c>
      <c r="AC730" s="70" t="str">
        <f t="shared" si="1125"/>
        <v>-</v>
      </c>
      <c r="AD730" s="70" t="str">
        <f t="shared" si="1125"/>
        <v>-</v>
      </c>
      <c r="AE730" s="635" t="str">
        <f t="shared" si="1125"/>
        <v>X</v>
      </c>
      <c r="AF730" s="38"/>
      <c r="AG730" s="70" t="s">
        <v>47</v>
      </c>
      <c r="AH730" s="70" t="s">
        <v>47</v>
      </c>
      <c r="AI730" s="38"/>
      <c r="AJ730" s="13" t="str">
        <f t="shared" si="1067"/>
        <v>/rsm:CrossIndustryInvoice/rsm:SupplyChainTradeTransaction/ram:ApplicableHeaderTradeDelivery/ram:UltimateShipToTradeParty/ram:DefinedTradeContact/ram:TelephoneUniversalCommunication</v>
      </c>
      <c r="AK730" s="13" t="str">
        <f t="shared" si="1068"/>
        <v>/ram:CompleteNumber</v>
      </c>
      <c r="AL730" s="14">
        <f>COUNTIFS(R$4:R730,AJ730)</f>
        <v>1</v>
      </c>
      <c r="AN730" s="206" t="str">
        <f t="shared" si="1087"/>
        <v>SCT_HTD</v>
      </c>
      <c r="AO730" s="61" t="str">
        <f t="shared" si="1069"/>
        <v>BT-X-169</v>
      </c>
      <c r="AP730" s="282" t="str">
        <f t="shared" si="1088"/>
        <v/>
      </c>
      <c r="AQ730" s="62">
        <f t="shared" si="1122"/>
        <v>6</v>
      </c>
      <c r="AR730" s="62" t="str">
        <f t="shared" si="1070"/>
        <v>1..1</v>
      </c>
      <c r="AS730" s="64" t="s">
        <v>18234</v>
      </c>
      <c r="AT730" s="64" t="s">
        <v>1710</v>
      </c>
      <c r="AU730" s="65"/>
      <c r="AV730" s="65"/>
      <c r="AW730" s="65"/>
      <c r="AX730" s="64"/>
      <c r="AY730" s="66" t="str">
        <f t="shared" si="1078"/>
        <v>1..1</v>
      </c>
      <c r="AZ730" s="66" t="str">
        <f t="shared" si="1080"/>
        <v>1..1</v>
      </c>
      <c r="BA730" s="6" t="str">
        <f t="shared" si="1033"/>
        <v>/rsm:CrossIndustryInvoice
/rsm:SupplyChainTradeTransaction
/ram:ApplicableHeaderTradeDelivery
/ram:UltimateShipToTradeParty
/ram:DefinedTradeContact
/ram:TelephoneUniversalCommunication
/ram:CompleteNumber</v>
      </c>
      <c r="BB730" s="67" t="str">
        <f t="shared" si="1034"/>
        <v>/rsm:CrossIndustryInvoice/rsm:SupplyChainTradeTransaction/ram:ApplicableHeaderTradeDelivery/ram:UltimateShipToTradeParty/ram:DefinedTradeContact/ram:TelephoneUniversalCommunication/ram:CompleteNumber</v>
      </c>
      <c r="BC730" s="66" t="str">
        <f t="shared" si="1089"/>
        <v>T</v>
      </c>
      <c r="BD730" s="68" t="str">
        <f t="shared" si="1090"/>
        <v>E</v>
      </c>
      <c r="BE730" s="62" t="str">
        <f t="shared" si="1091"/>
        <v>0..1</v>
      </c>
      <c r="BF730" s="66" t="str">
        <f t="shared" si="1092"/>
        <v/>
      </c>
      <c r="BG730" s="249" t="str">
        <f t="shared" si="1093"/>
        <v/>
      </c>
      <c r="BH730" s="7"/>
      <c r="BI730" s="634" t="str">
        <f t="shared" si="1094"/>
        <v>-</v>
      </c>
      <c r="BJ730" s="70" t="str">
        <f t="shared" si="1095"/>
        <v>-</v>
      </c>
      <c r="BK730" s="70" t="str">
        <f t="shared" si="1096"/>
        <v>-</v>
      </c>
      <c r="BL730" s="70" t="str">
        <f t="shared" si="1097"/>
        <v>-</v>
      </c>
      <c r="BM730" s="70" t="str">
        <f t="shared" si="1098"/>
        <v>-</v>
      </c>
      <c r="BN730" s="70" t="str">
        <f t="shared" si="1099"/>
        <v>-</v>
      </c>
      <c r="BO730" s="635" t="str">
        <f t="shared" si="1100"/>
        <v>X</v>
      </c>
      <c r="BP730" s="7"/>
      <c r="BQ730" s="70" t="str">
        <f t="shared" si="1101"/>
        <v>EXTENDED</v>
      </c>
      <c r="BR730" s="70" t="str">
        <f t="shared" si="1102"/>
        <v>EXTENDED</v>
      </c>
      <c r="BS730" s="15"/>
      <c r="BT730" s="57" t="s">
        <v>18642</v>
      </c>
    </row>
    <row r="731" spans="1:72" s="59" customFormat="1" ht="105" x14ac:dyDescent="0.2">
      <c r="A731" s="45" t="str">
        <f t="shared" si="1085"/>
        <v>NO</v>
      </c>
      <c r="B731" s="45"/>
      <c r="C731" s="45"/>
      <c r="D731" s="206" t="s">
        <v>3007</v>
      </c>
      <c r="E731" s="61" t="s">
        <v>5593</v>
      </c>
      <c r="F731" s="282"/>
      <c r="G731" s="62">
        <f t="shared" si="1041"/>
        <v>5</v>
      </c>
      <c r="H731" s="62" t="s">
        <v>42</v>
      </c>
      <c r="I731" s="193" t="s">
        <v>17262</v>
      </c>
      <c r="J731" s="64"/>
      <c r="K731" s="65"/>
      <c r="L731" s="65"/>
      <c r="M731" s="65"/>
      <c r="N731" s="64"/>
      <c r="O731" s="66" t="s">
        <v>42</v>
      </c>
      <c r="P731" s="66" t="str">
        <f t="shared" si="1020"/>
        <v>0..1</v>
      </c>
      <c r="Q731" s="6" t="s">
        <v>3218</v>
      </c>
      <c r="R731" s="67" t="s">
        <v>3219</v>
      </c>
      <c r="S731" s="66"/>
      <c r="T731" s="68" t="str">
        <f t="shared" si="1071"/>
        <v/>
      </c>
      <c r="U731" s="62" t="s">
        <v>42</v>
      </c>
      <c r="V731" s="66"/>
      <c r="W731" s="249"/>
      <c r="X731" s="38"/>
      <c r="Y731" s="634" t="str">
        <f t="shared" si="1083"/>
        <v>-</v>
      </c>
      <c r="Z731" s="70" t="str">
        <f t="shared" ref="Z731:AE731" si="1126">IF(Y731="X","X",IF($AH731=Z$4,"X","-"))</f>
        <v>-</v>
      </c>
      <c r="AA731" s="70" t="str">
        <f t="shared" si="1126"/>
        <v>-</v>
      </c>
      <c r="AB731" s="70" t="str">
        <f t="shared" si="1126"/>
        <v>-</v>
      </c>
      <c r="AC731" s="70" t="str">
        <f t="shared" si="1126"/>
        <v>-</v>
      </c>
      <c r="AD731" s="70" t="str">
        <f t="shared" si="1126"/>
        <v>-</v>
      </c>
      <c r="AE731" s="635" t="str">
        <f t="shared" si="1126"/>
        <v>X</v>
      </c>
      <c r="AF731" s="38"/>
      <c r="AG731" s="70" t="s">
        <v>47</v>
      </c>
      <c r="AH731" s="70" t="s">
        <v>47</v>
      </c>
      <c r="AI731" s="38"/>
      <c r="AJ731" s="13" t="str">
        <f t="shared" si="1067"/>
        <v>/rsm:CrossIndustryInvoice/rsm:SupplyChainTradeTransaction/ram:ApplicableHeaderTradeDelivery/ram:UltimateShipToTradeParty/ram:DefinedTradeContact</v>
      </c>
      <c r="AK731" s="13" t="str">
        <f t="shared" si="1068"/>
        <v>/ram:FaxUniversalCommunication</v>
      </c>
      <c r="AL731" s="14">
        <f>COUNTIFS(R$4:R731,AJ731)</f>
        <v>1</v>
      </c>
      <c r="AN731" s="206" t="str">
        <f t="shared" si="1087"/>
        <v>SCT_HTD</v>
      </c>
      <c r="AO731" s="61" t="str">
        <f t="shared" si="1069"/>
        <v>BT-X-170-00</v>
      </c>
      <c r="AP731" s="282" t="str">
        <f t="shared" si="1088"/>
        <v/>
      </c>
      <c r="AQ731" s="62">
        <f t="shared" si="1122"/>
        <v>5</v>
      </c>
      <c r="AR731" s="62" t="str">
        <f t="shared" si="1070"/>
        <v>0..1</v>
      </c>
      <c r="AS731" s="193" t="s">
        <v>954</v>
      </c>
      <c r="AT731" s="64"/>
      <c r="AU731" s="65"/>
      <c r="AV731" s="65"/>
      <c r="AW731" s="65"/>
      <c r="AX731" s="64"/>
      <c r="AY731" s="66" t="str">
        <f t="shared" si="1078"/>
        <v>0..1</v>
      </c>
      <c r="AZ731" s="66" t="str">
        <f t="shared" si="1080"/>
        <v>0..1</v>
      </c>
      <c r="BA731" s="6" t="str">
        <f t="shared" ref="BA731:BA790" si="1127">Q731</f>
        <v>/rsm:CrossIndustryInvoice
/rsm:SupplyChainTradeTransaction
/ram:ApplicableHeaderTradeDelivery
/ram:UltimateShipToTradeParty
/ram:DefinedTradeContact
/ram:FaxUniversalCommunication</v>
      </c>
      <c r="BB731" s="67" t="str">
        <f t="shared" ref="BB731:BB790" si="1128">R731</f>
        <v>/rsm:CrossIndustryInvoice/rsm:SupplyChainTradeTransaction/ram:ApplicableHeaderTradeDelivery/ram:UltimateShipToTradeParty/ram:DefinedTradeContact/ram:FaxUniversalCommunication</v>
      </c>
      <c r="BC731" s="66" t="str">
        <f t="shared" si="1089"/>
        <v/>
      </c>
      <c r="BD731" s="68" t="str">
        <f t="shared" si="1090"/>
        <v/>
      </c>
      <c r="BE731" s="62" t="str">
        <f t="shared" si="1091"/>
        <v>0..1</v>
      </c>
      <c r="BF731" s="66" t="str">
        <f t="shared" si="1092"/>
        <v/>
      </c>
      <c r="BG731" s="249" t="str">
        <f t="shared" si="1093"/>
        <v/>
      </c>
      <c r="BH731" s="7"/>
      <c r="BI731" s="634" t="str">
        <f t="shared" si="1094"/>
        <v>-</v>
      </c>
      <c r="BJ731" s="70" t="str">
        <f t="shared" si="1095"/>
        <v>-</v>
      </c>
      <c r="BK731" s="70" t="str">
        <f t="shared" si="1096"/>
        <v>-</v>
      </c>
      <c r="BL731" s="70" t="str">
        <f t="shared" si="1097"/>
        <v>-</v>
      </c>
      <c r="BM731" s="70" t="str">
        <f t="shared" si="1098"/>
        <v>-</v>
      </c>
      <c r="BN731" s="70" t="str">
        <f t="shared" si="1099"/>
        <v>-</v>
      </c>
      <c r="BO731" s="635" t="str">
        <f t="shared" si="1100"/>
        <v>X</v>
      </c>
      <c r="BP731" s="7"/>
      <c r="BQ731" s="70" t="str">
        <f t="shared" si="1101"/>
        <v>EXTENDED</v>
      </c>
      <c r="BR731" s="70" t="str">
        <f t="shared" si="1102"/>
        <v>EXTENDED</v>
      </c>
      <c r="BS731" s="15"/>
      <c r="BT731" s="57" t="s">
        <v>18642</v>
      </c>
    </row>
    <row r="732" spans="1:72" s="59" customFormat="1" ht="120" x14ac:dyDescent="0.2">
      <c r="A732" s="45" t="str">
        <f t="shared" si="1085"/>
        <v>YES</v>
      </c>
      <c r="B732" s="45"/>
      <c r="C732" s="45"/>
      <c r="D732" s="206" t="s">
        <v>3007</v>
      </c>
      <c r="E732" s="61" t="s">
        <v>5594</v>
      </c>
      <c r="F732" s="282"/>
      <c r="G732" s="62">
        <f t="shared" si="1041"/>
        <v>6</v>
      </c>
      <c r="H732" s="62" t="s">
        <v>32</v>
      </c>
      <c r="I732" s="64" t="s">
        <v>17263</v>
      </c>
      <c r="J732" s="64"/>
      <c r="K732" s="65"/>
      <c r="L732" s="65"/>
      <c r="M732" s="65"/>
      <c r="N732" s="64" t="s">
        <v>70</v>
      </c>
      <c r="O732" s="66" t="s">
        <v>32</v>
      </c>
      <c r="P732" s="66" t="str">
        <f t="shared" si="1020"/>
        <v>1..1</v>
      </c>
      <c r="Q732" s="6" t="s">
        <v>3220</v>
      </c>
      <c r="R732" s="67" t="s">
        <v>3221</v>
      </c>
      <c r="S732" s="66" t="s">
        <v>73</v>
      </c>
      <c r="T732" s="68" t="str">
        <f t="shared" si="1071"/>
        <v>E</v>
      </c>
      <c r="U732" s="62" t="s">
        <v>42</v>
      </c>
      <c r="V732" s="66"/>
      <c r="W732" s="249"/>
      <c r="X732" s="38"/>
      <c r="Y732" s="634" t="str">
        <f t="shared" si="1083"/>
        <v>-</v>
      </c>
      <c r="Z732" s="70" t="str">
        <f t="shared" ref="Z732:AE732" si="1129">IF(Y732="X","X",IF($AH732=Z$4,"X","-"))</f>
        <v>-</v>
      </c>
      <c r="AA732" s="70" t="str">
        <f t="shared" si="1129"/>
        <v>-</v>
      </c>
      <c r="AB732" s="70" t="str">
        <f t="shared" si="1129"/>
        <v>-</v>
      </c>
      <c r="AC732" s="70" t="str">
        <f t="shared" si="1129"/>
        <v>-</v>
      </c>
      <c r="AD732" s="70" t="str">
        <f t="shared" si="1129"/>
        <v>-</v>
      </c>
      <c r="AE732" s="635" t="str">
        <f t="shared" si="1129"/>
        <v>X</v>
      </c>
      <c r="AF732" s="38"/>
      <c r="AG732" s="70" t="s">
        <v>47</v>
      </c>
      <c r="AH732" s="70" t="s">
        <v>47</v>
      </c>
      <c r="AI732" s="38"/>
      <c r="AJ732" s="13" t="str">
        <f t="shared" si="1067"/>
        <v>/rsm:CrossIndustryInvoice/rsm:SupplyChainTradeTransaction/ram:ApplicableHeaderTradeDelivery/ram:UltimateShipToTradeParty/ram:DefinedTradeContact/ram:FaxUniversalCommunication</v>
      </c>
      <c r="AK732" s="13" t="str">
        <f t="shared" si="1068"/>
        <v>/ram:CompleteNumber</v>
      </c>
      <c r="AL732" s="14">
        <f>COUNTIFS(R$4:R732,AJ732)</f>
        <v>1</v>
      </c>
      <c r="AN732" s="206" t="str">
        <f t="shared" si="1087"/>
        <v>SCT_HTD</v>
      </c>
      <c r="AO732" s="61" t="str">
        <f t="shared" si="1069"/>
        <v>BT-X-170</v>
      </c>
      <c r="AP732" s="282" t="str">
        <f t="shared" si="1088"/>
        <v/>
      </c>
      <c r="AQ732" s="62">
        <f t="shared" si="1122"/>
        <v>6</v>
      </c>
      <c r="AR732" s="62" t="str">
        <f t="shared" si="1070"/>
        <v>1..1</v>
      </c>
      <c r="AS732" s="64" t="s">
        <v>18236</v>
      </c>
      <c r="AT732" s="64"/>
      <c r="AU732" s="65"/>
      <c r="AV732" s="65"/>
      <c r="AW732" s="65"/>
      <c r="AX732" s="64"/>
      <c r="AY732" s="66" t="str">
        <f t="shared" si="1078"/>
        <v>1..1</v>
      </c>
      <c r="AZ732" s="66" t="str">
        <f t="shared" si="1080"/>
        <v>1..1</v>
      </c>
      <c r="BA732" s="6" t="str">
        <f t="shared" si="1127"/>
        <v>/rsm:CrossIndustryInvoice
/rsm:SupplyChainTradeTransaction
/ram:ApplicableHeaderTradeDelivery
/ram:UltimateShipToTradeParty
/ram:DefinedTradeContact
/ram:FaxUniversalCommunication
/ram:CompleteNumber</v>
      </c>
      <c r="BB732" s="67" t="str">
        <f t="shared" si="1128"/>
        <v>/rsm:CrossIndustryInvoice/rsm:SupplyChainTradeTransaction/ram:ApplicableHeaderTradeDelivery/ram:UltimateShipToTradeParty/ram:DefinedTradeContact/ram:FaxUniversalCommunication/ram:CompleteNumber</v>
      </c>
      <c r="BC732" s="66" t="str">
        <f t="shared" si="1089"/>
        <v>T</v>
      </c>
      <c r="BD732" s="68" t="str">
        <f t="shared" si="1090"/>
        <v>E</v>
      </c>
      <c r="BE732" s="62" t="str">
        <f t="shared" si="1091"/>
        <v>0..1</v>
      </c>
      <c r="BF732" s="66" t="str">
        <f t="shared" si="1092"/>
        <v/>
      </c>
      <c r="BG732" s="249" t="str">
        <f t="shared" si="1093"/>
        <v/>
      </c>
      <c r="BH732" s="7"/>
      <c r="BI732" s="634" t="str">
        <f t="shared" si="1094"/>
        <v>-</v>
      </c>
      <c r="BJ732" s="70" t="str">
        <f t="shared" si="1095"/>
        <v>-</v>
      </c>
      <c r="BK732" s="70" t="str">
        <f t="shared" si="1096"/>
        <v>-</v>
      </c>
      <c r="BL732" s="70" t="str">
        <f t="shared" si="1097"/>
        <v>-</v>
      </c>
      <c r="BM732" s="70" t="str">
        <f t="shared" si="1098"/>
        <v>-</v>
      </c>
      <c r="BN732" s="70" t="str">
        <f t="shared" si="1099"/>
        <v>-</v>
      </c>
      <c r="BO732" s="635" t="str">
        <f t="shared" si="1100"/>
        <v>X</v>
      </c>
      <c r="BP732" s="7"/>
      <c r="BQ732" s="70" t="str">
        <f t="shared" si="1101"/>
        <v>EXTENDED</v>
      </c>
      <c r="BR732" s="70" t="str">
        <f t="shared" si="1102"/>
        <v>EXTENDED</v>
      </c>
      <c r="BS732" s="15"/>
      <c r="BT732" s="57" t="s">
        <v>18642</v>
      </c>
    </row>
    <row r="733" spans="1:72" s="59" customFormat="1" ht="105" x14ac:dyDescent="0.2">
      <c r="A733" s="45" t="str">
        <f t="shared" si="1085"/>
        <v>NO</v>
      </c>
      <c r="B733" s="45"/>
      <c r="C733" s="45"/>
      <c r="D733" s="206" t="s">
        <v>3007</v>
      </c>
      <c r="E733" s="61" t="s">
        <v>5595</v>
      </c>
      <c r="F733" s="282"/>
      <c r="G733" s="62">
        <f t="shared" si="1041"/>
        <v>5</v>
      </c>
      <c r="H733" s="62" t="s">
        <v>42</v>
      </c>
      <c r="I733" s="193" t="s">
        <v>17265</v>
      </c>
      <c r="J733" s="64" t="s">
        <v>1725</v>
      </c>
      <c r="K733" s="65"/>
      <c r="L733" s="65"/>
      <c r="M733" s="65"/>
      <c r="N733" s="64"/>
      <c r="O733" s="66" t="s">
        <v>42</v>
      </c>
      <c r="P733" s="66" t="str">
        <f t="shared" si="1020"/>
        <v>0..1</v>
      </c>
      <c r="Q733" s="6" t="s">
        <v>3222</v>
      </c>
      <c r="R733" s="67" t="s">
        <v>3223</v>
      </c>
      <c r="S733" s="66"/>
      <c r="T733" s="68" t="str">
        <f t="shared" si="1071"/>
        <v/>
      </c>
      <c r="U733" s="62" t="s">
        <v>42</v>
      </c>
      <c r="V733" s="66"/>
      <c r="W733" s="249"/>
      <c r="X733" s="38"/>
      <c r="Y733" s="634" t="str">
        <f t="shared" si="1083"/>
        <v>-</v>
      </c>
      <c r="Z733" s="70" t="str">
        <f t="shared" ref="Z733:AE733" si="1130">IF(Y733="X","X",IF($AH733=Z$4,"X","-"))</f>
        <v>-</v>
      </c>
      <c r="AA733" s="70" t="str">
        <f t="shared" si="1130"/>
        <v>-</v>
      </c>
      <c r="AB733" s="70" t="str">
        <f t="shared" si="1130"/>
        <v>-</v>
      </c>
      <c r="AC733" s="70" t="str">
        <f t="shared" si="1130"/>
        <v>-</v>
      </c>
      <c r="AD733" s="70" t="str">
        <f t="shared" si="1130"/>
        <v>-</v>
      </c>
      <c r="AE733" s="635" t="str">
        <f t="shared" si="1130"/>
        <v>X</v>
      </c>
      <c r="AF733" s="38"/>
      <c r="AG733" s="70" t="s">
        <v>47</v>
      </c>
      <c r="AH733" s="70" t="s">
        <v>47</v>
      </c>
      <c r="AI733" s="38"/>
      <c r="AJ733" s="13" t="str">
        <f t="shared" si="1067"/>
        <v>/rsm:CrossIndustryInvoice/rsm:SupplyChainTradeTransaction/ram:ApplicableHeaderTradeDelivery/ram:UltimateShipToTradeParty/ram:DefinedTradeContact</v>
      </c>
      <c r="AK733" s="13" t="str">
        <f t="shared" si="1068"/>
        <v>/ram:EmailURIUniversalCommunication</v>
      </c>
      <c r="AL733" s="14">
        <f>COUNTIFS(R$4:R733,AJ733)</f>
        <v>1</v>
      </c>
      <c r="AN733" s="206" t="str">
        <f t="shared" si="1087"/>
        <v>SCT_HTD</v>
      </c>
      <c r="AO733" s="61" t="str">
        <f t="shared" si="1069"/>
        <v>BT-X-171-00</v>
      </c>
      <c r="AP733" s="282" t="str">
        <f t="shared" si="1088"/>
        <v/>
      </c>
      <c r="AQ733" s="62">
        <f t="shared" si="1122"/>
        <v>5</v>
      </c>
      <c r="AR733" s="62" t="str">
        <f t="shared" si="1070"/>
        <v>0..1</v>
      </c>
      <c r="AS733" s="193" t="s">
        <v>962</v>
      </c>
      <c r="AT733" s="64"/>
      <c r="AU733" s="65"/>
      <c r="AV733" s="65"/>
      <c r="AW733" s="65"/>
      <c r="AX733" s="64"/>
      <c r="AY733" s="66" t="str">
        <f t="shared" si="1078"/>
        <v>0..1</v>
      </c>
      <c r="AZ733" s="66" t="str">
        <f t="shared" si="1080"/>
        <v>0..1</v>
      </c>
      <c r="BA733" s="6" t="str">
        <f t="shared" si="1127"/>
        <v>/rsm:CrossIndustryInvoice
/rsm:SupplyChainTradeTransaction
/ram:ApplicableHeaderTradeDelivery
/ram:UltimateShipToTradeParty
/ram:DefinedTradeContact
/ram:EmailURIUniversalCommunication</v>
      </c>
      <c r="BB733" s="67" t="str">
        <f t="shared" si="1128"/>
        <v>/rsm:CrossIndustryInvoice/rsm:SupplyChainTradeTransaction/ram:ApplicableHeaderTradeDelivery/ram:UltimateShipToTradeParty/ram:DefinedTradeContact/ram:EmailURIUniversalCommunication</v>
      </c>
      <c r="BC733" s="66" t="str">
        <f t="shared" si="1089"/>
        <v/>
      </c>
      <c r="BD733" s="68" t="str">
        <f t="shared" si="1090"/>
        <v/>
      </c>
      <c r="BE733" s="62" t="str">
        <f t="shared" si="1091"/>
        <v>0..1</v>
      </c>
      <c r="BF733" s="66" t="str">
        <f t="shared" si="1092"/>
        <v/>
      </c>
      <c r="BG733" s="249" t="str">
        <f t="shared" si="1093"/>
        <v/>
      </c>
      <c r="BH733" s="7"/>
      <c r="BI733" s="634" t="str">
        <f t="shared" si="1094"/>
        <v>-</v>
      </c>
      <c r="BJ733" s="70" t="str">
        <f t="shared" si="1095"/>
        <v>-</v>
      </c>
      <c r="BK733" s="70" t="str">
        <f t="shared" si="1096"/>
        <v>-</v>
      </c>
      <c r="BL733" s="70" t="str">
        <f t="shared" si="1097"/>
        <v>-</v>
      </c>
      <c r="BM733" s="70" t="str">
        <f t="shared" si="1098"/>
        <v>-</v>
      </c>
      <c r="BN733" s="70" t="str">
        <f t="shared" si="1099"/>
        <v>-</v>
      </c>
      <c r="BO733" s="635" t="str">
        <f t="shared" si="1100"/>
        <v>X</v>
      </c>
      <c r="BP733" s="7"/>
      <c r="BQ733" s="70" t="str">
        <f t="shared" si="1101"/>
        <v>EXTENDED</v>
      </c>
      <c r="BR733" s="70" t="str">
        <f t="shared" si="1102"/>
        <v>EXTENDED</v>
      </c>
      <c r="BS733" s="15"/>
      <c r="BT733" s="57" t="s">
        <v>18642</v>
      </c>
    </row>
    <row r="734" spans="1:72" s="59" customFormat="1" ht="120" x14ac:dyDescent="0.2">
      <c r="A734" s="45" t="str">
        <f t="shared" si="1085"/>
        <v>YES</v>
      </c>
      <c r="B734" s="45"/>
      <c r="C734" s="45"/>
      <c r="D734" s="206" t="s">
        <v>3007</v>
      </c>
      <c r="E734" s="61" t="s">
        <v>5596</v>
      </c>
      <c r="F734" s="282"/>
      <c r="G734" s="62">
        <f t="shared" si="1041"/>
        <v>6</v>
      </c>
      <c r="H734" s="62" t="s">
        <v>32</v>
      </c>
      <c r="I734" s="64" t="s">
        <v>17266</v>
      </c>
      <c r="J734" s="64" t="s">
        <v>1725</v>
      </c>
      <c r="K734" s="65"/>
      <c r="L734" s="65"/>
      <c r="M734" s="65"/>
      <c r="N734" s="64" t="s">
        <v>70</v>
      </c>
      <c r="O734" s="66" t="s">
        <v>32</v>
      </c>
      <c r="P734" s="66" t="str">
        <f t="shared" si="1020"/>
        <v>1..1</v>
      </c>
      <c r="Q734" s="6" t="s">
        <v>3224</v>
      </c>
      <c r="R734" s="67" t="s">
        <v>3225</v>
      </c>
      <c r="S734" s="66" t="s">
        <v>73</v>
      </c>
      <c r="T734" s="68" t="str">
        <f t="shared" si="1071"/>
        <v>E</v>
      </c>
      <c r="U734" s="62" t="s">
        <v>42</v>
      </c>
      <c r="V734" s="66"/>
      <c r="W734" s="249"/>
      <c r="X734" s="38"/>
      <c r="Y734" s="634" t="str">
        <f t="shared" si="1083"/>
        <v>-</v>
      </c>
      <c r="Z734" s="70" t="str">
        <f t="shared" ref="Z734:AE734" si="1131">IF(Y734="X","X",IF($AH734=Z$4,"X","-"))</f>
        <v>-</v>
      </c>
      <c r="AA734" s="70" t="str">
        <f t="shared" si="1131"/>
        <v>-</v>
      </c>
      <c r="AB734" s="70" t="str">
        <f t="shared" si="1131"/>
        <v>-</v>
      </c>
      <c r="AC734" s="70" t="str">
        <f t="shared" si="1131"/>
        <v>-</v>
      </c>
      <c r="AD734" s="70" t="str">
        <f t="shared" si="1131"/>
        <v>-</v>
      </c>
      <c r="AE734" s="635" t="str">
        <f t="shared" si="1131"/>
        <v>X</v>
      </c>
      <c r="AF734" s="38"/>
      <c r="AG734" s="70" t="s">
        <v>47</v>
      </c>
      <c r="AH734" s="70" t="s">
        <v>47</v>
      </c>
      <c r="AI734" s="38"/>
      <c r="AJ734" s="13" t="str">
        <f t="shared" si="1067"/>
        <v>/rsm:CrossIndustryInvoice/rsm:SupplyChainTradeTransaction/ram:ApplicableHeaderTradeDelivery/ram:UltimateShipToTradeParty/ram:DefinedTradeContact/ram:EmailURIUniversalCommunication</v>
      </c>
      <c r="AK734" s="13" t="str">
        <f t="shared" si="1068"/>
        <v>/ram:URIID</v>
      </c>
      <c r="AL734" s="14">
        <f>COUNTIFS(R$4:R734,AJ734)</f>
        <v>1</v>
      </c>
      <c r="AN734" s="206" t="str">
        <f t="shared" si="1087"/>
        <v>SCT_HTD</v>
      </c>
      <c r="AO734" s="61" t="str">
        <f t="shared" si="1069"/>
        <v>BT-X-171</v>
      </c>
      <c r="AP734" s="282" t="str">
        <f t="shared" si="1088"/>
        <v/>
      </c>
      <c r="AQ734" s="62">
        <f t="shared" si="1122"/>
        <v>6</v>
      </c>
      <c r="AR734" s="62" t="str">
        <f t="shared" si="1070"/>
        <v>1..1</v>
      </c>
      <c r="AS734" s="64" t="s">
        <v>18237</v>
      </c>
      <c r="AT734" s="64" t="s">
        <v>1729</v>
      </c>
      <c r="AU734" s="65"/>
      <c r="AV734" s="65"/>
      <c r="AW734" s="65"/>
      <c r="AX734" s="64"/>
      <c r="AY734" s="66" t="str">
        <f t="shared" si="1078"/>
        <v>1..1</v>
      </c>
      <c r="AZ734" s="66" t="str">
        <f t="shared" si="1080"/>
        <v>1..1</v>
      </c>
      <c r="BA734" s="6" t="str">
        <f t="shared" si="1127"/>
        <v>/rsm:CrossIndustryInvoice
/rsm:SupplyChainTradeTransaction
/ram:ApplicableHeaderTradeDelivery
/ram:UltimateShipToTradeParty
/ram:DefinedTradeContact
/ram:EmailURIUniversalCommunication
/ram:URIID</v>
      </c>
      <c r="BB734" s="67" t="str">
        <f t="shared" si="1128"/>
        <v>/rsm:CrossIndustryInvoice/rsm:SupplyChainTradeTransaction/ram:ApplicableHeaderTradeDelivery/ram:UltimateShipToTradeParty/ram:DefinedTradeContact/ram:EmailURIUniversalCommunication/ram:URIID</v>
      </c>
      <c r="BC734" s="66" t="str">
        <f t="shared" si="1089"/>
        <v>T</v>
      </c>
      <c r="BD734" s="68" t="str">
        <f t="shared" si="1090"/>
        <v>E</v>
      </c>
      <c r="BE734" s="62" t="str">
        <f t="shared" si="1091"/>
        <v>0..1</v>
      </c>
      <c r="BF734" s="66" t="str">
        <f t="shared" si="1092"/>
        <v/>
      </c>
      <c r="BG734" s="249" t="str">
        <f t="shared" si="1093"/>
        <v/>
      </c>
      <c r="BH734" s="7"/>
      <c r="BI734" s="634" t="str">
        <f t="shared" si="1094"/>
        <v>-</v>
      </c>
      <c r="BJ734" s="70" t="str">
        <f t="shared" si="1095"/>
        <v>-</v>
      </c>
      <c r="BK734" s="70" t="str">
        <f t="shared" si="1096"/>
        <v>-</v>
      </c>
      <c r="BL734" s="70" t="str">
        <f t="shared" si="1097"/>
        <v>-</v>
      </c>
      <c r="BM734" s="70" t="str">
        <f t="shared" si="1098"/>
        <v>-</v>
      </c>
      <c r="BN734" s="70" t="str">
        <f t="shared" si="1099"/>
        <v>-</v>
      </c>
      <c r="BO734" s="635" t="str">
        <f t="shared" si="1100"/>
        <v>X</v>
      </c>
      <c r="BP734" s="7"/>
      <c r="BQ734" s="70" t="str">
        <f t="shared" si="1101"/>
        <v>EXTENDED</v>
      </c>
      <c r="BR734" s="70" t="str">
        <f t="shared" si="1102"/>
        <v>EXTENDED</v>
      </c>
      <c r="BS734" s="15"/>
      <c r="BT734" s="57" t="s">
        <v>18642</v>
      </c>
    </row>
    <row r="735" spans="1:72" s="59" customFormat="1" ht="96" x14ac:dyDescent="0.2">
      <c r="A735" s="45" t="str">
        <f t="shared" si="1085"/>
        <v>NO</v>
      </c>
      <c r="B735" s="45"/>
      <c r="C735" s="45"/>
      <c r="D735" s="206" t="s">
        <v>3007</v>
      </c>
      <c r="E735" s="140" t="s">
        <v>5597</v>
      </c>
      <c r="F735" s="296"/>
      <c r="G735" s="141">
        <f t="shared" si="1041"/>
        <v>4</v>
      </c>
      <c r="H735" s="141" t="s">
        <v>42</v>
      </c>
      <c r="I735" s="125" t="s">
        <v>3226</v>
      </c>
      <c r="J735" s="125"/>
      <c r="K735" s="126"/>
      <c r="L735" s="126"/>
      <c r="M735" s="126"/>
      <c r="N735" s="125"/>
      <c r="O735" s="66" t="s">
        <v>42</v>
      </c>
      <c r="P735" s="66" t="str">
        <f t="shared" si="1020"/>
        <v>0..1</v>
      </c>
      <c r="Q735" s="142" t="s">
        <v>3227</v>
      </c>
      <c r="R735" s="143" t="s">
        <v>3228</v>
      </c>
      <c r="S735" s="124" t="s">
        <v>35</v>
      </c>
      <c r="T735" s="129" t="str">
        <f t="shared" si="1071"/>
        <v>EG</v>
      </c>
      <c r="U735" s="141" t="s">
        <v>42</v>
      </c>
      <c r="V735" s="124"/>
      <c r="W735" s="675"/>
      <c r="X735" s="38"/>
      <c r="Y735" s="648" t="str">
        <f t="shared" si="1083"/>
        <v>-</v>
      </c>
      <c r="Z735" s="144" t="str">
        <f t="shared" ref="Z735:AE735" si="1132">IF(Y735="X","X",IF($AH735=Z$4,"X","-"))</f>
        <v>-</v>
      </c>
      <c r="AA735" s="144" t="str">
        <f t="shared" si="1132"/>
        <v>-</v>
      </c>
      <c r="AB735" s="144" t="str">
        <f t="shared" si="1132"/>
        <v>-</v>
      </c>
      <c r="AC735" s="144" t="str">
        <f t="shared" si="1132"/>
        <v>-</v>
      </c>
      <c r="AD735" s="144" t="str">
        <f t="shared" si="1132"/>
        <v>-</v>
      </c>
      <c r="AE735" s="649" t="str">
        <f t="shared" si="1132"/>
        <v>X</v>
      </c>
      <c r="AF735" s="38"/>
      <c r="AG735" s="144" t="s">
        <v>47</v>
      </c>
      <c r="AH735" s="144" t="s">
        <v>47</v>
      </c>
      <c r="AI735" s="38"/>
      <c r="AJ735" s="13" t="str">
        <f t="shared" si="1067"/>
        <v>/rsm:CrossIndustryInvoice/rsm:SupplyChainTradeTransaction/ram:ApplicableHeaderTradeDelivery/ram:UltimateShipToTradeParty</v>
      </c>
      <c r="AK735" s="13" t="str">
        <f t="shared" si="1068"/>
        <v>/ram:PostalTradeAddress</v>
      </c>
      <c r="AL735" s="14">
        <f>COUNTIFS(R$4:R735,AJ735)</f>
        <v>1</v>
      </c>
      <c r="AN735" s="206" t="str">
        <f t="shared" si="1087"/>
        <v>SCT_HTD</v>
      </c>
      <c r="AO735" s="140" t="str">
        <f t="shared" si="1069"/>
        <v>BG-X-29</v>
      </c>
      <c r="AP735" s="296" t="str">
        <f t="shared" si="1088"/>
        <v/>
      </c>
      <c r="AQ735" s="141">
        <f t="shared" si="1122"/>
        <v>4</v>
      </c>
      <c r="AR735" s="141" t="str">
        <f t="shared" si="1070"/>
        <v>0..1</v>
      </c>
      <c r="AS735" s="125" t="s">
        <v>1083</v>
      </c>
      <c r="AT735" s="125"/>
      <c r="AU735" s="126"/>
      <c r="AV735" s="126"/>
      <c r="AW735" s="126"/>
      <c r="AX735" s="125"/>
      <c r="AY735" s="66" t="str">
        <f t="shared" si="1078"/>
        <v>0..1</v>
      </c>
      <c r="AZ735" s="66" t="str">
        <f t="shared" si="1080"/>
        <v>0..1</v>
      </c>
      <c r="BA735" s="142" t="str">
        <f t="shared" si="1127"/>
        <v>/rsm:CrossIndustryInvoice
/rsm:SupplyChainTradeTransaction
/ram:ApplicableHeaderTradeDelivery
/ram:UltimateShipToTradeParty
/ram:PostalTradeAddress</v>
      </c>
      <c r="BB735" s="143" t="str">
        <f t="shared" si="1128"/>
        <v>/rsm:CrossIndustryInvoice/rsm:SupplyChainTradeTransaction/ram:ApplicableHeaderTradeDelivery/ram:UltimateShipToTradeParty/ram:PostalTradeAddress</v>
      </c>
      <c r="BC735" s="124" t="str">
        <f t="shared" si="1089"/>
        <v/>
      </c>
      <c r="BD735" s="129" t="str">
        <f t="shared" si="1090"/>
        <v>EG</v>
      </c>
      <c r="BE735" s="141" t="str">
        <f t="shared" si="1091"/>
        <v>0..1</v>
      </c>
      <c r="BF735" s="124" t="str">
        <f t="shared" si="1092"/>
        <v/>
      </c>
      <c r="BG735" s="675" t="str">
        <f t="shared" si="1093"/>
        <v/>
      </c>
      <c r="BH735" s="7"/>
      <c r="BI735" s="648" t="str">
        <f t="shared" si="1094"/>
        <v>-</v>
      </c>
      <c r="BJ735" s="144" t="str">
        <f t="shared" si="1095"/>
        <v>-</v>
      </c>
      <c r="BK735" s="144" t="str">
        <f t="shared" si="1096"/>
        <v>-</v>
      </c>
      <c r="BL735" s="144" t="str">
        <f t="shared" si="1097"/>
        <v>-</v>
      </c>
      <c r="BM735" s="144" t="str">
        <f t="shared" si="1098"/>
        <v>-</v>
      </c>
      <c r="BN735" s="144" t="str">
        <f t="shared" si="1099"/>
        <v>-</v>
      </c>
      <c r="BO735" s="649" t="str">
        <f t="shared" si="1100"/>
        <v>X</v>
      </c>
      <c r="BP735" s="7"/>
      <c r="BQ735" s="144" t="str">
        <f t="shared" si="1101"/>
        <v>EXTENDED</v>
      </c>
      <c r="BR735" s="144" t="str">
        <f t="shared" si="1102"/>
        <v>EXTENDED</v>
      </c>
      <c r="BS735" s="15"/>
      <c r="BT735" s="57" t="s">
        <v>18642</v>
      </c>
    </row>
    <row r="736" spans="1:72" s="59" customFormat="1" ht="105" x14ac:dyDescent="0.2">
      <c r="A736" s="45" t="str">
        <f t="shared" si="1085"/>
        <v>YES</v>
      </c>
      <c r="B736" s="45"/>
      <c r="C736" s="45"/>
      <c r="D736" s="206" t="s">
        <v>3007</v>
      </c>
      <c r="E736" s="61" t="s">
        <v>5598</v>
      </c>
      <c r="F736" s="282"/>
      <c r="G736" s="62">
        <f t="shared" si="1041"/>
        <v>5</v>
      </c>
      <c r="H736" s="62" t="s">
        <v>42</v>
      </c>
      <c r="I736" s="64" t="s">
        <v>17148</v>
      </c>
      <c r="J736" s="64" t="s">
        <v>1635</v>
      </c>
      <c r="K736" s="65" t="s">
        <v>1636</v>
      </c>
      <c r="L736" s="65"/>
      <c r="M736" s="65"/>
      <c r="N736" s="64" t="s">
        <v>70</v>
      </c>
      <c r="O736" s="66" t="s">
        <v>42</v>
      </c>
      <c r="P736" s="66" t="str">
        <f t="shared" si="1020"/>
        <v>0..1</v>
      </c>
      <c r="Q736" s="6" t="s">
        <v>3229</v>
      </c>
      <c r="R736" s="67" t="s">
        <v>3230</v>
      </c>
      <c r="S736" s="66" t="s">
        <v>73</v>
      </c>
      <c r="T736" s="68" t="str">
        <f t="shared" si="1071"/>
        <v>E</v>
      </c>
      <c r="U736" s="62" t="s">
        <v>42</v>
      </c>
      <c r="V736" s="66"/>
      <c r="W736" s="249"/>
      <c r="X736" s="38"/>
      <c r="Y736" s="634" t="str">
        <f t="shared" si="1083"/>
        <v>-</v>
      </c>
      <c r="Z736" s="70" t="str">
        <f t="shared" ref="Z736:AE736" si="1133">IF(Y736="X","X",IF($AH736=Z$4,"X","-"))</f>
        <v>-</v>
      </c>
      <c r="AA736" s="70" t="str">
        <f t="shared" si="1133"/>
        <v>-</v>
      </c>
      <c r="AB736" s="70" t="str">
        <f t="shared" si="1133"/>
        <v>-</v>
      </c>
      <c r="AC736" s="70" t="str">
        <f t="shared" si="1133"/>
        <v>-</v>
      </c>
      <c r="AD736" s="70" t="str">
        <f t="shared" si="1133"/>
        <v>-</v>
      </c>
      <c r="AE736" s="635" t="str">
        <f t="shared" si="1133"/>
        <v>X</v>
      </c>
      <c r="AF736" s="38"/>
      <c r="AG736" s="70" t="s">
        <v>47</v>
      </c>
      <c r="AH736" s="70" t="s">
        <v>47</v>
      </c>
      <c r="AI736" s="38"/>
      <c r="AJ736" s="13" t="str">
        <f t="shared" si="1067"/>
        <v>/rsm:CrossIndustryInvoice/rsm:SupplyChainTradeTransaction/ram:ApplicableHeaderTradeDelivery/ram:UltimateShipToTradeParty/ram:PostalTradeAddress</v>
      </c>
      <c r="AK736" s="13" t="str">
        <f t="shared" si="1068"/>
        <v>/ram:PostcodeCode</v>
      </c>
      <c r="AL736" s="14">
        <f>COUNTIFS(R$4:R736,AJ736)</f>
        <v>1</v>
      </c>
      <c r="AN736" s="206" t="str">
        <f t="shared" si="1087"/>
        <v>SCT_HTD</v>
      </c>
      <c r="AO736" s="61" t="str">
        <f t="shared" si="1069"/>
        <v>BT-X-172</v>
      </c>
      <c r="AP736" s="282" t="str">
        <f t="shared" si="1088"/>
        <v/>
      </c>
      <c r="AQ736" s="62">
        <f t="shared" si="1122"/>
        <v>5</v>
      </c>
      <c r="AR736" s="62" t="str">
        <f t="shared" si="1070"/>
        <v>0..1</v>
      </c>
      <c r="AS736" s="64" t="s">
        <v>1086</v>
      </c>
      <c r="AT736" s="64" t="s">
        <v>1747</v>
      </c>
      <c r="AU736" s="65" t="s">
        <v>1748</v>
      </c>
      <c r="AV736" s="65"/>
      <c r="AW736" s="65"/>
      <c r="AX736" s="64"/>
      <c r="AY736" s="66" t="str">
        <f t="shared" si="1078"/>
        <v>0..1</v>
      </c>
      <c r="AZ736" s="66" t="str">
        <f t="shared" si="1080"/>
        <v>0..1</v>
      </c>
      <c r="BA736" s="6" t="str">
        <f t="shared" si="1127"/>
        <v>/rsm:CrossIndustryInvoice
/rsm:SupplyChainTradeTransaction
/ram:ApplicableHeaderTradeDelivery
/ram:UltimateShipToTradeParty
/ram:PostalTradeAddress
/ram:PostcodeCode</v>
      </c>
      <c r="BB736" s="67" t="str">
        <f t="shared" si="1128"/>
        <v>/rsm:CrossIndustryInvoice/rsm:SupplyChainTradeTransaction/ram:ApplicableHeaderTradeDelivery/ram:UltimateShipToTradeParty/ram:PostalTradeAddress/ram:PostcodeCode</v>
      </c>
      <c r="BC736" s="66" t="str">
        <f t="shared" si="1089"/>
        <v>T</v>
      </c>
      <c r="BD736" s="68" t="str">
        <f t="shared" si="1090"/>
        <v>E</v>
      </c>
      <c r="BE736" s="62" t="str">
        <f t="shared" si="1091"/>
        <v>0..1</v>
      </c>
      <c r="BF736" s="66" t="str">
        <f t="shared" si="1092"/>
        <v/>
      </c>
      <c r="BG736" s="249" t="str">
        <f t="shared" si="1093"/>
        <v/>
      </c>
      <c r="BH736" s="7"/>
      <c r="BI736" s="634" t="str">
        <f t="shared" si="1094"/>
        <v>-</v>
      </c>
      <c r="BJ736" s="70" t="str">
        <f t="shared" si="1095"/>
        <v>-</v>
      </c>
      <c r="BK736" s="70" t="str">
        <f t="shared" si="1096"/>
        <v>-</v>
      </c>
      <c r="BL736" s="70" t="str">
        <f t="shared" si="1097"/>
        <v>-</v>
      </c>
      <c r="BM736" s="70" t="str">
        <f t="shared" si="1098"/>
        <v>-</v>
      </c>
      <c r="BN736" s="70" t="str">
        <f t="shared" si="1099"/>
        <v>-</v>
      </c>
      <c r="BO736" s="635" t="str">
        <f t="shared" si="1100"/>
        <v>X</v>
      </c>
      <c r="BP736" s="7"/>
      <c r="BQ736" s="70" t="str">
        <f t="shared" si="1101"/>
        <v>EXTENDED</v>
      </c>
      <c r="BR736" s="70" t="str">
        <f t="shared" si="1102"/>
        <v>EXTENDED</v>
      </c>
      <c r="BS736" s="15"/>
      <c r="BT736" s="57" t="s">
        <v>18642</v>
      </c>
    </row>
    <row r="737" spans="1:72" s="59" customFormat="1" ht="105" x14ac:dyDescent="0.2">
      <c r="A737" s="45" t="str">
        <f t="shared" si="1085"/>
        <v>YES</v>
      </c>
      <c r="B737" s="45"/>
      <c r="C737" s="45"/>
      <c r="D737" s="206" t="s">
        <v>3007</v>
      </c>
      <c r="E737" s="61" t="s">
        <v>5599</v>
      </c>
      <c r="F737" s="282"/>
      <c r="G737" s="62">
        <f t="shared" si="1041"/>
        <v>5</v>
      </c>
      <c r="H737" s="62" t="s">
        <v>42</v>
      </c>
      <c r="I737" s="64" t="s">
        <v>17149</v>
      </c>
      <c r="J737" s="64" t="s">
        <v>1641</v>
      </c>
      <c r="K737" s="65" t="s">
        <v>1642</v>
      </c>
      <c r="L737" s="65"/>
      <c r="M737" s="65"/>
      <c r="N737" s="64" t="s">
        <v>70</v>
      </c>
      <c r="O737" s="66" t="s">
        <v>42</v>
      </c>
      <c r="P737" s="66" t="str">
        <f t="shared" si="1020"/>
        <v>0..1</v>
      </c>
      <c r="Q737" s="6" t="s">
        <v>3231</v>
      </c>
      <c r="R737" s="67" t="s">
        <v>3232</v>
      </c>
      <c r="S737" s="66" t="s">
        <v>73</v>
      </c>
      <c r="T737" s="68" t="str">
        <f t="shared" si="1071"/>
        <v>E</v>
      </c>
      <c r="U737" s="62" t="s">
        <v>42</v>
      </c>
      <c r="V737" s="66"/>
      <c r="W737" s="249"/>
      <c r="X737" s="38"/>
      <c r="Y737" s="634" t="str">
        <f t="shared" si="1083"/>
        <v>-</v>
      </c>
      <c r="Z737" s="70" t="str">
        <f t="shared" ref="Z737:AE737" si="1134">IF(Y737="X","X",IF($AH737=Z$4,"X","-"))</f>
        <v>-</v>
      </c>
      <c r="AA737" s="70" t="str">
        <f t="shared" si="1134"/>
        <v>-</v>
      </c>
      <c r="AB737" s="70" t="str">
        <f t="shared" si="1134"/>
        <v>-</v>
      </c>
      <c r="AC737" s="70" t="str">
        <f t="shared" si="1134"/>
        <v>-</v>
      </c>
      <c r="AD737" s="70" t="str">
        <f t="shared" si="1134"/>
        <v>-</v>
      </c>
      <c r="AE737" s="635" t="str">
        <f t="shared" si="1134"/>
        <v>X</v>
      </c>
      <c r="AF737" s="38"/>
      <c r="AG737" s="70" t="s">
        <v>47</v>
      </c>
      <c r="AH737" s="70" t="s">
        <v>47</v>
      </c>
      <c r="AI737" s="38"/>
      <c r="AJ737" s="13" t="str">
        <f t="shared" si="1067"/>
        <v>/rsm:CrossIndustryInvoice/rsm:SupplyChainTradeTransaction/ram:ApplicableHeaderTradeDelivery/ram:UltimateShipToTradeParty/ram:PostalTradeAddress</v>
      </c>
      <c r="AK737" s="13" t="str">
        <f t="shared" si="1068"/>
        <v>/ram:LineOne</v>
      </c>
      <c r="AL737" s="14">
        <f>COUNTIFS(R$4:R737,AJ737)</f>
        <v>1</v>
      </c>
      <c r="AN737" s="206" t="str">
        <f t="shared" si="1087"/>
        <v>SCT_HTD</v>
      </c>
      <c r="AO737" s="61" t="str">
        <f t="shared" si="1069"/>
        <v>BT-X-173</v>
      </c>
      <c r="AP737" s="282" t="str">
        <f t="shared" si="1088"/>
        <v/>
      </c>
      <c r="AQ737" s="62">
        <f t="shared" si="1122"/>
        <v>5</v>
      </c>
      <c r="AR737" s="62" t="str">
        <f t="shared" si="1070"/>
        <v>0..1</v>
      </c>
      <c r="AS737" s="64" t="s">
        <v>977</v>
      </c>
      <c r="AT737" s="64" t="s">
        <v>1754</v>
      </c>
      <c r="AU737" s="65" t="s">
        <v>1755</v>
      </c>
      <c r="AV737" s="65"/>
      <c r="AW737" s="65"/>
      <c r="AX737" s="64"/>
      <c r="AY737" s="66" t="str">
        <f t="shared" si="1078"/>
        <v>0..1</v>
      </c>
      <c r="AZ737" s="66" t="str">
        <f t="shared" si="1080"/>
        <v>0..1</v>
      </c>
      <c r="BA737" s="6" t="str">
        <f t="shared" si="1127"/>
        <v>/rsm:CrossIndustryInvoice
/rsm:SupplyChainTradeTransaction
/ram:ApplicableHeaderTradeDelivery
/ram:UltimateShipToTradeParty
/ram:PostalTradeAddress
/ram:LineOne</v>
      </c>
      <c r="BB737" s="67" t="str">
        <f t="shared" si="1128"/>
        <v>/rsm:CrossIndustryInvoice/rsm:SupplyChainTradeTransaction/ram:ApplicableHeaderTradeDelivery/ram:UltimateShipToTradeParty/ram:PostalTradeAddress/ram:LineOne</v>
      </c>
      <c r="BC737" s="66" t="str">
        <f t="shared" si="1089"/>
        <v>T</v>
      </c>
      <c r="BD737" s="68" t="str">
        <f t="shared" si="1090"/>
        <v>E</v>
      </c>
      <c r="BE737" s="62" t="str">
        <f t="shared" si="1091"/>
        <v>0..1</v>
      </c>
      <c r="BF737" s="66" t="str">
        <f t="shared" si="1092"/>
        <v/>
      </c>
      <c r="BG737" s="249" t="str">
        <f t="shared" si="1093"/>
        <v/>
      </c>
      <c r="BH737" s="7"/>
      <c r="BI737" s="634" t="str">
        <f t="shared" si="1094"/>
        <v>-</v>
      </c>
      <c r="BJ737" s="70" t="str">
        <f t="shared" si="1095"/>
        <v>-</v>
      </c>
      <c r="BK737" s="70" t="str">
        <f t="shared" si="1096"/>
        <v>-</v>
      </c>
      <c r="BL737" s="70" t="str">
        <f t="shared" si="1097"/>
        <v>-</v>
      </c>
      <c r="BM737" s="70" t="str">
        <f t="shared" si="1098"/>
        <v>-</v>
      </c>
      <c r="BN737" s="70" t="str">
        <f t="shared" si="1099"/>
        <v>-</v>
      </c>
      <c r="BO737" s="635" t="str">
        <f t="shared" si="1100"/>
        <v>X</v>
      </c>
      <c r="BP737" s="7"/>
      <c r="BQ737" s="70" t="str">
        <f t="shared" si="1101"/>
        <v>EXTENDED</v>
      </c>
      <c r="BR737" s="70" t="str">
        <f t="shared" si="1102"/>
        <v>EXTENDED</v>
      </c>
      <c r="BS737" s="15"/>
      <c r="BT737" s="57" t="s">
        <v>18642</v>
      </c>
    </row>
    <row r="738" spans="1:72" s="59" customFormat="1" ht="105" x14ac:dyDescent="0.2">
      <c r="A738" s="45" t="str">
        <f t="shared" si="1085"/>
        <v>YES</v>
      </c>
      <c r="B738" s="45"/>
      <c r="C738" s="45"/>
      <c r="D738" s="206" t="s">
        <v>3007</v>
      </c>
      <c r="E738" s="61" t="s">
        <v>5600</v>
      </c>
      <c r="F738" s="282"/>
      <c r="G738" s="62">
        <f t="shared" si="1041"/>
        <v>5</v>
      </c>
      <c r="H738" s="62" t="s">
        <v>42</v>
      </c>
      <c r="I738" s="64" t="s">
        <v>17150</v>
      </c>
      <c r="J738" s="64" t="s">
        <v>1647</v>
      </c>
      <c r="K738" s="65"/>
      <c r="L738" s="65"/>
      <c r="M738" s="65"/>
      <c r="N738" s="64" t="s">
        <v>70</v>
      </c>
      <c r="O738" s="66" t="s">
        <v>42</v>
      </c>
      <c r="P738" s="66" t="str">
        <f t="shared" si="1020"/>
        <v>0..1</v>
      </c>
      <c r="Q738" s="6" t="s">
        <v>3233</v>
      </c>
      <c r="R738" s="67" t="s">
        <v>3234</v>
      </c>
      <c r="S738" s="66" t="s">
        <v>73</v>
      </c>
      <c r="T738" s="68" t="str">
        <f t="shared" si="1071"/>
        <v>E</v>
      </c>
      <c r="U738" s="62" t="s">
        <v>42</v>
      </c>
      <c r="V738" s="66"/>
      <c r="W738" s="249"/>
      <c r="X738" s="38"/>
      <c r="Y738" s="634" t="str">
        <f t="shared" si="1083"/>
        <v>-</v>
      </c>
      <c r="Z738" s="70" t="str">
        <f t="shared" ref="Z738:AE738" si="1135">IF(Y738="X","X",IF($AH738=Z$4,"X","-"))</f>
        <v>-</v>
      </c>
      <c r="AA738" s="70" t="str">
        <f t="shared" si="1135"/>
        <v>-</v>
      </c>
      <c r="AB738" s="70" t="str">
        <f t="shared" si="1135"/>
        <v>-</v>
      </c>
      <c r="AC738" s="70" t="str">
        <f t="shared" si="1135"/>
        <v>-</v>
      </c>
      <c r="AD738" s="70" t="str">
        <f t="shared" si="1135"/>
        <v>-</v>
      </c>
      <c r="AE738" s="635" t="str">
        <f t="shared" si="1135"/>
        <v>X</v>
      </c>
      <c r="AF738" s="38"/>
      <c r="AG738" s="70" t="s">
        <v>47</v>
      </c>
      <c r="AH738" s="70" t="s">
        <v>47</v>
      </c>
      <c r="AI738" s="38"/>
      <c r="AJ738" s="13" t="str">
        <f t="shared" si="1067"/>
        <v>/rsm:CrossIndustryInvoice/rsm:SupplyChainTradeTransaction/ram:ApplicableHeaderTradeDelivery/ram:UltimateShipToTradeParty/ram:PostalTradeAddress</v>
      </c>
      <c r="AK738" s="13" t="str">
        <f t="shared" si="1068"/>
        <v>/ram:LineTwo</v>
      </c>
      <c r="AL738" s="14">
        <f>COUNTIFS(R$4:R738,AJ738)</f>
        <v>1</v>
      </c>
      <c r="AN738" s="206" t="str">
        <f t="shared" si="1087"/>
        <v>SCT_HTD</v>
      </c>
      <c r="AO738" s="61" t="str">
        <f t="shared" si="1069"/>
        <v>BT-X-174</v>
      </c>
      <c r="AP738" s="282" t="str">
        <f t="shared" si="1088"/>
        <v/>
      </c>
      <c r="AQ738" s="62">
        <f t="shared" si="1122"/>
        <v>5</v>
      </c>
      <c r="AR738" s="62" t="str">
        <f t="shared" si="1070"/>
        <v>0..1</v>
      </c>
      <c r="AS738" s="64" t="s">
        <v>981</v>
      </c>
      <c r="AT738" s="64" t="s">
        <v>1761</v>
      </c>
      <c r="AU738" s="65"/>
      <c r="AV738" s="65"/>
      <c r="AW738" s="65"/>
      <c r="AX738" s="64"/>
      <c r="AY738" s="66" t="str">
        <f t="shared" si="1078"/>
        <v>0..1</v>
      </c>
      <c r="AZ738" s="66" t="str">
        <f t="shared" si="1080"/>
        <v>0..1</v>
      </c>
      <c r="BA738" s="6" t="str">
        <f t="shared" si="1127"/>
        <v>/rsm:CrossIndustryInvoice
/rsm:SupplyChainTradeTransaction
/ram:ApplicableHeaderTradeDelivery
/ram:UltimateShipToTradeParty
/ram:PostalTradeAddress
/ram:LineTwo</v>
      </c>
      <c r="BB738" s="67" t="str">
        <f t="shared" si="1128"/>
        <v>/rsm:CrossIndustryInvoice/rsm:SupplyChainTradeTransaction/ram:ApplicableHeaderTradeDelivery/ram:UltimateShipToTradeParty/ram:PostalTradeAddress/ram:LineTwo</v>
      </c>
      <c r="BC738" s="66" t="str">
        <f t="shared" si="1089"/>
        <v>T</v>
      </c>
      <c r="BD738" s="68" t="str">
        <f t="shared" si="1090"/>
        <v>E</v>
      </c>
      <c r="BE738" s="62" t="str">
        <f t="shared" si="1091"/>
        <v>0..1</v>
      </c>
      <c r="BF738" s="66" t="str">
        <f t="shared" si="1092"/>
        <v/>
      </c>
      <c r="BG738" s="249" t="str">
        <f t="shared" si="1093"/>
        <v/>
      </c>
      <c r="BH738" s="7"/>
      <c r="BI738" s="634" t="str">
        <f t="shared" si="1094"/>
        <v>-</v>
      </c>
      <c r="BJ738" s="70" t="str">
        <f t="shared" si="1095"/>
        <v>-</v>
      </c>
      <c r="BK738" s="70" t="str">
        <f t="shared" si="1096"/>
        <v>-</v>
      </c>
      <c r="BL738" s="70" t="str">
        <f t="shared" si="1097"/>
        <v>-</v>
      </c>
      <c r="BM738" s="70" t="str">
        <f t="shared" si="1098"/>
        <v>-</v>
      </c>
      <c r="BN738" s="70" t="str">
        <f t="shared" si="1099"/>
        <v>-</v>
      </c>
      <c r="BO738" s="635" t="str">
        <f t="shared" si="1100"/>
        <v>X</v>
      </c>
      <c r="BP738" s="7"/>
      <c r="BQ738" s="70" t="str">
        <f t="shared" si="1101"/>
        <v>EXTENDED</v>
      </c>
      <c r="BR738" s="70" t="str">
        <f t="shared" si="1102"/>
        <v>EXTENDED</v>
      </c>
      <c r="BS738" s="15"/>
      <c r="BT738" s="57" t="s">
        <v>18642</v>
      </c>
    </row>
    <row r="739" spans="1:72" s="59" customFormat="1" ht="105" x14ac:dyDescent="0.2">
      <c r="A739" s="45" t="str">
        <f t="shared" si="1085"/>
        <v>YES</v>
      </c>
      <c r="B739" s="45"/>
      <c r="C739" s="45"/>
      <c r="D739" s="206" t="s">
        <v>3007</v>
      </c>
      <c r="E739" s="61" t="s">
        <v>5601</v>
      </c>
      <c r="F739" s="282"/>
      <c r="G739" s="62">
        <f t="shared" si="1041"/>
        <v>5</v>
      </c>
      <c r="H739" s="62" t="s">
        <v>42</v>
      </c>
      <c r="I739" s="64" t="s">
        <v>17151</v>
      </c>
      <c r="J739" s="64" t="s">
        <v>1647</v>
      </c>
      <c r="K739" s="65"/>
      <c r="L739" s="65"/>
      <c r="M739" s="65"/>
      <c r="N739" s="64" t="s">
        <v>70</v>
      </c>
      <c r="O739" s="66" t="s">
        <v>42</v>
      </c>
      <c r="P739" s="66" t="str">
        <f t="shared" si="1020"/>
        <v>0..1</v>
      </c>
      <c r="Q739" s="6" t="s">
        <v>3235</v>
      </c>
      <c r="R739" s="67" t="s">
        <v>3236</v>
      </c>
      <c r="S739" s="66" t="s">
        <v>73</v>
      </c>
      <c r="T739" s="68" t="str">
        <f t="shared" si="1071"/>
        <v>E</v>
      </c>
      <c r="U739" s="62" t="s">
        <v>42</v>
      </c>
      <c r="V739" s="66"/>
      <c r="W739" s="249"/>
      <c r="X739" s="38"/>
      <c r="Y739" s="634" t="str">
        <f t="shared" si="1083"/>
        <v>-</v>
      </c>
      <c r="Z739" s="70" t="str">
        <f t="shared" ref="Z739:AE739" si="1136">IF(Y739="X","X",IF($AH739=Z$4,"X","-"))</f>
        <v>-</v>
      </c>
      <c r="AA739" s="70" t="str">
        <f t="shared" si="1136"/>
        <v>-</v>
      </c>
      <c r="AB739" s="70" t="str">
        <f t="shared" si="1136"/>
        <v>-</v>
      </c>
      <c r="AC739" s="70" t="str">
        <f t="shared" si="1136"/>
        <v>-</v>
      </c>
      <c r="AD739" s="70" t="str">
        <f t="shared" si="1136"/>
        <v>-</v>
      </c>
      <c r="AE739" s="635" t="str">
        <f t="shared" si="1136"/>
        <v>X</v>
      </c>
      <c r="AF739" s="38"/>
      <c r="AG739" s="70" t="s">
        <v>47</v>
      </c>
      <c r="AH739" s="70" t="s">
        <v>47</v>
      </c>
      <c r="AI739" s="38"/>
      <c r="AJ739" s="13" t="str">
        <f t="shared" si="1067"/>
        <v>/rsm:CrossIndustryInvoice/rsm:SupplyChainTradeTransaction/ram:ApplicableHeaderTradeDelivery/ram:UltimateShipToTradeParty/ram:PostalTradeAddress</v>
      </c>
      <c r="AK739" s="13" t="str">
        <f t="shared" si="1068"/>
        <v>/ram:LineThree</v>
      </c>
      <c r="AL739" s="14">
        <f>COUNTIFS(R$4:R739,AJ739)</f>
        <v>1</v>
      </c>
      <c r="AN739" s="206" t="str">
        <f t="shared" si="1087"/>
        <v>SCT_HTD</v>
      </c>
      <c r="AO739" s="61" t="str">
        <f t="shared" si="1069"/>
        <v>BT-X-175</v>
      </c>
      <c r="AP739" s="282" t="str">
        <f t="shared" si="1088"/>
        <v/>
      </c>
      <c r="AQ739" s="62">
        <f t="shared" si="1122"/>
        <v>5</v>
      </c>
      <c r="AR739" s="62" t="str">
        <f t="shared" si="1070"/>
        <v>0..1</v>
      </c>
      <c r="AS739" s="64" t="s">
        <v>1093</v>
      </c>
      <c r="AT739" s="64" t="s">
        <v>1761</v>
      </c>
      <c r="AU739" s="65"/>
      <c r="AV739" s="65"/>
      <c r="AW739" s="65"/>
      <c r="AX739" s="64"/>
      <c r="AY739" s="66" t="str">
        <f t="shared" si="1078"/>
        <v>0..1</v>
      </c>
      <c r="AZ739" s="66" t="str">
        <f t="shared" si="1080"/>
        <v>0..1</v>
      </c>
      <c r="BA739" s="6" t="str">
        <f t="shared" si="1127"/>
        <v>/rsm:CrossIndustryInvoice
/rsm:SupplyChainTradeTransaction
/ram:ApplicableHeaderTradeDelivery
/ram:UltimateShipToTradeParty
/ram:PostalTradeAddress
/ram:LineThree</v>
      </c>
      <c r="BB739" s="67" t="str">
        <f t="shared" si="1128"/>
        <v>/rsm:CrossIndustryInvoice/rsm:SupplyChainTradeTransaction/ram:ApplicableHeaderTradeDelivery/ram:UltimateShipToTradeParty/ram:PostalTradeAddress/ram:LineThree</v>
      </c>
      <c r="BC739" s="66" t="str">
        <f t="shared" si="1089"/>
        <v>T</v>
      </c>
      <c r="BD739" s="68" t="str">
        <f t="shared" si="1090"/>
        <v>E</v>
      </c>
      <c r="BE739" s="62" t="str">
        <f t="shared" si="1091"/>
        <v>0..1</v>
      </c>
      <c r="BF739" s="66" t="str">
        <f t="shared" si="1092"/>
        <v/>
      </c>
      <c r="BG739" s="249" t="str">
        <f t="shared" si="1093"/>
        <v/>
      </c>
      <c r="BH739" s="7"/>
      <c r="BI739" s="634" t="str">
        <f t="shared" si="1094"/>
        <v>-</v>
      </c>
      <c r="BJ739" s="70" t="str">
        <f t="shared" si="1095"/>
        <v>-</v>
      </c>
      <c r="BK739" s="70" t="str">
        <f t="shared" si="1096"/>
        <v>-</v>
      </c>
      <c r="BL739" s="70" t="str">
        <f t="shared" si="1097"/>
        <v>-</v>
      </c>
      <c r="BM739" s="70" t="str">
        <f t="shared" si="1098"/>
        <v>-</v>
      </c>
      <c r="BN739" s="70" t="str">
        <f t="shared" si="1099"/>
        <v>-</v>
      </c>
      <c r="BO739" s="635" t="str">
        <f t="shared" si="1100"/>
        <v>X</v>
      </c>
      <c r="BP739" s="7"/>
      <c r="BQ739" s="70" t="str">
        <f t="shared" si="1101"/>
        <v>EXTENDED</v>
      </c>
      <c r="BR739" s="70" t="str">
        <f t="shared" si="1102"/>
        <v>EXTENDED</v>
      </c>
      <c r="BS739" s="15"/>
      <c r="BT739" s="57" t="s">
        <v>18642</v>
      </c>
    </row>
    <row r="740" spans="1:72" s="59" customFormat="1" ht="105" x14ac:dyDescent="0.2">
      <c r="A740" s="45" t="str">
        <f t="shared" si="1085"/>
        <v>YES</v>
      </c>
      <c r="B740" s="45"/>
      <c r="C740" s="45"/>
      <c r="D740" s="206" t="s">
        <v>3007</v>
      </c>
      <c r="E740" s="61" t="s">
        <v>5602</v>
      </c>
      <c r="F740" s="282"/>
      <c r="G740" s="62">
        <f t="shared" ref="G740:G804" si="1137">LEN(R740)-LEN(SUBSTITUTE(R740,"/",""))-1</f>
        <v>5</v>
      </c>
      <c r="H740" s="62" t="s">
        <v>42</v>
      </c>
      <c r="I740" s="64" t="s">
        <v>17152</v>
      </c>
      <c r="J740" s="64" t="s">
        <v>17144</v>
      </c>
      <c r="K740" s="65"/>
      <c r="L740" s="65"/>
      <c r="M740" s="65"/>
      <c r="N740" s="64" t="s">
        <v>70</v>
      </c>
      <c r="O740" s="66" t="s">
        <v>42</v>
      </c>
      <c r="P740" s="66" t="str">
        <f t="shared" si="1020"/>
        <v>0..1</v>
      </c>
      <c r="Q740" s="6" t="s">
        <v>3237</v>
      </c>
      <c r="R740" s="67" t="s">
        <v>3238</v>
      </c>
      <c r="S740" s="66" t="s">
        <v>73</v>
      </c>
      <c r="T740" s="68" t="str">
        <f t="shared" si="1071"/>
        <v>E</v>
      </c>
      <c r="U740" s="62" t="s">
        <v>42</v>
      </c>
      <c r="V740" s="66"/>
      <c r="W740" s="249"/>
      <c r="X740" s="38"/>
      <c r="Y740" s="634" t="str">
        <f t="shared" si="1083"/>
        <v>-</v>
      </c>
      <c r="Z740" s="70" t="str">
        <f t="shared" ref="Z740:AE740" si="1138">IF(Y740="X","X",IF($AH740=Z$4,"X","-"))</f>
        <v>-</v>
      </c>
      <c r="AA740" s="70" t="str">
        <f t="shared" si="1138"/>
        <v>-</v>
      </c>
      <c r="AB740" s="70" t="str">
        <f t="shared" si="1138"/>
        <v>-</v>
      </c>
      <c r="AC740" s="70" t="str">
        <f t="shared" si="1138"/>
        <v>-</v>
      </c>
      <c r="AD740" s="70" t="str">
        <f t="shared" si="1138"/>
        <v>-</v>
      </c>
      <c r="AE740" s="635" t="str">
        <f t="shared" si="1138"/>
        <v>X</v>
      </c>
      <c r="AF740" s="38"/>
      <c r="AG740" s="70" t="s">
        <v>47</v>
      </c>
      <c r="AH740" s="70" t="s">
        <v>47</v>
      </c>
      <c r="AI740" s="38"/>
      <c r="AJ740" s="13" t="str">
        <f t="shared" si="1067"/>
        <v>/rsm:CrossIndustryInvoice/rsm:SupplyChainTradeTransaction/ram:ApplicableHeaderTradeDelivery/ram:UltimateShipToTradeParty/ram:PostalTradeAddress</v>
      </c>
      <c r="AK740" s="13" t="str">
        <f t="shared" si="1068"/>
        <v>/ram:CityName</v>
      </c>
      <c r="AL740" s="14">
        <f>COUNTIFS(R$4:R740,AJ740)</f>
        <v>1</v>
      </c>
      <c r="AN740" s="206" t="str">
        <f t="shared" si="1087"/>
        <v>SCT_HTD</v>
      </c>
      <c r="AO740" s="61" t="str">
        <f t="shared" si="1069"/>
        <v>BT-X-176</v>
      </c>
      <c r="AP740" s="282" t="str">
        <f t="shared" si="1088"/>
        <v/>
      </c>
      <c r="AQ740" s="62">
        <f t="shared" si="1122"/>
        <v>5</v>
      </c>
      <c r="AR740" s="62" t="str">
        <f t="shared" si="1070"/>
        <v>0..1</v>
      </c>
      <c r="AS740" s="64" t="s">
        <v>1096</v>
      </c>
      <c r="AT740" s="64" t="s">
        <v>18238</v>
      </c>
      <c r="AU740" s="65"/>
      <c r="AV740" s="65"/>
      <c r="AW740" s="65"/>
      <c r="AX740" s="64"/>
      <c r="AY740" s="66" t="str">
        <f t="shared" si="1078"/>
        <v>0..1</v>
      </c>
      <c r="AZ740" s="66" t="str">
        <f t="shared" si="1080"/>
        <v>0..1</v>
      </c>
      <c r="BA740" s="6" t="str">
        <f t="shared" si="1127"/>
        <v>/rsm:CrossIndustryInvoice
/rsm:SupplyChainTradeTransaction
/ram:ApplicableHeaderTradeDelivery
/ram:UltimateShipToTradeParty
/ram:PostalTradeAddress
/ram:CityName</v>
      </c>
      <c r="BB740" s="67" t="str">
        <f t="shared" si="1128"/>
        <v>/rsm:CrossIndustryInvoice/rsm:SupplyChainTradeTransaction/ram:ApplicableHeaderTradeDelivery/ram:UltimateShipToTradeParty/ram:PostalTradeAddress/ram:CityName</v>
      </c>
      <c r="BC740" s="66" t="str">
        <f t="shared" si="1089"/>
        <v>T</v>
      </c>
      <c r="BD740" s="68" t="str">
        <f t="shared" si="1090"/>
        <v>E</v>
      </c>
      <c r="BE740" s="62" t="str">
        <f t="shared" si="1091"/>
        <v>0..1</v>
      </c>
      <c r="BF740" s="66" t="str">
        <f t="shared" si="1092"/>
        <v/>
      </c>
      <c r="BG740" s="249" t="str">
        <f t="shared" si="1093"/>
        <v/>
      </c>
      <c r="BH740" s="7"/>
      <c r="BI740" s="634" t="str">
        <f t="shared" si="1094"/>
        <v>-</v>
      </c>
      <c r="BJ740" s="70" t="str">
        <f t="shared" si="1095"/>
        <v>-</v>
      </c>
      <c r="BK740" s="70" t="str">
        <f t="shared" si="1096"/>
        <v>-</v>
      </c>
      <c r="BL740" s="70" t="str">
        <f t="shared" si="1097"/>
        <v>-</v>
      </c>
      <c r="BM740" s="70" t="str">
        <f t="shared" si="1098"/>
        <v>-</v>
      </c>
      <c r="BN740" s="70" t="str">
        <f t="shared" si="1099"/>
        <v>-</v>
      </c>
      <c r="BO740" s="635" t="str">
        <f t="shared" si="1100"/>
        <v>X</v>
      </c>
      <c r="BP740" s="7"/>
      <c r="BQ740" s="70" t="str">
        <f t="shared" si="1101"/>
        <v>EXTENDED</v>
      </c>
      <c r="BR740" s="70" t="str">
        <f t="shared" si="1102"/>
        <v>EXTENDED</v>
      </c>
      <c r="BS740" s="15"/>
      <c r="BT740" s="57" t="s">
        <v>18642</v>
      </c>
    </row>
    <row r="741" spans="1:72" s="59" customFormat="1" ht="105" x14ac:dyDescent="0.2">
      <c r="A741" s="45" t="str">
        <f t="shared" si="1085"/>
        <v>YES</v>
      </c>
      <c r="B741" s="45"/>
      <c r="C741" s="45"/>
      <c r="D741" s="206" t="s">
        <v>3007</v>
      </c>
      <c r="E741" s="61" t="s">
        <v>5603</v>
      </c>
      <c r="F741" s="282"/>
      <c r="G741" s="62">
        <f t="shared" si="1137"/>
        <v>5</v>
      </c>
      <c r="H741" s="62" t="s">
        <v>32</v>
      </c>
      <c r="I741" s="64" t="s">
        <v>17153</v>
      </c>
      <c r="J741" s="64" t="s">
        <v>1661</v>
      </c>
      <c r="K741" s="65" t="s">
        <v>17101</v>
      </c>
      <c r="L741" s="65"/>
      <c r="M741" s="65"/>
      <c r="N741" s="64" t="s">
        <v>128</v>
      </c>
      <c r="O741" s="66" t="s">
        <v>32</v>
      </c>
      <c r="P741" s="66" t="str">
        <f t="shared" si="1020"/>
        <v>1..1</v>
      </c>
      <c r="Q741" s="6" t="s">
        <v>3239</v>
      </c>
      <c r="R741" s="67" t="s">
        <v>3240</v>
      </c>
      <c r="S741" s="66" t="s">
        <v>131</v>
      </c>
      <c r="T741" s="68" t="str">
        <f t="shared" si="1071"/>
        <v>E</v>
      </c>
      <c r="U741" s="62" t="s">
        <v>42</v>
      </c>
      <c r="V741" s="66"/>
      <c r="W741" s="249"/>
      <c r="X741" s="38"/>
      <c r="Y741" s="634" t="str">
        <f t="shared" si="1083"/>
        <v>-</v>
      </c>
      <c r="Z741" s="70" t="str">
        <f t="shared" ref="Z741:AE741" si="1139">IF(Y741="X","X",IF($AH741=Z$4,"X","-"))</f>
        <v>-</v>
      </c>
      <c r="AA741" s="70" t="str">
        <f t="shared" si="1139"/>
        <v>-</v>
      </c>
      <c r="AB741" s="70" t="str">
        <f t="shared" si="1139"/>
        <v>-</v>
      </c>
      <c r="AC741" s="70" t="str">
        <f t="shared" si="1139"/>
        <v>-</v>
      </c>
      <c r="AD741" s="70" t="str">
        <f t="shared" si="1139"/>
        <v>-</v>
      </c>
      <c r="AE741" s="635" t="str">
        <f t="shared" si="1139"/>
        <v>X</v>
      </c>
      <c r="AF741" s="38"/>
      <c r="AG741" s="70" t="s">
        <v>47</v>
      </c>
      <c r="AH741" s="70" t="s">
        <v>47</v>
      </c>
      <c r="AI741" s="38"/>
      <c r="AJ741" s="13" t="str">
        <f t="shared" si="1067"/>
        <v>/rsm:CrossIndustryInvoice/rsm:SupplyChainTradeTransaction/ram:ApplicableHeaderTradeDelivery/ram:UltimateShipToTradeParty/ram:PostalTradeAddress</v>
      </c>
      <c r="AK741" s="13" t="str">
        <f t="shared" si="1068"/>
        <v>/ram:CountryID</v>
      </c>
      <c r="AL741" s="14">
        <f>COUNTIFS(R$4:R741,AJ741)</f>
        <v>1</v>
      </c>
      <c r="AN741" s="206" t="str">
        <f t="shared" si="1087"/>
        <v>SCT_HTD</v>
      </c>
      <c r="AO741" s="61" t="str">
        <f t="shared" si="1069"/>
        <v>BT-X-177</v>
      </c>
      <c r="AP741" s="282" t="str">
        <f t="shared" si="1088"/>
        <v/>
      </c>
      <c r="AQ741" s="62">
        <f t="shared" si="1122"/>
        <v>5</v>
      </c>
      <c r="AR741" s="62" t="str">
        <f t="shared" si="1070"/>
        <v>1..1</v>
      </c>
      <c r="AS741" s="64" t="s">
        <v>1099</v>
      </c>
      <c r="AT741" s="64" t="s">
        <v>1777</v>
      </c>
      <c r="AU741" s="65" t="s">
        <v>485</v>
      </c>
      <c r="AV741" s="65"/>
      <c r="AW741" s="65"/>
      <c r="AX741" s="64" t="s">
        <v>128</v>
      </c>
      <c r="AY741" s="66" t="str">
        <f t="shared" si="1078"/>
        <v>1..1</v>
      </c>
      <c r="AZ741" s="66" t="str">
        <f t="shared" si="1080"/>
        <v>1..1</v>
      </c>
      <c r="BA741" s="6" t="str">
        <f t="shared" si="1127"/>
        <v>/rsm:CrossIndustryInvoice
/rsm:SupplyChainTradeTransaction
/ram:ApplicableHeaderTradeDelivery
/ram:UltimateShipToTradeParty
/ram:PostalTradeAddress
/ram:CountryID</v>
      </c>
      <c r="BB741" s="67" t="str">
        <f t="shared" si="1128"/>
        <v>/rsm:CrossIndustryInvoice/rsm:SupplyChainTradeTransaction/ram:ApplicableHeaderTradeDelivery/ram:UltimateShipToTradeParty/ram:PostalTradeAddress/ram:CountryID</v>
      </c>
      <c r="BC741" s="66" t="str">
        <f t="shared" si="1089"/>
        <v>C</v>
      </c>
      <c r="BD741" s="68" t="str">
        <f t="shared" si="1090"/>
        <v>E</v>
      </c>
      <c r="BE741" s="62" t="str">
        <f t="shared" si="1091"/>
        <v>0..1</v>
      </c>
      <c r="BF741" s="66" t="str">
        <f t="shared" si="1092"/>
        <v/>
      </c>
      <c r="BG741" s="249" t="str">
        <f t="shared" si="1093"/>
        <v/>
      </c>
      <c r="BH741" s="7"/>
      <c r="BI741" s="634" t="str">
        <f t="shared" si="1094"/>
        <v>-</v>
      </c>
      <c r="BJ741" s="70" t="str">
        <f t="shared" si="1095"/>
        <v>-</v>
      </c>
      <c r="BK741" s="70" t="str">
        <f t="shared" si="1096"/>
        <v>-</v>
      </c>
      <c r="BL741" s="70" t="str">
        <f t="shared" si="1097"/>
        <v>-</v>
      </c>
      <c r="BM741" s="70" t="str">
        <f t="shared" si="1098"/>
        <v>-</v>
      </c>
      <c r="BN741" s="70" t="str">
        <f t="shared" si="1099"/>
        <v>-</v>
      </c>
      <c r="BO741" s="635" t="str">
        <f t="shared" si="1100"/>
        <v>X</v>
      </c>
      <c r="BP741" s="7"/>
      <c r="BQ741" s="70" t="str">
        <f t="shared" si="1101"/>
        <v>EXTENDED</v>
      </c>
      <c r="BR741" s="70" t="str">
        <f t="shared" si="1102"/>
        <v>EXTENDED</v>
      </c>
      <c r="BS741" s="15"/>
      <c r="BT741" s="57" t="s">
        <v>18642</v>
      </c>
    </row>
    <row r="742" spans="1:72" s="59" customFormat="1" ht="105" x14ac:dyDescent="0.2">
      <c r="A742" s="45" t="str">
        <f t="shared" si="1085"/>
        <v>YES</v>
      </c>
      <c r="B742" s="45"/>
      <c r="C742" s="45"/>
      <c r="D742" s="206" t="s">
        <v>3007</v>
      </c>
      <c r="E742" s="61" t="s">
        <v>5604</v>
      </c>
      <c r="F742" s="282"/>
      <c r="G742" s="62">
        <f t="shared" si="1137"/>
        <v>5</v>
      </c>
      <c r="H742" s="62" t="s">
        <v>42</v>
      </c>
      <c r="I742" s="64" t="s">
        <v>17167</v>
      </c>
      <c r="J742" s="64" t="s">
        <v>1667</v>
      </c>
      <c r="K742" s="65" t="s">
        <v>1668</v>
      </c>
      <c r="L742" s="65"/>
      <c r="M742" s="65" t="s">
        <v>35</v>
      </c>
      <c r="N742" s="64" t="s">
        <v>70</v>
      </c>
      <c r="O742" s="66" t="s">
        <v>42</v>
      </c>
      <c r="P742" s="66" t="str">
        <f t="shared" si="1020"/>
        <v>0..1</v>
      </c>
      <c r="Q742" s="6" t="s">
        <v>3241</v>
      </c>
      <c r="R742" s="67" t="s">
        <v>3242</v>
      </c>
      <c r="S742" s="66" t="s">
        <v>73</v>
      </c>
      <c r="T742" s="68" t="str">
        <f t="shared" si="1071"/>
        <v>E</v>
      </c>
      <c r="U742" s="62" t="s">
        <v>62</v>
      </c>
      <c r="V742" s="66"/>
      <c r="W742" s="249" t="s">
        <v>35</v>
      </c>
      <c r="X742" s="38"/>
      <c r="Y742" s="634" t="str">
        <f t="shared" si="1083"/>
        <v>-</v>
      </c>
      <c r="Z742" s="70" t="str">
        <f t="shared" ref="Z742:AE742" si="1140">IF(Y742="X","X",IF($AH742=Z$4,"X","-"))</f>
        <v>-</v>
      </c>
      <c r="AA742" s="70" t="str">
        <f t="shared" si="1140"/>
        <v>-</v>
      </c>
      <c r="AB742" s="70" t="str">
        <f t="shared" si="1140"/>
        <v>-</v>
      </c>
      <c r="AC742" s="70" t="str">
        <f t="shared" si="1140"/>
        <v>-</v>
      </c>
      <c r="AD742" s="70" t="str">
        <f t="shared" si="1140"/>
        <v>-</v>
      </c>
      <c r="AE742" s="635" t="str">
        <f t="shared" si="1140"/>
        <v>X</v>
      </c>
      <c r="AF742" s="38"/>
      <c r="AG742" s="70" t="s">
        <v>47</v>
      </c>
      <c r="AH742" s="70" t="s">
        <v>47</v>
      </c>
      <c r="AI742" s="38"/>
      <c r="AJ742" s="13" t="str">
        <f t="shared" si="1067"/>
        <v>/rsm:CrossIndustryInvoice/rsm:SupplyChainTradeTransaction/ram:ApplicableHeaderTradeDelivery/ram:UltimateShipToTradeParty/ram:PostalTradeAddress</v>
      </c>
      <c r="AK742" s="13" t="str">
        <f t="shared" si="1068"/>
        <v>/ram:CountrySubDivisionName</v>
      </c>
      <c r="AL742" s="14">
        <f>COUNTIFS(R$4:R742,AJ742)</f>
        <v>1</v>
      </c>
      <c r="AN742" s="206" t="str">
        <f t="shared" si="1087"/>
        <v>SCT_HTD</v>
      </c>
      <c r="AO742" s="61" t="str">
        <f t="shared" si="1069"/>
        <v>BT-X-178</v>
      </c>
      <c r="AP742" s="282" t="str">
        <f t="shared" si="1088"/>
        <v/>
      </c>
      <c r="AQ742" s="62">
        <f t="shared" si="1122"/>
        <v>5</v>
      </c>
      <c r="AR742" s="62" t="str">
        <f t="shared" si="1070"/>
        <v>0..1</v>
      </c>
      <c r="AS742" s="64" t="s">
        <v>1102</v>
      </c>
      <c r="AT742" s="64" t="s">
        <v>1671</v>
      </c>
      <c r="AU742" s="65" t="s">
        <v>1672</v>
      </c>
      <c r="AV742" s="65"/>
      <c r="AW742" s="65" t="s">
        <v>35</v>
      </c>
      <c r="AX742" s="64" t="s">
        <v>78</v>
      </c>
      <c r="AY742" s="66" t="str">
        <f t="shared" si="1078"/>
        <v>0..1</v>
      </c>
      <c r="AZ742" s="66" t="str">
        <f t="shared" si="1080"/>
        <v>0..1</v>
      </c>
      <c r="BA742" s="6" t="str">
        <f t="shared" si="1127"/>
        <v>/rsm:CrossIndustryInvoice
/rsm:SupplyChainTradeTransaction
/ram:ApplicableHeaderTradeDelivery
/ram:UltimateShipToTradeParty
/ram:PostalTradeAddress
/ram:CountrySubDivisionName</v>
      </c>
      <c r="BB742" s="67" t="str">
        <f t="shared" si="1128"/>
        <v>/rsm:CrossIndustryInvoice/rsm:SupplyChainTradeTransaction/ram:ApplicableHeaderTradeDelivery/ram:UltimateShipToTradeParty/ram:PostalTradeAddress/ram:CountrySubDivisionName</v>
      </c>
      <c r="BC742" s="66" t="str">
        <f t="shared" si="1089"/>
        <v>T</v>
      </c>
      <c r="BD742" s="68" t="str">
        <f t="shared" si="1090"/>
        <v>E</v>
      </c>
      <c r="BE742" s="62" t="str">
        <f t="shared" si="1091"/>
        <v>0..n</v>
      </c>
      <c r="BF742" s="66" t="str">
        <f t="shared" si="1092"/>
        <v/>
      </c>
      <c r="BG742" s="249" t="str">
        <f t="shared" si="1093"/>
        <v/>
      </c>
      <c r="BH742" s="7"/>
      <c r="BI742" s="634" t="str">
        <f t="shared" si="1094"/>
        <v>-</v>
      </c>
      <c r="BJ742" s="70" t="str">
        <f t="shared" si="1095"/>
        <v>-</v>
      </c>
      <c r="BK742" s="70" t="str">
        <f t="shared" si="1096"/>
        <v>-</v>
      </c>
      <c r="BL742" s="70" t="str">
        <f t="shared" si="1097"/>
        <v>-</v>
      </c>
      <c r="BM742" s="70" t="str">
        <f t="shared" si="1098"/>
        <v>-</v>
      </c>
      <c r="BN742" s="70" t="str">
        <f t="shared" si="1099"/>
        <v>-</v>
      </c>
      <c r="BO742" s="635" t="str">
        <f t="shared" si="1100"/>
        <v>X</v>
      </c>
      <c r="BP742" s="7"/>
      <c r="BQ742" s="70" t="str">
        <f t="shared" si="1101"/>
        <v>EXTENDED</v>
      </c>
      <c r="BR742" s="70" t="str">
        <f t="shared" si="1102"/>
        <v>EXTENDED</v>
      </c>
      <c r="BS742" s="15"/>
      <c r="BT742" s="57" t="s">
        <v>18642</v>
      </c>
    </row>
    <row r="743" spans="1:72" s="59" customFormat="1" ht="96" x14ac:dyDescent="0.2">
      <c r="A743" s="45" t="str">
        <f t="shared" si="1085"/>
        <v>NO</v>
      </c>
      <c r="B743" s="45"/>
      <c r="C743" s="45"/>
      <c r="D743" s="206" t="s">
        <v>3007</v>
      </c>
      <c r="E743" s="140" t="s">
        <v>5605</v>
      </c>
      <c r="F743" s="296"/>
      <c r="G743" s="141">
        <f t="shared" si="1137"/>
        <v>4</v>
      </c>
      <c r="H743" s="141" t="s">
        <v>42</v>
      </c>
      <c r="I743" s="125" t="s">
        <v>3243</v>
      </c>
      <c r="J743" s="125"/>
      <c r="K743" s="126"/>
      <c r="L743" s="126"/>
      <c r="M743" s="126"/>
      <c r="N743" s="125"/>
      <c r="O743" s="124" t="s">
        <v>42</v>
      </c>
      <c r="P743" s="124" t="str">
        <f t="shared" ref="P743:P816" si="1141">O743</f>
        <v>0..1</v>
      </c>
      <c r="Q743" s="142" t="s">
        <v>3244</v>
      </c>
      <c r="R743" s="143" t="s">
        <v>3245</v>
      </c>
      <c r="S743" s="124"/>
      <c r="T743" s="129" t="str">
        <f t="shared" si="1071"/>
        <v/>
      </c>
      <c r="U743" s="141" t="s">
        <v>62</v>
      </c>
      <c r="V743" s="124"/>
      <c r="W743" s="675"/>
      <c r="X743" s="38"/>
      <c r="Y743" s="648" t="str">
        <f t="shared" si="1083"/>
        <v>-</v>
      </c>
      <c r="Z743" s="144" t="str">
        <f t="shared" ref="Z743:AE743" si="1142">IF(Y743="X","X",IF($AH743=Z$4,"X","-"))</f>
        <v>-</v>
      </c>
      <c r="AA743" s="144" t="str">
        <f t="shared" si="1142"/>
        <v>-</v>
      </c>
      <c r="AB743" s="144" t="str">
        <f t="shared" si="1142"/>
        <v>-</v>
      </c>
      <c r="AC743" s="144" t="str">
        <f t="shared" si="1142"/>
        <v>-</v>
      </c>
      <c r="AD743" s="144" t="str">
        <f t="shared" si="1142"/>
        <v>-</v>
      </c>
      <c r="AE743" s="649" t="str">
        <f t="shared" si="1142"/>
        <v>X</v>
      </c>
      <c r="AF743" s="38"/>
      <c r="AG743" s="144" t="s">
        <v>47</v>
      </c>
      <c r="AH743" s="144" t="s">
        <v>47</v>
      </c>
      <c r="AI743" s="38"/>
      <c r="AJ743" s="13" t="str">
        <f t="shared" si="1067"/>
        <v>/rsm:CrossIndustryInvoice/rsm:SupplyChainTradeTransaction/ram:ApplicableHeaderTradeDelivery/ram:UltimateShipToTradeParty</v>
      </c>
      <c r="AK743" s="13" t="str">
        <f t="shared" si="1068"/>
        <v>/ram:URIUniversalCommunication</v>
      </c>
      <c r="AL743" s="14">
        <f>COUNTIFS(R$4:R743,AJ743)</f>
        <v>1</v>
      </c>
      <c r="AN743" s="206" t="str">
        <f t="shared" si="1087"/>
        <v>SCT_HTD</v>
      </c>
      <c r="AO743" s="140" t="str">
        <f t="shared" si="1069"/>
        <v>BT-X-179-00</v>
      </c>
      <c r="AP743" s="296" t="str">
        <f t="shared" si="1088"/>
        <v/>
      </c>
      <c r="AQ743" s="141">
        <f t="shared" si="1122"/>
        <v>4</v>
      </c>
      <c r="AR743" s="141" t="str">
        <f t="shared" si="1070"/>
        <v>0..1</v>
      </c>
      <c r="AS743" s="125" t="s">
        <v>1001</v>
      </c>
      <c r="AT743" s="125"/>
      <c r="AU743" s="126"/>
      <c r="AV743" s="126"/>
      <c r="AW743" s="126"/>
      <c r="AX743" s="125"/>
      <c r="AY743" s="124" t="str">
        <f t="shared" si="1078"/>
        <v>0..1</v>
      </c>
      <c r="AZ743" s="124" t="str">
        <f t="shared" si="1080"/>
        <v>0..1</v>
      </c>
      <c r="BA743" s="142" t="str">
        <f t="shared" si="1127"/>
        <v>/rsm:CrossIndustryInvoice
/rsm:SupplyChainTradeTransaction
/ram:ApplicableHeaderTradeDelivery
/ram:UltimateShipToTradeParty
/ram:URIUniversalCommunication</v>
      </c>
      <c r="BB743" s="143" t="str">
        <f t="shared" si="1128"/>
        <v>/rsm:CrossIndustryInvoice/rsm:SupplyChainTradeTransaction/ram:ApplicableHeaderTradeDelivery/ram:UltimateShipToTradeParty/ram:URIUniversalCommunication</v>
      </c>
      <c r="BC743" s="124" t="str">
        <f t="shared" si="1089"/>
        <v/>
      </c>
      <c r="BD743" s="129" t="str">
        <f t="shared" si="1090"/>
        <v/>
      </c>
      <c r="BE743" s="141" t="str">
        <f t="shared" si="1091"/>
        <v>0..n</v>
      </c>
      <c r="BF743" s="124" t="str">
        <f t="shared" si="1092"/>
        <v/>
      </c>
      <c r="BG743" s="675" t="str">
        <f t="shared" si="1093"/>
        <v/>
      </c>
      <c r="BH743" s="7"/>
      <c r="BI743" s="648" t="str">
        <f t="shared" si="1094"/>
        <v>-</v>
      </c>
      <c r="BJ743" s="144" t="str">
        <f t="shared" si="1095"/>
        <v>-</v>
      </c>
      <c r="BK743" s="144" t="str">
        <f t="shared" si="1096"/>
        <v>-</v>
      </c>
      <c r="BL743" s="144" t="str">
        <f t="shared" si="1097"/>
        <v>-</v>
      </c>
      <c r="BM743" s="144" t="str">
        <f t="shared" si="1098"/>
        <v>-</v>
      </c>
      <c r="BN743" s="144" t="str">
        <f t="shared" si="1099"/>
        <v>-</v>
      </c>
      <c r="BO743" s="649" t="str">
        <f t="shared" si="1100"/>
        <v>X</v>
      </c>
      <c r="BP743" s="7"/>
      <c r="BQ743" s="144" t="str">
        <f t="shared" si="1101"/>
        <v>EXTENDED</v>
      </c>
      <c r="BR743" s="144" t="str">
        <f t="shared" si="1102"/>
        <v>EXTENDED</v>
      </c>
      <c r="BS743" s="15"/>
      <c r="BT743" s="57" t="s">
        <v>18642</v>
      </c>
    </row>
    <row r="744" spans="1:72" s="59" customFormat="1" ht="105" x14ac:dyDescent="0.2">
      <c r="A744" s="45" t="str">
        <f t="shared" si="1085"/>
        <v>YES</v>
      </c>
      <c r="B744" s="45"/>
      <c r="C744" s="45"/>
      <c r="D744" s="206" t="s">
        <v>3007</v>
      </c>
      <c r="E744" s="61" t="s">
        <v>5606</v>
      </c>
      <c r="F744" s="282"/>
      <c r="G744" s="62">
        <f t="shared" si="1137"/>
        <v>5</v>
      </c>
      <c r="H744" s="62" t="s">
        <v>32</v>
      </c>
      <c r="I744" s="64" t="s">
        <v>17316</v>
      </c>
      <c r="J744" s="64"/>
      <c r="K744" s="65"/>
      <c r="L744" s="65"/>
      <c r="M744" s="65"/>
      <c r="N744" s="64" t="s">
        <v>90</v>
      </c>
      <c r="O744" s="66" t="s">
        <v>32</v>
      </c>
      <c r="P744" s="66" t="str">
        <f t="shared" si="1141"/>
        <v>1..1</v>
      </c>
      <c r="Q744" s="6" t="s">
        <v>3246</v>
      </c>
      <c r="R744" s="67" t="s">
        <v>3247</v>
      </c>
      <c r="S744" s="66" t="s">
        <v>55</v>
      </c>
      <c r="T744" s="68" t="str">
        <f t="shared" si="1071"/>
        <v>E</v>
      </c>
      <c r="U744" s="62" t="s">
        <v>42</v>
      </c>
      <c r="V744" s="66"/>
      <c r="W744" s="249"/>
      <c r="X744" s="38"/>
      <c r="Y744" s="634" t="str">
        <f t="shared" si="1083"/>
        <v>-</v>
      </c>
      <c r="Z744" s="70" t="str">
        <f t="shared" ref="Z744:AE744" si="1143">IF(Y744="X","X",IF($AH744=Z$4,"X","-"))</f>
        <v>-</v>
      </c>
      <c r="AA744" s="70" t="str">
        <f t="shared" si="1143"/>
        <v>-</v>
      </c>
      <c r="AB744" s="70" t="str">
        <f t="shared" si="1143"/>
        <v>-</v>
      </c>
      <c r="AC744" s="70" t="str">
        <f t="shared" si="1143"/>
        <v>-</v>
      </c>
      <c r="AD744" s="70" t="str">
        <f t="shared" si="1143"/>
        <v>-</v>
      </c>
      <c r="AE744" s="635" t="str">
        <f t="shared" si="1143"/>
        <v>X</v>
      </c>
      <c r="AF744" s="38"/>
      <c r="AG744" s="70" t="s">
        <v>47</v>
      </c>
      <c r="AH744" s="70" t="s">
        <v>47</v>
      </c>
      <c r="AI744" s="38"/>
      <c r="AJ744" s="13" t="str">
        <f t="shared" si="1067"/>
        <v>/rsm:CrossIndustryInvoice/rsm:SupplyChainTradeTransaction/ram:ApplicableHeaderTradeDelivery/ram:UltimateShipToTradeParty/ram:URIUniversalCommunication</v>
      </c>
      <c r="AK744" s="13" t="str">
        <f t="shared" si="1068"/>
        <v>/ram:URIID</v>
      </c>
      <c r="AL744" s="14">
        <f>COUNTIFS(R$4:R744,AJ744)</f>
        <v>1</v>
      </c>
      <c r="AN744" s="206" t="str">
        <f t="shared" si="1087"/>
        <v>SCT_HTD</v>
      </c>
      <c r="AO744" s="61" t="str">
        <f t="shared" si="1069"/>
        <v>BT-X-179</v>
      </c>
      <c r="AP744" s="282" t="str">
        <f t="shared" si="1088"/>
        <v/>
      </c>
      <c r="AQ744" s="62">
        <f t="shared" si="1122"/>
        <v>5</v>
      </c>
      <c r="AR744" s="62" t="str">
        <f t="shared" si="1070"/>
        <v>1..1</v>
      </c>
      <c r="AS744" s="64" t="s">
        <v>2172</v>
      </c>
      <c r="AT744" s="64"/>
      <c r="AU744" s="65"/>
      <c r="AV744" s="65"/>
      <c r="AW744" s="65"/>
      <c r="AX744" s="64" t="s">
        <v>99</v>
      </c>
      <c r="AY744" s="66" t="str">
        <f t="shared" si="1078"/>
        <v>1..1</v>
      </c>
      <c r="AZ744" s="66" t="str">
        <f t="shared" si="1080"/>
        <v>1..1</v>
      </c>
      <c r="BA744" s="6" t="str">
        <f t="shared" si="1127"/>
        <v>/rsm:CrossIndustryInvoice
/rsm:SupplyChainTradeTransaction
/ram:ApplicableHeaderTradeDelivery
/ram:UltimateShipToTradeParty
/ram:URIUniversalCommunication
/ram:URIID</v>
      </c>
      <c r="BB744" s="67" t="str">
        <f t="shared" si="1128"/>
        <v>/rsm:CrossIndustryInvoice/rsm:SupplyChainTradeTransaction/ram:ApplicableHeaderTradeDelivery/ram:UltimateShipToTradeParty/ram:URIUniversalCommunication/ram:URIID</v>
      </c>
      <c r="BC744" s="66" t="str">
        <f t="shared" si="1089"/>
        <v>I</v>
      </c>
      <c r="BD744" s="68" t="str">
        <f t="shared" si="1090"/>
        <v>E</v>
      </c>
      <c r="BE744" s="62" t="str">
        <f t="shared" si="1091"/>
        <v>0..1</v>
      </c>
      <c r="BF744" s="66" t="str">
        <f t="shared" si="1092"/>
        <v/>
      </c>
      <c r="BG744" s="249" t="str">
        <f t="shared" si="1093"/>
        <v/>
      </c>
      <c r="BH744" s="7"/>
      <c r="BI744" s="634" t="str">
        <f t="shared" si="1094"/>
        <v>-</v>
      </c>
      <c r="BJ744" s="70" t="str">
        <f t="shared" si="1095"/>
        <v>-</v>
      </c>
      <c r="BK744" s="70" t="str">
        <f t="shared" si="1096"/>
        <v>-</v>
      </c>
      <c r="BL744" s="70" t="str">
        <f t="shared" si="1097"/>
        <v>-</v>
      </c>
      <c r="BM744" s="70" t="str">
        <f t="shared" si="1098"/>
        <v>-</v>
      </c>
      <c r="BN744" s="70" t="str">
        <f t="shared" si="1099"/>
        <v>-</v>
      </c>
      <c r="BO744" s="635" t="str">
        <f t="shared" si="1100"/>
        <v>X</v>
      </c>
      <c r="BP744" s="7"/>
      <c r="BQ744" s="70" t="str">
        <f t="shared" si="1101"/>
        <v>EXTENDED</v>
      </c>
      <c r="BR744" s="70" t="str">
        <f t="shared" si="1102"/>
        <v>EXTENDED</v>
      </c>
      <c r="BS744" s="15"/>
      <c r="BT744" s="57" t="s">
        <v>18642</v>
      </c>
    </row>
    <row r="745" spans="1:72" s="59" customFormat="1" ht="120" x14ac:dyDescent="0.2">
      <c r="A745" s="45" t="str">
        <f t="shared" si="1085"/>
        <v>YES</v>
      </c>
      <c r="B745" s="45"/>
      <c r="C745" s="45"/>
      <c r="D745" s="206" t="s">
        <v>3007</v>
      </c>
      <c r="E745" s="61" t="s">
        <v>5607</v>
      </c>
      <c r="F745" s="282"/>
      <c r="G745" s="62">
        <f t="shared" si="1137"/>
        <v>6</v>
      </c>
      <c r="H745" s="62" t="s">
        <v>32</v>
      </c>
      <c r="I745" s="64" t="s">
        <v>443</v>
      </c>
      <c r="J745" s="64"/>
      <c r="K745" s="65"/>
      <c r="L745" s="65"/>
      <c r="M745" s="65"/>
      <c r="N745" s="64" t="s">
        <v>17064</v>
      </c>
      <c r="O745" s="66" t="s">
        <v>32</v>
      </c>
      <c r="P745" s="66" t="str">
        <f t="shared" si="1141"/>
        <v>1..1</v>
      </c>
      <c r="Q745" s="6" t="s">
        <v>3248</v>
      </c>
      <c r="R745" s="67" t="s">
        <v>3249</v>
      </c>
      <c r="S745" s="66" t="s">
        <v>329</v>
      </c>
      <c r="T745" s="68" t="str">
        <f t="shared" si="1071"/>
        <v>A</v>
      </c>
      <c r="U745" s="62" t="s">
        <v>42</v>
      </c>
      <c r="V745" s="66"/>
      <c r="W745" s="249"/>
      <c r="X745" s="38"/>
      <c r="Y745" s="634" t="str">
        <f t="shared" si="1083"/>
        <v>-</v>
      </c>
      <c r="Z745" s="70" t="str">
        <f t="shared" ref="Z745:AE745" si="1144">IF(Y745="X","X",IF($AH745=Z$4,"X","-"))</f>
        <v>-</v>
      </c>
      <c r="AA745" s="70" t="str">
        <f t="shared" si="1144"/>
        <v>-</v>
      </c>
      <c r="AB745" s="70" t="str">
        <f t="shared" si="1144"/>
        <v>-</v>
      </c>
      <c r="AC745" s="70" t="str">
        <f t="shared" si="1144"/>
        <v>-</v>
      </c>
      <c r="AD745" s="70" t="str">
        <f t="shared" si="1144"/>
        <v>-</v>
      </c>
      <c r="AE745" s="635" t="str">
        <f t="shared" si="1144"/>
        <v>X</v>
      </c>
      <c r="AF745" s="38"/>
      <c r="AG745" s="70" t="s">
        <v>47</v>
      </c>
      <c r="AH745" s="70" t="s">
        <v>47</v>
      </c>
      <c r="AI745" s="38"/>
      <c r="AJ745" s="13" t="str">
        <f t="shared" si="1067"/>
        <v>/rsm:CrossIndustryInvoice/rsm:SupplyChainTradeTransaction/ram:ApplicableHeaderTradeDelivery/ram:UltimateShipToTradeParty/ram:URIUniversalCommunication/ram:URIID</v>
      </c>
      <c r="AK745" s="13" t="str">
        <f t="shared" si="1068"/>
        <v>/@schemeID</v>
      </c>
      <c r="AL745" s="14">
        <f>COUNTIFS(R$4:R745,AJ745)</f>
        <v>1</v>
      </c>
      <c r="AN745" s="206" t="str">
        <f t="shared" si="1087"/>
        <v>SCT_HTD</v>
      </c>
      <c r="AO745" s="61" t="str">
        <f t="shared" si="1069"/>
        <v>BT-X-179-0</v>
      </c>
      <c r="AP745" s="282" t="str">
        <f t="shared" si="1088"/>
        <v/>
      </c>
      <c r="AQ745" s="62">
        <f t="shared" si="1122"/>
        <v>6</v>
      </c>
      <c r="AR745" s="62" t="str">
        <f t="shared" si="1070"/>
        <v>1..1</v>
      </c>
      <c r="AS745" s="64" t="s">
        <v>330</v>
      </c>
      <c r="AT745" s="64"/>
      <c r="AU745" s="65"/>
      <c r="AV745" s="65"/>
      <c r="AW745" s="65"/>
      <c r="AX745" s="64"/>
      <c r="AY745" s="66" t="str">
        <f t="shared" si="1078"/>
        <v>1..1</v>
      </c>
      <c r="AZ745" s="66" t="str">
        <f t="shared" si="1080"/>
        <v>1..1</v>
      </c>
      <c r="BA745" s="6" t="str">
        <f t="shared" si="1127"/>
        <v>/rsm:CrossIndustryInvoice
/rsm:SupplyChainTradeTransaction
/ram:ApplicableHeaderTradeDelivery
/ram:UltimateShipToTradeParty
/ram:URIUniversalCommunication
/ram:URIID
/@schemeID</v>
      </c>
      <c r="BB745" s="67" t="str">
        <f t="shared" si="1128"/>
        <v>/rsm:CrossIndustryInvoice/rsm:SupplyChainTradeTransaction/ram:ApplicableHeaderTradeDelivery/ram:UltimateShipToTradeParty/ram:URIUniversalCommunication/ram:URIID/@schemeID</v>
      </c>
      <c r="BC745" s="66" t="str">
        <f t="shared" si="1089"/>
        <v>S</v>
      </c>
      <c r="BD745" s="68" t="str">
        <f t="shared" si="1090"/>
        <v>A</v>
      </c>
      <c r="BE745" s="62" t="str">
        <f t="shared" si="1091"/>
        <v>0..1</v>
      </c>
      <c r="BF745" s="66" t="str">
        <f t="shared" si="1092"/>
        <v/>
      </c>
      <c r="BG745" s="249" t="str">
        <f t="shared" si="1093"/>
        <v/>
      </c>
      <c r="BH745" s="7"/>
      <c r="BI745" s="634" t="str">
        <f t="shared" si="1094"/>
        <v>-</v>
      </c>
      <c r="BJ745" s="70" t="str">
        <f t="shared" si="1095"/>
        <v>-</v>
      </c>
      <c r="BK745" s="70" t="str">
        <f t="shared" si="1096"/>
        <v>-</v>
      </c>
      <c r="BL745" s="70" t="str">
        <f t="shared" si="1097"/>
        <v>-</v>
      </c>
      <c r="BM745" s="70" t="str">
        <f t="shared" si="1098"/>
        <v>-</v>
      </c>
      <c r="BN745" s="70" t="str">
        <f t="shared" si="1099"/>
        <v>-</v>
      </c>
      <c r="BO745" s="635" t="str">
        <f t="shared" si="1100"/>
        <v>X</v>
      </c>
      <c r="BP745" s="7"/>
      <c r="BQ745" s="70" t="str">
        <f t="shared" si="1101"/>
        <v>EXTENDED</v>
      </c>
      <c r="BR745" s="70" t="str">
        <f t="shared" si="1102"/>
        <v>EXTENDED</v>
      </c>
      <c r="BS745" s="15"/>
      <c r="BT745" s="57" t="s">
        <v>18642</v>
      </c>
    </row>
    <row r="746" spans="1:72" s="59" customFormat="1" ht="96" x14ac:dyDescent="0.2">
      <c r="A746" s="45" t="str">
        <f t="shared" si="1085"/>
        <v>NO</v>
      </c>
      <c r="B746" s="340" t="s">
        <v>17033</v>
      </c>
      <c r="C746" s="742"/>
      <c r="D746" s="206" t="s">
        <v>3007</v>
      </c>
      <c r="E746" s="140" t="s">
        <v>5110</v>
      </c>
      <c r="F746" s="296"/>
      <c r="G746" s="141">
        <f t="shared" si="1137"/>
        <v>4</v>
      </c>
      <c r="H746" s="141" t="s">
        <v>42</v>
      </c>
      <c r="I746" s="125" t="s">
        <v>3250</v>
      </c>
      <c r="J746" s="125"/>
      <c r="K746" s="126"/>
      <c r="L746" s="126"/>
      <c r="M746" s="126"/>
      <c r="N746" s="125"/>
      <c r="O746" s="124" t="s">
        <v>42</v>
      </c>
      <c r="P746" s="66" t="str">
        <f t="shared" si="1141"/>
        <v>0..1</v>
      </c>
      <c r="Q746" s="142" t="s">
        <v>3251</v>
      </c>
      <c r="R746" s="143" t="s">
        <v>3252</v>
      </c>
      <c r="S746" s="124"/>
      <c r="T746" s="129" t="str">
        <f t="shared" si="1071"/>
        <v/>
      </c>
      <c r="U746" s="141" t="s">
        <v>62</v>
      </c>
      <c r="V746" s="124"/>
      <c r="W746" s="675"/>
      <c r="X746" s="38"/>
      <c r="Y746" s="648" t="str">
        <f t="shared" si="1083"/>
        <v>-</v>
      </c>
      <c r="Z746" s="144" t="str">
        <f t="shared" ref="Z746:AE746" si="1145">IF(Y746="X","X",IF($AH746=Z$4,"X","-"))</f>
        <v>-</v>
      </c>
      <c r="AA746" s="144" t="str">
        <f t="shared" si="1145"/>
        <v>-</v>
      </c>
      <c r="AB746" s="144" t="str">
        <f t="shared" si="1145"/>
        <v>-</v>
      </c>
      <c r="AC746" s="144" t="str">
        <f t="shared" si="1145"/>
        <v>-</v>
      </c>
      <c r="AD746" s="144" t="str">
        <f t="shared" si="1145"/>
        <v>-</v>
      </c>
      <c r="AE746" s="649" t="str">
        <f t="shared" si="1145"/>
        <v>X</v>
      </c>
      <c r="AF746" s="38"/>
      <c r="AG746" s="144" t="s">
        <v>47</v>
      </c>
      <c r="AH746" s="144" t="s">
        <v>47</v>
      </c>
      <c r="AI746" s="38"/>
      <c r="AJ746" s="13" t="str">
        <f t="shared" si="1067"/>
        <v>/rsm:CrossIndustryInvoice/rsm:SupplyChainTradeTransaction/ram:ApplicableHeaderTradeDelivery/ram:UltimateShipToTradeParty</v>
      </c>
      <c r="AK746" s="13" t="str">
        <f t="shared" si="1068"/>
        <v>/ram:SpecifiedTaxRegistration</v>
      </c>
      <c r="AL746" s="14">
        <f>COUNTIFS(R$4:R746,AJ746)</f>
        <v>1</v>
      </c>
      <c r="AN746" s="206" t="str">
        <f t="shared" si="1087"/>
        <v>SCT_HTD</v>
      </c>
      <c r="AO746" s="140" t="str">
        <f t="shared" si="1069"/>
        <v>BT-X-180-00</v>
      </c>
      <c r="AP746" s="296" t="str">
        <f t="shared" si="1088"/>
        <v/>
      </c>
      <c r="AQ746" s="141">
        <f t="shared" si="1122"/>
        <v>4</v>
      </c>
      <c r="AR746" s="141" t="str">
        <f t="shared" si="1070"/>
        <v>0..1</v>
      </c>
      <c r="AS746" s="125" t="s">
        <v>1011</v>
      </c>
      <c r="AT746" s="125"/>
      <c r="AU746" s="126"/>
      <c r="AV746" s="126"/>
      <c r="AW746" s="126"/>
      <c r="AX746" s="125"/>
      <c r="AY746" s="124" t="str">
        <f t="shared" si="1078"/>
        <v>0..1</v>
      </c>
      <c r="AZ746" s="124" t="str">
        <f t="shared" si="1080"/>
        <v>0..1</v>
      </c>
      <c r="BA746" s="142" t="str">
        <f t="shared" si="1127"/>
        <v>/rsm:CrossIndustryInvoice
/rsm:SupplyChainTradeTransaction
/ram:ApplicableHeaderTradeDelivery
/ram:UltimateShipToTradeParty
/ram:SpecifiedTaxRegistration</v>
      </c>
      <c r="BB746" s="143" t="str">
        <f t="shared" si="1128"/>
        <v>/rsm:CrossIndustryInvoice/rsm:SupplyChainTradeTransaction/ram:ApplicableHeaderTradeDelivery/ram:UltimateShipToTradeParty/ram:SpecifiedTaxRegistration</v>
      </c>
      <c r="BC746" s="124" t="str">
        <f t="shared" si="1089"/>
        <v/>
      </c>
      <c r="BD746" s="129" t="str">
        <f t="shared" si="1090"/>
        <v/>
      </c>
      <c r="BE746" s="141" t="str">
        <f t="shared" si="1091"/>
        <v>0..n</v>
      </c>
      <c r="BF746" s="124" t="str">
        <f t="shared" si="1092"/>
        <v/>
      </c>
      <c r="BG746" s="675" t="str">
        <f t="shared" si="1093"/>
        <v/>
      </c>
      <c r="BH746" s="7"/>
      <c r="BI746" s="648" t="str">
        <f t="shared" si="1094"/>
        <v>-</v>
      </c>
      <c r="BJ746" s="144" t="str">
        <f t="shared" si="1095"/>
        <v>-</v>
      </c>
      <c r="BK746" s="144" t="str">
        <f t="shared" si="1096"/>
        <v>-</v>
      </c>
      <c r="BL746" s="144" t="str">
        <f t="shared" si="1097"/>
        <v>-</v>
      </c>
      <c r="BM746" s="144" t="str">
        <f t="shared" si="1098"/>
        <v>-</v>
      </c>
      <c r="BN746" s="144" t="str">
        <f t="shared" si="1099"/>
        <v>-</v>
      </c>
      <c r="BO746" s="649" t="str">
        <f t="shared" si="1100"/>
        <v>X</v>
      </c>
      <c r="BP746" s="7"/>
      <c r="BQ746" s="144" t="str">
        <f t="shared" si="1101"/>
        <v>EXTENDED</v>
      </c>
      <c r="BR746" s="144" t="str">
        <f t="shared" si="1102"/>
        <v>EXTENDED</v>
      </c>
      <c r="BS746" s="15"/>
      <c r="BT746" s="57" t="s">
        <v>18642</v>
      </c>
    </row>
    <row r="747" spans="1:72" s="59" customFormat="1" ht="105" x14ac:dyDescent="0.2">
      <c r="A747" s="45" t="str">
        <f t="shared" si="1085"/>
        <v>YES</v>
      </c>
      <c r="B747" s="45"/>
      <c r="C747" s="45"/>
      <c r="D747" s="206" t="s">
        <v>3007</v>
      </c>
      <c r="E747" s="61" t="s">
        <v>5111</v>
      </c>
      <c r="F747" s="282"/>
      <c r="G747" s="62">
        <f t="shared" si="1137"/>
        <v>5</v>
      </c>
      <c r="H747" s="62" t="s">
        <v>32</v>
      </c>
      <c r="I747" s="64" t="s">
        <v>17158</v>
      </c>
      <c r="J747" s="64"/>
      <c r="K747" s="65"/>
      <c r="L747" s="65"/>
      <c r="M747" s="65"/>
      <c r="N747" s="64" t="s">
        <v>90</v>
      </c>
      <c r="O747" s="66" t="s">
        <v>32</v>
      </c>
      <c r="P747" s="66" t="str">
        <f t="shared" si="1141"/>
        <v>1..1</v>
      </c>
      <c r="Q747" s="6" t="s">
        <v>3253</v>
      </c>
      <c r="R747" s="67" t="s">
        <v>3254</v>
      </c>
      <c r="S747" s="66" t="s">
        <v>55</v>
      </c>
      <c r="T747" s="68" t="str">
        <f t="shared" si="1071"/>
        <v>E</v>
      </c>
      <c r="U747" s="62" t="s">
        <v>42</v>
      </c>
      <c r="V747" s="66"/>
      <c r="W747" s="249"/>
      <c r="X747" s="38"/>
      <c r="Y747" s="634" t="str">
        <f t="shared" si="1083"/>
        <v>-</v>
      </c>
      <c r="Z747" s="70" t="str">
        <f t="shared" ref="Z747:AE747" si="1146">IF(Y747="X","X",IF($AH747=Z$4,"X","-"))</f>
        <v>-</v>
      </c>
      <c r="AA747" s="70" t="str">
        <f t="shared" si="1146"/>
        <v>-</v>
      </c>
      <c r="AB747" s="70" t="str">
        <f t="shared" si="1146"/>
        <v>-</v>
      </c>
      <c r="AC747" s="70" t="str">
        <f t="shared" si="1146"/>
        <v>-</v>
      </c>
      <c r="AD747" s="70" t="str">
        <f t="shared" si="1146"/>
        <v>-</v>
      </c>
      <c r="AE747" s="635" t="str">
        <f t="shared" si="1146"/>
        <v>X</v>
      </c>
      <c r="AF747" s="38"/>
      <c r="AG747" s="70" t="s">
        <v>47</v>
      </c>
      <c r="AH747" s="70" t="s">
        <v>47</v>
      </c>
      <c r="AI747" s="38"/>
      <c r="AJ747" s="13" t="str">
        <f t="shared" si="1067"/>
        <v>/rsm:CrossIndustryInvoice/rsm:SupplyChainTradeTransaction/ram:ApplicableHeaderTradeDelivery/ram:UltimateShipToTradeParty/ram:SpecifiedTaxRegistration</v>
      </c>
      <c r="AK747" s="13" t="str">
        <f t="shared" si="1068"/>
        <v>/ram:ID</v>
      </c>
      <c r="AL747" s="14">
        <f>COUNTIFS(R$4:R747,AJ747)</f>
        <v>1</v>
      </c>
      <c r="AN747" s="206" t="str">
        <f t="shared" si="1087"/>
        <v>SCT_HTD</v>
      </c>
      <c r="AO747" s="61" t="str">
        <f t="shared" si="1069"/>
        <v>BT-X-180</v>
      </c>
      <c r="AP747" s="282" t="str">
        <f t="shared" si="1088"/>
        <v/>
      </c>
      <c r="AQ747" s="62">
        <f t="shared" si="1122"/>
        <v>5</v>
      </c>
      <c r="AR747" s="62" t="str">
        <f t="shared" si="1070"/>
        <v>1..1</v>
      </c>
      <c r="AS747" s="64" t="s">
        <v>1014</v>
      </c>
      <c r="AT747" s="64"/>
      <c r="AU747" s="65"/>
      <c r="AV747" s="65"/>
      <c r="AW747" s="65"/>
      <c r="AX747" s="64" t="s">
        <v>99</v>
      </c>
      <c r="AY747" s="66" t="str">
        <f t="shared" si="1078"/>
        <v>1..1</v>
      </c>
      <c r="AZ747" s="66" t="str">
        <f t="shared" si="1080"/>
        <v>1..1</v>
      </c>
      <c r="BA747" s="6" t="str">
        <f t="shared" si="1127"/>
        <v>/rsm:CrossIndustryInvoice
/rsm:SupplyChainTradeTransaction
/ram:ApplicableHeaderTradeDelivery
/ram:UltimateShipToTradeParty
/ram:SpecifiedTaxRegistration
/ram:ID</v>
      </c>
      <c r="BB747" s="67" t="str">
        <f t="shared" si="1128"/>
        <v>/rsm:CrossIndustryInvoice/rsm:SupplyChainTradeTransaction/ram:ApplicableHeaderTradeDelivery/ram:UltimateShipToTradeParty/ram:SpecifiedTaxRegistration/ram:ID</v>
      </c>
      <c r="BC747" s="66" t="str">
        <f t="shared" si="1089"/>
        <v>I</v>
      </c>
      <c r="BD747" s="68" t="str">
        <f t="shared" si="1090"/>
        <v>E</v>
      </c>
      <c r="BE747" s="62" t="str">
        <f t="shared" si="1091"/>
        <v>0..1</v>
      </c>
      <c r="BF747" s="66" t="str">
        <f t="shared" si="1092"/>
        <v/>
      </c>
      <c r="BG747" s="249" t="str">
        <f t="shared" si="1093"/>
        <v/>
      </c>
      <c r="BH747" s="7"/>
      <c r="BI747" s="634" t="str">
        <f t="shared" si="1094"/>
        <v>-</v>
      </c>
      <c r="BJ747" s="70" t="str">
        <f t="shared" si="1095"/>
        <v>-</v>
      </c>
      <c r="BK747" s="70" t="str">
        <f t="shared" si="1096"/>
        <v>-</v>
      </c>
      <c r="BL747" s="70" t="str">
        <f t="shared" si="1097"/>
        <v>-</v>
      </c>
      <c r="BM747" s="70" t="str">
        <f t="shared" si="1098"/>
        <v>-</v>
      </c>
      <c r="BN747" s="70" t="str">
        <f t="shared" si="1099"/>
        <v>-</v>
      </c>
      <c r="BO747" s="635" t="str">
        <f t="shared" si="1100"/>
        <v>X</v>
      </c>
      <c r="BP747" s="7"/>
      <c r="BQ747" s="70" t="str">
        <f t="shared" si="1101"/>
        <v>EXTENDED</v>
      </c>
      <c r="BR747" s="70" t="str">
        <f t="shared" si="1102"/>
        <v>EXTENDED</v>
      </c>
      <c r="BS747" s="15"/>
      <c r="BT747" s="57" t="s">
        <v>18642</v>
      </c>
    </row>
    <row r="748" spans="1:72" s="59" customFormat="1" ht="120" x14ac:dyDescent="0.2">
      <c r="A748" s="45" t="str">
        <f t="shared" si="1085"/>
        <v>YES</v>
      </c>
      <c r="B748" s="45"/>
      <c r="C748" s="45"/>
      <c r="D748" s="206" t="s">
        <v>3007</v>
      </c>
      <c r="E748" s="61" t="s">
        <v>5112</v>
      </c>
      <c r="F748" s="282"/>
      <c r="G748" s="62">
        <f t="shared" si="1137"/>
        <v>6</v>
      </c>
      <c r="H748" s="62" t="s">
        <v>32</v>
      </c>
      <c r="I748" s="64" t="s">
        <v>17157</v>
      </c>
      <c r="J748" s="64"/>
      <c r="K748" s="65" t="s">
        <v>1015</v>
      </c>
      <c r="L748" s="65"/>
      <c r="M748" s="65" t="s">
        <v>1016</v>
      </c>
      <c r="N748" s="64" t="s">
        <v>17064</v>
      </c>
      <c r="O748" s="66" t="s">
        <v>32</v>
      </c>
      <c r="P748" s="66" t="str">
        <f t="shared" si="1141"/>
        <v>1..1</v>
      </c>
      <c r="Q748" s="6" t="s">
        <v>3255</v>
      </c>
      <c r="R748" s="67" t="s">
        <v>3256</v>
      </c>
      <c r="S748" s="66" t="s">
        <v>329</v>
      </c>
      <c r="T748" s="68" t="str">
        <f t="shared" si="1071"/>
        <v>A</v>
      </c>
      <c r="U748" s="62" t="s">
        <v>42</v>
      </c>
      <c r="V748" s="66"/>
      <c r="W748" s="249"/>
      <c r="X748" s="38"/>
      <c r="Y748" s="634" t="str">
        <f t="shared" si="1083"/>
        <v>-</v>
      </c>
      <c r="Z748" s="70" t="str">
        <f t="shared" ref="Z748:AE748" si="1147">IF(Y748="X","X",IF($AH748=Z$4,"X","-"))</f>
        <v>-</v>
      </c>
      <c r="AA748" s="70" t="str">
        <f t="shared" si="1147"/>
        <v>-</v>
      </c>
      <c r="AB748" s="70" t="str">
        <f t="shared" si="1147"/>
        <v>-</v>
      </c>
      <c r="AC748" s="70" t="str">
        <f t="shared" si="1147"/>
        <v>-</v>
      </c>
      <c r="AD748" s="70" t="str">
        <f t="shared" si="1147"/>
        <v>-</v>
      </c>
      <c r="AE748" s="635" t="str">
        <f t="shared" si="1147"/>
        <v>X</v>
      </c>
      <c r="AF748" s="38"/>
      <c r="AG748" s="70" t="s">
        <v>47</v>
      </c>
      <c r="AH748" s="70" t="s">
        <v>47</v>
      </c>
      <c r="AI748" s="38"/>
      <c r="AJ748" s="13" t="str">
        <f t="shared" si="1067"/>
        <v>/rsm:CrossIndustryInvoice/rsm:SupplyChainTradeTransaction/ram:ApplicableHeaderTradeDelivery/ram:UltimateShipToTradeParty/ram:SpecifiedTaxRegistration/ram:ID</v>
      </c>
      <c r="AK748" s="13" t="str">
        <f t="shared" si="1068"/>
        <v>/@schemeID</v>
      </c>
      <c r="AL748" s="14">
        <f>COUNTIFS(R$4:R748,AJ748)</f>
        <v>1</v>
      </c>
      <c r="AN748" s="206" t="str">
        <f t="shared" si="1087"/>
        <v>SCT_HTD</v>
      </c>
      <c r="AO748" s="61" t="str">
        <f t="shared" si="1069"/>
        <v>BT-X-180-0</v>
      </c>
      <c r="AP748" s="282" t="str">
        <f t="shared" si="1088"/>
        <v/>
      </c>
      <c r="AQ748" s="62">
        <f t="shared" si="1122"/>
        <v>6</v>
      </c>
      <c r="AR748" s="62" t="str">
        <f t="shared" si="1070"/>
        <v>1..1</v>
      </c>
      <c r="AS748" s="64" t="s">
        <v>1019</v>
      </c>
      <c r="AT748" s="64"/>
      <c r="AU748" s="65" t="s">
        <v>18240</v>
      </c>
      <c r="AV748" s="65"/>
      <c r="AW748" s="65"/>
      <c r="AX748" s="64"/>
      <c r="AY748" s="66" t="str">
        <f t="shared" si="1078"/>
        <v>1..1</v>
      </c>
      <c r="AZ748" s="66" t="str">
        <f t="shared" si="1080"/>
        <v>1..1</v>
      </c>
      <c r="BA748" s="6" t="str">
        <f t="shared" si="1127"/>
        <v>/rsm:CrossIndustryInvoice
/rsm:SupplyChainTradeTransaction
/ram:ApplicableHeaderTradeDelivery
/ram:UltimateShipToTradeParty
/ram:SpecifiedTaxRegistration
/ram:ID
/@schemeID</v>
      </c>
      <c r="BB748" s="67" t="str">
        <f t="shared" si="1128"/>
        <v>/rsm:CrossIndustryInvoice/rsm:SupplyChainTradeTransaction/ram:ApplicableHeaderTradeDelivery/ram:UltimateShipToTradeParty/ram:SpecifiedTaxRegistration/ram:ID/@schemeID</v>
      </c>
      <c r="BC748" s="66" t="str">
        <f t="shared" si="1089"/>
        <v>S</v>
      </c>
      <c r="BD748" s="68" t="str">
        <f t="shared" si="1090"/>
        <v>A</v>
      </c>
      <c r="BE748" s="62" t="str">
        <f t="shared" si="1091"/>
        <v>0..1</v>
      </c>
      <c r="BF748" s="66" t="str">
        <f t="shared" si="1092"/>
        <v/>
      </c>
      <c r="BG748" s="249" t="str">
        <f t="shared" si="1093"/>
        <v/>
      </c>
      <c r="BH748" s="7"/>
      <c r="BI748" s="634" t="str">
        <f t="shared" si="1094"/>
        <v>-</v>
      </c>
      <c r="BJ748" s="70" t="str">
        <f t="shared" si="1095"/>
        <v>-</v>
      </c>
      <c r="BK748" s="70" t="str">
        <f t="shared" si="1096"/>
        <v>-</v>
      </c>
      <c r="BL748" s="70" t="str">
        <f t="shared" si="1097"/>
        <v>-</v>
      </c>
      <c r="BM748" s="70" t="str">
        <f t="shared" si="1098"/>
        <v>-</v>
      </c>
      <c r="BN748" s="70" t="str">
        <f t="shared" si="1099"/>
        <v>-</v>
      </c>
      <c r="BO748" s="635" t="str">
        <f t="shared" si="1100"/>
        <v>X</v>
      </c>
      <c r="BP748" s="7"/>
      <c r="BQ748" s="70" t="str">
        <f t="shared" si="1101"/>
        <v>EXTENDED</v>
      </c>
      <c r="BR748" s="70" t="str">
        <f t="shared" si="1102"/>
        <v>EXTENDED</v>
      </c>
      <c r="BS748" s="15"/>
      <c r="BT748" s="57" t="s">
        <v>18642</v>
      </c>
    </row>
    <row r="749" spans="1:72" s="59" customFormat="1" ht="96" x14ac:dyDescent="0.2">
      <c r="A749" s="45" t="str">
        <f t="shared" si="1085"/>
        <v>NO</v>
      </c>
      <c r="B749" s="45"/>
      <c r="C749" s="45"/>
      <c r="D749" s="204" t="s">
        <v>3007</v>
      </c>
      <c r="E749" s="99" t="s">
        <v>5608</v>
      </c>
      <c r="F749" s="289"/>
      <c r="G749" s="100">
        <f t="shared" si="1137"/>
        <v>3</v>
      </c>
      <c r="H749" s="100" t="s">
        <v>42</v>
      </c>
      <c r="I749" s="125" t="s">
        <v>3257</v>
      </c>
      <c r="J749" s="125"/>
      <c r="K749" s="126"/>
      <c r="L749" s="126"/>
      <c r="M749" s="126"/>
      <c r="N749" s="125"/>
      <c r="O749" s="124" t="s">
        <v>42</v>
      </c>
      <c r="P749" s="124" t="str">
        <f t="shared" si="1141"/>
        <v>0..1</v>
      </c>
      <c r="Q749" s="102" t="s">
        <v>3258</v>
      </c>
      <c r="R749" s="103" t="s">
        <v>3259</v>
      </c>
      <c r="S749" s="124" t="s">
        <v>35</v>
      </c>
      <c r="T749" s="129" t="str">
        <f t="shared" si="1071"/>
        <v>EG</v>
      </c>
      <c r="U749" s="100" t="s">
        <v>42</v>
      </c>
      <c r="V749" s="124"/>
      <c r="W749" s="675"/>
      <c r="X749" s="38"/>
      <c r="Y749" s="642" t="str">
        <f t="shared" si="1083"/>
        <v>-</v>
      </c>
      <c r="Z749" s="104" t="str">
        <f t="shared" ref="Z749:AE749" si="1148">IF(Y749="X","X",IF($AH749=Z$4,"X","-"))</f>
        <v>-</v>
      </c>
      <c r="AA749" s="104" t="str">
        <f t="shared" si="1148"/>
        <v>-</v>
      </c>
      <c r="AB749" s="104" t="str">
        <f t="shared" si="1148"/>
        <v>-</v>
      </c>
      <c r="AC749" s="104" t="str">
        <f t="shared" si="1148"/>
        <v>-</v>
      </c>
      <c r="AD749" s="104" t="str">
        <f t="shared" si="1148"/>
        <v>-</v>
      </c>
      <c r="AE749" s="643" t="str">
        <f t="shared" si="1148"/>
        <v>X</v>
      </c>
      <c r="AF749" s="38"/>
      <c r="AG749" s="104" t="s">
        <v>47</v>
      </c>
      <c r="AH749" s="104" t="s">
        <v>47</v>
      </c>
      <c r="AI749" s="38"/>
      <c r="AJ749" s="13" t="str">
        <f t="shared" si="1067"/>
        <v>/rsm:CrossIndustryInvoice/rsm:SupplyChainTradeTransaction/ram:ApplicableHeaderTradeDelivery</v>
      </c>
      <c r="AK749" s="13" t="str">
        <f t="shared" si="1068"/>
        <v>/ram:ShipFromTradeParty</v>
      </c>
      <c r="AL749" s="14">
        <f>COUNTIFS(R$4:R749,AJ749)</f>
        <v>1</v>
      </c>
      <c r="AN749" s="204" t="str">
        <f t="shared" si="1087"/>
        <v>SCT_HTD</v>
      </c>
      <c r="AO749" s="99" t="str">
        <f t="shared" si="1069"/>
        <v>BG-X-30</v>
      </c>
      <c r="AP749" s="289" t="str">
        <f t="shared" si="1088"/>
        <v/>
      </c>
      <c r="AQ749" s="100">
        <f t="shared" si="1122"/>
        <v>3</v>
      </c>
      <c r="AR749" s="100" t="str">
        <f t="shared" si="1070"/>
        <v>0..1</v>
      </c>
      <c r="AS749" s="125" t="s">
        <v>3260</v>
      </c>
      <c r="AT749" s="125" t="s">
        <v>18277</v>
      </c>
      <c r="AU749" s="126"/>
      <c r="AV749" s="126"/>
      <c r="AW749" s="126"/>
      <c r="AX749" s="125"/>
      <c r="AY749" s="124" t="str">
        <f t="shared" si="1078"/>
        <v>0..1</v>
      </c>
      <c r="AZ749" s="124" t="str">
        <f t="shared" si="1080"/>
        <v>0..1</v>
      </c>
      <c r="BA749" s="102" t="str">
        <f t="shared" si="1127"/>
        <v>/rsm:CrossIndustryInvoice
/rsm:SupplyChainTradeTransaction
/ram:ApplicableHeaderTradeDelivery
/ram:ShipFromTradeParty</v>
      </c>
      <c r="BB749" s="103" t="str">
        <f t="shared" si="1128"/>
        <v>/rsm:CrossIndustryInvoice/rsm:SupplyChainTradeTransaction/ram:ApplicableHeaderTradeDelivery/ram:ShipFromTradeParty</v>
      </c>
      <c r="BC749" s="124" t="str">
        <f t="shared" si="1089"/>
        <v/>
      </c>
      <c r="BD749" s="129" t="str">
        <f t="shared" si="1090"/>
        <v>EG</v>
      </c>
      <c r="BE749" s="100" t="str">
        <f t="shared" si="1091"/>
        <v>0..1</v>
      </c>
      <c r="BF749" s="124" t="str">
        <f t="shared" si="1092"/>
        <v/>
      </c>
      <c r="BG749" s="675" t="str">
        <f t="shared" si="1093"/>
        <v/>
      </c>
      <c r="BH749" s="7"/>
      <c r="BI749" s="642" t="str">
        <f t="shared" si="1094"/>
        <v>-</v>
      </c>
      <c r="BJ749" s="104" t="str">
        <f t="shared" si="1095"/>
        <v>-</v>
      </c>
      <c r="BK749" s="104" t="str">
        <f t="shared" si="1096"/>
        <v>-</v>
      </c>
      <c r="BL749" s="104" t="str">
        <f t="shared" si="1097"/>
        <v>-</v>
      </c>
      <c r="BM749" s="104" t="str">
        <f t="shared" si="1098"/>
        <v>-</v>
      </c>
      <c r="BN749" s="104" t="str">
        <f t="shared" si="1099"/>
        <v>-</v>
      </c>
      <c r="BO749" s="643" t="str">
        <f t="shared" si="1100"/>
        <v>X</v>
      </c>
      <c r="BP749" s="7"/>
      <c r="BQ749" s="104" t="str">
        <f t="shared" si="1101"/>
        <v>EXTENDED</v>
      </c>
      <c r="BR749" s="104" t="str">
        <f t="shared" si="1102"/>
        <v>EXTENDED</v>
      </c>
      <c r="BS749" s="15"/>
      <c r="BT749" s="57" t="s">
        <v>18642</v>
      </c>
    </row>
    <row r="750" spans="1:72" s="59" customFormat="1" ht="96" x14ac:dyDescent="0.2">
      <c r="A750" s="45" t="str">
        <f t="shared" si="1085"/>
        <v>YES</v>
      </c>
      <c r="B750" s="45"/>
      <c r="C750" s="45"/>
      <c r="D750" s="206" t="s">
        <v>3007</v>
      </c>
      <c r="E750" s="61" t="s">
        <v>5609</v>
      </c>
      <c r="F750" s="282"/>
      <c r="G750" s="62">
        <f t="shared" si="1137"/>
        <v>4</v>
      </c>
      <c r="H750" s="62" t="s">
        <v>42</v>
      </c>
      <c r="I750" s="64" t="s">
        <v>17317</v>
      </c>
      <c r="J750" s="64"/>
      <c r="K750" s="65"/>
      <c r="L750" s="65"/>
      <c r="M750" s="65"/>
      <c r="N750" s="64" t="s">
        <v>90</v>
      </c>
      <c r="O750" s="66" t="s">
        <v>42</v>
      </c>
      <c r="P750" s="66" t="str">
        <f t="shared" si="1141"/>
        <v>0..1</v>
      </c>
      <c r="Q750" s="6" t="s">
        <v>3261</v>
      </c>
      <c r="R750" s="67" t="s">
        <v>3262</v>
      </c>
      <c r="S750" s="66" t="s">
        <v>55</v>
      </c>
      <c r="T750" s="68" t="str">
        <f t="shared" si="1071"/>
        <v>E</v>
      </c>
      <c r="U750" s="62" t="s">
        <v>62</v>
      </c>
      <c r="V750" s="66"/>
      <c r="W750" s="249"/>
      <c r="X750" s="38"/>
      <c r="Y750" s="634" t="str">
        <f t="shared" si="1083"/>
        <v>-</v>
      </c>
      <c r="Z750" s="70" t="str">
        <f t="shared" ref="Z750:AE750" si="1149">IF(Y750="X","X",IF($AH750=Z$4,"X","-"))</f>
        <v>-</v>
      </c>
      <c r="AA750" s="70" t="str">
        <f t="shared" si="1149"/>
        <v>-</v>
      </c>
      <c r="AB750" s="70" t="str">
        <f t="shared" si="1149"/>
        <v>-</v>
      </c>
      <c r="AC750" s="70" t="str">
        <f t="shared" si="1149"/>
        <v>-</v>
      </c>
      <c r="AD750" s="70" t="str">
        <f t="shared" si="1149"/>
        <v>-</v>
      </c>
      <c r="AE750" s="635" t="str">
        <f t="shared" si="1149"/>
        <v>X</v>
      </c>
      <c r="AF750" s="38"/>
      <c r="AG750" s="70" t="s">
        <v>47</v>
      </c>
      <c r="AH750" s="70" t="s">
        <v>47</v>
      </c>
      <c r="AI750" s="38"/>
      <c r="AJ750" s="13" t="str">
        <f t="shared" si="1067"/>
        <v>/rsm:CrossIndustryInvoice/rsm:SupplyChainTradeTransaction/ram:ApplicableHeaderTradeDelivery/ram:ShipFromTradeParty</v>
      </c>
      <c r="AK750" s="13" t="str">
        <f t="shared" si="1068"/>
        <v>/ram:ID</v>
      </c>
      <c r="AL750" s="14">
        <f>COUNTIFS(R$4:R750,AJ750)</f>
        <v>1</v>
      </c>
      <c r="AN750" s="206" t="str">
        <f t="shared" si="1087"/>
        <v>SCT_HTD</v>
      </c>
      <c r="AO750" s="61" t="str">
        <f t="shared" si="1069"/>
        <v>BT-X-181</v>
      </c>
      <c r="AP750" s="282" t="str">
        <f t="shared" si="1088"/>
        <v/>
      </c>
      <c r="AQ750" s="62">
        <f t="shared" si="1122"/>
        <v>4</v>
      </c>
      <c r="AR750" s="62" t="str">
        <f t="shared" si="1070"/>
        <v>0..1</v>
      </c>
      <c r="AS750" s="64" t="s">
        <v>3263</v>
      </c>
      <c r="AT750" s="64"/>
      <c r="AU750" s="65"/>
      <c r="AV750" s="65"/>
      <c r="AW750" s="65"/>
      <c r="AX750" s="64" t="s">
        <v>99</v>
      </c>
      <c r="AY750" s="66" t="str">
        <f t="shared" si="1078"/>
        <v>0..1</v>
      </c>
      <c r="AZ750" s="66" t="str">
        <f t="shared" si="1080"/>
        <v>0..1</v>
      </c>
      <c r="BA750" s="6" t="str">
        <f t="shared" si="1127"/>
        <v>/rsm:CrossIndustryInvoice
/rsm:SupplyChainTradeTransaction
/ram:ApplicableHeaderTradeDelivery
/ram:ShipFromTradeParty
/ram:ID</v>
      </c>
      <c r="BB750" s="67" t="str">
        <f t="shared" si="1128"/>
        <v>/rsm:CrossIndustryInvoice/rsm:SupplyChainTradeTransaction/ram:ApplicableHeaderTradeDelivery/ram:ShipFromTradeParty/ram:ID</v>
      </c>
      <c r="BC750" s="66" t="str">
        <f t="shared" si="1089"/>
        <v>I</v>
      </c>
      <c r="BD750" s="68" t="str">
        <f t="shared" si="1090"/>
        <v>E</v>
      </c>
      <c r="BE750" s="62" t="str">
        <f t="shared" si="1091"/>
        <v>0..n</v>
      </c>
      <c r="BF750" s="66" t="str">
        <f t="shared" si="1092"/>
        <v/>
      </c>
      <c r="BG750" s="249" t="str">
        <f t="shared" si="1093"/>
        <v/>
      </c>
      <c r="BH750" s="7"/>
      <c r="BI750" s="634" t="str">
        <f t="shared" si="1094"/>
        <v>-</v>
      </c>
      <c r="BJ750" s="70" t="str">
        <f t="shared" si="1095"/>
        <v>-</v>
      </c>
      <c r="BK750" s="70" t="str">
        <f t="shared" si="1096"/>
        <v>-</v>
      </c>
      <c r="BL750" s="70" t="str">
        <f t="shared" si="1097"/>
        <v>-</v>
      </c>
      <c r="BM750" s="70" t="str">
        <f t="shared" si="1098"/>
        <v>-</v>
      </c>
      <c r="BN750" s="70" t="str">
        <f t="shared" si="1099"/>
        <v>-</v>
      </c>
      <c r="BO750" s="635" t="str">
        <f t="shared" si="1100"/>
        <v>X</v>
      </c>
      <c r="BP750" s="7"/>
      <c r="BQ750" s="70" t="str">
        <f t="shared" si="1101"/>
        <v>EXTENDED</v>
      </c>
      <c r="BR750" s="70" t="str">
        <f t="shared" si="1102"/>
        <v>EXTENDED</v>
      </c>
      <c r="BS750" s="15"/>
      <c r="BT750" s="57" t="s">
        <v>18642</v>
      </c>
    </row>
    <row r="751" spans="1:72" s="59" customFormat="1" ht="96" x14ac:dyDescent="0.2">
      <c r="A751" s="45" t="str">
        <f t="shared" si="1085"/>
        <v>YES</v>
      </c>
      <c r="B751" s="45"/>
      <c r="C751" s="45"/>
      <c r="D751" s="206" t="s">
        <v>3007</v>
      </c>
      <c r="E751" s="61" t="s">
        <v>5610</v>
      </c>
      <c r="F751" s="282"/>
      <c r="G751" s="62">
        <f t="shared" si="1137"/>
        <v>4</v>
      </c>
      <c r="H751" s="62" t="s">
        <v>62</v>
      </c>
      <c r="I751" s="64" t="s">
        <v>17318</v>
      </c>
      <c r="J751" s="64"/>
      <c r="K751" s="65" t="s">
        <v>17134</v>
      </c>
      <c r="L751" s="65"/>
      <c r="M751" s="65"/>
      <c r="N751" s="64" t="s">
        <v>90</v>
      </c>
      <c r="O751" s="66" t="s">
        <v>62</v>
      </c>
      <c r="P751" s="66" t="str">
        <f t="shared" si="1141"/>
        <v>0..n</v>
      </c>
      <c r="Q751" s="6" t="s">
        <v>3264</v>
      </c>
      <c r="R751" s="67" t="s">
        <v>3265</v>
      </c>
      <c r="S751" s="66" t="s">
        <v>55</v>
      </c>
      <c r="T751" s="68" t="str">
        <f t="shared" si="1071"/>
        <v>E</v>
      </c>
      <c r="U751" s="62" t="s">
        <v>62</v>
      </c>
      <c r="V751" s="66"/>
      <c r="W751" s="249"/>
      <c r="X751" s="38"/>
      <c r="Y751" s="634" t="str">
        <f t="shared" si="1083"/>
        <v>-</v>
      </c>
      <c r="Z751" s="70" t="str">
        <f t="shared" ref="Z751:AE751" si="1150">IF(Y751="X","X",IF($AH751=Z$4,"X","-"))</f>
        <v>-</v>
      </c>
      <c r="AA751" s="70" t="str">
        <f t="shared" si="1150"/>
        <v>-</v>
      </c>
      <c r="AB751" s="70" t="str">
        <f t="shared" si="1150"/>
        <v>-</v>
      </c>
      <c r="AC751" s="70" t="str">
        <f t="shared" si="1150"/>
        <v>-</v>
      </c>
      <c r="AD751" s="70" t="str">
        <f t="shared" si="1150"/>
        <v>-</v>
      </c>
      <c r="AE751" s="635" t="str">
        <f t="shared" si="1150"/>
        <v>X</v>
      </c>
      <c r="AF751" s="38"/>
      <c r="AG751" s="70" t="s">
        <v>47</v>
      </c>
      <c r="AH751" s="70" t="s">
        <v>47</v>
      </c>
      <c r="AI751" s="38"/>
      <c r="AJ751" s="13" t="str">
        <f t="shared" si="1067"/>
        <v>/rsm:CrossIndustryInvoice/rsm:SupplyChainTradeTransaction/ram:ApplicableHeaderTradeDelivery/ram:ShipFromTradeParty</v>
      </c>
      <c r="AK751" s="13" t="str">
        <f t="shared" si="1068"/>
        <v>/ram:GlobalID</v>
      </c>
      <c r="AL751" s="14">
        <f>COUNTIFS(R$4:R751,AJ751)</f>
        <v>1</v>
      </c>
      <c r="AN751" s="206" t="str">
        <f t="shared" si="1087"/>
        <v>SCT_HTD</v>
      </c>
      <c r="AO751" s="61" t="str">
        <f t="shared" si="1069"/>
        <v>BT-X-182</v>
      </c>
      <c r="AP751" s="282" t="str">
        <f t="shared" si="1088"/>
        <v/>
      </c>
      <c r="AQ751" s="62">
        <f t="shared" si="1122"/>
        <v>4</v>
      </c>
      <c r="AR751" s="62" t="str">
        <f t="shared" si="1070"/>
        <v>0..n</v>
      </c>
      <c r="AS751" s="64" t="s">
        <v>3263</v>
      </c>
      <c r="AT751" s="64"/>
      <c r="AU751" s="65" t="s">
        <v>1569</v>
      </c>
      <c r="AV751" s="65"/>
      <c r="AW751" s="65"/>
      <c r="AX751" s="64" t="s">
        <v>99</v>
      </c>
      <c r="AY751" s="66" t="str">
        <f t="shared" si="1078"/>
        <v>0..n</v>
      </c>
      <c r="AZ751" s="66" t="str">
        <f t="shared" si="1080"/>
        <v>0..n</v>
      </c>
      <c r="BA751" s="6" t="str">
        <f t="shared" si="1127"/>
        <v>/rsm:CrossIndustryInvoice
/rsm:SupplyChainTradeTransaction
/ram:ApplicableHeaderTradeDelivery
/ram:ShipFromTradeParty
/ram:GlobalID</v>
      </c>
      <c r="BB751" s="67" t="str">
        <f t="shared" si="1128"/>
        <v>/rsm:CrossIndustryInvoice/rsm:SupplyChainTradeTransaction/ram:ApplicableHeaderTradeDelivery/ram:ShipFromTradeParty/ram:GlobalID</v>
      </c>
      <c r="BC751" s="66" t="str">
        <f t="shared" si="1089"/>
        <v>I</v>
      </c>
      <c r="BD751" s="68" t="str">
        <f t="shared" si="1090"/>
        <v>E</v>
      </c>
      <c r="BE751" s="62" t="str">
        <f t="shared" si="1091"/>
        <v>0..n</v>
      </c>
      <c r="BF751" s="66" t="str">
        <f t="shared" si="1092"/>
        <v/>
      </c>
      <c r="BG751" s="249" t="str">
        <f t="shared" si="1093"/>
        <v/>
      </c>
      <c r="BH751" s="7"/>
      <c r="BI751" s="634" t="str">
        <f t="shared" si="1094"/>
        <v>-</v>
      </c>
      <c r="BJ751" s="70" t="str">
        <f t="shared" si="1095"/>
        <v>-</v>
      </c>
      <c r="BK751" s="70" t="str">
        <f t="shared" si="1096"/>
        <v>-</v>
      </c>
      <c r="BL751" s="70" t="str">
        <f t="shared" si="1097"/>
        <v>-</v>
      </c>
      <c r="BM751" s="70" t="str">
        <f t="shared" si="1098"/>
        <v>-</v>
      </c>
      <c r="BN751" s="70" t="str">
        <f t="shared" si="1099"/>
        <v>-</v>
      </c>
      <c r="BO751" s="635" t="str">
        <f t="shared" si="1100"/>
        <v>X</v>
      </c>
      <c r="BP751" s="7"/>
      <c r="BQ751" s="70" t="str">
        <f t="shared" si="1101"/>
        <v>EXTENDED</v>
      </c>
      <c r="BR751" s="70" t="str">
        <f t="shared" si="1102"/>
        <v>EXTENDED</v>
      </c>
      <c r="BS751" s="15"/>
      <c r="BT751" s="57" t="s">
        <v>18642</v>
      </c>
    </row>
    <row r="752" spans="1:72" s="59" customFormat="1" ht="105" x14ac:dyDescent="0.2">
      <c r="A752" s="45" t="str">
        <f t="shared" si="1085"/>
        <v>YES</v>
      </c>
      <c r="B752" s="45"/>
      <c r="C752" s="45"/>
      <c r="D752" s="206" t="s">
        <v>3007</v>
      </c>
      <c r="E752" s="61" t="s">
        <v>5611</v>
      </c>
      <c r="F752" s="282"/>
      <c r="G752" s="62">
        <f t="shared" si="1137"/>
        <v>5</v>
      </c>
      <c r="H752" s="62" t="s">
        <v>32</v>
      </c>
      <c r="I752" s="64" t="s">
        <v>443</v>
      </c>
      <c r="J752" s="64"/>
      <c r="K752" s="65" t="s">
        <v>17135</v>
      </c>
      <c r="L752" s="65"/>
      <c r="M752" s="65"/>
      <c r="N752" s="64" t="s">
        <v>17064</v>
      </c>
      <c r="O752" s="66" t="s">
        <v>32</v>
      </c>
      <c r="P752" s="66" t="str">
        <f t="shared" si="1141"/>
        <v>1..1</v>
      </c>
      <c r="Q752" s="6" t="s">
        <v>3266</v>
      </c>
      <c r="R752" s="67" t="s">
        <v>3267</v>
      </c>
      <c r="S752" s="66" t="s">
        <v>329</v>
      </c>
      <c r="T752" s="68" t="str">
        <f t="shared" si="1071"/>
        <v>A</v>
      </c>
      <c r="U752" s="62" t="s">
        <v>42</v>
      </c>
      <c r="V752" s="66"/>
      <c r="W752" s="249"/>
      <c r="X752" s="38"/>
      <c r="Y752" s="634" t="str">
        <f t="shared" si="1083"/>
        <v>-</v>
      </c>
      <c r="Z752" s="70" t="str">
        <f t="shared" ref="Z752:AE752" si="1151">IF(Y752="X","X",IF($AH752=Z$4,"X","-"))</f>
        <v>-</v>
      </c>
      <c r="AA752" s="70" t="str">
        <f t="shared" si="1151"/>
        <v>-</v>
      </c>
      <c r="AB752" s="70" t="str">
        <f t="shared" si="1151"/>
        <v>-</v>
      </c>
      <c r="AC752" s="70" t="str">
        <f t="shared" si="1151"/>
        <v>-</v>
      </c>
      <c r="AD752" s="70" t="str">
        <f t="shared" si="1151"/>
        <v>-</v>
      </c>
      <c r="AE752" s="635" t="str">
        <f t="shared" si="1151"/>
        <v>X</v>
      </c>
      <c r="AF752" s="38"/>
      <c r="AG752" s="70" t="s">
        <v>47</v>
      </c>
      <c r="AH752" s="70" t="s">
        <v>47</v>
      </c>
      <c r="AI752" s="38"/>
      <c r="AJ752" s="13" t="str">
        <f t="shared" si="1067"/>
        <v>/rsm:CrossIndustryInvoice/rsm:SupplyChainTradeTransaction/ram:ApplicableHeaderTradeDelivery/ram:ShipFromTradeParty/ram:GlobalID</v>
      </c>
      <c r="AK752" s="13" t="str">
        <f t="shared" si="1068"/>
        <v>/@schemeID</v>
      </c>
      <c r="AL752" s="14">
        <f>COUNTIFS(R$4:R752,AJ752)</f>
        <v>1</v>
      </c>
      <c r="AN752" s="206" t="str">
        <f t="shared" si="1087"/>
        <v>SCT_HTD</v>
      </c>
      <c r="AO752" s="61" t="str">
        <f t="shared" si="1069"/>
        <v>BT-X-182-0</v>
      </c>
      <c r="AP752" s="282" t="str">
        <f t="shared" si="1088"/>
        <v/>
      </c>
      <c r="AQ752" s="62">
        <f t="shared" si="1122"/>
        <v>5</v>
      </c>
      <c r="AR752" s="62" t="str">
        <f t="shared" si="1070"/>
        <v>1..1</v>
      </c>
      <c r="AS752" s="64" t="s">
        <v>330</v>
      </c>
      <c r="AT752" s="64"/>
      <c r="AU752" s="65" t="s">
        <v>331</v>
      </c>
      <c r="AV752" s="65"/>
      <c r="AW752" s="65"/>
      <c r="AX752" s="64"/>
      <c r="AY752" s="66" t="str">
        <f t="shared" si="1078"/>
        <v>1..1</v>
      </c>
      <c r="AZ752" s="66" t="str">
        <f t="shared" si="1080"/>
        <v>1..1</v>
      </c>
      <c r="BA752" s="6" t="str">
        <f t="shared" si="1127"/>
        <v>/rsm:CrossIndustryInvoice
/rsm:SupplyChainTradeTransaction
/ram:ApplicableHeaderTradeDelivery
/ram:ShipFromTradeParty
/ram:GlobalID
/@schemeID</v>
      </c>
      <c r="BB752" s="67" t="str">
        <f t="shared" si="1128"/>
        <v>/rsm:CrossIndustryInvoice/rsm:SupplyChainTradeTransaction/ram:ApplicableHeaderTradeDelivery/ram:ShipFromTradeParty/ram:GlobalID/@schemeID</v>
      </c>
      <c r="BC752" s="66" t="str">
        <f t="shared" si="1089"/>
        <v>S</v>
      </c>
      <c r="BD752" s="68" t="str">
        <f t="shared" si="1090"/>
        <v>A</v>
      </c>
      <c r="BE752" s="62" t="str">
        <f t="shared" si="1091"/>
        <v>0..1</v>
      </c>
      <c r="BF752" s="66" t="str">
        <f t="shared" si="1092"/>
        <v/>
      </c>
      <c r="BG752" s="249" t="str">
        <f t="shared" si="1093"/>
        <v/>
      </c>
      <c r="BH752" s="7"/>
      <c r="BI752" s="634" t="str">
        <f t="shared" si="1094"/>
        <v>-</v>
      </c>
      <c r="BJ752" s="70" t="str">
        <f t="shared" si="1095"/>
        <v>-</v>
      </c>
      <c r="BK752" s="70" t="str">
        <f t="shared" si="1096"/>
        <v>-</v>
      </c>
      <c r="BL752" s="70" t="str">
        <f t="shared" si="1097"/>
        <v>-</v>
      </c>
      <c r="BM752" s="70" t="str">
        <f t="shared" si="1098"/>
        <v>-</v>
      </c>
      <c r="BN752" s="70" t="str">
        <f t="shared" si="1099"/>
        <v>-</v>
      </c>
      <c r="BO752" s="635" t="str">
        <f t="shared" si="1100"/>
        <v>X</v>
      </c>
      <c r="BP752" s="7"/>
      <c r="BQ752" s="70" t="str">
        <f t="shared" si="1101"/>
        <v>EXTENDED</v>
      </c>
      <c r="BR752" s="70" t="str">
        <f t="shared" si="1102"/>
        <v>EXTENDED</v>
      </c>
      <c r="BS752" s="15"/>
      <c r="BT752" s="57" t="s">
        <v>18642</v>
      </c>
    </row>
    <row r="753" spans="1:72" s="59" customFormat="1" ht="96" x14ac:dyDescent="0.2">
      <c r="A753" s="45" t="str">
        <f t="shared" si="1085"/>
        <v>YES</v>
      </c>
      <c r="B753" s="45"/>
      <c r="C753" s="45"/>
      <c r="D753" s="206" t="s">
        <v>3007</v>
      </c>
      <c r="E753" s="61" t="s">
        <v>5612</v>
      </c>
      <c r="F753" s="282"/>
      <c r="G753" s="62">
        <f t="shared" si="1137"/>
        <v>4</v>
      </c>
      <c r="H753" s="62" t="s">
        <v>42</v>
      </c>
      <c r="I753" s="64" t="s">
        <v>17319</v>
      </c>
      <c r="J753" s="64"/>
      <c r="K753" s="65"/>
      <c r="L753" s="65"/>
      <c r="M753" s="65"/>
      <c r="N753" s="64" t="s">
        <v>70</v>
      </c>
      <c r="O753" s="66" t="s">
        <v>42</v>
      </c>
      <c r="P753" s="66" t="str">
        <f t="shared" si="1141"/>
        <v>0..1</v>
      </c>
      <c r="Q753" s="6" t="s">
        <v>3268</v>
      </c>
      <c r="R753" s="67" t="s">
        <v>3269</v>
      </c>
      <c r="S753" s="66" t="s">
        <v>73</v>
      </c>
      <c r="T753" s="68" t="str">
        <f t="shared" si="1071"/>
        <v>E</v>
      </c>
      <c r="U753" s="62" t="s">
        <v>42</v>
      </c>
      <c r="V753" s="66"/>
      <c r="W753" s="249"/>
      <c r="X753" s="38"/>
      <c r="Y753" s="634" t="str">
        <f t="shared" si="1083"/>
        <v>-</v>
      </c>
      <c r="Z753" s="70" t="str">
        <f t="shared" ref="Z753:AE753" si="1152">IF(Y753="X","X",IF($AH753=Z$4,"X","-"))</f>
        <v>-</v>
      </c>
      <c r="AA753" s="70" t="str">
        <f t="shared" si="1152"/>
        <v>-</v>
      </c>
      <c r="AB753" s="70" t="str">
        <f t="shared" si="1152"/>
        <v>-</v>
      </c>
      <c r="AC753" s="70" t="str">
        <f t="shared" si="1152"/>
        <v>-</v>
      </c>
      <c r="AD753" s="70" t="str">
        <f t="shared" si="1152"/>
        <v>-</v>
      </c>
      <c r="AE753" s="635" t="str">
        <f t="shared" si="1152"/>
        <v>X</v>
      </c>
      <c r="AF753" s="38"/>
      <c r="AG753" s="70" t="s">
        <v>47</v>
      </c>
      <c r="AH753" s="70" t="s">
        <v>47</v>
      </c>
      <c r="AI753" s="38"/>
      <c r="AJ753" s="13" t="str">
        <f t="shared" si="1067"/>
        <v>/rsm:CrossIndustryInvoice/rsm:SupplyChainTradeTransaction/ram:ApplicableHeaderTradeDelivery/ram:ShipFromTradeParty</v>
      </c>
      <c r="AK753" s="13" t="str">
        <f t="shared" si="1068"/>
        <v>/ram:Name</v>
      </c>
      <c r="AL753" s="14">
        <f>COUNTIFS(R$4:R753,AJ753)</f>
        <v>1</v>
      </c>
      <c r="AN753" s="206" t="str">
        <f t="shared" si="1087"/>
        <v>SCT_HTD</v>
      </c>
      <c r="AO753" s="61" t="str">
        <f t="shared" si="1069"/>
        <v>BT-X-183</v>
      </c>
      <c r="AP753" s="282" t="str">
        <f t="shared" si="1088"/>
        <v/>
      </c>
      <c r="AQ753" s="62">
        <f t="shared" si="1122"/>
        <v>4</v>
      </c>
      <c r="AR753" s="62" t="str">
        <f t="shared" si="1070"/>
        <v>0..1</v>
      </c>
      <c r="AS753" s="64" t="s">
        <v>3270</v>
      </c>
      <c r="AT753" s="64" t="s">
        <v>18278</v>
      </c>
      <c r="AU753" s="65"/>
      <c r="AV753" s="65"/>
      <c r="AW753" s="65"/>
      <c r="AX753" s="64"/>
      <c r="AY753" s="66" t="str">
        <f t="shared" si="1078"/>
        <v>0..1</v>
      </c>
      <c r="AZ753" s="66" t="str">
        <f t="shared" si="1080"/>
        <v>0..1</v>
      </c>
      <c r="BA753" s="6" t="str">
        <f t="shared" si="1127"/>
        <v>/rsm:CrossIndustryInvoice
/rsm:SupplyChainTradeTransaction
/ram:ApplicableHeaderTradeDelivery
/ram:ShipFromTradeParty
/ram:Name</v>
      </c>
      <c r="BB753" s="67" t="str">
        <f t="shared" si="1128"/>
        <v>/rsm:CrossIndustryInvoice/rsm:SupplyChainTradeTransaction/ram:ApplicableHeaderTradeDelivery/ram:ShipFromTradeParty/ram:Name</v>
      </c>
      <c r="BC753" s="66" t="str">
        <f t="shared" si="1089"/>
        <v>T</v>
      </c>
      <c r="BD753" s="68" t="str">
        <f t="shared" si="1090"/>
        <v>E</v>
      </c>
      <c r="BE753" s="62" t="str">
        <f t="shared" si="1091"/>
        <v>0..1</v>
      </c>
      <c r="BF753" s="66" t="str">
        <f t="shared" si="1092"/>
        <v/>
      </c>
      <c r="BG753" s="249" t="str">
        <f t="shared" si="1093"/>
        <v/>
      </c>
      <c r="BH753" s="7"/>
      <c r="BI753" s="634" t="str">
        <f t="shared" si="1094"/>
        <v>-</v>
      </c>
      <c r="BJ753" s="70" t="str">
        <f t="shared" si="1095"/>
        <v>-</v>
      </c>
      <c r="BK753" s="70" t="str">
        <f t="shared" si="1096"/>
        <v>-</v>
      </c>
      <c r="BL753" s="70" t="str">
        <f t="shared" si="1097"/>
        <v>-</v>
      </c>
      <c r="BM753" s="70" t="str">
        <f t="shared" si="1098"/>
        <v>-</v>
      </c>
      <c r="BN753" s="70" t="str">
        <f t="shared" si="1099"/>
        <v>-</v>
      </c>
      <c r="BO753" s="635" t="str">
        <f t="shared" si="1100"/>
        <v>X</v>
      </c>
      <c r="BP753" s="7"/>
      <c r="BQ753" s="70" t="str">
        <f t="shared" si="1101"/>
        <v>EXTENDED</v>
      </c>
      <c r="BR753" s="70" t="str">
        <f t="shared" si="1102"/>
        <v>EXTENDED</v>
      </c>
      <c r="BS753" s="15"/>
      <c r="BT753" s="57" t="s">
        <v>18642</v>
      </c>
    </row>
    <row r="754" spans="1:72" customFormat="1" ht="96" x14ac:dyDescent="0.2">
      <c r="A754" s="45" t="str">
        <f t="shared" si="1085"/>
        <v>YES</v>
      </c>
      <c r="B754" s="342" t="s">
        <v>4852</v>
      </c>
      <c r="C754" s="742"/>
      <c r="D754" s="208" t="s">
        <v>3007</v>
      </c>
      <c r="E754" s="61" t="s">
        <v>17425</v>
      </c>
      <c r="F754" s="282"/>
      <c r="G754" s="62">
        <f t="shared" si="1137"/>
        <v>4</v>
      </c>
      <c r="H754" s="62" t="s">
        <v>42</v>
      </c>
      <c r="I754" s="64" t="s">
        <v>17024</v>
      </c>
      <c r="J754" s="64" t="s">
        <v>17025</v>
      </c>
      <c r="K754" s="65" t="s">
        <v>17228</v>
      </c>
      <c r="L754" s="65"/>
      <c r="M754" s="65"/>
      <c r="N754" s="64" t="s">
        <v>128</v>
      </c>
      <c r="O754" s="66" t="s">
        <v>42</v>
      </c>
      <c r="P754" s="66" t="str">
        <f t="shared" si="1141"/>
        <v>0..1</v>
      </c>
      <c r="Q754" s="278" t="s">
        <v>4880</v>
      </c>
      <c r="R754" s="279" t="s">
        <v>17040</v>
      </c>
      <c r="S754" s="66" t="s">
        <v>131</v>
      </c>
      <c r="T754" s="68" t="str">
        <f t="shared" si="1071"/>
        <v>E</v>
      </c>
      <c r="U754" s="62" t="s">
        <v>62</v>
      </c>
      <c r="V754" s="66"/>
      <c r="W754" s="249" t="s">
        <v>35</v>
      </c>
      <c r="X754" s="38"/>
      <c r="Y754" s="634" t="str">
        <f t="shared" si="1083"/>
        <v>-</v>
      </c>
      <c r="Z754" s="70" t="str">
        <f t="shared" ref="Z754:AE754" si="1153">IF(Y754="X","X",IF($AH754=Z$4,"X","-"))</f>
        <v>-</v>
      </c>
      <c r="AA754" s="70" t="str">
        <f t="shared" si="1153"/>
        <v>-</v>
      </c>
      <c r="AB754" s="70" t="str">
        <f t="shared" si="1153"/>
        <v>-</v>
      </c>
      <c r="AC754" s="70" t="str">
        <f t="shared" si="1153"/>
        <v>-</v>
      </c>
      <c r="AD754" s="70" t="str">
        <f t="shared" si="1153"/>
        <v>-</v>
      </c>
      <c r="AE754" s="635" t="str">
        <f t="shared" si="1153"/>
        <v>X</v>
      </c>
      <c r="AF754" s="38"/>
      <c r="AG754" s="70" t="s">
        <v>47</v>
      </c>
      <c r="AH754" s="70" t="s">
        <v>47</v>
      </c>
      <c r="AI754" s="38"/>
      <c r="AJ754" s="13" t="str">
        <f t="shared" si="1067"/>
        <v>/rsm:CrossIndustryInvoice/rsm:SupplyChainTradeTransaction/ram:ApplicableHeaderTradeDelivery/ram:ShipFromTradeParty</v>
      </c>
      <c r="AK754" s="13" t="str">
        <f t="shared" si="1068"/>
        <v>/ram:RoleCode</v>
      </c>
      <c r="AL754" s="14">
        <f>COUNTIFS(R$4:R754,AJ754)</f>
        <v>1</v>
      </c>
      <c r="AM754" s="59"/>
      <c r="AN754" s="208" t="str">
        <f t="shared" si="1087"/>
        <v>SCT_HTD</v>
      </c>
      <c r="AO754" s="61" t="str">
        <f t="shared" si="1069"/>
        <v>BT-X-552</v>
      </c>
      <c r="AP754" s="282" t="str">
        <f t="shared" si="1088"/>
        <v/>
      </c>
      <c r="AQ754" s="62">
        <f t="shared" si="1122"/>
        <v>4</v>
      </c>
      <c r="AR754" s="62" t="str">
        <f t="shared" si="1070"/>
        <v>0..1</v>
      </c>
      <c r="AS754" s="64" t="s">
        <v>4883</v>
      </c>
      <c r="AT754" s="64" t="s">
        <v>18221</v>
      </c>
      <c r="AU754" s="65" t="s">
        <v>18222</v>
      </c>
      <c r="AV754" s="65"/>
      <c r="AW754" s="65"/>
      <c r="AX754" s="64" t="s">
        <v>128</v>
      </c>
      <c r="AY754" s="66" t="str">
        <f t="shared" si="1078"/>
        <v>0..1</v>
      </c>
      <c r="AZ754" s="66" t="str">
        <f t="shared" si="1080"/>
        <v>0..1</v>
      </c>
      <c r="BA754" s="278" t="str">
        <f t="shared" si="1127"/>
        <v>/rsm:CrossIndustryInvoice
/rsm:SupplyChainTradeTransaction
/ram:ApplicableHeaderTradeAgreement
/ram:ShipFromTradeParty
/ram:RoleCode</v>
      </c>
      <c r="BB754" s="279" t="str">
        <f t="shared" si="1128"/>
        <v>/rsm:CrossIndustryInvoice/rsm:SupplyChainTradeTransaction/ram:ApplicableHeaderTradeDelivery/ram:ShipFromTradeParty/ram:RoleCode</v>
      </c>
      <c r="BC754" s="66" t="str">
        <f t="shared" si="1089"/>
        <v>C</v>
      </c>
      <c r="BD754" s="68" t="str">
        <f t="shared" si="1090"/>
        <v>E</v>
      </c>
      <c r="BE754" s="66" t="str">
        <f t="shared" si="1091"/>
        <v>0..n</v>
      </c>
      <c r="BF754" s="66" t="str">
        <f t="shared" si="1092"/>
        <v/>
      </c>
      <c r="BG754" s="249" t="str">
        <f t="shared" si="1093"/>
        <v/>
      </c>
      <c r="BH754" s="7"/>
      <c r="BI754" s="634" t="str">
        <f t="shared" si="1094"/>
        <v>-</v>
      </c>
      <c r="BJ754" s="70" t="str">
        <f t="shared" si="1095"/>
        <v>-</v>
      </c>
      <c r="BK754" s="70" t="str">
        <f t="shared" si="1096"/>
        <v>-</v>
      </c>
      <c r="BL754" s="70" t="str">
        <f t="shared" si="1097"/>
        <v>-</v>
      </c>
      <c r="BM754" s="70" t="str">
        <f t="shared" si="1098"/>
        <v>-</v>
      </c>
      <c r="BN754" s="70" t="str">
        <f t="shared" si="1099"/>
        <v>-</v>
      </c>
      <c r="BO754" s="635" t="str">
        <f t="shared" si="1100"/>
        <v>X</v>
      </c>
      <c r="BP754" s="7"/>
      <c r="BQ754" s="68" t="str">
        <f t="shared" si="1101"/>
        <v>EXTENDED</v>
      </c>
      <c r="BR754" s="68" t="str">
        <f t="shared" si="1102"/>
        <v>EXTENDED</v>
      </c>
      <c r="BS754" s="347" t="s">
        <v>17425</v>
      </c>
      <c r="BT754" s="57" t="s">
        <v>18642</v>
      </c>
    </row>
    <row r="755" spans="1:72" s="59" customFormat="1" ht="96" x14ac:dyDescent="0.2">
      <c r="A755" s="45" t="str">
        <f t="shared" si="1085"/>
        <v>NO</v>
      </c>
      <c r="B755" s="45"/>
      <c r="C755" s="45"/>
      <c r="D755" s="206" t="s">
        <v>3007</v>
      </c>
      <c r="E755" s="140" t="s">
        <v>5613</v>
      </c>
      <c r="F755" s="296"/>
      <c r="G755" s="141">
        <f t="shared" si="1137"/>
        <v>4</v>
      </c>
      <c r="H755" s="141" t="s">
        <v>42</v>
      </c>
      <c r="I755" s="125" t="s">
        <v>3271</v>
      </c>
      <c r="J755" s="125"/>
      <c r="K755" s="126"/>
      <c r="L755" s="126"/>
      <c r="M755" s="126"/>
      <c r="N755" s="125"/>
      <c r="O755" s="124" t="s">
        <v>42</v>
      </c>
      <c r="P755" s="124" t="str">
        <f t="shared" si="1141"/>
        <v>0..1</v>
      </c>
      <c r="Q755" s="142" t="s">
        <v>3272</v>
      </c>
      <c r="R755" s="143" t="s">
        <v>3273</v>
      </c>
      <c r="S755" s="124"/>
      <c r="T755" s="129" t="str">
        <f t="shared" si="1071"/>
        <v/>
      </c>
      <c r="U755" s="141" t="s">
        <v>42</v>
      </c>
      <c r="V755" s="124"/>
      <c r="W755" s="675"/>
      <c r="X755" s="38"/>
      <c r="Y755" s="648" t="str">
        <f t="shared" si="1083"/>
        <v>-</v>
      </c>
      <c r="Z755" s="144" t="str">
        <f t="shared" ref="Z755:AE755" si="1154">IF(Y755="X","X",IF($AH755=Z$4,"X","-"))</f>
        <v>-</v>
      </c>
      <c r="AA755" s="144" t="str">
        <f t="shared" si="1154"/>
        <v>-</v>
      </c>
      <c r="AB755" s="144" t="str">
        <f t="shared" si="1154"/>
        <v>-</v>
      </c>
      <c r="AC755" s="144" t="str">
        <f t="shared" si="1154"/>
        <v>-</v>
      </c>
      <c r="AD755" s="144" t="str">
        <f t="shared" si="1154"/>
        <v>-</v>
      </c>
      <c r="AE755" s="649" t="str">
        <f t="shared" si="1154"/>
        <v>X</v>
      </c>
      <c r="AF755" s="38"/>
      <c r="AG755" s="144" t="s">
        <v>47</v>
      </c>
      <c r="AH755" s="144" t="s">
        <v>47</v>
      </c>
      <c r="AI755" s="38"/>
      <c r="AJ755" s="13" t="str">
        <f t="shared" si="1067"/>
        <v>/rsm:CrossIndustryInvoice/rsm:SupplyChainTradeTransaction/ram:ApplicableHeaderTradeDelivery/ram:ShipFromTradeParty</v>
      </c>
      <c r="AK755" s="13" t="str">
        <f t="shared" si="1068"/>
        <v>/ram:SpecifiedLegalOrganization</v>
      </c>
      <c r="AL755" s="14">
        <f>COUNTIFS(R$4:R755,AJ755)</f>
        <v>1</v>
      </c>
      <c r="AN755" s="206" t="str">
        <f t="shared" si="1087"/>
        <v>SCT_HTD</v>
      </c>
      <c r="AO755" s="140" t="str">
        <f t="shared" si="1069"/>
        <v>BT-X-184-00</v>
      </c>
      <c r="AP755" s="296" t="str">
        <f t="shared" si="1088"/>
        <v/>
      </c>
      <c r="AQ755" s="141">
        <f t="shared" si="1122"/>
        <v>4</v>
      </c>
      <c r="AR755" s="141" t="str">
        <f t="shared" si="1070"/>
        <v>0..1</v>
      </c>
      <c r="AS755" s="125" t="s">
        <v>2102</v>
      </c>
      <c r="AT755" s="125" t="s">
        <v>18241</v>
      </c>
      <c r="AU755" s="126"/>
      <c r="AV755" s="126"/>
      <c r="AW755" s="126"/>
      <c r="AX755" s="125"/>
      <c r="AY755" s="124" t="str">
        <f t="shared" si="1078"/>
        <v>0..1</v>
      </c>
      <c r="AZ755" s="124" t="str">
        <f t="shared" si="1080"/>
        <v>0..1</v>
      </c>
      <c r="BA755" s="142" t="str">
        <f t="shared" si="1127"/>
        <v>/rsm:CrossIndustryInvoice
/rsm:SupplyChainTradeTransaction
/ram:ApplicableHeaderTradeDelivery
/ram:ShipFromTradeParty
/ram:SpecifiedLegalOrganization</v>
      </c>
      <c r="BB755" s="143" t="str">
        <f t="shared" si="1128"/>
        <v>/rsm:CrossIndustryInvoice/rsm:SupplyChainTradeTransaction/ram:ApplicableHeaderTradeDelivery/ram:ShipFromTradeParty/ram:SpecifiedLegalOrganization</v>
      </c>
      <c r="BC755" s="124" t="str">
        <f t="shared" si="1089"/>
        <v/>
      </c>
      <c r="BD755" s="129" t="str">
        <f t="shared" si="1090"/>
        <v/>
      </c>
      <c r="BE755" s="141" t="str">
        <f t="shared" si="1091"/>
        <v>0..1</v>
      </c>
      <c r="BF755" s="124" t="str">
        <f t="shared" si="1092"/>
        <v/>
      </c>
      <c r="BG755" s="675" t="str">
        <f t="shared" si="1093"/>
        <v/>
      </c>
      <c r="BH755" s="7"/>
      <c r="BI755" s="648" t="str">
        <f t="shared" si="1094"/>
        <v>-</v>
      </c>
      <c r="BJ755" s="144" t="str">
        <f t="shared" si="1095"/>
        <v>-</v>
      </c>
      <c r="BK755" s="144" t="str">
        <f t="shared" si="1096"/>
        <v>-</v>
      </c>
      <c r="BL755" s="144" t="str">
        <f t="shared" si="1097"/>
        <v>-</v>
      </c>
      <c r="BM755" s="144" t="str">
        <f t="shared" si="1098"/>
        <v>-</v>
      </c>
      <c r="BN755" s="144" t="str">
        <f t="shared" si="1099"/>
        <v>-</v>
      </c>
      <c r="BO755" s="649" t="str">
        <f t="shared" si="1100"/>
        <v>X</v>
      </c>
      <c r="BP755" s="7"/>
      <c r="BQ755" s="144" t="str">
        <f t="shared" si="1101"/>
        <v>EXTENDED</v>
      </c>
      <c r="BR755" s="144" t="str">
        <f t="shared" si="1102"/>
        <v>EXTENDED</v>
      </c>
      <c r="BS755" s="15"/>
      <c r="BT755" s="57" t="s">
        <v>18642</v>
      </c>
    </row>
    <row r="756" spans="1:72" s="59" customFormat="1" ht="105" x14ac:dyDescent="0.2">
      <c r="A756" s="45" t="str">
        <f t="shared" si="1085"/>
        <v>YES</v>
      </c>
      <c r="B756" s="45"/>
      <c r="C756" s="45"/>
      <c r="D756" s="206" t="s">
        <v>3007</v>
      </c>
      <c r="E756" s="61" t="s">
        <v>5614</v>
      </c>
      <c r="F756" s="282"/>
      <c r="G756" s="62">
        <f t="shared" si="1137"/>
        <v>5</v>
      </c>
      <c r="H756" s="62" t="s">
        <v>42</v>
      </c>
      <c r="I756" s="64" t="s">
        <v>17163</v>
      </c>
      <c r="J756" s="64" t="s">
        <v>17136</v>
      </c>
      <c r="K756" s="65"/>
      <c r="L756" s="65"/>
      <c r="M756" s="65"/>
      <c r="N756" s="64" t="s">
        <v>90</v>
      </c>
      <c r="O756" s="66" t="s">
        <v>42</v>
      </c>
      <c r="P756" s="66" t="str">
        <f t="shared" si="1141"/>
        <v>0..1</v>
      </c>
      <c r="Q756" s="6" t="s">
        <v>3274</v>
      </c>
      <c r="R756" s="67" t="s">
        <v>3275</v>
      </c>
      <c r="S756" s="66" t="s">
        <v>55</v>
      </c>
      <c r="T756" s="68" t="str">
        <f t="shared" si="1071"/>
        <v>E</v>
      </c>
      <c r="U756" s="62" t="s">
        <v>42</v>
      </c>
      <c r="V756" s="66"/>
      <c r="W756" s="249"/>
      <c r="X756" s="38"/>
      <c r="Y756" s="634" t="str">
        <f t="shared" si="1083"/>
        <v>-</v>
      </c>
      <c r="Z756" s="70" t="str">
        <f t="shared" ref="Z756:AE756" si="1155">IF(Y756="X","X",IF($AH756=Z$4,"X","-"))</f>
        <v>-</v>
      </c>
      <c r="AA756" s="70" t="str">
        <f t="shared" si="1155"/>
        <v>-</v>
      </c>
      <c r="AB756" s="70" t="str">
        <f t="shared" si="1155"/>
        <v>-</v>
      </c>
      <c r="AC756" s="70" t="str">
        <f t="shared" si="1155"/>
        <v>-</v>
      </c>
      <c r="AD756" s="70" t="str">
        <f t="shared" si="1155"/>
        <v>-</v>
      </c>
      <c r="AE756" s="635" t="str">
        <f t="shared" si="1155"/>
        <v>X</v>
      </c>
      <c r="AF756" s="38"/>
      <c r="AG756" s="70" t="s">
        <v>47</v>
      </c>
      <c r="AH756" s="70" t="s">
        <v>47</v>
      </c>
      <c r="AI756" s="38"/>
      <c r="AJ756" s="13" t="str">
        <f t="shared" si="1067"/>
        <v>/rsm:CrossIndustryInvoice/rsm:SupplyChainTradeTransaction/ram:ApplicableHeaderTradeDelivery/ram:ShipFromTradeParty/ram:SpecifiedLegalOrganization</v>
      </c>
      <c r="AK756" s="13" t="str">
        <f t="shared" si="1068"/>
        <v>/ram:ID</v>
      </c>
      <c r="AL756" s="14">
        <f>COUNTIFS(R$4:R756,AJ756)</f>
        <v>1</v>
      </c>
      <c r="AN756" s="206" t="str">
        <f t="shared" si="1087"/>
        <v>SCT_HTD</v>
      </c>
      <c r="AO756" s="61" t="str">
        <f t="shared" si="1069"/>
        <v>BT-X-184</v>
      </c>
      <c r="AP756" s="282" t="str">
        <f t="shared" si="1088"/>
        <v/>
      </c>
      <c r="AQ756" s="62">
        <f t="shared" si="1122"/>
        <v>5</v>
      </c>
      <c r="AR756" s="62" t="str">
        <f t="shared" si="1070"/>
        <v>0..1</v>
      </c>
      <c r="AS756" s="64" t="s">
        <v>915</v>
      </c>
      <c r="AT756" s="64" t="s">
        <v>18224</v>
      </c>
      <c r="AU756" s="65"/>
      <c r="AV756" s="65"/>
      <c r="AW756" s="65"/>
      <c r="AX756" s="64" t="s">
        <v>99</v>
      </c>
      <c r="AY756" s="66" t="str">
        <f t="shared" si="1078"/>
        <v>0..1</v>
      </c>
      <c r="AZ756" s="66" t="str">
        <f t="shared" si="1080"/>
        <v>0..1</v>
      </c>
      <c r="BA756" s="6" t="str">
        <f t="shared" si="1127"/>
        <v>/rsm:CrossIndustryInvoice
/rsm:SupplyChainTradeTransaction
/ram:ApplicableHeaderTradeDelivery
/ram:ShipFromTradeParty
/ram:SpecifiedLegalOrganization
/ram:ID</v>
      </c>
      <c r="BB756" s="67" t="str">
        <f t="shared" si="1128"/>
        <v>/rsm:CrossIndustryInvoice/rsm:SupplyChainTradeTransaction/ram:ApplicableHeaderTradeDelivery/ram:ShipFromTradeParty/ram:SpecifiedLegalOrganization/ram:ID</v>
      </c>
      <c r="BC756" s="66" t="str">
        <f t="shared" si="1089"/>
        <v>I</v>
      </c>
      <c r="BD756" s="68" t="str">
        <f t="shared" si="1090"/>
        <v>E</v>
      </c>
      <c r="BE756" s="62" t="str">
        <f t="shared" si="1091"/>
        <v>0..1</v>
      </c>
      <c r="BF756" s="66" t="str">
        <f t="shared" si="1092"/>
        <v/>
      </c>
      <c r="BG756" s="249" t="str">
        <f t="shared" si="1093"/>
        <v/>
      </c>
      <c r="BH756" s="7"/>
      <c r="BI756" s="634" t="str">
        <f t="shared" si="1094"/>
        <v>-</v>
      </c>
      <c r="BJ756" s="70" t="str">
        <f t="shared" si="1095"/>
        <v>-</v>
      </c>
      <c r="BK756" s="70" t="str">
        <f t="shared" si="1096"/>
        <v>-</v>
      </c>
      <c r="BL756" s="70" t="str">
        <f t="shared" si="1097"/>
        <v>-</v>
      </c>
      <c r="BM756" s="70" t="str">
        <f t="shared" si="1098"/>
        <v>-</v>
      </c>
      <c r="BN756" s="70" t="str">
        <f t="shared" si="1099"/>
        <v>-</v>
      </c>
      <c r="BO756" s="635" t="str">
        <f t="shared" si="1100"/>
        <v>X</v>
      </c>
      <c r="BP756" s="7"/>
      <c r="BQ756" s="70" t="str">
        <f t="shared" si="1101"/>
        <v>EXTENDED</v>
      </c>
      <c r="BR756" s="70" t="str">
        <f t="shared" si="1102"/>
        <v>EXTENDED</v>
      </c>
      <c r="BS756" s="15"/>
      <c r="BT756" s="57" t="s">
        <v>18642</v>
      </c>
    </row>
    <row r="757" spans="1:72" s="59" customFormat="1" ht="120" x14ac:dyDescent="0.2">
      <c r="A757" s="45" t="str">
        <f t="shared" si="1085"/>
        <v>YES</v>
      </c>
      <c r="B757" s="45"/>
      <c r="C757" s="45"/>
      <c r="D757" s="206" t="s">
        <v>3007</v>
      </c>
      <c r="E757" s="61" t="s">
        <v>5615</v>
      </c>
      <c r="F757" s="282"/>
      <c r="G757" s="62">
        <f t="shared" si="1137"/>
        <v>6</v>
      </c>
      <c r="H757" s="62" t="s">
        <v>42</v>
      </c>
      <c r="I757" s="64" t="s">
        <v>443</v>
      </c>
      <c r="J757" s="64" t="s">
        <v>17320</v>
      </c>
      <c r="K757" s="65" t="s">
        <v>17140</v>
      </c>
      <c r="L757" s="65" t="s">
        <v>916</v>
      </c>
      <c r="M757" s="65" t="s">
        <v>35</v>
      </c>
      <c r="N757" s="64" t="s">
        <v>17064</v>
      </c>
      <c r="O757" s="66" t="s">
        <v>42</v>
      </c>
      <c r="P757" s="66" t="str">
        <f t="shared" si="1141"/>
        <v>0..1</v>
      </c>
      <c r="Q757" s="6" t="s">
        <v>3276</v>
      </c>
      <c r="R757" s="67" t="s">
        <v>3277</v>
      </c>
      <c r="S757" s="66" t="s">
        <v>329</v>
      </c>
      <c r="T757" s="68" t="str">
        <f t="shared" si="1071"/>
        <v>A</v>
      </c>
      <c r="U757" s="62" t="s">
        <v>42</v>
      </c>
      <c r="V757" s="66"/>
      <c r="W757" s="249"/>
      <c r="X757" s="38"/>
      <c r="Y757" s="634" t="str">
        <f t="shared" si="1083"/>
        <v>-</v>
      </c>
      <c r="Z757" s="70" t="str">
        <f t="shared" ref="Z757:AE757" si="1156">IF(Y757="X","X",IF($AH757=Z$4,"X","-"))</f>
        <v>-</v>
      </c>
      <c r="AA757" s="70" t="str">
        <f t="shared" si="1156"/>
        <v>-</v>
      </c>
      <c r="AB757" s="70" t="str">
        <f t="shared" si="1156"/>
        <v>-</v>
      </c>
      <c r="AC757" s="70" t="str">
        <f t="shared" si="1156"/>
        <v>-</v>
      </c>
      <c r="AD757" s="70" t="str">
        <f t="shared" si="1156"/>
        <v>-</v>
      </c>
      <c r="AE757" s="635" t="str">
        <f t="shared" si="1156"/>
        <v>X</v>
      </c>
      <c r="AF757" s="38"/>
      <c r="AG757" s="70" t="s">
        <v>47</v>
      </c>
      <c r="AH757" s="70" t="s">
        <v>47</v>
      </c>
      <c r="AI757" s="38"/>
      <c r="AJ757" s="13" t="str">
        <f t="shared" si="1067"/>
        <v>/rsm:CrossIndustryInvoice/rsm:SupplyChainTradeTransaction/ram:ApplicableHeaderTradeDelivery/ram:ShipFromTradeParty/ram:SpecifiedLegalOrganization/ram:ID</v>
      </c>
      <c r="AK757" s="13" t="str">
        <f t="shared" si="1068"/>
        <v>/@schemeID</v>
      </c>
      <c r="AL757" s="14">
        <f>COUNTIFS(R$4:R757,AJ757)</f>
        <v>1</v>
      </c>
      <c r="AN757" s="206" t="str">
        <f t="shared" si="1087"/>
        <v>SCT_HTD</v>
      </c>
      <c r="AO757" s="61" t="str">
        <f t="shared" si="1069"/>
        <v>BT-X-184-0</v>
      </c>
      <c r="AP757" s="282" t="str">
        <f t="shared" si="1088"/>
        <v/>
      </c>
      <c r="AQ757" s="62">
        <f t="shared" si="1122"/>
        <v>6</v>
      </c>
      <c r="AR757" s="62" t="str">
        <f t="shared" si="1070"/>
        <v>0..1</v>
      </c>
      <c r="AS757" s="64" t="s">
        <v>919</v>
      </c>
      <c r="AT757" s="64" t="s">
        <v>1898</v>
      </c>
      <c r="AU757" s="65" t="s">
        <v>1899</v>
      </c>
      <c r="AV757" s="65"/>
      <c r="AW757" s="65"/>
      <c r="AX757" s="64"/>
      <c r="AY757" s="66" t="str">
        <f t="shared" si="1078"/>
        <v>0..1</v>
      </c>
      <c r="AZ757" s="66" t="str">
        <f t="shared" si="1080"/>
        <v>0..1</v>
      </c>
      <c r="BA757" s="6" t="str">
        <f t="shared" si="1127"/>
        <v>/rsm:CrossIndustryInvoice
/rsm:SupplyChainTradeTransaction
/ram:ApplicableHeaderTradeDelivery
/ram:ShipFromTradeParty
/ram:SpecifiedLegalOrganization
/ram:ID
/@schemeID</v>
      </c>
      <c r="BB757" s="67" t="str">
        <f t="shared" si="1128"/>
        <v>/rsm:CrossIndustryInvoice/rsm:SupplyChainTradeTransaction/ram:ApplicableHeaderTradeDelivery/ram:ShipFromTradeParty/ram:SpecifiedLegalOrganization/ram:ID/@schemeID</v>
      </c>
      <c r="BC757" s="66" t="str">
        <f t="shared" si="1089"/>
        <v>S</v>
      </c>
      <c r="BD757" s="68" t="str">
        <f t="shared" si="1090"/>
        <v>A</v>
      </c>
      <c r="BE757" s="62" t="str">
        <f t="shared" si="1091"/>
        <v>0..1</v>
      </c>
      <c r="BF757" s="66" t="str">
        <f t="shared" si="1092"/>
        <v/>
      </c>
      <c r="BG757" s="249" t="str">
        <f t="shared" si="1093"/>
        <v/>
      </c>
      <c r="BH757" s="7"/>
      <c r="BI757" s="634" t="str">
        <f t="shared" si="1094"/>
        <v>-</v>
      </c>
      <c r="BJ757" s="70" t="str">
        <f t="shared" si="1095"/>
        <v>-</v>
      </c>
      <c r="BK757" s="70" t="str">
        <f t="shared" si="1096"/>
        <v>-</v>
      </c>
      <c r="BL757" s="70" t="str">
        <f t="shared" si="1097"/>
        <v>-</v>
      </c>
      <c r="BM757" s="70" t="str">
        <f t="shared" si="1098"/>
        <v>-</v>
      </c>
      <c r="BN757" s="70" t="str">
        <f t="shared" si="1099"/>
        <v>-</v>
      </c>
      <c r="BO757" s="635" t="str">
        <f t="shared" si="1100"/>
        <v>X</v>
      </c>
      <c r="BP757" s="7"/>
      <c r="BQ757" s="70" t="str">
        <f t="shared" si="1101"/>
        <v>EXTENDED</v>
      </c>
      <c r="BR757" s="70" t="str">
        <f t="shared" si="1102"/>
        <v>EXTENDED</v>
      </c>
      <c r="BS757" s="15"/>
      <c r="BT757" s="57" t="s">
        <v>18642</v>
      </c>
    </row>
    <row r="758" spans="1:72" s="59" customFormat="1" ht="105" x14ac:dyDescent="0.2">
      <c r="A758" s="45" t="str">
        <f t="shared" si="1085"/>
        <v>YES</v>
      </c>
      <c r="B758" s="45"/>
      <c r="C758" s="45"/>
      <c r="D758" s="206" t="s">
        <v>3007</v>
      </c>
      <c r="E758" s="61" t="s">
        <v>5616</v>
      </c>
      <c r="F758" s="282"/>
      <c r="G758" s="62">
        <f t="shared" si="1137"/>
        <v>5</v>
      </c>
      <c r="H758" s="62" t="s">
        <v>42</v>
      </c>
      <c r="I758" s="64" t="s">
        <v>3069</v>
      </c>
      <c r="J758" s="64" t="s">
        <v>17138</v>
      </c>
      <c r="K758" s="65" t="s">
        <v>17139</v>
      </c>
      <c r="L758" s="65"/>
      <c r="M758" s="65"/>
      <c r="N758" s="64" t="s">
        <v>70</v>
      </c>
      <c r="O758" s="66" t="s">
        <v>42</v>
      </c>
      <c r="P758" s="66" t="str">
        <f t="shared" si="1141"/>
        <v>0..1</v>
      </c>
      <c r="Q758" s="6" t="s">
        <v>3278</v>
      </c>
      <c r="R758" s="67" t="s">
        <v>3279</v>
      </c>
      <c r="S758" s="66" t="s">
        <v>73</v>
      </c>
      <c r="T758" s="68" t="str">
        <f t="shared" si="1071"/>
        <v>E</v>
      </c>
      <c r="U758" s="62" t="s">
        <v>42</v>
      </c>
      <c r="V758" s="66"/>
      <c r="W758" s="249"/>
      <c r="X758" s="38"/>
      <c r="Y758" s="634" t="str">
        <f t="shared" si="1083"/>
        <v>-</v>
      </c>
      <c r="Z758" s="70" t="str">
        <f t="shared" ref="Z758:AE758" si="1157">IF(Y758="X","X",IF($AH758=Z$4,"X","-"))</f>
        <v>-</v>
      </c>
      <c r="AA758" s="70" t="str">
        <f t="shared" si="1157"/>
        <v>-</v>
      </c>
      <c r="AB758" s="70" t="str">
        <f t="shared" si="1157"/>
        <v>-</v>
      </c>
      <c r="AC758" s="70" t="str">
        <f t="shared" si="1157"/>
        <v>-</v>
      </c>
      <c r="AD758" s="70" t="str">
        <f t="shared" si="1157"/>
        <v>-</v>
      </c>
      <c r="AE758" s="635" t="str">
        <f t="shared" si="1157"/>
        <v>X</v>
      </c>
      <c r="AF758" s="38"/>
      <c r="AG758" s="70" t="s">
        <v>47</v>
      </c>
      <c r="AH758" s="70" t="s">
        <v>47</v>
      </c>
      <c r="AI758" s="38"/>
      <c r="AJ758" s="13" t="str">
        <f t="shared" si="1067"/>
        <v>/rsm:CrossIndustryInvoice/rsm:SupplyChainTradeTransaction/ram:ApplicableHeaderTradeDelivery/ram:ShipFromTradeParty/ram:SpecifiedLegalOrganization</v>
      </c>
      <c r="AK758" s="13" t="str">
        <f t="shared" si="1068"/>
        <v>/ram:TradingBusinessName</v>
      </c>
      <c r="AL758" s="14">
        <f>COUNTIFS(R$4:R758,AJ758)</f>
        <v>1</v>
      </c>
      <c r="AN758" s="206" t="str">
        <f t="shared" si="1087"/>
        <v>SCT_HTD</v>
      </c>
      <c r="AO758" s="61" t="str">
        <f t="shared" si="1069"/>
        <v>BT-X-185</v>
      </c>
      <c r="AP758" s="282" t="str">
        <f t="shared" si="1088"/>
        <v/>
      </c>
      <c r="AQ758" s="62">
        <f t="shared" si="1122"/>
        <v>5</v>
      </c>
      <c r="AR758" s="62" t="str">
        <f t="shared" si="1070"/>
        <v>0..1</v>
      </c>
      <c r="AS758" s="64" t="s">
        <v>2112</v>
      </c>
      <c r="AT758" s="64" t="s">
        <v>18225</v>
      </c>
      <c r="AU758" s="65" t="s">
        <v>18226</v>
      </c>
      <c r="AV758" s="65"/>
      <c r="AW758" s="65"/>
      <c r="AX758" s="64"/>
      <c r="AY758" s="66" t="str">
        <f t="shared" si="1078"/>
        <v>0..1</v>
      </c>
      <c r="AZ758" s="66" t="str">
        <f t="shared" si="1080"/>
        <v>0..1</v>
      </c>
      <c r="BA758" s="6" t="str">
        <f t="shared" si="1127"/>
        <v>/rsm:CrossIndustryInvoice
/rsm:SupplyChainTradeTransaction
/ram:ApplicableHeaderTradeDelivery
/ram:ShipFromTradeParty
/ram:SpecifiedLegalOrganization
/ram:TradingBusinessName</v>
      </c>
      <c r="BB758" s="67" t="str">
        <f t="shared" si="1128"/>
        <v>/rsm:CrossIndustryInvoice/rsm:SupplyChainTradeTransaction/ram:ApplicableHeaderTradeDelivery/ram:ShipFromTradeParty/ram:SpecifiedLegalOrganization/ram:TradingBusinessName</v>
      </c>
      <c r="BC758" s="66" t="str">
        <f t="shared" si="1089"/>
        <v>T</v>
      </c>
      <c r="BD758" s="68" t="str">
        <f t="shared" si="1090"/>
        <v>E</v>
      </c>
      <c r="BE758" s="62" t="str">
        <f t="shared" si="1091"/>
        <v>0..1</v>
      </c>
      <c r="BF758" s="66" t="str">
        <f t="shared" si="1092"/>
        <v/>
      </c>
      <c r="BG758" s="249" t="str">
        <f t="shared" si="1093"/>
        <v/>
      </c>
      <c r="BH758" s="7"/>
      <c r="BI758" s="634" t="str">
        <f t="shared" si="1094"/>
        <v>-</v>
      </c>
      <c r="BJ758" s="70" t="str">
        <f t="shared" si="1095"/>
        <v>-</v>
      </c>
      <c r="BK758" s="70" t="str">
        <f t="shared" si="1096"/>
        <v>-</v>
      </c>
      <c r="BL758" s="70" t="str">
        <f t="shared" si="1097"/>
        <v>-</v>
      </c>
      <c r="BM758" s="70" t="str">
        <f t="shared" si="1098"/>
        <v>-</v>
      </c>
      <c r="BN758" s="70" t="str">
        <f t="shared" si="1099"/>
        <v>-</v>
      </c>
      <c r="BO758" s="635" t="str">
        <f t="shared" si="1100"/>
        <v>X</v>
      </c>
      <c r="BP758" s="7"/>
      <c r="BQ758" s="70" t="str">
        <f t="shared" si="1101"/>
        <v>EXTENDED</v>
      </c>
      <c r="BR758" s="70" t="str">
        <f t="shared" si="1102"/>
        <v>EXTENDED</v>
      </c>
      <c r="BS758" s="15"/>
      <c r="BT758" s="57" t="s">
        <v>18642</v>
      </c>
    </row>
    <row r="759" spans="1:72" s="59" customFormat="1" ht="105" x14ac:dyDescent="0.2">
      <c r="A759" s="45" t="str">
        <f t="shared" si="1085"/>
        <v>NO</v>
      </c>
      <c r="B759" s="131"/>
      <c r="C759" s="742"/>
      <c r="D759" s="206" t="s">
        <v>3007</v>
      </c>
      <c r="E759" s="162" t="s">
        <v>5617</v>
      </c>
      <c r="F759" s="298"/>
      <c r="G759" s="163">
        <f t="shared" si="1137"/>
        <v>5</v>
      </c>
      <c r="H759" s="163" t="s">
        <v>42</v>
      </c>
      <c r="I759" s="164" t="s">
        <v>3280</v>
      </c>
      <c r="J759" s="164" t="s">
        <v>3073</v>
      </c>
      <c r="K759" s="165"/>
      <c r="L759" s="165"/>
      <c r="M759" s="165"/>
      <c r="N759" s="164"/>
      <c r="O759" s="66" t="s">
        <v>42</v>
      </c>
      <c r="P759" s="66" t="str">
        <f t="shared" si="1141"/>
        <v>0..1</v>
      </c>
      <c r="Q759" s="167" t="s">
        <v>3281</v>
      </c>
      <c r="R759" s="168" t="s">
        <v>3282</v>
      </c>
      <c r="S759" s="166"/>
      <c r="T759" s="169" t="str">
        <f t="shared" si="1071"/>
        <v>EG</v>
      </c>
      <c r="U759" s="163" t="s">
        <v>42</v>
      </c>
      <c r="V759" s="166"/>
      <c r="W759" s="676"/>
      <c r="X759" s="38"/>
      <c r="Y759" s="650" t="str">
        <f t="shared" si="1083"/>
        <v>-</v>
      </c>
      <c r="Z759" s="171" t="str">
        <f t="shared" ref="Z759:AE759" si="1158">IF(Y759="X","X",IF($AH759=Z$4,"X","-"))</f>
        <v>-</v>
      </c>
      <c r="AA759" s="171" t="str">
        <f t="shared" si="1158"/>
        <v>-</v>
      </c>
      <c r="AB759" s="171" t="str">
        <f t="shared" si="1158"/>
        <v>-</v>
      </c>
      <c r="AC759" s="171" t="str">
        <f t="shared" si="1158"/>
        <v>-</v>
      </c>
      <c r="AD759" s="171" t="str">
        <f t="shared" si="1158"/>
        <v>-</v>
      </c>
      <c r="AE759" s="651" t="str">
        <f t="shared" si="1158"/>
        <v>X</v>
      </c>
      <c r="AF759" s="38"/>
      <c r="AG759" s="171" t="s">
        <v>47</v>
      </c>
      <c r="AH759" s="171" t="s">
        <v>47</v>
      </c>
      <c r="AI759" s="38"/>
      <c r="AJ759" s="13" t="str">
        <f t="shared" ref="AJ759:AJ820" si="1159">IF(ISERROR(FIND("/",R759)),R759,LEFT(R759,FIND(CHAR(1),SUBSTITUTE(R759,"/",CHAR(1),LEN(R759)-LEN(SUBSTITUTE(R759,"/",""))))-1))</f>
        <v>/rsm:CrossIndustryInvoice/rsm:SupplyChainTradeTransaction/ram:ApplicableHeaderTradeDelivery/ram:ShipFromTradeParty/ram:SpecifiedLegalOrganization</v>
      </c>
      <c r="AK759" s="13" t="str">
        <f t="shared" ref="AK759:AK820" si="1160">IF(ISERROR(FIND("/",R759)),R759,MID(R759, FIND(CHAR(1),SUBSTITUTE(R759,"/",CHAR(1), LEN(R759)-LEN(SUBSTITUTE(R759,"/","")))), LEN(R759)))</f>
        <v>/ram:PostalTradeAddress</v>
      </c>
      <c r="AL759" s="14">
        <f>COUNTIFS(R$4:R759,AJ759)</f>
        <v>1</v>
      </c>
      <c r="AN759" s="206" t="str">
        <f t="shared" si="1087"/>
        <v>SCT_HTD</v>
      </c>
      <c r="AO759" s="162" t="str">
        <f t="shared" ref="AO759:AO820" si="1161">E759</f>
        <v>BG-X-69</v>
      </c>
      <c r="AP759" s="298" t="str">
        <f t="shared" si="1088"/>
        <v/>
      </c>
      <c r="AQ759" s="163">
        <f t="shared" si="1122"/>
        <v>5</v>
      </c>
      <c r="AR759" s="163" t="str">
        <f t="shared" ref="AR759:AR820" si="1162">H759</f>
        <v>0..1</v>
      </c>
      <c r="AS759" s="164" t="s">
        <v>1632</v>
      </c>
      <c r="AT759" s="164" t="s">
        <v>1633</v>
      </c>
      <c r="AU759" s="165"/>
      <c r="AV759" s="165"/>
      <c r="AW759" s="165"/>
      <c r="AX759" s="164"/>
      <c r="AY759" s="66" t="str">
        <f t="shared" si="1078"/>
        <v>0..1</v>
      </c>
      <c r="AZ759" s="66" t="str">
        <f t="shared" si="1080"/>
        <v>0..1</v>
      </c>
      <c r="BA759" s="167" t="str">
        <f t="shared" si="1127"/>
        <v>/rsm:CrossIndustryInvoice
/rsm:SupplyChainTradeTransaction
/ram:ApplicableHeaderTradeDelivery
/ram:ShipFromTradeParty
/ram:SpecifiedLegalOrganization
/ram:PostalTradeAddress</v>
      </c>
      <c r="BB759" s="168" t="str">
        <f t="shared" si="1128"/>
        <v>/rsm:CrossIndustryInvoice/rsm:SupplyChainTradeTransaction/ram:ApplicableHeaderTradeDelivery/ram:ShipFromTradeParty/ram:SpecifiedLegalOrganization/ram:PostalTradeAddress</v>
      </c>
      <c r="BC759" s="166" t="str">
        <f t="shared" si="1089"/>
        <v/>
      </c>
      <c r="BD759" s="169" t="str">
        <f t="shared" si="1090"/>
        <v>EG</v>
      </c>
      <c r="BE759" s="163" t="str">
        <f t="shared" si="1091"/>
        <v>0..1</v>
      </c>
      <c r="BF759" s="166" t="str">
        <f t="shared" si="1092"/>
        <v/>
      </c>
      <c r="BG759" s="676" t="str">
        <f t="shared" si="1093"/>
        <v/>
      </c>
      <c r="BH759" s="7"/>
      <c r="BI759" s="650" t="str">
        <f t="shared" si="1094"/>
        <v>-</v>
      </c>
      <c r="BJ759" s="171" t="str">
        <f t="shared" si="1095"/>
        <v>-</v>
      </c>
      <c r="BK759" s="171" t="str">
        <f t="shared" si="1096"/>
        <v>-</v>
      </c>
      <c r="BL759" s="171" t="str">
        <f t="shared" si="1097"/>
        <v>-</v>
      </c>
      <c r="BM759" s="171" t="str">
        <f t="shared" si="1098"/>
        <v>-</v>
      </c>
      <c r="BN759" s="171" t="str">
        <f t="shared" si="1099"/>
        <v>-</v>
      </c>
      <c r="BO759" s="651" t="str">
        <f t="shared" si="1100"/>
        <v>X</v>
      </c>
      <c r="BP759" s="7"/>
      <c r="BQ759" s="171" t="str">
        <f t="shared" si="1101"/>
        <v>EXTENDED</v>
      </c>
      <c r="BR759" s="171" t="str">
        <f t="shared" si="1102"/>
        <v>EXTENDED</v>
      </c>
      <c r="BS759" s="15"/>
      <c r="BT759" s="57" t="s">
        <v>18642</v>
      </c>
    </row>
    <row r="760" spans="1:72" s="59" customFormat="1" ht="120" x14ac:dyDescent="0.2">
      <c r="A760" s="45" t="str">
        <f t="shared" si="1085"/>
        <v>YES</v>
      </c>
      <c r="B760" s="131"/>
      <c r="C760" s="742"/>
      <c r="D760" s="206" t="s">
        <v>3007</v>
      </c>
      <c r="E760" s="61" t="s">
        <v>5618</v>
      </c>
      <c r="F760" s="282"/>
      <c r="G760" s="62">
        <f t="shared" si="1137"/>
        <v>6</v>
      </c>
      <c r="H760" s="62" t="s">
        <v>42</v>
      </c>
      <c r="I760" s="64" t="s">
        <v>17148</v>
      </c>
      <c r="J760" s="64" t="s">
        <v>1635</v>
      </c>
      <c r="K760" s="65" t="s">
        <v>1636</v>
      </c>
      <c r="L760" s="65"/>
      <c r="M760" s="65"/>
      <c r="N760" s="64" t="s">
        <v>70</v>
      </c>
      <c r="O760" s="66" t="s">
        <v>42</v>
      </c>
      <c r="P760" s="66" t="str">
        <f t="shared" si="1141"/>
        <v>0..1</v>
      </c>
      <c r="Q760" s="6" t="s">
        <v>3283</v>
      </c>
      <c r="R760" s="67" t="s">
        <v>3284</v>
      </c>
      <c r="S760" s="66" t="s">
        <v>73</v>
      </c>
      <c r="T760" s="68" t="str">
        <f t="shared" ref="T760:T821" si="1163">IF($E760="","",IF(ISERROR(SEARCH("@",$R760)),IF(LEFT($E760,4)="BG-X","EG",IF(LEFT($E760,2)="BG","G",IF(LEFT($E760,4)="BT-X",IF(LEN($E760)-LEN(SUBSTITUTE($E760,"-",))&gt;2,"","E"),IF(LEN($E760)-LEN(SUBSTITUTE($E760,"-",))&gt;1,"","E")))),"A"))</f>
        <v>E</v>
      </c>
      <c r="U760" s="62" t="s">
        <v>42</v>
      </c>
      <c r="V760" s="66"/>
      <c r="W760" s="249"/>
      <c r="X760" s="38"/>
      <c r="Y760" s="634" t="str">
        <f t="shared" si="1083"/>
        <v>-</v>
      </c>
      <c r="Z760" s="70" t="str">
        <f t="shared" ref="Z760:AE760" si="1164">IF(Y760="X","X",IF($AH760=Z$4,"X","-"))</f>
        <v>-</v>
      </c>
      <c r="AA760" s="70" t="str">
        <f t="shared" si="1164"/>
        <v>-</v>
      </c>
      <c r="AB760" s="70" t="str">
        <f t="shared" si="1164"/>
        <v>-</v>
      </c>
      <c r="AC760" s="70" t="str">
        <f t="shared" si="1164"/>
        <v>-</v>
      </c>
      <c r="AD760" s="70" t="str">
        <f t="shared" si="1164"/>
        <v>-</v>
      </c>
      <c r="AE760" s="635" t="str">
        <f t="shared" si="1164"/>
        <v>X</v>
      </c>
      <c r="AF760" s="38"/>
      <c r="AG760" s="70" t="s">
        <v>47</v>
      </c>
      <c r="AH760" s="70" t="s">
        <v>47</v>
      </c>
      <c r="AI760" s="38"/>
      <c r="AJ760" s="13" t="str">
        <f t="shared" si="1159"/>
        <v>/rsm:CrossIndustryInvoice/rsm:SupplyChainTradeTransaction/ram:ApplicableHeaderTradeDelivery/ram:ShipFromTradeParty/ram:SpecifiedLegalOrganization/ram:PostalTradeAddress</v>
      </c>
      <c r="AK760" s="13" t="str">
        <f t="shared" si="1160"/>
        <v>/ram:PostcodeCode</v>
      </c>
      <c r="AL760" s="14">
        <f>COUNTIFS(R$4:R760,AJ760)</f>
        <v>1</v>
      </c>
      <c r="AN760" s="206" t="str">
        <f t="shared" si="1087"/>
        <v>SCT_HTD</v>
      </c>
      <c r="AO760" s="61" t="str">
        <f t="shared" si="1161"/>
        <v>BT-X-447</v>
      </c>
      <c r="AP760" s="282" t="str">
        <f t="shared" si="1088"/>
        <v/>
      </c>
      <c r="AQ760" s="62">
        <f t="shared" si="1122"/>
        <v>6</v>
      </c>
      <c r="AR760" s="62" t="str">
        <f t="shared" si="1162"/>
        <v>0..1</v>
      </c>
      <c r="AS760" s="64" t="s">
        <v>2544</v>
      </c>
      <c r="AT760" s="64" t="s">
        <v>1747</v>
      </c>
      <c r="AU760" s="65" t="s">
        <v>1748</v>
      </c>
      <c r="AV760" s="65"/>
      <c r="AW760" s="65"/>
      <c r="AX760" s="64"/>
      <c r="AY760" s="66" t="str">
        <f t="shared" si="1078"/>
        <v>0..1</v>
      </c>
      <c r="AZ760" s="66" t="str">
        <f t="shared" si="1080"/>
        <v>0..1</v>
      </c>
      <c r="BA760" s="6" t="str">
        <f t="shared" si="1127"/>
        <v>/rsm:CrossIndustryInvoice
/rsm:SupplyChainTradeTransaction
/ram:ApplicableHeaderTradeDelivery
/ram:ShipFromTradeParty
/ram:SpecifiedLegalOrganization
/ram:PostalTradeAddress
/ram:PostcodeCode</v>
      </c>
      <c r="BB760" s="67" t="str">
        <f t="shared" si="1128"/>
        <v>/rsm:CrossIndustryInvoice/rsm:SupplyChainTradeTransaction/ram:ApplicableHeaderTradeDelivery/ram:ShipFromTradeParty/ram:SpecifiedLegalOrganization/ram:PostalTradeAddress/ram:PostcodeCode</v>
      </c>
      <c r="BC760" s="66" t="str">
        <f t="shared" si="1089"/>
        <v>T</v>
      </c>
      <c r="BD760" s="68" t="str">
        <f t="shared" si="1090"/>
        <v>E</v>
      </c>
      <c r="BE760" s="62" t="str">
        <f t="shared" si="1091"/>
        <v>0..1</v>
      </c>
      <c r="BF760" s="66" t="str">
        <f t="shared" si="1092"/>
        <v/>
      </c>
      <c r="BG760" s="249" t="str">
        <f t="shared" si="1093"/>
        <v/>
      </c>
      <c r="BH760" s="7"/>
      <c r="BI760" s="634" t="str">
        <f t="shared" si="1094"/>
        <v>-</v>
      </c>
      <c r="BJ760" s="70" t="str">
        <f t="shared" si="1095"/>
        <v>-</v>
      </c>
      <c r="BK760" s="70" t="str">
        <f t="shared" si="1096"/>
        <v>-</v>
      </c>
      <c r="BL760" s="70" t="str">
        <f t="shared" si="1097"/>
        <v>-</v>
      </c>
      <c r="BM760" s="70" t="str">
        <f t="shared" si="1098"/>
        <v>-</v>
      </c>
      <c r="BN760" s="70" t="str">
        <f t="shared" si="1099"/>
        <v>-</v>
      </c>
      <c r="BO760" s="635" t="str">
        <f t="shared" si="1100"/>
        <v>X</v>
      </c>
      <c r="BP760" s="7"/>
      <c r="BQ760" s="70" t="str">
        <f t="shared" si="1101"/>
        <v>EXTENDED</v>
      </c>
      <c r="BR760" s="70" t="str">
        <f t="shared" si="1102"/>
        <v>EXTENDED</v>
      </c>
      <c r="BS760" s="15"/>
      <c r="BT760" s="57" t="s">
        <v>18642</v>
      </c>
    </row>
    <row r="761" spans="1:72" s="59" customFormat="1" ht="120" x14ac:dyDescent="0.2">
      <c r="A761" s="45" t="str">
        <f t="shared" si="1085"/>
        <v>YES</v>
      </c>
      <c r="B761" s="131"/>
      <c r="C761" s="742"/>
      <c r="D761" s="206" t="s">
        <v>3007</v>
      </c>
      <c r="E761" s="61" t="s">
        <v>5619</v>
      </c>
      <c r="F761" s="282"/>
      <c r="G761" s="62">
        <f t="shared" si="1137"/>
        <v>6</v>
      </c>
      <c r="H761" s="62" t="s">
        <v>42</v>
      </c>
      <c r="I761" s="64" t="s">
        <v>17149</v>
      </c>
      <c r="J761" s="64" t="s">
        <v>1641</v>
      </c>
      <c r="K761" s="65" t="s">
        <v>1642</v>
      </c>
      <c r="L761" s="65"/>
      <c r="M761" s="65"/>
      <c r="N761" s="64" t="s">
        <v>70</v>
      </c>
      <c r="O761" s="66" t="s">
        <v>42</v>
      </c>
      <c r="P761" s="66" t="str">
        <f t="shared" si="1141"/>
        <v>0..1</v>
      </c>
      <c r="Q761" s="6" t="s">
        <v>3285</v>
      </c>
      <c r="R761" s="67" t="s">
        <v>3286</v>
      </c>
      <c r="S761" s="66" t="s">
        <v>73</v>
      </c>
      <c r="T761" s="68" t="str">
        <f t="shared" si="1163"/>
        <v>E</v>
      </c>
      <c r="U761" s="62" t="s">
        <v>42</v>
      </c>
      <c r="V761" s="66"/>
      <c r="W761" s="249"/>
      <c r="X761" s="38"/>
      <c r="Y761" s="634" t="str">
        <f t="shared" si="1083"/>
        <v>-</v>
      </c>
      <c r="Z761" s="70" t="str">
        <f t="shared" ref="Z761:AE761" si="1165">IF(Y761="X","X",IF($AH761=Z$4,"X","-"))</f>
        <v>-</v>
      </c>
      <c r="AA761" s="70" t="str">
        <f t="shared" si="1165"/>
        <v>-</v>
      </c>
      <c r="AB761" s="70" t="str">
        <f t="shared" si="1165"/>
        <v>-</v>
      </c>
      <c r="AC761" s="70" t="str">
        <f t="shared" si="1165"/>
        <v>-</v>
      </c>
      <c r="AD761" s="70" t="str">
        <f t="shared" si="1165"/>
        <v>-</v>
      </c>
      <c r="AE761" s="635" t="str">
        <f t="shared" si="1165"/>
        <v>X</v>
      </c>
      <c r="AF761" s="38"/>
      <c r="AG761" s="70" t="s">
        <v>47</v>
      </c>
      <c r="AH761" s="70" t="s">
        <v>47</v>
      </c>
      <c r="AI761" s="38"/>
      <c r="AJ761" s="13" t="str">
        <f t="shared" si="1159"/>
        <v>/rsm:CrossIndustryInvoice/rsm:SupplyChainTradeTransaction/ram:ApplicableHeaderTradeDelivery/ram:ShipFromTradeParty/ram:SpecifiedLegalOrganization/ram:PostalTradeAddress</v>
      </c>
      <c r="AK761" s="13" t="str">
        <f t="shared" si="1160"/>
        <v>/ram:LineOne</v>
      </c>
      <c r="AL761" s="14">
        <f>COUNTIFS(R$4:R761,AJ761)</f>
        <v>1</v>
      </c>
      <c r="AN761" s="206" t="str">
        <f t="shared" si="1087"/>
        <v>SCT_HTD</v>
      </c>
      <c r="AO761" s="61" t="str">
        <f t="shared" si="1161"/>
        <v>BT-X-448</v>
      </c>
      <c r="AP761" s="282" t="str">
        <f t="shared" si="1088"/>
        <v/>
      </c>
      <c r="AQ761" s="62">
        <f t="shared" si="1122"/>
        <v>6</v>
      </c>
      <c r="AR761" s="62" t="str">
        <f t="shared" si="1162"/>
        <v>0..1</v>
      </c>
      <c r="AS761" s="64" t="s">
        <v>2547</v>
      </c>
      <c r="AT761" s="64" t="s">
        <v>1754</v>
      </c>
      <c r="AU761" s="65" t="s">
        <v>1755</v>
      </c>
      <c r="AV761" s="65"/>
      <c r="AW761" s="65"/>
      <c r="AX761" s="64"/>
      <c r="AY761" s="66" t="str">
        <f t="shared" si="1078"/>
        <v>0..1</v>
      </c>
      <c r="AZ761" s="66" t="str">
        <f t="shared" si="1080"/>
        <v>0..1</v>
      </c>
      <c r="BA761" s="6" t="str">
        <f t="shared" si="1127"/>
        <v>/rsm:CrossIndustryInvoice
/rsm:SupplyChainTradeTransaction
/ram:ApplicableHeaderTradeDelivery
/ram:ShipFromTradeParty
/ram:SpecifiedLegalOrganization
/ram:PostalTradeAddress
/ram:LineOne</v>
      </c>
      <c r="BB761" s="67" t="str">
        <f t="shared" si="1128"/>
        <v>/rsm:CrossIndustryInvoice/rsm:SupplyChainTradeTransaction/ram:ApplicableHeaderTradeDelivery/ram:ShipFromTradeParty/ram:SpecifiedLegalOrganization/ram:PostalTradeAddress/ram:LineOne</v>
      </c>
      <c r="BC761" s="66" t="str">
        <f t="shared" si="1089"/>
        <v>T</v>
      </c>
      <c r="BD761" s="68" t="str">
        <f t="shared" si="1090"/>
        <v>E</v>
      </c>
      <c r="BE761" s="62" t="str">
        <f t="shared" si="1091"/>
        <v>0..1</v>
      </c>
      <c r="BF761" s="66" t="str">
        <f t="shared" si="1092"/>
        <v/>
      </c>
      <c r="BG761" s="249" t="str">
        <f t="shared" si="1093"/>
        <v/>
      </c>
      <c r="BH761" s="7"/>
      <c r="BI761" s="634" t="str">
        <f t="shared" si="1094"/>
        <v>-</v>
      </c>
      <c r="BJ761" s="70" t="str">
        <f t="shared" si="1095"/>
        <v>-</v>
      </c>
      <c r="BK761" s="70" t="str">
        <f t="shared" si="1096"/>
        <v>-</v>
      </c>
      <c r="BL761" s="70" t="str">
        <f t="shared" si="1097"/>
        <v>-</v>
      </c>
      <c r="BM761" s="70" t="str">
        <f t="shared" si="1098"/>
        <v>-</v>
      </c>
      <c r="BN761" s="70" t="str">
        <f t="shared" si="1099"/>
        <v>-</v>
      </c>
      <c r="BO761" s="635" t="str">
        <f t="shared" si="1100"/>
        <v>X</v>
      </c>
      <c r="BP761" s="7"/>
      <c r="BQ761" s="70" t="str">
        <f t="shared" si="1101"/>
        <v>EXTENDED</v>
      </c>
      <c r="BR761" s="70" t="str">
        <f t="shared" si="1102"/>
        <v>EXTENDED</v>
      </c>
      <c r="BS761" s="15"/>
      <c r="BT761" s="57" t="s">
        <v>18642</v>
      </c>
    </row>
    <row r="762" spans="1:72" s="59" customFormat="1" ht="120" x14ac:dyDescent="0.2">
      <c r="A762" s="45" t="str">
        <f t="shared" si="1085"/>
        <v>YES</v>
      </c>
      <c r="B762" s="131"/>
      <c r="C762" s="742"/>
      <c r="D762" s="206" t="s">
        <v>3007</v>
      </c>
      <c r="E762" s="61" t="s">
        <v>5620</v>
      </c>
      <c r="F762" s="282"/>
      <c r="G762" s="62">
        <f t="shared" si="1137"/>
        <v>6</v>
      </c>
      <c r="H762" s="62" t="s">
        <v>42</v>
      </c>
      <c r="I762" s="64" t="s">
        <v>17150</v>
      </c>
      <c r="J762" s="64" t="s">
        <v>1647</v>
      </c>
      <c r="K762" s="65"/>
      <c r="L762" s="65"/>
      <c r="M762" s="65"/>
      <c r="N762" s="64" t="s">
        <v>70</v>
      </c>
      <c r="O762" s="66" t="s">
        <v>42</v>
      </c>
      <c r="P762" s="66" t="str">
        <f t="shared" si="1141"/>
        <v>0..1</v>
      </c>
      <c r="Q762" s="6" t="s">
        <v>3287</v>
      </c>
      <c r="R762" s="67" t="s">
        <v>3288</v>
      </c>
      <c r="S762" s="66" t="s">
        <v>73</v>
      </c>
      <c r="T762" s="68" t="str">
        <f t="shared" si="1163"/>
        <v>E</v>
      </c>
      <c r="U762" s="62" t="s">
        <v>42</v>
      </c>
      <c r="V762" s="66"/>
      <c r="W762" s="249"/>
      <c r="X762" s="38"/>
      <c r="Y762" s="634" t="str">
        <f t="shared" si="1083"/>
        <v>-</v>
      </c>
      <c r="Z762" s="70" t="str">
        <f t="shared" ref="Z762:AE762" si="1166">IF(Y762="X","X",IF($AH762=Z$4,"X","-"))</f>
        <v>-</v>
      </c>
      <c r="AA762" s="70" t="str">
        <f t="shared" si="1166"/>
        <v>-</v>
      </c>
      <c r="AB762" s="70" t="str">
        <f t="shared" si="1166"/>
        <v>-</v>
      </c>
      <c r="AC762" s="70" t="str">
        <f t="shared" si="1166"/>
        <v>-</v>
      </c>
      <c r="AD762" s="70" t="str">
        <f t="shared" si="1166"/>
        <v>-</v>
      </c>
      <c r="AE762" s="635" t="str">
        <f t="shared" si="1166"/>
        <v>X</v>
      </c>
      <c r="AF762" s="38"/>
      <c r="AG762" s="70" t="s">
        <v>47</v>
      </c>
      <c r="AH762" s="70" t="s">
        <v>47</v>
      </c>
      <c r="AI762" s="38"/>
      <c r="AJ762" s="13" t="str">
        <f t="shared" si="1159"/>
        <v>/rsm:CrossIndustryInvoice/rsm:SupplyChainTradeTransaction/ram:ApplicableHeaderTradeDelivery/ram:ShipFromTradeParty/ram:SpecifiedLegalOrganization/ram:PostalTradeAddress</v>
      </c>
      <c r="AK762" s="13" t="str">
        <f t="shared" si="1160"/>
        <v>/ram:LineTwo</v>
      </c>
      <c r="AL762" s="14">
        <f>COUNTIFS(R$4:R762,AJ762)</f>
        <v>1</v>
      </c>
      <c r="AN762" s="206" t="str">
        <f t="shared" si="1087"/>
        <v>SCT_HTD</v>
      </c>
      <c r="AO762" s="61" t="str">
        <f t="shared" si="1161"/>
        <v>BT-X-449</v>
      </c>
      <c r="AP762" s="282" t="str">
        <f t="shared" si="1088"/>
        <v/>
      </c>
      <c r="AQ762" s="62">
        <f t="shared" si="1122"/>
        <v>6</v>
      </c>
      <c r="AR762" s="62" t="str">
        <f t="shared" si="1162"/>
        <v>0..1</v>
      </c>
      <c r="AS762" s="64" t="s">
        <v>2550</v>
      </c>
      <c r="AT762" s="64" t="s">
        <v>1761</v>
      </c>
      <c r="AU762" s="65"/>
      <c r="AV762" s="65"/>
      <c r="AW762" s="65"/>
      <c r="AX762" s="64"/>
      <c r="AY762" s="66" t="str">
        <f t="shared" si="1078"/>
        <v>0..1</v>
      </c>
      <c r="AZ762" s="66" t="str">
        <f t="shared" si="1080"/>
        <v>0..1</v>
      </c>
      <c r="BA762" s="6" t="str">
        <f t="shared" si="1127"/>
        <v>/rsm:CrossIndustryInvoice
/rsm:SupplyChainTradeTransaction
/ram:ApplicableHeaderTradeDelivery
/ram:ShipFromTradeParty
/ram:SpecifiedLegalOrganization
/ram:PostalTradeAddress
/ram:LineTwo</v>
      </c>
      <c r="BB762" s="67" t="str">
        <f t="shared" si="1128"/>
        <v>/rsm:CrossIndustryInvoice/rsm:SupplyChainTradeTransaction/ram:ApplicableHeaderTradeDelivery/ram:ShipFromTradeParty/ram:SpecifiedLegalOrganization/ram:PostalTradeAddress/ram:LineTwo</v>
      </c>
      <c r="BC762" s="66" t="str">
        <f t="shared" si="1089"/>
        <v>T</v>
      </c>
      <c r="BD762" s="68" t="str">
        <f t="shared" si="1090"/>
        <v>E</v>
      </c>
      <c r="BE762" s="62" t="str">
        <f t="shared" si="1091"/>
        <v>0..1</v>
      </c>
      <c r="BF762" s="66" t="str">
        <f t="shared" si="1092"/>
        <v/>
      </c>
      <c r="BG762" s="249" t="str">
        <f t="shared" si="1093"/>
        <v/>
      </c>
      <c r="BH762" s="7"/>
      <c r="BI762" s="634" t="str">
        <f t="shared" si="1094"/>
        <v>-</v>
      </c>
      <c r="BJ762" s="70" t="str">
        <f t="shared" si="1095"/>
        <v>-</v>
      </c>
      <c r="BK762" s="70" t="str">
        <f t="shared" si="1096"/>
        <v>-</v>
      </c>
      <c r="BL762" s="70" t="str">
        <f t="shared" si="1097"/>
        <v>-</v>
      </c>
      <c r="BM762" s="70" t="str">
        <f t="shared" si="1098"/>
        <v>-</v>
      </c>
      <c r="BN762" s="70" t="str">
        <f t="shared" si="1099"/>
        <v>-</v>
      </c>
      <c r="BO762" s="635" t="str">
        <f t="shared" si="1100"/>
        <v>X</v>
      </c>
      <c r="BP762" s="7"/>
      <c r="BQ762" s="70" t="str">
        <f t="shared" si="1101"/>
        <v>EXTENDED</v>
      </c>
      <c r="BR762" s="70" t="str">
        <f t="shared" si="1102"/>
        <v>EXTENDED</v>
      </c>
      <c r="BS762" s="15"/>
      <c r="BT762" s="57" t="s">
        <v>18642</v>
      </c>
    </row>
    <row r="763" spans="1:72" s="59" customFormat="1" ht="120" x14ac:dyDescent="0.2">
      <c r="A763" s="45" t="str">
        <f t="shared" si="1085"/>
        <v>YES</v>
      </c>
      <c r="B763" s="131"/>
      <c r="C763" s="742"/>
      <c r="D763" s="206" t="s">
        <v>3007</v>
      </c>
      <c r="E763" s="61" t="s">
        <v>5621</v>
      </c>
      <c r="F763" s="282"/>
      <c r="G763" s="62">
        <f t="shared" si="1137"/>
        <v>6</v>
      </c>
      <c r="H763" s="62" t="s">
        <v>42</v>
      </c>
      <c r="I763" s="64" t="s">
        <v>17151</v>
      </c>
      <c r="J763" s="64" t="s">
        <v>1647</v>
      </c>
      <c r="K763" s="65"/>
      <c r="L763" s="65"/>
      <c r="M763" s="65"/>
      <c r="N763" s="64" t="s">
        <v>70</v>
      </c>
      <c r="O763" s="66" t="s">
        <v>42</v>
      </c>
      <c r="P763" s="66" t="str">
        <f t="shared" si="1141"/>
        <v>0..1</v>
      </c>
      <c r="Q763" s="6" t="s">
        <v>3289</v>
      </c>
      <c r="R763" s="67" t="s">
        <v>3290</v>
      </c>
      <c r="S763" s="66" t="s">
        <v>73</v>
      </c>
      <c r="T763" s="68" t="str">
        <f t="shared" si="1163"/>
        <v>E</v>
      </c>
      <c r="U763" s="62" t="s">
        <v>42</v>
      </c>
      <c r="V763" s="66"/>
      <c r="W763" s="249"/>
      <c r="X763" s="38"/>
      <c r="Y763" s="634" t="str">
        <f t="shared" si="1083"/>
        <v>-</v>
      </c>
      <c r="Z763" s="70" t="str">
        <f t="shared" ref="Z763:AE763" si="1167">IF(Y763="X","X",IF($AH763=Z$4,"X","-"))</f>
        <v>-</v>
      </c>
      <c r="AA763" s="70" t="str">
        <f t="shared" si="1167"/>
        <v>-</v>
      </c>
      <c r="AB763" s="70" t="str">
        <f t="shared" si="1167"/>
        <v>-</v>
      </c>
      <c r="AC763" s="70" t="str">
        <f t="shared" si="1167"/>
        <v>-</v>
      </c>
      <c r="AD763" s="70" t="str">
        <f t="shared" si="1167"/>
        <v>-</v>
      </c>
      <c r="AE763" s="635" t="str">
        <f t="shared" si="1167"/>
        <v>X</v>
      </c>
      <c r="AF763" s="38"/>
      <c r="AG763" s="70" t="s">
        <v>47</v>
      </c>
      <c r="AH763" s="70" t="s">
        <v>47</v>
      </c>
      <c r="AI763" s="38"/>
      <c r="AJ763" s="13" t="str">
        <f t="shared" si="1159"/>
        <v>/rsm:CrossIndustryInvoice/rsm:SupplyChainTradeTransaction/ram:ApplicableHeaderTradeDelivery/ram:ShipFromTradeParty/ram:SpecifiedLegalOrganization/ram:PostalTradeAddress</v>
      </c>
      <c r="AK763" s="13" t="str">
        <f t="shared" si="1160"/>
        <v>/ram:LineThree</v>
      </c>
      <c r="AL763" s="14">
        <f>COUNTIFS(R$4:R763,AJ763)</f>
        <v>1</v>
      </c>
      <c r="AN763" s="206" t="str">
        <f t="shared" si="1087"/>
        <v>SCT_HTD</v>
      </c>
      <c r="AO763" s="61" t="str">
        <f t="shared" si="1161"/>
        <v>BT-X-450</v>
      </c>
      <c r="AP763" s="282" t="str">
        <f t="shared" si="1088"/>
        <v/>
      </c>
      <c r="AQ763" s="62">
        <f t="shared" si="1122"/>
        <v>6</v>
      </c>
      <c r="AR763" s="62" t="str">
        <f t="shared" si="1162"/>
        <v>0..1</v>
      </c>
      <c r="AS763" s="64" t="s">
        <v>2553</v>
      </c>
      <c r="AT763" s="64" t="s">
        <v>1761</v>
      </c>
      <c r="AU763" s="65"/>
      <c r="AV763" s="65"/>
      <c r="AW763" s="65"/>
      <c r="AX763" s="64"/>
      <c r="AY763" s="66" t="str">
        <f t="shared" si="1078"/>
        <v>0..1</v>
      </c>
      <c r="AZ763" s="66" t="str">
        <f t="shared" si="1080"/>
        <v>0..1</v>
      </c>
      <c r="BA763" s="6" t="str">
        <f t="shared" si="1127"/>
        <v>/rsm:CrossIndustryInvoice
/rsm:SupplyChainTradeTransaction
/ram:ApplicableHeaderTradeDelivery
/ram:ShipFromTradeParty
/ram:SpecifiedLegalOrganization
/ram:PostalTradeAddress
/ram:LineThree</v>
      </c>
      <c r="BB763" s="67" t="str">
        <f t="shared" si="1128"/>
        <v>/rsm:CrossIndustryInvoice/rsm:SupplyChainTradeTransaction/ram:ApplicableHeaderTradeDelivery/ram:ShipFromTradeParty/ram:SpecifiedLegalOrganization/ram:PostalTradeAddress/ram:LineThree</v>
      </c>
      <c r="BC763" s="66" t="str">
        <f t="shared" si="1089"/>
        <v>T</v>
      </c>
      <c r="BD763" s="68" t="str">
        <f t="shared" si="1090"/>
        <v>E</v>
      </c>
      <c r="BE763" s="62" t="str">
        <f t="shared" si="1091"/>
        <v>0..1</v>
      </c>
      <c r="BF763" s="66" t="str">
        <f t="shared" si="1092"/>
        <v/>
      </c>
      <c r="BG763" s="249" t="str">
        <f t="shared" si="1093"/>
        <v/>
      </c>
      <c r="BH763" s="7"/>
      <c r="BI763" s="634" t="str">
        <f t="shared" si="1094"/>
        <v>-</v>
      </c>
      <c r="BJ763" s="70" t="str">
        <f t="shared" si="1095"/>
        <v>-</v>
      </c>
      <c r="BK763" s="70" t="str">
        <f t="shared" si="1096"/>
        <v>-</v>
      </c>
      <c r="BL763" s="70" t="str">
        <f t="shared" si="1097"/>
        <v>-</v>
      </c>
      <c r="BM763" s="70" t="str">
        <f t="shared" si="1098"/>
        <v>-</v>
      </c>
      <c r="BN763" s="70" t="str">
        <f t="shared" si="1099"/>
        <v>-</v>
      </c>
      <c r="BO763" s="635" t="str">
        <f t="shared" si="1100"/>
        <v>X</v>
      </c>
      <c r="BP763" s="7"/>
      <c r="BQ763" s="70" t="str">
        <f t="shared" si="1101"/>
        <v>EXTENDED</v>
      </c>
      <c r="BR763" s="70" t="str">
        <f t="shared" si="1102"/>
        <v>EXTENDED</v>
      </c>
      <c r="BS763" s="15"/>
      <c r="BT763" s="57" t="s">
        <v>18642</v>
      </c>
    </row>
    <row r="764" spans="1:72" s="59" customFormat="1" ht="120" x14ac:dyDescent="0.2">
      <c r="A764" s="45" t="str">
        <f t="shared" si="1085"/>
        <v>YES</v>
      </c>
      <c r="B764" s="131"/>
      <c r="C764" s="742"/>
      <c r="D764" s="206" t="s">
        <v>3007</v>
      </c>
      <c r="E764" s="61" t="s">
        <v>5622</v>
      </c>
      <c r="F764" s="282"/>
      <c r="G764" s="62">
        <f t="shared" si="1137"/>
        <v>6</v>
      </c>
      <c r="H764" s="62" t="s">
        <v>42</v>
      </c>
      <c r="I764" s="64" t="s">
        <v>17152</v>
      </c>
      <c r="J764" s="64" t="s">
        <v>17144</v>
      </c>
      <c r="K764" s="65"/>
      <c r="L764" s="65"/>
      <c r="M764" s="65"/>
      <c r="N764" s="64" t="s">
        <v>70</v>
      </c>
      <c r="O764" s="66" t="s">
        <v>42</v>
      </c>
      <c r="P764" s="66" t="str">
        <f t="shared" si="1141"/>
        <v>0..1</v>
      </c>
      <c r="Q764" s="6" t="s">
        <v>3291</v>
      </c>
      <c r="R764" s="67" t="s">
        <v>3292</v>
      </c>
      <c r="S764" s="66" t="s">
        <v>73</v>
      </c>
      <c r="T764" s="68" t="str">
        <f t="shared" si="1163"/>
        <v>E</v>
      </c>
      <c r="U764" s="62" t="s">
        <v>42</v>
      </c>
      <c r="V764" s="66"/>
      <c r="W764" s="249"/>
      <c r="X764" s="38"/>
      <c r="Y764" s="634" t="str">
        <f t="shared" si="1083"/>
        <v>-</v>
      </c>
      <c r="Z764" s="70" t="str">
        <f t="shared" ref="Z764:AE764" si="1168">IF(Y764="X","X",IF($AH764=Z$4,"X","-"))</f>
        <v>-</v>
      </c>
      <c r="AA764" s="70" t="str">
        <f t="shared" si="1168"/>
        <v>-</v>
      </c>
      <c r="AB764" s="70" t="str">
        <f t="shared" si="1168"/>
        <v>-</v>
      </c>
      <c r="AC764" s="70" t="str">
        <f t="shared" si="1168"/>
        <v>-</v>
      </c>
      <c r="AD764" s="70" t="str">
        <f t="shared" si="1168"/>
        <v>-</v>
      </c>
      <c r="AE764" s="635" t="str">
        <f t="shared" si="1168"/>
        <v>X</v>
      </c>
      <c r="AF764" s="38"/>
      <c r="AG764" s="70" t="s">
        <v>47</v>
      </c>
      <c r="AH764" s="70" t="s">
        <v>47</v>
      </c>
      <c r="AI764" s="38"/>
      <c r="AJ764" s="13" t="str">
        <f t="shared" si="1159"/>
        <v>/rsm:CrossIndustryInvoice/rsm:SupplyChainTradeTransaction/ram:ApplicableHeaderTradeDelivery/ram:ShipFromTradeParty/ram:SpecifiedLegalOrganization/ram:PostalTradeAddress</v>
      </c>
      <c r="AK764" s="13" t="str">
        <f t="shared" si="1160"/>
        <v>/ram:CityName</v>
      </c>
      <c r="AL764" s="14">
        <f>COUNTIFS(R$4:R764,AJ764)</f>
        <v>1</v>
      </c>
      <c r="AN764" s="206" t="str">
        <f t="shared" si="1087"/>
        <v>SCT_HTD</v>
      </c>
      <c r="AO764" s="61" t="str">
        <f t="shared" si="1161"/>
        <v>BT-X-451</v>
      </c>
      <c r="AP764" s="282" t="str">
        <f t="shared" si="1088"/>
        <v/>
      </c>
      <c r="AQ764" s="62">
        <f t="shared" si="1122"/>
        <v>6</v>
      </c>
      <c r="AR764" s="62" t="str">
        <f t="shared" si="1162"/>
        <v>0..1</v>
      </c>
      <c r="AS764" s="64" t="s">
        <v>2893</v>
      </c>
      <c r="AT764" s="64" t="s">
        <v>18238</v>
      </c>
      <c r="AU764" s="65"/>
      <c r="AV764" s="65"/>
      <c r="AW764" s="65"/>
      <c r="AX764" s="64"/>
      <c r="AY764" s="66" t="str">
        <f t="shared" si="1078"/>
        <v>0..1</v>
      </c>
      <c r="AZ764" s="66" t="str">
        <f t="shared" si="1080"/>
        <v>0..1</v>
      </c>
      <c r="BA764" s="6" t="str">
        <f t="shared" si="1127"/>
        <v>/rsm:CrossIndustryInvoice
/rsm:SupplyChainTradeTransaction
/ram:ApplicableHeaderTradeDelivery
/ram:ShipFromTradeParty
/ram:SpecifiedLegalOrganization
/ram:PostalTradeAddress
/ram:CityName</v>
      </c>
      <c r="BB764" s="67" t="str">
        <f t="shared" si="1128"/>
        <v>/rsm:CrossIndustryInvoice/rsm:SupplyChainTradeTransaction/ram:ApplicableHeaderTradeDelivery/ram:ShipFromTradeParty/ram:SpecifiedLegalOrganization/ram:PostalTradeAddress/ram:CityName</v>
      </c>
      <c r="BC764" s="66" t="str">
        <f t="shared" si="1089"/>
        <v>T</v>
      </c>
      <c r="BD764" s="68" t="str">
        <f t="shared" si="1090"/>
        <v>E</v>
      </c>
      <c r="BE764" s="62" t="str">
        <f t="shared" si="1091"/>
        <v>0..1</v>
      </c>
      <c r="BF764" s="66" t="str">
        <f t="shared" si="1092"/>
        <v/>
      </c>
      <c r="BG764" s="249" t="str">
        <f t="shared" si="1093"/>
        <v/>
      </c>
      <c r="BH764" s="7"/>
      <c r="BI764" s="634" t="str">
        <f t="shared" si="1094"/>
        <v>-</v>
      </c>
      <c r="BJ764" s="70" t="str">
        <f t="shared" si="1095"/>
        <v>-</v>
      </c>
      <c r="BK764" s="70" t="str">
        <f t="shared" si="1096"/>
        <v>-</v>
      </c>
      <c r="BL764" s="70" t="str">
        <f t="shared" si="1097"/>
        <v>-</v>
      </c>
      <c r="BM764" s="70" t="str">
        <f t="shared" si="1098"/>
        <v>-</v>
      </c>
      <c r="BN764" s="70" t="str">
        <f t="shared" si="1099"/>
        <v>-</v>
      </c>
      <c r="BO764" s="635" t="str">
        <f t="shared" si="1100"/>
        <v>X</v>
      </c>
      <c r="BP764" s="7"/>
      <c r="BQ764" s="70" t="str">
        <f t="shared" si="1101"/>
        <v>EXTENDED</v>
      </c>
      <c r="BR764" s="70" t="str">
        <f t="shared" si="1102"/>
        <v>EXTENDED</v>
      </c>
      <c r="BS764" s="15"/>
      <c r="BT764" s="57" t="s">
        <v>18642</v>
      </c>
    </row>
    <row r="765" spans="1:72" s="59" customFormat="1" ht="120" x14ac:dyDescent="0.2">
      <c r="A765" s="45" t="str">
        <f t="shared" si="1085"/>
        <v>YES</v>
      </c>
      <c r="B765" s="131"/>
      <c r="C765" s="742"/>
      <c r="D765" s="206" t="s">
        <v>3007</v>
      </c>
      <c r="E765" s="61" t="s">
        <v>5623</v>
      </c>
      <c r="F765" s="282"/>
      <c r="G765" s="62">
        <f t="shared" si="1137"/>
        <v>6</v>
      </c>
      <c r="H765" s="62" t="s">
        <v>32</v>
      </c>
      <c r="I765" s="64" t="s">
        <v>17153</v>
      </c>
      <c r="J765" s="64" t="s">
        <v>1661</v>
      </c>
      <c r="K765" s="65" t="s">
        <v>17101</v>
      </c>
      <c r="L765" s="65"/>
      <c r="M765" s="65"/>
      <c r="N765" s="64" t="s">
        <v>128</v>
      </c>
      <c r="O765" s="66" t="s">
        <v>32</v>
      </c>
      <c r="P765" s="66" t="str">
        <f t="shared" si="1141"/>
        <v>1..1</v>
      </c>
      <c r="Q765" s="6" t="s">
        <v>3293</v>
      </c>
      <c r="R765" s="67" t="s">
        <v>3294</v>
      </c>
      <c r="S765" s="66" t="s">
        <v>131</v>
      </c>
      <c r="T765" s="68" t="str">
        <f t="shared" si="1163"/>
        <v>E</v>
      </c>
      <c r="U765" s="62" t="s">
        <v>42</v>
      </c>
      <c r="V765" s="66"/>
      <c r="W765" s="249"/>
      <c r="X765" s="38"/>
      <c r="Y765" s="634" t="str">
        <f t="shared" si="1083"/>
        <v>-</v>
      </c>
      <c r="Z765" s="70" t="str">
        <f t="shared" ref="Z765:AE765" si="1169">IF(Y765="X","X",IF($AH765=Z$4,"X","-"))</f>
        <v>-</v>
      </c>
      <c r="AA765" s="70" t="str">
        <f t="shared" si="1169"/>
        <v>-</v>
      </c>
      <c r="AB765" s="70" t="str">
        <f t="shared" si="1169"/>
        <v>-</v>
      </c>
      <c r="AC765" s="70" t="str">
        <f t="shared" si="1169"/>
        <v>-</v>
      </c>
      <c r="AD765" s="70" t="str">
        <f t="shared" si="1169"/>
        <v>-</v>
      </c>
      <c r="AE765" s="635" t="str">
        <f t="shared" si="1169"/>
        <v>X</v>
      </c>
      <c r="AF765" s="38"/>
      <c r="AG765" s="70" t="s">
        <v>47</v>
      </c>
      <c r="AH765" s="70" t="s">
        <v>47</v>
      </c>
      <c r="AI765" s="38"/>
      <c r="AJ765" s="13" t="str">
        <f t="shared" si="1159"/>
        <v>/rsm:CrossIndustryInvoice/rsm:SupplyChainTradeTransaction/ram:ApplicableHeaderTradeDelivery/ram:ShipFromTradeParty/ram:SpecifiedLegalOrganization/ram:PostalTradeAddress</v>
      </c>
      <c r="AK765" s="13" t="str">
        <f t="shared" si="1160"/>
        <v>/ram:CountryID</v>
      </c>
      <c r="AL765" s="14">
        <f>COUNTIFS(R$4:R765,AJ765)</f>
        <v>1</v>
      </c>
      <c r="AN765" s="206" t="str">
        <f t="shared" si="1087"/>
        <v>SCT_HTD</v>
      </c>
      <c r="AO765" s="61" t="str">
        <f t="shared" si="1161"/>
        <v>BT-X-452</v>
      </c>
      <c r="AP765" s="282" t="str">
        <f t="shared" si="1088"/>
        <v/>
      </c>
      <c r="AQ765" s="62">
        <f t="shared" si="1122"/>
        <v>6</v>
      </c>
      <c r="AR765" s="62" t="str">
        <f t="shared" si="1162"/>
        <v>1..1</v>
      </c>
      <c r="AS765" s="64" t="s">
        <v>2559</v>
      </c>
      <c r="AT765" s="64" t="s">
        <v>1777</v>
      </c>
      <c r="AU765" s="65" t="s">
        <v>485</v>
      </c>
      <c r="AV765" s="65"/>
      <c r="AW765" s="65"/>
      <c r="AX765" s="64" t="s">
        <v>128</v>
      </c>
      <c r="AY765" s="66" t="str">
        <f t="shared" si="1078"/>
        <v>1..1</v>
      </c>
      <c r="AZ765" s="66" t="str">
        <f t="shared" si="1080"/>
        <v>1..1</v>
      </c>
      <c r="BA765" s="6" t="str">
        <f t="shared" si="1127"/>
        <v>/rsm:CrossIndustryInvoice
/rsm:SupplyChainTradeTransaction
/ram:ApplicableHeaderTradeDelivery
/ram:ShipFromTradeParty
/ram:SpecifiedLegalOrganization
/ram:PostalTradeAddress
/ram:CountryID</v>
      </c>
      <c r="BB765" s="67" t="str">
        <f t="shared" si="1128"/>
        <v>/rsm:CrossIndustryInvoice/rsm:SupplyChainTradeTransaction/ram:ApplicableHeaderTradeDelivery/ram:ShipFromTradeParty/ram:SpecifiedLegalOrganization/ram:PostalTradeAddress/ram:CountryID</v>
      </c>
      <c r="BC765" s="66" t="str">
        <f t="shared" si="1089"/>
        <v>C</v>
      </c>
      <c r="BD765" s="68" t="str">
        <f t="shared" si="1090"/>
        <v>E</v>
      </c>
      <c r="BE765" s="62" t="str">
        <f t="shared" si="1091"/>
        <v>0..1</v>
      </c>
      <c r="BF765" s="66" t="str">
        <f t="shared" si="1092"/>
        <v/>
      </c>
      <c r="BG765" s="249" t="str">
        <f t="shared" si="1093"/>
        <v/>
      </c>
      <c r="BH765" s="7"/>
      <c r="BI765" s="634" t="str">
        <f t="shared" si="1094"/>
        <v>-</v>
      </c>
      <c r="BJ765" s="70" t="str">
        <f t="shared" si="1095"/>
        <v>-</v>
      </c>
      <c r="BK765" s="70" t="str">
        <f t="shared" si="1096"/>
        <v>-</v>
      </c>
      <c r="BL765" s="70" t="str">
        <f t="shared" si="1097"/>
        <v>-</v>
      </c>
      <c r="BM765" s="70" t="str">
        <f t="shared" si="1098"/>
        <v>-</v>
      </c>
      <c r="BN765" s="70" t="str">
        <f t="shared" si="1099"/>
        <v>-</v>
      </c>
      <c r="BO765" s="635" t="str">
        <f t="shared" si="1100"/>
        <v>X</v>
      </c>
      <c r="BP765" s="7"/>
      <c r="BQ765" s="70" t="str">
        <f t="shared" si="1101"/>
        <v>EXTENDED</v>
      </c>
      <c r="BR765" s="70" t="str">
        <f t="shared" si="1102"/>
        <v>EXTENDED</v>
      </c>
      <c r="BS765" s="15"/>
      <c r="BT765" s="57" t="s">
        <v>18642</v>
      </c>
    </row>
    <row r="766" spans="1:72" s="59" customFormat="1" ht="120" x14ac:dyDescent="0.2">
      <c r="A766" s="45" t="str">
        <f t="shared" si="1085"/>
        <v>YES</v>
      </c>
      <c r="B766" s="131"/>
      <c r="C766" s="742"/>
      <c r="D766" s="206" t="s">
        <v>3007</v>
      </c>
      <c r="E766" s="61" t="s">
        <v>5624</v>
      </c>
      <c r="F766" s="282"/>
      <c r="G766" s="62">
        <f t="shared" si="1137"/>
        <v>6</v>
      </c>
      <c r="H766" s="62" t="s">
        <v>42</v>
      </c>
      <c r="I766" s="64" t="s">
        <v>17167</v>
      </c>
      <c r="J766" s="64" t="s">
        <v>1667</v>
      </c>
      <c r="K766" s="65" t="s">
        <v>1668</v>
      </c>
      <c r="L766" s="65"/>
      <c r="M766" s="65" t="s">
        <v>35</v>
      </c>
      <c r="N766" s="64" t="s">
        <v>70</v>
      </c>
      <c r="O766" s="66" t="s">
        <v>42</v>
      </c>
      <c r="P766" s="66" t="str">
        <f t="shared" si="1141"/>
        <v>0..1</v>
      </c>
      <c r="Q766" s="6" t="s">
        <v>3295</v>
      </c>
      <c r="R766" s="67" t="s">
        <v>3296</v>
      </c>
      <c r="S766" s="66" t="s">
        <v>73</v>
      </c>
      <c r="T766" s="68" t="str">
        <f t="shared" si="1163"/>
        <v>E</v>
      </c>
      <c r="U766" s="62" t="s">
        <v>62</v>
      </c>
      <c r="V766" s="66"/>
      <c r="W766" s="249" t="s">
        <v>35</v>
      </c>
      <c r="X766" s="38"/>
      <c r="Y766" s="634" t="str">
        <f t="shared" si="1083"/>
        <v>-</v>
      </c>
      <c r="Z766" s="70" t="str">
        <f t="shared" ref="Z766:AE766" si="1170">IF(Y766="X","X",IF($AH766=Z$4,"X","-"))</f>
        <v>-</v>
      </c>
      <c r="AA766" s="70" t="str">
        <f t="shared" si="1170"/>
        <v>-</v>
      </c>
      <c r="AB766" s="70" t="str">
        <f t="shared" si="1170"/>
        <v>-</v>
      </c>
      <c r="AC766" s="70" t="str">
        <f t="shared" si="1170"/>
        <v>-</v>
      </c>
      <c r="AD766" s="70" t="str">
        <f t="shared" si="1170"/>
        <v>-</v>
      </c>
      <c r="AE766" s="635" t="str">
        <f t="shared" si="1170"/>
        <v>X</v>
      </c>
      <c r="AF766" s="38"/>
      <c r="AG766" s="70" t="s">
        <v>47</v>
      </c>
      <c r="AH766" s="70" t="s">
        <v>47</v>
      </c>
      <c r="AI766" s="38"/>
      <c r="AJ766" s="13" t="str">
        <f t="shared" si="1159"/>
        <v>/rsm:CrossIndustryInvoice/rsm:SupplyChainTradeTransaction/ram:ApplicableHeaderTradeDelivery/ram:ShipFromTradeParty/ram:SpecifiedLegalOrganization/ram:PostalTradeAddress</v>
      </c>
      <c r="AK766" s="13" t="str">
        <f t="shared" si="1160"/>
        <v>/ram:CountrySubDivisionName</v>
      </c>
      <c r="AL766" s="14">
        <f>COUNTIFS(R$4:R766,AJ766)</f>
        <v>1</v>
      </c>
      <c r="AN766" s="206" t="str">
        <f t="shared" si="1087"/>
        <v>SCT_HTD</v>
      </c>
      <c r="AO766" s="61" t="str">
        <f t="shared" si="1161"/>
        <v>BT-X-453</v>
      </c>
      <c r="AP766" s="282" t="str">
        <f t="shared" si="1088"/>
        <v/>
      </c>
      <c r="AQ766" s="62">
        <f t="shared" si="1122"/>
        <v>6</v>
      </c>
      <c r="AR766" s="62" t="str">
        <f t="shared" si="1162"/>
        <v>0..1</v>
      </c>
      <c r="AS766" s="64" t="s">
        <v>2898</v>
      </c>
      <c r="AT766" s="64" t="s">
        <v>1671</v>
      </c>
      <c r="AU766" s="65" t="s">
        <v>1672</v>
      </c>
      <c r="AV766" s="65"/>
      <c r="AW766" s="65" t="s">
        <v>35</v>
      </c>
      <c r="AX766" s="64" t="s">
        <v>78</v>
      </c>
      <c r="AY766" s="66" t="str">
        <f t="shared" si="1078"/>
        <v>0..1</v>
      </c>
      <c r="AZ766" s="66" t="str">
        <f t="shared" si="1080"/>
        <v>0..1</v>
      </c>
      <c r="BA766" s="6" t="str">
        <f t="shared" si="1127"/>
        <v>/rsm:CrossIndustryInvoice
/rsm:SupplyChainTradeTransaction
/ram:ApplicableHeaderTradeDelivery
/ram:ShipFromTradeParty
/ram:SpecifiedLegalOrganization
/ram:PostalTradeAddress
/ram:CountrySubDivisionName</v>
      </c>
      <c r="BB766" s="67" t="str">
        <f t="shared" si="1128"/>
        <v>/rsm:CrossIndustryInvoice/rsm:SupplyChainTradeTransaction/ram:ApplicableHeaderTradeDelivery/ram:ShipFromTradeParty/ram:SpecifiedLegalOrganization/ram:PostalTradeAddress/ram:CountrySubDivisionName</v>
      </c>
      <c r="BC766" s="66" t="str">
        <f t="shared" si="1089"/>
        <v>T</v>
      </c>
      <c r="BD766" s="68" t="str">
        <f t="shared" si="1090"/>
        <v>E</v>
      </c>
      <c r="BE766" s="62" t="str">
        <f t="shared" si="1091"/>
        <v>0..n</v>
      </c>
      <c r="BF766" s="66" t="str">
        <f t="shared" si="1092"/>
        <v/>
      </c>
      <c r="BG766" s="249" t="str">
        <f t="shared" si="1093"/>
        <v/>
      </c>
      <c r="BH766" s="7"/>
      <c r="BI766" s="634" t="str">
        <f t="shared" si="1094"/>
        <v>-</v>
      </c>
      <c r="BJ766" s="70" t="str">
        <f t="shared" si="1095"/>
        <v>-</v>
      </c>
      <c r="BK766" s="70" t="str">
        <f t="shared" si="1096"/>
        <v>-</v>
      </c>
      <c r="BL766" s="70" t="str">
        <f t="shared" si="1097"/>
        <v>-</v>
      </c>
      <c r="BM766" s="70" t="str">
        <f t="shared" si="1098"/>
        <v>-</v>
      </c>
      <c r="BN766" s="70" t="str">
        <f t="shared" si="1099"/>
        <v>-</v>
      </c>
      <c r="BO766" s="635" t="str">
        <f t="shared" si="1100"/>
        <v>X</v>
      </c>
      <c r="BP766" s="7"/>
      <c r="BQ766" s="70" t="str">
        <f t="shared" si="1101"/>
        <v>EXTENDED</v>
      </c>
      <c r="BR766" s="70" t="str">
        <f t="shared" si="1102"/>
        <v>EXTENDED</v>
      </c>
      <c r="BS766" s="15"/>
      <c r="BT766" s="57" t="s">
        <v>18642</v>
      </c>
    </row>
    <row r="767" spans="1:72" s="59" customFormat="1" ht="96" x14ac:dyDescent="0.2">
      <c r="A767" s="45" t="str">
        <f t="shared" si="1085"/>
        <v>NO</v>
      </c>
      <c r="B767" s="45"/>
      <c r="C767" s="45"/>
      <c r="D767" s="206" t="s">
        <v>3007</v>
      </c>
      <c r="E767" s="140" t="s">
        <v>5625</v>
      </c>
      <c r="F767" s="296"/>
      <c r="G767" s="141">
        <f t="shared" si="1137"/>
        <v>4</v>
      </c>
      <c r="H767" s="141" t="s">
        <v>42</v>
      </c>
      <c r="I767" s="125" t="s">
        <v>3297</v>
      </c>
      <c r="J767" s="125"/>
      <c r="K767" s="126"/>
      <c r="L767" s="126"/>
      <c r="M767" s="126"/>
      <c r="N767" s="125"/>
      <c r="O767" s="124" t="s">
        <v>62</v>
      </c>
      <c r="P767" s="124" t="str">
        <f t="shared" si="1141"/>
        <v>0..n</v>
      </c>
      <c r="Q767" s="142" t="s">
        <v>3298</v>
      </c>
      <c r="R767" s="143" t="s">
        <v>3299</v>
      </c>
      <c r="S767" s="124" t="s">
        <v>35</v>
      </c>
      <c r="T767" s="129" t="str">
        <f t="shared" si="1163"/>
        <v>EG</v>
      </c>
      <c r="U767" s="141" t="s">
        <v>62</v>
      </c>
      <c r="V767" s="124"/>
      <c r="W767" s="675"/>
      <c r="X767" s="38"/>
      <c r="Y767" s="648" t="str">
        <f t="shared" si="1083"/>
        <v>-</v>
      </c>
      <c r="Z767" s="144" t="str">
        <f t="shared" ref="Z767:AE767" si="1171">IF(Y767="X","X",IF($AH767=Z$4,"X","-"))</f>
        <v>-</v>
      </c>
      <c r="AA767" s="144" t="str">
        <f t="shared" si="1171"/>
        <v>-</v>
      </c>
      <c r="AB767" s="144" t="str">
        <f t="shared" si="1171"/>
        <v>-</v>
      </c>
      <c r="AC767" s="144" t="str">
        <f t="shared" si="1171"/>
        <v>-</v>
      </c>
      <c r="AD767" s="144" t="str">
        <f t="shared" si="1171"/>
        <v>-</v>
      </c>
      <c r="AE767" s="649" t="str">
        <f t="shared" si="1171"/>
        <v>X</v>
      </c>
      <c r="AF767" s="38"/>
      <c r="AG767" s="144" t="s">
        <v>47</v>
      </c>
      <c r="AH767" s="144" t="s">
        <v>47</v>
      </c>
      <c r="AI767" s="38"/>
      <c r="AJ767" s="13" t="str">
        <f t="shared" si="1159"/>
        <v>/rsm:CrossIndustryInvoice/rsm:SupplyChainTradeTransaction/ram:ApplicableHeaderTradeDelivery/ram:ShipFromTradeParty</v>
      </c>
      <c r="AK767" s="13" t="str">
        <f t="shared" si="1160"/>
        <v>/ram:DefinedTradeContact</v>
      </c>
      <c r="AL767" s="14">
        <f>COUNTIFS(R$4:R767,AJ767)</f>
        <v>1</v>
      </c>
      <c r="AN767" s="206" t="str">
        <f t="shared" si="1087"/>
        <v>SCT_HTD</v>
      </c>
      <c r="AO767" s="140" t="str">
        <f t="shared" si="1161"/>
        <v>BG-X-31</v>
      </c>
      <c r="AP767" s="296" t="str">
        <f t="shared" si="1088"/>
        <v/>
      </c>
      <c r="AQ767" s="141">
        <f t="shared" si="1122"/>
        <v>4</v>
      </c>
      <c r="AR767" s="141" t="str">
        <f t="shared" si="1162"/>
        <v>0..1</v>
      </c>
      <c r="AS767" s="125" t="s">
        <v>3300</v>
      </c>
      <c r="AT767" s="125"/>
      <c r="AU767" s="126"/>
      <c r="AV767" s="126"/>
      <c r="AW767" s="126"/>
      <c r="AX767" s="125"/>
      <c r="AY767" s="124" t="str">
        <f t="shared" ref="AY767:AY828" si="1172">O767</f>
        <v>0..n</v>
      </c>
      <c r="AZ767" s="124" t="str">
        <f t="shared" si="1080"/>
        <v>0..n</v>
      </c>
      <c r="BA767" s="142" t="str">
        <f t="shared" si="1127"/>
        <v>/rsm:CrossIndustryInvoice
/rsm:SupplyChainTradeTransaction
/ram:ApplicableHeaderTradeDelivery
/ram:ShipFromTradeParty
/ram:DefinedTradeContact</v>
      </c>
      <c r="BB767" s="143" t="str">
        <f t="shared" si="1128"/>
        <v>/rsm:CrossIndustryInvoice/rsm:SupplyChainTradeTransaction/ram:ApplicableHeaderTradeDelivery/ram:ShipFromTradeParty/ram:DefinedTradeContact</v>
      </c>
      <c r="BC767" s="124" t="str">
        <f t="shared" si="1089"/>
        <v/>
      </c>
      <c r="BD767" s="129" t="str">
        <f t="shared" si="1090"/>
        <v>EG</v>
      </c>
      <c r="BE767" s="141" t="str">
        <f t="shared" si="1091"/>
        <v>0..n</v>
      </c>
      <c r="BF767" s="124" t="str">
        <f t="shared" si="1092"/>
        <v/>
      </c>
      <c r="BG767" s="675" t="str">
        <f t="shared" si="1093"/>
        <v/>
      </c>
      <c r="BH767" s="7"/>
      <c r="BI767" s="648" t="str">
        <f t="shared" si="1094"/>
        <v>-</v>
      </c>
      <c r="BJ767" s="144" t="str">
        <f t="shared" si="1095"/>
        <v>-</v>
      </c>
      <c r="BK767" s="144" t="str">
        <f t="shared" si="1096"/>
        <v>-</v>
      </c>
      <c r="BL767" s="144" t="str">
        <f t="shared" si="1097"/>
        <v>-</v>
      </c>
      <c r="BM767" s="144" t="str">
        <f t="shared" si="1098"/>
        <v>-</v>
      </c>
      <c r="BN767" s="144" t="str">
        <f t="shared" si="1099"/>
        <v>-</v>
      </c>
      <c r="BO767" s="649" t="str">
        <f t="shared" si="1100"/>
        <v>X</v>
      </c>
      <c r="BP767" s="7"/>
      <c r="BQ767" s="144" t="str">
        <f t="shared" si="1101"/>
        <v>EXTENDED</v>
      </c>
      <c r="BR767" s="144" t="str">
        <f t="shared" si="1102"/>
        <v>EXTENDED</v>
      </c>
      <c r="BS767" s="15"/>
      <c r="BT767" s="57" t="s">
        <v>18642</v>
      </c>
    </row>
    <row r="768" spans="1:72" s="59" customFormat="1" ht="105" x14ac:dyDescent="0.2">
      <c r="A768" s="45" t="str">
        <f t="shared" si="1085"/>
        <v>YES</v>
      </c>
      <c r="B768" s="45"/>
      <c r="C768" s="45"/>
      <c r="D768" s="206" t="s">
        <v>3007</v>
      </c>
      <c r="E768" s="61" t="s">
        <v>5626</v>
      </c>
      <c r="F768" s="282"/>
      <c r="G768" s="62">
        <f t="shared" si="1137"/>
        <v>5</v>
      </c>
      <c r="H768" s="62" t="s">
        <v>42</v>
      </c>
      <c r="I768" s="64" t="s">
        <v>2142</v>
      </c>
      <c r="J768" s="64"/>
      <c r="K768" s="65" t="s">
        <v>17141</v>
      </c>
      <c r="L768" s="65"/>
      <c r="M768" s="65"/>
      <c r="N768" s="64" t="s">
        <v>70</v>
      </c>
      <c r="O768" s="66" t="s">
        <v>42</v>
      </c>
      <c r="P768" s="66" t="str">
        <f t="shared" si="1141"/>
        <v>0..1</v>
      </c>
      <c r="Q768" s="6" t="s">
        <v>3301</v>
      </c>
      <c r="R768" s="67" t="s">
        <v>3302</v>
      </c>
      <c r="S768" s="66" t="s">
        <v>73</v>
      </c>
      <c r="T768" s="68" t="str">
        <f t="shared" si="1163"/>
        <v>E</v>
      </c>
      <c r="U768" s="62" t="s">
        <v>42</v>
      </c>
      <c r="V768" s="66"/>
      <c r="W768" s="249"/>
      <c r="X768" s="38"/>
      <c r="Y768" s="634" t="str">
        <f t="shared" si="1083"/>
        <v>-</v>
      </c>
      <c r="Z768" s="70" t="str">
        <f t="shared" ref="Z768:AE768" si="1173">IF(Y768="X","X",IF($AH768=Z$4,"X","-"))</f>
        <v>-</v>
      </c>
      <c r="AA768" s="70" t="str">
        <f t="shared" si="1173"/>
        <v>-</v>
      </c>
      <c r="AB768" s="70" t="str">
        <f t="shared" si="1173"/>
        <v>-</v>
      </c>
      <c r="AC768" s="70" t="str">
        <f t="shared" si="1173"/>
        <v>-</v>
      </c>
      <c r="AD768" s="70" t="str">
        <f t="shared" si="1173"/>
        <v>-</v>
      </c>
      <c r="AE768" s="635" t="str">
        <f t="shared" si="1173"/>
        <v>X</v>
      </c>
      <c r="AF768" s="38"/>
      <c r="AG768" s="70" t="s">
        <v>47</v>
      </c>
      <c r="AH768" s="70" t="s">
        <v>47</v>
      </c>
      <c r="AI768" s="38"/>
      <c r="AJ768" s="13" t="str">
        <f t="shared" si="1159"/>
        <v>/rsm:CrossIndustryInvoice/rsm:SupplyChainTradeTransaction/ram:ApplicableHeaderTradeDelivery/ram:ShipFromTradeParty/ram:DefinedTradeContact</v>
      </c>
      <c r="AK768" s="13" t="str">
        <f t="shared" si="1160"/>
        <v>/ram:PersonName</v>
      </c>
      <c r="AL768" s="14">
        <f>COUNTIFS(R$4:R768,AJ768)</f>
        <v>1</v>
      </c>
      <c r="AN768" s="206" t="str">
        <f t="shared" si="1087"/>
        <v>SCT_HTD</v>
      </c>
      <c r="AO768" s="61" t="str">
        <f t="shared" si="1161"/>
        <v>BT-X-186</v>
      </c>
      <c r="AP768" s="282" t="str">
        <f t="shared" si="1088"/>
        <v/>
      </c>
      <c r="AQ768" s="62">
        <f t="shared" si="1122"/>
        <v>5</v>
      </c>
      <c r="AR768" s="62" t="str">
        <f t="shared" si="1162"/>
        <v>0..1</v>
      </c>
      <c r="AS768" s="64" t="s">
        <v>3303</v>
      </c>
      <c r="AT768" s="64"/>
      <c r="AU768" s="65" t="s">
        <v>18227</v>
      </c>
      <c r="AV768" s="65"/>
      <c r="AW768" s="65"/>
      <c r="AX768" s="64"/>
      <c r="AY768" s="66" t="str">
        <f t="shared" si="1172"/>
        <v>0..1</v>
      </c>
      <c r="AZ768" s="66" t="str">
        <f t="shared" ref="AZ768:AZ829" si="1174">P768</f>
        <v>0..1</v>
      </c>
      <c r="BA768" s="6" t="str">
        <f t="shared" si="1127"/>
        <v>/rsm:CrossIndustryInvoice
/rsm:SupplyChainTradeTransaction
/ram:ApplicableHeaderTradeDelivery
/ram:ShipFromTradeParty
/ram:DefinedTradeContact
/ram:PersonName</v>
      </c>
      <c r="BB768" s="67" t="str">
        <f t="shared" si="1128"/>
        <v>/rsm:CrossIndustryInvoice/rsm:SupplyChainTradeTransaction/ram:ApplicableHeaderTradeDelivery/ram:ShipFromTradeParty/ram:DefinedTradeContact/ram:PersonName</v>
      </c>
      <c r="BC768" s="66" t="str">
        <f t="shared" si="1089"/>
        <v>T</v>
      </c>
      <c r="BD768" s="68" t="str">
        <f t="shared" si="1090"/>
        <v>E</v>
      </c>
      <c r="BE768" s="62" t="str">
        <f t="shared" si="1091"/>
        <v>0..1</v>
      </c>
      <c r="BF768" s="66" t="str">
        <f t="shared" si="1092"/>
        <v/>
      </c>
      <c r="BG768" s="249" t="str">
        <f t="shared" si="1093"/>
        <v/>
      </c>
      <c r="BH768" s="7"/>
      <c r="BI768" s="634" t="str">
        <f t="shared" si="1094"/>
        <v>-</v>
      </c>
      <c r="BJ768" s="70" t="str">
        <f t="shared" si="1095"/>
        <v>-</v>
      </c>
      <c r="BK768" s="70" t="str">
        <f t="shared" si="1096"/>
        <v>-</v>
      </c>
      <c r="BL768" s="70" t="str">
        <f t="shared" si="1097"/>
        <v>-</v>
      </c>
      <c r="BM768" s="70" t="str">
        <f t="shared" si="1098"/>
        <v>-</v>
      </c>
      <c r="BN768" s="70" t="str">
        <f t="shared" si="1099"/>
        <v>-</v>
      </c>
      <c r="BO768" s="635" t="str">
        <f t="shared" si="1100"/>
        <v>X</v>
      </c>
      <c r="BP768" s="7"/>
      <c r="BQ768" s="70" t="str">
        <f t="shared" si="1101"/>
        <v>EXTENDED</v>
      </c>
      <c r="BR768" s="70" t="str">
        <f t="shared" si="1102"/>
        <v>EXTENDED</v>
      </c>
      <c r="BS768" s="15"/>
      <c r="BT768" s="57" t="s">
        <v>18642</v>
      </c>
    </row>
    <row r="769" spans="1:72" s="59" customFormat="1" ht="105" x14ac:dyDescent="0.2">
      <c r="A769" s="45" t="str">
        <f t="shared" si="1085"/>
        <v>YES</v>
      </c>
      <c r="B769" s="45"/>
      <c r="C769" s="45"/>
      <c r="D769" s="206" t="s">
        <v>3007</v>
      </c>
      <c r="E769" s="61" t="s">
        <v>5627</v>
      </c>
      <c r="F769" s="282"/>
      <c r="G769" s="62">
        <f t="shared" si="1137"/>
        <v>5</v>
      </c>
      <c r="H769" s="62" t="s">
        <v>42</v>
      </c>
      <c r="I769" s="64" t="s">
        <v>2146</v>
      </c>
      <c r="J769" s="64"/>
      <c r="K769" s="65" t="s">
        <v>17141</v>
      </c>
      <c r="L769" s="65"/>
      <c r="M769" s="65"/>
      <c r="N769" s="64" t="s">
        <v>70</v>
      </c>
      <c r="O769" s="66" t="s">
        <v>42</v>
      </c>
      <c r="P769" s="66" t="str">
        <f t="shared" si="1141"/>
        <v>0..1</v>
      </c>
      <c r="Q769" s="6" t="s">
        <v>3304</v>
      </c>
      <c r="R769" s="67" t="s">
        <v>3305</v>
      </c>
      <c r="S769" s="66" t="s">
        <v>73</v>
      </c>
      <c r="T769" s="68" t="str">
        <f t="shared" si="1163"/>
        <v>E</v>
      </c>
      <c r="U769" s="62" t="s">
        <v>42</v>
      </c>
      <c r="V769" s="66"/>
      <c r="W769" s="249"/>
      <c r="X769" s="38"/>
      <c r="Y769" s="634" t="str">
        <f t="shared" si="1083"/>
        <v>-</v>
      </c>
      <c r="Z769" s="70" t="str">
        <f t="shared" ref="Z769:AE769" si="1175">IF(Y769="X","X",IF($AH769=Z$4,"X","-"))</f>
        <v>-</v>
      </c>
      <c r="AA769" s="70" t="str">
        <f t="shared" si="1175"/>
        <v>-</v>
      </c>
      <c r="AB769" s="70" t="str">
        <f t="shared" si="1175"/>
        <v>-</v>
      </c>
      <c r="AC769" s="70" t="str">
        <f t="shared" si="1175"/>
        <v>-</v>
      </c>
      <c r="AD769" s="70" t="str">
        <f t="shared" si="1175"/>
        <v>-</v>
      </c>
      <c r="AE769" s="635" t="str">
        <f t="shared" si="1175"/>
        <v>X</v>
      </c>
      <c r="AF769" s="38"/>
      <c r="AG769" s="70" t="s">
        <v>47</v>
      </c>
      <c r="AH769" s="70" t="s">
        <v>47</v>
      </c>
      <c r="AI769" s="38"/>
      <c r="AJ769" s="13" t="str">
        <f t="shared" si="1159"/>
        <v>/rsm:CrossIndustryInvoice/rsm:SupplyChainTradeTransaction/ram:ApplicableHeaderTradeDelivery/ram:ShipFromTradeParty/ram:DefinedTradeContact</v>
      </c>
      <c r="AK769" s="13" t="str">
        <f t="shared" si="1160"/>
        <v>/ram:DepartmentName</v>
      </c>
      <c r="AL769" s="14">
        <f>COUNTIFS(R$4:R769,AJ769)</f>
        <v>1</v>
      </c>
      <c r="AN769" s="206" t="str">
        <f t="shared" si="1087"/>
        <v>SCT_HTD</v>
      </c>
      <c r="AO769" s="61" t="str">
        <f t="shared" si="1161"/>
        <v>BT-X-187</v>
      </c>
      <c r="AP769" s="282" t="str">
        <f t="shared" si="1088"/>
        <v/>
      </c>
      <c r="AQ769" s="62">
        <f t="shared" si="1122"/>
        <v>5</v>
      </c>
      <c r="AR769" s="62" t="str">
        <f t="shared" si="1162"/>
        <v>0..1</v>
      </c>
      <c r="AS769" s="64" t="s">
        <v>3303</v>
      </c>
      <c r="AT769" s="64"/>
      <c r="AU769" s="65" t="s">
        <v>18227</v>
      </c>
      <c r="AV769" s="65"/>
      <c r="AW769" s="65"/>
      <c r="AX769" s="64"/>
      <c r="AY769" s="66" t="str">
        <f t="shared" si="1172"/>
        <v>0..1</v>
      </c>
      <c r="AZ769" s="66" t="str">
        <f t="shared" si="1174"/>
        <v>0..1</v>
      </c>
      <c r="BA769" s="6" t="str">
        <f t="shared" si="1127"/>
        <v>/rsm:CrossIndustryInvoice
/rsm:SupplyChainTradeTransaction
/ram:ApplicableHeaderTradeDelivery
/ram:ShipFromTradeParty
/ram:DefinedTradeContact
/ram:DepartmentName</v>
      </c>
      <c r="BB769" s="67" t="str">
        <f t="shared" si="1128"/>
        <v>/rsm:CrossIndustryInvoice/rsm:SupplyChainTradeTransaction/ram:ApplicableHeaderTradeDelivery/ram:ShipFromTradeParty/ram:DefinedTradeContact/ram:DepartmentName</v>
      </c>
      <c r="BC769" s="66" t="str">
        <f t="shared" si="1089"/>
        <v>T</v>
      </c>
      <c r="BD769" s="68" t="str">
        <f t="shared" si="1090"/>
        <v>E</v>
      </c>
      <c r="BE769" s="62" t="str">
        <f t="shared" si="1091"/>
        <v>0..1</v>
      </c>
      <c r="BF769" s="66" t="str">
        <f t="shared" si="1092"/>
        <v/>
      </c>
      <c r="BG769" s="249" t="str">
        <f t="shared" si="1093"/>
        <v/>
      </c>
      <c r="BH769" s="7"/>
      <c r="BI769" s="634" t="str">
        <f t="shared" si="1094"/>
        <v>-</v>
      </c>
      <c r="BJ769" s="70" t="str">
        <f t="shared" si="1095"/>
        <v>-</v>
      </c>
      <c r="BK769" s="70" t="str">
        <f t="shared" si="1096"/>
        <v>-</v>
      </c>
      <c r="BL769" s="70" t="str">
        <f t="shared" si="1097"/>
        <v>-</v>
      </c>
      <c r="BM769" s="70" t="str">
        <f t="shared" si="1098"/>
        <v>-</v>
      </c>
      <c r="BN769" s="70" t="str">
        <f t="shared" si="1099"/>
        <v>-</v>
      </c>
      <c r="BO769" s="635" t="str">
        <f t="shared" si="1100"/>
        <v>X</v>
      </c>
      <c r="BP769" s="7"/>
      <c r="BQ769" s="70" t="str">
        <f t="shared" si="1101"/>
        <v>EXTENDED</v>
      </c>
      <c r="BR769" s="70" t="str">
        <f t="shared" si="1102"/>
        <v>EXTENDED</v>
      </c>
      <c r="BS769" s="15"/>
      <c r="BT769" s="57" t="s">
        <v>18642</v>
      </c>
    </row>
    <row r="770" spans="1:72" s="59" customFormat="1" ht="105" x14ac:dyDescent="0.2">
      <c r="A770" s="45" t="str">
        <f t="shared" si="1085"/>
        <v>YES</v>
      </c>
      <c r="B770" s="131"/>
      <c r="C770" s="742"/>
      <c r="D770" s="206" t="s">
        <v>3007</v>
      </c>
      <c r="E770" s="61" t="s">
        <v>5628</v>
      </c>
      <c r="F770" s="282"/>
      <c r="G770" s="62">
        <f t="shared" si="1137"/>
        <v>5</v>
      </c>
      <c r="H770" s="62" t="s">
        <v>42</v>
      </c>
      <c r="I770" s="64" t="s">
        <v>17232</v>
      </c>
      <c r="J770" s="64" t="s">
        <v>17143</v>
      </c>
      <c r="K770" s="65" t="s">
        <v>17142</v>
      </c>
      <c r="L770" s="65"/>
      <c r="M770" s="65" t="s">
        <v>35</v>
      </c>
      <c r="N770" s="64" t="s">
        <v>128</v>
      </c>
      <c r="O770" s="66" t="s">
        <v>42</v>
      </c>
      <c r="P770" s="66" t="str">
        <f>O770</f>
        <v>0..1</v>
      </c>
      <c r="Q770" s="6" t="s">
        <v>3306</v>
      </c>
      <c r="R770" s="67" t="s">
        <v>3307</v>
      </c>
      <c r="S770" s="66" t="s">
        <v>131</v>
      </c>
      <c r="T770" s="68" t="str">
        <f t="shared" si="1163"/>
        <v>E</v>
      </c>
      <c r="U770" s="62" t="s">
        <v>42</v>
      </c>
      <c r="V770" s="66"/>
      <c r="W770" s="249" t="s">
        <v>35</v>
      </c>
      <c r="X770" s="38"/>
      <c r="Y770" s="634" t="str">
        <f t="shared" si="1083"/>
        <v>-</v>
      </c>
      <c r="Z770" s="70" t="str">
        <f t="shared" ref="Z770:AE770" si="1176">IF(Y770="X","X",IF($AH770=Z$4,"X","-"))</f>
        <v>-</v>
      </c>
      <c r="AA770" s="70" t="str">
        <f t="shared" si="1176"/>
        <v>-</v>
      </c>
      <c r="AB770" s="70" t="str">
        <f t="shared" si="1176"/>
        <v>-</v>
      </c>
      <c r="AC770" s="70" t="str">
        <f t="shared" si="1176"/>
        <v>-</v>
      </c>
      <c r="AD770" s="70" t="str">
        <f t="shared" si="1176"/>
        <v>-</v>
      </c>
      <c r="AE770" s="635" t="str">
        <f t="shared" si="1176"/>
        <v>X</v>
      </c>
      <c r="AF770" s="38"/>
      <c r="AG770" s="70" t="s">
        <v>47</v>
      </c>
      <c r="AH770" s="70" t="s">
        <v>47</v>
      </c>
      <c r="AI770" s="38"/>
      <c r="AJ770" s="13" t="str">
        <f t="shared" si="1159"/>
        <v>/rsm:CrossIndustryInvoice/rsm:SupplyChainTradeTransaction/ram:ApplicableHeaderTradeDelivery/ram:ShipFromTradeParty/ram:DefinedTradeContact</v>
      </c>
      <c r="AK770" s="13" t="str">
        <f t="shared" si="1160"/>
        <v>/ram:TypeCode</v>
      </c>
      <c r="AL770" s="14">
        <f>COUNTIFS(R$4:R770,AJ770)</f>
        <v>1</v>
      </c>
      <c r="AN770" s="206" t="str">
        <f t="shared" si="1087"/>
        <v>SCT_HTD</v>
      </c>
      <c r="AO770" s="61" t="str">
        <f t="shared" si="1161"/>
        <v>BT-X-323</v>
      </c>
      <c r="AP770" s="282" t="str">
        <f t="shared" si="1088"/>
        <v/>
      </c>
      <c r="AQ770" s="62">
        <f t="shared" si="1122"/>
        <v>5</v>
      </c>
      <c r="AR770" s="62" t="str">
        <f t="shared" si="1162"/>
        <v>0..1</v>
      </c>
      <c r="AS770" s="64" t="s">
        <v>2910</v>
      </c>
      <c r="AT770" s="64" t="s">
        <v>18232</v>
      </c>
      <c r="AU770" s="65" t="s">
        <v>18228</v>
      </c>
      <c r="AV770" s="65"/>
      <c r="AW770" s="65" t="s">
        <v>35</v>
      </c>
      <c r="AX770" s="64" t="s">
        <v>128</v>
      </c>
      <c r="AY770" s="66" t="str">
        <f t="shared" si="1172"/>
        <v>0..1</v>
      </c>
      <c r="AZ770" s="66" t="str">
        <f t="shared" si="1174"/>
        <v>0..1</v>
      </c>
      <c r="BA770" s="6" t="str">
        <f t="shared" si="1127"/>
        <v>/rsm:CrossIndustryInvoice
/rsm:SupplyChainTradeTransaction
/ram:ApplicableHeaderTradeDelivery
/ram:ShipFromTradeParty
/ram:DefinedTradeContact
/ram:TypeCode</v>
      </c>
      <c r="BB770" s="67" t="str">
        <f t="shared" si="1128"/>
        <v>/rsm:CrossIndustryInvoice/rsm:SupplyChainTradeTransaction/ram:ApplicableHeaderTradeDelivery/ram:ShipFromTradeParty/ram:DefinedTradeContact/ram:TypeCode</v>
      </c>
      <c r="BC770" s="66" t="str">
        <f t="shared" si="1089"/>
        <v>C</v>
      </c>
      <c r="BD770" s="68" t="str">
        <f t="shared" si="1090"/>
        <v>E</v>
      </c>
      <c r="BE770" s="62" t="str">
        <f t="shared" si="1091"/>
        <v>0..1</v>
      </c>
      <c r="BF770" s="66" t="str">
        <f t="shared" si="1092"/>
        <v/>
      </c>
      <c r="BG770" s="249" t="str">
        <f t="shared" si="1093"/>
        <v/>
      </c>
      <c r="BH770" s="7"/>
      <c r="BI770" s="634" t="str">
        <f t="shared" si="1094"/>
        <v>-</v>
      </c>
      <c r="BJ770" s="70" t="str">
        <f t="shared" si="1095"/>
        <v>-</v>
      </c>
      <c r="BK770" s="70" t="str">
        <f t="shared" si="1096"/>
        <v>-</v>
      </c>
      <c r="BL770" s="70" t="str">
        <f t="shared" si="1097"/>
        <v>-</v>
      </c>
      <c r="BM770" s="70" t="str">
        <f t="shared" si="1098"/>
        <v>-</v>
      </c>
      <c r="BN770" s="70" t="str">
        <f t="shared" si="1099"/>
        <v>-</v>
      </c>
      <c r="BO770" s="635" t="str">
        <f t="shared" si="1100"/>
        <v>X</v>
      </c>
      <c r="BP770" s="7"/>
      <c r="BQ770" s="70" t="str">
        <f t="shared" si="1101"/>
        <v>EXTENDED</v>
      </c>
      <c r="BR770" s="70" t="str">
        <f t="shared" si="1102"/>
        <v>EXTENDED</v>
      </c>
      <c r="BS770" s="15"/>
      <c r="BT770" s="57" t="s">
        <v>18642</v>
      </c>
    </row>
    <row r="771" spans="1:72" s="59" customFormat="1" ht="105" x14ac:dyDescent="0.2">
      <c r="A771" s="45" t="str">
        <f t="shared" si="1085"/>
        <v>NO</v>
      </c>
      <c r="B771" s="45"/>
      <c r="C771" s="45"/>
      <c r="D771" s="206" t="s">
        <v>3007</v>
      </c>
      <c r="E771" s="61" t="s">
        <v>5629</v>
      </c>
      <c r="F771" s="282"/>
      <c r="G771" s="62">
        <f t="shared" si="1137"/>
        <v>5</v>
      </c>
      <c r="H771" s="62" t="s">
        <v>42</v>
      </c>
      <c r="I771" s="193" t="s">
        <v>17264</v>
      </c>
      <c r="J771" s="64" t="s">
        <v>1706</v>
      </c>
      <c r="K771" s="65"/>
      <c r="L771" s="65"/>
      <c r="M771" s="65"/>
      <c r="N771" s="64"/>
      <c r="O771" s="66" t="s">
        <v>42</v>
      </c>
      <c r="P771" s="66" t="str">
        <f t="shared" si="1141"/>
        <v>0..1</v>
      </c>
      <c r="Q771" s="6" t="s">
        <v>3308</v>
      </c>
      <c r="R771" s="67" t="s">
        <v>3309</v>
      </c>
      <c r="S771" s="66"/>
      <c r="T771" s="68" t="str">
        <f t="shared" si="1163"/>
        <v/>
      </c>
      <c r="U771" s="62" t="s">
        <v>42</v>
      </c>
      <c r="V771" s="66"/>
      <c r="W771" s="249"/>
      <c r="X771" s="38"/>
      <c r="Y771" s="634" t="str">
        <f t="shared" si="1083"/>
        <v>-</v>
      </c>
      <c r="Z771" s="70" t="str">
        <f t="shared" ref="Z771:AE771" si="1177">IF(Y771="X","X",IF($AH771=Z$4,"X","-"))</f>
        <v>-</v>
      </c>
      <c r="AA771" s="70" t="str">
        <f t="shared" si="1177"/>
        <v>-</v>
      </c>
      <c r="AB771" s="70" t="str">
        <f t="shared" si="1177"/>
        <v>-</v>
      </c>
      <c r="AC771" s="70" t="str">
        <f t="shared" si="1177"/>
        <v>-</v>
      </c>
      <c r="AD771" s="70" t="str">
        <f t="shared" si="1177"/>
        <v>-</v>
      </c>
      <c r="AE771" s="635" t="str">
        <f t="shared" si="1177"/>
        <v>X</v>
      </c>
      <c r="AF771" s="38"/>
      <c r="AG771" s="70" t="s">
        <v>47</v>
      </c>
      <c r="AH771" s="70" t="s">
        <v>47</v>
      </c>
      <c r="AI771" s="38"/>
      <c r="AJ771" s="13" t="str">
        <f t="shared" si="1159"/>
        <v>/rsm:CrossIndustryInvoice/rsm:SupplyChainTradeTransaction/ram:ApplicableHeaderTradeDelivery/ram:ShipFromTradeParty/ram:DefinedTradeContact</v>
      </c>
      <c r="AK771" s="13" t="str">
        <f t="shared" si="1160"/>
        <v>/ram:TelephoneUniversalCommunication</v>
      </c>
      <c r="AL771" s="14">
        <f>COUNTIFS(R$4:R771,AJ771)</f>
        <v>1</v>
      </c>
      <c r="AN771" s="206" t="str">
        <f t="shared" si="1087"/>
        <v>SCT_HTD</v>
      </c>
      <c r="AO771" s="61" t="str">
        <f t="shared" si="1161"/>
        <v>BT-X-188-00</v>
      </c>
      <c r="AP771" s="282" t="str">
        <f t="shared" si="1088"/>
        <v/>
      </c>
      <c r="AQ771" s="62">
        <f t="shared" si="1122"/>
        <v>5</v>
      </c>
      <c r="AR771" s="62" t="str">
        <f t="shared" si="1162"/>
        <v>0..1</v>
      </c>
      <c r="AS771" s="193" t="s">
        <v>946</v>
      </c>
      <c r="AT771" s="64"/>
      <c r="AU771" s="65"/>
      <c r="AV771" s="65"/>
      <c r="AW771" s="65"/>
      <c r="AX771" s="64"/>
      <c r="AY771" s="66" t="str">
        <f t="shared" si="1172"/>
        <v>0..1</v>
      </c>
      <c r="AZ771" s="66" t="str">
        <f t="shared" si="1174"/>
        <v>0..1</v>
      </c>
      <c r="BA771" s="6" t="str">
        <f t="shared" si="1127"/>
        <v>/rsm:CrossIndustryInvoice
/rsm:SupplyChainTradeTransaction
/ram:ApplicableHeaderTradeDelivery
/ram:ShipFromTradeParty
/ram:DefinedTradeContact
/ram:TelephoneUniversalCommunication</v>
      </c>
      <c r="BB771" s="67" t="str">
        <f t="shared" si="1128"/>
        <v>/rsm:CrossIndustryInvoice/rsm:SupplyChainTradeTransaction/ram:ApplicableHeaderTradeDelivery/ram:ShipFromTradeParty/ram:DefinedTradeContact/ram:TelephoneUniversalCommunication</v>
      </c>
      <c r="BC771" s="66" t="str">
        <f t="shared" si="1089"/>
        <v/>
      </c>
      <c r="BD771" s="68" t="str">
        <f t="shared" si="1090"/>
        <v/>
      </c>
      <c r="BE771" s="62" t="str">
        <f t="shared" si="1091"/>
        <v>0..1</v>
      </c>
      <c r="BF771" s="66" t="str">
        <f t="shared" si="1092"/>
        <v/>
      </c>
      <c r="BG771" s="249" t="str">
        <f t="shared" si="1093"/>
        <v/>
      </c>
      <c r="BH771" s="7"/>
      <c r="BI771" s="634" t="str">
        <f t="shared" si="1094"/>
        <v>-</v>
      </c>
      <c r="BJ771" s="70" t="str">
        <f t="shared" si="1095"/>
        <v>-</v>
      </c>
      <c r="BK771" s="70" t="str">
        <f t="shared" si="1096"/>
        <v>-</v>
      </c>
      <c r="BL771" s="70" t="str">
        <f t="shared" si="1097"/>
        <v>-</v>
      </c>
      <c r="BM771" s="70" t="str">
        <f t="shared" si="1098"/>
        <v>-</v>
      </c>
      <c r="BN771" s="70" t="str">
        <f t="shared" si="1099"/>
        <v>-</v>
      </c>
      <c r="BO771" s="635" t="str">
        <f t="shared" si="1100"/>
        <v>X</v>
      </c>
      <c r="BP771" s="7"/>
      <c r="BQ771" s="70" t="str">
        <f t="shared" si="1101"/>
        <v>EXTENDED</v>
      </c>
      <c r="BR771" s="70" t="str">
        <f t="shared" si="1102"/>
        <v>EXTENDED</v>
      </c>
      <c r="BS771" s="15"/>
      <c r="BT771" s="57" t="s">
        <v>18642</v>
      </c>
    </row>
    <row r="772" spans="1:72" s="59" customFormat="1" ht="120" x14ac:dyDescent="0.2">
      <c r="A772" s="45" t="str">
        <f t="shared" si="1085"/>
        <v>YES</v>
      </c>
      <c r="B772" s="45"/>
      <c r="C772" s="45"/>
      <c r="D772" s="206" t="s">
        <v>3007</v>
      </c>
      <c r="E772" s="61" t="s">
        <v>5630</v>
      </c>
      <c r="F772" s="282"/>
      <c r="G772" s="62">
        <f t="shared" si="1137"/>
        <v>6</v>
      </c>
      <c r="H772" s="62" t="s">
        <v>32</v>
      </c>
      <c r="I772" s="64" t="s">
        <v>17261</v>
      </c>
      <c r="J772" s="64" t="s">
        <v>1706</v>
      </c>
      <c r="K772" s="65"/>
      <c r="L772" s="65"/>
      <c r="M772" s="65"/>
      <c r="N772" s="64" t="s">
        <v>70</v>
      </c>
      <c r="O772" s="66" t="s">
        <v>32</v>
      </c>
      <c r="P772" s="66" t="str">
        <f t="shared" si="1141"/>
        <v>1..1</v>
      </c>
      <c r="Q772" s="6" t="s">
        <v>3310</v>
      </c>
      <c r="R772" s="67" t="s">
        <v>3311</v>
      </c>
      <c r="S772" s="66" t="s">
        <v>73</v>
      </c>
      <c r="T772" s="68" t="str">
        <f t="shared" si="1163"/>
        <v>E</v>
      </c>
      <c r="U772" s="62" t="s">
        <v>42</v>
      </c>
      <c r="V772" s="66"/>
      <c r="W772" s="249"/>
      <c r="X772" s="38"/>
      <c r="Y772" s="634" t="str">
        <f t="shared" si="1083"/>
        <v>-</v>
      </c>
      <c r="Z772" s="70" t="str">
        <f t="shared" ref="Z772:AE772" si="1178">IF(Y772="X","X",IF($AH772=Z$4,"X","-"))</f>
        <v>-</v>
      </c>
      <c r="AA772" s="70" t="str">
        <f t="shared" si="1178"/>
        <v>-</v>
      </c>
      <c r="AB772" s="70" t="str">
        <f t="shared" si="1178"/>
        <v>-</v>
      </c>
      <c r="AC772" s="70" t="str">
        <f t="shared" si="1178"/>
        <v>-</v>
      </c>
      <c r="AD772" s="70" t="str">
        <f t="shared" si="1178"/>
        <v>-</v>
      </c>
      <c r="AE772" s="635" t="str">
        <f t="shared" si="1178"/>
        <v>X</v>
      </c>
      <c r="AF772" s="38"/>
      <c r="AG772" s="70" t="s">
        <v>47</v>
      </c>
      <c r="AH772" s="70" t="s">
        <v>47</v>
      </c>
      <c r="AI772" s="38"/>
      <c r="AJ772" s="13" t="str">
        <f t="shared" si="1159"/>
        <v>/rsm:CrossIndustryInvoice/rsm:SupplyChainTradeTransaction/ram:ApplicableHeaderTradeDelivery/ram:ShipFromTradeParty/ram:DefinedTradeContact/ram:TelephoneUniversalCommunication</v>
      </c>
      <c r="AK772" s="13" t="str">
        <f t="shared" si="1160"/>
        <v>/ram:CompleteNumber</v>
      </c>
      <c r="AL772" s="14">
        <f>COUNTIFS(R$4:R772,AJ772)</f>
        <v>1</v>
      </c>
      <c r="AN772" s="206" t="str">
        <f t="shared" si="1087"/>
        <v>SCT_HTD</v>
      </c>
      <c r="AO772" s="61" t="str">
        <f t="shared" si="1161"/>
        <v>BT-X-188</v>
      </c>
      <c r="AP772" s="282" t="str">
        <f t="shared" si="1088"/>
        <v/>
      </c>
      <c r="AQ772" s="62">
        <f t="shared" si="1122"/>
        <v>6</v>
      </c>
      <c r="AR772" s="62" t="str">
        <f t="shared" si="1162"/>
        <v>1..1</v>
      </c>
      <c r="AS772" s="64" t="s">
        <v>18234</v>
      </c>
      <c r="AT772" s="64" t="s">
        <v>1710</v>
      </c>
      <c r="AU772" s="65"/>
      <c r="AV772" s="65"/>
      <c r="AW772" s="65"/>
      <c r="AX772" s="64"/>
      <c r="AY772" s="66" t="str">
        <f t="shared" si="1172"/>
        <v>1..1</v>
      </c>
      <c r="AZ772" s="66" t="str">
        <f t="shared" si="1174"/>
        <v>1..1</v>
      </c>
      <c r="BA772" s="6" t="str">
        <f t="shared" si="1127"/>
        <v>/rsm:CrossIndustryInvoice
/rsm:SupplyChainTradeTransaction
/ram:ApplicableHeaderTradeDelivery
/ram:ShipFromTradeParty
/ram:DefinedTradeContact
/ram:TelephoneUniversalCommunication
/ram:CompleteNumber</v>
      </c>
      <c r="BB772" s="67" t="str">
        <f t="shared" si="1128"/>
        <v>/rsm:CrossIndustryInvoice/rsm:SupplyChainTradeTransaction/ram:ApplicableHeaderTradeDelivery/ram:ShipFromTradeParty/ram:DefinedTradeContact/ram:TelephoneUniversalCommunication/ram:CompleteNumber</v>
      </c>
      <c r="BC772" s="66" t="str">
        <f t="shared" si="1089"/>
        <v>T</v>
      </c>
      <c r="BD772" s="68" t="str">
        <f t="shared" si="1090"/>
        <v>E</v>
      </c>
      <c r="BE772" s="62" t="str">
        <f t="shared" si="1091"/>
        <v>0..1</v>
      </c>
      <c r="BF772" s="66" t="str">
        <f t="shared" si="1092"/>
        <v/>
      </c>
      <c r="BG772" s="249" t="str">
        <f t="shared" si="1093"/>
        <v/>
      </c>
      <c r="BH772" s="7"/>
      <c r="BI772" s="634" t="str">
        <f t="shared" si="1094"/>
        <v>-</v>
      </c>
      <c r="BJ772" s="70" t="str">
        <f t="shared" si="1095"/>
        <v>-</v>
      </c>
      <c r="BK772" s="70" t="str">
        <f t="shared" si="1096"/>
        <v>-</v>
      </c>
      <c r="BL772" s="70" t="str">
        <f t="shared" si="1097"/>
        <v>-</v>
      </c>
      <c r="BM772" s="70" t="str">
        <f t="shared" si="1098"/>
        <v>-</v>
      </c>
      <c r="BN772" s="70" t="str">
        <f t="shared" si="1099"/>
        <v>-</v>
      </c>
      <c r="BO772" s="635" t="str">
        <f t="shared" si="1100"/>
        <v>X</v>
      </c>
      <c r="BP772" s="7"/>
      <c r="BQ772" s="70" t="str">
        <f t="shared" si="1101"/>
        <v>EXTENDED</v>
      </c>
      <c r="BR772" s="70" t="str">
        <f t="shared" si="1102"/>
        <v>EXTENDED</v>
      </c>
      <c r="BS772" s="15"/>
      <c r="BT772" s="57" t="s">
        <v>18642</v>
      </c>
    </row>
    <row r="773" spans="1:72" s="59" customFormat="1" ht="105" x14ac:dyDescent="0.2">
      <c r="A773" s="45" t="str">
        <f t="shared" si="1085"/>
        <v>NO</v>
      </c>
      <c r="B773" s="45"/>
      <c r="C773" s="45"/>
      <c r="D773" s="206" t="s">
        <v>3007</v>
      </c>
      <c r="E773" s="61" t="s">
        <v>5631</v>
      </c>
      <c r="F773" s="282"/>
      <c r="G773" s="62">
        <f t="shared" si="1137"/>
        <v>5</v>
      </c>
      <c r="H773" s="62" t="s">
        <v>42</v>
      </c>
      <c r="I773" s="193" t="s">
        <v>17262</v>
      </c>
      <c r="J773" s="64"/>
      <c r="K773" s="65"/>
      <c r="L773" s="65"/>
      <c r="M773" s="65"/>
      <c r="N773" s="64"/>
      <c r="O773" s="66" t="s">
        <v>42</v>
      </c>
      <c r="P773" s="66" t="str">
        <f t="shared" si="1141"/>
        <v>0..1</v>
      </c>
      <c r="Q773" s="6" t="s">
        <v>3312</v>
      </c>
      <c r="R773" s="67" t="s">
        <v>3313</v>
      </c>
      <c r="S773" s="66"/>
      <c r="T773" s="68" t="str">
        <f t="shared" si="1163"/>
        <v/>
      </c>
      <c r="U773" s="62" t="s">
        <v>42</v>
      </c>
      <c r="V773" s="66"/>
      <c r="W773" s="249"/>
      <c r="X773" s="38"/>
      <c r="Y773" s="634" t="str">
        <f t="shared" ref="Y773:Y836" si="1179">IF(AH773=Y$4,"X","-")</f>
        <v>-</v>
      </c>
      <c r="Z773" s="70" t="str">
        <f t="shared" ref="Z773:AE773" si="1180">IF(Y773="X","X",IF($AH773=Z$4,"X","-"))</f>
        <v>-</v>
      </c>
      <c r="AA773" s="70" t="str">
        <f t="shared" si="1180"/>
        <v>-</v>
      </c>
      <c r="AB773" s="70" t="str">
        <f t="shared" si="1180"/>
        <v>-</v>
      </c>
      <c r="AC773" s="70" t="str">
        <f t="shared" si="1180"/>
        <v>-</v>
      </c>
      <c r="AD773" s="70" t="str">
        <f t="shared" si="1180"/>
        <v>-</v>
      </c>
      <c r="AE773" s="635" t="str">
        <f t="shared" si="1180"/>
        <v>X</v>
      </c>
      <c r="AF773" s="38"/>
      <c r="AG773" s="70" t="s">
        <v>47</v>
      </c>
      <c r="AH773" s="70" t="s">
        <v>47</v>
      </c>
      <c r="AI773" s="38"/>
      <c r="AJ773" s="13" t="str">
        <f t="shared" si="1159"/>
        <v>/rsm:CrossIndustryInvoice/rsm:SupplyChainTradeTransaction/ram:ApplicableHeaderTradeDelivery/ram:ShipFromTradeParty/ram:DefinedTradeContact</v>
      </c>
      <c r="AK773" s="13" t="str">
        <f t="shared" si="1160"/>
        <v>/ram:FaxUniversalCommunication</v>
      </c>
      <c r="AL773" s="14">
        <f>COUNTIFS(R$4:R773,AJ773)</f>
        <v>1</v>
      </c>
      <c r="AN773" s="206" t="str">
        <f t="shared" si="1087"/>
        <v>SCT_HTD</v>
      </c>
      <c r="AO773" s="61" t="str">
        <f t="shared" si="1161"/>
        <v>BT-X-189-00</v>
      </c>
      <c r="AP773" s="282" t="str">
        <f t="shared" si="1088"/>
        <v/>
      </c>
      <c r="AQ773" s="62">
        <f t="shared" si="1122"/>
        <v>5</v>
      </c>
      <c r="AR773" s="62" t="str">
        <f t="shared" si="1162"/>
        <v>0..1</v>
      </c>
      <c r="AS773" s="193" t="s">
        <v>954</v>
      </c>
      <c r="AT773" s="64"/>
      <c r="AU773" s="65"/>
      <c r="AV773" s="65"/>
      <c r="AW773" s="65"/>
      <c r="AX773" s="64"/>
      <c r="AY773" s="66" t="str">
        <f t="shared" si="1172"/>
        <v>0..1</v>
      </c>
      <c r="AZ773" s="66" t="str">
        <f t="shared" si="1174"/>
        <v>0..1</v>
      </c>
      <c r="BA773" s="6" t="str">
        <f t="shared" si="1127"/>
        <v>/rsm:CrossIndustryInvoice
/rsm:SupplyChainTradeTransaction
/ram:ApplicableHeaderTradeDelivery
/ram:ShipFromTradeParty
/ram:DefinedTradeContact
/ram:FaxUniversalCommunication</v>
      </c>
      <c r="BB773" s="67" t="str">
        <f t="shared" si="1128"/>
        <v>/rsm:CrossIndustryInvoice/rsm:SupplyChainTradeTransaction/ram:ApplicableHeaderTradeDelivery/ram:ShipFromTradeParty/ram:DefinedTradeContact/ram:FaxUniversalCommunication</v>
      </c>
      <c r="BC773" s="66" t="str">
        <f t="shared" si="1089"/>
        <v/>
      </c>
      <c r="BD773" s="68" t="str">
        <f t="shared" si="1090"/>
        <v/>
      </c>
      <c r="BE773" s="62" t="str">
        <f t="shared" si="1091"/>
        <v>0..1</v>
      </c>
      <c r="BF773" s="66" t="str">
        <f t="shared" si="1092"/>
        <v/>
      </c>
      <c r="BG773" s="249" t="str">
        <f t="shared" si="1093"/>
        <v/>
      </c>
      <c r="BH773" s="7"/>
      <c r="BI773" s="634" t="str">
        <f t="shared" si="1094"/>
        <v>-</v>
      </c>
      <c r="BJ773" s="70" t="str">
        <f t="shared" si="1095"/>
        <v>-</v>
      </c>
      <c r="BK773" s="70" t="str">
        <f t="shared" si="1096"/>
        <v>-</v>
      </c>
      <c r="BL773" s="70" t="str">
        <f t="shared" si="1097"/>
        <v>-</v>
      </c>
      <c r="BM773" s="70" t="str">
        <f t="shared" si="1098"/>
        <v>-</v>
      </c>
      <c r="BN773" s="70" t="str">
        <f t="shared" si="1099"/>
        <v>-</v>
      </c>
      <c r="BO773" s="635" t="str">
        <f t="shared" si="1100"/>
        <v>X</v>
      </c>
      <c r="BP773" s="7"/>
      <c r="BQ773" s="70" t="str">
        <f t="shared" si="1101"/>
        <v>EXTENDED</v>
      </c>
      <c r="BR773" s="70" t="str">
        <f t="shared" si="1102"/>
        <v>EXTENDED</v>
      </c>
      <c r="BS773" s="15"/>
      <c r="BT773" s="57" t="s">
        <v>18642</v>
      </c>
    </row>
    <row r="774" spans="1:72" s="59" customFormat="1" ht="120" x14ac:dyDescent="0.2">
      <c r="A774" s="45" t="str">
        <f t="shared" ref="A774:A837" si="1181">IF(OR(T774="E",T774="A"),"YES","NO")</f>
        <v>YES</v>
      </c>
      <c r="B774" s="45"/>
      <c r="C774" s="45"/>
      <c r="D774" s="206" t="s">
        <v>3007</v>
      </c>
      <c r="E774" s="61" t="s">
        <v>5632</v>
      </c>
      <c r="F774" s="282"/>
      <c r="G774" s="62">
        <f t="shared" si="1137"/>
        <v>6</v>
      </c>
      <c r="H774" s="62" t="s">
        <v>32</v>
      </c>
      <c r="I774" s="64" t="s">
        <v>17263</v>
      </c>
      <c r="J774" s="64"/>
      <c r="K774" s="65"/>
      <c r="L774" s="65"/>
      <c r="M774" s="65"/>
      <c r="N774" s="64" t="s">
        <v>70</v>
      </c>
      <c r="O774" s="66" t="s">
        <v>32</v>
      </c>
      <c r="P774" s="66" t="str">
        <f t="shared" si="1141"/>
        <v>1..1</v>
      </c>
      <c r="Q774" s="6" t="s">
        <v>3314</v>
      </c>
      <c r="R774" s="67" t="s">
        <v>3315</v>
      </c>
      <c r="S774" s="66" t="s">
        <v>73</v>
      </c>
      <c r="T774" s="68" t="str">
        <f t="shared" si="1163"/>
        <v>E</v>
      </c>
      <c r="U774" s="62" t="s">
        <v>42</v>
      </c>
      <c r="V774" s="66"/>
      <c r="W774" s="249"/>
      <c r="X774" s="38"/>
      <c r="Y774" s="634" t="str">
        <f t="shared" si="1179"/>
        <v>-</v>
      </c>
      <c r="Z774" s="70" t="str">
        <f t="shared" ref="Z774:AE774" si="1182">IF(Y774="X","X",IF($AH774=Z$4,"X","-"))</f>
        <v>-</v>
      </c>
      <c r="AA774" s="70" t="str">
        <f t="shared" si="1182"/>
        <v>-</v>
      </c>
      <c r="AB774" s="70" t="str">
        <f t="shared" si="1182"/>
        <v>-</v>
      </c>
      <c r="AC774" s="70" t="str">
        <f t="shared" si="1182"/>
        <v>-</v>
      </c>
      <c r="AD774" s="70" t="str">
        <f t="shared" si="1182"/>
        <v>-</v>
      </c>
      <c r="AE774" s="635" t="str">
        <f t="shared" si="1182"/>
        <v>X</v>
      </c>
      <c r="AF774" s="38"/>
      <c r="AG774" s="70" t="s">
        <v>47</v>
      </c>
      <c r="AH774" s="70" t="s">
        <v>47</v>
      </c>
      <c r="AI774" s="38"/>
      <c r="AJ774" s="13" t="str">
        <f t="shared" si="1159"/>
        <v>/rsm:CrossIndustryInvoice/rsm:SupplyChainTradeTransaction/ram:ApplicableHeaderTradeDelivery/ram:ShipFromTradeParty/ram:DefinedTradeContact/ram:FaxUniversalCommunication</v>
      </c>
      <c r="AK774" s="13" t="str">
        <f t="shared" si="1160"/>
        <v>/ram:CompleteNumber</v>
      </c>
      <c r="AL774" s="14">
        <f>COUNTIFS(R$4:R774,AJ774)</f>
        <v>1</v>
      </c>
      <c r="AN774" s="206" t="str">
        <f t="shared" ref="AN774:AN837" si="1183">D774</f>
        <v>SCT_HTD</v>
      </c>
      <c r="AO774" s="61" t="str">
        <f t="shared" si="1161"/>
        <v>BT-X-189</v>
      </c>
      <c r="AP774" s="282" t="str">
        <f t="shared" ref="AP774:AP837" si="1184">IF(F774="","",F774)</f>
        <v/>
      </c>
      <c r="AQ774" s="62">
        <f t="shared" si="1122"/>
        <v>6</v>
      </c>
      <c r="AR774" s="62" t="str">
        <f t="shared" si="1162"/>
        <v>1..1</v>
      </c>
      <c r="AS774" s="64" t="s">
        <v>18236</v>
      </c>
      <c r="AT774" s="64"/>
      <c r="AU774" s="65"/>
      <c r="AV774" s="65"/>
      <c r="AW774" s="65"/>
      <c r="AX774" s="64"/>
      <c r="AY774" s="66" t="str">
        <f t="shared" si="1172"/>
        <v>1..1</v>
      </c>
      <c r="AZ774" s="66" t="str">
        <f t="shared" si="1174"/>
        <v>1..1</v>
      </c>
      <c r="BA774" s="6" t="str">
        <f t="shared" si="1127"/>
        <v>/rsm:CrossIndustryInvoice
/rsm:SupplyChainTradeTransaction
/ram:ApplicableHeaderTradeDelivery
/ram:ShipFromTradeParty
/ram:DefinedTradeContact
/ram:FaxUniversalCommunication
/ram:CompleteNumber</v>
      </c>
      <c r="BB774" s="67" t="str">
        <f t="shared" si="1128"/>
        <v>/rsm:CrossIndustryInvoice/rsm:SupplyChainTradeTransaction/ram:ApplicableHeaderTradeDelivery/ram:ShipFromTradeParty/ram:DefinedTradeContact/ram:FaxUniversalCommunication/ram:CompleteNumber</v>
      </c>
      <c r="BC774" s="66" t="str">
        <f t="shared" ref="BC774:BC837" si="1185">IF(S774="","",S774)</f>
        <v>T</v>
      </c>
      <c r="BD774" s="68" t="str">
        <f t="shared" ref="BD774:BD837" si="1186">IF(T774="","",T774)</f>
        <v>E</v>
      </c>
      <c r="BE774" s="62" t="str">
        <f t="shared" ref="BE774:BE837" si="1187">IF(U774="","",U774)</f>
        <v>0..1</v>
      </c>
      <c r="BF774" s="66" t="str">
        <f t="shared" ref="BF774:BF837" si="1188">IF(V774="","",V774)</f>
        <v/>
      </c>
      <c r="BG774" s="249" t="str">
        <f t="shared" ref="BG774:BG837" si="1189">IF(W774="","",W774)</f>
        <v/>
      </c>
      <c r="BH774" s="7"/>
      <c r="BI774" s="634" t="str">
        <f t="shared" ref="BI774:BI837" si="1190">Y774</f>
        <v>-</v>
      </c>
      <c r="BJ774" s="70" t="str">
        <f t="shared" ref="BJ774:BJ837" si="1191">Z774</f>
        <v>-</v>
      </c>
      <c r="BK774" s="70" t="str">
        <f t="shared" ref="BK774:BK837" si="1192">AA774</f>
        <v>-</v>
      </c>
      <c r="BL774" s="70" t="str">
        <f t="shared" ref="BL774:BL837" si="1193">AB774</f>
        <v>-</v>
      </c>
      <c r="BM774" s="70" t="str">
        <f t="shared" ref="BM774:BM837" si="1194">AC774</f>
        <v>-</v>
      </c>
      <c r="BN774" s="70" t="str">
        <f t="shared" ref="BN774:BN837" si="1195">AD774</f>
        <v>-</v>
      </c>
      <c r="BO774" s="635" t="str">
        <f t="shared" ref="BO774:BO837" si="1196">AE774</f>
        <v>X</v>
      </c>
      <c r="BP774" s="7"/>
      <c r="BQ774" s="70" t="str">
        <f t="shared" ref="BQ774:BQ837" si="1197">AG774</f>
        <v>EXTENDED</v>
      </c>
      <c r="BR774" s="70" t="str">
        <f t="shared" ref="BR774:BR837" si="1198">AH774</f>
        <v>EXTENDED</v>
      </c>
      <c r="BS774" s="15"/>
      <c r="BT774" s="57" t="s">
        <v>18642</v>
      </c>
    </row>
    <row r="775" spans="1:72" s="59" customFormat="1" ht="105" x14ac:dyDescent="0.2">
      <c r="A775" s="45" t="str">
        <f t="shared" si="1181"/>
        <v>NO</v>
      </c>
      <c r="B775" s="45"/>
      <c r="C775" s="45"/>
      <c r="D775" s="206" t="s">
        <v>3007</v>
      </c>
      <c r="E775" s="61" t="s">
        <v>5633</v>
      </c>
      <c r="F775" s="282"/>
      <c r="G775" s="62">
        <f t="shared" si="1137"/>
        <v>5</v>
      </c>
      <c r="H775" s="62" t="s">
        <v>42</v>
      </c>
      <c r="I775" s="193" t="s">
        <v>17265</v>
      </c>
      <c r="J775" s="64" t="s">
        <v>1725</v>
      </c>
      <c r="K775" s="65"/>
      <c r="L775" s="65"/>
      <c r="M775" s="65"/>
      <c r="N775" s="64"/>
      <c r="O775" s="66" t="s">
        <v>42</v>
      </c>
      <c r="P775" s="66" t="str">
        <f t="shared" si="1141"/>
        <v>0..1</v>
      </c>
      <c r="Q775" s="6" t="s">
        <v>3316</v>
      </c>
      <c r="R775" s="67" t="s">
        <v>3317</v>
      </c>
      <c r="S775" s="66"/>
      <c r="T775" s="68" t="str">
        <f t="shared" si="1163"/>
        <v/>
      </c>
      <c r="U775" s="62" t="s">
        <v>42</v>
      </c>
      <c r="V775" s="66"/>
      <c r="W775" s="249"/>
      <c r="X775" s="38"/>
      <c r="Y775" s="634" t="str">
        <f t="shared" si="1179"/>
        <v>-</v>
      </c>
      <c r="Z775" s="70" t="str">
        <f t="shared" ref="Z775:AE775" si="1199">IF(Y775="X","X",IF($AH775=Z$4,"X","-"))</f>
        <v>-</v>
      </c>
      <c r="AA775" s="70" t="str">
        <f t="shared" si="1199"/>
        <v>-</v>
      </c>
      <c r="AB775" s="70" t="str">
        <f t="shared" si="1199"/>
        <v>-</v>
      </c>
      <c r="AC775" s="70" t="str">
        <f t="shared" si="1199"/>
        <v>-</v>
      </c>
      <c r="AD775" s="70" t="str">
        <f t="shared" si="1199"/>
        <v>-</v>
      </c>
      <c r="AE775" s="635" t="str">
        <f t="shared" si="1199"/>
        <v>X</v>
      </c>
      <c r="AF775" s="38"/>
      <c r="AG775" s="70" t="s">
        <v>47</v>
      </c>
      <c r="AH775" s="70" t="s">
        <v>47</v>
      </c>
      <c r="AI775" s="38"/>
      <c r="AJ775" s="13" t="str">
        <f t="shared" si="1159"/>
        <v>/rsm:CrossIndustryInvoice/rsm:SupplyChainTradeTransaction/ram:ApplicableHeaderTradeDelivery/ram:ShipFromTradeParty/ram:DefinedTradeContact</v>
      </c>
      <c r="AK775" s="13" t="str">
        <f t="shared" si="1160"/>
        <v>/ram:EmailURIUniversalCommunication</v>
      </c>
      <c r="AL775" s="14">
        <f>COUNTIFS(R$4:R775,AJ775)</f>
        <v>1</v>
      </c>
      <c r="AN775" s="206" t="str">
        <f t="shared" si="1183"/>
        <v>SCT_HTD</v>
      </c>
      <c r="AO775" s="61" t="str">
        <f t="shared" si="1161"/>
        <v>BT-X-190-00</v>
      </c>
      <c r="AP775" s="282" t="str">
        <f t="shared" si="1184"/>
        <v/>
      </c>
      <c r="AQ775" s="62">
        <f t="shared" si="1122"/>
        <v>5</v>
      </c>
      <c r="AR775" s="62" t="str">
        <f t="shared" si="1162"/>
        <v>0..1</v>
      </c>
      <c r="AS775" s="193" t="s">
        <v>962</v>
      </c>
      <c r="AT775" s="64"/>
      <c r="AU775" s="65"/>
      <c r="AV775" s="65"/>
      <c r="AW775" s="65"/>
      <c r="AX775" s="64"/>
      <c r="AY775" s="66" t="str">
        <f t="shared" si="1172"/>
        <v>0..1</v>
      </c>
      <c r="AZ775" s="66" t="str">
        <f t="shared" si="1174"/>
        <v>0..1</v>
      </c>
      <c r="BA775" s="6" t="str">
        <f t="shared" si="1127"/>
        <v>/rsm:CrossIndustryInvoice
/rsm:SupplyChainTradeTransaction
/ram:ApplicableHeaderTradeDelivery
/ram:ShipFromTradeParty
/ram:DefinedTradeContact
/ram:EmailURIUniversalCommunication</v>
      </c>
      <c r="BB775" s="67" t="str">
        <f t="shared" si="1128"/>
        <v>/rsm:CrossIndustryInvoice/rsm:SupplyChainTradeTransaction/ram:ApplicableHeaderTradeDelivery/ram:ShipFromTradeParty/ram:DefinedTradeContact/ram:EmailURIUniversalCommunication</v>
      </c>
      <c r="BC775" s="66" t="str">
        <f t="shared" si="1185"/>
        <v/>
      </c>
      <c r="BD775" s="68" t="str">
        <f t="shared" si="1186"/>
        <v/>
      </c>
      <c r="BE775" s="62" t="str">
        <f t="shared" si="1187"/>
        <v>0..1</v>
      </c>
      <c r="BF775" s="66" t="str">
        <f t="shared" si="1188"/>
        <v/>
      </c>
      <c r="BG775" s="249" t="str">
        <f t="shared" si="1189"/>
        <v/>
      </c>
      <c r="BH775" s="7"/>
      <c r="BI775" s="634" t="str">
        <f t="shared" si="1190"/>
        <v>-</v>
      </c>
      <c r="BJ775" s="70" t="str">
        <f t="shared" si="1191"/>
        <v>-</v>
      </c>
      <c r="BK775" s="70" t="str">
        <f t="shared" si="1192"/>
        <v>-</v>
      </c>
      <c r="BL775" s="70" t="str">
        <f t="shared" si="1193"/>
        <v>-</v>
      </c>
      <c r="BM775" s="70" t="str">
        <f t="shared" si="1194"/>
        <v>-</v>
      </c>
      <c r="BN775" s="70" t="str">
        <f t="shared" si="1195"/>
        <v>-</v>
      </c>
      <c r="BO775" s="635" t="str">
        <f t="shared" si="1196"/>
        <v>X</v>
      </c>
      <c r="BP775" s="7"/>
      <c r="BQ775" s="70" t="str">
        <f t="shared" si="1197"/>
        <v>EXTENDED</v>
      </c>
      <c r="BR775" s="70" t="str">
        <f t="shared" si="1198"/>
        <v>EXTENDED</v>
      </c>
      <c r="BS775" s="15"/>
      <c r="BT775" s="57" t="s">
        <v>18642</v>
      </c>
    </row>
    <row r="776" spans="1:72" s="59" customFormat="1" ht="120" x14ac:dyDescent="0.2">
      <c r="A776" s="45" t="str">
        <f t="shared" si="1181"/>
        <v>YES</v>
      </c>
      <c r="B776" s="45"/>
      <c r="C776" s="45"/>
      <c r="D776" s="206" t="s">
        <v>3007</v>
      </c>
      <c r="E776" s="61" t="s">
        <v>5634</v>
      </c>
      <c r="F776" s="282"/>
      <c r="G776" s="62">
        <f t="shared" si="1137"/>
        <v>6</v>
      </c>
      <c r="H776" s="62" t="s">
        <v>32</v>
      </c>
      <c r="I776" s="64" t="s">
        <v>17266</v>
      </c>
      <c r="J776" s="64" t="s">
        <v>1725</v>
      </c>
      <c r="K776" s="65"/>
      <c r="L776" s="65"/>
      <c r="M776" s="65"/>
      <c r="N776" s="64" t="s">
        <v>70</v>
      </c>
      <c r="O776" s="66" t="s">
        <v>32</v>
      </c>
      <c r="P776" s="66" t="str">
        <f t="shared" si="1141"/>
        <v>1..1</v>
      </c>
      <c r="Q776" s="6" t="s">
        <v>3318</v>
      </c>
      <c r="R776" s="67" t="s">
        <v>3319</v>
      </c>
      <c r="S776" s="66" t="s">
        <v>73</v>
      </c>
      <c r="T776" s="68" t="str">
        <f t="shared" si="1163"/>
        <v>E</v>
      </c>
      <c r="U776" s="62" t="s">
        <v>42</v>
      </c>
      <c r="V776" s="66"/>
      <c r="W776" s="249"/>
      <c r="X776" s="38"/>
      <c r="Y776" s="634" t="str">
        <f t="shared" si="1179"/>
        <v>-</v>
      </c>
      <c r="Z776" s="70" t="str">
        <f t="shared" ref="Z776:AE776" si="1200">IF(Y776="X","X",IF($AH776=Z$4,"X","-"))</f>
        <v>-</v>
      </c>
      <c r="AA776" s="70" t="str">
        <f t="shared" si="1200"/>
        <v>-</v>
      </c>
      <c r="AB776" s="70" t="str">
        <f t="shared" si="1200"/>
        <v>-</v>
      </c>
      <c r="AC776" s="70" t="str">
        <f t="shared" si="1200"/>
        <v>-</v>
      </c>
      <c r="AD776" s="70" t="str">
        <f t="shared" si="1200"/>
        <v>-</v>
      </c>
      <c r="AE776" s="635" t="str">
        <f t="shared" si="1200"/>
        <v>X</v>
      </c>
      <c r="AF776" s="38"/>
      <c r="AG776" s="70" t="s">
        <v>47</v>
      </c>
      <c r="AH776" s="70" t="s">
        <v>47</v>
      </c>
      <c r="AI776" s="38"/>
      <c r="AJ776" s="13" t="str">
        <f t="shared" si="1159"/>
        <v>/rsm:CrossIndustryInvoice/rsm:SupplyChainTradeTransaction/ram:ApplicableHeaderTradeDelivery/ram:ShipFromTradeParty/ram:DefinedTradeContact/ram:EmailURIUniversalCommunication</v>
      </c>
      <c r="AK776" s="13" t="str">
        <f t="shared" si="1160"/>
        <v>/ram:URIID</v>
      </c>
      <c r="AL776" s="14">
        <f>COUNTIFS(R$4:R776,AJ776)</f>
        <v>1</v>
      </c>
      <c r="AN776" s="206" t="str">
        <f t="shared" si="1183"/>
        <v>SCT_HTD</v>
      </c>
      <c r="AO776" s="61" t="str">
        <f t="shared" si="1161"/>
        <v>BT-X-190</v>
      </c>
      <c r="AP776" s="282" t="str">
        <f t="shared" si="1184"/>
        <v/>
      </c>
      <c r="AQ776" s="62">
        <f t="shared" si="1122"/>
        <v>6</v>
      </c>
      <c r="AR776" s="62" t="str">
        <f t="shared" si="1162"/>
        <v>1..1</v>
      </c>
      <c r="AS776" s="64" t="s">
        <v>18237</v>
      </c>
      <c r="AT776" s="64" t="s">
        <v>1729</v>
      </c>
      <c r="AU776" s="65"/>
      <c r="AV776" s="65"/>
      <c r="AW776" s="65"/>
      <c r="AX776" s="64"/>
      <c r="AY776" s="66" t="str">
        <f t="shared" si="1172"/>
        <v>1..1</v>
      </c>
      <c r="AZ776" s="66" t="str">
        <f t="shared" si="1174"/>
        <v>1..1</v>
      </c>
      <c r="BA776" s="6" t="str">
        <f t="shared" si="1127"/>
        <v>/rsm:CrossIndustryInvoice
/rsm:SupplyChainTradeTransaction
/ram:ApplicableHeaderTradeDelivery
/ram:ShipFromTradeParty
/ram:DefinedTradeContact
/ram:EmailURIUniversalCommunication
/ram:URIID</v>
      </c>
      <c r="BB776" s="67" t="str">
        <f t="shared" si="1128"/>
        <v>/rsm:CrossIndustryInvoice/rsm:SupplyChainTradeTransaction/ram:ApplicableHeaderTradeDelivery/ram:ShipFromTradeParty/ram:DefinedTradeContact/ram:EmailURIUniversalCommunication/ram:URIID</v>
      </c>
      <c r="BC776" s="66" t="str">
        <f t="shared" si="1185"/>
        <v>T</v>
      </c>
      <c r="BD776" s="68" t="str">
        <f t="shared" si="1186"/>
        <v>E</v>
      </c>
      <c r="BE776" s="62" t="str">
        <f t="shared" si="1187"/>
        <v>0..1</v>
      </c>
      <c r="BF776" s="66" t="str">
        <f t="shared" si="1188"/>
        <v/>
      </c>
      <c r="BG776" s="249" t="str">
        <f t="shared" si="1189"/>
        <v/>
      </c>
      <c r="BH776" s="7"/>
      <c r="BI776" s="634" t="str">
        <f t="shared" si="1190"/>
        <v>-</v>
      </c>
      <c r="BJ776" s="70" t="str">
        <f t="shared" si="1191"/>
        <v>-</v>
      </c>
      <c r="BK776" s="70" t="str">
        <f t="shared" si="1192"/>
        <v>-</v>
      </c>
      <c r="BL776" s="70" t="str">
        <f t="shared" si="1193"/>
        <v>-</v>
      </c>
      <c r="BM776" s="70" t="str">
        <f t="shared" si="1194"/>
        <v>-</v>
      </c>
      <c r="BN776" s="70" t="str">
        <f t="shared" si="1195"/>
        <v>-</v>
      </c>
      <c r="BO776" s="635" t="str">
        <f t="shared" si="1196"/>
        <v>X</v>
      </c>
      <c r="BP776" s="7"/>
      <c r="BQ776" s="70" t="str">
        <f t="shared" si="1197"/>
        <v>EXTENDED</v>
      </c>
      <c r="BR776" s="70" t="str">
        <f t="shared" si="1198"/>
        <v>EXTENDED</v>
      </c>
      <c r="BS776" s="15"/>
      <c r="BT776" s="57" t="s">
        <v>18642</v>
      </c>
    </row>
    <row r="777" spans="1:72" s="59" customFormat="1" ht="96" x14ac:dyDescent="0.2">
      <c r="A777" s="45" t="str">
        <f t="shared" si="1181"/>
        <v>NO</v>
      </c>
      <c r="B777" s="45"/>
      <c r="C777" s="45"/>
      <c r="D777" s="206" t="s">
        <v>3007</v>
      </c>
      <c r="E777" s="140" t="s">
        <v>5635</v>
      </c>
      <c r="F777" s="296"/>
      <c r="G777" s="141">
        <f t="shared" si="1137"/>
        <v>4</v>
      </c>
      <c r="H777" s="141" t="s">
        <v>42</v>
      </c>
      <c r="I777" s="125" t="s">
        <v>3320</v>
      </c>
      <c r="J777" s="125"/>
      <c r="K777" s="126"/>
      <c r="L777" s="126"/>
      <c r="M777" s="126"/>
      <c r="N777" s="125"/>
      <c r="O777" s="124" t="s">
        <v>42</v>
      </c>
      <c r="P777" s="124" t="str">
        <f t="shared" si="1141"/>
        <v>0..1</v>
      </c>
      <c r="Q777" s="142" t="s">
        <v>3321</v>
      </c>
      <c r="R777" s="143" t="s">
        <v>3322</v>
      </c>
      <c r="S777" s="124" t="s">
        <v>35</v>
      </c>
      <c r="T777" s="129" t="str">
        <f t="shared" si="1163"/>
        <v>EG</v>
      </c>
      <c r="U777" s="141" t="s">
        <v>42</v>
      </c>
      <c r="V777" s="124"/>
      <c r="W777" s="675"/>
      <c r="X777" s="38"/>
      <c r="Y777" s="648" t="str">
        <f t="shared" si="1179"/>
        <v>-</v>
      </c>
      <c r="Z777" s="144" t="str">
        <f t="shared" ref="Z777:AE777" si="1201">IF(Y777="X","X",IF($AH777=Z$4,"X","-"))</f>
        <v>-</v>
      </c>
      <c r="AA777" s="144" t="str">
        <f t="shared" si="1201"/>
        <v>-</v>
      </c>
      <c r="AB777" s="144" t="str">
        <f t="shared" si="1201"/>
        <v>-</v>
      </c>
      <c r="AC777" s="144" t="str">
        <f t="shared" si="1201"/>
        <v>-</v>
      </c>
      <c r="AD777" s="144" t="str">
        <f t="shared" si="1201"/>
        <v>-</v>
      </c>
      <c r="AE777" s="649" t="str">
        <f t="shared" si="1201"/>
        <v>X</v>
      </c>
      <c r="AF777" s="38"/>
      <c r="AG777" s="144" t="s">
        <v>47</v>
      </c>
      <c r="AH777" s="144" t="s">
        <v>47</v>
      </c>
      <c r="AI777" s="38"/>
      <c r="AJ777" s="13" t="str">
        <f t="shared" si="1159"/>
        <v>/rsm:CrossIndustryInvoice/rsm:SupplyChainTradeTransaction/ram:ApplicableHeaderTradeDelivery/ram:ShipFromTradeParty</v>
      </c>
      <c r="AK777" s="13" t="str">
        <f t="shared" si="1160"/>
        <v>/ram:PostalTradeAddress</v>
      </c>
      <c r="AL777" s="14">
        <f>COUNTIFS(R$4:R777,AJ777)</f>
        <v>1</v>
      </c>
      <c r="AN777" s="206" t="str">
        <f t="shared" si="1183"/>
        <v>SCT_HTD</v>
      </c>
      <c r="AO777" s="140" t="str">
        <f t="shared" si="1161"/>
        <v>BG-X-32</v>
      </c>
      <c r="AP777" s="296" t="str">
        <f t="shared" si="1184"/>
        <v/>
      </c>
      <c r="AQ777" s="141">
        <f t="shared" si="1122"/>
        <v>4</v>
      </c>
      <c r="AR777" s="141" t="str">
        <f t="shared" si="1162"/>
        <v>0..1</v>
      </c>
      <c r="AS777" s="125" t="s">
        <v>3323</v>
      </c>
      <c r="AT777" s="125"/>
      <c r="AU777" s="126"/>
      <c r="AV777" s="126"/>
      <c r="AW777" s="126"/>
      <c r="AX777" s="125"/>
      <c r="AY777" s="124" t="str">
        <f t="shared" si="1172"/>
        <v>0..1</v>
      </c>
      <c r="AZ777" s="124" t="str">
        <f t="shared" si="1174"/>
        <v>0..1</v>
      </c>
      <c r="BA777" s="142" t="str">
        <f t="shared" si="1127"/>
        <v>/rsm:CrossIndustryInvoice
/rsm:SupplyChainTradeTransaction
/ram:ApplicableHeaderTradeDelivery
/ram:ShipFromTradeParty
/ram:PostalTradeAddress</v>
      </c>
      <c r="BB777" s="143" t="str">
        <f t="shared" si="1128"/>
        <v>/rsm:CrossIndustryInvoice/rsm:SupplyChainTradeTransaction/ram:ApplicableHeaderTradeDelivery/ram:ShipFromTradeParty/ram:PostalTradeAddress</v>
      </c>
      <c r="BC777" s="124" t="str">
        <f t="shared" si="1185"/>
        <v/>
      </c>
      <c r="BD777" s="129" t="str">
        <f t="shared" si="1186"/>
        <v>EG</v>
      </c>
      <c r="BE777" s="141" t="str">
        <f t="shared" si="1187"/>
        <v>0..1</v>
      </c>
      <c r="BF777" s="124" t="str">
        <f t="shared" si="1188"/>
        <v/>
      </c>
      <c r="BG777" s="675" t="str">
        <f t="shared" si="1189"/>
        <v/>
      </c>
      <c r="BH777" s="7"/>
      <c r="BI777" s="648" t="str">
        <f t="shared" si="1190"/>
        <v>-</v>
      </c>
      <c r="BJ777" s="144" t="str">
        <f t="shared" si="1191"/>
        <v>-</v>
      </c>
      <c r="BK777" s="144" t="str">
        <f t="shared" si="1192"/>
        <v>-</v>
      </c>
      <c r="BL777" s="144" t="str">
        <f t="shared" si="1193"/>
        <v>-</v>
      </c>
      <c r="BM777" s="144" t="str">
        <f t="shared" si="1194"/>
        <v>-</v>
      </c>
      <c r="BN777" s="144" t="str">
        <f t="shared" si="1195"/>
        <v>-</v>
      </c>
      <c r="BO777" s="649" t="str">
        <f t="shared" si="1196"/>
        <v>X</v>
      </c>
      <c r="BP777" s="7"/>
      <c r="BQ777" s="144" t="str">
        <f t="shared" si="1197"/>
        <v>EXTENDED</v>
      </c>
      <c r="BR777" s="144" t="str">
        <f t="shared" si="1198"/>
        <v>EXTENDED</v>
      </c>
      <c r="BS777" s="15"/>
      <c r="BT777" s="57" t="s">
        <v>18642</v>
      </c>
    </row>
    <row r="778" spans="1:72" s="59" customFormat="1" ht="105" x14ac:dyDescent="0.2">
      <c r="A778" s="45" t="str">
        <f t="shared" si="1181"/>
        <v>YES</v>
      </c>
      <c r="B778" s="45"/>
      <c r="C778" s="45"/>
      <c r="D778" s="206" t="s">
        <v>3007</v>
      </c>
      <c r="E778" s="61" t="s">
        <v>5636</v>
      </c>
      <c r="F778" s="282"/>
      <c r="G778" s="62">
        <f t="shared" si="1137"/>
        <v>5</v>
      </c>
      <c r="H778" s="62" t="s">
        <v>42</v>
      </c>
      <c r="I778" s="64" t="s">
        <v>17148</v>
      </c>
      <c r="J778" s="64" t="s">
        <v>1635</v>
      </c>
      <c r="K778" s="65" t="s">
        <v>1636</v>
      </c>
      <c r="L778" s="65"/>
      <c r="M778" s="65"/>
      <c r="N778" s="64" t="s">
        <v>70</v>
      </c>
      <c r="O778" s="66" t="s">
        <v>42</v>
      </c>
      <c r="P778" s="66" t="str">
        <f t="shared" si="1141"/>
        <v>0..1</v>
      </c>
      <c r="Q778" s="6" t="s">
        <v>3324</v>
      </c>
      <c r="R778" s="67" t="s">
        <v>3325</v>
      </c>
      <c r="S778" s="66" t="s">
        <v>73</v>
      </c>
      <c r="T778" s="68" t="str">
        <f t="shared" si="1163"/>
        <v>E</v>
      </c>
      <c r="U778" s="62" t="s">
        <v>42</v>
      </c>
      <c r="V778" s="66"/>
      <c r="W778" s="249"/>
      <c r="X778" s="38"/>
      <c r="Y778" s="634" t="str">
        <f t="shared" si="1179"/>
        <v>-</v>
      </c>
      <c r="Z778" s="70" t="str">
        <f t="shared" ref="Z778:AE778" si="1202">IF(Y778="X","X",IF($AH778=Z$4,"X","-"))</f>
        <v>-</v>
      </c>
      <c r="AA778" s="70" t="str">
        <f t="shared" si="1202"/>
        <v>-</v>
      </c>
      <c r="AB778" s="70" t="str">
        <f t="shared" si="1202"/>
        <v>-</v>
      </c>
      <c r="AC778" s="70" t="str">
        <f t="shared" si="1202"/>
        <v>-</v>
      </c>
      <c r="AD778" s="70" t="str">
        <f t="shared" si="1202"/>
        <v>-</v>
      </c>
      <c r="AE778" s="635" t="str">
        <f t="shared" si="1202"/>
        <v>X</v>
      </c>
      <c r="AF778" s="38"/>
      <c r="AG778" s="70" t="s">
        <v>47</v>
      </c>
      <c r="AH778" s="70" t="s">
        <v>47</v>
      </c>
      <c r="AI778" s="38"/>
      <c r="AJ778" s="13" t="str">
        <f t="shared" si="1159"/>
        <v>/rsm:CrossIndustryInvoice/rsm:SupplyChainTradeTransaction/ram:ApplicableHeaderTradeDelivery/ram:ShipFromTradeParty/ram:PostalTradeAddress</v>
      </c>
      <c r="AK778" s="13" t="str">
        <f t="shared" si="1160"/>
        <v>/ram:PostcodeCode</v>
      </c>
      <c r="AL778" s="14">
        <f>COUNTIFS(R$4:R778,AJ778)</f>
        <v>1</v>
      </c>
      <c r="AN778" s="206" t="str">
        <f t="shared" si="1183"/>
        <v>SCT_HTD</v>
      </c>
      <c r="AO778" s="61" t="str">
        <f t="shared" si="1161"/>
        <v>BT-X-191</v>
      </c>
      <c r="AP778" s="282" t="str">
        <f t="shared" si="1184"/>
        <v/>
      </c>
      <c r="AQ778" s="62">
        <f t="shared" si="1122"/>
        <v>5</v>
      </c>
      <c r="AR778" s="62" t="str">
        <f t="shared" si="1162"/>
        <v>0..1</v>
      </c>
      <c r="AS778" s="64" t="s">
        <v>3326</v>
      </c>
      <c r="AT778" s="64" t="s">
        <v>1747</v>
      </c>
      <c r="AU778" s="65" t="s">
        <v>1748</v>
      </c>
      <c r="AV778" s="65"/>
      <c r="AW778" s="65"/>
      <c r="AX778" s="64"/>
      <c r="AY778" s="66" t="str">
        <f t="shared" si="1172"/>
        <v>0..1</v>
      </c>
      <c r="AZ778" s="66" t="str">
        <f t="shared" si="1174"/>
        <v>0..1</v>
      </c>
      <c r="BA778" s="6" t="str">
        <f t="shared" si="1127"/>
        <v>/rsm:CrossIndustryInvoice
/rsm:SupplyChainTradeTransaction
/ram:ApplicableHeaderTradeDelivery
/ram:ShipFromTradeParty
/ram:PostalTradeAddress
/ram:PostcodeCode</v>
      </c>
      <c r="BB778" s="67" t="str">
        <f t="shared" si="1128"/>
        <v>/rsm:CrossIndustryInvoice/rsm:SupplyChainTradeTransaction/ram:ApplicableHeaderTradeDelivery/ram:ShipFromTradeParty/ram:PostalTradeAddress/ram:PostcodeCode</v>
      </c>
      <c r="BC778" s="66" t="str">
        <f t="shared" si="1185"/>
        <v>T</v>
      </c>
      <c r="BD778" s="68" t="str">
        <f t="shared" si="1186"/>
        <v>E</v>
      </c>
      <c r="BE778" s="62" t="str">
        <f t="shared" si="1187"/>
        <v>0..1</v>
      </c>
      <c r="BF778" s="66" t="str">
        <f t="shared" si="1188"/>
        <v/>
      </c>
      <c r="BG778" s="249" t="str">
        <f t="shared" si="1189"/>
        <v/>
      </c>
      <c r="BH778" s="7"/>
      <c r="BI778" s="634" t="str">
        <f t="shared" si="1190"/>
        <v>-</v>
      </c>
      <c r="BJ778" s="70" t="str">
        <f t="shared" si="1191"/>
        <v>-</v>
      </c>
      <c r="BK778" s="70" t="str">
        <f t="shared" si="1192"/>
        <v>-</v>
      </c>
      <c r="BL778" s="70" t="str">
        <f t="shared" si="1193"/>
        <v>-</v>
      </c>
      <c r="BM778" s="70" t="str">
        <f t="shared" si="1194"/>
        <v>-</v>
      </c>
      <c r="BN778" s="70" t="str">
        <f t="shared" si="1195"/>
        <v>-</v>
      </c>
      <c r="BO778" s="635" t="str">
        <f t="shared" si="1196"/>
        <v>X</v>
      </c>
      <c r="BP778" s="7"/>
      <c r="BQ778" s="70" t="str">
        <f t="shared" si="1197"/>
        <v>EXTENDED</v>
      </c>
      <c r="BR778" s="70" t="str">
        <f t="shared" si="1198"/>
        <v>EXTENDED</v>
      </c>
      <c r="BS778" s="15"/>
      <c r="BT778" s="57" t="s">
        <v>18642</v>
      </c>
    </row>
    <row r="779" spans="1:72" s="59" customFormat="1" ht="105" x14ac:dyDescent="0.2">
      <c r="A779" s="45" t="str">
        <f t="shared" si="1181"/>
        <v>YES</v>
      </c>
      <c r="B779" s="45"/>
      <c r="C779" s="45"/>
      <c r="D779" s="206" t="s">
        <v>3007</v>
      </c>
      <c r="E779" s="61" t="s">
        <v>5637</v>
      </c>
      <c r="F779" s="282"/>
      <c r="G779" s="62">
        <f t="shared" si="1137"/>
        <v>5</v>
      </c>
      <c r="H779" s="62" t="s">
        <v>42</v>
      </c>
      <c r="I779" s="64" t="s">
        <v>17149</v>
      </c>
      <c r="J779" s="64" t="s">
        <v>1641</v>
      </c>
      <c r="K779" s="65" t="s">
        <v>1642</v>
      </c>
      <c r="L779" s="65"/>
      <c r="M779" s="65"/>
      <c r="N779" s="64" t="s">
        <v>70</v>
      </c>
      <c r="O779" s="66" t="s">
        <v>42</v>
      </c>
      <c r="P779" s="66" t="str">
        <f t="shared" si="1141"/>
        <v>0..1</v>
      </c>
      <c r="Q779" s="6" t="s">
        <v>3327</v>
      </c>
      <c r="R779" s="67" t="s">
        <v>3328</v>
      </c>
      <c r="S779" s="66" t="s">
        <v>73</v>
      </c>
      <c r="T779" s="68" t="str">
        <f t="shared" si="1163"/>
        <v>E</v>
      </c>
      <c r="U779" s="62" t="s">
        <v>42</v>
      </c>
      <c r="V779" s="66"/>
      <c r="W779" s="249"/>
      <c r="X779" s="38"/>
      <c r="Y779" s="634" t="str">
        <f t="shared" si="1179"/>
        <v>-</v>
      </c>
      <c r="Z779" s="70" t="str">
        <f t="shared" ref="Z779:AE779" si="1203">IF(Y779="X","X",IF($AH779=Z$4,"X","-"))</f>
        <v>-</v>
      </c>
      <c r="AA779" s="70" t="str">
        <f t="shared" si="1203"/>
        <v>-</v>
      </c>
      <c r="AB779" s="70" t="str">
        <f t="shared" si="1203"/>
        <v>-</v>
      </c>
      <c r="AC779" s="70" t="str">
        <f t="shared" si="1203"/>
        <v>-</v>
      </c>
      <c r="AD779" s="70" t="str">
        <f t="shared" si="1203"/>
        <v>-</v>
      </c>
      <c r="AE779" s="635" t="str">
        <f t="shared" si="1203"/>
        <v>X</v>
      </c>
      <c r="AF779" s="38"/>
      <c r="AG779" s="70" t="s">
        <v>47</v>
      </c>
      <c r="AH779" s="70" t="s">
        <v>47</v>
      </c>
      <c r="AI779" s="38"/>
      <c r="AJ779" s="13" t="str">
        <f t="shared" si="1159"/>
        <v>/rsm:CrossIndustryInvoice/rsm:SupplyChainTradeTransaction/ram:ApplicableHeaderTradeDelivery/ram:ShipFromTradeParty/ram:PostalTradeAddress</v>
      </c>
      <c r="AK779" s="13" t="str">
        <f t="shared" si="1160"/>
        <v>/ram:LineOne</v>
      </c>
      <c r="AL779" s="14">
        <f>COUNTIFS(R$4:R779,AJ779)</f>
        <v>1</v>
      </c>
      <c r="AN779" s="206" t="str">
        <f t="shared" si="1183"/>
        <v>SCT_HTD</v>
      </c>
      <c r="AO779" s="61" t="str">
        <f t="shared" si="1161"/>
        <v>BT-X-192</v>
      </c>
      <c r="AP779" s="282" t="str">
        <f t="shared" si="1184"/>
        <v/>
      </c>
      <c r="AQ779" s="62">
        <f t="shared" si="1122"/>
        <v>5</v>
      </c>
      <c r="AR779" s="62" t="str">
        <f t="shared" si="1162"/>
        <v>0..1</v>
      </c>
      <c r="AS779" s="64" t="s">
        <v>3329</v>
      </c>
      <c r="AT779" s="64" t="s">
        <v>1754</v>
      </c>
      <c r="AU779" s="65" t="s">
        <v>1755</v>
      </c>
      <c r="AV779" s="65"/>
      <c r="AW779" s="65"/>
      <c r="AX779" s="64"/>
      <c r="AY779" s="66" t="str">
        <f t="shared" si="1172"/>
        <v>0..1</v>
      </c>
      <c r="AZ779" s="66" t="str">
        <f t="shared" si="1174"/>
        <v>0..1</v>
      </c>
      <c r="BA779" s="6" t="str">
        <f t="shared" si="1127"/>
        <v>/rsm:CrossIndustryInvoice
/rsm:SupplyChainTradeTransaction
/ram:ApplicableHeaderTradeDelivery
/ram:ShipFromTradeParty
/ram:PostalTradeAddress
/ram:LineOne</v>
      </c>
      <c r="BB779" s="67" t="str">
        <f t="shared" si="1128"/>
        <v>/rsm:CrossIndustryInvoice/rsm:SupplyChainTradeTransaction/ram:ApplicableHeaderTradeDelivery/ram:ShipFromTradeParty/ram:PostalTradeAddress/ram:LineOne</v>
      </c>
      <c r="BC779" s="66" t="str">
        <f t="shared" si="1185"/>
        <v>T</v>
      </c>
      <c r="BD779" s="68" t="str">
        <f t="shared" si="1186"/>
        <v>E</v>
      </c>
      <c r="BE779" s="62" t="str">
        <f t="shared" si="1187"/>
        <v>0..1</v>
      </c>
      <c r="BF779" s="66" t="str">
        <f t="shared" si="1188"/>
        <v/>
      </c>
      <c r="BG779" s="249" t="str">
        <f t="shared" si="1189"/>
        <v/>
      </c>
      <c r="BH779" s="7"/>
      <c r="BI779" s="634" t="str">
        <f t="shared" si="1190"/>
        <v>-</v>
      </c>
      <c r="BJ779" s="70" t="str">
        <f t="shared" si="1191"/>
        <v>-</v>
      </c>
      <c r="BK779" s="70" t="str">
        <f t="shared" si="1192"/>
        <v>-</v>
      </c>
      <c r="BL779" s="70" t="str">
        <f t="shared" si="1193"/>
        <v>-</v>
      </c>
      <c r="BM779" s="70" t="str">
        <f t="shared" si="1194"/>
        <v>-</v>
      </c>
      <c r="BN779" s="70" t="str">
        <f t="shared" si="1195"/>
        <v>-</v>
      </c>
      <c r="BO779" s="635" t="str">
        <f t="shared" si="1196"/>
        <v>X</v>
      </c>
      <c r="BP779" s="7"/>
      <c r="BQ779" s="70" t="str">
        <f t="shared" si="1197"/>
        <v>EXTENDED</v>
      </c>
      <c r="BR779" s="70" t="str">
        <f t="shared" si="1198"/>
        <v>EXTENDED</v>
      </c>
      <c r="BS779" s="15"/>
      <c r="BT779" s="57" t="s">
        <v>18642</v>
      </c>
    </row>
    <row r="780" spans="1:72" s="59" customFormat="1" ht="105" x14ac:dyDescent="0.2">
      <c r="A780" s="45" t="str">
        <f t="shared" si="1181"/>
        <v>YES</v>
      </c>
      <c r="B780" s="45"/>
      <c r="C780" s="45"/>
      <c r="D780" s="206" t="s">
        <v>3007</v>
      </c>
      <c r="E780" s="61" t="s">
        <v>5638</v>
      </c>
      <c r="F780" s="282"/>
      <c r="G780" s="62">
        <f t="shared" si="1137"/>
        <v>5</v>
      </c>
      <c r="H780" s="62" t="s">
        <v>42</v>
      </c>
      <c r="I780" s="64" t="s">
        <v>17150</v>
      </c>
      <c r="J780" s="64" t="s">
        <v>1647</v>
      </c>
      <c r="K780" s="65"/>
      <c r="L780" s="65"/>
      <c r="M780" s="65"/>
      <c r="N780" s="64" t="s">
        <v>70</v>
      </c>
      <c r="O780" s="66" t="s">
        <v>42</v>
      </c>
      <c r="P780" s="66" t="str">
        <f t="shared" si="1141"/>
        <v>0..1</v>
      </c>
      <c r="Q780" s="6" t="s">
        <v>3330</v>
      </c>
      <c r="R780" s="67" t="s">
        <v>3331</v>
      </c>
      <c r="S780" s="66" t="s">
        <v>73</v>
      </c>
      <c r="T780" s="68" t="str">
        <f t="shared" si="1163"/>
        <v>E</v>
      </c>
      <c r="U780" s="62" t="s">
        <v>42</v>
      </c>
      <c r="V780" s="66"/>
      <c r="W780" s="249"/>
      <c r="X780" s="38"/>
      <c r="Y780" s="634" t="str">
        <f t="shared" si="1179"/>
        <v>-</v>
      </c>
      <c r="Z780" s="70" t="str">
        <f t="shared" ref="Z780:AE780" si="1204">IF(Y780="X","X",IF($AH780=Z$4,"X","-"))</f>
        <v>-</v>
      </c>
      <c r="AA780" s="70" t="str">
        <f t="shared" si="1204"/>
        <v>-</v>
      </c>
      <c r="AB780" s="70" t="str">
        <f t="shared" si="1204"/>
        <v>-</v>
      </c>
      <c r="AC780" s="70" t="str">
        <f t="shared" si="1204"/>
        <v>-</v>
      </c>
      <c r="AD780" s="70" t="str">
        <f t="shared" si="1204"/>
        <v>-</v>
      </c>
      <c r="AE780" s="635" t="str">
        <f t="shared" si="1204"/>
        <v>X</v>
      </c>
      <c r="AF780" s="38"/>
      <c r="AG780" s="70" t="s">
        <v>47</v>
      </c>
      <c r="AH780" s="70" t="s">
        <v>47</v>
      </c>
      <c r="AI780" s="38"/>
      <c r="AJ780" s="13" t="str">
        <f t="shared" si="1159"/>
        <v>/rsm:CrossIndustryInvoice/rsm:SupplyChainTradeTransaction/ram:ApplicableHeaderTradeDelivery/ram:ShipFromTradeParty/ram:PostalTradeAddress</v>
      </c>
      <c r="AK780" s="13" t="str">
        <f t="shared" si="1160"/>
        <v>/ram:LineTwo</v>
      </c>
      <c r="AL780" s="14">
        <f>COUNTIFS(R$4:R780,AJ780)</f>
        <v>1</v>
      </c>
      <c r="AN780" s="206" t="str">
        <f t="shared" si="1183"/>
        <v>SCT_HTD</v>
      </c>
      <c r="AO780" s="61" t="str">
        <f t="shared" si="1161"/>
        <v>BT-X-193</v>
      </c>
      <c r="AP780" s="282" t="str">
        <f t="shared" si="1184"/>
        <v/>
      </c>
      <c r="AQ780" s="62">
        <f t="shared" si="1122"/>
        <v>5</v>
      </c>
      <c r="AR780" s="62" t="str">
        <f t="shared" si="1162"/>
        <v>0..1</v>
      </c>
      <c r="AS780" s="64" t="s">
        <v>3332</v>
      </c>
      <c r="AT780" s="64" t="s">
        <v>1761</v>
      </c>
      <c r="AU780" s="65"/>
      <c r="AV780" s="65"/>
      <c r="AW780" s="65"/>
      <c r="AX780" s="64"/>
      <c r="AY780" s="66" t="str">
        <f t="shared" si="1172"/>
        <v>0..1</v>
      </c>
      <c r="AZ780" s="66" t="str">
        <f t="shared" si="1174"/>
        <v>0..1</v>
      </c>
      <c r="BA780" s="6" t="str">
        <f t="shared" si="1127"/>
        <v>/rsm:CrossIndustryInvoice
/rsm:SupplyChainTradeTransaction
/ram:ApplicableHeaderTradeDelivery
/ram:ShipFromTradeParty
/ram:PostalTradeAddress
/ram:LineTwo</v>
      </c>
      <c r="BB780" s="67" t="str">
        <f t="shared" si="1128"/>
        <v>/rsm:CrossIndustryInvoice/rsm:SupplyChainTradeTransaction/ram:ApplicableHeaderTradeDelivery/ram:ShipFromTradeParty/ram:PostalTradeAddress/ram:LineTwo</v>
      </c>
      <c r="BC780" s="66" t="str">
        <f t="shared" si="1185"/>
        <v>T</v>
      </c>
      <c r="BD780" s="68" t="str">
        <f t="shared" si="1186"/>
        <v>E</v>
      </c>
      <c r="BE780" s="62" t="str">
        <f t="shared" si="1187"/>
        <v>0..1</v>
      </c>
      <c r="BF780" s="66" t="str">
        <f t="shared" si="1188"/>
        <v/>
      </c>
      <c r="BG780" s="249" t="str">
        <f t="shared" si="1189"/>
        <v/>
      </c>
      <c r="BH780" s="7"/>
      <c r="BI780" s="634" t="str">
        <f t="shared" si="1190"/>
        <v>-</v>
      </c>
      <c r="BJ780" s="70" t="str">
        <f t="shared" si="1191"/>
        <v>-</v>
      </c>
      <c r="BK780" s="70" t="str">
        <f t="shared" si="1192"/>
        <v>-</v>
      </c>
      <c r="BL780" s="70" t="str">
        <f t="shared" si="1193"/>
        <v>-</v>
      </c>
      <c r="BM780" s="70" t="str">
        <f t="shared" si="1194"/>
        <v>-</v>
      </c>
      <c r="BN780" s="70" t="str">
        <f t="shared" si="1195"/>
        <v>-</v>
      </c>
      <c r="BO780" s="635" t="str">
        <f t="shared" si="1196"/>
        <v>X</v>
      </c>
      <c r="BP780" s="7"/>
      <c r="BQ780" s="70" t="str">
        <f t="shared" si="1197"/>
        <v>EXTENDED</v>
      </c>
      <c r="BR780" s="70" t="str">
        <f t="shared" si="1198"/>
        <v>EXTENDED</v>
      </c>
      <c r="BS780" s="15"/>
      <c r="BT780" s="57" t="s">
        <v>18642</v>
      </c>
    </row>
    <row r="781" spans="1:72" s="59" customFormat="1" ht="105" x14ac:dyDescent="0.2">
      <c r="A781" s="45" t="str">
        <f t="shared" si="1181"/>
        <v>YES</v>
      </c>
      <c r="B781" s="45"/>
      <c r="C781" s="45"/>
      <c r="D781" s="206" t="s">
        <v>3007</v>
      </c>
      <c r="E781" s="61" t="s">
        <v>5639</v>
      </c>
      <c r="F781" s="282"/>
      <c r="G781" s="62">
        <f t="shared" si="1137"/>
        <v>5</v>
      </c>
      <c r="H781" s="62" t="s">
        <v>42</v>
      </c>
      <c r="I781" s="64" t="s">
        <v>17151</v>
      </c>
      <c r="J781" s="64" t="s">
        <v>1647</v>
      </c>
      <c r="K781" s="65"/>
      <c r="L781" s="65"/>
      <c r="M781" s="65"/>
      <c r="N781" s="64" t="s">
        <v>70</v>
      </c>
      <c r="O781" s="66" t="s">
        <v>42</v>
      </c>
      <c r="P781" s="66" t="str">
        <f t="shared" si="1141"/>
        <v>0..1</v>
      </c>
      <c r="Q781" s="6" t="s">
        <v>3333</v>
      </c>
      <c r="R781" s="67" t="s">
        <v>3334</v>
      </c>
      <c r="S781" s="66" t="s">
        <v>73</v>
      </c>
      <c r="T781" s="68" t="str">
        <f t="shared" si="1163"/>
        <v>E</v>
      </c>
      <c r="U781" s="62" t="s">
        <v>42</v>
      </c>
      <c r="V781" s="66"/>
      <c r="W781" s="249"/>
      <c r="X781" s="38"/>
      <c r="Y781" s="634" t="str">
        <f t="shared" si="1179"/>
        <v>-</v>
      </c>
      <c r="Z781" s="70" t="str">
        <f t="shared" ref="Z781:AE781" si="1205">IF(Y781="X","X",IF($AH781=Z$4,"X","-"))</f>
        <v>-</v>
      </c>
      <c r="AA781" s="70" t="str">
        <f t="shared" si="1205"/>
        <v>-</v>
      </c>
      <c r="AB781" s="70" t="str">
        <f t="shared" si="1205"/>
        <v>-</v>
      </c>
      <c r="AC781" s="70" t="str">
        <f t="shared" si="1205"/>
        <v>-</v>
      </c>
      <c r="AD781" s="70" t="str">
        <f t="shared" si="1205"/>
        <v>-</v>
      </c>
      <c r="AE781" s="635" t="str">
        <f t="shared" si="1205"/>
        <v>X</v>
      </c>
      <c r="AF781" s="38"/>
      <c r="AG781" s="70" t="s">
        <v>47</v>
      </c>
      <c r="AH781" s="70" t="s">
        <v>47</v>
      </c>
      <c r="AI781" s="38"/>
      <c r="AJ781" s="13" t="str">
        <f t="shared" si="1159"/>
        <v>/rsm:CrossIndustryInvoice/rsm:SupplyChainTradeTransaction/ram:ApplicableHeaderTradeDelivery/ram:ShipFromTradeParty/ram:PostalTradeAddress</v>
      </c>
      <c r="AK781" s="13" t="str">
        <f t="shared" si="1160"/>
        <v>/ram:LineThree</v>
      </c>
      <c r="AL781" s="14">
        <f>COUNTIFS(R$4:R781,AJ781)</f>
        <v>1</v>
      </c>
      <c r="AN781" s="206" t="str">
        <f t="shared" si="1183"/>
        <v>SCT_HTD</v>
      </c>
      <c r="AO781" s="61" t="str">
        <f t="shared" si="1161"/>
        <v>BT-X-194</v>
      </c>
      <c r="AP781" s="282" t="str">
        <f t="shared" si="1184"/>
        <v/>
      </c>
      <c r="AQ781" s="62">
        <f t="shared" si="1122"/>
        <v>5</v>
      </c>
      <c r="AR781" s="62" t="str">
        <f t="shared" si="1162"/>
        <v>0..1</v>
      </c>
      <c r="AS781" s="64" t="s">
        <v>3335</v>
      </c>
      <c r="AT781" s="64" t="s">
        <v>1761</v>
      </c>
      <c r="AU781" s="65"/>
      <c r="AV781" s="65"/>
      <c r="AW781" s="65"/>
      <c r="AX781" s="64"/>
      <c r="AY781" s="66" t="str">
        <f t="shared" si="1172"/>
        <v>0..1</v>
      </c>
      <c r="AZ781" s="66" t="str">
        <f t="shared" si="1174"/>
        <v>0..1</v>
      </c>
      <c r="BA781" s="6" t="str">
        <f t="shared" si="1127"/>
        <v>/rsm:CrossIndustryInvoice
/rsm:SupplyChainTradeTransaction
/ram:ApplicableHeaderTradeDelivery
/ram:ShipFromTradeParty
/ram:PostalTradeAddress
/ram:LineThree</v>
      </c>
      <c r="BB781" s="67" t="str">
        <f t="shared" si="1128"/>
        <v>/rsm:CrossIndustryInvoice/rsm:SupplyChainTradeTransaction/ram:ApplicableHeaderTradeDelivery/ram:ShipFromTradeParty/ram:PostalTradeAddress/ram:LineThree</v>
      </c>
      <c r="BC781" s="66" t="str">
        <f t="shared" si="1185"/>
        <v>T</v>
      </c>
      <c r="BD781" s="68" t="str">
        <f t="shared" si="1186"/>
        <v>E</v>
      </c>
      <c r="BE781" s="62" t="str">
        <f t="shared" si="1187"/>
        <v>0..1</v>
      </c>
      <c r="BF781" s="66" t="str">
        <f t="shared" si="1188"/>
        <v/>
      </c>
      <c r="BG781" s="249" t="str">
        <f t="shared" si="1189"/>
        <v/>
      </c>
      <c r="BH781" s="7"/>
      <c r="BI781" s="634" t="str">
        <f t="shared" si="1190"/>
        <v>-</v>
      </c>
      <c r="BJ781" s="70" t="str">
        <f t="shared" si="1191"/>
        <v>-</v>
      </c>
      <c r="BK781" s="70" t="str">
        <f t="shared" si="1192"/>
        <v>-</v>
      </c>
      <c r="BL781" s="70" t="str">
        <f t="shared" si="1193"/>
        <v>-</v>
      </c>
      <c r="BM781" s="70" t="str">
        <f t="shared" si="1194"/>
        <v>-</v>
      </c>
      <c r="BN781" s="70" t="str">
        <f t="shared" si="1195"/>
        <v>-</v>
      </c>
      <c r="BO781" s="635" t="str">
        <f t="shared" si="1196"/>
        <v>X</v>
      </c>
      <c r="BP781" s="7"/>
      <c r="BQ781" s="70" t="str">
        <f t="shared" si="1197"/>
        <v>EXTENDED</v>
      </c>
      <c r="BR781" s="70" t="str">
        <f t="shared" si="1198"/>
        <v>EXTENDED</v>
      </c>
      <c r="BS781" s="15"/>
      <c r="BT781" s="57" t="s">
        <v>18642</v>
      </c>
    </row>
    <row r="782" spans="1:72" s="59" customFormat="1" ht="105" x14ac:dyDescent="0.2">
      <c r="A782" s="45" t="str">
        <f t="shared" si="1181"/>
        <v>YES</v>
      </c>
      <c r="B782" s="45"/>
      <c r="C782" s="45"/>
      <c r="D782" s="206" t="s">
        <v>3007</v>
      </c>
      <c r="E782" s="61" t="s">
        <v>5640</v>
      </c>
      <c r="F782" s="282"/>
      <c r="G782" s="62">
        <f t="shared" si="1137"/>
        <v>5</v>
      </c>
      <c r="H782" s="62" t="s">
        <v>42</v>
      </c>
      <c r="I782" s="64" t="s">
        <v>17152</v>
      </c>
      <c r="J782" s="64" t="s">
        <v>17144</v>
      </c>
      <c r="K782" s="65"/>
      <c r="L782" s="65"/>
      <c r="M782" s="65"/>
      <c r="N782" s="64" t="s">
        <v>70</v>
      </c>
      <c r="O782" s="66" t="s">
        <v>42</v>
      </c>
      <c r="P782" s="66" t="str">
        <f t="shared" si="1141"/>
        <v>0..1</v>
      </c>
      <c r="Q782" s="6" t="s">
        <v>3336</v>
      </c>
      <c r="R782" s="67" t="s">
        <v>3337</v>
      </c>
      <c r="S782" s="66" t="s">
        <v>73</v>
      </c>
      <c r="T782" s="68" t="str">
        <f t="shared" si="1163"/>
        <v>E</v>
      </c>
      <c r="U782" s="62" t="s">
        <v>42</v>
      </c>
      <c r="V782" s="66"/>
      <c r="W782" s="249"/>
      <c r="X782" s="38"/>
      <c r="Y782" s="634" t="str">
        <f t="shared" si="1179"/>
        <v>-</v>
      </c>
      <c r="Z782" s="70" t="str">
        <f t="shared" ref="Z782:AE782" si="1206">IF(Y782="X","X",IF($AH782=Z$4,"X","-"))</f>
        <v>-</v>
      </c>
      <c r="AA782" s="70" t="str">
        <f t="shared" si="1206"/>
        <v>-</v>
      </c>
      <c r="AB782" s="70" t="str">
        <f t="shared" si="1206"/>
        <v>-</v>
      </c>
      <c r="AC782" s="70" t="str">
        <f t="shared" si="1206"/>
        <v>-</v>
      </c>
      <c r="AD782" s="70" t="str">
        <f t="shared" si="1206"/>
        <v>-</v>
      </c>
      <c r="AE782" s="635" t="str">
        <f t="shared" si="1206"/>
        <v>X</v>
      </c>
      <c r="AF782" s="38"/>
      <c r="AG782" s="70" t="s">
        <v>47</v>
      </c>
      <c r="AH782" s="70" t="s">
        <v>47</v>
      </c>
      <c r="AI782" s="38"/>
      <c r="AJ782" s="13" t="str">
        <f t="shared" si="1159"/>
        <v>/rsm:CrossIndustryInvoice/rsm:SupplyChainTradeTransaction/ram:ApplicableHeaderTradeDelivery/ram:ShipFromTradeParty/ram:PostalTradeAddress</v>
      </c>
      <c r="AK782" s="13" t="str">
        <f t="shared" si="1160"/>
        <v>/ram:CityName</v>
      </c>
      <c r="AL782" s="14">
        <f>COUNTIFS(R$4:R782,AJ782)</f>
        <v>1</v>
      </c>
      <c r="AN782" s="206" t="str">
        <f t="shared" si="1183"/>
        <v>SCT_HTD</v>
      </c>
      <c r="AO782" s="61" t="str">
        <f t="shared" si="1161"/>
        <v>BT-X-195</v>
      </c>
      <c r="AP782" s="282" t="str">
        <f t="shared" si="1184"/>
        <v/>
      </c>
      <c r="AQ782" s="62">
        <f t="shared" si="1122"/>
        <v>5</v>
      </c>
      <c r="AR782" s="62" t="str">
        <f t="shared" si="1162"/>
        <v>0..1</v>
      </c>
      <c r="AS782" s="64" t="s">
        <v>3338</v>
      </c>
      <c r="AT782" s="64" t="s">
        <v>18238</v>
      </c>
      <c r="AU782" s="65"/>
      <c r="AV782" s="65"/>
      <c r="AW782" s="65"/>
      <c r="AX782" s="64"/>
      <c r="AY782" s="66" t="str">
        <f t="shared" si="1172"/>
        <v>0..1</v>
      </c>
      <c r="AZ782" s="66" t="str">
        <f t="shared" si="1174"/>
        <v>0..1</v>
      </c>
      <c r="BA782" s="6" t="str">
        <f t="shared" si="1127"/>
        <v>/rsm:CrossIndustryInvoice
/rsm:SupplyChainTradeTransaction
/ram:ApplicableHeaderTradeDelivery
/ram:ShipFromTradeParty
/ram:PostalTradeAddress
/ram:CityName</v>
      </c>
      <c r="BB782" s="67" t="str">
        <f t="shared" si="1128"/>
        <v>/rsm:CrossIndustryInvoice/rsm:SupplyChainTradeTransaction/ram:ApplicableHeaderTradeDelivery/ram:ShipFromTradeParty/ram:PostalTradeAddress/ram:CityName</v>
      </c>
      <c r="BC782" s="66" t="str">
        <f t="shared" si="1185"/>
        <v>T</v>
      </c>
      <c r="BD782" s="68" t="str">
        <f t="shared" si="1186"/>
        <v>E</v>
      </c>
      <c r="BE782" s="62" t="str">
        <f t="shared" si="1187"/>
        <v>0..1</v>
      </c>
      <c r="BF782" s="66" t="str">
        <f t="shared" si="1188"/>
        <v/>
      </c>
      <c r="BG782" s="249" t="str">
        <f t="shared" si="1189"/>
        <v/>
      </c>
      <c r="BH782" s="7"/>
      <c r="BI782" s="634" t="str">
        <f t="shared" si="1190"/>
        <v>-</v>
      </c>
      <c r="BJ782" s="70" t="str">
        <f t="shared" si="1191"/>
        <v>-</v>
      </c>
      <c r="BK782" s="70" t="str">
        <f t="shared" si="1192"/>
        <v>-</v>
      </c>
      <c r="BL782" s="70" t="str">
        <f t="shared" si="1193"/>
        <v>-</v>
      </c>
      <c r="BM782" s="70" t="str">
        <f t="shared" si="1194"/>
        <v>-</v>
      </c>
      <c r="BN782" s="70" t="str">
        <f t="shared" si="1195"/>
        <v>-</v>
      </c>
      <c r="BO782" s="635" t="str">
        <f t="shared" si="1196"/>
        <v>X</v>
      </c>
      <c r="BP782" s="7"/>
      <c r="BQ782" s="70" t="str">
        <f t="shared" si="1197"/>
        <v>EXTENDED</v>
      </c>
      <c r="BR782" s="70" t="str">
        <f t="shared" si="1198"/>
        <v>EXTENDED</v>
      </c>
      <c r="BS782" s="15"/>
      <c r="BT782" s="57" t="s">
        <v>18642</v>
      </c>
    </row>
    <row r="783" spans="1:72" s="59" customFormat="1" ht="105" x14ac:dyDescent="0.2">
      <c r="A783" s="45" t="str">
        <f t="shared" si="1181"/>
        <v>YES</v>
      </c>
      <c r="B783" s="45"/>
      <c r="C783" s="45"/>
      <c r="D783" s="206" t="s">
        <v>3007</v>
      </c>
      <c r="E783" s="61" t="s">
        <v>5641</v>
      </c>
      <c r="F783" s="282"/>
      <c r="G783" s="62">
        <f t="shared" si="1137"/>
        <v>5</v>
      </c>
      <c r="H783" s="62" t="s">
        <v>32</v>
      </c>
      <c r="I783" s="64" t="s">
        <v>17153</v>
      </c>
      <c r="J783" s="64" t="s">
        <v>1661</v>
      </c>
      <c r="K783" s="65" t="s">
        <v>17101</v>
      </c>
      <c r="L783" s="65"/>
      <c r="M783" s="65"/>
      <c r="N783" s="64" t="s">
        <v>128</v>
      </c>
      <c r="O783" s="66" t="s">
        <v>32</v>
      </c>
      <c r="P783" s="66" t="str">
        <f t="shared" si="1141"/>
        <v>1..1</v>
      </c>
      <c r="Q783" s="6" t="s">
        <v>3339</v>
      </c>
      <c r="R783" s="67" t="s">
        <v>3340</v>
      </c>
      <c r="S783" s="66" t="s">
        <v>131</v>
      </c>
      <c r="T783" s="68" t="str">
        <f t="shared" si="1163"/>
        <v>E</v>
      </c>
      <c r="U783" s="62" t="s">
        <v>42</v>
      </c>
      <c r="V783" s="66"/>
      <c r="W783" s="249"/>
      <c r="X783" s="38"/>
      <c r="Y783" s="634" t="str">
        <f t="shared" si="1179"/>
        <v>-</v>
      </c>
      <c r="Z783" s="70" t="str">
        <f t="shared" ref="Z783:AE783" si="1207">IF(Y783="X","X",IF($AH783=Z$4,"X","-"))</f>
        <v>-</v>
      </c>
      <c r="AA783" s="70" t="str">
        <f t="shared" si="1207"/>
        <v>-</v>
      </c>
      <c r="AB783" s="70" t="str">
        <f t="shared" si="1207"/>
        <v>-</v>
      </c>
      <c r="AC783" s="70" t="str">
        <f t="shared" si="1207"/>
        <v>-</v>
      </c>
      <c r="AD783" s="70" t="str">
        <f t="shared" si="1207"/>
        <v>-</v>
      </c>
      <c r="AE783" s="635" t="str">
        <f t="shared" si="1207"/>
        <v>X</v>
      </c>
      <c r="AF783" s="38"/>
      <c r="AG783" s="70" t="s">
        <v>47</v>
      </c>
      <c r="AH783" s="70" t="s">
        <v>47</v>
      </c>
      <c r="AI783" s="38"/>
      <c r="AJ783" s="13" t="str">
        <f t="shared" si="1159"/>
        <v>/rsm:CrossIndustryInvoice/rsm:SupplyChainTradeTransaction/ram:ApplicableHeaderTradeDelivery/ram:ShipFromTradeParty/ram:PostalTradeAddress</v>
      </c>
      <c r="AK783" s="13" t="str">
        <f t="shared" si="1160"/>
        <v>/ram:CountryID</v>
      </c>
      <c r="AL783" s="14">
        <f>COUNTIFS(R$4:R783,AJ783)</f>
        <v>1</v>
      </c>
      <c r="AN783" s="206" t="str">
        <f t="shared" si="1183"/>
        <v>SCT_HTD</v>
      </c>
      <c r="AO783" s="61" t="str">
        <f t="shared" si="1161"/>
        <v>BT-X-196</v>
      </c>
      <c r="AP783" s="282" t="str">
        <f t="shared" si="1184"/>
        <v/>
      </c>
      <c r="AQ783" s="62">
        <f t="shared" si="1122"/>
        <v>5</v>
      </c>
      <c r="AR783" s="62" t="str">
        <f t="shared" si="1162"/>
        <v>1..1</v>
      </c>
      <c r="AS783" s="64" t="s">
        <v>3341</v>
      </c>
      <c r="AT783" s="64" t="s">
        <v>1777</v>
      </c>
      <c r="AU783" s="65" t="s">
        <v>485</v>
      </c>
      <c r="AV783" s="65"/>
      <c r="AW783" s="65"/>
      <c r="AX783" s="64" t="s">
        <v>128</v>
      </c>
      <c r="AY783" s="66" t="str">
        <f t="shared" si="1172"/>
        <v>1..1</v>
      </c>
      <c r="AZ783" s="66" t="str">
        <f t="shared" si="1174"/>
        <v>1..1</v>
      </c>
      <c r="BA783" s="6" t="str">
        <f t="shared" si="1127"/>
        <v>/rsm:CrossIndustryInvoice
/rsm:SupplyChainTradeTransaction
/ram:ApplicableHeaderTradeDelivery
/ram:ShipFromTradeParty
/ram:PostalTradeAddress
/ram:CountryID</v>
      </c>
      <c r="BB783" s="67" t="str">
        <f t="shared" si="1128"/>
        <v>/rsm:CrossIndustryInvoice/rsm:SupplyChainTradeTransaction/ram:ApplicableHeaderTradeDelivery/ram:ShipFromTradeParty/ram:PostalTradeAddress/ram:CountryID</v>
      </c>
      <c r="BC783" s="66" t="str">
        <f t="shared" si="1185"/>
        <v>C</v>
      </c>
      <c r="BD783" s="68" t="str">
        <f t="shared" si="1186"/>
        <v>E</v>
      </c>
      <c r="BE783" s="62" t="str">
        <f t="shared" si="1187"/>
        <v>0..1</v>
      </c>
      <c r="BF783" s="66" t="str">
        <f t="shared" si="1188"/>
        <v/>
      </c>
      <c r="BG783" s="249" t="str">
        <f t="shared" si="1189"/>
        <v/>
      </c>
      <c r="BH783" s="7"/>
      <c r="BI783" s="634" t="str">
        <f t="shared" si="1190"/>
        <v>-</v>
      </c>
      <c r="BJ783" s="70" t="str">
        <f t="shared" si="1191"/>
        <v>-</v>
      </c>
      <c r="BK783" s="70" t="str">
        <f t="shared" si="1192"/>
        <v>-</v>
      </c>
      <c r="BL783" s="70" t="str">
        <f t="shared" si="1193"/>
        <v>-</v>
      </c>
      <c r="BM783" s="70" t="str">
        <f t="shared" si="1194"/>
        <v>-</v>
      </c>
      <c r="BN783" s="70" t="str">
        <f t="shared" si="1195"/>
        <v>-</v>
      </c>
      <c r="BO783" s="635" t="str">
        <f t="shared" si="1196"/>
        <v>X</v>
      </c>
      <c r="BP783" s="7"/>
      <c r="BQ783" s="70" t="str">
        <f t="shared" si="1197"/>
        <v>EXTENDED</v>
      </c>
      <c r="BR783" s="70" t="str">
        <f t="shared" si="1198"/>
        <v>EXTENDED</v>
      </c>
      <c r="BS783" s="15"/>
      <c r="BT783" s="57" t="s">
        <v>18642</v>
      </c>
    </row>
    <row r="784" spans="1:72" s="59" customFormat="1" ht="105" x14ac:dyDescent="0.2">
      <c r="A784" s="45" t="str">
        <f t="shared" si="1181"/>
        <v>YES</v>
      </c>
      <c r="B784" s="45"/>
      <c r="C784" s="45"/>
      <c r="D784" s="206" t="s">
        <v>3007</v>
      </c>
      <c r="E784" s="61" t="s">
        <v>5642</v>
      </c>
      <c r="F784" s="282"/>
      <c r="G784" s="62">
        <f t="shared" si="1137"/>
        <v>5</v>
      </c>
      <c r="H784" s="62" t="s">
        <v>42</v>
      </c>
      <c r="I784" s="64" t="s">
        <v>17167</v>
      </c>
      <c r="J784" s="64" t="s">
        <v>1667</v>
      </c>
      <c r="K784" s="65" t="s">
        <v>1668</v>
      </c>
      <c r="L784" s="65"/>
      <c r="M784" s="65" t="s">
        <v>35</v>
      </c>
      <c r="N784" s="64" t="s">
        <v>70</v>
      </c>
      <c r="O784" s="66" t="s">
        <v>42</v>
      </c>
      <c r="P784" s="66" t="str">
        <f t="shared" si="1141"/>
        <v>0..1</v>
      </c>
      <c r="Q784" s="6" t="s">
        <v>3342</v>
      </c>
      <c r="R784" s="67" t="s">
        <v>3343</v>
      </c>
      <c r="S784" s="66" t="s">
        <v>73</v>
      </c>
      <c r="T784" s="68" t="str">
        <f t="shared" si="1163"/>
        <v>E</v>
      </c>
      <c r="U784" s="62" t="s">
        <v>62</v>
      </c>
      <c r="V784" s="66"/>
      <c r="W784" s="249" t="s">
        <v>35</v>
      </c>
      <c r="X784" s="38"/>
      <c r="Y784" s="634" t="str">
        <f t="shared" si="1179"/>
        <v>-</v>
      </c>
      <c r="Z784" s="70" t="str">
        <f t="shared" ref="Z784:AE784" si="1208">IF(Y784="X","X",IF($AH784=Z$4,"X","-"))</f>
        <v>-</v>
      </c>
      <c r="AA784" s="70" t="str">
        <f t="shared" si="1208"/>
        <v>-</v>
      </c>
      <c r="AB784" s="70" t="str">
        <f t="shared" si="1208"/>
        <v>-</v>
      </c>
      <c r="AC784" s="70" t="str">
        <f t="shared" si="1208"/>
        <v>-</v>
      </c>
      <c r="AD784" s="70" t="str">
        <f t="shared" si="1208"/>
        <v>-</v>
      </c>
      <c r="AE784" s="635" t="str">
        <f t="shared" si="1208"/>
        <v>X</v>
      </c>
      <c r="AF784" s="38"/>
      <c r="AG784" s="70" t="s">
        <v>47</v>
      </c>
      <c r="AH784" s="70" t="s">
        <v>47</v>
      </c>
      <c r="AI784" s="38"/>
      <c r="AJ784" s="13" t="str">
        <f t="shared" si="1159"/>
        <v>/rsm:CrossIndustryInvoice/rsm:SupplyChainTradeTransaction/ram:ApplicableHeaderTradeDelivery/ram:ShipFromTradeParty/ram:PostalTradeAddress</v>
      </c>
      <c r="AK784" s="13" t="str">
        <f t="shared" si="1160"/>
        <v>/ram:CountrySubDivisionName</v>
      </c>
      <c r="AL784" s="14">
        <f>COUNTIFS(R$4:R784,AJ784)</f>
        <v>1</v>
      </c>
      <c r="AN784" s="206" t="str">
        <f t="shared" si="1183"/>
        <v>SCT_HTD</v>
      </c>
      <c r="AO784" s="61" t="str">
        <f t="shared" si="1161"/>
        <v>BT-X-197</v>
      </c>
      <c r="AP784" s="282" t="str">
        <f t="shared" si="1184"/>
        <v/>
      </c>
      <c r="AQ784" s="62">
        <f t="shared" si="1122"/>
        <v>5</v>
      </c>
      <c r="AR784" s="62" t="str">
        <f t="shared" si="1162"/>
        <v>0..1</v>
      </c>
      <c r="AS784" s="64" t="s">
        <v>3344</v>
      </c>
      <c r="AT784" s="64" t="s">
        <v>1671</v>
      </c>
      <c r="AU784" s="65" t="s">
        <v>1672</v>
      </c>
      <c r="AV784" s="65"/>
      <c r="AW784" s="65" t="s">
        <v>35</v>
      </c>
      <c r="AX784" s="64" t="s">
        <v>78</v>
      </c>
      <c r="AY784" s="66" t="str">
        <f t="shared" si="1172"/>
        <v>0..1</v>
      </c>
      <c r="AZ784" s="66" t="str">
        <f t="shared" si="1174"/>
        <v>0..1</v>
      </c>
      <c r="BA784" s="6" t="str">
        <f t="shared" si="1127"/>
        <v>/rsm:CrossIndustryInvoice
/rsm:SupplyChainTradeTransaction
/ram:ApplicableHeaderTradeDelivery
/ram:ShipFromTradeParty
/ram:PostalTradeAddress
/ram:CountrySubDivisionName</v>
      </c>
      <c r="BB784" s="67" t="str">
        <f t="shared" si="1128"/>
        <v>/rsm:CrossIndustryInvoice/rsm:SupplyChainTradeTransaction/ram:ApplicableHeaderTradeDelivery/ram:ShipFromTradeParty/ram:PostalTradeAddress/ram:CountrySubDivisionName</v>
      </c>
      <c r="BC784" s="66" t="str">
        <f t="shared" si="1185"/>
        <v>T</v>
      </c>
      <c r="BD784" s="68" t="str">
        <f t="shared" si="1186"/>
        <v>E</v>
      </c>
      <c r="BE784" s="62" t="str">
        <f t="shared" si="1187"/>
        <v>0..n</v>
      </c>
      <c r="BF784" s="66" t="str">
        <f t="shared" si="1188"/>
        <v/>
      </c>
      <c r="BG784" s="249" t="str">
        <f t="shared" si="1189"/>
        <v/>
      </c>
      <c r="BH784" s="7"/>
      <c r="BI784" s="634" t="str">
        <f t="shared" si="1190"/>
        <v>-</v>
      </c>
      <c r="BJ784" s="70" t="str">
        <f t="shared" si="1191"/>
        <v>-</v>
      </c>
      <c r="BK784" s="70" t="str">
        <f t="shared" si="1192"/>
        <v>-</v>
      </c>
      <c r="BL784" s="70" t="str">
        <f t="shared" si="1193"/>
        <v>-</v>
      </c>
      <c r="BM784" s="70" t="str">
        <f t="shared" si="1194"/>
        <v>-</v>
      </c>
      <c r="BN784" s="70" t="str">
        <f t="shared" si="1195"/>
        <v>-</v>
      </c>
      <c r="BO784" s="635" t="str">
        <f t="shared" si="1196"/>
        <v>X</v>
      </c>
      <c r="BP784" s="7"/>
      <c r="BQ784" s="70" t="str">
        <f t="shared" si="1197"/>
        <v>EXTENDED</v>
      </c>
      <c r="BR784" s="70" t="str">
        <f t="shared" si="1198"/>
        <v>EXTENDED</v>
      </c>
      <c r="BS784" s="15"/>
      <c r="BT784" s="57" t="s">
        <v>18642</v>
      </c>
    </row>
    <row r="785" spans="1:72" s="59" customFormat="1" ht="96" x14ac:dyDescent="0.2">
      <c r="A785" s="45" t="str">
        <f t="shared" si="1181"/>
        <v>NO</v>
      </c>
      <c r="B785" s="45"/>
      <c r="C785" s="45"/>
      <c r="D785" s="206" t="s">
        <v>3007</v>
      </c>
      <c r="E785" s="140" t="s">
        <v>5643</v>
      </c>
      <c r="F785" s="296"/>
      <c r="G785" s="141">
        <f t="shared" si="1137"/>
        <v>4</v>
      </c>
      <c r="H785" s="141" t="s">
        <v>42</v>
      </c>
      <c r="I785" s="125" t="s">
        <v>3345</v>
      </c>
      <c r="J785" s="125"/>
      <c r="K785" s="126"/>
      <c r="L785" s="126"/>
      <c r="M785" s="126"/>
      <c r="N785" s="125"/>
      <c r="O785" s="124" t="s">
        <v>42</v>
      </c>
      <c r="P785" s="124" t="str">
        <f t="shared" si="1141"/>
        <v>0..1</v>
      </c>
      <c r="Q785" s="142" t="s">
        <v>3346</v>
      </c>
      <c r="R785" s="143" t="s">
        <v>3347</v>
      </c>
      <c r="S785" s="124"/>
      <c r="T785" s="129" t="str">
        <f t="shared" si="1163"/>
        <v/>
      </c>
      <c r="U785" s="141" t="s">
        <v>62</v>
      </c>
      <c r="V785" s="124"/>
      <c r="W785" s="675"/>
      <c r="X785" s="38"/>
      <c r="Y785" s="648" t="str">
        <f t="shared" si="1179"/>
        <v>-</v>
      </c>
      <c r="Z785" s="144" t="str">
        <f t="shared" ref="Z785:AE785" si="1209">IF(Y785="X","X",IF($AH785=Z$4,"X","-"))</f>
        <v>-</v>
      </c>
      <c r="AA785" s="144" t="str">
        <f t="shared" si="1209"/>
        <v>-</v>
      </c>
      <c r="AB785" s="144" t="str">
        <f t="shared" si="1209"/>
        <v>-</v>
      </c>
      <c r="AC785" s="144" t="str">
        <f t="shared" si="1209"/>
        <v>-</v>
      </c>
      <c r="AD785" s="144" t="str">
        <f t="shared" si="1209"/>
        <v>-</v>
      </c>
      <c r="AE785" s="649" t="str">
        <f t="shared" si="1209"/>
        <v>X</v>
      </c>
      <c r="AF785" s="38"/>
      <c r="AG785" s="144" t="s">
        <v>47</v>
      </c>
      <c r="AH785" s="144" t="s">
        <v>47</v>
      </c>
      <c r="AI785" s="38"/>
      <c r="AJ785" s="13" t="str">
        <f t="shared" si="1159"/>
        <v>/rsm:CrossIndustryInvoice/rsm:SupplyChainTradeTransaction/ram:ApplicableHeaderTradeDelivery/ram:ShipFromTradeParty</v>
      </c>
      <c r="AK785" s="13" t="str">
        <f t="shared" si="1160"/>
        <v>/ram:URIUniversalCommunication</v>
      </c>
      <c r="AL785" s="14">
        <f>COUNTIFS(R$4:R785,AJ785)</f>
        <v>1</v>
      </c>
      <c r="AN785" s="206" t="str">
        <f t="shared" si="1183"/>
        <v>SCT_HTD</v>
      </c>
      <c r="AO785" s="140" t="str">
        <f t="shared" si="1161"/>
        <v>BT-X-198-00</v>
      </c>
      <c r="AP785" s="296" t="str">
        <f t="shared" si="1184"/>
        <v/>
      </c>
      <c r="AQ785" s="141">
        <f t="shared" si="1122"/>
        <v>4</v>
      </c>
      <c r="AR785" s="141" t="str">
        <f t="shared" si="1162"/>
        <v>0..1</v>
      </c>
      <c r="AS785" s="125" t="s">
        <v>1001</v>
      </c>
      <c r="AT785" s="125"/>
      <c r="AU785" s="126"/>
      <c r="AV785" s="126"/>
      <c r="AW785" s="126"/>
      <c r="AX785" s="125"/>
      <c r="AY785" s="124" t="str">
        <f t="shared" si="1172"/>
        <v>0..1</v>
      </c>
      <c r="AZ785" s="124" t="str">
        <f t="shared" si="1174"/>
        <v>0..1</v>
      </c>
      <c r="BA785" s="142" t="str">
        <f t="shared" si="1127"/>
        <v>/rsm:CrossIndustryInvoice
/rsm:SupplyChainTradeTransaction
/ram:ApplicableHeaderTradeDelivery
/ram:ShipFromTradeParty
/ram:URIUniversalCommunication</v>
      </c>
      <c r="BB785" s="143" t="str">
        <f t="shared" si="1128"/>
        <v>/rsm:CrossIndustryInvoice/rsm:SupplyChainTradeTransaction/ram:ApplicableHeaderTradeDelivery/ram:ShipFromTradeParty/ram:URIUniversalCommunication</v>
      </c>
      <c r="BC785" s="124" t="str">
        <f t="shared" si="1185"/>
        <v/>
      </c>
      <c r="BD785" s="129" t="str">
        <f t="shared" si="1186"/>
        <v/>
      </c>
      <c r="BE785" s="141" t="str">
        <f t="shared" si="1187"/>
        <v>0..n</v>
      </c>
      <c r="BF785" s="124" t="str">
        <f t="shared" si="1188"/>
        <v/>
      </c>
      <c r="BG785" s="675" t="str">
        <f t="shared" si="1189"/>
        <v/>
      </c>
      <c r="BH785" s="7"/>
      <c r="BI785" s="648" t="str">
        <f t="shared" si="1190"/>
        <v>-</v>
      </c>
      <c r="BJ785" s="144" t="str">
        <f t="shared" si="1191"/>
        <v>-</v>
      </c>
      <c r="BK785" s="144" t="str">
        <f t="shared" si="1192"/>
        <v>-</v>
      </c>
      <c r="BL785" s="144" t="str">
        <f t="shared" si="1193"/>
        <v>-</v>
      </c>
      <c r="BM785" s="144" t="str">
        <f t="shared" si="1194"/>
        <v>-</v>
      </c>
      <c r="BN785" s="144" t="str">
        <f t="shared" si="1195"/>
        <v>-</v>
      </c>
      <c r="BO785" s="649" t="str">
        <f t="shared" si="1196"/>
        <v>X</v>
      </c>
      <c r="BP785" s="7"/>
      <c r="BQ785" s="144" t="str">
        <f t="shared" si="1197"/>
        <v>EXTENDED</v>
      </c>
      <c r="BR785" s="144" t="str">
        <f t="shared" si="1198"/>
        <v>EXTENDED</v>
      </c>
      <c r="BS785" s="15"/>
      <c r="BT785" s="57" t="s">
        <v>18642</v>
      </c>
    </row>
    <row r="786" spans="1:72" s="59" customFormat="1" ht="105" x14ac:dyDescent="0.2">
      <c r="A786" s="45" t="str">
        <f t="shared" si="1181"/>
        <v>YES</v>
      </c>
      <c r="B786" s="45"/>
      <c r="C786" s="45"/>
      <c r="D786" s="206" t="s">
        <v>3007</v>
      </c>
      <c r="E786" s="61" t="s">
        <v>5644</v>
      </c>
      <c r="F786" s="282"/>
      <c r="G786" s="62">
        <f t="shared" si="1137"/>
        <v>5</v>
      </c>
      <c r="H786" s="62" t="s">
        <v>32</v>
      </c>
      <c r="I786" s="64" t="s">
        <v>17321</v>
      </c>
      <c r="J786" s="64"/>
      <c r="K786" s="65"/>
      <c r="L786" s="65"/>
      <c r="M786" s="65"/>
      <c r="N786" s="64" t="s">
        <v>90</v>
      </c>
      <c r="O786" s="66" t="s">
        <v>32</v>
      </c>
      <c r="P786" s="66" t="str">
        <f t="shared" si="1141"/>
        <v>1..1</v>
      </c>
      <c r="Q786" s="6" t="s">
        <v>3348</v>
      </c>
      <c r="R786" s="67" t="s">
        <v>3349</v>
      </c>
      <c r="S786" s="66" t="s">
        <v>55</v>
      </c>
      <c r="T786" s="68" t="str">
        <f t="shared" si="1163"/>
        <v>E</v>
      </c>
      <c r="U786" s="62" t="s">
        <v>42</v>
      </c>
      <c r="V786" s="66"/>
      <c r="W786" s="249"/>
      <c r="X786" s="38"/>
      <c r="Y786" s="634" t="str">
        <f t="shared" si="1179"/>
        <v>-</v>
      </c>
      <c r="Z786" s="70" t="str">
        <f t="shared" ref="Z786:AE786" si="1210">IF(Y786="X","X",IF($AH786=Z$4,"X","-"))</f>
        <v>-</v>
      </c>
      <c r="AA786" s="70" t="str">
        <f t="shared" si="1210"/>
        <v>-</v>
      </c>
      <c r="AB786" s="70" t="str">
        <f t="shared" si="1210"/>
        <v>-</v>
      </c>
      <c r="AC786" s="70" t="str">
        <f t="shared" si="1210"/>
        <v>-</v>
      </c>
      <c r="AD786" s="70" t="str">
        <f t="shared" si="1210"/>
        <v>-</v>
      </c>
      <c r="AE786" s="635" t="str">
        <f t="shared" si="1210"/>
        <v>X</v>
      </c>
      <c r="AF786" s="38"/>
      <c r="AG786" s="70" t="s">
        <v>47</v>
      </c>
      <c r="AH786" s="70" t="s">
        <v>47</v>
      </c>
      <c r="AI786" s="38"/>
      <c r="AJ786" s="13" t="str">
        <f t="shared" si="1159"/>
        <v>/rsm:CrossIndustryInvoice/rsm:SupplyChainTradeTransaction/ram:ApplicableHeaderTradeDelivery/ram:ShipFromTradeParty/ram:URIUniversalCommunication</v>
      </c>
      <c r="AK786" s="13" t="str">
        <f t="shared" si="1160"/>
        <v>/ram:URIID</v>
      </c>
      <c r="AL786" s="14">
        <f>COUNTIFS(R$4:R786,AJ786)</f>
        <v>1</v>
      </c>
      <c r="AN786" s="206" t="str">
        <f t="shared" si="1183"/>
        <v>SCT_HTD</v>
      </c>
      <c r="AO786" s="61" t="str">
        <f t="shared" si="1161"/>
        <v>BT-X-198</v>
      </c>
      <c r="AP786" s="282" t="str">
        <f t="shared" si="1184"/>
        <v/>
      </c>
      <c r="AQ786" s="62">
        <f t="shared" si="1122"/>
        <v>5</v>
      </c>
      <c r="AR786" s="62" t="str">
        <f t="shared" si="1162"/>
        <v>1..1</v>
      </c>
      <c r="AS786" s="64" t="s">
        <v>2172</v>
      </c>
      <c r="AT786" s="64"/>
      <c r="AU786" s="65"/>
      <c r="AV786" s="65"/>
      <c r="AW786" s="65"/>
      <c r="AX786" s="64" t="s">
        <v>99</v>
      </c>
      <c r="AY786" s="66" t="str">
        <f t="shared" si="1172"/>
        <v>1..1</v>
      </c>
      <c r="AZ786" s="66" t="str">
        <f t="shared" si="1174"/>
        <v>1..1</v>
      </c>
      <c r="BA786" s="6" t="str">
        <f t="shared" si="1127"/>
        <v>/rsm:CrossIndustryInvoice
/rsm:SupplyChainTradeTransaction
/ram:ApplicableHeaderTradeDelivery
/ram:ShipFromTradeParty
/ram:URIUniversalCommunication
/ram:URIID</v>
      </c>
      <c r="BB786" s="67" t="str">
        <f t="shared" si="1128"/>
        <v>/rsm:CrossIndustryInvoice/rsm:SupplyChainTradeTransaction/ram:ApplicableHeaderTradeDelivery/ram:ShipFromTradeParty/ram:URIUniversalCommunication/ram:URIID</v>
      </c>
      <c r="BC786" s="66" t="str">
        <f t="shared" si="1185"/>
        <v>I</v>
      </c>
      <c r="BD786" s="68" t="str">
        <f t="shared" si="1186"/>
        <v>E</v>
      </c>
      <c r="BE786" s="62" t="str">
        <f t="shared" si="1187"/>
        <v>0..1</v>
      </c>
      <c r="BF786" s="66" t="str">
        <f t="shared" si="1188"/>
        <v/>
      </c>
      <c r="BG786" s="249" t="str">
        <f t="shared" si="1189"/>
        <v/>
      </c>
      <c r="BH786" s="7"/>
      <c r="BI786" s="634" t="str">
        <f t="shared" si="1190"/>
        <v>-</v>
      </c>
      <c r="BJ786" s="70" t="str">
        <f t="shared" si="1191"/>
        <v>-</v>
      </c>
      <c r="BK786" s="70" t="str">
        <f t="shared" si="1192"/>
        <v>-</v>
      </c>
      <c r="BL786" s="70" t="str">
        <f t="shared" si="1193"/>
        <v>-</v>
      </c>
      <c r="BM786" s="70" t="str">
        <f t="shared" si="1194"/>
        <v>-</v>
      </c>
      <c r="BN786" s="70" t="str">
        <f t="shared" si="1195"/>
        <v>-</v>
      </c>
      <c r="BO786" s="635" t="str">
        <f t="shared" si="1196"/>
        <v>X</v>
      </c>
      <c r="BP786" s="7"/>
      <c r="BQ786" s="70" t="str">
        <f t="shared" si="1197"/>
        <v>EXTENDED</v>
      </c>
      <c r="BR786" s="70" t="str">
        <f t="shared" si="1198"/>
        <v>EXTENDED</v>
      </c>
      <c r="BS786" s="15"/>
      <c r="BT786" s="57" t="s">
        <v>18642</v>
      </c>
    </row>
    <row r="787" spans="1:72" s="59" customFormat="1" ht="120" x14ac:dyDescent="0.2">
      <c r="A787" s="45" t="str">
        <f t="shared" si="1181"/>
        <v>YES</v>
      </c>
      <c r="B787" s="45"/>
      <c r="C787" s="45"/>
      <c r="D787" s="206" t="s">
        <v>3007</v>
      </c>
      <c r="E787" s="61" t="s">
        <v>5645</v>
      </c>
      <c r="F787" s="282"/>
      <c r="G787" s="62">
        <f t="shared" si="1137"/>
        <v>6</v>
      </c>
      <c r="H787" s="62" t="s">
        <v>32</v>
      </c>
      <c r="I787" s="64" t="s">
        <v>443</v>
      </c>
      <c r="J787" s="64"/>
      <c r="K787" s="65"/>
      <c r="L787" s="65"/>
      <c r="M787" s="65"/>
      <c r="N787" s="64" t="s">
        <v>17064</v>
      </c>
      <c r="O787" s="66" t="s">
        <v>32</v>
      </c>
      <c r="P787" s="66" t="str">
        <f t="shared" si="1141"/>
        <v>1..1</v>
      </c>
      <c r="Q787" s="6" t="s">
        <v>3350</v>
      </c>
      <c r="R787" s="67" t="s">
        <v>3351</v>
      </c>
      <c r="S787" s="66" t="s">
        <v>329</v>
      </c>
      <c r="T787" s="68" t="str">
        <f t="shared" si="1163"/>
        <v>A</v>
      </c>
      <c r="U787" s="62" t="s">
        <v>42</v>
      </c>
      <c r="V787" s="66"/>
      <c r="W787" s="249"/>
      <c r="X787" s="38"/>
      <c r="Y787" s="634" t="str">
        <f t="shared" si="1179"/>
        <v>-</v>
      </c>
      <c r="Z787" s="70" t="str">
        <f t="shared" ref="Z787:AE787" si="1211">IF(Y787="X","X",IF($AH787=Z$4,"X","-"))</f>
        <v>-</v>
      </c>
      <c r="AA787" s="70" t="str">
        <f t="shared" si="1211"/>
        <v>-</v>
      </c>
      <c r="AB787" s="70" t="str">
        <f t="shared" si="1211"/>
        <v>-</v>
      </c>
      <c r="AC787" s="70" t="str">
        <f t="shared" si="1211"/>
        <v>-</v>
      </c>
      <c r="AD787" s="70" t="str">
        <f t="shared" si="1211"/>
        <v>-</v>
      </c>
      <c r="AE787" s="635" t="str">
        <f t="shared" si="1211"/>
        <v>X</v>
      </c>
      <c r="AF787" s="38"/>
      <c r="AG787" s="70" t="s">
        <v>47</v>
      </c>
      <c r="AH787" s="70" t="s">
        <v>47</v>
      </c>
      <c r="AI787" s="38"/>
      <c r="AJ787" s="13" t="str">
        <f t="shared" si="1159"/>
        <v>/rsm:CrossIndustryInvoice/rsm:SupplyChainTradeTransaction/ram:ApplicableHeaderTradeDelivery/ram:ShipFromTradeParty/ram:URIUniversalCommunication/ram:URIID</v>
      </c>
      <c r="AK787" s="13" t="str">
        <f t="shared" si="1160"/>
        <v>/@schemeID</v>
      </c>
      <c r="AL787" s="14">
        <f>COUNTIFS(R$4:R787,AJ787)</f>
        <v>1</v>
      </c>
      <c r="AN787" s="206" t="str">
        <f t="shared" si="1183"/>
        <v>SCT_HTD</v>
      </c>
      <c r="AO787" s="61" t="str">
        <f t="shared" si="1161"/>
        <v>BT-X-198-0</v>
      </c>
      <c r="AP787" s="282" t="str">
        <f t="shared" si="1184"/>
        <v/>
      </c>
      <c r="AQ787" s="62">
        <f t="shared" si="1122"/>
        <v>6</v>
      </c>
      <c r="AR787" s="62" t="str">
        <f t="shared" si="1162"/>
        <v>1..1</v>
      </c>
      <c r="AS787" s="64" t="s">
        <v>330</v>
      </c>
      <c r="AT787" s="64"/>
      <c r="AU787" s="65"/>
      <c r="AV787" s="65"/>
      <c r="AW787" s="65"/>
      <c r="AX787" s="64"/>
      <c r="AY787" s="66" t="str">
        <f t="shared" si="1172"/>
        <v>1..1</v>
      </c>
      <c r="AZ787" s="66" t="str">
        <f t="shared" si="1174"/>
        <v>1..1</v>
      </c>
      <c r="BA787" s="6" t="str">
        <f t="shared" si="1127"/>
        <v>/rsm:CrossIndustryInvoice
/rsm:SupplyChainTradeTransaction
/ram:ApplicableHeaderTradeDelivery
/ram:ShipFromTradeParty
/ram:URIUniversalCommunication
/ram:URIID
/@schemeID</v>
      </c>
      <c r="BB787" s="67" t="str">
        <f t="shared" si="1128"/>
        <v>/rsm:CrossIndustryInvoice/rsm:SupplyChainTradeTransaction/ram:ApplicableHeaderTradeDelivery/ram:ShipFromTradeParty/ram:URIUniversalCommunication/ram:URIID/@schemeID</v>
      </c>
      <c r="BC787" s="66" t="str">
        <f t="shared" si="1185"/>
        <v>S</v>
      </c>
      <c r="BD787" s="68" t="str">
        <f t="shared" si="1186"/>
        <v>A</v>
      </c>
      <c r="BE787" s="62" t="str">
        <f t="shared" si="1187"/>
        <v>0..1</v>
      </c>
      <c r="BF787" s="66" t="str">
        <f t="shared" si="1188"/>
        <v/>
      </c>
      <c r="BG787" s="249" t="str">
        <f t="shared" si="1189"/>
        <v/>
      </c>
      <c r="BH787" s="7"/>
      <c r="BI787" s="634" t="str">
        <f t="shared" si="1190"/>
        <v>-</v>
      </c>
      <c r="BJ787" s="70" t="str">
        <f t="shared" si="1191"/>
        <v>-</v>
      </c>
      <c r="BK787" s="70" t="str">
        <f t="shared" si="1192"/>
        <v>-</v>
      </c>
      <c r="BL787" s="70" t="str">
        <f t="shared" si="1193"/>
        <v>-</v>
      </c>
      <c r="BM787" s="70" t="str">
        <f t="shared" si="1194"/>
        <v>-</v>
      </c>
      <c r="BN787" s="70" t="str">
        <f t="shared" si="1195"/>
        <v>-</v>
      </c>
      <c r="BO787" s="635" t="str">
        <f t="shared" si="1196"/>
        <v>X</v>
      </c>
      <c r="BP787" s="7"/>
      <c r="BQ787" s="70" t="str">
        <f t="shared" si="1197"/>
        <v>EXTENDED</v>
      </c>
      <c r="BR787" s="70" t="str">
        <f t="shared" si="1198"/>
        <v>EXTENDED</v>
      </c>
      <c r="BS787" s="15"/>
      <c r="BT787" s="57" t="s">
        <v>18642</v>
      </c>
    </row>
    <row r="788" spans="1:72" s="59" customFormat="1" ht="96" x14ac:dyDescent="0.2">
      <c r="A788" s="45" t="str">
        <f t="shared" si="1181"/>
        <v>NO</v>
      </c>
      <c r="B788" s="340" t="s">
        <v>17033</v>
      </c>
      <c r="C788" s="742"/>
      <c r="D788" s="206" t="s">
        <v>3007</v>
      </c>
      <c r="E788" s="140" t="s">
        <v>5107</v>
      </c>
      <c r="F788" s="296"/>
      <c r="G788" s="141">
        <f t="shared" si="1137"/>
        <v>4</v>
      </c>
      <c r="H788" s="141" t="s">
        <v>42</v>
      </c>
      <c r="I788" s="125" t="s">
        <v>3352</v>
      </c>
      <c r="J788" s="125"/>
      <c r="K788" s="126"/>
      <c r="L788" s="126"/>
      <c r="M788" s="126"/>
      <c r="N788" s="125"/>
      <c r="O788" s="124" t="s">
        <v>42</v>
      </c>
      <c r="P788" s="66" t="str">
        <f t="shared" si="1141"/>
        <v>0..1</v>
      </c>
      <c r="Q788" s="142" t="s">
        <v>3353</v>
      </c>
      <c r="R788" s="143" t="s">
        <v>3354</v>
      </c>
      <c r="S788" s="124"/>
      <c r="T788" s="129" t="str">
        <f t="shared" si="1163"/>
        <v/>
      </c>
      <c r="U788" s="141" t="s">
        <v>62</v>
      </c>
      <c r="V788" s="124"/>
      <c r="W788" s="675"/>
      <c r="X788" s="38"/>
      <c r="Y788" s="648" t="str">
        <f t="shared" si="1179"/>
        <v>-</v>
      </c>
      <c r="Z788" s="144" t="str">
        <f t="shared" ref="Z788:AE788" si="1212">IF(Y788="X","X",IF($AH788=Z$4,"X","-"))</f>
        <v>-</v>
      </c>
      <c r="AA788" s="144" t="str">
        <f t="shared" si="1212"/>
        <v>-</v>
      </c>
      <c r="AB788" s="144" t="str">
        <f t="shared" si="1212"/>
        <v>-</v>
      </c>
      <c r="AC788" s="144" t="str">
        <f t="shared" si="1212"/>
        <v>-</v>
      </c>
      <c r="AD788" s="144" t="str">
        <f t="shared" si="1212"/>
        <v>-</v>
      </c>
      <c r="AE788" s="649" t="str">
        <f t="shared" si="1212"/>
        <v>X</v>
      </c>
      <c r="AF788" s="38"/>
      <c r="AG788" s="144" t="s">
        <v>47</v>
      </c>
      <c r="AH788" s="144" t="s">
        <v>47</v>
      </c>
      <c r="AI788" s="38"/>
      <c r="AJ788" s="13" t="str">
        <f t="shared" si="1159"/>
        <v>/rsm:CrossIndustryInvoice/rsm:SupplyChainTradeTransaction/ram:ApplicableHeaderTradeDelivery/ram:ShipFromTradeParty</v>
      </c>
      <c r="AK788" s="13" t="str">
        <f t="shared" si="1160"/>
        <v>/ram:SpecifiedTaxRegistration</v>
      </c>
      <c r="AL788" s="14">
        <f>COUNTIFS(R$4:R788,AJ788)</f>
        <v>1</v>
      </c>
      <c r="AN788" s="206" t="str">
        <f t="shared" si="1183"/>
        <v>SCT_HTD</v>
      </c>
      <c r="AO788" s="140" t="str">
        <f t="shared" si="1161"/>
        <v>BT-X-199-00</v>
      </c>
      <c r="AP788" s="296" t="str">
        <f t="shared" si="1184"/>
        <v/>
      </c>
      <c r="AQ788" s="141">
        <f t="shared" si="1122"/>
        <v>4</v>
      </c>
      <c r="AR788" s="141" t="str">
        <f t="shared" si="1162"/>
        <v>0..1</v>
      </c>
      <c r="AS788" s="125" t="s">
        <v>1011</v>
      </c>
      <c r="AT788" s="125"/>
      <c r="AU788" s="126"/>
      <c r="AV788" s="126"/>
      <c r="AW788" s="126"/>
      <c r="AX788" s="125"/>
      <c r="AY788" s="124" t="str">
        <f t="shared" si="1172"/>
        <v>0..1</v>
      </c>
      <c r="AZ788" s="124" t="str">
        <f t="shared" si="1174"/>
        <v>0..1</v>
      </c>
      <c r="BA788" s="142" t="str">
        <f t="shared" si="1127"/>
        <v>/rsm:CrossIndustryInvoice
/rsm:SupplyChainTradeTransaction
/ram:ApplicableHeaderTradeDelivery
/ram:ShipFromTradeParty
/ram:SpecifiedTaxRegistration</v>
      </c>
      <c r="BB788" s="143" t="str">
        <f t="shared" si="1128"/>
        <v>/rsm:CrossIndustryInvoice/rsm:SupplyChainTradeTransaction/ram:ApplicableHeaderTradeDelivery/ram:ShipFromTradeParty/ram:SpecifiedTaxRegistration</v>
      </c>
      <c r="BC788" s="124" t="str">
        <f t="shared" si="1185"/>
        <v/>
      </c>
      <c r="BD788" s="129" t="str">
        <f t="shared" si="1186"/>
        <v/>
      </c>
      <c r="BE788" s="141" t="str">
        <f t="shared" si="1187"/>
        <v>0..n</v>
      </c>
      <c r="BF788" s="124" t="str">
        <f t="shared" si="1188"/>
        <v/>
      </c>
      <c r="BG788" s="675" t="str">
        <f t="shared" si="1189"/>
        <v/>
      </c>
      <c r="BH788" s="7"/>
      <c r="BI788" s="648" t="str">
        <f t="shared" si="1190"/>
        <v>-</v>
      </c>
      <c r="BJ788" s="144" t="str">
        <f t="shared" si="1191"/>
        <v>-</v>
      </c>
      <c r="BK788" s="144" t="str">
        <f t="shared" si="1192"/>
        <v>-</v>
      </c>
      <c r="BL788" s="144" t="str">
        <f t="shared" si="1193"/>
        <v>-</v>
      </c>
      <c r="BM788" s="144" t="str">
        <f t="shared" si="1194"/>
        <v>-</v>
      </c>
      <c r="BN788" s="144" t="str">
        <f t="shared" si="1195"/>
        <v>-</v>
      </c>
      <c r="BO788" s="649" t="str">
        <f t="shared" si="1196"/>
        <v>X</v>
      </c>
      <c r="BP788" s="7"/>
      <c r="BQ788" s="144" t="str">
        <f t="shared" si="1197"/>
        <v>EXTENDED</v>
      </c>
      <c r="BR788" s="144" t="str">
        <f t="shared" si="1198"/>
        <v>EXTENDED</v>
      </c>
      <c r="BS788" s="15"/>
      <c r="BT788" s="57" t="s">
        <v>18642</v>
      </c>
    </row>
    <row r="789" spans="1:72" s="59" customFormat="1" ht="105" x14ac:dyDescent="0.2">
      <c r="A789" s="45" t="str">
        <f t="shared" si="1181"/>
        <v>YES</v>
      </c>
      <c r="B789" s="45"/>
      <c r="C789" s="45"/>
      <c r="D789" s="206" t="s">
        <v>3007</v>
      </c>
      <c r="E789" s="61" t="s">
        <v>5108</v>
      </c>
      <c r="F789" s="282"/>
      <c r="G789" s="62">
        <f t="shared" si="1137"/>
        <v>5</v>
      </c>
      <c r="H789" s="62" t="s">
        <v>32</v>
      </c>
      <c r="I789" s="64" t="s">
        <v>17158</v>
      </c>
      <c r="J789" s="64"/>
      <c r="K789" s="65"/>
      <c r="L789" s="65"/>
      <c r="M789" s="65"/>
      <c r="N789" s="64" t="s">
        <v>90</v>
      </c>
      <c r="O789" s="66" t="s">
        <v>32</v>
      </c>
      <c r="P789" s="66" t="str">
        <f t="shared" si="1141"/>
        <v>1..1</v>
      </c>
      <c r="Q789" s="6" t="s">
        <v>3355</v>
      </c>
      <c r="R789" s="67" t="s">
        <v>3356</v>
      </c>
      <c r="S789" s="66" t="s">
        <v>55</v>
      </c>
      <c r="T789" s="68" t="str">
        <f t="shared" si="1163"/>
        <v>E</v>
      </c>
      <c r="U789" s="62" t="s">
        <v>42</v>
      </c>
      <c r="V789" s="66"/>
      <c r="W789" s="677" t="s">
        <v>1016</v>
      </c>
      <c r="X789" s="38"/>
      <c r="Y789" s="634" t="str">
        <f t="shared" si="1179"/>
        <v>-</v>
      </c>
      <c r="Z789" s="70" t="str">
        <f t="shared" ref="Z789:AE789" si="1213">IF(Y789="X","X",IF($AH789=Z$4,"X","-"))</f>
        <v>-</v>
      </c>
      <c r="AA789" s="70" t="str">
        <f t="shared" si="1213"/>
        <v>-</v>
      </c>
      <c r="AB789" s="70" t="str">
        <f t="shared" si="1213"/>
        <v>-</v>
      </c>
      <c r="AC789" s="70" t="str">
        <f t="shared" si="1213"/>
        <v>-</v>
      </c>
      <c r="AD789" s="70" t="str">
        <f t="shared" si="1213"/>
        <v>-</v>
      </c>
      <c r="AE789" s="635" t="str">
        <f t="shared" si="1213"/>
        <v>X</v>
      </c>
      <c r="AF789" s="38"/>
      <c r="AG789" s="70" t="s">
        <v>47</v>
      </c>
      <c r="AH789" s="70" t="s">
        <v>47</v>
      </c>
      <c r="AI789" s="38"/>
      <c r="AJ789" s="13" t="str">
        <f t="shared" si="1159"/>
        <v>/rsm:CrossIndustryInvoice/rsm:SupplyChainTradeTransaction/ram:ApplicableHeaderTradeDelivery/ram:ShipFromTradeParty/ram:SpecifiedTaxRegistration</v>
      </c>
      <c r="AK789" s="13" t="str">
        <f t="shared" si="1160"/>
        <v>/ram:ID</v>
      </c>
      <c r="AL789" s="14">
        <f>COUNTIFS(R$4:R789,AJ789)</f>
        <v>1</v>
      </c>
      <c r="AN789" s="206" t="str">
        <f t="shared" si="1183"/>
        <v>SCT_HTD</v>
      </c>
      <c r="AO789" s="61" t="str">
        <f t="shared" si="1161"/>
        <v>BT-X-199</v>
      </c>
      <c r="AP789" s="282" t="str">
        <f t="shared" si="1184"/>
        <v/>
      </c>
      <c r="AQ789" s="62">
        <f t="shared" si="1122"/>
        <v>5</v>
      </c>
      <c r="AR789" s="62" t="str">
        <f t="shared" si="1162"/>
        <v>1..1</v>
      </c>
      <c r="AS789" s="64" t="s">
        <v>1014</v>
      </c>
      <c r="AT789" s="64"/>
      <c r="AU789" s="65"/>
      <c r="AV789" s="65"/>
      <c r="AW789" s="65"/>
      <c r="AX789" s="64" t="s">
        <v>99</v>
      </c>
      <c r="AY789" s="66" t="str">
        <f t="shared" si="1172"/>
        <v>1..1</v>
      </c>
      <c r="AZ789" s="66" t="str">
        <f t="shared" si="1174"/>
        <v>1..1</v>
      </c>
      <c r="BA789" s="6" t="str">
        <f t="shared" si="1127"/>
        <v>/rsm:CrossIndustryInvoice
/rsm:SupplyChainTradeTransaction
/ram:ApplicableHeaderTradeDelivery
/ram:ShipFromTradeParty
/ram:SpecifiedTaxRegistration
/ram:ID</v>
      </c>
      <c r="BB789" s="67" t="str">
        <f t="shared" si="1128"/>
        <v>/rsm:CrossIndustryInvoice/rsm:SupplyChainTradeTransaction/ram:ApplicableHeaderTradeDelivery/ram:ShipFromTradeParty/ram:SpecifiedTaxRegistration/ram:ID</v>
      </c>
      <c r="BC789" s="66" t="str">
        <f t="shared" si="1185"/>
        <v>I</v>
      </c>
      <c r="BD789" s="68" t="str">
        <f t="shared" si="1186"/>
        <v>E</v>
      </c>
      <c r="BE789" s="62" t="str">
        <f t="shared" si="1187"/>
        <v>0..1</v>
      </c>
      <c r="BF789" s="66" t="str">
        <f t="shared" si="1188"/>
        <v/>
      </c>
      <c r="BG789" s="249" t="str">
        <f t="shared" si="1189"/>
        <v>@schemeID="VA"</v>
      </c>
      <c r="BH789" s="7"/>
      <c r="BI789" s="634" t="str">
        <f t="shared" si="1190"/>
        <v>-</v>
      </c>
      <c r="BJ789" s="70" t="str">
        <f t="shared" si="1191"/>
        <v>-</v>
      </c>
      <c r="BK789" s="70" t="str">
        <f t="shared" si="1192"/>
        <v>-</v>
      </c>
      <c r="BL789" s="70" t="str">
        <f t="shared" si="1193"/>
        <v>-</v>
      </c>
      <c r="BM789" s="70" t="str">
        <f t="shared" si="1194"/>
        <v>-</v>
      </c>
      <c r="BN789" s="70" t="str">
        <f t="shared" si="1195"/>
        <v>-</v>
      </c>
      <c r="BO789" s="635" t="str">
        <f t="shared" si="1196"/>
        <v>X</v>
      </c>
      <c r="BP789" s="7"/>
      <c r="BQ789" s="70" t="str">
        <f t="shared" si="1197"/>
        <v>EXTENDED</v>
      </c>
      <c r="BR789" s="70" t="str">
        <f t="shared" si="1198"/>
        <v>EXTENDED</v>
      </c>
      <c r="BS789" s="15"/>
      <c r="BT789" s="57" t="s">
        <v>18642</v>
      </c>
    </row>
    <row r="790" spans="1:72" s="59" customFormat="1" ht="120" x14ac:dyDescent="0.2">
      <c r="A790" s="45" t="str">
        <f t="shared" si="1181"/>
        <v>YES</v>
      </c>
      <c r="B790" s="45"/>
      <c r="C790" s="45"/>
      <c r="D790" s="206" t="s">
        <v>3007</v>
      </c>
      <c r="E790" s="61" t="s">
        <v>5109</v>
      </c>
      <c r="F790" s="282"/>
      <c r="G790" s="62">
        <f t="shared" si="1137"/>
        <v>6</v>
      </c>
      <c r="H790" s="62" t="s">
        <v>32</v>
      </c>
      <c r="I790" s="64" t="s">
        <v>17157</v>
      </c>
      <c r="J790" s="64"/>
      <c r="K790" s="65" t="s">
        <v>1015</v>
      </c>
      <c r="L790" s="65"/>
      <c r="M790" s="65" t="s">
        <v>1016</v>
      </c>
      <c r="N790" s="64" t="s">
        <v>17064</v>
      </c>
      <c r="O790" s="66" t="s">
        <v>32</v>
      </c>
      <c r="P790" s="66" t="str">
        <f t="shared" si="1141"/>
        <v>1..1</v>
      </c>
      <c r="Q790" s="6" t="s">
        <v>3357</v>
      </c>
      <c r="R790" s="67" t="s">
        <v>3358</v>
      </c>
      <c r="S790" s="66" t="s">
        <v>329</v>
      </c>
      <c r="T790" s="68" t="str">
        <f t="shared" si="1163"/>
        <v>A</v>
      </c>
      <c r="U790" s="62" t="s">
        <v>42</v>
      </c>
      <c r="V790" s="66"/>
      <c r="W790" s="677" t="s">
        <v>1016</v>
      </c>
      <c r="X790" s="38"/>
      <c r="Y790" s="634" t="str">
        <f t="shared" si="1179"/>
        <v>-</v>
      </c>
      <c r="Z790" s="70" t="str">
        <f t="shared" ref="Z790:AE790" si="1214">IF(Y790="X","X",IF($AH790=Z$4,"X","-"))</f>
        <v>-</v>
      </c>
      <c r="AA790" s="70" t="str">
        <f t="shared" si="1214"/>
        <v>-</v>
      </c>
      <c r="AB790" s="70" t="str">
        <f t="shared" si="1214"/>
        <v>-</v>
      </c>
      <c r="AC790" s="70" t="str">
        <f t="shared" si="1214"/>
        <v>-</v>
      </c>
      <c r="AD790" s="70" t="str">
        <f t="shared" si="1214"/>
        <v>-</v>
      </c>
      <c r="AE790" s="635" t="str">
        <f t="shared" si="1214"/>
        <v>X</v>
      </c>
      <c r="AF790" s="38"/>
      <c r="AG790" s="70" t="s">
        <v>47</v>
      </c>
      <c r="AH790" s="70" t="s">
        <v>47</v>
      </c>
      <c r="AI790" s="38"/>
      <c r="AJ790" s="13" t="str">
        <f t="shared" si="1159"/>
        <v>/rsm:CrossIndustryInvoice/rsm:SupplyChainTradeTransaction/ram:ApplicableHeaderTradeDelivery/ram:ShipFromTradeParty/ram:SpecifiedTaxRegistration/ram:ID</v>
      </c>
      <c r="AK790" s="13" t="str">
        <f t="shared" si="1160"/>
        <v>/@schemeID</v>
      </c>
      <c r="AL790" s="14">
        <f>COUNTIFS(R$4:R790,AJ790)</f>
        <v>1</v>
      </c>
      <c r="AN790" s="206" t="str">
        <f t="shared" si="1183"/>
        <v>SCT_HTD</v>
      </c>
      <c r="AO790" s="61" t="str">
        <f t="shared" si="1161"/>
        <v>BT-X-199-0</v>
      </c>
      <c r="AP790" s="282" t="str">
        <f t="shared" si="1184"/>
        <v/>
      </c>
      <c r="AQ790" s="62">
        <f t="shared" si="1122"/>
        <v>6</v>
      </c>
      <c r="AR790" s="62" t="str">
        <f t="shared" si="1162"/>
        <v>1..1</v>
      </c>
      <c r="AS790" s="64" t="s">
        <v>1019</v>
      </c>
      <c r="AT790" s="64"/>
      <c r="AU790" s="65" t="s">
        <v>18240</v>
      </c>
      <c r="AV790" s="65"/>
      <c r="AW790" s="65"/>
      <c r="AX790" s="64"/>
      <c r="AY790" s="66" t="str">
        <f t="shared" si="1172"/>
        <v>1..1</v>
      </c>
      <c r="AZ790" s="66" t="str">
        <f t="shared" si="1174"/>
        <v>1..1</v>
      </c>
      <c r="BA790" s="6" t="str">
        <f t="shared" si="1127"/>
        <v>/rsm:CrossIndustryInvoice
/rsm:SupplyChainTradeTransaction
/ram:ApplicableHeaderTradeDelivery
/ram:ShipFromTradeParty
/ram:SpecifiedTaxRegistration
/ram:ID
/@schemeID</v>
      </c>
      <c r="BB790" s="67" t="str">
        <f t="shared" si="1128"/>
        <v>/rsm:CrossIndustryInvoice/rsm:SupplyChainTradeTransaction/ram:ApplicableHeaderTradeDelivery/ram:ShipFromTradeParty/ram:SpecifiedTaxRegistration/ram:ID/@schemeID</v>
      </c>
      <c r="BC790" s="66" t="str">
        <f t="shared" si="1185"/>
        <v>S</v>
      </c>
      <c r="BD790" s="68" t="str">
        <f t="shared" si="1186"/>
        <v>A</v>
      </c>
      <c r="BE790" s="62" t="str">
        <f t="shared" si="1187"/>
        <v>0..1</v>
      </c>
      <c r="BF790" s="66" t="str">
        <f t="shared" si="1188"/>
        <v/>
      </c>
      <c r="BG790" s="249" t="str">
        <f t="shared" si="1189"/>
        <v>@schemeID="VA"</v>
      </c>
      <c r="BH790" s="7"/>
      <c r="BI790" s="634" t="str">
        <f t="shared" si="1190"/>
        <v>-</v>
      </c>
      <c r="BJ790" s="70" t="str">
        <f t="shared" si="1191"/>
        <v>-</v>
      </c>
      <c r="BK790" s="70" t="str">
        <f t="shared" si="1192"/>
        <v>-</v>
      </c>
      <c r="BL790" s="70" t="str">
        <f t="shared" si="1193"/>
        <v>-</v>
      </c>
      <c r="BM790" s="70" t="str">
        <f t="shared" si="1194"/>
        <v>-</v>
      </c>
      <c r="BN790" s="70" t="str">
        <f t="shared" si="1195"/>
        <v>-</v>
      </c>
      <c r="BO790" s="635" t="str">
        <f t="shared" si="1196"/>
        <v>X</v>
      </c>
      <c r="BP790" s="7"/>
      <c r="BQ790" s="70" t="str">
        <f t="shared" si="1197"/>
        <v>EXTENDED</v>
      </c>
      <c r="BR790" s="70" t="str">
        <f t="shared" si="1198"/>
        <v>EXTENDED</v>
      </c>
      <c r="BS790" s="15"/>
      <c r="BT790" s="57" t="s">
        <v>18642</v>
      </c>
    </row>
    <row r="791" spans="1:72" s="59" customFormat="1" ht="96" x14ac:dyDescent="0.2">
      <c r="A791" s="45" t="str">
        <f t="shared" si="1181"/>
        <v>NO</v>
      </c>
      <c r="B791" s="317" t="s">
        <v>17046</v>
      </c>
      <c r="C791" s="45"/>
      <c r="D791" s="202" t="s">
        <v>3007</v>
      </c>
      <c r="E791" s="207" t="s">
        <v>5646</v>
      </c>
      <c r="F791" s="308"/>
      <c r="G791" s="110">
        <f t="shared" si="1137"/>
        <v>3</v>
      </c>
      <c r="H791" s="110" t="s">
        <v>42</v>
      </c>
      <c r="I791" s="111" t="s">
        <v>3360</v>
      </c>
      <c r="J791" s="112" t="s">
        <v>17324</v>
      </c>
      <c r="K791" s="113"/>
      <c r="L791" s="113"/>
      <c r="M791" s="113"/>
      <c r="N791" s="112"/>
      <c r="O791" s="110" t="s">
        <v>42</v>
      </c>
      <c r="P791" s="110" t="str">
        <f t="shared" si="1141"/>
        <v>0..1</v>
      </c>
      <c r="Q791" s="114" t="s">
        <v>3361</v>
      </c>
      <c r="R791" s="115" t="s">
        <v>3362</v>
      </c>
      <c r="S791" s="110"/>
      <c r="T791" s="116" t="str">
        <f t="shared" si="1163"/>
        <v/>
      </c>
      <c r="U791" s="110" t="s">
        <v>42</v>
      </c>
      <c r="V791" s="110"/>
      <c r="W791" s="674"/>
      <c r="X791" s="38"/>
      <c r="Y791" s="644" t="str">
        <f t="shared" si="1179"/>
        <v>-</v>
      </c>
      <c r="Z791" s="116" t="str">
        <f t="shared" ref="Z791:AE791" si="1215">IF(Y791="X","X",IF($AH791=Z$4,"X","-"))</f>
        <v>X</v>
      </c>
      <c r="AA791" s="116" t="str">
        <f t="shared" si="1215"/>
        <v>X</v>
      </c>
      <c r="AB791" s="116" t="str">
        <f t="shared" si="1215"/>
        <v>X</v>
      </c>
      <c r="AC791" s="116" t="str">
        <f t="shared" si="1215"/>
        <v>X</v>
      </c>
      <c r="AD791" s="116" t="str">
        <f t="shared" si="1215"/>
        <v>X</v>
      </c>
      <c r="AE791" s="645" t="str">
        <f t="shared" si="1215"/>
        <v>X</v>
      </c>
      <c r="AF791" s="38"/>
      <c r="AG791" s="116" t="s">
        <v>185</v>
      </c>
      <c r="AH791" s="116" t="s">
        <v>185</v>
      </c>
      <c r="AI791" s="38"/>
      <c r="AJ791" s="13" t="str">
        <f t="shared" si="1159"/>
        <v>/rsm:CrossIndustryInvoice/rsm:SupplyChainTradeTransaction/ram:ApplicableHeaderTradeDelivery</v>
      </c>
      <c r="AK791" s="13" t="str">
        <f t="shared" si="1160"/>
        <v>/ram:ActualDeliverySupplyChainEvent</v>
      </c>
      <c r="AL791" s="14">
        <f>COUNTIFS(R$4:R791,AJ791)</f>
        <v>1</v>
      </c>
      <c r="AN791" s="202" t="str">
        <f t="shared" si="1183"/>
        <v>SCT_HTD</v>
      </c>
      <c r="AO791" s="207" t="str">
        <f t="shared" si="1161"/>
        <v>BT-72-000</v>
      </c>
      <c r="AP791" s="308" t="str">
        <f t="shared" si="1184"/>
        <v/>
      </c>
      <c r="AQ791" s="110">
        <f t="shared" si="1122"/>
        <v>3</v>
      </c>
      <c r="AR791" s="110" t="str">
        <f t="shared" si="1162"/>
        <v>0..1</v>
      </c>
      <c r="AS791" s="111" t="s">
        <v>3363</v>
      </c>
      <c r="AT791" s="112"/>
      <c r="AU791" s="113"/>
      <c r="AV791" s="113"/>
      <c r="AW791" s="113" t="s">
        <v>35</v>
      </c>
      <c r="AX791" s="112"/>
      <c r="AY791" s="110" t="str">
        <f t="shared" si="1172"/>
        <v>0..1</v>
      </c>
      <c r="AZ791" s="110" t="str">
        <f t="shared" si="1174"/>
        <v>0..1</v>
      </c>
      <c r="BA791" s="114" t="str">
        <f t="shared" ref="BA791:BA854" si="1216">Q791</f>
        <v>/rsm:CrossIndustryInvoice
/rsm:SupplyChainTradeTransaction
/ram:ApplicableHeaderTradeDelivery
/ram:ActualDeliverySupplyChainEvent</v>
      </c>
      <c r="BB791" s="115" t="str">
        <f t="shared" ref="BB791:BB854" si="1217">R791</f>
        <v>/rsm:CrossIndustryInvoice/rsm:SupplyChainTradeTransaction/ram:ApplicableHeaderTradeDelivery/ram:ActualDeliverySupplyChainEvent</v>
      </c>
      <c r="BC791" s="110" t="str">
        <f t="shared" si="1185"/>
        <v/>
      </c>
      <c r="BD791" s="116" t="str">
        <f t="shared" si="1186"/>
        <v/>
      </c>
      <c r="BE791" s="110" t="str">
        <f t="shared" si="1187"/>
        <v>0..1</v>
      </c>
      <c r="BF791" s="110" t="str">
        <f t="shared" si="1188"/>
        <v/>
      </c>
      <c r="BG791" s="674" t="str">
        <f t="shared" si="1189"/>
        <v/>
      </c>
      <c r="BH791" s="7"/>
      <c r="BI791" s="644" t="str">
        <f t="shared" si="1190"/>
        <v>-</v>
      </c>
      <c r="BJ791" s="116" t="str">
        <f t="shared" si="1191"/>
        <v>X</v>
      </c>
      <c r="BK791" s="116" t="str">
        <f t="shared" si="1192"/>
        <v>X</v>
      </c>
      <c r="BL791" s="116" t="str">
        <f t="shared" si="1193"/>
        <v>X</v>
      </c>
      <c r="BM791" s="116" t="str">
        <f t="shared" si="1194"/>
        <v>X</v>
      </c>
      <c r="BN791" s="116" t="str">
        <f t="shared" si="1195"/>
        <v>X</v>
      </c>
      <c r="BO791" s="645" t="str">
        <f t="shared" si="1196"/>
        <v>X</v>
      </c>
      <c r="BP791" s="7"/>
      <c r="BQ791" s="116" t="str">
        <f t="shared" si="1197"/>
        <v>BASIC WL</v>
      </c>
      <c r="BR791" s="116" t="str">
        <f t="shared" si="1198"/>
        <v>BASIC WL</v>
      </c>
      <c r="BS791" s="15"/>
      <c r="BT791" s="57" t="s">
        <v>18642</v>
      </c>
    </row>
    <row r="792" spans="1:72" s="59" customFormat="1" ht="96" x14ac:dyDescent="0.2">
      <c r="A792" s="45" t="str">
        <f t="shared" si="1181"/>
        <v>NO</v>
      </c>
      <c r="B792" s="317" t="s">
        <v>17047</v>
      </c>
      <c r="C792" s="45"/>
      <c r="D792" s="208" t="s">
        <v>3007</v>
      </c>
      <c r="E792" s="209" t="s">
        <v>3359</v>
      </c>
      <c r="F792" s="309"/>
      <c r="G792" s="156">
        <f t="shared" si="1137"/>
        <v>4</v>
      </c>
      <c r="H792" s="73" t="s">
        <v>32</v>
      </c>
      <c r="I792" s="74" t="s">
        <v>3365</v>
      </c>
      <c r="J792" s="64" t="s">
        <v>17322</v>
      </c>
      <c r="K792" s="65" t="s">
        <v>17323</v>
      </c>
      <c r="L792" s="65"/>
      <c r="M792" s="65"/>
      <c r="N792" s="64" t="s">
        <v>148</v>
      </c>
      <c r="O792" s="66" t="s">
        <v>32</v>
      </c>
      <c r="P792" s="66" t="str">
        <f t="shared" si="1141"/>
        <v>1..1</v>
      </c>
      <c r="Q792" s="2" t="s">
        <v>3366</v>
      </c>
      <c r="R792" s="75" t="s">
        <v>3367</v>
      </c>
      <c r="S792" s="88" t="s">
        <v>151</v>
      </c>
      <c r="T792" s="68" t="str">
        <f t="shared" si="1163"/>
        <v/>
      </c>
      <c r="U792" s="66" t="s">
        <v>42</v>
      </c>
      <c r="V792" s="66"/>
      <c r="W792" s="249"/>
      <c r="X792" s="38"/>
      <c r="Y792" s="636" t="str">
        <f t="shared" si="1179"/>
        <v>-</v>
      </c>
      <c r="Z792" s="68" t="str">
        <f t="shared" ref="Z792:AE792" si="1218">IF(Y792="X","X",IF($AH792=Z$4,"X","-"))</f>
        <v>X</v>
      </c>
      <c r="AA792" s="68" t="str">
        <f t="shared" si="1218"/>
        <v>X</v>
      </c>
      <c r="AB792" s="68" t="str">
        <f t="shared" si="1218"/>
        <v>X</v>
      </c>
      <c r="AC792" s="68" t="str">
        <f t="shared" si="1218"/>
        <v>X</v>
      </c>
      <c r="AD792" s="68" t="str">
        <f t="shared" si="1218"/>
        <v>X</v>
      </c>
      <c r="AE792" s="637" t="str">
        <f t="shared" si="1218"/>
        <v>X</v>
      </c>
      <c r="AF792" s="38"/>
      <c r="AG792" s="68" t="s">
        <v>185</v>
      </c>
      <c r="AH792" s="68" t="s">
        <v>185</v>
      </c>
      <c r="AI792" s="38"/>
      <c r="AJ792" s="13" t="str">
        <f t="shared" si="1159"/>
        <v>/rsm:CrossIndustryInvoice/rsm:SupplyChainTradeTransaction/ram:ApplicableHeaderTradeDelivery/ram:ActualDeliverySupplyChainEvent</v>
      </c>
      <c r="AK792" s="13" t="str">
        <f t="shared" si="1160"/>
        <v>/ram:OccurrenceDateTime</v>
      </c>
      <c r="AL792" s="14">
        <f>COUNTIFS(R$4:R792,AJ792)</f>
        <v>1</v>
      </c>
      <c r="AN792" s="208" t="str">
        <f t="shared" si="1183"/>
        <v>SCT_HTD</v>
      </c>
      <c r="AO792" s="209" t="str">
        <f t="shared" si="1161"/>
        <v>BT-72-00</v>
      </c>
      <c r="AP792" s="309" t="str">
        <f t="shared" si="1184"/>
        <v/>
      </c>
      <c r="AQ792" s="156">
        <f t="shared" ref="AQ792:AQ856" si="1219">LEN(BB792)-LEN(SUBSTITUTE(BB792,"/",""))-1</f>
        <v>4</v>
      </c>
      <c r="AR792" s="73" t="str">
        <f t="shared" si="1162"/>
        <v>1..1</v>
      </c>
      <c r="AS792" s="74" t="s">
        <v>3368</v>
      </c>
      <c r="AT792" s="405" t="s">
        <v>18279</v>
      </c>
      <c r="AU792" s="65"/>
      <c r="AV792" s="65"/>
      <c r="AW792" s="65" t="s">
        <v>35</v>
      </c>
      <c r="AX792" s="64" t="s">
        <v>148</v>
      </c>
      <c r="AY792" s="66" t="str">
        <f t="shared" si="1172"/>
        <v>1..1</v>
      </c>
      <c r="AZ792" s="66" t="str">
        <f t="shared" si="1174"/>
        <v>1..1</v>
      </c>
      <c r="BA792" s="2" t="str">
        <f t="shared" si="1216"/>
        <v>/rsm:CrossIndustryInvoice
/rsm:SupplyChainTradeTransaction
/ram:ApplicableHeaderTradeDelivery
/ram:ActualDeliverySupplyChainEvent
/ram:OccurrenceDateTime</v>
      </c>
      <c r="BB792" s="75" t="str">
        <f t="shared" si="1217"/>
        <v>/rsm:CrossIndustryInvoice/rsm:SupplyChainTradeTransaction/ram:ApplicableHeaderTradeDelivery/ram:ActualDeliverySupplyChainEvent/ram:OccurrenceDateTime</v>
      </c>
      <c r="BC792" s="66" t="str">
        <f t="shared" si="1185"/>
        <v>D</v>
      </c>
      <c r="BD792" s="68" t="str">
        <f t="shared" si="1186"/>
        <v/>
      </c>
      <c r="BE792" s="66" t="str">
        <f t="shared" si="1187"/>
        <v>0..1</v>
      </c>
      <c r="BF792" s="66" t="str">
        <f t="shared" si="1188"/>
        <v/>
      </c>
      <c r="BG792" s="249" t="str">
        <f t="shared" si="1189"/>
        <v/>
      </c>
      <c r="BH792" s="7"/>
      <c r="BI792" s="636" t="str">
        <f t="shared" si="1190"/>
        <v>-</v>
      </c>
      <c r="BJ792" s="68" t="str">
        <f t="shared" si="1191"/>
        <v>X</v>
      </c>
      <c r="BK792" s="68" t="str">
        <f t="shared" si="1192"/>
        <v>X</v>
      </c>
      <c r="BL792" s="68" t="str">
        <f t="shared" si="1193"/>
        <v>X</v>
      </c>
      <c r="BM792" s="68" t="str">
        <f t="shared" si="1194"/>
        <v>X</v>
      </c>
      <c r="BN792" s="68" t="str">
        <f t="shared" si="1195"/>
        <v>X</v>
      </c>
      <c r="BO792" s="637" t="str">
        <f t="shared" si="1196"/>
        <v>X</v>
      </c>
      <c r="BP792" s="7"/>
      <c r="BQ792" s="68" t="str">
        <f t="shared" si="1197"/>
        <v>BASIC WL</v>
      </c>
      <c r="BR792" s="68" t="str">
        <f t="shared" si="1198"/>
        <v>BASIC WL</v>
      </c>
      <c r="BS792" s="15"/>
      <c r="BT792" s="57" t="s">
        <v>18642</v>
      </c>
    </row>
    <row r="793" spans="1:72" s="59" customFormat="1" ht="105" x14ac:dyDescent="0.2">
      <c r="A793" s="45" t="str">
        <f t="shared" si="1181"/>
        <v>YES</v>
      </c>
      <c r="B793" s="45"/>
      <c r="C793" s="45"/>
      <c r="D793" s="208" t="s">
        <v>3007</v>
      </c>
      <c r="E793" s="209" t="s">
        <v>3369</v>
      </c>
      <c r="F793" s="309" t="s">
        <v>3369</v>
      </c>
      <c r="G793" s="66">
        <f t="shared" si="1137"/>
        <v>5</v>
      </c>
      <c r="H793" s="66" t="s">
        <v>42</v>
      </c>
      <c r="I793" s="64" t="s">
        <v>3370</v>
      </c>
      <c r="J793" s="64" t="s">
        <v>3371</v>
      </c>
      <c r="K793" s="65"/>
      <c r="L793" s="65"/>
      <c r="M793" s="65" t="s">
        <v>35</v>
      </c>
      <c r="N793" s="64" t="s">
        <v>148</v>
      </c>
      <c r="O793" s="66" t="s">
        <v>32</v>
      </c>
      <c r="P793" s="66" t="str">
        <f t="shared" si="1141"/>
        <v>1..1</v>
      </c>
      <c r="Q793" s="2" t="s">
        <v>3372</v>
      </c>
      <c r="R793" s="75" t="s">
        <v>3373</v>
      </c>
      <c r="S793" s="66" t="s">
        <v>151</v>
      </c>
      <c r="T793" s="68" t="str">
        <f t="shared" si="1163"/>
        <v>E</v>
      </c>
      <c r="U793" s="66" t="s">
        <v>32</v>
      </c>
      <c r="V793" s="66" t="s">
        <v>35</v>
      </c>
      <c r="W793" s="249" t="s">
        <v>152</v>
      </c>
      <c r="X793" s="38"/>
      <c r="Y793" s="636" t="str">
        <f t="shared" si="1179"/>
        <v>-</v>
      </c>
      <c r="Z793" s="68" t="str">
        <f t="shared" ref="Z793:AE793" si="1220">IF(Y793="X","X",IF($AH793=Z$4,"X","-"))</f>
        <v>X</v>
      </c>
      <c r="AA793" s="68" t="str">
        <f t="shared" si="1220"/>
        <v>X</v>
      </c>
      <c r="AB793" s="68" t="str">
        <f t="shared" si="1220"/>
        <v>X</v>
      </c>
      <c r="AC793" s="68" t="str">
        <f t="shared" si="1220"/>
        <v>X</v>
      </c>
      <c r="AD793" s="68" t="str">
        <f t="shared" si="1220"/>
        <v>X</v>
      </c>
      <c r="AE793" s="637" t="str">
        <f t="shared" si="1220"/>
        <v>X</v>
      </c>
      <c r="AF793" s="38"/>
      <c r="AG793" s="68" t="s">
        <v>185</v>
      </c>
      <c r="AH793" s="68" t="s">
        <v>185</v>
      </c>
      <c r="AI793" s="38"/>
      <c r="AJ793" s="13" t="str">
        <f t="shared" si="1159"/>
        <v>/rsm:CrossIndustryInvoice/rsm:SupplyChainTradeTransaction/ram:ApplicableHeaderTradeDelivery/ram:ActualDeliverySupplyChainEvent/ram:OccurrenceDateTime</v>
      </c>
      <c r="AK793" s="13" t="str">
        <f t="shared" si="1160"/>
        <v>/udt:DateTimeString</v>
      </c>
      <c r="AL793" s="14">
        <f>COUNTIFS(R$4:R793,AJ793)</f>
        <v>1</v>
      </c>
      <c r="AN793" s="208" t="str">
        <f t="shared" si="1183"/>
        <v>SCT_HTD</v>
      </c>
      <c r="AO793" s="209" t="str">
        <f t="shared" si="1161"/>
        <v>BT-72</v>
      </c>
      <c r="AP793" s="309" t="str">
        <f t="shared" si="1184"/>
        <v>BT-72</v>
      </c>
      <c r="AQ793" s="66">
        <f t="shared" si="1219"/>
        <v>5</v>
      </c>
      <c r="AR793" s="66" t="str">
        <f t="shared" si="1162"/>
        <v>0..1</v>
      </c>
      <c r="AS793" s="64" t="s">
        <v>3374</v>
      </c>
      <c r="AT793" s="64" t="s">
        <v>3375</v>
      </c>
      <c r="AU793" s="65"/>
      <c r="AV793" s="65"/>
      <c r="AW793" s="65" t="s">
        <v>35</v>
      </c>
      <c r="AX793" s="64" t="s">
        <v>148</v>
      </c>
      <c r="AY793" s="66" t="str">
        <f t="shared" si="1172"/>
        <v>1..1</v>
      </c>
      <c r="AZ793" s="66" t="str">
        <f t="shared" si="1174"/>
        <v>1..1</v>
      </c>
      <c r="BA793" s="2" t="str">
        <f t="shared" si="1216"/>
        <v>/rsm:CrossIndustryInvoice
/rsm:SupplyChainTradeTransaction
/ram:ApplicableHeaderTradeDelivery
/ram:ActualDeliverySupplyChainEvent
/ram:OccurrenceDateTime
/udt:DateTimeString</v>
      </c>
      <c r="BB793" s="75" t="str">
        <f t="shared" si="1217"/>
        <v>/rsm:CrossIndustryInvoice/rsm:SupplyChainTradeTransaction/ram:ApplicableHeaderTradeDelivery/ram:ActualDeliverySupplyChainEvent/ram:OccurrenceDateTime/udt:DateTimeString</v>
      </c>
      <c r="BC793" s="66" t="str">
        <f t="shared" si="1185"/>
        <v>D</v>
      </c>
      <c r="BD793" s="68" t="str">
        <f t="shared" si="1186"/>
        <v>E</v>
      </c>
      <c r="BE793" s="66" t="str">
        <f t="shared" si="1187"/>
        <v>1..1</v>
      </c>
      <c r="BF793" s="66" t="str">
        <f t="shared" si="1188"/>
        <v/>
      </c>
      <c r="BG793" s="249" t="str">
        <f t="shared" si="1189"/>
        <v>@format="102"</v>
      </c>
      <c r="BH793" s="7"/>
      <c r="BI793" s="636" t="str">
        <f t="shared" si="1190"/>
        <v>-</v>
      </c>
      <c r="BJ793" s="68" t="str">
        <f t="shared" si="1191"/>
        <v>X</v>
      </c>
      <c r="BK793" s="68" t="str">
        <f t="shared" si="1192"/>
        <v>X</v>
      </c>
      <c r="BL793" s="68" t="str">
        <f t="shared" si="1193"/>
        <v>X</v>
      </c>
      <c r="BM793" s="68" t="str">
        <f t="shared" si="1194"/>
        <v>X</v>
      </c>
      <c r="BN793" s="68" t="str">
        <f t="shared" si="1195"/>
        <v>X</v>
      </c>
      <c r="BO793" s="637" t="str">
        <f t="shared" si="1196"/>
        <v>X</v>
      </c>
      <c r="BP793" s="7"/>
      <c r="BQ793" s="68" t="str">
        <f t="shared" si="1197"/>
        <v>BASIC WL</v>
      </c>
      <c r="BR793" s="68" t="str">
        <f t="shared" si="1198"/>
        <v>BASIC WL</v>
      </c>
      <c r="BS793" s="15"/>
      <c r="BT793" s="57" t="s">
        <v>18642</v>
      </c>
    </row>
    <row r="794" spans="1:72" s="59" customFormat="1" ht="120" x14ac:dyDescent="0.2">
      <c r="A794" s="45" t="str">
        <f t="shared" si="1181"/>
        <v>YES</v>
      </c>
      <c r="B794" s="45"/>
      <c r="C794" s="45"/>
      <c r="D794" s="208" t="s">
        <v>3007</v>
      </c>
      <c r="E794" s="209" t="s">
        <v>3376</v>
      </c>
      <c r="F794" s="309"/>
      <c r="G794" s="156">
        <f t="shared" si="1137"/>
        <v>6</v>
      </c>
      <c r="H794" s="66" t="s">
        <v>32</v>
      </c>
      <c r="I794" s="97" t="s">
        <v>229</v>
      </c>
      <c r="J794" s="64" t="s">
        <v>35</v>
      </c>
      <c r="K794" s="65" t="s">
        <v>1267</v>
      </c>
      <c r="L794" s="65"/>
      <c r="M794" s="2" t="s">
        <v>160</v>
      </c>
      <c r="N794" s="64" t="s">
        <v>128</v>
      </c>
      <c r="O794" s="66" t="s">
        <v>32</v>
      </c>
      <c r="P794" s="66" t="str">
        <f t="shared" si="1141"/>
        <v>1..1</v>
      </c>
      <c r="Q794" s="2" t="s">
        <v>3377</v>
      </c>
      <c r="R794" s="75" t="s">
        <v>3378</v>
      </c>
      <c r="S794" s="66" t="s">
        <v>131</v>
      </c>
      <c r="T794" s="68" t="str">
        <f t="shared" si="1163"/>
        <v>A</v>
      </c>
      <c r="U794" s="66" t="s">
        <v>42</v>
      </c>
      <c r="V794" s="66"/>
      <c r="W794" s="249" t="s">
        <v>160</v>
      </c>
      <c r="X794" s="38"/>
      <c r="Y794" s="636" t="str">
        <f t="shared" si="1179"/>
        <v>-</v>
      </c>
      <c r="Z794" s="68" t="str">
        <f t="shared" ref="Z794:AE794" si="1221">IF(Y794="X","X",IF($AH794=Z$4,"X","-"))</f>
        <v>X</v>
      </c>
      <c r="AA794" s="68" t="str">
        <f t="shared" si="1221"/>
        <v>X</v>
      </c>
      <c r="AB794" s="68" t="str">
        <f t="shared" si="1221"/>
        <v>X</v>
      </c>
      <c r="AC794" s="68" t="str">
        <f t="shared" si="1221"/>
        <v>X</v>
      </c>
      <c r="AD794" s="68" t="str">
        <f t="shared" si="1221"/>
        <v>X</v>
      </c>
      <c r="AE794" s="637" t="str">
        <f t="shared" si="1221"/>
        <v>X</v>
      </c>
      <c r="AF794" s="38"/>
      <c r="AG794" s="68" t="s">
        <v>185</v>
      </c>
      <c r="AH794" s="68" t="s">
        <v>185</v>
      </c>
      <c r="AI794" s="38"/>
      <c r="AJ794" s="13" t="str">
        <f t="shared" si="1159"/>
        <v>/rsm:CrossIndustryInvoice/rsm:SupplyChainTradeTransaction/ram:ApplicableHeaderTradeDelivery/ram:ActualDeliverySupplyChainEvent/ram:OccurrenceDateTime/udt:DateTimeString</v>
      </c>
      <c r="AK794" s="13" t="str">
        <f t="shared" si="1160"/>
        <v>/@format</v>
      </c>
      <c r="AL794" s="14">
        <f>COUNTIFS(R$4:R794,AJ794)</f>
        <v>1</v>
      </c>
      <c r="AN794" s="208" t="str">
        <f t="shared" si="1183"/>
        <v>SCT_HTD</v>
      </c>
      <c r="AO794" s="209" t="str">
        <f t="shared" si="1161"/>
        <v>BT-72-0</v>
      </c>
      <c r="AP794" s="309" t="str">
        <f t="shared" si="1184"/>
        <v/>
      </c>
      <c r="AQ794" s="156">
        <f t="shared" si="1219"/>
        <v>6</v>
      </c>
      <c r="AR794" s="66" t="str">
        <f t="shared" si="1162"/>
        <v>1..1</v>
      </c>
      <c r="AS794" s="97" t="s">
        <v>1266</v>
      </c>
      <c r="AT794" s="64" t="s">
        <v>35</v>
      </c>
      <c r="AU794" s="65" t="s">
        <v>18166</v>
      </c>
      <c r="AV794" s="65"/>
      <c r="AW794" s="2" t="s">
        <v>166</v>
      </c>
      <c r="AX794" s="64" t="s">
        <v>128</v>
      </c>
      <c r="AY794" s="66" t="str">
        <f t="shared" si="1172"/>
        <v>1..1</v>
      </c>
      <c r="AZ794" s="66" t="str">
        <f t="shared" si="1174"/>
        <v>1..1</v>
      </c>
      <c r="BA794" s="2" t="str">
        <f t="shared" si="1216"/>
        <v>/rsm:CrossIndustryInvoice
/rsm:SupplyChainTradeTransaction
/ram:ApplicableHeaderTradeDelivery
/ram:ActualDeliverySupplyChainEvent
/ram:OccurrenceDateTime
/udt:DateTimeString
/@format</v>
      </c>
      <c r="BB794" s="75" t="str">
        <f t="shared" si="1217"/>
        <v>/rsm:CrossIndustryInvoice/rsm:SupplyChainTradeTransaction/ram:ApplicableHeaderTradeDelivery/ram:ActualDeliverySupplyChainEvent/ram:OccurrenceDateTime/udt:DateTimeString/@format</v>
      </c>
      <c r="BC794" s="66" t="str">
        <f t="shared" si="1185"/>
        <v>C</v>
      </c>
      <c r="BD794" s="68" t="str">
        <f t="shared" si="1186"/>
        <v>A</v>
      </c>
      <c r="BE794" s="66" t="str">
        <f t="shared" si="1187"/>
        <v>0..1</v>
      </c>
      <c r="BF794" s="66" t="str">
        <f t="shared" si="1188"/>
        <v/>
      </c>
      <c r="BG794" s="249" t="str">
        <f t="shared" si="1189"/>
        <v>Only value "102"</v>
      </c>
      <c r="BH794" s="7"/>
      <c r="BI794" s="636" t="str">
        <f t="shared" si="1190"/>
        <v>-</v>
      </c>
      <c r="BJ794" s="68" t="str">
        <f t="shared" si="1191"/>
        <v>X</v>
      </c>
      <c r="BK794" s="68" t="str">
        <f t="shared" si="1192"/>
        <v>X</v>
      </c>
      <c r="BL794" s="68" t="str">
        <f t="shared" si="1193"/>
        <v>X</v>
      </c>
      <c r="BM794" s="68" t="str">
        <f t="shared" si="1194"/>
        <v>X</v>
      </c>
      <c r="BN794" s="68" t="str">
        <f t="shared" si="1195"/>
        <v>X</v>
      </c>
      <c r="BO794" s="637" t="str">
        <f t="shared" si="1196"/>
        <v>X</v>
      </c>
      <c r="BP794" s="7"/>
      <c r="BQ794" s="68" t="str">
        <f t="shared" si="1197"/>
        <v>BASIC WL</v>
      </c>
      <c r="BR794" s="68" t="str">
        <f t="shared" si="1198"/>
        <v>BASIC WL</v>
      </c>
      <c r="BS794" s="15"/>
      <c r="BT794" s="57" t="s">
        <v>18642</v>
      </c>
    </row>
    <row r="795" spans="1:72" s="59" customFormat="1" ht="96" x14ac:dyDescent="0.2">
      <c r="A795" s="45" t="str">
        <f t="shared" si="1181"/>
        <v>NO</v>
      </c>
      <c r="B795" s="45"/>
      <c r="C795" s="45"/>
      <c r="D795" s="202" t="s">
        <v>3007</v>
      </c>
      <c r="E795" s="207" t="s">
        <v>3379</v>
      </c>
      <c r="F795" s="308"/>
      <c r="G795" s="110">
        <f t="shared" si="1137"/>
        <v>3</v>
      </c>
      <c r="H795" s="110" t="s">
        <v>42</v>
      </c>
      <c r="I795" s="111" t="s">
        <v>3380</v>
      </c>
      <c r="J795" s="112" t="s">
        <v>17173</v>
      </c>
      <c r="K795" s="113"/>
      <c r="L795" s="113"/>
      <c r="M795" s="113"/>
      <c r="N795" s="112"/>
      <c r="O795" s="110" t="s">
        <v>42</v>
      </c>
      <c r="P795" s="110" t="str">
        <f t="shared" si="1141"/>
        <v>0..1</v>
      </c>
      <c r="Q795" s="114" t="s">
        <v>3381</v>
      </c>
      <c r="R795" s="115" t="s">
        <v>3382</v>
      </c>
      <c r="S795" s="110"/>
      <c r="T795" s="116" t="str">
        <f t="shared" si="1163"/>
        <v/>
      </c>
      <c r="U795" s="110" t="s">
        <v>42</v>
      </c>
      <c r="V795" s="110"/>
      <c r="W795" s="674"/>
      <c r="X795" s="38"/>
      <c r="Y795" s="644" t="str">
        <f t="shared" si="1179"/>
        <v>-</v>
      </c>
      <c r="Z795" s="116" t="str">
        <f t="shared" ref="Z795:AE795" si="1222">IF(Y795="X","X",IF($AH795=Z$4,"X","-"))</f>
        <v>X</v>
      </c>
      <c r="AA795" s="116" t="str">
        <f t="shared" si="1222"/>
        <v>X</v>
      </c>
      <c r="AB795" s="116" t="str">
        <f t="shared" si="1222"/>
        <v>X</v>
      </c>
      <c r="AC795" s="116" t="str">
        <f t="shared" si="1222"/>
        <v>X</v>
      </c>
      <c r="AD795" s="116" t="str">
        <f t="shared" si="1222"/>
        <v>X</v>
      </c>
      <c r="AE795" s="645" t="str">
        <f t="shared" si="1222"/>
        <v>X</v>
      </c>
      <c r="AF795" s="38"/>
      <c r="AG795" s="116" t="s">
        <v>185</v>
      </c>
      <c r="AH795" s="116" t="s">
        <v>185</v>
      </c>
      <c r="AI795" s="38"/>
      <c r="AJ795" s="13" t="str">
        <f t="shared" si="1159"/>
        <v>/rsm:CrossIndustryInvoice/rsm:SupplyChainTradeTransaction/ram:ApplicableHeaderTradeDelivery</v>
      </c>
      <c r="AK795" s="13" t="str">
        <f t="shared" si="1160"/>
        <v>/ram:DespatchAdviceReferencedDocument</v>
      </c>
      <c r="AL795" s="14">
        <f>COUNTIFS(R$4:R795,AJ795)</f>
        <v>1</v>
      </c>
      <c r="AN795" s="202" t="str">
        <f t="shared" si="1183"/>
        <v>SCT_HTD</v>
      </c>
      <c r="AO795" s="207" t="str">
        <f t="shared" si="1161"/>
        <v>BT-16-00</v>
      </c>
      <c r="AP795" s="308" t="str">
        <f t="shared" si="1184"/>
        <v/>
      </c>
      <c r="AQ795" s="110">
        <f t="shared" si="1219"/>
        <v>3</v>
      </c>
      <c r="AR795" s="110" t="str">
        <f t="shared" si="1162"/>
        <v>0..1</v>
      </c>
      <c r="AS795" s="111" t="s">
        <v>3383</v>
      </c>
      <c r="AT795" s="112"/>
      <c r="AU795" s="113"/>
      <c r="AV795" s="113"/>
      <c r="AW795" s="113" t="s">
        <v>35</v>
      </c>
      <c r="AX795" s="112"/>
      <c r="AY795" s="110" t="str">
        <f t="shared" si="1172"/>
        <v>0..1</v>
      </c>
      <c r="AZ795" s="110" t="str">
        <f t="shared" si="1174"/>
        <v>0..1</v>
      </c>
      <c r="BA795" s="114" t="str">
        <f t="shared" si="1216"/>
        <v>/rsm:CrossIndustryInvoice
/rsm:SupplyChainTradeTransaction
/ram:ApplicableHeaderTradeDelivery
/ram:DespatchAdviceReferencedDocument</v>
      </c>
      <c r="BB795" s="115" t="str">
        <f t="shared" si="1217"/>
        <v>/rsm:CrossIndustryInvoice/rsm:SupplyChainTradeTransaction/ram:ApplicableHeaderTradeDelivery/ram:DespatchAdviceReferencedDocument</v>
      </c>
      <c r="BC795" s="110" t="str">
        <f t="shared" si="1185"/>
        <v/>
      </c>
      <c r="BD795" s="116" t="str">
        <f t="shared" si="1186"/>
        <v/>
      </c>
      <c r="BE795" s="110" t="str">
        <f t="shared" si="1187"/>
        <v>0..1</v>
      </c>
      <c r="BF795" s="110" t="str">
        <f t="shared" si="1188"/>
        <v/>
      </c>
      <c r="BG795" s="674" t="str">
        <f t="shared" si="1189"/>
        <v/>
      </c>
      <c r="BH795" s="7"/>
      <c r="BI795" s="644" t="str">
        <f t="shared" si="1190"/>
        <v>-</v>
      </c>
      <c r="BJ795" s="116" t="str">
        <f t="shared" si="1191"/>
        <v>X</v>
      </c>
      <c r="BK795" s="116" t="str">
        <f t="shared" si="1192"/>
        <v>X</v>
      </c>
      <c r="BL795" s="116" t="str">
        <f t="shared" si="1193"/>
        <v>X</v>
      </c>
      <c r="BM795" s="116" t="str">
        <f t="shared" si="1194"/>
        <v>X</v>
      </c>
      <c r="BN795" s="116" t="str">
        <f t="shared" si="1195"/>
        <v>X</v>
      </c>
      <c r="BO795" s="645" t="str">
        <f t="shared" si="1196"/>
        <v>X</v>
      </c>
      <c r="BP795" s="7"/>
      <c r="BQ795" s="116" t="str">
        <f t="shared" si="1197"/>
        <v>BASIC WL</v>
      </c>
      <c r="BR795" s="116" t="str">
        <f t="shared" si="1198"/>
        <v>BASIC WL</v>
      </c>
      <c r="BS795" s="15"/>
      <c r="BT795" s="57" t="s">
        <v>18642</v>
      </c>
    </row>
    <row r="796" spans="1:72" s="59" customFormat="1" ht="96" x14ac:dyDescent="0.2">
      <c r="A796" s="45" t="str">
        <f t="shared" si="1181"/>
        <v>YES</v>
      </c>
      <c r="B796" s="45"/>
      <c r="C796" s="45"/>
      <c r="D796" s="208" t="s">
        <v>3007</v>
      </c>
      <c r="E796" s="209" t="s">
        <v>3384</v>
      </c>
      <c r="F796" s="309" t="s">
        <v>3384</v>
      </c>
      <c r="G796" s="66">
        <f t="shared" si="1137"/>
        <v>4</v>
      </c>
      <c r="H796" s="66" t="s">
        <v>42</v>
      </c>
      <c r="I796" s="64" t="s">
        <v>3385</v>
      </c>
      <c r="J796" s="64" t="s">
        <v>3386</v>
      </c>
      <c r="K796" s="65"/>
      <c r="L796" s="65" t="s">
        <v>3387</v>
      </c>
      <c r="M796" s="65" t="s">
        <v>35</v>
      </c>
      <c r="N796" s="150" t="s">
        <v>548</v>
      </c>
      <c r="O796" s="66" t="s">
        <v>32</v>
      </c>
      <c r="P796" s="66" t="str">
        <f t="shared" si="1141"/>
        <v>1..1</v>
      </c>
      <c r="Q796" s="2" t="s">
        <v>3388</v>
      </c>
      <c r="R796" s="75" t="s">
        <v>3389</v>
      </c>
      <c r="S796" s="66" t="s">
        <v>17054</v>
      </c>
      <c r="T796" s="68" t="str">
        <f t="shared" si="1163"/>
        <v>E</v>
      </c>
      <c r="U796" s="66" t="s">
        <v>42</v>
      </c>
      <c r="V796" s="66" t="s">
        <v>35</v>
      </c>
      <c r="W796" s="249" t="s">
        <v>35</v>
      </c>
      <c r="X796" s="38"/>
      <c r="Y796" s="636" t="str">
        <f t="shared" si="1179"/>
        <v>-</v>
      </c>
      <c r="Z796" s="68" t="str">
        <f t="shared" ref="Z796:AE796" si="1223">IF(Y796="X","X",IF($AH796=Z$4,"X","-"))</f>
        <v>X</v>
      </c>
      <c r="AA796" s="68" t="str">
        <f t="shared" si="1223"/>
        <v>X</v>
      </c>
      <c r="AB796" s="68" t="str">
        <f t="shared" si="1223"/>
        <v>X</v>
      </c>
      <c r="AC796" s="68" t="str">
        <f t="shared" si="1223"/>
        <v>X</v>
      </c>
      <c r="AD796" s="68" t="str">
        <f t="shared" si="1223"/>
        <v>X</v>
      </c>
      <c r="AE796" s="637" t="str">
        <f t="shared" si="1223"/>
        <v>X</v>
      </c>
      <c r="AF796" s="38"/>
      <c r="AG796" s="68" t="s">
        <v>185</v>
      </c>
      <c r="AH796" s="68" t="s">
        <v>185</v>
      </c>
      <c r="AI796" s="38"/>
      <c r="AJ796" s="13" t="str">
        <f t="shared" si="1159"/>
        <v>/rsm:CrossIndustryInvoice/rsm:SupplyChainTradeTransaction/ram:ApplicableHeaderTradeDelivery/ram:DespatchAdviceReferencedDocument</v>
      </c>
      <c r="AK796" s="13" t="str">
        <f t="shared" si="1160"/>
        <v>/ram:IssuerAssignedID</v>
      </c>
      <c r="AL796" s="14">
        <f>COUNTIFS(R$4:R796,AJ796)</f>
        <v>1</v>
      </c>
      <c r="AN796" s="208" t="str">
        <f t="shared" si="1183"/>
        <v>SCT_HTD</v>
      </c>
      <c r="AO796" s="209" t="str">
        <f t="shared" si="1161"/>
        <v>BT-16</v>
      </c>
      <c r="AP796" s="309" t="str">
        <f t="shared" si="1184"/>
        <v>BT-16</v>
      </c>
      <c r="AQ796" s="66">
        <f t="shared" si="1219"/>
        <v>4</v>
      </c>
      <c r="AR796" s="66" t="str">
        <f t="shared" si="1162"/>
        <v>0..1</v>
      </c>
      <c r="AS796" s="64" t="s">
        <v>3390</v>
      </c>
      <c r="AT796" s="64" t="s">
        <v>3391</v>
      </c>
      <c r="AU796" s="65"/>
      <c r="AV796" s="65" t="s">
        <v>3392</v>
      </c>
      <c r="AW796" s="65" t="s">
        <v>35</v>
      </c>
      <c r="AX796" s="150" t="s">
        <v>555</v>
      </c>
      <c r="AY796" s="66" t="str">
        <f t="shared" si="1172"/>
        <v>1..1</v>
      </c>
      <c r="AZ796" s="66" t="str">
        <f t="shared" si="1174"/>
        <v>1..1</v>
      </c>
      <c r="BA796" s="2" t="str">
        <f t="shared" si="1216"/>
        <v>/rsm:CrossIndustryInvoice
/rsm:SupplyChainTradeTransaction
/ram:ApplicableHeaderTradeDelivery
/ram:DespatchAdviceReferencedDocument
/ram:IssuerAssignedID</v>
      </c>
      <c r="BB796" s="75" t="str">
        <f t="shared" si="1217"/>
        <v>/rsm:CrossIndustryInvoice/rsm:SupplyChainTradeTransaction/ram:ApplicableHeaderTradeDelivery/ram:DespatchAdviceReferencedDocument/ram:IssuerAssignedID</v>
      </c>
      <c r="BC796" s="66" t="str">
        <f t="shared" si="1185"/>
        <v>R</v>
      </c>
      <c r="BD796" s="68" t="str">
        <f t="shared" si="1186"/>
        <v>E</v>
      </c>
      <c r="BE796" s="66" t="str">
        <f t="shared" si="1187"/>
        <v>0..1</v>
      </c>
      <c r="BF796" s="66" t="str">
        <f t="shared" si="1188"/>
        <v/>
      </c>
      <c r="BG796" s="249" t="str">
        <f t="shared" si="1189"/>
        <v/>
      </c>
      <c r="BH796" s="7"/>
      <c r="BI796" s="636" t="str">
        <f t="shared" si="1190"/>
        <v>-</v>
      </c>
      <c r="BJ796" s="68" t="str">
        <f t="shared" si="1191"/>
        <v>X</v>
      </c>
      <c r="BK796" s="68" t="str">
        <f t="shared" si="1192"/>
        <v>X</v>
      </c>
      <c r="BL796" s="68" t="str">
        <f t="shared" si="1193"/>
        <v>X</v>
      </c>
      <c r="BM796" s="68" t="str">
        <f t="shared" si="1194"/>
        <v>X</v>
      </c>
      <c r="BN796" s="68" t="str">
        <f t="shared" si="1195"/>
        <v>X</v>
      </c>
      <c r="BO796" s="637" t="str">
        <f t="shared" si="1196"/>
        <v>X</v>
      </c>
      <c r="BP796" s="7"/>
      <c r="BQ796" s="68" t="str">
        <f t="shared" si="1197"/>
        <v>BASIC WL</v>
      </c>
      <c r="BR796" s="68" t="str">
        <f t="shared" si="1198"/>
        <v>BASIC WL</v>
      </c>
      <c r="BS796" s="15"/>
      <c r="BT796" s="57" t="s">
        <v>18642</v>
      </c>
    </row>
    <row r="797" spans="1:72" s="59" customFormat="1" ht="96" x14ac:dyDescent="0.2">
      <c r="A797" s="45" t="str">
        <f t="shared" si="1181"/>
        <v>NO</v>
      </c>
      <c r="B797" s="45"/>
      <c r="C797" s="45"/>
      <c r="D797" s="206" t="s">
        <v>3007</v>
      </c>
      <c r="E797" s="140" t="s">
        <v>5647</v>
      </c>
      <c r="F797" s="296"/>
      <c r="G797" s="141">
        <f t="shared" si="1137"/>
        <v>4</v>
      </c>
      <c r="H797" s="141" t="s">
        <v>42</v>
      </c>
      <c r="I797" s="138" t="s">
        <v>17325</v>
      </c>
      <c r="J797" s="125"/>
      <c r="K797" s="126"/>
      <c r="L797" s="126"/>
      <c r="M797" s="126"/>
      <c r="N797" s="125" t="s">
        <v>148</v>
      </c>
      <c r="O797" s="124" t="s">
        <v>42</v>
      </c>
      <c r="P797" s="124" t="str">
        <f t="shared" si="1141"/>
        <v>0..1</v>
      </c>
      <c r="Q797" s="142" t="s">
        <v>3393</v>
      </c>
      <c r="R797" s="143" t="s">
        <v>3394</v>
      </c>
      <c r="S797" s="88" t="s">
        <v>151</v>
      </c>
      <c r="T797" s="129" t="str">
        <f t="shared" si="1163"/>
        <v/>
      </c>
      <c r="U797" s="141" t="s">
        <v>42</v>
      </c>
      <c r="V797" s="124"/>
      <c r="W797" s="675"/>
      <c r="X797" s="38"/>
      <c r="Y797" s="648" t="str">
        <f t="shared" si="1179"/>
        <v>-</v>
      </c>
      <c r="Z797" s="144" t="str">
        <f t="shared" ref="Z797:AE797" si="1224">IF(Y797="X","X",IF($AH797=Z$4,"X","-"))</f>
        <v>-</v>
      </c>
      <c r="AA797" s="144" t="str">
        <f t="shared" si="1224"/>
        <v>-</v>
      </c>
      <c r="AB797" s="144" t="str">
        <f t="shared" si="1224"/>
        <v>-</v>
      </c>
      <c r="AC797" s="144" t="str">
        <f t="shared" si="1224"/>
        <v>-</v>
      </c>
      <c r="AD797" s="144" t="str">
        <f t="shared" si="1224"/>
        <v>-</v>
      </c>
      <c r="AE797" s="649" t="str">
        <f t="shared" si="1224"/>
        <v>X</v>
      </c>
      <c r="AF797" s="38"/>
      <c r="AG797" s="144" t="s">
        <v>47</v>
      </c>
      <c r="AH797" s="144" t="s">
        <v>47</v>
      </c>
      <c r="AI797" s="38"/>
      <c r="AJ797" s="13" t="str">
        <f t="shared" si="1159"/>
        <v>/rsm:CrossIndustryInvoice/rsm:SupplyChainTradeTransaction/ram:ApplicableHeaderTradeDelivery/ram:DespatchAdviceReferencedDocument</v>
      </c>
      <c r="AK797" s="13" t="str">
        <f t="shared" si="1160"/>
        <v>/ram:FormattedIssueDateTime</v>
      </c>
      <c r="AL797" s="14">
        <f>COUNTIFS(R$4:R797,AJ797)</f>
        <v>1</v>
      </c>
      <c r="AN797" s="206" t="str">
        <f t="shared" si="1183"/>
        <v>SCT_HTD</v>
      </c>
      <c r="AO797" s="140" t="str">
        <f t="shared" si="1161"/>
        <v>BT-X-200-00</v>
      </c>
      <c r="AP797" s="296" t="str">
        <f t="shared" si="1184"/>
        <v/>
      </c>
      <c r="AQ797" s="141">
        <f t="shared" si="1219"/>
        <v>4</v>
      </c>
      <c r="AR797" s="141" t="str">
        <f t="shared" si="1162"/>
        <v>0..1</v>
      </c>
      <c r="AS797" s="138" t="s">
        <v>1144</v>
      </c>
      <c r="AT797" s="125"/>
      <c r="AU797" s="126"/>
      <c r="AV797" s="126"/>
      <c r="AW797" s="126"/>
      <c r="AX797" s="406" t="s">
        <v>148</v>
      </c>
      <c r="AY797" s="124" t="str">
        <f t="shared" si="1172"/>
        <v>0..1</v>
      </c>
      <c r="AZ797" s="124" t="str">
        <f t="shared" si="1174"/>
        <v>0..1</v>
      </c>
      <c r="BA797" s="142" t="str">
        <f t="shared" si="1216"/>
        <v>/rsm:CrossIndustryInvoice
/rsm:SupplyChainTradeTransaction
/ram:ApplicableHeaderTradeDelivery
/ram:DespatchAdviceReferencedDocument
/ram:FormattedIssueDateTime</v>
      </c>
      <c r="BB797" s="143" t="str">
        <f t="shared" si="1217"/>
        <v>/rsm:CrossIndustryInvoice/rsm:SupplyChainTradeTransaction/ram:ApplicableHeaderTradeDelivery/ram:DespatchAdviceReferencedDocument/ram:FormattedIssueDateTime</v>
      </c>
      <c r="BC797" s="124" t="str">
        <f t="shared" si="1185"/>
        <v>D</v>
      </c>
      <c r="BD797" s="129" t="str">
        <f t="shared" si="1186"/>
        <v/>
      </c>
      <c r="BE797" s="141" t="str">
        <f t="shared" si="1187"/>
        <v>0..1</v>
      </c>
      <c r="BF797" s="124" t="str">
        <f t="shared" si="1188"/>
        <v/>
      </c>
      <c r="BG797" s="675" t="str">
        <f t="shared" si="1189"/>
        <v/>
      </c>
      <c r="BH797" s="7"/>
      <c r="BI797" s="648" t="str">
        <f t="shared" si="1190"/>
        <v>-</v>
      </c>
      <c r="BJ797" s="144" t="str">
        <f t="shared" si="1191"/>
        <v>-</v>
      </c>
      <c r="BK797" s="144" t="str">
        <f t="shared" si="1192"/>
        <v>-</v>
      </c>
      <c r="BL797" s="144" t="str">
        <f t="shared" si="1193"/>
        <v>-</v>
      </c>
      <c r="BM797" s="144" t="str">
        <f t="shared" si="1194"/>
        <v>-</v>
      </c>
      <c r="BN797" s="144" t="str">
        <f t="shared" si="1195"/>
        <v>-</v>
      </c>
      <c r="BO797" s="649" t="str">
        <f t="shared" si="1196"/>
        <v>X</v>
      </c>
      <c r="BP797" s="7"/>
      <c r="BQ797" s="144" t="str">
        <f t="shared" si="1197"/>
        <v>EXTENDED</v>
      </c>
      <c r="BR797" s="144" t="str">
        <f t="shared" si="1198"/>
        <v>EXTENDED</v>
      </c>
      <c r="BS797" s="15"/>
      <c r="BT797" s="57" t="s">
        <v>18642</v>
      </c>
    </row>
    <row r="798" spans="1:72" s="59" customFormat="1" ht="105" x14ac:dyDescent="0.2">
      <c r="A798" s="45" t="str">
        <f t="shared" si="1181"/>
        <v>YES</v>
      </c>
      <c r="B798" s="45"/>
      <c r="C798" s="45"/>
      <c r="D798" s="206" t="s">
        <v>3007</v>
      </c>
      <c r="E798" s="61" t="s">
        <v>5648</v>
      </c>
      <c r="F798" s="282"/>
      <c r="G798" s="62">
        <f t="shared" si="1137"/>
        <v>5</v>
      </c>
      <c r="H798" s="62" t="s">
        <v>32</v>
      </c>
      <c r="I798" s="64" t="s">
        <v>17326</v>
      </c>
      <c r="J798" s="64"/>
      <c r="K798" s="65"/>
      <c r="L798" s="65"/>
      <c r="M798" s="65"/>
      <c r="N798" s="64" t="s">
        <v>148</v>
      </c>
      <c r="O798" s="66" t="s">
        <v>32</v>
      </c>
      <c r="P798" s="66" t="str">
        <f t="shared" si="1141"/>
        <v>1..1</v>
      </c>
      <c r="Q798" s="6" t="s">
        <v>3395</v>
      </c>
      <c r="R798" s="67" t="s">
        <v>3396</v>
      </c>
      <c r="S798" s="66" t="s">
        <v>151</v>
      </c>
      <c r="T798" s="68" t="str">
        <f t="shared" si="1163"/>
        <v>E</v>
      </c>
      <c r="U798" s="62" t="s">
        <v>32</v>
      </c>
      <c r="V798" s="66"/>
      <c r="W798" s="249"/>
      <c r="X798" s="38"/>
      <c r="Y798" s="634" t="str">
        <f t="shared" si="1179"/>
        <v>-</v>
      </c>
      <c r="Z798" s="70" t="str">
        <f t="shared" ref="Z798:AE798" si="1225">IF(Y798="X","X",IF($AH798=Z$4,"X","-"))</f>
        <v>-</v>
      </c>
      <c r="AA798" s="70" t="str">
        <f t="shared" si="1225"/>
        <v>-</v>
      </c>
      <c r="AB798" s="70" t="str">
        <f t="shared" si="1225"/>
        <v>-</v>
      </c>
      <c r="AC798" s="70" t="str">
        <f t="shared" si="1225"/>
        <v>-</v>
      </c>
      <c r="AD798" s="70" t="str">
        <f t="shared" si="1225"/>
        <v>-</v>
      </c>
      <c r="AE798" s="635" t="str">
        <f t="shared" si="1225"/>
        <v>X</v>
      </c>
      <c r="AF798" s="38"/>
      <c r="AG798" s="70" t="s">
        <v>47</v>
      </c>
      <c r="AH798" s="70" t="s">
        <v>47</v>
      </c>
      <c r="AI798" s="38"/>
      <c r="AJ798" s="13" t="str">
        <f t="shared" si="1159"/>
        <v>/rsm:CrossIndustryInvoice/rsm:SupplyChainTradeTransaction/ram:ApplicableHeaderTradeDelivery/ram:DespatchAdviceReferencedDocument/ram:FormattedIssueDateTime</v>
      </c>
      <c r="AK798" s="13" t="str">
        <f t="shared" si="1160"/>
        <v>/qdt:DateTimeString</v>
      </c>
      <c r="AL798" s="14">
        <f>COUNTIFS(R$4:R798,AJ798)</f>
        <v>1</v>
      </c>
      <c r="AN798" s="206" t="str">
        <f t="shared" si="1183"/>
        <v>SCT_HTD</v>
      </c>
      <c r="AO798" s="61" t="str">
        <f t="shared" si="1161"/>
        <v>BT-X-200</v>
      </c>
      <c r="AP798" s="282" t="str">
        <f t="shared" si="1184"/>
        <v/>
      </c>
      <c r="AQ798" s="62">
        <f t="shared" si="1219"/>
        <v>5</v>
      </c>
      <c r="AR798" s="62" t="str">
        <f t="shared" si="1162"/>
        <v>1..1</v>
      </c>
      <c r="AS798" s="64" t="s">
        <v>3397</v>
      </c>
      <c r="AT798" s="64"/>
      <c r="AU798" s="65"/>
      <c r="AV798" s="65"/>
      <c r="AW798" s="65"/>
      <c r="AX798" s="64" t="s">
        <v>148</v>
      </c>
      <c r="AY798" s="66" t="str">
        <f t="shared" si="1172"/>
        <v>1..1</v>
      </c>
      <c r="AZ798" s="66" t="str">
        <f t="shared" si="1174"/>
        <v>1..1</v>
      </c>
      <c r="BA798" s="6" t="str">
        <f t="shared" si="1216"/>
        <v>/rsm:CrossIndustryInvoice
/rsm:SupplyChainTradeTransaction
/ram:ApplicableHeaderTradeDelivery
/ram:DespatchAdviceReferencedDocument
/ram:FormattedIssueDateTime
/qdt:DateTimeString</v>
      </c>
      <c r="BB798" s="67" t="str">
        <f t="shared" si="1217"/>
        <v>/rsm:CrossIndustryInvoice/rsm:SupplyChainTradeTransaction/ram:ApplicableHeaderTradeDelivery/ram:DespatchAdviceReferencedDocument/ram:FormattedIssueDateTime/qdt:DateTimeString</v>
      </c>
      <c r="BC798" s="66" t="str">
        <f t="shared" si="1185"/>
        <v>D</v>
      </c>
      <c r="BD798" s="68" t="str">
        <f t="shared" si="1186"/>
        <v>E</v>
      </c>
      <c r="BE798" s="62" t="str">
        <f t="shared" si="1187"/>
        <v>1..1</v>
      </c>
      <c r="BF798" s="66" t="str">
        <f t="shared" si="1188"/>
        <v/>
      </c>
      <c r="BG798" s="249" t="str">
        <f t="shared" si="1189"/>
        <v/>
      </c>
      <c r="BH798" s="7"/>
      <c r="BI798" s="634" t="str">
        <f t="shared" si="1190"/>
        <v>-</v>
      </c>
      <c r="BJ798" s="70" t="str">
        <f t="shared" si="1191"/>
        <v>-</v>
      </c>
      <c r="BK798" s="70" t="str">
        <f t="shared" si="1192"/>
        <v>-</v>
      </c>
      <c r="BL798" s="70" t="str">
        <f t="shared" si="1193"/>
        <v>-</v>
      </c>
      <c r="BM798" s="70" t="str">
        <f t="shared" si="1194"/>
        <v>-</v>
      </c>
      <c r="BN798" s="70" t="str">
        <f t="shared" si="1195"/>
        <v>-</v>
      </c>
      <c r="BO798" s="635" t="str">
        <f t="shared" si="1196"/>
        <v>X</v>
      </c>
      <c r="BP798" s="7"/>
      <c r="BQ798" s="70" t="str">
        <f t="shared" si="1197"/>
        <v>EXTENDED</v>
      </c>
      <c r="BR798" s="70" t="str">
        <f t="shared" si="1198"/>
        <v>EXTENDED</v>
      </c>
      <c r="BS798" s="15"/>
      <c r="BT798" s="57" t="s">
        <v>18642</v>
      </c>
    </row>
    <row r="799" spans="1:72" s="59" customFormat="1" ht="120" x14ac:dyDescent="0.2">
      <c r="A799" s="45" t="str">
        <f t="shared" si="1181"/>
        <v>YES</v>
      </c>
      <c r="B799" s="45"/>
      <c r="C799" s="45"/>
      <c r="D799" s="206" t="s">
        <v>3007</v>
      </c>
      <c r="E799" s="61" t="s">
        <v>5649</v>
      </c>
      <c r="F799" s="282"/>
      <c r="G799" s="62">
        <f t="shared" si="1137"/>
        <v>6</v>
      </c>
      <c r="H799" s="62" t="s">
        <v>32</v>
      </c>
      <c r="I799" s="64" t="s">
        <v>229</v>
      </c>
      <c r="J799" s="64"/>
      <c r="K799" s="65" t="s">
        <v>160</v>
      </c>
      <c r="L799" s="65"/>
      <c r="M799" s="65" t="s">
        <v>160</v>
      </c>
      <c r="N799" s="64" t="s">
        <v>128</v>
      </c>
      <c r="O799" s="66" t="s">
        <v>32</v>
      </c>
      <c r="P799" s="66" t="str">
        <f t="shared" si="1141"/>
        <v>1..1</v>
      </c>
      <c r="Q799" s="6" t="s">
        <v>3398</v>
      </c>
      <c r="R799" s="67" t="s">
        <v>3399</v>
      </c>
      <c r="S799" s="66" t="s">
        <v>131</v>
      </c>
      <c r="T799" s="68" t="str">
        <f t="shared" si="1163"/>
        <v>A</v>
      </c>
      <c r="U799" s="62" t="s">
        <v>42</v>
      </c>
      <c r="V799" s="66"/>
      <c r="W799" s="249"/>
      <c r="X799" s="38"/>
      <c r="Y799" s="634" t="str">
        <f t="shared" si="1179"/>
        <v>-</v>
      </c>
      <c r="Z799" s="70" t="str">
        <f t="shared" ref="Z799:AE799" si="1226">IF(Y799="X","X",IF($AH799=Z$4,"X","-"))</f>
        <v>-</v>
      </c>
      <c r="AA799" s="70" t="str">
        <f t="shared" si="1226"/>
        <v>-</v>
      </c>
      <c r="AB799" s="70" t="str">
        <f t="shared" si="1226"/>
        <v>-</v>
      </c>
      <c r="AC799" s="70" t="str">
        <f t="shared" si="1226"/>
        <v>-</v>
      </c>
      <c r="AD799" s="70" t="str">
        <f t="shared" si="1226"/>
        <v>-</v>
      </c>
      <c r="AE799" s="635" t="str">
        <f t="shared" si="1226"/>
        <v>X</v>
      </c>
      <c r="AF799" s="38"/>
      <c r="AG799" s="70" t="s">
        <v>47</v>
      </c>
      <c r="AH799" s="70" t="s">
        <v>47</v>
      </c>
      <c r="AI799" s="38"/>
      <c r="AJ799" s="13" t="str">
        <f t="shared" si="1159"/>
        <v>/rsm:CrossIndustryInvoice/rsm:SupplyChainTradeTransaction/ram:ApplicableHeaderTradeDelivery/ram:DespatchAdviceReferencedDocument/ram:FormattedIssueDateTime/qdt:DateTimeString</v>
      </c>
      <c r="AK799" s="13" t="str">
        <f t="shared" si="1160"/>
        <v>/@format</v>
      </c>
      <c r="AL799" s="14">
        <f>COUNTIFS(R$4:R799,AJ799)</f>
        <v>1</v>
      </c>
      <c r="AN799" s="206" t="str">
        <f t="shared" si="1183"/>
        <v>SCT_HTD</v>
      </c>
      <c r="AO799" s="61" t="str">
        <f t="shared" si="1161"/>
        <v>BT-X-200-0</v>
      </c>
      <c r="AP799" s="282" t="str">
        <f t="shared" si="1184"/>
        <v/>
      </c>
      <c r="AQ799" s="62">
        <f t="shared" si="1219"/>
        <v>6</v>
      </c>
      <c r="AR799" s="62" t="str">
        <f t="shared" si="1162"/>
        <v>1..1</v>
      </c>
      <c r="AS799" s="64" t="s">
        <v>229</v>
      </c>
      <c r="AT799" s="64"/>
      <c r="AU799" s="65" t="s">
        <v>18166</v>
      </c>
      <c r="AV799" s="65"/>
      <c r="AW799" s="65"/>
      <c r="AX799" s="64" t="s">
        <v>128</v>
      </c>
      <c r="AY799" s="66" t="str">
        <f t="shared" si="1172"/>
        <v>1..1</v>
      </c>
      <c r="AZ799" s="66" t="str">
        <f t="shared" si="1174"/>
        <v>1..1</v>
      </c>
      <c r="BA799" s="6" t="str">
        <f t="shared" si="1216"/>
        <v>/rsm:CrossIndustryInvoice
/rsm:SupplyChainTradeTransaction
/ram:ApplicableHeaderTradeDelivery
/ram:DespatchAdviceReferencedDocument
/ram:FormattedIssueDateTime
/qdt:DateTimeString
/@format</v>
      </c>
      <c r="BB799" s="67" t="str">
        <f t="shared" si="1217"/>
        <v>/rsm:CrossIndustryInvoice/rsm:SupplyChainTradeTransaction/ram:ApplicableHeaderTradeDelivery/ram:DespatchAdviceReferencedDocument/ram:FormattedIssueDateTime/qdt:DateTimeString/@format</v>
      </c>
      <c r="BC799" s="66" t="str">
        <f t="shared" si="1185"/>
        <v>C</v>
      </c>
      <c r="BD799" s="68" t="str">
        <f t="shared" si="1186"/>
        <v>A</v>
      </c>
      <c r="BE799" s="62" t="str">
        <f t="shared" si="1187"/>
        <v>0..1</v>
      </c>
      <c r="BF799" s="66" t="str">
        <f t="shared" si="1188"/>
        <v/>
      </c>
      <c r="BG799" s="249" t="str">
        <f t="shared" si="1189"/>
        <v/>
      </c>
      <c r="BH799" s="7"/>
      <c r="BI799" s="634" t="str">
        <f t="shared" si="1190"/>
        <v>-</v>
      </c>
      <c r="BJ799" s="70" t="str">
        <f t="shared" si="1191"/>
        <v>-</v>
      </c>
      <c r="BK799" s="70" t="str">
        <f t="shared" si="1192"/>
        <v>-</v>
      </c>
      <c r="BL799" s="70" t="str">
        <f t="shared" si="1193"/>
        <v>-</v>
      </c>
      <c r="BM799" s="70" t="str">
        <f t="shared" si="1194"/>
        <v>-</v>
      </c>
      <c r="BN799" s="70" t="str">
        <f t="shared" si="1195"/>
        <v>-</v>
      </c>
      <c r="BO799" s="635" t="str">
        <f t="shared" si="1196"/>
        <v>X</v>
      </c>
      <c r="BP799" s="7"/>
      <c r="BQ799" s="70" t="str">
        <f t="shared" si="1197"/>
        <v>EXTENDED</v>
      </c>
      <c r="BR799" s="70" t="str">
        <f t="shared" si="1198"/>
        <v>EXTENDED</v>
      </c>
      <c r="BS799" s="15"/>
      <c r="BT799" s="57" t="s">
        <v>18642</v>
      </c>
    </row>
    <row r="800" spans="1:72" s="59" customFormat="1" ht="96" x14ac:dyDescent="0.2">
      <c r="A800" s="45" t="str">
        <f t="shared" si="1181"/>
        <v>NO</v>
      </c>
      <c r="B800" s="45"/>
      <c r="C800" s="45"/>
      <c r="D800" s="202" t="s">
        <v>3007</v>
      </c>
      <c r="E800" s="207" t="s">
        <v>3400</v>
      </c>
      <c r="F800" s="308"/>
      <c r="G800" s="110">
        <f t="shared" si="1137"/>
        <v>3</v>
      </c>
      <c r="H800" s="110" t="s">
        <v>42</v>
      </c>
      <c r="I800" s="111" t="s">
        <v>3401</v>
      </c>
      <c r="J800" s="112" t="s">
        <v>17327</v>
      </c>
      <c r="K800" s="113"/>
      <c r="L800" s="113"/>
      <c r="M800" s="113"/>
      <c r="N800" s="112"/>
      <c r="O800" s="110" t="s">
        <v>42</v>
      </c>
      <c r="P800" s="110" t="str">
        <f t="shared" si="1141"/>
        <v>0..1</v>
      </c>
      <c r="Q800" s="114" t="s">
        <v>3402</v>
      </c>
      <c r="R800" s="115" t="s">
        <v>3403</v>
      </c>
      <c r="S800" s="110"/>
      <c r="T800" s="116" t="str">
        <f t="shared" si="1163"/>
        <v/>
      </c>
      <c r="U800" s="110" t="s">
        <v>42</v>
      </c>
      <c r="V800" s="110"/>
      <c r="W800" s="674"/>
      <c r="X800" s="38"/>
      <c r="Y800" s="644" t="str">
        <f t="shared" si="1179"/>
        <v>-</v>
      </c>
      <c r="Z800" s="116" t="str">
        <f t="shared" ref="Z800:AE800" si="1227">IF(Y800="X","X",IF($AH800=Z$4,"X","-"))</f>
        <v>-</v>
      </c>
      <c r="AA800" s="116" t="str">
        <f t="shared" si="1227"/>
        <v>-</v>
      </c>
      <c r="AB800" s="116" t="str">
        <f t="shared" si="1227"/>
        <v>X</v>
      </c>
      <c r="AC800" s="116" t="str">
        <f t="shared" si="1227"/>
        <v>X</v>
      </c>
      <c r="AD800" s="116" t="str">
        <f t="shared" si="1227"/>
        <v>X</v>
      </c>
      <c r="AE800" s="645" t="str">
        <f t="shared" si="1227"/>
        <v>X</v>
      </c>
      <c r="AF800" s="38"/>
      <c r="AG800" s="116" t="s">
        <v>282</v>
      </c>
      <c r="AH800" s="116" t="s">
        <v>282</v>
      </c>
      <c r="AI800" s="38"/>
      <c r="AJ800" s="13" t="str">
        <f t="shared" si="1159"/>
        <v>/rsm:CrossIndustryInvoice/rsm:SupplyChainTradeTransaction/ram:ApplicableHeaderTradeDelivery</v>
      </c>
      <c r="AK800" s="13" t="str">
        <f t="shared" si="1160"/>
        <v>/ram:ReceivingAdviceReferencedDocument</v>
      </c>
      <c r="AL800" s="14">
        <f>COUNTIFS(R$4:R800,AJ800)</f>
        <v>1</v>
      </c>
      <c r="AN800" s="202" t="str">
        <f t="shared" si="1183"/>
        <v>SCT_HTD</v>
      </c>
      <c r="AO800" s="207" t="str">
        <f t="shared" si="1161"/>
        <v>BT-15-00</v>
      </c>
      <c r="AP800" s="308" t="str">
        <f t="shared" si="1184"/>
        <v/>
      </c>
      <c r="AQ800" s="110">
        <f t="shared" si="1219"/>
        <v>3</v>
      </c>
      <c r="AR800" s="110" t="str">
        <f t="shared" si="1162"/>
        <v>0..1</v>
      </c>
      <c r="AS800" s="111" t="s">
        <v>3404</v>
      </c>
      <c r="AT800" s="112"/>
      <c r="AU800" s="113"/>
      <c r="AV800" s="113"/>
      <c r="AW800" s="113" t="s">
        <v>35</v>
      </c>
      <c r="AX800" s="112"/>
      <c r="AY800" s="110" t="str">
        <f t="shared" si="1172"/>
        <v>0..1</v>
      </c>
      <c r="AZ800" s="110" t="str">
        <f t="shared" si="1174"/>
        <v>0..1</v>
      </c>
      <c r="BA800" s="114" t="str">
        <f t="shared" si="1216"/>
        <v>/rsm:CrossIndustryInvoice
/rsm:SupplyChainTradeTransaction
/ram:ApplicableHeaderTradeDelivery
/ram:ReceivingAdviceReferencedDocument</v>
      </c>
      <c r="BB800" s="115" t="str">
        <f t="shared" si="1217"/>
        <v>/rsm:CrossIndustryInvoice/rsm:SupplyChainTradeTransaction/ram:ApplicableHeaderTradeDelivery/ram:ReceivingAdviceReferencedDocument</v>
      </c>
      <c r="BC800" s="110" t="str">
        <f t="shared" si="1185"/>
        <v/>
      </c>
      <c r="BD800" s="116" t="str">
        <f t="shared" si="1186"/>
        <v/>
      </c>
      <c r="BE800" s="110" t="str">
        <f t="shared" si="1187"/>
        <v>0..1</v>
      </c>
      <c r="BF800" s="110" t="str">
        <f t="shared" si="1188"/>
        <v/>
      </c>
      <c r="BG800" s="674" t="str">
        <f t="shared" si="1189"/>
        <v/>
      </c>
      <c r="BH800" s="7"/>
      <c r="BI800" s="644" t="str">
        <f t="shared" si="1190"/>
        <v>-</v>
      </c>
      <c r="BJ800" s="116" t="str">
        <f t="shared" si="1191"/>
        <v>-</v>
      </c>
      <c r="BK800" s="116" t="str">
        <f t="shared" si="1192"/>
        <v>-</v>
      </c>
      <c r="BL800" s="116" t="str">
        <f t="shared" si="1193"/>
        <v>X</v>
      </c>
      <c r="BM800" s="116" t="str">
        <f t="shared" si="1194"/>
        <v>X</v>
      </c>
      <c r="BN800" s="116" t="str">
        <f t="shared" si="1195"/>
        <v>X</v>
      </c>
      <c r="BO800" s="645" t="str">
        <f t="shared" si="1196"/>
        <v>X</v>
      </c>
      <c r="BP800" s="7"/>
      <c r="BQ800" s="116" t="str">
        <f t="shared" si="1197"/>
        <v>EN 16931</v>
      </c>
      <c r="BR800" s="116" t="str">
        <f t="shared" si="1198"/>
        <v>EN 16931</v>
      </c>
      <c r="BS800" s="15"/>
      <c r="BT800" s="57" t="s">
        <v>18642</v>
      </c>
    </row>
    <row r="801" spans="1:72" s="59" customFormat="1" ht="96" x14ac:dyDescent="0.2">
      <c r="A801" s="45" t="str">
        <f t="shared" si="1181"/>
        <v>YES</v>
      </c>
      <c r="B801" s="45"/>
      <c r="C801" s="45"/>
      <c r="D801" s="208" t="s">
        <v>3007</v>
      </c>
      <c r="E801" s="209" t="s">
        <v>3405</v>
      </c>
      <c r="F801" s="309" t="s">
        <v>3405</v>
      </c>
      <c r="G801" s="66">
        <f t="shared" si="1137"/>
        <v>4</v>
      </c>
      <c r="H801" s="66" t="s">
        <v>42</v>
      </c>
      <c r="I801" s="64" t="s">
        <v>3406</v>
      </c>
      <c r="J801" s="64" t="s">
        <v>3407</v>
      </c>
      <c r="K801" s="65"/>
      <c r="L801" s="65"/>
      <c r="M801" s="65" t="s">
        <v>35</v>
      </c>
      <c r="N801" s="150" t="s">
        <v>548</v>
      </c>
      <c r="O801" s="66" t="s">
        <v>32</v>
      </c>
      <c r="P801" s="66" t="str">
        <f t="shared" si="1141"/>
        <v>1..1</v>
      </c>
      <c r="Q801" s="2" t="s">
        <v>3408</v>
      </c>
      <c r="R801" s="75" t="s">
        <v>3409</v>
      </c>
      <c r="S801" s="66" t="s">
        <v>17054</v>
      </c>
      <c r="T801" s="68" t="str">
        <f t="shared" si="1163"/>
        <v>E</v>
      </c>
      <c r="U801" s="66" t="s">
        <v>42</v>
      </c>
      <c r="V801" s="66" t="s">
        <v>35</v>
      </c>
      <c r="W801" s="249" t="s">
        <v>35</v>
      </c>
      <c r="X801" s="38"/>
      <c r="Y801" s="636" t="str">
        <f t="shared" si="1179"/>
        <v>-</v>
      </c>
      <c r="Z801" s="68" t="str">
        <f t="shared" ref="Z801:AE801" si="1228">IF(Y801="X","X",IF($AH801=Z$4,"X","-"))</f>
        <v>-</v>
      </c>
      <c r="AA801" s="68" t="str">
        <f t="shared" si="1228"/>
        <v>-</v>
      </c>
      <c r="AB801" s="68" t="str">
        <f t="shared" si="1228"/>
        <v>X</v>
      </c>
      <c r="AC801" s="68" t="str">
        <f t="shared" si="1228"/>
        <v>X</v>
      </c>
      <c r="AD801" s="68" t="str">
        <f t="shared" si="1228"/>
        <v>X</v>
      </c>
      <c r="AE801" s="637" t="str">
        <f t="shared" si="1228"/>
        <v>X</v>
      </c>
      <c r="AF801" s="38"/>
      <c r="AG801" s="68" t="s">
        <v>282</v>
      </c>
      <c r="AH801" s="68" t="s">
        <v>282</v>
      </c>
      <c r="AI801" s="38"/>
      <c r="AJ801" s="13" t="str">
        <f t="shared" si="1159"/>
        <v>/rsm:CrossIndustryInvoice/rsm:SupplyChainTradeTransaction/ram:ApplicableHeaderTradeDelivery/ram:ReceivingAdviceReferencedDocument</v>
      </c>
      <c r="AK801" s="13" t="str">
        <f t="shared" si="1160"/>
        <v>/ram:IssuerAssignedID</v>
      </c>
      <c r="AL801" s="14">
        <f>COUNTIFS(R$4:R801,AJ801)</f>
        <v>1</v>
      </c>
      <c r="AN801" s="208" t="str">
        <f t="shared" si="1183"/>
        <v>SCT_HTD</v>
      </c>
      <c r="AO801" s="209" t="str">
        <f t="shared" si="1161"/>
        <v>BT-15</v>
      </c>
      <c r="AP801" s="309" t="str">
        <f t="shared" si="1184"/>
        <v>BT-15</v>
      </c>
      <c r="AQ801" s="66">
        <f t="shared" si="1219"/>
        <v>4</v>
      </c>
      <c r="AR801" s="66" t="str">
        <f t="shared" si="1162"/>
        <v>0..1</v>
      </c>
      <c r="AS801" s="64" t="s">
        <v>3410</v>
      </c>
      <c r="AT801" s="64" t="s">
        <v>3411</v>
      </c>
      <c r="AU801" s="65"/>
      <c r="AV801" s="65"/>
      <c r="AW801" s="65" t="s">
        <v>35</v>
      </c>
      <c r="AX801" s="150" t="s">
        <v>555</v>
      </c>
      <c r="AY801" s="66" t="str">
        <f t="shared" si="1172"/>
        <v>1..1</v>
      </c>
      <c r="AZ801" s="66" t="str">
        <f t="shared" si="1174"/>
        <v>1..1</v>
      </c>
      <c r="BA801" s="2" t="str">
        <f t="shared" si="1216"/>
        <v>/rsm:CrossIndustryInvoice
/rsm:SupplyChainTradeTransaction
/ram:ApplicableHeaderTradeDelivery
/ram:ReceivingAdviceReferencedDocument
/ram:IssuerAssignedID</v>
      </c>
      <c r="BB801" s="75" t="str">
        <f t="shared" si="1217"/>
        <v>/rsm:CrossIndustryInvoice/rsm:SupplyChainTradeTransaction/ram:ApplicableHeaderTradeDelivery/ram:ReceivingAdviceReferencedDocument/ram:IssuerAssignedID</v>
      </c>
      <c r="BC801" s="66" t="str">
        <f t="shared" si="1185"/>
        <v>R</v>
      </c>
      <c r="BD801" s="68" t="str">
        <f t="shared" si="1186"/>
        <v>E</v>
      </c>
      <c r="BE801" s="66" t="str">
        <f t="shared" si="1187"/>
        <v>0..1</v>
      </c>
      <c r="BF801" s="66" t="str">
        <f t="shared" si="1188"/>
        <v/>
      </c>
      <c r="BG801" s="249" t="str">
        <f t="shared" si="1189"/>
        <v/>
      </c>
      <c r="BH801" s="7"/>
      <c r="BI801" s="636" t="str">
        <f t="shared" si="1190"/>
        <v>-</v>
      </c>
      <c r="BJ801" s="68" t="str">
        <f t="shared" si="1191"/>
        <v>-</v>
      </c>
      <c r="BK801" s="68" t="str">
        <f t="shared" si="1192"/>
        <v>-</v>
      </c>
      <c r="BL801" s="68" t="str">
        <f t="shared" si="1193"/>
        <v>X</v>
      </c>
      <c r="BM801" s="68" t="str">
        <f t="shared" si="1194"/>
        <v>X</v>
      </c>
      <c r="BN801" s="68" t="str">
        <f t="shared" si="1195"/>
        <v>X</v>
      </c>
      <c r="BO801" s="637" t="str">
        <f t="shared" si="1196"/>
        <v>X</v>
      </c>
      <c r="BP801" s="7"/>
      <c r="BQ801" s="68" t="str">
        <f t="shared" si="1197"/>
        <v>EN 16931</v>
      </c>
      <c r="BR801" s="68" t="str">
        <f t="shared" si="1198"/>
        <v>EN 16931</v>
      </c>
      <c r="BS801" s="15"/>
      <c r="BT801" s="57" t="s">
        <v>18642</v>
      </c>
    </row>
    <row r="802" spans="1:72" s="59" customFormat="1" ht="96" x14ac:dyDescent="0.2">
      <c r="A802" s="45" t="str">
        <f t="shared" si="1181"/>
        <v>NO</v>
      </c>
      <c r="B802" s="45"/>
      <c r="C802" s="45"/>
      <c r="D802" s="206" t="s">
        <v>3007</v>
      </c>
      <c r="E802" s="140" t="s">
        <v>5650</v>
      </c>
      <c r="F802" s="296"/>
      <c r="G802" s="141">
        <f t="shared" si="1137"/>
        <v>4</v>
      </c>
      <c r="H802" s="141" t="s">
        <v>42</v>
      </c>
      <c r="I802" s="138" t="s">
        <v>17328</v>
      </c>
      <c r="J802" s="125"/>
      <c r="K802" s="126"/>
      <c r="L802" s="126"/>
      <c r="M802" s="126"/>
      <c r="N802" s="125" t="s">
        <v>148</v>
      </c>
      <c r="O802" s="124" t="s">
        <v>42</v>
      </c>
      <c r="P802" s="124" t="str">
        <f t="shared" si="1141"/>
        <v>0..1</v>
      </c>
      <c r="Q802" s="142" t="s">
        <v>3412</v>
      </c>
      <c r="R802" s="143" t="s">
        <v>3413</v>
      </c>
      <c r="S802" s="88" t="s">
        <v>151</v>
      </c>
      <c r="T802" s="129" t="str">
        <f t="shared" si="1163"/>
        <v/>
      </c>
      <c r="U802" s="141" t="s">
        <v>42</v>
      </c>
      <c r="V802" s="124"/>
      <c r="W802" s="675"/>
      <c r="X802" s="38"/>
      <c r="Y802" s="648" t="str">
        <f t="shared" si="1179"/>
        <v>-</v>
      </c>
      <c r="Z802" s="144" t="str">
        <f t="shared" ref="Z802:AE802" si="1229">IF(Y802="X","X",IF($AH802=Z$4,"X","-"))</f>
        <v>-</v>
      </c>
      <c r="AA802" s="144" t="str">
        <f t="shared" si="1229"/>
        <v>-</v>
      </c>
      <c r="AB802" s="144" t="str">
        <f t="shared" si="1229"/>
        <v>-</v>
      </c>
      <c r="AC802" s="144" t="str">
        <f t="shared" si="1229"/>
        <v>-</v>
      </c>
      <c r="AD802" s="144" t="str">
        <f t="shared" si="1229"/>
        <v>-</v>
      </c>
      <c r="AE802" s="649" t="str">
        <f t="shared" si="1229"/>
        <v>X</v>
      </c>
      <c r="AF802" s="38"/>
      <c r="AG802" s="144" t="s">
        <v>47</v>
      </c>
      <c r="AH802" s="144" t="s">
        <v>47</v>
      </c>
      <c r="AI802" s="38"/>
      <c r="AJ802" s="13" t="str">
        <f t="shared" si="1159"/>
        <v>/rsm:CrossIndustryInvoice/rsm:SupplyChainTradeTransaction/ram:ApplicableHeaderTradeDelivery/ram:ReceivingAdviceReferencedDocument</v>
      </c>
      <c r="AK802" s="13" t="str">
        <f t="shared" si="1160"/>
        <v>/ram:FormattedIssueDateTime</v>
      </c>
      <c r="AL802" s="14">
        <f>COUNTIFS(R$4:R802,AJ802)</f>
        <v>1</v>
      </c>
      <c r="AN802" s="206" t="str">
        <f t="shared" si="1183"/>
        <v>SCT_HTD</v>
      </c>
      <c r="AO802" s="140" t="str">
        <f t="shared" si="1161"/>
        <v>BT-X-201-00</v>
      </c>
      <c r="AP802" s="296" t="str">
        <f t="shared" si="1184"/>
        <v/>
      </c>
      <c r="AQ802" s="141">
        <f t="shared" si="1219"/>
        <v>4</v>
      </c>
      <c r="AR802" s="141" t="str">
        <f t="shared" si="1162"/>
        <v>0..1</v>
      </c>
      <c r="AS802" s="138" t="s">
        <v>1163</v>
      </c>
      <c r="AT802" s="125"/>
      <c r="AU802" s="126"/>
      <c r="AV802" s="126"/>
      <c r="AW802" s="126"/>
      <c r="AX802" s="406" t="s">
        <v>148</v>
      </c>
      <c r="AY802" s="124" t="str">
        <f t="shared" si="1172"/>
        <v>0..1</v>
      </c>
      <c r="AZ802" s="124" t="str">
        <f t="shared" si="1174"/>
        <v>0..1</v>
      </c>
      <c r="BA802" s="142" t="str">
        <f t="shared" si="1216"/>
        <v>/rsm:CrossIndustryInvoice
/rsm:SupplyChainTradeTransaction
/ram:ApplicableHeaderTradeDelivery
/ram:ReceivingAdviceReferencedDocument
/ram:FormattedIssueDateTime</v>
      </c>
      <c r="BB802" s="143" t="str">
        <f t="shared" si="1217"/>
        <v>/rsm:CrossIndustryInvoice/rsm:SupplyChainTradeTransaction/ram:ApplicableHeaderTradeDelivery/ram:ReceivingAdviceReferencedDocument/ram:FormattedIssueDateTime</v>
      </c>
      <c r="BC802" s="124" t="str">
        <f t="shared" si="1185"/>
        <v>D</v>
      </c>
      <c r="BD802" s="129" t="str">
        <f t="shared" si="1186"/>
        <v/>
      </c>
      <c r="BE802" s="141" t="str">
        <f t="shared" si="1187"/>
        <v>0..1</v>
      </c>
      <c r="BF802" s="124" t="str">
        <f t="shared" si="1188"/>
        <v/>
      </c>
      <c r="BG802" s="675" t="str">
        <f t="shared" si="1189"/>
        <v/>
      </c>
      <c r="BH802" s="7"/>
      <c r="BI802" s="648" t="str">
        <f t="shared" si="1190"/>
        <v>-</v>
      </c>
      <c r="BJ802" s="144" t="str">
        <f t="shared" si="1191"/>
        <v>-</v>
      </c>
      <c r="BK802" s="144" t="str">
        <f t="shared" si="1192"/>
        <v>-</v>
      </c>
      <c r="BL802" s="144" t="str">
        <f t="shared" si="1193"/>
        <v>-</v>
      </c>
      <c r="BM802" s="144" t="str">
        <f t="shared" si="1194"/>
        <v>-</v>
      </c>
      <c r="BN802" s="144" t="str">
        <f t="shared" si="1195"/>
        <v>-</v>
      </c>
      <c r="BO802" s="649" t="str">
        <f t="shared" si="1196"/>
        <v>X</v>
      </c>
      <c r="BP802" s="7"/>
      <c r="BQ802" s="144" t="str">
        <f t="shared" si="1197"/>
        <v>EXTENDED</v>
      </c>
      <c r="BR802" s="144" t="str">
        <f t="shared" si="1198"/>
        <v>EXTENDED</v>
      </c>
      <c r="BS802" s="15"/>
      <c r="BT802" s="57" t="s">
        <v>18642</v>
      </c>
    </row>
    <row r="803" spans="1:72" s="59" customFormat="1" ht="105" x14ac:dyDescent="0.2">
      <c r="A803" s="45" t="str">
        <f t="shared" si="1181"/>
        <v>YES</v>
      </c>
      <c r="B803" s="45"/>
      <c r="C803" s="45"/>
      <c r="D803" s="206" t="s">
        <v>3007</v>
      </c>
      <c r="E803" s="61" t="s">
        <v>5651</v>
      </c>
      <c r="F803" s="282"/>
      <c r="G803" s="62">
        <f t="shared" si="1137"/>
        <v>5</v>
      </c>
      <c r="H803" s="62" t="s">
        <v>32</v>
      </c>
      <c r="I803" s="64" t="s">
        <v>17329</v>
      </c>
      <c r="J803" s="64"/>
      <c r="K803" s="65"/>
      <c r="L803" s="65"/>
      <c r="M803" s="65"/>
      <c r="N803" s="64" t="s">
        <v>148</v>
      </c>
      <c r="O803" s="66" t="s">
        <v>32</v>
      </c>
      <c r="P803" s="66" t="str">
        <f t="shared" si="1141"/>
        <v>1..1</v>
      </c>
      <c r="Q803" s="6" t="s">
        <v>3414</v>
      </c>
      <c r="R803" s="67" t="s">
        <v>3415</v>
      </c>
      <c r="S803" s="66" t="s">
        <v>151</v>
      </c>
      <c r="T803" s="68" t="str">
        <f t="shared" si="1163"/>
        <v>E</v>
      </c>
      <c r="U803" s="62" t="s">
        <v>32</v>
      </c>
      <c r="V803" s="66"/>
      <c r="W803" s="249"/>
      <c r="X803" s="38"/>
      <c r="Y803" s="634" t="str">
        <f t="shared" si="1179"/>
        <v>-</v>
      </c>
      <c r="Z803" s="70" t="str">
        <f t="shared" ref="Z803:AE803" si="1230">IF(Y803="X","X",IF($AH803=Z$4,"X","-"))</f>
        <v>-</v>
      </c>
      <c r="AA803" s="70" t="str">
        <f t="shared" si="1230"/>
        <v>-</v>
      </c>
      <c r="AB803" s="70" t="str">
        <f t="shared" si="1230"/>
        <v>-</v>
      </c>
      <c r="AC803" s="70" t="str">
        <f t="shared" si="1230"/>
        <v>-</v>
      </c>
      <c r="AD803" s="70" t="str">
        <f t="shared" si="1230"/>
        <v>-</v>
      </c>
      <c r="AE803" s="635" t="str">
        <f t="shared" si="1230"/>
        <v>X</v>
      </c>
      <c r="AF803" s="38"/>
      <c r="AG803" s="70" t="s">
        <v>47</v>
      </c>
      <c r="AH803" s="70" t="s">
        <v>47</v>
      </c>
      <c r="AI803" s="38"/>
      <c r="AJ803" s="13" t="str">
        <f t="shared" si="1159"/>
        <v>/rsm:CrossIndustryInvoice/rsm:SupplyChainTradeTransaction/ram:ApplicableHeaderTradeDelivery/ram:ReceivingAdviceReferencedDocument/ram:FormattedIssueDateTime</v>
      </c>
      <c r="AK803" s="13" t="str">
        <f t="shared" si="1160"/>
        <v>/qdt:DateTimeString</v>
      </c>
      <c r="AL803" s="14">
        <f>COUNTIFS(R$4:R803,AJ803)</f>
        <v>1</v>
      </c>
      <c r="AN803" s="206" t="str">
        <f t="shared" si="1183"/>
        <v>SCT_HTD</v>
      </c>
      <c r="AO803" s="61" t="str">
        <f t="shared" si="1161"/>
        <v>BT-X-201</v>
      </c>
      <c r="AP803" s="282" t="str">
        <f t="shared" si="1184"/>
        <v/>
      </c>
      <c r="AQ803" s="62">
        <f t="shared" si="1219"/>
        <v>5</v>
      </c>
      <c r="AR803" s="62" t="str">
        <f t="shared" si="1162"/>
        <v>1..1</v>
      </c>
      <c r="AS803" s="64" t="s">
        <v>3416</v>
      </c>
      <c r="AT803" s="64"/>
      <c r="AU803" s="65"/>
      <c r="AV803" s="65"/>
      <c r="AW803" s="65"/>
      <c r="AX803" s="64" t="s">
        <v>148</v>
      </c>
      <c r="AY803" s="66" t="str">
        <f t="shared" si="1172"/>
        <v>1..1</v>
      </c>
      <c r="AZ803" s="66" t="str">
        <f t="shared" si="1174"/>
        <v>1..1</v>
      </c>
      <c r="BA803" s="6" t="str">
        <f t="shared" si="1216"/>
        <v>/rsm:CrossIndustryInvoice
/rsm:SupplyChainTradeTransaction
/ram:ApplicableHeaderTradeDelivery
/ram:ReceivingAdviceReferencedDocument
/ram:FormattedIssueDateTime
/qdt:DateTimeString</v>
      </c>
      <c r="BB803" s="67" t="str">
        <f t="shared" si="1217"/>
        <v>/rsm:CrossIndustryInvoice/rsm:SupplyChainTradeTransaction/ram:ApplicableHeaderTradeDelivery/ram:ReceivingAdviceReferencedDocument/ram:FormattedIssueDateTime/qdt:DateTimeString</v>
      </c>
      <c r="BC803" s="66" t="str">
        <f t="shared" si="1185"/>
        <v>D</v>
      </c>
      <c r="BD803" s="68" t="str">
        <f t="shared" si="1186"/>
        <v>E</v>
      </c>
      <c r="BE803" s="62" t="str">
        <f t="shared" si="1187"/>
        <v>1..1</v>
      </c>
      <c r="BF803" s="66" t="str">
        <f t="shared" si="1188"/>
        <v/>
      </c>
      <c r="BG803" s="249" t="str">
        <f t="shared" si="1189"/>
        <v/>
      </c>
      <c r="BH803" s="7"/>
      <c r="BI803" s="634" t="str">
        <f t="shared" si="1190"/>
        <v>-</v>
      </c>
      <c r="BJ803" s="70" t="str">
        <f t="shared" si="1191"/>
        <v>-</v>
      </c>
      <c r="BK803" s="70" t="str">
        <f t="shared" si="1192"/>
        <v>-</v>
      </c>
      <c r="BL803" s="70" t="str">
        <f t="shared" si="1193"/>
        <v>-</v>
      </c>
      <c r="BM803" s="70" t="str">
        <f t="shared" si="1194"/>
        <v>-</v>
      </c>
      <c r="BN803" s="70" t="str">
        <f t="shared" si="1195"/>
        <v>-</v>
      </c>
      <c r="BO803" s="635" t="str">
        <f t="shared" si="1196"/>
        <v>X</v>
      </c>
      <c r="BP803" s="7"/>
      <c r="BQ803" s="70" t="str">
        <f t="shared" si="1197"/>
        <v>EXTENDED</v>
      </c>
      <c r="BR803" s="70" t="str">
        <f t="shared" si="1198"/>
        <v>EXTENDED</v>
      </c>
      <c r="BS803" s="15"/>
      <c r="BT803" s="57" t="s">
        <v>18642</v>
      </c>
    </row>
    <row r="804" spans="1:72" s="59" customFormat="1" ht="120" x14ac:dyDescent="0.2">
      <c r="A804" s="45" t="str">
        <f t="shared" si="1181"/>
        <v>YES</v>
      </c>
      <c r="B804" s="45"/>
      <c r="C804" s="45"/>
      <c r="D804" s="206" t="s">
        <v>3007</v>
      </c>
      <c r="E804" s="61" t="s">
        <v>5652</v>
      </c>
      <c r="F804" s="282"/>
      <c r="G804" s="62">
        <f t="shared" si="1137"/>
        <v>6</v>
      </c>
      <c r="H804" s="62" t="s">
        <v>32</v>
      </c>
      <c r="I804" s="64" t="s">
        <v>229</v>
      </c>
      <c r="J804" s="64"/>
      <c r="K804" s="65" t="s">
        <v>160</v>
      </c>
      <c r="L804" s="65"/>
      <c r="M804" s="65" t="s">
        <v>160</v>
      </c>
      <c r="N804" s="64" t="s">
        <v>128</v>
      </c>
      <c r="O804" s="66" t="s">
        <v>32</v>
      </c>
      <c r="P804" s="66" t="str">
        <f t="shared" si="1141"/>
        <v>1..1</v>
      </c>
      <c r="Q804" s="6" t="s">
        <v>3417</v>
      </c>
      <c r="R804" s="67" t="s">
        <v>3418</v>
      </c>
      <c r="S804" s="66" t="s">
        <v>131</v>
      </c>
      <c r="T804" s="68" t="str">
        <f t="shared" si="1163"/>
        <v>A</v>
      </c>
      <c r="U804" s="62" t="s">
        <v>42</v>
      </c>
      <c r="V804" s="66"/>
      <c r="W804" s="249"/>
      <c r="X804" s="38"/>
      <c r="Y804" s="634" t="str">
        <f t="shared" si="1179"/>
        <v>-</v>
      </c>
      <c r="Z804" s="70" t="str">
        <f t="shared" ref="Z804:AE804" si="1231">IF(Y804="X","X",IF($AH804=Z$4,"X","-"))</f>
        <v>-</v>
      </c>
      <c r="AA804" s="70" t="str">
        <f t="shared" si="1231"/>
        <v>-</v>
      </c>
      <c r="AB804" s="70" t="str">
        <f t="shared" si="1231"/>
        <v>-</v>
      </c>
      <c r="AC804" s="70" t="str">
        <f t="shared" si="1231"/>
        <v>-</v>
      </c>
      <c r="AD804" s="70" t="str">
        <f t="shared" si="1231"/>
        <v>-</v>
      </c>
      <c r="AE804" s="635" t="str">
        <f t="shared" si="1231"/>
        <v>X</v>
      </c>
      <c r="AF804" s="38"/>
      <c r="AG804" s="70" t="s">
        <v>47</v>
      </c>
      <c r="AH804" s="70" t="s">
        <v>47</v>
      </c>
      <c r="AI804" s="38"/>
      <c r="AJ804" s="13" t="str">
        <f t="shared" si="1159"/>
        <v>/rsm:CrossIndustryInvoice/rsm:SupplyChainTradeTransaction/ram:ApplicableHeaderTradeDelivery/ram:ReceivingAdviceReferencedDocument/ram:FormattedIssueDateTime/qdt:DateTimeString</v>
      </c>
      <c r="AK804" s="13" t="str">
        <f t="shared" si="1160"/>
        <v>/@format</v>
      </c>
      <c r="AL804" s="14">
        <f>COUNTIFS(R$4:R804,AJ804)</f>
        <v>1</v>
      </c>
      <c r="AN804" s="206" t="str">
        <f t="shared" si="1183"/>
        <v>SCT_HTD</v>
      </c>
      <c r="AO804" s="61" t="str">
        <f t="shared" si="1161"/>
        <v>BT-X-201-0</v>
      </c>
      <c r="AP804" s="282" t="str">
        <f t="shared" si="1184"/>
        <v/>
      </c>
      <c r="AQ804" s="62">
        <f t="shared" si="1219"/>
        <v>6</v>
      </c>
      <c r="AR804" s="62" t="str">
        <f t="shared" si="1162"/>
        <v>1..1</v>
      </c>
      <c r="AS804" s="64" t="s">
        <v>229</v>
      </c>
      <c r="AT804" s="64"/>
      <c r="AU804" s="65" t="s">
        <v>18166</v>
      </c>
      <c r="AV804" s="65"/>
      <c r="AW804" s="65"/>
      <c r="AX804" s="64" t="s">
        <v>128</v>
      </c>
      <c r="AY804" s="66" t="str">
        <f t="shared" si="1172"/>
        <v>1..1</v>
      </c>
      <c r="AZ804" s="66" t="str">
        <f t="shared" si="1174"/>
        <v>1..1</v>
      </c>
      <c r="BA804" s="6" t="str">
        <f t="shared" si="1216"/>
        <v>/rsm:CrossIndustryInvoice
/rsm:SupplyChainTradeTransaction
/ram:ApplicableHeaderTradeDelivery
/ram:ReceivingAdviceReferencedDocument
/ram:FormattedIssueDateTime
/qdt:DateTimeString
/@format</v>
      </c>
      <c r="BB804" s="67" t="str">
        <f t="shared" si="1217"/>
        <v>/rsm:CrossIndustryInvoice/rsm:SupplyChainTradeTransaction/ram:ApplicableHeaderTradeDelivery/ram:ReceivingAdviceReferencedDocument/ram:FormattedIssueDateTime/qdt:DateTimeString/@format</v>
      </c>
      <c r="BC804" s="66" t="str">
        <f t="shared" si="1185"/>
        <v>C</v>
      </c>
      <c r="BD804" s="68" t="str">
        <f t="shared" si="1186"/>
        <v>A</v>
      </c>
      <c r="BE804" s="62" t="str">
        <f t="shared" si="1187"/>
        <v>0..1</v>
      </c>
      <c r="BF804" s="66" t="str">
        <f t="shared" si="1188"/>
        <v/>
      </c>
      <c r="BG804" s="249" t="str">
        <f t="shared" si="1189"/>
        <v/>
      </c>
      <c r="BH804" s="7"/>
      <c r="BI804" s="634" t="str">
        <f t="shared" si="1190"/>
        <v>-</v>
      </c>
      <c r="BJ804" s="70" t="str">
        <f t="shared" si="1191"/>
        <v>-</v>
      </c>
      <c r="BK804" s="70" t="str">
        <f t="shared" si="1192"/>
        <v>-</v>
      </c>
      <c r="BL804" s="70" t="str">
        <f t="shared" si="1193"/>
        <v>-</v>
      </c>
      <c r="BM804" s="70" t="str">
        <f t="shared" si="1194"/>
        <v>-</v>
      </c>
      <c r="BN804" s="70" t="str">
        <f t="shared" si="1195"/>
        <v>-</v>
      </c>
      <c r="BO804" s="635" t="str">
        <f t="shared" si="1196"/>
        <v>X</v>
      </c>
      <c r="BP804" s="7"/>
      <c r="BQ804" s="70" t="str">
        <f t="shared" si="1197"/>
        <v>EXTENDED</v>
      </c>
      <c r="BR804" s="70" t="str">
        <f t="shared" si="1198"/>
        <v>EXTENDED</v>
      </c>
      <c r="BS804" s="15"/>
      <c r="BT804" s="57" t="s">
        <v>18642</v>
      </c>
    </row>
    <row r="805" spans="1:72" s="59" customFormat="1" ht="96" x14ac:dyDescent="0.2">
      <c r="A805" s="45" t="str">
        <f t="shared" si="1181"/>
        <v>NO</v>
      </c>
      <c r="B805" s="45"/>
      <c r="C805" s="45"/>
      <c r="D805" s="204" t="s">
        <v>3007</v>
      </c>
      <c r="E805" s="99" t="s">
        <v>5653</v>
      </c>
      <c r="F805" s="289"/>
      <c r="G805" s="100">
        <f t="shared" ref="G805:G870" si="1232">LEN(R805)-LEN(SUBSTITUTE(R805,"/",""))-1</f>
        <v>3</v>
      </c>
      <c r="H805" s="100" t="s">
        <v>42</v>
      </c>
      <c r="I805" s="138" t="s">
        <v>3419</v>
      </c>
      <c r="J805" s="125" t="s">
        <v>17205</v>
      </c>
      <c r="K805" s="126"/>
      <c r="L805" s="126"/>
      <c r="M805" s="126"/>
      <c r="N805" s="125"/>
      <c r="O805" s="124" t="s">
        <v>42</v>
      </c>
      <c r="P805" s="124" t="str">
        <f t="shared" si="1141"/>
        <v>0..1</v>
      </c>
      <c r="Q805" s="102" t="s">
        <v>3420</v>
      </c>
      <c r="R805" s="103" t="s">
        <v>3421</v>
      </c>
      <c r="S805" s="124"/>
      <c r="T805" s="129" t="str">
        <f t="shared" si="1163"/>
        <v/>
      </c>
      <c r="U805" s="100" t="s">
        <v>42</v>
      </c>
      <c r="V805" s="124"/>
      <c r="W805" s="675"/>
      <c r="X805" s="38"/>
      <c r="Y805" s="642" t="str">
        <f t="shared" si="1179"/>
        <v>-</v>
      </c>
      <c r="Z805" s="104" t="str">
        <f t="shared" ref="Z805:AE805" si="1233">IF(Y805="X","X",IF($AH805=Z$4,"X","-"))</f>
        <v>-</v>
      </c>
      <c r="AA805" s="104" t="str">
        <f t="shared" si="1233"/>
        <v>-</v>
      </c>
      <c r="AB805" s="104" t="str">
        <f t="shared" si="1233"/>
        <v>-</v>
      </c>
      <c r="AC805" s="104" t="str">
        <f t="shared" si="1233"/>
        <v>-</v>
      </c>
      <c r="AD805" s="104" t="str">
        <f t="shared" si="1233"/>
        <v>-</v>
      </c>
      <c r="AE805" s="643" t="str">
        <f t="shared" si="1233"/>
        <v>X</v>
      </c>
      <c r="AF805" s="38"/>
      <c r="AG805" s="104" t="s">
        <v>47</v>
      </c>
      <c r="AH805" s="104" t="s">
        <v>47</v>
      </c>
      <c r="AI805" s="38"/>
      <c r="AJ805" s="13" t="str">
        <f t="shared" si="1159"/>
        <v>/rsm:CrossIndustryInvoice/rsm:SupplyChainTradeTransaction/ram:ApplicableHeaderTradeDelivery</v>
      </c>
      <c r="AK805" s="13" t="str">
        <f t="shared" si="1160"/>
        <v>/ram:DeliveryNoteReferencedDocument</v>
      </c>
      <c r="AL805" s="14">
        <f>COUNTIFS(R$4:R805,AJ805)</f>
        <v>1</v>
      </c>
      <c r="AN805" s="204" t="str">
        <f t="shared" si="1183"/>
        <v>SCT_HTD</v>
      </c>
      <c r="AO805" s="99" t="str">
        <f t="shared" si="1161"/>
        <v>BT-X-202-00</v>
      </c>
      <c r="AP805" s="289" t="str">
        <f t="shared" si="1184"/>
        <v/>
      </c>
      <c r="AQ805" s="100">
        <f t="shared" si="1219"/>
        <v>3</v>
      </c>
      <c r="AR805" s="100" t="str">
        <f t="shared" si="1162"/>
        <v>0..1</v>
      </c>
      <c r="AS805" s="138" t="s">
        <v>1172</v>
      </c>
      <c r="AT805" s="125"/>
      <c r="AU805" s="126"/>
      <c r="AV805" s="126"/>
      <c r="AW805" s="126"/>
      <c r="AX805" s="125"/>
      <c r="AY805" s="124" t="str">
        <f t="shared" si="1172"/>
        <v>0..1</v>
      </c>
      <c r="AZ805" s="124" t="str">
        <f t="shared" si="1174"/>
        <v>0..1</v>
      </c>
      <c r="BA805" s="102" t="str">
        <f t="shared" si="1216"/>
        <v>/rsm:CrossIndustryInvoice
/rsm:SupplyChainTradeTransaction
/ram:ApplicableHeaderTradeDelivery
/ram:DeliveryNoteReferencedDocument</v>
      </c>
      <c r="BB805" s="103" t="str">
        <f t="shared" si="1217"/>
        <v>/rsm:CrossIndustryInvoice/rsm:SupplyChainTradeTransaction/ram:ApplicableHeaderTradeDelivery/ram:DeliveryNoteReferencedDocument</v>
      </c>
      <c r="BC805" s="124" t="str">
        <f t="shared" si="1185"/>
        <v/>
      </c>
      <c r="BD805" s="129" t="str">
        <f t="shared" si="1186"/>
        <v/>
      </c>
      <c r="BE805" s="100" t="str">
        <f t="shared" si="1187"/>
        <v>0..1</v>
      </c>
      <c r="BF805" s="124" t="str">
        <f t="shared" si="1188"/>
        <v/>
      </c>
      <c r="BG805" s="675" t="str">
        <f t="shared" si="1189"/>
        <v/>
      </c>
      <c r="BH805" s="7"/>
      <c r="BI805" s="642" t="str">
        <f t="shared" si="1190"/>
        <v>-</v>
      </c>
      <c r="BJ805" s="104" t="str">
        <f t="shared" si="1191"/>
        <v>-</v>
      </c>
      <c r="BK805" s="104" t="str">
        <f t="shared" si="1192"/>
        <v>-</v>
      </c>
      <c r="BL805" s="104" t="str">
        <f t="shared" si="1193"/>
        <v>-</v>
      </c>
      <c r="BM805" s="104" t="str">
        <f t="shared" si="1194"/>
        <v>-</v>
      </c>
      <c r="BN805" s="104" t="str">
        <f t="shared" si="1195"/>
        <v>-</v>
      </c>
      <c r="BO805" s="643" t="str">
        <f t="shared" si="1196"/>
        <v>X</v>
      </c>
      <c r="BP805" s="7"/>
      <c r="BQ805" s="104" t="str">
        <f t="shared" si="1197"/>
        <v>EXTENDED</v>
      </c>
      <c r="BR805" s="104" t="str">
        <f t="shared" si="1198"/>
        <v>EXTENDED</v>
      </c>
      <c r="BS805" s="15"/>
      <c r="BT805" s="57" t="s">
        <v>18642</v>
      </c>
    </row>
    <row r="806" spans="1:72" s="59" customFormat="1" ht="96" x14ac:dyDescent="0.2">
      <c r="A806" s="45" t="str">
        <f t="shared" si="1181"/>
        <v>YES</v>
      </c>
      <c r="B806" s="45"/>
      <c r="C806" s="45"/>
      <c r="D806" s="206" t="s">
        <v>3007</v>
      </c>
      <c r="E806" s="61" t="s">
        <v>5654</v>
      </c>
      <c r="F806" s="282"/>
      <c r="G806" s="62">
        <f t="shared" si="1232"/>
        <v>4</v>
      </c>
      <c r="H806" s="62" t="s">
        <v>32</v>
      </c>
      <c r="I806" s="64" t="s">
        <v>3422</v>
      </c>
      <c r="J806" s="64"/>
      <c r="K806" s="65"/>
      <c r="L806" s="65"/>
      <c r="M806" s="65"/>
      <c r="N806" s="64" t="s">
        <v>17106</v>
      </c>
      <c r="O806" s="66" t="s">
        <v>32</v>
      </c>
      <c r="P806" s="66" t="str">
        <f t="shared" si="1141"/>
        <v>1..1</v>
      </c>
      <c r="Q806" s="6" t="s">
        <v>3423</v>
      </c>
      <c r="R806" s="67" t="s">
        <v>3424</v>
      </c>
      <c r="S806" s="66" t="s">
        <v>17054</v>
      </c>
      <c r="T806" s="68" t="str">
        <f t="shared" si="1163"/>
        <v>E</v>
      </c>
      <c r="U806" s="62" t="s">
        <v>42</v>
      </c>
      <c r="V806" s="66"/>
      <c r="W806" s="249"/>
      <c r="X806" s="38"/>
      <c r="Y806" s="634" t="str">
        <f t="shared" si="1179"/>
        <v>-</v>
      </c>
      <c r="Z806" s="70" t="str">
        <f t="shared" ref="Z806:AE806" si="1234">IF(Y806="X","X",IF($AH806=Z$4,"X","-"))</f>
        <v>-</v>
      </c>
      <c r="AA806" s="70" t="str">
        <f t="shared" si="1234"/>
        <v>-</v>
      </c>
      <c r="AB806" s="70" t="str">
        <f t="shared" si="1234"/>
        <v>-</v>
      </c>
      <c r="AC806" s="70" t="str">
        <f t="shared" si="1234"/>
        <v>-</v>
      </c>
      <c r="AD806" s="70" t="str">
        <f t="shared" si="1234"/>
        <v>-</v>
      </c>
      <c r="AE806" s="635" t="str">
        <f t="shared" si="1234"/>
        <v>X</v>
      </c>
      <c r="AF806" s="38"/>
      <c r="AG806" s="70" t="s">
        <v>47</v>
      </c>
      <c r="AH806" s="70" t="s">
        <v>47</v>
      </c>
      <c r="AI806" s="38"/>
      <c r="AJ806" s="13" t="str">
        <f t="shared" si="1159"/>
        <v>/rsm:CrossIndustryInvoice/rsm:SupplyChainTradeTransaction/ram:ApplicableHeaderTradeDelivery/ram:DeliveryNoteReferencedDocument</v>
      </c>
      <c r="AK806" s="13" t="str">
        <f t="shared" si="1160"/>
        <v>/ram:IssuerAssignedID</v>
      </c>
      <c r="AL806" s="14">
        <f>COUNTIFS(R$4:R806,AJ806)</f>
        <v>1</v>
      </c>
      <c r="AN806" s="206" t="str">
        <f t="shared" si="1183"/>
        <v>SCT_HTD</v>
      </c>
      <c r="AO806" s="61" t="str">
        <f t="shared" si="1161"/>
        <v>BT-X-202</v>
      </c>
      <c r="AP806" s="282" t="str">
        <f t="shared" si="1184"/>
        <v/>
      </c>
      <c r="AQ806" s="62">
        <f t="shared" si="1219"/>
        <v>4</v>
      </c>
      <c r="AR806" s="62" t="str">
        <f t="shared" si="1162"/>
        <v>1..1</v>
      </c>
      <c r="AS806" s="64" t="s">
        <v>1175</v>
      </c>
      <c r="AT806" s="64"/>
      <c r="AU806" s="65"/>
      <c r="AV806" s="65"/>
      <c r="AW806" s="65"/>
      <c r="AX806" s="150" t="s">
        <v>555</v>
      </c>
      <c r="AY806" s="66" t="str">
        <f t="shared" si="1172"/>
        <v>1..1</v>
      </c>
      <c r="AZ806" s="66" t="str">
        <f t="shared" si="1174"/>
        <v>1..1</v>
      </c>
      <c r="BA806" s="6" t="str">
        <f t="shared" si="1216"/>
        <v>/rsm:CrossIndustryInvoice
/rsm:SupplyChainTradeTransaction
/ram:ApplicableHeaderTradeDelivery
/ram:DeliveryNoteReferencedDocument
/ram:IssuerAssignedID</v>
      </c>
      <c r="BB806" s="67" t="str">
        <f t="shared" si="1217"/>
        <v>/rsm:CrossIndustryInvoice/rsm:SupplyChainTradeTransaction/ram:ApplicableHeaderTradeDelivery/ram:DeliveryNoteReferencedDocument/ram:IssuerAssignedID</v>
      </c>
      <c r="BC806" s="66" t="str">
        <f t="shared" si="1185"/>
        <v>R</v>
      </c>
      <c r="BD806" s="68" t="str">
        <f t="shared" si="1186"/>
        <v>E</v>
      </c>
      <c r="BE806" s="62" t="str">
        <f t="shared" si="1187"/>
        <v>0..1</v>
      </c>
      <c r="BF806" s="66" t="str">
        <f t="shared" si="1188"/>
        <v/>
      </c>
      <c r="BG806" s="249" t="str">
        <f t="shared" si="1189"/>
        <v/>
      </c>
      <c r="BH806" s="7"/>
      <c r="BI806" s="634" t="str">
        <f t="shared" si="1190"/>
        <v>-</v>
      </c>
      <c r="BJ806" s="70" t="str">
        <f t="shared" si="1191"/>
        <v>-</v>
      </c>
      <c r="BK806" s="70" t="str">
        <f t="shared" si="1192"/>
        <v>-</v>
      </c>
      <c r="BL806" s="70" t="str">
        <f t="shared" si="1193"/>
        <v>-</v>
      </c>
      <c r="BM806" s="70" t="str">
        <f t="shared" si="1194"/>
        <v>-</v>
      </c>
      <c r="BN806" s="70" t="str">
        <f t="shared" si="1195"/>
        <v>-</v>
      </c>
      <c r="BO806" s="635" t="str">
        <f t="shared" si="1196"/>
        <v>X</v>
      </c>
      <c r="BP806" s="7"/>
      <c r="BQ806" s="70" t="str">
        <f t="shared" si="1197"/>
        <v>EXTENDED</v>
      </c>
      <c r="BR806" s="70" t="str">
        <f t="shared" si="1198"/>
        <v>EXTENDED</v>
      </c>
      <c r="BS806" s="15"/>
      <c r="BT806" s="57" t="s">
        <v>18642</v>
      </c>
    </row>
    <row r="807" spans="1:72" s="59" customFormat="1" ht="96" x14ac:dyDescent="0.2">
      <c r="A807" s="45" t="str">
        <f t="shared" si="1181"/>
        <v>NO</v>
      </c>
      <c r="B807" s="45"/>
      <c r="C807" s="45"/>
      <c r="D807" s="206" t="s">
        <v>3007</v>
      </c>
      <c r="E807" s="140" t="s">
        <v>5655</v>
      </c>
      <c r="F807" s="296"/>
      <c r="G807" s="141">
        <f t="shared" si="1232"/>
        <v>4</v>
      </c>
      <c r="H807" s="141" t="s">
        <v>42</v>
      </c>
      <c r="I807" s="138" t="s">
        <v>17330</v>
      </c>
      <c r="J807" s="125"/>
      <c r="K807" s="126"/>
      <c r="L807" s="126"/>
      <c r="M807" s="126"/>
      <c r="N807" s="125" t="s">
        <v>148</v>
      </c>
      <c r="O807" s="124" t="s">
        <v>42</v>
      </c>
      <c r="P807" s="124" t="str">
        <f t="shared" si="1141"/>
        <v>0..1</v>
      </c>
      <c r="Q807" s="142" t="s">
        <v>3425</v>
      </c>
      <c r="R807" s="143" t="s">
        <v>3426</v>
      </c>
      <c r="S807" s="88" t="s">
        <v>151</v>
      </c>
      <c r="T807" s="129" t="str">
        <f t="shared" si="1163"/>
        <v/>
      </c>
      <c r="U807" s="141" t="s">
        <v>42</v>
      </c>
      <c r="V807" s="124"/>
      <c r="W807" s="675"/>
      <c r="X807" s="38"/>
      <c r="Y807" s="648" t="str">
        <f t="shared" si="1179"/>
        <v>-</v>
      </c>
      <c r="Z807" s="144" t="str">
        <f t="shared" ref="Z807:AE807" si="1235">IF(Y807="X","X",IF($AH807=Z$4,"X","-"))</f>
        <v>-</v>
      </c>
      <c r="AA807" s="144" t="str">
        <f t="shared" si="1235"/>
        <v>-</v>
      </c>
      <c r="AB807" s="144" t="str">
        <f t="shared" si="1235"/>
        <v>-</v>
      </c>
      <c r="AC807" s="144" t="str">
        <f t="shared" si="1235"/>
        <v>-</v>
      </c>
      <c r="AD807" s="144" t="str">
        <f t="shared" si="1235"/>
        <v>-</v>
      </c>
      <c r="AE807" s="649" t="str">
        <f t="shared" si="1235"/>
        <v>X</v>
      </c>
      <c r="AF807" s="38"/>
      <c r="AG807" s="144" t="s">
        <v>47</v>
      </c>
      <c r="AH807" s="144" t="s">
        <v>47</v>
      </c>
      <c r="AI807" s="38"/>
      <c r="AJ807" s="13" t="str">
        <f t="shared" si="1159"/>
        <v>/rsm:CrossIndustryInvoice/rsm:SupplyChainTradeTransaction/ram:ApplicableHeaderTradeDelivery/ram:DeliveryNoteReferencedDocument</v>
      </c>
      <c r="AK807" s="13" t="str">
        <f t="shared" si="1160"/>
        <v>/ram:FormattedIssueDateTime</v>
      </c>
      <c r="AL807" s="14">
        <f>COUNTIFS(R$4:R807,AJ807)</f>
        <v>1</v>
      </c>
      <c r="AN807" s="206" t="str">
        <f t="shared" si="1183"/>
        <v>SCT_HTD</v>
      </c>
      <c r="AO807" s="140" t="str">
        <f t="shared" si="1161"/>
        <v>BT-X-203-00</v>
      </c>
      <c r="AP807" s="296" t="str">
        <f t="shared" si="1184"/>
        <v/>
      </c>
      <c r="AQ807" s="141">
        <f t="shared" si="1219"/>
        <v>4</v>
      </c>
      <c r="AR807" s="141" t="str">
        <f t="shared" si="1162"/>
        <v>0..1</v>
      </c>
      <c r="AS807" s="138" t="s">
        <v>1181</v>
      </c>
      <c r="AT807" s="125"/>
      <c r="AU807" s="126"/>
      <c r="AV807" s="126"/>
      <c r="AW807" s="126"/>
      <c r="AX807" s="406" t="s">
        <v>148</v>
      </c>
      <c r="AY807" s="124" t="str">
        <f t="shared" si="1172"/>
        <v>0..1</v>
      </c>
      <c r="AZ807" s="124" t="str">
        <f t="shared" si="1174"/>
        <v>0..1</v>
      </c>
      <c r="BA807" s="142" t="str">
        <f t="shared" si="1216"/>
        <v>/rsm:CrossIndustryInvoice
/rsm:SupplyChainTradeTransaction
/ram:ApplicableHeaderTradeDelivery
/ram:DeliveryNoteReferencedDocument
/ram:FormattedIssueDateTime</v>
      </c>
      <c r="BB807" s="143" t="str">
        <f t="shared" si="1217"/>
        <v>/rsm:CrossIndustryInvoice/rsm:SupplyChainTradeTransaction/ram:ApplicableHeaderTradeDelivery/ram:DeliveryNoteReferencedDocument/ram:FormattedIssueDateTime</v>
      </c>
      <c r="BC807" s="124" t="str">
        <f t="shared" si="1185"/>
        <v>D</v>
      </c>
      <c r="BD807" s="129" t="str">
        <f t="shared" si="1186"/>
        <v/>
      </c>
      <c r="BE807" s="141" t="str">
        <f t="shared" si="1187"/>
        <v>0..1</v>
      </c>
      <c r="BF807" s="124" t="str">
        <f t="shared" si="1188"/>
        <v/>
      </c>
      <c r="BG807" s="675" t="str">
        <f t="shared" si="1189"/>
        <v/>
      </c>
      <c r="BH807" s="7"/>
      <c r="BI807" s="648" t="str">
        <f t="shared" si="1190"/>
        <v>-</v>
      </c>
      <c r="BJ807" s="144" t="str">
        <f t="shared" si="1191"/>
        <v>-</v>
      </c>
      <c r="BK807" s="144" t="str">
        <f t="shared" si="1192"/>
        <v>-</v>
      </c>
      <c r="BL807" s="144" t="str">
        <f t="shared" si="1193"/>
        <v>-</v>
      </c>
      <c r="BM807" s="144" t="str">
        <f t="shared" si="1194"/>
        <v>-</v>
      </c>
      <c r="BN807" s="144" t="str">
        <f t="shared" si="1195"/>
        <v>-</v>
      </c>
      <c r="BO807" s="649" t="str">
        <f t="shared" si="1196"/>
        <v>X</v>
      </c>
      <c r="BP807" s="7"/>
      <c r="BQ807" s="144" t="str">
        <f t="shared" si="1197"/>
        <v>EXTENDED</v>
      </c>
      <c r="BR807" s="144" t="str">
        <f t="shared" si="1198"/>
        <v>EXTENDED</v>
      </c>
      <c r="BS807" s="15"/>
      <c r="BT807" s="57" t="s">
        <v>18642</v>
      </c>
    </row>
    <row r="808" spans="1:72" s="59" customFormat="1" ht="105" x14ac:dyDescent="0.2">
      <c r="A808" s="45" t="str">
        <f t="shared" si="1181"/>
        <v>YES</v>
      </c>
      <c r="B808" s="45"/>
      <c r="C808" s="45"/>
      <c r="D808" s="206" t="s">
        <v>3007</v>
      </c>
      <c r="E808" s="61" t="s">
        <v>5656</v>
      </c>
      <c r="F808" s="282"/>
      <c r="G808" s="62">
        <f t="shared" si="1232"/>
        <v>5</v>
      </c>
      <c r="H808" s="62" t="s">
        <v>32</v>
      </c>
      <c r="I808" s="64" t="s">
        <v>17331</v>
      </c>
      <c r="J808" s="64"/>
      <c r="K808" s="65"/>
      <c r="L808" s="65"/>
      <c r="M808" s="65"/>
      <c r="N808" s="64" t="s">
        <v>148</v>
      </c>
      <c r="O808" s="66" t="s">
        <v>32</v>
      </c>
      <c r="P808" s="66" t="str">
        <f t="shared" si="1141"/>
        <v>1..1</v>
      </c>
      <c r="Q808" s="6" t="s">
        <v>3427</v>
      </c>
      <c r="R808" s="67" t="s">
        <v>3428</v>
      </c>
      <c r="S808" s="66" t="s">
        <v>151</v>
      </c>
      <c r="T808" s="68" t="str">
        <f t="shared" si="1163"/>
        <v>E</v>
      </c>
      <c r="U808" s="62" t="s">
        <v>32</v>
      </c>
      <c r="V808" s="66"/>
      <c r="W808" s="249"/>
      <c r="X808" s="38"/>
      <c r="Y808" s="634" t="str">
        <f t="shared" si="1179"/>
        <v>-</v>
      </c>
      <c r="Z808" s="70" t="str">
        <f t="shared" ref="Z808:AE808" si="1236">IF(Y808="X","X",IF($AH808=Z$4,"X","-"))</f>
        <v>-</v>
      </c>
      <c r="AA808" s="70" t="str">
        <f t="shared" si="1236"/>
        <v>-</v>
      </c>
      <c r="AB808" s="70" t="str">
        <f t="shared" si="1236"/>
        <v>-</v>
      </c>
      <c r="AC808" s="70" t="str">
        <f t="shared" si="1236"/>
        <v>-</v>
      </c>
      <c r="AD808" s="70" t="str">
        <f t="shared" si="1236"/>
        <v>-</v>
      </c>
      <c r="AE808" s="635" t="str">
        <f t="shared" si="1236"/>
        <v>X</v>
      </c>
      <c r="AF808" s="38"/>
      <c r="AG808" s="70" t="s">
        <v>47</v>
      </c>
      <c r="AH808" s="70" t="s">
        <v>47</v>
      </c>
      <c r="AI808" s="38"/>
      <c r="AJ808" s="13" t="str">
        <f t="shared" si="1159"/>
        <v>/rsm:CrossIndustryInvoice/rsm:SupplyChainTradeTransaction/ram:ApplicableHeaderTradeDelivery/ram:DeliveryNoteReferencedDocument/ram:FormattedIssueDateTime</v>
      </c>
      <c r="AK808" s="13" t="str">
        <f t="shared" si="1160"/>
        <v>/qdt:DateTimeString</v>
      </c>
      <c r="AL808" s="14">
        <f>COUNTIFS(R$4:R808,AJ808)</f>
        <v>1</v>
      </c>
      <c r="AN808" s="206" t="str">
        <f t="shared" si="1183"/>
        <v>SCT_HTD</v>
      </c>
      <c r="AO808" s="61" t="str">
        <f t="shared" si="1161"/>
        <v>BT-X-203</v>
      </c>
      <c r="AP808" s="282" t="str">
        <f t="shared" si="1184"/>
        <v/>
      </c>
      <c r="AQ808" s="62">
        <f t="shared" si="1219"/>
        <v>5</v>
      </c>
      <c r="AR808" s="62" t="str">
        <f t="shared" si="1162"/>
        <v>1..1</v>
      </c>
      <c r="AS808" s="64" t="s">
        <v>18280</v>
      </c>
      <c r="AT808" s="64"/>
      <c r="AU808" s="65"/>
      <c r="AV808" s="65"/>
      <c r="AW808" s="65"/>
      <c r="AX808" s="64" t="s">
        <v>148</v>
      </c>
      <c r="AY808" s="66" t="str">
        <f t="shared" si="1172"/>
        <v>1..1</v>
      </c>
      <c r="AZ808" s="66" t="str">
        <f t="shared" si="1174"/>
        <v>1..1</v>
      </c>
      <c r="BA808" s="6" t="str">
        <f t="shared" si="1216"/>
        <v>/rsm:CrossIndustryInvoice
/rsm:SupplyChainTradeTransaction
/ram:ApplicableHeaderTradeDelivery
/ram:DeliveryNoteReferencedDocument
/ram:FormattedIssueDateTime
/qdt:DateTimeString</v>
      </c>
      <c r="BB808" s="67" t="str">
        <f t="shared" si="1217"/>
        <v>/rsm:CrossIndustryInvoice/rsm:SupplyChainTradeTransaction/ram:ApplicableHeaderTradeDelivery/ram:DeliveryNoteReferencedDocument/ram:FormattedIssueDateTime/qdt:DateTimeString</v>
      </c>
      <c r="BC808" s="66" t="str">
        <f t="shared" si="1185"/>
        <v>D</v>
      </c>
      <c r="BD808" s="68" t="str">
        <f t="shared" si="1186"/>
        <v>E</v>
      </c>
      <c r="BE808" s="62" t="str">
        <f t="shared" si="1187"/>
        <v>1..1</v>
      </c>
      <c r="BF808" s="66" t="str">
        <f t="shared" si="1188"/>
        <v/>
      </c>
      <c r="BG808" s="249" t="str">
        <f t="shared" si="1189"/>
        <v/>
      </c>
      <c r="BH808" s="7"/>
      <c r="BI808" s="634" t="str">
        <f t="shared" si="1190"/>
        <v>-</v>
      </c>
      <c r="BJ808" s="70" t="str">
        <f t="shared" si="1191"/>
        <v>-</v>
      </c>
      <c r="BK808" s="70" t="str">
        <f t="shared" si="1192"/>
        <v>-</v>
      </c>
      <c r="BL808" s="70" t="str">
        <f t="shared" si="1193"/>
        <v>-</v>
      </c>
      <c r="BM808" s="70" t="str">
        <f t="shared" si="1194"/>
        <v>-</v>
      </c>
      <c r="BN808" s="70" t="str">
        <f t="shared" si="1195"/>
        <v>-</v>
      </c>
      <c r="BO808" s="635" t="str">
        <f t="shared" si="1196"/>
        <v>X</v>
      </c>
      <c r="BP808" s="7"/>
      <c r="BQ808" s="70" t="str">
        <f t="shared" si="1197"/>
        <v>EXTENDED</v>
      </c>
      <c r="BR808" s="70" t="str">
        <f t="shared" si="1198"/>
        <v>EXTENDED</v>
      </c>
      <c r="BS808" s="15"/>
      <c r="BT808" s="57" t="s">
        <v>18642</v>
      </c>
    </row>
    <row r="809" spans="1:72" s="59" customFormat="1" ht="120" x14ac:dyDescent="0.2">
      <c r="A809" s="45" t="str">
        <f t="shared" si="1181"/>
        <v>YES</v>
      </c>
      <c r="B809" s="45"/>
      <c r="C809" s="45"/>
      <c r="D809" s="206" t="s">
        <v>3007</v>
      </c>
      <c r="E809" s="61" t="s">
        <v>5657</v>
      </c>
      <c r="F809" s="282"/>
      <c r="G809" s="62">
        <f t="shared" si="1232"/>
        <v>6</v>
      </c>
      <c r="H809" s="62" t="s">
        <v>32</v>
      </c>
      <c r="I809" s="64" t="s">
        <v>229</v>
      </c>
      <c r="J809" s="64"/>
      <c r="K809" s="65" t="s">
        <v>160</v>
      </c>
      <c r="L809" s="65"/>
      <c r="M809" s="65" t="s">
        <v>160</v>
      </c>
      <c r="N809" s="64" t="s">
        <v>128</v>
      </c>
      <c r="O809" s="66" t="s">
        <v>32</v>
      </c>
      <c r="P809" s="66" t="str">
        <f t="shared" si="1141"/>
        <v>1..1</v>
      </c>
      <c r="Q809" s="6" t="s">
        <v>3429</v>
      </c>
      <c r="R809" s="67" t="s">
        <v>3430</v>
      </c>
      <c r="S809" s="66" t="s">
        <v>131</v>
      </c>
      <c r="T809" s="68" t="str">
        <f t="shared" si="1163"/>
        <v>A</v>
      </c>
      <c r="U809" s="62" t="s">
        <v>42</v>
      </c>
      <c r="V809" s="66"/>
      <c r="W809" s="249"/>
      <c r="X809" s="38"/>
      <c r="Y809" s="634" t="str">
        <f t="shared" si="1179"/>
        <v>-</v>
      </c>
      <c r="Z809" s="70" t="str">
        <f t="shared" ref="Z809:AE809" si="1237">IF(Y809="X","X",IF($AH809=Z$4,"X","-"))</f>
        <v>-</v>
      </c>
      <c r="AA809" s="70" t="str">
        <f t="shared" si="1237"/>
        <v>-</v>
      </c>
      <c r="AB809" s="70" t="str">
        <f t="shared" si="1237"/>
        <v>-</v>
      </c>
      <c r="AC809" s="70" t="str">
        <f t="shared" si="1237"/>
        <v>-</v>
      </c>
      <c r="AD809" s="70" t="str">
        <f t="shared" si="1237"/>
        <v>-</v>
      </c>
      <c r="AE809" s="635" t="str">
        <f t="shared" si="1237"/>
        <v>X</v>
      </c>
      <c r="AF809" s="38"/>
      <c r="AG809" s="70" t="s">
        <v>47</v>
      </c>
      <c r="AH809" s="70" t="s">
        <v>47</v>
      </c>
      <c r="AI809" s="38"/>
      <c r="AJ809" s="13" t="str">
        <f t="shared" si="1159"/>
        <v>/rsm:CrossIndustryInvoice/rsm:SupplyChainTradeTransaction/ram:ApplicableHeaderTradeDelivery/ram:DeliveryNoteReferencedDocument/ram:FormattedIssueDateTime/qdt:DateTimeString</v>
      </c>
      <c r="AK809" s="13" t="str">
        <f t="shared" si="1160"/>
        <v>/@format</v>
      </c>
      <c r="AL809" s="14">
        <f>COUNTIFS(R$4:R809,AJ809)</f>
        <v>1</v>
      </c>
      <c r="AN809" s="206" t="str">
        <f t="shared" si="1183"/>
        <v>SCT_HTD</v>
      </c>
      <c r="AO809" s="61" t="str">
        <f t="shared" si="1161"/>
        <v>BT-X-203-0</v>
      </c>
      <c r="AP809" s="282" t="str">
        <f t="shared" si="1184"/>
        <v/>
      </c>
      <c r="AQ809" s="62">
        <f t="shared" si="1219"/>
        <v>6</v>
      </c>
      <c r="AR809" s="62" t="str">
        <f t="shared" si="1162"/>
        <v>1..1</v>
      </c>
      <c r="AS809" s="64" t="s">
        <v>229</v>
      </c>
      <c r="AT809" s="64"/>
      <c r="AU809" s="65" t="s">
        <v>18166</v>
      </c>
      <c r="AV809" s="65"/>
      <c r="AW809" s="65"/>
      <c r="AX809" s="64" t="s">
        <v>128</v>
      </c>
      <c r="AY809" s="66" t="str">
        <f t="shared" si="1172"/>
        <v>1..1</v>
      </c>
      <c r="AZ809" s="66" t="str">
        <f t="shared" si="1174"/>
        <v>1..1</v>
      </c>
      <c r="BA809" s="6" t="str">
        <f t="shared" si="1216"/>
        <v>/rsm:CrossIndustryInvoice
/rsm:SupplyChainTradeTransaction
/ram:ApplicableHeaderTradeDelivery
/ram:DeliveryNoteReferencedDocument
/ram:FormattedIssueDateTime
/qdt:DateTimeString
/@format</v>
      </c>
      <c r="BB809" s="67" t="str">
        <f t="shared" si="1217"/>
        <v>/rsm:CrossIndustryInvoice/rsm:SupplyChainTradeTransaction/ram:ApplicableHeaderTradeDelivery/ram:DeliveryNoteReferencedDocument/ram:FormattedIssueDateTime/qdt:DateTimeString/@format</v>
      </c>
      <c r="BC809" s="66" t="str">
        <f t="shared" si="1185"/>
        <v>C</v>
      </c>
      <c r="BD809" s="68" t="str">
        <f t="shared" si="1186"/>
        <v>A</v>
      </c>
      <c r="BE809" s="62" t="str">
        <f t="shared" si="1187"/>
        <v>0..1</v>
      </c>
      <c r="BF809" s="66" t="str">
        <f t="shared" si="1188"/>
        <v/>
      </c>
      <c r="BG809" s="249" t="str">
        <f t="shared" si="1189"/>
        <v/>
      </c>
      <c r="BH809" s="7"/>
      <c r="BI809" s="634" t="str">
        <f t="shared" si="1190"/>
        <v>-</v>
      </c>
      <c r="BJ809" s="70" t="str">
        <f t="shared" si="1191"/>
        <v>-</v>
      </c>
      <c r="BK809" s="70" t="str">
        <f t="shared" si="1192"/>
        <v>-</v>
      </c>
      <c r="BL809" s="70" t="str">
        <f t="shared" si="1193"/>
        <v>-</v>
      </c>
      <c r="BM809" s="70" t="str">
        <f t="shared" si="1194"/>
        <v>-</v>
      </c>
      <c r="BN809" s="70" t="str">
        <f t="shared" si="1195"/>
        <v>-</v>
      </c>
      <c r="BO809" s="635" t="str">
        <f t="shared" si="1196"/>
        <v>X</v>
      </c>
      <c r="BP809" s="7"/>
      <c r="BQ809" s="70" t="str">
        <f t="shared" si="1197"/>
        <v>EXTENDED</v>
      </c>
      <c r="BR809" s="70" t="str">
        <f t="shared" si="1198"/>
        <v>EXTENDED</v>
      </c>
      <c r="BS809" s="15"/>
      <c r="BT809" s="57" t="s">
        <v>18642</v>
      </c>
    </row>
    <row r="810" spans="1:72" s="59" customFormat="1" ht="96" x14ac:dyDescent="0.2">
      <c r="A810" s="45" t="str">
        <f t="shared" si="1181"/>
        <v>NO</v>
      </c>
      <c r="B810" s="45"/>
      <c r="C810" s="45"/>
      <c r="D810" s="211" t="s">
        <v>3431</v>
      </c>
      <c r="E810" s="212" t="s">
        <v>3432</v>
      </c>
      <c r="F810" s="311" t="s">
        <v>3432</v>
      </c>
      <c r="G810" s="88">
        <f t="shared" si="1232"/>
        <v>2</v>
      </c>
      <c r="H810" s="88" t="s">
        <v>42</v>
      </c>
      <c r="I810" s="90" t="s">
        <v>3433</v>
      </c>
      <c r="J810" s="90" t="s">
        <v>3434</v>
      </c>
      <c r="K810" s="91" t="s">
        <v>3435</v>
      </c>
      <c r="L810" s="91" t="s">
        <v>3387</v>
      </c>
      <c r="M810" s="91" t="s">
        <v>35</v>
      </c>
      <c r="N810" s="90"/>
      <c r="O810" s="88" t="s">
        <v>32</v>
      </c>
      <c r="P810" s="88" t="str">
        <f t="shared" si="1141"/>
        <v>1..1</v>
      </c>
      <c r="Q810" s="92" t="s">
        <v>3436</v>
      </c>
      <c r="R810" s="93" t="s">
        <v>3437</v>
      </c>
      <c r="S810" s="88" t="s">
        <v>35</v>
      </c>
      <c r="T810" s="94" t="str">
        <f t="shared" si="1163"/>
        <v>G</v>
      </c>
      <c r="U810" s="88" t="s">
        <v>32</v>
      </c>
      <c r="V810" s="88" t="s">
        <v>531</v>
      </c>
      <c r="W810" s="673" t="s">
        <v>35</v>
      </c>
      <c r="X810" s="38"/>
      <c r="Y810" s="652" t="str">
        <f t="shared" si="1179"/>
        <v>X</v>
      </c>
      <c r="Z810" s="184" t="str">
        <f t="shared" ref="Z810:AE810" si="1238">IF(Y810="X","X",IF($AH810=Z$4,"X","-"))</f>
        <v>X</v>
      </c>
      <c r="AA810" s="184" t="str">
        <f t="shared" si="1238"/>
        <v>X</v>
      </c>
      <c r="AB810" s="184" t="str">
        <f t="shared" si="1238"/>
        <v>X</v>
      </c>
      <c r="AC810" s="184" t="str">
        <f t="shared" si="1238"/>
        <v>X</v>
      </c>
      <c r="AD810" s="184" t="str">
        <f t="shared" si="1238"/>
        <v>X</v>
      </c>
      <c r="AE810" s="653" t="str">
        <f t="shared" si="1238"/>
        <v>X</v>
      </c>
      <c r="AF810" s="38"/>
      <c r="AG810" s="184" t="s">
        <v>39</v>
      </c>
      <c r="AH810" s="184" t="s">
        <v>39</v>
      </c>
      <c r="AI810" s="38"/>
      <c r="AJ810" s="13" t="str">
        <f t="shared" si="1159"/>
        <v>/rsm:CrossIndustryInvoice/rsm:SupplyChainTradeTransaction</v>
      </c>
      <c r="AK810" s="13" t="str">
        <f t="shared" si="1160"/>
        <v>/ram:ApplicableHeaderTradeSettlement</v>
      </c>
      <c r="AL810" s="14">
        <f>COUNTIFS(R$4:R810,AJ810)</f>
        <v>1</v>
      </c>
      <c r="AN810" s="211" t="str">
        <f t="shared" si="1183"/>
        <v>SCT_HTS</v>
      </c>
      <c r="AO810" s="212" t="str">
        <f t="shared" si="1161"/>
        <v>BG-19</v>
      </c>
      <c r="AP810" s="311" t="str">
        <f t="shared" si="1184"/>
        <v>BG-19</v>
      </c>
      <c r="AQ810" s="88">
        <f t="shared" si="1219"/>
        <v>2</v>
      </c>
      <c r="AR810" s="88" t="str">
        <f t="shared" si="1162"/>
        <v>0..1</v>
      </c>
      <c r="AS810" s="90" t="s">
        <v>3438</v>
      </c>
      <c r="AT810" s="90" t="s">
        <v>3439</v>
      </c>
      <c r="AU810" s="91" t="s">
        <v>3440</v>
      </c>
      <c r="AV810" s="91" t="s">
        <v>3392</v>
      </c>
      <c r="AW810" s="91" t="s">
        <v>35</v>
      </c>
      <c r="AX810" s="90"/>
      <c r="AY810" s="88" t="str">
        <f t="shared" si="1172"/>
        <v>1..1</v>
      </c>
      <c r="AZ810" s="88" t="str">
        <f t="shared" si="1174"/>
        <v>1..1</v>
      </c>
      <c r="BA810" s="92" t="str">
        <f t="shared" si="1216"/>
        <v>/rsm:CrossIndustryInvoice
/rsm:SupplyChainTradeTransaction
/ram:ApplicableHeaderTradeSettlement</v>
      </c>
      <c r="BB810" s="93" t="str">
        <f t="shared" si="1217"/>
        <v>/rsm:CrossIndustryInvoice/rsm:SupplyChainTradeTransaction/ram:ApplicableHeaderTradeSettlement</v>
      </c>
      <c r="BC810" s="88" t="str">
        <f t="shared" si="1185"/>
        <v/>
      </c>
      <c r="BD810" s="94" t="str">
        <f t="shared" si="1186"/>
        <v>G</v>
      </c>
      <c r="BE810" s="88" t="str">
        <f t="shared" si="1187"/>
        <v>1..1</v>
      </c>
      <c r="BF810" s="88" t="str">
        <f t="shared" si="1188"/>
        <v>STR-3</v>
      </c>
      <c r="BG810" s="673" t="str">
        <f t="shared" si="1189"/>
        <v/>
      </c>
      <c r="BH810" s="7"/>
      <c r="BI810" s="652" t="str">
        <f t="shared" si="1190"/>
        <v>X</v>
      </c>
      <c r="BJ810" s="184" t="str">
        <f t="shared" si="1191"/>
        <v>X</v>
      </c>
      <c r="BK810" s="184" t="str">
        <f t="shared" si="1192"/>
        <v>X</v>
      </c>
      <c r="BL810" s="184" t="str">
        <f t="shared" si="1193"/>
        <v>X</v>
      </c>
      <c r="BM810" s="184" t="str">
        <f t="shared" si="1194"/>
        <v>X</v>
      </c>
      <c r="BN810" s="184" t="str">
        <f t="shared" si="1195"/>
        <v>X</v>
      </c>
      <c r="BO810" s="653" t="str">
        <f t="shared" si="1196"/>
        <v>X</v>
      </c>
      <c r="BP810" s="7"/>
      <c r="BQ810" s="184" t="str">
        <f t="shared" si="1197"/>
        <v>MINIMUM</v>
      </c>
      <c r="BR810" s="184" t="str">
        <f t="shared" si="1198"/>
        <v>MINIMUM</v>
      </c>
      <c r="BS810" s="15"/>
      <c r="BT810" s="57" t="s">
        <v>18642</v>
      </c>
    </row>
    <row r="811" spans="1:72" s="59" customFormat="1" ht="96" x14ac:dyDescent="0.2">
      <c r="A811" s="45" t="str">
        <f t="shared" si="1181"/>
        <v>YES</v>
      </c>
      <c r="B811" s="45"/>
      <c r="C811" s="45"/>
      <c r="D811" s="213" t="s">
        <v>3431</v>
      </c>
      <c r="E811" s="214" t="s">
        <v>3441</v>
      </c>
      <c r="F811" s="312" t="s">
        <v>3441</v>
      </c>
      <c r="G811" s="66">
        <f t="shared" si="1232"/>
        <v>3</v>
      </c>
      <c r="H811" s="66" t="s">
        <v>42</v>
      </c>
      <c r="I811" s="64" t="s">
        <v>3442</v>
      </c>
      <c r="J811" s="64" t="s">
        <v>3443</v>
      </c>
      <c r="K811" s="65" t="s">
        <v>3444</v>
      </c>
      <c r="L811" s="65" t="s">
        <v>3445</v>
      </c>
      <c r="M811" s="65" t="s">
        <v>35</v>
      </c>
      <c r="N811" s="64" t="s">
        <v>90</v>
      </c>
      <c r="O811" s="66" t="s">
        <v>42</v>
      </c>
      <c r="P811" s="66" t="str">
        <f t="shared" si="1141"/>
        <v>0..1</v>
      </c>
      <c r="Q811" s="2" t="s">
        <v>3446</v>
      </c>
      <c r="R811" s="75" t="s">
        <v>3447</v>
      </c>
      <c r="S811" s="66" t="s">
        <v>55</v>
      </c>
      <c r="T811" s="68" t="str">
        <f t="shared" si="1163"/>
        <v>E</v>
      </c>
      <c r="U811" s="66" t="s">
        <v>42</v>
      </c>
      <c r="V811" s="66" t="s">
        <v>35</v>
      </c>
      <c r="W811" s="249" t="s">
        <v>35</v>
      </c>
      <c r="X811" s="38"/>
      <c r="Y811" s="636" t="str">
        <f t="shared" si="1179"/>
        <v>-</v>
      </c>
      <c r="Z811" s="68" t="str">
        <f t="shared" ref="Z811:AE811" si="1239">IF(Y811="X","X",IF($AH811=Z$4,"X","-"))</f>
        <v>X</v>
      </c>
      <c r="AA811" s="68" t="str">
        <f t="shared" si="1239"/>
        <v>X</v>
      </c>
      <c r="AB811" s="68" t="str">
        <f t="shared" si="1239"/>
        <v>X</v>
      </c>
      <c r="AC811" s="68" t="str">
        <f t="shared" si="1239"/>
        <v>X</v>
      </c>
      <c r="AD811" s="68" t="str">
        <f t="shared" si="1239"/>
        <v>X</v>
      </c>
      <c r="AE811" s="637" t="str">
        <f t="shared" si="1239"/>
        <v>X</v>
      </c>
      <c r="AF811" s="38"/>
      <c r="AG811" s="68" t="s">
        <v>185</v>
      </c>
      <c r="AH811" s="68" t="s">
        <v>185</v>
      </c>
      <c r="AI811" s="38"/>
      <c r="AJ811" s="13" t="str">
        <f t="shared" si="1159"/>
        <v>/rsm:CrossIndustryInvoice/rsm:SupplyChainTradeTransaction/ram:ApplicableHeaderTradeSettlement</v>
      </c>
      <c r="AK811" s="13" t="str">
        <f t="shared" si="1160"/>
        <v>/ram:CreditorReferenceID</v>
      </c>
      <c r="AL811" s="14">
        <f>COUNTIFS(R$4:R811,AJ811)</f>
        <v>1</v>
      </c>
      <c r="AN811" s="213" t="str">
        <f t="shared" si="1183"/>
        <v>SCT_HTS</v>
      </c>
      <c r="AO811" s="214" t="str">
        <f t="shared" si="1161"/>
        <v>BT-90</v>
      </c>
      <c r="AP811" s="312" t="str">
        <f t="shared" si="1184"/>
        <v>BT-90</v>
      </c>
      <c r="AQ811" s="66">
        <f t="shared" si="1219"/>
        <v>3</v>
      </c>
      <c r="AR811" s="66" t="str">
        <f t="shared" si="1162"/>
        <v>0..1</v>
      </c>
      <c r="AS811" s="64" t="s">
        <v>3448</v>
      </c>
      <c r="AT811" s="64" t="s">
        <v>3449</v>
      </c>
      <c r="AU811" s="65" t="s">
        <v>3450</v>
      </c>
      <c r="AV811" s="65" t="s">
        <v>3451</v>
      </c>
      <c r="AW811" s="65" t="s">
        <v>35</v>
      </c>
      <c r="AX811" s="64" t="s">
        <v>99</v>
      </c>
      <c r="AY811" s="66" t="str">
        <f t="shared" si="1172"/>
        <v>0..1</v>
      </c>
      <c r="AZ811" s="66" t="str">
        <f t="shared" si="1174"/>
        <v>0..1</v>
      </c>
      <c r="BA811" s="2" t="str">
        <f t="shared" si="1216"/>
        <v>/rsm:CrossIndustryInvoice
/rsm:SupplyChainTradeTransaction
/ram:ApplicableHeaderTradeSettlement
/ram:CreditorReferenceID</v>
      </c>
      <c r="BB811" s="75" t="str">
        <f t="shared" si="1217"/>
        <v>/rsm:CrossIndustryInvoice/rsm:SupplyChainTradeTransaction/ram:ApplicableHeaderTradeSettlement/ram:CreditorReferenceID</v>
      </c>
      <c r="BC811" s="66" t="str">
        <f t="shared" si="1185"/>
        <v>I</v>
      </c>
      <c r="BD811" s="68" t="str">
        <f t="shared" si="1186"/>
        <v>E</v>
      </c>
      <c r="BE811" s="66" t="str">
        <f t="shared" si="1187"/>
        <v>0..1</v>
      </c>
      <c r="BF811" s="66" t="str">
        <f t="shared" si="1188"/>
        <v/>
      </c>
      <c r="BG811" s="249" t="str">
        <f t="shared" si="1189"/>
        <v/>
      </c>
      <c r="BH811" s="7"/>
      <c r="BI811" s="636" t="str">
        <f t="shared" si="1190"/>
        <v>-</v>
      </c>
      <c r="BJ811" s="68" t="str">
        <f t="shared" si="1191"/>
        <v>X</v>
      </c>
      <c r="BK811" s="68" t="str">
        <f t="shared" si="1192"/>
        <v>X</v>
      </c>
      <c r="BL811" s="68" t="str">
        <f t="shared" si="1193"/>
        <v>X</v>
      </c>
      <c r="BM811" s="68" t="str">
        <f t="shared" si="1194"/>
        <v>X</v>
      </c>
      <c r="BN811" s="68" t="str">
        <f t="shared" si="1195"/>
        <v>X</v>
      </c>
      <c r="BO811" s="637" t="str">
        <f t="shared" si="1196"/>
        <v>X</v>
      </c>
      <c r="BP811" s="7"/>
      <c r="BQ811" s="68" t="str">
        <f t="shared" si="1197"/>
        <v>BASIC WL</v>
      </c>
      <c r="BR811" s="68" t="str">
        <f t="shared" si="1198"/>
        <v>BASIC WL</v>
      </c>
      <c r="BS811" s="15"/>
      <c r="BT811" s="57" t="s">
        <v>18642</v>
      </c>
    </row>
    <row r="812" spans="1:72" s="59" customFormat="1" ht="409.6" x14ac:dyDescent="0.2">
      <c r="A812" s="45" t="str">
        <f t="shared" si="1181"/>
        <v>YES</v>
      </c>
      <c r="B812" s="45"/>
      <c r="C812" s="45"/>
      <c r="D812" s="213" t="s">
        <v>3431</v>
      </c>
      <c r="E812" s="214" t="s">
        <v>3452</v>
      </c>
      <c r="F812" s="312" t="s">
        <v>3452</v>
      </c>
      <c r="G812" s="66">
        <f t="shared" si="1232"/>
        <v>3</v>
      </c>
      <c r="H812" s="66" t="s">
        <v>42</v>
      </c>
      <c r="I812" s="64" t="s">
        <v>3453</v>
      </c>
      <c r="J812" s="64" t="s">
        <v>3454</v>
      </c>
      <c r="K812" s="65" t="s">
        <v>17332</v>
      </c>
      <c r="L812" s="65"/>
      <c r="M812" s="65" t="s">
        <v>35</v>
      </c>
      <c r="N812" s="64" t="s">
        <v>70</v>
      </c>
      <c r="O812" s="66" t="s">
        <v>42</v>
      </c>
      <c r="P812" s="66" t="str">
        <f t="shared" si="1141"/>
        <v>0..1</v>
      </c>
      <c r="Q812" s="2" t="s">
        <v>3456</v>
      </c>
      <c r="R812" s="75" t="s">
        <v>3457</v>
      </c>
      <c r="S812" s="66" t="s">
        <v>73</v>
      </c>
      <c r="T812" s="68" t="str">
        <f t="shared" si="1163"/>
        <v>E</v>
      </c>
      <c r="U812" s="66" t="s">
        <v>62</v>
      </c>
      <c r="V812" s="66" t="s">
        <v>200</v>
      </c>
      <c r="W812" s="249" t="s">
        <v>35</v>
      </c>
      <c r="X812" s="38"/>
      <c r="Y812" s="636" t="str">
        <f t="shared" si="1179"/>
        <v>-</v>
      </c>
      <c r="Z812" s="68" t="str">
        <f t="shared" ref="Z812:AE812" si="1240">IF(Y812="X","X",IF($AH812=Z$4,"X","-"))</f>
        <v>X</v>
      </c>
      <c r="AA812" s="68" t="str">
        <f t="shared" si="1240"/>
        <v>X</v>
      </c>
      <c r="AB812" s="68" t="str">
        <f t="shared" si="1240"/>
        <v>X</v>
      </c>
      <c r="AC812" s="68" t="str">
        <f t="shared" si="1240"/>
        <v>X</v>
      </c>
      <c r="AD812" s="68" t="str">
        <f t="shared" si="1240"/>
        <v>X</v>
      </c>
      <c r="AE812" s="637" t="str">
        <f t="shared" si="1240"/>
        <v>X</v>
      </c>
      <c r="AF812" s="38"/>
      <c r="AG812" s="68" t="s">
        <v>185</v>
      </c>
      <c r="AH812" s="68" t="s">
        <v>185</v>
      </c>
      <c r="AI812" s="38"/>
      <c r="AJ812" s="13" t="str">
        <f t="shared" si="1159"/>
        <v>/rsm:CrossIndustryInvoice/rsm:SupplyChainTradeTransaction/ram:ApplicableHeaderTradeSettlement</v>
      </c>
      <c r="AK812" s="13" t="str">
        <f t="shared" si="1160"/>
        <v>/ram:PaymentReference</v>
      </c>
      <c r="AL812" s="14">
        <f>COUNTIFS(R$4:R812,AJ812)</f>
        <v>1</v>
      </c>
      <c r="AN812" s="213" t="str">
        <f t="shared" si="1183"/>
        <v>SCT_HTS</v>
      </c>
      <c r="AO812" s="214" t="str">
        <f t="shared" si="1161"/>
        <v>BT-83</v>
      </c>
      <c r="AP812" s="312" t="str">
        <f t="shared" si="1184"/>
        <v>BT-83</v>
      </c>
      <c r="AQ812" s="66">
        <f t="shared" si="1219"/>
        <v>3</v>
      </c>
      <c r="AR812" s="66" t="str">
        <f t="shared" si="1162"/>
        <v>0..1</v>
      </c>
      <c r="AS812" s="64" t="s">
        <v>3458</v>
      </c>
      <c r="AT812" s="64" t="s">
        <v>3459</v>
      </c>
      <c r="AU812" s="65" t="s">
        <v>3460</v>
      </c>
      <c r="AV812" s="65"/>
      <c r="AW812" s="65" t="s">
        <v>35</v>
      </c>
      <c r="AX812" s="64" t="s">
        <v>78</v>
      </c>
      <c r="AY812" s="66" t="str">
        <f t="shared" si="1172"/>
        <v>0..1</v>
      </c>
      <c r="AZ812" s="66" t="str">
        <f t="shared" si="1174"/>
        <v>0..1</v>
      </c>
      <c r="BA812" s="2" t="str">
        <f t="shared" si="1216"/>
        <v>/rsm:CrossIndustryInvoice
/rsm:SupplyChainTradeTransaction
/ram:ApplicableHeaderTradeSettlement
/ram:PaymentReference</v>
      </c>
      <c r="BB812" s="75" t="str">
        <f t="shared" si="1217"/>
        <v>/rsm:CrossIndustryInvoice/rsm:SupplyChainTradeTransaction/ram:ApplicableHeaderTradeSettlement/ram:PaymentReference</v>
      </c>
      <c r="BC812" s="66" t="str">
        <f t="shared" si="1185"/>
        <v>T</v>
      </c>
      <c r="BD812" s="68" t="str">
        <f t="shared" si="1186"/>
        <v>E</v>
      </c>
      <c r="BE812" s="66" t="str">
        <f t="shared" si="1187"/>
        <v>0..n</v>
      </c>
      <c r="BF812" s="66" t="str">
        <f t="shared" si="1188"/>
        <v>CAR-3</v>
      </c>
      <c r="BG812" s="249" t="str">
        <f t="shared" si="1189"/>
        <v/>
      </c>
      <c r="BH812" s="7"/>
      <c r="BI812" s="636" t="str">
        <f t="shared" si="1190"/>
        <v>-</v>
      </c>
      <c r="BJ812" s="68" t="str">
        <f t="shared" si="1191"/>
        <v>X</v>
      </c>
      <c r="BK812" s="68" t="str">
        <f t="shared" si="1192"/>
        <v>X</v>
      </c>
      <c r="BL812" s="68" t="str">
        <f t="shared" si="1193"/>
        <v>X</v>
      </c>
      <c r="BM812" s="68" t="str">
        <f t="shared" si="1194"/>
        <v>X</v>
      </c>
      <c r="BN812" s="68" t="str">
        <f t="shared" si="1195"/>
        <v>X</v>
      </c>
      <c r="BO812" s="637" t="str">
        <f t="shared" si="1196"/>
        <v>X</v>
      </c>
      <c r="BP812" s="7"/>
      <c r="BQ812" s="68" t="str">
        <f t="shared" si="1197"/>
        <v>BASIC WL</v>
      </c>
      <c r="BR812" s="68" t="str">
        <f t="shared" si="1198"/>
        <v>BASIC WL</v>
      </c>
      <c r="BS812" s="15"/>
      <c r="BT812" s="57" t="s">
        <v>18642</v>
      </c>
    </row>
    <row r="813" spans="1:72" s="59" customFormat="1" ht="150" x14ac:dyDescent="0.2">
      <c r="A813" s="45" t="str">
        <f t="shared" si="1181"/>
        <v>YES</v>
      </c>
      <c r="B813" s="45"/>
      <c r="C813" s="45"/>
      <c r="D813" s="213" t="s">
        <v>3431</v>
      </c>
      <c r="E813" s="214" t="s">
        <v>3461</v>
      </c>
      <c r="F813" s="312" t="s">
        <v>3461</v>
      </c>
      <c r="G813" s="66">
        <f t="shared" si="1232"/>
        <v>3</v>
      </c>
      <c r="H813" s="66" t="s">
        <v>42</v>
      </c>
      <c r="I813" s="64" t="s">
        <v>3462</v>
      </c>
      <c r="J813" s="64" t="s">
        <v>3463</v>
      </c>
      <c r="K813" s="65" t="s">
        <v>17333</v>
      </c>
      <c r="L813" s="65"/>
      <c r="M813" s="65" t="s">
        <v>35</v>
      </c>
      <c r="N813" s="64" t="s">
        <v>128</v>
      </c>
      <c r="O813" s="66" t="s">
        <v>42</v>
      </c>
      <c r="P813" s="66" t="str">
        <f t="shared" si="1141"/>
        <v>0..1</v>
      </c>
      <c r="Q813" s="2" t="s">
        <v>3465</v>
      </c>
      <c r="R813" s="75" t="s">
        <v>3466</v>
      </c>
      <c r="S813" s="66" t="s">
        <v>131</v>
      </c>
      <c r="T813" s="68" t="str">
        <f t="shared" si="1163"/>
        <v>E</v>
      </c>
      <c r="U813" s="66" t="s">
        <v>42</v>
      </c>
      <c r="V813" s="66" t="s">
        <v>132</v>
      </c>
      <c r="W813" s="249" t="s">
        <v>35</v>
      </c>
      <c r="X813" s="38"/>
      <c r="Y813" s="636" t="str">
        <f t="shared" si="1179"/>
        <v>-</v>
      </c>
      <c r="Z813" s="68" t="str">
        <f t="shared" ref="Z813:AE813" si="1241">IF(Y813="X","X",IF($AH813=Z$4,"X","-"))</f>
        <v>X</v>
      </c>
      <c r="AA813" s="68" t="str">
        <f t="shared" si="1241"/>
        <v>X</v>
      </c>
      <c r="AB813" s="68" t="str">
        <f t="shared" si="1241"/>
        <v>X</v>
      </c>
      <c r="AC813" s="68" t="str">
        <f t="shared" si="1241"/>
        <v>X</v>
      </c>
      <c r="AD813" s="68" t="str">
        <f t="shared" si="1241"/>
        <v>X</v>
      </c>
      <c r="AE813" s="637" t="str">
        <f t="shared" si="1241"/>
        <v>X</v>
      </c>
      <c r="AF813" s="38"/>
      <c r="AG813" s="68" t="s">
        <v>185</v>
      </c>
      <c r="AH813" s="68" t="s">
        <v>185</v>
      </c>
      <c r="AI813" s="38"/>
      <c r="AJ813" s="13" t="str">
        <f t="shared" si="1159"/>
        <v>/rsm:CrossIndustryInvoice/rsm:SupplyChainTradeTransaction/ram:ApplicableHeaderTradeSettlement</v>
      </c>
      <c r="AK813" s="13" t="str">
        <f t="shared" si="1160"/>
        <v>/ram:TaxCurrencyCode</v>
      </c>
      <c r="AL813" s="14">
        <f>COUNTIFS(R$4:R813,AJ813)</f>
        <v>1</v>
      </c>
      <c r="AN813" s="213" t="str">
        <f t="shared" si="1183"/>
        <v>SCT_HTS</v>
      </c>
      <c r="AO813" s="214" t="str">
        <f t="shared" si="1161"/>
        <v>BT-6</v>
      </c>
      <c r="AP813" s="312" t="str">
        <f t="shared" si="1184"/>
        <v>BT-6</v>
      </c>
      <c r="AQ813" s="66">
        <f t="shared" si="1219"/>
        <v>3</v>
      </c>
      <c r="AR813" s="66" t="str">
        <f t="shared" si="1162"/>
        <v>0..1</v>
      </c>
      <c r="AS813" s="64" t="s">
        <v>3467</v>
      </c>
      <c r="AT813" s="64" t="s">
        <v>3468</v>
      </c>
      <c r="AU813" s="65" t="s">
        <v>3469</v>
      </c>
      <c r="AV813" s="65"/>
      <c r="AW813" s="65" t="s">
        <v>35</v>
      </c>
      <c r="AX813" s="64" t="s">
        <v>128</v>
      </c>
      <c r="AY813" s="66" t="str">
        <f t="shared" si="1172"/>
        <v>0..1</v>
      </c>
      <c r="AZ813" s="66" t="str">
        <f t="shared" si="1174"/>
        <v>0..1</v>
      </c>
      <c r="BA813" s="2" t="str">
        <f t="shared" si="1216"/>
        <v>/rsm:CrossIndustryInvoice
/rsm:SupplyChainTradeTransaction
/ram:ApplicableHeaderTradeSettlement
/ram:TaxCurrencyCode</v>
      </c>
      <c r="BB813" s="75" t="str">
        <f t="shared" si="1217"/>
        <v>/rsm:CrossIndustryInvoice/rsm:SupplyChainTradeTransaction/ram:ApplicableHeaderTradeSettlement/ram:TaxCurrencyCode</v>
      </c>
      <c r="BC813" s="66" t="str">
        <f t="shared" si="1185"/>
        <v>C</v>
      </c>
      <c r="BD813" s="68" t="str">
        <f t="shared" si="1186"/>
        <v>E</v>
      </c>
      <c r="BE813" s="66" t="str">
        <f t="shared" si="1187"/>
        <v>0..1</v>
      </c>
      <c r="BF813" s="66" t="str">
        <f t="shared" si="1188"/>
        <v>CAR-2</v>
      </c>
      <c r="BG813" s="249" t="str">
        <f t="shared" si="1189"/>
        <v/>
      </c>
      <c r="BH813" s="7"/>
      <c r="BI813" s="636" t="str">
        <f t="shared" si="1190"/>
        <v>-</v>
      </c>
      <c r="BJ813" s="68" t="str">
        <f t="shared" si="1191"/>
        <v>X</v>
      </c>
      <c r="BK813" s="68" t="str">
        <f t="shared" si="1192"/>
        <v>X</v>
      </c>
      <c r="BL813" s="68" t="str">
        <f t="shared" si="1193"/>
        <v>X</v>
      </c>
      <c r="BM813" s="68" t="str">
        <f t="shared" si="1194"/>
        <v>X</v>
      </c>
      <c r="BN813" s="68" t="str">
        <f t="shared" si="1195"/>
        <v>X</v>
      </c>
      <c r="BO813" s="637" t="str">
        <f t="shared" si="1196"/>
        <v>X</v>
      </c>
      <c r="BP813" s="7"/>
      <c r="BQ813" s="68" t="str">
        <f t="shared" si="1197"/>
        <v>BASIC WL</v>
      </c>
      <c r="BR813" s="68" t="str">
        <f t="shared" si="1198"/>
        <v>BASIC WL</v>
      </c>
      <c r="BS813" s="15"/>
      <c r="BT813" s="57" t="s">
        <v>18642</v>
      </c>
    </row>
    <row r="814" spans="1:72" s="59" customFormat="1" ht="120" x14ac:dyDescent="0.2">
      <c r="A814" s="45" t="str">
        <f t="shared" si="1181"/>
        <v>YES</v>
      </c>
      <c r="B814" s="45"/>
      <c r="C814" s="45"/>
      <c r="D814" s="213" t="s">
        <v>3431</v>
      </c>
      <c r="E814" s="214" t="s">
        <v>3470</v>
      </c>
      <c r="F814" s="312" t="s">
        <v>3470</v>
      </c>
      <c r="G814" s="66">
        <f t="shared" si="1232"/>
        <v>3</v>
      </c>
      <c r="H814" s="66" t="s">
        <v>32</v>
      </c>
      <c r="I814" s="64" t="s">
        <v>3471</v>
      </c>
      <c r="J814" s="64" t="s">
        <v>3472</v>
      </c>
      <c r="K814" s="65" t="s">
        <v>17334</v>
      </c>
      <c r="L814" s="65" t="s">
        <v>3474</v>
      </c>
      <c r="M814" s="65" t="s">
        <v>3475</v>
      </c>
      <c r="N814" s="64" t="s">
        <v>128</v>
      </c>
      <c r="O814" s="66" t="s">
        <v>32</v>
      </c>
      <c r="P814" s="66" t="str">
        <f t="shared" si="1141"/>
        <v>1..1</v>
      </c>
      <c r="Q814" s="2" t="s">
        <v>3476</v>
      </c>
      <c r="R814" s="75" t="s">
        <v>3477</v>
      </c>
      <c r="S814" s="66" t="s">
        <v>131</v>
      </c>
      <c r="T814" s="68" t="str">
        <f t="shared" si="1163"/>
        <v>E</v>
      </c>
      <c r="U814" s="66" t="s">
        <v>42</v>
      </c>
      <c r="V814" s="66" t="s">
        <v>132</v>
      </c>
      <c r="W814" s="249" t="s">
        <v>35</v>
      </c>
      <c r="X814" s="38"/>
      <c r="Y814" s="636" t="str">
        <f t="shared" si="1179"/>
        <v>X</v>
      </c>
      <c r="Z814" s="68" t="str">
        <f t="shared" ref="Z814:AE814" si="1242">IF(Y814="X","X",IF($AH814=Z$4,"X","-"))</f>
        <v>X</v>
      </c>
      <c r="AA814" s="68" t="str">
        <f t="shared" si="1242"/>
        <v>X</v>
      </c>
      <c r="AB814" s="68" t="str">
        <f t="shared" si="1242"/>
        <v>X</v>
      </c>
      <c r="AC814" s="68" t="str">
        <f t="shared" si="1242"/>
        <v>X</v>
      </c>
      <c r="AD814" s="68" t="str">
        <f t="shared" si="1242"/>
        <v>X</v>
      </c>
      <c r="AE814" s="637" t="str">
        <f t="shared" si="1242"/>
        <v>X</v>
      </c>
      <c r="AF814" s="38"/>
      <c r="AG814" s="68" t="s">
        <v>39</v>
      </c>
      <c r="AH814" s="68" t="s">
        <v>39</v>
      </c>
      <c r="AI814" s="38"/>
      <c r="AJ814" s="13" t="str">
        <f t="shared" si="1159"/>
        <v>/rsm:CrossIndustryInvoice/rsm:SupplyChainTradeTransaction/ram:ApplicableHeaderTradeSettlement</v>
      </c>
      <c r="AK814" s="13" t="str">
        <f t="shared" si="1160"/>
        <v>/ram:InvoiceCurrencyCode</v>
      </c>
      <c r="AL814" s="14">
        <f>COUNTIFS(R$4:R814,AJ814)</f>
        <v>1</v>
      </c>
      <c r="AN814" s="213" t="str">
        <f t="shared" si="1183"/>
        <v>SCT_HTS</v>
      </c>
      <c r="AO814" s="214" t="str">
        <f t="shared" si="1161"/>
        <v>BT-5</v>
      </c>
      <c r="AP814" s="312" t="str">
        <f t="shared" si="1184"/>
        <v>BT-5</v>
      </c>
      <c r="AQ814" s="66">
        <f t="shared" si="1219"/>
        <v>3</v>
      </c>
      <c r="AR814" s="66" t="str">
        <f t="shared" si="1162"/>
        <v>1..1</v>
      </c>
      <c r="AS814" s="64" t="s">
        <v>3478</v>
      </c>
      <c r="AT814" s="64" t="s">
        <v>3479</v>
      </c>
      <c r="AU814" s="65" t="s">
        <v>3480</v>
      </c>
      <c r="AV814" s="65" t="s">
        <v>3481</v>
      </c>
      <c r="AW814" s="65" t="s">
        <v>3482</v>
      </c>
      <c r="AX814" s="64" t="s">
        <v>128</v>
      </c>
      <c r="AY814" s="66" t="str">
        <f t="shared" si="1172"/>
        <v>1..1</v>
      </c>
      <c r="AZ814" s="66" t="str">
        <f t="shared" si="1174"/>
        <v>1..1</v>
      </c>
      <c r="BA814" s="2" t="str">
        <f t="shared" si="1216"/>
        <v>/rsm:CrossIndustryInvoice
/rsm:SupplyChainTradeTransaction
/ram:ApplicableHeaderTradeSettlement
/ram:InvoiceCurrencyCode</v>
      </c>
      <c r="BB814" s="75" t="str">
        <f t="shared" si="1217"/>
        <v>/rsm:CrossIndustryInvoice/rsm:SupplyChainTradeTransaction/ram:ApplicableHeaderTradeSettlement/ram:InvoiceCurrencyCode</v>
      </c>
      <c r="BC814" s="66" t="str">
        <f t="shared" si="1185"/>
        <v>C</v>
      </c>
      <c r="BD814" s="68" t="str">
        <f t="shared" si="1186"/>
        <v>E</v>
      </c>
      <c r="BE814" s="66" t="str">
        <f t="shared" si="1187"/>
        <v>0..1</v>
      </c>
      <c r="BF814" s="66" t="str">
        <f t="shared" si="1188"/>
        <v>CAR-2</v>
      </c>
      <c r="BG814" s="249" t="str">
        <f t="shared" si="1189"/>
        <v/>
      </c>
      <c r="BH814" s="7"/>
      <c r="BI814" s="636" t="str">
        <f t="shared" si="1190"/>
        <v>X</v>
      </c>
      <c r="BJ814" s="68" t="str">
        <f t="shared" si="1191"/>
        <v>X</v>
      </c>
      <c r="BK814" s="68" t="str">
        <f t="shared" si="1192"/>
        <v>X</v>
      </c>
      <c r="BL814" s="68" t="str">
        <f t="shared" si="1193"/>
        <v>X</v>
      </c>
      <c r="BM814" s="68" t="str">
        <f t="shared" si="1194"/>
        <v>X</v>
      </c>
      <c r="BN814" s="68" t="str">
        <f t="shared" si="1195"/>
        <v>X</v>
      </c>
      <c r="BO814" s="637" t="str">
        <f t="shared" si="1196"/>
        <v>X</v>
      </c>
      <c r="BP814" s="7"/>
      <c r="BQ814" s="68" t="str">
        <f t="shared" si="1197"/>
        <v>MINIMUM</v>
      </c>
      <c r="BR814" s="68" t="str">
        <f t="shared" si="1198"/>
        <v>MINIMUM</v>
      </c>
      <c r="BS814" s="15"/>
      <c r="BT814" s="57" t="s">
        <v>18642</v>
      </c>
    </row>
    <row r="815" spans="1:72" s="59" customFormat="1" ht="96" x14ac:dyDescent="0.2">
      <c r="A815" s="45" t="str">
        <f t="shared" si="1181"/>
        <v>YES</v>
      </c>
      <c r="B815" s="45"/>
      <c r="C815" s="45"/>
      <c r="D815" s="215" t="s">
        <v>3431</v>
      </c>
      <c r="E815" s="61" t="s">
        <v>5658</v>
      </c>
      <c r="F815" s="282"/>
      <c r="G815" s="62">
        <f t="shared" si="1232"/>
        <v>3</v>
      </c>
      <c r="H815" s="62" t="s">
        <v>42</v>
      </c>
      <c r="I815" s="64" t="s">
        <v>17336</v>
      </c>
      <c r="J815" s="64" t="s">
        <v>3484</v>
      </c>
      <c r="K815" s="65" t="s">
        <v>17335</v>
      </c>
      <c r="L815" s="65"/>
      <c r="M815" s="65"/>
      <c r="N815" s="64" t="s">
        <v>70</v>
      </c>
      <c r="O815" s="66" t="s">
        <v>42</v>
      </c>
      <c r="P815" s="66" t="str">
        <f t="shared" si="1141"/>
        <v>0..1</v>
      </c>
      <c r="Q815" s="6" t="s">
        <v>3485</v>
      </c>
      <c r="R815" s="67" t="s">
        <v>3486</v>
      </c>
      <c r="S815" s="66" t="s">
        <v>73</v>
      </c>
      <c r="T815" s="68" t="str">
        <f t="shared" si="1163"/>
        <v>E</v>
      </c>
      <c r="U815" s="62" t="s">
        <v>42</v>
      </c>
      <c r="V815" s="66"/>
      <c r="W815" s="249"/>
      <c r="X815" s="38"/>
      <c r="Y815" s="634" t="str">
        <f t="shared" si="1179"/>
        <v>-</v>
      </c>
      <c r="Z815" s="70" t="str">
        <f t="shared" ref="Z815:AE815" si="1243">IF(Y815="X","X",IF($AH815=Z$4,"X","-"))</f>
        <v>-</v>
      </c>
      <c r="AA815" s="70" t="str">
        <f t="shared" si="1243"/>
        <v>-</v>
      </c>
      <c r="AB815" s="70" t="str">
        <f t="shared" si="1243"/>
        <v>-</v>
      </c>
      <c r="AC815" s="70" t="str">
        <f t="shared" si="1243"/>
        <v>-</v>
      </c>
      <c r="AD815" s="70" t="str">
        <f t="shared" si="1243"/>
        <v>-</v>
      </c>
      <c r="AE815" s="635" t="str">
        <f t="shared" si="1243"/>
        <v>X</v>
      </c>
      <c r="AF815" s="38"/>
      <c r="AG815" s="70" t="s">
        <v>47</v>
      </c>
      <c r="AH815" s="70" t="s">
        <v>47</v>
      </c>
      <c r="AI815" s="38"/>
      <c r="AJ815" s="13" t="str">
        <f t="shared" si="1159"/>
        <v>/rsm:CrossIndustryInvoice/rsm:SupplyChainTradeTransaction/ram:ApplicableHeaderTradeSettlement</v>
      </c>
      <c r="AK815" s="13" t="str">
        <f t="shared" si="1160"/>
        <v>/ram:InvoiceIssuerReference</v>
      </c>
      <c r="AL815" s="14">
        <f>COUNTIFS(R$4:R815,AJ815)</f>
        <v>1</v>
      </c>
      <c r="AN815" s="215" t="str">
        <f t="shared" si="1183"/>
        <v>SCT_HTS</v>
      </c>
      <c r="AO815" s="61" t="str">
        <f t="shared" si="1161"/>
        <v>BT-X-204</v>
      </c>
      <c r="AP815" s="282" t="str">
        <f t="shared" si="1184"/>
        <v/>
      </c>
      <c r="AQ815" s="62">
        <f t="shared" si="1219"/>
        <v>3</v>
      </c>
      <c r="AR815" s="62" t="str">
        <f t="shared" si="1162"/>
        <v>0..1</v>
      </c>
      <c r="AS815" s="64" t="s">
        <v>3487</v>
      </c>
      <c r="AT815" s="64" t="s">
        <v>18281</v>
      </c>
      <c r="AU815" s="65"/>
      <c r="AV815" s="65"/>
      <c r="AW815" s="65"/>
      <c r="AX815" s="64"/>
      <c r="AY815" s="66" t="str">
        <f t="shared" si="1172"/>
        <v>0..1</v>
      </c>
      <c r="AZ815" s="66" t="str">
        <f t="shared" si="1174"/>
        <v>0..1</v>
      </c>
      <c r="BA815" s="6" t="str">
        <f t="shared" si="1216"/>
        <v>/rsm:CrossIndustryInvoice
/rsm:SupplyChainTradeTransaction
/ram:ApplicableHeaderTradeSettlement
/ram:InvoiceIssuerReference</v>
      </c>
      <c r="BB815" s="67" t="str">
        <f t="shared" si="1217"/>
        <v>/rsm:CrossIndustryInvoice/rsm:SupplyChainTradeTransaction/ram:ApplicableHeaderTradeSettlement/ram:InvoiceIssuerReference</v>
      </c>
      <c r="BC815" s="66" t="str">
        <f t="shared" si="1185"/>
        <v>T</v>
      </c>
      <c r="BD815" s="68" t="str">
        <f t="shared" si="1186"/>
        <v>E</v>
      </c>
      <c r="BE815" s="62" t="str">
        <f t="shared" si="1187"/>
        <v>0..1</v>
      </c>
      <c r="BF815" s="66" t="str">
        <f t="shared" si="1188"/>
        <v/>
      </c>
      <c r="BG815" s="249" t="str">
        <f t="shared" si="1189"/>
        <v/>
      </c>
      <c r="BH815" s="7"/>
      <c r="BI815" s="634" t="str">
        <f t="shared" si="1190"/>
        <v>-</v>
      </c>
      <c r="BJ815" s="70" t="str">
        <f t="shared" si="1191"/>
        <v>-</v>
      </c>
      <c r="BK815" s="70" t="str">
        <f t="shared" si="1192"/>
        <v>-</v>
      </c>
      <c r="BL815" s="70" t="str">
        <f t="shared" si="1193"/>
        <v>-</v>
      </c>
      <c r="BM815" s="70" t="str">
        <f t="shared" si="1194"/>
        <v>-</v>
      </c>
      <c r="BN815" s="70" t="str">
        <f t="shared" si="1195"/>
        <v>-</v>
      </c>
      <c r="BO815" s="635" t="str">
        <f t="shared" si="1196"/>
        <v>X</v>
      </c>
      <c r="BP815" s="7"/>
      <c r="BQ815" s="70" t="str">
        <f t="shared" si="1197"/>
        <v>EXTENDED</v>
      </c>
      <c r="BR815" s="70" t="str">
        <f t="shared" si="1198"/>
        <v>EXTENDED</v>
      </c>
      <c r="BS815" s="15"/>
      <c r="BT815" s="57" t="s">
        <v>18642</v>
      </c>
    </row>
    <row r="816" spans="1:72" s="59" customFormat="1" ht="96" x14ac:dyDescent="0.2">
      <c r="A816" s="45" t="str">
        <f t="shared" si="1181"/>
        <v>NO</v>
      </c>
      <c r="B816" s="45"/>
      <c r="C816" s="45"/>
      <c r="D816" s="216" t="s">
        <v>3431</v>
      </c>
      <c r="E816" s="99" t="s">
        <v>5659</v>
      </c>
      <c r="F816" s="289" t="s">
        <v>4986</v>
      </c>
      <c r="G816" s="100">
        <f t="shared" si="1232"/>
        <v>3</v>
      </c>
      <c r="H816" s="100" t="s">
        <v>42</v>
      </c>
      <c r="I816" s="125" t="s">
        <v>3488</v>
      </c>
      <c r="J816" s="125"/>
      <c r="K816" s="126"/>
      <c r="L816" s="126"/>
      <c r="M816" s="126"/>
      <c r="N816" s="125"/>
      <c r="O816" s="124" t="s">
        <v>42</v>
      </c>
      <c r="P816" s="124" t="str">
        <f t="shared" si="1141"/>
        <v>0..1</v>
      </c>
      <c r="Q816" s="102" t="s">
        <v>3489</v>
      </c>
      <c r="R816" s="103" t="s">
        <v>3490</v>
      </c>
      <c r="S816" s="124" t="s">
        <v>35</v>
      </c>
      <c r="T816" s="129" t="str">
        <f t="shared" si="1163"/>
        <v>EG</v>
      </c>
      <c r="U816" s="100" t="s">
        <v>42</v>
      </c>
      <c r="V816" s="124"/>
      <c r="W816" s="675"/>
      <c r="X816" s="38"/>
      <c r="Y816" s="642" t="str">
        <f t="shared" si="1179"/>
        <v>-</v>
      </c>
      <c r="Z816" s="104" t="str">
        <f t="shared" ref="Z816:AE816" si="1244">IF(Y816="X","X",IF($AH816=Z$4,"X","-"))</f>
        <v>-</v>
      </c>
      <c r="AA816" s="104" t="str">
        <f t="shared" si="1244"/>
        <v>-</v>
      </c>
      <c r="AB816" s="104" t="str">
        <f t="shared" si="1244"/>
        <v>-</v>
      </c>
      <c r="AC816" s="104" t="str">
        <f t="shared" si="1244"/>
        <v>X</v>
      </c>
      <c r="AD816" s="104" t="str">
        <f t="shared" si="1244"/>
        <v>X</v>
      </c>
      <c r="AE816" s="643" t="str">
        <f t="shared" si="1244"/>
        <v>X</v>
      </c>
      <c r="AF816" s="38"/>
      <c r="AG816" s="104" t="s">
        <v>47</v>
      </c>
      <c r="AH816" s="104" t="s">
        <v>5901</v>
      </c>
      <c r="AI816" s="38"/>
      <c r="AJ816" s="13" t="str">
        <f t="shared" si="1159"/>
        <v>/rsm:CrossIndustryInvoice/rsm:SupplyChainTradeTransaction/ram:ApplicableHeaderTradeSettlement</v>
      </c>
      <c r="AK816" s="13" t="str">
        <f t="shared" si="1160"/>
        <v>/ram:InvoicerTradeParty</v>
      </c>
      <c r="AL816" s="14">
        <f>COUNTIFS(R$4:R816,AJ816)</f>
        <v>1</v>
      </c>
      <c r="AN816" s="216" t="str">
        <f t="shared" si="1183"/>
        <v>SCT_HTS</v>
      </c>
      <c r="AO816" s="99" t="str">
        <f t="shared" si="1161"/>
        <v>BG-X-33</v>
      </c>
      <c r="AP816" s="289" t="str">
        <f t="shared" si="1184"/>
        <v>EXT-FR-FE-BG-05</v>
      </c>
      <c r="AQ816" s="100">
        <f t="shared" si="1219"/>
        <v>3</v>
      </c>
      <c r="AR816" s="100" t="str">
        <f t="shared" si="1162"/>
        <v>0..1</v>
      </c>
      <c r="AS816" s="125" t="s">
        <v>3491</v>
      </c>
      <c r="AT816" s="125"/>
      <c r="AU816" s="126"/>
      <c r="AV816" s="126"/>
      <c r="AW816" s="126"/>
      <c r="AX816" s="125"/>
      <c r="AY816" s="124" t="str">
        <f t="shared" si="1172"/>
        <v>0..1</v>
      </c>
      <c r="AZ816" s="124" t="str">
        <f t="shared" si="1174"/>
        <v>0..1</v>
      </c>
      <c r="BA816" s="102" t="str">
        <f t="shared" si="1216"/>
        <v>/rsm:CrossIndustryInvoice
/rsm:SupplyChainTradeTransaction
/ram:ApplicableHeaderTradeSettlement
/ram:InvoicerTradeParty</v>
      </c>
      <c r="BB816" s="103" t="str">
        <f t="shared" si="1217"/>
        <v>/rsm:CrossIndustryInvoice/rsm:SupplyChainTradeTransaction/ram:ApplicableHeaderTradeSettlement/ram:InvoicerTradeParty</v>
      </c>
      <c r="BC816" s="124" t="str">
        <f t="shared" si="1185"/>
        <v/>
      </c>
      <c r="BD816" s="129" t="str">
        <f t="shared" si="1186"/>
        <v>EG</v>
      </c>
      <c r="BE816" s="100" t="str">
        <f t="shared" si="1187"/>
        <v>0..1</v>
      </c>
      <c r="BF816" s="124" t="str">
        <f t="shared" si="1188"/>
        <v/>
      </c>
      <c r="BG816" s="675" t="str">
        <f t="shared" si="1189"/>
        <v/>
      </c>
      <c r="BH816" s="7"/>
      <c r="BI816" s="642" t="str">
        <f t="shared" si="1190"/>
        <v>-</v>
      </c>
      <c r="BJ816" s="104" t="str">
        <f t="shared" si="1191"/>
        <v>-</v>
      </c>
      <c r="BK816" s="104" t="str">
        <f t="shared" si="1192"/>
        <v>-</v>
      </c>
      <c r="BL816" s="104" t="str">
        <f t="shared" si="1193"/>
        <v>-</v>
      </c>
      <c r="BM816" s="104" t="str">
        <f t="shared" si="1194"/>
        <v>X</v>
      </c>
      <c r="BN816" s="104" t="str">
        <f t="shared" si="1195"/>
        <v>X</v>
      </c>
      <c r="BO816" s="643" t="str">
        <f t="shared" si="1196"/>
        <v>X</v>
      </c>
      <c r="BP816" s="7"/>
      <c r="BQ816" s="104" t="str">
        <f t="shared" si="1197"/>
        <v>EXTENDED</v>
      </c>
      <c r="BR816" s="104" t="str">
        <f t="shared" si="1198"/>
        <v>EXTENDED-CTC-FR</v>
      </c>
      <c r="BS816" s="15"/>
      <c r="BT816" s="57" t="s">
        <v>18642</v>
      </c>
    </row>
    <row r="817" spans="1:72" s="59" customFormat="1" ht="96" x14ac:dyDescent="0.2">
      <c r="A817" s="45" t="str">
        <f t="shared" si="1181"/>
        <v>YES</v>
      </c>
      <c r="B817" s="45"/>
      <c r="C817" s="45"/>
      <c r="D817" s="215" t="s">
        <v>3431</v>
      </c>
      <c r="E817" s="61" t="s">
        <v>5660</v>
      </c>
      <c r="F817" s="282"/>
      <c r="G817" s="62">
        <f t="shared" si="1232"/>
        <v>4</v>
      </c>
      <c r="H817" s="62" t="s">
        <v>42</v>
      </c>
      <c r="I817" s="64" t="s">
        <v>17337</v>
      </c>
      <c r="J817" s="64"/>
      <c r="K817" s="65"/>
      <c r="L817" s="65"/>
      <c r="M817" s="65"/>
      <c r="N817" s="64" t="s">
        <v>90</v>
      </c>
      <c r="O817" s="66" t="s">
        <v>42</v>
      </c>
      <c r="P817" s="66" t="str">
        <f t="shared" ref="P817:P900" si="1245">O817</f>
        <v>0..1</v>
      </c>
      <c r="Q817" s="6" t="s">
        <v>3492</v>
      </c>
      <c r="R817" s="67" t="s">
        <v>3493</v>
      </c>
      <c r="S817" s="66" t="s">
        <v>55</v>
      </c>
      <c r="T817" s="68" t="str">
        <f t="shared" si="1163"/>
        <v>E</v>
      </c>
      <c r="U817" s="62" t="s">
        <v>62</v>
      </c>
      <c r="V817" s="66"/>
      <c r="W817" s="249"/>
      <c r="X817" s="38"/>
      <c r="Y817" s="634" t="str">
        <f t="shared" si="1179"/>
        <v>-</v>
      </c>
      <c r="Z817" s="70" t="str">
        <f t="shared" ref="Z817:AE817" si="1246">IF(Y817="X","X",IF($AH817=Z$4,"X","-"))</f>
        <v>-</v>
      </c>
      <c r="AA817" s="70" t="str">
        <f t="shared" si="1246"/>
        <v>-</v>
      </c>
      <c r="AB817" s="70" t="str">
        <f t="shared" si="1246"/>
        <v>-</v>
      </c>
      <c r="AC817" s="70" t="str">
        <f t="shared" si="1246"/>
        <v>X</v>
      </c>
      <c r="AD817" s="70" t="str">
        <f t="shared" si="1246"/>
        <v>X</v>
      </c>
      <c r="AE817" s="635" t="str">
        <f t="shared" si="1246"/>
        <v>X</v>
      </c>
      <c r="AF817" s="38"/>
      <c r="AG817" s="70" t="s">
        <v>47</v>
      </c>
      <c r="AH817" s="70" t="s">
        <v>5901</v>
      </c>
      <c r="AI817" s="38"/>
      <c r="AJ817" s="13" t="str">
        <f t="shared" si="1159"/>
        <v>/rsm:CrossIndustryInvoice/rsm:SupplyChainTradeTransaction/ram:ApplicableHeaderTradeSettlement/ram:InvoicerTradeParty</v>
      </c>
      <c r="AK817" s="13" t="str">
        <f t="shared" si="1160"/>
        <v>/ram:ID</v>
      </c>
      <c r="AL817" s="14">
        <f>COUNTIFS(R$4:R817,AJ817)</f>
        <v>1</v>
      </c>
      <c r="AN817" s="215" t="str">
        <f t="shared" si="1183"/>
        <v>SCT_HTS</v>
      </c>
      <c r="AO817" s="61" t="str">
        <f t="shared" si="1161"/>
        <v>BT-X-205</v>
      </c>
      <c r="AP817" s="282" t="str">
        <f t="shared" si="1184"/>
        <v/>
      </c>
      <c r="AQ817" s="62">
        <f t="shared" si="1219"/>
        <v>4</v>
      </c>
      <c r="AR817" s="62" t="str">
        <f t="shared" si="1162"/>
        <v>0..1</v>
      </c>
      <c r="AS817" s="64" t="s">
        <v>99</v>
      </c>
      <c r="AT817" s="64"/>
      <c r="AU817" s="65"/>
      <c r="AV817" s="65"/>
      <c r="AW817" s="65"/>
      <c r="AX817" s="64" t="s">
        <v>99</v>
      </c>
      <c r="AY817" s="66" t="str">
        <f t="shared" si="1172"/>
        <v>0..1</v>
      </c>
      <c r="AZ817" s="66" t="str">
        <f t="shared" si="1174"/>
        <v>0..1</v>
      </c>
      <c r="BA817" s="6" t="str">
        <f t="shared" si="1216"/>
        <v>/rsm:CrossIndustryInvoice
/rsm:SupplyChainTradeTransaction
/ram:ApplicableHeaderTradeSettlement
/ram:InvoicerTradeParty
/ram:ID</v>
      </c>
      <c r="BB817" s="67" t="str">
        <f t="shared" si="1217"/>
        <v>/rsm:CrossIndustryInvoice/rsm:SupplyChainTradeTransaction/ram:ApplicableHeaderTradeSettlement/ram:InvoicerTradeParty/ram:ID</v>
      </c>
      <c r="BC817" s="66" t="str">
        <f t="shared" si="1185"/>
        <v>I</v>
      </c>
      <c r="BD817" s="68" t="str">
        <f t="shared" si="1186"/>
        <v>E</v>
      </c>
      <c r="BE817" s="62" t="str">
        <f t="shared" si="1187"/>
        <v>0..n</v>
      </c>
      <c r="BF817" s="66" t="str">
        <f t="shared" si="1188"/>
        <v/>
      </c>
      <c r="BG817" s="249" t="str">
        <f t="shared" si="1189"/>
        <v/>
      </c>
      <c r="BH817" s="7"/>
      <c r="BI817" s="634" t="str">
        <f t="shared" si="1190"/>
        <v>-</v>
      </c>
      <c r="BJ817" s="70" t="str">
        <f t="shared" si="1191"/>
        <v>-</v>
      </c>
      <c r="BK817" s="70" t="str">
        <f t="shared" si="1192"/>
        <v>-</v>
      </c>
      <c r="BL817" s="70" t="str">
        <f t="shared" si="1193"/>
        <v>-</v>
      </c>
      <c r="BM817" s="70" t="str">
        <f t="shared" si="1194"/>
        <v>X</v>
      </c>
      <c r="BN817" s="70" t="str">
        <f t="shared" si="1195"/>
        <v>X</v>
      </c>
      <c r="BO817" s="635" t="str">
        <f t="shared" si="1196"/>
        <v>X</v>
      </c>
      <c r="BP817" s="7"/>
      <c r="BQ817" s="70" t="str">
        <f t="shared" si="1197"/>
        <v>EXTENDED</v>
      </c>
      <c r="BR817" s="70" t="str">
        <f t="shared" si="1198"/>
        <v>EXTENDED-CTC-FR</v>
      </c>
      <c r="BS817" s="15"/>
      <c r="BT817" s="57" t="s">
        <v>18642</v>
      </c>
    </row>
    <row r="818" spans="1:72" s="59" customFormat="1" ht="96" x14ac:dyDescent="0.2">
      <c r="A818" s="45" t="str">
        <f t="shared" si="1181"/>
        <v>YES</v>
      </c>
      <c r="B818" s="45"/>
      <c r="C818" s="45"/>
      <c r="D818" s="215" t="s">
        <v>3431</v>
      </c>
      <c r="E818" s="61" t="s">
        <v>5661</v>
      </c>
      <c r="F818" s="282" t="s">
        <v>4987</v>
      </c>
      <c r="G818" s="62">
        <f t="shared" si="1232"/>
        <v>4</v>
      </c>
      <c r="H818" s="62" t="s">
        <v>62</v>
      </c>
      <c r="I818" s="64" t="s">
        <v>17338</v>
      </c>
      <c r="J818" s="64"/>
      <c r="K818" s="65" t="s">
        <v>17134</v>
      </c>
      <c r="L818" s="65"/>
      <c r="M818" s="65"/>
      <c r="N818" s="64" t="s">
        <v>90</v>
      </c>
      <c r="O818" s="66" t="s">
        <v>62</v>
      </c>
      <c r="P818" s="66" t="str">
        <f t="shared" si="1245"/>
        <v>0..n</v>
      </c>
      <c r="Q818" s="6" t="s">
        <v>3494</v>
      </c>
      <c r="R818" s="67" t="s">
        <v>3495</v>
      </c>
      <c r="S818" s="66" t="s">
        <v>55</v>
      </c>
      <c r="T818" s="68" t="str">
        <f t="shared" si="1163"/>
        <v>E</v>
      </c>
      <c r="U818" s="62" t="s">
        <v>62</v>
      </c>
      <c r="V818" s="66"/>
      <c r="W818" s="249"/>
      <c r="X818" s="38"/>
      <c r="Y818" s="634" t="str">
        <f t="shared" si="1179"/>
        <v>-</v>
      </c>
      <c r="Z818" s="70" t="str">
        <f t="shared" ref="Z818:AE818" si="1247">IF(Y818="X","X",IF($AH818=Z$4,"X","-"))</f>
        <v>-</v>
      </c>
      <c r="AA818" s="70" t="str">
        <f t="shared" si="1247"/>
        <v>-</v>
      </c>
      <c r="AB818" s="70" t="str">
        <f t="shared" si="1247"/>
        <v>-</v>
      </c>
      <c r="AC818" s="70" t="str">
        <f t="shared" si="1247"/>
        <v>X</v>
      </c>
      <c r="AD818" s="70" t="str">
        <f t="shared" si="1247"/>
        <v>X</v>
      </c>
      <c r="AE818" s="635" t="str">
        <f t="shared" si="1247"/>
        <v>X</v>
      </c>
      <c r="AF818" s="38"/>
      <c r="AG818" s="70" t="s">
        <v>47</v>
      </c>
      <c r="AH818" s="70" t="s">
        <v>5901</v>
      </c>
      <c r="AI818" s="38"/>
      <c r="AJ818" s="13" t="str">
        <f t="shared" si="1159"/>
        <v>/rsm:CrossIndustryInvoice/rsm:SupplyChainTradeTransaction/ram:ApplicableHeaderTradeSettlement/ram:InvoicerTradeParty</v>
      </c>
      <c r="AK818" s="13" t="str">
        <f t="shared" si="1160"/>
        <v>/ram:GlobalID</v>
      </c>
      <c r="AL818" s="14">
        <f>COUNTIFS(R$4:R818,AJ818)</f>
        <v>1</v>
      </c>
      <c r="AN818" s="215" t="str">
        <f t="shared" si="1183"/>
        <v>SCT_HTS</v>
      </c>
      <c r="AO818" s="61" t="str">
        <f t="shared" si="1161"/>
        <v>BT-X-206</v>
      </c>
      <c r="AP818" s="282" t="str">
        <f t="shared" si="1184"/>
        <v>EXT-FR-FE-115</v>
      </c>
      <c r="AQ818" s="62">
        <f t="shared" si="1219"/>
        <v>4</v>
      </c>
      <c r="AR818" s="62" t="str">
        <f t="shared" si="1162"/>
        <v>0..n</v>
      </c>
      <c r="AS818" s="64" t="s">
        <v>3496</v>
      </c>
      <c r="AT818" s="64"/>
      <c r="AU818" s="65" t="s">
        <v>1569</v>
      </c>
      <c r="AV818" s="65"/>
      <c r="AW818" s="65"/>
      <c r="AX818" s="64" t="s">
        <v>99</v>
      </c>
      <c r="AY818" s="66" t="str">
        <f t="shared" si="1172"/>
        <v>0..n</v>
      </c>
      <c r="AZ818" s="66" t="str">
        <f t="shared" si="1174"/>
        <v>0..n</v>
      </c>
      <c r="BA818" s="6" t="str">
        <f t="shared" si="1216"/>
        <v>/rsm:CrossIndustryInvoice
/rsm:SupplyChainTradeTransaction
/ram:ApplicableHeaderTradeSettlement
/ram:InvoicerTradeParty
/ram:GlobalID</v>
      </c>
      <c r="BB818" s="67" t="str">
        <f t="shared" si="1217"/>
        <v>/rsm:CrossIndustryInvoice/rsm:SupplyChainTradeTransaction/ram:ApplicableHeaderTradeSettlement/ram:InvoicerTradeParty/ram:GlobalID</v>
      </c>
      <c r="BC818" s="66" t="str">
        <f t="shared" si="1185"/>
        <v>I</v>
      </c>
      <c r="BD818" s="68" t="str">
        <f t="shared" si="1186"/>
        <v>E</v>
      </c>
      <c r="BE818" s="62" t="str">
        <f t="shared" si="1187"/>
        <v>0..n</v>
      </c>
      <c r="BF818" s="66" t="str">
        <f t="shared" si="1188"/>
        <v/>
      </c>
      <c r="BG818" s="249" t="str">
        <f t="shared" si="1189"/>
        <v/>
      </c>
      <c r="BH818" s="7"/>
      <c r="BI818" s="634" t="str">
        <f t="shared" si="1190"/>
        <v>-</v>
      </c>
      <c r="BJ818" s="70" t="str">
        <f t="shared" si="1191"/>
        <v>-</v>
      </c>
      <c r="BK818" s="70" t="str">
        <f t="shared" si="1192"/>
        <v>-</v>
      </c>
      <c r="BL818" s="70" t="str">
        <f t="shared" si="1193"/>
        <v>-</v>
      </c>
      <c r="BM818" s="70" t="str">
        <f t="shared" si="1194"/>
        <v>X</v>
      </c>
      <c r="BN818" s="70" t="str">
        <f t="shared" si="1195"/>
        <v>X</v>
      </c>
      <c r="BO818" s="635" t="str">
        <f t="shared" si="1196"/>
        <v>X</v>
      </c>
      <c r="BP818" s="7"/>
      <c r="BQ818" s="70" t="str">
        <f t="shared" si="1197"/>
        <v>EXTENDED</v>
      </c>
      <c r="BR818" s="70" t="str">
        <f t="shared" si="1198"/>
        <v>EXTENDED-CTC-FR</v>
      </c>
      <c r="BS818" s="15"/>
      <c r="BT818" s="57" t="s">
        <v>18642</v>
      </c>
    </row>
    <row r="819" spans="1:72" s="59" customFormat="1" ht="105" x14ac:dyDescent="0.2">
      <c r="A819" s="45" t="str">
        <f t="shared" si="1181"/>
        <v>YES</v>
      </c>
      <c r="B819" s="45"/>
      <c r="C819" s="45"/>
      <c r="D819" s="215" t="s">
        <v>3431</v>
      </c>
      <c r="E819" s="61" t="s">
        <v>5662</v>
      </c>
      <c r="F819" s="282" t="s">
        <v>4988</v>
      </c>
      <c r="G819" s="62">
        <f t="shared" si="1232"/>
        <v>5</v>
      </c>
      <c r="H819" s="62" t="s">
        <v>42</v>
      </c>
      <c r="I819" s="64" t="s">
        <v>443</v>
      </c>
      <c r="J819" s="64"/>
      <c r="K819" s="65" t="s">
        <v>17135</v>
      </c>
      <c r="L819" s="65"/>
      <c r="M819" s="65"/>
      <c r="N819" s="64" t="s">
        <v>17064</v>
      </c>
      <c r="O819" s="66" t="s">
        <v>32</v>
      </c>
      <c r="P819" s="66" t="str">
        <f t="shared" si="1245"/>
        <v>1..1</v>
      </c>
      <c r="Q819" s="6" t="s">
        <v>3497</v>
      </c>
      <c r="R819" s="67" t="s">
        <v>3498</v>
      </c>
      <c r="S819" s="66" t="s">
        <v>329</v>
      </c>
      <c r="T819" s="68" t="str">
        <f t="shared" si="1163"/>
        <v>A</v>
      </c>
      <c r="U819" s="62" t="s">
        <v>42</v>
      </c>
      <c r="V819" s="66"/>
      <c r="W819" s="249"/>
      <c r="X819" s="38"/>
      <c r="Y819" s="634" t="str">
        <f t="shared" si="1179"/>
        <v>-</v>
      </c>
      <c r="Z819" s="70" t="str">
        <f t="shared" ref="Z819:AE819" si="1248">IF(Y819="X","X",IF($AH819=Z$4,"X","-"))</f>
        <v>-</v>
      </c>
      <c r="AA819" s="70" t="str">
        <f t="shared" si="1248"/>
        <v>-</v>
      </c>
      <c r="AB819" s="70" t="str">
        <f t="shared" si="1248"/>
        <v>-</v>
      </c>
      <c r="AC819" s="70" t="str">
        <f t="shared" si="1248"/>
        <v>X</v>
      </c>
      <c r="AD819" s="70" t="str">
        <f t="shared" si="1248"/>
        <v>X</v>
      </c>
      <c r="AE819" s="635" t="str">
        <f t="shared" si="1248"/>
        <v>X</v>
      </c>
      <c r="AF819" s="38"/>
      <c r="AG819" s="70" t="s">
        <v>47</v>
      </c>
      <c r="AH819" s="70" t="s">
        <v>5901</v>
      </c>
      <c r="AI819" s="38"/>
      <c r="AJ819" s="13" t="str">
        <f t="shared" si="1159"/>
        <v>/rsm:CrossIndustryInvoice/rsm:SupplyChainTradeTransaction/ram:ApplicableHeaderTradeSettlement/ram:InvoicerTradeParty/ram:GlobalID</v>
      </c>
      <c r="AK819" s="13" t="str">
        <f t="shared" si="1160"/>
        <v>/@schemeID</v>
      </c>
      <c r="AL819" s="14">
        <f>COUNTIFS(R$4:R819,AJ819)</f>
        <v>1</v>
      </c>
      <c r="AN819" s="215" t="str">
        <f t="shared" si="1183"/>
        <v>SCT_HTS</v>
      </c>
      <c r="AO819" s="61" t="str">
        <f t="shared" si="1161"/>
        <v>BT-X-206-0</v>
      </c>
      <c r="AP819" s="282" t="str">
        <f t="shared" si="1184"/>
        <v>EXT-FR-FE-116</v>
      </c>
      <c r="AQ819" s="62">
        <f t="shared" si="1219"/>
        <v>5</v>
      </c>
      <c r="AR819" s="62" t="str">
        <f t="shared" si="1162"/>
        <v>0..1</v>
      </c>
      <c r="AS819" s="64" t="s">
        <v>330</v>
      </c>
      <c r="AT819" s="64"/>
      <c r="AU819" s="65" t="s">
        <v>331</v>
      </c>
      <c r="AV819" s="65"/>
      <c r="AW819" s="65"/>
      <c r="AX819" s="64"/>
      <c r="AY819" s="66" t="str">
        <f t="shared" si="1172"/>
        <v>1..1</v>
      </c>
      <c r="AZ819" s="66" t="str">
        <f t="shared" si="1174"/>
        <v>1..1</v>
      </c>
      <c r="BA819" s="6" t="str">
        <f t="shared" si="1216"/>
        <v>/rsm:CrossIndustryInvoice
/rsm:SupplyChainTradeTransaction
/ram:ApplicableHeaderTradeSettlement
/ram:InvoicerTradeParty
/ram:GlobalID
/@schemeID</v>
      </c>
      <c r="BB819" s="67" t="str">
        <f t="shared" si="1217"/>
        <v>/rsm:CrossIndustryInvoice/rsm:SupplyChainTradeTransaction/ram:ApplicableHeaderTradeSettlement/ram:InvoicerTradeParty/ram:GlobalID/@schemeID</v>
      </c>
      <c r="BC819" s="66" t="str">
        <f t="shared" si="1185"/>
        <v>S</v>
      </c>
      <c r="BD819" s="68" t="str">
        <f t="shared" si="1186"/>
        <v>A</v>
      </c>
      <c r="BE819" s="62" t="str">
        <f t="shared" si="1187"/>
        <v>0..1</v>
      </c>
      <c r="BF819" s="66" t="str">
        <f t="shared" si="1188"/>
        <v/>
      </c>
      <c r="BG819" s="249" t="str">
        <f t="shared" si="1189"/>
        <v/>
      </c>
      <c r="BH819" s="7"/>
      <c r="BI819" s="634" t="str">
        <f t="shared" si="1190"/>
        <v>-</v>
      </c>
      <c r="BJ819" s="70" t="str">
        <f t="shared" si="1191"/>
        <v>-</v>
      </c>
      <c r="BK819" s="70" t="str">
        <f t="shared" si="1192"/>
        <v>-</v>
      </c>
      <c r="BL819" s="70" t="str">
        <f t="shared" si="1193"/>
        <v>-</v>
      </c>
      <c r="BM819" s="70" t="str">
        <f t="shared" si="1194"/>
        <v>X</v>
      </c>
      <c r="BN819" s="70" t="str">
        <f t="shared" si="1195"/>
        <v>X</v>
      </c>
      <c r="BO819" s="635" t="str">
        <f t="shared" si="1196"/>
        <v>X</v>
      </c>
      <c r="BP819" s="7"/>
      <c r="BQ819" s="70" t="str">
        <f t="shared" si="1197"/>
        <v>EXTENDED</v>
      </c>
      <c r="BR819" s="70" t="str">
        <f t="shared" si="1198"/>
        <v>EXTENDED-CTC-FR</v>
      </c>
      <c r="BS819" s="15"/>
      <c r="BT819" s="57" t="s">
        <v>18642</v>
      </c>
    </row>
    <row r="820" spans="1:72" s="59" customFormat="1" ht="96" x14ac:dyDescent="0.2">
      <c r="A820" s="45" t="str">
        <f t="shared" si="1181"/>
        <v>YES</v>
      </c>
      <c r="B820" s="340" t="s">
        <v>17044</v>
      </c>
      <c r="C820" s="742"/>
      <c r="D820" s="215" t="s">
        <v>3431</v>
      </c>
      <c r="E820" s="61" t="s">
        <v>5663</v>
      </c>
      <c r="F820" s="282" t="s">
        <v>4989</v>
      </c>
      <c r="G820" s="62">
        <f t="shared" si="1232"/>
        <v>4</v>
      </c>
      <c r="H820" s="62" t="s">
        <v>32</v>
      </c>
      <c r="I820" s="64" t="s">
        <v>117</v>
      </c>
      <c r="J820" s="64"/>
      <c r="K820" s="65"/>
      <c r="L820" s="65"/>
      <c r="M820" s="65"/>
      <c r="N820" s="64" t="s">
        <v>70</v>
      </c>
      <c r="O820" s="66" t="s">
        <v>32</v>
      </c>
      <c r="P820" s="66" t="str">
        <f t="shared" si="1245"/>
        <v>1..1</v>
      </c>
      <c r="Q820" s="6" t="s">
        <v>3499</v>
      </c>
      <c r="R820" s="67" t="s">
        <v>3500</v>
      </c>
      <c r="S820" s="66" t="s">
        <v>73</v>
      </c>
      <c r="T820" s="68" t="str">
        <f t="shared" si="1163"/>
        <v>E</v>
      </c>
      <c r="U820" s="62" t="s">
        <v>42</v>
      </c>
      <c r="V820" s="66"/>
      <c r="W820" s="249"/>
      <c r="X820" s="38"/>
      <c r="Y820" s="634" t="str">
        <f t="shared" si="1179"/>
        <v>-</v>
      </c>
      <c r="Z820" s="70" t="str">
        <f t="shared" ref="Z820:AE820" si="1249">IF(Y820="X","X",IF($AH820=Z$4,"X","-"))</f>
        <v>-</v>
      </c>
      <c r="AA820" s="70" t="str">
        <f t="shared" si="1249"/>
        <v>-</v>
      </c>
      <c r="AB820" s="70" t="str">
        <f t="shared" si="1249"/>
        <v>-</v>
      </c>
      <c r="AC820" s="70" t="str">
        <f t="shared" si="1249"/>
        <v>X</v>
      </c>
      <c r="AD820" s="70" t="str">
        <f t="shared" si="1249"/>
        <v>X</v>
      </c>
      <c r="AE820" s="635" t="str">
        <f t="shared" si="1249"/>
        <v>X</v>
      </c>
      <c r="AF820" s="38"/>
      <c r="AG820" s="70" t="s">
        <v>47</v>
      </c>
      <c r="AH820" s="70" t="s">
        <v>5901</v>
      </c>
      <c r="AI820" s="38"/>
      <c r="AJ820" s="13" t="str">
        <f t="shared" si="1159"/>
        <v>/rsm:CrossIndustryInvoice/rsm:SupplyChainTradeTransaction/ram:ApplicableHeaderTradeSettlement/ram:InvoicerTradeParty</v>
      </c>
      <c r="AK820" s="13" t="str">
        <f t="shared" si="1160"/>
        <v>/ram:Name</v>
      </c>
      <c r="AL820" s="14">
        <f>COUNTIFS(R$4:R820,AJ820)</f>
        <v>1</v>
      </c>
      <c r="AN820" s="215" t="str">
        <f t="shared" si="1183"/>
        <v>SCT_HTS</v>
      </c>
      <c r="AO820" s="61" t="str">
        <f t="shared" si="1161"/>
        <v>BT-X-207</v>
      </c>
      <c r="AP820" s="282" t="str">
        <f t="shared" si="1184"/>
        <v>EXT-FR-FE-112</v>
      </c>
      <c r="AQ820" s="62">
        <f t="shared" si="1219"/>
        <v>4</v>
      </c>
      <c r="AR820" s="62" t="str">
        <f t="shared" si="1162"/>
        <v>1..1</v>
      </c>
      <c r="AS820" s="64" t="s">
        <v>2993</v>
      </c>
      <c r="AT820" s="64"/>
      <c r="AU820" s="65"/>
      <c r="AV820" s="65"/>
      <c r="AW820" s="65"/>
      <c r="AX820" s="64"/>
      <c r="AY820" s="66" t="str">
        <f t="shared" si="1172"/>
        <v>1..1</v>
      </c>
      <c r="AZ820" s="66" t="str">
        <f t="shared" si="1174"/>
        <v>1..1</v>
      </c>
      <c r="BA820" s="6" t="str">
        <f t="shared" si="1216"/>
        <v>/rsm:CrossIndustryInvoice
/rsm:SupplyChainTradeTransaction
/ram:ApplicableHeaderTradeSettlement
/ram:InvoicerTradeParty
/ram:Name</v>
      </c>
      <c r="BB820" s="67" t="str">
        <f t="shared" si="1217"/>
        <v>/rsm:CrossIndustryInvoice/rsm:SupplyChainTradeTransaction/ram:ApplicableHeaderTradeSettlement/ram:InvoicerTradeParty/ram:Name</v>
      </c>
      <c r="BC820" s="66" t="str">
        <f t="shared" si="1185"/>
        <v>T</v>
      </c>
      <c r="BD820" s="68" t="str">
        <f t="shared" si="1186"/>
        <v>E</v>
      </c>
      <c r="BE820" s="62" t="str">
        <f t="shared" si="1187"/>
        <v>0..1</v>
      </c>
      <c r="BF820" s="66" t="str">
        <f t="shared" si="1188"/>
        <v/>
      </c>
      <c r="BG820" s="249" t="str">
        <f t="shared" si="1189"/>
        <v/>
      </c>
      <c r="BH820" s="7"/>
      <c r="BI820" s="634" t="str">
        <f t="shared" si="1190"/>
        <v>-</v>
      </c>
      <c r="BJ820" s="70" t="str">
        <f t="shared" si="1191"/>
        <v>-</v>
      </c>
      <c r="BK820" s="70" t="str">
        <f t="shared" si="1192"/>
        <v>-</v>
      </c>
      <c r="BL820" s="70" t="str">
        <f t="shared" si="1193"/>
        <v>-</v>
      </c>
      <c r="BM820" s="70" t="str">
        <f t="shared" si="1194"/>
        <v>X</v>
      </c>
      <c r="BN820" s="70" t="str">
        <f t="shared" si="1195"/>
        <v>X</v>
      </c>
      <c r="BO820" s="635" t="str">
        <f t="shared" si="1196"/>
        <v>X</v>
      </c>
      <c r="BP820" s="7"/>
      <c r="BQ820" s="70" t="str">
        <f t="shared" si="1197"/>
        <v>EXTENDED</v>
      </c>
      <c r="BR820" s="70" t="str">
        <f t="shared" si="1198"/>
        <v>EXTENDED-CTC-FR</v>
      </c>
      <c r="BS820" s="15"/>
      <c r="BT820" s="57" t="s">
        <v>18642</v>
      </c>
    </row>
    <row r="821" spans="1:72" customFormat="1" ht="96" x14ac:dyDescent="0.2">
      <c r="A821" s="45" t="str">
        <f t="shared" si="1181"/>
        <v>YES</v>
      </c>
      <c r="B821" s="342" t="s">
        <v>4852</v>
      </c>
      <c r="C821" s="742"/>
      <c r="D821" s="215" t="s">
        <v>3431</v>
      </c>
      <c r="E821" s="61" t="s">
        <v>17426</v>
      </c>
      <c r="F821" s="282" t="s">
        <v>4990</v>
      </c>
      <c r="G821" s="62">
        <f t="shared" si="1232"/>
        <v>4</v>
      </c>
      <c r="H821" s="62" t="s">
        <v>42</v>
      </c>
      <c r="I821" s="64" t="s">
        <v>17024</v>
      </c>
      <c r="J821" s="64" t="s">
        <v>17025</v>
      </c>
      <c r="K821" s="65" t="s">
        <v>17433</v>
      </c>
      <c r="L821" s="65"/>
      <c r="M821" s="65"/>
      <c r="N821" s="64" t="s">
        <v>128</v>
      </c>
      <c r="O821" s="66" t="s">
        <v>42</v>
      </c>
      <c r="P821" s="66" t="str">
        <f t="shared" si="1245"/>
        <v>0..1</v>
      </c>
      <c r="Q821" s="278" t="s">
        <v>4881</v>
      </c>
      <c r="R821" s="67" t="s">
        <v>4896</v>
      </c>
      <c r="S821" s="66" t="s">
        <v>131</v>
      </c>
      <c r="T821" s="68" t="str">
        <f t="shared" si="1163"/>
        <v>E</v>
      </c>
      <c r="U821" s="62" t="s">
        <v>62</v>
      </c>
      <c r="V821" s="66"/>
      <c r="W821" s="249" t="s">
        <v>35</v>
      </c>
      <c r="X821" s="38"/>
      <c r="Y821" s="634" t="str">
        <f t="shared" si="1179"/>
        <v>-</v>
      </c>
      <c r="Z821" s="70" t="str">
        <f t="shared" ref="Z821:AE821" si="1250">IF(Y821="X","X",IF($AH821=Z$4,"X","-"))</f>
        <v>-</v>
      </c>
      <c r="AA821" s="70" t="str">
        <f t="shared" si="1250"/>
        <v>-</v>
      </c>
      <c r="AB821" s="70" t="str">
        <f t="shared" si="1250"/>
        <v>-</v>
      </c>
      <c r="AC821" s="70" t="str">
        <f t="shared" si="1250"/>
        <v>X</v>
      </c>
      <c r="AD821" s="70" t="str">
        <f t="shared" si="1250"/>
        <v>X</v>
      </c>
      <c r="AE821" s="635" t="str">
        <f t="shared" si="1250"/>
        <v>X</v>
      </c>
      <c r="AF821" s="38"/>
      <c r="AG821" s="70" t="s">
        <v>47</v>
      </c>
      <c r="AH821" s="70" t="s">
        <v>5901</v>
      </c>
      <c r="AI821" s="38"/>
      <c r="AJ821" s="13" t="str">
        <f t="shared" ref="AJ821:AJ882" si="1251">IF(ISERROR(FIND("/",R821)),R821,LEFT(R821,FIND(CHAR(1),SUBSTITUTE(R821,"/",CHAR(1),LEN(R821)-LEN(SUBSTITUTE(R821,"/",""))))-1))</f>
        <v>/rsm:CrossIndustryInvoice/rsm:SupplyChainTradeTransaction/ram:ApplicableHeaderTradeSettlement/ram:InvoicerTradeParty</v>
      </c>
      <c r="AK821" s="13" t="str">
        <f t="shared" ref="AK821:AK882" si="1252">IF(ISERROR(FIND("/",R821)),R821,MID(R821, FIND(CHAR(1),SUBSTITUTE(R821,"/",CHAR(1), LEN(R821)-LEN(SUBSTITUTE(R821,"/","")))), LEN(R821)))</f>
        <v>/ram:RoleCode</v>
      </c>
      <c r="AL821" s="14">
        <f>COUNTIFS(R$4:R821,AJ821)</f>
        <v>1</v>
      </c>
      <c r="AM821" s="59"/>
      <c r="AN821" s="215" t="str">
        <f t="shared" si="1183"/>
        <v>SCT_HTS</v>
      </c>
      <c r="AO821" s="61" t="str">
        <f t="shared" ref="AO821:AO882" si="1253">E821</f>
        <v>BT-X-553</v>
      </c>
      <c r="AP821" s="282" t="str">
        <f t="shared" si="1184"/>
        <v>EXT-FR-FE-113</v>
      </c>
      <c r="AQ821" s="62">
        <f t="shared" si="1219"/>
        <v>4</v>
      </c>
      <c r="AR821" s="62" t="str">
        <f t="shared" ref="AR821:AR882" si="1254">H821</f>
        <v>0..1</v>
      </c>
      <c r="AS821" s="64" t="s">
        <v>18282</v>
      </c>
      <c r="AT821" s="64" t="s">
        <v>18221</v>
      </c>
      <c r="AU821" s="65" t="s">
        <v>18222</v>
      </c>
      <c r="AV821" s="65"/>
      <c r="AW821" s="65"/>
      <c r="AX821" s="64" t="s">
        <v>128</v>
      </c>
      <c r="AY821" s="66" t="str">
        <f t="shared" si="1172"/>
        <v>0..1</v>
      </c>
      <c r="AZ821" s="66" t="str">
        <f t="shared" si="1174"/>
        <v>0..1</v>
      </c>
      <c r="BA821" s="278" t="str">
        <f t="shared" si="1216"/>
        <v>/rsm:CrossIndustryInvoice
/rsm:SupplyChainTradeTransaction
/ram:ApplicableHeaderTradeAgreement
/ram:InvoicerTradeParty
/ram:RoleCode</v>
      </c>
      <c r="BB821" s="279" t="str">
        <f t="shared" si="1217"/>
        <v>/rsm:CrossIndustryInvoice/rsm:SupplyChainTradeTransaction/ram:ApplicableHeaderTradeSettlement/ram:InvoicerTradeParty/ram:RoleCode</v>
      </c>
      <c r="BC821" s="66" t="str">
        <f t="shared" si="1185"/>
        <v>C</v>
      </c>
      <c r="BD821" s="68" t="str">
        <f t="shared" si="1186"/>
        <v>E</v>
      </c>
      <c r="BE821" s="66" t="str">
        <f t="shared" si="1187"/>
        <v>0..n</v>
      </c>
      <c r="BF821" s="66" t="str">
        <f t="shared" si="1188"/>
        <v/>
      </c>
      <c r="BG821" s="249" t="str">
        <f t="shared" si="1189"/>
        <v/>
      </c>
      <c r="BH821" s="7"/>
      <c r="BI821" s="634" t="str">
        <f t="shared" si="1190"/>
        <v>-</v>
      </c>
      <c r="BJ821" s="70" t="str">
        <f t="shared" si="1191"/>
        <v>-</v>
      </c>
      <c r="BK821" s="70" t="str">
        <f t="shared" si="1192"/>
        <v>-</v>
      </c>
      <c r="BL821" s="70" t="str">
        <f t="shared" si="1193"/>
        <v>-</v>
      </c>
      <c r="BM821" s="70" t="str">
        <f t="shared" si="1194"/>
        <v>X</v>
      </c>
      <c r="BN821" s="70" t="str">
        <f t="shared" si="1195"/>
        <v>X</v>
      </c>
      <c r="BO821" s="635" t="str">
        <f t="shared" si="1196"/>
        <v>X</v>
      </c>
      <c r="BP821" s="7"/>
      <c r="BQ821" s="68" t="str">
        <f t="shared" si="1197"/>
        <v>EXTENDED</v>
      </c>
      <c r="BR821" s="68" t="str">
        <f t="shared" si="1198"/>
        <v>EXTENDED-CTC-FR</v>
      </c>
      <c r="BS821" s="347" t="s">
        <v>17426</v>
      </c>
      <c r="BT821" s="57" t="s">
        <v>18642</v>
      </c>
    </row>
    <row r="822" spans="1:72" s="59" customFormat="1" ht="96" x14ac:dyDescent="0.2">
      <c r="A822" s="45" t="str">
        <f t="shared" si="1181"/>
        <v>NO</v>
      </c>
      <c r="B822" s="45"/>
      <c r="C822" s="45"/>
      <c r="D822" s="215" t="s">
        <v>3431</v>
      </c>
      <c r="E822" s="140" t="s">
        <v>5664</v>
      </c>
      <c r="F822" s="296"/>
      <c r="G822" s="141">
        <f t="shared" si="1232"/>
        <v>4</v>
      </c>
      <c r="H822" s="141" t="s">
        <v>42</v>
      </c>
      <c r="I822" s="125" t="s">
        <v>3501</v>
      </c>
      <c r="J822" s="125"/>
      <c r="K822" s="126"/>
      <c r="L822" s="126"/>
      <c r="M822" s="126"/>
      <c r="N822" s="125"/>
      <c r="O822" s="124" t="s">
        <v>42</v>
      </c>
      <c r="P822" s="124" t="str">
        <f t="shared" si="1245"/>
        <v>0..1</v>
      </c>
      <c r="Q822" s="142" t="s">
        <v>3502</v>
      </c>
      <c r="R822" s="143" t="s">
        <v>3503</v>
      </c>
      <c r="S822" s="124"/>
      <c r="T822" s="129" t="str">
        <f t="shared" ref="T822:T883" si="1255">IF($E822="","",IF(ISERROR(SEARCH("@",$R822)),IF(LEFT($E822,4)="BG-X","EG",IF(LEFT($E822,2)="BG","G",IF(LEFT($E822,4)="BT-X",IF(LEN($E822)-LEN(SUBSTITUTE($E822,"-",))&gt;2,"","E"),IF(LEN($E822)-LEN(SUBSTITUTE($E822,"-",))&gt;1,"","E")))),"A"))</f>
        <v/>
      </c>
      <c r="U822" s="141" t="s">
        <v>42</v>
      </c>
      <c r="V822" s="124"/>
      <c r="W822" s="675"/>
      <c r="X822" s="38"/>
      <c r="Y822" s="648" t="str">
        <f t="shared" si="1179"/>
        <v>-</v>
      </c>
      <c r="Z822" s="144" t="str">
        <f t="shared" ref="Z822:AE822" si="1256">IF(Y822="X","X",IF($AH822=Z$4,"X","-"))</f>
        <v>-</v>
      </c>
      <c r="AA822" s="144" t="str">
        <f t="shared" si="1256"/>
        <v>-</v>
      </c>
      <c r="AB822" s="144" t="str">
        <f t="shared" si="1256"/>
        <v>-</v>
      </c>
      <c r="AC822" s="144" t="str">
        <f t="shared" si="1256"/>
        <v>X</v>
      </c>
      <c r="AD822" s="144" t="str">
        <f t="shared" si="1256"/>
        <v>X</v>
      </c>
      <c r="AE822" s="649" t="str">
        <f t="shared" si="1256"/>
        <v>X</v>
      </c>
      <c r="AF822" s="38"/>
      <c r="AG822" s="144" t="s">
        <v>47</v>
      </c>
      <c r="AH822" s="144" t="s">
        <v>5901</v>
      </c>
      <c r="AI822" s="38"/>
      <c r="AJ822" s="13" t="str">
        <f t="shared" si="1251"/>
        <v>/rsm:CrossIndustryInvoice/rsm:SupplyChainTradeTransaction/ram:ApplicableHeaderTradeSettlement/ram:InvoicerTradeParty</v>
      </c>
      <c r="AK822" s="13" t="str">
        <f t="shared" si="1252"/>
        <v>/ram:SpecifiedLegalOrganization</v>
      </c>
      <c r="AL822" s="14">
        <f>COUNTIFS(R$4:R822,AJ822)</f>
        <v>1</v>
      </c>
      <c r="AN822" s="215" t="str">
        <f t="shared" si="1183"/>
        <v>SCT_HTS</v>
      </c>
      <c r="AO822" s="140" t="str">
        <f t="shared" si="1253"/>
        <v>BT-X-208-00</v>
      </c>
      <c r="AP822" s="296" t="str">
        <f t="shared" si="1184"/>
        <v/>
      </c>
      <c r="AQ822" s="141">
        <f t="shared" si="1219"/>
        <v>4</v>
      </c>
      <c r="AR822" s="141" t="str">
        <f t="shared" si="1254"/>
        <v>0..1</v>
      </c>
      <c r="AS822" s="125" t="s">
        <v>2102</v>
      </c>
      <c r="AT822" s="125"/>
      <c r="AU822" s="126"/>
      <c r="AV822" s="126"/>
      <c r="AW822" s="126"/>
      <c r="AX822" s="125"/>
      <c r="AY822" s="124" t="str">
        <f t="shared" si="1172"/>
        <v>0..1</v>
      </c>
      <c r="AZ822" s="124" t="str">
        <f t="shared" si="1174"/>
        <v>0..1</v>
      </c>
      <c r="BA822" s="142" t="str">
        <f t="shared" si="1216"/>
        <v>/rsm:CrossIndustryInvoice
/rsm:SupplyChainTradeTransaction
/ram:ApplicableHeaderTradeSettlement
/ram:InvoicerTradeParty
/ram:SpecifiedLegalOrganization</v>
      </c>
      <c r="BB822" s="143" t="str">
        <f t="shared" si="1217"/>
        <v>/rsm:CrossIndustryInvoice/rsm:SupplyChainTradeTransaction/ram:ApplicableHeaderTradeSettlement/ram:InvoicerTradeParty/ram:SpecifiedLegalOrganization</v>
      </c>
      <c r="BC822" s="124" t="str">
        <f t="shared" si="1185"/>
        <v/>
      </c>
      <c r="BD822" s="129" t="str">
        <f t="shared" si="1186"/>
        <v/>
      </c>
      <c r="BE822" s="141" t="str">
        <f t="shared" si="1187"/>
        <v>0..1</v>
      </c>
      <c r="BF822" s="124" t="str">
        <f t="shared" si="1188"/>
        <v/>
      </c>
      <c r="BG822" s="675" t="str">
        <f t="shared" si="1189"/>
        <v/>
      </c>
      <c r="BH822" s="7"/>
      <c r="BI822" s="648" t="str">
        <f t="shared" si="1190"/>
        <v>-</v>
      </c>
      <c r="BJ822" s="144" t="str">
        <f t="shared" si="1191"/>
        <v>-</v>
      </c>
      <c r="BK822" s="144" t="str">
        <f t="shared" si="1192"/>
        <v>-</v>
      </c>
      <c r="BL822" s="144" t="str">
        <f t="shared" si="1193"/>
        <v>-</v>
      </c>
      <c r="BM822" s="144" t="str">
        <f t="shared" si="1194"/>
        <v>X</v>
      </c>
      <c r="BN822" s="144" t="str">
        <f t="shared" si="1195"/>
        <v>X</v>
      </c>
      <c r="BO822" s="649" t="str">
        <f t="shared" si="1196"/>
        <v>X</v>
      </c>
      <c r="BP822" s="7"/>
      <c r="BQ822" s="144" t="str">
        <f t="shared" si="1197"/>
        <v>EXTENDED</v>
      </c>
      <c r="BR822" s="144" t="str">
        <f t="shared" si="1198"/>
        <v>EXTENDED-CTC-FR</v>
      </c>
      <c r="BS822" s="15"/>
      <c r="BT822" s="57" t="s">
        <v>18642</v>
      </c>
    </row>
    <row r="823" spans="1:72" s="59" customFormat="1" ht="105" x14ac:dyDescent="0.2">
      <c r="A823" s="45" t="str">
        <f t="shared" si="1181"/>
        <v>YES</v>
      </c>
      <c r="B823" s="45"/>
      <c r="C823" s="45"/>
      <c r="D823" s="215" t="s">
        <v>3431</v>
      </c>
      <c r="E823" s="61" t="s">
        <v>5665</v>
      </c>
      <c r="F823" s="282" t="s">
        <v>4991</v>
      </c>
      <c r="G823" s="62">
        <f t="shared" si="1232"/>
        <v>5</v>
      </c>
      <c r="H823" s="62" t="s">
        <v>42</v>
      </c>
      <c r="I823" s="64" t="s">
        <v>17163</v>
      </c>
      <c r="J823" s="64" t="s">
        <v>17136</v>
      </c>
      <c r="K823" s="65"/>
      <c r="L823" s="65"/>
      <c r="M823" s="65"/>
      <c r="N823" s="64" t="s">
        <v>90</v>
      </c>
      <c r="O823" s="66" t="s">
        <v>42</v>
      </c>
      <c r="P823" s="66" t="str">
        <f t="shared" si="1245"/>
        <v>0..1</v>
      </c>
      <c r="Q823" s="6" t="s">
        <v>3504</v>
      </c>
      <c r="R823" s="67" t="s">
        <v>3505</v>
      </c>
      <c r="S823" s="66" t="s">
        <v>55</v>
      </c>
      <c r="T823" s="68" t="str">
        <f t="shared" si="1255"/>
        <v>E</v>
      </c>
      <c r="U823" s="62" t="s">
        <v>42</v>
      </c>
      <c r="V823" s="66"/>
      <c r="W823" s="249"/>
      <c r="X823" s="38"/>
      <c r="Y823" s="634" t="str">
        <f t="shared" si="1179"/>
        <v>-</v>
      </c>
      <c r="Z823" s="70" t="str">
        <f t="shared" ref="Z823:AE823" si="1257">IF(Y823="X","X",IF($AH823=Z$4,"X","-"))</f>
        <v>-</v>
      </c>
      <c r="AA823" s="70" t="str">
        <f t="shared" si="1257"/>
        <v>-</v>
      </c>
      <c r="AB823" s="70" t="str">
        <f t="shared" si="1257"/>
        <v>-</v>
      </c>
      <c r="AC823" s="70" t="str">
        <f t="shared" si="1257"/>
        <v>X</v>
      </c>
      <c r="AD823" s="70" t="str">
        <f t="shared" si="1257"/>
        <v>X</v>
      </c>
      <c r="AE823" s="635" t="str">
        <f t="shared" si="1257"/>
        <v>X</v>
      </c>
      <c r="AF823" s="38"/>
      <c r="AG823" s="70" t="s">
        <v>47</v>
      </c>
      <c r="AH823" s="70" t="s">
        <v>5901</v>
      </c>
      <c r="AI823" s="38"/>
      <c r="AJ823" s="13" t="str">
        <f t="shared" si="1251"/>
        <v>/rsm:CrossIndustryInvoice/rsm:SupplyChainTradeTransaction/ram:ApplicableHeaderTradeSettlement/ram:InvoicerTradeParty/ram:SpecifiedLegalOrganization</v>
      </c>
      <c r="AK823" s="13" t="str">
        <f t="shared" si="1252"/>
        <v>/ram:ID</v>
      </c>
      <c r="AL823" s="14">
        <f>COUNTIFS(R$4:R823,AJ823)</f>
        <v>1</v>
      </c>
      <c r="AN823" s="215" t="str">
        <f t="shared" si="1183"/>
        <v>SCT_HTS</v>
      </c>
      <c r="AO823" s="61" t="str">
        <f t="shared" si="1253"/>
        <v>BT-X-208</v>
      </c>
      <c r="AP823" s="282" t="str">
        <f t="shared" si="1184"/>
        <v>EXT-FR-FE-117</v>
      </c>
      <c r="AQ823" s="62">
        <f t="shared" si="1219"/>
        <v>5</v>
      </c>
      <c r="AR823" s="62" t="str">
        <f t="shared" si="1254"/>
        <v>0..1</v>
      </c>
      <c r="AS823" s="64" t="s">
        <v>18283</v>
      </c>
      <c r="AT823" s="64" t="s">
        <v>18224</v>
      </c>
      <c r="AU823" s="65"/>
      <c r="AV823" s="65"/>
      <c r="AW823" s="65"/>
      <c r="AX823" s="64" t="s">
        <v>99</v>
      </c>
      <c r="AY823" s="66" t="str">
        <f t="shared" si="1172"/>
        <v>0..1</v>
      </c>
      <c r="AZ823" s="66" t="str">
        <f t="shared" si="1174"/>
        <v>0..1</v>
      </c>
      <c r="BA823" s="6" t="str">
        <f t="shared" si="1216"/>
        <v>/rsm:CrossIndustryInvoice
/rsm:SupplyChainTradeTransaction
/ram:ApplicableHeaderTradeSettlement
/ram:InvoicerTradeParty
/ram:SpecifiedLegalOrganization
/ram:ID</v>
      </c>
      <c r="BB823" s="67" t="str">
        <f t="shared" si="1217"/>
        <v>/rsm:CrossIndustryInvoice/rsm:SupplyChainTradeTransaction/ram:ApplicableHeaderTradeSettlement/ram:InvoicerTradeParty/ram:SpecifiedLegalOrganization/ram:ID</v>
      </c>
      <c r="BC823" s="66" t="str">
        <f t="shared" si="1185"/>
        <v>I</v>
      </c>
      <c r="BD823" s="68" t="str">
        <f t="shared" si="1186"/>
        <v>E</v>
      </c>
      <c r="BE823" s="62" t="str">
        <f t="shared" si="1187"/>
        <v>0..1</v>
      </c>
      <c r="BF823" s="66" t="str">
        <f t="shared" si="1188"/>
        <v/>
      </c>
      <c r="BG823" s="249" t="str">
        <f t="shared" si="1189"/>
        <v/>
      </c>
      <c r="BH823" s="7"/>
      <c r="BI823" s="634" t="str">
        <f t="shared" si="1190"/>
        <v>-</v>
      </c>
      <c r="BJ823" s="70" t="str">
        <f t="shared" si="1191"/>
        <v>-</v>
      </c>
      <c r="BK823" s="70" t="str">
        <f t="shared" si="1192"/>
        <v>-</v>
      </c>
      <c r="BL823" s="70" t="str">
        <f t="shared" si="1193"/>
        <v>-</v>
      </c>
      <c r="BM823" s="70" t="str">
        <f t="shared" si="1194"/>
        <v>X</v>
      </c>
      <c r="BN823" s="70" t="str">
        <f t="shared" si="1195"/>
        <v>X</v>
      </c>
      <c r="BO823" s="635" t="str">
        <f t="shared" si="1196"/>
        <v>X</v>
      </c>
      <c r="BP823" s="7"/>
      <c r="BQ823" s="70" t="str">
        <f t="shared" si="1197"/>
        <v>EXTENDED</v>
      </c>
      <c r="BR823" s="70" t="str">
        <f t="shared" si="1198"/>
        <v>EXTENDED-CTC-FR</v>
      </c>
      <c r="BS823" s="15"/>
      <c r="BT823" s="57" t="s">
        <v>18642</v>
      </c>
    </row>
    <row r="824" spans="1:72" s="59" customFormat="1" ht="120" x14ac:dyDescent="0.2">
      <c r="A824" s="45" t="str">
        <f t="shared" si="1181"/>
        <v>YES</v>
      </c>
      <c r="B824" s="45"/>
      <c r="C824" s="45"/>
      <c r="D824" s="215" t="s">
        <v>3431</v>
      </c>
      <c r="E824" s="61" t="s">
        <v>5666</v>
      </c>
      <c r="F824" s="282" t="s">
        <v>5074</v>
      </c>
      <c r="G824" s="62">
        <f t="shared" si="1232"/>
        <v>6</v>
      </c>
      <c r="H824" s="62" t="s">
        <v>42</v>
      </c>
      <c r="I824" s="64" t="s">
        <v>443</v>
      </c>
      <c r="J824" s="64" t="s">
        <v>17137</v>
      </c>
      <c r="K824" s="65" t="s">
        <v>17140</v>
      </c>
      <c r="L824" s="65" t="s">
        <v>916</v>
      </c>
      <c r="M824" s="65" t="s">
        <v>35</v>
      </c>
      <c r="N824" s="64" t="s">
        <v>17064</v>
      </c>
      <c r="O824" s="66" t="s">
        <v>42</v>
      </c>
      <c r="P824" s="66" t="str">
        <f t="shared" si="1245"/>
        <v>0..1</v>
      </c>
      <c r="Q824" s="6" t="s">
        <v>3506</v>
      </c>
      <c r="R824" s="67" t="s">
        <v>3507</v>
      </c>
      <c r="S824" s="66" t="s">
        <v>329</v>
      </c>
      <c r="T824" s="68" t="str">
        <f t="shared" si="1255"/>
        <v>A</v>
      </c>
      <c r="U824" s="62" t="s">
        <v>42</v>
      </c>
      <c r="V824" s="66"/>
      <c r="W824" s="249"/>
      <c r="X824" s="38"/>
      <c r="Y824" s="634" t="str">
        <f t="shared" si="1179"/>
        <v>-</v>
      </c>
      <c r="Z824" s="70" t="str">
        <f t="shared" ref="Z824:AE824" si="1258">IF(Y824="X","X",IF($AH824=Z$4,"X","-"))</f>
        <v>-</v>
      </c>
      <c r="AA824" s="70" t="str">
        <f t="shared" si="1258"/>
        <v>-</v>
      </c>
      <c r="AB824" s="70" t="str">
        <f t="shared" si="1258"/>
        <v>-</v>
      </c>
      <c r="AC824" s="70" t="str">
        <f t="shared" si="1258"/>
        <v>X</v>
      </c>
      <c r="AD824" s="70" t="str">
        <f t="shared" si="1258"/>
        <v>X</v>
      </c>
      <c r="AE824" s="635" t="str">
        <f t="shared" si="1258"/>
        <v>X</v>
      </c>
      <c r="AF824" s="38"/>
      <c r="AG824" s="70" t="s">
        <v>47</v>
      </c>
      <c r="AH824" s="70" t="s">
        <v>5901</v>
      </c>
      <c r="AI824" s="38"/>
      <c r="AJ824" s="13" t="str">
        <f t="shared" si="1251"/>
        <v>/rsm:CrossIndustryInvoice/rsm:SupplyChainTradeTransaction/ram:ApplicableHeaderTradeSettlement/ram:InvoicerTradeParty/ram:SpecifiedLegalOrganization/ram:ID</v>
      </c>
      <c r="AK824" s="13" t="str">
        <f t="shared" si="1252"/>
        <v>/@schemeID</v>
      </c>
      <c r="AL824" s="14">
        <f>COUNTIFS(R$4:R824,AJ824)</f>
        <v>1</v>
      </c>
      <c r="AN824" s="215" t="str">
        <f t="shared" si="1183"/>
        <v>SCT_HTS</v>
      </c>
      <c r="AO824" s="61" t="str">
        <f t="shared" si="1253"/>
        <v>BT-X-208-0</v>
      </c>
      <c r="AP824" s="282" t="str">
        <f t="shared" si="1184"/>
        <v>EXT-FR-FE-118</v>
      </c>
      <c r="AQ824" s="62">
        <f t="shared" si="1219"/>
        <v>6</v>
      </c>
      <c r="AR824" s="62" t="str">
        <f t="shared" si="1254"/>
        <v>0..1</v>
      </c>
      <c r="AS824" s="64" t="s">
        <v>330</v>
      </c>
      <c r="AT824" s="64" t="s">
        <v>1898</v>
      </c>
      <c r="AU824" s="65" t="s">
        <v>1899</v>
      </c>
      <c r="AV824" s="65"/>
      <c r="AW824" s="65"/>
      <c r="AX824" s="64"/>
      <c r="AY824" s="66" t="str">
        <f t="shared" si="1172"/>
        <v>0..1</v>
      </c>
      <c r="AZ824" s="66" t="str">
        <f t="shared" si="1174"/>
        <v>0..1</v>
      </c>
      <c r="BA824" s="6" t="str">
        <f t="shared" si="1216"/>
        <v>/rsm:CrossIndustryInvoice
/rsm:SupplyChainTradeTransaction
/ram:ApplicableHeaderTradeSettlement
/ram:InvoicerTradeParty
/ram:SpecifiedLegalOrganization
/ram:ID
/@schemeID</v>
      </c>
      <c r="BB824" s="67" t="str">
        <f t="shared" si="1217"/>
        <v>/rsm:CrossIndustryInvoice/rsm:SupplyChainTradeTransaction/ram:ApplicableHeaderTradeSettlement/ram:InvoicerTradeParty/ram:SpecifiedLegalOrganization/ram:ID/@schemeID</v>
      </c>
      <c r="BC824" s="66" t="str">
        <f t="shared" si="1185"/>
        <v>S</v>
      </c>
      <c r="BD824" s="68" t="str">
        <f t="shared" si="1186"/>
        <v>A</v>
      </c>
      <c r="BE824" s="62" t="str">
        <f t="shared" si="1187"/>
        <v>0..1</v>
      </c>
      <c r="BF824" s="66" t="str">
        <f t="shared" si="1188"/>
        <v/>
      </c>
      <c r="BG824" s="249" t="str">
        <f t="shared" si="1189"/>
        <v/>
      </c>
      <c r="BH824" s="7"/>
      <c r="BI824" s="634" t="str">
        <f t="shared" si="1190"/>
        <v>-</v>
      </c>
      <c r="BJ824" s="70" t="str">
        <f t="shared" si="1191"/>
        <v>-</v>
      </c>
      <c r="BK824" s="70" t="str">
        <f t="shared" si="1192"/>
        <v>-</v>
      </c>
      <c r="BL824" s="70" t="str">
        <f t="shared" si="1193"/>
        <v>-</v>
      </c>
      <c r="BM824" s="70" t="str">
        <f t="shared" si="1194"/>
        <v>X</v>
      </c>
      <c r="BN824" s="70" t="str">
        <f t="shared" si="1195"/>
        <v>X</v>
      </c>
      <c r="BO824" s="635" t="str">
        <f t="shared" si="1196"/>
        <v>X</v>
      </c>
      <c r="BP824" s="7"/>
      <c r="BQ824" s="70" t="str">
        <f t="shared" si="1197"/>
        <v>EXTENDED</v>
      </c>
      <c r="BR824" s="70" t="str">
        <f t="shared" si="1198"/>
        <v>EXTENDED-CTC-FR</v>
      </c>
      <c r="BS824" s="15"/>
      <c r="BT824" s="57" t="s">
        <v>18642</v>
      </c>
    </row>
    <row r="825" spans="1:72" s="59" customFormat="1" ht="105" x14ac:dyDescent="0.2">
      <c r="A825" s="45" t="str">
        <f t="shared" si="1181"/>
        <v>YES</v>
      </c>
      <c r="B825" s="45"/>
      <c r="C825" s="45"/>
      <c r="D825" s="215" t="s">
        <v>3431</v>
      </c>
      <c r="E825" s="61" t="s">
        <v>5667</v>
      </c>
      <c r="F825" s="282" t="s">
        <v>4992</v>
      </c>
      <c r="G825" s="62">
        <f t="shared" si="1232"/>
        <v>5</v>
      </c>
      <c r="H825" s="62" t="s">
        <v>42</v>
      </c>
      <c r="I825" s="64" t="s">
        <v>3069</v>
      </c>
      <c r="J825" s="64" t="s">
        <v>17138</v>
      </c>
      <c r="K825" s="65" t="s">
        <v>17139</v>
      </c>
      <c r="L825" s="65"/>
      <c r="M825" s="65"/>
      <c r="N825" s="64" t="s">
        <v>70</v>
      </c>
      <c r="O825" s="66" t="s">
        <v>42</v>
      </c>
      <c r="P825" s="66" t="str">
        <f t="shared" si="1245"/>
        <v>0..1</v>
      </c>
      <c r="Q825" s="6" t="s">
        <v>3508</v>
      </c>
      <c r="R825" s="67" t="s">
        <v>3509</v>
      </c>
      <c r="S825" s="66" t="s">
        <v>73</v>
      </c>
      <c r="T825" s="68" t="str">
        <f t="shared" si="1255"/>
        <v>E</v>
      </c>
      <c r="U825" s="62" t="s">
        <v>42</v>
      </c>
      <c r="V825" s="66"/>
      <c r="W825" s="249"/>
      <c r="X825" s="38"/>
      <c r="Y825" s="634" t="str">
        <f t="shared" si="1179"/>
        <v>-</v>
      </c>
      <c r="Z825" s="70" t="str">
        <f t="shared" ref="Z825:AE825" si="1259">IF(Y825="X","X",IF($AH825=Z$4,"X","-"))</f>
        <v>-</v>
      </c>
      <c r="AA825" s="70" t="str">
        <f t="shared" si="1259"/>
        <v>-</v>
      </c>
      <c r="AB825" s="70" t="str">
        <f t="shared" si="1259"/>
        <v>-</v>
      </c>
      <c r="AC825" s="70" t="str">
        <f t="shared" si="1259"/>
        <v>X</v>
      </c>
      <c r="AD825" s="70" t="str">
        <f t="shared" si="1259"/>
        <v>X</v>
      </c>
      <c r="AE825" s="635" t="str">
        <f t="shared" si="1259"/>
        <v>X</v>
      </c>
      <c r="AF825" s="38"/>
      <c r="AG825" s="70" t="s">
        <v>47</v>
      </c>
      <c r="AH825" s="70" t="s">
        <v>5901</v>
      </c>
      <c r="AI825" s="38"/>
      <c r="AJ825" s="13" t="str">
        <f t="shared" si="1251"/>
        <v>/rsm:CrossIndustryInvoice/rsm:SupplyChainTradeTransaction/ram:ApplicableHeaderTradeSettlement/ram:InvoicerTradeParty/ram:SpecifiedLegalOrganization</v>
      </c>
      <c r="AK825" s="13" t="str">
        <f t="shared" si="1252"/>
        <v>/ram:TradingBusinessName</v>
      </c>
      <c r="AL825" s="14">
        <f>COUNTIFS(R$4:R825,AJ825)</f>
        <v>1</v>
      </c>
      <c r="AN825" s="215" t="str">
        <f t="shared" si="1183"/>
        <v>SCT_HTS</v>
      </c>
      <c r="AO825" s="61" t="str">
        <f t="shared" si="1253"/>
        <v>BT-X-209</v>
      </c>
      <c r="AP825" s="282" t="str">
        <f t="shared" si="1184"/>
        <v>EXT-FR-FE-114</v>
      </c>
      <c r="AQ825" s="62">
        <f t="shared" si="1219"/>
        <v>5</v>
      </c>
      <c r="AR825" s="62" t="str">
        <f t="shared" si="1254"/>
        <v>0..1</v>
      </c>
      <c r="AS825" s="64" t="s">
        <v>2112</v>
      </c>
      <c r="AT825" s="64" t="s">
        <v>18225</v>
      </c>
      <c r="AU825" s="65" t="s">
        <v>18226</v>
      </c>
      <c r="AV825" s="65"/>
      <c r="AW825" s="65"/>
      <c r="AX825" s="64"/>
      <c r="AY825" s="66" t="str">
        <f t="shared" si="1172"/>
        <v>0..1</v>
      </c>
      <c r="AZ825" s="66" t="str">
        <f t="shared" si="1174"/>
        <v>0..1</v>
      </c>
      <c r="BA825" s="6" t="str">
        <f t="shared" si="1216"/>
        <v>/rsm:CrossIndustryInvoice
/rsm:SupplyChainTradeTransaction
/ram:ApplicableHeaderTradeSettlement
/ram:InvoicerTradeParty
/ram:SpecifiedLegalOrganization
/ram:TradingBusinessName</v>
      </c>
      <c r="BB825" s="67" t="str">
        <f t="shared" si="1217"/>
        <v>/rsm:CrossIndustryInvoice/rsm:SupplyChainTradeTransaction/ram:ApplicableHeaderTradeSettlement/ram:InvoicerTradeParty/ram:SpecifiedLegalOrganization/ram:TradingBusinessName</v>
      </c>
      <c r="BC825" s="66" t="str">
        <f t="shared" si="1185"/>
        <v>T</v>
      </c>
      <c r="BD825" s="68" t="str">
        <f t="shared" si="1186"/>
        <v>E</v>
      </c>
      <c r="BE825" s="62" t="str">
        <f t="shared" si="1187"/>
        <v>0..1</v>
      </c>
      <c r="BF825" s="66" t="str">
        <f t="shared" si="1188"/>
        <v/>
      </c>
      <c r="BG825" s="249" t="str">
        <f t="shared" si="1189"/>
        <v/>
      </c>
      <c r="BH825" s="7"/>
      <c r="BI825" s="634" t="str">
        <f t="shared" si="1190"/>
        <v>-</v>
      </c>
      <c r="BJ825" s="70" t="str">
        <f t="shared" si="1191"/>
        <v>-</v>
      </c>
      <c r="BK825" s="70" t="str">
        <f t="shared" si="1192"/>
        <v>-</v>
      </c>
      <c r="BL825" s="70" t="str">
        <f t="shared" si="1193"/>
        <v>-</v>
      </c>
      <c r="BM825" s="70" t="str">
        <f t="shared" si="1194"/>
        <v>X</v>
      </c>
      <c r="BN825" s="70" t="str">
        <f t="shared" si="1195"/>
        <v>X</v>
      </c>
      <c r="BO825" s="635" t="str">
        <f t="shared" si="1196"/>
        <v>X</v>
      </c>
      <c r="BP825" s="7"/>
      <c r="BQ825" s="70" t="str">
        <f t="shared" si="1197"/>
        <v>EXTENDED</v>
      </c>
      <c r="BR825" s="70" t="str">
        <f t="shared" si="1198"/>
        <v>EXTENDED-CTC-FR</v>
      </c>
      <c r="BS825" s="15"/>
      <c r="BT825" s="57" t="s">
        <v>18642</v>
      </c>
    </row>
    <row r="826" spans="1:72" s="59" customFormat="1" ht="105" x14ac:dyDescent="0.2">
      <c r="A826" s="45" t="str">
        <f t="shared" si="1181"/>
        <v>NO</v>
      </c>
      <c r="B826" s="131"/>
      <c r="C826" s="742"/>
      <c r="D826" s="215" t="s">
        <v>3431</v>
      </c>
      <c r="E826" s="162" t="s">
        <v>5668</v>
      </c>
      <c r="F826" s="298"/>
      <c r="G826" s="163">
        <f t="shared" si="1232"/>
        <v>5</v>
      </c>
      <c r="H826" s="163" t="s">
        <v>42</v>
      </c>
      <c r="I826" s="164" t="s">
        <v>3510</v>
      </c>
      <c r="J826" s="164" t="s">
        <v>3073</v>
      </c>
      <c r="K826" s="165"/>
      <c r="L826" s="165"/>
      <c r="M826" s="165"/>
      <c r="N826" s="164"/>
      <c r="O826" s="66" t="s">
        <v>42</v>
      </c>
      <c r="P826" s="66" t="str">
        <f t="shared" si="1245"/>
        <v>0..1</v>
      </c>
      <c r="Q826" s="167" t="s">
        <v>3511</v>
      </c>
      <c r="R826" s="168" t="s">
        <v>3512</v>
      </c>
      <c r="S826" s="166"/>
      <c r="T826" s="169" t="str">
        <f t="shared" si="1255"/>
        <v>EG</v>
      </c>
      <c r="U826" s="163" t="s">
        <v>42</v>
      </c>
      <c r="V826" s="166"/>
      <c r="W826" s="676"/>
      <c r="X826" s="38"/>
      <c r="Y826" s="650" t="str">
        <f t="shared" si="1179"/>
        <v>-</v>
      </c>
      <c r="Z826" s="171" t="str">
        <f t="shared" ref="Z826:AE826" si="1260">IF(Y826="X","X",IF($AH826=Z$4,"X","-"))</f>
        <v>-</v>
      </c>
      <c r="AA826" s="171" t="str">
        <f t="shared" si="1260"/>
        <v>-</v>
      </c>
      <c r="AB826" s="171" t="str">
        <f t="shared" si="1260"/>
        <v>-</v>
      </c>
      <c r="AC826" s="171" t="str">
        <f t="shared" si="1260"/>
        <v>-</v>
      </c>
      <c r="AD826" s="171" t="str">
        <f t="shared" si="1260"/>
        <v>-</v>
      </c>
      <c r="AE826" s="651" t="str">
        <f t="shared" si="1260"/>
        <v>X</v>
      </c>
      <c r="AF826" s="38"/>
      <c r="AG826" s="171" t="s">
        <v>47</v>
      </c>
      <c r="AH826" s="171" t="s">
        <v>47</v>
      </c>
      <c r="AI826" s="38"/>
      <c r="AJ826" s="13" t="str">
        <f t="shared" si="1251"/>
        <v>/rsm:CrossIndustryInvoice/rsm:SupplyChainTradeTransaction/ram:ApplicableHeaderTradeSettlement/ram:InvoicerTradeParty/ram:SpecifiedLegalOrganization</v>
      </c>
      <c r="AK826" s="13" t="str">
        <f t="shared" si="1252"/>
        <v>/ram:PostalTradeAddress</v>
      </c>
      <c r="AL826" s="14">
        <f>COUNTIFS(R$4:R826,AJ826)</f>
        <v>1</v>
      </c>
      <c r="AN826" s="215" t="str">
        <f t="shared" si="1183"/>
        <v>SCT_HTS</v>
      </c>
      <c r="AO826" s="162" t="str">
        <f t="shared" si="1253"/>
        <v>BG-X-70</v>
      </c>
      <c r="AP826" s="298" t="str">
        <f t="shared" si="1184"/>
        <v/>
      </c>
      <c r="AQ826" s="163">
        <f t="shared" si="1219"/>
        <v>5</v>
      </c>
      <c r="AR826" s="163" t="str">
        <f t="shared" si="1254"/>
        <v>0..1</v>
      </c>
      <c r="AS826" s="164" t="s">
        <v>1632</v>
      </c>
      <c r="AT826" s="164" t="s">
        <v>1633</v>
      </c>
      <c r="AU826" s="165"/>
      <c r="AV826" s="165"/>
      <c r="AW826" s="165"/>
      <c r="AX826" s="164"/>
      <c r="AY826" s="66" t="str">
        <f t="shared" si="1172"/>
        <v>0..1</v>
      </c>
      <c r="AZ826" s="66" t="str">
        <f t="shared" si="1174"/>
        <v>0..1</v>
      </c>
      <c r="BA826" s="167" t="str">
        <f t="shared" si="1216"/>
        <v>/rsm:CrossIndustryInvoice
/rsm:SupplyChainTradeTransaction
/ram:ApplicableHeaderTradeSettlement
/ram:InvoicerTradeParty
/ram:SpecifiedLegalOrganization
/ram:PostalTradeAddress</v>
      </c>
      <c r="BB826" s="168" t="str">
        <f t="shared" si="1217"/>
        <v>/rsm:CrossIndustryInvoice/rsm:SupplyChainTradeTransaction/ram:ApplicableHeaderTradeSettlement/ram:InvoicerTradeParty/ram:SpecifiedLegalOrganization/ram:PostalTradeAddress</v>
      </c>
      <c r="BC826" s="166" t="str">
        <f t="shared" si="1185"/>
        <v/>
      </c>
      <c r="BD826" s="169" t="str">
        <f t="shared" si="1186"/>
        <v>EG</v>
      </c>
      <c r="BE826" s="163" t="str">
        <f t="shared" si="1187"/>
        <v>0..1</v>
      </c>
      <c r="BF826" s="166" t="str">
        <f t="shared" si="1188"/>
        <v/>
      </c>
      <c r="BG826" s="676" t="str">
        <f t="shared" si="1189"/>
        <v/>
      </c>
      <c r="BH826" s="7"/>
      <c r="BI826" s="650" t="str">
        <f t="shared" si="1190"/>
        <v>-</v>
      </c>
      <c r="BJ826" s="171" t="str">
        <f t="shared" si="1191"/>
        <v>-</v>
      </c>
      <c r="BK826" s="171" t="str">
        <f t="shared" si="1192"/>
        <v>-</v>
      </c>
      <c r="BL826" s="171" t="str">
        <f t="shared" si="1193"/>
        <v>-</v>
      </c>
      <c r="BM826" s="171" t="str">
        <f t="shared" si="1194"/>
        <v>-</v>
      </c>
      <c r="BN826" s="171" t="str">
        <f t="shared" si="1195"/>
        <v>-</v>
      </c>
      <c r="BO826" s="651" t="str">
        <f t="shared" si="1196"/>
        <v>X</v>
      </c>
      <c r="BP826" s="7"/>
      <c r="BQ826" s="171" t="str">
        <f t="shared" si="1197"/>
        <v>EXTENDED</v>
      </c>
      <c r="BR826" s="171" t="str">
        <f t="shared" si="1198"/>
        <v>EXTENDED</v>
      </c>
      <c r="BS826" s="15"/>
      <c r="BT826" s="57" t="s">
        <v>18642</v>
      </c>
    </row>
    <row r="827" spans="1:72" s="59" customFormat="1" ht="120" x14ac:dyDescent="0.2">
      <c r="A827" s="45" t="str">
        <f t="shared" si="1181"/>
        <v>YES</v>
      </c>
      <c r="B827" s="131"/>
      <c r="C827" s="742"/>
      <c r="D827" s="215" t="s">
        <v>3431</v>
      </c>
      <c r="E827" s="61" t="s">
        <v>5669</v>
      </c>
      <c r="F827" s="282"/>
      <c r="G827" s="62">
        <f t="shared" si="1232"/>
        <v>6</v>
      </c>
      <c r="H827" s="62" t="s">
        <v>42</v>
      </c>
      <c r="I827" s="64" t="s">
        <v>17148</v>
      </c>
      <c r="J827" s="64" t="s">
        <v>1635</v>
      </c>
      <c r="K827" s="65" t="s">
        <v>1636</v>
      </c>
      <c r="L827" s="65"/>
      <c r="M827" s="65"/>
      <c r="N827" s="64" t="s">
        <v>70</v>
      </c>
      <c r="O827" s="66" t="s">
        <v>42</v>
      </c>
      <c r="P827" s="66" t="str">
        <f t="shared" si="1245"/>
        <v>0..1</v>
      </c>
      <c r="Q827" s="6" t="s">
        <v>3513</v>
      </c>
      <c r="R827" s="67" t="s">
        <v>3514</v>
      </c>
      <c r="S827" s="66" t="s">
        <v>73</v>
      </c>
      <c r="T827" s="68" t="str">
        <f t="shared" si="1255"/>
        <v>E</v>
      </c>
      <c r="U827" s="62" t="s">
        <v>42</v>
      </c>
      <c r="V827" s="66"/>
      <c r="W827" s="249"/>
      <c r="X827" s="38"/>
      <c r="Y827" s="634" t="str">
        <f t="shared" si="1179"/>
        <v>-</v>
      </c>
      <c r="Z827" s="70" t="str">
        <f t="shared" ref="Z827:AE827" si="1261">IF(Y827="X","X",IF($AH827=Z$4,"X","-"))</f>
        <v>-</v>
      </c>
      <c r="AA827" s="70" t="str">
        <f t="shared" si="1261"/>
        <v>-</v>
      </c>
      <c r="AB827" s="70" t="str">
        <f t="shared" si="1261"/>
        <v>-</v>
      </c>
      <c r="AC827" s="70" t="str">
        <f t="shared" si="1261"/>
        <v>-</v>
      </c>
      <c r="AD827" s="70" t="str">
        <f t="shared" si="1261"/>
        <v>-</v>
      </c>
      <c r="AE827" s="635" t="str">
        <f t="shared" si="1261"/>
        <v>X</v>
      </c>
      <c r="AF827" s="38"/>
      <c r="AG827" s="70" t="s">
        <v>47</v>
      </c>
      <c r="AH827" s="70" t="s">
        <v>47</v>
      </c>
      <c r="AI827" s="38"/>
      <c r="AJ827" s="13" t="str">
        <f t="shared" si="1251"/>
        <v>/rsm:CrossIndustryInvoice/rsm:SupplyChainTradeTransaction/ram:ApplicableHeaderTradeSettlement/ram:InvoicerTradeParty/ram:SpecifiedLegalOrganization/ram:PostalTradeAddress</v>
      </c>
      <c r="AK827" s="13" t="str">
        <f t="shared" si="1252"/>
        <v>/ram:PostcodeCode</v>
      </c>
      <c r="AL827" s="14">
        <f>COUNTIFS(R$4:R827,AJ827)</f>
        <v>1</v>
      </c>
      <c r="AN827" s="215" t="str">
        <f t="shared" si="1183"/>
        <v>SCT_HTS</v>
      </c>
      <c r="AO827" s="61" t="str">
        <f t="shared" si="1253"/>
        <v>BT-X-454</v>
      </c>
      <c r="AP827" s="282" t="str">
        <f t="shared" si="1184"/>
        <v/>
      </c>
      <c r="AQ827" s="62">
        <f t="shared" si="1219"/>
        <v>6</v>
      </c>
      <c r="AR827" s="62" t="str">
        <f t="shared" si="1254"/>
        <v>0..1</v>
      </c>
      <c r="AS827" s="64" t="s">
        <v>2544</v>
      </c>
      <c r="AT827" s="64" t="s">
        <v>1747</v>
      </c>
      <c r="AU827" s="65" t="s">
        <v>1748</v>
      </c>
      <c r="AV827" s="65"/>
      <c r="AW827" s="65"/>
      <c r="AX827" s="64"/>
      <c r="AY827" s="66" t="str">
        <f t="shared" si="1172"/>
        <v>0..1</v>
      </c>
      <c r="AZ827" s="66" t="str">
        <f t="shared" si="1174"/>
        <v>0..1</v>
      </c>
      <c r="BA827" s="6" t="str">
        <f t="shared" si="1216"/>
        <v>/rsm:CrossIndustryInvoice
/rsm:SupplyChainTradeTransaction
/ram:ApplicableHeaderTradeSettlement
/ram:InvoicerTradeParty
/ram:SpecifiedLegalOrganization
/ram:PostalTradeAddress
/ram:PostcodeCode</v>
      </c>
      <c r="BB827" s="67" t="str">
        <f t="shared" si="1217"/>
        <v>/rsm:CrossIndustryInvoice/rsm:SupplyChainTradeTransaction/ram:ApplicableHeaderTradeSettlement/ram:InvoicerTradeParty/ram:SpecifiedLegalOrganization/ram:PostalTradeAddress/ram:PostcodeCode</v>
      </c>
      <c r="BC827" s="66" t="str">
        <f t="shared" si="1185"/>
        <v>T</v>
      </c>
      <c r="BD827" s="68" t="str">
        <f t="shared" si="1186"/>
        <v>E</v>
      </c>
      <c r="BE827" s="62" t="str">
        <f t="shared" si="1187"/>
        <v>0..1</v>
      </c>
      <c r="BF827" s="66" t="str">
        <f t="shared" si="1188"/>
        <v/>
      </c>
      <c r="BG827" s="249" t="str">
        <f t="shared" si="1189"/>
        <v/>
      </c>
      <c r="BH827" s="7"/>
      <c r="BI827" s="634" t="str">
        <f t="shared" si="1190"/>
        <v>-</v>
      </c>
      <c r="BJ827" s="70" t="str">
        <f t="shared" si="1191"/>
        <v>-</v>
      </c>
      <c r="BK827" s="70" t="str">
        <f t="shared" si="1192"/>
        <v>-</v>
      </c>
      <c r="BL827" s="70" t="str">
        <f t="shared" si="1193"/>
        <v>-</v>
      </c>
      <c r="BM827" s="70" t="str">
        <f t="shared" si="1194"/>
        <v>-</v>
      </c>
      <c r="BN827" s="70" t="str">
        <f t="shared" si="1195"/>
        <v>-</v>
      </c>
      <c r="BO827" s="635" t="str">
        <f t="shared" si="1196"/>
        <v>X</v>
      </c>
      <c r="BP827" s="7"/>
      <c r="BQ827" s="70" t="str">
        <f t="shared" si="1197"/>
        <v>EXTENDED</v>
      </c>
      <c r="BR827" s="70" t="str">
        <f t="shared" si="1198"/>
        <v>EXTENDED</v>
      </c>
      <c r="BS827" s="15"/>
      <c r="BT827" s="57" t="s">
        <v>18642</v>
      </c>
    </row>
    <row r="828" spans="1:72" s="59" customFormat="1" ht="120" x14ac:dyDescent="0.2">
      <c r="A828" s="45" t="str">
        <f t="shared" si="1181"/>
        <v>YES</v>
      </c>
      <c r="B828" s="131"/>
      <c r="C828" s="742"/>
      <c r="D828" s="215" t="s">
        <v>3431</v>
      </c>
      <c r="E828" s="61" t="s">
        <v>5670</v>
      </c>
      <c r="F828" s="282"/>
      <c r="G828" s="62">
        <f t="shared" si="1232"/>
        <v>6</v>
      </c>
      <c r="H828" s="62" t="s">
        <v>42</v>
      </c>
      <c r="I828" s="64" t="s">
        <v>17149</v>
      </c>
      <c r="J828" s="64" t="s">
        <v>1641</v>
      </c>
      <c r="K828" s="65" t="s">
        <v>1642</v>
      </c>
      <c r="L828" s="65"/>
      <c r="M828" s="65"/>
      <c r="N828" s="64" t="s">
        <v>70</v>
      </c>
      <c r="O828" s="66" t="s">
        <v>42</v>
      </c>
      <c r="P828" s="66" t="str">
        <f t="shared" si="1245"/>
        <v>0..1</v>
      </c>
      <c r="Q828" s="6" t="s">
        <v>3515</v>
      </c>
      <c r="R828" s="67" t="s">
        <v>3516</v>
      </c>
      <c r="S828" s="66" t="s">
        <v>73</v>
      </c>
      <c r="T828" s="68" t="str">
        <f t="shared" si="1255"/>
        <v>E</v>
      </c>
      <c r="U828" s="62" t="s">
        <v>42</v>
      </c>
      <c r="V828" s="66"/>
      <c r="W828" s="249"/>
      <c r="X828" s="38"/>
      <c r="Y828" s="634" t="str">
        <f t="shared" si="1179"/>
        <v>-</v>
      </c>
      <c r="Z828" s="70" t="str">
        <f t="shared" ref="Z828:AE828" si="1262">IF(Y828="X","X",IF($AH828=Z$4,"X","-"))</f>
        <v>-</v>
      </c>
      <c r="AA828" s="70" t="str">
        <f t="shared" si="1262"/>
        <v>-</v>
      </c>
      <c r="AB828" s="70" t="str">
        <f t="shared" si="1262"/>
        <v>-</v>
      </c>
      <c r="AC828" s="70" t="str">
        <f t="shared" si="1262"/>
        <v>-</v>
      </c>
      <c r="AD828" s="70" t="str">
        <f t="shared" si="1262"/>
        <v>-</v>
      </c>
      <c r="AE828" s="635" t="str">
        <f t="shared" si="1262"/>
        <v>X</v>
      </c>
      <c r="AF828" s="38"/>
      <c r="AG828" s="70" t="s">
        <v>47</v>
      </c>
      <c r="AH828" s="70" t="s">
        <v>47</v>
      </c>
      <c r="AI828" s="38"/>
      <c r="AJ828" s="13" t="str">
        <f t="shared" si="1251"/>
        <v>/rsm:CrossIndustryInvoice/rsm:SupplyChainTradeTransaction/ram:ApplicableHeaderTradeSettlement/ram:InvoicerTradeParty/ram:SpecifiedLegalOrganization/ram:PostalTradeAddress</v>
      </c>
      <c r="AK828" s="13" t="str">
        <f t="shared" si="1252"/>
        <v>/ram:LineOne</v>
      </c>
      <c r="AL828" s="14">
        <f>COUNTIFS(R$4:R828,AJ828)</f>
        <v>1</v>
      </c>
      <c r="AN828" s="215" t="str">
        <f t="shared" si="1183"/>
        <v>SCT_HTS</v>
      </c>
      <c r="AO828" s="61" t="str">
        <f t="shared" si="1253"/>
        <v>BT-X-455</v>
      </c>
      <c r="AP828" s="282" t="str">
        <f t="shared" si="1184"/>
        <v/>
      </c>
      <c r="AQ828" s="62">
        <f t="shared" si="1219"/>
        <v>6</v>
      </c>
      <c r="AR828" s="62" t="str">
        <f t="shared" si="1254"/>
        <v>0..1</v>
      </c>
      <c r="AS828" s="64" t="s">
        <v>2547</v>
      </c>
      <c r="AT828" s="64" t="s">
        <v>1754</v>
      </c>
      <c r="AU828" s="65" t="s">
        <v>1755</v>
      </c>
      <c r="AV828" s="65"/>
      <c r="AW828" s="65"/>
      <c r="AX828" s="64"/>
      <c r="AY828" s="66" t="str">
        <f t="shared" si="1172"/>
        <v>0..1</v>
      </c>
      <c r="AZ828" s="66" t="str">
        <f t="shared" si="1174"/>
        <v>0..1</v>
      </c>
      <c r="BA828" s="6" t="str">
        <f t="shared" si="1216"/>
        <v>/rsm:CrossIndustryInvoice
/rsm:SupplyChainTradeTransaction
/ram:ApplicableHeaderTradeSettlement
/ram:InvoicerTradeParty
/ram:SpecifiedLegalOrganization
/ram:PostalTradeAddress
/ram:LineOne</v>
      </c>
      <c r="BB828" s="67" t="str">
        <f t="shared" si="1217"/>
        <v>/rsm:CrossIndustryInvoice/rsm:SupplyChainTradeTransaction/ram:ApplicableHeaderTradeSettlement/ram:InvoicerTradeParty/ram:SpecifiedLegalOrganization/ram:PostalTradeAddress/ram:LineOne</v>
      </c>
      <c r="BC828" s="66" t="str">
        <f t="shared" si="1185"/>
        <v>T</v>
      </c>
      <c r="BD828" s="68" t="str">
        <f t="shared" si="1186"/>
        <v>E</v>
      </c>
      <c r="BE828" s="62" t="str">
        <f t="shared" si="1187"/>
        <v>0..1</v>
      </c>
      <c r="BF828" s="66" t="str">
        <f t="shared" si="1188"/>
        <v/>
      </c>
      <c r="BG828" s="249" t="str">
        <f t="shared" si="1189"/>
        <v/>
      </c>
      <c r="BH828" s="7"/>
      <c r="BI828" s="634" t="str">
        <f t="shared" si="1190"/>
        <v>-</v>
      </c>
      <c r="BJ828" s="70" t="str">
        <f t="shared" si="1191"/>
        <v>-</v>
      </c>
      <c r="BK828" s="70" t="str">
        <f t="shared" si="1192"/>
        <v>-</v>
      </c>
      <c r="BL828" s="70" t="str">
        <f t="shared" si="1193"/>
        <v>-</v>
      </c>
      <c r="BM828" s="70" t="str">
        <f t="shared" si="1194"/>
        <v>-</v>
      </c>
      <c r="BN828" s="70" t="str">
        <f t="shared" si="1195"/>
        <v>-</v>
      </c>
      <c r="BO828" s="635" t="str">
        <f t="shared" si="1196"/>
        <v>X</v>
      </c>
      <c r="BP828" s="7"/>
      <c r="BQ828" s="70" t="str">
        <f t="shared" si="1197"/>
        <v>EXTENDED</v>
      </c>
      <c r="BR828" s="70" t="str">
        <f t="shared" si="1198"/>
        <v>EXTENDED</v>
      </c>
      <c r="BS828" s="15"/>
      <c r="BT828" s="57" t="s">
        <v>18642</v>
      </c>
    </row>
    <row r="829" spans="1:72" s="59" customFormat="1" ht="120" x14ac:dyDescent="0.2">
      <c r="A829" s="45" t="str">
        <f t="shared" si="1181"/>
        <v>YES</v>
      </c>
      <c r="B829" s="131"/>
      <c r="C829" s="742"/>
      <c r="D829" s="215" t="s">
        <v>3431</v>
      </c>
      <c r="E829" s="61" t="s">
        <v>5671</v>
      </c>
      <c r="F829" s="282"/>
      <c r="G829" s="62">
        <f t="shared" si="1232"/>
        <v>6</v>
      </c>
      <c r="H829" s="62" t="s">
        <v>42</v>
      </c>
      <c r="I829" s="64" t="s">
        <v>17150</v>
      </c>
      <c r="J829" s="64" t="s">
        <v>1647</v>
      </c>
      <c r="K829" s="65"/>
      <c r="L829" s="65"/>
      <c r="M829" s="65"/>
      <c r="N829" s="64" t="s">
        <v>70</v>
      </c>
      <c r="O829" s="66" t="s">
        <v>42</v>
      </c>
      <c r="P829" s="66" t="str">
        <f t="shared" si="1245"/>
        <v>0..1</v>
      </c>
      <c r="Q829" s="6" t="s">
        <v>3517</v>
      </c>
      <c r="R829" s="67" t="s">
        <v>3518</v>
      </c>
      <c r="S829" s="66" t="s">
        <v>73</v>
      </c>
      <c r="T829" s="68" t="str">
        <f t="shared" si="1255"/>
        <v>E</v>
      </c>
      <c r="U829" s="62" t="s">
        <v>42</v>
      </c>
      <c r="V829" s="66"/>
      <c r="W829" s="249"/>
      <c r="X829" s="38"/>
      <c r="Y829" s="634" t="str">
        <f t="shared" si="1179"/>
        <v>-</v>
      </c>
      <c r="Z829" s="70" t="str">
        <f t="shared" ref="Z829:AE829" si="1263">IF(Y829="X","X",IF($AH829=Z$4,"X","-"))</f>
        <v>-</v>
      </c>
      <c r="AA829" s="70" t="str">
        <f t="shared" si="1263"/>
        <v>-</v>
      </c>
      <c r="AB829" s="70" t="str">
        <f t="shared" si="1263"/>
        <v>-</v>
      </c>
      <c r="AC829" s="70" t="str">
        <f t="shared" si="1263"/>
        <v>-</v>
      </c>
      <c r="AD829" s="70" t="str">
        <f t="shared" si="1263"/>
        <v>-</v>
      </c>
      <c r="AE829" s="635" t="str">
        <f t="shared" si="1263"/>
        <v>X</v>
      </c>
      <c r="AF829" s="38"/>
      <c r="AG829" s="70" t="s">
        <v>47</v>
      </c>
      <c r="AH829" s="70" t="s">
        <v>47</v>
      </c>
      <c r="AI829" s="38"/>
      <c r="AJ829" s="13" t="str">
        <f t="shared" si="1251"/>
        <v>/rsm:CrossIndustryInvoice/rsm:SupplyChainTradeTransaction/ram:ApplicableHeaderTradeSettlement/ram:InvoicerTradeParty/ram:SpecifiedLegalOrganization/ram:PostalTradeAddress</v>
      </c>
      <c r="AK829" s="13" t="str">
        <f t="shared" si="1252"/>
        <v>/ram:LineTwo</v>
      </c>
      <c r="AL829" s="14">
        <f>COUNTIFS(R$4:R829,AJ829)</f>
        <v>1</v>
      </c>
      <c r="AN829" s="215" t="str">
        <f t="shared" si="1183"/>
        <v>SCT_HTS</v>
      </c>
      <c r="AO829" s="61" t="str">
        <f t="shared" si="1253"/>
        <v>BT-X-456</v>
      </c>
      <c r="AP829" s="282" t="str">
        <f t="shared" si="1184"/>
        <v/>
      </c>
      <c r="AQ829" s="62">
        <f t="shared" si="1219"/>
        <v>6</v>
      </c>
      <c r="AR829" s="62" t="str">
        <f t="shared" si="1254"/>
        <v>0..1</v>
      </c>
      <c r="AS829" s="64" t="s">
        <v>2550</v>
      </c>
      <c r="AT829" s="64" t="s">
        <v>1761</v>
      </c>
      <c r="AU829" s="65"/>
      <c r="AV829" s="65"/>
      <c r="AW829" s="65"/>
      <c r="AX829" s="64"/>
      <c r="AY829" s="66" t="str">
        <f t="shared" ref="AY829:AY890" si="1264">O829</f>
        <v>0..1</v>
      </c>
      <c r="AZ829" s="66" t="str">
        <f t="shared" si="1174"/>
        <v>0..1</v>
      </c>
      <c r="BA829" s="6" t="str">
        <f t="shared" si="1216"/>
        <v>/rsm:CrossIndustryInvoice
/rsm:SupplyChainTradeTransaction
/ram:ApplicableHeaderTradeSettlement
/ram:InvoicerTradeParty
/ram:SpecifiedLegalOrganization
/ram:PostalTradeAddress
/ram:LineTwo</v>
      </c>
      <c r="BB829" s="67" t="str">
        <f t="shared" si="1217"/>
        <v>/rsm:CrossIndustryInvoice/rsm:SupplyChainTradeTransaction/ram:ApplicableHeaderTradeSettlement/ram:InvoicerTradeParty/ram:SpecifiedLegalOrganization/ram:PostalTradeAddress/ram:LineTwo</v>
      </c>
      <c r="BC829" s="66" t="str">
        <f t="shared" si="1185"/>
        <v>T</v>
      </c>
      <c r="BD829" s="68" t="str">
        <f t="shared" si="1186"/>
        <v>E</v>
      </c>
      <c r="BE829" s="62" t="str">
        <f t="shared" si="1187"/>
        <v>0..1</v>
      </c>
      <c r="BF829" s="66" t="str">
        <f t="shared" si="1188"/>
        <v/>
      </c>
      <c r="BG829" s="249" t="str">
        <f t="shared" si="1189"/>
        <v/>
      </c>
      <c r="BH829" s="7"/>
      <c r="BI829" s="634" t="str">
        <f t="shared" si="1190"/>
        <v>-</v>
      </c>
      <c r="BJ829" s="70" t="str">
        <f t="shared" si="1191"/>
        <v>-</v>
      </c>
      <c r="BK829" s="70" t="str">
        <f t="shared" si="1192"/>
        <v>-</v>
      </c>
      <c r="BL829" s="70" t="str">
        <f t="shared" si="1193"/>
        <v>-</v>
      </c>
      <c r="BM829" s="70" t="str">
        <f t="shared" si="1194"/>
        <v>-</v>
      </c>
      <c r="BN829" s="70" t="str">
        <f t="shared" si="1195"/>
        <v>-</v>
      </c>
      <c r="BO829" s="635" t="str">
        <f t="shared" si="1196"/>
        <v>X</v>
      </c>
      <c r="BP829" s="7"/>
      <c r="BQ829" s="70" t="str">
        <f t="shared" si="1197"/>
        <v>EXTENDED</v>
      </c>
      <c r="BR829" s="70" t="str">
        <f t="shared" si="1198"/>
        <v>EXTENDED</v>
      </c>
      <c r="BS829" s="15"/>
      <c r="BT829" s="57" t="s">
        <v>18642</v>
      </c>
    </row>
    <row r="830" spans="1:72" s="59" customFormat="1" ht="120" x14ac:dyDescent="0.2">
      <c r="A830" s="45" t="str">
        <f t="shared" si="1181"/>
        <v>YES</v>
      </c>
      <c r="B830" s="131"/>
      <c r="C830" s="742"/>
      <c r="D830" s="215" t="s">
        <v>3431</v>
      </c>
      <c r="E830" s="61" t="s">
        <v>5672</v>
      </c>
      <c r="F830" s="282"/>
      <c r="G830" s="62">
        <f t="shared" si="1232"/>
        <v>6</v>
      </c>
      <c r="H830" s="62" t="s">
        <v>42</v>
      </c>
      <c r="I830" s="64" t="s">
        <v>17151</v>
      </c>
      <c r="J830" s="64" t="s">
        <v>1647</v>
      </c>
      <c r="K830" s="65"/>
      <c r="L830" s="65"/>
      <c r="M830" s="65"/>
      <c r="N830" s="64" t="s">
        <v>70</v>
      </c>
      <c r="O830" s="66" t="s">
        <v>42</v>
      </c>
      <c r="P830" s="66" t="str">
        <f t="shared" si="1245"/>
        <v>0..1</v>
      </c>
      <c r="Q830" s="6" t="s">
        <v>3519</v>
      </c>
      <c r="R830" s="67" t="s">
        <v>3520</v>
      </c>
      <c r="S830" s="66" t="s">
        <v>73</v>
      </c>
      <c r="T830" s="68" t="str">
        <f t="shared" si="1255"/>
        <v>E</v>
      </c>
      <c r="U830" s="62" t="s">
        <v>42</v>
      </c>
      <c r="V830" s="66"/>
      <c r="W830" s="249"/>
      <c r="X830" s="38"/>
      <c r="Y830" s="634" t="str">
        <f t="shared" si="1179"/>
        <v>-</v>
      </c>
      <c r="Z830" s="70" t="str">
        <f t="shared" ref="Z830:AE830" si="1265">IF(Y830="X","X",IF($AH830=Z$4,"X","-"))</f>
        <v>-</v>
      </c>
      <c r="AA830" s="70" t="str">
        <f t="shared" si="1265"/>
        <v>-</v>
      </c>
      <c r="AB830" s="70" t="str">
        <f t="shared" si="1265"/>
        <v>-</v>
      </c>
      <c r="AC830" s="70" t="str">
        <f t="shared" si="1265"/>
        <v>-</v>
      </c>
      <c r="AD830" s="70" t="str">
        <f t="shared" si="1265"/>
        <v>-</v>
      </c>
      <c r="AE830" s="635" t="str">
        <f t="shared" si="1265"/>
        <v>X</v>
      </c>
      <c r="AF830" s="38"/>
      <c r="AG830" s="70" t="s">
        <v>47</v>
      </c>
      <c r="AH830" s="70" t="s">
        <v>47</v>
      </c>
      <c r="AI830" s="38"/>
      <c r="AJ830" s="13" t="str">
        <f t="shared" si="1251"/>
        <v>/rsm:CrossIndustryInvoice/rsm:SupplyChainTradeTransaction/ram:ApplicableHeaderTradeSettlement/ram:InvoicerTradeParty/ram:SpecifiedLegalOrganization/ram:PostalTradeAddress</v>
      </c>
      <c r="AK830" s="13" t="str">
        <f t="shared" si="1252"/>
        <v>/ram:LineThree</v>
      </c>
      <c r="AL830" s="14">
        <f>COUNTIFS(R$4:R830,AJ830)</f>
        <v>1</v>
      </c>
      <c r="AN830" s="215" t="str">
        <f t="shared" si="1183"/>
        <v>SCT_HTS</v>
      </c>
      <c r="AO830" s="61" t="str">
        <f t="shared" si="1253"/>
        <v>BT-X-457</v>
      </c>
      <c r="AP830" s="282" t="str">
        <f t="shared" si="1184"/>
        <v/>
      </c>
      <c r="AQ830" s="62">
        <f t="shared" si="1219"/>
        <v>6</v>
      </c>
      <c r="AR830" s="62" t="str">
        <f t="shared" si="1254"/>
        <v>0..1</v>
      </c>
      <c r="AS830" s="64" t="s">
        <v>2553</v>
      </c>
      <c r="AT830" s="64" t="s">
        <v>1761</v>
      </c>
      <c r="AU830" s="65"/>
      <c r="AV830" s="65"/>
      <c r="AW830" s="65"/>
      <c r="AX830" s="64"/>
      <c r="AY830" s="66" t="str">
        <f t="shared" si="1264"/>
        <v>0..1</v>
      </c>
      <c r="AZ830" s="66" t="str">
        <f t="shared" ref="AZ830:AZ891" si="1266">P830</f>
        <v>0..1</v>
      </c>
      <c r="BA830" s="6" t="str">
        <f t="shared" si="1216"/>
        <v>/rsm:CrossIndustryInvoice
/rsm:SupplyChainTradeTransaction
/ram:ApplicableHeaderTradeSettlement
/ram:InvoicerTradeParty
/ram:SpecifiedLegalOrganization
/ram:PostalTradeAddress
/ram:LineThree</v>
      </c>
      <c r="BB830" s="67" t="str">
        <f t="shared" si="1217"/>
        <v>/rsm:CrossIndustryInvoice/rsm:SupplyChainTradeTransaction/ram:ApplicableHeaderTradeSettlement/ram:InvoicerTradeParty/ram:SpecifiedLegalOrganization/ram:PostalTradeAddress/ram:LineThree</v>
      </c>
      <c r="BC830" s="66" t="str">
        <f t="shared" si="1185"/>
        <v>T</v>
      </c>
      <c r="BD830" s="68" t="str">
        <f t="shared" si="1186"/>
        <v>E</v>
      </c>
      <c r="BE830" s="62" t="str">
        <f t="shared" si="1187"/>
        <v>0..1</v>
      </c>
      <c r="BF830" s="66" t="str">
        <f t="shared" si="1188"/>
        <v/>
      </c>
      <c r="BG830" s="249" t="str">
        <f t="shared" si="1189"/>
        <v/>
      </c>
      <c r="BH830" s="7"/>
      <c r="BI830" s="634" t="str">
        <f t="shared" si="1190"/>
        <v>-</v>
      </c>
      <c r="BJ830" s="70" t="str">
        <f t="shared" si="1191"/>
        <v>-</v>
      </c>
      <c r="BK830" s="70" t="str">
        <f t="shared" si="1192"/>
        <v>-</v>
      </c>
      <c r="BL830" s="70" t="str">
        <f t="shared" si="1193"/>
        <v>-</v>
      </c>
      <c r="BM830" s="70" t="str">
        <f t="shared" si="1194"/>
        <v>-</v>
      </c>
      <c r="BN830" s="70" t="str">
        <f t="shared" si="1195"/>
        <v>-</v>
      </c>
      <c r="BO830" s="635" t="str">
        <f t="shared" si="1196"/>
        <v>X</v>
      </c>
      <c r="BP830" s="7"/>
      <c r="BQ830" s="70" t="str">
        <f t="shared" si="1197"/>
        <v>EXTENDED</v>
      </c>
      <c r="BR830" s="70" t="str">
        <f t="shared" si="1198"/>
        <v>EXTENDED</v>
      </c>
      <c r="BS830" s="15"/>
      <c r="BT830" s="57" t="s">
        <v>18642</v>
      </c>
    </row>
    <row r="831" spans="1:72" s="59" customFormat="1" ht="120" x14ac:dyDescent="0.2">
      <c r="A831" s="45" t="str">
        <f t="shared" si="1181"/>
        <v>YES</v>
      </c>
      <c r="B831" s="131"/>
      <c r="C831" s="742"/>
      <c r="D831" s="215" t="s">
        <v>3431</v>
      </c>
      <c r="E831" s="61" t="s">
        <v>5673</v>
      </c>
      <c r="F831" s="282"/>
      <c r="G831" s="62">
        <f t="shared" si="1232"/>
        <v>6</v>
      </c>
      <c r="H831" s="62" t="s">
        <v>42</v>
      </c>
      <c r="I831" s="64" t="s">
        <v>17152</v>
      </c>
      <c r="J831" s="64" t="s">
        <v>17144</v>
      </c>
      <c r="K831" s="65"/>
      <c r="L831" s="65"/>
      <c r="M831" s="65"/>
      <c r="N831" s="64" t="s">
        <v>70</v>
      </c>
      <c r="O831" s="66" t="s">
        <v>42</v>
      </c>
      <c r="P831" s="66" t="str">
        <f t="shared" si="1245"/>
        <v>0..1</v>
      </c>
      <c r="Q831" s="6" t="s">
        <v>3521</v>
      </c>
      <c r="R831" s="67" t="s">
        <v>3522</v>
      </c>
      <c r="S831" s="66" t="s">
        <v>73</v>
      </c>
      <c r="T831" s="68" t="str">
        <f t="shared" si="1255"/>
        <v>E</v>
      </c>
      <c r="U831" s="62" t="s">
        <v>42</v>
      </c>
      <c r="V831" s="66"/>
      <c r="W831" s="249"/>
      <c r="X831" s="38"/>
      <c r="Y831" s="634" t="str">
        <f t="shared" si="1179"/>
        <v>-</v>
      </c>
      <c r="Z831" s="70" t="str">
        <f t="shared" ref="Z831:AE831" si="1267">IF(Y831="X","X",IF($AH831=Z$4,"X","-"))</f>
        <v>-</v>
      </c>
      <c r="AA831" s="70" t="str">
        <f t="shared" si="1267"/>
        <v>-</v>
      </c>
      <c r="AB831" s="70" t="str">
        <f t="shared" si="1267"/>
        <v>-</v>
      </c>
      <c r="AC831" s="70" t="str">
        <f t="shared" si="1267"/>
        <v>-</v>
      </c>
      <c r="AD831" s="70" t="str">
        <f t="shared" si="1267"/>
        <v>-</v>
      </c>
      <c r="AE831" s="635" t="str">
        <f t="shared" si="1267"/>
        <v>X</v>
      </c>
      <c r="AF831" s="38"/>
      <c r="AG831" s="70" t="s">
        <v>47</v>
      </c>
      <c r="AH831" s="70" t="s">
        <v>47</v>
      </c>
      <c r="AI831" s="38"/>
      <c r="AJ831" s="13" t="str">
        <f t="shared" si="1251"/>
        <v>/rsm:CrossIndustryInvoice/rsm:SupplyChainTradeTransaction/ram:ApplicableHeaderTradeSettlement/ram:InvoicerTradeParty/ram:SpecifiedLegalOrganization/ram:PostalTradeAddress</v>
      </c>
      <c r="AK831" s="13" t="str">
        <f t="shared" si="1252"/>
        <v>/ram:CityName</v>
      </c>
      <c r="AL831" s="14">
        <f>COUNTIFS(R$4:R831,AJ831)</f>
        <v>1</v>
      </c>
      <c r="AN831" s="215" t="str">
        <f t="shared" si="1183"/>
        <v>SCT_HTS</v>
      </c>
      <c r="AO831" s="61" t="str">
        <f t="shared" si="1253"/>
        <v>BT-X-458</v>
      </c>
      <c r="AP831" s="282" t="str">
        <f t="shared" si="1184"/>
        <v/>
      </c>
      <c r="AQ831" s="62">
        <f t="shared" si="1219"/>
        <v>6</v>
      </c>
      <c r="AR831" s="62" t="str">
        <f t="shared" si="1254"/>
        <v>0..1</v>
      </c>
      <c r="AS831" s="64" t="s">
        <v>2893</v>
      </c>
      <c r="AT831" s="64" t="s">
        <v>18238</v>
      </c>
      <c r="AU831" s="65"/>
      <c r="AV831" s="65"/>
      <c r="AW831" s="65"/>
      <c r="AX831" s="64"/>
      <c r="AY831" s="66" t="str">
        <f t="shared" si="1264"/>
        <v>0..1</v>
      </c>
      <c r="AZ831" s="66" t="str">
        <f t="shared" si="1266"/>
        <v>0..1</v>
      </c>
      <c r="BA831" s="6" t="str">
        <f t="shared" si="1216"/>
        <v>/rsm:CrossIndustryInvoice
/rsm:SupplyChainTradeTransaction
/ram:ApplicableHeaderTradeSettlement
/ram:InvoicerTradeParty
/ram:SpecifiedLegalOrganization
/ram:PostalTradeAddress
/ram:CityName</v>
      </c>
      <c r="BB831" s="67" t="str">
        <f t="shared" si="1217"/>
        <v>/rsm:CrossIndustryInvoice/rsm:SupplyChainTradeTransaction/ram:ApplicableHeaderTradeSettlement/ram:InvoicerTradeParty/ram:SpecifiedLegalOrganization/ram:PostalTradeAddress/ram:CityName</v>
      </c>
      <c r="BC831" s="66" t="str">
        <f t="shared" si="1185"/>
        <v>T</v>
      </c>
      <c r="BD831" s="68" t="str">
        <f t="shared" si="1186"/>
        <v>E</v>
      </c>
      <c r="BE831" s="62" t="str">
        <f t="shared" si="1187"/>
        <v>0..1</v>
      </c>
      <c r="BF831" s="66" t="str">
        <f t="shared" si="1188"/>
        <v/>
      </c>
      <c r="BG831" s="249" t="str">
        <f t="shared" si="1189"/>
        <v/>
      </c>
      <c r="BH831" s="7"/>
      <c r="BI831" s="634" t="str">
        <f t="shared" si="1190"/>
        <v>-</v>
      </c>
      <c r="BJ831" s="70" t="str">
        <f t="shared" si="1191"/>
        <v>-</v>
      </c>
      <c r="BK831" s="70" t="str">
        <f t="shared" si="1192"/>
        <v>-</v>
      </c>
      <c r="BL831" s="70" t="str">
        <f t="shared" si="1193"/>
        <v>-</v>
      </c>
      <c r="BM831" s="70" t="str">
        <f t="shared" si="1194"/>
        <v>-</v>
      </c>
      <c r="BN831" s="70" t="str">
        <f t="shared" si="1195"/>
        <v>-</v>
      </c>
      <c r="BO831" s="635" t="str">
        <f t="shared" si="1196"/>
        <v>X</v>
      </c>
      <c r="BP831" s="7"/>
      <c r="BQ831" s="70" t="str">
        <f t="shared" si="1197"/>
        <v>EXTENDED</v>
      </c>
      <c r="BR831" s="70" t="str">
        <f t="shared" si="1198"/>
        <v>EXTENDED</v>
      </c>
      <c r="BS831" s="15"/>
      <c r="BT831" s="57" t="s">
        <v>18642</v>
      </c>
    </row>
    <row r="832" spans="1:72" s="59" customFormat="1" ht="120" x14ac:dyDescent="0.2">
      <c r="A832" s="45" t="str">
        <f t="shared" si="1181"/>
        <v>YES</v>
      </c>
      <c r="B832" s="131"/>
      <c r="C832" s="742"/>
      <c r="D832" s="215" t="s">
        <v>3431</v>
      </c>
      <c r="E832" s="61" t="s">
        <v>5674</v>
      </c>
      <c r="F832" s="282"/>
      <c r="G832" s="62">
        <f t="shared" si="1232"/>
        <v>6</v>
      </c>
      <c r="H832" s="62" t="s">
        <v>32</v>
      </c>
      <c r="I832" s="64" t="s">
        <v>17153</v>
      </c>
      <c r="J832" s="64" t="s">
        <v>1661</v>
      </c>
      <c r="K832" s="65" t="s">
        <v>17101</v>
      </c>
      <c r="L832" s="65"/>
      <c r="M832" s="65"/>
      <c r="N832" s="64" t="s">
        <v>128</v>
      </c>
      <c r="O832" s="66" t="s">
        <v>32</v>
      </c>
      <c r="P832" s="66" t="str">
        <f t="shared" si="1245"/>
        <v>1..1</v>
      </c>
      <c r="Q832" s="6" t="s">
        <v>3523</v>
      </c>
      <c r="R832" s="67" t="s">
        <v>3524</v>
      </c>
      <c r="S832" s="66" t="s">
        <v>131</v>
      </c>
      <c r="T832" s="68" t="str">
        <f t="shared" si="1255"/>
        <v>E</v>
      </c>
      <c r="U832" s="62" t="s">
        <v>42</v>
      </c>
      <c r="V832" s="66"/>
      <c r="W832" s="249"/>
      <c r="X832" s="38"/>
      <c r="Y832" s="634" t="str">
        <f t="shared" si="1179"/>
        <v>-</v>
      </c>
      <c r="Z832" s="70" t="str">
        <f t="shared" ref="Z832:AE832" si="1268">IF(Y832="X","X",IF($AH832=Z$4,"X","-"))</f>
        <v>-</v>
      </c>
      <c r="AA832" s="70" t="str">
        <f t="shared" si="1268"/>
        <v>-</v>
      </c>
      <c r="AB832" s="70" t="str">
        <f t="shared" si="1268"/>
        <v>-</v>
      </c>
      <c r="AC832" s="70" t="str">
        <f t="shared" si="1268"/>
        <v>-</v>
      </c>
      <c r="AD832" s="70" t="str">
        <f t="shared" si="1268"/>
        <v>-</v>
      </c>
      <c r="AE832" s="635" t="str">
        <f t="shared" si="1268"/>
        <v>X</v>
      </c>
      <c r="AF832" s="38"/>
      <c r="AG832" s="70" t="s">
        <v>47</v>
      </c>
      <c r="AH832" s="70" t="s">
        <v>47</v>
      </c>
      <c r="AI832" s="38"/>
      <c r="AJ832" s="13" t="str">
        <f t="shared" si="1251"/>
        <v>/rsm:CrossIndustryInvoice/rsm:SupplyChainTradeTransaction/ram:ApplicableHeaderTradeSettlement/ram:InvoicerTradeParty/ram:SpecifiedLegalOrganization/ram:PostalTradeAddress</v>
      </c>
      <c r="AK832" s="13" t="str">
        <f t="shared" si="1252"/>
        <v>/ram:CountryID</v>
      </c>
      <c r="AL832" s="14">
        <f>COUNTIFS(R$4:R832,AJ832)</f>
        <v>1</v>
      </c>
      <c r="AN832" s="215" t="str">
        <f t="shared" si="1183"/>
        <v>SCT_HTS</v>
      </c>
      <c r="AO832" s="61" t="str">
        <f t="shared" si="1253"/>
        <v>BT-X-459</v>
      </c>
      <c r="AP832" s="282" t="str">
        <f t="shared" si="1184"/>
        <v/>
      </c>
      <c r="AQ832" s="62">
        <f t="shared" si="1219"/>
        <v>6</v>
      </c>
      <c r="AR832" s="62" t="str">
        <f t="shared" si="1254"/>
        <v>1..1</v>
      </c>
      <c r="AS832" s="64" t="s">
        <v>2559</v>
      </c>
      <c r="AT832" s="64" t="s">
        <v>1777</v>
      </c>
      <c r="AU832" s="65" t="s">
        <v>485</v>
      </c>
      <c r="AV832" s="65"/>
      <c r="AW832" s="65"/>
      <c r="AX832" s="64" t="s">
        <v>128</v>
      </c>
      <c r="AY832" s="66" t="str">
        <f t="shared" si="1264"/>
        <v>1..1</v>
      </c>
      <c r="AZ832" s="66" t="str">
        <f t="shared" si="1266"/>
        <v>1..1</v>
      </c>
      <c r="BA832" s="6" t="str">
        <f t="shared" si="1216"/>
        <v>/rsm:CrossIndustryInvoice
/rsm:SupplyChainTradeTransaction
/ram:ApplicableHeaderTradeSettlement
/ram:InvoicerTradeParty
/ram:SpecifiedLegalOrganization
/ram:PostalTradeAddress
/ram:CountryID</v>
      </c>
      <c r="BB832" s="67" t="str">
        <f t="shared" si="1217"/>
        <v>/rsm:CrossIndustryInvoice/rsm:SupplyChainTradeTransaction/ram:ApplicableHeaderTradeSettlement/ram:InvoicerTradeParty/ram:SpecifiedLegalOrganization/ram:PostalTradeAddress/ram:CountryID</v>
      </c>
      <c r="BC832" s="66" t="str">
        <f t="shared" si="1185"/>
        <v>C</v>
      </c>
      <c r="BD832" s="68" t="str">
        <f t="shared" si="1186"/>
        <v>E</v>
      </c>
      <c r="BE832" s="62" t="str">
        <f t="shared" si="1187"/>
        <v>0..1</v>
      </c>
      <c r="BF832" s="66" t="str">
        <f t="shared" si="1188"/>
        <v/>
      </c>
      <c r="BG832" s="249" t="str">
        <f t="shared" si="1189"/>
        <v/>
      </c>
      <c r="BH832" s="7"/>
      <c r="BI832" s="634" t="str">
        <f t="shared" si="1190"/>
        <v>-</v>
      </c>
      <c r="BJ832" s="70" t="str">
        <f t="shared" si="1191"/>
        <v>-</v>
      </c>
      <c r="BK832" s="70" t="str">
        <f t="shared" si="1192"/>
        <v>-</v>
      </c>
      <c r="BL832" s="70" t="str">
        <f t="shared" si="1193"/>
        <v>-</v>
      </c>
      <c r="BM832" s="70" t="str">
        <f t="shared" si="1194"/>
        <v>-</v>
      </c>
      <c r="BN832" s="70" t="str">
        <f t="shared" si="1195"/>
        <v>-</v>
      </c>
      <c r="BO832" s="635" t="str">
        <f t="shared" si="1196"/>
        <v>X</v>
      </c>
      <c r="BP832" s="7"/>
      <c r="BQ832" s="70" t="str">
        <f t="shared" si="1197"/>
        <v>EXTENDED</v>
      </c>
      <c r="BR832" s="70" t="str">
        <f t="shared" si="1198"/>
        <v>EXTENDED</v>
      </c>
      <c r="BS832" s="15"/>
      <c r="BT832" s="57" t="s">
        <v>18642</v>
      </c>
    </row>
    <row r="833" spans="1:72" s="59" customFormat="1" ht="120" x14ac:dyDescent="0.2">
      <c r="A833" s="45" t="str">
        <f t="shared" si="1181"/>
        <v>YES</v>
      </c>
      <c r="B833" s="131"/>
      <c r="C833" s="742"/>
      <c r="D833" s="215" t="s">
        <v>3431</v>
      </c>
      <c r="E833" s="61" t="s">
        <v>5675</v>
      </c>
      <c r="F833" s="282"/>
      <c r="G833" s="62">
        <f t="shared" si="1232"/>
        <v>6</v>
      </c>
      <c r="H833" s="62" t="s">
        <v>42</v>
      </c>
      <c r="I833" s="64" t="s">
        <v>17167</v>
      </c>
      <c r="J833" s="64" t="s">
        <v>1667</v>
      </c>
      <c r="K833" s="65" t="s">
        <v>1668</v>
      </c>
      <c r="L833" s="65"/>
      <c r="M833" s="65" t="s">
        <v>35</v>
      </c>
      <c r="N833" s="64" t="s">
        <v>70</v>
      </c>
      <c r="O833" s="66" t="s">
        <v>42</v>
      </c>
      <c r="P833" s="66" t="str">
        <f t="shared" si="1245"/>
        <v>0..1</v>
      </c>
      <c r="Q833" s="6" t="s">
        <v>3525</v>
      </c>
      <c r="R833" s="67" t="s">
        <v>3526</v>
      </c>
      <c r="S833" s="66" t="s">
        <v>73</v>
      </c>
      <c r="T833" s="68" t="str">
        <f t="shared" si="1255"/>
        <v>E</v>
      </c>
      <c r="U833" s="62" t="s">
        <v>62</v>
      </c>
      <c r="V833" s="66"/>
      <c r="W833" s="249" t="s">
        <v>35</v>
      </c>
      <c r="X833" s="38"/>
      <c r="Y833" s="634" t="str">
        <f t="shared" si="1179"/>
        <v>-</v>
      </c>
      <c r="Z833" s="70" t="str">
        <f t="shared" ref="Z833:AE833" si="1269">IF(Y833="X","X",IF($AH833=Z$4,"X","-"))</f>
        <v>-</v>
      </c>
      <c r="AA833" s="70" t="str">
        <f t="shared" si="1269"/>
        <v>-</v>
      </c>
      <c r="AB833" s="70" t="str">
        <f t="shared" si="1269"/>
        <v>-</v>
      </c>
      <c r="AC833" s="70" t="str">
        <f t="shared" si="1269"/>
        <v>-</v>
      </c>
      <c r="AD833" s="70" t="str">
        <f t="shared" si="1269"/>
        <v>-</v>
      </c>
      <c r="AE833" s="635" t="str">
        <f t="shared" si="1269"/>
        <v>X</v>
      </c>
      <c r="AF833" s="38"/>
      <c r="AG833" s="70" t="s">
        <v>47</v>
      </c>
      <c r="AH833" s="70" t="s">
        <v>47</v>
      </c>
      <c r="AI833" s="38"/>
      <c r="AJ833" s="13" t="str">
        <f t="shared" si="1251"/>
        <v>/rsm:CrossIndustryInvoice/rsm:SupplyChainTradeTransaction/ram:ApplicableHeaderTradeSettlement/ram:InvoicerTradeParty/ram:SpecifiedLegalOrganization/ram:PostalTradeAddress</v>
      </c>
      <c r="AK833" s="13" t="str">
        <f t="shared" si="1252"/>
        <v>/ram:CountrySubDivisionName</v>
      </c>
      <c r="AL833" s="14">
        <f>COUNTIFS(R$4:R833,AJ833)</f>
        <v>1</v>
      </c>
      <c r="AN833" s="215" t="str">
        <f t="shared" si="1183"/>
        <v>SCT_HTS</v>
      </c>
      <c r="AO833" s="61" t="str">
        <f t="shared" si="1253"/>
        <v>BT-X-460</v>
      </c>
      <c r="AP833" s="282" t="str">
        <f t="shared" si="1184"/>
        <v/>
      </c>
      <c r="AQ833" s="62">
        <f t="shared" si="1219"/>
        <v>6</v>
      </c>
      <c r="AR833" s="62" t="str">
        <f t="shared" si="1254"/>
        <v>0..1</v>
      </c>
      <c r="AS833" s="64" t="s">
        <v>2898</v>
      </c>
      <c r="AT833" s="64" t="s">
        <v>1671</v>
      </c>
      <c r="AU833" s="65" t="s">
        <v>1672</v>
      </c>
      <c r="AV833" s="65"/>
      <c r="AW833" s="65" t="s">
        <v>35</v>
      </c>
      <c r="AX833" s="64" t="s">
        <v>78</v>
      </c>
      <c r="AY833" s="66" t="str">
        <f t="shared" si="1264"/>
        <v>0..1</v>
      </c>
      <c r="AZ833" s="66" t="str">
        <f t="shared" si="1266"/>
        <v>0..1</v>
      </c>
      <c r="BA833" s="6" t="str">
        <f t="shared" si="1216"/>
        <v>/rsm:CrossIndustryInvoice
/rsm:SupplyChainTradeTransaction
/ram:ApplicableHeaderTradeSettlement
/ram:InvoicerTradeParty
/ram:SpecifiedLegalOrganization
/ram:PostalTradeAddress
/ram:CountrySubDivisionName</v>
      </c>
      <c r="BB833" s="67" t="str">
        <f t="shared" si="1217"/>
        <v>/rsm:CrossIndustryInvoice/rsm:SupplyChainTradeTransaction/ram:ApplicableHeaderTradeSettlement/ram:InvoicerTradeParty/ram:SpecifiedLegalOrganization/ram:PostalTradeAddress/ram:CountrySubDivisionName</v>
      </c>
      <c r="BC833" s="66" t="str">
        <f t="shared" si="1185"/>
        <v>T</v>
      </c>
      <c r="BD833" s="68" t="str">
        <f t="shared" si="1186"/>
        <v>E</v>
      </c>
      <c r="BE833" s="62" t="str">
        <f t="shared" si="1187"/>
        <v>0..n</v>
      </c>
      <c r="BF833" s="66" t="str">
        <f t="shared" si="1188"/>
        <v/>
      </c>
      <c r="BG833" s="249" t="str">
        <f t="shared" si="1189"/>
        <v/>
      </c>
      <c r="BH833" s="7"/>
      <c r="BI833" s="634" t="str">
        <f t="shared" si="1190"/>
        <v>-</v>
      </c>
      <c r="BJ833" s="70" t="str">
        <f t="shared" si="1191"/>
        <v>-</v>
      </c>
      <c r="BK833" s="70" t="str">
        <f t="shared" si="1192"/>
        <v>-</v>
      </c>
      <c r="BL833" s="70" t="str">
        <f t="shared" si="1193"/>
        <v>-</v>
      </c>
      <c r="BM833" s="70" t="str">
        <f t="shared" si="1194"/>
        <v>-</v>
      </c>
      <c r="BN833" s="70" t="str">
        <f t="shared" si="1195"/>
        <v>-</v>
      </c>
      <c r="BO833" s="635" t="str">
        <f t="shared" si="1196"/>
        <v>X</v>
      </c>
      <c r="BP833" s="7"/>
      <c r="BQ833" s="70" t="str">
        <f t="shared" si="1197"/>
        <v>EXTENDED</v>
      </c>
      <c r="BR833" s="70" t="str">
        <f t="shared" si="1198"/>
        <v>EXTENDED</v>
      </c>
      <c r="BS833" s="15"/>
      <c r="BT833" s="57" t="s">
        <v>18642</v>
      </c>
    </row>
    <row r="834" spans="1:72" s="59" customFormat="1" ht="96" x14ac:dyDescent="0.2">
      <c r="A834" s="45" t="str">
        <f t="shared" si="1181"/>
        <v>NO</v>
      </c>
      <c r="B834" s="45"/>
      <c r="C834" s="45"/>
      <c r="D834" s="215" t="s">
        <v>3431</v>
      </c>
      <c r="E834" s="140" t="s">
        <v>5676</v>
      </c>
      <c r="F834" s="296" t="s">
        <v>4993</v>
      </c>
      <c r="G834" s="141">
        <f t="shared" si="1232"/>
        <v>4</v>
      </c>
      <c r="H834" s="141" t="s">
        <v>42</v>
      </c>
      <c r="I834" s="125" t="s">
        <v>3527</v>
      </c>
      <c r="J834" s="125"/>
      <c r="K834" s="126"/>
      <c r="L834" s="126"/>
      <c r="M834" s="126"/>
      <c r="N834" s="125"/>
      <c r="O834" s="124" t="s">
        <v>62</v>
      </c>
      <c r="P834" s="124" t="str">
        <f t="shared" si="1245"/>
        <v>0..n</v>
      </c>
      <c r="Q834" s="142" t="s">
        <v>3528</v>
      </c>
      <c r="R834" s="143" t="s">
        <v>3529</v>
      </c>
      <c r="S834" s="124" t="s">
        <v>35</v>
      </c>
      <c r="T834" s="129" t="str">
        <f t="shared" si="1255"/>
        <v>EG</v>
      </c>
      <c r="U834" s="141" t="s">
        <v>62</v>
      </c>
      <c r="V834" s="124"/>
      <c r="W834" s="675"/>
      <c r="X834" s="38"/>
      <c r="Y834" s="648" t="str">
        <f t="shared" si="1179"/>
        <v>-</v>
      </c>
      <c r="Z834" s="144" t="str">
        <f t="shared" ref="Z834:AE834" si="1270">IF(Y834="X","X",IF($AH834=Z$4,"X","-"))</f>
        <v>-</v>
      </c>
      <c r="AA834" s="144" t="str">
        <f t="shared" si="1270"/>
        <v>-</v>
      </c>
      <c r="AB834" s="144" t="str">
        <f t="shared" si="1270"/>
        <v>-</v>
      </c>
      <c r="AC834" s="144" t="str">
        <f t="shared" si="1270"/>
        <v>X</v>
      </c>
      <c r="AD834" s="144" t="str">
        <f t="shared" si="1270"/>
        <v>X</v>
      </c>
      <c r="AE834" s="649" t="str">
        <f t="shared" si="1270"/>
        <v>X</v>
      </c>
      <c r="AF834" s="38"/>
      <c r="AG834" s="144" t="s">
        <v>47</v>
      </c>
      <c r="AH834" s="144" t="s">
        <v>5901</v>
      </c>
      <c r="AI834" s="38"/>
      <c r="AJ834" s="13" t="str">
        <f t="shared" si="1251"/>
        <v>/rsm:CrossIndustryInvoice/rsm:SupplyChainTradeTransaction/ram:ApplicableHeaderTradeSettlement/ram:InvoicerTradeParty</v>
      </c>
      <c r="AK834" s="13" t="str">
        <f t="shared" si="1252"/>
        <v>/ram:DefinedTradeContact</v>
      </c>
      <c r="AL834" s="14">
        <f>COUNTIFS(R$4:R834,AJ834)</f>
        <v>1</v>
      </c>
      <c r="AN834" s="215" t="str">
        <f t="shared" si="1183"/>
        <v>SCT_HTS</v>
      </c>
      <c r="AO834" s="140" t="str">
        <f t="shared" si="1253"/>
        <v>BG-X-34</v>
      </c>
      <c r="AP834" s="296" t="str">
        <f t="shared" si="1184"/>
        <v>EXT-FR-FE-131</v>
      </c>
      <c r="AQ834" s="141">
        <f t="shared" si="1219"/>
        <v>4</v>
      </c>
      <c r="AR834" s="141" t="str">
        <f t="shared" si="1254"/>
        <v>0..1</v>
      </c>
      <c r="AS834" s="125" t="s">
        <v>2297</v>
      </c>
      <c r="AT834" s="125"/>
      <c r="AU834" s="126"/>
      <c r="AV834" s="126"/>
      <c r="AW834" s="126"/>
      <c r="AX834" s="125"/>
      <c r="AY834" s="124" t="str">
        <f t="shared" si="1264"/>
        <v>0..n</v>
      </c>
      <c r="AZ834" s="124" t="str">
        <f t="shared" si="1266"/>
        <v>0..n</v>
      </c>
      <c r="BA834" s="142" t="str">
        <f t="shared" si="1216"/>
        <v>/rsm:CrossIndustryInvoice
/rsm:SupplyChainTradeTransaction
/ram:ApplicableHeaderTradeSettlement
/ram:InvoicerTradeParty
/ram:DefinedTradeContact</v>
      </c>
      <c r="BB834" s="143" t="str">
        <f t="shared" si="1217"/>
        <v>/rsm:CrossIndustryInvoice/rsm:SupplyChainTradeTransaction/ram:ApplicableHeaderTradeSettlement/ram:InvoicerTradeParty/ram:DefinedTradeContact</v>
      </c>
      <c r="BC834" s="124" t="str">
        <f t="shared" si="1185"/>
        <v/>
      </c>
      <c r="BD834" s="129" t="str">
        <f t="shared" si="1186"/>
        <v>EG</v>
      </c>
      <c r="BE834" s="141" t="str">
        <f t="shared" si="1187"/>
        <v>0..n</v>
      </c>
      <c r="BF834" s="124" t="str">
        <f t="shared" si="1188"/>
        <v/>
      </c>
      <c r="BG834" s="675" t="str">
        <f t="shared" si="1189"/>
        <v/>
      </c>
      <c r="BH834" s="7"/>
      <c r="BI834" s="648" t="str">
        <f t="shared" si="1190"/>
        <v>-</v>
      </c>
      <c r="BJ834" s="144" t="str">
        <f t="shared" si="1191"/>
        <v>-</v>
      </c>
      <c r="BK834" s="144" t="str">
        <f t="shared" si="1192"/>
        <v>-</v>
      </c>
      <c r="BL834" s="144" t="str">
        <f t="shared" si="1193"/>
        <v>-</v>
      </c>
      <c r="BM834" s="144" t="str">
        <f t="shared" si="1194"/>
        <v>X</v>
      </c>
      <c r="BN834" s="144" t="str">
        <f t="shared" si="1195"/>
        <v>X</v>
      </c>
      <c r="BO834" s="649" t="str">
        <f t="shared" si="1196"/>
        <v>X</v>
      </c>
      <c r="BP834" s="7"/>
      <c r="BQ834" s="144" t="str">
        <f t="shared" si="1197"/>
        <v>EXTENDED</v>
      </c>
      <c r="BR834" s="144" t="str">
        <f t="shared" si="1198"/>
        <v>EXTENDED-CTC-FR</v>
      </c>
      <c r="BS834" s="15"/>
      <c r="BT834" s="57" t="s">
        <v>18642</v>
      </c>
    </row>
    <row r="835" spans="1:72" s="59" customFormat="1" ht="105" x14ac:dyDescent="0.2">
      <c r="A835" s="45" t="str">
        <f t="shared" si="1181"/>
        <v>YES</v>
      </c>
      <c r="B835" s="45"/>
      <c r="C835" s="45"/>
      <c r="D835" s="215" t="s">
        <v>3431</v>
      </c>
      <c r="E835" s="61" t="s">
        <v>5677</v>
      </c>
      <c r="F835" s="282" t="s">
        <v>4994</v>
      </c>
      <c r="G835" s="62">
        <f t="shared" si="1232"/>
        <v>5</v>
      </c>
      <c r="H835" s="62" t="s">
        <v>42</v>
      </c>
      <c r="I835" s="64" t="s">
        <v>2142</v>
      </c>
      <c r="J835" s="64"/>
      <c r="K835" s="65" t="s">
        <v>17141</v>
      </c>
      <c r="L835" s="65"/>
      <c r="M835" s="65"/>
      <c r="N835" s="64" t="s">
        <v>70</v>
      </c>
      <c r="O835" s="66" t="s">
        <v>42</v>
      </c>
      <c r="P835" s="66" t="str">
        <f t="shared" si="1245"/>
        <v>0..1</v>
      </c>
      <c r="Q835" s="6" t="s">
        <v>3530</v>
      </c>
      <c r="R835" s="67" t="s">
        <v>3531</v>
      </c>
      <c r="S835" s="66" t="s">
        <v>73</v>
      </c>
      <c r="T835" s="68" t="str">
        <f t="shared" si="1255"/>
        <v>E</v>
      </c>
      <c r="U835" s="62" t="s">
        <v>42</v>
      </c>
      <c r="V835" s="66"/>
      <c r="W835" s="249"/>
      <c r="X835" s="38"/>
      <c r="Y835" s="634" t="str">
        <f t="shared" si="1179"/>
        <v>-</v>
      </c>
      <c r="Z835" s="70" t="str">
        <f t="shared" ref="Z835:AE835" si="1271">IF(Y835="X","X",IF($AH835=Z$4,"X","-"))</f>
        <v>-</v>
      </c>
      <c r="AA835" s="70" t="str">
        <f t="shared" si="1271"/>
        <v>-</v>
      </c>
      <c r="AB835" s="70" t="str">
        <f t="shared" si="1271"/>
        <v>-</v>
      </c>
      <c r="AC835" s="70" t="str">
        <f t="shared" si="1271"/>
        <v>X</v>
      </c>
      <c r="AD835" s="70" t="str">
        <f t="shared" si="1271"/>
        <v>X</v>
      </c>
      <c r="AE835" s="635" t="str">
        <f t="shared" si="1271"/>
        <v>X</v>
      </c>
      <c r="AF835" s="38"/>
      <c r="AG835" s="70" t="s">
        <v>47</v>
      </c>
      <c r="AH835" s="70" t="s">
        <v>5901</v>
      </c>
      <c r="AI835" s="38"/>
      <c r="AJ835" s="13" t="str">
        <f t="shared" si="1251"/>
        <v>/rsm:CrossIndustryInvoice/rsm:SupplyChainTradeTransaction/ram:ApplicableHeaderTradeSettlement/ram:InvoicerTradeParty/ram:DefinedTradeContact</v>
      </c>
      <c r="AK835" s="13" t="str">
        <f t="shared" si="1252"/>
        <v>/ram:PersonName</v>
      </c>
      <c r="AL835" s="14">
        <f>COUNTIFS(R$4:R835,AJ835)</f>
        <v>1</v>
      </c>
      <c r="AN835" s="215" t="str">
        <f t="shared" si="1183"/>
        <v>SCT_HTS</v>
      </c>
      <c r="AO835" s="61" t="str">
        <f t="shared" si="1253"/>
        <v>BT-X-210</v>
      </c>
      <c r="AP835" s="282" t="str">
        <f t="shared" si="1184"/>
        <v>EXT-FR-FE-132</v>
      </c>
      <c r="AQ835" s="62">
        <f t="shared" si="1219"/>
        <v>5</v>
      </c>
      <c r="AR835" s="62" t="str">
        <f t="shared" si="1254"/>
        <v>0..1</v>
      </c>
      <c r="AS835" s="64" t="s">
        <v>2145</v>
      </c>
      <c r="AT835" s="64"/>
      <c r="AU835" s="65" t="s">
        <v>18227</v>
      </c>
      <c r="AV835" s="65"/>
      <c r="AW835" s="65"/>
      <c r="AX835" s="64"/>
      <c r="AY835" s="66" t="str">
        <f t="shared" si="1264"/>
        <v>0..1</v>
      </c>
      <c r="AZ835" s="66" t="str">
        <f t="shared" si="1266"/>
        <v>0..1</v>
      </c>
      <c r="BA835" s="6" t="str">
        <f t="shared" si="1216"/>
        <v>/rsm:CrossIndustryInvoice
/rsm:SupplyChainTradeTransaction
/ram:ApplicableHeaderTradeSettlement
/ram:InvoicerTradeParty
/ram:DefinedTradeContact
/ram:PersonName</v>
      </c>
      <c r="BB835" s="67" t="str">
        <f t="shared" si="1217"/>
        <v>/rsm:CrossIndustryInvoice/rsm:SupplyChainTradeTransaction/ram:ApplicableHeaderTradeSettlement/ram:InvoicerTradeParty/ram:DefinedTradeContact/ram:PersonName</v>
      </c>
      <c r="BC835" s="66" t="str">
        <f t="shared" si="1185"/>
        <v>T</v>
      </c>
      <c r="BD835" s="68" t="str">
        <f t="shared" si="1186"/>
        <v>E</v>
      </c>
      <c r="BE835" s="62" t="str">
        <f t="shared" si="1187"/>
        <v>0..1</v>
      </c>
      <c r="BF835" s="66" t="str">
        <f t="shared" si="1188"/>
        <v/>
      </c>
      <c r="BG835" s="249" t="str">
        <f t="shared" si="1189"/>
        <v/>
      </c>
      <c r="BH835" s="7"/>
      <c r="BI835" s="634" t="str">
        <f t="shared" si="1190"/>
        <v>-</v>
      </c>
      <c r="BJ835" s="70" t="str">
        <f t="shared" si="1191"/>
        <v>-</v>
      </c>
      <c r="BK835" s="70" t="str">
        <f t="shared" si="1192"/>
        <v>-</v>
      </c>
      <c r="BL835" s="70" t="str">
        <f t="shared" si="1193"/>
        <v>-</v>
      </c>
      <c r="BM835" s="70" t="str">
        <f t="shared" si="1194"/>
        <v>X</v>
      </c>
      <c r="BN835" s="70" t="str">
        <f t="shared" si="1195"/>
        <v>X</v>
      </c>
      <c r="BO835" s="635" t="str">
        <f t="shared" si="1196"/>
        <v>X</v>
      </c>
      <c r="BP835" s="7"/>
      <c r="BQ835" s="70" t="str">
        <f t="shared" si="1197"/>
        <v>EXTENDED</v>
      </c>
      <c r="BR835" s="70" t="str">
        <f t="shared" si="1198"/>
        <v>EXTENDED-CTC-FR</v>
      </c>
      <c r="BS835" s="15"/>
      <c r="BT835" s="57" t="s">
        <v>18642</v>
      </c>
    </row>
    <row r="836" spans="1:72" s="59" customFormat="1" ht="105" x14ac:dyDescent="0.2">
      <c r="A836" s="45" t="str">
        <f t="shared" si="1181"/>
        <v>YES</v>
      </c>
      <c r="B836" s="45"/>
      <c r="C836" s="45"/>
      <c r="D836" s="215" t="s">
        <v>3431</v>
      </c>
      <c r="E836" s="61" t="s">
        <v>5678</v>
      </c>
      <c r="F836" s="282"/>
      <c r="G836" s="62">
        <f t="shared" si="1232"/>
        <v>5</v>
      </c>
      <c r="H836" s="62" t="s">
        <v>42</v>
      </c>
      <c r="I836" s="64" t="s">
        <v>2146</v>
      </c>
      <c r="J836" s="64"/>
      <c r="K836" s="65" t="s">
        <v>17141</v>
      </c>
      <c r="L836" s="65"/>
      <c r="M836" s="65"/>
      <c r="N836" s="64" t="s">
        <v>70</v>
      </c>
      <c r="O836" s="66" t="s">
        <v>42</v>
      </c>
      <c r="P836" s="66" t="str">
        <f t="shared" si="1245"/>
        <v>0..1</v>
      </c>
      <c r="Q836" s="6" t="s">
        <v>3532</v>
      </c>
      <c r="R836" s="67" t="s">
        <v>3533</v>
      </c>
      <c r="S836" s="66" t="s">
        <v>73</v>
      </c>
      <c r="T836" s="68" t="str">
        <f t="shared" si="1255"/>
        <v>E</v>
      </c>
      <c r="U836" s="62" t="s">
        <v>42</v>
      </c>
      <c r="V836" s="66"/>
      <c r="W836" s="249"/>
      <c r="X836" s="38"/>
      <c r="Y836" s="634" t="str">
        <f t="shared" si="1179"/>
        <v>-</v>
      </c>
      <c r="Z836" s="70" t="str">
        <f t="shared" ref="Z836:AE836" si="1272">IF(Y836="X","X",IF($AH836=Z$4,"X","-"))</f>
        <v>-</v>
      </c>
      <c r="AA836" s="70" t="str">
        <f t="shared" si="1272"/>
        <v>-</v>
      </c>
      <c r="AB836" s="70" t="str">
        <f t="shared" si="1272"/>
        <v>-</v>
      </c>
      <c r="AC836" s="70" t="str">
        <f t="shared" si="1272"/>
        <v>X</v>
      </c>
      <c r="AD836" s="70" t="str">
        <f t="shared" si="1272"/>
        <v>X</v>
      </c>
      <c r="AE836" s="635" t="str">
        <f t="shared" si="1272"/>
        <v>X</v>
      </c>
      <c r="AF836" s="38"/>
      <c r="AG836" s="70" t="s">
        <v>47</v>
      </c>
      <c r="AH836" s="70" t="s">
        <v>5901</v>
      </c>
      <c r="AI836" s="38"/>
      <c r="AJ836" s="13" t="str">
        <f t="shared" si="1251"/>
        <v>/rsm:CrossIndustryInvoice/rsm:SupplyChainTradeTransaction/ram:ApplicableHeaderTradeSettlement/ram:InvoicerTradeParty/ram:DefinedTradeContact</v>
      </c>
      <c r="AK836" s="13" t="str">
        <f t="shared" si="1252"/>
        <v>/ram:DepartmentName</v>
      </c>
      <c r="AL836" s="14">
        <f>COUNTIFS(R$4:R836,AJ836)</f>
        <v>1</v>
      </c>
      <c r="AN836" s="215" t="str">
        <f t="shared" si="1183"/>
        <v>SCT_HTS</v>
      </c>
      <c r="AO836" s="61" t="str">
        <f t="shared" si="1253"/>
        <v>BT-X-211</v>
      </c>
      <c r="AP836" s="282" t="str">
        <f t="shared" si="1184"/>
        <v/>
      </c>
      <c r="AQ836" s="62">
        <f t="shared" si="1219"/>
        <v>5</v>
      </c>
      <c r="AR836" s="62" t="str">
        <f t="shared" si="1254"/>
        <v>0..1</v>
      </c>
      <c r="AS836" s="64" t="s">
        <v>2145</v>
      </c>
      <c r="AT836" s="64"/>
      <c r="AU836" s="65" t="s">
        <v>18227</v>
      </c>
      <c r="AV836" s="65"/>
      <c r="AW836" s="65"/>
      <c r="AX836" s="64"/>
      <c r="AY836" s="66" t="str">
        <f t="shared" si="1264"/>
        <v>0..1</v>
      </c>
      <c r="AZ836" s="66" t="str">
        <f t="shared" si="1266"/>
        <v>0..1</v>
      </c>
      <c r="BA836" s="6" t="str">
        <f t="shared" si="1216"/>
        <v>/rsm:CrossIndustryInvoice
/rsm:SupplyChainTradeTransaction
/ram:ApplicableHeaderTradeSettlement
/ram:InvoicerTradeParty
/ram:DefinedTradeContact
/ram:DepartmentName</v>
      </c>
      <c r="BB836" s="67" t="str">
        <f t="shared" si="1217"/>
        <v>/rsm:CrossIndustryInvoice/rsm:SupplyChainTradeTransaction/ram:ApplicableHeaderTradeSettlement/ram:InvoicerTradeParty/ram:DefinedTradeContact/ram:DepartmentName</v>
      </c>
      <c r="BC836" s="66" t="str">
        <f t="shared" si="1185"/>
        <v>T</v>
      </c>
      <c r="BD836" s="68" t="str">
        <f t="shared" si="1186"/>
        <v>E</v>
      </c>
      <c r="BE836" s="62" t="str">
        <f t="shared" si="1187"/>
        <v>0..1</v>
      </c>
      <c r="BF836" s="66" t="str">
        <f t="shared" si="1188"/>
        <v/>
      </c>
      <c r="BG836" s="249" t="str">
        <f t="shared" si="1189"/>
        <v/>
      </c>
      <c r="BH836" s="7"/>
      <c r="BI836" s="634" t="str">
        <f t="shared" si="1190"/>
        <v>-</v>
      </c>
      <c r="BJ836" s="70" t="str">
        <f t="shared" si="1191"/>
        <v>-</v>
      </c>
      <c r="BK836" s="70" t="str">
        <f t="shared" si="1192"/>
        <v>-</v>
      </c>
      <c r="BL836" s="70" t="str">
        <f t="shared" si="1193"/>
        <v>-</v>
      </c>
      <c r="BM836" s="70" t="str">
        <f t="shared" si="1194"/>
        <v>X</v>
      </c>
      <c r="BN836" s="70" t="str">
        <f t="shared" si="1195"/>
        <v>X</v>
      </c>
      <c r="BO836" s="635" t="str">
        <f t="shared" si="1196"/>
        <v>X</v>
      </c>
      <c r="BP836" s="7"/>
      <c r="BQ836" s="70" t="str">
        <f t="shared" si="1197"/>
        <v>EXTENDED</v>
      </c>
      <c r="BR836" s="70" t="str">
        <f t="shared" si="1198"/>
        <v>EXTENDED-CTC-FR</v>
      </c>
      <c r="BS836" s="15"/>
      <c r="BT836" s="57" t="s">
        <v>18642</v>
      </c>
    </row>
    <row r="837" spans="1:72" s="59" customFormat="1" ht="105" x14ac:dyDescent="0.2">
      <c r="A837" s="45" t="str">
        <f t="shared" si="1181"/>
        <v>YES</v>
      </c>
      <c r="B837" s="131"/>
      <c r="C837" s="742"/>
      <c r="D837" s="215" t="s">
        <v>3431</v>
      </c>
      <c r="E837" s="61" t="s">
        <v>5679</v>
      </c>
      <c r="F837" s="282"/>
      <c r="G837" s="62">
        <f t="shared" si="1232"/>
        <v>5</v>
      </c>
      <c r="H837" s="62" t="s">
        <v>42</v>
      </c>
      <c r="I837" s="64" t="s">
        <v>17232</v>
      </c>
      <c r="J837" s="64" t="s">
        <v>17143</v>
      </c>
      <c r="K837" s="65" t="s">
        <v>17142</v>
      </c>
      <c r="L837" s="65"/>
      <c r="M837" s="65" t="s">
        <v>35</v>
      </c>
      <c r="N837" s="64" t="s">
        <v>128</v>
      </c>
      <c r="O837" s="66" t="s">
        <v>42</v>
      </c>
      <c r="P837" s="66" t="str">
        <f>O837</f>
        <v>0..1</v>
      </c>
      <c r="Q837" s="6" t="s">
        <v>3534</v>
      </c>
      <c r="R837" s="67" t="s">
        <v>3535</v>
      </c>
      <c r="S837" s="66" t="s">
        <v>131</v>
      </c>
      <c r="T837" s="68" t="str">
        <f t="shared" si="1255"/>
        <v>E</v>
      </c>
      <c r="U837" s="62" t="s">
        <v>42</v>
      </c>
      <c r="V837" s="66"/>
      <c r="W837" s="249" t="s">
        <v>35</v>
      </c>
      <c r="X837" s="38"/>
      <c r="Y837" s="634" t="str">
        <f t="shared" ref="Y837:Y900" si="1273">IF(AH837=Y$4,"X","-")</f>
        <v>-</v>
      </c>
      <c r="Z837" s="70" t="str">
        <f t="shared" ref="Z837:AE837" si="1274">IF(Y837="X","X",IF($AH837=Z$4,"X","-"))</f>
        <v>-</v>
      </c>
      <c r="AA837" s="70" t="str">
        <f t="shared" si="1274"/>
        <v>-</v>
      </c>
      <c r="AB837" s="70" t="str">
        <f t="shared" si="1274"/>
        <v>-</v>
      </c>
      <c r="AC837" s="70" t="str">
        <f t="shared" si="1274"/>
        <v>-</v>
      </c>
      <c r="AD837" s="70" t="str">
        <f t="shared" si="1274"/>
        <v>X</v>
      </c>
      <c r="AE837" s="635" t="str">
        <f t="shared" si="1274"/>
        <v>X</v>
      </c>
      <c r="AF837" s="38"/>
      <c r="AG837" s="70" t="s">
        <v>47</v>
      </c>
      <c r="AH837" s="70" t="s">
        <v>18617</v>
      </c>
      <c r="AI837" s="38"/>
      <c r="AJ837" s="13" t="str">
        <f t="shared" si="1251"/>
        <v>/rsm:CrossIndustryInvoice/rsm:SupplyChainTradeTransaction/ram:ApplicableHeaderTradeSettlement/ram:InvoicerTradeParty/ram:DefinedTradeContact</v>
      </c>
      <c r="AK837" s="13" t="str">
        <f t="shared" si="1252"/>
        <v>/ram:TypeCode</v>
      </c>
      <c r="AL837" s="14">
        <f>COUNTIFS(R$4:R837,AJ837)</f>
        <v>1</v>
      </c>
      <c r="AN837" s="215" t="str">
        <f t="shared" si="1183"/>
        <v>SCT_HTS</v>
      </c>
      <c r="AO837" s="61" t="str">
        <f t="shared" si="1253"/>
        <v>BT-X-324</v>
      </c>
      <c r="AP837" s="282" t="str">
        <f t="shared" si="1184"/>
        <v/>
      </c>
      <c r="AQ837" s="62">
        <f t="shared" si="1219"/>
        <v>5</v>
      </c>
      <c r="AR837" s="62" t="str">
        <f t="shared" si="1254"/>
        <v>0..1</v>
      </c>
      <c r="AS837" s="64" t="s">
        <v>18231</v>
      </c>
      <c r="AT837" s="64" t="s">
        <v>18232</v>
      </c>
      <c r="AU837" s="65" t="s">
        <v>18228</v>
      </c>
      <c r="AV837" s="65"/>
      <c r="AW837" s="65" t="s">
        <v>35</v>
      </c>
      <c r="AX837" s="64" t="s">
        <v>128</v>
      </c>
      <c r="AY837" s="66" t="str">
        <f t="shared" si="1264"/>
        <v>0..1</v>
      </c>
      <c r="AZ837" s="66" t="str">
        <f t="shared" si="1266"/>
        <v>0..1</v>
      </c>
      <c r="BA837" s="6" t="str">
        <f t="shared" si="1216"/>
        <v>/rsm:CrossIndustryInvoice
/rsm:SupplyChainTradeTransaction
/ram:ApplicableHeaderTradeSettlement
/ram:InvoicerTradeParty
/ram:DefinedTradeContact
/ram:TypeCode</v>
      </c>
      <c r="BB837" s="67" t="str">
        <f t="shared" si="1217"/>
        <v>/rsm:CrossIndustryInvoice/rsm:SupplyChainTradeTransaction/ram:ApplicableHeaderTradeSettlement/ram:InvoicerTradeParty/ram:DefinedTradeContact/ram:TypeCode</v>
      </c>
      <c r="BC837" s="66" t="str">
        <f t="shared" si="1185"/>
        <v>C</v>
      </c>
      <c r="BD837" s="68" t="str">
        <f t="shared" si="1186"/>
        <v>E</v>
      </c>
      <c r="BE837" s="62" t="str">
        <f t="shared" si="1187"/>
        <v>0..1</v>
      </c>
      <c r="BF837" s="66" t="str">
        <f t="shared" si="1188"/>
        <v/>
      </c>
      <c r="BG837" s="249" t="str">
        <f t="shared" si="1189"/>
        <v/>
      </c>
      <c r="BH837" s="7"/>
      <c r="BI837" s="634" t="str">
        <f t="shared" si="1190"/>
        <v>-</v>
      </c>
      <c r="BJ837" s="70" t="str">
        <f t="shared" si="1191"/>
        <v>-</v>
      </c>
      <c r="BK837" s="70" t="str">
        <f t="shared" si="1192"/>
        <v>-</v>
      </c>
      <c r="BL837" s="70" t="str">
        <f t="shared" si="1193"/>
        <v>-</v>
      </c>
      <c r="BM837" s="70" t="str">
        <f t="shared" si="1194"/>
        <v>-</v>
      </c>
      <c r="BN837" s="70" t="str">
        <f t="shared" si="1195"/>
        <v>X</v>
      </c>
      <c r="BO837" s="635" t="str">
        <f t="shared" si="1196"/>
        <v>X</v>
      </c>
      <c r="BP837" s="7"/>
      <c r="BQ837" s="70" t="str">
        <f t="shared" si="1197"/>
        <v>EXTENDED</v>
      </c>
      <c r="BR837" s="70" t="str">
        <f t="shared" si="1198"/>
        <v>EXTENDED-B2B-FR</v>
      </c>
      <c r="BS837" s="15"/>
      <c r="BT837" s="57" t="s">
        <v>18642</v>
      </c>
    </row>
    <row r="838" spans="1:72" s="59" customFormat="1" ht="105" x14ac:dyDescent="0.2">
      <c r="A838" s="45" t="str">
        <f t="shared" ref="A838:A901" si="1275">IF(OR(T838="E",T838="A"),"YES","NO")</f>
        <v>NO</v>
      </c>
      <c r="B838" s="45"/>
      <c r="C838" s="45"/>
      <c r="D838" s="215" t="s">
        <v>3431</v>
      </c>
      <c r="E838" s="61" t="s">
        <v>5680</v>
      </c>
      <c r="F838" s="282"/>
      <c r="G838" s="62">
        <f t="shared" si="1232"/>
        <v>5</v>
      </c>
      <c r="H838" s="62" t="s">
        <v>42</v>
      </c>
      <c r="I838" s="193" t="s">
        <v>17264</v>
      </c>
      <c r="J838" s="64" t="s">
        <v>1706</v>
      </c>
      <c r="K838" s="65"/>
      <c r="L838" s="65"/>
      <c r="M838" s="65"/>
      <c r="N838" s="64"/>
      <c r="O838" s="66" t="s">
        <v>42</v>
      </c>
      <c r="P838" s="66" t="str">
        <f t="shared" si="1245"/>
        <v>0..1</v>
      </c>
      <c r="Q838" s="6" t="s">
        <v>3536</v>
      </c>
      <c r="R838" s="67" t="s">
        <v>3537</v>
      </c>
      <c r="S838" s="66"/>
      <c r="T838" s="68" t="str">
        <f t="shared" si="1255"/>
        <v/>
      </c>
      <c r="U838" s="62" t="s">
        <v>42</v>
      </c>
      <c r="V838" s="66"/>
      <c r="W838" s="249"/>
      <c r="X838" s="38"/>
      <c r="Y838" s="634" t="str">
        <f t="shared" si="1273"/>
        <v>-</v>
      </c>
      <c r="Z838" s="70" t="str">
        <f t="shared" ref="Z838:AE838" si="1276">IF(Y838="X","X",IF($AH838=Z$4,"X","-"))</f>
        <v>-</v>
      </c>
      <c r="AA838" s="70" t="str">
        <f t="shared" si="1276"/>
        <v>-</v>
      </c>
      <c r="AB838" s="70" t="str">
        <f t="shared" si="1276"/>
        <v>-</v>
      </c>
      <c r="AC838" s="70" t="str">
        <f t="shared" si="1276"/>
        <v>X</v>
      </c>
      <c r="AD838" s="70" t="str">
        <f t="shared" si="1276"/>
        <v>X</v>
      </c>
      <c r="AE838" s="635" t="str">
        <f t="shared" si="1276"/>
        <v>X</v>
      </c>
      <c r="AF838" s="38"/>
      <c r="AG838" s="70" t="s">
        <v>47</v>
      </c>
      <c r="AH838" s="70" t="s">
        <v>5901</v>
      </c>
      <c r="AI838" s="38"/>
      <c r="AJ838" s="13" t="str">
        <f t="shared" si="1251"/>
        <v>/rsm:CrossIndustryInvoice/rsm:SupplyChainTradeTransaction/ram:ApplicableHeaderTradeSettlement/ram:InvoicerTradeParty/ram:DefinedTradeContact</v>
      </c>
      <c r="AK838" s="13" t="str">
        <f t="shared" si="1252"/>
        <v>/ram:TelephoneUniversalCommunication</v>
      </c>
      <c r="AL838" s="14">
        <f>COUNTIFS(R$4:R838,AJ838)</f>
        <v>1</v>
      </c>
      <c r="AN838" s="215" t="str">
        <f t="shared" ref="AN838:AN901" si="1277">D838</f>
        <v>SCT_HTS</v>
      </c>
      <c r="AO838" s="61" t="str">
        <f t="shared" si="1253"/>
        <v>BT-X-212-00</v>
      </c>
      <c r="AP838" s="282" t="str">
        <f t="shared" ref="AP838:AP901" si="1278">IF(F838="","",F838)</f>
        <v/>
      </c>
      <c r="AQ838" s="62">
        <f t="shared" si="1219"/>
        <v>5</v>
      </c>
      <c r="AR838" s="62" t="str">
        <f t="shared" si="1254"/>
        <v>0..1</v>
      </c>
      <c r="AS838" s="193" t="s">
        <v>946</v>
      </c>
      <c r="AT838" s="64"/>
      <c r="AU838" s="65"/>
      <c r="AV838" s="65"/>
      <c r="AW838" s="65"/>
      <c r="AX838" s="64"/>
      <c r="AY838" s="66" t="str">
        <f t="shared" si="1264"/>
        <v>0..1</v>
      </c>
      <c r="AZ838" s="66" t="str">
        <f t="shared" si="1266"/>
        <v>0..1</v>
      </c>
      <c r="BA838" s="6" t="str">
        <f t="shared" si="1216"/>
        <v>/rsm:CrossIndustryInvoice
/rsm:SupplyChainTradeTransaction
/ram:ApplicableHeaderTradeSettlement
/ram:InvoicerTradeParty
/ram:DefinedTradeContact
/ram:TelephoneUniversalCommunication</v>
      </c>
      <c r="BB838" s="67" t="str">
        <f t="shared" si="1217"/>
        <v>/rsm:CrossIndustryInvoice/rsm:SupplyChainTradeTransaction/ram:ApplicableHeaderTradeSettlement/ram:InvoicerTradeParty/ram:DefinedTradeContact/ram:TelephoneUniversalCommunication</v>
      </c>
      <c r="BC838" s="66" t="str">
        <f t="shared" ref="BC838:BC901" si="1279">IF(S838="","",S838)</f>
        <v/>
      </c>
      <c r="BD838" s="68" t="str">
        <f t="shared" ref="BD838:BD901" si="1280">IF(T838="","",T838)</f>
        <v/>
      </c>
      <c r="BE838" s="62" t="str">
        <f t="shared" ref="BE838:BE901" si="1281">IF(U838="","",U838)</f>
        <v>0..1</v>
      </c>
      <c r="BF838" s="66" t="str">
        <f t="shared" ref="BF838:BF901" si="1282">IF(V838="","",V838)</f>
        <v/>
      </c>
      <c r="BG838" s="249" t="str">
        <f t="shared" ref="BG838:BG901" si="1283">IF(W838="","",W838)</f>
        <v/>
      </c>
      <c r="BH838" s="7"/>
      <c r="BI838" s="634" t="str">
        <f t="shared" ref="BI838:BI901" si="1284">Y838</f>
        <v>-</v>
      </c>
      <c r="BJ838" s="70" t="str">
        <f t="shared" ref="BJ838:BJ901" si="1285">Z838</f>
        <v>-</v>
      </c>
      <c r="BK838" s="70" t="str">
        <f t="shared" ref="BK838:BK901" si="1286">AA838</f>
        <v>-</v>
      </c>
      <c r="BL838" s="70" t="str">
        <f t="shared" ref="BL838:BL901" si="1287">AB838</f>
        <v>-</v>
      </c>
      <c r="BM838" s="70" t="str">
        <f t="shared" ref="BM838:BM901" si="1288">AC838</f>
        <v>X</v>
      </c>
      <c r="BN838" s="70" t="str">
        <f t="shared" ref="BN838:BN901" si="1289">AD838</f>
        <v>X</v>
      </c>
      <c r="BO838" s="635" t="str">
        <f t="shared" ref="BO838:BO901" si="1290">AE838</f>
        <v>X</v>
      </c>
      <c r="BP838" s="7"/>
      <c r="BQ838" s="70" t="str">
        <f t="shared" ref="BQ838:BQ901" si="1291">AG838</f>
        <v>EXTENDED</v>
      </c>
      <c r="BR838" s="70" t="str">
        <f t="shared" ref="BR838:BR901" si="1292">AH838</f>
        <v>EXTENDED-CTC-FR</v>
      </c>
      <c r="BS838" s="15"/>
      <c r="BT838" s="57" t="s">
        <v>18642</v>
      </c>
    </row>
    <row r="839" spans="1:72" s="59" customFormat="1" ht="120" x14ac:dyDescent="0.2">
      <c r="A839" s="45" t="str">
        <f t="shared" si="1275"/>
        <v>YES</v>
      </c>
      <c r="B839" s="45"/>
      <c r="C839" s="45"/>
      <c r="D839" s="215" t="s">
        <v>3431</v>
      </c>
      <c r="E839" s="61" t="s">
        <v>5681</v>
      </c>
      <c r="F839" s="282" t="s">
        <v>4995</v>
      </c>
      <c r="G839" s="62">
        <f t="shared" si="1232"/>
        <v>6</v>
      </c>
      <c r="H839" s="62" t="s">
        <v>32</v>
      </c>
      <c r="I839" s="64" t="s">
        <v>17261</v>
      </c>
      <c r="J839" s="64" t="s">
        <v>1706</v>
      </c>
      <c r="K839" s="65"/>
      <c r="L839" s="65"/>
      <c r="M839" s="65"/>
      <c r="N839" s="64" t="s">
        <v>70</v>
      </c>
      <c r="O839" s="66" t="s">
        <v>32</v>
      </c>
      <c r="P839" s="66" t="str">
        <f t="shared" si="1245"/>
        <v>1..1</v>
      </c>
      <c r="Q839" s="6" t="s">
        <v>3538</v>
      </c>
      <c r="R839" s="67" t="s">
        <v>3539</v>
      </c>
      <c r="S839" s="66" t="s">
        <v>73</v>
      </c>
      <c r="T839" s="68" t="str">
        <f t="shared" si="1255"/>
        <v>E</v>
      </c>
      <c r="U839" s="62" t="s">
        <v>42</v>
      </c>
      <c r="V839" s="66"/>
      <c r="W839" s="249"/>
      <c r="X839" s="38"/>
      <c r="Y839" s="634" t="str">
        <f t="shared" si="1273"/>
        <v>-</v>
      </c>
      <c r="Z839" s="70" t="str">
        <f t="shared" ref="Z839:AE839" si="1293">IF(Y839="X","X",IF($AH839=Z$4,"X","-"))</f>
        <v>-</v>
      </c>
      <c r="AA839" s="70" t="str">
        <f t="shared" si="1293"/>
        <v>-</v>
      </c>
      <c r="AB839" s="70" t="str">
        <f t="shared" si="1293"/>
        <v>-</v>
      </c>
      <c r="AC839" s="70" t="str">
        <f t="shared" si="1293"/>
        <v>X</v>
      </c>
      <c r="AD839" s="70" t="str">
        <f t="shared" si="1293"/>
        <v>X</v>
      </c>
      <c r="AE839" s="635" t="str">
        <f t="shared" si="1293"/>
        <v>X</v>
      </c>
      <c r="AF839" s="38"/>
      <c r="AG839" s="70" t="s">
        <v>47</v>
      </c>
      <c r="AH839" s="70" t="s">
        <v>5901</v>
      </c>
      <c r="AI839" s="38"/>
      <c r="AJ839" s="13" t="str">
        <f t="shared" si="1251"/>
        <v>/rsm:CrossIndustryInvoice/rsm:SupplyChainTradeTransaction/ram:ApplicableHeaderTradeSettlement/ram:InvoicerTradeParty/ram:DefinedTradeContact/ram:TelephoneUniversalCommunication</v>
      </c>
      <c r="AK839" s="13" t="str">
        <f t="shared" si="1252"/>
        <v>/ram:CompleteNumber</v>
      </c>
      <c r="AL839" s="14">
        <f>COUNTIFS(R$4:R839,AJ839)</f>
        <v>1</v>
      </c>
      <c r="AN839" s="215" t="str">
        <f t="shared" si="1277"/>
        <v>SCT_HTS</v>
      </c>
      <c r="AO839" s="61" t="str">
        <f t="shared" si="1253"/>
        <v>BT-X-212</v>
      </c>
      <c r="AP839" s="282" t="str">
        <f t="shared" si="1278"/>
        <v>EXT-FR-FE-133</v>
      </c>
      <c r="AQ839" s="62">
        <f t="shared" si="1219"/>
        <v>6</v>
      </c>
      <c r="AR839" s="62" t="str">
        <f t="shared" si="1254"/>
        <v>1..1</v>
      </c>
      <c r="AS839" s="64" t="s">
        <v>950</v>
      </c>
      <c r="AT839" s="64" t="s">
        <v>1710</v>
      </c>
      <c r="AU839" s="65"/>
      <c r="AV839" s="65"/>
      <c r="AW839" s="65"/>
      <c r="AX839" s="64"/>
      <c r="AY839" s="66" t="str">
        <f t="shared" si="1264"/>
        <v>1..1</v>
      </c>
      <c r="AZ839" s="66" t="str">
        <f t="shared" si="1266"/>
        <v>1..1</v>
      </c>
      <c r="BA839" s="6" t="str">
        <f t="shared" si="1216"/>
        <v>/rsm:CrossIndustryInvoice
/rsm:SupplyChainTradeTransaction
/ram:ApplicableHeaderTradeSettlement
/ram:InvoicerTradeParty
/ram:DefinedTradeContact
/ram:TelephoneUniversalCommunication
/ram:CompleteNumber</v>
      </c>
      <c r="BB839" s="67" t="str">
        <f t="shared" si="1217"/>
        <v>/rsm:CrossIndustryInvoice/rsm:SupplyChainTradeTransaction/ram:ApplicableHeaderTradeSettlement/ram:InvoicerTradeParty/ram:DefinedTradeContact/ram:TelephoneUniversalCommunication/ram:CompleteNumber</v>
      </c>
      <c r="BC839" s="66" t="str">
        <f t="shared" si="1279"/>
        <v>T</v>
      </c>
      <c r="BD839" s="68" t="str">
        <f t="shared" si="1280"/>
        <v>E</v>
      </c>
      <c r="BE839" s="62" t="str">
        <f t="shared" si="1281"/>
        <v>0..1</v>
      </c>
      <c r="BF839" s="66" t="str">
        <f t="shared" si="1282"/>
        <v/>
      </c>
      <c r="BG839" s="249" t="str">
        <f t="shared" si="1283"/>
        <v/>
      </c>
      <c r="BH839" s="7"/>
      <c r="BI839" s="634" t="str">
        <f t="shared" si="1284"/>
        <v>-</v>
      </c>
      <c r="BJ839" s="70" t="str">
        <f t="shared" si="1285"/>
        <v>-</v>
      </c>
      <c r="BK839" s="70" t="str">
        <f t="shared" si="1286"/>
        <v>-</v>
      </c>
      <c r="BL839" s="70" t="str">
        <f t="shared" si="1287"/>
        <v>-</v>
      </c>
      <c r="BM839" s="70" t="str">
        <f t="shared" si="1288"/>
        <v>X</v>
      </c>
      <c r="BN839" s="70" t="str">
        <f t="shared" si="1289"/>
        <v>X</v>
      </c>
      <c r="BO839" s="635" t="str">
        <f t="shared" si="1290"/>
        <v>X</v>
      </c>
      <c r="BP839" s="7"/>
      <c r="BQ839" s="70" t="str">
        <f t="shared" si="1291"/>
        <v>EXTENDED</v>
      </c>
      <c r="BR839" s="70" t="str">
        <f t="shared" si="1292"/>
        <v>EXTENDED-CTC-FR</v>
      </c>
      <c r="BS839" s="15"/>
      <c r="BT839" s="57" t="s">
        <v>18642</v>
      </c>
    </row>
    <row r="840" spans="1:72" s="59" customFormat="1" ht="105" x14ac:dyDescent="0.2">
      <c r="A840" s="45" t="str">
        <f t="shared" si="1275"/>
        <v>NO</v>
      </c>
      <c r="B840" s="45"/>
      <c r="C840" s="45"/>
      <c r="D840" s="215" t="s">
        <v>3431</v>
      </c>
      <c r="E840" s="61" t="s">
        <v>5682</v>
      </c>
      <c r="F840" s="282"/>
      <c r="G840" s="62">
        <f t="shared" si="1232"/>
        <v>5</v>
      </c>
      <c r="H840" s="62" t="s">
        <v>42</v>
      </c>
      <c r="I840" s="193" t="s">
        <v>17262</v>
      </c>
      <c r="J840" s="64"/>
      <c r="K840" s="65"/>
      <c r="L840" s="65"/>
      <c r="M840" s="65"/>
      <c r="N840" s="64"/>
      <c r="O840" s="66" t="s">
        <v>42</v>
      </c>
      <c r="P840" s="66" t="str">
        <f t="shared" si="1245"/>
        <v>0..1</v>
      </c>
      <c r="Q840" s="6" t="s">
        <v>3540</v>
      </c>
      <c r="R840" s="67" t="s">
        <v>3541</v>
      </c>
      <c r="S840" s="66"/>
      <c r="T840" s="68" t="str">
        <f t="shared" si="1255"/>
        <v/>
      </c>
      <c r="U840" s="62" t="s">
        <v>42</v>
      </c>
      <c r="V840" s="66"/>
      <c r="W840" s="249"/>
      <c r="X840" s="38"/>
      <c r="Y840" s="634" t="str">
        <f t="shared" si="1273"/>
        <v>-</v>
      </c>
      <c r="Z840" s="70" t="str">
        <f t="shared" ref="Z840:AE840" si="1294">IF(Y840="X","X",IF($AH840=Z$4,"X","-"))</f>
        <v>-</v>
      </c>
      <c r="AA840" s="70" t="str">
        <f t="shared" si="1294"/>
        <v>-</v>
      </c>
      <c r="AB840" s="70" t="str">
        <f t="shared" si="1294"/>
        <v>-</v>
      </c>
      <c r="AC840" s="70" t="str">
        <f t="shared" si="1294"/>
        <v>-</v>
      </c>
      <c r="AD840" s="70" t="str">
        <f t="shared" si="1294"/>
        <v>-</v>
      </c>
      <c r="AE840" s="635" t="str">
        <f t="shared" si="1294"/>
        <v>X</v>
      </c>
      <c r="AF840" s="38"/>
      <c r="AG840" s="70" t="s">
        <v>47</v>
      </c>
      <c r="AH840" s="70" t="s">
        <v>47</v>
      </c>
      <c r="AI840" s="38"/>
      <c r="AJ840" s="13" t="str">
        <f t="shared" si="1251"/>
        <v>/rsm:CrossIndustryInvoice/rsm:SupplyChainTradeTransaction/ram:ApplicableHeaderTradeSettlement/ram:InvoicerTradeParty/ram:DefinedTradeContact</v>
      </c>
      <c r="AK840" s="13" t="str">
        <f t="shared" si="1252"/>
        <v>/ram:FaxUniversalCommunication</v>
      </c>
      <c r="AL840" s="14">
        <f>COUNTIFS(R$4:R840,AJ840)</f>
        <v>1</v>
      </c>
      <c r="AN840" s="215" t="str">
        <f t="shared" si="1277"/>
        <v>SCT_HTS</v>
      </c>
      <c r="AO840" s="61" t="str">
        <f t="shared" si="1253"/>
        <v>BT-X-213-00</v>
      </c>
      <c r="AP840" s="282" t="str">
        <f t="shared" si="1278"/>
        <v/>
      </c>
      <c r="AQ840" s="62">
        <f t="shared" si="1219"/>
        <v>5</v>
      </c>
      <c r="AR840" s="62" t="str">
        <f t="shared" si="1254"/>
        <v>0..1</v>
      </c>
      <c r="AS840" s="193" t="s">
        <v>954</v>
      </c>
      <c r="AT840" s="64"/>
      <c r="AU840" s="65"/>
      <c r="AV840" s="65"/>
      <c r="AW840" s="65"/>
      <c r="AX840" s="64"/>
      <c r="AY840" s="66" t="str">
        <f t="shared" si="1264"/>
        <v>0..1</v>
      </c>
      <c r="AZ840" s="66" t="str">
        <f t="shared" si="1266"/>
        <v>0..1</v>
      </c>
      <c r="BA840" s="6" t="str">
        <f t="shared" si="1216"/>
        <v>/rsm:CrossIndustryInvoice
/rsm:SupplyChainTradeTransaction
/ram:ApplicableHeaderTradeSettlement
/ram:InvoicerTradeParty
/ram:DefinedTradeContact
/ram:FaxUniversalCommunication</v>
      </c>
      <c r="BB840" s="67" t="str">
        <f t="shared" si="1217"/>
        <v>/rsm:CrossIndustryInvoice/rsm:SupplyChainTradeTransaction/ram:ApplicableHeaderTradeSettlement/ram:InvoicerTradeParty/ram:DefinedTradeContact/ram:FaxUniversalCommunication</v>
      </c>
      <c r="BC840" s="66" t="str">
        <f t="shared" si="1279"/>
        <v/>
      </c>
      <c r="BD840" s="68" t="str">
        <f t="shared" si="1280"/>
        <v/>
      </c>
      <c r="BE840" s="62" t="str">
        <f t="shared" si="1281"/>
        <v>0..1</v>
      </c>
      <c r="BF840" s="66" t="str">
        <f t="shared" si="1282"/>
        <v/>
      </c>
      <c r="BG840" s="249" t="str">
        <f t="shared" si="1283"/>
        <v/>
      </c>
      <c r="BH840" s="7"/>
      <c r="BI840" s="634" t="str">
        <f t="shared" si="1284"/>
        <v>-</v>
      </c>
      <c r="BJ840" s="70" t="str">
        <f t="shared" si="1285"/>
        <v>-</v>
      </c>
      <c r="BK840" s="70" t="str">
        <f t="shared" si="1286"/>
        <v>-</v>
      </c>
      <c r="BL840" s="70" t="str">
        <f t="shared" si="1287"/>
        <v>-</v>
      </c>
      <c r="BM840" s="70" t="str">
        <f t="shared" si="1288"/>
        <v>-</v>
      </c>
      <c r="BN840" s="70" t="str">
        <f t="shared" si="1289"/>
        <v>-</v>
      </c>
      <c r="BO840" s="635" t="str">
        <f t="shared" si="1290"/>
        <v>X</v>
      </c>
      <c r="BP840" s="7"/>
      <c r="BQ840" s="70" t="str">
        <f t="shared" si="1291"/>
        <v>EXTENDED</v>
      </c>
      <c r="BR840" s="70" t="str">
        <f t="shared" si="1292"/>
        <v>EXTENDED</v>
      </c>
      <c r="BS840" s="15"/>
      <c r="BT840" s="57" t="s">
        <v>18642</v>
      </c>
    </row>
    <row r="841" spans="1:72" s="59" customFormat="1" ht="120" x14ac:dyDescent="0.2">
      <c r="A841" s="45" t="str">
        <f t="shared" si="1275"/>
        <v>YES</v>
      </c>
      <c r="B841" s="45"/>
      <c r="C841" s="45"/>
      <c r="D841" s="215" t="s">
        <v>3431</v>
      </c>
      <c r="E841" s="61" t="s">
        <v>5683</v>
      </c>
      <c r="F841" s="282"/>
      <c r="G841" s="62">
        <f t="shared" si="1232"/>
        <v>6</v>
      </c>
      <c r="H841" s="62" t="s">
        <v>32</v>
      </c>
      <c r="I841" s="64" t="s">
        <v>17263</v>
      </c>
      <c r="J841" s="64"/>
      <c r="K841" s="65"/>
      <c r="L841" s="65"/>
      <c r="M841" s="65"/>
      <c r="N841" s="64" t="s">
        <v>70</v>
      </c>
      <c r="O841" s="66" t="s">
        <v>32</v>
      </c>
      <c r="P841" s="66" t="str">
        <f t="shared" si="1245"/>
        <v>1..1</v>
      </c>
      <c r="Q841" s="6" t="s">
        <v>3542</v>
      </c>
      <c r="R841" s="67" t="s">
        <v>3543</v>
      </c>
      <c r="S841" s="66" t="s">
        <v>73</v>
      </c>
      <c r="T841" s="68" t="str">
        <f t="shared" si="1255"/>
        <v>E</v>
      </c>
      <c r="U841" s="62" t="s">
        <v>42</v>
      </c>
      <c r="V841" s="66"/>
      <c r="W841" s="249"/>
      <c r="X841" s="38"/>
      <c r="Y841" s="634" t="str">
        <f t="shared" si="1273"/>
        <v>-</v>
      </c>
      <c r="Z841" s="70" t="str">
        <f t="shared" ref="Z841:AE841" si="1295">IF(Y841="X","X",IF($AH841=Z$4,"X","-"))</f>
        <v>-</v>
      </c>
      <c r="AA841" s="70" t="str">
        <f t="shared" si="1295"/>
        <v>-</v>
      </c>
      <c r="AB841" s="70" t="str">
        <f t="shared" si="1295"/>
        <v>-</v>
      </c>
      <c r="AC841" s="70" t="str">
        <f t="shared" si="1295"/>
        <v>-</v>
      </c>
      <c r="AD841" s="70" t="str">
        <f t="shared" si="1295"/>
        <v>-</v>
      </c>
      <c r="AE841" s="635" t="str">
        <f t="shared" si="1295"/>
        <v>X</v>
      </c>
      <c r="AF841" s="38"/>
      <c r="AG841" s="70" t="s">
        <v>47</v>
      </c>
      <c r="AH841" s="70" t="s">
        <v>47</v>
      </c>
      <c r="AI841" s="38"/>
      <c r="AJ841" s="13" t="str">
        <f t="shared" si="1251"/>
        <v>/rsm:CrossIndustryInvoice/rsm:SupplyChainTradeTransaction/ram:ApplicableHeaderTradeSettlement/ram:InvoicerTradeParty/ram:DefinedTradeContact/ram:FaxUniversalCommunication</v>
      </c>
      <c r="AK841" s="13" t="str">
        <f t="shared" si="1252"/>
        <v>/ram:CompleteNumber</v>
      </c>
      <c r="AL841" s="14">
        <f>COUNTIFS(R$4:R841,AJ841)</f>
        <v>1</v>
      </c>
      <c r="AN841" s="215" t="str">
        <f t="shared" si="1277"/>
        <v>SCT_HTS</v>
      </c>
      <c r="AO841" s="61" t="str">
        <f t="shared" si="1253"/>
        <v>BT-X-213</v>
      </c>
      <c r="AP841" s="282" t="str">
        <f t="shared" si="1278"/>
        <v/>
      </c>
      <c r="AQ841" s="62">
        <f t="shared" si="1219"/>
        <v>6</v>
      </c>
      <c r="AR841" s="62" t="str">
        <f t="shared" si="1254"/>
        <v>1..1</v>
      </c>
      <c r="AS841" s="64" t="s">
        <v>2165</v>
      </c>
      <c r="AT841" s="64"/>
      <c r="AU841" s="65"/>
      <c r="AV841" s="65"/>
      <c r="AW841" s="65"/>
      <c r="AX841" s="64"/>
      <c r="AY841" s="66" t="str">
        <f t="shared" si="1264"/>
        <v>1..1</v>
      </c>
      <c r="AZ841" s="66" t="str">
        <f t="shared" si="1266"/>
        <v>1..1</v>
      </c>
      <c r="BA841" s="6" t="str">
        <f t="shared" si="1216"/>
        <v>/rsm:CrossIndustryInvoice
/rsm:SupplyChainTradeTransaction
/ram:ApplicableHeaderTradeSettlement
/ram:InvoicerTradeParty
/ram:DefinedTradeContact
/ram:FaxUniversalCommunication
/ram:CompleteNumber</v>
      </c>
      <c r="BB841" s="67" t="str">
        <f t="shared" si="1217"/>
        <v>/rsm:CrossIndustryInvoice/rsm:SupplyChainTradeTransaction/ram:ApplicableHeaderTradeSettlement/ram:InvoicerTradeParty/ram:DefinedTradeContact/ram:FaxUniversalCommunication/ram:CompleteNumber</v>
      </c>
      <c r="BC841" s="66" t="str">
        <f t="shared" si="1279"/>
        <v>T</v>
      </c>
      <c r="BD841" s="68" t="str">
        <f t="shared" si="1280"/>
        <v>E</v>
      </c>
      <c r="BE841" s="62" t="str">
        <f t="shared" si="1281"/>
        <v>0..1</v>
      </c>
      <c r="BF841" s="66" t="str">
        <f t="shared" si="1282"/>
        <v/>
      </c>
      <c r="BG841" s="249" t="str">
        <f t="shared" si="1283"/>
        <v/>
      </c>
      <c r="BH841" s="7"/>
      <c r="BI841" s="634" t="str">
        <f t="shared" si="1284"/>
        <v>-</v>
      </c>
      <c r="BJ841" s="70" t="str">
        <f t="shared" si="1285"/>
        <v>-</v>
      </c>
      <c r="BK841" s="70" t="str">
        <f t="shared" si="1286"/>
        <v>-</v>
      </c>
      <c r="BL841" s="70" t="str">
        <f t="shared" si="1287"/>
        <v>-</v>
      </c>
      <c r="BM841" s="70" t="str">
        <f t="shared" si="1288"/>
        <v>-</v>
      </c>
      <c r="BN841" s="70" t="str">
        <f t="shared" si="1289"/>
        <v>-</v>
      </c>
      <c r="BO841" s="635" t="str">
        <f t="shared" si="1290"/>
        <v>X</v>
      </c>
      <c r="BP841" s="7"/>
      <c r="BQ841" s="70" t="str">
        <f t="shared" si="1291"/>
        <v>EXTENDED</v>
      </c>
      <c r="BR841" s="70" t="str">
        <f t="shared" si="1292"/>
        <v>EXTENDED</v>
      </c>
      <c r="BS841" s="15"/>
      <c r="BT841" s="57" t="s">
        <v>18642</v>
      </c>
    </row>
    <row r="842" spans="1:72" s="59" customFormat="1" ht="105" x14ac:dyDescent="0.2">
      <c r="A842" s="45" t="str">
        <f t="shared" si="1275"/>
        <v>NO</v>
      </c>
      <c r="B842" s="45"/>
      <c r="C842" s="45"/>
      <c r="D842" s="215" t="s">
        <v>3431</v>
      </c>
      <c r="E842" s="61" t="s">
        <v>5684</v>
      </c>
      <c r="F842" s="282"/>
      <c r="G842" s="62">
        <f t="shared" si="1232"/>
        <v>5</v>
      </c>
      <c r="H842" s="62" t="s">
        <v>42</v>
      </c>
      <c r="I842" s="193" t="s">
        <v>17265</v>
      </c>
      <c r="J842" s="64" t="s">
        <v>1725</v>
      </c>
      <c r="K842" s="65"/>
      <c r="L842" s="65"/>
      <c r="M842" s="65"/>
      <c r="N842" s="64"/>
      <c r="O842" s="66" t="s">
        <v>42</v>
      </c>
      <c r="P842" s="66" t="str">
        <f t="shared" si="1245"/>
        <v>0..1</v>
      </c>
      <c r="Q842" s="6" t="s">
        <v>3544</v>
      </c>
      <c r="R842" s="67" t="s">
        <v>3545</v>
      </c>
      <c r="S842" s="66"/>
      <c r="T842" s="68" t="str">
        <f t="shared" si="1255"/>
        <v/>
      </c>
      <c r="U842" s="62" t="s">
        <v>42</v>
      </c>
      <c r="V842" s="66"/>
      <c r="W842" s="249"/>
      <c r="X842" s="38"/>
      <c r="Y842" s="634" t="str">
        <f t="shared" si="1273"/>
        <v>-</v>
      </c>
      <c r="Z842" s="70" t="str">
        <f t="shared" ref="Z842:AE842" si="1296">IF(Y842="X","X",IF($AH842=Z$4,"X","-"))</f>
        <v>-</v>
      </c>
      <c r="AA842" s="70" t="str">
        <f t="shared" si="1296"/>
        <v>-</v>
      </c>
      <c r="AB842" s="70" t="str">
        <f t="shared" si="1296"/>
        <v>-</v>
      </c>
      <c r="AC842" s="70" t="str">
        <f t="shared" si="1296"/>
        <v>X</v>
      </c>
      <c r="AD842" s="70" t="str">
        <f t="shared" si="1296"/>
        <v>X</v>
      </c>
      <c r="AE842" s="635" t="str">
        <f t="shared" si="1296"/>
        <v>X</v>
      </c>
      <c r="AF842" s="38"/>
      <c r="AG842" s="70" t="s">
        <v>47</v>
      </c>
      <c r="AH842" s="70" t="s">
        <v>5901</v>
      </c>
      <c r="AI842" s="38"/>
      <c r="AJ842" s="13" t="str">
        <f t="shared" si="1251"/>
        <v>/rsm:CrossIndustryInvoice/rsm:SupplyChainTradeTransaction/ram:ApplicableHeaderTradeSettlement/ram:InvoicerTradeParty/ram:DefinedTradeContact</v>
      </c>
      <c r="AK842" s="13" t="str">
        <f t="shared" si="1252"/>
        <v>/ram:EmailURIUniversalCommunication</v>
      </c>
      <c r="AL842" s="14">
        <f>COUNTIFS(R$4:R842,AJ842)</f>
        <v>1</v>
      </c>
      <c r="AN842" s="215" t="str">
        <f t="shared" si="1277"/>
        <v>SCT_HTS</v>
      </c>
      <c r="AO842" s="61" t="str">
        <f t="shared" si="1253"/>
        <v>BT-X-214-00</v>
      </c>
      <c r="AP842" s="282" t="str">
        <f t="shared" si="1278"/>
        <v/>
      </c>
      <c r="AQ842" s="62">
        <f t="shared" si="1219"/>
        <v>5</v>
      </c>
      <c r="AR842" s="62" t="str">
        <f t="shared" si="1254"/>
        <v>0..1</v>
      </c>
      <c r="AS842" s="193" t="s">
        <v>962</v>
      </c>
      <c r="AT842" s="64"/>
      <c r="AU842" s="65"/>
      <c r="AV842" s="65"/>
      <c r="AW842" s="65"/>
      <c r="AX842" s="64"/>
      <c r="AY842" s="66" t="str">
        <f t="shared" si="1264"/>
        <v>0..1</v>
      </c>
      <c r="AZ842" s="66" t="str">
        <f t="shared" si="1266"/>
        <v>0..1</v>
      </c>
      <c r="BA842" s="6" t="str">
        <f t="shared" si="1216"/>
        <v>/rsm:CrossIndustryInvoice
/rsm:SupplyChainTradeTransaction
/ram:ApplicableHeaderTradeSettlement
/ram:InvoicerTradeParty
/ram:DefinedTradeContact
/ram:EmailURIUniversalCommunication</v>
      </c>
      <c r="BB842" s="67" t="str">
        <f t="shared" si="1217"/>
        <v>/rsm:CrossIndustryInvoice/rsm:SupplyChainTradeTransaction/ram:ApplicableHeaderTradeSettlement/ram:InvoicerTradeParty/ram:DefinedTradeContact/ram:EmailURIUniversalCommunication</v>
      </c>
      <c r="BC842" s="66" t="str">
        <f t="shared" si="1279"/>
        <v/>
      </c>
      <c r="BD842" s="68" t="str">
        <f t="shared" si="1280"/>
        <v/>
      </c>
      <c r="BE842" s="62" t="str">
        <f t="shared" si="1281"/>
        <v>0..1</v>
      </c>
      <c r="BF842" s="66" t="str">
        <f t="shared" si="1282"/>
        <v/>
      </c>
      <c r="BG842" s="249" t="str">
        <f t="shared" si="1283"/>
        <v/>
      </c>
      <c r="BH842" s="7"/>
      <c r="BI842" s="634" t="str">
        <f t="shared" si="1284"/>
        <v>-</v>
      </c>
      <c r="BJ842" s="70" t="str">
        <f t="shared" si="1285"/>
        <v>-</v>
      </c>
      <c r="BK842" s="70" t="str">
        <f t="shared" si="1286"/>
        <v>-</v>
      </c>
      <c r="BL842" s="70" t="str">
        <f t="shared" si="1287"/>
        <v>-</v>
      </c>
      <c r="BM842" s="70" t="str">
        <f t="shared" si="1288"/>
        <v>X</v>
      </c>
      <c r="BN842" s="70" t="str">
        <f t="shared" si="1289"/>
        <v>X</v>
      </c>
      <c r="BO842" s="635" t="str">
        <f t="shared" si="1290"/>
        <v>X</v>
      </c>
      <c r="BP842" s="7"/>
      <c r="BQ842" s="70" t="str">
        <f t="shared" si="1291"/>
        <v>EXTENDED</v>
      </c>
      <c r="BR842" s="70" t="str">
        <f t="shared" si="1292"/>
        <v>EXTENDED-CTC-FR</v>
      </c>
      <c r="BS842" s="15"/>
      <c r="BT842" s="57" t="s">
        <v>18642</v>
      </c>
    </row>
    <row r="843" spans="1:72" s="59" customFormat="1" ht="120" x14ac:dyDescent="0.2">
      <c r="A843" s="45" t="str">
        <f t="shared" si="1275"/>
        <v>YES</v>
      </c>
      <c r="B843" s="45"/>
      <c r="C843" s="45"/>
      <c r="D843" s="215" t="s">
        <v>3431</v>
      </c>
      <c r="E843" s="61" t="s">
        <v>5685</v>
      </c>
      <c r="F843" s="282" t="s">
        <v>4996</v>
      </c>
      <c r="G843" s="62">
        <f t="shared" si="1232"/>
        <v>6</v>
      </c>
      <c r="H843" s="62" t="s">
        <v>32</v>
      </c>
      <c r="I843" s="64" t="s">
        <v>17266</v>
      </c>
      <c r="J843" s="64" t="s">
        <v>1725</v>
      </c>
      <c r="K843" s="65"/>
      <c r="L843" s="65"/>
      <c r="M843" s="65"/>
      <c r="N843" s="64" t="s">
        <v>70</v>
      </c>
      <c r="O843" s="66" t="s">
        <v>32</v>
      </c>
      <c r="P843" s="66" t="str">
        <f t="shared" si="1245"/>
        <v>1..1</v>
      </c>
      <c r="Q843" s="6" t="s">
        <v>3546</v>
      </c>
      <c r="R843" s="67" t="s">
        <v>3547</v>
      </c>
      <c r="S843" s="66" t="s">
        <v>73</v>
      </c>
      <c r="T843" s="68" t="str">
        <f t="shared" si="1255"/>
        <v>E</v>
      </c>
      <c r="U843" s="62" t="s">
        <v>42</v>
      </c>
      <c r="V843" s="66"/>
      <c r="W843" s="249"/>
      <c r="X843" s="38"/>
      <c r="Y843" s="634" t="str">
        <f t="shared" si="1273"/>
        <v>-</v>
      </c>
      <c r="Z843" s="70" t="str">
        <f t="shared" ref="Z843:AE843" si="1297">IF(Y843="X","X",IF($AH843=Z$4,"X","-"))</f>
        <v>-</v>
      </c>
      <c r="AA843" s="70" t="str">
        <f t="shared" si="1297"/>
        <v>-</v>
      </c>
      <c r="AB843" s="70" t="str">
        <f t="shared" si="1297"/>
        <v>-</v>
      </c>
      <c r="AC843" s="70" t="str">
        <f t="shared" si="1297"/>
        <v>X</v>
      </c>
      <c r="AD843" s="70" t="str">
        <f t="shared" si="1297"/>
        <v>X</v>
      </c>
      <c r="AE843" s="635" t="str">
        <f t="shared" si="1297"/>
        <v>X</v>
      </c>
      <c r="AF843" s="38"/>
      <c r="AG843" s="70" t="s">
        <v>47</v>
      </c>
      <c r="AH843" s="70" t="s">
        <v>5901</v>
      </c>
      <c r="AI843" s="38"/>
      <c r="AJ843" s="13" t="str">
        <f t="shared" si="1251"/>
        <v>/rsm:CrossIndustryInvoice/rsm:SupplyChainTradeTransaction/ram:ApplicableHeaderTradeSettlement/ram:InvoicerTradeParty/ram:DefinedTradeContact/ram:EmailURIUniversalCommunication</v>
      </c>
      <c r="AK843" s="13" t="str">
        <f t="shared" si="1252"/>
        <v>/ram:URIID</v>
      </c>
      <c r="AL843" s="14">
        <f>COUNTIFS(R$4:R843,AJ843)</f>
        <v>1</v>
      </c>
      <c r="AN843" s="215" t="str">
        <f t="shared" si="1277"/>
        <v>SCT_HTS</v>
      </c>
      <c r="AO843" s="61" t="str">
        <f t="shared" si="1253"/>
        <v>BT-X-214</v>
      </c>
      <c r="AP843" s="282" t="str">
        <f t="shared" si="1278"/>
        <v>EXT-FR-FE-134</v>
      </c>
      <c r="AQ843" s="62">
        <f t="shared" si="1219"/>
        <v>6</v>
      </c>
      <c r="AR843" s="62" t="str">
        <f t="shared" si="1254"/>
        <v>1..1</v>
      </c>
      <c r="AS843" s="64" t="s">
        <v>18237</v>
      </c>
      <c r="AT843" s="64" t="s">
        <v>1729</v>
      </c>
      <c r="AU843" s="65"/>
      <c r="AV843" s="65"/>
      <c r="AW843" s="65"/>
      <c r="AX843" s="64"/>
      <c r="AY843" s="66" t="str">
        <f t="shared" si="1264"/>
        <v>1..1</v>
      </c>
      <c r="AZ843" s="66" t="str">
        <f t="shared" si="1266"/>
        <v>1..1</v>
      </c>
      <c r="BA843" s="6" t="str">
        <f t="shared" si="1216"/>
        <v>/rsm:CrossIndustryInvoice
/rsm:SupplyChainTradeTransaction
/ram:ApplicableHeaderTradeSettlement
/ram:InvoicerTradeParty
/ram:DefinedTradeContact
/ram:EmailURIUniversalCommunication
/ram:URIID</v>
      </c>
      <c r="BB843" s="67" t="str">
        <f t="shared" si="1217"/>
        <v>/rsm:CrossIndustryInvoice/rsm:SupplyChainTradeTransaction/ram:ApplicableHeaderTradeSettlement/ram:InvoicerTradeParty/ram:DefinedTradeContact/ram:EmailURIUniversalCommunication/ram:URIID</v>
      </c>
      <c r="BC843" s="66" t="str">
        <f t="shared" si="1279"/>
        <v>T</v>
      </c>
      <c r="BD843" s="68" t="str">
        <f t="shared" si="1280"/>
        <v>E</v>
      </c>
      <c r="BE843" s="62" t="str">
        <f t="shared" si="1281"/>
        <v>0..1</v>
      </c>
      <c r="BF843" s="66" t="str">
        <f t="shared" si="1282"/>
        <v/>
      </c>
      <c r="BG843" s="249" t="str">
        <f t="shared" si="1283"/>
        <v/>
      </c>
      <c r="BH843" s="7"/>
      <c r="BI843" s="634" t="str">
        <f t="shared" si="1284"/>
        <v>-</v>
      </c>
      <c r="BJ843" s="70" t="str">
        <f t="shared" si="1285"/>
        <v>-</v>
      </c>
      <c r="BK843" s="70" t="str">
        <f t="shared" si="1286"/>
        <v>-</v>
      </c>
      <c r="BL843" s="70" t="str">
        <f t="shared" si="1287"/>
        <v>-</v>
      </c>
      <c r="BM843" s="70" t="str">
        <f t="shared" si="1288"/>
        <v>X</v>
      </c>
      <c r="BN843" s="70" t="str">
        <f t="shared" si="1289"/>
        <v>X</v>
      </c>
      <c r="BO843" s="635" t="str">
        <f t="shared" si="1290"/>
        <v>X</v>
      </c>
      <c r="BP843" s="7"/>
      <c r="BQ843" s="70" t="str">
        <f t="shared" si="1291"/>
        <v>EXTENDED</v>
      </c>
      <c r="BR843" s="70" t="str">
        <f t="shared" si="1292"/>
        <v>EXTENDED-CTC-FR</v>
      </c>
      <c r="BS843" s="15"/>
      <c r="BT843" s="57" t="s">
        <v>18642</v>
      </c>
    </row>
    <row r="844" spans="1:72" s="59" customFormat="1" ht="96" x14ac:dyDescent="0.2">
      <c r="A844" s="45" t="str">
        <f t="shared" si="1275"/>
        <v>NO</v>
      </c>
      <c r="B844" s="45"/>
      <c r="C844" s="45"/>
      <c r="D844" s="215" t="s">
        <v>3431</v>
      </c>
      <c r="E844" s="140" t="s">
        <v>5686</v>
      </c>
      <c r="F844" s="296" t="s">
        <v>4997</v>
      </c>
      <c r="G844" s="141">
        <f t="shared" si="1232"/>
        <v>4</v>
      </c>
      <c r="H844" s="141" t="s">
        <v>42</v>
      </c>
      <c r="I844" s="125" t="s">
        <v>3548</v>
      </c>
      <c r="J844" s="125"/>
      <c r="K844" s="126"/>
      <c r="L844" s="126"/>
      <c r="M844" s="126"/>
      <c r="N844" s="125"/>
      <c r="O844" s="124" t="s">
        <v>42</v>
      </c>
      <c r="P844" s="124" t="str">
        <f t="shared" si="1245"/>
        <v>0..1</v>
      </c>
      <c r="Q844" s="142" t="s">
        <v>3549</v>
      </c>
      <c r="R844" s="143" t="s">
        <v>3550</v>
      </c>
      <c r="S844" s="124" t="s">
        <v>35</v>
      </c>
      <c r="T844" s="129" t="str">
        <f t="shared" si="1255"/>
        <v>EG</v>
      </c>
      <c r="U844" s="141" t="s">
        <v>42</v>
      </c>
      <c r="V844" s="124"/>
      <c r="W844" s="675"/>
      <c r="X844" s="38"/>
      <c r="Y844" s="648" t="str">
        <f t="shared" si="1273"/>
        <v>-</v>
      </c>
      <c r="Z844" s="144" t="str">
        <f t="shared" ref="Z844:AE844" si="1298">IF(Y844="X","X",IF($AH844=Z$4,"X","-"))</f>
        <v>-</v>
      </c>
      <c r="AA844" s="144" t="str">
        <f t="shared" si="1298"/>
        <v>-</v>
      </c>
      <c r="AB844" s="144" t="str">
        <f t="shared" si="1298"/>
        <v>-</v>
      </c>
      <c r="AC844" s="144" t="str">
        <f t="shared" si="1298"/>
        <v>X</v>
      </c>
      <c r="AD844" s="144" t="str">
        <f t="shared" si="1298"/>
        <v>X</v>
      </c>
      <c r="AE844" s="649" t="str">
        <f t="shared" si="1298"/>
        <v>X</v>
      </c>
      <c r="AF844" s="38"/>
      <c r="AG844" s="144" t="s">
        <v>47</v>
      </c>
      <c r="AH844" s="144" t="s">
        <v>5901</v>
      </c>
      <c r="AI844" s="38"/>
      <c r="AJ844" s="13" t="str">
        <f t="shared" si="1251"/>
        <v>/rsm:CrossIndustryInvoice/rsm:SupplyChainTradeTransaction/ram:ApplicableHeaderTradeSettlement/ram:InvoicerTradeParty</v>
      </c>
      <c r="AK844" s="13" t="str">
        <f t="shared" si="1252"/>
        <v>/ram:PostalTradeAddress</v>
      </c>
      <c r="AL844" s="14">
        <f>COUNTIFS(R$4:R844,AJ844)</f>
        <v>1</v>
      </c>
      <c r="AN844" s="215" t="str">
        <f t="shared" si="1277"/>
        <v>SCT_HTS</v>
      </c>
      <c r="AO844" s="140" t="str">
        <f t="shared" si="1253"/>
        <v>BG-X-35</v>
      </c>
      <c r="AP844" s="296" t="str">
        <f t="shared" si="1278"/>
        <v>EXT-FR-FE-123</v>
      </c>
      <c r="AQ844" s="141">
        <f t="shared" si="1219"/>
        <v>4</v>
      </c>
      <c r="AR844" s="141" t="str">
        <f t="shared" si="1254"/>
        <v>0..1</v>
      </c>
      <c r="AS844" s="125" t="s">
        <v>3551</v>
      </c>
      <c r="AT844" s="125"/>
      <c r="AU844" s="126"/>
      <c r="AV844" s="126"/>
      <c r="AW844" s="126"/>
      <c r="AX844" s="125"/>
      <c r="AY844" s="124" t="str">
        <f t="shared" si="1264"/>
        <v>0..1</v>
      </c>
      <c r="AZ844" s="124" t="str">
        <f t="shared" si="1266"/>
        <v>0..1</v>
      </c>
      <c r="BA844" s="142" t="str">
        <f t="shared" si="1216"/>
        <v>/rsm:CrossIndustryInvoice
/rsm:SupplyChainTradeTransaction
/ram:ApplicableHeaderTradeSettlement
/ram:InvoicerTradeParty
/ram:PostalTradeAddress</v>
      </c>
      <c r="BB844" s="143" t="str">
        <f t="shared" si="1217"/>
        <v>/rsm:CrossIndustryInvoice/rsm:SupplyChainTradeTransaction/ram:ApplicableHeaderTradeSettlement/ram:InvoicerTradeParty/ram:PostalTradeAddress</v>
      </c>
      <c r="BC844" s="124" t="str">
        <f t="shared" si="1279"/>
        <v/>
      </c>
      <c r="BD844" s="129" t="str">
        <f t="shared" si="1280"/>
        <v>EG</v>
      </c>
      <c r="BE844" s="141" t="str">
        <f t="shared" si="1281"/>
        <v>0..1</v>
      </c>
      <c r="BF844" s="124" t="str">
        <f t="shared" si="1282"/>
        <v/>
      </c>
      <c r="BG844" s="675" t="str">
        <f t="shared" si="1283"/>
        <v/>
      </c>
      <c r="BH844" s="7"/>
      <c r="BI844" s="648" t="str">
        <f t="shared" si="1284"/>
        <v>-</v>
      </c>
      <c r="BJ844" s="144" t="str">
        <f t="shared" si="1285"/>
        <v>-</v>
      </c>
      <c r="BK844" s="144" t="str">
        <f t="shared" si="1286"/>
        <v>-</v>
      </c>
      <c r="BL844" s="144" t="str">
        <f t="shared" si="1287"/>
        <v>-</v>
      </c>
      <c r="BM844" s="144" t="str">
        <f t="shared" si="1288"/>
        <v>X</v>
      </c>
      <c r="BN844" s="144" t="str">
        <f t="shared" si="1289"/>
        <v>X</v>
      </c>
      <c r="BO844" s="649" t="str">
        <f t="shared" si="1290"/>
        <v>X</v>
      </c>
      <c r="BP844" s="7"/>
      <c r="BQ844" s="144" t="str">
        <f t="shared" si="1291"/>
        <v>EXTENDED</v>
      </c>
      <c r="BR844" s="144" t="str">
        <f t="shared" si="1292"/>
        <v>EXTENDED-CTC-FR</v>
      </c>
      <c r="BS844" s="15"/>
      <c r="BT844" s="57" t="s">
        <v>18642</v>
      </c>
    </row>
    <row r="845" spans="1:72" s="59" customFormat="1" ht="105" x14ac:dyDescent="0.2">
      <c r="A845" s="45" t="str">
        <f t="shared" si="1275"/>
        <v>YES</v>
      </c>
      <c r="B845" s="45"/>
      <c r="C845" s="45"/>
      <c r="D845" s="215" t="s">
        <v>3431</v>
      </c>
      <c r="E845" s="61" t="s">
        <v>5687</v>
      </c>
      <c r="F845" s="282" t="s">
        <v>4998</v>
      </c>
      <c r="G845" s="62">
        <f t="shared" si="1232"/>
        <v>5</v>
      </c>
      <c r="H845" s="62" t="s">
        <v>42</v>
      </c>
      <c r="I845" s="64" t="s">
        <v>17148</v>
      </c>
      <c r="J845" s="64" t="s">
        <v>1635</v>
      </c>
      <c r="K845" s="65" t="s">
        <v>1636</v>
      </c>
      <c r="L845" s="65"/>
      <c r="M845" s="65"/>
      <c r="N845" s="64" t="s">
        <v>70</v>
      </c>
      <c r="O845" s="66" t="s">
        <v>42</v>
      </c>
      <c r="P845" s="66" t="str">
        <f t="shared" si="1245"/>
        <v>0..1</v>
      </c>
      <c r="Q845" s="6" t="s">
        <v>3552</v>
      </c>
      <c r="R845" s="67" t="s">
        <v>3553</v>
      </c>
      <c r="S845" s="66" t="s">
        <v>73</v>
      </c>
      <c r="T845" s="68" t="str">
        <f t="shared" si="1255"/>
        <v>E</v>
      </c>
      <c r="U845" s="62" t="s">
        <v>42</v>
      </c>
      <c r="V845" s="66"/>
      <c r="W845" s="249"/>
      <c r="X845" s="38"/>
      <c r="Y845" s="634" t="str">
        <f t="shared" si="1273"/>
        <v>-</v>
      </c>
      <c r="Z845" s="70" t="str">
        <f t="shared" ref="Z845:AE845" si="1299">IF(Y845="X","X",IF($AH845=Z$4,"X","-"))</f>
        <v>-</v>
      </c>
      <c r="AA845" s="70" t="str">
        <f t="shared" si="1299"/>
        <v>-</v>
      </c>
      <c r="AB845" s="70" t="str">
        <f t="shared" si="1299"/>
        <v>-</v>
      </c>
      <c r="AC845" s="70" t="str">
        <f t="shared" si="1299"/>
        <v>X</v>
      </c>
      <c r="AD845" s="70" t="str">
        <f t="shared" si="1299"/>
        <v>X</v>
      </c>
      <c r="AE845" s="635" t="str">
        <f t="shared" si="1299"/>
        <v>X</v>
      </c>
      <c r="AF845" s="38"/>
      <c r="AG845" s="70" t="s">
        <v>47</v>
      </c>
      <c r="AH845" s="70" t="s">
        <v>5901</v>
      </c>
      <c r="AI845" s="38"/>
      <c r="AJ845" s="13" t="str">
        <f t="shared" si="1251"/>
        <v>/rsm:CrossIndustryInvoice/rsm:SupplyChainTradeTransaction/ram:ApplicableHeaderTradeSettlement/ram:InvoicerTradeParty/ram:PostalTradeAddress</v>
      </c>
      <c r="AK845" s="13" t="str">
        <f t="shared" si="1252"/>
        <v>/ram:PostcodeCode</v>
      </c>
      <c r="AL845" s="14">
        <f>COUNTIFS(R$4:R845,AJ845)</f>
        <v>1</v>
      </c>
      <c r="AN845" s="215" t="str">
        <f t="shared" si="1277"/>
        <v>SCT_HTS</v>
      </c>
      <c r="AO845" s="61" t="str">
        <f t="shared" si="1253"/>
        <v>BT-X-215</v>
      </c>
      <c r="AP845" s="282" t="str">
        <f t="shared" si="1278"/>
        <v>EXT-FR-FE-128</v>
      </c>
      <c r="AQ845" s="62">
        <f t="shared" si="1219"/>
        <v>5</v>
      </c>
      <c r="AR845" s="62" t="str">
        <f t="shared" si="1254"/>
        <v>0..1</v>
      </c>
      <c r="AS845" s="64" t="s">
        <v>1639</v>
      </c>
      <c r="AT845" s="64" t="s">
        <v>1747</v>
      </c>
      <c r="AU845" s="65" t="s">
        <v>1748</v>
      </c>
      <c r="AV845" s="65"/>
      <c r="AW845" s="65"/>
      <c r="AX845" s="64"/>
      <c r="AY845" s="66" t="str">
        <f t="shared" si="1264"/>
        <v>0..1</v>
      </c>
      <c r="AZ845" s="66" t="str">
        <f t="shared" si="1266"/>
        <v>0..1</v>
      </c>
      <c r="BA845" s="6" t="str">
        <f t="shared" si="1216"/>
        <v>/rsm:CrossIndustryInvoice
/rsm:SupplyChainTradeTransaction
/ram:ApplicableHeaderTradeSettlement
/ram:InvoicerTradeParty
/ram:PostalTradeAddress
/ram:PostcodeCode</v>
      </c>
      <c r="BB845" s="67" t="str">
        <f t="shared" si="1217"/>
        <v>/rsm:CrossIndustryInvoice/rsm:SupplyChainTradeTransaction/ram:ApplicableHeaderTradeSettlement/ram:InvoicerTradeParty/ram:PostalTradeAddress/ram:PostcodeCode</v>
      </c>
      <c r="BC845" s="66" t="str">
        <f t="shared" si="1279"/>
        <v>T</v>
      </c>
      <c r="BD845" s="68" t="str">
        <f t="shared" si="1280"/>
        <v>E</v>
      </c>
      <c r="BE845" s="62" t="str">
        <f t="shared" si="1281"/>
        <v>0..1</v>
      </c>
      <c r="BF845" s="66" t="str">
        <f t="shared" si="1282"/>
        <v/>
      </c>
      <c r="BG845" s="249" t="str">
        <f t="shared" si="1283"/>
        <v/>
      </c>
      <c r="BH845" s="7"/>
      <c r="BI845" s="634" t="str">
        <f t="shared" si="1284"/>
        <v>-</v>
      </c>
      <c r="BJ845" s="70" t="str">
        <f t="shared" si="1285"/>
        <v>-</v>
      </c>
      <c r="BK845" s="70" t="str">
        <f t="shared" si="1286"/>
        <v>-</v>
      </c>
      <c r="BL845" s="70" t="str">
        <f t="shared" si="1287"/>
        <v>-</v>
      </c>
      <c r="BM845" s="70" t="str">
        <f t="shared" si="1288"/>
        <v>X</v>
      </c>
      <c r="BN845" s="70" t="str">
        <f t="shared" si="1289"/>
        <v>X</v>
      </c>
      <c r="BO845" s="635" t="str">
        <f t="shared" si="1290"/>
        <v>X</v>
      </c>
      <c r="BP845" s="7"/>
      <c r="BQ845" s="70" t="str">
        <f t="shared" si="1291"/>
        <v>EXTENDED</v>
      </c>
      <c r="BR845" s="70" t="str">
        <f t="shared" si="1292"/>
        <v>EXTENDED-CTC-FR</v>
      </c>
      <c r="BS845" s="15"/>
      <c r="BT845" s="57" t="s">
        <v>18642</v>
      </c>
    </row>
    <row r="846" spans="1:72" s="59" customFormat="1" ht="105" x14ac:dyDescent="0.2">
      <c r="A846" s="45" t="str">
        <f t="shared" si="1275"/>
        <v>YES</v>
      </c>
      <c r="B846" s="45"/>
      <c r="C846" s="45"/>
      <c r="D846" s="215" t="s">
        <v>3431</v>
      </c>
      <c r="E846" s="61" t="s">
        <v>5688</v>
      </c>
      <c r="F846" s="282" t="s">
        <v>4999</v>
      </c>
      <c r="G846" s="62">
        <f t="shared" si="1232"/>
        <v>5</v>
      </c>
      <c r="H846" s="62" t="s">
        <v>42</v>
      </c>
      <c r="I846" s="64" t="s">
        <v>17149</v>
      </c>
      <c r="J846" s="64" t="s">
        <v>1641</v>
      </c>
      <c r="K846" s="65" t="s">
        <v>1642</v>
      </c>
      <c r="L846" s="65"/>
      <c r="M846" s="65"/>
      <c r="N846" s="64" t="s">
        <v>70</v>
      </c>
      <c r="O846" s="66" t="s">
        <v>42</v>
      </c>
      <c r="P846" s="66" t="str">
        <f t="shared" si="1245"/>
        <v>0..1</v>
      </c>
      <c r="Q846" s="6" t="s">
        <v>3554</v>
      </c>
      <c r="R846" s="67" t="s">
        <v>3555</v>
      </c>
      <c r="S846" s="66" t="s">
        <v>73</v>
      </c>
      <c r="T846" s="68" t="str">
        <f t="shared" si="1255"/>
        <v>E</v>
      </c>
      <c r="U846" s="62" t="s">
        <v>42</v>
      </c>
      <c r="V846" s="66"/>
      <c r="W846" s="249"/>
      <c r="X846" s="38"/>
      <c r="Y846" s="634" t="str">
        <f t="shared" si="1273"/>
        <v>-</v>
      </c>
      <c r="Z846" s="70" t="str">
        <f t="shared" ref="Z846:AE846" si="1300">IF(Y846="X","X",IF($AH846=Z$4,"X","-"))</f>
        <v>-</v>
      </c>
      <c r="AA846" s="70" t="str">
        <f t="shared" si="1300"/>
        <v>-</v>
      </c>
      <c r="AB846" s="70" t="str">
        <f t="shared" si="1300"/>
        <v>-</v>
      </c>
      <c r="AC846" s="70" t="str">
        <f t="shared" si="1300"/>
        <v>X</v>
      </c>
      <c r="AD846" s="70" t="str">
        <f t="shared" si="1300"/>
        <v>X</v>
      </c>
      <c r="AE846" s="635" t="str">
        <f t="shared" si="1300"/>
        <v>X</v>
      </c>
      <c r="AF846" s="38"/>
      <c r="AG846" s="70" t="s">
        <v>47</v>
      </c>
      <c r="AH846" s="70" t="s">
        <v>5901</v>
      </c>
      <c r="AI846" s="38"/>
      <c r="AJ846" s="13" t="str">
        <f t="shared" si="1251"/>
        <v>/rsm:CrossIndustryInvoice/rsm:SupplyChainTradeTransaction/ram:ApplicableHeaderTradeSettlement/ram:InvoicerTradeParty/ram:PostalTradeAddress</v>
      </c>
      <c r="AK846" s="13" t="str">
        <f t="shared" si="1252"/>
        <v>/ram:LineOne</v>
      </c>
      <c r="AL846" s="14">
        <f>COUNTIFS(R$4:R846,AJ846)</f>
        <v>1</v>
      </c>
      <c r="AN846" s="215" t="str">
        <f t="shared" si="1277"/>
        <v>SCT_HTS</v>
      </c>
      <c r="AO846" s="61" t="str">
        <f t="shared" si="1253"/>
        <v>BT-X-216</v>
      </c>
      <c r="AP846" s="282" t="str">
        <f t="shared" si="1278"/>
        <v>EXT-FR-FE-124</v>
      </c>
      <c r="AQ846" s="62">
        <f t="shared" si="1219"/>
        <v>5</v>
      </c>
      <c r="AR846" s="62" t="str">
        <f t="shared" si="1254"/>
        <v>0..1</v>
      </c>
      <c r="AS846" s="64" t="s">
        <v>1645</v>
      </c>
      <c r="AT846" s="64" t="s">
        <v>1754</v>
      </c>
      <c r="AU846" s="65" t="s">
        <v>1755</v>
      </c>
      <c r="AV846" s="65"/>
      <c r="AW846" s="65"/>
      <c r="AX846" s="64"/>
      <c r="AY846" s="66" t="str">
        <f t="shared" si="1264"/>
        <v>0..1</v>
      </c>
      <c r="AZ846" s="66" t="str">
        <f t="shared" si="1266"/>
        <v>0..1</v>
      </c>
      <c r="BA846" s="6" t="str">
        <f t="shared" si="1216"/>
        <v>/rsm:CrossIndustryInvoice
/rsm:SupplyChainTradeTransaction
/ram:ApplicableHeaderTradeSettlement
/ram:InvoicerTradeParty
/ram:PostalTradeAddress
/ram:LineOne</v>
      </c>
      <c r="BB846" s="67" t="str">
        <f t="shared" si="1217"/>
        <v>/rsm:CrossIndustryInvoice/rsm:SupplyChainTradeTransaction/ram:ApplicableHeaderTradeSettlement/ram:InvoicerTradeParty/ram:PostalTradeAddress/ram:LineOne</v>
      </c>
      <c r="BC846" s="66" t="str">
        <f t="shared" si="1279"/>
        <v>T</v>
      </c>
      <c r="BD846" s="68" t="str">
        <f t="shared" si="1280"/>
        <v>E</v>
      </c>
      <c r="BE846" s="62" t="str">
        <f t="shared" si="1281"/>
        <v>0..1</v>
      </c>
      <c r="BF846" s="66" t="str">
        <f t="shared" si="1282"/>
        <v/>
      </c>
      <c r="BG846" s="249" t="str">
        <f t="shared" si="1283"/>
        <v/>
      </c>
      <c r="BH846" s="7"/>
      <c r="BI846" s="634" t="str">
        <f t="shared" si="1284"/>
        <v>-</v>
      </c>
      <c r="BJ846" s="70" t="str">
        <f t="shared" si="1285"/>
        <v>-</v>
      </c>
      <c r="BK846" s="70" t="str">
        <f t="shared" si="1286"/>
        <v>-</v>
      </c>
      <c r="BL846" s="70" t="str">
        <f t="shared" si="1287"/>
        <v>-</v>
      </c>
      <c r="BM846" s="70" t="str">
        <f t="shared" si="1288"/>
        <v>X</v>
      </c>
      <c r="BN846" s="70" t="str">
        <f t="shared" si="1289"/>
        <v>X</v>
      </c>
      <c r="BO846" s="635" t="str">
        <f t="shared" si="1290"/>
        <v>X</v>
      </c>
      <c r="BP846" s="7"/>
      <c r="BQ846" s="70" t="str">
        <f t="shared" si="1291"/>
        <v>EXTENDED</v>
      </c>
      <c r="BR846" s="70" t="str">
        <f t="shared" si="1292"/>
        <v>EXTENDED-CTC-FR</v>
      </c>
      <c r="BS846" s="15"/>
      <c r="BT846" s="57" t="s">
        <v>18642</v>
      </c>
    </row>
    <row r="847" spans="1:72" s="59" customFormat="1" ht="105" x14ac:dyDescent="0.2">
      <c r="A847" s="45" t="str">
        <f t="shared" si="1275"/>
        <v>YES</v>
      </c>
      <c r="B847" s="45"/>
      <c r="C847" s="45"/>
      <c r="D847" s="215" t="s">
        <v>3431</v>
      </c>
      <c r="E847" s="61" t="s">
        <v>5689</v>
      </c>
      <c r="F847" s="282" t="s">
        <v>5000</v>
      </c>
      <c r="G847" s="62">
        <f t="shared" si="1232"/>
        <v>5</v>
      </c>
      <c r="H847" s="62" t="s">
        <v>42</v>
      </c>
      <c r="I847" s="64" t="s">
        <v>17150</v>
      </c>
      <c r="J847" s="64" t="s">
        <v>1647</v>
      </c>
      <c r="K847" s="65"/>
      <c r="L847" s="65"/>
      <c r="M847" s="65"/>
      <c r="N847" s="64" t="s">
        <v>70</v>
      </c>
      <c r="O847" s="66" t="s">
        <v>42</v>
      </c>
      <c r="P847" s="66" t="str">
        <f t="shared" si="1245"/>
        <v>0..1</v>
      </c>
      <c r="Q847" s="6" t="s">
        <v>3556</v>
      </c>
      <c r="R847" s="67" t="s">
        <v>3557</v>
      </c>
      <c r="S847" s="66" t="s">
        <v>73</v>
      </c>
      <c r="T847" s="68" t="str">
        <f t="shared" si="1255"/>
        <v>E</v>
      </c>
      <c r="U847" s="62" t="s">
        <v>42</v>
      </c>
      <c r="V847" s="66"/>
      <c r="W847" s="249"/>
      <c r="X847" s="38"/>
      <c r="Y847" s="634" t="str">
        <f t="shared" si="1273"/>
        <v>-</v>
      </c>
      <c r="Z847" s="70" t="str">
        <f t="shared" ref="Z847:AE847" si="1301">IF(Y847="X","X",IF($AH847=Z$4,"X","-"))</f>
        <v>-</v>
      </c>
      <c r="AA847" s="70" t="str">
        <f t="shared" si="1301"/>
        <v>-</v>
      </c>
      <c r="AB847" s="70" t="str">
        <f t="shared" si="1301"/>
        <v>-</v>
      </c>
      <c r="AC847" s="70" t="str">
        <f t="shared" si="1301"/>
        <v>X</v>
      </c>
      <c r="AD847" s="70" t="str">
        <f t="shared" si="1301"/>
        <v>X</v>
      </c>
      <c r="AE847" s="635" t="str">
        <f t="shared" si="1301"/>
        <v>X</v>
      </c>
      <c r="AF847" s="38"/>
      <c r="AG847" s="70" t="s">
        <v>47</v>
      </c>
      <c r="AH847" s="70" t="s">
        <v>5901</v>
      </c>
      <c r="AI847" s="38"/>
      <c r="AJ847" s="13" t="str">
        <f t="shared" si="1251"/>
        <v>/rsm:CrossIndustryInvoice/rsm:SupplyChainTradeTransaction/ram:ApplicableHeaderTradeSettlement/ram:InvoicerTradeParty/ram:PostalTradeAddress</v>
      </c>
      <c r="AK847" s="13" t="str">
        <f t="shared" si="1252"/>
        <v>/ram:LineTwo</v>
      </c>
      <c r="AL847" s="14">
        <f>COUNTIFS(R$4:R847,AJ847)</f>
        <v>1</v>
      </c>
      <c r="AN847" s="215" t="str">
        <f t="shared" si="1277"/>
        <v>SCT_HTS</v>
      </c>
      <c r="AO847" s="61" t="str">
        <f t="shared" si="1253"/>
        <v>BT-X-217</v>
      </c>
      <c r="AP847" s="282" t="str">
        <f t="shared" si="1278"/>
        <v>EXT-FR-FE-125</v>
      </c>
      <c r="AQ847" s="62">
        <f t="shared" si="1219"/>
        <v>5</v>
      </c>
      <c r="AR847" s="62" t="str">
        <f t="shared" si="1254"/>
        <v>0..1</v>
      </c>
      <c r="AS847" s="64" t="s">
        <v>1650</v>
      </c>
      <c r="AT847" s="64" t="s">
        <v>1761</v>
      </c>
      <c r="AU847" s="65"/>
      <c r="AV847" s="65"/>
      <c r="AW847" s="65"/>
      <c r="AX847" s="64"/>
      <c r="AY847" s="66" t="str">
        <f t="shared" si="1264"/>
        <v>0..1</v>
      </c>
      <c r="AZ847" s="66" t="str">
        <f t="shared" si="1266"/>
        <v>0..1</v>
      </c>
      <c r="BA847" s="6" t="str">
        <f t="shared" si="1216"/>
        <v>/rsm:CrossIndustryInvoice
/rsm:SupplyChainTradeTransaction
/ram:ApplicableHeaderTradeSettlement
/ram:InvoicerTradeParty
/ram:PostalTradeAddress
/ram:LineTwo</v>
      </c>
      <c r="BB847" s="67" t="str">
        <f t="shared" si="1217"/>
        <v>/rsm:CrossIndustryInvoice/rsm:SupplyChainTradeTransaction/ram:ApplicableHeaderTradeSettlement/ram:InvoicerTradeParty/ram:PostalTradeAddress/ram:LineTwo</v>
      </c>
      <c r="BC847" s="66" t="str">
        <f t="shared" si="1279"/>
        <v>T</v>
      </c>
      <c r="BD847" s="68" t="str">
        <f t="shared" si="1280"/>
        <v>E</v>
      </c>
      <c r="BE847" s="62" t="str">
        <f t="shared" si="1281"/>
        <v>0..1</v>
      </c>
      <c r="BF847" s="66" t="str">
        <f t="shared" si="1282"/>
        <v/>
      </c>
      <c r="BG847" s="249" t="str">
        <f t="shared" si="1283"/>
        <v/>
      </c>
      <c r="BH847" s="7"/>
      <c r="BI847" s="634" t="str">
        <f t="shared" si="1284"/>
        <v>-</v>
      </c>
      <c r="BJ847" s="70" t="str">
        <f t="shared" si="1285"/>
        <v>-</v>
      </c>
      <c r="BK847" s="70" t="str">
        <f t="shared" si="1286"/>
        <v>-</v>
      </c>
      <c r="BL847" s="70" t="str">
        <f t="shared" si="1287"/>
        <v>-</v>
      </c>
      <c r="BM847" s="70" t="str">
        <f t="shared" si="1288"/>
        <v>X</v>
      </c>
      <c r="BN847" s="70" t="str">
        <f t="shared" si="1289"/>
        <v>X</v>
      </c>
      <c r="BO847" s="635" t="str">
        <f t="shared" si="1290"/>
        <v>X</v>
      </c>
      <c r="BP847" s="7"/>
      <c r="BQ847" s="70" t="str">
        <f t="shared" si="1291"/>
        <v>EXTENDED</v>
      </c>
      <c r="BR847" s="70" t="str">
        <f t="shared" si="1292"/>
        <v>EXTENDED-CTC-FR</v>
      </c>
      <c r="BS847" s="15"/>
      <c r="BT847" s="57" t="s">
        <v>18642</v>
      </c>
    </row>
    <row r="848" spans="1:72" s="59" customFormat="1" ht="105" x14ac:dyDescent="0.2">
      <c r="A848" s="45" t="str">
        <f t="shared" si="1275"/>
        <v>YES</v>
      </c>
      <c r="B848" s="45"/>
      <c r="C848" s="45"/>
      <c r="D848" s="215" t="s">
        <v>3431</v>
      </c>
      <c r="E848" s="61" t="s">
        <v>5690</v>
      </c>
      <c r="F848" s="282" t="s">
        <v>5001</v>
      </c>
      <c r="G848" s="62">
        <f t="shared" si="1232"/>
        <v>5</v>
      </c>
      <c r="H848" s="62" t="s">
        <v>42</v>
      </c>
      <c r="I848" s="64" t="s">
        <v>17151</v>
      </c>
      <c r="J848" s="64" t="s">
        <v>1647</v>
      </c>
      <c r="K848" s="65"/>
      <c r="L848" s="65"/>
      <c r="M848" s="65"/>
      <c r="N848" s="64" t="s">
        <v>70</v>
      </c>
      <c r="O848" s="66" t="s">
        <v>42</v>
      </c>
      <c r="P848" s="66" t="str">
        <f t="shared" si="1245"/>
        <v>0..1</v>
      </c>
      <c r="Q848" s="6" t="s">
        <v>3558</v>
      </c>
      <c r="R848" s="67" t="s">
        <v>3559</v>
      </c>
      <c r="S848" s="66" t="s">
        <v>73</v>
      </c>
      <c r="T848" s="68" t="str">
        <f t="shared" si="1255"/>
        <v>E</v>
      </c>
      <c r="U848" s="62" t="s">
        <v>42</v>
      </c>
      <c r="V848" s="66"/>
      <c r="W848" s="249"/>
      <c r="X848" s="38"/>
      <c r="Y848" s="634" t="str">
        <f t="shared" si="1273"/>
        <v>-</v>
      </c>
      <c r="Z848" s="70" t="str">
        <f t="shared" ref="Z848:AE848" si="1302">IF(Y848="X","X",IF($AH848=Z$4,"X","-"))</f>
        <v>-</v>
      </c>
      <c r="AA848" s="70" t="str">
        <f t="shared" si="1302"/>
        <v>-</v>
      </c>
      <c r="AB848" s="70" t="str">
        <f t="shared" si="1302"/>
        <v>-</v>
      </c>
      <c r="AC848" s="70" t="str">
        <f t="shared" si="1302"/>
        <v>X</v>
      </c>
      <c r="AD848" s="70" t="str">
        <f t="shared" si="1302"/>
        <v>X</v>
      </c>
      <c r="AE848" s="635" t="str">
        <f t="shared" si="1302"/>
        <v>X</v>
      </c>
      <c r="AF848" s="38"/>
      <c r="AG848" s="70" t="s">
        <v>47</v>
      </c>
      <c r="AH848" s="70" t="s">
        <v>5901</v>
      </c>
      <c r="AI848" s="38"/>
      <c r="AJ848" s="13" t="str">
        <f t="shared" si="1251"/>
        <v>/rsm:CrossIndustryInvoice/rsm:SupplyChainTradeTransaction/ram:ApplicableHeaderTradeSettlement/ram:InvoicerTradeParty/ram:PostalTradeAddress</v>
      </c>
      <c r="AK848" s="13" t="str">
        <f t="shared" si="1252"/>
        <v>/ram:LineThree</v>
      </c>
      <c r="AL848" s="14">
        <f>COUNTIFS(R$4:R848,AJ848)</f>
        <v>1</v>
      </c>
      <c r="AN848" s="215" t="str">
        <f t="shared" si="1277"/>
        <v>SCT_HTS</v>
      </c>
      <c r="AO848" s="61" t="str">
        <f t="shared" si="1253"/>
        <v>BT-X-218</v>
      </c>
      <c r="AP848" s="282" t="str">
        <f t="shared" si="1278"/>
        <v>EXT-FR-FE-126</v>
      </c>
      <c r="AQ848" s="62">
        <f t="shared" si="1219"/>
        <v>5</v>
      </c>
      <c r="AR848" s="62" t="str">
        <f t="shared" si="1254"/>
        <v>0..1</v>
      </c>
      <c r="AS848" s="64" t="s">
        <v>1654</v>
      </c>
      <c r="AT848" s="64" t="s">
        <v>1761</v>
      </c>
      <c r="AU848" s="65"/>
      <c r="AV848" s="65"/>
      <c r="AW848" s="65"/>
      <c r="AX848" s="64"/>
      <c r="AY848" s="66" t="str">
        <f t="shared" si="1264"/>
        <v>0..1</v>
      </c>
      <c r="AZ848" s="66" t="str">
        <f t="shared" si="1266"/>
        <v>0..1</v>
      </c>
      <c r="BA848" s="6" t="str">
        <f t="shared" si="1216"/>
        <v>/rsm:CrossIndustryInvoice
/rsm:SupplyChainTradeTransaction
/ram:ApplicableHeaderTradeSettlement
/ram:InvoicerTradeParty
/ram:PostalTradeAddress
/ram:LineThree</v>
      </c>
      <c r="BB848" s="67" t="str">
        <f t="shared" si="1217"/>
        <v>/rsm:CrossIndustryInvoice/rsm:SupplyChainTradeTransaction/ram:ApplicableHeaderTradeSettlement/ram:InvoicerTradeParty/ram:PostalTradeAddress/ram:LineThree</v>
      </c>
      <c r="BC848" s="66" t="str">
        <f t="shared" si="1279"/>
        <v>T</v>
      </c>
      <c r="BD848" s="68" t="str">
        <f t="shared" si="1280"/>
        <v>E</v>
      </c>
      <c r="BE848" s="62" t="str">
        <f t="shared" si="1281"/>
        <v>0..1</v>
      </c>
      <c r="BF848" s="66" t="str">
        <f t="shared" si="1282"/>
        <v/>
      </c>
      <c r="BG848" s="249" t="str">
        <f t="shared" si="1283"/>
        <v/>
      </c>
      <c r="BH848" s="7"/>
      <c r="BI848" s="634" t="str">
        <f t="shared" si="1284"/>
        <v>-</v>
      </c>
      <c r="BJ848" s="70" t="str">
        <f t="shared" si="1285"/>
        <v>-</v>
      </c>
      <c r="BK848" s="70" t="str">
        <f t="shared" si="1286"/>
        <v>-</v>
      </c>
      <c r="BL848" s="70" t="str">
        <f t="shared" si="1287"/>
        <v>-</v>
      </c>
      <c r="BM848" s="70" t="str">
        <f t="shared" si="1288"/>
        <v>X</v>
      </c>
      <c r="BN848" s="70" t="str">
        <f t="shared" si="1289"/>
        <v>X</v>
      </c>
      <c r="BO848" s="635" t="str">
        <f t="shared" si="1290"/>
        <v>X</v>
      </c>
      <c r="BP848" s="7"/>
      <c r="BQ848" s="70" t="str">
        <f t="shared" si="1291"/>
        <v>EXTENDED</v>
      </c>
      <c r="BR848" s="70" t="str">
        <f t="shared" si="1292"/>
        <v>EXTENDED-CTC-FR</v>
      </c>
      <c r="BS848" s="15"/>
      <c r="BT848" s="57" t="s">
        <v>18642</v>
      </c>
    </row>
    <row r="849" spans="1:72" s="59" customFormat="1" ht="105" x14ac:dyDescent="0.2">
      <c r="A849" s="45" t="str">
        <f t="shared" si="1275"/>
        <v>YES</v>
      </c>
      <c r="B849" s="45"/>
      <c r="C849" s="45"/>
      <c r="D849" s="215" t="s">
        <v>3431</v>
      </c>
      <c r="E849" s="61" t="s">
        <v>5691</v>
      </c>
      <c r="F849" s="282" t="s">
        <v>5002</v>
      </c>
      <c r="G849" s="62">
        <f t="shared" si="1232"/>
        <v>5</v>
      </c>
      <c r="H849" s="62" t="s">
        <v>42</v>
      </c>
      <c r="I849" s="64" t="s">
        <v>17152</v>
      </c>
      <c r="J849" s="64" t="s">
        <v>17144</v>
      </c>
      <c r="K849" s="65"/>
      <c r="L849" s="65"/>
      <c r="M849" s="65"/>
      <c r="N849" s="64" t="s">
        <v>70</v>
      </c>
      <c r="O849" s="66" t="s">
        <v>42</v>
      </c>
      <c r="P849" s="66" t="str">
        <f t="shared" si="1245"/>
        <v>0..1</v>
      </c>
      <c r="Q849" s="6" t="s">
        <v>3560</v>
      </c>
      <c r="R849" s="67" t="s">
        <v>3561</v>
      </c>
      <c r="S849" s="66" t="s">
        <v>73</v>
      </c>
      <c r="T849" s="68" t="str">
        <f t="shared" si="1255"/>
        <v>E</v>
      </c>
      <c r="U849" s="62" t="s">
        <v>42</v>
      </c>
      <c r="V849" s="66"/>
      <c r="W849" s="249"/>
      <c r="X849" s="38"/>
      <c r="Y849" s="634" t="str">
        <f t="shared" si="1273"/>
        <v>-</v>
      </c>
      <c r="Z849" s="70" t="str">
        <f t="shared" ref="Z849:AE849" si="1303">IF(Y849="X","X",IF($AH849=Z$4,"X","-"))</f>
        <v>-</v>
      </c>
      <c r="AA849" s="70" t="str">
        <f t="shared" si="1303"/>
        <v>-</v>
      </c>
      <c r="AB849" s="70" t="str">
        <f t="shared" si="1303"/>
        <v>-</v>
      </c>
      <c r="AC849" s="70" t="str">
        <f t="shared" si="1303"/>
        <v>X</v>
      </c>
      <c r="AD849" s="70" t="str">
        <f t="shared" si="1303"/>
        <v>X</v>
      </c>
      <c r="AE849" s="635" t="str">
        <f t="shared" si="1303"/>
        <v>X</v>
      </c>
      <c r="AF849" s="38"/>
      <c r="AG849" s="70" t="s">
        <v>47</v>
      </c>
      <c r="AH849" s="70" t="s">
        <v>5901</v>
      </c>
      <c r="AI849" s="38"/>
      <c r="AJ849" s="13" t="str">
        <f t="shared" si="1251"/>
        <v>/rsm:CrossIndustryInvoice/rsm:SupplyChainTradeTransaction/ram:ApplicableHeaderTradeSettlement/ram:InvoicerTradeParty/ram:PostalTradeAddress</v>
      </c>
      <c r="AK849" s="13" t="str">
        <f t="shared" si="1252"/>
        <v>/ram:CityName</v>
      </c>
      <c r="AL849" s="14">
        <f>COUNTIFS(R$4:R849,AJ849)</f>
        <v>1</v>
      </c>
      <c r="AN849" s="215" t="str">
        <f t="shared" si="1277"/>
        <v>SCT_HTS</v>
      </c>
      <c r="AO849" s="61" t="str">
        <f t="shared" si="1253"/>
        <v>BT-X-219</v>
      </c>
      <c r="AP849" s="282" t="str">
        <f t="shared" si="1278"/>
        <v>EXT-FR-FE-127</v>
      </c>
      <c r="AQ849" s="62">
        <f t="shared" si="1219"/>
        <v>5</v>
      </c>
      <c r="AR849" s="62" t="str">
        <f t="shared" si="1254"/>
        <v>0..1</v>
      </c>
      <c r="AS849" s="64" t="s">
        <v>3562</v>
      </c>
      <c r="AT849" s="64" t="s">
        <v>18238</v>
      </c>
      <c r="AU849" s="65"/>
      <c r="AV849" s="65"/>
      <c r="AW849" s="65"/>
      <c r="AX849" s="64"/>
      <c r="AY849" s="66" t="str">
        <f t="shared" si="1264"/>
        <v>0..1</v>
      </c>
      <c r="AZ849" s="66" t="str">
        <f t="shared" si="1266"/>
        <v>0..1</v>
      </c>
      <c r="BA849" s="6" t="str">
        <f t="shared" si="1216"/>
        <v>/rsm:CrossIndustryInvoice
/rsm:SupplyChainTradeTransaction
/ram:ApplicableHeaderTradeSettlement
/ram:InvoicerTradeParty
/ram:PostalTradeAddress
/ram:CityName</v>
      </c>
      <c r="BB849" s="67" t="str">
        <f t="shared" si="1217"/>
        <v>/rsm:CrossIndustryInvoice/rsm:SupplyChainTradeTransaction/ram:ApplicableHeaderTradeSettlement/ram:InvoicerTradeParty/ram:PostalTradeAddress/ram:CityName</v>
      </c>
      <c r="BC849" s="66" t="str">
        <f t="shared" si="1279"/>
        <v>T</v>
      </c>
      <c r="BD849" s="68" t="str">
        <f t="shared" si="1280"/>
        <v>E</v>
      </c>
      <c r="BE849" s="62" t="str">
        <f t="shared" si="1281"/>
        <v>0..1</v>
      </c>
      <c r="BF849" s="66" t="str">
        <f t="shared" si="1282"/>
        <v/>
      </c>
      <c r="BG849" s="249" t="str">
        <f t="shared" si="1283"/>
        <v/>
      </c>
      <c r="BH849" s="7"/>
      <c r="BI849" s="634" t="str">
        <f t="shared" si="1284"/>
        <v>-</v>
      </c>
      <c r="BJ849" s="70" t="str">
        <f t="shared" si="1285"/>
        <v>-</v>
      </c>
      <c r="BK849" s="70" t="str">
        <f t="shared" si="1286"/>
        <v>-</v>
      </c>
      <c r="BL849" s="70" t="str">
        <f t="shared" si="1287"/>
        <v>-</v>
      </c>
      <c r="BM849" s="70" t="str">
        <f t="shared" si="1288"/>
        <v>X</v>
      </c>
      <c r="BN849" s="70" t="str">
        <f t="shared" si="1289"/>
        <v>X</v>
      </c>
      <c r="BO849" s="635" t="str">
        <f t="shared" si="1290"/>
        <v>X</v>
      </c>
      <c r="BP849" s="7"/>
      <c r="BQ849" s="70" t="str">
        <f t="shared" si="1291"/>
        <v>EXTENDED</v>
      </c>
      <c r="BR849" s="70" t="str">
        <f t="shared" si="1292"/>
        <v>EXTENDED-CTC-FR</v>
      </c>
      <c r="BS849" s="15"/>
      <c r="BT849" s="57" t="s">
        <v>18642</v>
      </c>
    </row>
    <row r="850" spans="1:72" s="59" customFormat="1" ht="105" x14ac:dyDescent="0.2">
      <c r="A850" s="45" t="str">
        <f t="shared" si="1275"/>
        <v>YES</v>
      </c>
      <c r="B850" s="45"/>
      <c r="C850" s="45"/>
      <c r="D850" s="215" t="s">
        <v>3431</v>
      </c>
      <c r="E850" s="61" t="s">
        <v>5692</v>
      </c>
      <c r="F850" s="282" t="s">
        <v>5003</v>
      </c>
      <c r="G850" s="62">
        <f t="shared" si="1232"/>
        <v>5</v>
      </c>
      <c r="H850" s="62" t="s">
        <v>32</v>
      </c>
      <c r="I850" s="64" t="s">
        <v>17153</v>
      </c>
      <c r="J850" s="64" t="s">
        <v>1661</v>
      </c>
      <c r="K850" s="65" t="s">
        <v>17101</v>
      </c>
      <c r="L850" s="65"/>
      <c r="M850" s="65"/>
      <c r="N850" s="64" t="s">
        <v>128</v>
      </c>
      <c r="O850" s="66" t="s">
        <v>32</v>
      </c>
      <c r="P850" s="66" t="str">
        <f t="shared" si="1245"/>
        <v>1..1</v>
      </c>
      <c r="Q850" s="6" t="s">
        <v>3563</v>
      </c>
      <c r="R850" s="67" t="s">
        <v>3564</v>
      </c>
      <c r="S850" s="66" t="s">
        <v>131</v>
      </c>
      <c r="T850" s="68" t="str">
        <f t="shared" si="1255"/>
        <v>E</v>
      </c>
      <c r="U850" s="62" t="s">
        <v>42</v>
      </c>
      <c r="V850" s="66"/>
      <c r="W850" s="249"/>
      <c r="X850" s="38"/>
      <c r="Y850" s="634" t="str">
        <f t="shared" si="1273"/>
        <v>-</v>
      </c>
      <c r="Z850" s="70" t="str">
        <f t="shared" ref="Z850:AE850" si="1304">IF(Y850="X","X",IF($AH850=Z$4,"X","-"))</f>
        <v>-</v>
      </c>
      <c r="AA850" s="70" t="str">
        <f t="shared" si="1304"/>
        <v>-</v>
      </c>
      <c r="AB850" s="70" t="str">
        <f t="shared" si="1304"/>
        <v>-</v>
      </c>
      <c r="AC850" s="70" t="str">
        <f t="shared" si="1304"/>
        <v>X</v>
      </c>
      <c r="AD850" s="70" t="str">
        <f t="shared" si="1304"/>
        <v>X</v>
      </c>
      <c r="AE850" s="635" t="str">
        <f t="shared" si="1304"/>
        <v>X</v>
      </c>
      <c r="AF850" s="38"/>
      <c r="AG850" s="70" t="s">
        <v>47</v>
      </c>
      <c r="AH850" s="70" t="s">
        <v>5901</v>
      </c>
      <c r="AI850" s="38"/>
      <c r="AJ850" s="13" t="str">
        <f t="shared" si="1251"/>
        <v>/rsm:CrossIndustryInvoice/rsm:SupplyChainTradeTransaction/ram:ApplicableHeaderTradeSettlement/ram:InvoicerTradeParty/ram:PostalTradeAddress</v>
      </c>
      <c r="AK850" s="13" t="str">
        <f t="shared" si="1252"/>
        <v>/ram:CountryID</v>
      </c>
      <c r="AL850" s="14">
        <f>COUNTIFS(R$4:R850,AJ850)</f>
        <v>1</v>
      </c>
      <c r="AN850" s="215" t="str">
        <f t="shared" si="1277"/>
        <v>SCT_HTS</v>
      </c>
      <c r="AO850" s="61" t="str">
        <f t="shared" si="1253"/>
        <v>BT-X-220</v>
      </c>
      <c r="AP850" s="282" t="str">
        <f t="shared" si="1278"/>
        <v>EXT-FR-FE-130</v>
      </c>
      <c r="AQ850" s="62">
        <f t="shared" si="1219"/>
        <v>5</v>
      </c>
      <c r="AR850" s="62" t="str">
        <f t="shared" si="1254"/>
        <v>1..1</v>
      </c>
      <c r="AS850" s="64" t="s">
        <v>3565</v>
      </c>
      <c r="AT850" s="64" t="s">
        <v>1777</v>
      </c>
      <c r="AU850" s="65" t="s">
        <v>485</v>
      </c>
      <c r="AV850" s="65"/>
      <c r="AW850" s="65"/>
      <c r="AX850" s="64" t="s">
        <v>128</v>
      </c>
      <c r="AY850" s="66" t="str">
        <f t="shared" si="1264"/>
        <v>1..1</v>
      </c>
      <c r="AZ850" s="66" t="str">
        <f t="shared" si="1266"/>
        <v>1..1</v>
      </c>
      <c r="BA850" s="6" t="str">
        <f t="shared" si="1216"/>
        <v>/rsm:CrossIndustryInvoice
/rsm:SupplyChainTradeTransaction
/ram:ApplicableHeaderTradeSettlement
/ram:InvoicerTradeParty
/ram:PostalTradeAddress
/ram:CountryID</v>
      </c>
      <c r="BB850" s="67" t="str">
        <f t="shared" si="1217"/>
        <v>/rsm:CrossIndustryInvoice/rsm:SupplyChainTradeTransaction/ram:ApplicableHeaderTradeSettlement/ram:InvoicerTradeParty/ram:PostalTradeAddress/ram:CountryID</v>
      </c>
      <c r="BC850" s="66" t="str">
        <f t="shared" si="1279"/>
        <v>C</v>
      </c>
      <c r="BD850" s="68" t="str">
        <f t="shared" si="1280"/>
        <v>E</v>
      </c>
      <c r="BE850" s="62" t="str">
        <f t="shared" si="1281"/>
        <v>0..1</v>
      </c>
      <c r="BF850" s="66" t="str">
        <f t="shared" si="1282"/>
        <v/>
      </c>
      <c r="BG850" s="249" t="str">
        <f t="shared" si="1283"/>
        <v/>
      </c>
      <c r="BH850" s="7"/>
      <c r="BI850" s="634" t="str">
        <f t="shared" si="1284"/>
        <v>-</v>
      </c>
      <c r="BJ850" s="70" t="str">
        <f t="shared" si="1285"/>
        <v>-</v>
      </c>
      <c r="BK850" s="70" t="str">
        <f t="shared" si="1286"/>
        <v>-</v>
      </c>
      <c r="BL850" s="70" t="str">
        <f t="shared" si="1287"/>
        <v>-</v>
      </c>
      <c r="BM850" s="70" t="str">
        <f t="shared" si="1288"/>
        <v>X</v>
      </c>
      <c r="BN850" s="70" t="str">
        <f t="shared" si="1289"/>
        <v>X</v>
      </c>
      <c r="BO850" s="635" t="str">
        <f t="shared" si="1290"/>
        <v>X</v>
      </c>
      <c r="BP850" s="7"/>
      <c r="BQ850" s="70" t="str">
        <f t="shared" si="1291"/>
        <v>EXTENDED</v>
      </c>
      <c r="BR850" s="70" t="str">
        <f t="shared" si="1292"/>
        <v>EXTENDED-CTC-FR</v>
      </c>
      <c r="BS850" s="15"/>
      <c r="BT850" s="57" t="s">
        <v>18642</v>
      </c>
    </row>
    <row r="851" spans="1:72" s="59" customFormat="1" ht="105" x14ac:dyDescent="0.2">
      <c r="A851" s="45" t="str">
        <f t="shared" si="1275"/>
        <v>YES</v>
      </c>
      <c r="B851" s="45"/>
      <c r="C851" s="45"/>
      <c r="D851" s="215" t="s">
        <v>3431</v>
      </c>
      <c r="E851" s="61" t="s">
        <v>5693</v>
      </c>
      <c r="F851" s="282" t="s">
        <v>5004</v>
      </c>
      <c r="G851" s="62">
        <f t="shared" si="1232"/>
        <v>5</v>
      </c>
      <c r="H851" s="62" t="s">
        <v>42</v>
      </c>
      <c r="I851" s="64" t="s">
        <v>17167</v>
      </c>
      <c r="J851" s="64" t="s">
        <v>1667</v>
      </c>
      <c r="K851" s="65" t="s">
        <v>1668</v>
      </c>
      <c r="L851" s="65"/>
      <c r="M851" s="65" t="s">
        <v>35</v>
      </c>
      <c r="N851" s="64" t="s">
        <v>70</v>
      </c>
      <c r="O851" s="66" t="s">
        <v>42</v>
      </c>
      <c r="P851" s="66" t="str">
        <f t="shared" si="1245"/>
        <v>0..1</v>
      </c>
      <c r="Q851" s="6" t="s">
        <v>3566</v>
      </c>
      <c r="R851" s="67" t="s">
        <v>3567</v>
      </c>
      <c r="S851" s="66" t="s">
        <v>73</v>
      </c>
      <c r="T851" s="68" t="str">
        <f t="shared" si="1255"/>
        <v>E</v>
      </c>
      <c r="U851" s="62" t="s">
        <v>62</v>
      </c>
      <c r="V851" s="66"/>
      <c r="W851" s="249" t="s">
        <v>35</v>
      </c>
      <c r="X851" s="38"/>
      <c r="Y851" s="634" t="str">
        <f t="shared" si="1273"/>
        <v>-</v>
      </c>
      <c r="Z851" s="70" t="str">
        <f t="shared" ref="Z851:AE851" si="1305">IF(Y851="X","X",IF($AH851=Z$4,"X","-"))</f>
        <v>-</v>
      </c>
      <c r="AA851" s="70" t="str">
        <f t="shared" si="1305"/>
        <v>-</v>
      </c>
      <c r="AB851" s="70" t="str">
        <f t="shared" si="1305"/>
        <v>-</v>
      </c>
      <c r="AC851" s="70" t="str">
        <f t="shared" si="1305"/>
        <v>X</v>
      </c>
      <c r="AD851" s="70" t="str">
        <f t="shared" si="1305"/>
        <v>X</v>
      </c>
      <c r="AE851" s="635" t="str">
        <f t="shared" si="1305"/>
        <v>X</v>
      </c>
      <c r="AF851" s="38"/>
      <c r="AG851" s="70" t="s">
        <v>47</v>
      </c>
      <c r="AH851" s="70" t="s">
        <v>5901</v>
      </c>
      <c r="AI851" s="38"/>
      <c r="AJ851" s="13" t="str">
        <f t="shared" si="1251"/>
        <v>/rsm:CrossIndustryInvoice/rsm:SupplyChainTradeTransaction/ram:ApplicableHeaderTradeSettlement/ram:InvoicerTradeParty/ram:PostalTradeAddress</v>
      </c>
      <c r="AK851" s="13" t="str">
        <f t="shared" si="1252"/>
        <v>/ram:CountrySubDivisionName</v>
      </c>
      <c r="AL851" s="14">
        <f>COUNTIFS(R$4:R851,AJ851)</f>
        <v>1</v>
      </c>
      <c r="AN851" s="215" t="str">
        <f t="shared" si="1277"/>
        <v>SCT_HTS</v>
      </c>
      <c r="AO851" s="61" t="str">
        <f t="shared" si="1253"/>
        <v>BT-X-221</v>
      </c>
      <c r="AP851" s="282" t="str">
        <f t="shared" si="1278"/>
        <v>EXT-FR-FE-129</v>
      </c>
      <c r="AQ851" s="62">
        <f t="shared" si="1219"/>
        <v>5</v>
      </c>
      <c r="AR851" s="62" t="str">
        <f t="shared" si="1254"/>
        <v>0..1</v>
      </c>
      <c r="AS851" s="64" t="s">
        <v>3344</v>
      </c>
      <c r="AT851" s="64" t="s">
        <v>1671</v>
      </c>
      <c r="AU851" s="65" t="s">
        <v>1672</v>
      </c>
      <c r="AV851" s="65"/>
      <c r="AW851" s="65" t="s">
        <v>35</v>
      </c>
      <c r="AX851" s="64" t="s">
        <v>78</v>
      </c>
      <c r="AY851" s="66" t="str">
        <f t="shared" si="1264"/>
        <v>0..1</v>
      </c>
      <c r="AZ851" s="66" t="str">
        <f t="shared" si="1266"/>
        <v>0..1</v>
      </c>
      <c r="BA851" s="6" t="str">
        <f t="shared" si="1216"/>
        <v>/rsm:CrossIndustryInvoice
/rsm:SupplyChainTradeTransaction
/ram:ApplicableHeaderTradeSettlement
/ram:InvoicerTradeParty
/ram:PostalTradeAddress
/ram:CountrySubDivisionName</v>
      </c>
      <c r="BB851" s="67" t="str">
        <f t="shared" si="1217"/>
        <v>/rsm:CrossIndustryInvoice/rsm:SupplyChainTradeTransaction/ram:ApplicableHeaderTradeSettlement/ram:InvoicerTradeParty/ram:PostalTradeAddress/ram:CountrySubDivisionName</v>
      </c>
      <c r="BC851" s="66" t="str">
        <f t="shared" si="1279"/>
        <v>T</v>
      </c>
      <c r="BD851" s="68" t="str">
        <f t="shared" si="1280"/>
        <v>E</v>
      </c>
      <c r="BE851" s="62" t="str">
        <f t="shared" si="1281"/>
        <v>0..n</v>
      </c>
      <c r="BF851" s="66" t="str">
        <f t="shared" si="1282"/>
        <v/>
      </c>
      <c r="BG851" s="249" t="str">
        <f t="shared" si="1283"/>
        <v/>
      </c>
      <c r="BH851" s="7"/>
      <c r="BI851" s="634" t="str">
        <f t="shared" si="1284"/>
        <v>-</v>
      </c>
      <c r="BJ851" s="70" t="str">
        <f t="shared" si="1285"/>
        <v>-</v>
      </c>
      <c r="BK851" s="70" t="str">
        <f t="shared" si="1286"/>
        <v>-</v>
      </c>
      <c r="BL851" s="70" t="str">
        <f t="shared" si="1287"/>
        <v>-</v>
      </c>
      <c r="BM851" s="70" t="str">
        <f t="shared" si="1288"/>
        <v>X</v>
      </c>
      <c r="BN851" s="70" t="str">
        <f t="shared" si="1289"/>
        <v>X</v>
      </c>
      <c r="BO851" s="635" t="str">
        <f t="shared" si="1290"/>
        <v>X</v>
      </c>
      <c r="BP851" s="7"/>
      <c r="BQ851" s="70" t="str">
        <f t="shared" si="1291"/>
        <v>EXTENDED</v>
      </c>
      <c r="BR851" s="70" t="str">
        <f t="shared" si="1292"/>
        <v>EXTENDED-CTC-FR</v>
      </c>
      <c r="BS851" s="15"/>
      <c r="BT851" s="57" t="s">
        <v>18642</v>
      </c>
    </row>
    <row r="852" spans="1:72" s="59" customFormat="1" ht="96" x14ac:dyDescent="0.2">
      <c r="A852" s="45" t="str">
        <f t="shared" si="1275"/>
        <v>NO</v>
      </c>
      <c r="B852" s="45"/>
      <c r="C852" s="45"/>
      <c r="D852" s="215" t="s">
        <v>3431</v>
      </c>
      <c r="E852" s="140" t="s">
        <v>5694</v>
      </c>
      <c r="F852" s="296"/>
      <c r="G852" s="141">
        <f t="shared" si="1232"/>
        <v>4</v>
      </c>
      <c r="H852" s="141" t="s">
        <v>42</v>
      </c>
      <c r="I852" s="125" t="s">
        <v>3568</v>
      </c>
      <c r="J852" s="125"/>
      <c r="K852" s="126"/>
      <c r="L852" s="126"/>
      <c r="M852" s="126"/>
      <c r="N852" s="125"/>
      <c r="O852" s="124" t="s">
        <v>42</v>
      </c>
      <c r="P852" s="124" t="str">
        <f t="shared" si="1245"/>
        <v>0..1</v>
      </c>
      <c r="Q852" s="142" t="s">
        <v>3569</v>
      </c>
      <c r="R852" s="143" t="s">
        <v>3570</v>
      </c>
      <c r="S852" s="124"/>
      <c r="T852" s="129" t="str">
        <f t="shared" si="1255"/>
        <v/>
      </c>
      <c r="U852" s="141" t="s">
        <v>62</v>
      </c>
      <c r="V852" s="124"/>
      <c r="W852" s="675"/>
      <c r="X852" s="38"/>
      <c r="Y852" s="648" t="str">
        <f t="shared" si="1273"/>
        <v>-</v>
      </c>
      <c r="Z852" s="144" t="str">
        <f t="shared" ref="Z852:AE852" si="1306">IF(Y852="X","X",IF($AH852=Z$4,"X","-"))</f>
        <v>-</v>
      </c>
      <c r="AA852" s="144" t="str">
        <f t="shared" si="1306"/>
        <v>-</v>
      </c>
      <c r="AB852" s="144" t="str">
        <f t="shared" si="1306"/>
        <v>-</v>
      </c>
      <c r="AC852" s="144" t="str">
        <f t="shared" si="1306"/>
        <v>X</v>
      </c>
      <c r="AD852" s="144" t="str">
        <f t="shared" si="1306"/>
        <v>X</v>
      </c>
      <c r="AE852" s="649" t="str">
        <f t="shared" si="1306"/>
        <v>X</v>
      </c>
      <c r="AF852" s="38"/>
      <c r="AG852" s="144" t="s">
        <v>47</v>
      </c>
      <c r="AH852" s="144" t="s">
        <v>5901</v>
      </c>
      <c r="AI852" s="38"/>
      <c r="AJ852" s="13" t="str">
        <f t="shared" si="1251"/>
        <v>/rsm:CrossIndustryInvoice/rsm:SupplyChainTradeTransaction/ram:ApplicableHeaderTradeSettlement/ram:InvoicerTradeParty</v>
      </c>
      <c r="AK852" s="13" t="str">
        <f t="shared" si="1252"/>
        <v>/ram:URIUniversalCommunication</v>
      </c>
      <c r="AL852" s="14">
        <f>COUNTIFS(R$4:R852,AJ852)</f>
        <v>1</v>
      </c>
      <c r="AN852" s="215" t="str">
        <f t="shared" si="1277"/>
        <v>SCT_HTS</v>
      </c>
      <c r="AO852" s="140" t="str">
        <f t="shared" si="1253"/>
        <v>BT-X-222-00</v>
      </c>
      <c r="AP852" s="296" t="str">
        <f t="shared" si="1278"/>
        <v/>
      </c>
      <c r="AQ852" s="141">
        <f t="shared" si="1219"/>
        <v>4</v>
      </c>
      <c r="AR852" s="141" t="str">
        <f t="shared" si="1254"/>
        <v>0..1</v>
      </c>
      <c r="AS852" s="125" t="s">
        <v>1001</v>
      </c>
      <c r="AT852" s="125"/>
      <c r="AU852" s="126"/>
      <c r="AV852" s="126"/>
      <c r="AW852" s="126"/>
      <c r="AX852" s="125"/>
      <c r="AY852" s="124" t="str">
        <f t="shared" si="1264"/>
        <v>0..1</v>
      </c>
      <c r="AZ852" s="124" t="str">
        <f t="shared" si="1266"/>
        <v>0..1</v>
      </c>
      <c r="BA852" s="142" t="str">
        <f t="shared" si="1216"/>
        <v>/rsm:CrossIndustryInvoice
/rsm:SupplyChainTradeTransaction
/ram:ApplicableHeaderTradeSettlement
/ram:InvoicerTradeParty
/ram:URIUniversalCommunication</v>
      </c>
      <c r="BB852" s="143" t="str">
        <f t="shared" si="1217"/>
        <v>/rsm:CrossIndustryInvoice/rsm:SupplyChainTradeTransaction/ram:ApplicableHeaderTradeSettlement/ram:InvoicerTradeParty/ram:URIUniversalCommunication</v>
      </c>
      <c r="BC852" s="124" t="str">
        <f t="shared" si="1279"/>
        <v/>
      </c>
      <c r="BD852" s="129" t="str">
        <f t="shared" si="1280"/>
        <v/>
      </c>
      <c r="BE852" s="141" t="str">
        <f t="shared" si="1281"/>
        <v>0..n</v>
      </c>
      <c r="BF852" s="124" t="str">
        <f t="shared" si="1282"/>
        <v/>
      </c>
      <c r="BG852" s="675" t="str">
        <f t="shared" si="1283"/>
        <v/>
      </c>
      <c r="BH852" s="7"/>
      <c r="BI852" s="648" t="str">
        <f t="shared" si="1284"/>
        <v>-</v>
      </c>
      <c r="BJ852" s="144" t="str">
        <f t="shared" si="1285"/>
        <v>-</v>
      </c>
      <c r="BK852" s="144" t="str">
        <f t="shared" si="1286"/>
        <v>-</v>
      </c>
      <c r="BL852" s="144" t="str">
        <f t="shared" si="1287"/>
        <v>-</v>
      </c>
      <c r="BM852" s="144" t="str">
        <f t="shared" si="1288"/>
        <v>X</v>
      </c>
      <c r="BN852" s="144" t="str">
        <f t="shared" si="1289"/>
        <v>X</v>
      </c>
      <c r="BO852" s="649" t="str">
        <f t="shared" si="1290"/>
        <v>X</v>
      </c>
      <c r="BP852" s="7"/>
      <c r="BQ852" s="144" t="str">
        <f t="shared" si="1291"/>
        <v>EXTENDED</v>
      </c>
      <c r="BR852" s="144" t="str">
        <f t="shared" si="1292"/>
        <v>EXTENDED-CTC-FR</v>
      </c>
      <c r="BS852" s="15"/>
      <c r="BT852" s="57" t="s">
        <v>18642</v>
      </c>
    </row>
    <row r="853" spans="1:72" s="59" customFormat="1" ht="105" x14ac:dyDescent="0.2">
      <c r="A853" s="45" t="str">
        <f t="shared" si="1275"/>
        <v>YES</v>
      </c>
      <c r="B853" s="45"/>
      <c r="C853" s="45"/>
      <c r="D853" s="215" t="s">
        <v>3431</v>
      </c>
      <c r="E853" s="61" t="s">
        <v>5695</v>
      </c>
      <c r="F853" s="282" t="s">
        <v>5005</v>
      </c>
      <c r="G853" s="62">
        <f t="shared" si="1232"/>
        <v>5</v>
      </c>
      <c r="H853" s="62" t="s">
        <v>32</v>
      </c>
      <c r="I853" s="64" t="s">
        <v>17339</v>
      </c>
      <c r="J853" s="64"/>
      <c r="K853" s="65"/>
      <c r="L853" s="65"/>
      <c r="M853" s="65"/>
      <c r="N853" s="64" t="s">
        <v>90</v>
      </c>
      <c r="O853" s="66" t="s">
        <v>32</v>
      </c>
      <c r="P853" s="66" t="str">
        <f t="shared" si="1245"/>
        <v>1..1</v>
      </c>
      <c r="Q853" s="6" t="s">
        <v>3571</v>
      </c>
      <c r="R853" s="67" t="s">
        <v>3572</v>
      </c>
      <c r="S853" s="66" t="s">
        <v>55</v>
      </c>
      <c r="T853" s="68" t="str">
        <f t="shared" si="1255"/>
        <v>E</v>
      </c>
      <c r="U853" s="62" t="s">
        <v>42</v>
      </c>
      <c r="V853" s="66"/>
      <c r="W853" s="249"/>
      <c r="X853" s="38"/>
      <c r="Y853" s="634" t="str">
        <f t="shared" si="1273"/>
        <v>-</v>
      </c>
      <c r="Z853" s="70" t="str">
        <f t="shared" ref="Z853:AE853" si="1307">IF(Y853="X","X",IF($AH853=Z$4,"X","-"))</f>
        <v>-</v>
      </c>
      <c r="AA853" s="70" t="str">
        <f t="shared" si="1307"/>
        <v>-</v>
      </c>
      <c r="AB853" s="70" t="str">
        <f t="shared" si="1307"/>
        <v>-</v>
      </c>
      <c r="AC853" s="70" t="str">
        <f t="shared" si="1307"/>
        <v>X</v>
      </c>
      <c r="AD853" s="70" t="str">
        <f t="shared" si="1307"/>
        <v>X</v>
      </c>
      <c r="AE853" s="635" t="str">
        <f t="shared" si="1307"/>
        <v>X</v>
      </c>
      <c r="AF853" s="38"/>
      <c r="AG853" s="70" t="s">
        <v>47</v>
      </c>
      <c r="AH853" s="70" t="s">
        <v>5901</v>
      </c>
      <c r="AI853" s="38"/>
      <c r="AJ853" s="13" t="str">
        <f t="shared" si="1251"/>
        <v>/rsm:CrossIndustryInvoice/rsm:SupplyChainTradeTransaction/ram:ApplicableHeaderTradeSettlement/ram:InvoicerTradeParty/ram:URIUniversalCommunication</v>
      </c>
      <c r="AK853" s="13" t="str">
        <f t="shared" si="1252"/>
        <v>/ram:URIID</v>
      </c>
      <c r="AL853" s="14">
        <f>COUNTIFS(R$4:R853,AJ853)</f>
        <v>1</v>
      </c>
      <c r="AN853" s="215" t="str">
        <f t="shared" si="1277"/>
        <v>SCT_HTS</v>
      </c>
      <c r="AO853" s="61" t="str">
        <f t="shared" si="1253"/>
        <v>BT-X-222</v>
      </c>
      <c r="AP853" s="282" t="str">
        <f t="shared" si="1278"/>
        <v>EXT-FR-FE-121</v>
      </c>
      <c r="AQ853" s="62">
        <f t="shared" si="1219"/>
        <v>5</v>
      </c>
      <c r="AR853" s="62" t="str">
        <f t="shared" si="1254"/>
        <v>1..1</v>
      </c>
      <c r="AS853" s="64" t="s">
        <v>2172</v>
      </c>
      <c r="AT853" s="64"/>
      <c r="AU853" s="65"/>
      <c r="AV853" s="65"/>
      <c r="AW853" s="65"/>
      <c r="AX853" s="64" t="s">
        <v>99</v>
      </c>
      <c r="AY853" s="66" t="str">
        <f t="shared" si="1264"/>
        <v>1..1</v>
      </c>
      <c r="AZ853" s="66" t="str">
        <f t="shared" si="1266"/>
        <v>1..1</v>
      </c>
      <c r="BA853" s="6" t="str">
        <f t="shared" si="1216"/>
        <v>/rsm:CrossIndustryInvoice
/rsm:SupplyChainTradeTransaction
/ram:ApplicableHeaderTradeSettlement
/ram:InvoicerTradeParty
/ram:URIUniversalCommunication
/ram:URIID</v>
      </c>
      <c r="BB853" s="67" t="str">
        <f t="shared" si="1217"/>
        <v>/rsm:CrossIndustryInvoice/rsm:SupplyChainTradeTransaction/ram:ApplicableHeaderTradeSettlement/ram:InvoicerTradeParty/ram:URIUniversalCommunication/ram:URIID</v>
      </c>
      <c r="BC853" s="66" t="str">
        <f t="shared" si="1279"/>
        <v>I</v>
      </c>
      <c r="BD853" s="68" t="str">
        <f t="shared" si="1280"/>
        <v>E</v>
      </c>
      <c r="BE853" s="62" t="str">
        <f t="shared" si="1281"/>
        <v>0..1</v>
      </c>
      <c r="BF853" s="66" t="str">
        <f t="shared" si="1282"/>
        <v/>
      </c>
      <c r="BG853" s="249" t="str">
        <f t="shared" si="1283"/>
        <v/>
      </c>
      <c r="BH853" s="7"/>
      <c r="BI853" s="634" t="str">
        <f t="shared" si="1284"/>
        <v>-</v>
      </c>
      <c r="BJ853" s="70" t="str">
        <f t="shared" si="1285"/>
        <v>-</v>
      </c>
      <c r="BK853" s="70" t="str">
        <f t="shared" si="1286"/>
        <v>-</v>
      </c>
      <c r="BL853" s="70" t="str">
        <f t="shared" si="1287"/>
        <v>-</v>
      </c>
      <c r="BM853" s="70" t="str">
        <f t="shared" si="1288"/>
        <v>X</v>
      </c>
      <c r="BN853" s="70" t="str">
        <f t="shared" si="1289"/>
        <v>X</v>
      </c>
      <c r="BO853" s="635" t="str">
        <f t="shared" si="1290"/>
        <v>X</v>
      </c>
      <c r="BP853" s="7"/>
      <c r="BQ853" s="70" t="str">
        <f t="shared" si="1291"/>
        <v>EXTENDED</v>
      </c>
      <c r="BR853" s="70" t="str">
        <f t="shared" si="1292"/>
        <v>EXTENDED-CTC-FR</v>
      </c>
      <c r="BS853" s="15"/>
      <c r="BT853" s="57" t="s">
        <v>18642</v>
      </c>
    </row>
    <row r="854" spans="1:72" s="59" customFormat="1" ht="120" x14ac:dyDescent="0.2">
      <c r="A854" s="45" t="str">
        <f t="shared" si="1275"/>
        <v>YES</v>
      </c>
      <c r="B854" s="45"/>
      <c r="C854" s="45"/>
      <c r="D854" s="215" t="s">
        <v>3431</v>
      </c>
      <c r="E854" s="61" t="s">
        <v>5696</v>
      </c>
      <c r="F854" s="282" t="s">
        <v>5006</v>
      </c>
      <c r="G854" s="62">
        <f t="shared" si="1232"/>
        <v>6</v>
      </c>
      <c r="H854" s="62" t="s">
        <v>42</v>
      </c>
      <c r="I854" s="64" t="s">
        <v>443</v>
      </c>
      <c r="J854" s="64"/>
      <c r="K854" s="65"/>
      <c r="L854" s="65"/>
      <c r="M854" s="65"/>
      <c r="N854" s="64" t="s">
        <v>17064</v>
      </c>
      <c r="O854" s="66" t="s">
        <v>32</v>
      </c>
      <c r="P854" s="66" t="str">
        <f t="shared" si="1245"/>
        <v>1..1</v>
      </c>
      <c r="Q854" s="6" t="s">
        <v>3573</v>
      </c>
      <c r="R854" s="67" t="s">
        <v>3574</v>
      </c>
      <c r="S854" s="66" t="s">
        <v>329</v>
      </c>
      <c r="T854" s="68" t="str">
        <f t="shared" si="1255"/>
        <v>A</v>
      </c>
      <c r="U854" s="62" t="s">
        <v>42</v>
      </c>
      <c r="V854" s="66"/>
      <c r="W854" s="249"/>
      <c r="X854" s="38"/>
      <c r="Y854" s="634" t="str">
        <f t="shared" si="1273"/>
        <v>-</v>
      </c>
      <c r="Z854" s="70" t="str">
        <f t="shared" ref="Z854:AE854" si="1308">IF(Y854="X","X",IF($AH854=Z$4,"X","-"))</f>
        <v>-</v>
      </c>
      <c r="AA854" s="70" t="str">
        <f t="shared" si="1308"/>
        <v>-</v>
      </c>
      <c r="AB854" s="70" t="str">
        <f t="shared" si="1308"/>
        <v>-</v>
      </c>
      <c r="AC854" s="70" t="str">
        <f t="shared" si="1308"/>
        <v>X</v>
      </c>
      <c r="AD854" s="70" t="str">
        <f t="shared" si="1308"/>
        <v>X</v>
      </c>
      <c r="AE854" s="635" t="str">
        <f t="shared" si="1308"/>
        <v>X</v>
      </c>
      <c r="AF854" s="38"/>
      <c r="AG854" s="70" t="s">
        <v>47</v>
      </c>
      <c r="AH854" s="70" t="s">
        <v>5901</v>
      </c>
      <c r="AI854" s="38"/>
      <c r="AJ854" s="13" t="str">
        <f t="shared" si="1251"/>
        <v>/rsm:CrossIndustryInvoice/rsm:SupplyChainTradeTransaction/ram:ApplicableHeaderTradeSettlement/ram:InvoicerTradeParty/ram:URIUniversalCommunication/ram:URIID</v>
      </c>
      <c r="AK854" s="13" t="str">
        <f t="shared" si="1252"/>
        <v>/@schemeID</v>
      </c>
      <c r="AL854" s="14">
        <f>COUNTIFS(R$4:R854,AJ854)</f>
        <v>1</v>
      </c>
      <c r="AN854" s="215" t="str">
        <f t="shared" si="1277"/>
        <v>SCT_HTS</v>
      </c>
      <c r="AO854" s="61" t="str">
        <f t="shared" si="1253"/>
        <v>BT-X-222-0</v>
      </c>
      <c r="AP854" s="282" t="str">
        <f t="shared" si="1278"/>
        <v>EXT-FR-FE-122</v>
      </c>
      <c r="AQ854" s="62">
        <f t="shared" si="1219"/>
        <v>6</v>
      </c>
      <c r="AR854" s="62" t="str">
        <f t="shared" si="1254"/>
        <v>0..1</v>
      </c>
      <c r="AS854" s="64" t="s">
        <v>330</v>
      </c>
      <c r="AT854" s="64"/>
      <c r="AU854" s="65"/>
      <c r="AV854" s="65"/>
      <c r="AW854" s="65"/>
      <c r="AX854" s="64"/>
      <c r="AY854" s="66" t="str">
        <f t="shared" si="1264"/>
        <v>1..1</v>
      </c>
      <c r="AZ854" s="66" t="str">
        <f t="shared" si="1266"/>
        <v>1..1</v>
      </c>
      <c r="BA854" s="6" t="str">
        <f t="shared" si="1216"/>
        <v>/rsm:CrossIndustryInvoice
/rsm:SupplyChainTradeTransaction
/ram:ApplicableHeaderTradeSettlement
/ram:InvoicerTradeParty
/ram:URIUniversalCommunication
/ram:URIID
/@schemeID</v>
      </c>
      <c r="BB854" s="67" t="str">
        <f t="shared" si="1217"/>
        <v>/rsm:CrossIndustryInvoice/rsm:SupplyChainTradeTransaction/ram:ApplicableHeaderTradeSettlement/ram:InvoicerTradeParty/ram:URIUniversalCommunication/ram:URIID/@schemeID</v>
      </c>
      <c r="BC854" s="66" t="str">
        <f t="shared" si="1279"/>
        <v>S</v>
      </c>
      <c r="BD854" s="68" t="str">
        <f t="shared" si="1280"/>
        <v>A</v>
      </c>
      <c r="BE854" s="62" t="str">
        <f t="shared" si="1281"/>
        <v>0..1</v>
      </c>
      <c r="BF854" s="66" t="str">
        <f t="shared" si="1282"/>
        <v/>
      </c>
      <c r="BG854" s="249" t="str">
        <f t="shared" si="1283"/>
        <v/>
      </c>
      <c r="BH854" s="7"/>
      <c r="BI854" s="634" t="str">
        <f t="shared" si="1284"/>
        <v>-</v>
      </c>
      <c r="BJ854" s="70" t="str">
        <f t="shared" si="1285"/>
        <v>-</v>
      </c>
      <c r="BK854" s="70" t="str">
        <f t="shared" si="1286"/>
        <v>-</v>
      </c>
      <c r="BL854" s="70" t="str">
        <f t="shared" si="1287"/>
        <v>-</v>
      </c>
      <c r="BM854" s="70" t="str">
        <f t="shared" si="1288"/>
        <v>X</v>
      </c>
      <c r="BN854" s="70" t="str">
        <f t="shared" si="1289"/>
        <v>X</v>
      </c>
      <c r="BO854" s="635" t="str">
        <f t="shared" si="1290"/>
        <v>X</v>
      </c>
      <c r="BP854" s="7"/>
      <c r="BQ854" s="70" t="str">
        <f t="shared" si="1291"/>
        <v>EXTENDED</v>
      </c>
      <c r="BR854" s="70" t="str">
        <f t="shared" si="1292"/>
        <v>EXTENDED-CTC-FR</v>
      </c>
      <c r="BS854" s="15"/>
      <c r="BT854" s="57" t="s">
        <v>18642</v>
      </c>
    </row>
    <row r="855" spans="1:72" s="59" customFormat="1" ht="96" x14ac:dyDescent="0.2">
      <c r="A855" s="45" t="str">
        <f t="shared" si="1275"/>
        <v>NO</v>
      </c>
      <c r="B855" s="340" t="s">
        <v>17033</v>
      </c>
      <c r="C855" s="742"/>
      <c r="D855" s="215" t="s">
        <v>3431</v>
      </c>
      <c r="E855" s="140" t="s">
        <v>5113</v>
      </c>
      <c r="F855" s="296"/>
      <c r="G855" s="141">
        <f t="shared" si="1232"/>
        <v>4</v>
      </c>
      <c r="H855" s="141" t="s">
        <v>42</v>
      </c>
      <c r="I855" s="217" t="s">
        <v>3575</v>
      </c>
      <c r="J855" s="125" t="s">
        <v>17340</v>
      </c>
      <c r="K855" s="126"/>
      <c r="L855" s="126"/>
      <c r="M855" s="126"/>
      <c r="N855" s="125"/>
      <c r="O855" s="124" t="s">
        <v>42</v>
      </c>
      <c r="P855" s="66" t="str">
        <f t="shared" si="1245"/>
        <v>0..1</v>
      </c>
      <c r="Q855" s="142" t="s">
        <v>3576</v>
      </c>
      <c r="R855" s="143" t="s">
        <v>3577</v>
      </c>
      <c r="S855" s="124"/>
      <c r="T855" s="129" t="str">
        <f t="shared" si="1255"/>
        <v/>
      </c>
      <c r="U855" s="141" t="s">
        <v>62</v>
      </c>
      <c r="V855" s="124"/>
      <c r="W855" s="675"/>
      <c r="X855" s="38"/>
      <c r="Y855" s="648" t="str">
        <f t="shared" si="1273"/>
        <v>-</v>
      </c>
      <c r="Z855" s="144" t="str">
        <f t="shared" ref="Z855:AE855" si="1309">IF(Y855="X","X",IF($AH855=Z$4,"X","-"))</f>
        <v>-</v>
      </c>
      <c r="AA855" s="144" t="str">
        <f t="shared" si="1309"/>
        <v>-</v>
      </c>
      <c r="AB855" s="144" t="str">
        <f t="shared" si="1309"/>
        <v>-</v>
      </c>
      <c r="AC855" s="144" t="str">
        <f t="shared" si="1309"/>
        <v>X</v>
      </c>
      <c r="AD855" s="144" t="str">
        <f t="shared" si="1309"/>
        <v>X</v>
      </c>
      <c r="AE855" s="649" t="str">
        <f t="shared" si="1309"/>
        <v>X</v>
      </c>
      <c r="AF855" s="38"/>
      <c r="AG855" s="144" t="s">
        <v>47</v>
      </c>
      <c r="AH855" s="144" t="s">
        <v>5901</v>
      </c>
      <c r="AI855" s="38"/>
      <c r="AJ855" s="13" t="str">
        <f t="shared" si="1251"/>
        <v>/rsm:CrossIndustryInvoice/rsm:SupplyChainTradeTransaction/ram:ApplicableHeaderTradeSettlement/ram:InvoicerTradeParty</v>
      </c>
      <c r="AK855" s="13" t="str">
        <f t="shared" si="1252"/>
        <v>/ram:SpecifiedTaxRegistration</v>
      </c>
      <c r="AL855" s="14">
        <f>COUNTIFS(R$4:R855,AJ855)</f>
        <v>1</v>
      </c>
      <c r="AN855" s="215" t="str">
        <f t="shared" si="1277"/>
        <v>SCT_HTS</v>
      </c>
      <c r="AO855" s="140" t="str">
        <f t="shared" si="1253"/>
        <v>BT-X-223-00</v>
      </c>
      <c r="AP855" s="296" t="str">
        <f t="shared" si="1278"/>
        <v/>
      </c>
      <c r="AQ855" s="141">
        <f t="shared" si="1219"/>
        <v>4</v>
      </c>
      <c r="AR855" s="141" t="str">
        <f t="shared" si="1254"/>
        <v>0..1</v>
      </c>
      <c r="AS855" s="217" t="s">
        <v>2626</v>
      </c>
      <c r="AT855" s="125"/>
      <c r="AU855" s="126"/>
      <c r="AV855" s="126"/>
      <c r="AW855" s="126"/>
      <c r="AX855" s="125"/>
      <c r="AY855" s="124" t="str">
        <f t="shared" si="1264"/>
        <v>0..1</v>
      </c>
      <c r="AZ855" s="124" t="str">
        <f t="shared" si="1266"/>
        <v>0..1</v>
      </c>
      <c r="BA855" s="142" t="str">
        <f t="shared" ref="BA855:BA914" si="1310">Q855</f>
        <v>/rsm:CrossIndustryInvoice
/rsm:SupplyChainTradeTransaction
/ram:ApplicableHeaderTradeSettlement
/ram:InvoicerTradeParty
/ram:SpecifiedTaxRegistration</v>
      </c>
      <c r="BB855" s="143" t="str">
        <f t="shared" ref="BB855:BB914" si="1311">R855</f>
        <v>/rsm:CrossIndustryInvoice/rsm:SupplyChainTradeTransaction/ram:ApplicableHeaderTradeSettlement/ram:InvoicerTradeParty/ram:SpecifiedTaxRegistration</v>
      </c>
      <c r="BC855" s="124" t="str">
        <f t="shared" si="1279"/>
        <v/>
      </c>
      <c r="BD855" s="129" t="str">
        <f t="shared" si="1280"/>
        <v/>
      </c>
      <c r="BE855" s="141" t="str">
        <f t="shared" si="1281"/>
        <v>0..n</v>
      </c>
      <c r="BF855" s="124" t="str">
        <f t="shared" si="1282"/>
        <v/>
      </c>
      <c r="BG855" s="675" t="str">
        <f t="shared" si="1283"/>
        <v/>
      </c>
      <c r="BH855" s="7"/>
      <c r="BI855" s="648" t="str">
        <f t="shared" si="1284"/>
        <v>-</v>
      </c>
      <c r="BJ855" s="144" t="str">
        <f t="shared" si="1285"/>
        <v>-</v>
      </c>
      <c r="BK855" s="144" t="str">
        <f t="shared" si="1286"/>
        <v>-</v>
      </c>
      <c r="BL855" s="144" t="str">
        <f t="shared" si="1287"/>
        <v>-</v>
      </c>
      <c r="BM855" s="144" t="str">
        <f t="shared" si="1288"/>
        <v>X</v>
      </c>
      <c r="BN855" s="144" t="str">
        <f t="shared" si="1289"/>
        <v>X</v>
      </c>
      <c r="BO855" s="649" t="str">
        <f t="shared" si="1290"/>
        <v>X</v>
      </c>
      <c r="BP855" s="7"/>
      <c r="BQ855" s="144" t="str">
        <f t="shared" si="1291"/>
        <v>EXTENDED</v>
      </c>
      <c r="BR855" s="144" t="str">
        <f t="shared" si="1292"/>
        <v>EXTENDED-CTC-FR</v>
      </c>
      <c r="BS855" s="15"/>
      <c r="BT855" s="57" t="s">
        <v>18642</v>
      </c>
    </row>
    <row r="856" spans="1:72" s="59" customFormat="1" ht="105" x14ac:dyDescent="0.2">
      <c r="A856" s="45" t="str">
        <f t="shared" si="1275"/>
        <v>YES</v>
      </c>
      <c r="B856" s="45"/>
      <c r="C856" s="45"/>
      <c r="D856" s="215" t="s">
        <v>3431</v>
      </c>
      <c r="E856" s="61" t="s">
        <v>5114</v>
      </c>
      <c r="F856" s="282" t="s">
        <v>5007</v>
      </c>
      <c r="G856" s="62">
        <f t="shared" si="1232"/>
        <v>5</v>
      </c>
      <c r="H856" s="62" t="s">
        <v>32</v>
      </c>
      <c r="I856" s="64" t="s">
        <v>17158</v>
      </c>
      <c r="J856" s="64"/>
      <c r="K856" s="65"/>
      <c r="L856" s="65"/>
      <c r="M856" s="65"/>
      <c r="N856" s="64" t="s">
        <v>90</v>
      </c>
      <c r="O856" s="66" t="s">
        <v>32</v>
      </c>
      <c r="P856" s="66" t="str">
        <f t="shared" si="1245"/>
        <v>1..1</v>
      </c>
      <c r="Q856" s="6" t="s">
        <v>3578</v>
      </c>
      <c r="R856" s="67" t="s">
        <v>3579</v>
      </c>
      <c r="S856" s="66" t="s">
        <v>55</v>
      </c>
      <c r="T856" s="68" t="str">
        <f t="shared" si="1255"/>
        <v>E</v>
      </c>
      <c r="U856" s="62" t="s">
        <v>42</v>
      </c>
      <c r="V856" s="66"/>
      <c r="W856" s="677" t="s">
        <v>1016</v>
      </c>
      <c r="X856" s="38"/>
      <c r="Y856" s="634" t="str">
        <f t="shared" si="1273"/>
        <v>-</v>
      </c>
      <c r="Z856" s="70" t="str">
        <f t="shared" ref="Z856:AE856" si="1312">IF(Y856="X","X",IF($AH856=Z$4,"X","-"))</f>
        <v>-</v>
      </c>
      <c r="AA856" s="70" t="str">
        <f t="shared" si="1312"/>
        <v>-</v>
      </c>
      <c r="AB856" s="70" t="str">
        <f t="shared" si="1312"/>
        <v>-</v>
      </c>
      <c r="AC856" s="70" t="str">
        <f t="shared" si="1312"/>
        <v>X</v>
      </c>
      <c r="AD856" s="70" t="str">
        <f t="shared" si="1312"/>
        <v>X</v>
      </c>
      <c r="AE856" s="635" t="str">
        <f t="shared" si="1312"/>
        <v>X</v>
      </c>
      <c r="AF856" s="38"/>
      <c r="AG856" s="70" t="s">
        <v>47</v>
      </c>
      <c r="AH856" s="70" t="s">
        <v>5901</v>
      </c>
      <c r="AI856" s="38"/>
      <c r="AJ856" s="13" t="str">
        <f t="shared" si="1251"/>
        <v>/rsm:CrossIndustryInvoice/rsm:SupplyChainTradeTransaction/ram:ApplicableHeaderTradeSettlement/ram:InvoicerTradeParty/ram:SpecifiedTaxRegistration</v>
      </c>
      <c r="AK856" s="13" t="str">
        <f t="shared" si="1252"/>
        <v>/ram:ID</v>
      </c>
      <c r="AL856" s="14">
        <f>COUNTIFS(R$4:R856,AJ856)</f>
        <v>1</v>
      </c>
      <c r="AN856" s="215" t="str">
        <f t="shared" si="1277"/>
        <v>SCT_HTS</v>
      </c>
      <c r="AO856" s="61" t="str">
        <f t="shared" si="1253"/>
        <v>BT-X-223</v>
      </c>
      <c r="AP856" s="282" t="str">
        <f t="shared" si="1278"/>
        <v>EXT-FR-FE-119</v>
      </c>
      <c r="AQ856" s="62">
        <f t="shared" si="1219"/>
        <v>5</v>
      </c>
      <c r="AR856" s="62" t="str">
        <f t="shared" si="1254"/>
        <v>1..1</v>
      </c>
      <c r="AS856" s="64" t="s">
        <v>3580</v>
      </c>
      <c r="AT856" s="64"/>
      <c r="AU856" s="65"/>
      <c r="AV856" s="65"/>
      <c r="AW856" s="65"/>
      <c r="AX856" s="64" t="s">
        <v>99</v>
      </c>
      <c r="AY856" s="66" t="str">
        <f t="shared" si="1264"/>
        <v>1..1</v>
      </c>
      <c r="AZ856" s="66" t="str">
        <f t="shared" si="1266"/>
        <v>1..1</v>
      </c>
      <c r="BA856" s="6" t="str">
        <f t="shared" si="1310"/>
        <v>/rsm:CrossIndustryInvoice
/rsm:SupplyChainTradeTransaction
/ram:ApplicableHeaderTradeSettlement
/ram:InvoicerTradeParty
/ram:SpecifiedTaxRegistration
/ram:ID</v>
      </c>
      <c r="BB856" s="67" t="str">
        <f t="shared" si="1311"/>
        <v>/rsm:CrossIndustryInvoice/rsm:SupplyChainTradeTransaction/ram:ApplicableHeaderTradeSettlement/ram:InvoicerTradeParty/ram:SpecifiedTaxRegistration/ram:ID</v>
      </c>
      <c r="BC856" s="66" t="str">
        <f t="shared" si="1279"/>
        <v>I</v>
      </c>
      <c r="BD856" s="68" t="str">
        <f t="shared" si="1280"/>
        <v>E</v>
      </c>
      <c r="BE856" s="62" t="str">
        <f t="shared" si="1281"/>
        <v>0..1</v>
      </c>
      <c r="BF856" s="66" t="str">
        <f t="shared" si="1282"/>
        <v/>
      </c>
      <c r="BG856" s="249" t="str">
        <f t="shared" si="1283"/>
        <v>@schemeID="VA"</v>
      </c>
      <c r="BH856" s="7"/>
      <c r="BI856" s="634" t="str">
        <f t="shared" si="1284"/>
        <v>-</v>
      </c>
      <c r="BJ856" s="70" t="str">
        <f t="shared" si="1285"/>
        <v>-</v>
      </c>
      <c r="BK856" s="70" t="str">
        <f t="shared" si="1286"/>
        <v>-</v>
      </c>
      <c r="BL856" s="70" t="str">
        <f t="shared" si="1287"/>
        <v>-</v>
      </c>
      <c r="BM856" s="70" t="str">
        <f t="shared" si="1288"/>
        <v>X</v>
      </c>
      <c r="BN856" s="70" t="str">
        <f t="shared" si="1289"/>
        <v>X</v>
      </c>
      <c r="BO856" s="635" t="str">
        <f t="shared" si="1290"/>
        <v>X</v>
      </c>
      <c r="BP856" s="7"/>
      <c r="BQ856" s="70" t="str">
        <f t="shared" si="1291"/>
        <v>EXTENDED</v>
      </c>
      <c r="BR856" s="70" t="str">
        <f t="shared" si="1292"/>
        <v>EXTENDED-CTC-FR</v>
      </c>
      <c r="BS856" s="15"/>
      <c r="BT856" s="57" t="s">
        <v>18642</v>
      </c>
    </row>
    <row r="857" spans="1:72" s="59" customFormat="1" ht="120" x14ac:dyDescent="0.2">
      <c r="A857" s="45" t="str">
        <f t="shared" si="1275"/>
        <v>YES</v>
      </c>
      <c r="B857" s="45"/>
      <c r="C857" s="45"/>
      <c r="D857" s="215" t="s">
        <v>3431</v>
      </c>
      <c r="E857" s="61" t="s">
        <v>5115</v>
      </c>
      <c r="F857" s="282" t="s">
        <v>5075</v>
      </c>
      <c r="G857" s="62">
        <f t="shared" si="1232"/>
        <v>6</v>
      </c>
      <c r="H857" s="62" t="s">
        <v>42</v>
      </c>
      <c r="I857" s="64" t="s">
        <v>17157</v>
      </c>
      <c r="J857" s="64"/>
      <c r="K857" s="65" t="s">
        <v>1015</v>
      </c>
      <c r="L857" s="65"/>
      <c r="M857" s="65" t="s">
        <v>1016</v>
      </c>
      <c r="N857" s="64" t="s">
        <v>17064</v>
      </c>
      <c r="O857" s="66" t="s">
        <v>32</v>
      </c>
      <c r="P857" s="66" t="str">
        <f t="shared" si="1245"/>
        <v>1..1</v>
      </c>
      <c r="Q857" s="6" t="s">
        <v>3581</v>
      </c>
      <c r="R857" s="67" t="s">
        <v>3582</v>
      </c>
      <c r="S857" s="66" t="s">
        <v>329</v>
      </c>
      <c r="T857" s="68" t="str">
        <f t="shared" si="1255"/>
        <v>A</v>
      </c>
      <c r="U857" s="62" t="s">
        <v>42</v>
      </c>
      <c r="V857" s="66"/>
      <c r="W857" s="677" t="s">
        <v>1016</v>
      </c>
      <c r="X857" s="38"/>
      <c r="Y857" s="634" t="str">
        <f t="shared" si="1273"/>
        <v>-</v>
      </c>
      <c r="Z857" s="70" t="str">
        <f t="shared" ref="Z857:AE857" si="1313">IF(Y857="X","X",IF($AH857=Z$4,"X","-"))</f>
        <v>-</v>
      </c>
      <c r="AA857" s="70" t="str">
        <f t="shared" si="1313"/>
        <v>-</v>
      </c>
      <c r="AB857" s="70" t="str">
        <f t="shared" si="1313"/>
        <v>-</v>
      </c>
      <c r="AC857" s="70" t="str">
        <f t="shared" si="1313"/>
        <v>X</v>
      </c>
      <c r="AD857" s="70" t="str">
        <f t="shared" si="1313"/>
        <v>X</v>
      </c>
      <c r="AE857" s="635" t="str">
        <f t="shared" si="1313"/>
        <v>X</v>
      </c>
      <c r="AF857" s="38"/>
      <c r="AG857" s="70" t="s">
        <v>47</v>
      </c>
      <c r="AH857" s="70" t="s">
        <v>5901</v>
      </c>
      <c r="AI857" s="38"/>
      <c r="AJ857" s="13" t="str">
        <f t="shared" si="1251"/>
        <v>/rsm:CrossIndustryInvoice/rsm:SupplyChainTradeTransaction/ram:ApplicableHeaderTradeSettlement/ram:InvoicerTradeParty/ram:SpecifiedTaxRegistration/ram:ID</v>
      </c>
      <c r="AK857" s="13" t="str">
        <f t="shared" si="1252"/>
        <v>/@schemeID</v>
      </c>
      <c r="AL857" s="14">
        <f>COUNTIFS(R$4:R857,AJ857)</f>
        <v>1</v>
      </c>
      <c r="AN857" s="215" t="str">
        <f t="shared" si="1277"/>
        <v>SCT_HTS</v>
      </c>
      <c r="AO857" s="61" t="str">
        <f t="shared" si="1253"/>
        <v>BT-X-223-0</v>
      </c>
      <c r="AP857" s="282" t="str">
        <f t="shared" si="1278"/>
        <v>EXT-FR-FE-120</v>
      </c>
      <c r="AQ857" s="62">
        <f t="shared" ref="AQ857:AQ921" si="1314">LEN(BB857)-LEN(SUBSTITUTE(BB857,"/",""))-1</f>
        <v>6</v>
      </c>
      <c r="AR857" s="62" t="str">
        <f t="shared" si="1254"/>
        <v>0..1</v>
      </c>
      <c r="AS857" s="64" t="s">
        <v>330</v>
      </c>
      <c r="AT857" s="64"/>
      <c r="AU857" s="65" t="s">
        <v>18240</v>
      </c>
      <c r="AV857" s="65"/>
      <c r="AW857" s="65"/>
      <c r="AX857" s="64"/>
      <c r="AY857" s="66" t="str">
        <f t="shared" si="1264"/>
        <v>1..1</v>
      </c>
      <c r="AZ857" s="66" t="str">
        <f t="shared" si="1266"/>
        <v>1..1</v>
      </c>
      <c r="BA857" s="6" t="str">
        <f t="shared" si="1310"/>
        <v>/rsm:CrossIndustryInvoice
/rsm:SupplyChainTradeTransaction
/ram:ApplicableHeaderTradeSettlement
/ram:InvoicerTradeParty
/ram:SpecifiedTaxRegistration
/ram:ID
/@schemeID</v>
      </c>
      <c r="BB857" s="67" t="str">
        <f t="shared" si="1311"/>
        <v>/rsm:CrossIndustryInvoice/rsm:SupplyChainTradeTransaction/ram:ApplicableHeaderTradeSettlement/ram:InvoicerTradeParty/ram:SpecifiedTaxRegistration/ram:ID/@schemeID</v>
      </c>
      <c r="BC857" s="66" t="str">
        <f t="shared" si="1279"/>
        <v>S</v>
      </c>
      <c r="BD857" s="68" t="str">
        <f t="shared" si="1280"/>
        <v>A</v>
      </c>
      <c r="BE857" s="62" t="str">
        <f t="shared" si="1281"/>
        <v>0..1</v>
      </c>
      <c r="BF857" s="66" t="str">
        <f t="shared" si="1282"/>
        <v/>
      </c>
      <c r="BG857" s="249" t="str">
        <f t="shared" si="1283"/>
        <v>@schemeID="VA"</v>
      </c>
      <c r="BH857" s="7"/>
      <c r="BI857" s="634" t="str">
        <f t="shared" si="1284"/>
        <v>-</v>
      </c>
      <c r="BJ857" s="70" t="str">
        <f t="shared" si="1285"/>
        <v>-</v>
      </c>
      <c r="BK857" s="70" t="str">
        <f t="shared" si="1286"/>
        <v>-</v>
      </c>
      <c r="BL857" s="70" t="str">
        <f t="shared" si="1287"/>
        <v>-</v>
      </c>
      <c r="BM857" s="70" t="str">
        <f t="shared" si="1288"/>
        <v>X</v>
      </c>
      <c r="BN857" s="70" t="str">
        <f t="shared" si="1289"/>
        <v>X</v>
      </c>
      <c r="BO857" s="635" t="str">
        <f t="shared" si="1290"/>
        <v>X</v>
      </c>
      <c r="BP857" s="7"/>
      <c r="BQ857" s="70" t="str">
        <f t="shared" si="1291"/>
        <v>EXTENDED</v>
      </c>
      <c r="BR857" s="70" t="str">
        <f t="shared" si="1292"/>
        <v>EXTENDED-CTC-FR</v>
      </c>
      <c r="BS857" s="15"/>
      <c r="BT857" s="57" t="s">
        <v>18642</v>
      </c>
    </row>
    <row r="858" spans="1:72" s="59" customFormat="1" ht="96" x14ac:dyDescent="0.2">
      <c r="A858" s="45" t="str">
        <f t="shared" si="1275"/>
        <v>NO</v>
      </c>
      <c r="B858" s="45"/>
      <c r="C858" s="45"/>
      <c r="D858" s="216" t="s">
        <v>3431</v>
      </c>
      <c r="E858" s="99" t="s">
        <v>5697</v>
      </c>
      <c r="F858" s="289" t="s">
        <v>5008</v>
      </c>
      <c r="G858" s="100">
        <f t="shared" si="1232"/>
        <v>3</v>
      </c>
      <c r="H858" s="100" t="s">
        <v>42</v>
      </c>
      <c r="I858" s="125" t="s">
        <v>3583</v>
      </c>
      <c r="J858" s="125" t="s">
        <v>17344</v>
      </c>
      <c r="K858" s="126"/>
      <c r="L858" s="126"/>
      <c r="M858" s="126"/>
      <c r="N858" s="125"/>
      <c r="O858" s="124" t="s">
        <v>42</v>
      </c>
      <c r="P858" s="124" t="str">
        <f t="shared" si="1245"/>
        <v>0..1</v>
      </c>
      <c r="Q858" s="102" t="s">
        <v>3584</v>
      </c>
      <c r="R858" s="103" t="s">
        <v>3585</v>
      </c>
      <c r="S858" s="124" t="s">
        <v>35</v>
      </c>
      <c r="T858" s="129" t="str">
        <f t="shared" si="1255"/>
        <v>EG</v>
      </c>
      <c r="U858" s="100" t="s">
        <v>42</v>
      </c>
      <c r="V858" s="124"/>
      <c r="W858" s="675"/>
      <c r="X858" s="38"/>
      <c r="Y858" s="642" t="str">
        <f t="shared" si="1273"/>
        <v>-</v>
      </c>
      <c r="Z858" s="104" t="str">
        <f t="shared" ref="Z858:AE858" si="1315">IF(Y858="X","X",IF($AH858=Z$4,"X","-"))</f>
        <v>-</v>
      </c>
      <c r="AA858" s="104" t="str">
        <f t="shared" si="1315"/>
        <v>-</v>
      </c>
      <c r="AB858" s="104" t="str">
        <f t="shared" si="1315"/>
        <v>-</v>
      </c>
      <c r="AC858" s="104" t="str">
        <f t="shared" si="1315"/>
        <v>X</v>
      </c>
      <c r="AD858" s="104" t="str">
        <f t="shared" si="1315"/>
        <v>X</v>
      </c>
      <c r="AE858" s="643" t="str">
        <f t="shared" si="1315"/>
        <v>X</v>
      </c>
      <c r="AF858" s="38"/>
      <c r="AG858" s="104" t="s">
        <v>47</v>
      </c>
      <c r="AH858" s="104" t="s">
        <v>5901</v>
      </c>
      <c r="AI858" s="38"/>
      <c r="AJ858" s="13" t="str">
        <f t="shared" si="1251"/>
        <v>/rsm:CrossIndustryInvoice/rsm:SupplyChainTradeTransaction/ram:ApplicableHeaderTradeSettlement</v>
      </c>
      <c r="AK858" s="13" t="str">
        <f t="shared" si="1252"/>
        <v>/ram:InvoiceeTradeParty</v>
      </c>
      <c r="AL858" s="14">
        <f>COUNTIFS(R$4:R858,AJ858)</f>
        <v>1</v>
      </c>
      <c r="AN858" s="216" t="str">
        <f t="shared" si="1277"/>
        <v>SCT_HTS</v>
      </c>
      <c r="AO858" s="99" t="str">
        <f t="shared" si="1253"/>
        <v>BG-X-36</v>
      </c>
      <c r="AP858" s="289" t="str">
        <f t="shared" si="1278"/>
        <v>EXT-FR-FE-BG-04</v>
      </c>
      <c r="AQ858" s="100">
        <f t="shared" si="1314"/>
        <v>3</v>
      </c>
      <c r="AR858" s="100" t="str">
        <f t="shared" si="1254"/>
        <v>0..1</v>
      </c>
      <c r="AS858" s="125" t="s">
        <v>3586</v>
      </c>
      <c r="AT858" s="125" t="s">
        <v>18284</v>
      </c>
      <c r="AU858" s="126" t="s">
        <v>18285</v>
      </c>
      <c r="AV858" s="126" t="s">
        <v>3587</v>
      </c>
      <c r="AW858" s="126"/>
      <c r="AX858" s="125"/>
      <c r="AY858" s="124" t="str">
        <f t="shared" si="1264"/>
        <v>0..1</v>
      </c>
      <c r="AZ858" s="124" t="str">
        <f t="shared" si="1266"/>
        <v>0..1</v>
      </c>
      <c r="BA858" s="102" t="str">
        <f t="shared" si="1310"/>
        <v>/rsm:CrossIndustryInvoice
/rsm:SupplyChainTradeTransaction
/ram:ApplicableHeaderTradeSettlement
/ram:InvoiceeTradeParty</v>
      </c>
      <c r="BB858" s="103" t="str">
        <f t="shared" si="1311"/>
        <v>/rsm:CrossIndustryInvoice/rsm:SupplyChainTradeTransaction/ram:ApplicableHeaderTradeSettlement/ram:InvoiceeTradeParty</v>
      </c>
      <c r="BC858" s="124" t="str">
        <f t="shared" si="1279"/>
        <v/>
      </c>
      <c r="BD858" s="129" t="str">
        <f t="shared" si="1280"/>
        <v>EG</v>
      </c>
      <c r="BE858" s="100" t="str">
        <f t="shared" si="1281"/>
        <v>0..1</v>
      </c>
      <c r="BF858" s="124" t="str">
        <f t="shared" si="1282"/>
        <v/>
      </c>
      <c r="BG858" s="675" t="str">
        <f t="shared" si="1283"/>
        <v/>
      </c>
      <c r="BH858" s="7"/>
      <c r="BI858" s="642" t="str">
        <f t="shared" si="1284"/>
        <v>-</v>
      </c>
      <c r="BJ858" s="104" t="str">
        <f t="shared" si="1285"/>
        <v>-</v>
      </c>
      <c r="BK858" s="104" t="str">
        <f t="shared" si="1286"/>
        <v>-</v>
      </c>
      <c r="BL858" s="104" t="str">
        <f t="shared" si="1287"/>
        <v>-</v>
      </c>
      <c r="BM858" s="104" t="str">
        <f t="shared" si="1288"/>
        <v>X</v>
      </c>
      <c r="BN858" s="104" t="str">
        <f t="shared" si="1289"/>
        <v>X</v>
      </c>
      <c r="BO858" s="643" t="str">
        <f t="shared" si="1290"/>
        <v>X</v>
      </c>
      <c r="BP858" s="7"/>
      <c r="BQ858" s="104" t="str">
        <f t="shared" si="1291"/>
        <v>EXTENDED</v>
      </c>
      <c r="BR858" s="104" t="str">
        <f t="shared" si="1292"/>
        <v>EXTENDED-CTC-FR</v>
      </c>
      <c r="BS858" s="15"/>
      <c r="BT858" s="57" t="s">
        <v>18642</v>
      </c>
    </row>
    <row r="859" spans="1:72" s="59" customFormat="1" ht="96" x14ac:dyDescent="0.2">
      <c r="A859" s="45" t="str">
        <f t="shared" si="1275"/>
        <v>YES</v>
      </c>
      <c r="B859" s="45"/>
      <c r="C859" s="45"/>
      <c r="D859" s="215" t="s">
        <v>3431</v>
      </c>
      <c r="E859" s="61" t="s">
        <v>5698</v>
      </c>
      <c r="F859" s="282"/>
      <c r="G859" s="62">
        <f t="shared" si="1232"/>
        <v>4</v>
      </c>
      <c r="H859" s="62" t="s">
        <v>42</v>
      </c>
      <c r="I859" s="64" t="s">
        <v>17341</v>
      </c>
      <c r="J859" s="64"/>
      <c r="K859" s="65"/>
      <c r="L859" s="65"/>
      <c r="M859" s="65"/>
      <c r="N859" s="64" t="s">
        <v>90</v>
      </c>
      <c r="O859" s="66" t="s">
        <v>42</v>
      </c>
      <c r="P859" s="66" t="str">
        <f t="shared" si="1245"/>
        <v>0..1</v>
      </c>
      <c r="Q859" s="6" t="s">
        <v>3588</v>
      </c>
      <c r="R859" s="67" t="s">
        <v>3589</v>
      </c>
      <c r="S859" s="66" t="s">
        <v>55</v>
      </c>
      <c r="T859" s="68" t="str">
        <f t="shared" si="1255"/>
        <v>E</v>
      </c>
      <c r="U859" s="62" t="s">
        <v>62</v>
      </c>
      <c r="V859" s="66"/>
      <c r="W859" s="249"/>
      <c r="X859" s="38"/>
      <c r="Y859" s="634" t="str">
        <f t="shared" si="1273"/>
        <v>-</v>
      </c>
      <c r="Z859" s="70" t="str">
        <f t="shared" ref="Z859:AE859" si="1316">IF(Y859="X","X",IF($AH859=Z$4,"X","-"))</f>
        <v>-</v>
      </c>
      <c r="AA859" s="70" t="str">
        <f t="shared" si="1316"/>
        <v>-</v>
      </c>
      <c r="AB859" s="70" t="str">
        <f t="shared" si="1316"/>
        <v>-</v>
      </c>
      <c r="AC859" s="70" t="str">
        <f t="shared" si="1316"/>
        <v>X</v>
      </c>
      <c r="AD859" s="70" t="str">
        <f t="shared" si="1316"/>
        <v>X</v>
      </c>
      <c r="AE859" s="635" t="str">
        <f t="shared" si="1316"/>
        <v>X</v>
      </c>
      <c r="AF859" s="38"/>
      <c r="AG859" s="70" t="s">
        <v>47</v>
      </c>
      <c r="AH859" s="70" t="s">
        <v>5901</v>
      </c>
      <c r="AI859" s="38"/>
      <c r="AJ859" s="13" t="str">
        <f t="shared" si="1251"/>
        <v>/rsm:CrossIndustryInvoice/rsm:SupplyChainTradeTransaction/ram:ApplicableHeaderTradeSettlement/ram:InvoiceeTradeParty</v>
      </c>
      <c r="AK859" s="13" t="str">
        <f t="shared" si="1252"/>
        <v>/ram:ID</v>
      </c>
      <c r="AL859" s="14">
        <f>COUNTIFS(R$4:R859,AJ859)</f>
        <v>1</v>
      </c>
      <c r="AN859" s="215" t="str">
        <f t="shared" si="1277"/>
        <v>SCT_HTS</v>
      </c>
      <c r="AO859" s="61" t="str">
        <f t="shared" si="1253"/>
        <v>BT-X-224</v>
      </c>
      <c r="AP859" s="282" t="str">
        <f t="shared" si="1278"/>
        <v/>
      </c>
      <c r="AQ859" s="62">
        <f t="shared" si="1314"/>
        <v>4</v>
      </c>
      <c r="AR859" s="62" t="str">
        <f t="shared" si="1254"/>
        <v>0..1</v>
      </c>
      <c r="AS859" s="64" t="s">
        <v>3590</v>
      </c>
      <c r="AT859" s="64"/>
      <c r="AU859" s="65"/>
      <c r="AV859" s="65"/>
      <c r="AW859" s="65"/>
      <c r="AX859" s="64" t="s">
        <v>99</v>
      </c>
      <c r="AY859" s="66" t="str">
        <f t="shared" si="1264"/>
        <v>0..1</v>
      </c>
      <c r="AZ859" s="66" t="str">
        <f t="shared" si="1266"/>
        <v>0..1</v>
      </c>
      <c r="BA859" s="6" t="str">
        <f t="shared" si="1310"/>
        <v>/rsm:CrossIndustryInvoice
/rsm:SupplyChainTradeTransaction
/ram:ApplicableHeaderTradeSettlement
/ram:InvoiceeTradeParty
/ram:ID</v>
      </c>
      <c r="BB859" s="67" t="str">
        <f t="shared" si="1311"/>
        <v>/rsm:CrossIndustryInvoice/rsm:SupplyChainTradeTransaction/ram:ApplicableHeaderTradeSettlement/ram:InvoiceeTradeParty/ram:ID</v>
      </c>
      <c r="BC859" s="66" t="str">
        <f t="shared" si="1279"/>
        <v>I</v>
      </c>
      <c r="BD859" s="68" t="str">
        <f t="shared" si="1280"/>
        <v>E</v>
      </c>
      <c r="BE859" s="62" t="str">
        <f t="shared" si="1281"/>
        <v>0..n</v>
      </c>
      <c r="BF859" s="66" t="str">
        <f t="shared" si="1282"/>
        <v/>
      </c>
      <c r="BG859" s="249" t="str">
        <f t="shared" si="1283"/>
        <v/>
      </c>
      <c r="BH859" s="7"/>
      <c r="BI859" s="634" t="str">
        <f t="shared" si="1284"/>
        <v>-</v>
      </c>
      <c r="BJ859" s="70" t="str">
        <f t="shared" si="1285"/>
        <v>-</v>
      </c>
      <c r="BK859" s="70" t="str">
        <f t="shared" si="1286"/>
        <v>-</v>
      </c>
      <c r="BL859" s="70" t="str">
        <f t="shared" si="1287"/>
        <v>-</v>
      </c>
      <c r="BM859" s="70" t="str">
        <f t="shared" si="1288"/>
        <v>X</v>
      </c>
      <c r="BN859" s="70" t="str">
        <f t="shared" si="1289"/>
        <v>X</v>
      </c>
      <c r="BO859" s="635" t="str">
        <f t="shared" si="1290"/>
        <v>X</v>
      </c>
      <c r="BP859" s="7"/>
      <c r="BQ859" s="70" t="str">
        <f t="shared" si="1291"/>
        <v>EXTENDED</v>
      </c>
      <c r="BR859" s="70" t="str">
        <f t="shared" si="1292"/>
        <v>EXTENDED-CTC-FR</v>
      </c>
      <c r="BS859" s="15"/>
      <c r="BT859" s="57" t="s">
        <v>18642</v>
      </c>
    </row>
    <row r="860" spans="1:72" s="59" customFormat="1" ht="96" x14ac:dyDescent="0.2">
      <c r="A860" s="45" t="str">
        <f t="shared" si="1275"/>
        <v>YES</v>
      </c>
      <c r="B860" s="45"/>
      <c r="C860" s="744" t="s">
        <v>20954</v>
      </c>
      <c r="D860" s="215" t="s">
        <v>3431</v>
      </c>
      <c r="E860" s="61" t="s">
        <v>5699</v>
      </c>
      <c r="F860" s="282" t="s">
        <v>5009</v>
      </c>
      <c r="G860" s="62">
        <f t="shared" si="1232"/>
        <v>4</v>
      </c>
      <c r="H860" s="62" t="s">
        <v>62</v>
      </c>
      <c r="I860" s="64" t="s">
        <v>17342</v>
      </c>
      <c r="J860" s="64"/>
      <c r="K860" s="65" t="s">
        <v>17134</v>
      </c>
      <c r="L860" s="65"/>
      <c r="M860" s="65"/>
      <c r="N860" s="64" t="s">
        <v>90</v>
      </c>
      <c r="O860" s="66" t="s">
        <v>62</v>
      </c>
      <c r="P860" s="66" t="str">
        <f t="shared" si="1245"/>
        <v>0..n</v>
      </c>
      <c r="Q860" s="6" t="s">
        <v>3591</v>
      </c>
      <c r="R860" s="67" t="s">
        <v>3592</v>
      </c>
      <c r="S860" s="66" t="s">
        <v>55</v>
      </c>
      <c r="T860" s="68" t="str">
        <f t="shared" si="1255"/>
        <v>E</v>
      </c>
      <c r="U860" s="62" t="s">
        <v>62</v>
      </c>
      <c r="V860" s="66"/>
      <c r="W860" s="249"/>
      <c r="X860" s="38"/>
      <c r="Y860" s="634" t="str">
        <f t="shared" si="1273"/>
        <v>-</v>
      </c>
      <c r="Z860" s="70" t="str">
        <f t="shared" ref="Z860:AE860" si="1317">IF(Y860="X","X",IF($AH860=Z$4,"X","-"))</f>
        <v>-</v>
      </c>
      <c r="AA860" s="70" t="str">
        <f t="shared" si="1317"/>
        <v>-</v>
      </c>
      <c r="AB860" s="70" t="str">
        <f t="shared" si="1317"/>
        <v>-</v>
      </c>
      <c r="AC860" s="70" t="str">
        <f t="shared" si="1317"/>
        <v>X</v>
      </c>
      <c r="AD860" s="70" t="str">
        <f t="shared" si="1317"/>
        <v>X</v>
      </c>
      <c r="AE860" s="635" t="str">
        <f t="shared" si="1317"/>
        <v>X</v>
      </c>
      <c r="AF860" s="38"/>
      <c r="AG860" s="70" t="s">
        <v>47</v>
      </c>
      <c r="AH860" s="70" t="s">
        <v>5901</v>
      </c>
      <c r="AI860" s="38"/>
      <c r="AJ860" s="13" t="str">
        <f t="shared" si="1251"/>
        <v>/rsm:CrossIndustryInvoice/rsm:SupplyChainTradeTransaction/ram:ApplicableHeaderTradeSettlement/ram:InvoiceeTradeParty</v>
      </c>
      <c r="AK860" s="13" t="str">
        <f t="shared" si="1252"/>
        <v>/ram:GlobalID</v>
      </c>
      <c r="AL860" s="14">
        <f>COUNTIFS(R$4:R860,AJ860)</f>
        <v>1</v>
      </c>
      <c r="AN860" s="215" t="str">
        <f t="shared" si="1277"/>
        <v>SCT_HTS</v>
      </c>
      <c r="AO860" s="61" t="str">
        <f t="shared" si="1253"/>
        <v>BT-X-225</v>
      </c>
      <c r="AP860" s="282" t="str">
        <f t="shared" si="1278"/>
        <v>EXT-FR-FE-92</v>
      </c>
      <c r="AQ860" s="62">
        <f t="shared" si="1314"/>
        <v>4</v>
      </c>
      <c r="AR860" s="62" t="str">
        <f t="shared" si="1254"/>
        <v>0..n</v>
      </c>
      <c r="AS860" s="64" t="s">
        <v>3593</v>
      </c>
      <c r="AT860" s="64"/>
      <c r="AU860" s="65" t="s">
        <v>1569</v>
      </c>
      <c r="AV860" s="65"/>
      <c r="AW860" s="65"/>
      <c r="AX860" s="64" t="s">
        <v>99</v>
      </c>
      <c r="AY860" s="66" t="str">
        <f t="shared" si="1264"/>
        <v>0..n</v>
      </c>
      <c r="AZ860" s="66" t="str">
        <f t="shared" si="1266"/>
        <v>0..n</v>
      </c>
      <c r="BA860" s="6" t="str">
        <f t="shared" si="1310"/>
        <v>/rsm:CrossIndustryInvoice
/rsm:SupplyChainTradeTransaction
/ram:ApplicableHeaderTradeSettlement
/ram:InvoiceeTradeParty
/ram:GlobalID</v>
      </c>
      <c r="BB860" s="67" t="str">
        <f t="shared" si="1311"/>
        <v>/rsm:CrossIndustryInvoice/rsm:SupplyChainTradeTransaction/ram:ApplicableHeaderTradeSettlement/ram:InvoiceeTradeParty/ram:GlobalID</v>
      </c>
      <c r="BC860" s="66" t="str">
        <f t="shared" si="1279"/>
        <v>I</v>
      </c>
      <c r="BD860" s="68" t="str">
        <f t="shared" si="1280"/>
        <v>E</v>
      </c>
      <c r="BE860" s="62" t="str">
        <f t="shared" si="1281"/>
        <v>0..n</v>
      </c>
      <c r="BF860" s="66" t="str">
        <f t="shared" si="1282"/>
        <v/>
      </c>
      <c r="BG860" s="249" t="str">
        <f t="shared" si="1283"/>
        <v/>
      </c>
      <c r="BH860" s="7"/>
      <c r="BI860" s="634" t="str">
        <f t="shared" si="1284"/>
        <v>-</v>
      </c>
      <c r="BJ860" s="70" t="str">
        <f t="shared" si="1285"/>
        <v>-</v>
      </c>
      <c r="BK860" s="70" t="str">
        <f t="shared" si="1286"/>
        <v>-</v>
      </c>
      <c r="BL860" s="70" t="str">
        <f t="shared" si="1287"/>
        <v>-</v>
      </c>
      <c r="BM860" s="70" t="str">
        <f t="shared" si="1288"/>
        <v>X</v>
      </c>
      <c r="BN860" s="70" t="str">
        <f t="shared" si="1289"/>
        <v>X</v>
      </c>
      <c r="BO860" s="635" t="str">
        <f t="shared" si="1290"/>
        <v>X</v>
      </c>
      <c r="BP860" s="7"/>
      <c r="BQ860" s="70" t="str">
        <f t="shared" si="1291"/>
        <v>EXTENDED</v>
      </c>
      <c r="BR860" s="70" t="str">
        <f t="shared" si="1292"/>
        <v>EXTENDED-CTC-FR</v>
      </c>
      <c r="BS860" s="15"/>
      <c r="BT860" s="57" t="s">
        <v>18642</v>
      </c>
    </row>
    <row r="861" spans="1:72" s="59" customFormat="1" ht="105" x14ac:dyDescent="0.2">
      <c r="A861" s="45" t="str">
        <f t="shared" si="1275"/>
        <v>YES</v>
      </c>
      <c r="B861" s="45"/>
      <c r="C861" s="744" t="s">
        <v>20954</v>
      </c>
      <c r="D861" s="215" t="s">
        <v>3431</v>
      </c>
      <c r="E861" s="61" t="s">
        <v>5700</v>
      </c>
      <c r="F861" s="282" t="s">
        <v>20962</v>
      </c>
      <c r="G861" s="62">
        <f t="shared" si="1232"/>
        <v>5</v>
      </c>
      <c r="H861" s="62" t="s">
        <v>42</v>
      </c>
      <c r="I861" s="64" t="s">
        <v>443</v>
      </c>
      <c r="J861" s="64"/>
      <c r="K861" s="65" t="s">
        <v>17135</v>
      </c>
      <c r="L861" s="65"/>
      <c r="M861" s="65"/>
      <c r="N861" s="64" t="s">
        <v>17064</v>
      </c>
      <c r="O861" s="66" t="s">
        <v>32</v>
      </c>
      <c r="P861" s="66" t="str">
        <f t="shared" si="1245"/>
        <v>1..1</v>
      </c>
      <c r="Q861" s="6" t="s">
        <v>3594</v>
      </c>
      <c r="R861" s="67" t="s">
        <v>3595</v>
      </c>
      <c r="S861" s="66" t="s">
        <v>329</v>
      </c>
      <c r="T861" s="68" t="str">
        <f t="shared" si="1255"/>
        <v>A</v>
      </c>
      <c r="U861" s="62" t="s">
        <v>42</v>
      </c>
      <c r="V861" s="66"/>
      <c r="W861" s="249"/>
      <c r="X861" s="38"/>
      <c r="Y861" s="634" t="str">
        <f t="shared" si="1273"/>
        <v>-</v>
      </c>
      <c r="Z861" s="70" t="str">
        <f t="shared" ref="Z861:AE861" si="1318">IF(Y861="X","X",IF($AH861=Z$4,"X","-"))</f>
        <v>-</v>
      </c>
      <c r="AA861" s="70" t="str">
        <f t="shared" si="1318"/>
        <v>-</v>
      </c>
      <c r="AB861" s="70" t="str">
        <f t="shared" si="1318"/>
        <v>-</v>
      </c>
      <c r="AC861" s="70" t="str">
        <f t="shared" si="1318"/>
        <v>X</v>
      </c>
      <c r="AD861" s="70" t="str">
        <f t="shared" si="1318"/>
        <v>X</v>
      </c>
      <c r="AE861" s="635" t="str">
        <f t="shared" si="1318"/>
        <v>X</v>
      </c>
      <c r="AF861" s="38"/>
      <c r="AG861" s="70" t="s">
        <v>47</v>
      </c>
      <c r="AH861" s="70" t="s">
        <v>5901</v>
      </c>
      <c r="AI861" s="38"/>
      <c r="AJ861" s="13" t="str">
        <f t="shared" si="1251"/>
        <v>/rsm:CrossIndustryInvoice/rsm:SupplyChainTradeTransaction/ram:ApplicableHeaderTradeSettlement/ram:InvoiceeTradeParty/ram:GlobalID</v>
      </c>
      <c r="AK861" s="13" t="str">
        <f t="shared" si="1252"/>
        <v>/@schemeID</v>
      </c>
      <c r="AL861" s="14">
        <f>COUNTIFS(R$4:R861,AJ861)</f>
        <v>1</v>
      </c>
      <c r="AN861" s="215" t="str">
        <f t="shared" si="1277"/>
        <v>SCT_HTS</v>
      </c>
      <c r="AO861" s="61" t="str">
        <f t="shared" si="1253"/>
        <v>BT-X-225-0</v>
      </c>
      <c r="AP861" s="282" t="str">
        <f t="shared" si="1278"/>
        <v>EXT-FR-FE-92-1</v>
      </c>
      <c r="AQ861" s="62">
        <f t="shared" si="1314"/>
        <v>5</v>
      </c>
      <c r="AR861" s="62" t="str">
        <f t="shared" si="1254"/>
        <v>0..1</v>
      </c>
      <c r="AS861" s="64" t="s">
        <v>1868</v>
      </c>
      <c r="AT861" s="64"/>
      <c r="AU861" s="65" t="s">
        <v>331</v>
      </c>
      <c r="AV861" s="65"/>
      <c r="AW861" s="65"/>
      <c r="AX861" s="64"/>
      <c r="AY861" s="66" t="str">
        <f t="shared" si="1264"/>
        <v>1..1</v>
      </c>
      <c r="AZ861" s="66" t="str">
        <f t="shared" si="1266"/>
        <v>1..1</v>
      </c>
      <c r="BA861" s="6" t="str">
        <f t="shared" si="1310"/>
        <v>/rsm:CrossIndustryInvoice
/rsm:SupplyChainTradeTransaction
/ram:ApplicableHeaderTradeSettlement
/ram:InvoiceeTradeParty
/ram:GlobalID
/@schemeID</v>
      </c>
      <c r="BB861" s="67" t="str">
        <f t="shared" si="1311"/>
        <v>/rsm:CrossIndustryInvoice/rsm:SupplyChainTradeTransaction/ram:ApplicableHeaderTradeSettlement/ram:InvoiceeTradeParty/ram:GlobalID/@schemeID</v>
      </c>
      <c r="BC861" s="66" t="str">
        <f t="shared" si="1279"/>
        <v>S</v>
      </c>
      <c r="BD861" s="68" t="str">
        <f t="shared" si="1280"/>
        <v>A</v>
      </c>
      <c r="BE861" s="62" t="str">
        <f t="shared" si="1281"/>
        <v>0..1</v>
      </c>
      <c r="BF861" s="66" t="str">
        <f t="shared" si="1282"/>
        <v/>
      </c>
      <c r="BG861" s="249" t="str">
        <f t="shared" si="1283"/>
        <v/>
      </c>
      <c r="BH861" s="7"/>
      <c r="BI861" s="634" t="str">
        <f t="shared" si="1284"/>
        <v>-</v>
      </c>
      <c r="BJ861" s="70" t="str">
        <f t="shared" si="1285"/>
        <v>-</v>
      </c>
      <c r="BK861" s="70" t="str">
        <f t="shared" si="1286"/>
        <v>-</v>
      </c>
      <c r="BL861" s="70" t="str">
        <f t="shared" si="1287"/>
        <v>-</v>
      </c>
      <c r="BM861" s="70" t="str">
        <f t="shared" si="1288"/>
        <v>X</v>
      </c>
      <c r="BN861" s="70" t="str">
        <f t="shared" si="1289"/>
        <v>X</v>
      </c>
      <c r="BO861" s="635" t="str">
        <f t="shared" si="1290"/>
        <v>X</v>
      </c>
      <c r="BP861" s="7"/>
      <c r="BQ861" s="70" t="str">
        <f t="shared" si="1291"/>
        <v>EXTENDED</v>
      </c>
      <c r="BR861" s="70" t="str">
        <f t="shared" si="1292"/>
        <v>EXTENDED-CTC-FR</v>
      </c>
      <c r="BS861" s="15"/>
      <c r="BT861" s="57" t="s">
        <v>18642</v>
      </c>
    </row>
    <row r="862" spans="1:72" s="59" customFormat="1" ht="96" x14ac:dyDescent="0.2">
      <c r="A862" s="45" t="str">
        <f t="shared" si="1275"/>
        <v>YES</v>
      </c>
      <c r="B862" s="340" t="s">
        <v>17044</v>
      </c>
      <c r="C862" s="742"/>
      <c r="D862" s="215" t="s">
        <v>3431</v>
      </c>
      <c r="E862" s="61" t="s">
        <v>5701</v>
      </c>
      <c r="F862" s="282" t="s">
        <v>5011</v>
      </c>
      <c r="G862" s="62">
        <f t="shared" si="1232"/>
        <v>4</v>
      </c>
      <c r="H862" s="62" t="s">
        <v>32</v>
      </c>
      <c r="I862" s="64" t="s">
        <v>17343</v>
      </c>
      <c r="J862" s="64"/>
      <c r="K862" s="65"/>
      <c r="L862" s="65"/>
      <c r="M862" s="65"/>
      <c r="N862" s="64" t="s">
        <v>70</v>
      </c>
      <c r="O862" s="66" t="s">
        <v>32</v>
      </c>
      <c r="P862" s="66" t="str">
        <f t="shared" si="1245"/>
        <v>1..1</v>
      </c>
      <c r="Q862" s="6" t="s">
        <v>3596</v>
      </c>
      <c r="R862" s="67" t="s">
        <v>3597</v>
      </c>
      <c r="S862" s="66" t="s">
        <v>73</v>
      </c>
      <c r="T862" s="68" t="str">
        <f t="shared" si="1255"/>
        <v>E</v>
      </c>
      <c r="U862" s="62" t="s">
        <v>42</v>
      </c>
      <c r="V862" s="66"/>
      <c r="W862" s="249"/>
      <c r="X862" s="38"/>
      <c r="Y862" s="634" t="str">
        <f t="shared" si="1273"/>
        <v>-</v>
      </c>
      <c r="Z862" s="70" t="str">
        <f t="shared" ref="Z862:AE862" si="1319">IF(Y862="X","X",IF($AH862=Z$4,"X","-"))</f>
        <v>-</v>
      </c>
      <c r="AA862" s="70" t="str">
        <f t="shared" si="1319"/>
        <v>-</v>
      </c>
      <c r="AB862" s="70" t="str">
        <f t="shared" si="1319"/>
        <v>-</v>
      </c>
      <c r="AC862" s="70" t="str">
        <f t="shared" si="1319"/>
        <v>X</v>
      </c>
      <c r="AD862" s="70" t="str">
        <f t="shared" si="1319"/>
        <v>X</v>
      </c>
      <c r="AE862" s="635" t="str">
        <f t="shared" si="1319"/>
        <v>X</v>
      </c>
      <c r="AF862" s="38"/>
      <c r="AG862" s="70" t="s">
        <v>47</v>
      </c>
      <c r="AH862" s="70" t="s">
        <v>5901</v>
      </c>
      <c r="AI862" s="38"/>
      <c r="AJ862" s="13" t="str">
        <f t="shared" si="1251"/>
        <v>/rsm:CrossIndustryInvoice/rsm:SupplyChainTradeTransaction/ram:ApplicableHeaderTradeSettlement/ram:InvoiceeTradeParty</v>
      </c>
      <c r="AK862" s="13" t="str">
        <f t="shared" si="1252"/>
        <v>/ram:Name</v>
      </c>
      <c r="AL862" s="14">
        <f>COUNTIFS(R$4:R862,AJ862)</f>
        <v>1</v>
      </c>
      <c r="AN862" s="215" t="str">
        <f t="shared" si="1277"/>
        <v>SCT_HTS</v>
      </c>
      <c r="AO862" s="61" t="str">
        <f t="shared" si="1253"/>
        <v>BT-X-226</v>
      </c>
      <c r="AP862" s="282" t="str">
        <f t="shared" si="1278"/>
        <v>EXT-FR-FE-89</v>
      </c>
      <c r="AQ862" s="62">
        <f t="shared" si="1314"/>
        <v>4</v>
      </c>
      <c r="AR862" s="62" t="str">
        <f t="shared" si="1254"/>
        <v>1..1</v>
      </c>
      <c r="AS862" s="64" t="s">
        <v>3598</v>
      </c>
      <c r="AT862" s="64" t="s">
        <v>18286</v>
      </c>
      <c r="AU862" s="65"/>
      <c r="AV862" s="65" t="s">
        <v>3599</v>
      </c>
      <c r="AW862" s="65"/>
      <c r="AX862" s="64"/>
      <c r="AY862" s="66" t="str">
        <f t="shared" si="1264"/>
        <v>1..1</v>
      </c>
      <c r="AZ862" s="66" t="str">
        <f t="shared" si="1266"/>
        <v>1..1</v>
      </c>
      <c r="BA862" s="6" t="str">
        <f t="shared" si="1310"/>
        <v>/rsm:CrossIndustryInvoice
/rsm:SupplyChainTradeTransaction
/ram:ApplicableHeaderTradeSettlement
/ram:InvoiceeTradeParty
/ram:Name</v>
      </c>
      <c r="BB862" s="67" t="str">
        <f t="shared" si="1311"/>
        <v>/rsm:CrossIndustryInvoice/rsm:SupplyChainTradeTransaction/ram:ApplicableHeaderTradeSettlement/ram:InvoiceeTradeParty/ram:Name</v>
      </c>
      <c r="BC862" s="66" t="str">
        <f t="shared" si="1279"/>
        <v>T</v>
      </c>
      <c r="BD862" s="68" t="str">
        <f t="shared" si="1280"/>
        <v>E</v>
      </c>
      <c r="BE862" s="62" t="str">
        <f t="shared" si="1281"/>
        <v>0..1</v>
      </c>
      <c r="BF862" s="66" t="str">
        <f t="shared" si="1282"/>
        <v/>
      </c>
      <c r="BG862" s="249" t="str">
        <f t="shared" si="1283"/>
        <v/>
      </c>
      <c r="BH862" s="7"/>
      <c r="BI862" s="634" t="str">
        <f t="shared" si="1284"/>
        <v>-</v>
      </c>
      <c r="BJ862" s="70" t="str">
        <f t="shared" si="1285"/>
        <v>-</v>
      </c>
      <c r="BK862" s="70" t="str">
        <f t="shared" si="1286"/>
        <v>-</v>
      </c>
      <c r="BL862" s="70" t="str">
        <f t="shared" si="1287"/>
        <v>-</v>
      </c>
      <c r="BM862" s="70" t="str">
        <f t="shared" si="1288"/>
        <v>X</v>
      </c>
      <c r="BN862" s="70" t="str">
        <f t="shared" si="1289"/>
        <v>X</v>
      </c>
      <c r="BO862" s="635" t="str">
        <f t="shared" si="1290"/>
        <v>X</v>
      </c>
      <c r="BP862" s="7"/>
      <c r="BQ862" s="70" t="str">
        <f t="shared" si="1291"/>
        <v>EXTENDED</v>
      </c>
      <c r="BR862" s="70" t="str">
        <f t="shared" si="1292"/>
        <v>EXTENDED-CTC-FR</v>
      </c>
      <c r="BS862" s="15"/>
      <c r="BT862" s="57" t="s">
        <v>18642</v>
      </c>
    </row>
    <row r="863" spans="1:72" customFormat="1" ht="96" x14ac:dyDescent="0.2">
      <c r="A863" s="45" t="str">
        <f t="shared" si="1275"/>
        <v>YES</v>
      </c>
      <c r="B863" s="342" t="s">
        <v>4852</v>
      </c>
      <c r="C863" s="742"/>
      <c r="D863" s="215" t="s">
        <v>3431</v>
      </c>
      <c r="E863" s="61" t="s">
        <v>17423</v>
      </c>
      <c r="F863" s="282" t="s">
        <v>5012</v>
      </c>
      <c r="G863" s="62">
        <f t="shared" ref="G863" si="1320">LEN(R863)-LEN(SUBSTITUTE(R863,"/",""))-1</f>
        <v>4</v>
      </c>
      <c r="H863" s="62" t="s">
        <v>42</v>
      </c>
      <c r="I863" s="64" t="s">
        <v>17024</v>
      </c>
      <c r="J863" s="64" t="s">
        <v>17025</v>
      </c>
      <c r="K863" s="65" t="s">
        <v>17433</v>
      </c>
      <c r="L863" s="65"/>
      <c r="M863" s="65"/>
      <c r="N863" s="64" t="s">
        <v>128</v>
      </c>
      <c r="O863" s="66" t="s">
        <v>42</v>
      </c>
      <c r="P863" s="66" t="str">
        <f t="shared" ref="P863" si="1321">O863</f>
        <v>0..1</v>
      </c>
      <c r="Q863" s="278" t="s">
        <v>4882</v>
      </c>
      <c r="R863" s="67" t="s">
        <v>4895</v>
      </c>
      <c r="S863" s="66" t="s">
        <v>131</v>
      </c>
      <c r="T863" s="68" t="str">
        <f t="shared" si="1255"/>
        <v>E</v>
      </c>
      <c r="U863" s="62" t="s">
        <v>62</v>
      </c>
      <c r="V863" s="66"/>
      <c r="W863" s="249" t="s">
        <v>35</v>
      </c>
      <c r="X863" s="38"/>
      <c r="Y863" s="634" t="str">
        <f t="shared" si="1273"/>
        <v>-</v>
      </c>
      <c r="Z863" s="70" t="str">
        <f t="shared" ref="Z863:AE863" si="1322">IF(Y863="X","X",IF($AH863=Z$4,"X","-"))</f>
        <v>-</v>
      </c>
      <c r="AA863" s="70" t="str">
        <f t="shared" si="1322"/>
        <v>-</v>
      </c>
      <c r="AB863" s="70" t="str">
        <f t="shared" si="1322"/>
        <v>-</v>
      </c>
      <c r="AC863" s="70" t="str">
        <f t="shared" si="1322"/>
        <v>X</v>
      </c>
      <c r="AD863" s="70" t="str">
        <f t="shared" si="1322"/>
        <v>X</v>
      </c>
      <c r="AE863" s="635" t="str">
        <f t="shared" si="1322"/>
        <v>X</v>
      </c>
      <c r="AF863" s="38"/>
      <c r="AG863" s="70" t="s">
        <v>47</v>
      </c>
      <c r="AH863" s="70" t="s">
        <v>5901</v>
      </c>
      <c r="AI863" s="38"/>
      <c r="AJ863" s="13" t="str">
        <f t="shared" si="1251"/>
        <v>/rsm:CrossIndustryInvoice/rsm:SupplyChainTradeTransaction/ram:ApplicableHeaderTradeSettlement/ram:InvoiceeTradeParty</v>
      </c>
      <c r="AK863" s="13" t="str">
        <f t="shared" si="1252"/>
        <v>/ram:RoleCode</v>
      </c>
      <c r="AL863" s="14">
        <f>COUNTIFS(R$4:R863,AJ863)</f>
        <v>1</v>
      </c>
      <c r="AM863" s="59"/>
      <c r="AN863" s="215" t="str">
        <f t="shared" si="1277"/>
        <v>SCT_HTS</v>
      </c>
      <c r="AO863" s="61" t="str">
        <f t="shared" si="1253"/>
        <v>BT-X-554</v>
      </c>
      <c r="AP863" s="282" t="str">
        <f t="shared" si="1278"/>
        <v>EXT-FR-FE-90</v>
      </c>
      <c r="AQ863" s="62">
        <f t="shared" si="1314"/>
        <v>4</v>
      </c>
      <c r="AR863" s="62" t="str">
        <f t="shared" si="1254"/>
        <v>0..1</v>
      </c>
      <c r="AS863" s="64" t="s">
        <v>18287</v>
      </c>
      <c r="AT863" s="64" t="s">
        <v>18221</v>
      </c>
      <c r="AU863" s="65" t="s">
        <v>18222</v>
      </c>
      <c r="AV863" s="65"/>
      <c r="AW863" s="65"/>
      <c r="AX863" s="64" t="s">
        <v>128</v>
      </c>
      <c r="AY863" s="66" t="str">
        <f t="shared" si="1264"/>
        <v>0..1</v>
      </c>
      <c r="AZ863" s="66" t="str">
        <f t="shared" si="1266"/>
        <v>0..1</v>
      </c>
      <c r="BA863" s="278" t="str">
        <f t="shared" si="1310"/>
        <v>/rsm:CrossIndustryInvoice
/rsm:SupplyChainTradeTransaction
/ram:ApplicableHeaderTradeAgreement
/ram:InvoiceeTradeParty
/ram:RoleCode</v>
      </c>
      <c r="BB863" s="279" t="str">
        <f t="shared" si="1311"/>
        <v>/rsm:CrossIndustryInvoice/rsm:SupplyChainTradeTransaction/ram:ApplicableHeaderTradeSettlement/ram:InvoiceeTradeParty/ram:RoleCode</v>
      </c>
      <c r="BC863" s="66" t="str">
        <f t="shared" si="1279"/>
        <v>C</v>
      </c>
      <c r="BD863" s="68" t="str">
        <f t="shared" si="1280"/>
        <v>E</v>
      </c>
      <c r="BE863" s="66" t="str">
        <f t="shared" si="1281"/>
        <v>0..n</v>
      </c>
      <c r="BF863" s="66" t="str">
        <f t="shared" si="1282"/>
        <v/>
      </c>
      <c r="BG863" s="249" t="str">
        <f t="shared" si="1283"/>
        <v/>
      </c>
      <c r="BH863" s="7"/>
      <c r="BI863" s="634" t="str">
        <f t="shared" si="1284"/>
        <v>-</v>
      </c>
      <c r="BJ863" s="70" t="str">
        <f t="shared" si="1285"/>
        <v>-</v>
      </c>
      <c r="BK863" s="70" t="str">
        <f t="shared" si="1286"/>
        <v>-</v>
      </c>
      <c r="BL863" s="70" t="str">
        <f t="shared" si="1287"/>
        <v>-</v>
      </c>
      <c r="BM863" s="70" t="str">
        <f t="shared" si="1288"/>
        <v>X</v>
      </c>
      <c r="BN863" s="70" t="str">
        <f t="shared" si="1289"/>
        <v>X</v>
      </c>
      <c r="BO863" s="635" t="str">
        <f t="shared" si="1290"/>
        <v>X</v>
      </c>
      <c r="BP863" s="7"/>
      <c r="BQ863" s="68" t="str">
        <f t="shared" si="1291"/>
        <v>EXTENDED</v>
      </c>
      <c r="BR863" s="68" t="str">
        <f t="shared" si="1292"/>
        <v>EXTENDED-CTC-FR</v>
      </c>
      <c r="BS863" s="347" t="s">
        <v>17423</v>
      </c>
      <c r="BT863" s="57" t="s">
        <v>18642</v>
      </c>
    </row>
    <row r="864" spans="1:72" s="59" customFormat="1" ht="96" x14ac:dyDescent="0.2">
      <c r="A864" s="45" t="str">
        <f t="shared" si="1275"/>
        <v>NO</v>
      </c>
      <c r="B864" s="45"/>
      <c r="C864" s="45"/>
      <c r="D864" s="215" t="s">
        <v>3431</v>
      </c>
      <c r="E864" s="140" t="s">
        <v>5702</v>
      </c>
      <c r="F864" s="296"/>
      <c r="G864" s="141">
        <f t="shared" si="1232"/>
        <v>4</v>
      </c>
      <c r="H864" s="141" t="s">
        <v>42</v>
      </c>
      <c r="I864" s="217" t="s">
        <v>3600</v>
      </c>
      <c r="J864" s="125"/>
      <c r="K864" s="126"/>
      <c r="L864" s="126"/>
      <c r="M864" s="126"/>
      <c r="N864" s="125"/>
      <c r="O864" s="124" t="s">
        <v>42</v>
      </c>
      <c r="P864" s="124" t="str">
        <f t="shared" si="1245"/>
        <v>0..1</v>
      </c>
      <c r="Q864" s="142" t="s">
        <v>3601</v>
      </c>
      <c r="R864" s="143" t="s">
        <v>3602</v>
      </c>
      <c r="S864" s="124"/>
      <c r="T864" s="129" t="str">
        <f t="shared" si="1255"/>
        <v/>
      </c>
      <c r="U864" s="141" t="s">
        <v>42</v>
      </c>
      <c r="V864" s="124"/>
      <c r="W864" s="675"/>
      <c r="X864" s="38"/>
      <c r="Y864" s="648" t="str">
        <f t="shared" si="1273"/>
        <v>-</v>
      </c>
      <c r="Z864" s="144" t="str">
        <f t="shared" ref="Z864:AE864" si="1323">IF(Y864="X","X",IF($AH864=Z$4,"X","-"))</f>
        <v>-</v>
      </c>
      <c r="AA864" s="144" t="str">
        <f t="shared" si="1323"/>
        <v>-</v>
      </c>
      <c r="AB864" s="144" t="str">
        <f t="shared" si="1323"/>
        <v>-</v>
      </c>
      <c r="AC864" s="144" t="str">
        <f t="shared" si="1323"/>
        <v>X</v>
      </c>
      <c r="AD864" s="144" t="str">
        <f t="shared" si="1323"/>
        <v>X</v>
      </c>
      <c r="AE864" s="649" t="str">
        <f t="shared" si="1323"/>
        <v>X</v>
      </c>
      <c r="AF864" s="38"/>
      <c r="AG864" s="144" t="s">
        <v>47</v>
      </c>
      <c r="AH864" s="144" t="s">
        <v>5901</v>
      </c>
      <c r="AI864" s="38"/>
      <c r="AJ864" s="13" t="str">
        <f t="shared" si="1251"/>
        <v>/rsm:CrossIndustryInvoice/rsm:SupplyChainTradeTransaction/ram:ApplicableHeaderTradeSettlement/ram:InvoiceeTradeParty</v>
      </c>
      <c r="AK864" s="13" t="str">
        <f t="shared" si="1252"/>
        <v>/ram:SpecifiedLegalOrganization</v>
      </c>
      <c r="AL864" s="14">
        <f>COUNTIFS(R$4:R864,AJ864)</f>
        <v>1</v>
      </c>
      <c r="AN864" s="215" t="str">
        <f t="shared" si="1277"/>
        <v>SCT_HTS</v>
      </c>
      <c r="AO864" s="140" t="str">
        <f t="shared" si="1253"/>
        <v>BT-X-227-00</v>
      </c>
      <c r="AP864" s="296" t="str">
        <f t="shared" si="1278"/>
        <v/>
      </c>
      <c r="AQ864" s="141">
        <f t="shared" si="1314"/>
        <v>4</v>
      </c>
      <c r="AR864" s="141" t="str">
        <f t="shared" si="1254"/>
        <v>0..1</v>
      </c>
      <c r="AS864" s="217" t="s">
        <v>3603</v>
      </c>
      <c r="AT864" s="125"/>
      <c r="AU864" s="126"/>
      <c r="AV864" s="126"/>
      <c r="AW864" s="126"/>
      <c r="AX864" s="125"/>
      <c r="AY864" s="124" t="str">
        <f t="shared" si="1264"/>
        <v>0..1</v>
      </c>
      <c r="AZ864" s="124" t="str">
        <f t="shared" si="1266"/>
        <v>0..1</v>
      </c>
      <c r="BA864" s="142" t="str">
        <f t="shared" si="1310"/>
        <v>/rsm:CrossIndustryInvoice
/rsm:SupplyChainTradeTransaction
/ram:ApplicableHeaderTradeSettlement
/ram:InvoiceeTradeParty
/ram:SpecifiedLegalOrganization</v>
      </c>
      <c r="BB864" s="143" t="str">
        <f t="shared" si="1311"/>
        <v>/rsm:CrossIndustryInvoice/rsm:SupplyChainTradeTransaction/ram:ApplicableHeaderTradeSettlement/ram:InvoiceeTradeParty/ram:SpecifiedLegalOrganization</v>
      </c>
      <c r="BC864" s="124" t="str">
        <f t="shared" si="1279"/>
        <v/>
      </c>
      <c r="BD864" s="129" t="str">
        <f t="shared" si="1280"/>
        <v/>
      </c>
      <c r="BE864" s="141" t="str">
        <f t="shared" si="1281"/>
        <v>0..1</v>
      </c>
      <c r="BF864" s="124" t="str">
        <f t="shared" si="1282"/>
        <v/>
      </c>
      <c r="BG864" s="675" t="str">
        <f t="shared" si="1283"/>
        <v/>
      </c>
      <c r="BH864" s="7"/>
      <c r="BI864" s="648" t="str">
        <f t="shared" si="1284"/>
        <v>-</v>
      </c>
      <c r="BJ864" s="144" t="str">
        <f t="shared" si="1285"/>
        <v>-</v>
      </c>
      <c r="BK864" s="144" t="str">
        <f t="shared" si="1286"/>
        <v>-</v>
      </c>
      <c r="BL864" s="144" t="str">
        <f t="shared" si="1287"/>
        <v>-</v>
      </c>
      <c r="BM864" s="144" t="str">
        <f t="shared" si="1288"/>
        <v>X</v>
      </c>
      <c r="BN864" s="144" t="str">
        <f t="shared" si="1289"/>
        <v>X</v>
      </c>
      <c r="BO864" s="649" t="str">
        <f t="shared" si="1290"/>
        <v>X</v>
      </c>
      <c r="BP864" s="7"/>
      <c r="BQ864" s="144" t="str">
        <f t="shared" si="1291"/>
        <v>EXTENDED</v>
      </c>
      <c r="BR864" s="144" t="str">
        <f t="shared" si="1292"/>
        <v>EXTENDED-CTC-FR</v>
      </c>
      <c r="BS864" s="15"/>
      <c r="BT864" s="57" t="s">
        <v>18642</v>
      </c>
    </row>
    <row r="865" spans="1:72" s="59" customFormat="1" ht="105" x14ac:dyDescent="0.2">
      <c r="A865" s="45" t="str">
        <f t="shared" si="1275"/>
        <v>YES</v>
      </c>
      <c r="B865" s="45"/>
      <c r="C865" s="45"/>
      <c r="D865" s="215" t="s">
        <v>3431</v>
      </c>
      <c r="E865" s="61" t="s">
        <v>5703</v>
      </c>
      <c r="F865" s="282" t="s">
        <v>5013</v>
      </c>
      <c r="G865" s="62">
        <f t="shared" si="1232"/>
        <v>5</v>
      </c>
      <c r="H865" s="62" t="s">
        <v>42</v>
      </c>
      <c r="I865" s="64" t="s">
        <v>3</v>
      </c>
      <c r="J865" s="64"/>
      <c r="K865" s="65"/>
      <c r="L865" s="65"/>
      <c r="M865" s="65"/>
      <c r="N865" s="64" t="s">
        <v>90</v>
      </c>
      <c r="O865" s="66" t="s">
        <v>42</v>
      </c>
      <c r="P865" s="66" t="str">
        <f t="shared" si="1245"/>
        <v>0..1</v>
      </c>
      <c r="Q865" s="6" t="s">
        <v>3604</v>
      </c>
      <c r="R865" s="67" t="s">
        <v>3605</v>
      </c>
      <c r="S865" s="66" t="s">
        <v>55</v>
      </c>
      <c r="T865" s="68" t="str">
        <f t="shared" si="1255"/>
        <v>E</v>
      </c>
      <c r="U865" s="62" t="s">
        <v>42</v>
      </c>
      <c r="V865" s="66"/>
      <c r="W865" s="249"/>
      <c r="X865" s="38"/>
      <c r="Y865" s="634" t="str">
        <f t="shared" si="1273"/>
        <v>-</v>
      </c>
      <c r="Z865" s="70" t="str">
        <f t="shared" ref="Z865:AE865" si="1324">IF(Y865="X","X",IF($AH865=Z$4,"X","-"))</f>
        <v>-</v>
      </c>
      <c r="AA865" s="70" t="str">
        <f t="shared" si="1324"/>
        <v>-</v>
      </c>
      <c r="AB865" s="70" t="str">
        <f t="shared" si="1324"/>
        <v>-</v>
      </c>
      <c r="AC865" s="70" t="str">
        <f t="shared" si="1324"/>
        <v>X</v>
      </c>
      <c r="AD865" s="70" t="str">
        <f t="shared" si="1324"/>
        <v>X</v>
      </c>
      <c r="AE865" s="635" t="str">
        <f t="shared" si="1324"/>
        <v>X</v>
      </c>
      <c r="AF865" s="38"/>
      <c r="AG865" s="70" t="s">
        <v>47</v>
      </c>
      <c r="AH865" s="70" t="s">
        <v>5901</v>
      </c>
      <c r="AI865" s="38"/>
      <c r="AJ865" s="13" t="str">
        <f t="shared" si="1251"/>
        <v>/rsm:CrossIndustryInvoice/rsm:SupplyChainTradeTransaction/ram:ApplicableHeaderTradeSettlement/ram:InvoiceeTradeParty/ram:SpecifiedLegalOrganization</v>
      </c>
      <c r="AK865" s="13" t="str">
        <f t="shared" si="1252"/>
        <v>/ram:ID</v>
      </c>
      <c r="AL865" s="14">
        <f>COUNTIFS(R$4:R865,AJ865)</f>
        <v>1</v>
      </c>
      <c r="AN865" s="215" t="str">
        <f t="shared" si="1277"/>
        <v>SCT_HTS</v>
      </c>
      <c r="AO865" s="61" t="str">
        <f t="shared" si="1253"/>
        <v>BT-X-227</v>
      </c>
      <c r="AP865" s="282" t="str">
        <f t="shared" si="1278"/>
        <v>EXT-FR-FE-94</v>
      </c>
      <c r="AQ865" s="62">
        <f t="shared" si="1314"/>
        <v>5</v>
      </c>
      <c r="AR865" s="62" t="str">
        <f t="shared" si="1254"/>
        <v>0..1</v>
      </c>
      <c r="AS865" s="64" t="s">
        <v>3606</v>
      </c>
      <c r="AT865" s="64" t="s">
        <v>18224</v>
      </c>
      <c r="AU865" s="65"/>
      <c r="AV865" s="65" t="s">
        <v>3607</v>
      </c>
      <c r="AW865" s="65"/>
      <c r="AX865" s="64" t="s">
        <v>99</v>
      </c>
      <c r="AY865" s="66" t="str">
        <f t="shared" si="1264"/>
        <v>0..1</v>
      </c>
      <c r="AZ865" s="66" t="str">
        <f t="shared" si="1266"/>
        <v>0..1</v>
      </c>
      <c r="BA865" s="6" t="str">
        <f t="shared" si="1310"/>
        <v>/rsm:CrossIndustryInvoice
/rsm:SupplyChainTradeTransaction
/ram:ApplicableHeaderTradeSettlement
/ram:InvoiceeTradeParty
/ram:SpecifiedLegalOrganization
/ram:ID</v>
      </c>
      <c r="BB865" s="67" t="str">
        <f t="shared" si="1311"/>
        <v>/rsm:CrossIndustryInvoice/rsm:SupplyChainTradeTransaction/ram:ApplicableHeaderTradeSettlement/ram:InvoiceeTradeParty/ram:SpecifiedLegalOrganization/ram:ID</v>
      </c>
      <c r="BC865" s="66" t="str">
        <f t="shared" si="1279"/>
        <v>I</v>
      </c>
      <c r="BD865" s="68" t="str">
        <f t="shared" si="1280"/>
        <v>E</v>
      </c>
      <c r="BE865" s="62" t="str">
        <f t="shared" si="1281"/>
        <v>0..1</v>
      </c>
      <c r="BF865" s="66" t="str">
        <f t="shared" si="1282"/>
        <v/>
      </c>
      <c r="BG865" s="249" t="str">
        <f t="shared" si="1283"/>
        <v/>
      </c>
      <c r="BH865" s="7"/>
      <c r="BI865" s="634" t="str">
        <f t="shared" si="1284"/>
        <v>-</v>
      </c>
      <c r="BJ865" s="70" t="str">
        <f t="shared" si="1285"/>
        <v>-</v>
      </c>
      <c r="BK865" s="70" t="str">
        <f t="shared" si="1286"/>
        <v>-</v>
      </c>
      <c r="BL865" s="70" t="str">
        <f t="shared" si="1287"/>
        <v>-</v>
      </c>
      <c r="BM865" s="70" t="str">
        <f t="shared" si="1288"/>
        <v>X</v>
      </c>
      <c r="BN865" s="70" t="str">
        <f t="shared" si="1289"/>
        <v>X</v>
      </c>
      <c r="BO865" s="635" t="str">
        <f t="shared" si="1290"/>
        <v>X</v>
      </c>
      <c r="BP865" s="7"/>
      <c r="BQ865" s="70" t="str">
        <f t="shared" si="1291"/>
        <v>EXTENDED</v>
      </c>
      <c r="BR865" s="70" t="str">
        <f t="shared" si="1292"/>
        <v>EXTENDED-CTC-FR</v>
      </c>
      <c r="BS865" s="15"/>
      <c r="BT865" s="57" t="s">
        <v>18642</v>
      </c>
    </row>
    <row r="866" spans="1:72" s="59" customFormat="1" ht="120" x14ac:dyDescent="0.2">
      <c r="A866" s="45" t="str">
        <f t="shared" si="1275"/>
        <v>YES</v>
      </c>
      <c r="B866" s="45"/>
      <c r="C866" s="45"/>
      <c r="D866" s="215" t="s">
        <v>3431</v>
      </c>
      <c r="E866" s="61" t="s">
        <v>5704</v>
      </c>
      <c r="F866" s="282" t="s">
        <v>5076</v>
      </c>
      <c r="G866" s="62">
        <f t="shared" si="1232"/>
        <v>6</v>
      </c>
      <c r="H866" s="62" t="s">
        <v>42</v>
      </c>
      <c r="I866" s="64" t="s">
        <v>443</v>
      </c>
      <c r="J866" s="64" t="s">
        <v>17137</v>
      </c>
      <c r="K866" s="65" t="s">
        <v>17140</v>
      </c>
      <c r="L866" s="65" t="s">
        <v>916</v>
      </c>
      <c r="M866" s="65" t="s">
        <v>35</v>
      </c>
      <c r="N866" s="64" t="s">
        <v>17064</v>
      </c>
      <c r="O866" s="66" t="s">
        <v>42</v>
      </c>
      <c r="P866" s="66" t="str">
        <f t="shared" si="1245"/>
        <v>0..1</v>
      </c>
      <c r="Q866" s="6" t="s">
        <v>3608</v>
      </c>
      <c r="R866" s="67" t="s">
        <v>3609</v>
      </c>
      <c r="S866" s="66" t="s">
        <v>329</v>
      </c>
      <c r="T866" s="68" t="str">
        <f t="shared" si="1255"/>
        <v>A</v>
      </c>
      <c r="U866" s="62" t="s">
        <v>42</v>
      </c>
      <c r="V866" s="66"/>
      <c r="W866" s="249"/>
      <c r="X866" s="38"/>
      <c r="Y866" s="634" t="str">
        <f t="shared" si="1273"/>
        <v>-</v>
      </c>
      <c r="Z866" s="70" t="str">
        <f t="shared" ref="Z866:AE866" si="1325">IF(Y866="X","X",IF($AH866=Z$4,"X","-"))</f>
        <v>-</v>
      </c>
      <c r="AA866" s="70" t="str">
        <f t="shared" si="1325"/>
        <v>-</v>
      </c>
      <c r="AB866" s="70" t="str">
        <f t="shared" si="1325"/>
        <v>-</v>
      </c>
      <c r="AC866" s="70" t="str">
        <f t="shared" si="1325"/>
        <v>X</v>
      </c>
      <c r="AD866" s="70" t="str">
        <f t="shared" si="1325"/>
        <v>X</v>
      </c>
      <c r="AE866" s="635" t="str">
        <f t="shared" si="1325"/>
        <v>X</v>
      </c>
      <c r="AF866" s="38"/>
      <c r="AG866" s="70" t="s">
        <v>47</v>
      </c>
      <c r="AH866" s="70" t="s">
        <v>5901</v>
      </c>
      <c r="AI866" s="38"/>
      <c r="AJ866" s="13" t="str">
        <f t="shared" si="1251"/>
        <v>/rsm:CrossIndustryInvoice/rsm:SupplyChainTradeTransaction/ram:ApplicableHeaderTradeSettlement/ram:InvoiceeTradeParty/ram:SpecifiedLegalOrganization/ram:ID</v>
      </c>
      <c r="AK866" s="13" t="str">
        <f t="shared" si="1252"/>
        <v>/@schemeID</v>
      </c>
      <c r="AL866" s="14">
        <f>COUNTIFS(R$4:R866,AJ866)</f>
        <v>1</v>
      </c>
      <c r="AN866" s="215" t="str">
        <f t="shared" si="1277"/>
        <v>SCT_HTS</v>
      </c>
      <c r="AO866" s="61" t="str">
        <f t="shared" si="1253"/>
        <v>BT-X-227-0</v>
      </c>
      <c r="AP866" s="282" t="str">
        <f t="shared" si="1278"/>
        <v>EXT-FR-FE-95</v>
      </c>
      <c r="AQ866" s="62">
        <f t="shared" si="1314"/>
        <v>6</v>
      </c>
      <c r="AR866" s="62" t="str">
        <f t="shared" si="1254"/>
        <v>0..1</v>
      </c>
      <c r="AS866" s="64" t="s">
        <v>330</v>
      </c>
      <c r="AT866" s="64" t="s">
        <v>1898</v>
      </c>
      <c r="AU866" s="65" t="s">
        <v>1899</v>
      </c>
      <c r="AV866" s="65" t="s">
        <v>3610</v>
      </c>
      <c r="AW866" s="65"/>
      <c r="AX866" s="64"/>
      <c r="AY866" s="66" t="str">
        <f t="shared" si="1264"/>
        <v>0..1</v>
      </c>
      <c r="AZ866" s="66" t="str">
        <f t="shared" si="1266"/>
        <v>0..1</v>
      </c>
      <c r="BA866" s="6" t="str">
        <f t="shared" si="1310"/>
        <v>/rsm:CrossIndustryInvoice
/rsm:SupplyChainTradeTransaction
/ram:ApplicableHeaderTradeSettlement
/ram:InvoiceeTradeParty
/ram:SpecifiedLegalOrganization
/ram:ID
/@schemeID</v>
      </c>
      <c r="BB866" s="67" t="str">
        <f t="shared" si="1311"/>
        <v>/rsm:CrossIndustryInvoice/rsm:SupplyChainTradeTransaction/ram:ApplicableHeaderTradeSettlement/ram:InvoiceeTradeParty/ram:SpecifiedLegalOrganization/ram:ID/@schemeID</v>
      </c>
      <c r="BC866" s="66" t="str">
        <f t="shared" si="1279"/>
        <v>S</v>
      </c>
      <c r="BD866" s="68" t="str">
        <f t="shared" si="1280"/>
        <v>A</v>
      </c>
      <c r="BE866" s="62" t="str">
        <f t="shared" si="1281"/>
        <v>0..1</v>
      </c>
      <c r="BF866" s="66" t="str">
        <f t="shared" si="1282"/>
        <v/>
      </c>
      <c r="BG866" s="249" t="str">
        <f t="shared" si="1283"/>
        <v/>
      </c>
      <c r="BH866" s="7"/>
      <c r="BI866" s="634" t="str">
        <f t="shared" si="1284"/>
        <v>-</v>
      </c>
      <c r="BJ866" s="70" t="str">
        <f t="shared" si="1285"/>
        <v>-</v>
      </c>
      <c r="BK866" s="70" t="str">
        <f t="shared" si="1286"/>
        <v>-</v>
      </c>
      <c r="BL866" s="70" t="str">
        <f t="shared" si="1287"/>
        <v>-</v>
      </c>
      <c r="BM866" s="70" t="str">
        <f t="shared" si="1288"/>
        <v>X</v>
      </c>
      <c r="BN866" s="70" t="str">
        <f t="shared" si="1289"/>
        <v>X</v>
      </c>
      <c r="BO866" s="635" t="str">
        <f t="shared" si="1290"/>
        <v>X</v>
      </c>
      <c r="BP866" s="7"/>
      <c r="BQ866" s="70" t="str">
        <f t="shared" si="1291"/>
        <v>EXTENDED</v>
      </c>
      <c r="BR866" s="70" t="str">
        <f t="shared" si="1292"/>
        <v>EXTENDED-CTC-FR</v>
      </c>
      <c r="BS866" s="15"/>
      <c r="BT866" s="57" t="s">
        <v>18642</v>
      </c>
    </row>
    <row r="867" spans="1:72" s="59" customFormat="1" ht="105" x14ac:dyDescent="0.2">
      <c r="A867" s="45" t="str">
        <f t="shared" si="1275"/>
        <v>YES</v>
      </c>
      <c r="B867" s="45"/>
      <c r="C867" s="45"/>
      <c r="D867" s="215" t="s">
        <v>3431</v>
      </c>
      <c r="E867" s="61" t="s">
        <v>5705</v>
      </c>
      <c r="F867" s="282" t="s">
        <v>5014</v>
      </c>
      <c r="G867" s="62">
        <f t="shared" si="1232"/>
        <v>5</v>
      </c>
      <c r="H867" s="62" t="s">
        <v>42</v>
      </c>
      <c r="I867" s="64" t="s">
        <v>3069</v>
      </c>
      <c r="J867" s="64" t="s">
        <v>17138</v>
      </c>
      <c r="K867" s="65" t="s">
        <v>17139</v>
      </c>
      <c r="L867" s="65"/>
      <c r="M867" s="65"/>
      <c r="N867" s="64" t="s">
        <v>70</v>
      </c>
      <c r="O867" s="66" t="s">
        <v>42</v>
      </c>
      <c r="P867" s="66" t="str">
        <f t="shared" si="1245"/>
        <v>0..1</v>
      </c>
      <c r="Q867" s="6" t="s">
        <v>3611</v>
      </c>
      <c r="R867" s="67" t="s">
        <v>3612</v>
      </c>
      <c r="S867" s="66" t="s">
        <v>73</v>
      </c>
      <c r="T867" s="68" t="str">
        <f t="shared" si="1255"/>
        <v>E</v>
      </c>
      <c r="U867" s="62" t="s">
        <v>42</v>
      </c>
      <c r="V867" s="66"/>
      <c r="W867" s="249"/>
      <c r="X867" s="38"/>
      <c r="Y867" s="634" t="str">
        <f t="shared" si="1273"/>
        <v>-</v>
      </c>
      <c r="Z867" s="70" t="str">
        <f t="shared" ref="Z867:AE867" si="1326">IF(Y867="X","X",IF($AH867=Z$4,"X","-"))</f>
        <v>-</v>
      </c>
      <c r="AA867" s="70" t="str">
        <f t="shared" si="1326"/>
        <v>-</v>
      </c>
      <c r="AB867" s="70" t="str">
        <f t="shared" si="1326"/>
        <v>-</v>
      </c>
      <c r="AC867" s="70" t="str">
        <f t="shared" si="1326"/>
        <v>X</v>
      </c>
      <c r="AD867" s="70" t="str">
        <f t="shared" si="1326"/>
        <v>X</v>
      </c>
      <c r="AE867" s="635" t="str">
        <f t="shared" si="1326"/>
        <v>X</v>
      </c>
      <c r="AF867" s="38"/>
      <c r="AG867" s="70" t="s">
        <v>47</v>
      </c>
      <c r="AH867" s="70" t="s">
        <v>5901</v>
      </c>
      <c r="AI867" s="38"/>
      <c r="AJ867" s="13" t="str">
        <f t="shared" si="1251"/>
        <v>/rsm:CrossIndustryInvoice/rsm:SupplyChainTradeTransaction/ram:ApplicableHeaderTradeSettlement/ram:InvoiceeTradeParty/ram:SpecifiedLegalOrganization</v>
      </c>
      <c r="AK867" s="13" t="str">
        <f t="shared" si="1252"/>
        <v>/ram:TradingBusinessName</v>
      </c>
      <c r="AL867" s="14">
        <f>COUNTIFS(R$4:R867,AJ867)</f>
        <v>1</v>
      </c>
      <c r="AN867" s="215" t="str">
        <f t="shared" si="1277"/>
        <v>SCT_HTS</v>
      </c>
      <c r="AO867" s="61" t="str">
        <f t="shared" si="1253"/>
        <v>BT-X-228</v>
      </c>
      <c r="AP867" s="282" t="str">
        <f t="shared" si="1278"/>
        <v>EXT-FR-FE-91</v>
      </c>
      <c r="AQ867" s="62">
        <f t="shared" si="1314"/>
        <v>5</v>
      </c>
      <c r="AR867" s="62" t="str">
        <f t="shared" si="1254"/>
        <v>0..1</v>
      </c>
      <c r="AS867" s="64" t="s">
        <v>2112</v>
      </c>
      <c r="AT867" s="64" t="s">
        <v>18225</v>
      </c>
      <c r="AU867" s="65" t="s">
        <v>18226</v>
      </c>
      <c r="AV867" s="65"/>
      <c r="AW867" s="65"/>
      <c r="AX867" s="64"/>
      <c r="AY867" s="66" t="str">
        <f t="shared" si="1264"/>
        <v>0..1</v>
      </c>
      <c r="AZ867" s="66" t="str">
        <f t="shared" si="1266"/>
        <v>0..1</v>
      </c>
      <c r="BA867" s="6" t="str">
        <f t="shared" si="1310"/>
        <v>/rsm:CrossIndustryInvoice
/rsm:SupplyChainTradeTransaction
/ram:ApplicableHeaderTradeSettlement
/ram:InvoiceeTradeParty
/ram:SpecifiedLegalOrganization
/ram:TradingBusinessName</v>
      </c>
      <c r="BB867" s="67" t="str">
        <f t="shared" si="1311"/>
        <v>/rsm:CrossIndustryInvoice/rsm:SupplyChainTradeTransaction/ram:ApplicableHeaderTradeSettlement/ram:InvoiceeTradeParty/ram:SpecifiedLegalOrganization/ram:TradingBusinessName</v>
      </c>
      <c r="BC867" s="66" t="str">
        <f t="shared" si="1279"/>
        <v>T</v>
      </c>
      <c r="BD867" s="68" t="str">
        <f t="shared" si="1280"/>
        <v>E</v>
      </c>
      <c r="BE867" s="62" t="str">
        <f t="shared" si="1281"/>
        <v>0..1</v>
      </c>
      <c r="BF867" s="66" t="str">
        <f t="shared" si="1282"/>
        <v/>
      </c>
      <c r="BG867" s="249" t="str">
        <f t="shared" si="1283"/>
        <v/>
      </c>
      <c r="BH867" s="7"/>
      <c r="BI867" s="634" t="str">
        <f t="shared" si="1284"/>
        <v>-</v>
      </c>
      <c r="BJ867" s="70" t="str">
        <f t="shared" si="1285"/>
        <v>-</v>
      </c>
      <c r="BK867" s="70" t="str">
        <f t="shared" si="1286"/>
        <v>-</v>
      </c>
      <c r="BL867" s="70" t="str">
        <f t="shared" si="1287"/>
        <v>-</v>
      </c>
      <c r="BM867" s="70" t="str">
        <f t="shared" si="1288"/>
        <v>X</v>
      </c>
      <c r="BN867" s="70" t="str">
        <f t="shared" si="1289"/>
        <v>X</v>
      </c>
      <c r="BO867" s="635" t="str">
        <f t="shared" si="1290"/>
        <v>X</v>
      </c>
      <c r="BP867" s="7"/>
      <c r="BQ867" s="70" t="str">
        <f t="shared" si="1291"/>
        <v>EXTENDED</v>
      </c>
      <c r="BR867" s="70" t="str">
        <f t="shared" si="1292"/>
        <v>EXTENDED-CTC-FR</v>
      </c>
      <c r="BS867" s="15"/>
      <c r="BT867" s="57" t="s">
        <v>18642</v>
      </c>
    </row>
    <row r="868" spans="1:72" s="59" customFormat="1" ht="105" x14ac:dyDescent="0.2">
      <c r="A868" s="45" t="str">
        <f t="shared" si="1275"/>
        <v>NO</v>
      </c>
      <c r="B868" s="131"/>
      <c r="C868" s="742"/>
      <c r="D868" s="215" t="s">
        <v>3431</v>
      </c>
      <c r="E868" s="162" t="s">
        <v>5706</v>
      </c>
      <c r="F868" s="298"/>
      <c r="G868" s="163">
        <f t="shared" si="1232"/>
        <v>5</v>
      </c>
      <c r="H868" s="163" t="s">
        <v>42</v>
      </c>
      <c r="I868" s="164" t="s">
        <v>3613</v>
      </c>
      <c r="J868" s="164" t="s">
        <v>3073</v>
      </c>
      <c r="K868" s="165"/>
      <c r="L868" s="165"/>
      <c r="M868" s="165"/>
      <c r="N868" s="164"/>
      <c r="O868" s="66" t="s">
        <v>42</v>
      </c>
      <c r="P868" s="66" t="str">
        <f t="shared" si="1245"/>
        <v>0..1</v>
      </c>
      <c r="Q868" s="167" t="s">
        <v>3614</v>
      </c>
      <c r="R868" s="168" t="s">
        <v>3615</v>
      </c>
      <c r="S868" s="166"/>
      <c r="T868" s="169" t="str">
        <f t="shared" si="1255"/>
        <v>EG</v>
      </c>
      <c r="U868" s="163" t="s">
        <v>42</v>
      </c>
      <c r="V868" s="166"/>
      <c r="W868" s="676"/>
      <c r="X868" s="38"/>
      <c r="Y868" s="650" t="str">
        <f t="shared" si="1273"/>
        <v>-</v>
      </c>
      <c r="Z868" s="171" t="str">
        <f t="shared" ref="Z868:AE868" si="1327">IF(Y868="X","X",IF($AH868=Z$4,"X","-"))</f>
        <v>-</v>
      </c>
      <c r="AA868" s="171" t="str">
        <f t="shared" si="1327"/>
        <v>-</v>
      </c>
      <c r="AB868" s="171" t="str">
        <f t="shared" si="1327"/>
        <v>-</v>
      </c>
      <c r="AC868" s="171" t="str">
        <f t="shared" si="1327"/>
        <v>-</v>
      </c>
      <c r="AD868" s="171" t="str">
        <f t="shared" si="1327"/>
        <v>-</v>
      </c>
      <c r="AE868" s="651" t="str">
        <f t="shared" si="1327"/>
        <v>X</v>
      </c>
      <c r="AF868" s="38"/>
      <c r="AG868" s="171" t="s">
        <v>47</v>
      </c>
      <c r="AH868" s="171" t="s">
        <v>47</v>
      </c>
      <c r="AI868" s="38"/>
      <c r="AJ868" s="13" t="str">
        <f t="shared" si="1251"/>
        <v>/rsm:CrossIndustryInvoice/rsm:SupplyChainTradeTransaction/ram:ApplicableHeaderTradeSettlement/ram:InvoiceeTradeParty/ram:SpecifiedLegalOrganization</v>
      </c>
      <c r="AK868" s="13" t="str">
        <f t="shared" si="1252"/>
        <v>/ram:PostalTradeAddress</v>
      </c>
      <c r="AL868" s="14">
        <f>COUNTIFS(R$4:R868,AJ868)</f>
        <v>1</v>
      </c>
      <c r="AN868" s="215" t="str">
        <f t="shared" si="1277"/>
        <v>SCT_HTS</v>
      </c>
      <c r="AO868" s="162" t="str">
        <f t="shared" si="1253"/>
        <v>BG-X-71</v>
      </c>
      <c r="AP868" s="298" t="str">
        <f t="shared" si="1278"/>
        <v/>
      </c>
      <c r="AQ868" s="163">
        <f t="shared" si="1314"/>
        <v>5</v>
      </c>
      <c r="AR868" s="163" t="str">
        <f t="shared" si="1254"/>
        <v>0..1</v>
      </c>
      <c r="AS868" s="164" t="s">
        <v>1632</v>
      </c>
      <c r="AT868" s="164" t="s">
        <v>1633</v>
      </c>
      <c r="AU868" s="165"/>
      <c r="AV868" s="165"/>
      <c r="AW868" s="165"/>
      <c r="AX868" s="164"/>
      <c r="AY868" s="66" t="str">
        <f t="shared" si="1264"/>
        <v>0..1</v>
      </c>
      <c r="AZ868" s="66" t="str">
        <f t="shared" si="1266"/>
        <v>0..1</v>
      </c>
      <c r="BA868" s="167" t="str">
        <f t="shared" si="1310"/>
        <v>/rsm:CrossIndustryInvoice
/rsm:SupplyChainTradeTransaction
/ram:ApplicableHeaderTradeSettlement
/ram:InvoiceeTradeParty
/ram:SpecifiedLegalOrganization
/ram:PostalTradeAddress</v>
      </c>
      <c r="BB868" s="168" t="str">
        <f t="shared" si="1311"/>
        <v>/rsm:CrossIndustryInvoice/rsm:SupplyChainTradeTransaction/ram:ApplicableHeaderTradeSettlement/ram:InvoiceeTradeParty/ram:SpecifiedLegalOrganization/ram:PostalTradeAddress</v>
      </c>
      <c r="BC868" s="166" t="str">
        <f t="shared" si="1279"/>
        <v/>
      </c>
      <c r="BD868" s="169" t="str">
        <f t="shared" si="1280"/>
        <v>EG</v>
      </c>
      <c r="BE868" s="163" t="str">
        <f t="shared" si="1281"/>
        <v>0..1</v>
      </c>
      <c r="BF868" s="166" t="str">
        <f t="shared" si="1282"/>
        <v/>
      </c>
      <c r="BG868" s="676" t="str">
        <f t="shared" si="1283"/>
        <v/>
      </c>
      <c r="BH868" s="7"/>
      <c r="BI868" s="650" t="str">
        <f t="shared" si="1284"/>
        <v>-</v>
      </c>
      <c r="BJ868" s="171" t="str">
        <f t="shared" si="1285"/>
        <v>-</v>
      </c>
      <c r="BK868" s="171" t="str">
        <f t="shared" si="1286"/>
        <v>-</v>
      </c>
      <c r="BL868" s="171" t="str">
        <f t="shared" si="1287"/>
        <v>-</v>
      </c>
      <c r="BM868" s="171" t="str">
        <f t="shared" si="1288"/>
        <v>-</v>
      </c>
      <c r="BN868" s="171" t="str">
        <f t="shared" si="1289"/>
        <v>-</v>
      </c>
      <c r="BO868" s="651" t="str">
        <f t="shared" si="1290"/>
        <v>X</v>
      </c>
      <c r="BP868" s="7"/>
      <c r="BQ868" s="171" t="str">
        <f t="shared" si="1291"/>
        <v>EXTENDED</v>
      </c>
      <c r="BR868" s="171" t="str">
        <f t="shared" si="1292"/>
        <v>EXTENDED</v>
      </c>
      <c r="BS868" s="15"/>
      <c r="BT868" s="57" t="s">
        <v>18642</v>
      </c>
    </row>
    <row r="869" spans="1:72" s="59" customFormat="1" ht="120" x14ac:dyDescent="0.2">
      <c r="A869" s="45" t="str">
        <f t="shared" si="1275"/>
        <v>YES</v>
      </c>
      <c r="B869" s="131"/>
      <c r="C869" s="742"/>
      <c r="D869" s="215" t="s">
        <v>3431</v>
      </c>
      <c r="E869" s="61" t="s">
        <v>5707</v>
      </c>
      <c r="F869" s="282"/>
      <c r="G869" s="62">
        <f t="shared" si="1232"/>
        <v>6</v>
      </c>
      <c r="H869" s="62" t="s">
        <v>42</v>
      </c>
      <c r="I869" s="64" t="s">
        <v>17148</v>
      </c>
      <c r="J869" s="64" t="s">
        <v>1635</v>
      </c>
      <c r="K869" s="65" t="s">
        <v>1636</v>
      </c>
      <c r="L869" s="65"/>
      <c r="M869" s="65"/>
      <c r="N869" s="64" t="s">
        <v>70</v>
      </c>
      <c r="O869" s="66" t="s">
        <v>42</v>
      </c>
      <c r="P869" s="66" t="str">
        <f t="shared" si="1245"/>
        <v>0..1</v>
      </c>
      <c r="Q869" s="6" t="s">
        <v>3616</v>
      </c>
      <c r="R869" s="67" t="s">
        <v>3617</v>
      </c>
      <c r="S869" s="66" t="s">
        <v>73</v>
      </c>
      <c r="T869" s="68" t="str">
        <f t="shared" si="1255"/>
        <v>E</v>
      </c>
      <c r="U869" s="62" t="s">
        <v>42</v>
      </c>
      <c r="V869" s="66"/>
      <c r="W869" s="249"/>
      <c r="X869" s="38"/>
      <c r="Y869" s="634" t="str">
        <f t="shared" si="1273"/>
        <v>-</v>
      </c>
      <c r="Z869" s="70" t="str">
        <f t="shared" ref="Z869:AE869" si="1328">IF(Y869="X","X",IF($AH869=Z$4,"X","-"))</f>
        <v>-</v>
      </c>
      <c r="AA869" s="70" t="str">
        <f t="shared" si="1328"/>
        <v>-</v>
      </c>
      <c r="AB869" s="70" t="str">
        <f t="shared" si="1328"/>
        <v>-</v>
      </c>
      <c r="AC869" s="70" t="str">
        <f t="shared" si="1328"/>
        <v>-</v>
      </c>
      <c r="AD869" s="70" t="str">
        <f t="shared" si="1328"/>
        <v>-</v>
      </c>
      <c r="AE869" s="635" t="str">
        <f t="shared" si="1328"/>
        <v>X</v>
      </c>
      <c r="AF869" s="38"/>
      <c r="AG869" s="70" t="s">
        <v>47</v>
      </c>
      <c r="AH869" s="70" t="s">
        <v>47</v>
      </c>
      <c r="AI869" s="38"/>
      <c r="AJ869" s="13" t="str">
        <f t="shared" si="1251"/>
        <v>/rsm:CrossIndustryInvoice/rsm:SupplyChainTradeTransaction/ram:ApplicableHeaderTradeSettlement/ram:InvoiceeTradeParty/ram:SpecifiedLegalOrganization/ram:PostalTradeAddress</v>
      </c>
      <c r="AK869" s="13" t="str">
        <f t="shared" si="1252"/>
        <v>/ram:PostcodeCode</v>
      </c>
      <c r="AL869" s="14">
        <f>COUNTIFS(R$4:R869,AJ869)</f>
        <v>1</v>
      </c>
      <c r="AN869" s="215" t="str">
        <f t="shared" si="1277"/>
        <v>SCT_HTS</v>
      </c>
      <c r="AO869" s="61" t="str">
        <f t="shared" si="1253"/>
        <v>BT-X-461</v>
      </c>
      <c r="AP869" s="282" t="str">
        <f t="shared" si="1278"/>
        <v/>
      </c>
      <c r="AQ869" s="62">
        <f t="shared" si="1314"/>
        <v>6</v>
      </c>
      <c r="AR869" s="62" t="str">
        <f t="shared" si="1254"/>
        <v>0..1</v>
      </c>
      <c r="AS869" s="64" t="s">
        <v>2544</v>
      </c>
      <c r="AT869" s="64" t="s">
        <v>1747</v>
      </c>
      <c r="AU869" s="65" t="s">
        <v>1748</v>
      </c>
      <c r="AV869" s="65"/>
      <c r="AW869" s="65"/>
      <c r="AX869" s="64"/>
      <c r="AY869" s="66" t="str">
        <f t="shared" si="1264"/>
        <v>0..1</v>
      </c>
      <c r="AZ869" s="66" t="str">
        <f t="shared" si="1266"/>
        <v>0..1</v>
      </c>
      <c r="BA869" s="6" t="str">
        <f t="shared" si="1310"/>
        <v>/rsm:CrossIndustryInvoice
/rsm:SupplyChainTradeTransaction
/ram:ApplicableHeaderTradeSettlement
/ram:InvoiceeTradeParty
/ram:SpecifiedLegalOrganization
/ram:PostalTradeAddress
/ram:PostcodeCode</v>
      </c>
      <c r="BB869" s="67" t="str">
        <f t="shared" si="1311"/>
        <v>/rsm:CrossIndustryInvoice/rsm:SupplyChainTradeTransaction/ram:ApplicableHeaderTradeSettlement/ram:InvoiceeTradeParty/ram:SpecifiedLegalOrganization/ram:PostalTradeAddress/ram:PostcodeCode</v>
      </c>
      <c r="BC869" s="66" t="str">
        <f t="shared" si="1279"/>
        <v>T</v>
      </c>
      <c r="BD869" s="68" t="str">
        <f t="shared" si="1280"/>
        <v>E</v>
      </c>
      <c r="BE869" s="62" t="str">
        <f t="shared" si="1281"/>
        <v>0..1</v>
      </c>
      <c r="BF869" s="66" t="str">
        <f t="shared" si="1282"/>
        <v/>
      </c>
      <c r="BG869" s="249" t="str">
        <f t="shared" si="1283"/>
        <v/>
      </c>
      <c r="BH869" s="7"/>
      <c r="BI869" s="634" t="str">
        <f t="shared" si="1284"/>
        <v>-</v>
      </c>
      <c r="BJ869" s="70" t="str">
        <f t="shared" si="1285"/>
        <v>-</v>
      </c>
      <c r="BK869" s="70" t="str">
        <f t="shared" si="1286"/>
        <v>-</v>
      </c>
      <c r="BL869" s="70" t="str">
        <f t="shared" si="1287"/>
        <v>-</v>
      </c>
      <c r="BM869" s="70" t="str">
        <f t="shared" si="1288"/>
        <v>-</v>
      </c>
      <c r="BN869" s="70" t="str">
        <f t="shared" si="1289"/>
        <v>-</v>
      </c>
      <c r="BO869" s="635" t="str">
        <f t="shared" si="1290"/>
        <v>X</v>
      </c>
      <c r="BP869" s="7"/>
      <c r="BQ869" s="70" t="str">
        <f t="shared" si="1291"/>
        <v>EXTENDED</v>
      </c>
      <c r="BR869" s="70" t="str">
        <f t="shared" si="1292"/>
        <v>EXTENDED</v>
      </c>
      <c r="BS869" s="15"/>
      <c r="BT869" s="57" t="s">
        <v>18642</v>
      </c>
    </row>
    <row r="870" spans="1:72" s="59" customFormat="1" ht="120" x14ac:dyDescent="0.2">
      <c r="A870" s="45" t="str">
        <f t="shared" si="1275"/>
        <v>YES</v>
      </c>
      <c r="B870" s="131"/>
      <c r="C870" s="742"/>
      <c r="D870" s="215" t="s">
        <v>3431</v>
      </c>
      <c r="E870" s="61" t="s">
        <v>5708</v>
      </c>
      <c r="F870" s="282"/>
      <c r="G870" s="62">
        <f t="shared" si="1232"/>
        <v>6</v>
      </c>
      <c r="H870" s="62" t="s">
        <v>42</v>
      </c>
      <c r="I870" s="64" t="s">
        <v>17149</v>
      </c>
      <c r="J870" s="64" t="s">
        <v>1641</v>
      </c>
      <c r="K870" s="65" t="s">
        <v>1642</v>
      </c>
      <c r="L870" s="65"/>
      <c r="M870" s="65"/>
      <c r="N870" s="64" t="s">
        <v>70</v>
      </c>
      <c r="O870" s="66" t="s">
        <v>42</v>
      </c>
      <c r="P870" s="66" t="str">
        <f t="shared" si="1245"/>
        <v>0..1</v>
      </c>
      <c r="Q870" s="6" t="s">
        <v>3618</v>
      </c>
      <c r="R870" s="67" t="s">
        <v>3619</v>
      </c>
      <c r="S870" s="66" t="s">
        <v>73</v>
      </c>
      <c r="T870" s="68" t="str">
        <f t="shared" si="1255"/>
        <v>E</v>
      </c>
      <c r="U870" s="62" t="s">
        <v>42</v>
      </c>
      <c r="V870" s="66"/>
      <c r="W870" s="249"/>
      <c r="X870" s="38"/>
      <c r="Y870" s="634" t="str">
        <f t="shared" si="1273"/>
        <v>-</v>
      </c>
      <c r="Z870" s="70" t="str">
        <f t="shared" ref="Z870:AE870" si="1329">IF(Y870="X","X",IF($AH870=Z$4,"X","-"))</f>
        <v>-</v>
      </c>
      <c r="AA870" s="70" t="str">
        <f t="shared" si="1329"/>
        <v>-</v>
      </c>
      <c r="AB870" s="70" t="str">
        <f t="shared" si="1329"/>
        <v>-</v>
      </c>
      <c r="AC870" s="70" t="str">
        <f t="shared" si="1329"/>
        <v>-</v>
      </c>
      <c r="AD870" s="70" t="str">
        <f t="shared" si="1329"/>
        <v>-</v>
      </c>
      <c r="AE870" s="635" t="str">
        <f t="shared" si="1329"/>
        <v>X</v>
      </c>
      <c r="AF870" s="38"/>
      <c r="AG870" s="70" t="s">
        <v>47</v>
      </c>
      <c r="AH870" s="70" t="s">
        <v>47</v>
      </c>
      <c r="AI870" s="38"/>
      <c r="AJ870" s="13" t="str">
        <f t="shared" si="1251"/>
        <v>/rsm:CrossIndustryInvoice/rsm:SupplyChainTradeTransaction/ram:ApplicableHeaderTradeSettlement/ram:InvoiceeTradeParty/ram:SpecifiedLegalOrganization/ram:PostalTradeAddress</v>
      </c>
      <c r="AK870" s="13" t="str">
        <f t="shared" si="1252"/>
        <v>/ram:LineOne</v>
      </c>
      <c r="AL870" s="14">
        <f>COUNTIFS(R$4:R870,AJ870)</f>
        <v>1</v>
      </c>
      <c r="AN870" s="215" t="str">
        <f t="shared" si="1277"/>
        <v>SCT_HTS</v>
      </c>
      <c r="AO870" s="61" t="str">
        <f t="shared" si="1253"/>
        <v>BT-X-462</v>
      </c>
      <c r="AP870" s="282" t="str">
        <f t="shared" si="1278"/>
        <v/>
      </c>
      <c r="AQ870" s="62">
        <f t="shared" si="1314"/>
        <v>6</v>
      </c>
      <c r="AR870" s="62" t="str">
        <f t="shared" si="1254"/>
        <v>0..1</v>
      </c>
      <c r="AS870" s="64" t="s">
        <v>2547</v>
      </c>
      <c r="AT870" s="64" t="s">
        <v>1754</v>
      </c>
      <c r="AU870" s="65" t="s">
        <v>1755</v>
      </c>
      <c r="AV870" s="65"/>
      <c r="AW870" s="65"/>
      <c r="AX870" s="64"/>
      <c r="AY870" s="66" t="str">
        <f t="shared" si="1264"/>
        <v>0..1</v>
      </c>
      <c r="AZ870" s="66" t="str">
        <f t="shared" si="1266"/>
        <v>0..1</v>
      </c>
      <c r="BA870" s="6" t="str">
        <f t="shared" si="1310"/>
        <v>/rsm:CrossIndustryInvoice
/rsm:SupplyChainTradeTransaction
/ram:ApplicableHeaderTradeSettlement
/ram:InvoiceeTradeParty
/ram:SpecifiedLegalOrganization
/ram:PostalTradeAddress
/ram:LineOne</v>
      </c>
      <c r="BB870" s="67" t="str">
        <f t="shared" si="1311"/>
        <v>/rsm:CrossIndustryInvoice/rsm:SupplyChainTradeTransaction/ram:ApplicableHeaderTradeSettlement/ram:InvoiceeTradeParty/ram:SpecifiedLegalOrganization/ram:PostalTradeAddress/ram:LineOne</v>
      </c>
      <c r="BC870" s="66" t="str">
        <f t="shared" si="1279"/>
        <v>T</v>
      </c>
      <c r="BD870" s="68" t="str">
        <f t="shared" si="1280"/>
        <v>E</v>
      </c>
      <c r="BE870" s="62" t="str">
        <f t="shared" si="1281"/>
        <v>0..1</v>
      </c>
      <c r="BF870" s="66" t="str">
        <f t="shared" si="1282"/>
        <v/>
      </c>
      <c r="BG870" s="249" t="str">
        <f t="shared" si="1283"/>
        <v/>
      </c>
      <c r="BH870" s="7"/>
      <c r="BI870" s="634" t="str">
        <f t="shared" si="1284"/>
        <v>-</v>
      </c>
      <c r="BJ870" s="70" t="str">
        <f t="shared" si="1285"/>
        <v>-</v>
      </c>
      <c r="BK870" s="70" t="str">
        <f t="shared" si="1286"/>
        <v>-</v>
      </c>
      <c r="BL870" s="70" t="str">
        <f t="shared" si="1287"/>
        <v>-</v>
      </c>
      <c r="BM870" s="70" t="str">
        <f t="shared" si="1288"/>
        <v>-</v>
      </c>
      <c r="BN870" s="70" t="str">
        <f t="shared" si="1289"/>
        <v>-</v>
      </c>
      <c r="BO870" s="635" t="str">
        <f t="shared" si="1290"/>
        <v>X</v>
      </c>
      <c r="BP870" s="7"/>
      <c r="BQ870" s="70" t="str">
        <f t="shared" si="1291"/>
        <v>EXTENDED</v>
      </c>
      <c r="BR870" s="70" t="str">
        <f t="shared" si="1292"/>
        <v>EXTENDED</v>
      </c>
      <c r="BS870" s="15"/>
      <c r="BT870" s="57" t="s">
        <v>18642</v>
      </c>
    </row>
    <row r="871" spans="1:72" s="59" customFormat="1" ht="120" x14ac:dyDescent="0.2">
      <c r="A871" s="45" t="str">
        <f t="shared" si="1275"/>
        <v>YES</v>
      </c>
      <c r="B871" s="131"/>
      <c r="C871" s="742"/>
      <c r="D871" s="215" t="s">
        <v>3431</v>
      </c>
      <c r="E871" s="61" t="s">
        <v>5709</v>
      </c>
      <c r="F871" s="282"/>
      <c r="G871" s="62">
        <f t="shared" ref="G871:G934" si="1330">LEN(R871)-LEN(SUBSTITUTE(R871,"/",""))-1</f>
        <v>6</v>
      </c>
      <c r="H871" s="62" t="s">
        <v>42</v>
      </c>
      <c r="I871" s="64" t="s">
        <v>17150</v>
      </c>
      <c r="J871" s="64" t="s">
        <v>1647</v>
      </c>
      <c r="K871" s="65"/>
      <c r="L871" s="65"/>
      <c r="M871" s="65"/>
      <c r="N871" s="64" t="s">
        <v>70</v>
      </c>
      <c r="O871" s="66" t="s">
        <v>42</v>
      </c>
      <c r="P871" s="66" t="str">
        <f t="shared" si="1245"/>
        <v>0..1</v>
      </c>
      <c r="Q871" s="6" t="s">
        <v>3620</v>
      </c>
      <c r="R871" s="67" t="s">
        <v>3621</v>
      </c>
      <c r="S871" s="66" t="s">
        <v>73</v>
      </c>
      <c r="T871" s="68" t="str">
        <f t="shared" si="1255"/>
        <v>E</v>
      </c>
      <c r="U871" s="62" t="s">
        <v>42</v>
      </c>
      <c r="V871" s="66"/>
      <c r="W871" s="249"/>
      <c r="X871" s="38"/>
      <c r="Y871" s="634" t="str">
        <f t="shared" si="1273"/>
        <v>-</v>
      </c>
      <c r="Z871" s="70" t="str">
        <f t="shared" ref="Z871:AE871" si="1331">IF(Y871="X","X",IF($AH871=Z$4,"X","-"))</f>
        <v>-</v>
      </c>
      <c r="AA871" s="70" t="str">
        <f t="shared" si="1331"/>
        <v>-</v>
      </c>
      <c r="AB871" s="70" t="str">
        <f t="shared" si="1331"/>
        <v>-</v>
      </c>
      <c r="AC871" s="70" t="str">
        <f t="shared" si="1331"/>
        <v>-</v>
      </c>
      <c r="AD871" s="70" t="str">
        <f t="shared" si="1331"/>
        <v>-</v>
      </c>
      <c r="AE871" s="635" t="str">
        <f t="shared" si="1331"/>
        <v>X</v>
      </c>
      <c r="AF871" s="38"/>
      <c r="AG871" s="70" t="s">
        <v>47</v>
      </c>
      <c r="AH871" s="70" t="s">
        <v>47</v>
      </c>
      <c r="AI871" s="38"/>
      <c r="AJ871" s="13" t="str">
        <f t="shared" si="1251"/>
        <v>/rsm:CrossIndustryInvoice/rsm:SupplyChainTradeTransaction/ram:ApplicableHeaderTradeSettlement/ram:InvoiceeTradeParty/ram:SpecifiedLegalOrganization/ram:PostalTradeAddress</v>
      </c>
      <c r="AK871" s="13" t="str">
        <f t="shared" si="1252"/>
        <v>/ram:LineTwo</v>
      </c>
      <c r="AL871" s="14">
        <f>COUNTIFS(R$4:R871,AJ871)</f>
        <v>1</v>
      </c>
      <c r="AN871" s="215" t="str">
        <f t="shared" si="1277"/>
        <v>SCT_HTS</v>
      </c>
      <c r="AO871" s="61" t="str">
        <f t="shared" si="1253"/>
        <v>BT-X-463</v>
      </c>
      <c r="AP871" s="282" t="str">
        <f t="shared" si="1278"/>
        <v/>
      </c>
      <c r="AQ871" s="62">
        <f t="shared" si="1314"/>
        <v>6</v>
      </c>
      <c r="AR871" s="62" t="str">
        <f t="shared" si="1254"/>
        <v>0..1</v>
      </c>
      <c r="AS871" s="64" t="s">
        <v>2550</v>
      </c>
      <c r="AT871" s="64" t="s">
        <v>1761</v>
      </c>
      <c r="AU871" s="65"/>
      <c r="AV871" s="65"/>
      <c r="AW871" s="65"/>
      <c r="AX871" s="64"/>
      <c r="AY871" s="66" t="str">
        <f t="shared" si="1264"/>
        <v>0..1</v>
      </c>
      <c r="AZ871" s="66" t="str">
        <f t="shared" si="1266"/>
        <v>0..1</v>
      </c>
      <c r="BA871" s="6" t="str">
        <f t="shared" si="1310"/>
        <v>/rsm:CrossIndustryInvoice
/rsm:SupplyChainTradeTransaction
/ram:ApplicableHeaderTradeSettlement
/ram:InvoiceeTradeParty
/ram:SpecifiedLegalOrganization
/ram:PostalTradeAddress
/ram:LineTwo</v>
      </c>
      <c r="BB871" s="67" t="str">
        <f t="shared" si="1311"/>
        <v>/rsm:CrossIndustryInvoice/rsm:SupplyChainTradeTransaction/ram:ApplicableHeaderTradeSettlement/ram:InvoiceeTradeParty/ram:SpecifiedLegalOrganization/ram:PostalTradeAddress/ram:LineTwo</v>
      </c>
      <c r="BC871" s="66" t="str">
        <f t="shared" si="1279"/>
        <v>T</v>
      </c>
      <c r="BD871" s="68" t="str">
        <f t="shared" si="1280"/>
        <v>E</v>
      </c>
      <c r="BE871" s="62" t="str">
        <f t="shared" si="1281"/>
        <v>0..1</v>
      </c>
      <c r="BF871" s="66" t="str">
        <f t="shared" si="1282"/>
        <v/>
      </c>
      <c r="BG871" s="249" t="str">
        <f t="shared" si="1283"/>
        <v/>
      </c>
      <c r="BH871" s="7"/>
      <c r="BI871" s="634" t="str">
        <f t="shared" si="1284"/>
        <v>-</v>
      </c>
      <c r="BJ871" s="70" t="str">
        <f t="shared" si="1285"/>
        <v>-</v>
      </c>
      <c r="BK871" s="70" t="str">
        <f t="shared" si="1286"/>
        <v>-</v>
      </c>
      <c r="BL871" s="70" t="str">
        <f t="shared" si="1287"/>
        <v>-</v>
      </c>
      <c r="BM871" s="70" t="str">
        <f t="shared" si="1288"/>
        <v>-</v>
      </c>
      <c r="BN871" s="70" t="str">
        <f t="shared" si="1289"/>
        <v>-</v>
      </c>
      <c r="BO871" s="635" t="str">
        <f t="shared" si="1290"/>
        <v>X</v>
      </c>
      <c r="BP871" s="7"/>
      <c r="BQ871" s="70" t="str">
        <f t="shared" si="1291"/>
        <v>EXTENDED</v>
      </c>
      <c r="BR871" s="70" t="str">
        <f t="shared" si="1292"/>
        <v>EXTENDED</v>
      </c>
      <c r="BS871" s="15"/>
      <c r="BT871" s="57" t="s">
        <v>18642</v>
      </c>
    </row>
    <row r="872" spans="1:72" s="59" customFormat="1" ht="120" x14ac:dyDescent="0.2">
      <c r="A872" s="45" t="str">
        <f t="shared" si="1275"/>
        <v>YES</v>
      </c>
      <c r="B872" s="131"/>
      <c r="C872" s="742"/>
      <c r="D872" s="215" t="s">
        <v>3431</v>
      </c>
      <c r="E872" s="61" t="s">
        <v>5710</v>
      </c>
      <c r="F872" s="282"/>
      <c r="G872" s="62">
        <f t="shared" si="1330"/>
        <v>6</v>
      </c>
      <c r="H872" s="62" t="s">
        <v>42</v>
      </c>
      <c r="I872" s="64" t="s">
        <v>17151</v>
      </c>
      <c r="J872" s="64" t="s">
        <v>1647</v>
      </c>
      <c r="K872" s="65"/>
      <c r="L872" s="65"/>
      <c r="M872" s="65"/>
      <c r="N872" s="64" t="s">
        <v>70</v>
      </c>
      <c r="O872" s="66" t="s">
        <v>42</v>
      </c>
      <c r="P872" s="66" t="str">
        <f t="shared" si="1245"/>
        <v>0..1</v>
      </c>
      <c r="Q872" s="6" t="s">
        <v>3622</v>
      </c>
      <c r="R872" s="67" t="s">
        <v>3623</v>
      </c>
      <c r="S872" s="66" t="s">
        <v>73</v>
      </c>
      <c r="T872" s="68" t="str">
        <f t="shared" si="1255"/>
        <v>E</v>
      </c>
      <c r="U872" s="62" t="s">
        <v>42</v>
      </c>
      <c r="V872" s="66"/>
      <c r="W872" s="249"/>
      <c r="X872" s="38"/>
      <c r="Y872" s="634" t="str">
        <f t="shared" si="1273"/>
        <v>-</v>
      </c>
      <c r="Z872" s="70" t="str">
        <f t="shared" ref="Z872:AE872" si="1332">IF(Y872="X","X",IF($AH872=Z$4,"X","-"))</f>
        <v>-</v>
      </c>
      <c r="AA872" s="70" t="str">
        <f t="shared" si="1332"/>
        <v>-</v>
      </c>
      <c r="AB872" s="70" t="str">
        <f t="shared" si="1332"/>
        <v>-</v>
      </c>
      <c r="AC872" s="70" t="str">
        <f t="shared" si="1332"/>
        <v>-</v>
      </c>
      <c r="AD872" s="70" t="str">
        <f t="shared" si="1332"/>
        <v>-</v>
      </c>
      <c r="AE872" s="635" t="str">
        <f t="shared" si="1332"/>
        <v>X</v>
      </c>
      <c r="AF872" s="38"/>
      <c r="AG872" s="70" t="s">
        <v>47</v>
      </c>
      <c r="AH872" s="70" t="s">
        <v>47</v>
      </c>
      <c r="AI872" s="38"/>
      <c r="AJ872" s="13" t="str">
        <f t="shared" si="1251"/>
        <v>/rsm:CrossIndustryInvoice/rsm:SupplyChainTradeTransaction/ram:ApplicableHeaderTradeSettlement/ram:InvoiceeTradeParty/ram:SpecifiedLegalOrganization/ram:PostalTradeAddress</v>
      </c>
      <c r="AK872" s="13" t="str">
        <f t="shared" si="1252"/>
        <v>/ram:LineThree</v>
      </c>
      <c r="AL872" s="14">
        <f>COUNTIFS(R$4:R872,AJ872)</f>
        <v>1</v>
      </c>
      <c r="AN872" s="215" t="str">
        <f t="shared" si="1277"/>
        <v>SCT_HTS</v>
      </c>
      <c r="AO872" s="61" t="str">
        <f t="shared" si="1253"/>
        <v>BT-X-464</v>
      </c>
      <c r="AP872" s="282" t="str">
        <f t="shared" si="1278"/>
        <v/>
      </c>
      <c r="AQ872" s="62">
        <f t="shared" si="1314"/>
        <v>6</v>
      </c>
      <c r="AR872" s="62" t="str">
        <f t="shared" si="1254"/>
        <v>0..1</v>
      </c>
      <c r="AS872" s="64" t="s">
        <v>2553</v>
      </c>
      <c r="AT872" s="64" t="s">
        <v>1761</v>
      </c>
      <c r="AU872" s="65"/>
      <c r="AV872" s="65"/>
      <c r="AW872" s="65"/>
      <c r="AX872" s="64"/>
      <c r="AY872" s="66" t="str">
        <f t="shared" si="1264"/>
        <v>0..1</v>
      </c>
      <c r="AZ872" s="66" t="str">
        <f t="shared" si="1266"/>
        <v>0..1</v>
      </c>
      <c r="BA872" s="6" t="str">
        <f t="shared" si="1310"/>
        <v>/rsm:CrossIndustryInvoice
/rsm:SupplyChainTradeTransaction
/ram:ApplicableHeaderTradeSettlement
/ram:InvoiceeTradeParty
/ram:SpecifiedLegalOrganization
/ram:PostalTradeAddress
/ram:LineThree</v>
      </c>
      <c r="BB872" s="67" t="str">
        <f t="shared" si="1311"/>
        <v>/rsm:CrossIndustryInvoice/rsm:SupplyChainTradeTransaction/ram:ApplicableHeaderTradeSettlement/ram:InvoiceeTradeParty/ram:SpecifiedLegalOrganization/ram:PostalTradeAddress/ram:LineThree</v>
      </c>
      <c r="BC872" s="66" t="str">
        <f t="shared" si="1279"/>
        <v>T</v>
      </c>
      <c r="BD872" s="68" t="str">
        <f t="shared" si="1280"/>
        <v>E</v>
      </c>
      <c r="BE872" s="62" t="str">
        <f t="shared" si="1281"/>
        <v>0..1</v>
      </c>
      <c r="BF872" s="66" t="str">
        <f t="shared" si="1282"/>
        <v/>
      </c>
      <c r="BG872" s="249" t="str">
        <f t="shared" si="1283"/>
        <v/>
      </c>
      <c r="BH872" s="7"/>
      <c r="BI872" s="634" t="str">
        <f t="shared" si="1284"/>
        <v>-</v>
      </c>
      <c r="BJ872" s="70" t="str">
        <f t="shared" si="1285"/>
        <v>-</v>
      </c>
      <c r="BK872" s="70" t="str">
        <f t="shared" si="1286"/>
        <v>-</v>
      </c>
      <c r="BL872" s="70" t="str">
        <f t="shared" si="1287"/>
        <v>-</v>
      </c>
      <c r="BM872" s="70" t="str">
        <f t="shared" si="1288"/>
        <v>-</v>
      </c>
      <c r="BN872" s="70" t="str">
        <f t="shared" si="1289"/>
        <v>-</v>
      </c>
      <c r="BO872" s="635" t="str">
        <f t="shared" si="1290"/>
        <v>X</v>
      </c>
      <c r="BP872" s="7"/>
      <c r="BQ872" s="70" t="str">
        <f t="shared" si="1291"/>
        <v>EXTENDED</v>
      </c>
      <c r="BR872" s="70" t="str">
        <f t="shared" si="1292"/>
        <v>EXTENDED</v>
      </c>
      <c r="BS872" s="15"/>
      <c r="BT872" s="57" t="s">
        <v>18642</v>
      </c>
    </row>
    <row r="873" spans="1:72" s="59" customFormat="1" ht="120" x14ac:dyDescent="0.2">
      <c r="A873" s="45" t="str">
        <f t="shared" si="1275"/>
        <v>YES</v>
      </c>
      <c r="B873" s="131"/>
      <c r="C873" s="742"/>
      <c r="D873" s="215" t="s">
        <v>3431</v>
      </c>
      <c r="E873" s="61" t="s">
        <v>5711</v>
      </c>
      <c r="F873" s="282"/>
      <c r="G873" s="62">
        <f t="shared" si="1330"/>
        <v>6</v>
      </c>
      <c r="H873" s="62" t="s">
        <v>42</v>
      </c>
      <c r="I873" s="64" t="s">
        <v>17152</v>
      </c>
      <c r="J873" s="64" t="s">
        <v>17144</v>
      </c>
      <c r="K873" s="65"/>
      <c r="L873" s="65"/>
      <c r="M873" s="65"/>
      <c r="N873" s="64" t="s">
        <v>70</v>
      </c>
      <c r="O873" s="66" t="s">
        <v>42</v>
      </c>
      <c r="P873" s="66" t="str">
        <f t="shared" si="1245"/>
        <v>0..1</v>
      </c>
      <c r="Q873" s="6" t="s">
        <v>3624</v>
      </c>
      <c r="R873" s="67" t="s">
        <v>3625</v>
      </c>
      <c r="S873" s="66" t="s">
        <v>73</v>
      </c>
      <c r="T873" s="68" t="str">
        <f t="shared" si="1255"/>
        <v>E</v>
      </c>
      <c r="U873" s="62" t="s">
        <v>42</v>
      </c>
      <c r="V873" s="66"/>
      <c r="W873" s="249"/>
      <c r="X873" s="38"/>
      <c r="Y873" s="634" t="str">
        <f t="shared" si="1273"/>
        <v>-</v>
      </c>
      <c r="Z873" s="70" t="str">
        <f t="shared" ref="Z873:AE873" si="1333">IF(Y873="X","X",IF($AH873=Z$4,"X","-"))</f>
        <v>-</v>
      </c>
      <c r="AA873" s="70" t="str">
        <f t="shared" si="1333"/>
        <v>-</v>
      </c>
      <c r="AB873" s="70" t="str">
        <f t="shared" si="1333"/>
        <v>-</v>
      </c>
      <c r="AC873" s="70" t="str">
        <f t="shared" si="1333"/>
        <v>-</v>
      </c>
      <c r="AD873" s="70" t="str">
        <f t="shared" si="1333"/>
        <v>-</v>
      </c>
      <c r="AE873" s="635" t="str">
        <f t="shared" si="1333"/>
        <v>X</v>
      </c>
      <c r="AF873" s="38"/>
      <c r="AG873" s="70" t="s">
        <v>47</v>
      </c>
      <c r="AH873" s="70" t="s">
        <v>47</v>
      </c>
      <c r="AI873" s="38"/>
      <c r="AJ873" s="13" t="str">
        <f t="shared" si="1251"/>
        <v>/rsm:CrossIndustryInvoice/rsm:SupplyChainTradeTransaction/ram:ApplicableHeaderTradeSettlement/ram:InvoiceeTradeParty/ram:SpecifiedLegalOrganization/ram:PostalTradeAddress</v>
      </c>
      <c r="AK873" s="13" t="str">
        <f t="shared" si="1252"/>
        <v>/ram:CityName</v>
      </c>
      <c r="AL873" s="14">
        <f>COUNTIFS(R$4:R873,AJ873)</f>
        <v>1</v>
      </c>
      <c r="AN873" s="215" t="str">
        <f t="shared" si="1277"/>
        <v>SCT_HTS</v>
      </c>
      <c r="AO873" s="61" t="str">
        <f t="shared" si="1253"/>
        <v>BT-X-465</v>
      </c>
      <c r="AP873" s="282" t="str">
        <f t="shared" si="1278"/>
        <v/>
      </c>
      <c r="AQ873" s="62">
        <f t="shared" si="1314"/>
        <v>6</v>
      </c>
      <c r="AR873" s="62" t="str">
        <f t="shared" si="1254"/>
        <v>0..1</v>
      </c>
      <c r="AS873" s="64" t="s">
        <v>2893</v>
      </c>
      <c r="AT873" s="64" t="s">
        <v>18238</v>
      </c>
      <c r="AU873" s="65"/>
      <c r="AV873" s="65"/>
      <c r="AW873" s="65"/>
      <c r="AX873" s="64"/>
      <c r="AY873" s="66" t="str">
        <f t="shared" si="1264"/>
        <v>0..1</v>
      </c>
      <c r="AZ873" s="66" t="str">
        <f t="shared" si="1266"/>
        <v>0..1</v>
      </c>
      <c r="BA873" s="6" t="str">
        <f t="shared" si="1310"/>
        <v>/rsm:CrossIndustryInvoice
/rsm:SupplyChainTradeTransaction
/ram:ApplicableHeaderTradeSettlement
/ram:InvoiceeTradeParty
/ram:SpecifiedLegalOrganization
/ram:PostalTradeAddress
/ram:CityName</v>
      </c>
      <c r="BB873" s="67" t="str">
        <f t="shared" si="1311"/>
        <v>/rsm:CrossIndustryInvoice/rsm:SupplyChainTradeTransaction/ram:ApplicableHeaderTradeSettlement/ram:InvoiceeTradeParty/ram:SpecifiedLegalOrganization/ram:PostalTradeAddress/ram:CityName</v>
      </c>
      <c r="BC873" s="66" t="str">
        <f t="shared" si="1279"/>
        <v>T</v>
      </c>
      <c r="BD873" s="68" t="str">
        <f t="shared" si="1280"/>
        <v>E</v>
      </c>
      <c r="BE873" s="62" t="str">
        <f t="shared" si="1281"/>
        <v>0..1</v>
      </c>
      <c r="BF873" s="66" t="str">
        <f t="shared" si="1282"/>
        <v/>
      </c>
      <c r="BG873" s="249" t="str">
        <f t="shared" si="1283"/>
        <v/>
      </c>
      <c r="BH873" s="7"/>
      <c r="BI873" s="634" t="str">
        <f t="shared" si="1284"/>
        <v>-</v>
      </c>
      <c r="BJ873" s="70" t="str">
        <f t="shared" si="1285"/>
        <v>-</v>
      </c>
      <c r="BK873" s="70" t="str">
        <f t="shared" si="1286"/>
        <v>-</v>
      </c>
      <c r="BL873" s="70" t="str">
        <f t="shared" si="1287"/>
        <v>-</v>
      </c>
      <c r="BM873" s="70" t="str">
        <f t="shared" si="1288"/>
        <v>-</v>
      </c>
      <c r="BN873" s="70" t="str">
        <f t="shared" si="1289"/>
        <v>-</v>
      </c>
      <c r="BO873" s="635" t="str">
        <f t="shared" si="1290"/>
        <v>X</v>
      </c>
      <c r="BP873" s="7"/>
      <c r="BQ873" s="70" t="str">
        <f t="shared" si="1291"/>
        <v>EXTENDED</v>
      </c>
      <c r="BR873" s="70" t="str">
        <f t="shared" si="1292"/>
        <v>EXTENDED</v>
      </c>
      <c r="BS873" s="15"/>
      <c r="BT873" s="57" t="s">
        <v>18642</v>
      </c>
    </row>
    <row r="874" spans="1:72" s="59" customFormat="1" ht="120" x14ac:dyDescent="0.2">
      <c r="A874" s="45" t="str">
        <f t="shared" si="1275"/>
        <v>YES</v>
      </c>
      <c r="B874" s="131"/>
      <c r="C874" s="742"/>
      <c r="D874" s="215" t="s">
        <v>3431</v>
      </c>
      <c r="E874" s="61" t="s">
        <v>5712</v>
      </c>
      <c r="F874" s="282"/>
      <c r="G874" s="62">
        <f t="shared" si="1330"/>
        <v>6</v>
      </c>
      <c r="H874" s="62" t="s">
        <v>32</v>
      </c>
      <c r="I874" s="64" t="s">
        <v>17153</v>
      </c>
      <c r="J874" s="64" t="s">
        <v>1661</v>
      </c>
      <c r="K874" s="65" t="s">
        <v>17101</v>
      </c>
      <c r="L874" s="65"/>
      <c r="M874" s="65"/>
      <c r="N874" s="64" t="s">
        <v>128</v>
      </c>
      <c r="O874" s="66" t="s">
        <v>32</v>
      </c>
      <c r="P874" s="66" t="str">
        <f t="shared" si="1245"/>
        <v>1..1</v>
      </c>
      <c r="Q874" s="6" t="s">
        <v>3626</v>
      </c>
      <c r="R874" s="67" t="s">
        <v>3627</v>
      </c>
      <c r="S874" s="66" t="s">
        <v>131</v>
      </c>
      <c r="T874" s="68" t="str">
        <f t="shared" si="1255"/>
        <v>E</v>
      </c>
      <c r="U874" s="62" t="s">
        <v>42</v>
      </c>
      <c r="V874" s="66"/>
      <c r="W874" s="249"/>
      <c r="X874" s="38"/>
      <c r="Y874" s="634" t="str">
        <f t="shared" si="1273"/>
        <v>-</v>
      </c>
      <c r="Z874" s="70" t="str">
        <f t="shared" ref="Z874:AE874" si="1334">IF(Y874="X","X",IF($AH874=Z$4,"X","-"))</f>
        <v>-</v>
      </c>
      <c r="AA874" s="70" t="str">
        <f t="shared" si="1334"/>
        <v>-</v>
      </c>
      <c r="AB874" s="70" t="str">
        <f t="shared" si="1334"/>
        <v>-</v>
      </c>
      <c r="AC874" s="70" t="str">
        <f t="shared" si="1334"/>
        <v>-</v>
      </c>
      <c r="AD874" s="70" t="str">
        <f t="shared" si="1334"/>
        <v>-</v>
      </c>
      <c r="AE874" s="635" t="str">
        <f t="shared" si="1334"/>
        <v>X</v>
      </c>
      <c r="AF874" s="38"/>
      <c r="AG874" s="70" t="s">
        <v>47</v>
      </c>
      <c r="AH874" s="70" t="s">
        <v>47</v>
      </c>
      <c r="AI874" s="38"/>
      <c r="AJ874" s="13" t="str">
        <f t="shared" si="1251"/>
        <v>/rsm:CrossIndustryInvoice/rsm:SupplyChainTradeTransaction/ram:ApplicableHeaderTradeSettlement/ram:InvoiceeTradeParty/ram:SpecifiedLegalOrganization/ram:PostalTradeAddress</v>
      </c>
      <c r="AK874" s="13" t="str">
        <f t="shared" si="1252"/>
        <v>/ram:CountryID</v>
      </c>
      <c r="AL874" s="14">
        <f>COUNTIFS(R$4:R874,AJ874)</f>
        <v>1</v>
      </c>
      <c r="AN874" s="215" t="str">
        <f t="shared" si="1277"/>
        <v>SCT_HTS</v>
      </c>
      <c r="AO874" s="61" t="str">
        <f t="shared" si="1253"/>
        <v>BT-X-466</v>
      </c>
      <c r="AP874" s="282" t="str">
        <f t="shared" si="1278"/>
        <v/>
      </c>
      <c r="AQ874" s="62">
        <f t="shared" si="1314"/>
        <v>6</v>
      </c>
      <c r="AR874" s="62" t="str">
        <f t="shared" si="1254"/>
        <v>1..1</v>
      </c>
      <c r="AS874" s="64" t="s">
        <v>2559</v>
      </c>
      <c r="AT874" s="64" t="s">
        <v>1777</v>
      </c>
      <c r="AU874" s="323" t="s">
        <v>485</v>
      </c>
      <c r="AV874" s="65"/>
      <c r="AW874" s="65"/>
      <c r="AX874" s="64" t="s">
        <v>128</v>
      </c>
      <c r="AY874" s="66" t="str">
        <f t="shared" si="1264"/>
        <v>1..1</v>
      </c>
      <c r="AZ874" s="66" t="str">
        <f t="shared" si="1266"/>
        <v>1..1</v>
      </c>
      <c r="BA874" s="6" t="str">
        <f t="shared" si="1310"/>
        <v>/rsm:CrossIndustryInvoice
/rsm:SupplyChainTradeTransaction
/ram:ApplicableHeaderTradeSettlement
/ram:InvoiceeTradeParty
/ram:SpecifiedLegalOrganization
/ram:PostalTradeAddress
/ram:CountryID</v>
      </c>
      <c r="BB874" s="67" t="str">
        <f t="shared" si="1311"/>
        <v>/rsm:CrossIndustryInvoice/rsm:SupplyChainTradeTransaction/ram:ApplicableHeaderTradeSettlement/ram:InvoiceeTradeParty/ram:SpecifiedLegalOrganization/ram:PostalTradeAddress/ram:CountryID</v>
      </c>
      <c r="BC874" s="66" t="str">
        <f t="shared" si="1279"/>
        <v>C</v>
      </c>
      <c r="BD874" s="68" t="str">
        <f t="shared" si="1280"/>
        <v>E</v>
      </c>
      <c r="BE874" s="62" t="str">
        <f t="shared" si="1281"/>
        <v>0..1</v>
      </c>
      <c r="BF874" s="66" t="str">
        <f t="shared" si="1282"/>
        <v/>
      </c>
      <c r="BG874" s="249" t="str">
        <f t="shared" si="1283"/>
        <v/>
      </c>
      <c r="BH874" s="7"/>
      <c r="BI874" s="634" t="str">
        <f t="shared" si="1284"/>
        <v>-</v>
      </c>
      <c r="BJ874" s="70" t="str">
        <f t="shared" si="1285"/>
        <v>-</v>
      </c>
      <c r="BK874" s="70" t="str">
        <f t="shared" si="1286"/>
        <v>-</v>
      </c>
      <c r="BL874" s="70" t="str">
        <f t="shared" si="1287"/>
        <v>-</v>
      </c>
      <c r="BM874" s="70" t="str">
        <f t="shared" si="1288"/>
        <v>-</v>
      </c>
      <c r="BN874" s="70" t="str">
        <f t="shared" si="1289"/>
        <v>-</v>
      </c>
      <c r="BO874" s="635" t="str">
        <f t="shared" si="1290"/>
        <v>X</v>
      </c>
      <c r="BP874" s="7"/>
      <c r="BQ874" s="70" t="str">
        <f t="shared" si="1291"/>
        <v>EXTENDED</v>
      </c>
      <c r="BR874" s="70" t="str">
        <f t="shared" si="1292"/>
        <v>EXTENDED</v>
      </c>
      <c r="BS874" s="15"/>
      <c r="BT874" s="57" t="s">
        <v>18642</v>
      </c>
    </row>
    <row r="875" spans="1:72" s="59" customFormat="1" ht="120" x14ac:dyDescent="0.2">
      <c r="A875" s="45" t="str">
        <f t="shared" si="1275"/>
        <v>YES</v>
      </c>
      <c r="B875" s="131"/>
      <c r="C875" s="742"/>
      <c r="D875" s="215" t="s">
        <v>3431</v>
      </c>
      <c r="E875" s="61" t="s">
        <v>5713</v>
      </c>
      <c r="F875" s="282"/>
      <c r="G875" s="62">
        <f t="shared" si="1330"/>
        <v>6</v>
      </c>
      <c r="H875" s="62" t="s">
        <v>42</v>
      </c>
      <c r="I875" s="64" t="s">
        <v>17167</v>
      </c>
      <c r="J875" s="64" t="s">
        <v>1667</v>
      </c>
      <c r="K875" s="65" t="s">
        <v>1668</v>
      </c>
      <c r="L875" s="65"/>
      <c r="M875" s="65" t="s">
        <v>35</v>
      </c>
      <c r="N875" s="64" t="s">
        <v>70</v>
      </c>
      <c r="O875" s="66" t="s">
        <v>42</v>
      </c>
      <c r="P875" s="66" t="str">
        <f t="shared" si="1245"/>
        <v>0..1</v>
      </c>
      <c r="Q875" s="6" t="s">
        <v>3628</v>
      </c>
      <c r="R875" s="67" t="s">
        <v>3629</v>
      </c>
      <c r="S875" s="66" t="s">
        <v>73</v>
      </c>
      <c r="T875" s="68" t="str">
        <f t="shared" si="1255"/>
        <v>E</v>
      </c>
      <c r="U875" s="62" t="s">
        <v>62</v>
      </c>
      <c r="V875" s="66"/>
      <c r="W875" s="249" t="s">
        <v>35</v>
      </c>
      <c r="X875" s="38"/>
      <c r="Y875" s="634" t="str">
        <f t="shared" si="1273"/>
        <v>-</v>
      </c>
      <c r="Z875" s="70" t="str">
        <f t="shared" ref="Z875:AE875" si="1335">IF(Y875="X","X",IF($AH875=Z$4,"X","-"))</f>
        <v>-</v>
      </c>
      <c r="AA875" s="70" t="str">
        <f t="shared" si="1335"/>
        <v>-</v>
      </c>
      <c r="AB875" s="70" t="str">
        <f t="shared" si="1335"/>
        <v>-</v>
      </c>
      <c r="AC875" s="70" t="str">
        <f t="shared" si="1335"/>
        <v>-</v>
      </c>
      <c r="AD875" s="70" t="str">
        <f t="shared" si="1335"/>
        <v>-</v>
      </c>
      <c r="AE875" s="635" t="str">
        <f t="shared" si="1335"/>
        <v>X</v>
      </c>
      <c r="AF875" s="38"/>
      <c r="AG875" s="70" t="s">
        <v>47</v>
      </c>
      <c r="AH875" s="70" t="s">
        <v>47</v>
      </c>
      <c r="AI875" s="38"/>
      <c r="AJ875" s="13" t="str">
        <f t="shared" si="1251"/>
        <v>/rsm:CrossIndustryInvoice/rsm:SupplyChainTradeTransaction/ram:ApplicableHeaderTradeSettlement/ram:InvoiceeTradeParty/ram:SpecifiedLegalOrganization/ram:PostalTradeAddress</v>
      </c>
      <c r="AK875" s="13" t="str">
        <f t="shared" si="1252"/>
        <v>/ram:CountrySubDivisionName</v>
      </c>
      <c r="AL875" s="14">
        <f>COUNTIFS(R$4:R875,AJ875)</f>
        <v>1</v>
      </c>
      <c r="AN875" s="215" t="str">
        <f t="shared" si="1277"/>
        <v>SCT_HTS</v>
      </c>
      <c r="AO875" s="61" t="str">
        <f t="shared" si="1253"/>
        <v>BT-X-467</v>
      </c>
      <c r="AP875" s="282" t="str">
        <f t="shared" si="1278"/>
        <v/>
      </c>
      <c r="AQ875" s="62">
        <f t="shared" si="1314"/>
        <v>6</v>
      </c>
      <c r="AR875" s="62" t="str">
        <f t="shared" si="1254"/>
        <v>0..1</v>
      </c>
      <c r="AS875" s="64" t="s">
        <v>2898</v>
      </c>
      <c r="AT875" s="64" t="s">
        <v>1671</v>
      </c>
      <c r="AU875" s="65" t="s">
        <v>1672</v>
      </c>
      <c r="AV875" s="65"/>
      <c r="AW875" s="65" t="s">
        <v>35</v>
      </c>
      <c r="AX875" s="64" t="s">
        <v>78</v>
      </c>
      <c r="AY875" s="66" t="str">
        <f t="shared" si="1264"/>
        <v>0..1</v>
      </c>
      <c r="AZ875" s="66" t="str">
        <f t="shared" si="1266"/>
        <v>0..1</v>
      </c>
      <c r="BA875" s="6" t="str">
        <f t="shared" si="1310"/>
        <v>/rsm:CrossIndustryInvoice
/rsm:SupplyChainTradeTransaction
/ram:ApplicableHeaderTradeSettlement
/ram:InvoiceeTradeParty
/ram:SpecifiedLegalOrganization
/ram:PostalTradeAddress
/ram:CountrySubDivisionName</v>
      </c>
      <c r="BB875" s="67" t="str">
        <f t="shared" si="1311"/>
        <v>/rsm:CrossIndustryInvoice/rsm:SupplyChainTradeTransaction/ram:ApplicableHeaderTradeSettlement/ram:InvoiceeTradeParty/ram:SpecifiedLegalOrganization/ram:PostalTradeAddress/ram:CountrySubDivisionName</v>
      </c>
      <c r="BC875" s="66" t="str">
        <f t="shared" si="1279"/>
        <v>T</v>
      </c>
      <c r="BD875" s="68" t="str">
        <f t="shared" si="1280"/>
        <v>E</v>
      </c>
      <c r="BE875" s="62" t="str">
        <f t="shared" si="1281"/>
        <v>0..n</v>
      </c>
      <c r="BF875" s="66" t="str">
        <f t="shared" si="1282"/>
        <v/>
      </c>
      <c r="BG875" s="249" t="str">
        <f t="shared" si="1283"/>
        <v/>
      </c>
      <c r="BH875" s="7"/>
      <c r="BI875" s="634" t="str">
        <f t="shared" si="1284"/>
        <v>-</v>
      </c>
      <c r="BJ875" s="70" t="str">
        <f t="shared" si="1285"/>
        <v>-</v>
      </c>
      <c r="BK875" s="70" t="str">
        <f t="shared" si="1286"/>
        <v>-</v>
      </c>
      <c r="BL875" s="70" t="str">
        <f t="shared" si="1287"/>
        <v>-</v>
      </c>
      <c r="BM875" s="70" t="str">
        <f t="shared" si="1288"/>
        <v>-</v>
      </c>
      <c r="BN875" s="70" t="str">
        <f t="shared" si="1289"/>
        <v>-</v>
      </c>
      <c r="BO875" s="635" t="str">
        <f t="shared" si="1290"/>
        <v>X</v>
      </c>
      <c r="BP875" s="7"/>
      <c r="BQ875" s="70" t="str">
        <f t="shared" si="1291"/>
        <v>EXTENDED</v>
      </c>
      <c r="BR875" s="70" t="str">
        <f t="shared" si="1292"/>
        <v>EXTENDED</v>
      </c>
      <c r="BS875" s="15"/>
      <c r="BT875" s="57" t="s">
        <v>18642</v>
      </c>
    </row>
    <row r="876" spans="1:72" s="59" customFormat="1" ht="96" x14ac:dyDescent="0.2">
      <c r="A876" s="45" t="str">
        <f t="shared" si="1275"/>
        <v>NO</v>
      </c>
      <c r="B876" s="45"/>
      <c r="C876" s="45"/>
      <c r="D876" s="215" t="s">
        <v>3431</v>
      </c>
      <c r="E876" s="140" t="s">
        <v>5714</v>
      </c>
      <c r="F876" s="296" t="s">
        <v>5015</v>
      </c>
      <c r="G876" s="141">
        <f t="shared" si="1330"/>
        <v>4</v>
      </c>
      <c r="H876" s="141" t="s">
        <v>42</v>
      </c>
      <c r="I876" s="217" t="s">
        <v>3630</v>
      </c>
      <c r="J876" s="125"/>
      <c r="K876" s="126"/>
      <c r="L876" s="126"/>
      <c r="M876" s="126"/>
      <c r="N876" s="125"/>
      <c r="O876" s="124" t="s">
        <v>62</v>
      </c>
      <c r="P876" s="124" t="str">
        <f t="shared" si="1245"/>
        <v>0..n</v>
      </c>
      <c r="Q876" s="142" t="s">
        <v>3631</v>
      </c>
      <c r="R876" s="143" t="s">
        <v>3632</v>
      </c>
      <c r="S876" s="124" t="s">
        <v>35</v>
      </c>
      <c r="T876" s="129" t="str">
        <f t="shared" si="1255"/>
        <v>EG</v>
      </c>
      <c r="U876" s="141" t="s">
        <v>62</v>
      </c>
      <c r="V876" s="124"/>
      <c r="W876" s="675"/>
      <c r="X876" s="38"/>
      <c r="Y876" s="648" t="str">
        <f t="shared" si="1273"/>
        <v>-</v>
      </c>
      <c r="Z876" s="144" t="str">
        <f t="shared" ref="Z876:AE876" si="1336">IF(Y876="X","X",IF($AH876=Z$4,"X","-"))</f>
        <v>-</v>
      </c>
      <c r="AA876" s="144" t="str">
        <f t="shared" si="1336"/>
        <v>-</v>
      </c>
      <c r="AB876" s="144" t="str">
        <f t="shared" si="1336"/>
        <v>-</v>
      </c>
      <c r="AC876" s="144" t="str">
        <f t="shared" si="1336"/>
        <v>X</v>
      </c>
      <c r="AD876" s="144" t="str">
        <f t="shared" si="1336"/>
        <v>X</v>
      </c>
      <c r="AE876" s="649" t="str">
        <f t="shared" si="1336"/>
        <v>X</v>
      </c>
      <c r="AF876" s="38"/>
      <c r="AG876" s="144" t="s">
        <v>47</v>
      </c>
      <c r="AH876" s="144" t="s">
        <v>5901</v>
      </c>
      <c r="AI876" s="38"/>
      <c r="AJ876" s="13" t="str">
        <f t="shared" si="1251"/>
        <v>/rsm:CrossIndustryInvoice/rsm:SupplyChainTradeTransaction/ram:ApplicableHeaderTradeSettlement/ram:InvoiceeTradeParty</v>
      </c>
      <c r="AK876" s="13" t="str">
        <f t="shared" si="1252"/>
        <v>/ram:DefinedTradeContact</v>
      </c>
      <c r="AL876" s="14">
        <f>COUNTIFS(R$4:R876,AJ876)</f>
        <v>1</v>
      </c>
      <c r="AN876" s="215" t="str">
        <f t="shared" si="1277"/>
        <v>SCT_HTS</v>
      </c>
      <c r="AO876" s="140" t="str">
        <f t="shared" si="1253"/>
        <v>BG-X-37</v>
      </c>
      <c r="AP876" s="296" t="str">
        <f t="shared" si="1278"/>
        <v>EXT-FR-FE-108</v>
      </c>
      <c r="AQ876" s="141">
        <f t="shared" si="1314"/>
        <v>4</v>
      </c>
      <c r="AR876" s="141" t="str">
        <f t="shared" si="1254"/>
        <v>0..1</v>
      </c>
      <c r="AS876" s="217" t="s">
        <v>3633</v>
      </c>
      <c r="AT876" s="125"/>
      <c r="AU876" s="126"/>
      <c r="AV876" s="126"/>
      <c r="AW876" s="126"/>
      <c r="AX876" s="125"/>
      <c r="AY876" s="124" t="str">
        <f t="shared" si="1264"/>
        <v>0..n</v>
      </c>
      <c r="AZ876" s="124" t="str">
        <f t="shared" si="1266"/>
        <v>0..n</v>
      </c>
      <c r="BA876" s="142" t="str">
        <f t="shared" si="1310"/>
        <v>/rsm:CrossIndustryInvoice
/rsm:SupplyChainTradeTransaction
/ram:ApplicableHeaderTradeSettlement
/ram:InvoiceeTradeParty
/ram:DefinedTradeContact</v>
      </c>
      <c r="BB876" s="143" t="str">
        <f t="shared" si="1311"/>
        <v>/rsm:CrossIndustryInvoice/rsm:SupplyChainTradeTransaction/ram:ApplicableHeaderTradeSettlement/ram:InvoiceeTradeParty/ram:DefinedTradeContact</v>
      </c>
      <c r="BC876" s="124" t="str">
        <f t="shared" si="1279"/>
        <v/>
      </c>
      <c r="BD876" s="129" t="str">
        <f t="shared" si="1280"/>
        <v>EG</v>
      </c>
      <c r="BE876" s="141" t="str">
        <f t="shared" si="1281"/>
        <v>0..n</v>
      </c>
      <c r="BF876" s="124" t="str">
        <f t="shared" si="1282"/>
        <v/>
      </c>
      <c r="BG876" s="675" t="str">
        <f t="shared" si="1283"/>
        <v/>
      </c>
      <c r="BH876" s="7"/>
      <c r="BI876" s="648" t="str">
        <f t="shared" si="1284"/>
        <v>-</v>
      </c>
      <c r="BJ876" s="144" t="str">
        <f t="shared" si="1285"/>
        <v>-</v>
      </c>
      <c r="BK876" s="144" t="str">
        <f t="shared" si="1286"/>
        <v>-</v>
      </c>
      <c r="BL876" s="144" t="str">
        <f t="shared" si="1287"/>
        <v>-</v>
      </c>
      <c r="BM876" s="144" t="str">
        <f t="shared" si="1288"/>
        <v>X</v>
      </c>
      <c r="BN876" s="144" t="str">
        <f t="shared" si="1289"/>
        <v>X</v>
      </c>
      <c r="BO876" s="649" t="str">
        <f t="shared" si="1290"/>
        <v>X</v>
      </c>
      <c r="BP876" s="7"/>
      <c r="BQ876" s="144" t="str">
        <f t="shared" si="1291"/>
        <v>EXTENDED</v>
      </c>
      <c r="BR876" s="144" t="str">
        <f t="shared" si="1292"/>
        <v>EXTENDED-CTC-FR</v>
      </c>
      <c r="BS876" s="15"/>
      <c r="BT876" s="57" t="s">
        <v>18642</v>
      </c>
    </row>
    <row r="877" spans="1:72" s="59" customFormat="1" ht="105" x14ac:dyDescent="0.2">
      <c r="A877" s="45" t="str">
        <f t="shared" si="1275"/>
        <v>YES</v>
      </c>
      <c r="B877" s="45"/>
      <c r="C877" s="45"/>
      <c r="D877" s="215" t="s">
        <v>3431</v>
      </c>
      <c r="E877" s="61" t="s">
        <v>5715</v>
      </c>
      <c r="F877" s="282" t="s">
        <v>5016</v>
      </c>
      <c r="G877" s="62">
        <f t="shared" si="1330"/>
        <v>5</v>
      </c>
      <c r="H877" s="62" t="s">
        <v>42</v>
      </c>
      <c r="I877" s="64" t="s">
        <v>2142</v>
      </c>
      <c r="J877" s="64"/>
      <c r="K877" s="65" t="s">
        <v>17141</v>
      </c>
      <c r="L877" s="65"/>
      <c r="M877" s="65"/>
      <c r="N877" s="64" t="s">
        <v>70</v>
      </c>
      <c r="O877" s="66" t="s">
        <v>42</v>
      </c>
      <c r="P877" s="66" t="str">
        <f t="shared" si="1245"/>
        <v>0..1</v>
      </c>
      <c r="Q877" s="6" t="s">
        <v>3634</v>
      </c>
      <c r="R877" s="67" t="s">
        <v>3635</v>
      </c>
      <c r="S877" s="66" t="s">
        <v>73</v>
      </c>
      <c r="T877" s="68" t="str">
        <f t="shared" si="1255"/>
        <v>E</v>
      </c>
      <c r="U877" s="62" t="s">
        <v>42</v>
      </c>
      <c r="V877" s="66"/>
      <c r="W877" s="249"/>
      <c r="X877" s="38"/>
      <c r="Y877" s="634" t="str">
        <f t="shared" si="1273"/>
        <v>-</v>
      </c>
      <c r="Z877" s="70" t="str">
        <f t="shared" ref="Z877:AE877" si="1337">IF(Y877="X","X",IF($AH877=Z$4,"X","-"))</f>
        <v>-</v>
      </c>
      <c r="AA877" s="70" t="str">
        <f t="shared" si="1337"/>
        <v>-</v>
      </c>
      <c r="AB877" s="70" t="str">
        <f t="shared" si="1337"/>
        <v>-</v>
      </c>
      <c r="AC877" s="70" t="str">
        <f t="shared" si="1337"/>
        <v>X</v>
      </c>
      <c r="AD877" s="70" t="str">
        <f t="shared" si="1337"/>
        <v>X</v>
      </c>
      <c r="AE877" s="635" t="str">
        <f t="shared" si="1337"/>
        <v>X</v>
      </c>
      <c r="AF877" s="38"/>
      <c r="AG877" s="70" t="s">
        <v>47</v>
      </c>
      <c r="AH877" s="70" t="s">
        <v>5901</v>
      </c>
      <c r="AI877" s="38"/>
      <c r="AJ877" s="13" t="str">
        <f t="shared" si="1251"/>
        <v>/rsm:CrossIndustryInvoice/rsm:SupplyChainTradeTransaction/ram:ApplicableHeaderTradeSettlement/ram:InvoiceeTradeParty/ram:DefinedTradeContact</v>
      </c>
      <c r="AK877" s="13" t="str">
        <f t="shared" si="1252"/>
        <v>/ram:PersonName</v>
      </c>
      <c r="AL877" s="14">
        <f>COUNTIFS(R$4:R877,AJ877)</f>
        <v>1</v>
      </c>
      <c r="AN877" s="215" t="str">
        <f t="shared" si="1277"/>
        <v>SCT_HTS</v>
      </c>
      <c r="AO877" s="61" t="str">
        <f t="shared" si="1253"/>
        <v>BT-X-229</v>
      </c>
      <c r="AP877" s="282" t="str">
        <f t="shared" si="1278"/>
        <v>EXT-FR-FE-109</v>
      </c>
      <c r="AQ877" s="62">
        <f t="shared" si="1314"/>
        <v>5</v>
      </c>
      <c r="AR877" s="62" t="str">
        <f t="shared" si="1254"/>
        <v>0..1</v>
      </c>
      <c r="AS877" s="64" t="s">
        <v>3636</v>
      </c>
      <c r="AT877" s="64"/>
      <c r="AU877" s="65" t="s">
        <v>18227</v>
      </c>
      <c r="AV877" s="65" t="s">
        <v>3637</v>
      </c>
      <c r="AW877" s="65"/>
      <c r="AX877" s="64"/>
      <c r="AY877" s="66" t="str">
        <f t="shared" si="1264"/>
        <v>0..1</v>
      </c>
      <c r="AZ877" s="66" t="str">
        <f t="shared" si="1266"/>
        <v>0..1</v>
      </c>
      <c r="BA877" s="6" t="str">
        <f t="shared" si="1310"/>
        <v>/rsm:CrossIndustryInvoice
/rsm:SupplyChainTradeTransaction
/ram:ApplicableHeaderTradeSettlement
/ram:InvoiceeTradeParty
/ram:DefinedTradeContact
/ram:PersonName</v>
      </c>
      <c r="BB877" s="67" t="str">
        <f t="shared" si="1311"/>
        <v>/rsm:CrossIndustryInvoice/rsm:SupplyChainTradeTransaction/ram:ApplicableHeaderTradeSettlement/ram:InvoiceeTradeParty/ram:DefinedTradeContact/ram:PersonName</v>
      </c>
      <c r="BC877" s="66" t="str">
        <f t="shared" si="1279"/>
        <v>T</v>
      </c>
      <c r="BD877" s="68" t="str">
        <f t="shared" si="1280"/>
        <v>E</v>
      </c>
      <c r="BE877" s="62" t="str">
        <f t="shared" si="1281"/>
        <v>0..1</v>
      </c>
      <c r="BF877" s="66" t="str">
        <f t="shared" si="1282"/>
        <v/>
      </c>
      <c r="BG877" s="249" t="str">
        <f t="shared" si="1283"/>
        <v/>
      </c>
      <c r="BH877" s="7"/>
      <c r="BI877" s="634" t="str">
        <f t="shared" si="1284"/>
        <v>-</v>
      </c>
      <c r="BJ877" s="70" t="str">
        <f t="shared" si="1285"/>
        <v>-</v>
      </c>
      <c r="BK877" s="70" t="str">
        <f t="shared" si="1286"/>
        <v>-</v>
      </c>
      <c r="BL877" s="70" t="str">
        <f t="shared" si="1287"/>
        <v>-</v>
      </c>
      <c r="BM877" s="70" t="str">
        <f t="shared" si="1288"/>
        <v>X</v>
      </c>
      <c r="BN877" s="70" t="str">
        <f t="shared" si="1289"/>
        <v>X</v>
      </c>
      <c r="BO877" s="635" t="str">
        <f t="shared" si="1290"/>
        <v>X</v>
      </c>
      <c r="BP877" s="7"/>
      <c r="BQ877" s="70" t="str">
        <f t="shared" si="1291"/>
        <v>EXTENDED</v>
      </c>
      <c r="BR877" s="70" t="str">
        <f t="shared" si="1292"/>
        <v>EXTENDED-CTC-FR</v>
      </c>
      <c r="BS877" s="15"/>
      <c r="BT877" s="57" t="s">
        <v>18642</v>
      </c>
    </row>
    <row r="878" spans="1:72" s="59" customFormat="1" ht="105" x14ac:dyDescent="0.2">
      <c r="A878" s="45" t="str">
        <f t="shared" si="1275"/>
        <v>YES</v>
      </c>
      <c r="B878" s="45"/>
      <c r="C878" s="45"/>
      <c r="D878" s="215" t="s">
        <v>3431</v>
      </c>
      <c r="E878" s="61" t="s">
        <v>5716</v>
      </c>
      <c r="F878" s="282"/>
      <c r="G878" s="62">
        <f t="shared" si="1330"/>
        <v>5</v>
      </c>
      <c r="H878" s="62" t="s">
        <v>42</v>
      </c>
      <c r="I878" s="64" t="s">
        <v>2146</v>
      </c>
      <c r="J878" s="64"/>
      <c r="K878" s="65" t="s">
        <v>17141</v>
      </c>
      <c r="L878" s="65"/>
      <c r="M878" s="65"/>
      <c r="N878" s="64" t="s">
        <v>70</v>
      </c>
      <c r="O878" s="66" t="s">
        <v>42</v>
      </c>
      <c r="P878" s="66" t="str">
        <f t="shared" si="1245"/>
        <v>0..1</v>
      </c>
      <c r="Q878" s="6" t="s">
        <v>3638</v>
      </c>
      <c r="R878" s="67" t="s">
        <v>3639</v>
      </c>
      <c r="S878" s="66" t="s">
        <v>73</v>
      </c>
      <c r="T878" s="68" t="str">
        <f t="shared" si="1255"/>
        <v>E</v>
      </c>
      <c r="U878" s="62" t="s">
        <v>42</v>
      </c>
      <c r="V878" s="66"/>
      <c r="W878" s="249"/>
      <c r="X878" s="38"/>
      <c r="Y878" s="634" t="str">
        <f t="shared" si="1273"/>
        <v>-</v>
      </c>
      <c r="Z878" s="70" t="str">
        <f t="shared" ref="Z878:AE878" si="1338">IF(Y878="X","X",IF($AH878=Z$4,"X","-"))</f>
        <v>-</v>
      </c>
      <c r="AA878" s="70" t="str">
        <f t="shared" si="1338"/>
        <v>-</v>
      </c>
      <c r="AB878" s="70" t="str">
        <f t="shared" si="1338"/>
        <v>-</v>
      </c>
      <c r="AC878" s="70" t="str">
        <f t="shared" si="1338"/>
        <v>X</v>
      </c>
      <c r="AD878" s="70" t="str">
        <f t="shared" si="1338"/>
        <v>X</v>
      </c>
      <c r="AE878" s="635" t="str">
        <f t="shared" si="1338"/>
        <v>X</v>
      </c>
      <c r="AF878" s="38"/>
      <c r="AG878" s="70" t="s">
        <v>47</v>
      </c>
      <c r="AH878" s="70" t="s">
        <v>5901</v>
      </c>
      <c r="AI878" s="38"/>
      <c r="AJ878" s="13" t="str">
        <f t="shared" si="1251"/>
        <v>/rsm:CrossIndustryInvoice/rsm:SupplyChainTradeTransaction/ram:ApplicableHeaderTradeSettlement/ram:InvoiceeTradeParty/ram:DefinedTradeContact</v>
      </c>
      <c r="AK878" s="13" t="str">
        <f t="shared" si="1252"/>
        <v>/ram:DepartmentName</v>
      </c>
      <c r="AL878" s="14">
        <f>COUNTIFS(R$4:R878,AJ878)</f>
        <v>1</v>
      </c>
      <c r="AN878" s="215" t="str">
        <f t="shared" si="1277"/>
        <v>SCT_HTS</v>
      </c>
      <c r="AO878" s="61" t="str">
        <f t="shared" si="1253"/>
        <v>BT-X-230</v>
      </c>
      <c r="AP878" s="282" t="str">
        <f t="shared" si="1278"/>
        <v/>
      </c>
      <c r="AQ878" s="62">
        <f t="shared" si="1314"/>
        <v>5</v>
      </c>
      <c r="AR878" s="62" t="str">
        <f t="shared" si="1254"/>
        <v>0..1</v>
      </c>
      <c r="AS878" s="64" t="s">
        <v>3636</v>
      </c>
      <c r="AT878" s="64"/>
      <c r="AU878" s="65" t="s">
        <v>18227</v>
      </c>
      <c r="AV878" s="65"/>
      <c r="AW878" s="65"/>
      <c r="AX878" s="64"/>
      <c r="AY878" s="66" t="str">
        <f t="shared" si="1264"/>
        <v>0..1</v>
      </c>
      <c r="AZ878" s="66" t="str">
        <f t="shared" si="1266"/>
        <v>0..1</v>
      </c>
      <c r="BA878" s="6" t="str">
        <f t="shared" si="1310"/>
        <v>/rsm:CrossIndustryInvoice
/rsm:SupplyChainTradeTransaction
/ram:ApplicableHeaderTradeSettlement
/ram:InvoiceeTradeParty
/ram:DefinedTradeContact
/ram:DepartmentName</v>
      </c>
      <c r="BB878" s="67" t="str">
        <f t="shared" si="1311"/>
        <v>/rsm:CrossIndustryInvoice/rsm:SupplyChainTradeTransaction/ram:ApplicableHeaderTradeSettlement/ram:InvoiceeTradeParty/ram:DefinedTradeContact/ram:DepartmentName</v>
      </c>
      <c r="BC878" s="66" t="str">
        <f t="shared" si="1279"/>
        <v>T</v>
      </c>
      <c r="BD878" s="68" t="str">
        <f t="shared" si="1280"/>
        <v>E</v>
      </c>
      <c r="BE878" s="62" t="str">
        <f t="shared" si="1281"/>
        <v>0..1</v>
      </c>
      <c r="BF878" s="66" t="str">
        <f t="shared" si="1282"/>
        <v/>
      </c>
      <c r="BG878" s="249" t="str">
        <f t="shared" si="1283"/>
        <v/>
      </c>
      <c r="BH878" s="7"/>
      <c r="BI878" s="634" t="str">
        <f t="shared" si="1284"/>
        <v>-</v>
      </c>
      <c r="BJ878" s="70" t="str">
        <f t="shared" si="1285"/>
        <v>-</v>
      </c>
      <c r="BK878" s="70" t="str">
        <f t="shared" si="1286"/>
        <v>-</v>
      </c>
      <c r="BL878" s="70" t="str">
        <f t="shared" si="1287"/>
        <v>-</v>
      </c>
      <c r="BM878" s="70" t="str">
        <f t="shared" si="1288"/>
        <v>X</v>
      </c>
      <c r="BN878" s="70" t="str">
        <f t="shared" si="1289"/>
        <v>X</v>
      </c>
      <c r="BO878" s="635" t="str">
        <f t="shared" si="1290"/>
        <v>X</v>
      </c>
      <c r="BP878" s="7"/>
      <c r="BQ878" s="70" t="str">
        <f t="shared" si="1291"/>
        <v>EXTENDED</v>
      </c>
      <c r="BR878" s="70" t="str">
        <f t="shared" si="1292"/>
        <v>EXTENDED-CTC-FR</v>
      </c>
      <c r="BS878" s="15"/>
      <c r="BT878" s="57" t="s">
        <v>18642</v>
      </c>
    </row>
    <row r="879" spans="1:72" s="59" customFormat="1" ht="105" x14ac:dyDescent="0.2">
      <c r="A879" s="45" t="str">
        <f t="shared" si="1275"/>
        <v>YES</v>
      </c>
      <c r="B879" s="131"/>
      <c r="C879" s="742"/>
      <c r="D879" s="215" t="s">
        <v>3431</v>
      </c>
      <c r="E879" s="61" t="s">
        <v>5717</v>
      </c>
      <c r="F879" s="282"/>
      <c r="G879" s="62">
        <f t="shared" si="1330"/>
        <v>5</v>
      </c>
      <c r="H879" s="62" t="s">
        <v>42</v>
      </c>
      <c r="I879" s="64" t="s">
        <v>17232</v>
      </c>
      <c r="J879" s="64" t="s">
        <v>17143</v>
      </c>
      <c r="K879" s="65" t="s">
        <v>17142</v>
      </c>
      <c r="L879" s="65"/>
      <c r="M879" s="65" t="s">
        <v>35</v>
      </c>
      <c r="N879" s="64" t="s">
        <v>128</v>
      </c>
      <c r="O879" s="66" t="s">
        <v>42</v>
      </c>
      <c r="P879" s="66" t="str">
        <f>O879</f>
        <v>0..1</v>
      </c>
      <c r="Q879" s="6" t="s">
        <v>3640</v>
      </c>
      <c r="R879" s="67" t="s">
        <v>3641</v>
      </c>
      <c r="S879" s="66" t="s">
        <v>131</v>
      </c>
      <c r="T879" s="68" t="str">
        <f t="shared" si="1255"/>
        <v>E</v>
      </c>
      <c r="U879" s="62" t="s">
        <v>42</v>
      </c>
      <c r="V879" s="66"/>
      <c r="W879" s="249" t="s">
        <v>35</v>
      </c>
      <c r="X879" s="38"/>
      <c r="Y879" s="634" t="str">
        <f t="shared" si="1273"/>
        <v>-</v>
      </c>
      <c r="Z879" s="70" t="str">
        <f t="shared" ref="Z879:AE879" si="1339">IF(Y879="X","X",IF($AH879=Z$4,"X","-"))</f>
        <v>-</v>
      </c>
      <c r="AA879" s="70" t="str">
        <f t="shared" si="1339"/>
        <v>-</v>
      </c>
      <c r="AB879" s="70" t="str">
        <f t="shared" si="1339"/>
        <v>-</v>
      </c>
      <c r="AC879" s="70" t="str">
        <f t="shared" si="1339"/>
        <v>-</v>
      </c>
      <c r="AD879" s="70" t="str">
        <f t="shared" si="1339"/>
        <v>X</v>
      </c>
      <c r="AE879" s="635" t="str">
        <f t="shared" si="1339"/>
        <v>X</v>
      </c>
      <c r="AF879" s="38"/>
      <c r="AG879" s="70" t="s">
        <v>47</v>
      </c>
      <c r="AH879" s="70" t="s">
        <v>18617</v>
      </c>
      <c r="AI879" s="38"/>
      <c r="AJ879" s="13" t="str">
        <f t="shared" si="1251"/>
        <v>/rsm:CrossIndustryInvoice/rsm:SupplyChainTradeTransaction/ram:ApplicableHeaderTradeSettlement/ram:InvoiceeTradeParty/ram:DefinedTradeContact</v>
      </c>
      <c r="AK879" s="13" t="str">
        <f t="shared" si="1252"/>
        <v>/ram:TypeCode</v>
      </c>
      <c r="AL879" s="14">
        <f>COUNTIFS(R$4:R879,AJ879)</f>
        <v>1</v>
      </c>
      <c r="AN879" s="215" t="str">
        <f t="shared" si="1277"/>
        <v>SCT_HTS</v>
      </c>
      <c r="AO879" s="61" t="str">
        <f t="shared" si="1253"/>
        <v>BT-X-325</v>
      </c>
      <c r="AP879" s="282" t="str">
        <f t="shared" si="1278"/>
        <v/>
      </c>
      <c r="AQ879" s="62">
        <f t="shared" si="1314"/>
        <v>5</v>
      </c>
      <c r="AR879" s="62" t="str">
        <f t="shared" si="1254"/>
        <v>0..1</v>
      </c>
      <c r="AS879" s="64" t="s">
        <v>2910</v>
      </c>
      <c r="AT879" s="64" t="s">
        <v>18232</v>
      </c>
      <c r="AU879" s="65" t="s">
        <v>18228</v>
      </c>
      <c r="AV879" s="65"/>
      <c r="AW879" s="65" t="s">
        <v>35</v>
      </c>
      <c r="AX879" s="64" t="s">
        <v>128</v>
      </c>
      <c r="AY879" s="66" t="str">
        <f t="shared" si="1264"/>
        <v>0..1</v>
      </c>
      <c r="AZ879" s="66" t="str">
        <f t="shared" si="1266"/>
        <v>0..1</v>
      </c>
      <c r="BA879" s="6" t="str">
        <f t="shared" si="1310"/>
        <v>/rsm:CrossIndustryInvoice
/rsm:SupplyChainTradeTransaction
/ram:ApplicableHeaderTradeSettlement
/ram:InvoiceeTradeParty
/ram:DefinedTradeContact
/ram:TypeCode</v>
      </c>
      <c r="BB879" s="67" t="str">
        <f t="shared" si="1311"/>
        <v>/rsm:CrossIndustryInvoice/rsm:SupplyChainTradeTransaction/ram:ApplicableHeaderTradeSettlement/ram:InvoiceeTradeParty/ram:DefinedTradeContact/ram:TypeCode</v>
      </c>
      <c r="BC879" s="66" t="str">
        <f t="shared" si="1279"/>
        <v>C</v>
      </c>
      <c r="BD879" s="68" t="str">
        <f t="shared" si="1280"/>
        <v>E</v>
      </c>
      <c r="BE879" s="62" t="str">
        <f t="shared" si="1281"/>
        <v>0..1</v>
      </c>
      <c r="BF879" s="66" t="str">
        <f t="shared" si="1282"/>
        <v/>
      </c>
      <c r="BG879" s="249" t="str">
        <f t="shared" si="1283"/>
        <v/>
      </c>
      <c r="BH879" s="7"/>
      <c r="BI879" s="634" t="str">
        <f t="shared" si="1284"/>
        <v>-</v>
      </c>
      <c r="BJ879" s="70" t="str">
        <f t="shared" si="1285"/>
        <v>-</v>
      </c>
      <c r="BK879" s="70" t="str">
        <f t="shared" si="1286"/>
        <v>-</v>
      </c>
      <c r="BL879" s="70" t="str">
        <f t="shared" si="1287"/>
        <v>-</v>
      </c>
      <c r="BM879" s="70" t="str">
        <f t="shared" si="1288"/>
        <v>-</v>
      </c>
      <c r="BN879" s="70" t="str">
        <f t="shared" si="1289"/>
        <v>X</v>
      </c>
      <c r="BO879" s="635" t="str">
        <f t="shared" si="1290"/>
        <v>X</v>
      </c>
      <c r="BP879" s="7"/>
      <c r="BQ879" s="70" t="str">
        <f t="shared" si="1291"/>
        <v>EXTENDED</v>
      </c>
      <c r="BR879" s="70" t="str">
        <f t="shared" si="1292"/>
        <v>EXTENDED-B2B-FR</v>
      </c>
      <c r="BS879" s="15"/>
      <c r="BT879" s="57" t="s">
        <v>18642</v>
      </c>
    </row>
    <row r="880" spans="1:72" s="59" customFormat="1" ht="105" x14ac:dyDescent="0.2">
      <c r="A880" s="45" t="str">
        <f t="shared" si="1275"/>
        <v>NO</v>
      </c>
      <c r="B880" s="45"/>
      <c r="C880" s="45"/>
      <c r="D880" s="215" t="s">
        <v>3431</v>
      </c>
      <c r="E880" s="61" t="s">
        <v>5718</v>
      </c>
      <c r="F880" s="282"/>
      <c r="G880" s="62">
        <f t="shared" si="1330"/>
        <v>5</v>
      </c>
      <c r="H880" s="62" t="s">
        <v>42</v>
      </c>
      <c r="I880" s="193" t="s">
        <v>17264</v>
      </c>
      <c r="J880" s="64" t="s">
        <v>1706</v>
      </c>
      <c r="K880" s="65"/>
      <c r="L880" s="65"/>
      <c r="M880" s="65"/>
      <c r="N880" s="64"/>
      <c r="O880" s="66" t="s">
        <v>42</v>
      </c>
      <c r="P880" s="66" t="str">
        <f t="shared" si="1245"/>
        <v>0..1</v>
      </c>
      <c r="Q880" s="6" t="s">
        <v>3642</v>
      </c>
      <c r="R880" s="67" t="s">
        <v>3643</v>
      </c>
      <c r="S880" s="66"/>
      <c r="T880" s="68" t="str">
        <f t="shared" si="1255"/>
        <v/>
      </c>
      <c r="U880" s="62" t="s">
        <v>42</v>
      </c>
      <c r="V880" s="66"/>
      <c r="W880" s="249"/>
      <c r="X880" s="38"/>
      <c r="Y880" s="634" t="str">
        <f t="shared" si="1273"/>
        <v>-</v>
      </c>
      <c r="Z880" s="70" t="str">
        <f t="shared" ref="Z880:AE880" si="1340">IF(Y880="X","X",IF($AH880=Z$4,"X","-"))</f>
        <v>-</v>
      </c>
      <c r="AA880" s="70" t="str">
        <f t="shared" si="1340"/>
        <v>-</v>
      </c>
      <c r="AB880" s="70" t="str">
        <f t="shared" si="1340"/>
        <v>-</v>
      </c>
      <c r="AC880" s="70" t="str">
        <f t="shared" si="1340"/>
        <v>X</v>
      </c>
      <c r="AD880" s="70" t="str">
        <f t="shared" si="1340"/>
        <v>X</v>
      </c>
      <c r="AE880" s="635" t="str">
        <f t="shared" si="1340"/>
        <v>X</v>
      </c>
      <c r="AF880" s="38"/>
      <c r="AG880" s="70" t="s">
        <v>47</v>
      </c>
      <c r="AH880" s="70" t="s">
        <v>5901</v>
      </c>
      <c r="AI880" s="38"/>
      <c r="AJ880" s="13" t="str">
        <f t="shared" si="1251"/>
        <v>/rsm:CrossIndustryInvoice/rsm:SupplyChainTradeTransaction/ram:ApplicableHeaderTradeSettlement/ram:InvoiceeTradeParty/ram:DefinedTradeContact</v>
      </c>
      <c r="AK880" s="13" t="str">
        <f t="shared" si="1252"/>
        <v>/ram:TelephoneUniversalCommunication</v>
      </c>
      <c r="AL880" s="14">
        <f>COUNTIFS(R$4:R880,AJ880)</f>
        <v>1</v>
      </c>
      <c r="AN880" s="215" t="str">
        <f t="shared" si="1277"/>
        <v>SCT_HTS</v>
      </c>
      <c r="AO880" s="61" t="str">
        <f t="shared" si="1253"/>
        <v>BT-X-231-00</v>
      </c>
      <c r="AP880" s="282" t="str">
        <f t="shared" si="1278"/>
        <v/>
      </c>
      <c r="AQ880" s="62">
        <f t="shared" si="1314"/>
        <v>5</v>
      </c>
      <c r="AR880" s="62" t="str">
        <f t="shared" si="1254"/>
        <v>0..1</v>
      </c>
      <c r="AS880" s="193" t="s">
        <v>946</v>
      </c>
      <c r="AT880" s="64"/>
      <c r="AU880" s="65"/>
      <c r="AV880" s="65"/>
      <c r="AW880" s="65"/>
      <c r="AX880" s="64"/>
      <c r="AY880" s="66" t="str">
        <f t="shared" si="1264"/>
        <v>0..1</v>
      </c>
      <c r="AZ880" s="66" t="str">
        <f t="shared" si="1266"/>
        <v>0..1</v>
      </c>
      <c r="BA880" s="6" t="str">
        <f t="shared" si="1310"/>
        <v>/rsm:CrossIndustryInvoice
/rsm:SupplyChainTradeTransaction
/ram:ApplicableHeaderTradeSettlement
/ram:InvoiceeTradeParty
/ram:DefinedTradeContact
/ram:TelephoneUniversalCommunication</v>
      </c>
      <c r="BB880" s="67" t="str">
        <f t="shared" si="1311"/>
        <v>/rsm:CrossIndustryInvoice/rsm:SupplyChainTradeTransaction/ram:ApplicableHeaderTradeSettlement/ram:InvoiceeTradeParty/ram:DefinedTradeContact/ram:TelephoneUniversalCommunication</v>
      </c>
      <c r="BC880" s="66" t="str">
        <f t="shared" si="1279"/>
        <v/>
      </c>
      <c r="BD880" s="68" t="str">
        <f t="shared" si="1280"/>
        <v/>
      </c>
      <c r="BE880" s="62" t="str">
        <f t="shared" si="1281"/>
        <v>0..1</v>
      </c>
      <c r="BF880" s="66" t="str">
        <f t="shared" si="1282"/>
        <v/>
      </c>
      <c r="BG880" s="249" t="str">
        <f t="shared" si="1283"/>
        <v/>
      </c>
      <c r="BH880" s="7"/>
      <c r="BI880" s="634" t="str">
        <f t="shared" si="1284"/>
        <v>-</v>
      </c>
      <c r="BJ880" s="70" t="str">
        <f t="shared" si="1285"/>
        <v>-</v>
      </c>
      <c r="BK880" s="70" t="str">
        <f t="shared" si="1286"/>
        <v>-</v>
      </c>
      <c r="BL880" s="70" t="str">
        <f t="shared" si="1287"/>
        <v>-</v>
      </c>
      <c r="BM880" s="70" t="str">
        <f t="shared" si="1288"/>
        <v>X</v>
      </c>
      <c r="BN880" s="70" t="str">
        <f t="shared" si="1289"/>
        <v>X</v>
      </c>
      <c r="BO880" s="635" t="str">
        <f t="shared" si="1290"/>
        <v>X</v>
      </c>
      <c r="BP880" s="7"/>
      <c r="BQ880" s="70" t="str">
        <f t="shared" si="1291"/>
        <v>EXTENDED</v>
      </c>
      <c r="BR880" s="70" t="str">
        <f t="shared" si="1292"/>
        <v>EXTENDED-CTC-FR</v>
      </c>
      <c r="BS880" s="15"/>
      <c r="BT880" s="57" t="s">
        <v>18642</v>
      </c>
    </row>
    <row r="881" spans="1:72" s="59" customFormat="1" ht="120" x14ac:dyDescent="0.2">
      <c r="A881" s="45" t="str">
        <f t="shared" si="1275"/>
        <v>YES</v>
      </c>
      <c r="B881" s="45"/>
      <c r="C881" s="45"/>
      <c r="D881" s="215" t="s">
        <v>3431</v>
      </c>
      <c r="E881" s="61" t="s">
        <v>5719</v>
      </c>
      <c r="F881" s="282" t="s">
        <v>5017</v>
      </c>
      <c r="G881" s="62">
        <f t="shared" si="1330"/>
        <v>6</v>
      </c>
      <c r="H881" s="62" t="s">
        <v>32</v>
      </c>
      <c r="I881" s="64" t="s">
        <v>17261</v>
      </c>
      <c r="J881" s="64" t="s">
        <v>1706</v>
      </c>
      <c r="K881" s="65"/>
      <c r="L881" s="65"/>
      <c r="M881" s="65"/>
      <c r="N881" s="64" t="s">
        <v>70</v>
      </c>
      <c r="O881" s="66" t="s">
        <v>32</v>
      </c>
      <c r="P881" s="66" t="str">
        <f t="shared" si="1245"/>
        <v>1..1</v>
      </c>
      <c r="Q881" s="6" t="s">
        <v>3644</v>
      </c>
      <c r="R881" s="67" t="s">
        <v>3645</v>
      </c>
      <c r="S881" s="66" t="s">
        <v>73</v>
      </c>
      <c r="T881" s="68" t="str">
        <f t="shared" si="1255"/>
        <v>E</v>
      </c>
      <c r="U881" s="62" t="s">
        <v>42</v>
      </c>
      <c r="V881" s="66"/>
      <c r="W881" s="249"/>
      <c r="X881" s="38"/>
      <c r="Y881" s="634" t="str">
        <f t="shared" si="1273"/>
        <v>-</v>
      </c>
      <c r="Z881" s="70" t="str">
        <f t="shared" ref="Z881:AE881" si="1341">IF(Y881="X","X",IF($AH881=Z$4,"X","-"))</f>
        <v>-</v>
      </c>
      <c r="AA881" s="70" t="str">
        <f t="shared" si="1341"/>
        <v>-</v>
      </c>
      <c r="AB881" s="70" t="str">
        <f t="shared" si="1341"/>
        <v>-</v>
      </c>
      <c r="AC881" s="70" t="str">
        <f t="shared" si="1341"/>
        <v>X</v>
      </c>
      <c r="AD881" s="70" t="str">
        <f t="shared" si="1341"/>
        <v>X</v>
      </c>
      <c r="AE881" s="635" t="str">
        <f t="shared" si="1341"/>
        <v>X</v>
      </c>
      <c r="AF881" s="38"/>
      <c r="AG881" s="70" t="s">
        <v>47</v>
      </c>
      <c r="AH881" s="70" t="s">
        <v>5901</v>
      </c>
      <c r="AI881" s="38"/>
      <c r="AJ881" s="13" t="str">
        <f t="shared" si="1251"/>
        <v>/rsm:CrossIndustryInvoice/rsm:SupplyChainTradeTransaction/ram:ApplicableHeaderTradeSettlement/ram:InvoiceeTradeParty/ram:DefinedTradeContact/ram:TelephoneUniversalCommunication</v>
      </c>
      <c r="AK881" s="13" t="str">
        <f t="shared" si="1252"/>
        <v>/ram:CompleteNumber</v>
      </c>
      <c r="AL881" s="14">
        <f>COUNTIFS(R$4:R881,AJ881)</f>
        <v>1</v>
      </c>
      <c r="AN881" s="215" t="str">
        <f t="shared" si="1277"/>
        <v>SCT_HTS</v>
      </c>
      <c r="AO881" s="61" t="str">
        <f t="shared" si="1253"/>
        <v>BT-X-231</v>
      </c>
      <c r="AP881" s="282" t="str">
        <f t="shared" si="1278"/>
        <v>EXT-FR-FE-110</v>
      </c>
      <c r="AQ881" s="62">
        <f t="shared" si="1314"/>
        <v>6</v>
      </c>
      <c r="AR881" s="62" t="str">
        <f t="shared" si="1254"/>
        <v>1..1</v>
      </c>
      <c r="AS881" s="64" t="s">
        <v>3646</v>
      </c>
      <c r="AT881" s="64" t="s">
        <v>1710</v>
      </c>
      <c r="AU881" s="65"/>
      <c r="AV881" s="65" t="s">
        <v>3647</v>
      </c>
      <c r="AW881" s="65"/>
      <c r="AX881" s="64"/>
      <c r="AY881" s="66" t="str">
        <f t="shared" si="1264"/>
        <v>1..1</v>
      </c>
      <c r="AZ881" s="66" t="str">
        <f t="shared" si="1266"/>
        <v>1..1</v>
      </c>
      <c r="BA881" s="6" t="str">
        <f t="shared" si="1310"/>
        <v>/rsm:CrossIndustryInvoice
/rsm:SupplyChainTradeTransaction
/ram:ApplicableHeaderTradeSettlement
/ram:InvoiceeTradeParty
/ram:DefinedTradeContact
/ram:TelephoneUniversalCommunication
/ram:CompleteNumber</v>
      </c>
      <c r="BB881" s="67" t="str">
        <f t="shared" si="1311"/>
        <v>/rsm:CrossIndustryInvoice/rsm:SupplyChainTradeTransaction/ram:ApplicableHeaderTradeSettlement/ram:InvoiceeTradeParty/ram:DefinedTradeContact/ram:TelephoneUniversalCommunication/ram:CompleteNumber</v>
      </c>
      <c r="BC881" s="66" t="str">
        <f t="shared" si="1279"/>
        <v>T</v>
      </c>
      <c r="BD881" s="68" t="str">
        <f t="shared" si="1280"/>
        <v>E</v>
      </c>
      <c r="BE881" s="62" t="str">
        <f t="shared" si="1281"/>
        <v>0..1</v>
      </c>
      <c r="BF881" s="66" t="str">
        <f t="shared" si="1282"/>
        <v/>
      </c>
      <c r="BG881" s="249" t="str">
        <f t="shared" si="1283"/>
        <v/>
      </c>
      <c r="BH881" s="7"/>
      <c r="BI881" s="634" t="str">
        <f t="shared" si="1284"/>
        <v>-</v>
      </c>
      <c r="BJ881" s="70" t="str">
        <f t="shared" si="1285"/>
        <v>-</v>
      </c>
      <c r="BK881" s="70" t="str">
        <f t="shared" si="1286"/>
        <v>-</v>
      </c>
      <c r="BL881" s="70" t="str">
        <f t="shared" si="1287"/>
        <v>-</v>
      </c>
      <c r="BM881" s="70" t="str">
        <f t="shared" si="1288"/>
        <v>X</v>
      </c>
      <c r="BN881" s="70" t="str">
        <f t="shared" si="1289"/>
        <v>X</v>
      </c>
      <c r="BO881" s="635" t="str">
        <f t="shared" si="1290"/>
        <v>X</v>
      </c>
      <c r="BP881" s="7"/>
      <c r="BQ881" s="70" t="str">
        <f t="shared" si="1291"/>
        <v>EXTENDED</v>
      </c>
      <c r="BR881" s="70" t="str">
        <f t="shared" si="1292"/>
        <v>EXTENDED-CTC-FR</v>
      </c>
      <c r="BS881" s="15"/>
      <c r="BT881" s="57" t="s">
        <v>18642</v>
      </c>
    </row>
    <row r="882" spans="1:72" s="59" customFormat="1" ht="105" x14ac:dyDescent="0.2">
      <c r="A882" s="45" t="str">
        <f t="shared" si="1275"/>
        <v>NO</v>
      </c>
      <c r="B882" s="45"/>
      <c r="C882" s="45"/>
      <c r="D882" s="215" t="s">
        <v>3431</v>
      </c>
      <c r="E882" s="61" t="s">
        <v>5720</v>
      </c>
      <c r="F882" s="282"/>
      <c r="G882" s="62">
        <f t="shared" si="1330"/>
        <v>5</v>
      </c>
      <c r="H882" s="62" t="s">
        <v>42</v>
      </c>
      <c r="I882" s="193" t="s">
        <v>17262</v>
      </c>
      <c r="J882" s="64"/>
      <c r="K882" s="65"/>
      <c r="L882" s="65"/>
      <c r="M882" s="65"/>
      <c r="N882" s="64"/>
      <c r="O882" s="66" t="s">
        <v>42</v>
      </c>
      <c r="P882" s="66" t="str">
        <f t="shared" si="1245"/>
        <v>0..1</v>
      </c>
      <c r="Q882" s="6" t="s">
        <v>3648</v>
      </c>
      <c r="R882" s="67" t="s">
        <v>3649</v>
      </c>
      <c r="S882" s="66"/>
      <c r="T882" s="68" t="str">
        <f t="shared" si="1255"/>
        <v/>
      </c>
      <c r="U882" s="62" t="s">
        <v>42</v>
      </c>
      <c r="V882" s="66"/>
      <c r="W882" s="249"/>
      <c r="X882" s="38"/>
      <c r="Y882" s="634" t="str">
        <f t="shared" si="1273"/>
        <v>-</v>
      </c>
      <c r="Z882" s="70" t="str">
        <f t="shared" ref="Z882:AE882" si="1342">IF(Y882="X","X",IF($AH882=Z$4,"X","-"))</f>
        <v>-</v>
      </c>
      <c r="AA882" s="70" t="str">
        <f t="shared" si="1342"/>
        <v>-</v>
      </c>
      <c r="AB882" s="70" t="str">
        <f t="shared" si="1342"/>
        <v>-</v>
      </c>
      <c r="AC882" s="70" t="str">
        <f t="shared" si="1342"/>
        <v>-</v>
      </c>
      <c r="AD882" s="70" t="str">
        <f t="shared" si="1342"/>
        <v>-</v>
      </c>
      <c r="AE882" s="635" t="str">
        <f t="shared" si="1342"/>
        <v>X</v>
      </c>
      <c r="AF882" s="38"/>
      <c r="AG882" s="70" t="s">
        <v>47</v>
      </c>
      <c r="AH882" s="70" t="s">
        <v>47</v>
      </c>
      <c r="AI882" s="38"/>
      <c r="AJ882" s="13" t="str">
        <f t="shared" si="1251"/>
        <v>/rsm:CrossIndustryInvoice/rsm:SupplyChainTradeTransaction/ram:ApplicableHeaderTradeSettlement/ram:InvoiceeTradeParty/ram:DefinedTradeContact</v>
      </c>
      <c r="AK882" s="13" t="str">
        <f t="shared" si="1252"/>
        <v>/ram:FaxUniversalCommunication</v>
      </c>
      <c r="AL882" s="14">
        <f>COUNTIFS(R$4:R882,AJ882)</f>
        <v>1</v>
      </c>
      <c r="AN882" s="215" t="str">
        <f t="shared" si="1277"/>
        <v>SCT_HTS</v>
      </c>
      <c r="AO882" s="61" t="str">
        <f t="shared" si="1253"/>
        <v>BT-X-232-00</v>
      </c>
      <c r="AP882" s="282" t="str">
        <f t="shared" si="1278"/>
        <v/>
      </c>
      <c r="AQ882" s="62">
        <f t="shared" si="1314"/>
        <v>5</v>
      </c>
      <c r="AR882" s="62" t="str">
        <f t="shared" si="1254"/>
        <v>0..1</v>
      </c>
      <c r="AS882" s="193" t="s">
        <v>954</v>
      </c>
      <c r="AT882" s="64"/>
      <c r="AU882" s="65"/>
      <c r="AV882" s="65"/>
      <c r="AW882" s="65"/>
      <c r="AX882" s="64"/>
      <c r="AY882" s="66" t="str">
        <f t="shared" si="1264"/>
        <v>0..1</v>
      </c>
      <c r="AZ882" s="66" t="str">
        <f t="shared" si="1266"/>
        <v>0..1</v>
      </c>
      <c r="BA882" s="6" t="str">
        <f t="shared" si="1310"/>
        <v>/rsm:CrossIndustryInvoice
/rsm:SupplyChainTradeTransaction
/ram:ApplicableHeaderTradeSettlement
/ram:InvoiceeTradeParty
/ram:DefinedTradeContact
/ram:FaxUniversalCommunication</v>
      </c>
      <c r="BB882" s="67" t="str">
        <f t="shared" si="1311"/>
        <v>/rsm:CrossIndustryInvoice/rsm:SupplyChainTradeTransaction/ram:ApplicableHeaderTradeSettlement/ram:InvoiceeTradeParty/ram:DefinedTradeContact/ram:FaxUniversalCommunication</v>
      </c>
      <c r="BC882" s="66" t="str">
        <f t="shared" si="1279"/>
        <v/>
      </c>
      <c r="BD882" s="68" t="str">
        <f t="shared" si="1280"/>
        <v/>
      </c>
      <c r="BE882" s="62" t="str">
        <f t="shared" si="1281"/>
        <v>0..1</v>
      </c>
      <c r="BF882" s="66" t="str">
        <f t="shared" si="1282"/>
        <v/>
      </c>
      <c r="BG882" s="249" t="str">
        <f t="shared" si="1283"/>
        <v/>
      </c>
      <c r="BH882" s="7"/>
      <c r="BI882" s="634" t="str">
        <f t="shared" si="1284"/>
        <v>-</v>
      </c>
      <c r="BJ882" s="70" t="str">
        <f t="shared" si="1285"/>
        <v>-</v>
      </c>
      <c r="BK882" s="70" t="str">
        <f t="shared" si="1286"/>
        <v>-</v>
      </c>
      <c r="BL882" s="70" t="str">
        <f t="shared" si="1287"/>
        <v>-</v>
      </c>
      <c r="BM882" s="70" t="str">
        <f t="shared" si="1288"/>
        <v>-</v>
      </c>
      <c r="BN882" s="70" t="str">
        <f t="shared" si="1289"/>
        <v>-</v>
      </c>
      <c r="BO882" s="635" t="str">
        <f t="shared" si="1290"/>
        <v>X</v>
      </c>
      <c r="BP882" s="7"/>
      <c r="BQ882" s="70" t="str">
        <f t="shared" si="1291"/>
        <v>EXTENDED</v>
      </c>
      <c r="BR882" s="70" t="str">
        <f t="shared" si="1292"/>
        <v>EXTENDED</v>
      </c>
      <c r="BS882" s="15"/>
      <c r="BT882" s="57" t="s">
        <v>18642</v>
      </c>
    </row>
    <row r="883" spans="1:72" s="59" customFormat="1" ht="120" x14ac:dyDescent="0.2">
      <c r="A883" s="45" t="str">
        <f t="shared" si="1275"/>
        <v>YES</v>
      </c>
      <c r="B883" s="45"/>
      <c r="C883" s="45"/>
      <c r="D883" s="215" t="s">
        <v>3431</v>
      </c>
      <c r="E883" s="61" t="s">
        <v>5721</v>
      </c>
      <c r="F883" s="282"/>
      <c r="G883" s="62">
        <f t="shared" si="1330"/>
        <v>6</v>
      </c>
      <c r="H883" s="62" t="s">
        <v>32</v>
      </c>
      <c r="I883" s="64" t="s">
        <v>17263</v>
      </c>
      <c r="J883" s="64"/>
      <c r="K883" s="65"/>
      <c r="L883" s="65"/>
      <c r="M883" s="65"/>
      <c r="N883" s="64" t="s">
        <v>70</v>
      </c>
      <c r="O883" s="66" t="s">
        <v>32</v>
      </c>
      <c r="P883" s="66" t="str">
        <f t="shared" si="1245"/>
        <v>1..1</v>
      </c>
      <c r="Q883" s="6" t="s">
        <v>3650</v>
      </c>
      <c r="R883" s="67" t="s">
        <v>3651</v>
      </c>
      <c r="S883" s="66" t="s">
        <v>73</v>
      </c>
      <c r="T883" s="68" t="str">
        <f t="shared" si="1255"/>
        <v>E</v>
      </c>
      <c r="U883" s="62" t="s">
        <v>42</v>
      </c>
      <c r="V883" s="66"/>
      <c r="W883" s="249"/>
      <c r="X883" s="38"/>
      <c r="Y883" s="634" t="str">
        <f t="shared" si="1273"/>
        <v>-</v>
      </c>
      <c r="Z883" s="70" t="str">
        <f t="shared" ref="Z883:AE883" si="1343">IF(Y883="X","X",IF($AH883=Z$4,"X","-"))</f>
        <v>-</v>
      </c>
      <c r="AA883" s="70" t="str">
        <f t="shared" si="1343"/>
        <v>-</v>
      </c>
      <c r="AB883" s="70" t="str">
        <f t="shared" si="1343"/>
        <v>-</v>
      </c>
      <c r="AC883" s="70" t="str">
        <f t="shared" si="1343"/>
        <v>-</v>
      </c>
      <c r="AD883" s="70" t="str">
        <f t="shared" si="1343"/>
        <v>-</v>
      </c>
      <c r="AE883" s="635" t="str">
        <f t="shared" si="1343"/>
        <v>X</v>
      </c>
      <c r="AF883" s="38"/>
      <c r="AG883" s="70" t="s">
        <v>47</v>
      </c>
      <c r="AH883" s="70" t="s">
        <v>47</v>
      </c>
      <c r="AI883" s="38"/>
      <c r="AJ883" s="13" t="str">
        <f t="shared" ref="AJ883:AJ942" si="1344">IF(ISERROR(FIND("/",R883)),R883,LEFT(R883,FIND(CHAR(1),SUBSTITUTE(R883,"/",CHAR(1),LEN(R883)-LEN(SUBSTITUTE(R883,"/",""))))-1))</f>
        <v>/rsm:CrossIndustryInvoice/rsm:SupplyChainTradeTransaction/ram:ApplicableHeaderTradeSettlement/ram:InvoiceeTradeParty/ram:DefinedTradeContact/ram:FaxUniversalCommunication</v>
      </c>
      <c r="AK883" s="13" t="str">
        <f t="shared" ref="AK883:AK942" si="1345">IF(ISERROR(FIND("/",R883)),R883,MID(R883, FIND(CHAR(1),SUBSTITUTE(R883,"/",CHAR(1), LEN(R883)-LEN(SUBSTITUTE(R883,"/","")))), LEN(R883)))</f>
        <v>/ram:CompleteNumber</v>
      </c>
      <c r="AL883" s="14">
        <f>COUNTIFS(R$4:R883,AJ883)</f>
        <v>1</v>
      </c>
      <c r="AN883" s="215" t="str">
        <f t="shared" si="1277"/>
        <v>SCT_HTS</v>
      </c>
      <c r="AO883" s="61" t="str">
        <f t="shared" ref="AO883:AO942" si="1346">E883</f>
        <v>BT-X-232</v>
      </c>
      <c r="AP883" s="282" t="str">
        <f t="shared" si="1278"/>
        <v/>
      </c>
      <c r="AQ883" s="62">
        <f t="shared" si="1314"/>
        <v>6</v>
      </c>
      <c r="AR883" s="62" t="str">
        <f t="shared" ref="AR883:AR942" si="1347">H883</f>
        <v>1..1</v>
      </c>
      <c r="AS883" s="64" t="s">
        <v>3652</v>
      </c>
      <c r="AT883" s="64"/>
      <c r="AU883" s="65"/>
      <c r="AV883" s="65" t="s">
        <v>3653</v>
      </c>
      <c r="AW883" s="65"/>
      <c r="AX883" s="64"/>
      <c r="AY883" s="66" t="str">
        <f t="shared" si="1264"/>
        <v>1..1</v>
      </c>
      <c r="AZ883" s="66" t="str">
        <f t="shared" si="1266"/>
        <v>1..1</v>
      </c>
      <c r="BA883" s="6" t="str">
        <f t="shared" si="1310"/>
        <v>/rsm:CrossIndustryInvoice
/rsm:SupplyChainTradeTransaction
/ram:ApplicableHeaderTradeSettlement
/ram:InvoiceeTradeParty
/ram:DefinedTradeContact
/ram:FaxUniversalCommunication
/ram:CompleteNumber</v>
      </c>
      <c r="BB883" s="67" t="str">
        <f t="shared" si="1311"/>
        <v>/rsm:CrossIndustryInvoice/rsm:SupplyChainTradeTransaction/ram:ApplicableHeaderTradeSettlement/ram:InvoiceeTradeParty/ram:DefinedTradeContact/ram:FaxUniversalCommunication/ram:CompleteNumber</v>
      </c>
      <c r="BC883" s="66" t="str">
        <f t="shared" si="1279"/>
        <v>T</v>
      </c>
      <c r="BD883" s="68" t="str">
        <f t="shared" si="1280"/>
        <v>E</v>
      </c>
      <c r="BE883" s="62" t="str">
        <f t="shared" si="1281"/>
        <v>0..1</v>
      </c>
      <c r="BF883" s="66" t="str">
        <f t="shared" si="1282"/>
        <v/>
      </c>
      <c r="BG883" s="249" t="str">
        <f t="shared" si="1283"/>
        <v/>
      </c>
      <c r="BH883" s="7"/>
      <c r="BI883" s="634" t="str">
        <f t="shared" si="1284"/>
        <v>-</v>
      </c>
      <c r="BJ883" s="70" t="str">
        <f t="shared" si="1285"/>
        <v>-</v>
      </c>
      <c r="BK883" s="70" t="str">
        <f t="shared" si="1286"/>
        <v>-</v>
      </c>
      <c r="BL883" s="70" t="str">
        <f t="shared" si="1287"/>
        <v>-</v>
      </c>
      <c r="BM883" s="70" t="str">
        <f t="shared" si="1288"/>
        <v>-</v>
      </c>
      <c r="BN883" s="70" t="str">
        <f t="shared" si="1289"/>
        <v>-</v>
      </c>
      <c r="BO883" s="635" t="str">
        <f t="shared" si="1290"/>
        <v>X</v>
      </c>
      <c r="BP883" s="7"/>
      <c r="BQ883" s="70" t="str">
        <f t="shared" si="1291"/>
        <v>EXTENDED</v>
      </c>
      <c r="BR883" s="70" t="str">
        <f t="shared" si="1292"/>
        <v>EXTENDED</v>
      </c>
      <c r="BS883" s="15"/>
      <c r="BT883" s="57" t="s">
        <v>18642</v>
      </c>
    </row>
    <row r="884" spans="1:72" s="59" customFormat="1" ht="105" x14ac:dyDescent="0.2">
      <c r="A884" s="45" t="str">
        <f t="shared" si="1275"/>
        <v>NO</v>
      </c>
      <c r="B884" s="45"/>
      <c r="C884" s="45"/>
      <c r="D884" s="215" t="s">
        <v>3431</v>
      </c>
      <c r="E884" s="61" t="s">
        <v>5722</v>
      </c>
      <c r="F884" s="282"/>
      <c r="G884" s="62">
        <f t="shared" si="1330"/>
        <v>5</v>
      </c>
      <c r="H884" s="62" t="s">
        <v>42</v>
      </c>
      <c r="I884" s="193" t="s">
        <v>17265</v>
      </c>
      <c r="J884" s="64" t="s">
        <v>1725</v>
      </c>
      <c r="K884" s="65"/>
      <c r="L884" s="65"/>
      <c r="M884" s="65"/>
      <c r="N884" s="64"/>
      <c r="O884" s="66" t="s">
        <v>42</v>
      </c>
      <c r="P884" s="66" t="str">
        <f t="shared" si="1245"/>
        <v>0..1</v>
      </c>
      <c r="Q884" s="6" t="s">
        <v>3654</v>
      </c>
      <c r="R884" s="67" t="s">
        <v>3655</v>
      </c>
      <c r="S884" s="66"/>
      <c r="T884" s="68" t="str">
        <f t="shared" ref="T884:T943" si="1348">IF($E884="","",IF(ISERROR(SEARCH("@",$R884)),IF(LEFT($E884,4)="BG-X","EG",IF(LEFT($E884,2)="BG","G",IF(LEFT($E884,4)="BT-X",IF(LEN($E884)-LEN(SUBSTITUTE($E884,"-",))&gt;2,"","E"),IF(LEN($E884)-LEN(SUBSTITUTE($E884,"-",))&gt;1,"","E")))),"A"))</f>
        <v/>
      </c>
      <c r="U884" s="62" t="s">
        <v>42</v>
      </c>
      <c r="V884" s="66"/>
      <c r="W884" s="249"/>
      <c r="X884" s="38"/>
      <c r="Y884" s="634" t="str">
        <f t="shared" si="1273"/>
        <v>-</v>
      </c>
      <c r="Z884" s="70" t="str">
        <f t="shared" ref="Z884:AE884" si="1349">IF(Y884="X","X",IF($AH884=Z$4,"X","-"))</f>
        <v>-</v>
      </c>
      <c r="AA884" s="70" t="str">
        <f t="shared" si="1349"/>
        <v>-</v>
      </c>
      <c r="AB884" s="70" t="str">
        <f t="shared" si="1349"/>
        <v>-</v>
      </c>
      <c r="AC884" s="70" t="str">
        <f t="shared" si="1349"/>
        <v>X</v>
      </c>
      <c r="AD884" s="70" t="str">
        <f t="shared" si="1349"/>
        <v>X</v>
      </c>
      <c r="AE884" s="635" t="str">
        <f t="shared" si="1349"/>
        <v>X</v>
      </c>
      <c r="AF884" s="38"/>
      <c r="AG884" s="70" t="s">
        <v>47</v>
      </c>
      <c r="AH884" s="70" t="s">
        <v>5901</v>
      </c>
      <c r="AI884" s="38"/>
      <c r="AJ884" s="13" t="str">
        <f t="shared" si="1344"/>
        <v>/rsm:CrossIndustryInvoice/rsm:SupplyChainTradeTransaction/ram:ApplicableHeaderTradeSettlement/ram:InvoiceeTradeParty/ram:DefinedTradeContact</v>
      </c>
      <c r="AK884" s="13" t="str">
        <f t="shared" si="1345"/>
        <v>/ram:EmailURIUniversalCommunication</v>
      </c>
      <c r="AL884" s="14">
        <f>COUNTIFS(R$4:R884,AJ884)</f>
        <v>1</v>
      </c>
      <c r="AN884" s="215" t="str">
        <f t="shared" si="1277"/>
        <v>SCT_HTS</v>
      </c>
      <c r="AO884" s="61" t="str">
        <f t="shared" si="1346"/>
        <v>BT-X-233-00</v>
      </c>
      <c r="AP884" s="282" t="str">
        <f t="shared" si="1278"/>
        <v/>
      </c>
      <c r="AQ884" s="62">
        <f t="shared" si="1314"/>
        <v>5</v>
      </c>
      <c r="AR884" s="62" t="str">
        <f t="shared" si="1347"/>
        <v>0..1</v>
      </c>
      <c r="AS884" s="193" t="s">
        <v>962</v>
      </c>
      <c r="AT884" s="64"/>
      <c r="AU884" s="65"/>
      <c r="AV884" s="65"/>
      <c r="AW884" s="65"/>
      <c r="AX884" s="64"/>
      <c r="AY884" s="66" t="str">
        <f t="shared" si="1264"/>
        <v>0..1</v>
      </c>
      <c r="AZ884" s="66" t="str">
        <f t="shared" si="1266"/>
        <v>0..1</v>
      </c>
      <c r="BA884" s="6" t="str">
        <f t="shared" si="1310"/>
        <v>/rsm:CrossIndustryInvoice
/rsm:SupplyChainTradeTransaction
/ram:ApplicableHeaderTradeSettlement
/ram:InvoiceeTradeParty
/ram:DefinedTradeContact
/ram:EmailURIUniversalCommunication</v>
      </c>
      <c r="BB884" s="67" t="str">
        <f t="shared" si="1311"/>
        <v>/rsm:CrossIndustryInvoice/rsm:SupplyChainTradeTransaction/ram:ApplicableHeaderTradeSettlement/ram:InvoiceeTradeParty/ram:DefinedTradeContact/ram:EmailURIUniversalCommunication</v>
      </c>
      <c r="BC884" s="66" t="str">
        <f t="shared" si="1279"/>
        <v/>
      </c>
      <c r="BD884" s="68" t="str">
        <f t="shared" si="1280"/>
        <v/>
      </c>
      <c r="BE884" s="62" t="str">
        <f t="shared" si="1281"/>
        <v>0..1</v>
      </c>
      <c r="BF884" s="66" t="str">
        <f t="shared" si="1282"/>
        <v/>
      </c>
      <c r="BG884" s="249" t="str">
        <f t="shared" si="1283"/>
        <v/>
      </c>
      <c r="BH884" s="7"/>
      <c r="BI884" s="634" t="str">
        <f t="shared" si="1284"/>
        <v>-</v>
      </c>
      <c r="BJ884" s="70" t="str">
        <f t="shared" si="1285"/>
        <v>-</v>
      </c>
      <c r="BK884" s="70" t="str">
        <f t="shared" si="1286"/>
        <v>-</v>
      </c>
      <c r="BL884" s="70" t="str">
        <f t="shared" si="1287"/>
        <v>-</v>
      </c>
      <c r="BM884" s="70" t="str">
        <f t="shared" si="1288"/>
        <v>X</v>
      </c>
      <c r="BN884" s="70" t="str">
        <f t="shared" si="1289"/>
        <v>X</v>
      </c>
      <c r="BO884" s="635" t="str">
        <f t="shared" si="1290"/>
        <v>X</v>
      </c>
      <c r="BP884" s="7"/>
      <c r="BQ884" s="70" t="str">
        <f t="shared" si="1291"/>
        <v>EXTENDED</v>
      </c>
      <c r="BR884" s="70" t="str">
        <f t="shared" si="1292"/>
        <v>EXTENDED-CTC-FR</v>
      </c>
      <c r="BS884" s="15"/>
      <c r="BT884" s="57" t="s">
        <v>18642</v>
      </c>
    </row>
    <row r="885" spans="1:72" s="59" customFormat="1" ht="120" x14ac:dyDescent="0.2">
      <c r="A885" s="45" t="str">
        <f t="shared" si="1275"/>
        <v>YES</v>
      </c>
      <c r="B885" s="45"/>
      <c r="C885" s="45"/>
      <c r="D885" s="215" t="s">
        <v>3431</v>
      </c>
      <c r="E885" s="61" t="s">
        <v>5723</v>
      </c>
      <c r="F885" s="282" t="s">
        <v>5018</v>
      </c>
      <c r="G885" s="62">
        <f t="shared" si="1330"/>
        <v>6</v>
      </c>
      <c r="H885" s="62" t="s">
        <v>32</v>
      </c>
      <c r="I885" s="64" t="s">
        <v>17266</v>
      </c>
      <c r="J885" s="64" t="s">
        <v>1725</v>
      </c>
      <c r="K885" s="65"/>
      <c r="L885" s="65"/>
      <c r="M885" s="65"/>
      <c r="N885" s="64" t="s">
        <v>70</v>
      </c>
      <c r="O885" s="66" t="s">
        <v>32</v>
      </c>
      <c r="P885" s="66" t="str">
        <f t="shared" si="1245"/>
        <v>1..1</v>
      </c>
      <c r="Q885" s="6" t="s">
        <v>3656</v>
      </c>
      <c r="R885" s="67" t="s">
        <v>3657</v>
      </c>
      <c r="S885" s="66" t="s">
        <v>73</v>
      </c>
      <c r="T885" s="68" t="str">
        <f t="shared" si="1348"/>
        <v>E</v>
      </c>
      <c r="U885" s="62" t="s">
        <v>42</v>
      </c>
      <c r="V885" s="66"/>
      <c r="W885" s="249"/>
      <c r="X885" s="38"/>
      <c r="Y885" s="634" t="str">
        <f t="shared" si="1273"/>
        <v>-</v>
      </c>
      <c r="Z885" s="70" t="str">
        <f t="shared" ref="Z885:AE885" si="1350">IF(Y885="X","X",IF($AH885=Z$4,"X","-"))</f>
        <v>-</v>
      </c>
      <c r="AA885" s="70" t="str">
        <f t="shared" si="1350"/>
        <v>-</v>
      </c>
      <c r="AB885" s="70" t="str">
        <f t="shared" si="1350"/>
        <v>-</v>
      </c>
      <c r="AC885" s="70" t="str">
        <f t="shared" si="1350"/>
        <v>X</v>
      </c>
      <c r="AD885" s="70" t="str">
        <f t="shared" si="1350"/>
        <v>X</v>
      </c>
      <c r="AE885" s="635" t="str">
        <f t="shared" si="1350"/>
        <v>X</v>
      </c>
      <c r="AF885" s="38"/>
      <c r="AG885" s="70" t="s">
        <v>47</v>
      </c>
      <c r="AH885" s="70" t="s">
        <v>5901</v>
      </c>
      <c r="AI885" s="38"/>
      <c r="AJ885" s="13" t="str">
        <f t="shared" si="1344"/>
        <v>/rsm:CrossIndustryInvoice/rsm:SupplyChainTradeTransaction/ram:ApplicableHeaderTradeSettlement/ram:InvoiceeTradeParty/ram:DefinedTradeContact/ram:EmailURIUniversalCommunication</v>
      </c>
      <c r="AK885" s="13" t="str">
        <f t="shared" si="1345"/>
        <v>/ram:URIID</v>
      </c>
      <c r="AL885" s="14">
        <f>COUNTIFS(R$4:R885,AJ885)</f>
        <v>1</v>
      </c>
      <c r="AN885" s="215" t="str">
        <f t="shared" si="1277"/>
        <v>SCT_HTS</v>
      </c>
      <c r="AO885" s="61" t="str">
        <f t="shared" si="1346"/>
        <v>BT-X-233</v>
      </c>
      <c r="AP885" s="282" t="str">
        <f t="shared" si="1278"/>
        <v>EXT-FR-FE-111</v>
      </c>
      <c r="AQ885" s="62">
        <f t="shared" si="1314"/>
        <v>6</v>
      </c>
      <c r="AR885" s="62" t="str">
        <f t="shared" si="1347"/>
        <v>1..1</v>
      </c>
      <c r="AS885" s="64" t="s">
        <v>18237</v>
      </c>
      <c r="AT885" s="64" t="s">
        <v>1729</v>
      </c>
      <c r="AU885" s="65"/>
      <c r="AV885" s="65" t="s">
        <v>3659</v>
      </c>
      <c r="AW885" s="65"/>
      <c r="AX885" s="64"/>
      <c r="AY885" s="66" t="str">
        <f t="shared" si="1264"/>
        <v>1..1</v>
      </c>
      <c r="AZ885" s="66" t="str">
        <f t="shared" si="1266"/>
        <v>1..1</v>
      </c>
      <c r="BA885" s="6" t="str">
        <f t="shared" si="1310"/>
        <v>/rsm:CrossIndustryInvoice
/rsm:SupplyChainTradeTransaction
/ram:ApplicableHeaderTradeSettlement
/ram:InvoiceeTradeParty
/ram:DefinedTradeContact
/ram:EmailURIUniversalCommunication
/ram:URIID</v>
      </c>
      <c r="BB885" s="67" t="str">
        <f t="shared" si="1311"/>
        <v>/rsm:CrossIndustryInvoice/rsm:SupplyChainTradeTransaction/ram:ApplicableHeaderTradeSettlement/ram:InvoiceeTradeParty/ram:DefinedTradeContact/ram:EmailURIUniversalCommunication/ram:URIID</v>
      </c>
      <c r="BC885" s="66" t="str">
        <f t="shared" si="1279"/>
        <v>T</v>
      </c>
      <c r="BD885" s="68" t="str">
        <f t="shared" si="1280"/>
        <v>E</v>
      </c>
      <c r="BE885" s="62" t="str">
        <f t="shared" si="1281"/>
        <v>0..1</v>
      </c>
      <c r="BF885" s="66" t="str">
        <f t="shared" si="1282"/>
        <v/>
      </c>
      <c r="BG885" s="249" t="str">
        <f t="shared" si="1283"/>
        <v/>
      </c>
      <c r="BH885" s="7"/>
      <c r="BI885" s="634" t="str">
        <f t="shared" si="1284"/>
        <v>-</v>
      </c>
      <c r="BJ885" s="70" t="str">
        <f t="shared" si="1285"/>
        <v>-</v>
      </c>
      <c r="BK885" s="70" t="str">
        <f t="shared" si="1286"/>
        <v>-</v>
      </c>
      <c r="BL885" s="70" t="str">
        <f t="shared" si="1287"/>
        <v>-</v>
      </c>
      <c r="BM885" s="70" t="str">
        <f t="shared" si="1288"/>
        <v>X</v>
      </c>
      <c r="BN885" s="70" t="str">
        <f t="shared" si="1289"/>
        <v>X</v>
      </c>
      <c r="BO885" s="635" t="str">
        <f t="shared" si="1290"/>
        <v>X</v>
      </c>
      <c r="BP885" s="7"/>
      <c r="BQ885" s="70" t="str">
        <f t="shared" si="1291"/>
        <v>EXTENDED</v>
      </c>
      <c r="BR885" s="70" t="str">
        <f t="shared" si="1292"/>
        <v>EXTENDED-CTC-FR</v>
      </c>
      <c r="BS885" s="15"/>
      <c r="BT885" s="57" t="s">
        <v>18642</v>
      </c>
    </row>
    <row r="886" spans="1:72" s="59" customFormat="1" ht="96" x14ac:dyDescent="0.2">
      <c r="A886" s="45" t="str">
        <f t="shared" si="1275"/>
        <v>NO</v>
      </c>
      <c r="B886" s="45"/>
      <c r="C886" s="45"/>
      <c r="D886" s="215" t="s">
        <v>3431</v>
      </c>
      <c r="E886" s="140" t="s">
        <v>5724</v>
      </c>
      <c r="F886" s="296" t="s">
        <v>5019</v>
      </c>
      <c r="G886" s="141">
        <f t="shared" si="1330"/>
        <v>4</v>
      </c>
      <c r="H886" s="141" t="s">
        <v>42</v>
      </c>
      <c r="I886" s="217" t="s">
        <v>3660</v>
      </c>
      <c r="J886" s="125"/>
      <c r="K886" s="126"/>
      <c r="L886" s="126"/>
      <c r="M886" s="126"/>
      <c r="N886" s="125"/>
      <c r="O886" s="124" t="s">
        <v>42</v>
      </c>
      <c r="P886" s="124" t="str">
        <f t="shared" si="1245"/>
        <v>0..1</v>
      </c>
      <c r="Q886" s="142" t="s">
        <v>3661</v>
      </c>
      <c r="R886" s="143" t="s">
        <v>3662</v>
      </c>
      <c r="S886" s="124" t="s">
        <v>35</v>
      </c>
      <c r="T886" s="129" t="str">
        <f t="shared" si="1348"/>
        <v>EG</v>
      </c>
      <c r="U886" s="141" t="s">
        <v>42</v>
      </c>
      <c r="V886" s="124"/>
      <c r="W886" s="675"/>
      <c r="X886" s="38"/>
      <c r="Y886" s="648" t="str">
        <f t="shared" si="1273"/>
        <v>-</v>
      </c>
      <c r="Z886" s="144" t="str">
        <f t="shared" ref="Z886:AE886" si="1351">IF(Y886="X","X",IF($AH886=Z$4,"X","-"))</f>
        <v>-</v>
      </c>
      <c r="AA886" s="144" t="str">
        <f t="shared" si="1351"/>
        <v>-</v>
      </c>
      <c r="AB886" s="144" t="str">
        <f t="shared" si="1351"/>
        <v>-</v>
      </c>
      <c r="AC886" s="144" t="str">
        <f t="shared" si="1351"/>
        <v>X</v>
      </c>
      <c r="AD886" s="144" t="str">
        <f t="shared" si="1351"/>
        <v>X</v>
      </c>
      <c r="AE886" s="649" t="str">
        <f t="shared" si="1351"/>
        <v>X</v>
      </c>
      <c r="AF886" s="38"/>
      <c r="AG886" s="144" t="s">
        <v>47</v>
      </c>
      <c r="AH886" s="144" t="s">
        <v>5901</v>
      </c>
      <c r="AI886" s="38"/>
      <c r="AJ886" s="13" t="str">
        <f t="shared" si="1344"/>
        <v>/rsm:CrossIndustryInvoice/rsm:SupplyChainTradeTransaction/ram:ApplicableHeaderTradeSettlement/ram:InvoiceeTradeParty</v>
      </c>
      <c r="AK886" s="13" t="str">
        <f t="shared" si="1345"/>
        <v>/ram:PostalTradeAddress</v>
      </c>
      <c r="AL886" s="14">
        <f>COUNTIFS(R$4:R886,AJ886)</f>
        <v>1</v>
      </c>
      <c r="AN886" s="215" t="str">
        <f t="shared" si="1277"/>
        <v>SCT_HTS</v>
      </c>
      <c r="AO886" s="140" t="str">
        <f t="shared" si="1346"/>
        <v>BG-X-38</v>
      </c>
      <c r="AP886" s="296" t="str">
        <f t="shared" si="1278"/>
        <v>EXT-FR-FE-100</v>
      </c>
      <c r="AQ886" s="141">
        <f t="shared" si="1314"/>
        <v>4</v>
      </c>
      <c r="AR886" s="141" t="str">
        <f t="shared" si="1347"/>
        <v>0..1</v>
      </c>
      <c r="AS886" s="217" t="s">
        <v>3663</v>
      </c>
      <c r="AT886" s="125"/>
      <c r="AU886" s="126"/>
      <c r="AV886" s="126" t="s">
        <v>3664</v>
      </c>
      <c r="AW886" s="126"/>
      <c r="AX886" s="125"/>
      <c r="AY886" s="124" t="str">
        <f t="shared" si="1264"/>
        <v>0..1</v>
      </c>
      <c r="AZ886" s="124" t="str">
        <f t="shared" si="1266"/>
        <v>0..1</v>
      </c>
      <c r="BA886" s="142" t="str">
        <f t="shared" si="1310"/>
        <v>/rsm:CrossIndustryInvoice
/rsm:SupplyChainTradeTransaction
/ram:ApplicableHeaderTradeSettlement
/ram:InvoiceeTradeParty
/ram:PostalTradeAddress</v>
      </c>
      <c r="BB886" s="143" t="str">
        <f t="shared" si="1311"/>
        <v>/rsm:CrossIndustryInvoice/rsm:SupplyChainTradeTransaction/ram:ApplicableHeaderTradeSettlement/ram:InvoiceeTradeParty/ram:PostalTradeAddress</v>
      </c>
      <c r="BC886" s="124" t="str">
        <f t="shared" si="1279"/>
        <v/>
      </c>
      <c r="BD886" s="129" t="str">
        <f t="shared" si="1280"/>
        <v>EG</v>
      </c>
      <c r="BE886" s="141" t="str">
        <f t="shared" si="1281"/>
        <v>0..1</v>
      </c>
      <c r="BF886" s="124" t="str">
        <f t="shared" si="1282"/>
        <v/>
      </c>
      <c r="BG886" s="675" t="str">
        <f t="shared" si="1283"/>
        <v/>
      </c>
      <c r="BH886" s="7"/>
      <c r="BI886" s="648" t="str">
        <f t="shared" si="1284"/>
        <v>-</v>
      </c>
      <c r="BJ886" s="144" t="str">
        <f t="shared" si="1285"/>
        <v>-</v>
      </c>
      <c r="BK886" s="144" t="str">
        <f t="shared" si="1286"/>
        <v>-</v>
      </c>
      <c r="BL886" s="144" t="str">
        <f t="shared" si="1287"/>
        <v>-</v>
      </c>
      <c r="BM886" s="144" t="str">
        <f t="shared" si="1288"/>
        <v>X</v>
      </c>
      <c r="BN886" s="144" t="str">
        <f t="shared" si="1289"/>
        <v>X</v>
      </c>
      <c r="BO886" s="649" t="str">
        <f t="shared" si="1290"/>
        <v>X</v>
      </c>
      <c r="BP886" s="7"/>
      <c r="BQ886" s="144" t="str">
        <f t="shared" si="1291"/>
        <v>EXTENDED</v>
      </c>
      <c r="BR886" s="144" t="str">
        <f t="shared" si="1292"/>
        <v>EXTENDED-CTC-FR</v>
      </c>
      <c r="BS886" s="15"/>
      <c r="BT886" s="57" t="s">
        <v>18642</v>
      </c>
    </row>
    <row r="887" spans="1:72" s="59" customFormat="1" ht="105" x14ac:dyDescent="0.2">
      <c r="A887" s="45" t="str">
        <f t="shared" si="1275"/>
        <v>YES</v>
      </c>
      <c r="B887" s="45"/>
      <c r="C887" s="45"/>
      <c r="D887" s="215" t="s">
        <v>3431</v>
      </c>
      <c r="E887" s="61" t="s">
        <v>5725</v>
      </c>
      <c r="F887" s="282" t="s">
        <v>5020</v>
      </c>
      <c r="G887" s="62">
        <f t="shared" si="1330"/>
        <v>5</v>
      </c>
      <c r="H887" s="62" t="s">
        <v>42</v>
      </c>
      <c r="I887" s="64" t="s">
        <v>17148</v>
      </c>
      <c r="J887" s="64" t="s">
        <v>1635</v>
      </c>
      <c r="K887" s="65" t="s">
        <v>1636</v>
      </c>
      <c r="L887" s="65"/>
      <c r="M887" s="65"/>
      <c r="N887" s="64" t="s">
        <v>70</v>
      </c>
      <c r="O887" s="66" t="s">
        <v>42</v>
      </c>
      <c r="P887" s="66" t="str">
        <f t="shared" si="1245"/>
        <v>0..1</v>
      </c>
      <c r="Q887" s="6" t="s">
        <v>3665</v>
      </c>
      <c r="R887" s="67" t="s">
        <v>3666</v>
      </c>
      <c r="S887" s="66" t="s">
        <v>73</v>
      </c>
      <c r="T887" s="68" t="str">
        <f t="shared" si="1348"/>
        <v>E</v>
      </c>
      <c r="U887" s="62" t="s">
        <v>42</v>
      </c>
      <c r="V887" s="66"/>
      <c r="W887" s="249"/>
      <c r="X887" s="38"/>
      <c r="Y887" s="634" t="str">
        <f t="shared" si="1273"/>
        <v>-</v>
      </c>
      <c r="Z887" s="70" t="str">
        <f t="shared" ref="Z887:AE887" si="1352">IF(Y887="X","X",IF($AH887=Z$4,"X","-"))</f>
        <v>-</v>
      </c>
      <c r="AA887" s="70" t="str">
        <f t="shared" si="1352"/>
        <v>-</v>
      </c>
      <c r="AB887" s="70" t="str">
        <f t="shared" si="1352"/>
        <v>-</v>
      </c>
      <c r="AC887" s="70" t="str">
        <f t="shared" si="1352"/>
        <v>X</v>
      </c>
      <c r="AD887" s="70" t="str">
        <f t="shared" si="1352"/>
        <v>X</v>
      </c>
      <c r="AE887" s="635" t="str">
        <f t="shared" si="1352"/>
        <v>X</v>
      </c>
      <c r="AF887" s="38"/>
      <c r="AG887" s="70" t="s">
        <v>47</v>
      </c>
      <c r="AH887" s="70" t="s">
        <v>5901</v>
      </c>
      <c r="AI887" s="38"/>
      <c r="AJ887" s="13" t="str">
        <f t="shared" si="1344"/>
        <v>/rsm:CrossIndustryInvoice/rsm:SupplyChainTradeTransaction/ram:ApplicableHeaderTradeSettlement/ram:InvoiceeTradeParty/ram:PostalTradeAddress</v>
      </c>
      <c r="AK887" s="13" t="str">
        <f t="shared" si="1345"/>
        <v>/ram:PostcodeCode</v>
      </c>
      <c r="AL887" s="14">
        <f>COUNTIFS(R$4:R887,AJ887)</f>
        <v>1</v>
      </c>
      <c r="AN887" s="215" t="str">
        <f t="shared" si="1277"/>
        <v>SCT_HTS</v>
      </c>
      <c r="AO887" s="61" t="str">
        <f t="shared" si="1346"/>
        <v>BT-X-234</v>
      </c>
      <c r="AP887" s="282" t="str">
        <f t="shared" si="1278"/>
        <v>EXT-FR-FE-105</v>
      </c>
      <c r="AQ887" s="62">
        <f t="shared" si="1314"/>
        <v>5</v>
      </c>
      <c r="AR887" s="62" t="str">
        <f t="shared" si="1347"/>
        <v>0..1</v>
      </c>
      <c r="AS887" s="64" t="s">
        <v>3667</v>
      </c>
      <c r="AT887" s="64" t="s">
        <v>1747</v>
      </c>
      <c r="AU887" s="65" t="s">
        <v>1748</v>
      </c>
      <c r="AV887" s="65" t="s">
        <v>3668</v>
      </c>
      <c r="AW887" s="65"/>
      <c r="AX887" s="64"/>
      <c r="AY887" s="66" t="str">
        <f t="shared" si="1264"/>
        <v>0..1</v>
      </c>
      <c r="AZ887" s="66" t="str">
        <f t="shared" si="1266"/>
        <v>0..1</v>
      </c>
      <c r="BA887" s="6" t="str">
        <f t="shared" si="1310"/>
        <v>/rsm:CrossIndustryInvoice
/rsm:SupplyChainTradeTransaction
/ram:ApplicableHeaderTradeSettlement
/ram:InvoiceeTradeParty
/ram:PostalTradeAddress
/ram:PostcodeCode</v>
      </c>
      <c r="BB887" s="67" t="str">
        <f t="shared" si="1311"/>
        <v>/rsm:CrossIndustryInvoice/rsm:SupplyChainTradeTransaction/ram:ApplicableHeaderTradeSettlement/ram:InvoiceeTradeParty/ram:PostalTradeAddress/ram:PostcodeCode</v>
      </c>
      <c r="BC887" s="66" t="str">
        <f t="shared" si="1279"/>
        <v>T</v>
      </c>
      <c r="BD887" s="68" t="str">
        <f t="shared" si="1280"/>
        <v>E</v>
      </c>
      <c r="BE887" s="62" t="str">
        <f t="shared" si="1281"/>
        <v>0..1</v>
      </c>
      <c r="BF887" s="66" t="str">
        <f t="shared" si="1282"/>
        <v/>
      </c>
      <c r="BG887" s="249" t="str">
        <f t="shared" si="1283"/>
        <v/>
      </c>
      <c r="BH887" s="7"/>
      <c r="BI887" s="634" t="str">
        <f t="shared" si="1284"/>
        <v>-</v>
      </c>
      <c r="BJ887" s="70" t="str">
        <f t="shared" si="1285"/>
        <v>-</v>
      </c>
      <c r="BK887" s="70" t="str">
        <f t="shared" si="1286"/>
        <v>-</v>
      </c>
      <c r="BL887" s="70" t="str">
        <f t="shared" si="1287"/>
        <v>-</v>
      </c>
      <c r="BM887" s="70" t="str">
        <f t="shared" si="1288"/>
        <v>X</v>
      </c>
      <c r="BN887" s="70" t="str">
        <f t="shared" si="1289"/>
        <v>X</v>
      </c>
      <c r="BO887" s="635" t="str">
        <f t="shared" si="1290"/>
        <v>X</v>
      </c>
      <c r="BP887" s="7"/>
      <c r="BQ887" s="70" t="str">
        <f t="shared" si="1291"/>
        <v>EXTENDED</v>
      </c>
      <c r="BR887" s="70" t="str">
        <f t="shared" si="1292"/>
        <v>EXTENDED-CTC-FR</v>
      </c>
      <c r="BS887" s="15"/>
      <c r="BT887" s="57" t="s">
        <v>18642</v>
      </c>
    </row>
    <row r="888" spans="1:72" s="59" customFormat="1" ht="105" x14ac:dyDescent="0.2">
      <c r="A888" s="45" t="str">
        <f t="shared" si="1275"/>
        <v>YES</v>
      </c>
      <c r="B888" s="45"/>
      <c r="C888" s="45"/>
      <c r="D888" s="215" t="s">
        <v>3431</v>
      </c>
      <c r="E888" s="61" t="s">
        <v>5726</v>
      </c>
      <c r="F888" s="282" t="s">
        <v>5021</v>
      </c>
      <c r="G888" s="62">
        <f t="shared" si="1330"/>
        <v>5</v>
      </c>
      <c r="H888" s="62" t="s">
        <v>42</v>
      </c>
      <c r="I888" s="64" t="s">
        <v>17149</v>
      </c>
      <c r="J888" s="64" t="s">
        <v>1641</v>
      </c>
      <c r="K888" s="65" t="s">
        <v>1642</v>
      </c>
      <c r="L888" s="65"/>
      <c r="M888" s="65"/>
      <c r="N888" s="64" t="s">
        <v>70</v>
      </c>
      <c r="O888" s="66" t="s">
        <v>42</v>
      </c>
      <c r="P888" s="66" t="str">
        <f t="shared" si="1245"/>
        <v>0..1</v>
      </c>
      <c r="Q888" s="6" t="s">
        <v>3669</v>
      </c>
      <c r="R888" s="67" t="s">
        <v>3670</v>
      </c>
      <c r="S888" s="66" t="s">
        <v>73</v>
      </c>
      <c r="T888" s="68" t="str">
        <f t="shared" si="1348"/>
        <v>E</v>
      </c>
      <c r="U888" s="62" t="s">
        <v>42</v>
      </c>
      <c r="V888" s="66"/>
      <c r="W888" s="249"/>
      <c r="X888" s="38"/>
      <c r="Y888" s="634" t="str">
        <f t="shared" si="1273"/>
        <v>-</v>
      </c>
      <c r="Z888" s="70" t="str">
        <f t="shared" ref="Z888:AE888" si="1353">IF(Y888="X","X",IF($AH888=Z$4,"X","-"))</f>
        <v>-</v>
      </c>
      <c r="AA888" s="70" t="str">
        <f t="shared" si="1353"/>
        <v>-</v>
      </c>
      <c r="AB888" s="70" t="str">
        <f t="shared" si="1353"/>
        <v>-</v>
      </c>
      <c r="AC888" s="70" t="str">
        <f t="shared" si="1353"/>
        <v>X</v>
      </c>
      <c r="AD888" s="70" t="str">
        <f t="shared" si="1353"/>
        <v>X</v>
      </c>
      <c r="AE888" s="635" t="str">
        <f t="shared" si="1353"/>
        <v>X</v>
      </c>
      <c r="AF888" s="38"/>
      <c r="AG888" s="70" t="s">
        <v>47</v>
      </c>
      <c r="AH888" s="70" t="s">
        <v>5901</v>
      </c>
      <c r="AI888" s="38"/>
      <c r="AJ888" s="13" t="str">
        <f t="shared" si="1344"/>
        <v>/rsm:CrossIndustryInvoice/rsm:SupplyChainTradeTransaction/ram:ApplicableHeaderTradeSettlement/ram:InvoiceeTradeParty/ram:PostalTradeAddress</v>
      </c>
      <c r="AK888" s="13" t="str">
        <f t="shared" si="1345"/>
        <v>/ram:LineOne</v>
      </c>
      <c r="AL888" s="14">
        <f>COUNTIFS(R$4:R888,AJ888)</f>
        <v>1</v>
      </c>
      <c r="AN888" s="215" t="str">
        <f t="shared" si="1277"/>
        <v>SCT_HTS</v>
      </c>
      <c r="AO888" s="61" t="str">
        <f t="shared" si="1346"/>
        <v>BT-X-235</v>
      </c>
      <c r="AP888" s="282" t="str">
        <f t="shared" si="1278"/>
        <v>EXT-FR-FE-101</v>
      </c>
      <c r="AQ888" s="62">
        <f t="shared" si="1314"/>
        <v>5</v>
      </c>
      <c r="AR888" s="62" t="str">
        <f t="shared" si="1347"/>
        <v>0..1</v>
      </c>
      <c r="AS888" s="64" t="s">
        <v>3671</v>
      </c>
      <c r="AT888" s="64" t="s">
        <v>1754</v>
      </c>
      <c r="AU888" s="65" t="s">
        <v>1755</v>
      </c>
      <c r="AV888" s="65" t="s">
        <v>3672</v>
      </c>
      <c r="AW888" s="65"/>
      <c r="AX888" s="64"/>
      <c r="AY888" s="66" t="str">
        <f t="shared" si="1264"/>
        <v>0..1</v>
      </c>
      <c r="AZ888" s="66" t="str">
        <f t="shared" si="1266"/>
        <v>0..1</v>
      </c>
      <c r="BA888" s="6" t="str">
        <f t="shared" si="1310"/>
        <v>/rsm:CrossIndustryInvoice
/rsm:SupplyChainTradeTransaction
/ram:ApplicableHeaderTradeSettlement
/ram:InvoiceeTradeParty
/ram:PostalTradeAddress
/ram:LineOne</v>
      </c>
      <c r="BB888" s="67" t="str">
        <f t="shared" si="1311"/>
        <v>/rsm:CrossIndustryInvoice/rsm:SupplyChainTradeTransaction/ram:ApplicableHeaderTradeSettlement/ram:InvoiceeTradeParty/ram:PostalTradeAddress/ram:LineOne</v>
      </c>
      <c r="BC888" s="66" t="str">
        <f t="shared" si="1279"/>
        <v>T</v>
      </c>
      <c r="BD888" s="68" t="str">
        <f t="shared" si="1280"/>
        <v>E</v>
      </c>
      <c r="BE888" s="62" t="str">
        <f t="shared" si="1281"/>
        <v>0..1</v>
      </c>
      <c r="BF888" s="66" t="str">
        <f t="shared" si="1282"/>
        <v/>
      </c>
      <c r="BG888" s="249" t="str">
        <f t="shared" si="1283"/>
        <v/>
      </c>
      <c r="BH888" s="7"/>
      <c r="BI888" s="634" t="str">
        <f t="shared" si="1284"/>
        <v>-</v>
      </c>
      <c r="BJ888" s="70" t="str">
        <f t="shared" si="1285"/>
        <v>-</v>
      </c>
      <c r="BK888" s="70" t="str">
        <f t="shared" si="1286"/>
        <v>-</v>
      </c>
      <c r="BL888" s="70" t="str">
        <f t="shared" si="1287"/>
        <v>-</v>
      </c>
      <c r="BM888" s="70" t="str">
        <f t="shared" si="1288"/>
        <v>X</v>
      </c>
      <c r="BN888" s="70" t="str">
        <f t="shared" si="1289"/>
        <v>X</v>
      </c>
      <c r="BO888" s="635" t="str">
        <f t="shared" si="1290"/>
        <v>X</v>
      </c>
      <c r="BP888" s="7"/>
      <c r="BQ888" s="70" t="str">
        <f t="shared" si="1291"/>
        <v>EXTENDED</v>
      </c>
      <c r="BR888" s="70" t="str">
        <f t="shared" si="1292"/>
        <v>EXTENDED-CTC-FR</v>
      </c>
      <c r="BS888" s="15"/>
      <c r="BT888" s="57" t="s">
        <v>18642</v>
      </c>
    </row>
    <row r="889" spans="1:72" s="59" customFormat="1" ht="105" x14ac:dyDescent="0.2">
      <c r="A889" s="45" t="str">
        <f t="shared" si="1275"/>
        <v>YES</v>
      </c>
      <c r="B889" s="45"/>
      <c r="C889" s="45"/>
      <c r="D889" s="215" t="s">
        <v>3431</v>
      </c>
      <c r="E889" s="61" t="s">
        <v>5727</v>
      </c>
      <c r="F889" s="282" t="s">
        <v>5022</v>
      </c>
      <c r="G889" s="62">
        <f t="shared" si="1330"/>
        <v>5</v>
      </c>
      <c r="H889" s="62" t="s">
        <v>42</v>
      </c>
      <c r="I889" s="64" t="s">
        <v>17150</v>
      </c>
      <c r="J889" s="64" t="s">
        <v>1647</v>
      </c>
      <c r="K889" s="65"/>
      <c r="L889" s="65"/>
      <c r="M889" s="65"/>
      <c r="N889" s="64" t="s">
        <v>70</v>
      </c>
      <c r="O889" s="66" t="s">
        <v>42</v>
      </c>
      <c r="P889" s="66" t="str">
        <f t="shared" si="1245"/>
        <v>0..1</v>
      </c>
      <c r="Q889" s="6" t="s">
        <v>3673</v>
      </c>
      <c r="R889" s="67" t="s">
        <v>3674</v>
      </c>
      <c r="S889" s="66" t="s">
        <v>73</v>
      </c>
      <c r="T889" s="68" t="str">
        <f t="shared" si="1348"/>
        <v>E</v>
      </c>
      <c r="U889" s="62" t="s">
        <v>42</v>
      </c>
      <c r="V889" s="66"/>
      <c r="W889" s="249"/>
      <c r="X889" s="38"/>
      <c r="Y889" s="634" t="str">
        <f t="shared" si="1273"/>
        <v>-</v>
      </c>
      <c r="Z889" s="70" t="str">
        <f t="shared" ref="Z889:AE889" si="1354">IF(Y889="X","X",IF($AH889=Z$4,"X","-"))</f>
        <v>-</v>
      </c>
      <c r="AA889" s="70" t="str">
        <f t="shared" si="1354"/>
        <v>-</v>
      </c>
      <c r="AB889" s="70" t="str">
        <f t="shared" si="1354"/>
        <v>-</v>
      </c>
      <c r="AC889" s="70" t="str">
        <f t="shared" si="1354"/>
        <v>X</v>
      </c>
      <c r="AD889" s="70" t="str">
        <f t="shared" si="1354"/>
        <v>X</v>
      </c>
      <c r="AE889" s="635" t="str">
        <f t="shared" si="1354"/>
        <v>X</v>
      </c>
      <c r="AF889" s="38"/>
      <c r="AG889" s="70" t="s">
        <v>47</v>
      </c>
      <c r="AH889" s="70" t="s">
        <v>5901</v>
      </c>
      <c r="AI889" s="38"/>
      <c r="AJ889" s="13" t="str">
        <f t="shared" si="1344"/>
        <v>/rsm:CrossIndustryInvoice/rsm:SupplyChainTradeTransaction/ram:ApplicableHeaderTradeSettlement/ram:InvoiceeTradeParty/ram:PostalTradeAddress</v>
      </c>
      <c r="AK889" s="13" t="str">
        <f t="shared" si="1345"/>
        <v>/ram:LineTwo</v>
      </c>
      <c r="AL889" s="14">
        <f>COUNTIFS(R$4:R889,AJ889)</f>
        <v>1</v>
      </c>
      <c r="AN889" s="215" t="str">
        <f t="shared" si="1277"/>
        <v>SCT_HTS</v>
      </c>
      <c r="AO889" s="61" t="str">
        <f t="shared" si="1346"/>
        <v>BT-X-236</v>
      </c>
      <c r="AP889" s="282" t="str">
        <f t="shared" si="1278"/>
        <v>EXT-FR-FE-102</v>
      </c>
      <c r="AQ889" s="62">
        <f t="shared" si="1314"/>
        <v>5</v>
      </c>
      <c r="AR889" s="62" t="str">
        <f t="shared" si="1347"/>
        <v>0..1</v>
      </c>
      <c r="AS889" s="64" t="s">
        <v>3675</v>
      </c>
      <c r="AT889" s="64" t="s">
        <v>1761</v>
      </c>
      <c r="AU889" s="65"/>
      <c r="AV889" s="65"/>
      <c r="AW889" s="65"/>
      <c r="AX889" s="64"/>
      <c r="AY889" s="66" t="str">
        <f t="shared" si="1264"/>
        <v>0..1</v>
      </c>
      <c r="AZ889" s="66" t="str">
        <f t="shared" si="1266"/>
        <v>0..1</v>
      </c>
      <c r="BA889" s="6" t="str">
        <f t="shared" si="1310"/>
        <v>/rsm:CrossIndustryInvoice
/rsm:SupplyChainTradeTransaction
/ram:ApplicableHeaderTradeSettlement
/ram:InvoiceeTradeParty
/ram:PostalTradeAddress
/ram:LineTwo</v>
      </c>
      <c r="BB889" s="67" t="str">
        <f t="shared" si="1311"/>
        <v>/rsm:CrossIndustryInvoice/rsm:SupplyChainTradeTransaction/ram:ApplicableHeaderTradeSettlement/ram:InvoiceeTradeParty/ram:PostalTradeAddress/ram:LineTwo</v>
      </c>
      <c r="BC889" s="66" t="str">
        <f t="shared" si="1279"/>
        <v>T</v>
      </c>
      <c r="BD889" s="68" t="str">
        <f t="shared" si="1280"/>
        <v>E</v>
      </c>
      <c r="BE889" s="62" t="str">
        <f t="shared" si="1281"/>
        <v>0..1</v>
      </c>
      <c r="BF889" s="66" t="str">
        <f t="shared" si="1282"/>
        <v/>
      </c>
      <c r="BG889" s="249" t="str">
        <f t="shared" si="1283"/>
        <v/>
      </c>
      <c r="BH889" s="7"/>
      <c r="BI889" s="634" t="str">
        <f t="shared" si="1284"/>
        <v>-</v>
      </c>
      <c r="BJ889" s="70" t="str">
        <f t="shared" si="1285"/>
        <v>-</v>
      </c>
      <c r="BK889" s="70" t="str">
        <f t="shared" si="1286"/>
        <v>-</v>
      </c>
      <c r="BL889" s="70" t="str">
        <f t="shared" si="1287"/>
        <v>-</v>
      </c>
      <c r="BM889" s="70" t="str">
        <f t="shared" si="1288"/>
        <v>X</v>
      </c>
      <c r="BN889" s="70" t="str">
        <f t="shared" si="1289"/>
        <v>X</v>
      </c>
      <c r="BO889" s="635" t="str">
        <f t="shared" si="1290"/>
        <v>X</v>
      </c>
      <c r="BP889" s="7"/>
      <c r="BQ889" s="70" t="str">
        <f t="shared" si="1291"/>
        <v>EXTENDED</v>
      </c>
      <c r="BR889" s="70" t="str">
        <f t="shared" si="1292"/>
        <v>EXTENDED-CTC-FR</v>
      </c>
      <c r="BS889" s="15"/>
      <c r="BT889" s="57" t="s">
        <v>18642</v>
      </c>
    </row>
    <row r="890" spans="1:72" s="59" customFormat="1" ht="105" x14ac:dyDescent="0.2">
      <c r="A890" s="45" t="str">
        <f t="shared" si="1275"/>
        <v>YES</v>
      </c>
      <c r="B890" s="45"/>
      <c r="C890" s="45"/>
      <c r="D890" s="215" t="s">
        <v>3431</v>
      </c>
      <c r="E890" s="61" t="s">
        <v>5728</v>
      </c>
      <c r="F890" s="282" t="s">
        <v>5023</v>
      </c>
      <c r="G890" s="62">
        <f t="shared" si="1330"/>
        <v>5</v>
      </c>
      <c r="H890" s="62" t="s">
        <v>42</v>
      </c>
      <c r="I890" s="64" t="s">
        <v>17151</v>
      </c>
      <c r="J890" s="64" t="s">
        <v>1647</v>
      </c>
      <c r="K890" s="65"/>
      <c r="L890" s="65"/>
      <c r="M890" s="65"/>
      <c r="N890" s="64" t="s">
        <v>70</v>
      </c>
      <c r="O890" s="66" t="s">
        <v>42</v>
      </c>
      <c r="P890" s="66" t="str">
        <f t="shared" si="1245"/>
        <v>0..1</v>
      </c>
      <c r="Q890" s="6" t="s">
        <v>3676</v>
      </c>
      <c r="R890" s="67" t="s">
        <v>3677</v>
      </c>
      <c r="S890" s="66" t="s">
        <v>73</v>
      </c>
      <c r="T890" s="68" t="str">
        <f t="shared" si="1348"/>
        <v>E</v>
      </c>
      <c r="U890" s="62" t="s">
        <v>42</v>
      </c>
      <c r="V890" s="66"/>
      <c r="W890" s="249"/>
      <c r="X890" s="38"/>
      <c r="Y890" s="634" t="str">
        <f t="shared" si="1273"/>
        <v>-</v>
      </c>
      <c r="Z890" s="70" t="str">
        <f t="shared" ref="Z890:AE890" si="1355">IF(Y890="X","X",IF($AH890=Z$4,"X","-"))</f>
        <v>-</v>
      </c>
      <c r="AA890" s="70" t="str">
        <f t="shared" si="1355"/>
        <v>-</v>
      </c>
      <c r="AB890" s="70" t="str">
        <f t="shared" si="1355"/>
        <v>-</v>
      </c>
      <c r="AC890" s="70" t="str">
        <f t="shared" si="1355"/>
        <v>X</v>
      </c>
      <c r="AD890" s="70" t="str">
        <f t="shared" si="1355"/>
        <v>X</v>
      </c>
      <c r="AE890" s="635" t="str">
        <f t="shared" si="1355"/>
        <v>X</v>
      </c>
      <c r="AF890" s="38"/>
      <c r="AG890" s="70" t="s">
        <v>47</v>
      </c>
      <c r="AH890" s="70" t="s">
        <v>5901</v>
      </c>
      <c r="AI890" s="38"/>
      <c r="AJ890" s="13" t="str">
        <f t="shared" si="1344"/>
        <v>/rsm:CrossIndustryInvoice/rsm:SupplyChainTradeTransaction/ram:ApplicableHeaderTradeSettlement/ram:InvoiceeTradeParty/ram:PostalTradeAddress</v>
      </c>
      <c r="AK890" s="13" t="str">
        <f t="shared" si="1345"/>
        <v>/ram:LineThree</v>
      </c>
      <c r="AL890" s="14">
        <f>COUNTIFS(R$4:R890,AJ890)</f>
        <v>1</v>
      </c>
      <c r="AN890" s="215" t="str">
        <f t="shared" si="1277"/>
        <v>SCT_HTS</v>
      </c>
      <c r="AO890" s="61" t="str">
        <f t="shared" si="1346"/>
        <v>BT-X-237</v>
      </c>
      <c r="AP890" s="282" t="str">
        <f t="shared" si="1278"/>
        <v>EXT-FR-FE-103</v>
      </c>
      <c r="AQ890" s="62">
        <f t="shared" si="1314"/>
        <v>5</v>
      </c>
      <c r="AR890" s="62" t="str">
        <f t="shared" si="1347"/>
        <v>0..1</v>
      </c>
      <c r="AS890" s="64" t="s">
        <v>3678</v>
      </c>
      <c r="AT890" s="64" t="s">
        <v>1761</v>
      </c>
      <c r="AU890" s="65"/>
      <c r="AV890" s="65"/>
      <c r="AW890" s="65"/>
      <c r="AX890" s="64"/>
      <c r="AY890" s="66" t="str">
        <f t="shared" si="1264"/>
        <v>0..1</v>
      </c>
      <c r="AZ890" s="66" t="str">
        <f t="shared" si="1266"/>
        <v>0..1</v>
      </c>
      <c r="BA890" s="6" t="str">
        <f t="shared" si="1310"/>
        <v>/rsm:CrossIndustryInvoice
/rsm:SupplyChainTradeTransaction
/ram:ApplicableHeaderTradeSettlement
/ram:InvoiceeTradeParty
/ram:PostalTradeAddress
/ram:LineThree</v>
      </c>
      <c r="BB890" s="67" t="str">
        <f t="shared" si="1311"/>
        <v>/rsm:CrossIndustryInvoice/rsm:SupplyChainTradeTransaction/ram:ApplicableHeaderTradeSettlement/ram:InvoiceeTradeParty/ram:PostalTradeAddress/ram:LineThree</v>
      </c>
      <c r="BC890" s="66" t="str">
        <f t="shared" si="1279"/>
        <v>T</v>
      </c>
      <c r="BD890" s="68" t="str">
        <f t="shared" si="1280"/>
        <v>E</v>
      </c>
      <c r="BE890" s="62" t="str">
        <f t="shared" si="1281"/>
        <v>0..1</v>
      </c>
      <c r="BF890" s="66" t="str">
        <f t="shared" si="1282"/>
        <v/>
      </c>
      <c r="BG890" s="249" t="str">
        <f t="shared" si="1283"/>
        <v/>
      </c>
      <c r="BH890" s="7"/>
      <c r="BI890" s="634" t="str">
        <f t="shared" si="1284"/>
        <v>-</v>
      </c>
      <c r="BJ890" s="70" t="str">
        <f t="shared" si="1285"/>
        <v>-</v>
      </c>
      <c r="BK890" s="70" t="str">
        <f t="shared" si="1286"/>
        <v>-</v>
      </c>
      <c r="BL890" s="70" t="str">
        <f t="shared" si="1287"/>
        <v>-</v>
      </c>
      <c r="BM890" s="70" t="str">
        <f t="shared" si="1288"/>
        <v>X</v>
      </c>
      <c r="BN890" s="70" t="str">
        <f t="shared" si="1289"/>
        <v>X</v>
      </c>
      <c r="BO890" s="635" t="str">
        <f t="shared" si="1290"/>
        <v>X</v>
      </c>
      <c r="BP890" s="7"/>
      <c r="BQ890" s="70" t="str">
        <f t="shared" si="1291"/>
        <v>EXTENDED</v>
      </c>
      <c r="BR890" s="70" t="str">
        <f t="shared" si="1292"/>
        <v>EXTENDED-CTC-FR</v>
      </c>
      <c r="BS890" s="15"/>
      <c r="BT890" s="57" t="s">
        <v>18642</v>
      </c>
    </row>
    <row r="891" spans="1:72" s="59" customFormat="1" ht="105" x14ac:dyDescent="0.2">
      <c r="A891" s="45" t="str">
        <f t="shared" si="1275"/>
        <v>YES</v>
      </c>
      <c r="B891" s="45"/>
      <c r="C891" s="45"/>
      <c r="D891" s="215" t="s">
        <v>3431</v>
      </c>
      <c r="E891" s="61" t="s">
        <v>5729</v>
      </c>
      <c r="F891" s="282" t="s">
        <v>5024</v>
      </c>
      <c r="G891" s="62">
        <f t="shared" si="1330"/>
        <v>5</v>
      </c>
      <c r="H891" s="62" t="s">
        <v>42</v>
      </c>
      <c r="I891" s="64" t="s">
        <v>17152</v>
      </c>
      <c r="J891" s="64" t="s">
        <v>17144</v>
      </c>
      <c r="K891" s="65"/>
      <c r="L891" s="65"/>
      <c r="M891" s="65"/>
      <c r="N891" s="64" t="s">
        <v>70</v>
      </c>
      <c r="O891" s="66" t="s">
        <v>42</v>
      </c>
      <c r="P891" s="66" t="str">
        <f t="shared" si="1245"/>
        <v>0..1</v>
      </c>
      <c r="Q891" s="6" t="s">
        <v>3679</v>
      </c>
      <c r="R891" s="67" t="s">
        <v>3680</v>
      </c>
      <c r="S891" s="66" t="s">
        <v>73</v>
      </c>
      <c r="T891" s="68" t="str">
        <f t="shared" si="1348"/>
        <v>E</v>
      </c>
      <c r="U891" s="62" t="s">
        <v>42</v>
      </c>
      <c r="V891" s="66"/>
      <c r="W891" s="249"/>
      <c r="X891" s="38"/>
      <c r="Y891" s="634" t="str">
        <f t="shared" si="1273"/>
        <v>-</v>
      </c>
      <c r="Z891" s="70" t="str">
        <f t="shared" ref="Z891:AE891" si="1356">IF(Y891="X","X",IF($AH891=Z$4,"X","-"))</f>
        <v>-</v>
      </c>
      <c r="AA891" s="70" t="str">
        <f t="shared" si="1356"/>
        <v>-</v>
      </c>
      <c r="AB891" s="70" t="str">
        <f t="shared" si="1356"/>
        <v>-</v>
      </c>
      <c r="AC891" s="70" t="str">
        <f t="shared" si="1356"/>
        <v>X</v>
      </c>
      <c r="AD891" s="70" t="str">
        <f t="shared" si="1356"/>
        <v>X</v>
      </c>
      <c r="AE891" s="635" t="str">
        <f t="shared" si="1356"/>
        <v>X</v>
      </c>
      <c r="AF891" s="38"/>
      <c r="AG891" s="70" t="s">
        <v>47</v>
      </c>
      <c r="AH891" s="70" t="s">
        <v>5901</v>
      </c>
      <c r="AI891" s="38"/>
      <c r="AJ891" s="13" t="str">
        <f t="shared" si="1344"/>
        <v>/rsm:CrossIndustryInvoice/rsm:SupplyChainTradeTransaction/ram:ApplicableHeaderTradeSettlement/ram:InvoiceeTradeParty/ram:PostalTradeAddress</v>
      </c>
      <c r="AK891" s="13" t="str">
        <f t="shared" si="1345"/>
        <v>/ram:CityName</v>
      </c>
      <c r="AL891" s="14">
        <f>COUNTIFS(R$4:R891,AJ891)</f>
        <v>1</v>
      </c>
      <c r="AN891" s="215" t="str">
        <f t="shared" si="1277"/>
        <v>SCT_HTS</v>
      </c>
      <c r="AO891" s="61" t="str">
        <f t="shared" si="1346"/>
        <v>BT-X-238</v>
      </c>
      <c r="AP891" s="282" t="str">
        <f t="shared" si="1278"/>
        <v>EXT-FR-FE-104</v>
      </c>
      <c r="AQ891" s="62">
        <f t="shared" si="1314"/>
        <v>5</v>
      </c>
      <c r="AR891" s="62" t="str">
        <f t="shared" si="1347"/>
        <v>0..1</v>
      </c>
      <c r="AS891" s="64" t="s">
        <v>3681</v>
      </c>
      <c r="AT891" s="64" t="s">
        <v>18238</v>
      </c>
      <c r="AU891" s="65"/>
      <c r="AV891" s="65" t="s">
        <v>3682</v>
      </c>
      <c r="AW891" s="65"/>
      <c r="AX891" s="64"/>
      <c r="AY891" s="66" t="str">
        <f t="shared" ref="AY891:AY950" si="1357">O891</f>
        <v>0..1</v>
      </c>
      <c r="AZ891" s="66" t="str">
        <f t="shared" si="1266"/>
        <v>0..1</v>
      </c>
      <c r="BA891" s="6" t="str">
        <f t="shared" si="1310"/>
        <v>/rsm:CrossIndustryInvoice
/rsm:SupplyChainTradeTransaction
/ram:ApplicableHeaderTradeSettlement
/ram:InvoiceeTradeParty
/ram:PostalTradeAddress
/ram:CityName</v>
      </c>
      <c r="BB891" s="67" t="str">
        <f t="shared" si="1311"/>
        <v>/rsm:CrossIndustryInvoice/rsm:SupplyChainTradeTransaction/ram:ApplicableHeaderTradeSettlement/ram:InvoiceeTradeParty/ram:PostalTradeAddress/ram:CityName</v>
      </c>
      <c r="BC891" s="66" t="str">
        <f t="shared" si="1279"/>
        <v>T</v>
      </c>
      <c r="BD891" s="68" t="str">
        <f t="shared" si="1280"/>
        <v>E</v>
      </c>
      <c r="BE891" s="62" t="str">
        <f t="shared" si="1281"/>
        <v>0..1</v>
      </c>
      <c r="BF891" s="66" t="str">
        <f t="shared" si="1282"/>
        <v/>
      </c>
      <c r="BG891" s="249" t="str">
        <f t="shared" si="1283"/>
        <v/>
      </c>
      <c r="BH891" s="7"/>
      <c r="BI891" s="634" t="str">
        <f t="shared" si="1284"/>
        <v>-</v>
      </c>
      <c r="BJ891" s="70" t="str">
        <f t="shared" si="1285"/>
        <v>-</v>
      </c>
      <c r="BK891" s="70" t="str">
        <f t="shared" si="1286"/>
        <v>-</v>
      </c>
      <c r="BL891" s="70" t="str">
        <f t="shared" si="1287"/>
        <v>-</v>
      </c>
      <c r="BM891" s="70" t="str">
        <f t="shared" si="1288"/>
        <v>X</v>
      </c>
      <c r="BN891" s="70" t="str">
        <f t="shared" si="1289"/>
        <v>X</v>
      </c>
      <c r="BO891" s="635" t="str">
        <f t="shared" si="1290"/>
        <v>X</v>
      </c>
      <c r="BP891" s="7"/>
      <c r="BQ891" s="70" t="str">
        <f t="shared" si="1291"/>
        <v>EXTENDED</v>
      </c>
      <c r="BR891" s="70" t="str">
        <f t="shared" si="1292"/>
        <v>EXTENDED-CTC-FR</v>
      </c>
      <c r="BS891" s="15"/>
      <c r="BT891" s="57" t="s">
        <v>18642</v>
      </c>
    </row>
    <row r="892" spans="1:72" s="59" customFormat="1" ht="105" x14ac:dyDescent="0.2">
      <c r="A892" s="45" t="str">
        <f t="shared" si="1275"/>
        <v>YES</v>
      </c>
      <c r="B892" s="45"/>
      <c r="C892" s="45"/>
      <c r="D892" s="215" t="s">
        <v>3431</v>
      </c>
      <c r="E892" s="61" t="s">
        <v>5730</v>
      </c>
      <c r="F892" s="282" t="s">
        <v>5025</v>
      </c>
      <c r="G892" s="62">
        <f t="shared" si="1330"/>
        <v>5</v>
      </c>
      <c r="H892" s="62" t="s">
        <v>32</v>
      </c>
      <c r="I892" s="64" t="s">
        <v>17153</v>
      </c>
      <c r="J892" s="64" t="s">
        <v>1661</v>
      </c>
      <c r="K892" s="65" t="s">
        <v>17101</v>
      </c>
      <c r="L892" s="65"/>
      <c r="M892" s="65"/>
      <c r="N892" s="64" t="s">
        <v>128</v>
      </c>
      <c r="O892" s="66" t="s">
        <v>32</v>
      </c>
      <c r="P892" s="66" t="str">
        <f t="shared" si="1245"/>
        <v>1..1</v>
      </c>
      <c r="Q892" s="6" t="s">
        <v>3683</v>
      </c>
      <c r="R892" s="67" t="s">
        <v>3684</v>
      </c>
      <c r="S892" s="66" t="s">
        <v>131</v>
      </c>
      <c r="T892" s="68" t="str">
        <f t="shared" si="1348"/>
        <v>E</v>
      </c>
      <c r="U892" s="62" t="s">
        <v>42</v>
      </c>
      <c r="V892" s="66"/>
      <c r="W892" s="249"/>
      <c r="X892" s="38"/>
      <c r="Y892" s="634" t="str">
        <f t="shared" si="1273"/>
        <v>-</v>
      </c>
      <c r="Z892" s="70" t="str">
        <f t="shared" ref="Z892:AE892" si="1358">IF(Y892="X","X",IF($AH892=Z$4,"X","-"))</f>
        <v>-</v>
      </c>
      <c r="AA892" s="70" t="str">
        <f t="shared" si="1358"/>
        <v>-</v>
      </c>
      <c r="AB892" s="70" t="str">
        <f t="shared" si="1358"/>
        <v>-</v>
      </c>
      <c r="AC892" s="70" t="str">
        <f t="shared" si="1358"/>
        <v>X</v>
      </c>
      <c r="AD892" s="70" t="str">
        <f t="shared" si="1358"/>
        <v>X</v>
      </c>
      <c r="AE892" s="635" t="str">
        <f t="shared" si="1358"/>
        <v>X</v>
      </c>
      <c r="AF892" s="38"/>
      <c r="AG892" s="70" t="s">
        <v>47</v>
      </c>
      <c r="AH892" s="70" t="s">
        <v>5901</v>
      </c>
      <c r="AI892" s="38"/>
      <c r="AJ892" s="13" t="str">
        <f t="shared" si="1344"/>
        <v>/rsm:CrossIndustryInvoice/rsm:SupplyChainTradeTransaction/ram:ApplicableHeaderTradeSettlement/ram:InvoiceeTradeParty/ram:PostalTradeAddress</v>
      </c>
      <c r="AK892" s="13" t="str">
        <f t="shared" si="1345"/>
        <v>/ram:CountryID</v>
      </c>
      <c r="AL892" s="14">
        <f>COUNTIFS(R$4:R892,AJ892)</f>
        <v>1</v>
      </c>
      <c r="AN892" s="215" t="str">
        <f t="shared" si="1277"/>
        <v>SCT_HTS</v>
      </c>
      <c r="AO892" s="61" t="str">
        <f t="shared" si="1346"/>
        <v>BT-X-239</v>
      </c>
      <c r="AP892" s="282" t="str">
        <f t="shared" si="1278"/>
        <v>EXT-FR-FE-107</v>
      </c>
      <c r="AQ892" s="62">
        <f t="shared" si="1314"/>
        <v>5</v>
      </c>
      <c r="AR892" s="62" t="str">
        <f t="shared" si="1347"/>
        <v>1..1</v>
      </c>
      <c r="AS892" s="64" t="s">
        <v>3685</v>
      </c>
      <c r="AT892" s="64" t="s">
        <v>1777</v>
      </c>
      <c r="AU892" s="65" t="s">
        <v>485</v>
      </c>
      <c r="AV892" s="65" t="s">
        <v>3686</v>
      </c>
      <c r="AW892" s="65"/>
      <c r="AX892" s="64" t="s">
        <v>128</v>
      </c>
      <c r="AY892" s="66" t="str">
        <f t="shared" si="1357"/>
        <v>1..1</v>
      </c>
      <c r="AZ892" s="66" t="str">
        <f t="shared" ref="AZ892:AZ951" si="1359">P892</f>
        <v>1..1</v>
      </c>
      <c r="BA892" s="6" t="str">
        <f t="shared" si="1310"/>
        <v>/rsm:CrossIndustryInvoice
/rsm:SupplyChainTradeTransaction
/ram:ApplicableHeaderTradeSettlement
/ram:InvoiceeTradeParty
/ram:PostalTradeAddress
/ram:CountryID</v>
      </c>
      <c r="BB892" s="67" t="str">
        <f t="shared" si="1311"/>
        <v>/rsm:CrossIndustryInvoice/rsm:SupplyChainTradeTransaction/ram:ApplicableHeaderTradeSettlement/ram:InvoiceeTradeParty/ram:PostalTradeAddress/ram:CountryID</v>
      </c>
      <c r="BC892" s="66" t="str">
        <f t="shared" si="1279"/>
        <v>C</v>
      </c>
      <c r="BD892" s="68" t="str">
        <f t="shared" si="1280"/>
        <v>E</v>
      </c>
      <c r="BE892" s="62" t="str">
        <f t="shared" si="1281"/>
        <v>0..1</v>
      </c>
      <c r="BF892" s="66" t="str">
        <f t="shared" si="1282"/>
        <v/>
      </c>
      <c r="BG892" s="249" t="str">
        <f t="shared" si="1283"/>
        <v/>
      </c>
      <c r="BH892" s="7"/>
      <c r="BI892" s="634" t="str">
        <f t="shared" si="1284"/>
        <v>-</v>
      </c>
      <c r="BJ892" s="70" t="str">
        <f t="shared" si="1285"/>
        <v>-</v>
      </c>
      <c r="BK892" s="70" t="str">
        <f t="shared" si="1286"/>
        <v>-</v>
      </c>
      <c r="BL892" s="70" t="str">
        <f t="shared" si="1287"/>
        <v>-</v>
      </c>
      <c r="BM892" s="70" t="str">
        <f t="shared" si="1288"/>
        <v>X</v>
      </c>
      <c r="BN892" s="70" t="str">
        <f t="shared" si="1289"/>
        <v>X</v>
      </c>
      <c r="BO892" s="635" t="str">
        <f t="shared" si="1290"/>
        <v>X</v>
      </c>
      <c r="BP892" s="7"/>
      <c r="BQ892" s="70" t="str">
        <f t="shared" si="1291"/>
        <v>EXTENDED</v>
      </c>
      <c r="BR892" s="70" t="str">
        <f t="shared" si="1292"/>
        <v>EXTENDED-CTC-FR</v>
      </c>
      <c r="BS892" s="15"/>
      <c r="BT892" s="57" t="s">
        <v>18642</v>
      </c>
    </row>
    <row r="893" spans="1:72" s="59" customFormat="1" ht="105" x14ac:dyDescent="0.2">
      <c r="A893" s="45" t="str">
        <f t="shared" si="1275"/>
        <v>YES</v>
      </c>
      <c r="B893" s="340" t="s">
        <v>17043</v>
      </c>
      <c r="C893" s="742"/>
      <c r="D893" s="215" t="s">
        <v>3431</v>
      </c>
      <c r="E893" s="61" t="s">
        <v>5731</v>
      </c>
      <c r="F893" s="282" t="s">
        <v>5026</v>
      </c>
      <c r="G893" s="62">
        <f t="shared" si="1330"/>
        <v>5</v>
      </c>
      <c r="H893" s="62" t="s">
        <v>42</v>
      </c>
      <c r="I893" s="64" t="s">
        <v>17167</v>
      </c>
      <c r="J893" s="64" t="s">
        <v>1667</v>
      </c>
      <c r="K893" s="65" t="s">
        <v>1668</v>
      </c>
      <c r="L893" s="65"/>
      <c r="M893" s="65" t="s">
        <v>35</v>
      </c>
      <c r="N893" s="64" t="s">
        <v>70</v>
      </c>
      <c r="O893" s="66" t="s">
        <v>42</v>
      </c>
      <c r="P893" s="66" t="str">
        <f t="shared" si="1245"/>
        <v>0..1</v>
      </c>
      <c r="Q893" s="6" t="s">
        <v>3687</v>
      </c>
      <c r="R893" s="67" t="s">
        <v>3688</v>
      </c>
      <c r="S893" s="66" t="s">
        <v>73</v>
      </c>
      <c r="T893" s="68" t="str">
        <f t="shared" si="1348"/>
        <v>E</v>
      </c>
      <c r="U893" s="62" t="s">
        <v>62</v>
      </c>
      <c r="V893" s="66"/>
      <c r="W893" s="249" t="s">
        <v>35</v>
      </c>
      <c r="X893" s="38"/>
      <c r="Y893" s="634" t="str">
        <f t="shared" si="1273"/>
        <v>-</v>
      </c>
      <c r="Z893" s="70" t="str">
        <f t="shared" ref="Z893:AE893" si="1360">IF(Y893="X","X",IF($AH893=Z$4,"X","-"))</f>
        <v>-</v>
      </c>
      <c r="AA893" s="70" t="str">
        <f t="shared" si="1360"/>
        <v>-</v>
      </c>
      <c r="AB893" s="70" t="str">
        <f t="shared" si="1360"/>
        <v>-</v>
      </c>
      <c r="AC893" s="70" t="str">
        <f t="shared" si="1360"/>
        <v>X</v>
      </c>
      <c r="AD893" s="70" t="str">
        <f t="shared" si="1360"/>
        <v>X</v>
      </c>
      <c r="AE893" s="635" t="str">
        <f t="shared" si="1360"/>
        <v>X</v>
      </c>
      <c r="AF893" s="38"/>
      <c r="AG893" s="70" t="s">
        <v>47</v>
      </c>
      <c r="AH893" s="70" t="s">
        <v>5901</v>
      </c>
      <c r="AI893" s="38"/>
      <c r="AJ893" s="13" t="str">
        <f t="shared" si="1344"/>
        <v>/rsm:CrossIndustryInvoice/rsm:SupplyChainTradeTransaction/ram:ApplicableHeaderTradeSettlement/ram:InvoiceeTradeParty/ram:PostalTradeAddress</v>
      </c>
      <c r="AK893" s="13" t="str">
        <f t="shared" si="1345"/>
        <v>/ram:CountrySubDivisionName</v>
      </c>
      <c r="AL893" s="14">
        <f>COUNTIFS(R$4:R893,AJ893)</f>
        <v>1</v>
      </c>
      <c r="AN893" s="215" t="str">
        <f t="shared" si="1277"/>
        <v>SCT_HTS</v>
      </c>
      <c r="AO893" s="61" t="str">
        <f t="shared" si="1346"/>
        <v>BT-X-240</v>
      </c>
      <c r="AP893" s="282" t="str">
        <f t="shared" si="1278"/>
        <v>EXT-FR-FE-106</v>
      </c>
      <c r="AQ893" s="62">
        <f t="shared" si="1314"/>
        <v>5</v>
      </c>
      <c r="AR893" s="62" t="str">
        <f t="shared" si="1347"/>
        <v>0..1</v>
      </c>
      <c r="AS893" s="64" t="s">
        <v>3689</v>
      </c>
      <c r="AT893" s="64" t="s">
        <v>1671</v>
      </c>
      <c r="AU893" s="65" t="s">
        <v>1672</v>
      </c>
      <c r="AV893" s="65"/>
      <c r="AW893" s="65" t="s">
        <v>35</v>
      </c>
      <c r="AX893" s="64" t="s">
        <v>78</v>
      </c>
      <c r="AY893" s="66" t="str">
        <f t="shared" si="1357"/>
        <v>0..1</v>
      </c>
      <c r="AZ893" s="66" t="str">
        <f t="shared" si="1359"/>
        <v>0..1</v>
      </c>
      <c r="BA893" s="6" t="str">
        <f t="shared" si="1310"/>
        <v>/rsm:CrossIndustryInvoice
/rsm:SupplyChainTradeTransaction
/ram:ApplicableHeaderTradeSettlement
/ram:InvoiceeTradeParty
/ram:PostalTradeAddress
/ram:CountrySubDivisionName</v>
      </c>
      <c r="BB893" s="67" t="str">
        <f t="shared" si="1311"/>
        <v>/rsm:CrossIndustryInvoice/rsm:SupplyChainTradeTransaction/ram:ApplicableHeaderTradeSettlement/ram:InvoiceeTradeParty/ram:PostalTradeAddress/ram:CountrySubDivisionName</v>
      </c>
      <c r="BC893" s="66" t="str">
        <f t="shared" si="1279"/>
        <v>T</v>
      </c>
      <c r="BD893" s="68" t="str">
        <f t="shared" si="1280"/>
        <v>E</v>
      </c>
      <c r="BE893" s="62" t="str">
        <f t="shared" si="1281"/>
        <v>0..n</v>
      </c>
      <c r="BF893" s="66" t="str">
        <f t="shared" si="1282"/>
        <v/>
      </c>
      <c r="BG893" s="249" t="str">
        <f t="shared" si="1283"/>
        <v/>
      </c>
      <c r="BH893" s="7"/>
      <c r="BI893" s="634" t="str">
        <f t="shared" si="1284"/>
        <v>-</v>
      </c>
      <c r="BJ893" s="70" t="str">
        <f t="shared" si="1285"/>
        <v>-</v>
      </c>
      <c r="BK893" s="70" t="str">
        <f t="shared" si="1286"/>
        <v>-</v>
      </c>
      <c r="BL893" s="70" t="str">
        <f t="shared" si="1287"/>
        <v>-</v>
      </c>
      <c r="BM893" s="70" t="str">
        <f t="shared" si="1288"/>
        <v>X</v>
      </c>
      <c r="BN893" s="70" t="str">
        <f t="shared" si="1289"/>
        <v>X</v>
      </c>
      <c r="BO893" s="635" t="str">
        <f t="shared" si="1290"/>
        <v>X</v>
      </c>
      <c r="BP893" s="7"/>
      <c r="BQ893" s="70" t="str">
        <f t="shared" si="1291"/>
        <v>EXTENDED</v>
      </c>
      <c r="BR893" s="70" t="str">
        <f t="shared" si="1292"/>
        <v>EXTENDED-CTC-FR</v>
      </c>
      <c r="BS893" s="15"/>
      <c r="BT893" s="57" t="s">
        <v>18642</v>
      </c>
    </row>
    <row r="894" spans="1:72" s="59" customFormat="1" ht="96" x14ac:dyDescent="0.2">
      <c r="A894" s="45" t="str">
        <f t="shared" si="1275"/>
        <v>NO</v>
      </c>
      <c r="B894" s="45"/>
      <c r="C894" s="45"/>
      <c r="D894" s="215" t="s">
        <v>3431</v>
      </c>
      <c r="E894" s="140" t="s">
        <v>5732</v>
      </c>
      <c r="F894" s="296"/>
      <c r="G894" s="141">
        <f t="shared" si="1330"/>
        <v>4</v>
      </c>
      <c r="H894" s="141" t="s">
        <v>42</v>
      </c>
      <c r="I894" s="217" t="s">
        <v>3690</v>
      </c>
      <c r="J894" s="125"/>
      <c r="K894" s="126"/>
      <c r="L894" s="126"/>
      <c r="M894" s="126"/>
      <c r="N894" s="125"/>
      <c r="O894" s="124" t="s">
        <v>42</v>
      </c>
      <c r="P894" s="124" t="str">
        <f t="shared" si="1245"/>
        <v>0..1</v>
      </c>
      <c r="Q894" s="142" t="s">
        <v>3691</v>
      </c>
      <c r="R894" s="143" t="s">
        <v>3692</v>
      </c>
      <c r="S894" s="124"/>
      <c r="T894" s="129" t="str">
        <f t="shared" si="1348"/>
        <v/>
      </c>
      <c r="U894" s="141" t="s">
        <v>62</v>
      </c>
      <c r="V894" s="124"/>
      <c r="W894" s="675"/>
      <c r="X894" s="38"/>
      <c r="Y894" s="648" t="str">
        <f t="shared" si="1273"/>
        <v>-</v>
      </c>
      <c r="Z894" s="144" t="str">
        <f t="shared" ref="Z894:AE894" si="1361">IF(Y894="X","X",IF($AH894=Z$4,"X","-"))</f>
        <v>-</v>
      </c>
      <c r="AA894" s="144" t="str">
        <f t="shared" si="1361"/>
        <v>-</v>
      </c>
      <c r="AB894" s="144" t="str">
        <f t="shared" si="1361"/>
        <v>-</v>
      </c>
      <c r="AC894" s="144" t="str">
        <f t="shared" si="1361"/>
        <v>X</v>
      </c>
      <c r="AD894" s="144" t="str">
        <f t="shared" si="1361"/>
        <v>X</v>
      </c>
      <c r="AE894" s="649" t="str">
        <f t="shared" si="1361"/>
        <v>X</v>
      </c>
      <c r="AF894" s="38"/>
      <c r="AG894" s="144" t="s">
        <v>47</v>
      </c>
      <c r="AH894" s="144" t="s">
        <v>5901</v>
      </c>
      <c r="AI894" s="38"/>
      <c r="AJ894" s="13" t="str">
        <f t="shared" si="1344"/>
        <v>/rsm:CrossIndustryInvoice/rsm:SupplyChainTradeTransaction/ram:ApplicableHeaderTradeSettlement/ram:InvoiceeTradeParty</v>
      </c>
      <c r="AK894" s="13" t="str">
        <f t="shared" si="1345"/>
        <v>/ram:URIUniversalCommunication</v>
      </c>
      <c r="AL894" s="14">
        <f>COUNTIFS(R$4:R894,AJ894)</f>
        <v>1</v>
      </c>
      <c r="AN894" s="215" t="str">
        <f t="shared" si="1277"/>
        <v>SCT_HTS</v>
      </c>
      <c r="AO894" s="140" t="str">
        <f t="shared" si="1346"/>
        <v>BT-X-241-00</v>
      </c>
      <c r="AP894" s="296" t="str">
        <f t="shared" si="1278"/>
        <v/>
      </c>
      <c r="AQ894" s="141">
        <f t="shared" si="1314"/>
        <v>4</v>
      </c>
      <c r="AR894" s="141" t="str">
        <f t="shared" si="1347"/>
        <v>0..1</v>
      </c>
      <c r="AS894" s="217" t="s">
        <v>1001</v>
      </c>
      <c r="AT894" s="125"/>
      <c r="AU894" s="126"/>
      <c r="AV894" s="126"/>
      <c r="AW894" s="126"/>
      <c r="AX894" s="125"/>
      <c r="AY894" s="124" t="str">
        <f t="shared" si="1357"/>
        <v>0..1</v>
      </c>
      <c r="AZ894" s="124" t="str">
        <f t="shared" si="1359"/>
        <v>0..1</v>
      </c>
      <c r="BA894" s="142" t="str">
        <f t="shared" si="1310"/>
        <v>/rsm:CrossIndustryInvoice
/rsm:SupplyChainTradeTransaction
/ram:ApplicableHeaderTradeSettlement
/ram:InvoiceeTradeParty
/ram:URIUniversalCommunication</v>
      </c>
      <c r="BB894" s="143" t="str">
        <f t="shared" si="1311"/>
        <v>/rsm:CrossIndustryInvoice/rsm:SupplyChainTradeTransaction/ram:ApplicableHeaderTradeSettlement/ram:InvoiceeTradeParty/ram:URIUniversalCommunication</v>
      </c>
      <c r="BC894" s="124" t="str">
        <f t="shared" si="1279"/>
        <v/>
      </c>
      <c r="BD894" s="129" t="str">
        <f t="shared" si="1280"/>
        <v/>
      </c>
      <c r="BE894" s="141" t="str">
        <f t="shared" si="1281"/>
        <v>0..n</v>
      </c>
      <c r="BF894" s="124" t="str">
        <f t="shared" si="1282"/>
        <v/>
      </c>
      <c r="BG894" s="675" t="str">
        <f t="shared" si="1283"/>
        <v/>
      </c>
      <c r="BH894" s="7"/>
      <c r="BI894" s="648" t="str">
        <f t="shared" si="1284"/>
        <v>-</v>
      </c>
      <c r="BJ894" s="144" t="str">
        <f t="shared" si="1285"/>
        <v>-</v>
      </c>
      <c r="BK894" s="144" t="str">
        <f t="shared" si="1286"/>
        <v>-</v>
      </c>
      <c r="BL894" s="144" t="str">
        <f t="shared" si="1287"/>
        <v>-</v>
      </c>
      <c r="BM894" s="144" t="str">
        <f t="shared" si="1288"/>
        <v>X</v>
      </c>
      <c r="BN894" s="144" t="str">
        <f t="shared" si="1289"/>
        <v>X</v>
      </c>
      <c r="BO894" s="649" t="str">
        <f t="shared" si="1290"/>
        <v>X</v>
      </c>
      <c r="BP894" s="7"/>
      <c r="BQ894" s="144" t="str">
        <f t="shared" si="1291"/>
        <v>EXTENDED</v>
      </c>
      <c r="BR894" s="144" t="str">
        <f t="shared" si="1292"/>
        <v>EXTENDED-CTC-FR</v>
      </c>
      <c r="BS894" s="15"/>
      <c r="BT894" s="57" t="s">
        <v>18642</v>
      </c>
    </row>
    <row r="895" spans="1:72" s="59" customFormat="1" ht="105" x14ac:dyDescent="0.2">
      <c r="A895" s="45" t="str">
        <f t="shared" si="1275"/>
        <v>YES</v>
      </c>
      <c r="B895" s="45"/>
      <c r="C895" s="45"/>
      <c r="D895" s="215" t="s">
        <v>3431</v>
      </c>
      <c r="E895" s="61" t="s">
        <v>5733</v>
      </c>
      <c r="F895" s="282" t="s">
        <v>5027</v>
      </c>
      <c r="G895" s="62">
        <f t="shared" si="1330"/>
        <v>5</v>
      </c>
      <c r="H895" s="62" t="s">
        <v>32</v>
      </c>
      <c r="I895" s="64" t="s">
        <v>17345</v>
      </c>
      <c r="J895" s="64"/>
      <c r="K895" s="65"/>
      <c r="L895" s="65"/>
      <c r="M895" s="65"/>
      <c r="N895" s="64" t="s">
        <v>90</v>
      </c>
      <c r="O895" s="66" t="s">
        <v>32</v>
      </c>
      <c r="P895" s="66" t="str">
        <f t="shared" si="1245"/>
        <v>1..1</v>
      </c>
      <c r="Q895" s="6" t="s">
        <v>3693</v>
      </c>
      <c r="R895" s="67" t="s">
        <v>3694</v>
      </c>
      <c r="S895" s="66" t="s">
        <v>55</v>
      </c>
      <c r="T895" s="68" t="str">
        <f t="shared" si="1348"/>
        <v>E</v>
      </c>
      <c r="U895" s="62" t="s">
        <v>42</v>
      </c>
      <c r="V895" s="66"/>
      <c r="W895" s="249"/>
      <c r="X895" s="38"/>
      <c r="Y895" s="634" t="str">
        <f t="shared" si="1273"/>
        <v>-</v>
      </c>
      <c r="Z895" s="70" t="str">
        <f t="shared" ref="Z895:AE895" si="1362">IF(Y895="X","X",IF($AH895=Z$4,"X","-"))</f>
        <v>-</v>
      </c>
      <c r="AA895" s="70" t="str">
        <f t="shared" si="1362"/>
        <v>-</v>
      </c>
      <c r="AB895" s="70" t="str">
        <f t="shared" si="1362"/>
        <v>-</v>
      </c>
      <c r="AC895" s="70" t="str">
        <f t="shared" si="1362"/>
        <v>X</v>
      </c>
      <c r="AD895" s="70" t="str">
        <f t="shared" si="1362"/>
        <v>X</v>
      </c>
      <c r="AE895" s="635" t="str">
        <f t="shared" si="1362"/>
        <v>X</v>
      </c>
      <c r="AF895" s="38"/>
      <c r="AG895" s="70" t="s">
        <v>47</v>
      </c>
      <c r="AH895" s="70" t="s">
        <v>5901</v>
      </c>
      <c r="AI895" s="38"/>
      <c r="AJ895" s="13" t="str">
        <f t="shared" si="1344"/>
        <v>/rsm:CrossIndustryInvoice/rsm:SupplyChainTradeTransaction/ram:ApplicableHeaderTradeSettlement/ram:InvoiceeTradeParty/ram:URIUniversalCommunication</v>
      </c>
      <c r="AK895" s="13" t="str">
        <f t="shared" si="1345"/>
        <v>/ram:URIID</v>
      </c>
      <c r="AL895" s="14">
        <f>COUNTIFS(R$4:R895,AJ895)</f>
        <v>1</v>
      </c>
      <c r="AN895" s="215" t="str">
        <f t="shared" si="1277"/>
        <v>SCT_HTS</v>
      </c>
      <c r="AO895" s="61" t="str">
        <f t="shared" si="1346"/>
        <v>BT-X-241</v>
      </c>
      <c r="AP895" s="282" t="str">
        <f t="shared" si="1278"/>
        <v>EXT-FR-FE-98</v>
      </c>
      <c r="AQ895" s="62">
        <f t="shared" si="1314"/>
        <v>5</v>
      </c>
      <c r="AR895" s="62" t="str">
        <f t="shared" si="1347"/>
        <v>1..1</v>
      </c>
      <c r="AS895" s="64" t="s">
        <v>2172</v>
      </c>
      <c r="AT895" s="64"/>
      <c r="AU895" s="65"/>
      <c r="AV895" s="65"/>
      <c r="AW895" s="65"/>
      <c r="AX895" s="64" t="s">
        <v>99</v>
      </c>
      <c r="AY895" s="66" t="str">
        <f t="shared" si="1357"/>
        <v>1..1</v>
      </c>
      <c r="AZ895" s="66" t="str">
        <f t="shared" si="1359"/>
        <v>1..1</v>
      </c>
      <c r="BA895" s="6" t="str">
        <f t="shared" si="1310"/>
        <v>/rsm:CrossIndustryInvoice
/rsm:SupplyChainTradeTransaction
/ram:ApplicableHeaderTradeSettlement
/ram:InvoiceeTradeParty
/ram:URIUniversalCommunication
/ram:URIID</v>
      </c>
      <c r="BB895" s="67" t="str">
        <f t="shared" si="1311"/>
        <v>/rsm:CrossIndustryInvoice/rsm:SupplyChainTradeTransaction/ram:ApplicableHeaderTradeSettlement/ram:InvoiceeTradeParty/ram:URIUniversalCommunication/ram:URIID</v>
      </c>
      <c r="BC895" s="66" t="str">
        <f t="shared" si="1279"/>
        <v>I</v>
      </c>
      <c r="BD895" s="68" t="str">
        <f t="shared" si="1280"/>
        <v>E</v>
      </c>
      <c r="BE895" s="62" t="str">
        <f t="shared" si="1281"/>
        <v>0..1</v>
      </c>
      <c r="BF895" s="66" t="str">
        <f t="shared" si="1282"/>
        <v/>
      </c>
      <c r="BG895" s="249" t="str">
        <f t="shared" si="1283"/>
        <v/>
      </c>
      <c r="BH895" s="7"/>
      <c r="BI895" s="634" t="str">
        <f t="shared" si="1284"/>
        <v>-</v>
      </c>
      <c r="BJ895" s="70" t="str">
        <f t="shared" si="1285"/>
        <v>-</v>
      </c>
      <c r="BK895" s="70" t="str">
        <f t="shared" si="1286"/>
        <v>-</v>
      </c>
      <c r="BL895" s="70" t="str">
        <f t="shared" si="1287"/>
        <v>-</v>
      </c>
      <c r="BM895" s="70" t="str">
        <f t="shared" si="1288"/>
        <v>X</v>
      </c>
      <c r="BN895" s="70" t="str">
        <f t="shared" si="1289"/>
        <v>X</v>
      </c>
      <c r="BO895" s="635" t="str">
        <f t="shared" si="1290"/>
        <v>X</v>
      </c>
      <c r="BP895" s="7"/>
      <c r="BQ895" s="70" t="str">
        <f t="shared" si="1291"/>
        <v>EXTENDED</v>
      </c>
      <c r="BR895" s="70" t="str">
        <f t="shared" si="1292"/>
        <v>EXTENDED-CTC-FR</v>
      </c>
      <c r="BS895" s="15"/>
      <c r="BT895" s="57" t="s">
        <v>18642</v>
      </c>
    </row>
    <row r="896" spans="1:72" s="59" customFormat="1" ht="120" x14ac:dyDescent="0.2">
      <c r="A896" s="45" t="str">
        <f t="shared" si="1275"/>
        <v>YES</v>
      </c>
      <c r="B896" s="45"/>
      <c r="C896" s="45"/>
      <c r="D896" s="215" t="s">
        <v>3431</v>
      </c>
      <c r="E896" s="61" t="s">
        <v>5734</v>
      </c>
      <c r="F896" s="282" t="s">
        <v>5028</v>
      </c>
      <c r="G896" s="62">
        <f t="shared" si="1330"/>
        <v>6</v>
      </c>
      <c r="H896" s="62" t="s">
        <v>32</v>
      </c>
      <c r="I896" s="64" t="s">
        <v>443</v>
      </c>
      <c r="J896" s="64"/>
      <c r="K896" s="65"/>
      <c r="L896" s="65"/>
      <c r="M896" s="65"/>
      <c r="N896" s="64" t="s">
        <v>17064</v>
      </c>
      <c r="O896" s="66" t="s">
        <v>32</v>
      </c>
      <c r="P896" s="66" t="str">
        <f t="shared" si="1245"/>
        <v>1..1</v>
      </c>
      <c r="Q896" s="6" t="s">
        <v>3695</v>
      </c>
      <c r="R896" s="67" t="s">
        <v>3696</v>
      </c>
      <c r="S896" s="66" t="s">
        <v>329</v>
      </c>
      <c r="T896" s="68" t="str">
        <f t="shared" si="1348"/>
        <v>A</v>
      </c>
      <c r="U896" s="62" t="s">
        <v>42</v>
      </c>
      <c r="V896" s="66"/>
      <c r="W896" s="249"/>
      <c r="X896" s="38"/>
      <c r="Y896" s="634" t="str">
        <f t="shared" si="1273"/>
        <v>-</v>
      </c>
      <c r="Z896" s="70" t="str">
        <f t="shared" ref="Z896:AE896" si="1363">IF(Y896="X","X",IF($AH896=Z$4,"X","-"))</f>
        <v>-</v>
      </c>
      <c r="AA896" s="70" t="str">
        <f t="shared" si="1363"/>
        <v>-</v>
      </c>
      <c r="AB896" s="70" t="str">
        <f t="shared" si="1363"/>
        <v>-</v>
      </c>
      <c r="AC896" s="70" t="str">
        <f t="shared" si="1363"/>
        <v>X</v>
      </c>
      <c r="AD896" s="70" t="str">
        <f t="shared" si="1363"/>
        <v>X</v>
      </c>
      <c r="AE896" s="635" t="str">
        <f t="shared" si="1363"/>
        <v>X</v>
      </c>
      <c r="AF896" s="38"/>
      <c r="AG896" s="70" t="s">
        <v>47</v>
      </c>
      <c r="AH896" s="70" t="s">
        <v>5901</v>
      </c>
      <c r="AI896" s="38"/>
      <c r="AJ896" s="13" t="str">
        <f t="shared" si="1344"/>
        <v>/rsm:CrossIndustryInvoice/rsm:SupplyChainTradeTransaction/ram:ApplicableHeaderTradeSettlement/ram:InvoiceeTradeParty/ram:URIUniversalCommunication/ram:URIID</v>
      </c>
      <c r="AK896" s="13" t="str">
        <f t="shared" si="1345"/>
        <v>/@schemeID</v>
      </c>
      <c r="AL896" s="14">
        <f>COUNTIFS(R$4:R896,AJ896)</f>
        <v>1</v>
      </c>
      <c r="AN896" s="215" t="str">
        <f t="shared" si="1277"/>
        <v>SCT_HTS</v>
      </c>
      <c r="AO896" s="61" t="str">
        <f t="shared" si="1346"/>
        <v>BT-X-241-0</v>
      </c>
      <c r="AP896" s="282" t="str">
        <f t="shared" si="1278"/>
        <v>EXT-FR-FE-99</v>
      </c>
      <c r="AQ896" s="62">
        <f t="shared" si="1314"/>
        <v>6</v>
      </c>
      <c r="AR896" s="62" t="str">
        <f t="shared" si="1347"/>
        <v>1..1</v>
      </c>
      <c r="AS896" s="64" t="s">
        <v>330</v>
      </c>
      <c r="AT896" s="64"/>
      <c r="AU896" s="65"/>
      <c r="AV896" s="65"/>
      <c r="AW896" s="65"/>
      <c r="AX896" s="64"/>
      <c r="AY896" s="66" t="str">
        <f t="shared" si="1357"/>
        <v>1..1</v>
      </c>
      <c r="AZ896" s="66" t="str">
        <f t="shared" si="1359"/>
        <v>1..1</v>
      </c>
      <c r="BA896" s="6" t="str">
        <f t="shared" si="1310"/>
        <v>/rsm:CrossIndustryInvoice
/rsm:SupplyChainTradeTransaction
/ram:ApplicableHeaderTradeSettlement
/ram:InvoiceeTradeParty
/ram:URIUniversalCommunication
/ram:URIID
/@schemeID</v>
      </c>
      <c r="BB896" s="67" t="str">
        <f t="shared" si="1311"/>
        <v>/rsm:CrossIndustryInvoice/rsm:SupplyChainTradeTransaction/ram:ApplicableHeaderTradeSettlement/ram:InvoiceeTradeParty/ram:URIUniversalCommunication/ram:URIID/@schemeID</v>
      </c>
      <c r="BC896" s="66" t="str">
        <f t="shared" si="1279"/>
        <v>S</v>
      </c>
      <c r="BD896" s="68" t="str">
        <f t="shared" si="1280"/>
        <v>A</v>
      </c>
      <c r="BE896" s="62" t="str">
        <f t="shared" si="1281"/>
        <v>0..1</v>
      </c>
      <c r="BF896" s="66" t="str">
        <f t="shared" si="1282"/>
        <v/>
      </c>
      <c r="BG896" s="249" t="str">
        <f t="shared" si="1283"/>
        <v/>
      </c>
      <c r="BH896" s="7"/>
      <c r="BI896" s="634" t="str">
        <f t="shared" si="1284"/>
        <v>-</v>
      </c>
      <c r="BJ896" s="70" t="str">
        <f t="shared" si="1285"/>
        <v>-</v>
      </c>
      <c r="BK896" s="70" t="str">
        <f t="shared" si="1286"/>
        <v>-</v>
      </c>
      <c r="BL896" s="70" t="str">
        <f t="shared" si="1287"/>
        <v>-</v>
      </c>
      <c r="BM896" s="70" t="str">
        <f t="shared" si="1288"/>
        <v>X</v>
      </c>
      <c r="BN896" s="70" t="str">
        <f t="shared" si="1289"/>
        <v>X</v>
      </c>
      <c r="BO896" s="635" t="str">
        <f t="shared" si="1290"/>
        <v>X</v>
      </c>
      <c r="BP896" s="7"/>
      <c r="BQ896" s="70" t="str">
        <f t="shared" si="1291"/>
        <v>EXTENDED</v>
      </c>
      <c r="BR896" s="70" t="str">
        <f t="shared" si="1292"/>
        <v>EXTENDED-CTC-FR</v>
      </c>
      <c r="BS896" s="15"/>
      <c r="BT896" s="57" t="s">
        <v>18642</v>
      </c>
    </row>
    <row r="897" spans="1:72" s="59" customFormat="1" ht="96" x14ac:dyDescent="0.2">
      <c r="A897" s="45" t="str">
        <f t="shared" si="1275"/>
        <v>NO</v>
      </c>
      <c r="B897" s="340" t="s">
        <v>17033</v>
      </c>
      <c r="C897" s="742"/>
      <c r="D897" s="215" t="s">
        <v>3431</v>
      </c>
      <c r="E897" s="140" t="s">
        <v>5116</v>
      </c>
      <c r="F897" s="296"/>
      <c r="G897" s="141">
        <f t="shared" si="1330"/>
        <v>4</v>
      </c>
      <c r="H897" s="141" t="s">
        <v>42</v>
      </c>
      <c r="I897" s="217" t="s">
        <v>3697</v>
      </c>
      <c r="J897" s="125"/>
      <c r="K897" s="126"/>
      <c r="L897" s="126"/>
      <c r="M897" s="126"/>
      <c r="N897" s="125"/>
      <c r="O897" s="124" t="s">
        <v>42</v>
      </c>
      <c r="P897" s="124" t="str">
        <f t="shared" si="1245"/>
        <v>0..1</v>
      </c>
      <c r="Q897" s="142" t="s">
        <v>3698</v>
      </c>
      <c r="R897" s="143" t="s">
        <v>3699</v>
      </c>
      <c r="S897" s="124"/>
      <c r="T897" s="129" t="str">
        <f t="shared" si="1348"/>
        <v/>
      </c>
      <c r="U897" s="141" t="s">
        <v>62</v>
      </c>
      <c r="V897" s="124"/>
      <c r="W897" s="675"/>
      <c r="X897" s="38"/>
      <c r="Y897" s="648" t="str">
        <f t="shared" si="1273"/>
        <v>-</v>
      </c>
      <c r="Z897" s="144" t="str">
        <f t="shared" ref="Z897:AE897" si="1364">IF(Y897="X","X",IF($AH897=Z$4,"X","-"))</f>
        <v>-</v>
      </c>
      <c r="AA897" s="144" t="str">
        <f t="shared" si="1364"/>
        <v>-</v>
      </c>
      <c r="AB897" s="144" t="str">
        <f t="shared" si="1364"/>
        <v>-</v>
      </c>
      <c r="AC897" s="144" t="str">
        <f t="shared" si="1364"/>
        <v>X</v>
      </c>
      <c r="AD897" s="144" t="str">
        <f t="shared" si="1364"/>
        <v>X</v>
      </c>
      <c r="AE897" s="649" t="str">
        <f t="shared" si="1364"/>
        <v>X</v>
      </c>
      <c r="AF897" s="38"/>
      <c r="AG897" s="144" t="s">
        <v>47</v>
      </c>
      <c r="AH897" s="144" t="s">
        <v>5901</v>
      </c>
      <c r="AI897" s="38"/>
      <c r="AJ897" s="13" t="str">
        <f t="shared" si="1344"/>
        <v>/rsm:CrossIndustryInvoice/rsm:SupplyChainTradeTransaction/ram:ApplicableHeaderTradeSettlement/ram:InvoiceeTradeParty</v>
      </c>
      <c r="AK897" s="13" t="str">
        <f t="shared" si="1345"/>
        <v>/ram:SpecifiedTaxRegistration</v>
      </c>
      <c r="AL897" s="14">
        <f>COUNTIFS(R$4:R897,AJ897)</f>
        <v>1</v>
      </c>
      <c r="AN897" s="215" t="str">
        <f t="shared" si="1277"/>
        <v>SCT_HTS</v>
      </c>
      <c r="AO897" s="140" t="str">
        <f t="shared" si="1346"/>
        <v>BT-X-242-00</v>
      </c>
      <c r="AP897" s="296" t="str">
        <f t="shared" si="1278"/>
        <v/>
      </c>
      <c r="AQ897" s="141">
        <f t="shared" si="1314"/>
        <v>4</v>
      </c>
      <c r="AR897" s="141" t="str">
        <f t="shared" si="1347"/>
        <v>0..1</v>
      </c>
      <c r="AS897" s="217" t="s">
        <v>1011</v>
      </c>
      <c r="AT897" s="125"/>
      <c r="AU897" s="126"/>
      <c r="AV897" s="126"/>
      <c r="AW897" s="126"/>
      <c r="AX897" s="125"/>
      <c r="AY897" s="124" t="str">
        <f t="shared" si="1357"/>
        <v>0..1</v>
      </c>
      <c r="AZ897" s="124" t="str">
        <f t="shared" si="1359"/>
        <v>0..1</v>
      </c>
      <c r="BA897" s="142" t="str">
        <f t="shared" si="1310"/>
        <v>/rsm:CrossIndustryInvoice
/rsm:SupplyChainTradeTransaction
/ram:ApplicableHeaderTradeSettlement
/ram:InvoiceeTradeParty
/ram:SpecifiedTaxRegistration</v>
      </c>
      <c r="BB897" s="143" t="str">
        <f t="shared" si="1311"/>
        <v>/rsm:CrossIndustryInvoice/rsm:SupplyChainTradeTransaction/ram:ApplicableHeaderTradeSettlement/ram:InvoiceeTradeParty/ram:SpecifiedTaxRegistration</v>
      </c>
      <c r="BC897" s="124" t="str">
        <f t="shared" si="1279"/>
        <v/>
      </c>
      <c r="BD897" s="129" t="str">
        <f t="shared" si="1280"/>
        <v/>
      </c>
      <c r="BE897" s="141" t="str">
        <f t="shared" si="1281"/>
        <v>0..n</v>
      </c>
      <c r="BF897" s="124" t="str">
        <f t="shared" si="1282"/>
        <v/>
      </c>
      <c r="BG897" s="675" t="str">
        <f t="shared" si="1283"/>
        <v/>
      </c>
      <c r="BH897" s="7"/>
      <c r="BI897" s="648" t="str">
        <f t="shared" si="1284"/>
        <v>-</v>
      </c>
      <c r="BJ897" s="144" t="str">
        <f t="shared" si="1285"/>
        <v>-</v>
      </c>
      <c r="BK897" s="144" t="str">
        <f t="shared" si="1286"/>
        <v>-</v>
      </c>
      <c r="BL897" s="144" t="str">
        <f t="shared" si="1287"/>
        <v>-</v>
      </c>
      <c r="BM897" s="144" t="str">
        <f t="shared" si="1288"/>
        <v>X</v>
      </c>
      <c r="BN897" s="144" t="str">
        <f t="shared" si="1289"/>
        <v>X</v>
      </c>
      <c r="BO897" s="649" t="str">
        <f t="shared" si="1290"/>
        <v>X</v>
      </c>
      <c r="BP897" s="7"/>
      <c r="BQ897" s="144" t="str">
        <f t="shared" si="1291"/>
        <v>EXTENDED</v>
      </c>
      <c r="BR897" s="144" t="str">
        <f t="shared" si="1292"/>
        <v>EXTENDED-CTC-FR</v>
      </c>
      <c r="BS897" s="15"/>
      <c r="BT897" s="57" t="s">
        <v>18642</v>
      </c>
    </row>
    <row r="898" spans="1:72" s="59" customFormat="1" ht="105" x14ac:dyDescent="0.2">
      <c r="A898" s="45" t="str">
        <f t="shared" si="1275"/>
        <v>YES</v>
      </c>
      <c r="B898" s="45"/>
      <c r="C898" s="45"/>
      <c r="D898" s="215" t="s">
        <v>3431</v>
      </c>
      <c r="E898" s="61" t="s">
        <v>5117</v>
      </c>
      <c r="F898" s="282" t="s">
        <v>5029</v>
      </c>
      <c r="G898" s="62">
        <f t="shared" si="1330"/>
        <v>5</v>
      </c>
      <c r="H898" s="62" t="s">
        <v>32</v>
      </c>
      <c r="I898" s="64" t="s">
        <v>17158</v>
      </c>
      <c r="J898" s="64"/>
      <c r="K898" s="65"/>
      <c r="L898" s="65"/>
      <c r="M898" s="65"/>
      <c r="N898" s="64" t="s">
        <v>90</v>
      </c>
      <c r="O898" s="66" t="s">
        <v>32</v>
      </c>
      <c r="P898" s="66" t="str">
        <f t="shared" si="1245"/>
        <v>1..1</v>
      </c>
      <c r="Q898" s="6" t="s">
        <v>3700</v>
      </c>
      <c r="R898" s="67" t="s">
        <v>3701</v>
      </c>
      <c r="S898" s="66" t="s">
        <v>55</v>
      </c>
      <c r="T898" s="68" t="str">
        <f t="shared" si="1348"/>
        <v>E</v>
      </c>
      <c r="U898" s="62" t="s">
        <v>42</v>
      </c>
      <c r="V898" s="66"/>
      <c r="W898" s="250" t="s">
        <v>498</v>
      </c>
      <c r="X898" s="38"/>
      <c r="Y898" s="634" t="str">
        <f t="shared" si="1273"/>
        <v>-</v>
      </c>
      <c r="Z898" s="70" t="str">
        <f t="shared" ref="Z898:AE898" si="1365">IF(Y898="X","X",IF($AH898=Z$4,"X","-"))</f>
        <v>-</v>
      </c>
      <c r="AA898" s="70" t="str">
        <f t="shared" si="1365"/>
        <v>-</v>
      </c>
      <c r="AB898" s="70" t="str">
        <f t="shared" si="1365"/>
        <v>-</v>
      </c>
      <c r="AC898" s="70" t="str">
        <f t="shared" si="1365"/>
        <v>X</v>
      </c>
      <c r="AD898" s="70" t="str">
        <f t="shared" si="1365"/>
        <v>X</v>
      </c>
      <c r="AE898" s="635" t="str">
        <f t="shared" si="1365"/>
        <v>X</v>
      </c>
      <c r="AF898" s="38"/>
      <c r="AG898" s="70" t="s">
        <v>47</v>
      </c>
      <c r="AH898" s="70" t="s">
        <v>5901</v>
      </c>
      <c r="AI898" s="38"/>
      <c r="AJ898" s="13" t="str">
        <f t="shared" si="1344"/>
        <v>/rsm:CrossIndustryInvoice/rsm:SupplyChainTradeTransaction/ram:ApplicableHeaderTradeSettlement/ram:InvoiceeTradeParty/ram:SpecifiedTaxRegistration</v>
      </c>
      <c r="AK898" s="13" t="str">
        <f t="shared" si="1345"/>
        <v>/ram:ID</v>
      </c>
      <c r="AL898" s="14">
        <f>COUNTIFS(R$4:R898,AJ898)</f>
        <v>1</v>
      </c>
      <c r="AN898" s="215" t="str">
        <f t="shared" si="1277"/>
        <v>SCT_HTS</v>
      </c>
      <c r="AO898" s="61" t="str">
        <f t="shared" si="1346"/>
        <v>BT-X-242</v>
      </c>
      <c r="AP898" s="282" t="str">
        <f t="shared" si="1278"/>
        <v>EXT-FR-FE-96</v>
      </c>
      <c r="AQ898" s="62">
        <f t="shared" si="1314"/>
        <v>5</v>
      </c>
      <c r="AR898" s="62" t="str">
        <f t="shared" si="1347"/>
        <v>1..1</v>
      </c>
      <c r="AS898" s="64" t="s">
        <v>1014</v>
      </c>
      <c r="AT898" s="64"/>
      <c r="AU898" s="65"/>
      <c r="AV898" s="65"/>
      <c r="AW898" s="65"/>
      <c r="AX898" s="64" t="s">
        <v>99</v>
      </c>
      <c r="AY898" s="66" t="str">
        <f t="shared" si="1357"/>
        <v>1..1</v>
      </c>
      <c r="AZ898" s="66" t="str">
        <f t="shared" si="1359"/>
        <v>1..1</v>
      </c>
      <c r="BA898" s="6" t="str">
        <f t="shared" si="1310"/>
        <v>/rsm:CrossIndustryInvoice
/rsm:SupplyChainTradeTransaction
/ram:ApplicableHeaderTradeSettlement
/ram:InvoiceeTradeParty
/ram:SpecifiedTaxRegistration
/ram:ID</v>
      </c>
      <c r="BB898" s="67" t="str">
        <f t="shared" si="1311"/>
        <v>/rsm:CrossIndustryInvoice/rsm:SupplyChainTradeTransaction/ram:ApplicableHeaderTradeSettlement/ram:InvoiceeTradeParty/ram:SpecifiedTaxRegistration/ram:ID</v>
      </c>
      <c r="BC898" s="66" t="str">
        <f t="shared" si="1279"/>
        <v>I</v>
      </c>
      <c r="BD898" s="68" t="str">
        <f t="shared" si="1280"/>
        <v>E</v>
      </c>
      <c r="BE898" s="62" t="str">
        <f t="shared" si="1281"/>
        <v>0..1</v>
      </c>
      <c r="BF898" s="66" t="str">
        <f t="shared" si="1282"/>
        <v/>
      </c>
      <c r="BG898" s="249" t="str">
        <f t="shared" si="1283"/>
        <v>schemeID</v>
      </c>
      <c r="BH898" s="7"/>
      <c r="BI898" s="634" t="str">
        <f t="shared" si="1284"/>
        <v>-</v>
      </c>
      <c r="BJ898" s="70" t="str">
        <f t="shared" si="1285"/>
        <v>-</v>
      </c>
      <c r="BK898" s="70" t="str">
        <f t="shared" si="1286"/>
        <v>-</v>
      </c>
      <c r="BL898" s="70" t="str">
        <f t="shared" si="1287"/>
        <v>-</v>
      </c>
      <c r="BM898" s="70" t="str">
        <f t="shared" si="1288"/>
        <v>X</v>
      </c>
      <c r="BN898" s="70" t="str">
        <f t="shared" si="1289"/>
        <v>X</v>
      </c>
      <c r="BO898" s="635" t="str">
        <f t="shared" si="1290"/>
        <v>X</v>
      </c>
      <c r="BP898" s="7"/>
      <c r="BQ898" s="70" t="str">
        <f t="shared" si="1291"/>
        <v>EXTENDED</v>
      </c>
      <c r="BR898" s="70" t="str">
        <f t="shared" si="1292"/>
        <v>EXTENDED-CTC-FR</v>
      </c>
      <c r="BS898" s="15"/>
      <c r="BT898" s="57" t="s">
        <v>18642</v>
      </c>
    </row>
    <row r="899" spans="1:72" s="59" customFormat="1" ht="120" x14ac:dyDescent="0.2">
      <c r="A899" s="45" t="str">
        <f t="shared" si="1275"/>
        <v>YES</v>
      </c>
      <c r="B899" s="45"/>
      <c r="C899" s="45"/>
      <c r="D899" s="215" t="s">
        <v>3431</v>
      </c>
      <c r="E899" s="61" t="s">
        <v>5118</v>
      </c>
      <c r="F899" s="282" t="s">
        <v>5077</v>
      </c>
      <c r="G899" s="62">
        <f t="shared" si="1330"/>
        <v>6</v>
      </c>
      <c r="H899" s="62" t="s">
        <v>32</v>
      </c>
      <c r="I899" s="64" t="s">
        <v>17157</v>
      </c>
      <c r="J899" s="64"/>
      <c r="K899" s="65" t="s">
        <v>1015</v>
      </c>
      <c r="L899" s="65"/>
      <c r="M899" s="65" t="s">
        <v>1016</v>
      </c>
      <c r="N899" s="64" t="s">
        <v>17064</v>
      </c>
      <c r="O899" s="66" t="s">
        <v>32</v>
      </c>
      <c r="P899" s="66" t="str">
        <f t="shared" si="1245"/>
        <v>1..1</v>
      </c>
      <c r="Q899" s="6" t="s">
        <v>3702</v>
      </c>
      <c r="R899" s="67" t="s">
        <v>3703</v>
      </c>
      <c r="S899" s="66" t="s">
        <v>329</v>
      </c>
      <c r="T899" s="68" t="str">
        <f t="shared" si="1348"/>
        <v>A</v>
      </c>
      <c r="U899" s="62" t="s">
        <v>42</v>
      </c>
      <c r="V899" s="66"/>
      <c r="W899" s="250" t="s">
        <v>498</v>
      </c>
      <c r="X899" s="38"/>
      <c r="Y899" s="634" t="str">
        <f t="shared" si="1273"/>
        <v>-</v>
      </c>
      <c r="Z899" s="70" t="str">
        <f t="shared" ref="Z899:AE899" si="1366">IF(Y899="X","X",IF($AH899=Z$4,"X","-"))</f>
        <v>-</v>
      </c>
      <c r="AA899" s="70" t="str">
        <f t="shared" si="1366"/>
        <v>-</v>
      </c>
      <c r="AB899" s="70" t="str">
        <f t="shared" si="1366"/>
        <v>-</v>
      </c>
      <c r="AC899" s="70" t="str">
        <f t="shared" si="1366"/>
        <v>X</v>
      </c>
      <c r="AD899" s="70" t="str">
        <f t="shared" si="1366"/>
        <v>X</v>
      </c>
      <c r="AE899" s="635" t="str">
        <f t="shared" si="1366"/>
        <v>X</v>
      </c>
      <c r="AF899" s="38"/>
      <c r="AG899" s="70" t="s">
        <v>47</v>
      </c>
      <c r="AH899" s="70" t="s">
        <v>5901</v>
      </c>
      <c r="AI899" s="38"/>
      <c r="AJ899" s="13" t="str">
        <f t="shared" si="1344"/>
        <v>/rsm:CrossIndustryInvoice/rsm:SupplyChainTradeTransaction/ram:ApplicableHeaderTradeSettlement/ram:InvoiceeTradeParty/ram:SpecifiedTaxRegistration/ram:ID</v>
      </c>
      <c r="AK899" s="13" t="str">
        <f t="shared" si="1345"/>
        <v>/@schemeID</v>
      </c>
      <c r="AL899" s="14">
        <f>COUNTIFS(R$4:R899,AJ899)</f>
        <v>1</v>
      </c>
      <c r="AN899" s="215" t="str">
        <f t="shared" si="1277"/>
        <v>SCT_HTS</v>
      </c>
      <c r="AO899" s="61" t="str">
        <f t="shared" si="1346"/>
        <v>BT-X-242-0</v>
      </c>
      <c r="AP899" s="282" t="str">
        <f t="shared" si="1278"/>
        <v>EXT-FR-FE-97</v>
      </c>
      <c r="AQ899" s="62">
        <f t="shared" si="1314"/>
        <v>6</v>
      </c>
      <c r="AR899" s="62" t="str">
        <f t="shared" si="1347"/>
        <v>1..1</v>
      </c>
      <c r="AS899" s="64" t="s">
        <v>1019</v>
      </c>
      <c r="AT899" s="64"/>
      <c r="AU899" s="65" t="s">
        <v>18240</v>
      </c>
      <c r="AV899" s="65"/>
      <c r="AW899" s="65"/>
      <c r="AX899" s="64"/>
      <c r="AY899" s="66" t="str">
        <f t="shared" si="1357"/>
        <v>1..1</v>
      </c>
      <c r="AZ899" s="66" t="str">
        <f t="shared" si="1359"/>
        <v>1..1</v>
      </c>
      <c r="BA899" s="6" t="str">
        <f t="shared" si="1310"/>
        <v>/rsm:CrossIndustryInvoice
/rsm:SupplyChainTradeTransaction
/ram:ApplicableHeaderTradeSettlement
/ram:InvoiceeTradeParty
/ram:SpecifiedTaxRegistration
/ram:ID
/@schemeID</v>
      </c>
      <c r="BB899" s="67" t="str">
        <f t="shared" si="1311"/>
        <v>/rsm:CrossIndustryInvoice/rsm:SupplyChainTradeTransaction/ram:ApplicableHeaderTradeSettlement/ram:InvoiceeTradeParty/ram:SpecifiedTaxRegistration/ram:ID/@schemeID</v>
      </c>
      <c r="BC899" s="66" t="str">
        <f t="shared" si="1279"/>
        <v>S</v>
      </c>
      <c r="BD899" s="68" t="str">
        <f t="shared" si="1280"/>
        <v>A</v>
      </c>
      <c r="BE899" s="62" t="str">
        <f t="shared" si="1281"/>
        <v>0..1</v>
      </c>
      <c r="BF899" s="66" t="str">
        <f t="shared" si="1282"/>
        <v/>
      </c>
      <c r="BG899" s="249" t="str">
        <f t="shared" si="1283"/>
        <v>schemeID</v>
      </c>
      <c r="BH899" s="7"/>
      <c r="BI899" s="634" t="str">
        <f t="shared" si="1284"/>
        <v>-</v>
      </c>
      <c r="BJ899" s="70" t="str">
        <f t="shared" si="1285"/>
        <v>-</v>
      </c>
      <c r="BK899" s="70" t="str">
        <f t="shared" si="1286"/>
        <v>-</v>
      </c>
      <c r="BL899" s="70" t="str">
        <f t="shared" si="1287"/>
        <v>-</v>
      </c>
      <c r="BM899" s="70" t="str">
        <f t="shared" si="1288"/>
        <v>X</v>
      </c>
      <c r="BN899" s="70" t="str">
        <f t="shared" si="1289"/>
        <v>X</v>
      </c>
      <c r="BO899" s="635" t="str">
        <f t="shared" si="1290"/>
        <v>X</v>
      </c>
      <c r="BP899" s="7"/>
      <c r="BQ899" s="70" t="str">
        <f t="shared" si="1291"/>
        <v>EXTENDED</v>
      </c>
      <c r="BR899" s="70" t="str">
        <f t="shared" si="1292"/>
        <v>EXTENDED-CTC-FR</v>
      </c>
      <c r="BS899" s="15"/>
      <c r="BT899" s="57" t="s">
        <v>18642</v>
      </c>
    </row>
    <row r="900" spans="1:72" s="59" customFormat="1" ht="105" x14ac:dyDescent="0.2">
      <c r="A900" s="45" t="str">
        <f t="shared" si="1275"/>
        <v>NO</v>
      </c>
      <c r="B900" s="45"/>
      <c r="C900" s="45"/>
      <c r="D900" s="211" t="s">
        <v>3431</v>
      </c>
      <c r="E900" s="212" t="s">
        <v>3704</v>
      </c>
      <c r="F900" s="311" t="s">
        <v>3704</v>
      </c>
      <c r="G900" s="218">
        <f t="shared" si="1330"/>
        <v>3</v>
      </c>
      <c r="H900" s="94" t="s">
        <v>42</v>
      </c>
      <c r="I900" s="90" t="s">
        <v>3705</v>
      </c>
      <c r="J900" s="90" t="s">
        <v>3706</v>
      </c>
      <c r="K900" s="91" t="s">
        <v>17346</v>
      </c>
      <c r="L900" s="91" t="s">
        <v>3708</v>
      </c>
      <c r="M900" s="91" t="s">
        <v>35</v>
      </c>
      <c r="N900" s="90"/>
      <c r="O900" s="219" t="s">
        <v>42</v>
      </c>
      <c r="P900" s="219" t="str">
        <f t="shared" si="1245"/>
        <v>0..1</v>
      </c>
      <c r="Q900" s="220" t="s">
        <v>3709</v>
      </c>
      <c r="R900" s="221" t="s">
        <v>3710</v>
      </c>
      <c r="S900" s="219" t="s">
        <v>35</v>
      </c>
      <c r="T900" s="184" t="str">
        <f t="shared" si="1348"/>
        <v>G</v>
      </c>
      <c r="U900" s="219" t="s">
        <v>42</v>
      </c>
      <c r="V900" s="219" t="s">
        <v>35</v>
      </c>
      <c r="W900" s="678" t="s">
        <v>35</v>
      </c>
      <c r="X900" s="38"/>
      <c r="Y900" s="652" t="str">
        <f t="shared" si="1273"/>
        <v>-</v>
      </c>
      <c r="Z900" s="184" t="str">
        <f t="shared" ref="Z900:AE900" si="1367">IF(Y900="X","X",IF($AH900=Z$4,"X","-"))</f>
        <v>X</v>
      </c>
      <c r="AA900" s="184" t="str">
        <f t="shared" si="1367"/>
        <v>X</v>
      </c>
      <c r="AB900" s="184" t="str">
        <f t="shared" si="1367"/>
        <v>X</v>
      </c>
      <c r="AC900" s="184" t="str">
        <f t="shared" si="1367"/>
        <v>X</v>
      </c>
      <c r="AD900" s="184" t="str">
        <f t="shared" si="1367"/>
        <v>X</v>
      </c>
      <c r="AE900" s="653" t="str">
        <f t="shared" si="1367"/>
        <v>X</v>
      </c>
      <c r="AF900" s="38"/>
      <c r="AG900" s="184" t="s">
        <v>185</v>
      </c>
      <c r="AH900" s="184" t="s">
        <v>185</v>
      </c>
      <c r="AI900" s="38"/>
      <c r="AJ900" s="13" t="str">
        <f t="shared" si="1344"/>
        <v>/rsm:CrossIndustryInvoice/rsm:SupplyChainTradeTransaction/ram:ApplicableHeaderTradeSettlement</v>
      </c>
      <c r="AK900" s="13" t="str">
        <f t="shared" si="1345"/>
        <v>/ram:PayeeTradeParty</v>
      </c>
      <c r="AL900" s="14">
        <f>COUNTIFS(R$4:R900,AJ900)</f>
        <v>1</v>
      </c>
      <c r="AN900" s="211" t="str">
        <f t="shared" si="1277"/>
        <v>SCT_HTS</v>
      </c>
      <c r="AO900" s="212" t="str">
        <f t="shared" si="1346"/>
        <v>BG-10</v>
      </c>
      <c r="AP900" s="311" t="str">
        <f t="shared" si="1278"/>
        <v>BG-10</v>
      </c>
      <c r="AQ900" s="218">
        <f t="shared" si="1314"/>
        <v>3</v>
      </c>
      <c r="AR900" s="94" t="str">
        <f t="shared" si="1347"/>
        <v>0..1</v>
      </c>
      <c r="AS900" s="90" t="s">
        <v>3711</v>
      </c>
      <c r="AT900" s="90" t="s">
        <v>3712</v>
      </c>
      <c r="AU900" s="91" t="s">
        <v>3713</v>
      </c>
      <c r="AV900" s="91" t="s">
        <v>18288</v>
      </c>
      <c r="AW900" s="91" t="s">
        <v>35</v>
      </c>
      <c r="AX900" s="90"/>
      <c r="AY900" s="219" t="str">
        <f t="shared" si="1357"/>
        <v>0..1</v>
      </c>
      <c r="AZ900" s="219" t="str">
        <f t="shared" si="1359"/>
        <v>0..1</v>
      </c>
      <c r="BA900" s="220" t="str">
        <f t="shared" si="1310"/>
        <v>/rsm:CrossIndustryInvoice
/rsm:SupplyChainTradeTransaction
/ram:ApplicableHeaderTradeSettlement
/ram:PayeeTradeParty</v>
      </c>
      <c r="BB900" s="221" t="str">
        <f t="shared" si="1311"/>
        <v>/rsm:CrossIndustryInvoice/rsm:SupplyChainTradeTransaction/ram:ApplicableHeaderTradeSettlement/ram:PayeeTradeParty</v>
      </c>
      <c r="BC900" s="219" t="str">
        <f t="shared" si="1279"/>
        <v/>
      </c>
      <c r="BD900" s="184" t="str">
        <f t="shared" si="1280"/>
        <v>G</v>
      </c>
      <c r="BE900" s="219" t="str">
        <f t="shared" si="1281"/>
        <v>0..1</v>
      </c>
      <c r="BF900" s="219" t="str">
        <f t="shared" si="1282"/>
        <v/>
      </c>
      <c r="BG900" s="678" t="str">
        <f t="shared" si="1283"/>
        <v/>
      </c>
      <c r="BH900" s="7"/>
      <c r="BI900" s="652" t="str">
        <f t="shared" si="1284"/>
        <v>-</v>
      </c>
      <c r="BJ900" s="184" t="str">
        <f t="shared" si="1285"/>
        <v>X</v>
      </c>
      <c r="BK900" s="184" t="str">
        <f t="shared" si="1286"/>
        <v>X</v>
      </c>
      <c r="BL900" s="184" t="str">
        <f t="shared" si="1287"/>
        <v>X</v>
      </c>
      <c r="BM900" s="184" t="str">
        <f t="shared" si="1288"/>
        <v>X</v>
      </c>
      <c r="BN900" s="184" t="str">
        <f t="shared" si="1289"/>
        <v>X</v>
      </c>
      <c r="BO900" s="653" t="str">
        <f t="shared" si="1290"/>
        <v>X</v>
      </c>
      <c r="BP900" s="7"/>
      <c r="BQ900" s="184" t="str">
        <f t="shared" si="1291"/>
        <v>BASIC WL</v>
      </c>
      <c r="BR900" s="184" t="str">
        <f t="shared" si="1292"/>
        <v>BASIC WL</v>
      </c>
      <c r="BS900" s="15"/>
      <c r="BT900" s="57" t="s">
        <v>18642</v>
      </c>
    </row>
    <row r="901" spans="1:72" s="59" customFormat="1" ht="96" x14ac:dyDescent="0.2">
      <c r="A901" s="45" t="str">
        <f t="shared" si="1275"/>
        <v>YES</v>
      </c>
      <c r="B901" s="45"/>
      <c r="C901" s="45"/>
      <c r="D901" s="213" t="s">
        <v>3431</v>
      </c>
      <c r="E901" s="214" t="s">
        <v>3715</v>
      </c>
      <c r="F901" s="312"/>
      <c r="G901" s="66">
        <f t="shared" si="1330"/>
        <v>4</v>
      </c>
      <c r="H901" s="66" t="s">
        <v>42</v>
      </c>
      <c r="I901" s="64" t="s">
        <v>17347</v>
      </c>
      <c r="J901" s="64" t="s">
        <v>17348</v>
      </c>
      <c r="K901" s="65" t="s">
        <v>17309</v>
      </c>
      <c r="L901" s="65"/>
      <c r="M901" s="65"/>
      <c r="N901" s="64" t="s">
        <v>90</v>
      </c>
      <c r="O901" s="66" t="s">
        <v>42</v>
      </c>
      <c r="P901" s="66" t="str">
        <f t="shared" ref="P901:P1016" si="1368">O901</f>
        <v>0..1</v>
      </c>
      <c r="Q901" s="2" t="s">
        <v>3718</v>
      </c>
      <c r="R901" s="75" t="s">
        <v>3719</v>
      </c>
      <c r="S901" s="66" t="s">
        <v>55</v>
      </c>
      <c r="T901" s="68" t="str">
        <f t="shared" si="1348"/>
        <v>E</v>
      </c>
      <c r="U901" s="66" t="s">
        <v>62</v>
      </c>
      <c r="V901" s="66" t="s">
        <v>1557</v>
      </c>
      <c r="W901" s="249" t="s">
        <v>894</v>
      </c>
      <c r="X901" s="38"/>
      <c r="Y901" s="636" t="str">
        <f t="shared" ref="Y901:Y964" si="1369">IF(AH901=Y$4,"X","-")</f>
        <v>-</v>
      </c>
      <c r="Z901" s="68" t="str">
        <f t="shared" ref="Z901:AE901" si="1370">IF(Y901="X","X",IF($AH901=Z$4,"X","-"))</f>
        <v>X</v>
      </c>
      <c r="AA901" s="68" t="str">
        <f t="shared" si="1370"/>
        <v>X</v>
      </c>
      <c r="AB901" s="68" t="str">
        <f t="shared" si="1370"/>
        <v>X</v>
      </c>
      <c r="AC901" s="68" t="str">
        <f t="shared" si="1370"/>
        <v>X</v>
      </c>
      <c r="AD901" s="68" t="str">
        <f t="shared" si="1370"/>
        <v>X</v>
      </c>
      <c r="AE901" s="637" t="str">
        <f t="shared" si="1370"/>
        <v>X</v>
      </c>
      <c r="AF901" s="38"/>
      <c r="AG901" s="68" t="s">
        <v>185</v>
      </c>
      <c r="AH901" s="68" t="s">
        <v>185</v>
      </c>
      <c r="AI901" s="38"/>
      <c r="AJ901" s="13" t="str">
        <f t="shared" si="1344"/>
        <v>/rsm:CrossIndustryInvoice/rsm:SupplyChainTradeTransaction/ram:ApplicableHeaderTradeSettlement/ram:PayeeTradeParty</v>
      </c>
      <c r="AK901" s="13" t="str">
        <f t="shared" si="1345"/>
        <v>/ram:ID</v>
      </c>
      <c r="AL901" s="14">
        <f>COUNTIFS(R$4:R901,AJ901)</f>
        <v>1</v>
      </c>
      <c r="AN901" s="213" t="str">
        <f t="shared" si="1277"/>
        <v>SCT_HTS</v>
      </c>
      <c r="AO901" s="214" t="str">
        <f t="shared" si="1346"/>
        <v>BT-60</v>
      </c>
      <c r="AP901" s="312" t="str">
        <f t="shared" si="1278"/>
        <v/>
      </c>
      <c r="AQ901" s="66">
        <f t="shared" si="1314"/>
        <v>4</v>
      </c>
      <c r="AR901" s="66" t="str">
        <f t="shared" si="1347"/>
        <v>0..1</v>
      </c>
      <c r="AS901" s="64" t="s">
        <v>3720</v>
      </c>
      <c r="AT901" s="64" t="s">
        <v>3721</v>
      </c>
      <c r="AU901" s="65" t="s">
        <v>3722</v>
      </c>
      <c r="AV901" s="65"/>
      <c r="AW901" s="65" t="s">
        <v>35</v>
      </c>
      <c r="AX901" s="64" t="s">
        <v>99</v>
      </c>
      <c r="AY901" s="66" t="str">
        <f t="shared" si="1357"/>
        <v>0..1</v>
      </c>
      <c r="AZ901" s="66" t="str">
        <f t="shared" si="1359"/>
        <v>0..1</v>
      </c>
      <c r="BA901" s="2" t="str">
        <f t="shared" si="1310"/>
        <v>/rsm:CrossIndustryInvoice
/rsm:SupplyChainTradeTransaction
/ram:ApplicableHeaderTradeSettlement
/ram:PayeeTradeParty
/ram:ID</v>
      </c>
      <c r="BB901" s="75" t="str">
        <f t="shared" si="1311"/>
        <v>/rsm:CrossIndustryInvoice/rsm:SupplyChainTradeTransaction/ram:ApplicableHeaderTradeSettlement/ram:PayeeTradeParty/ram:ID</v>
      </c>
      <c r="BC901" s="66" t="str">
        <f t="shared" si="1279"/>
        <v>I</v>
      </c>
      <c r="BD901" s="68" t="str">
        <f t="shared" si="1280"/>
        <v>E</v>
      </c>
      <c r="BE901" s="66" t="str">
        <f t="shared" si="1281"/>
        <v>0..n</v>
      </c>
      <c r="BF901" s="66" t="str">
        <f t="shared" si="1282"/>
        <v>SYN-1, CAR-3</v>
      </c>
      <c r="BG901" s="249" t="str">
        <f t="shared" si="1283"/>
        <v>GloablID, if global identifier exists and can be stated in @schemeID, ID else</v>
      </c>
      <c r="BH901" s="7"/>
      <c r="BI901" s="636" t="str">
        <f t="shared" si="1284"/>
        <v>-</v>
      </c>
      <c r="BJ901" s="68" t="str">
        <f t="shared" si="1285"/>
        <v>X</v>
      </c>
      <c r="BK901" s="68" t="str">
        <f t="shared" si="1286"/>
        <v>X</v>
      </c>
      <c r="BL901" s="68" t="str">
        <f t="shared" si="1287"/>
        <v>X</v>
      </c>
      <c r="BM901" s="68" t="str">
        <f t="shared" si="1288"/>
        <v>X</v>
      </c>
      <c r="BN901" s="68" t="str">
        <f t="shared" si="1289"/>
        <v>X</v>
      </c>
      <c r="BO901" s="637" t="str">
        <f t="shared" si="1290"/>
        <v>X</v>
      </c>
      <c r="BP901" s="7"/>
      <c r="BQ901" s="68" t="str">
        <f t="shared" si="1291"/>
        <v>BASIC WL</v>
      </c>
      <c r="BR901" s="68" t="str">
        <f t="shared" si="1292"/>
        <v>BASIC WL</v>
      </c>
      <c r="BS901" s="15"/>
      <c r="BT901" s="57" t="s">
        <v>18642</v>
      </c>
    </row>
    <row r="902" spans="1:72" s="59" customFormat="1" ht="96" x14ac:dyDescent="0.2">
      <c r="A902" s="45" t="str">
        <f t="shared" ref="A902:A965" si="1371">IF(OR(T902="E",T902="A"),"YES","NO")</f>
        <v>NO</v>
      </c>
      <c r="B902" s="340" t="s">
        <v>17050</v>
      </c>
      <c r="C902" s="742"/>
      <c r="D902" s="213" t="s">
        <v>3431</v>
      </c>
      <c r="E902" s="214" t="s">
        <v>3723</v>
      </c>
      <c r="F902" s="312" t="s">
        <v>3715</v>
      </c>
      <c r="G902" s="66">
        <f t="shared" si="1330"/>
        <v>4</v>
      </c>
      <c r="H902" s="66" t="s">
        <v>42</v>
      </c>
      <c r="I902" s="97" t="s">
        <v>17349</v>
      </c>
      <c r="J902" s="64" t="s">
        <v>35</v>
      </c>
      <c r="K902" s="65" t="s">
        <v>894</v>
      </c>
      <c r="L902" s="65"/>
      <c r="M902" s="65" t="s">
        <v>894</v>
      </c>
      <c r="N902" s="64"/>
      <c r="O902" s="66" t="s">
        <v>42</v>
      </c>
      <c r="P902" s="66" t="s">
        <v>62</v>
      </c>
      <c r="Q902" s="2" t="s">
        <v>3725</v>
      </c>
      <c r="R902" s="75" t="s">
        <v>3726</v>
      </c>
      <c r="S902" s="66" t="s">
        <v>35</v>
      </c>
      <c r="T902" s="68" t="str">
        <f t="shared" si="1348"/>
        <v/>
      </c>
      <c r="U902" s="66" t="s">
        <v>62</v>
      </c>
      <c r="V902" s="66" t="s">
        <v>1557</v>
      </c>
      <c r="W902" s="249" t="s">
        <v>894</v>
      </c>
      <c r="X902" s="38"/>
      <c r="Y902" s="636" t="str">
        <f t="shared" si="1369"/>
        <v>-</v>
      </c>
      <c r="Z902" s="68" t="str">
        <f t="shared" ref="Z902:AE902" si="1372">IF(Y902="X","X",IF($AH902=Z$4,"X","-"))</f>
        <v>X</v>
      </c>
      <c r="AA902" s="68" t="str">
        <f t="shared" si="1372"/>
        <v>X</v>
      </c>
      <c r="AB902" s="68" t="str">
        <f t="shared" si="1372"/>
        <v>X</v>
      </c>
      <c r="AC902" s="68" t="str">
        <f t="shared" si="1372"/>
        <v>X</v>
      </c>
      <c r="AD902" s="68" t="str">
        <f t="shared" si="1372"/>
        <v>X</v>
      </c>
      <c r="AE902" s="637" t="str">
        <f t="shared" si="1372"/>
        <v>X</v>
      </c>
      <c r="AF902" s="38"/>
      <c r="AG902" s="68" t="s">
        <v>185</v>
      </c>
      <c r="AH902" s="68" t="s">
        <v>185</v>
      </c>
      <c r="AI902" s="38"/>
      <c r="AJ902" s="13" t="str">
        <f t="shared" si="1344"/>
        <v>/rsm:CrossIndustryInvoice/rsm:SupplyChainTradeTransaction/ram:ApplicableHeaderTradeSettlement/ram:PayeeTradeParty</v>
      </c>
      <c r="AK902" s="13" t="str">
        <f t="shared" si="1345"/>
        <v>/ram:GlobalID</v>
      </c>
      <c r="AL902" s="14">
        <f>COUNTIFS(R$4:R902,AJ902)</f>
        <v>1</v>
      </c>
      <c r="AN902" s="213" t="str">
        <f t="shared" ref="AN902:AN965" si="1373">D902</f>
        <v>SCT_HTS</v>
      </c>
      <c r="AO902" s="214" t="str">
        <f t="shared" si="1346"/>
        <v>BT-60-0</v>
      </c>
      <c r="AP902" s="312" t="str">
        <f t="shared" ref="AP902:AP965" si="1374">IF(F902="","",F902)</f>
        <v>BT-60</v>
      </c>
      <c r="AQ902" s="66">
        <f t="shared" si="1314"/>
        <v>4</v>
      </c>
      <c r="AR902" s="66" t="str">
        <f t="shared" si="1347"/>
        <v>0..1</v>
      </c>
      <c r="AS902" s="97" t="s">
        <v>3720</v>
      </c>
      <c r="AT902" s="64" t="s">
        <v>35</v>
      </c>
      <c r="AU902" s="65" t="s">
        <v>1569</v>
      </c>
      <c r="AV902" s="65"/>
      <c r="AW902" s="65" t="s">
        <v>35</v>
      </c>
      <c r="AX902" s="64"/>
      <c r="AY902" s="66" t="str">
        <f t="shared" si="1357"/>
        <v>0..1</v>
      </c>
      <c r="AZ902" s="66" t="str">
        <f t="shared" si="1359"/>
        <v>0..n</v>
      </c>
      <c r="BA902" s="2" t="str">
        <f t="shared" si="1310"/>
        <v>/rsm:CrossIndustryInvoice
/rsm:SupplyChainTradeTransaction
/ram:ApplicableHeaderTradeSettlement
/ram:PayeeTradeParty
/ram:GlobalID</v>
      </c>
      <c r="BB902" s="75" t="str">
        <f t="shared" si="1311"/>
        <v>/rsm:CrossIndustryInvoice/rsm:SupplyChainTradeTransaction/ram:ApplicableHeaderTradeSettlement/ram:PayeeTradeParty/ram:GlobalID</v>
      </c>
      <c r="BC902" s="66" t="str">
        <f t="shared" ref="BC902:BC965" si="1375">IF(S902="","",S902)</f>
        <v/>
      </c>
      <c r="BD902" s="68" t="str">
        <f t="shared" ref="BD902:BD965" si="1376">IF(T902="","",T902)</f>
        <v/>
      </c>
      <c r="BE902" s="66" t="str">
        <f t="shared" ref="BE902:BE965" si="1377">IF(U902="","",U902)</f>
        <v>0..n</v>
      </c>
      <c r="BF902" s="66" t="str">
        <f t="shared" ref="BF902:BF965" si="1378">IF(V902="","",V902)</f>
        <v>SYN-1, CAR-3</v>
      </c>
      <c r="BG902" s="249" t="str">
        <f t="shared" ref="BG902:BG965" si="1379">IF(W902="","",W902)</f>
        <v>GloablID, if global identifier exists and can be stated in @schemeID, ID else</v>
      </c>
      <c r="BH902" s="7"/>
      <c r="BI902" s="636" t="str">
        <f t="shared" ref="BI902:BI965" si="1380">Y902</f>
        <v>-</v>
      </c>
      <c r="BJ902" s="68" t="str">
        <f t="shared" ref="BJ902:BJ965" si="1381">Z902</f>
        <v>X</v>
      </c>
      <c r="BK902" s="68" t="str">
        <f t="shared" ref="BK902:BK965" si="1382">AA902</f>
        <v>X</v>
      </c>
      <c r="BL902" s="68" t="str">
        <f t="shared" ref="BL902:BL965" si="1383">AB902</f>
        <v>X</v>
      </c>
      <c r="BM902" s="68" t="str">
        <f t="shared" ref="BM902:BM965" si="1384">AC902</f>
        <v>X</v>
      </c>
      <c r="BN902" s="68" t="str">
        <f t="shared" ref="BN902:BN965" si="1385">AD902</f>
        <v>X</v>
      </c>
      <c r="BO902" s="637" t="str">
        <f t="shared" ref="BO902:BO965" si="1386">AE902</f>
        <v>X</v>
      </c>
      <c r="BP902" s="7"/>
      <c r="BQ902" s="68" t="str">
        <f t="shared" ref="BQ902:BQ965" si="1387">AG902</f>
        <v>BASIC WL</v>
      </c>
      <c r="BR902" s="68" t="str">
        <f t="shared" ref="BR902:BR965" si="1388">AH902</f>
        <v>BASIC WL</v>
      </c>
      <c r="BS902" s="15"/>
      <c r="BT902" s="57" t="s">
        <v>18642</v>
      </c>
    </row>
    <row r="903" spans="1:72" s="59" customFormat="1" ht="105" x14ac:dyDescent="0.2">
      <c r="A903" s="45" t="str">
        <f t="shared" si="1371"/>
        <v>YES</v>
      </c>
      <c r="B903" s="45"/>
      <c r="C903" s="45"/>
      <c r="D903" s="213" t="s">
        <v>3431</v>
      </c>
      <c r="E903" s="214" t="s">
        <v>3727</v>
      </c>
      <c r="F903" s="312" t="s">
        <v>3727</v>
      </c>
      <c r="G903" s="66">
        <f t="shared" si="1330"/>
        <v>5</v>
      </c>
      <c r="H903" s="66" t="s">
        <v>32</v>
      </c>
      <c r="I903" s="97" t="s">
        <v>443</v>
      </c>
      <c r="J903" s="64" t="s">
        <v>17350</v>
      </c>
      <c r="K903" s="65" t="s">
        <v>17135</v>
      </c>
      <c r="L903" s="65"/>
      <c r="M903" s="65" t="s">
        <v>35</v>
      </c>
      <c r="N903" s="64" t="s">
        <v>17064</v>
      </c>
      <c r="O903" s="66" t="s">
        <v>32</v>
      </c>
      <c r="P903" s="66" t="str">
        <f t="shared" si="1368"/>
        <v>1..1</v>
      </c>
      <c r="Q903" s="2" t="s">
        <v>3729</v>
      </c>
      <c r="R903" s="75" t="s">
        <v>3730</v>
      </c>
      <c r="S903" s="66" t="s">
        <v>329</v>
      </c>
      <c r="T903" s="68" t="str">
        <f t="shared" si="1348"/>
        <v>A</v>
      </c>
      <c r="U903" s="66" t="s">
        <v>42</v>
      </c>
      <c r="V903" s="66" t="s">
        <v>35</v>
      </c>
      <c r="W903" s="249" t="s">
        <v>35</v>
      </c>
      <c r="X903" s="38"/>
      <c r="Y903" s="636" t="str">
        <f t="shared" si="1369"/>
        <v>-</v>
      </c>
      <c r="Z903" s="68" t="str">
        <f t="shared" ref="Z903:AE903" si="1389">IF(Y903="X","X",IF($AH903=Z$4,"X","-"))</f>
        <v>X</v>
      </c>
      <c r="AA903" s="68" t="str">
        <f t="shared" si="1389"/>
        <v>X</v>
      </c>
      <c r="AB903" s="68" t="str">
        <f t="shared" si="1389"/>
        <v>X</v>
      </c>
      <c r="AC903" s="68" t="str">
        <f t="shared" si="1389"/>
        <v>X</v>
      </c>
      <c r="AD903" s="68" t="str">
        <f t="shared" si="1389"/>
        <v>X</v>
      </c>
      <c r="AE903" s="637" t="str">
        <f t="shared" si="1389"/>
        <v>X</v>
      </c>
      <c r="AF903" s="38"/>
      <c r="AG903" s="68" t="s">
        <v>185</v>
      </c>
      <c r="AH903" s="68" t="s">
        <v>185</v>
      </c>
      <c r="AI903" s="38"/>
      <c r="AJ903" s="13" t="str">
        <f t="shared" si="1344"/>
        <v>/rsm:CrossIndustryInvoice/rsm:SupplyChainTradeTransaction/ram:ApplicableHeaderTradeSettlement/ram:PayeeTradeParty/ram:GlobalID</v>
      </c>
      <c r="AK903" s="13" t="str">
        <f t="shared" si="1345"/>
        <v>/@schemeID</v>
      </c>
      <c r="AL903" s="14">
        <f>COUNTIFS(R$4:R903,AJ903)</f>
        <v>1</v>
      </c>
      <c r="AN903" s="213" t="str">
        <f t="shared" si="1373"/>
        <v>SCT_HTS</v>
      </c>
      <c r="AO903" s="214" t="str">
        <f t="shared" si="1346"/>
        <v>BT-60-1</v>
      </c>
      <c r="AP903" s="312" t="str">
        <f t="shared" si="1374"/>
        <v>BT-60-1</v>
      </c>
      <c r="AQ903" s="66">
        <f t="shared" si="1314"/>
        <v>5</v>
      </c>
      <c r="AR903" s="66" t="str">
        <f t="shared" si="1347"/>
        <v>1..1</v>
      </c>
      <c r="AS903" s="97" t="s">
        <v>330</v>
      </c>
      <c r="AT903" s="64" t="s">
        <v>3728</v>
      </c>
      <c r="AU903" s="65" t="s">
        <v>331</v>
      </c>
      <c r="AV903" s="65"/>
      <c r="AW903" s="65" t="s">
        <v>35</v>
      </c>
      <c r="AX903" s="64"/>
      <c r="AY903" s="66" t="str">
        <f t="shared" si="1357"/>
        <v>1..1</v>
      </c>
      <c r="AZ903" s="66" t="str">
        <f t="shared" si="1359"/>
        <v>1..1</v>
      </c>
      <c r="BA903" s="2" t="str">
        <f t="shared" si="1310"/>
        <v>/rsm:CrossIndustryInvoice
/rsm:SupplyChainTradeTransaction
/ram:ApplicableHeaderTradeSettlement
/ram:PayeeTradeParty
/ram:GlobalID
/@schemeID</v>
      </c>
      <c r="BB903" s="75" t="str">
        <f t="shared" si="1311"/>
        <v>/rsm:CrossIndustryInvoice/rsm:SupplyChainTradeTransaction/ram:ApplicableHeaderTradeSettlement/ram:PayeeTradeParty/ram:GlobalID/@schemeID</v>
      </c>
      <c r="BC903" s="66" t="str">
        <f t="shared" si="1375"/>
        <v>S</v>
      </c>
      <c r="BD903" s="68" t="str">
        <f t="shared" si="1376"/>
        <v>A</v>
      </c>
      <c r="BE903" s="66" t="str">
        <f t="shared" si="1377"/>
        <v>0..1</v>
      </c>
      <c r="BF903" s="66" t="str">
        <f t="shared" si="1378"/>
        <v/>
      </c>
      <c r="BG903" s="249" t="str">
        <f t="shared" si="1379"/>
        <v/>
      </c>
      <c r="BH903" s="7"/>
      <c r="BI903" s="636" t="str">
        <f t="shared" si="1380"/>
        <v>-</v>
      </c>
      <c r="BJ903" s="68" t="str">
        <f t="shared" si="1381"/>
        <v>X</v>
      </c>
      <c r="BK903" s="68" t="str">
        <f t="shared" si="1382"/>
        <v>X</v>
      </c>
      <c r="BL903" s="68" t="str">
        <f t="shared" si="1383"/>
        <v>X</v>
      </c>
      <c r="BM903" s="68" t="str">
        <f t="shared" si="1384"/>
        <v>X</v>
      </c>
      <c r="BN903" s="68" t="str">
        <f t="shared" si="1385"/>
        <v>X</v>
      </c>
      <c r="BO903" s="637" t="str">
        <f t="shared" si="1386"/>
        <v>X</v>
      </c>
      <c r="BP903" s="7"/>
      <c r="BQ903" s="68" t="str">
        <f t="shared" si="1387"/>
        <v>BASIC WL</v>
      </c>
      <c r="BR903" s="68" t="str">
        <f t="shared" si="1388"/>
        <v>BASIC WL</v>
      </c>
      <c r="BS903" s="15"/>
      <c r="BT903" s="57" t="s">
        <v>18642</v>
      </c>
    </row>
    <row r="904" spans="1:72" s="59" customFormat="1" ht="96" x14ac:dyDescent="0.2">
      <c r="A904" s="45" t="str">
        <f t="shared" si="1371"/>
        <v>YES</v>
      </c>
      <c r="B904" s="45"/>
      <c r="C904" s="45"/>
      <c r="D904" s="213" t="s">
        <v>3431</v>
      </c>
      <c r="E904" s="214" t="s">
        <v>3731</v>
      </c>
      <c r="F904" s="312" t="s">
        <v>3731</v>
      </c>
      <c r="G904" s="66">
        <f t="shared" si="1330"/>
        <v>4</v>
      </c>
      <c r="H904" s="66" t="s">
        <v>32</v>
      </c>
      <c r="I904" s="64" t="s">
        <v>3732</v>
      </c>
      <c r="J904" s="64" t="s">
        <v>3733</v>
      </c>
      <c r="K904" s="65" t="s">
        <v>17351</v>
      </c>
      <c r="L904" s="65" t="s">
        <v>17352</v>
      </c>
      <c r="M904" s="65" t="s">
        <v>3736</v>
      </c>
      <c r="N904" s="64" t="s">
        <v>70</v>
      </c>
      <c r="O904" s="66" t="s">
        <v>32</v>
      </c>
      <c r="P904" s="66" t="str">
        <f t="shared" si="1368"/>
        <v>1..1</v>
      </c>
      <c r="Q904" s="2" t="s">
        <v>3737</v>
      </c>
      <c r="R904" s="75" t="s">
        <v>3738</v>
      </c>
      <c r="S904" s="66" t="s">
        <v>73</v>
      </c>
      <c r="T904" s="68" t="str">
        <f t="shared" si="1348"/>
        <v>E</v>
      </c>
      <c r="U904" s="66" t="s">
        <v>42</v>
      </c>
      <c r="V904" s="66" t="s">
        <v>35</v>
      </c>
      <c r="W904" s="249" t="s">
        <v>35</v>
      </c>
      <c r="X904" s="38"/>
      <c r="Y904" s="636" t="str">
        <f t="shared" si="1369"/>
        <v>-</v>
      </c>
      <c r="Z904" s="68" t="str">
        <f t="shared" ref="Z904:AE904" si="1390">IF(Y904="X","X",IF($AH904=Z$4,"X","-"))</f>
        <v>X</v>
      </c>
      <c r="AA904" s="68" t="str">
        <f t="shared" si="1390"/>
        <v>X</v>
      </c>
      <c r="AB904" s="68" t="str">
        <f t="shared" si="1390"/>
        <v>X</v>
      </c>
      <c r="AC904" s="68" t="str">
        <f t="shared" si="1390"/>
        <v>X</v>
      </c>
      <c r="AD904" s="68" t="str">
        <f t="shared" si="1390"/>
        <v>X</v>
      </c>
      <c r="AE904" s="637" t="str">
        <f t="shared" si="1390"/>
        <v>X</v>
      </c>
      <c r="AF904" s="38"/>
      <c r="AG904" s="68" t="s">
        <v>185</v>
      </c>
      <c r="AH904" s="68" t="s">
        <v>185</v>
      </c>
      <c r="AI904" s="38"/>
      <c r="AJ904" s="13" t="str">
        <f t="shared" si="1344"/>
        <v>/rsm:CrossIndustryInvoice/rsm:SupplyChainTradeTransaction/ram:ApplicableHeaderTradeSettlement/ram:PayeeTradeParty</v>
      </c>
      <c r="AK904" s="13" t="str">
        <f t="shared" si="1345"/>
        <v>/ram:Name</v>
      </c>
      <c r="AL904" s="14">
        <f>COUNTIFS(R$4:R904,AJ904)</f>
        <v>1</v>
      </c>
      <c r="AN904" s="213" t="str">
        <f t="shared" si="1373"/>
        <v>SCT_HTS</v>
      </c>
      <c r="AO904" s="214" t="str">
        <f t="shared" si="1346"/>
        <v>BT-59</v>
      </c>
      <c r="AP904" s="312" t="str">
        <f t="shared" si="1374"/>
        <v>BT-59</v>
      </c>
      <c r="AQ904" s="66">
        <f t="shared" si="1314"/>
        <v>4</v>
      </c>
      <c r="AR904" s="66" t="str">
        <f t="shared" si="1347"/>
        <v>1..1</v>
      </c>
      <c r="AS904" s="64" t="s">
        <v>3739</v>
      </c>
      <c r="AT904" s="64" t="s">
        <v>3740</v>
      </c>
      <c r="AU904" s="65" t="s">
        <v>3741</v>
      </c>
      <c r="AV904" s="65" t="s">
        <v>3742</v>
      </c>
      <c r="AW904" s="65" t="s">
        <v>3743</v>
      </c>
      <c r="AX904" s="64" t="s">
        <v>78</v>
      </c>
      <c r="AY904" s="66" t="str">
        <f t="shared" si="1357"/>
        <v>1..1</v>
      </c>
      <c r="AZ904" s="66" t="str">
        <f t="shared" si="1359"/>
        <v>1..1</v>
      </c>
      <c r="BA904" s="2" t="str">
        <f t="shared" si="1310"/>
        <v>/rsm:CrossIndustryInvoice
/rsm:SupplyChainTradeTransaction
/ram:ApplicableHeaderTradeSettlement
/ram:PayeeTradeParty
/ram:Name</v>
      </c>
      <c r="BB904" s="75" t="str">
        <f t="shared" si="1311"/>
        <v>/rsm:CrossIndustryInvoice/rsm:SupplyChainTradeTransaction/ram:ApplicableHeaderTradeSettlement/ram:PayeeTradeParty/ram:Name</v>
      </c>
      <c r="BC904" s="66" t="str">
        <f t="shared" si="1375"/>
        <v>T</v>
      </c>
      <c r="BD904" s="68" t="str">
        <f t="shared" si="1376"/>
        <v>E</v>
      </c>
      <c r="BE904" s="66" t="str">
        <f t="shared" si="1377"/>
        <v>0..1</v>
      </c>
      <c r="BF904" s="66" t="str">
        <f t="shared" si="1378"/>
        <v/>
      </c>
      <c r="BG904" s="249" t="str">
        <f t="shared" si="1379"/>
        <v/>
      </c>
      <c r="BH904" s="7"/>
      <c r="BI904" s="636" t="str">
        <f t="shared" si="1380"/>
        <v>-</v>
      </c>
      <c r="BJ904" s="68" t="str">
        <f t="shared" si="1381"/>
        <v>X</v>
      </c>
      <c r="BK904" s="68" t="str">
        <f t="shared" si="1382"/>
        <v>X</v>
      </c>
      <c r="BL904" s="68" t="str">
        <f t="shared" si="1383"/>
        <v>X</v>
      </c>
      <c r="BM904" s="68" t="str">
        <f t="shared" si="1384"/>
        <v>X</v>
      </c>
      <c r="BN904" s="68" t="str">
        <f t="shared" si="1385"/>
        <v>X</v>
      </c>
      <c r="BO904" s="637" t="str">
        <f t="shared" si="1386"/>
        <v>X</v>
      </c>
      <c r="BP904" s="7"/>
      <c r="BQ904" s="68" t="str">
        <f t="shared" si="1387"/>
        <v>BASIC WL</v>
      </c>
      <c r="BR904" s="68" t="str">
        <f t="shared" si="1388"/>
        <v>BASIC WL</v>
      </c>
      <c r="BS904" s="15"/>
      <c r="BT904" s="57" t="s">
        <v>18642</v>
      </c>
    </row>
    <row r="905" spans="1:72" s="59" customFormat="1" ht="96" x14ac:dyDescent="0.2">
      <c r="A905" s="45" t="str">
        <f t="shared" si="1371"/>
        <v>YES</v>
      </c>
      <c r="B905" s="131"/>
      <c r="C905" s="742"/>
      <c r="D905" s="213" t="s">
        <v>3431</v>
      </c>
      <c r="E905" s="61" t="s">
        <v>5735</v>
      </c>
      <c r="F905" s="282" t="s">
        <v>5030</v>
      </c>
      <c r="G905" s="62">
        <f t="shared" si="1330"/>
        <v>4</v>
      </c>
      <c r="H905" s="62" t="s">
        <v>42</v>
      </c>
      <c r="I905" s="64" t="s">
        <v>17353</v>
      </c>
      <c r="J905" s="64" t="s">
        <v>17354</v>
      </c>
      <c r="K905" s="65" t="s">
        <v>17355</v>
      </c>
      <c r="L905" s="65"/>
      <c r="M905" s="65"/>
      <c r="N905" s="64" t="s">
        <v>128</v>
      </c>
      <c r="O905" s="66" t="s">
        <v>42</v>
      </c>
      <c r="P905" s="66" t="s">
        <v>42</v>
      </c>
      <c r="Q905" s="6" t="s">
        <v>3747</v>
      </c>
      <c r="R905" s="67" t="s">
        <v>3748</v>
      </c>
      <c r="S905" s="66" t="s">
        <v>131</v>
      </c>
      <c r="T905" s="68" t="str">
        <f t="shared" si="1348"/>
        <v>E</v>
      </c>
      <c r="U905" s="62" t="s">
        <v>62</v>
      </c>
      <c r="V905" s="66" t="s">
        <v>35</v>
      </c>
      <c r="W905" s="249" t="s">
        <v>35</v>
      </c>
      <c r="X905" s="38"/>
      <c r="Y905" s="634" t="str">
        <f t="shared" si="1369"/>
        <v>-</v>
      </c>
      <c r="Z905" s="70" t="str">
        <f t="shared" ref="Z905:AE905" si="1391">IF(Y905="X","X",IF($AH905=Z$4,"X","-"))</f>
        <v>-</v>
      </c>
      <c r="AA905" s="70" t="str">
        <f t="shared" si="1391"/>
        <v>-</v>
      </c>
      <c r="AB905" s="70" t="str">
        <f t="shared" si="1391"/>
        <v>-</v>
      </c>
      <c r="AC905" s="70" t="str">
        <f t="shared" si="1391"/>
        <v>X</v>
      </c>
      <c r="AD905" s="70" t="str">
        <f t="shared" si="1391"/>
        <v>X</v>
      </c>
      <c r="AE905" s="635" t="str">
        <f t="shared" si="1391"/>
        <v>X</v>
      </c>
      <c r="AF905" s="38"/>
      <c r="AG905" s="70" t="s">
        <v>47</v>
      </c>
      <c r="AH905" s="70" t="s">
        <v>5901</v>
      </c>
      <c r="AI905" s="38"/>
      <c r="AJ905" s="13" t="str">
        <f t="shared" si="1344"/>
        <v>/rsm:CrossIndustryInvoice/rsm:SupplyChainTradeTransaction/ram:ApplicableHeaderTradeSettlement/ram:PayeeTradeParty</v>
      </c>
      <c r="AK905" s="13" t="str">
        <f t="shared" si="1345"/>
        <v>/ram:RoleCode</v>
      </c>
      <c r="AL905" s="14">
        <f>COUNTIFS(R$4:R905,AJ905)</f>
        <v>1</v>
      </c>
      <c r="AN905" s="213" t="str">
        <f t="shared" si="1373"/>
        <v>SCT_HTS</v>
      </c>
      <c r="AO905" s="61" t="str">
        <f t="shared" si="1346"/>
        <v>BT-X-468</v>
      </c>
      <c r="AP905" s="282" t="str">
        <f t="shared" si="1374"/>
        <v>EXT-FR-FE-26</v>
      </c>
      <c r="AQ905" s="62">
        <f t="shared" si="1314"/>
        <v>4</v>
      </c>
      <c r="AR905" s="62" t="str">
        <f t="shared" si="1347"/>
        <v>0..1</v>
      </c>
      <c r="AS905" s="64" t="s">
        <v>3749</v>
      </c>
      <c r="AT905" s="64" t="s">
        <v>3750</v>
      </c>
      <c r="AU905" s="65" t="s">
        <v>3751</v>
      </c>
      <c r="AV905" s="65"/>
      <c r="AW905" s="65"/>
      <c r="AX905" s="64" t="s">
        <v>128</v>
      </c>
      <c r="AY905" s="66" t="str">
        <f t="shared" si="1357"/>
        <v>0..1</v>
      </c>
      <c r="AZ905" s="66" t="str">
        <f t="shared" si="1359"/>
        <v>0..1</v>
      </c>
      <c r="BA905" s="6" t="str">
        <f t="shared" si="1310"/>
        <v>/rsm:CrossIndustryInvoice
/rsm:SupplyChainTradeTransaction
/ram:ApplicableHeaderTradeSettlement
/ram:PayeeTradeParty
/ram:RoleCode</v>
      </c>
      <c r="BB905" s="67" t="str">
        <f t="shared" si="1311"/>
        <v>/rsm:CrossIndustryInvoice/rsm:SupplyChainTradeTransaction/ram:ApplicableHeaderTradeSettlement/ram:PayeeTradeParty/ram:RoleCode</v>
      </c>
      <c r="BC905" s="66" t="str">
        <f t="shared" si="1375"/>
        <v>C</v>
      </c>
      <c r="BD905" s="68" t="str">
        <f t="shared" si="1376"/>
        <v>E</v>
      </c>
      <c r="BE905" s="62" t="str">
        <f t="shared" si="1377"/>
        <v>0..n</v>
      </c>
      <c r="BF905" s="66" t="str">
        <f t="shared" si="1378"/>
        <v/>
      </c>
      <c r="BG905" s="249" t="str">
        <f t="shared" si="1379"/>
        <v/>
      </c>
      <c r="BH905" s="7"/>
      <c r="BI905" s="634" t="str">
        <f t="shared" si="1380"/>
        <v>-</v>
      </c>
      <c r="BJ905" s="70" t="str">
        <f t="shared" si="1381"/>
        <v>-</v>
      </c>
      <c r="BK905" s="70" t="str">
        <f t="shared" si="1382"/>
        <v>-</v>
      </c>
      <c r="BL905" s="70" t="str">
        <f t="shared" si="1383"/>
        <v>-</v>
      </c>
      <c r="BM905" s="70" t="str">
        <f t="shared" si="1384"/>
        <v>X</v>
      </c>
      <c r="BN905" s="70" t="str">
        <f t="shared" si="1385"/>
        <v>X</v>
      </c>
      <c r="BO905" s="635" t="str">
        <f t="shared" si="1386"/>
        <v>X</v>
      </c>
      <c r="BP905" s="7"/>
      <c r="BQ905" s="70" t="str">
        <f t="shared" si="1387"/>
        <v>EXTENDED</v>
      </c>
      <c r="BR905" s="70" t="str">
        <f t="shared" si="1388"/>
        <v>EXTENDED-CTC-FR</v>
      </c>
      <c r="BS905" s="15"/>
      <c r="BT905" s="57" t="s">
        <v>18642</v>
      </c>
    </row>
    <row r="906" spans="1:72" s="59" customFormat="1" ht="96" x14ac:dyDescent="0.2">
      <c r="A906" s="45" t="str">
        <f t="shared" si="1371"/>
        <v>NO</v>
      </c>
      <c r="B906" s="45"/>
      <c r="C906" s="45"/>
      <c r="D906" s="213" t="s">
        <v>3431</v>
      </c>
      <c r="E906" s="223" t="s">
        <v>3752</v>
      </c>
      <c r="F906" s="313"/>
      <c r="G906" s="124">
        <f t="shared" si="1330"/>
        <v>4</v>
      </c>
      <c r="H906" s="124" t="s">
        <v>42</v>
      </c>
      <c r="I906" s="138" t="s">
        <v>3753</v>
      </c>
      <c r="J906" s="125"/>
      <c r="K906" s="126"/>
      <c r="L906" s="126"/>
      <c r="M906" s="126"/>
      <c r="N906" s="125"/>
      <c r="O906" s="124" t="s">
        <v>42</v>
      </c>
      <c r="P906" s="124" t="str">
        <f t="shared" si="1368"/>
        <v>0..1</v>
      </c>
      <c r="Q906" s="127" t="s">
        <v>3754</v>
      </c>
      <c r="R906" s="128" t="s">
        <v>3755</v>
      </c>
      <c r="S906" s="124"/>
      <c r="T906" s="129" t="str">
        <f t="shared" si="1348"/>
        <v/>
      </c>
      <c r="U906" s="124" t="s">
        <v>42</v>
      </c>
      <c r="V906" s="124"/>
      <c r="W906" s="675"/>
      <c r="X906" s="38"/>
      <c r="Y906" s="646" t="str">
        <f t="shared" si="1369"/>
        <v>-</v>
      </c>
      <c r="Z906" s="129" t="str">
        <f t="shared" ref="Z906:AE906" si="1392">IF(Y906="X","X",IF($AH906=Z$4,"X","-"))</f>
        <v>X</v>
      </c>
      <c r="AA906" s="129" t="str">
        <f t="shared" si="1392"/>
        <v>X</v>
      </c>
      <c r="AB906" s="129" t="str">
        <f t="shared" si="1392"/>
        <v>X</v>
      </c>
      <c r="AC906" s="129" t="str">
        <f t="shared" si="1392"/>
        <v>X</v>
      </c>
      <c r="AD906" s="129" t="str">
        <f t="shared" si="1392"/>
        <v>X</v>
      </c>
      <c r="AE906" s="647" t="str">
        <f t="shared" si="1392"/>
        <v>X</v>
      </c>
      <c r="AF906" s="38"/>
      <c r="AG906" s="129" t="s">
        <v>185</v>
      </c>
      <c r="AH906" s="129" t="s">
        <v>185</v>
      </c>
      <c r="AI906" s="38"/>
      <c r="AJ906" s="13" t="str">
        <f t="shared" si="1344"/>
        <v>/rsm:CrossIndustryInvoice/rsm:SupplyChainTradeTransaction/ram:ApplicableHeaderTradeSettlement/ram:PayeeTradeParty</v>
      </c>
      <c r="AK906" s="13" t="str">
        <f t="shared" si="1345"/>
        <v>/ram:SpecifiedLegalOrganization</v>
      </c>
      <c r="AL906" s="14">
        <f>COUNTIFS(R$4:R906,AJ906)</f>
        <v>1</v>
      </c>
      <c r="AN906" s="213" t="str">
        <f t="shared" si="1373"/>
        <v>SCT_HTS</v>
      </c>
      <c r="AO906" s="223" t="str">
        <f t="shared" si="1346"/>
        <v>BT-61-00</v>
      </c>
      <c r="AP906" s="313" t="str">
        <f t="shared" si="1374"/>
        <v/>
      </c>
      <c r="AQ906" s="124">
        <f t="shared" si="1314"/>
        <v>4</v>
      </c>
      <c r="AR906" s="124" t="str">
        <f t="shared" si="1347"/>
        <v>0..1</v>
      </c>
      <c r="AS906" s="138" t="s">
        <v>3756</v>
      </c>
      <c r="AT906" s="125"/>
      <c r="AU906" s="126"/>
      <c r="AV906" s="126"/>
      <c r="AW906" s="126" t="s">
        <v>35</v>
      </c>
      <c r="AX906" s="125"/>
      <c r="AY906" s="124" t="str">
        <f t="shared" si="1357"/>
        <v>0..1</v>
      </c>
      <c r="AZ906" s="124" t="str">
        <f t="shared" si="1359"/>
        <v>0..1</v>
      </c>
      <c r="BA906" s="127" t="str">
        <f t="shared" si="1310"/>
        <v>/rsm:CrossIndustryInvoice
/rsm:SupplyChainTradeTransaction
/ram:ApplicableHeaderTradeSettlement
/ram:PayeeTradeParty
/ram:SpecifiedLegalOrganization</v>
      </c>
      <c r="BB906" s="128" t="str">
        <f t="shared" si="1311"/>
        <v>/rsm:CrossIndustryInvoice/rsm:SupplyChainTradeTransaction/ram:ApplicableHeaderTradeSettlement/ram:PayeeTradeParty/ram:SpecifiedLegalOrganization</v>
      </c>
      <c r="BC906" s="124" t="str">
        <f t="shared" si="1375"/>
        <v/>
      </c>
      <c r="BD906" s="129" t="str">
        <f t="shared" si="1376"/>
        <v/>
      </c>
      <c r="BE906" s="124" t="str">
        <f t="shared" si="1377"/>
        <v>0..1</v>
      </c>
      <c r="BF906" s="124" t="str">
        <f t="shared" si="1378"/>
        <v/>
      </c>
      <c r="BG906" s="675" t="str">
        <f t="shared" si="1379"/>
        <v/>
      </c>
      <c r="BH906" s="7"/>
      <c r="BI906" s="646" t="str">
        <f t="shared" si="1380"/>
        <v>-</v>
      </c>
      <c r="BJ906" s="129" t="str">
        <f t="shared" si="1381"/>
        <v>X</v>
      </c>
      <c r="BK906" s="129" t="str">
        <f t="shared" si="1382"/>
        <v>X</v>
      </c>
      <c r="BL906" s="129" t="str">
        <f t="shared" si="1383"/>
        <v>X</v>
      </c>
      <c r="BM906" s="129" t="str">
        <f t="shared" si="1384"/>
        <v>X</v>
      </c>
      <c r="BN906" s="129" t="str">
        <f t="shared" si="1385"/>
        <v>X</v>
      </c>
      <c r="BO906" s="647" t="str">
        <f t="shared" si="1386"/>
        <v>X</v>
      </c>
      <c r="BP906" s="7"/>
      <c r="BQ906" s="129" t="str">
        <f t="shared" si="1387"/>
        <v>BASIC WL</v>
      </c>
      <c r="BR906" s="129" t="str">
        <f t="shared" si="1388"/>
        <v>BASIC WL</v>
      </c>
      <c r="BS906" s="15"/>
      <c r="BT906" s="57" t="s">
        <v>18642</v>
      </c>
    </row>
    <row r="907" spans="1:72" s="59" customFormat="1" ht="105" x14ac:dyDescent="0.2">
      <c r="A907" s="45" t="str">
        <f t="shared" si="1371"/>
        <v>YES</v>
      </c>
      <c r="B907" s="120" t="s">
        <v>17051</v>
      </c>
      <c r="C907" s="45"/>
      <c r="D907" s="213" t="s">
        <v>3431</v>
      </c>
      <c r="E907" s="214" t="s">
        <v>3757</v>
      </c>
      <c r="F907" s="312" t="s">
        <v>3757</v>
      </c>
      <c r="G907" s="66">
        <f t="shared" si="1330"/>
        <v>5</v>
      </c>
      <c r="H907" s="66" t="s">
        <v>42</v>
      </c>
      <c r="I907" s="64" t="s">
        <v>3758</v>
      </c>
      <c r="J907" s="64" t="s">
        <v>17356</v>
      </c>
      <c r="K907" s="65" t="s">
        <v>17357</v>
      </c>
      <c r="L907" s="65"/>
      <c r="M907" s="65" t="s">
        <v>35</v>
      </c>
      <c r="N907" s="64" t="s">
        <v>90</v>
      </c>
      <c r="O907" s="66" t="s">
        <v>42</v>
      </c>
      <c r="P907" s="66" t="str">
        <f t="shared" si="1368"/>
        <v>0..1</v>
      </c>
      <c r="Q907" s="2" t="s">
        <v>3761</v>
      </c>
      <c r="R907" s="75" t="s">
        <v>3762</v>
      </c>
      <c r="S907" s="66" t="s">
        <v>55</v>
      </c>
      <c r="T907" s="68" t="str">
        <f t="shared" si="1348"/>
        <v>E</v>
      </c>
      <c r="U907" s="66" t="s">
        <v>42</v>
      </c>
      <c r="V907" s="66" t="s">
        <v>35</v>
      </c>
      <c r="W907" s="249" t="s">
        <v>35</v>
      </c>
      <c r="X907" s="38"/>
      <c r="Y907" s="636" t="str">
        <f t="shared" si="1369"/>
        <v>-</v>
      </c>
      <c r="Z907" s="68" t="str">
        <f t="shared" ref="Z907:AE907" si="1393">IF(Y907="X","X",IF($AH907=Z$4,"X","-"))</f>
        <v>X</v>
      </c>
      <c r="AA907" s="68" t="str">
        <f t="shared" si="1393"/>
        <v>X</v>
      </c>
      <c r="AB907" s="68" t="str">
        <f t="shared" si="1393"/>
        <v>X</v>
      </c>
      <c r="AC907" s="68" t="str">
        <f t="shared" si="1393"/>
        <v>X</v>
      </c>
      <c r="AD907" s="68" t="str">
        <f t="shared" si="1393"/>
        <v>X</v>
      </c>
      <c r="AE907" s="637" t="str">
        <f t="shared" si="1393"/>
        <v>X</v>
      </c>
      <c r="AF907" s="38"/>
      <c r="AG907" s="68" t="s">
        <v>185</v>
      </c>
      <c r="AH907" s="68" t="s">
        <v>185</v>
      </c>
      <c r="AI907" s="38"/>
      <c r="AJ907" s="13" t="str">
        <f t="shared" si="1344"/>
        <v>/rsm:CrossIndustryInvoice/rsm:SupplyChainTradeTransaction/ram:ApplicableHeaderTradeSettlement/ram:PayeeTradeParty/ram:SpecifiedLegalOrganization</v>
      </c>
      <c r="AK907" s="13" t="str">
        <f t="shared" si="1345"/>
        <v>/ram:ID</v>
      </c>
      <c r="AL907" s="14">
        <f>COUNTIFS(R$4:R907,AJ907)</f>
        <v>1</v>
      </c>
      <c r="AN907" s="213" t="str">
        <f t="shared" si="1373"/>
        <v>SCT_HTS</v>
      </c>
      <c r="AO907" s="214" t="str">
        <f t="shared" si="1346"/>
        <v>BT-61</v>
      </c>
      <c r="AP907" s="312" t="str">
        <f t="shared" si="1374"/>
        <v>BT-61</v>
      </c>
      <c r="AQ907" s="66">
        <f t="shared" si="1314"/>
        <v>5</v>
      </c>
      <c r="AR907" s="66" t="str">
        <f t="shared" si="1347"/>
        <v>0..1</v>
      </c>
      <c r="AS907" s="64" t="s">
        <v>3763</v>
      </c>
      <c r="AT907" s="64" t="s">
        <v>3764</v>
      </c>
      <c r="AU907" s="65" t="s">
        <v>3765</v>
      </c>
      <c r="AV907" s="65"/>
      <c r="AW907" s="65" t="s">
        <v>35</v>
      </c>
      <c r="AX907" s="64" t="s">
        <v>99</v>
      </c>
      <c r="AY907" s="66" t="str">
        <f t="shared" si="1357"/>
        <v>0..1</v>
      </c>
      <c r="AZ907" s="66" t="str">
        <f t="shared" si="1359"/>
        <v>0..1</v>
      </c>
      <c r="BA907" s="2" t="str">
        <f t="shared" si="1310"/>
        <v>/rsm:CrossIndustryInvoice
/rsm:SupplyChainTradeTransaction
/ram:ApplicableHeaderTradeSettlement
/ram:PayeeTradeParty
/ram:SpecifiedLegalOrganization
/ram:ID</v>
      </c>
      <c r="BB907" s="75" t="str">
        <f t="shared" si="1311"/>
        <v>/rsm:CrossIndustryInvoice/rsm:SupplyChainTradeTransaction/ram:ApplicableHeaderTradeSettlement/ram:PayeeTradeParty/ram:SpecifiedLegalOrganization/ram:ID</v>
      </c>
      <c r="BC907" s="66" t="str">
        <f t="shared" si="1375"/>
        <v>I</v>
      </c>
      <c r="BD907" s="68" t="str">
        <f t="shared" si="1376"/>
        <v>E</v>
      </c>
      <c r="BE907" s="66" t="str">
        <f t="shared" si="1377"/>
        <v>0..1</v>
      </c>
      <c r="BF907" s="66" t="str">
        <f t="shared" si="1378"/>
        <v/>
      </c>
      <c r="BG907" s="249" t="str">
        <f t="shared" si="1379"/>
        <v/>
      </c>
      <c r="BH907" s="7"/>
      <c r="BI907" s="636" t="str">
        <f t="shared" si="1380"/>
        <v>-</v>
      </c>
      <c r="BJ907" s="68" t="str">
        <f t="shared" si="1381"/>
        <v>X</v>
      </c>
      <c r="BK907" s="68" t="str">
        <f t="shared" si="1382"/>
        <v>X</v>
      </c>
      <c r="BL907" s="68" t="str">
        <f t="shared" si="1383"/>
        <v>X</v>
      </c>
      <c r="BM907" s="68" t="str">
        <f t="shared" si="1384"/>
        <v>X</v>
      </c>
      <c r="BN907" s="68" t="str">
        <f t="shared" si="1385"/>
        <v>X</v>
      </c>
      <c r="BO907" s="637" t="str">
        <f t="shared" si="1386"/>
        <v>X</v>
      </c>
      <c r="BP907" s="7"/>
      <c r="BQ907" s="68" t="str">
        <f t="shared" si="1387"/>
        <v>BASIC WL</v>
      </c>
      <c r="BR907" s="68" t="str">
        <f t="shared" si="1388"/>
        <v>BASIC WL</v>
      </c>
      <c r="BS907" s="15"/>
      <c r="BT907" s="57" t="s">
        <v>18642</v>
      </c>
    </row>
    <row r="908" spans="1:72" s="59" customFormat="1" ht="120" x14ac:dyDescent="0.2">
      <c r="A908" s="45" t="str">
        <f t="shared" si="1371"/>
        <v>YES</v>
      </c>
      <c r="B908" s="45"/>
      <c r="C908" s="45"/>
      <c r="D908" s="213" t="s">
        <v>3431</v>
      </c>
      <c r="E908" s="214" t="s">
        <v>3766</v>
      </c>
      <c r="F908" s="312" t="s">
        <v>3766</v>
      </c>
      <c r="G908" s="66">
        <f t="shared" si="1330"/>
        <v>6</v>
      </c>
      <c r="H908" s="66" t="s">
        <v>42</v>
      </c>
      <c r="I908" s="97" t="s">
        <v>443</v>
      </c>
      <c r="J908" s="64" t="s">
        <v>3767</v>
      </c>
      <c r="K908" s="65" t="s">
        <v>17135</v>
      </c>
      <c r="L908" s="65" t="s">
        <v>916</v>
      </c>
      <c r="M908" s="65" t="s">
        <v>35</v>
      </c>
      <c r="N908" s="64" t="s">
        <v>17064</v>
      </c>
      <c r="O908" s="66" t="s">
        <v>42</v>
      </c>
      <c r="P908" s="66" t="str">
        <f t="shared" si="1368"/>
        <v>0..1</v>
      </c>
      <c r="Q908" s="2" t="s">
        <v>3768</v>
      </c>
      <c r="R908" s="75" t="s">
        <v>3769</v>
      </c>
      <c r="S908" s="66" t="s">
        <v>329</v>
      </c>
      <c r="T908" s="68" t="str">
        <f t="shared" si="1348"/>
        <v>A</v>
      </c>
      <c r="U908" s="66" t="s">
        <v>42</v>
      </c>
      <c r="V908" s="66" t="s">
        <v>35</v>
      </c>
      <c r="W908" s="249" t="s">
        <v>35</v>
      </c>
      <c r="X908" s="38"/>
      <c r="Y908" s="636" t="str">
        <f t="shared" si="1369"/>
        <v>-</v>
      </c>
      <c r="Z908" s="68" t="str">
        <f t="shared" ref="Z908:AE908" si="1394">IF(Y908="X","X",IF($AH908=Z$4,"X","-"))</f>
        <v>X</v>
      </c>
      <c r="AA908" s="68" t="str">
        <f t="shared" si="1394"/>
        <v>X</v>
      </c>
      <c r="AB908" s="68" t="str">
        <f t="shared" si="1394"/>
        <v>X</v>
      </c>
      <c r="AC908" s="68" t="str">
        <f t="shared" si="1394"/>
        <v>X</v>
      </c>
      <c r="AD908" s="68" t="str">
        <f t="shared" si="1394"/>
        <v>X</v>
      </c>
      <c r="AE908" s="637" t="str">
        <f t="shared" si="1394"/>
        <v>X</v>
      </c>
      <c r="AF908" s="38"/>
      <c r="AG908" s="68" t="s">
        <v>185</v>
      </c>
      <c r="AH908" s="68" t="s">
        <v>185</v>
      </c>
      <c r="AI908" s="38"/>
      <c r="AJ908" s="13" t="str">
        <f t="shared" si="1344"/>
        <v>/rsm:CrossIndustryInvoice/rsm:SupplyChainTradeTransaction/ram:ApplicableHeaderTradeSettlement/ram:PayeeTradeParty/ram:SpecifiedLegalOrganization/ram:ID</v>
      </c>
      <c r="AK908" s="13" t="str">
        <f t="shared" si="1345"/>
        <v>/@schemeID</v>
      </c>
      <c r="AL908" s="14">
        <f>COUNTIFS(R$4:R908,AJ908)</f>
        <v>1</v>
      </c>
      <c r="AN908" s="213" t="str">
        <f t="shared" si="1373"/>
        <v>SCT_HTS</v>
      </c>
      <c r="AO908" s="214" t="str">
        <f t="shared" si="1346"/>
        <v>BT-61-1</v>
      </c>
      <c r="AP908" s="312" t="str">
        <f t="shared" si="1374"/>
        <v>BT-61-1</v>
      </c>
      <c r="AQ908" s="66">
        <f t="shared" si="1314"/>
        <v>6</v>
      </c>
      <c r="AR908" s="66" t="str">
        <f t="shared" si="1347"/>
        <v>0..1</v>
      </c>
      <c r="AS908" s="97" t="s">
        <v>330</v>
      </c>
      <c r="AT908" s="64" t="s">
        <v>3770</v>
      </c>
      <c r="AU908" s="65" t="s">
        <v>331</v>
      </c>
      <c r="AV908" s="65" t="s">
        <v>1616</v>
      </c>
      <c r="AW908" s="65" t="s">
        <v>35</v>
      </c>
      <c r="AX908" s="64" t="s">
        <v>128</v>
      </c>
      <c r="AY908" s="66" t="str">
        <f t="shared" si="1357"/>
        <v>0..1</v>
      </c>
      <c r="AZ908" s="66" t="str">
        <f t="shared" si="1359"/>
        <v>0..1</v>
      </c>
      <c r="BA908" s="2" t="str">
        <f t="shared" si="1310"/>
        <v>/rsm:CrossIndustryInvoice
/rsm:SupplyChainTradeTransaction
/ram:ApplicableHeaderTradeSettlement
/ram:PayeeTradeParty
/ram:SpecifiedLegalOrganization
/ram:ID
/@schemeID</v>
      </c>
      <c r="BB908" s="75" t="str">
        <f t="shared" si="1311"/>
        <v>/rsm:CrossIndustryInvoice/rsm:SupplyChainTradeTransaction/ram:ApplicableHeaderTradeSettlement/ram:PayeeTradeParty/ram:SpecifiedLegalOrganization/ram:ID/@schemeID</v>
      </c>
      <c r="BC908" s="66" t="str">
        <f t="shared" si="1375"/>
        <v>S</v>
      </c>
      <c r="BD908" s="68" t="str">
        <f t="shared" si="1376"/>
        <v>A</v>
      </c>
      <c r="BE908" s="66" t="str">
        <f t="shared" si="1377"/>
        <v>0..1</v>
      </c>
      <c r="BF908" s="66" t="str">
        <f t="shared" si="1378"/>
        <v/>
      </c>
      <c r="BG908" s="249" t="str">
        <f t="shared" si="1379"/>
        <v/>
      </c>
      <c r="BH908" s="7"/>
      <c r="BI908" s="636" t="str">
        <f t="shared" si="1380"/>
        <v>-</v>
      </c>
      <c r="BJ908" s="68" t="str">
        <f t="shared" si="1381"/>
        <v>X</v>
      </c>
      <c r="BK908" s="68" t="str">
        <f t="shared" si="1382"/>
        <v>X</v>
      </c>
      <c r="BL908" s="68" t="str">
        <f t="shared" si="1383"/>
        <v>X</v>
      </c>
      <c r="BM908" s="68" t="str">
        <f t="shared" si="1384"/>
        <v>X</v>
      </c>
      <c r="BN908" s="68" t="str">
        <f t="shared" si="1385"/>
        <v>X</v>
      </c>
      <c r="BO908" s="637" t="str">
        <f t="shared" si="1386"/>
        <v>X</v>
      </c>
      <c r="BP908" s="7"/>
      <c r="BQ908" s="68" t="str">
        <f t="shared" si="1387"/>
        <v>BASIC WL</v>
      </c>
      <c r="BR908" s="68" t="str">
        <f t="shared" si="1388"/>
        <v>BASIC WL</v>
      </c>
      <c r="BS908" s="15"/>
      <c r="BT908" s="57" t="s">
        <v>18642</v>
      </c>
    </row>
    <row r="909" spans="1:72" s="59" customFormat="1" ht="105" x14ac:dyDescent="0.2">
      <c r="A909" s="45" t="str">
        <f t="shared" si="1371"/>
        <v>YES</v>
      </c>
      <c r="B909" s="45"/>
      <c r="C909" s="45"/>
      <c r="D909" s="215" t="s">
        <v>3431</v>
      </c>
      <c r="E909" s="61" t="s">
        <v>5736</v>
      </c>
      <c r="F909" s="282"/>
      <c r="G909" s="62">
        <f t="shared" si="1330"/>
        <v>5</v>
      </c>
      <c r="H909" s="62" t="s">
        <v>42</v>
      </c>
      <c r="I909" s="64" t="s">
        <v>17277</v>
      </c>
      <c r="J909" s="64" t="s">
        <v>17138</v>
      </c>
      <c r="K909" s="65" t="s">
        <v>17139</v>
      </c>
      <c r="L909" s="65"/>
      <c r="M909" s="65"/>
      <c r="N909" s="64" t="s">
        <v>70</v>
      </c>
      <c r="O909" s="66" t="s">
        <v>42</v>
      </c>
      <c r="P909" s="66" t="str">
        <f t="shared" si="1368"/>
        <v>0..1</v>
      </c>
      <c r="Q909" s="6" t="s">
        <v>3771</v>
      </c>
      <c r="R909" s="67" t="s">
        <v>3772</v>
      </c>
      <c r="S909" s="66" t="s">
        <v>73</v>
      </c>
      <c r="T909" s="68" t="str">
        <f t="shared" si="1348"/>
        <v>E</v>
      </c>
      <c r="U909" s="62" t="s">
        <v>42</v>
      </c>
      <c r="V909" s="66"/>
      <c r="W909" s="249"/>
      <c r="X909" s="38"/>
      <c r="Y909" s="634" t="str">
        <f t="shared" si="1369"/>
        <v>-</v>
      </c>
      <c r="Z909" s="70" t="str">
        <f t="shared" ref="Z909:AE909" si="1395">IF(Y909="X","X",IF($AH909=Z$4,"X","-"))</f>
        <v>-</v>
      </c>
      <c r="AA909" s="70" t="str">
        <f t="shared" si="1395"/>
        <v>-</v>
      </c>
      <c r="AB909" s="70" t="str">
        <f t="shared" si="1395"/>
        <v>-</v>
      </c>
      <c r="AC909" s="70" t="str">
        <f t="shared" si="1395"/>
        <v>-</v>
      </c>
      <c r="AD909" s="70" t="str">
        <f t="shared" si="1395"/>
        <v>X</v>
      </c>
      <c r="AE909" s="635" t="str">
        <f t="shared" si="1395"/>
        <v>X</v>
      </c>
      <c r="AF909" s="38"/>
      <c r="AG909" s="70" t="s">
        <v>47</v>
      </c>
      <c r="AH909" s="70" t="s">
        <v>18617</v>
      </c>
      <c r="AI909" s="38"/>
      <c r="AJ909" s="13" t="str">
        <f t="shared" si="1344"/>
        <v>/rsm:CrossIndustryInvoice/rsm:SupplyChainTradeTransaction/ram:ApplicableHeaderTradeSettlement/ram:PayeeTradeParty/ram:SpecifiedLegalOrganization</v>
      </c>
      <c r="AK909" s="13" t="str">
        <f t="shared" si="1345"/>
        <v>/ram:TradingBusinessName</v>
      </c>
      <c r="AL909" s="14">
        <f>COUNTIFS(R$4:R909,AJ909)</f>
        <v>1</v>
      </c>
      <c r="AN909" s="215" t="str">
        <f t="shared" si="1373"/>
        <v>SCT_HTS</v>
      </c>
      <c r="AO909" s="61" t="str">
        <f t="shared" si="1346"/>
        <v>BT-X-243</v>
      </c>
      <c r="AP909" s="282" t="str">
        <f t="shared" si="1374"/>
        <v/>
      </c>
      <c r="AQ909" s="62">
        <f t="shared" si="1314"/>
        <v>5</v>
      </c>
      <c r="AR909" s="62" t="str">
        <f t="shared" si="1347"/>
        <v>0..1</v>
      </c>
      <c r="AS909" s="64" t="s">
        <v>2112</v>
      </c>
      <c r="AT909" s="64" t="s">
        <v>18225</v>
      </c>
      <c r="AU909" s="65" t="s">
        <v>18226</v>
      </c>
      <c r="AV909" s="65"/>
      <c r="AW909" s="65"/>
      <c r="AX909" s="64"/>
      <c r="AY909" s="66" t="str">
        <f t="shared" si="1357"/>
        <v>0..1</v>
      </c>
      <c r="AZ909" s="66" t="str">
        <f t="shared" si="1359"/>
        <v>0..1</v>
      </c>
      <c r="BA909" s="6" t="str">
        <f t="shared" si="1310"/>
        <v>/rsm:CrossIndustryInvoice
/rsm:SupplyChainTradeTransaction
/ram:ApplicableHeaderTradeSettlement
/ram:PayeeTradeParty
/ram:SpecifiedLegalOrganization
/ram:TradingBusinessName</v>
      </c>
      <c r="BB909" s="67" t="str">
        <f t="shared" si="1311"/>
        <v>/rsm:CrossIndustryInvoice/rsm:SupplyChainTradeTransaction/ram:ApplicableHeaderTradeSettlement/ram:PayeeTradeParty/ram:SpecifiedLegalOrganization/ram:TradingBusinessName</v>
      </c>
      <c r="BC909" s="66" t="str">
        <f t="shared" si="1375"/>
        <v>T</v>
      </c>
      <c r="BD909" s="68" t="str">
        <f t="shared" si="1376"/>
        <v>E</v>
      </c>
      <c r="BE909" s="62" t="str">
        <f t="shared" si="1377"/>
        <v>0..1</v>
      </c>
      <c r="BF909" s="66" t="str">
        <f t="shared" si="1378"/>
        <v/>
      </c>
      <c r="BG909" s="249" t="str">
        <f t="shared" si="1379"/>
        <v/>
      </c>
      <c r="BH909" s="7"/>
      <c r="BI909" s="634" t="str">
        <f t="shared" si="1380"/>
        <v>-</v>
      </c>
      <c r="BJ909" s="70" t="str">
        <f t="shared" si="1381"/>
        <v>-</v>
      </c>
      <c r="BK909" s="70" t="str">
        <f t="shared" si="1382"/>
        <v>-</v>
      </c>
      <c r="BL909" s="70" t="str">
        <f t="shared" si="1383"/>
        <v>-</v>
      </c>
      <c r="BM909" s="70" t="str">
        <f t="shared" si="1384"/>
        <v>-</v>
      </c>
      <c r="BN909" s="70" t="str">
        <f t="shared" si="1385"/>
        <v>X</v>
      </c>
      <c r="BO909" s="635" t="str">
        <f t="shared" si="1386"/>
        <v>X</v>
      </c>
      <c r="BP909" s="7"/>
      <c r="BQ909" s="70" t="str">
        <f t="shared" si="1387"/>
        <v>EXTENDED</v>
      </c>
      <c r="BR909" s="70" t="str">
        <f t="shared" si="1388"/>
        <v>EXTENDED-B2B-FR</v>
      </c>
      <c r="BS909" s="15"/>
      <c r="BT909" s="57" t="s">
        <v>18642</v>
      </c>
    </row>
    <row r="910" spans="1:72" s="59" customFormat="1" ht="105" x14ac:dyDescent="0.2">
      <c r="A910" s="45" t="str">
        <f t="shared" si="1371"/>
        <v>NO</v>
      </c>
      <c r="B910" s="131"/>
      <c r="C910" s="742"/>
      <c r="D910" s="215" t="s">
        <v>3431</v>
      </c>
      <c r="E910" s="162" t="s">
        <v>5737</v>
      </c>
      <c r="F910" s="298"/>
      <c r="G910" s="163">
        <f t="shared" si="1330"/>
        <v>5</v>
      </c>
      <c r="H910" s="163" t="s">
        <v>42</v>
      </c>
      <c r="I910" s="164" t="s">
        <v>3773</v>
      </c>
      <c r="J910" s="164" t="s">
        <v>3073</v>
      </c>
      <c r="K910" s="165"/>
      <c r="L910" s="165"/>
      <c r="M910" s="165"/>
      <c r="N910" s="164"/>
      <c r="O910" s="66" t="s">
        <v>42</v>
      </c>
      <c r="P910" s="66" t="str">
        <f t="shared" si="1368"/>
        <v>0..1</v>
      </c>
      <c r="Q910" s="167" t="s">
        <v>3774</v>
      </c>
      <c r="R910" s="168" t="s">
        <v>3775</v>
      </c>
      <c r="S910" s="166"/>
      <c r="T910" s="169" t="str">
        <f t="shared" si="1348"/>
        <v>EG</v>
      </c>
      <c r="U910" s="163" t="s">
        <v>42</v>
      </c>
      <c r="V910" s="166"/>
      <c r="W910" s="676"/>
      <c r="X910" s="38"/>
      <c r="Y910" s="650" t="str">
        <f t="shared" si="1369"/>
        <v>-</v>
      </c>
      <c r="Z910" s="171" t="str">
        <f t="shared" ref="Z910:AE910" si="1396">IF(Y910="X","X",IF($AH910=Z$4,"X","-"))</f>
        <v>-</v>
      </c>
      <c r="AA910" s="171" t="str">
        <f t="shared" si="1396"/>
        <v>-</v>
      </c>
      <c r="AB910" s="171" t="str">
        <f t="shared" si="1396"/>
        <v>-</v>
      </c>
      <c r="AC910" s="171" t="str">
        <f t="shared" si="1396"/>
        <v>-</v>
      </c>
      <c r="AD910" s="171" t="str">
        <f t="shared" si="1396"/>
        <v>-</v>
      </c>
      <c r="AE910" s="651" t="str">
        <f t="shared" si="1396"/>
        <v>X</v>
      </c>
      <c r="AF910" s="38"/>
      <c r="AG910" s="171" t="s">
        <v>47</v>
      </c>
      <c r="AH910" s="171" t="s">
        <v>47</v>
      </c>
      <c r="AI910" s="38"/>
      <c r="AJ910" s="13" t="str">
        <f t="shared" si="1344"/>
        <v>/rsm:CrossIndustryInvoice/rsm:SupplyChainTradeTransaction/ram:ApplicableHeaderTradeSettlement/ram:PayeeTradeParty/ram:SpecifiedLegalOrganization</v>
      </c>
      <c r="AK910" s="13" t="str">
        <f t="shared" si="1345"/>
        <v>/ram:PostalTradeAddress</v>
      </c>
      <c r="AL910" s="14">
        <f>COUNTIFS(R$4:R910,AJ910)</f>
        <v>1</v>
      </c>
      <c r="AN910" s="215" t="str">
        <f t="shared" si="1373"/>
        <v>SCT_HTS</v>
      </c>
      <c r="AO910" s="162" t="str">
        <f t="shared" si="1346"/>
        <v>BG-X-72</v>
      </c>
      <c r="AP910" s="298" t="str">
        <f t="shared" si="1374"/>
        <v/>
      </c>
      <c r="AQ910" s="163">
        <f t="shared" si="1314"/>
        <v>5</v>
      </c>
      <c r="AR910" s="163" t="str">
        <f t="shared" si="1347"/>
        <v>0..1</v>
      </c>
      <c r="AS910" s="164" t="s">
        <v>1632</v>
      </c>
      <c r="AT910" s="164" t="s">
        <v>1633</v>
      </c>
      <c r="AU910" s="165"/>
      <c r="AV910" s="165"/>
      <c r="AW910" s="165"/>
      <c r="AX910" s="164"/>
      <c r="AY910" s="66" t="str">
        <f t="shared" si="1357"/>
        <v>0..1</v>
      </c>
      <c r="AZ910" s="66" t="str">
        <f t="shared" si="1359"/>
        <v>0..1</v>
      </c>
      <c r="BA910" s="167" t="str">
        <f t="shared" si="1310"/>
        <v>/rsm:CrossIndustryInvoice
/rsm:SupplyChainTradeTransaction
/ram:ApplicableHeaderTradeSettlement
/ram:PayeeTradeParty
/ram:SpecifiedLegalOrganization
/ram:PostalTradeAddress</v>
      </c>
      <c r="BB910" s="168" t="str">
        <f t="shared" si="1311"/>
        <v>/rsm:CrossIndustryInvoice/rsm:SupplyChainTradeTransaction/ram:ApplicableHeaderTradeSettlement/ram:PayeeTradeParty/ram:SpecifiedLegalOrganization/ram:PostalTradeAddress</v>
      </c>
      <c r="BC910" s="166" t="str">
        <f t="shared" si="1375"/>
        <v/>
      </c>
      <c r="BD910" s="169" t="str">
        <f t="shared" si="1376"/>
        <v>EG</v>
      </c>
      <c r="BE910" s="163" t="str">
        <f t="shared" si="1377"/>
        <v>0..1</v>
      </c>
      <c r="BF910" s="166" t="str">
        <f t="shared" si="1378"/>
        <v/>
      </c>
      <c r="BG910" s="676" t="str">
        <f t="shared" si="1379"/>
        <v/>
      </c>
      <c r="BH910" s="7"/>
      <c r="BI910" s="650" t="str">
        <f t="shared" si="1380"/>
        <v>-</v>
      </c>
      <c r="BJ910" s="171" t="str">
        <f t="shared" si="1381"/>
        <v>-</v>
      </c>
      <c r="BK910" s="171" t="str">
        <f t="shared" si="1382"/>
        <v>-</v>
      </c>
      <c r="BL910" s="171" t="str">
        <f t="shared" si="1383"/>
        <v>-</v>
      </c>
      <c r="BM910" s="171" t="str">
        <f t="shared" si="1384"/>
        <v>-</v>
      </c>
      <c r="BN910" s="171" t="str">
        <f t="shared" si="1385"/>
        <v>-</v>
      </c>
      <c r="BO910" s="651" t="str">
        <f t="shared" si="1386"/>
        <v>X</v>
      </c>
      <c r="BP910" s="7"/>
      <c r="BQ910" s="171" t="str">
        <f t="shared" si="1387"/>
        <v>EXTENDED</v>
      </c>
      <c r="BR910" s="171" t="str">
        <f t="shared" si="1388"/>
        <v>EXTENDED</v>
      </c>
      <c r="BS910" s="15"/>
      <c r="BT910" s="57" t="s">
        <v>18642</v>
      </c>
    </row>
    <row r="911" spans="1:72" s="59" customFormat="1" ht="120" x14ac:dyDescent="0.2">
      <c r="A911" s="45" t="str">
        <f t="shared" si="1371"/>
        <v>YES</v>
      </c>
      <c r="B911" s="131"/>
      <c r="C911" s="742"/>
      <c r="D911" s="215" t="s">
        <v>3431</v>
      </c>
      <c r="E911" s="61" t="s">
        <v>5738</v>
      </c>
      <c r="F911" s="282"/>
      <c r="G911" s="62">
        <f t="shared" si="1330"/>
        <v>6</v>
      </c>
      <c r="H911" s="62" t="s">
        <v>42</v>
      </c>
      <c r="I911" s="64" t="s">
        <v>17148</v>
      </c>
      <c r="J911" s="64" t="s">
        <v>1635</v>
      </c>
      <c r="K911" s="65" t="s">
        <v>1636</v>
      </c>
      <c r="L911" s="65"/>
      <c r="M911" s="65"/>
      <c r="N911" s="64" t="s">
        <v>70</v>
      </c>
      <c r="O911" s="66" t="s">
        <v>42</v>
      </c>
      <c r="P911" s="66" t="str">
        <f t="shared" si="1368"/>
        <v>0..1</v>
      </c>
      <c r="Q911" s="6" t="s">
        <v>3776</v>
      </c>
      <c r="R911" s="67" t="s">
        <v>3777</v>
      </c>
      <c r="S911" s="66" t="s">
        <v>73</v>
      </c>
      <c r="T911" s="68" t="str">
        <f t="shared" si="1348"/>
        <v>E</v>
      </c>
      <c r="U911" s="62" t="s">
        <v>42</v>
      </c>
      <c r="V911" s="66"/>
      <c r="W911" s="249"/>
      <c r="X911" s="38"/>
      <c r="Y911" s="634" t="str">
        <f t="shared" si="1369"/>
        <v>-</v>
      </c>
      <c r="Z911" s="70" t="str">
        <f t="shared" ref="Z911:AE911" si="1397">IF(Y911="X","X",IF($AH911=Z$4,"X","-"))</f>
        <v>-</v>
      </c>
      <c r="AA911" s="70" t="str">
        <f t="shared" si="1397"/>
        <v>-</v>
      </c>
      <c r="AB911" s="70" t="str">
        <f t="shared" si="1397"/>
        <v>-</v>
      </c>
      <c r="AC911" s="70" t="str">
        <f t="shared" si="1397"/>
        <v>-</v>
      </c>
      <c r="AD911" s="70" t="str">
        <f t="shared" si="1397"/>
        <v>-</v>
      </c>
      <c r="AE911" s="635" t="str">
        <f t="shared" si="1397"/>
        <v>X</v>
      </c>
      <c r="AF911" s="38"/>
      <c r="AG911" s="70" t="s">
        <v>47</v>
      </c>
      <c r="AH911" s="70" t="s">
        <v>47</v>
      </c>
      <c r="AI911" s="38"/>
      <c r="AJ911" s="13" t="str">
        <f t="shared" si="1344"/>
        <v>/rsm:CrossIndustryInvoice/rsm:SupplyChainTradeTransaction/ram:ApplicableHeaderTradeSettlement/ram:PayeeTradeParty/ram:SpecifiedLegalOrganization/ram:PostalTradeAddress</v>
      </c>
      <c r="AK911" s="13" t="str">
        <f t="shared" si="1345"/>
        <v>/ram:PostcodeCode</v>
      </c>
      <c r="AL911" s="14">
        <f>COUNTIFS(R$4:R911,AJ911)</f>
        <v>1</v>
      </c>
      <c r="AN911" s="215" t="str">
        <f t="shared" si="1373"/>
        <v>SCT_HTS</v>
      </c>
      <c r="AO911" s="61" t="str">
        <f t="shared" si="1346"/>
        <v>BT-X-469</v>
      </c>
      <c r="AP911" s="282" t="str">
        <f t="shared" si="1374"/>
        <v/>
      </c>
      <c r="AQ911" s="62">
        <f t="shared" si="1314"/>
        <v>6</v>
      </c>
      <c r="AR911" s="62" t="str">
        <f t="shared" si="1347"/>
        <v>0..1</v>
      </c>
      <c r="AS911" s="64" t="s">
        <v>2544</v>
      </c>
      <c r="AT911" s="64" t="s">
        <v>1747</v>
      </c>
      <c r="AU911" s="65" t="s">
        <v>1748</v>
      </c>
      <c r="AV911" s="65"/>
      <c r="AW911" s="65"/>
      <c r="AX911" s="64"/>
      <c r="AY911" s="66" t="str">
        <f t="shared" si="1357"/>
        <v>0..1</v>
      </c>
      <c r="AZ911" s="66" t="str">
        <f t="shared" si="1359"/>
        <v>0..1</v>
      </c>
      <c r="BA911" s="6" t="str">
        <f t="shared" si="1310"/>
        <v>/rsm:CrossIndustryInvoice
/rsm:SupplyChainTradeTransaction
/ram:ApplicableHeaderTradeSettlement
/ram:PayeeTradeParty
/ram:SpecifiedLegalOrganization
/ram:PostalTradeAddress
/ram:PostcodeCode</v>
      </c>
      <c r="BB911" s="67" t="str">
        <f t="shared" si="1311"/>
        <v>/rsm:CrossIndustryInvoice/rsm:SupplyChainTradeTransaction/ram:ApplicableHeaderTradeSettlement/ram:PayeeTradeParty/ram:SpecifiedLegalOrganization/ram:PostalTradeAddress/ram:PostcodeCode</v>
      </c>
      <c r="BC911" s="66" t="str">
        <f t="shared" si="1375"/>
        <v>T</v>
      </c>
      <c r="BD911" s="68" t="str">
        <f t="shared" si="1376"/>
        <v>E</v>
      </c>
      <c r="BE911" s="62" t="str">
        <f t="shared" si="1377"/>
        <v>0..1</v>
      </c>
      <c r="BF911" s="66" t="str">
        <f t="shared" si="1378"/>
        <v/>
      </c>
      <c r="BG911" s="249" t="str">
        <f t="shared" si="1379"/>
        <v/>
      </c>
      <c r="BH911" s="7"/>
      <c r="BI911" s="634" t="str">
        <f t="shared" si="1380"/>
        <v>-</v>
      </c>
      <c r="BJ911" s="70" t="str">
        <f t="shared" si="1381"/>
        <v>-</v>
      </c>
      <c r="BK911" s="70" t="str">
        <f t="shared" si="1382"/>
        <v>-</v>
      </c>
      <c r="BL911" s="70" t="str">
        <f t="shared" si="1383"/>
        <v>-</v>
      </c>
      <c r="BM911" s="70" t="str">
        <f t="shared" si="1384"/>
        <v>-</v>
      </c>
      <c r="BN911" s="70" t="str">
        <f t="shared" si="1385"/>
        <v>-</v>
      </c>
      <c r="BO911" s="635" t="str">
        <f t="shared" si="1386"/>
        <v>X</v>
      </c>
      <c r="BP911" s="7"/>
      <c r="BQ911" s="70" t="str">
        <f t="shared" si="1387"/>
        <v>EXTENDED</v>
      </c>
      <c r="BR911" s="70" t="str">
        <f t="shared" si="1388"/>
        <v>EXTENDED</v>
      </c>
      <c r="BS911" s="15"/>
      <c r="BT911" s="57" t="s">
        <v>18642</v>
      </c>
    </row>
    <row r="912" spans="1:72" s="59" customFormat="1" ht="120" x14ac:dyDescent="0.2">
      <c r="A912" s="45" t="str">
        <f t="shared" si="1371"/>
        <v>YES</v>
      </c>
      <c r="B912" s="131"/>
      <c r="C912" s="742"/>
      <c r="D912" s="215" t="s">
        <v>3431</v>
      </c>
      <c r="E912" s="61" t="s">
        <v>5739</v>
      </c>
      <c r="F912" s="282"/>
      <c r="G912" s="62">
        <f t="shared" si="1330"/>
        <v>6</v>
      </c>
      <c r="H912" s="62" t="s">
        <v>42</v>
      </c>
      <c r="I912" s="64" t="s">
        <v>17149</v>
      </c>
      <c r="J912" s="64" t="s">
        <v>1641</v>
      </c>
      <c r="K912" s="65" t="s">
        <v>1642</v>
      </c>
      <c r="L912" s="65"/>
      <c r="M912" s="65"/>
      <c r="N912" s="64" t="s">
        <v>70</v>
      </c>
      <c r="O912" s="66" t="s">
        <v>42</v>
      </c>
      <c r="P912" s="66" t="str">
        <f t="shared" si="1368"/>
        <v>0..1</v>
      </c>
      <c r="Q912" s="6" t="s">
        <v>3778</v>
      </c>
      <c r="R912" s="67" t="s">
        <v>3779</v>
      </c>
      <c r="S912" s="66" t="s">
        <v>73</v>
      </c>
      <c r="T912" s="68" t="str">
        <f t="shared" si="1348"/>
        <v>E</v>
      </c>
      <c r="U912" s="62" t="s">
        <v>42</v>
      </c>
      <c r="V912" s="66"/>
      <c r="W912" s="249"/>
      <c r="X912" s="38"/>
      <c r="Y912" s="634" t="str">
        <f t="shared" si="1369"/>
        <v>-</v>
      </c>
      <c r="Z912" s="70" t="str">
        <f t="shared" ref="Z912:AE912" si="1398">IF(Y912="X","X",IF($AH912=Z$4,"X","-"))</f>
        <v>-</v>
      </c>
      <c r="AA912" s="70" t="str">
        <f t="shared" si="1398"/>
        <v>-</v>
      </c>
      <c r="AB912" s="70" t="str">
        <f t="shared" si="1398"/>
        <v>-</v>
      </c>
      <c r="AC912" s="70" t="str">
        <f t="shared" si="1398"/>
        <v>-</v>
      </c>
      <c r="AD912" s="70" t="str">
        <f t="shared" si="1398"/>
        <v>-</v>
      </c>
      <c r="AE912" s="635" t="str">
        <f t="shared" si="1398"/>
        <v>X</v>
      </c>
      <c r="AF912" s="38"/>
      <c r="AG912" s="70" t="s">
        <v>47</v>
      </c>
      <c r="AH912" s="70" t="s">
        <v>47</v>
      </c>
      <c r="AI912" s="38"/>
      <c r="AJ912" s="13" t="str">
        <f t="shared" si="1344"/>
        <v>/rsm:CrossIndustryInvoice/rsm:SupplyChainTradeTransaction/ram:ApplicableHeaderTradeSettlement/ram:PayeeTradeParty/ram:SpecifiedLegalOrganization/ram:PostalTradeAddress</v>
      </c>
      <c r="AK912" s="13" t="str">
        <f t="shared" si="1345"/>
        <v>/ram:LineOne</v>
      </c>
      <c r="AL912" s="14">
        <f>COUNTIFS(R$4:R912,AJ912)</f>
        <v>1</v>
      </c>
      <c r="AN912" s="215" t="str">
        <f t="shared" si="1373"/>
        <v>SCT_HTS</v>
      </c>
      <c r="AO912" s="61" t="str">
        <f t="shared" si="1346"/>
        <v>BT-X-470</v>
      </c>
      <c r="AP912" s="282" t="str">
        <f t="shared" si="1374"/>
        <v/>
      </c>
      <c r="AQ912" s="62">
        <f t="shared" si="1314"/>
        <v>6</v>
      </c>
      <c r="AR912" s="62" t="str">
        <f t="shared" si="1347"/>
        <v>0..1</v>
      </c>
      <c r="AS912" s="64" t="s">
        <v>2547</v>
      </c>
      <c r="AT912" s="64" t="s">
        <v>1754</v>
      </c>
      <c r="AU912" s="65" t="s">
        <v>1755</v>
      </c>
      <c r="AV912" s="65"/>
      <c r="AW912" s="65"/>
      <c r="AX912" s="64"/>
      <c r="AY912" s="66" t="str">
        <f t="shared" si="1357"/>
        <v>0..1</v>
      </c>
      <c r="AZ912" s="66" t="str">
        <f t="shared" si="1359"/>
        <v>0..1</v>
      </c>
      <c r="BA912" s="6" t="str">
        <f t="shared" si="1310"/>
        <v>/rsm:CrossIndustryInvoice
/rsm:SupplyChainTradeTransaction
/ram:ApplicableHeaderTradeSettlement
/ram:PayeeTradeParty
/ram:SpecifiedLegalOrganization
/ram:PostalTradeAddress
/ram:LineOne</v>
      </c>
      <c r="BB912" s="67" t="str">
        <f t="shared" si="1311"/>
        <v>/rsm:CrossIndustryInvoice/rsm:SupplyChainTradeTransaction/ram:ApplicableHeaderTradeSettlement/ram:PayeeTradeParty/ram:SpecifiedLegalOrganization/ram:PostalTradeAddress/ram:LineOne</v>
      </c>
      <c r="BC912" s="66" t="str">
        <f t="shared" si="1375"/>
        <v>T</v>
      </c>
      <c r="BD912" s="68" t="str">
        <f t="shared" si="1376"/>
        <v>E</v>
      </c>
      <c r="BE912" s="62" t="str">
        <f t="shared" si="1377"/>
        <v>0..1</v>
      </c>
      <c r="BF912" s="66" t="str">
        <f t="shared" si="1378"/>
        <v/>
      </c>
      <c r="BG912" s="249" t="str">
        <f t="shared" si="1379"/>
        <v/>
      </c>
      <c r="BH912" s="7"/>
      <c r="BI912" s="634" t="str">
        <f t="shared" si="1380"/>
        <v>-</v>
      </c>
      <c r="BJ912" s="70" t="str">
        <f t="shared" si="1381"/>
        <v>-</v>
      </c>
      <c r="BK912" s="70" t="str">
        <f t="shared" si="1382"/>
        <v>-</v>
      </c>
      <c r="BL912" s="70" t="str">
        <f t="shared" si="1383"/>
        <v>-</v>
      </c>
      <c r="BM912" s="70" t="str">
        <f t="shared" si="1384"/>
        <v>-</v>
      </c>
      <c r="BN912" s="70" t="str">
        <f t="shared" si="1385"/>
        <v>-</v>
      </c>
      <c r="BO912" s="635" t="str">
        <f t="shared" si="1386"/>
        <v>X</v>
      </c>
      <c r="BP912" s="7"/>
      <c r="BQ912" s="70" t="str">
        <f t="shared" si="1387"/>
        <v>EXTENDED</v>
      </c>
      <c r="BR912" s="70" t="str">
        <f t="shared" si="1388"/>
        <v>EXTENDED</v>
      </c>
      <c r="BS912" s="15"/>
      <c r="BT912" s="57" t="s">
        <v>18642</v>
      </c>
    </row>
    <row r="913" spans="1:72" s="59" customFormat="1" ht="120" x14ac:dyDescent="0.2">
      <c r="A913" s="45" t="str">
        <f t="shared" si="1371"/>
        <v>YES</v>
      </c>
      <c r="B913" s="131"/>
      <c r="C913" s="742"/>
      <c r="D913" s="215" t="s">
        <v>3431</v>
      </c>
      <c r="E913" s="61" t="s">
        <v>5740</v>
      </c>
      <c r="F913" s="282"/>
      <c r="G913" s="62">
        <f t="shared" si="1330"/>
        <v>6</v>
      </c>
      <c r="H913" s="62" t="s">
        <v>42</v>
      </c>
      <c r="I913" s="64" t="s">
        <v>17150</v>
      </c>
      <c r="J913" s="64" t="s">
        <v>1647</v>
      </c>
      <c r="K913" s="65"/>
      <c r="L913" s="65"/>
      <c r="M913" s="65"/>
      <c r="N913" s="64" t="s">
        <v>70</v>
      </c>
      <c r="O913" s="66" t="s">
        <v>42</v>
      </c>
      <c r="P913" s="66" t="str">
        <f t="shared" si="1368"/>
        <v>0..1</v>
      </c>
      <c r="Q913" s="6" t="s">
        <v>3780</v>
      </c>
      <c r="R913" s="67" t="s">
        <v>3781</v>
      </c>
      <c r="S913" s="66" t="s">
        <v>73</v>
      </c>
      <c r="T913" s="68" t="str">
        <f t="shared" si="1348"/>
        <v>E</v>
      </c>
      <c r="U913" s="62" t="s">
        <v>42</v>
      </c>
      <c r="V913" s="66"/>
      <c r="W913" s="249"/>
      <c r="X913" s="38"/>
      <c r="Y913" s="634" t="str">
        <f t="shared" si="1369"/>
        <v>-</v>
      </c>
      <c r="Z913" s="70" t="str">
        <f t="shared" ref="Z913:AE913" si="1399">IF(Y913="X","X",IF($AH913=Z$4,"X","-"))</f>
        <v>-</v>
      </c>
      <c r="AA913" s="70" t="str">
        <f t="shared" si="1399"/>
        <v>-</v>
      </c>
      <c r="AB913" s="70" t="str">
        <f t="shared" si="1399"/>
        <v>-</v>
      </c>
      <c r="AC913" s="70" t="str">
        <f t="shared" si="1399"/>
        <v>-</v>
      </c>
      <c r="AD913" s="70" t="str">
        <f t="shared" si="1399"/>
        <v>-</v>
      </c>
      <c r="AE913" s="635" t="str">
        <f t="shared" si="1399"/>
        <v>X</v>
      </c>
      <c r="AF913" s="38"/>
      <c r="AG913" s="70" t="s">
        <v>47</v>
      </c>
      <c r="AH913" s="70" t="s">
        <v>47</v>
      </c>
      <c r="AI913" s="38"/>
      <c r="AJ913" s="13" t="str">
        <f t="shared" si="1344"/>
        <v>/rsm:CrossIndustryInvoice/rsm:SupplyChainTradeTransaction/ram:ApplicableHeaderTradeSettlement/ram:PayeeTradeParty/ram:SpecifiedLegalOrganization/ram:PostalTradeAddress</v>
      </c>
      <c r="AK913" s="13" t="str">
        <f t="shared" si="1345"/>
        <v>/ram:LineTwo</v>
      </c>
      <c r="AL913" s="14">
        <f>COUNTIFS(R$4:R913,AJ913)</f>
        <v>1</v>
      </c>
      <c r="AN913" s="215" t="str">
        <f t="shared" si="1373"/>
        <v>SCT_HTS</v>
      </c>
      <c r="AO913" s="61" t="str">
        <f t="shared" si="1346"/>
        <v>BT-X-471</v>
      </c>
      <c r="AP913" s="282" t="str">
        <f t="shared" si="1374"/>
        <v/>
      </c>
      <c r="AQ913" s="62">
        <f t="shared" si="1314"/>
        <v>6</v>
      </c>
      <c r="AR913" s="62" t="str">
        <f t="shared" si="1347"/>
        <v>0..1</v>
      </c>
      <c r="AS913" s="64" t="s">
        <v>2550</v>
      </c>
      <c r="AT913" s="64" t="s">
        <v>1761</v>
      </c>
      <c r="AU913" s="65"/>
      <c r="AV913" s="65"/>
      <c r="AW913" s="65"/>
      <c r="AX913" s="64"/>
      <c r="AY913" s="66" t="str">
        <f t="shared" si="1357"/>
        <v>0..1</v>
      </c>
      <c r="AZ913" s="66" t="str">
        <f t="shared" si="1359"/>
        <v>0..1</v>
      </c>
      <c r="BA913" s="6" t="str">
        <f t="shared" si="1310"/>
        <v>/rsm:CrossIndustryInvoice
/rsm:SupplyChainTradeTransaction
/ram:ApplicableHeaderTradeSettlement
/ram:PayeeTradeParty
/ram:SpecifiedLegalOrganization
/ram:PostalTradeAddress
/ram:LineTwo</v>
      </c>
      <c r="BB913" s="67" t="str">
        <f t="shared" si="1311"/>
        <v>/rsm:CrossIndustryInvoice/rsm:SupplyChainTradeTransaction/ram:ApplicableHeaderTradeSettlement/ram:PayeeTradeParty/ram:SpecifiedLegalOrganization/ram:PostalTradeAddress/ram:LineTwo</v>
      </c>
      <c r="BC913" s="66" t="str">
        <f t="shared" si="1375"/>
        <v>T</v>
      </c>
      <c r="BD913" s="68" t="str">
        <f t="shared" si="1376"/>
        <v>E</v>
      </c>
      <c r="BE913" s="62" t="str">
        <f t="shared" si="1377"/>
        <v>0..1</v>
      </c>
      <c r="BF913" s="66" t="str">
        <f t="shared" si="1378"/>
        <v/>
      </c>
      <c r="BG913" s="249" t="str">
        <f t="shared" si="1379"/>
        <v/>
      </c>
      <c r="BH913" s="7"/>
      <c r="BI913" s="634" t="str">
        <f t="shared" si="1380"/>
        <v>-</v>
      </c>
      <c r="BJ913" s="70" t="str">
        <f t="shared" si="1381"/>
        <v>-</v>
      </c>
      <c r="BK913" s="70" t="str">
        <f t="shared" si="1382"/>
        <v>-</v>
      </c>
      <c r="BL913" s="70" t="str">
        <f t="shared" si="1383"/>
        <v>-</v>
      </c>
      <c r="BM913" s="70" t="str">
        <f t="shared" si="1384"/>
        <v>-</v>
      </c>
      <c r="BN913" s="70" t="str">
        <f t="shared" si="1385"/>
        <v>-</v>
      </c>
      <c r="BO913" s="635" t="str">
        <f t="shared" si="1386"/>
        <v>X</v>
      </c>
      <c r="BP913" s="7"/>
      <c r="BQ913" s="70" t="str">
        <f t="shared" si="1387"/>
        <v>EXTENDED</v>
      </c>
      <c r="BR913" s="70" t="str">
        <f t="shared" si="1388"/>
        <v>EXTENDED</v>
      </c>
      <c r="BS913" s="15"/>
      <c r="BT913" s="57" t="s">
        <v>18642</v>
      </c>
    </row>
    <row r="914" spans="1:72" s="59" customFormat="1" ht="120" x14ac:dyDescent="0.2">
      <c r="A914" s="45" t="str">
        <f t="shared" si="1371"/>
        <v>YES</v>
      </c>
      <c r="B914" s="131"/>
      <c r="C914" s="742"/>
      <c r="D914" s="215" t="s">
        <v>3431</v>
      </c>
      <c r="E914" s="61" t="s">
        <v>5741</v>
      </c>
      <c r="F914" s="282"/>
      <c r="G914" s="62">
        <f t="shared" si="1330"/>
        <v>6</v>
      </c>
      <c r="H914" s="62" t="s">
        <v>42</v>
      </c>
      <c r="I914" s="64" t="s">
        <v>17151</v>
      </c>
      <c r="J914" s="64" t="s">
        <v>1647</v>
      </c>
      <c r="K914" s="65"/>
      <c r="L914" s="65"/>
      <c r="M914" s="65"/>
      <c r="N914" s="64" t="s">
        <v>70</v>
      </c>
      <c r="O914" s="66" t="s">
        <v>42</v>
      </c>
      <c r="P914" s="66" t="str">
        <f t="shared" si="1368"/>
        <v>0..1</v>
      </c>
      <c r="Q914" s="6" t="s">
        <v>3782</v>
      </c>
      <c r="R914" s="67" t="s">
        <v>3783</v>
      </c>
      <c r="S914" s="66" t="s">
        <v>73</v>
      </c>
      <c r="T914" s="68" t="str">
        <f t="shared" si="1348"/>
        <v>E</v>
      </c>
      <c r="U914" s="62" t="s">
        <v>42</v>
      </c>
      <c r="V914" s="66"/>
      <c r="W914" s="249"/>
      <c r="X914" s="38"/>
      <c r="Y914" s="634" t="str">
        <f t="shared" si="1369"/>
        <v>-</v>
      </c>
      <c r="Z914" s="70" t="str">
        <f t="shared" ref="Z914:AE914" si="1400">IF(Y914="X","X",IF($AH914=Z$4,"X","-"))</f>
        <v>-</v>
      </c>
      <c r="AA914" s="70" t="str">
        <f t="shared" si="1400"/>
        <v>-</v>
      </c>
      <c r="AB914" s="70" t="str">
        <f t="shared" si="1400"/>
        <v>-</v>
      </c>
      <c r="AC914" s="70" t="str">
        <f t="shared" si="1400"/>
        <v>-</v>
      </c>
      <c r="AD914" s="70" t="str">
        <f t="shared" si="1400"/>
        <v>-</v>
      </c>
      <c r="AE914" s="635" t="str">
        <f t="shared" si="1400"/>
        <v>X</v>
      </c>
      <c r="AF914" s="38"/>
      <c r="AG914" s="70" t="s">
        <v>47</v>
      </c>
      <c r="AH914" s="70" t="s">
        <v>47</v>
      </c>
      <c r="AI914" s="38"/>
      <c r="AJ914" s="13" t="str">
        <f t="shared" si="1344"/>
        <v>/rsm:CrossIndustryInvoice/rsm:SupplyChainTradeTransaction/ram:ApplicableHeaderTradeSettlement/ram:PayeeTradeParty/ram:SpecifiedLegalOrganization/ram:PostalTradeAddress</v>
      </c>
      <c r="AK914" s="13" t="str">
        <f t="shared" si="1345"/>
        <v>/ram:LineThree</v>
      </c>
      <c r="AL914" s="14">
        <f>COUNTIFS(R$4:R914,AJ914)</f>
        <v>1</v>
      </c>
      <c r="AN914" s="215" t="str">
        <f t="shared" si="1373"/>
        <v>SCT_HTS</v>
      </c>
      <c r="AO914" s="61" t="str">
        <f t="shared" si="1346"/>
        <v>BT-X-472</v>
      </c>
      <c r="AP914" s="282" t="str">
        <f t="shared" si="1374"/>
        <v/>
      </c>
      <c r="AQ914" s="62">
        <f t="shared" si="1314"/>
        <v>6</v>
      </c>
      <c r="AR914" s="62" t="str">
        <f t="shared" si="1347"/>
        <v>0..1</v>
      </c>
      <c r="AS914" s="64" t="s">
        <v>2553</v>
      </c>
      <c r="AT914" s="64" t="s">
        <v>1761</v>
      </c>
      <c r="AU914" s="65"/>
      <c r="AV914" s="65"/>
      <c r="AW914" s="65"/>
      <c r="AX914" s="64"/>
      <c r="AY914" s="66" t="str">
        <f t="shared" si="1357"/>
        <v>0..1</v>
      </c>
      <c r="AZ914" s="66" t="str">
        <f t="shared" si="1359"/>
        <v>0..1</v>
      </c>
      <c r="BA914" s="6" t="str">
        <f t="shared" si="1310"/>
        <v>/rsm:CrossIndustryInvoice
/rsm:SupplyChainTradeTransaction
/ram:ApplicableHeaderTradeSettlement
/ram:PayeeTradeParty
/ram:SpecifiedLegalOrganization
/ram:PostalTradeAddress
/ram:LineThree</v>
      </c>
      <c r="BB914" s="67" t="str">
        <f t="shared" si="1311"/>
        <v>/rsm:CrossIndustryInvoice/rsm:SupplyChainTradeTransaction/ram:ApplicableHeaderTradeSettlement/ram:PayeeTradeParty/ram:SpecifiedLegalOrganization/ram:PostalTradeAddress/ram:LineThree</v>
      </c>
      <c r="BC914" s="66" t="str">
        <f t="shared" si="1375"/>
        <v>T</v>
      </c>
      <c r="BD914" s="68" t="str">
        <f t="shared" si="1376"/>
        <v>E</v>
      </c>
      <c r="BE914" s="62" t="str">
        <f t="shared" si="1377"/>
        <v>0..1</v>
      </c>
      <c r="BF914" s="66" t="str">
        <f t="shared" si="1378"/>
        <v/>
      </c>
      <c r="BG914" s="249" t="str">
        <f t="shared" si="1379"/>
        <v/>
      </c>
      <c r="BH914" s="7"/>
      <c r="BI914" s="634" t="str">
        <f t="shared" si="1380"/>
        <v>-</v>
      </c>
      <c r="BJ914" s="70" t="str">
        <f t="shared" si="1381"/>
        <v>-</v>
      </c>
      <c r="BK914" s="70" t="str">
        <f t="shared" si="1382"/>
        <v>-</v>
      </c>
      <c r="BL914" s="70" t="str">
        <f t="shared" si="1383"/>
        <v>-</v>
      </c>
      <c r="BM914" s="70" t="str">
        <f t="shared" si="1384"/>
        <v>-</v>
      </c>
      <c r="BN914" s="70" t="str">
        <f t="shared" si="1385"/>
        <v>-</v>
      </c>
      <c r="BO914" s="635" t="str">
        <f t="shared" si="1386"/>
        <v>X</v>
      </c>
      <c r="BP914" s="7"/>
      <c r="BQ914" s="70" t="str">
        <f t="shared" si="1387"/>
        <v>EXTENDED</v>
      </c>
      <c r="BR914" s="70" t="str">
        <f t="shared" si="1388"/>
        <v>EXTENDED</v>
      </c>
      <c r="BS914" s="15"/>
      <c r="BT914" s="57" t="s">
        <v>18642</v>
      </c>
    </row>
    <row r="915" spans="1:72" s="59" customFormat="1" ht="120" x14ac:dyDescent="0.2">
      <c r="A915" s="45" t="str">
        <f t="shared" si="1371"/>
        <v>YES</v>
      </c>
      <c r="B915" s="131"/>
      <c r="C915" s="742"/>
      <c r="D915" s="215" t="s">
        <v>3431</v>
      </c>
      <c r="E915" s="61" t="s">
        <v>5742</v>
      </c>
      <c r="F915" s="282"/>
      <c r="G915" s="62">
        <f t="shared" si="1330"/>
        <v>6</v>
      </c>
      <c r="H915" s="62" t="s">
        <v>42</v>
      </c>
      <c r="I915" s="64" t="s">
        <v>17152</v>
      </c>
      <c r="J915" s="64" t="s">
        <v>17144</v>
      </c>
      <c r="K915" s="65"/>
      <c r="L915" s="65"/>
      <c r="M915" s="65"/>
      <c r="N915" s="64" t="s">
        <v>70</v>
      </c>
      <c r="O915" s="66" t="s">
        <v>42</v>
      </c>
      <c r="P915" s="66" t="str">
        <f t="shared" si="1368"/>
        <v>0..1</v>
      </c>
      <c r="Q915" s="6" t="s">
        <v>3784</v>
      </c>
      <c r="R915" s="67" t="s">
        <v>3785</v>
      </c>
      <c r="S915" s="66" t="s">
        <v>73</v>
      </c>
      <c r="T915" s="68" t="str">
        <f t="shared" si="1348"/>
        <v>E</v>
      </c>
      <c r="U915" s="62" t="s">
        <v>42</v>
      </c>
      <c r="V915" s="66"/>
      <c r="W915" s="249"/>
      <c r="X915" s="38"/>
      <c r="Y915" s="634" t="str">
        <f t="shared" si="1369"/>
        <v>-</v>
      </c>
      <c r="Z915" s="70" t="str">
        <f t="shared" ref="Z915:AE915" si="1401">IF(Y915="X","X",IF($AH915=Z$4,"X","-"))</f>
        <v>-</v>
      </c>
      <c r="AA915" s="70" t="str">
        <f t="shared" si="1401"/>
        <v>-</v>
      </c>
      <c r="AB915" s="70" t="str">
        <f t="shared" si="1401"/>
        <v>-</v>
      </c>
      <c r="AC915" s="70" t="str">
        <f t="shared" si="1401"/>
        <v>-</v>
      </c>
      <c r="AD915" s="70" t="str">
        <f t="shared" si="1401"/>
        <v>-</v>
      </c>
      <c r="AE915" s="635" t="str">
        <f t="shared" si="1401"/>
        <v>X</v>
      </c>
      <c r="AF915" s="38"/>
      <c r="AG915" s="70" t="s">
        <v>47</v>
      </c>
      <c r="AH915" s="70" t="s">
        <v>47</v>
      </c>
      <c r="AI915" s="38"/>
      <c r="AJ915" s="13" t="str">
        <f t="shared" si="1344"/>
        <v>/rsm:CrossIndustryInvoice/rsm:SupplyChainTradeTransaction/ram:ApplicableHeaderTradeSettlement/ram:PayeeTradeParty/ram:SpecifiedLegalOrganization/ram:PostalTradeAddress</v>
      </c>
      <c r="AK915" s="13" t="str">
        <f t="shared" si="1345"/>
        <v>/ram:CityName</v>
      </c>
      <c r="AL915" s="14">
        <f>COUNTIFS(R$4:R915,AJ915)</f>
        <v>1</v>
      </c>
      <c r="AN915" s="215" t="str">
        <f t="shared" si="1373"/>
        <v>SCT_HTS</v>
      </c>
      <c r="AO915" s="61" t="str">
        <f t="shared" si="1346"/>
        <v>BT-X-473</v>
      </c>
      <c r="AP915" s="282" t="str">
        <f t="shared" si="1374"/>
        <v/>
      </c>
      <c r="AQ915" s="62">
        <f t="shared" si="1314"/>
        <v>6</v>
      </c>
      <c r="AR915" s="62" t="str">
        <f t="shared" si="1347"/>
        <v>0..1</v>
      </c>
      <c r="AS915" s="64" t="s">
        <v>2893</v>
      </c>
      <c r="AT915" s="64" t="s">
        <v>18238</v>
      </c>
      <c r="AU915" s="65"/>
      <c r="AV915" s="65"/>
      <c r="AW915" s="65"/>
      <c r="AX915" s="64"/>
      <c r="AY915" s="66" t="str">
        <f t="shared" si="1357"/>
        <v>0..1</v>
      </c>
      <c r="AZ915" s="66" t="str">
        <f t="shared" si="1359"/>
        <v>0..1</v>
      </c>
      <c r="BA915" s="6" t="str">
        <f t="shared" ref="BA915:BA976" si="1402">Q915</f>
        <v>/rsm:CrossIndustryInvoice
/rsm:SupplyChainTradeTransaction
/ram:ApplicableHeaderTradeSettlement
/ram:PayeeTradeParty
/ram:SpecifiedLegalOrganization
/ram:PostalTradeAddress
/ram:CityName</v>
      </c>
      <c r="BB915" s="67" t="str">
        <f t="shared" ref="BB915:BB976" si="1403">R915</f>
        <v>/rsm:CrossIndustryInvoice/rsm:SupplyChainTradeTransaction/ram:ApplicableHeaderTradeSettlement/ram:PayeeTradeParty/ram:SpecifiedLegalOrganization/ram:PostalTradeAddress/ram:CityName</v>
      </c>
      <c r="BC915" s="66" t="str">
        <f t="shared" si="1375"/>
        <v>T</v>
      </c>
      <c r="BD915" s="68" t="str">
        <f t="shared" si="1376"/>
        <v>E</v>
      </c>
      <c r="BE915" s="62" t="str">
        <f t="shared" si="1377"/>
        <v>0..1</v>
      </c>
      <c r="BF915" s="66" t="str">
        <f t="shared" si="1378"/>
        <v/>
      </c>
      <c r="BG915" s="249" t="str">
        <f t="shared" si="1379"/>
        <v/>
      </c>
      <c r="BH915" s="7"/>
      <c r="BI915" s="634" t="str">
        <f t="shared" si="1380"/>
        <v>-</v>
      </c>
      <c r="BJ915" s="70" t="str">
        <f t="shared" si="1381"/>
        <v>-</v>
      </c>
      <c r="BK915" s="70" t="str">
        <f t="shared" si="1382"/>
        <v>-</v>
      </c>
      <c r="BL915" s="70" t="str">
        <f t="shared" si="1383"/>
        <v>-</v>
      </c>
      <c r="BM915" s="70" t="str">
        <f t="shared" si="1384"/>
        <v>-</v>
      </c>
      <c r="BN915" s="70" t="str">
        <f t="shared" si="1385"/>
        <v>-</v>
      </c>
      <c r="BO915" s="635" t="str">
        <f t="shared" si="1386"/>
        <v>X</v>
      </c>
      <c r="BP915" s="7"/>
      <c r="BQ915" s="70" t="str">
        <f t="shared" si="1387"/>
        <v>EXTENDED</v>
      </c>
      <c r="BR915" s="70" t="str">
        <f t="shared" si="1388"/>
        <v>EXTENDED</v>
      </c>
      <c r="BS915" s="15"/>
      <c r="BT915" s="57" t="s">
        <v>18642</v>
      </c>
    </row>
    <row r="916" spans="1:72" s="59" customFormat="1" ht="120" x14ac:dyDescent="0.2">
      <c r="A916" s="45" t="str">
        <f t="shared" si="1371"/>
        <v>YES</v>
      </c>
      <c r="B916" s="131"/>
      <c r="C916" s="742"/>
      <c r="D916" s="215" t="s">
        <v>3431</v>
      </c>
      <c r="E916" s="61" t="s">
        <v>5743</v>
      </c>
      <c r="F916" s="282"/>
      <c r="G916" s="62">
        <f t="shared" si="1330"/>
        <v>6</v>
      </c>
      <c r="H916" s="62" t="s">
        <v>32</v>
      </c>
      <c r="I916" s="64" t="s">
        <v>17153</v>
      </c>
      <c r="J916" s="64" t="s">
        <v>1661</v>
      </c>
      <c r="K916" s="65" t="s">
        <v>17101</v>
      </c>
      <c r="L916" s="65"/>
      <c r="M916" s="65"/>
      <c r="N916" s="64" t="s">
        <v>128</v>
      </c>
      <c r="O916" s="66" t="s">
        <v>32</v>
      </c>
      <c r="P916" s="66" t="str">
        <f t="shared" si="1368"/>
        <v>1..1</v>
      </c>
      <c r="Q916" s="6" t="s">
        <v>3786</v>
      </c>
      <c r="R916" s="67" t="s">
        <v>3787</v>
      </c>
      <c r="S916" s="66" t="s">
        <v>131</v>
      </c>
      <c r="T916" s="68" t="str">
        <f t="shared" si="1348"/>
        <v>E</v>
      </c>
      <c r="U916" s="62" t="s">
        <v>42</v>
      </c>
      <c r="V916" s="66"/>
      <c r="W916" s="249"/>
      <c r="X916" s="38"/>
      <c r="Y916" s="634" t="str">
        <f t="shared" si="1369"/>
        <v>-</v>
      </c>
      <c r="Z916" s="70" t="str">
        <f t="shared" ref="Z916:AE916" si="1404">IF(Y916="X","X",IF($AH916=Z$4,"X","-"))</f>
        <v>-</v>
      </c>
      <c r="AA916" s="70" t="str">
        <f t="shared" si="1404"/>
        <v>-</v>
      </c>
      <c r="AB916" s="70" t="str">
        <f t="shared" si="1404"/>
        <v>-</v>
      </c>
      <c r="AC916" s="70" t="str">
        <f t="shared" si="1404"/>
        <v>-</v>
      </c>
      <c r="AD916" s="70" t="str">
        <f t="shared" si="1404"/>
        <v>-</v>
      </c>
      <c r="AE916" s="635" t="str">
        <f t="shared" si="1404"/>
        <v>X</v>
      </c>
      <c r="AF916" s="38"/>
      <c r="AG916" s="70" t="s">
        <v>47</v>
      </c>
      <c r="AH916" s="70" t="s">
        <v>47</v>
      </c>
      <c r="AI916" s="38"/>
      <c r="AJ916" s="13" t="str">
        <f t="shared" si="1344"/>
        <v>/rsm:CrossIndustryInvoice/rsm:SupplyChainTradeTransaction/ram:ApplicableHeaderTradeSettlement/ram:PayeeTradeParty/ram:SpecifiedLegalOrganization/ram:PostalTradeAddress</v>
      </c>
      <c r="AK916" s="13" t="str">
        <f t="shared" si="1345"/>
        <v>/ram:CountryID</v>
      </c>
      <c r="AL916" s="14">
        <f>COUNTIFS(R$4:R916,AJ916)</f>
        <v>1</v>
      </c>
      <c r="AN916" s="215" t="str">
        <f t="shared" si="1373"/>
        <v>SCT_HTS</v>
      </c>
      <c r="AO916" s="61" t="str">
        <f t="shared" si="1346"/>
        <v>BT-X-474</v>
      </c>
      <c r="AP916" s="282" t="str">
        <f t="shared" si="1374"/>
        <v/>
      </c>
      <c r="AQ916" s="62">
        <f t="shared" si="1314"/>
        <v>6</v>
      </c>
      <c r="AR916" s="62" t="str">
        <f t="shared" si="1347"/>
        <v>1..1</v>
      </c>
      <c r="AS916" s="64" t="s">
        <v>2559</v>
      </c>
      <c r="AT916" s="64" t="s">
        <v>1777</v>
      </c>
      <c r="AU916" s="65" t="s">
        <v>485</v>
      </c>
      <c r="AV916" s="65"/>
      <c r="AW916" s="65"/>
      <c r="AX916" s="64" t="s">
        <v>128</v>
      </c>
      <c r="AY916" s="66" t="str">
        <f t="shared" si="1357"/>
        <v>1..1</v>
      </c>
      <c r="AZ916" s="66" t="str">
        <f t="shared" si="1359"/>
        <v>1..1</v>
      </c>
      <c r="BA916" s="6" t="str">
        <f t="shared" si="1402"/>
        <v>/rsm:CrossIndustryInvoice
/rsm:SupplyChainTradeTransaction
/ram:ApplicableHeaderTradeSettlement
/ram:PayeeTradeParty
/ram:SpecifiedLegalOrganization
/ram:PostalTradeAddress
/ram:CountryID</v>
      </c>
      <c r="BB916" s="67" t="str">
        <f t="shared" si="1403"/>
        <v>/rsm:CrossIndustryInvoice/rsm:SupplyChainTradeTransaction/ram:ApplicableHeaderTradeSettlement/ram:PayeeTradeParty/ram:SpecifiedLegalOrganization/ram:PostalTradeAddress/ram:CountryID</v>
      </c>
      <c r="BC916" s="66" t="str">
        <f t="shared" si="1375"/>
        <v>C</v>
      </c>
      <c r="BD916" s="68" t="str">
        <f t="shared" si="1376"/>
        <v>E</v>
      </c>
      <c r="BE916" s="62" t="str">
        <f t="shared" si="1377"/>
        <v>0..1</v>
      </c>
      <c r="BF916" s="66" t="str">
        <f t="shared" si="1378"/>
        <v/>
      </c>
      <c r="BG916" s="249" t="str">
        <f t="shared" si="1379"/>
        <v/>
      </c>
      <c r="BH916" s="7"/>
      <c r="BI916" s="634" t="str">
        <f t="shared" si="1380"/>
        <v>-</v>
      </c>
      <c r="BJ916" s="70" t="str">
        <f t="shared" si="1381"/>
        <v>-</v>
      </c>
      <c r="BK916" s="70" t="str">
        <f t="shared" si="1382"/>
        <v>-</v>
      </c>
      <c r="BL916" s="70" t="str">
        <f t="shared" si="1383"/>
        <v>-</v>
      </c>
      <c r="BM916" s="70" t="str">
        <f t="shared" si="1384"/>
        <v>-</v>
      </c>
      <c r="BN916" s="70" t="str">
        <f t="shared" si="1385"/>
        <v>-</v>
      </c>
      <c r="BO916" s="635" t="str">
        <f t="shared" si="1386"/>
        <v>X</v>
      </c>
      <c r="BP916" s="7"/>
      <c r="BQ916" s="70" t="str">
        <f t="shared" si="1387"/>
        <v>EXTENDED</v>
      </c>
      <c r="BR916" s="70" t="str">
        <f t="shared" si="1388"/>
        <v>EXTENDED</v>
      </c>
      <c r="BS916" s="15"/>
      <c r="BT916" s="57" t="s">
        <v>18642</v>
      </c>
    </row>
    <row r="917" spans="1:72" s="59" customFormat="1" ht="120" x14ac:dyDescent="0.2">
      <c r="A917" s="45" t="str">
        <f t="shared" si="1371"/>
        <v>YES</v>
      </c>
      <c r="B917" s="131"/>
      <c r="C917" s="742"/>
      <c r="D917" s="215" t="s">
        <v>3431</v>
      </c>
      <c r="E917" s="61" t="s">
        <v>5744</v>
      </c>
      <c r="F917" s="282"/>
      <c r="G917" s="62">
        <f t="shared" si="1330"/>
        <v>6</v>
      </c>
      <c r="H917" s="62" t="s">
        <v>42</v>
      </c>
      <c r="I917" s="64" t="s">
        <v>17167</v>
      </c>
      <c r="J917" s="64" t="s">
        <v>1667</v>
      </c>
      <c r="K917" s="65" t="s">
        <v>1668</v>
      </c>
      <c r="L917" s="65"/>
      <c r="M917" s="65" t="s">
        <v>35</v>
      </c>
      <c r="N917" s="64" t="s">
        <v>70</v>
      </c>
      <c r="O917" s="66" t="s">
        <v>42</v>
      </c>
      <c r="P917" s="66" t="str">
        <f t="shared" si="1368"/>
        <v>0..1</v>
      </c>
      <c r="Q917" s="6" t="s">
        <v>3788</v>
      </c>
      <c r="R917" s="67" t="s">
        <v>3789</v>
      </c>
      <c r="S917" s="66" t="s">
        <v>73</v>
      </c>
      <c r="T917" s="68" t="str">
        <f t="shared" si="1348"/>
        <v>E</v>
      </c>
      <c r="U917" s="62" t="s">
        <v>62</v>
      </c>
      <c r="V917" s="66"/>
      <c r="W917" s="249" t="s">
        <v>35</v>
      </c>
      <c r="X917" s="38"/>
      <c r="Y917" s="634" t="str">
        <f t="shared" si="1369"/>
        <v>-</v>
      </c>
      <c r="Z917" s="70" t="str">
        <f t="shared" ref="Z917:AE917" si="1405">IF(Y917="X","X",IF($AH917=Z$4,"X","-"))</f>
        <v>-</v>
      </c>
      <c r="AA917" s="70" t="str">
        <f t="shared" si="1405"/>
        <v>-</v>
      </c>
      <c r="AB917" s="70" t="str">
        <f t="shared" si="1405"/>
        <v>-</v>
      </c>
      <c r="AC917" s="70" t="str">
        <f t="shared" si="1405"/>
        <v>-</v>
      </c>
      <c r="AD917" s="70" t="str">
        <f t="shared" si="1405"/>
        <v>-</v>
      </c>
      <c r="AE917" s="635" t="str">
        <f t="shared" si="1405"/>
        <v>X</v>
      </c>
      <c r="AF917" s="38"/>
      <c r="AG917" s="70" t="s">
        <v>47</v>
      </c>
      <c r="AH917" s="70" t="s">
        <v>47</v>
      </c>
      <c r="AI917" s="38"/>
      <c r="AJ917" s="13" t="str">
        <f t="shared" si="1344"/>
        <v>/rsm:CrossIndustryInvoice/rsm:SupplyChainTradeTransaction/ram:ApplicableHeaderTradeSettlement/ram:PayeeTradeParty/ram:SpecifiedLegalOrganization/ram:PostalTradeAddress</v>
      </c>
      <c r="AK917" s="13" t="str">
        <f t="shared" si="1345"/>
        <v>/ram:CountrySubDivisionName</v>
      </c>
      <c r="AL917" s="14">
        <f>COUNTIFS(R$4:R917,AJ917)</f>
        <v>1</v>
      </c>
      <c r="AN917" s="215" t="str">
        <f t="shared" si="1373"/>
        <v>SCT_HTS</v>
      </c>
      <c r="AO917" s="61" t="str">
        <f t="shared" si="1346"/>
        <v>BT-X-475</v>
      </c>
      <c r="AP917" s="282" t="str">
        <f t="shared" si="1374"/>
        <v/>
      </c>
      <c r="AQ917" s="62">
        <f t="shared" si="1314"/>
        <v>6</v>
      </c>
      <c r="AR917" s="62" t="str">
        <f t="shared" si="1347"/>
        <v>0..1</v>
      </c>
      <c r="AS917" s="64" t="s">
        <v>2898</v>
      </c>
      <c r="AT917" s="64" t="s">
        <v>1671</v>
      </c>
      <c r="AU917" s="65" t="s">
        <v>1672</v>
      </c>
      <c r="AV917" s="65"/>
      <c r="AW917" s="65" t="s">
        <v>35</v>
      </c>
      <c r="AX917" s="64" t="s">
        <v>78</v>
      </c>
      <c r="AY917" s="66" t="str">
        <f t="shared" si="1357"/>
        <v>0..1</v>
      </c>
      <c r="AZ917" s="66" t="str">
        <f t="shared" si="1359"/>
        <v>0..1</v>
      </c>
      <c r="BA917" s="6" t="str">
        <f t="shared" si="1402"/>
        <v>/rsm:CrossIndustryInvoice
/rsm:SupplyChainTradeTransaction
/ram:ApplicableHeaderTradeSettlement
/ram:PayeeTradeParty
/ram:SpecifiedLegalOrganization
/ram:PostalTradeAddress
/ram:CountrySubDivisionName</v>
      </c>
      <c r="BB917" s="67" t="str">
        <f t="shared" si="1403"/>
        <v>/rsm:CrossIndustryInvoice/rsm:SupplyChainTradeTransaction/ram:ApplicableHeaderTradeSettlement/ram:PayeeTradeParty/ram:SpecifiedLegalOrganization/ram:PostalTradeAddress/ram:CountrySubDivisionName</v>
      </c>
      <c r="BC917" s="66" t="str">
        <f t="shared" si="1375"/>
        <v>T</v>
      </c>
      <c r="BD917" s="68" t="str">
        <f t="shared" si="1376"/>
        <v>E</v>
      </c>
      <c r="BE917" s="62" t="str">
        <f t="shared" si="1377"/>
        <v>0..n</v>
      </c>
      <c r="BF917" s="66" t="str">
        <f t="shared" si="1378"/>
        <v/>
      </c>
      <c r="BG917" s="249" t="str">
        <f t="shared" si="1379"/>
        <v/>
      </c>
      <c r="BH917" s="7"/>
      <c r="BI917" s="634" t="str">
        <f t="shared" si="1380"/>
        <v>-</v>
      </c>
      <c r="BJ917" s="70" t="str">
        <f t="shared" si="1381"/>
        <v>-</v>
      </c>
      <c r="BK917" s="70" t="str">
        <f t="shared" si="1382"/>
        <v>-</v>
      </c>
      <c r="BL917" s="70" t="str">
        <f t="shared" si="1383"/>
        <v>-</v>
      </c>
      <c r="BM917" s="70" t="str">
        <f t="shared" si="1384"/>
        <v>-</v>
      </c>
      <c r="BN917" s="70" t="str">
        <f t="shared" si="1385"/>
        <v>-</v>
      </c>
      <c r="BO917" s="635" t="str">
        <f t="shared" si="1386"/>
        <v>X</v>
      </c>
      <c r="BP917" s="7"/>
      <c r="BQ917" s="70" t="str">
        <f t="shared" si="1387"/>
        <v>EXTENDED</v>
      </c>
      <c r="BR917" s="70" t="str">
        <f t="shared" si="1388"/>
        <v>EXTENDED</v>
      </c>
      <c r="BS917" s="15"/>
      <c r="BT917" s="57" t="s">
        <v>18642</v>
      </c>
    </row>
    <row r="918" spans="1:72" s="59" customFormat="1" ht="96" x14ac:dyDescent="0.2">
      <c r="A918" s="45" t="str">
        <f t="shared" si="1371"/>
        <v>NO</v>
      </c>
      <c r="B918" s="45"/>
      <c r="C918" s="45"/>
      <c r="D918" s="215" t="s">
        <v>3431</v>
      </c>
      <c r="E918" s="140" t="s">
        <v>5745</v>
      </c>
      <c r="F918" s="296" t="s">
        <v>5078</v>
      </c>
      <c r="G918" s="141">
        <f t="shared" si="1330"/>
        <v>4</v>
      </c>
      <c r="H918" s="141" t="s">
        <v>42</v>
      </c>
      <c r="I918" s="217" t="s">
        <v>3790</v>
      </c>
      <c r="J918" s="125"/>
      <c r="K918" s="126"/>
      <c r="L918" s="126"/>
      <c r="M918" s="126"/>
      <c r="N918" s="125"/>
      <c r="O918" s="124" t="s">
        <v>62</v>
      </c>
      <c r="P918" s="124" t="str">
        <f t="shared" si="1368"/>
        <v>0..n</v>
      </c>
      <c r="Q918" s="142" t="s">
        <v>3791</v>
      </c>
      <c r="R918" s="143" t="s">
        <v>3792</v>
      </c>
      <c r="S918" s="124" t="s">
        <v>35</v>
      </c>
      <c r="T918" s="129" t="str">
        <f t="shared" si="1348"/>
        <v>EG</v>
      </c>
      <c r="U918" s="141" t="s">
        <v>62</v>
      </c>
      <c r="V918" s="124"/>
      <c r="W918" s="675"/>
      <c r="X918" s="38"/>
      <c r="Y918" s="648" t="str">
        <f t="shared" si="1369"/>
        <v>-</v>
      </c>
      <c r="Z918" s="144" t="str">
        <f t="shared" ref="Z918:AE918" si="1406">IF(Y918="X","X",IF($AH918=Z$4,"X","-"))</f>
        <v>-</v>
      </c>
      <c r="AA918" s="144" t="str">
        <f t="shared" si="1406"/>
        <v>-</v>
      </c>
      <c r="AB918" s="144" t="str">
        <f t="shared" si="1406"/>
        <v>-</v>
      </c>
      <c r="AC918" s="144" t="str">
        <f t="shared" si="1406"/>
        <v>X</v>
      </c>
      <c r="AD918" s="144" t="str">
        <f t="shared" si="1406"/>
        <v>X</v>
      </c>
      <c r="AE918" s="649" t="str">
        <f t="shared" si="1406"/>
        <v>X</v>
      </c>
      <c r="AF918" s="38"/>
      <c r="AG918" s="144" t="s">
        <v>47</v>
      </c>
      <c r="AH918" s="144" t="s">
        <v>5901</v>
      </c>
      <c r="AI918" s="38"/>
      <c r="AJ918" s="13" t="str">
        <f t="shared" si="1344"/>
        <v>/rsm:CrossIndustryInvoice/rsm:SupplyChainTradeTransaction/ram:ApplicableHeaderTradeSettlement/ram:PayeeTradeParty</v>
      </c>
      <c r="AK918" s="13" t="str">
        <f t="shared" si="1345"/>
        <v>/ram:DefinedTradeContact</v>
      </c>
      <c r="AL918" s="14">
        <f>COUNTIFS(R$4:R918,AJ918)</f>
        <v>1</v>
      </c>
      <c r="AN918" s="215" t="str">
        <f t="shared" si="1373"/>
        <v>SCT_HTS</v>
      </c>
      <c r="AO918" s="140" t="str">
        <f t="shared" si="1346"/>
        <v>BG-X-39</v>
      </c>
      <c r="AP918" s="296" t="str">
        <f t="shared" si="1374"/>
        <v>EXT-FR-FE-39</v>
      </c>
      <c r="AQ918" s="141">
        <f t="shared" si="1314"/>
        <v>4</v>
      </c>
      <c r="AR918" s="141" t="str">
        <f t="shared" si="1347"/>
        <v>0..1</v>
      </c>
      <c r="AS918" s="217" t="s">
        <v>3793</v>
      </c>
      <c r="AT918" s="125"/>
      <c r="AU918" s="126"/>
      <c r="AV918" s="126"/>
      <c r="AW918" s="126"/>
      <c r="AX918" s="125"/>
      <c r="AY918" s="124" t="str">
        <f t="shared" si="1357"/>
        <v>0..n</v>
      </c>
      <c r="AZ918" s="124" t="str">
        <f t="shared" si="1359"/>
        <v>0..n</v>
      </c>
      <c r="BA918" s="142" t="str">
        <f t="shared" si="1402"/>
        <v>/rsm:CrossIndustryInvoice
/rsm:SupplyChainTradeTransaction
/ram:ApplicableHeaderTradeSettlement
/ram:PayeeTradeParty
/ram:DefinedTradeContact</v>
      </c>
      <c r="BB918" s="143" t="str">
        <f t="shared" si="1403"/>
        <v>/rsm:CrossIndustryInvoice/rsm:SupplyChainTradeTransaction/ram:ApplicableHeaderTradeSettlement/ram:PayeeTradeParty/ram:DefinedTradeContact</v>
      </c>
      <c r="BC918" s="124" t="str">
        <f t="shared" si="1375"/>
        <v/>
      </c>
      <c r="BD918" s="129" t="str">
        <f t="shared" si="1376"/>
        <v>EG</v>
      </c>
      <c r="BE918" s="141" t="str">
        <f t="shared" si="1377"/>
        <v>0..n</v>
      </c>
      <c r="BF918" s="124" t="str">
        <f t="shared" si="1378"/>
        <v/>
      </c>
      <c r="BG918" s="675" t="str">
        <f t="shared" si="1379"/>
        <v/>
      </c>
      <c r="BH918" s="7"/>
      <c r="BI918" s="648" t="str">
        <f t="shared" si="1380"/>
        <v>-</v>
      </c>
      <c r="BJ918" s="144" t="str">
        <f t="shared" si="1381"/>
        <v>-</v>
      </c>
      <c r="BK918" s="144" t="str">
        <f t="shared" si="1382"/>
        <v>-</v>
      </c>
      <c r="BL918" s="144" t="str">
        <f t="shared" si="1383"/>
        <v>-</v>
      </c>
      <c r="BM918" s="144" t="str">
        <f t="shared" si="1384"/>
        <v>X</v>
      </c>
      <c r="BN918" s="144" t="str">
        <f t="shared" si="1385"/>
        <v>X</v>
      </c>
      <c r="BO918" s="649" t="str">
        <f t="shared" si="1386"/>
        <v>X</v>
      </c>
      <c r="BP918" s="7"/>
      <c r="BQ918" s="144" t="str">
        <f t="shared" si="1387"/>
        <v>EXTENDED</v>
      </c>
      <c r="BR918" s="144" t="str">
        <f t="shared" si="1388"/>
        <v>EXTENDED-CTC-FR</v>
      </c>
      <c r="BS918" s="15"/>
      <c r="BT918" s="57" t="s">
        <v>18642</v>
      </c>
    </row>
    <row r="919" spans="1:72" s="59" customFormat="1" ht="105" x14ac:dyDescent="0.2">
      <c r="A919" s="45" t="str">
        <f t="shared" si="1371"/>
        <v>YES</v>
      </c>
      <c r="B919" s="45"/>
      <c r="C919" s="45"/>
      <c r="D919" s="215" t="s">
        <v>3431</v>
      </c>
      <c r="E919" s="61" t="s">
        <v>5746</v>
      </c>
      <c r="F919" s="282" t="s">
        <v>5031</v>
      </c>
      <c r="G919" s="62">
        <f t="shared" si="1330"/>
        <v>5</v>
      </c>
      <c r="H919" s="62" t="s">
        <v>42</v>
      </c>
      <c r="I919" s="64" t="s">
        <v>2142</v>
      </c>
      <c r="J919" s="64"/>
      <c r="K919" s="65"/>
      <c r="L919" s="65"/>
      <c r="M919" s="65"/>
      <c r="N919" s="64" t="s">
        <v>70</v>
      </c>
      <c r="O919" s="66" t="s">
        <v>42</v>
      </c>
      <c r="P919" s="66" t="str">
        <f t="shared" si="1368"/>
        <v>0..1</v>
      </c>
      <c r="Q919" s="6" t="s">
        <v>3794</v>
      </c>
      <c r="R919" s="67" t="s">
        <v>3795</v>
      </c>
      <c r="S919" s="66" t="s">
        <v>73</v>
      </c>
      <c r="T919" s="68" t="str">
        <f t="shared" si="1348"/>
        <v>E</v>
      </c>
      <c r="U919" s="62" t="s">
        <v>42</v>
      </c>
      <c r="V919" s="66"/>
      <c r="W919" s="249"/>
      <c r="X919" s="38"/>
      <c r="Y919" s="634" t="str">
        <f t="shared" si="1369"/>
        <v>-</v>
      </c>
      <c r="Z919" s="70" t="str">
        <f t="shared" ref="Z919:AE919" si="1407">IF(Y919="X","X",IF($AH919=Z$4,"X","-"))</f>
        <v>-</v>
      </c>
      <c r="AA919" s="70" t="str">
        <f t="shared" si="1407"/>
        <v>-</v>
      </c>
      <c r="AB919" s="70" t="str">
        <f t="shared" si="1407"/>
        <v>-</v>
      </c>
      <c r="AC919" s="70" t="str">
        <f t="shared" si="1407"/>
        <v>X</v>
      </c>
      <c r="AD919" s="70" t="str">
        <f t="shared" si="1407"/>
        <v>X</v>
      </c>
      <c r="AE919" s="635" t="str">
        <f t="shared" si="1407"/>
        <v>X</v>
      </c>
      <c r="AF919" s="38"/>
      <c r="AG919" s="70" t="s">
        <v>47</v>
      </c>
      <c r="AH919" s="70" t="s">
        <v>5901</v>
      </c>
      <c r="AI919" s="38"/>
      <c r="AJ919" s="13" t="str">
        <f t="shared" si="1344"/>
        <v>/rsm:CrossIndustryInvoice/rsm:SupplyChainTradeTransaction/ram:ApplicableHeaderTradeSettlement/ram:PayeeTradeParty/ram:DefinedTradeContact</v>
      </c>
      <c r="AK919" s="13" t="str">
        <f t="shared" si="1345"/>
        <v>/ram:PersonName</v>
      </c>
      <c r="AL919" s="14">
        <f>COUNTIFS(R$4:R919,AJ919)</f>
        <v>1</v>
      </c>
      <c r="AN919" s="215" t="str">
        <f t="shared" si="1373"/>
        <v>SCT_HTS</v>
      </c>
      <c r="AO919" s="61" t="str">
        <f t="shared" si="1346"/>
        <v>BT-X-244</v>
      </c>
      <c r="AP919" s="282" t="str">
        <f t="shared" si="1374"/>
        <v>EXT-FR-FE-40</v>
      </c>
      <c r="AQ919" s="62">
        <f t="shared" si="1314"/>
        <v>5</v>
      </c>
      <c r="AR919" s="62" t="str">
        <f t="shared" si="1347"/>
        <v>0..1</v>
      </c>
      <c r="AS919" s="64" t="s">
        <v>3796</v>
      </c>
      <c r="AT919" s="64"/>
      <c r="AU919" s="65"/>
      <c r="AV919" s="65" t="s">
        <v>3797</v>
      </c>
      <c r="AW919" s="65"/>
      <c r="AX919" s="64"/>
      <c r="AY919" s="66" t="str">
        <f t="shared" si="1357"/>
        <v>0..1</v>
      </c>
      <c r="AZ919" s="66" t="str">
        <f t="shared" si="1359"/>
        <v>0..1</v>
      </c>
      <c r="BA919" s="6" t="str">
        <f t="shared" si="1402"/>
        <v>/rsm:CrossIndustryInvoice
/rsm:SupplyChainTradeTransaction
/ram:ApplicableHeaderTradeSettlement
/ram:PayeeTradeParty
/ram:DefinedTradeContact
/ram:PersonName</v>
      </c>
      <c r="BB919" s="67" t="str">
        <f t="shared" si="1403"/>
        <v>/rsm:CrossIndustryInvoice/rsm:SupplyChainTradeTransaction/ram:ApplicableHeaderTradeSettlement/ram:PayeeTradeParty/ram:DefinedTradeContact/ram:PersonName</v>
      </c>
      <c r="BC919" s="66" t="str">
        <f t="shared" si="1375"/>
        <v>T</v>
      </c>
      <c r="BD919" s="68" t="str">
        <f t="shared" si="1376"/>
        <v>E</v>
      </c>
      <c r="BE919" s="62" t="str">
        <f t="shared" si="1377"/>
        <v>0..1</v>
      </c>
      <c r="BF919" s="66" t="str">
        <f t="shared" si="1378"/>
        <v/>
      </c>
      <c r="BG919" s="249" t="str">
        <f t="shared" si="1379"/>
        <v/>
      </c>
      <c r="BH919" s="7"/>
      <c r="BI919" s="634" t="str">
        <f t="shared" si="1380"/>
        <v>-</v>
      </c>
      <c r="BJ919" s="70" t="str">
        <f t="shared" si="1381"/>
        <v>-</v>
      </c>
      <c r="BK919" s="70" t="str">
        <f t="shared" si="1382"/>
        <v>-</v>
      </c>
      <c r="BL919" s="70" t="str">
        <f t="shared" si="1383"/>
        <v>-</v>
      </c>
      <c r="BM919" s="70" t="str">
        <f t="shared" si="1384"/>
        <v>X</v>
      </c>
      <c r="BN919" s="70" t="str">
        <f t="shared" si="1385"/>
        <v>X</v>
      </c>
      <c r="BO919" s="635" t="str">
        <f t="shared" si="1386"/>
        <v>X</v>
      </c>
      <c r="BP919" s="7"/>
      <c r="BQ919" s="70" t="str">
        <f t="shared" si="1387"/>
        <v>EXTENDED</v>
      </c>
      <c r="BR919" s="70" t="str">
        <f t="shared" si="1388"/>
        <v>EXTENDED-CTC-FR</v>
      </c>
      <c r="BS919" s="15"/>
      <c r="BT919" s="57" t="s">
        <v>18642</v>
      </c>
    </row>
    <row r="920" spans="1:72" s="59" customFormat="1" ht="105" x14ac:dyDescent="0.2">
      <c r="A920" s="45" t="str">
        <f t="shared" si="1371"/>
        <v>YES</v>
      </c>
      <c r="B920" s="45"/>
      <c r="C920" s="45"/>
      <c r="D920" s="215" t="s">
        <v>3431</v>
      </c>
      <c r="E920" s="61" t="s">
        <v>5747</v>
      </c>
      <c r="F920" s="282"/>
      <c r="G920" s="62">
        <f t="shared" si="1330"/>
        <v>5</v>
      </c>
      <c r="H920" s="62" t="s">
        <v>42</v>
      </c>
      <c r="I920" s="64" t="s">
        <v>2146</v>
      </c>
      <c r="J920" s="64"/>
      <c r="K920" s="65"/>
      <c r="L920" s="65"/>
      <c r="M920" s="65"/>
      <c r="N920" s="64" t="s">
        <v>70</v>
      </c>
      <c r="O920" s="66" t="s">
        <v>42</v>
      </c>
      <c r="P920" s="66" t="str">
        <f t="shared" si="1368"/>
        <v>0..1</v>
      </c>
      <c r="Q920" s="6" t="s">
        <v>3798</v>
      </c>
      <c r="R920" s="67" t="s">
        <v>3799</v>
      </c>
      <c r="S920" s="66" t="s">
        <v>73</v>
      </c>
      <c r="T920" s="68" t="str">
        <f t="shared" si="1348"/>
        <v>E</v>
      </c>
      <c r="U920" s="62" t="s">
        <v>42</v>
      </c>
      <c r="V920" s="66"/>
      <c r="W920" s="249"/>
      <c r="X920" s="38"/>
      <c r="Y920" s="634" t="str">
        <f t="shared" si="1369"/>
        <v>-</v>
      </c>
      <c r="Z920" s="70" t="str">
        <f t="shared" ref="Z920:AE920" si="1408">IF(Y920="X","X",IF($AH920=Z$4,"X","-"))</f>
        <v>-</v>
      </c>
      <c r="AA920" s="70" t="str">
        <f t="shared" si="1408"/>
        <v>-</v>
      </c>
      <c r="AB920" s="70" t="str">
        <f t="shared" si="1408"/>
        <v>-</v>
      </c>
      <c r="AC920" s="70" t="str">
        <f t="shared" si="1408"/>
        <v>X</v>
      </c>
      <c r="AD920" s="70" t="str">
        <f t="shared" si="1408"/>
        <v>X</v>
      </c>
      <c r="AE920" s="635" t="str">
        <f t="shared" si="1408"/>
        <v>X</v>
      </c>
      <c r="AF920" s="38"/>
      <c r="AG920" s="70" t="s">
        <v>47</v>
      </c>
      <c r="AH920" s="70" t="s">
        <v>5901</v>
      </c>
      <c r="AI920" s="38"/>
      <c r="AJ920" s="13" t="str">
        <f t="shared" si="1344"/>
        <v>/rsm:CrossIndustryInvoice/rsm:SupplyChainTradeTransaction/ram:ApplicableHeaderTradeSettlement/ram:PayeeTradeParty/ram:DefinedTradeContact</v>
      </c>
      <c r="AK920" s="13" t="str">
        <f t="shared" si="1345"/>
        <v>/ram:DepartmentName</v>
      </c>
      <c r="AL920" s="14">
        <f>COUNTIFS(R$4:R920,AJ920)</f>
        <v>1</v>
      </c>
      <c r="AN920" s="215" t="str">
        <f t="shared" si="1373"/>
        <v>SCT_HTS</v>
      </c>
      <c r="AO920" s="61" t="str">
        <f t="shared" si="1346"/>
        <v>BT-X-245</v>
      </c>
      <c r="AP920" s="282" t="str">
        <f t="shared" si="1374"/>
        <v/>
      </c>
      <c r="AQ920" s="62">
        <f t="shared" si="1314"/>
        <v>5</v>
      </c>
      <c r="AR920" s="62" t="str">
        <f t="shared" si="1347"/>
        <v>0..1</v>
      </c>
      <c r="AS920" s="64" t="s">
        <v>3796</v>
      </c>
      <c r="AT920" s="64"/>
      <c r="AU920" s="65"/>
      <c r="AV920" s="65"/>
      <c r="AW920" s="65"/>
      <c r="AX920" s="64"/>
      <c r="AY920" s="66" t="str">
        <f t="shared" si="1357"/>
        <v>0..1</v>
      </c>
      <c r="AZ920" s="66" t="str">
        <f t="shared" si="1359"/>
        <v>0..1</v>
      </c>
      <c r="BA920" s="6" t="str">
        <f t="shared" si="1402"/>
        <v>/rsm:CrossIndustryInvoice
/rsm:SupplyChainTradeTransaction
/ram:ApplicableHeaderTradeSettlement
/ram:PayeeTradeParty
/ram:DefinedTradeContact
/ram:DepartmentName</v>
      </c>
      <c r="BB920" s="67" t="str">
        <f t="shared" si="1403"/>
        <v>/rsm:CrossIndustryInvoice/rsm:SupplyChainTradeTransaction/ram:ApplicableHeaderTradeSettlement/ram:PayeeTradeParty/ram:DefinedTradeContact/ram:DepartmentName</v>
      </c>
      <c r="BC920" s="66" t="str">
        <f t="shared" si="1375"/>
        <v>T</v>
      </c>
      <c r="BD920" s="68" t="str">
        <f t="shared" si="1376"/>
        <v>E</v>
      </c>
      <c r="BE920" s="62" t="str">
        <f t="shared" si="1377"/>
        <v>0..1</v>
      </c>
      <c r="BF920" s="66" t="str">
        <f t="shared" si="1378"/>
        <v/>
      </c>
      <c r="BG920" s="249" t="str">
        <f t="shared" si="1379"/>
        <v/>
      </c>
      <c r="BH920" s="7"/>
      <c r="BI920" s="634" t="str">
        <f t="shared" si="1380"/>
        <v>-</v>
      </c>
      <c r="BJ920" s="70" t="str">
        <f t="shared" si="1381"/>
        <v>-</v>
      </c>
      <c r="BK920" s="70" t="str">
        <f t="shared" si="1382"/>
        <v>-</v>
      </c>
      <c r="BL920" s="70" t="str">
        <f t="shared" si="1383"/>
        <v>-</v>
      </c>
      <c r="BM920" s="70" t="str">
        <f t="shared" si="1384"/>
        <v>X</v>
      </c>
      <c r="BN920" s="70" t="str">
        <f t="shared" si="1385"/>
        <v>X</v>
      </c>
      <c r="BO920" s="635" t="str">
        <f t="shared" si="1386"/>
        <v>X</v>
      </c>
      <c r="BP920" s="7"/>
      <c r="BQ920" s="70" t="str">
        <f t="shared" si="1387"/>
        <v>EXTENDED</v>
      </c>
      <c r="BR920" s="70" t="str">
        <f t="shared" si="1388"/>
        <v>EXTENDED-CTC-FR</v>
      </c>
      <c r="BS920" s="15"/>
      <c r="BT920" s="57" t="s">
        <v>18642</v>
      </c>
    </row>
    <row r="921" spans="1:72" s="59" customFormat="1" ht="105" x14ac:dyDescent="0.2">
      <c r="A921" s="45" t="str">
        <f t="shared" si="1371"/>
        <v>YES</v>
      </c>
      <c r="B921" s="131"/>
      <c r="C921" s="742"/>
      <c r="D921" s="215" t="s">
        <v>3431</v>
      </c>
      <c r="E921" s="61" t="s">
        <v>5748</v>
      </c>
      <c r="F921" s="282"/>
      <c r="G921" s="62">
        <f t="shared" si="1330"/>
        <v>5</v>
      </c>
      <c r="H921" s="62" t="s">
        <v>42</v>
      </c>
      <c r="I921" s="64" t="s">
        <v>17232</v>
      </c>
      <c r="J921" s="64" t="s">
        <v>17143</v>
      </c>
      <c r="K921" s="65" t="s">
        <v>17142</v>
      </c>
      <c r="L921" s="65"/>
      <c r="M921" s="65" t="s">
        <v>35</v>
      </c>
      <c r="N921" s="64" t="s">
        <v>128</v>
      </c>
      <c r="O921" s="66" t="s">
        <v>42</v>
      </c>
      <c r="P921" s="66" t="str">
        <f>O921</f>
        <v>0..1</v>
      </c>
      <c r="Q921" s="6" t="s">
        <v>3800</v>
      </c>
      <c r="R921" s="67" t="s">
        <v>3801</v>
      </c>
      <c r="S921" s="66" t="s">
        <v>131</v>
      </c>
      <c r="T921" s="68" t="str">
        <f t="shared" si="1348"/>
        <v>E</v>
      </c>
      <c r="U921" s="62" t="s">
        <v>42</v>
      </c>
      <c r="V921" s="66"/>
      <c r="W921" s="249" t="s">
        <v>35</v>
      </c>
      <c r="X921" s="38"/>
      <c r="Y921" s="634" t="str">
        <f t="shared" si="1369"/>
        <v>-</v>
      </c>
      <c r="Z921" s="70" t="str">
        <f t="shared" ref="Z921:AE921" si="1409">IF(Y921="X","X",IF($AH921=Z$4,"X","-"))</f>
        <v>-</v>
      </c>
      <c r="AA921" s="70" t="str">
        <f t="shared" si="1409"/>
        <v>-</v>
      </c>
      <c r="AB921" s="70" t="str">
        <f t="shared" si="1409"/>
        <v>-</v>
      </c>
      <c r="AC921" s="70" t="str">
        <f t="shared" si="1409"/>
        <v>-</v>
      </c>
      <c r="AD921" s="70" t="str">
        <f t="shared" si="1409"/>
        <v>X</v>
      </c>
      <c r="AE921" s="635" t="str">
        <f t="shared" si="1409"/>
        <v>X</v>
      </c>
      <c r="AF921" s="38"/>
      <c r="AG921" s="70" t="s">
        <v>47</v>
      </c>
      <c r="AH921" s="70" t="s">
        <v>18617</v>
      </c>
      <c r="AI921" s="38"/>
      <c r="AJ921" s="13" t="str">
        <f t="shared" si="1344"/>
        <v>/rsm:CrossIndustryInvoice/rsm:SupplyChainTradeTransaction/ram:ApplicableHeaderTradeSettlement/ram:PayeeTradeParty/ram:DefinedTradeContact</v>
      </c>
      <c r="AK921" s="13" t="str">
        <f t="shared" si="1345"/>
        <v>/ram:TypeCode</v>
      </c>
      <c r="AL921" s="14">
        <f>COUNTIFS(R$4:R921,AJ921)</f>
        <v>1</v>
      </c>
      <c r="AN921" s="215" t="str">
        <f t="shared" si="1373"/>
        <v>SCT_HTS</v>
      </c>
      <c r="AO921" s="61" t="str">
        <f t="shared" si="1346"/>
        <v>BT-X-326</v>
      </c>
      <c r="AP921" s="282" t="str">
        <f t="shared" si="1374"/>
        <v/>
      </c>
      <c r="AQ921" s="62">
        <f t="shared" si="1314"/>
        <v>5</v>
      </c>
      <c r="AR921" s="62" t="str">
        <f t="shared" si="1347"/>
        <v>0..1</v>
      </c>
      <c r="AS921" s="64" t="s">
        <v>2910</v>
      </c>
      <c r="AT921" s="64" t="s">
        <v>18232</v>
      </c>
      <c r="AU921" s="65" t="s">
        <v>18228</v>
      </c>
      <c r="AV921" s="65"/>
      <c r="AW921" s="65" t="s">
        <v>35</v>
      </c>
      <c r="AX921" s="64" t="s">
        <v>128</v>
      </c>
      <c r="AY921" s="66" t="str">
        <f t="shared" si="1357"/>
        <v>0..1</v>
      </c>
      <c r="AZ921" s="66" t="str">
        <f t="shared" si="1359"/>
        <v>0..1</v>
      </c>
      <c r="BA921" s="6" t="str">
        <f t="shared" si="1402"/>
        <v>/rsm:CrossIndustryInvoice
/rsm:SupplyChainTradeTransaction
/ram:ApplicableHeaderTradeSettlement
/ram:PayeeTradeParty
/ram:DefinedTradeContact
/ram:TypeCode</v>
      </c>
      <c r="BB921" s="67" t="str">
        <f t="shared" si="1403"/>
        <v>/rsm:CrossIndustryInvoice/rsm:SupplyChainTradeTransaction/ram:ApplicableHeaderTradeSettlement/ram:PayeeTradeParty/ram:DefinedTradeContact/ram:TypeCode</v>
      </c>
      <c r="BC921" s="66" t="str">
        <f t="shared" si="1375"/>
        <v>C</v>
      </c>
      <c r="BD921" s="68" t="str">
        <f t="shared" si="1376"/>
        <v>E</v>
      </c>
      <c r="BE921" s="62" t="str">
        <f t="shared" si="1377"/>
        <v>0..1</v>
      </c>
      <c r="BF921" s="66" t="str">
        <f t="shared" si="1378"/>
        <v/>
      </c>
      <c r="BG921" s="249" t="str">
        <f t="shared" si="1379"/>
        <v/>
      </c>
      <c r="BH921" s="7"/>
      <c r="BI921" s="634" t="str">
        <f t="shared" si="1380"/>
        <v>-</v>
      </c>
      <c r="BJ921" s="70" t="str">
        <f t="shared" si="1381"/>
        <v>-</v>
      </c>
      <c r="BK921" s="70" t="str">
        <f t="shared" si="1382"/>
        <v>-</v>
      </c>
      <c r="BL921" s="70" t="str">
        <f t="shared" si="1383"/>
        <v>-</v>
      </c>
      <c r="BM921" s="70" t="str">
        <f t="shared" si="1384"/>
        <v>-</v>
      </c>
      <c r="BN921" s="70" t="str">
        <f t="shared" si="1385"/>
        <v>X</v>
      </c>
      <c r="BO921" s="635" t="str">
        <f t="shared" si="1386"/>
        <v>X</v>
      </c>
      <c r="BP921" s="7"/>
      <c r="BQ921" s="70" t="str">
        <f t="shared" si="1387"/>
        <v>EXTENDED</v>
      </c>
      <c r="BR921" s="70" t="str">
        <f t="shared" si="1388"/>
        <v>EXTENDED-B2B-FR</v>
      </c>
      <c r="BS921" s="15"/>
      <c r="BT921" s="57" t="s">
        <v>18642</v>
      </c>
    </row>
    <row r="922" spans="1:72" s="59" customFormat="1" ht="105" x14ac:dyDescent="0.2">
      <c r="A922" s="45" t="str">
        <f t="shared" si="1371"/>
        <v>NO</v>
      </c>
      <c r="B922" s="45"/>
      <c r="C922" s="45"/>
      <c r="D922" s="215" t="s">
        <v>3431</v>
      </c>
      <c r="E922" s="61" t="s">
        <v>5749</v>
      </c>
      <c r="F922" s="282"/>
      <c r="G922" s="62">
        <f t="shared" si="1330"/>
        <v>5</v>
      </c>
      <c r="H922" s="62" t="s">
        <v>42</v>
      </c>
      <c r="I922" s="193" t="s">
        <v>2153</v>
      </c>
      <c r="J922" s="64"/>
      <c r="K922" s="65"/>
      <c r="L922" s="65"/>
      <c r="M922" s="65"/>
      <c r="N922" s="64"/>
      <c r="O922" s="66" t="s">
        <v>42</v>
      </c>
      <c r="P922" s="66" t="str">
        <f t="shared" si="1368"/>
        <v>0..1</v>
      </c>
      <c r="Q922" s="6" t="s">
        <v>3802</v>
      </c>
      <c r="R922" s="67" t="s">
        <v>3803</v>
      </c>
      <c r="S922" s="66"/>
      <c r="T922" s="68" t="str">
        <f t="shared" si="1348"/>
        <v/>
      </c>
      <c r="U922" s="62" t="s">
        <v>42</v>
      </c>
      <c r="V922" s="66"/>
      <c r="W922" s="249"/>
      <c r="X922" s="38"/>
      <c r="Y922" s="634" t="str">
        <f t="shared" si="1369"/>
        <v>-</v>
      </c>
      <c r="Z922" s="70" t="str">
        <f t="shared" ref="Z922:AE922" si="1410">IF(Y922="X","X",IF($AH922=Z$4,"X","-"))</f>
        <v>-</v>
      </c>
      <c r="AA922" s="70" t="str">
        <f t="shared" si="1410"/>
        <v>-</v>
      </c>
      <c r="AB922" s="70" t="str">
        <f t="shared" si="1410"/>
        <v>-</v>
      </c>
      <c r="AC922" s="70" t="str">
        <f t="shared" si="1410"/>
        <v>X</v>
      </c>
      <c r="AD922" s="70" t="str">
        <f t="shared" si="1410"/>
        <v>X</v>
      </c>
      <c r="AE922" s="635" t="str">
        <f t="shared" si="1410"/>
        <v>X</v>
      </c>
      <c r="AF922" s="38"/>
      <c r="AG922" s="70" t="s">
        <v>47</v>
      </c>
      <c r="AH922" s="70" t="s">
        <v>5901</v>
      </c>
      <c r="AI922" s="38"/>
      <c r="AJ922" s="13" t="str">
        <f t="shared" si="1344"/>
        <v>/rsm:CrossIndustryInvoice/rsm:SupplyChainTradeTransaction/ram:ApplicableHeaderTradeSettlement/ram:PayeeTradeParty/ram:DefinedTradeContact</v>
      </c>
      <c r="AK922" s="13" t="str">
        <f t="shared" si="1345"/>
        <v>/ram:TelephoneUniversalCommunication</v>
      </c>
      <c r="AL922" s="14">
        <f>COUNTIFS(R$4:R922,AJ922)</f>
        <v>1</v>
      </c>
      <c r="AN922" s="215" t="str">
        <f t="shared" si="1373"/>
        <v>SCT_HTS</v>
      </c>
      <c r="AO922" s="61" t="str">
        <f t="shared" si="1346"/>
        <v>BT-X-246-00</v>
      </c>
      <c r="AP922" s="282" t="str">
        <f t="shared" si="1374"/>
        <v/>
      </c>
      <c r="AQ922" s="62">
        <f t="shared" ref="AQ922:AQ985" si="1411">LEN(BB922)-LEN(SUBSTITUTE(BB922,"/",""))-1</f>
        <v>5</v>
      </c>
      <c r="AR922" s="62" t="str">
        <f t="shared" si="1347"/>
        <v>0..1</v>
      </c>
      <c r="AS922" s="193" t="s">
        <v>946</v>
      </c>
      <c r="AT922" s="64" t="s">
        <v>1710</v>
      </c>
      <c r="AU922" s="65"/>
      <c r="AV922" s="65"/>
      <c r="AW922" s="65"/>
      <c r="AX922" s="64"/>
      <c r="AY922" s="66" t="str">
        <f t="shared" si="1357"/>
        <v>0..1</v>
      </c>
      <c r="AZ922" s="66" t="str">
        <f t="shared" si="1359"/>
        <v>0..1</v>
      </c>
      <c r="BA922" s="6" t="str">
        <f t="shared" si="1402"/>
        <v>/rsm:CrossIndustryInvoice
/rsm:SupplyChainTradeTransaction
/ram:ApplicableHeaderTradeSettlement
/ram:PayeeTradeParty
/ram:DefinedTradeContact
/ram:TelephoneUniversalCommunication</v>
      </c>
      <c r="BB922" s="67" t="str">
        <f t="shared" si="1403"/>
        <v>/rsm:CrossIndustryInvoice/rsm:SupplyChainTradeTransaction/ram:ApplicableHeaderTradeSettlement/ram:PayeeTradeParty/ram:DefinedTradeContact/ram:TelephoneUniversalCommunication</v>
      </c>
      <c r="BC922" s="66" t="str">
        <f t="shared" si="1375"/>
        <v/>
      </c>
      <c r="BD922" s="68" t="str">
        <f t="shared" si="1376"/>
        <v/>
      </c>
      <c r="BE922" s="62" t="str">
        <f t="shared" si="1377"/>
        <v>0..1</v>
      </c>
      <c r="BF922" s="66" t="str">
        <f t="shared" si="1378"/>
        <v/>
      </c>
      <c r="BG922" s="249" t="str">
        <f t="shared" si="1379"/>
        <v/>
      </c>
      <c r="BH922" s="7"/>
      <c r="BI922" s="634" t="str">
        <f t="shared" si="1380"/>
        <v>-</v>
      </c>
      <c r="BJ922" s="70" t="str">
        <f t="shared" si="1381"/>
        <v>-</v>
      </c>
      <c r="BK922" s="70" t="str">
        <f t="shared" si="1382"/>
        <v>-</v>
      </c>
      <c r="BL922" s="70" t="str">
        <f t="shared" si="1383"/>
        <v>-</v>
      </c>
      <c r="BM922" s="70" t="str">
        <f t="shared" si="1384"/>
        <v>X</v>
      </c>
      <c r="BN922" s="70" t="str">
        <f t="shared" si="1385"/>
        <v>X</v>
      </c>
      <c r="BO922" s="635" t="str">
        <f t="shared" si="1386"/>
        <v>X</v>
      </c>
      <c r="BP922" s="7"/>
      <c r="BQ922" s="70" t="str">
        <f t="shared" si="1387"/>
        <v>EXTENDED</v>
      </c>
      <c r="BR922" s="70" t="str">
        <f t="shared" si="1388"/>
        <v>EXTENDED-CTC-FR</v>
      </c>
      <c r="BS922" s="15"/>
      <c r="BT922" s="57" t="s">
        <v>18642</v>
      </c>
    </row>
    <row r="923" spans="1:72" s="59" customFormat="1" ht="120" x14ac:dyDescent="0.2">
      <c r="A923" s="45" t="str">
        <f t="shared" si="1371"/>
        <v>YES</v>
      </c>
      <c r="B923" s="45"/>
      <c r="C923" s="45"/>
      <c r="D923" s="215" t="s">
        <v>3431</v>
      </c>
      <c r="E923" s="61" t="s">
        <v>5750</v>
      </c>
      <c r="F923" s="282" t="s">
        <v>5032</v>
      </c>
      <c r="G923" s="62">
        <f t="shared" si="1330"/>
        <v>6</v>
      </c>
      <c r="H923" s="62" t="s">
        <v>32</v>
      </c>
      <c r="I923" s="64" t="s">
        <v>2156</v>
      </c>
      <c r="J923" s="64"/>
      <c r="K923" s="65"/>
      <c r="L923" s="65"/>
      <c r="M923" s="65"/>
      <c r="N923" s="64" t="s">
        <v>70</v>
      </c>
      <c r="O923" s="66" t="s">
        <v>32</v>
      </c>
      <c r="P923" s="66" t="str">
        <f t="shared" si="1368"/>
        <v>1..1</v>
      </c>
      <c r="Q923" s="6" t="s">
        <v>3804</v>
      </c>
      <c r="R923" s="67" t="s">
        <v>3805</v>
      </c>
      <c r="S923" s="66" t="s">
        <v>73</v>
      </c>
      <c r="T923" s="68" t="str">
        <f t="shared" si="1348"/>
        <v>E</v>
      </c>
      <c r="U923" s="62" t="s">
        <v>42</v>
      </c>
      <c r="V923" s="66"/>
      <c r="W923" s="249"/>
      <c r="X923" s="38"/>
      <c r="Y923" s="634" t="str">
        <f t="shared" si="1369"/>
        <v>-</v>
      </c>
      <c r="Z923" s="70" t="str">
        <f t="shared" ref="Z923:AE923" si="1412">IF(Y923="X","X",IF($AH923=Z$4,"X","-"))</f>
        <v>-</v>
      </c>
      <c r="AA923" s="70" t="str">
        <f t="shared" si="1412"/>
        <v>-</v>
      </c>
      <c r="AB923" s="70" t="str">
        <f t="shared" si="1412"/>
        <v>-</v>
      </c>
      <c r="AC923" s="70" t="str">
        <f t="shared" si="1412"/>
        <v>X</v>
      </c>
      <c r="AD923" s="70" t="str">
        <f t="shared" si="1412"/>
        <v>X</v>
      </c>
      <c r="AE923" s="635" t="str">
        <f t="shared" si="1412"/>
        <v>X</v>
      </c>
      <c r="AF923" s="38"/>
      <c r="AG923" s="70" t="s">
        <v>47</v>
      </c>
      <c r="AH923" s="70" t="s">
        <v>5901</v>
      </c>
      <c r="AI923" s="38"/>
      <c r="AJ923" s="13" t="str">
        <f t="shared" si="1344"/>
        <v>/rsm:CrossIndustryInvoice/rsm:SupplyChainTradeTransaction/ram:ApplicableHeaderTradeSettlement/ram:PayeeTradeParty/ram:DefinedTradeContact/ram:TelephoneUniversalCommunication</v>
      </c>
      <c r="AK923" s="13" t="str">
        <f t="shared" si="1345"/>
        <v>/ram:CompleteNumber</v>
      </c>
      <c r="AL923" s="14">
        <f>COUNTIFS(R$4:R923,AJ923)</f>
        <v>1</v>
      </c>
      <c r="AN923" s="215" t="str">
        <f t="shared" si="1373"/>
        <v>SCT_HTS</v>
      </c>
      <c r="AO923" s="61" t="str">
        <f t="shared" si="1346"/>
        <v>BT-X-246</v>
      </c>
      <c r="AP923" s="282" t="str">
        <f t="shared" si="1374"/>
        <v>EXT-FR-FE-41</v>
      </c>
      <c r="AQ923" s="62">
        <f t="shared" si="1411"/>
        <v>6</v>
      </c>
      <c r="AR923" s="62" t="str">
        <f t="shared" si="1347"/>
        <v>1..1</v>
      </c>
      <c r="AS923" s="64" t="s">
        <v>3806</v>
      </c>
      <c r="AT923" s="64" t="s">
        <v>1710</v>
      </c>
      <c r="AU923" s="65"/>
      <c r="AV923" s="65" t="s">
        <v>3807</v>
      </c>
      <c r="AW923" s="65"/>
      <c r="AX923" s="64"/>
      <c r="AY923" s="66" t="str">
        <f t="shared" si="1357"/>
        <v>1..1</v>
      </c>
      <c r="AZ923" s="66" t="str">
        <f t="shared" si="1359"/>
        <v>1..1</v>
      </c>
      <c r="BA923" s="6" t="str">
        <f t="shared" si="1402"/>
        <v>/rsm:CrossIndustryInvoice
/rsm:SupplyChainTradeTransaction
/ram:ApplicableHeaderTradeSettlement
/ram:PayeeTradeParty
/ram:DefinedTradeContact
/ram:TelephoneUniversalCommunication
/ram:CompleteNumber</v>
      </c>
      <c r="BB923" s="67" t="str">
        <f t="shared" si="1403"/>
        <v>/rsm:CrossIndustryInvoice/rsm:SupplyChainTradeTransaction/ram:ApplicableHeaderTradeSettlement/ram:PayeeTradeParty/ram:DefinedTradeContact/ram:TelephoneUniversalCommunication/ram:CompleteNumber</v>
      </c>
      <c r="BC923" s="66" t="str">
        <f t="shared" si="1375"/>
        <v>T</v>
      </c>
      <c r="BD923" s="68" t="str">
        <f t="shared" si="1376"/>
        <v>E</v>
      </c>
      <c r="BE923" s="62" t="str">
        <f t="shared" si="1377"/>
        <v>0..1</v>
      </c>
      <c r="BF923" s="66" t="str">
        <f t="shared" si="1378"/>
        <v/>
      </c>
      <c r="BG923" s="249" t="str">
        <f t="shared" si="1379"/>
        <v/>
      </c>
      <c r="BH923" s="7"/>
      <c r="BI923" s="634" t="str">
        <f t="shared" si="1380"/>
        <v>-</v>
      </c>
      <c r="BJ923" s="70" t="str">
        <f t="shared" si="1381"/>
        <v>-</v>
      </c>
      <c r="BK923" s="70" t="str">
        <f t="shared" si="1382"/>
        <v>-</v>
      </c>
      <c r="BL923" s="70" t="str">
        <f t="shared" si="1383"/>
        <v>-</v>
      </c>
      <c r="BM923" s="70" t="str">
        <f t="shared" si="1384"/>
        <v>X</v>
      </c>
      <c r="BN923" s="70" t="str">
        <f t="shared" si="1385"/>
        <v>X</v>
      </c>
      <c r="BO923" s="635" t="str">
        <f t="shared" si="1386"/>
        <v>X</v>
      </c>
      <c r="BP923" s="7"/>
      <c r="BQ923" s="70" t="str">
        <f t="shared" si="1387"/>
        <v>EXTENDED</v>
      </c>
      <c r="BR923" s="70" t="str">
        <f t="shared" si="1388"/>
        <v>EXTENDED-CTC-FR</v>
      </c>
      <c r="BS923" s="15"/>
      <c r="BT923" s="57" t="s">
        <v>18642</v>
      </c>
    </row>
    <row r="924" spans="1:72" s="59" customFormat="1" ht="105" x14ac:dyDescent="0.2">
      <c r="A924" s="45" t="str">
        <f t="shared" si="1371"/>
        <v>NO</v>
      </c>
      <c r="B924" s="45"/>
      <c r="C924" s="45"/>
      <c r="D924" s="215" t="s">
        <v>3431</v>
      </c>
      <c r="E924" s="61" t="s">
        <v>5751</v>
      </c>
      <c r="F924" s="282"/>
      <c r="G924" s="62">
        <f t="shared" si="1330"/>
        <v>5</v>
      </c>
      <c r="H924" s="62" t="s">
        <v>42</v>
      </c>
      <c r="I924" s="193" t="s">
        <v>2159</v>
      </c>
      <c r="J924" s="64"/>
      <c r="K924" s="65"/>
      <c r="L924" s="65"/>
      <c r="M924" s="65"/>
      <c r="N924" s="64"/>
      <c r="O924" s="66" t="s">
        <v>42</v>
      </c>
      <c r="P924" s="66" t="str">
        <f t="shared" si="1368"/>
        <v>0..1</v>
      </c>
      <c r="Q924" s="6" t="s">
        <v>3808</v>
      </c>
      <c r="R924" s="67" t="s">
        <v>3809</v>
      </c>
      <c r="S924" s="66"/>
      <c r="T924" s="68" t="str">
        <f t="shared" si="1348"/>
        <v/>
      </c>
      <c r="U924" s="62" t="s">
        <v>42</v>
      </c>
      <c r="V924" s="66"/>
      <c r="W924" s="249"/>
      <c r="X924" s="38"/>
      <c r="Y924" s="634" t="str">
        <f t="shared" si="1369"/>
        <v>-</v>
      </c>
      <c r="Z924" s="70" t="str">
        <f t="shared" ref="Z924:AE924" si="1413">IF(Y924="X","X",IF($AH924=Z$4,"X","-"))</f>
        <v>-</v>
      </c>
      <c r="AA924" s="70" t="str">
        <f t="shared" si="1413"/>
        <v>-</v>
      </c>
      <c r="AB924" s="70" t="str">
        <f t="shared" si="1413"/>
        <v>-</v>
      </c>
      <c r="AC924" s="70" t="str">
        <f t="shared" si="1413"/>
        <v>-</v>
      </c>
      <c r="AD924" s="70" t="str">
        <f t="shared" si="1413"/>
        <v>-</v>
      </c>
      <c r="AE924" s="635" t="str">
        <f t="shared" si="1413"/>
        <v>X</v>
      </c>
      <c r="AF924" s="38"/>
      <c r="AG924" s="70" t="s">
        <v>47</v>
      </c>
      <c r="AH924" s="70" t="s">
        <v>47</v>
      </c>
      <c r="AI924" s="38"/>
      <c r="AJ924" s="13" t="str">
        <f t="shared" si="1344"/>
        <v>/rsm:CrossIndustryInvoice/rsm:SupplyChainTradeTransaction/ram:ApplicableHeaderTradeSettlement/ram:PayeeTradeParty/ram:DefinedTradeContact</v>
      </c>
      <c r="AK924" s="13" t="str">
        <f t="shared" si="1345"/>
        <v>/ram:FaxUniversalCommunication</v>
      </c>
      <c r="AL924" s="14">
        <f>COUNTIFS(R$4:R924,AJ924)</f>
        <v>1</v>
      </c>
      <c r="AN924" s="215" t="str">
        <f t="shared" si="1373"/>
        <v>SCT_HTS</v>
      </c>
      <c r="AO924" s="61" t="str">
        <f t="shared" si="1346"/>
        <v>BT-X-247-00</v>
      </c>
      <c r="AP924" s="282" t="str">
        <f t="shared" si="1374"/>
        <v/>
      </c>
      <c r="AQ924" s="62">
        <f t="shared" si="1411"/>
        <v>5</v>
      </c>
      <c r="AR924" s="62" t="str">
        <f t="shared" si="1347"/>
        <v>0..1</v>
      </c>
      <c r="AS924" s="193" t="s">
        <v>954</v>
      </c>
      <c r="AT924" s="64"/>
      <c r="AU924" s="65"/>
      <c r="AV924" s="65"/>
      <c r="AW924" s="65"/>
      <c r="AX924" s="64"/>
      <c r="AY924" s="66" t="str">
        <f t="shared" si="1357"/>
        <v>0..1</v>
      </c>
      <c r="AZ924" s="66" t="str">
        <f t="shared" si="1359"/>
        <v>0..1</v>
      </c>
      <c r="BA924" s="6" t="str">
        <f t="shared" si="1402"/>
        <v>/rsm:CrossIndustryInvoice
/rsm:SupplyChainTradeTransaction
/ram:ApplicableHeaderTradeSettlement
/ram:PayeeTradeParty
/ram:DefinedTradeContact
/ram:FaxUniversalCommunication</v>
      </c>
      <c r="BB924" s="67" t="str">
        <f t="shared" si="1403"/>
        <v>/rsm:CrossIndustryInvoice/rsm:SupplyChainTradeTransaction/ram:ApplicableHeaderTradeSettlement/ram:PayeeTradeParty/ram:DefinedTradeContact/ram:FaxUniversalCommunication</v>
      </c>
      <c r="BC924" s="66" t="str">
        <f t="shared" si="1375"/>
        <v/>
      </c>
      <c r="BD924" s="68" t="str">
        <f t="shared" si="1376"/>
        <v/>
      </c>
      <c r="BE924" s="62" t="str">
        <f t="shared" si="1377"/>
        <v>0..1</v>
      </c>
      <c r="BF924" s="66" t="str">
        <f t="shared" si="1378"/>
        <v/>
      </c>
      <c r="BG924" s="249" t="str">
        <f t="shared" si="1379"/>
        <v/>
      </c>
      <c r="BH924" s="7"/>
      <c r="BI924" s="634" t="str">
        <f t="shared" si="1380"/>
        <v>-</v>
      </c>
      <c r="BJ924" s="70" t="str">
        <f t="shared" si="1381"/>
        <v>-</v>
      </c>
      <c r="BK924" s="70" t="str">
        <f t="shared" si="1382"/>
        <v>-</v>
      </c>
      <c r="BL924" s="70" t="str">
        <f t="shared" si="1383"/>
        <v>-</v>
      </c>
      <c r="BM924" s="70" t="str">
        <f t="shared" si="1384"/>
        <v>-</v>
      </c>
      <c r="BN924" s="70" t="str">
        <f t="shared" si="1385"/>
        <v>-</v>
      </c>
      <c r="BO924" s="635" t="str">
        <f t="shared" si="1386"/>
        <v>X</v>
      </c>
      <c r="BP924" s="7"/>
      <c r="BQ924" s="70" t="str">
        <f t="shared" si="1387"/>
        <v>EXTENDED</v>
      </c>
      <c r="BR924" s="70" t="str">
        <f t="shared" si="1388"/>
        <v>EXTENDED</v>
      </c>
      <c r="BS924" s="15"/>
      <c r="BT924" s="57" t="s">
        <v>18642</v>
      </c>
    </row>
    <row r="925" spans="1:72" s="59" customFormat="1" ht="120" x14ac:dyDescent="0.2">
      <c r="A925" s="45" t="str">
        <f t="shared" si="1371"/>
        <v>YES</v>
      </c>
      <c r="B925" s="45"/>
      <c r="C925" s="45"/>
      <c r="D925" s="215" t="s">
        <v>3431</v>
      </c>
      <c r="E925" s="61" t="s">
        <v>5752</v>
      </c>
      <c r="F925" s="282"/>
      <c r="G925" s="62">
        <f t="shared" si="1330"/>
        <v>6</v>
      </c>
      <c r="H925" s="62" t="s">
        <v>32</v>
      </c>
      <c r="I925" s="64" t="s">
        <v>2162</v>
      </c>
      <c r="J925" s="64"/>
      <c r="K925" s="65"/>
      <c r="L925" s="65"/>
      <c r="M925" s="65"/>
      <c r="N925" s="64" t="s">
        <v>70</v>
      </c>
      <c r="O925" s="66" t="s">
        <v>32</v>
      </c>
      <c r="P925" s="66" t="str">
        <f t="shared" si="1368"/>
        <v>1..1</v>
      </c>
      <c r="Q925" s="6" t="s">
        <v>3810</v>
      </c>
      <c r="R925" s="67" t="s">
        <v>3811</v>
      </c>
      <c r="S925" s="66" t="s">
        <v>73</v>
      </c>
      <c r="T925" s="68" t="str">
        <f t="shared" si="1348"/>
        <v>E</v>
      </c>
      <c r="U925" s="62" t="s">
        <v>42</v>
      </c>
      <c r="V925" s="66"/>
      <c r="W925" s="249"/>
      <c r="X925" s="38"/>
      <c r="Y925" s="634" t="str">
        <f t="shared" si="1369"/>
        <v>-</v>
      </c>
      <c r="Z925" s="70" t="str">
        <f t="shared" ref="Z925:AE925" si="1414">IF(Y925="X","X",IF($AH925=Z$4,"X","-"))</f>
        <v>-</v>
      </c>
      <c r="AA925" s="70" t="str">
        <f t="shared" si="1414"/>
        <v>-</v>
      </c>
      <c r="AB925" s="70" t="str">
        <f t="shared" si="1414"/>
        <v>-</v>
      </c>
      <c r="AC925" s="70" t="str">
        <f t="shared" si="1414"/>
        <v>-</v>
      </c>
      <c r="AD925" s="70" t="str">
        <f t="shared" si="1414"/>
        <v>-</v>
      </c>
      <c r="AE925" s="635" t="str">
        <f t="shared" si="1414"/>
        <v>X</v>
      </c>
      <c r="AF925" s="38"/>
      <c r="AG925" s="70" t="s">
        <v>47</v>
      </c>
      <c r="AH925" s="70" t="s">
        <v>47</v>
      </c>
      <c r="AI925" s="38"/>
      <c r="AJ925" s="13" t="str">
        <f t="shared" si="1344"/>
        <v>/rsm:CrossIndustryInvoice/rsm:SupplyChainTradeTransaction/ram:ApplicableHeaderTradeSettlement/ram:PayeeTradeParty/ram:DefinedTradeContact/ram:FaxUniversalCommunication</v>
      </c>
      <c r="AK925" s="13" t="str">
        <f t="shared" si="1345"/>
        <v>/ram:CompleteNumber</v>
      </c>
      <c r="AL925" s="14">
        <f>COUNTIFS(R$4:R925,AJ925)</f>
        <v>1</v>
      </c>
      <c r="AN925" s="215" t="str">
        <f t="shared" si="1373"/>
        <v>SCT_HTS</v>
      </c>
      <c r="AO925" s="61" t="str">
        <f t="shared" si="1346"/>
        <v>BT-X-247</v>
      </c>
      <c r="AP925" s="282" t="str">
        <f t="shared" si="1374"/>
        <v/>
      </c>
      <c r="AQ925" s="62">
        <f t="shared" si="1411"/>
        <v>6</v>
      </c>
      <c r="AR925" s="62" t="str">
        <f t="shared" si="1347"/>
        <v>1..1</v>
      </c>
      <c r="AS925" s="64" t="s">
        <v>3812</v>
      </c>
      <c r="AT925" s="64"/>
      <c r="AU925" s="65"/>
      <c r="AV925" s="65"/>
      <c r="AW925" s="65"/>
      <c r="AX925" s="64"/>
      <c r="AY925" s="66" t="str">
        <f t="shared" si="1357"/>
        <v>1..1</v>
      </c>
      <c r="AZ925" s="66" t="str">
        <f t="shared" si="1359"/>
        <v>1..1</v>
      </c>
      <c r="BA925" s="6" t="str">
        <f t="shared" si="1402"/>
        <v>/rsm:CrossIndustryInvoice
/rsm:SupplyChainTradeTransaction
/ram:ApplicableHeaderTradeSettlement
/ram:PayeeTradeParty
/ram:DefinedTradeContact
/ram:FaxUniversalCommunication
/ram:CompleteNumber</v>
      </c>
      <c r="BB925" s="67" t="str">
        <f t="shared" si="1403"/>
        <v>/rsm:CrossIndustryInvoice/rsm:SupplyChainTradeTransaction/ram:ApplicableHeaderTradeSettlement/ram:PayeeTradeParty/ram:DefinedTradeContact/ram:FaxUniversalCommunication/ram:CompleteNumber</v>
      </c>
      <c r="BC925" s="66" t="str">
        <f t="shared" si="1375"/>
        <v>T</v>
      </c>
      <c r="BD925" s="68" t="str">
        <f t="shared" si="1376"/>
        <v>E</v>
      </c>
      <c r="BE925" s="62" t="str">
        <f t="shared" si="1377"/>
        <v>0..1</v>
      </c>
      <c r="BF925" s="66" t="str">
        <f t="shared" si="1378"/>
        <v/>
      </c>
      <c r="BG925" s="249" t="str">
        <f t="shared" si="1379"/>
        <v/>
      </c>
      <c r="BH925" s="7"/>
      <c r="BI925" s="634" t="str">
        <f t="shared" si="1380"/>
        <v>-</v>
      </c>
      <c r="BJ925" s="70" t="str">
        <f t="shared" si="1381"/>
        <v>-</v>
      </c>
      <c r="BK925" s="70" t="str">
        <f t="shared" si="1382"/>
        <v>-</v>
      </c>
      <c r="BL925" s="70" t="str">
        <f t="shared" si="1383"/>
        <v>-</v>
      </c>
      <c r="BM925" s="70" t="str">
        <f t="shared" si="1384"/>
        <v>-</v>
      </c>
      <c r="BN925" s="70" t="str">
        <f t="shared" si="1385"/>
        <v>-</v>
      </c>
      <c r="BO925" s="635" t="str">
        <f t="shared" si="1386"/>
        <v>X</v>
      </c>
      <c r="BP925" s="7"/>
      <c r="BQ925" s="70" t="str">
        <f t="shared" si="1387"/>
        <v>EXTENDED</v>
      </c>
      <c r="BR925" s="70" t="str">
        <f t="shared" si="1388"/>
        <v>EXTENDED</v>
      </c>
      <c r="BS925" s="15"/>
      <c r="BT925" s="57" t="s">
        <v>18642</v>
      </c>
    </row>
    <row r="926" spans="1:72" s="59" customFormat="1" ht="105" x14ac:dyDescent="0.2">
      <c r="A926" s="45" t="str">
        <f t="shared" si="1371"/>
        <v>NO</v>
      </c>
      <c r="B926" s="45"/>
      <c r="C926" s="45"/>
      <c r="D926" s="215" t="s">
        <v>3431</v>
      </c>
      <c r="E926" s="61" t="s">
        <v>5753</v>
      </c>
      <c r="F926" s="282"/>
      <c r="G926" s="62">
        <f t="shared" si="1330"/>
        <v>5</v>
      </c>
      <c r="H926" s="62" t="s">
        <v>42</v>
      </c>
      <c r="I926" s="193" t="s">
        <v>2166</v>
      </c>
      <c r="J926" s="64"/>
      <c r="K926" s="65"/>
      <c r="L926" s="65"/>
      <c r="M926" s="65"/>
      <c r="N926" s="64"/>
      <c r="O926" s="66" t="s">
        <v>42</v>
      </c>
      <c r="P926" s="66" t="str">
        <f t="shared" si="1368"/>
        <v>0..1</v>
      </c>
      <c r="Q926" s="6" t="s">
        <v>3813</v>
      </c>
      <c r="R926" s="67" t="s">
        <v>3814</v>
      </c>
      <c r="S926" s="66"/>
      <c r="T926" s="68" t="str">
        <f t="shared" si="1348"/>
        <v/>
      </c>
      <c r="U926" s="62" t="s">
        <v>42</v>
      </c>
      <c r="V926" s="66"/>
      <c r="W926" s="249"/>
      <c r="X926" s="38"/>
      <c r="Y926" s="634" t="str">
        <f t="shared" si="1369"/>
        <v>-</v>
      </c>
      <c r="Z926" s="70" t="str">
        <f t="shared" ref="Z926:AE926" si="1415">IF(Y926="X","X",IF($AH926=Z$4,"X","-"))</f>
        <v>-</v>
      </c>
      <c r="AA926" s="70" t="str">
        <f t="shared" si="1415"/>
        <v>-</v>
      </c>
      <c r="AB926" s="70" t="str">
        <f t="shared" si="1415"/>
        <v>-</v>
      </c>
      <c r="AC926" s="70" t="str">
        <f t="shared" si="1415"/>
        <v>X</v>
      </c>
      <c r="AD926" s="70" t="str">
        <f t="shared" si="1415"/>
        <v>X</v>
      </c>
      <c r="AE926" s="635" t="str">
        <f t="shared" si="1415"/>
        <v>X</v>
      </c>
      <c r="AF926" s="38"/>
      <c r="AG926" s="70" t="s">
        <v>47</v>
      </c>
      <c r="AH926" s="70" t="s">
        <v>5901</v>
      </c>
      <c r="AI926" s="38"/>
      <c r="AJ926" s="13" t="str">
        <f t="shared" si="1344"/>
        <v>/rsm:CrossIndustryInvoice/rsm:SupplyChainTradeTransaction/ram:ApplicableHeaderTradeSettlement/ram:PayeeTradeParty/ram:DefinedTradeContact</v>
      </c>
      <c r="AK926" s="13" t="str">
        <f t="shared" si="1345"/>
        <v>/ram:EmailURIUniversalCommunication</v>
      </c>
      <c r="AL926" s="14">
        <f>COUNTIFS(R$4:R926,AJ926)</f>
        <v>1</v>
      </c>
      <c r="AN926" s="215" t="str">
        <f t="shared" si="1373"/>
        <v>SCT_HTS</v>
      </c>
      <c r="AO926" s="61" t="str">
        <f t="shared" si="1346"/>
        <v>BT-X-248-00</v>
      </c>
      <c r="AP926" s="282" t="str">
        <f t="shared" si="1374"/>
        <v/>
      </c>
      <c r="AQ926" s="62">
        <f t="shared" si="1411"/>
        <v>5</v>
      </c>
      <c r="AR926" s="62" t="str">
        <f t="shared" si="1347"/>
        <v>0..1</v>
      </c>
      <c r="AS926" s="193" t="s">
        <v>962</v>
      </c>
      <c r="AT926" s="64" t="s">
        <v>1729</v>
      </c>
      <c r="AU926" s="65"/>
      <c r="AV926" s="65"/>
      <c r="AW926" s="65"/>
      <c r="AX926" s="64"/>
      <c r="AY926" s="66" t="str">
        <f t="shared" si="1357"/>
        <v>0..1</v>
      </c>
      <c r="AZ926" s="66" t="str">
        <f t="shared" si="1359"/>
        <v>0..1</v>
      </c>
      <c r="BA926" s="6" t="str">
        <f t="shared" si="1402"/>
        <v>/rsm:CrossIndustryInvoice
/rsm:SupplyChainTradeTransaction
/ram:ApplicableHeaderTradeSettlement
/ram:PayeeTradeParty
/ram:DefinedTradeContact
/ram:EmailURIUniversalCommunication</v>
      </c>
      <c r="BB926" s="67" t="str">
        <f t="shared" si="1403"/>
        <v>/rsm:CrossIndustryInvoice/rsm:SupplyChainTradeTransaction/ram:ApplicableHeaderTradeSettlement/ram:PayeeTradeParty/ram:DefinedTradeContact/ram:EmailURIUniversalCommunication</v>
      </c>
      <c r="BC926" s="66" t="str">
        <f t="shared" si="1375"/>
        <v/>
      </c>
      <c r="BD926" s="68" t="str">
        <f t="shared" si="1376"/>
        <v/>
      </c>
      <c r="BE926" s="62" t="str">
        <f t="shared" si="1377"/>
        <v>0..1</v>
      </c>
      <c r="BF926" s="66" t="str">
        <f t="shared" si="1378"/>
        <v/>
      </c>
      <c r="BG926" s="249" t="str">
        <f t="shared" si="1379"/>
        <v/>
      </c>
      <c r="BH926" s="7"/>
      <c r="BI926" s="634" t="str">
        <f t="shared" si="1380"/>
        <v>-</v>
      </c>
      <c r="BJ926" s="70" t="str">
        <f t="shared" si="1381"/>
        <v>-</v>
      </c>
      <c r="BK926" s="70" t="str">
        <f t="shared" si="1382"/>
        <v>-</v>
      </c>
      <c r="BL926" s="70" t="str">
        <f t="shared" si="1383"/>
        <v>-</v>
      </c>
      <c r="BM926" s="70" t="str">
        <f t="shared" si="1384"/>
        <v>X</v>
      </c>
      <c r="BN926" s="70" t="str">
        <f t="shared" si="1385"/>
        <v>X</v>
      </c>
      <c r="BO926" s="635" t="str">
        <f t="shared" si="1386"/>
        <v>X</v>
      </c>
      <c r="BP926" s="7"/>
      <c r="BQ926" s="70" t="str">
        <f t="shared" si="1387"/>
        <v>EXTENDED</v>
      </c>
      <c r="BR926" s="70" t="str">
        <f t="shared" si="1388"/>
        <v>EXTENDED-CTC-FR</v>
      </c>
      <c r="BS926" s="15"/>
      <c r="BT926" s="57" t="s">
        <v>18642</v>
      </c>
    </row>
    <row r="927" spans="1:72" s="59" customFormat="1" ht="120" x14ac:dyDescent="0.2">
      <c r="A927" s="45" t="str">
        <f t="shared" si="1371"/>
        <v>YES</v>
      </c>
      <c r="B927" s="45"/>
      <c r="C927" s="45"/>
      <c r="D927" s="215" t="s">
        <v>3431</v>
      </c>
      <c r="E927" s="61" t="s">
        <v>5754</v>
      </c>
      <c r="F927" s="282" t="s">
        <v>5033</v>
      </c>
      <c r="G927" s="62">
        <f t="shared" si="1330"/>
        <v>6</v>
      </c>
      <c r="H927" s="62" t="s">
        <v>32</v>
      </c>
      <c r="I927" s="64" t="s">
        <v>2169</v>
      </c>
      <c r="J927" s="64"/>
      <c r="K927" s="65"/>
      <c r="L927" s="65"/>
      <c r="M927" s="65"/>
      <c r="N927" s="64" t="s">
        <v>70</v>
      </c>
      <c r="O927" s="66" t="s">
        <v>32</v>
      </c>
      <c r="P927" s="66" t="str">
        <f t="shared" si="1368"/>
        <v>1..1</v>
      </c>
      <c r="Q927" s="6" t="s">
        <v>3815</v>
      </c>
      <c r="R927" s="67" t="s">
        <v>3816</v>
      </c>
      <c r="S927" s="66" t="s">
        <v>73</v>
      </c>
      <c r="T927" s="68" t="str">
        <f t="shared" si="1348"/>
        <v>E</v>
      </c>
      <c r="U927" s="62" t="s">
        <v>42</v>
      </c>
      <c r="V927" s="66"/>
      <c r="W927" s="249"/>
      <c r="X927" s="38"/>
      <c r="Y927" s="634" t="str">
        <f t="shared" si="1369"/>
        <v>-</v>
      </c>
      <c r="Z927" s="70" t="str">
        <f t="shared" ref="Z927:AE927" si="1416">IF(Y927="X","X",IF($AH927=Z$4,"X","-"))</f>
        <v>-</v>
      </c>
      <c r="AA927" s="70" t="str">
        <f t="shared" si="1416"/>
        <v>-</v>
      </c>
      <c r="AB927" s="70" t="str">
        <f t="shared" si="1416"/>
        <v>-</v>
      </c>
      <c r="AC927" s="70" t="str">
        <f t="shared" si="1416"/>
        <v>X</v>
      </c>
      <c r="AD927" s="70" t="str">
        <f t="shared" si="1416"/>
        <v>X</v>
      </c>
      <c r="AE927" s="635" t="str">
        <f t="shared" si="1416"/>
        <v>X</v>
      </c>
      <c r="AF927" s="38"/>
      <c r="AG927" s="70" t="s">
        <v>47</v>
      </c>
      <c r="AH927" s="70" t="s">
        <v>5901</v>
      </c>
      <c r="AI927" s="38"/>
      <c r="AJ927" s="13" t="str">
        <f t="shared" si="1344"/>
        <v>/rsm:CrossIndustryInvoice/rsm:SupplyChainTradeTransaction/ram:ApplicableHeaderTradeSettlement/ram:PayeeTradeParty/ram:DefinedTradeContact/ram:EmailURIUniversalCommunication</v>
      </c>
      <c r="AK927" s="13" t="str">
        <f t="shared" si="1345"/>
        <v>/ram:URIID</v>
      </c>
      <c r="AL927" s="14">
        <f>COUNTIFS(R$4:R927,AJ927)</f>
        <v>1</v>
      </c>
      <c r="AN927" s="215" t="str">
        <f t="shared" si="1373"/>
        <v>SCT_HTS</v>
      </c>
      <c r="AO927" s="61" t="str">
        <f t="shared" si="1346"/>
        <v>BT-X-248</v>
      </c>
      <c r="AP927" s="282" t="str">
        <f t="shared" si="1374"/>
        <v>EXT-FR-FE-42</v>
      </c>
      <c r="AQ927" s="62">
        <f t="shared" si="1411"/>
        <v>6</v>
      </c>
      <c r="AR927" s="62" t="str">
        <f t="shared" si="1347"/>
        <v>1..1</v>
      </c>
      <c r="AS927" s="64" t="s">
        <v>3817</v>
      </c>
      <c r="AT927" s="64" t="s">
        <v>1729</v>
      </c>
      <c r="AU927" s="65"/>
      <c r="AV927" s="65" t="s">
        <v>3818</v>
      </c>
      <c r="AW927" s="65"/>
      <c r="AX927" s="64"/>
      <c r="AY927" s="66" t="str">
        <f t="shared" si="1357"/>
        <v>1..1</v>
      </c>
      <c r="AZ927" s="66" t="str">
        <f t="shared" si="1359"/>
        <v>1..1</v>
      </c>
      <c r="BA927" s="6" t="str">
        <f t="shared" si="1402"/>
        <v>/rsm:CrossIndustryInvoice
/rsm:SupplyChainTradeTransaction
/ram:ApplicableHeaderTradeSettlement
/ram:PayeeTradeParty
/ram:DefinedTradeContact
/ram:EmailURIUniversalCommunication
/ram:URIID</v>
      </c>
      <c r="BB927" s="67" t="str">
        <f t="shared" si="1403"/>
        <v>/rsm:CrossIndustryInvoice/rsm:SupplyChainTradeTransaction/ram:ApplicableHeaderTradeSettlement/ram:PayeeTradeParty/ram:DefinedTradeContact/ram:EmailURIUniversalCommunication/ram:URIID</v>
      </c>
      <c r="BC927" s="66" t="str">
        <f t="shared" si="1375"/>
        <v>T</v>
      </c>
      <c r="BD927" s="68" t="str">
        <f t="shared" si="1376"/>
        <v>E</v>
      </c>
      <c r="BE927" s="62" t="str">
        <f t="shared" si="1377"/>
        <v>0..1</v>
      </c>
      <c r="BF927" s="66" t="str">
        <f t="shared" si="1378"/>
        <v/>
      </c>
      <c r="BG927" s="249" t="str">
        <f t="shared" si="1379"/>
        <v/>
      </c>
      <c r="BH927" s="7"/>
      <c r="BI927" s="634" t="str">
        <f t="shared" si="1380"/>
        <v>-</v>
      </c>
      <c r="BJ927" s="70" t="str">
        <f t="shared" si="1381"/>
        <v>-</v>
      </c>
      <c r="BK927" s="70" t="str">
        <f t="shared" si="1382"/>
        <v>-</v>
      </c>
      <c r="BL927" s="70" t="str">
        <f t="shared" si="1383"/>
        <v>-</v>
      </c>
      <c r="BM927" s="70" t="str">
        <f t="shared" si="1384"/>
        <v>X</v>
      </c>
      <c r="BN927" s="70" t="str">
        <f t="shared" si="1385"/>
        <v>X</v>
      </c>
      <c r="BO927" s="635" t="str">
        <f t="shared" si="1386"/>
        <v>X</v>
      </c>
      <c r="BP927" s="7"/>
      <c r="BQ927" s="70" t="str">
        <f t="shared" si="1387"/>
        <v>EXTENDED</v>
      </c>
      <c r="BR927" s="70" t="str">
        <f t="shared" si="1388"/>
        <v>EXTENDED-CTC-FR</v>
      </c>
      <c r="BS927" s="15"/>
      <c r="BT927" s="57" t="s">
        <v>18642</v>
      </c>
    </row>
    <row r="928" spans="1:72" s="59" customFormat="1" ht="96" x14ac:dyDescent="0.2">
      <c r="A928" s="45" t="str">
        <f t="shared" si="1371"/>
        <v>NO</v>
      </c>
      <c r="B928" s="45"/>
      <c r="C928" s="45"/>
      <c r="D928" s="215" t="s">
        <v>3431</v>
      </c>
      <c r="E928" s="140" t="s">
        <v>5755</v>
      </c>
      <c r="F928" s="296" t="s">
        <v>5034</v>
      </c>
      <c r="G928" s="141">
        <f t="shared" si="1330"/>
        <v>4</v>
      </c>
      <c r="H928" s="141" t="s">
        <v>42</v>
      </c>
      <c r="I928" s="217" t="s">
        <v>3819</v>
      </c>
      <c r="J928" s="125"/>
      <c r="K928" s="126"/>
      <c r="L928" s="126"/>
      <c r="M928" s="126"/>
      <c r="N928" s="125"/>
      <c r="O928" s="124" t="s">
        <v>42</v>
      </c>
      <c r="P928" s="124" t="str">
        <f t="shared" si="1368"/>
        <v>0..1</v>
      </c>
      <c r="Q928" s="142" t="s">
        <v>3820</v>
      </c>
      <c r="R928" s="143" t="s">
        <v>3821</v>
      </c>
      <c r="S928" s="124" t="s">
        <v>35</v>
      </c>
      <c r="T928" s="129" t="str">
        <f t="shared" si="1348"/>
        <v>EG</v>
      </c>
      <c r="U928" s="141" t="s">
        <v>42</v>
      </c>
      <c r="V928" s="124"/>
      <c r="W928" s="675"/>
      <c r="X928" s="38"/>
      <c r="Y928" s="648" t="str">
        <f t="shared" si="1369"/>
        <v>-</v>
      </c>
      <c r="Z928" s="144" t="str">
        <f t="shared" ref="Z928:AE928" si="1417">IF(Y928="X","X",IF($AH928=Z$4,"X","-"))</f>
        <v>-</v>
      </c>
      <c r="AA928" s="144" t="str">
        <f t="shared" si="1417"/>
        <v>-</v>
      </c>
      <c r="AB928" s="144" t="str">
        <f t="shared" si="1417"/>
        <v>-</v>
      </c>
      <c r="AC928" s="144" t="str">
        <f t="shared" si="1417"/>
        <v>X</v>
      </c>
      <c r="AD928" s="144" t="str">
        <f t="shared" si="1417"/>
        <v>X</v>
      </c>
      <c r="AE928" s="649" t="str">
        <f t="shared" si="1417"/>
        <v>X</v>
      </c>
      <c r="AF928" s="38"/>
      <c r="AG928" s="144" t="s">
        <v>47</v>
      </c>
      <c r="AH928" s="144" t="s">
        <v>5901</v>
      </c>
      <c r="AI928" s="38"/>
      <c r="AJ928" s="13" t="str">
        <f t="shared" si="1344"/>
        <v>/rsm:CrossIndustryInvoice/rsm:SupplyChainTradeTransaction/ram:ApplicableHeaderTradeSettlement/ram:PayeeTradeParty</v>
      </c>
      <c r="AK928" s="13" t="str">
        <f t="shared" si="1345"/>
        <v>/ram:PostalTradeAddress</v>
      </c>
      <c r="AL928" s="14">
        <f>COUNTIFS(R$4:R928,AJ928)</f>
        <v>1</v>
      </c>
      <c r="AN928" s="215" t="str">
        <f t="shared" si="1373"/>
        <v>SCT_HTS</v>
      </c>
      <c r="AO928" s="140" t="str">
        <f t="shared" si="1346"/>
        <v>BG-X-40</v>
      </c>
      <c r="AP928" s="296" t="str">
        <f t="shared" si="1374"/>
        <v>EXT-FR-FE-31</v>
      </c>
      <c r="AQ928" s="141">
        <f t="shared" si="1411"/>
        <v>4</v>
      </c>
      <c r="AR928" s="141" t="str">
        <f t="shared" si="1347"/>
        <v>0..1</v>
      </c>
      <c r="AS928" s="217" t="s">
        <v>3822</v>
      </c>
      <c r="AT928" s="125" t="s">
        <v>18289</v>
      </c>
      <c r="AU928" s="126" t="s">
        <v>1740</v>
      </c>
      <c r="AV928" s="126"/>
      <c r="AW928" s="126"/>
      <c r="AX928" s="125"/>
      <c r="AY928" s="124" t="str">
        <f t="shared" si="1357"/>
        <v>0..1</v>
      </c>
      <c r="AZ928" s="124" t="str">
        <f t="shared" si="1359"/>
        <v>0..1</v>
      </c>
      <c r="BA928" s="142" t="str">
        <f t="shared" si="1402"/>
        <v>/rsm:CrossIndustryInvoice
/rsm:SupplyChainTradeTransaction
/ram:ApplicableHeaderTradeSettlement
/ram:PayeeTradeParty
/ram:PostalTradeAddress</v>
      </c>
      <c r="BB928" s="143" t="str">
        <f t="shared" si="1403"/>
        <v>/rsm:CrossIndustryInvoice/rsm:SupplyChainTradeTransaction/ram:ApplicableHeaderTradeSettlement/ram:PayeeTradeParty/ram:PostalTradeAddress</v>
      </c>
      <c r="BC928" s="124" t="str">
        <f t="shared" si="1375"/>
        <v/>
      </c>
      <c r="BD928" s="129" t="str">
        <f t="shared" si="1376"/>
        <v>EG</v>
      </c>
      <c r="BE928" s="141" t="str">
        <f t="shared" si="1377"/>
        <v>0..1</v>
      </c>
      <c r="BF928" s="124" t="str">
        <f t="shared" si="1378"/>
        <v/>
      </c>
      <c r="BG928" s="675" t="str">
        <f t="shared" si="1379"/>
        <v/>
      </c>
      <c r="BH928" s="7"/>
      <c r="BI928" s="648" t="str">
        <f t="shared" si="1380"/>
        <v>-</v>
      </c>
      <c r="BJ928" s="144" t="str">
        <f t="shared" si="1381"/>
        <v>-</v>
      </c>
      <c r="BK928" s="144" t="str">
        <f t="shared" si="1382"/>
        <v>-</v>
      </c>
      <c r="BL928" s="144" t="str">
        <f t="shared" si="1383"/>
        <v>-</v>
      </c>
      <c r="BM928" s="144" t="str">
        <f t="shared" si="1384"/>
        <v>X</v>
      </c>
      <c r="BN928" s="144" t="str">
        <f t="shared" si="1385"/>
        <v>X</v>
      </c>
      <c r="BO928" s="649" t="str">
        <f t="shared" si="1386"/>
        <v>X</v>
      </c>
      <c r="BP928" s="7"/>
      <c r="BQ928" s="144" t="str">
        <f t="shared" si="1387"/>
        <v>EXTENDED</v>
      </c>
      <c r="BR928" s="144" t="str">
        <f t="shared" si="1388"/>
        <v>EXTENDED-CTC-FR</v>
      </c>
      <c r="BS928" s="15"/>
      <c r="BT928" s="57" t="s">
        <v>18642</v>
      </c>
    </row>
    <row r="929" spans="1:72" s="59" customFormat="1" ht="105" x14ac:dyDescent="0.2">
      <c r="A929" s="45" t="str">
        <f t="shared" si="1371"/>
        <v>YES</v>
      </c>
      <c r="B929" s="45"/>
      <c r="C929" s="45"/>
      <c r="D929" s="215" t="s">
        <v>3431</v>
      </c>
      <c r="E929" s="61" t="s">
        <v>5756</v>
      </c>
      <c r="F929" s="282" t="s">
        <v>5035</v>
      </c>
      <c r="G929" s="62">
        <f t="shared" si="1330"/>
        <v>5</v>
      </c>
      <c r="H929" s="62" t="s">
        <v>42</v>
      </c>
      <c r="I929" s="64" t="s">
        <v>17148</v>
      </c>
      <c r="J929" s="64" t="s">
        <v>1635</v>
      </c>
      <c r="K929" s="65" t="s">
        <v>1636</v>
      </c>
      <c r="L929" s="65"/>
      <c r="M929" s="65"/>
      <c r="N929" s="64" t="s">
        <v>70</v>
      </c>
      <c r="O929" s="66" t="s">
        <v>42</v>
      </c>
      <c r="P929" s="66" t="str">
        <f t="shared" si="1368"/>
        <v>0..1</v>
      </c>
      <c r="Q929" s="6" t="s">
        <v>3823</v>
      </c>
      <c r="R929" s="67" t="s">
        <v>3824</v>
      </c>
      <c r="S929" s="66" t="s">
        <v>73</v>
      </c>
      <c r="T929" s="68" t="str">
        <f t="shared" si="1348"/>
        <v>E</v>
      </c>
      <c r="U929" s="62" t="s">
        <v>42</v>
      </c>
      <c r="V929" s="66"/>
      <c r="W929" s="249"/>
      <c r="X929" s="38"/>
      <c r="Y929" s="634" t="str">
        <f t="shared" si="1369"/>
        <v>-</v>
      </c>
      <c r="Z929" s="70" t="str">
        <f t="shared" ref="Z929:AE929" si="1418">IF(Y929="X","X",IF($AH929=Z$4,"X","-"))</f>
        <v>-</v>
      </c>
      <c r="AA929" s="70" t="str">
        <f t="shared" si="1418"/>
        <v>-</v>
      </c>
      <c r="AB929" s="70" t="str">
        <f t="shared" si="1418"/>
        <v>-</v>
      </c>
      <c r="AC929" s="70" t="str">
        <f t="shared" si="1418"/>
        <v>X</v>
      </c>
      <c r="AD929" s="70" t="str">
        <f t="shared" si="1418"/>
        <v>X</v>
      </c>
      <c r="AE929" s="635" t="str">
        <f t="shared" si="1418"/>
        <v>X</v>
      </c>
      <c r="AF929" s="38"/>
      <c r="AG929" s="70" t="s">
        <v>47</v>
      </c>
      <c r="AH929" s="70" t="s">
        <v>5901</v>
      </c>
      <c r="AI929" s="38"/>
      <c r="AJ929" s="13" t="str">
        <f t="shared" si="1344"/>
        <v>/rsm:CrossIndustryInvoice/rsm:SupplyChainTradeTransaction/ram:ApplicableHeaderTradeSettlement/ram:PayeeTradeParty/ram:PostalTradeAddress</v>
      </c>
      <c r="AK929" s="13" t="str">
        <f t="shared" si="1345"/>
        <v>/ram:PostcodeCode</v>
      </c>
      <c r="AL929" s="14">
        <f>COUNTIFS(R$4:R929,AJ929)</f>
        <v>1</v>
      </c>
      <c r="AN929" s="215" t="str">
        <f t="shared" si="1373"/>
        <v>SCT_HTS</v>
      </c>
      <c r="AO929" s="61" t="str">
        <f t="shared" si="1346"/>
        <v>BT-X-249</v>
      </c>
      <c r="AP929" s="282" t="str">
        <f t="shared" si="1374"/>
        <v>EXT-FR-FE-36</v>
      </c>
      <c r="AQ929" s="62">
        <f t="shared" si="1411"/>
        <v>5</v>
      </c>
      <c r="AR929" s="62" t="str">
        <f t="shared" si="1347"/>
        <v>0..1</v>
      </c>
      <c r="AS929" s="64" t="s">
        <v>3825</v>
      </c>
      <c r="AT929" s="64" t="s">
        <v>1747</v>
      </c>
      <c r="AU929" s="65" t="s">
        <v>1748</v>
      </c>
      <c r="AV929" s="65" t="s">
        <v>3826</v>
      </c>
      <c r="AW929" s="65"/>
      <c r="AX929" s="64"/>
      <c r="AY929" s="66" t="str">
        <f t="shared" si="1357"/>
        <v>0..1</v>
      </c>
      <c r="AZ929" s="66" t="str">
        <f t="shared" si="1359"/>
        <v>0..1</v>
      </c>
      <c r="BA929" s="6" t="str">
        <f t="shared" si="1402"/>
        <v>/rsm:CrossIndustryInvoice
/rsm:SupplyChainTradeTransaction
/ram:ApplicableHeaderTradeSettlement
/ram:PayeeTradeParty
/ram:PostalTradeAddress
/ram:PostcodeCode</v>
      </c>
      <c r="BB929" s="67" t="str">
        <f t="shared" si="1403"/>
        <v>/rsm:CrossIndustryInvoice/rsm:SupplyChainTradeTransaction/ram:ApplicableHeaderTradeSettlement/ram:PayeeTradeParty/ram:PostalTradeAddress/ram:PostcodeCode</v>
      </c>
      <c r="BC929" s="66" t="str">
        <f t="shared" si="1375"/>
        <v>T</v>
      </c>
      <c r="BD929" s="68" t="str">
        <f t="shared" si="1376"/>
        <v>E</v>
      </c>
      <c r="BE929" s="62" t="str">
        <f t="shared" si="1377"/>
        <v>0..1</v>
      </c>
      <c r="BF929" s="66" t="str">
        <f t="shared" si="1378"/>
        <v/>
      </c>
      <c r="BG929" s="249" t="str">
        <f t="shared" si="1379"/>
        <v/>
      </c>
      <c r="BH929" s="7"/>
      <c r="BI929" s="634" t="str">
        <f t="shared" si="1380"/>
        <v>-</v>
      </c>
      <c r="BJ929" s="70" t="str">
        <f t="shared" si="1381"/>
        <v>-</v>
      </c>
      <c r="BK929" s="70" t="str">
        <f t="shared" si="1382"/>
        <v>-</v>
      </c>
      <c r="BL929" s="70" t="str">
        <f t="shared" si="1383"/>
        <v>-</v>
      </c>
      <c r="BM929" s="70" t="str">
        <f t="shared" si="1384"/>
        <v>X</v>
      </c>
      <c r="BN929" s="70" t="str">
        <f t="shared" si="1385"/>
        <v>X</v>
      </c>
      <c r="BO929" s="635" t="str">
        <f t="shared" si="1386"/>
        <v>X</v>
      </c>
      <c r="BP929" s="7"/>
      <c r="BQ929" s="70" t="str">
        <f t="shared" si="1387"/>
        <v>EXTENDED</v>
      </c>
      <c r="BR929" s="70" t="str">
        <f t="shared" si="1388"/>
        <v>EXTENDED-CTC-FR</v>
      </c>
      <c r="BS929" s="15"/>
      <c r="BT929" s="57" t="s">
        <v>18642</v>
      </c>
    </row>
    <row r="930" spans="1:72" s="59" customFormat="1" ht="105" x14ac:dyDescent="0.2">
      <c r="A930" s="45" t="str">
        <f t="shared" si="1371"/>
        <v>YES</v>
      </c>
      <c r="B930" s="45"/>
      <c r="C930" s="45"/>
      <c r="D930" s="215" t="s">
        <v>3431</v>
      </c>
      <c r="E930" s="61" t="s">
        <v>5757</v>
      </c>
      <c r="F930" s="282" t="s">
        <v>5036</v>
      </c>
      <c r="G930" s="62">
        <f t="shared" si="1330"/>
        <v>5</v>
      </c>
      <c r="H930" s="62" t="s">
        <v>42</v>
      </c>
      <c r="I930" s="64" t="s">
        <v>17149</v>
      </c>
      <c r="J930" s="64" t="s">
        <v>1641</v>
      </c>
      <c r="K930" s="65" t="s">
        <v>1642</v>
      </c>
      <c r="L930" s="65"/>
      <c r="M930" s="65"/>
      <c r="N930" s="64" t="s">
        <v>70</v>
      </c>
      <c r="O930" s="66" t="s">
        <v>42</v>
      </c>
      <c r="P930" s="66" t="str">
        <f t="shared" si="1368"/>
        <v>0..1</v>
      </c>
      <c r="Q930" s="6" t="s">
        <v>3827</v>
      </c>
      <c r="R930" s="67" t="s">
        <v>3828</v>
      </c>
      <c r="S930" s="66" t="s">
        <v>73</v>
      </c>
      <c r="T930" s="68" t="str">
        <f t="shared" si="1348"/>
        <v>E</v>
      </c>
      <c r="U930" s="62" t="s">
        <v>42</v>
      </c>
      <c r="V930" s="66"/>
      <c r="W930" s="249"/>
      <c r="X930" s="38"/>
      <c r="Y930" s="634" t="str">
        <f t="shared" si="1369"/>
        <v>-</v>
      </c>
      <c r="Z930" s="70" t="str">
        <f t="shared" ref="Z930:AE930" si="1419">IF(Y930="X","X",IF($AH930=Z$4,"X","-"))</f>
        <v>-</v>
      </c>
      <c r="AA930" s="70" t="str">
        <f t="shared" si="1419"/>
        <v>-</v>
      </c>
      <c r="AB930" s="70" t="str">
        <f t="shared" si="1419"/>
        <v>-</v>
      </c>
      <c r="AC930" s="70" t="str">
        <f t="shared" si="1419"/>
        <v>X</v>
      </c>
      <c r="AD930" s="70" t="str">
        <f t="shared" si="1419"/>
        <v>X</v>
      </c>
      <c r="AE930" s="635" t="str">
        <f t="shared" si="1419"/>
        <v>X</v>
      </c>
      <c r="AF930" s="38"/>
      <c r="AG930" s="70" t="s">
        <v>47</v>
      </c>
      <c r="AH930" s="70" t="s">
        <v>5901</v>
      </c>
      <c r="AI930" s="38"/>
      <c r="AJ930" s="13" t="str">
        <f t="shared" si="1344"/>
        <v>/rsm:CrossIndustryInvoice/rsm:SupplyChainTradeTransaction/ram:ApplicableHeaderTradeSettlement/ram:PayeeTradeParty/ram:PostalTradeAddress</v>
      </c>
      <c r="AK930" s="13" t="str">
        <f t="shared" si="1345"/>
        <v>/ram:LineOne</v>
      </c>
      <c r="AL930" s="14">
        <f>COUNTIFS(R$4:R930,AJ930)</f>
        <v>1</v>
      </c>
      <c r="AN930" s="215" t="str">
        <f t="shared" si="1373"/>
        <v>SCT_HTS</v>
      </c>
      <c r="AO930" s="61" t="str">
        <f t="shared" si="1346"/>
        <v>BT-X-250</v>
      </c>
      <c r="AP930" s="282" t="str">
        <f t="shared" si="1374"/>
        <v>EXT-FR-FE-32</v>
      </c>
      <c r="AQ930" s="62">
        <f t="shared" si="1411"/>
        <v>5</v>
      </c>
      <c r="AR930" s="62" t="str">
        <f t="shared" si="1347"/>
        <v>0..1</v>
      </c>
      <c r="AS930" s="64" t="s">
        <v>3829</v>
      </c>
      <c r="AT930" s="64" t="s">
        <v>1754</v>
      </c>
      <c r="AU930" s="65" t="s">
        <v>1755</v>
      </c>
      <c r="AV930" s="65" t="s">
        <v>3830</v>
      </c>
      <c r="AW930" s="65"/>
      <c r="AX930" s="64"/>
      <c r="AY930" s="66" t="str">
        <f t="shared" si="1357"/>
        <v>0..1</v>
      </c>
      <c r="AZ930" s="66" t="str">
        <f t="shared" si="1359"/>
        <v>0..1</v>
      </c>
      <c r="BA930" s="6" t="str">
        <f t="shared" si="1402"/>
        <v>/rsm:CrossIndustryInvoice
/rsm:SupplyChainTradeTransaction
/ram:ApplicableHeaderTradeSettlement
/ram:PayeeTradeParty
/ram:PostalTradeAddress
/ram:LineOne</v>
      </c>
      <c r="BB930" s="67" t="str">
        <f t="shared" si="1403"/>
        <v>/rsm:CrossIndustryInvoice/rsm:SupplyChainTradeTransaction/ram:ApplicableHeaderTradeSettlement/ram:PayeeTradeParty/ram:PostalTradeAddress/ram:LineOne</v>
      </c>
      <c r="BC930" s="66" t="str">
        <f t="shared" si="1375"/>
        <v>T</v>
      </c>
      <c r="BD930" s="68" t="str">
        <f t="shared" si="1376"/>
        <v>E</v>
      </c>
      <c r="BE930" s="62" t="str">
        <f t="shared" si="1377"/>
        <v>0..1</v>
      </c>
      <c r="BF930" s="66" t="str">
        <f t="shared" si="1378"/>
        <v/>
      </c>
      <c r="BG930" s="249" t="str">
        <f t="shared" si="1379"/>
        <v/>
      </c>
      <c r="BH930" s="7"/>
      <c r="BI930" s="634" t="str">
        <f t="shared" si="1380"/>
        <v>-</v>
      </c>
      <c r="BJ930" s="70" t="str">
        <f t="shared" si="1381"/>
        <v>-</v>
      </c>
      <c r="BK930" s="70" t="str">
        <f t="shared" si="1382"/>
        <v>-</v>
      </c>
      <c r="BL930" s="70" t="str">
        <f t="shared" si="1383"/>
        <v>-</v>
      </c>
      <c r="BM930" s="70" t="str">
        <f t="shared" si="1384"/>
        <v>X</v>
      </c>
      <c r="BN930" s="70" t="str">
        <f t="shared" si="1385"/>
        <v>X</v>
      </c>
      <c r="BO930" s="635" t="str">
        <f t="shared" si="1386"/>
        <v>X</v>
      </c>
      <c r="BP930" s="7"/>
      <c r="BQ930" s="70" t="str">
        <f t="shared" si="1387"/>
        <v>EXTENDED</v>
      </c>
      <c r="BR930" s="70" t="str">
        <f t="shared" si="1388"/>
        <v>EXTENDED-CTC-FR</v>
      </c>
      <c r="BS930" s="15"/>
      <c r="BT930" s="57" t="s">
        <v>18642</v>
      </c>
    </row>
    <row r="931" spans="1:72" s="59" customFormat="1" ht="105" x14ac:dyDescent="0.2">
      <c r="A931" s="45" t="str">
        <f t="shared" si="1371"/>
        <v>YES</v>
      </c>
      <c r="B931" s="45"/>
      <c r="C931" s="45"/>
      <c r="D931" s="215" t="s">
        <v>3431</v>
      </c>
      <c r="E931" s="61" t="s">
        <v>5758</v>
      </c>
      <c r="F931" s="282" t="s">
        <v>5037</v>
      </c>
      <c r="G931" s="62">
        <f t="shared" si="1330"/>
        <v>5</v>
      </c>
      <c r="H931" s="62" t="s">
        <v>42</v>
      </c>
      <c r="I931" s="64" t="s">
        <v>17150</v>
      </c>
      <c r="J931" s="64" t="s">
        <v>1647</v>
      </c>
      <c r="K931" s="65"/>
      <c r="L931" s="65"/>
      <c r="M931" s="65"/>
      <c r="N931" s="64" t="s">
        <v>70</v>
      </c>
      <c r="O931" s="66" t="s">
        <v>42</v>
      </c>
      <c r="P931" s="66" t="str">
        <f t="shared" si="1368"/>
        <v>0..1</v>
      </c>
      <c r="Q931" s="6" t="s">
        <v>3831</v>
      </c>
      <c r="R931" s="67" t="s">
        <v>3832</v>
      </c>
      <c r="S931" s="66" t="s">
        <v>73</v>
      </c>
      <c r="T931" s="68" t="str">
        <f t="shared" si="1348"/>
        <v>E</v>
      </c>
      <c r="U931" s="62" t="s">
        <v>42</v>
      </c>
      <c r="V931" s="66"/>
      <c r="W931" s="249"/>
      <c r="X931" s="38"/>
      <c r="Y931" s="634" t="str">
        <f t="shared" si="1369"/>
        <v>-</v>
      </c>
      <c r="Z931" s="70" t="str">
        <f t="shared" ref="Z931:AE931" si="1420">IF(Y931="X","X",IF($AH931=Z$4,"X","-"))</f>
        <v>-</v>
      </c>
      <c r="AA931" s="70" t="str">
        <f t="shared" si="1420"/>
        <v>-</v>
      </c>
      <c r="AB931" s="70" t="str">
        <f t="shared" si="1420"/>
        <v>-</v>
      </c>
      <c r="AC931" s="70" t="str">
        <f t="shared" si="1420"/>
        <v>X</v>
      </c>
      <c r="AD931" s="70" t="str">
        <f t="shared" si="1420"/>
        <v>X</v>
      </c>
      <c r="AE931" s="635" t="str">
        <f t="shared" si="1420"/>
        <v>X</v>
      </c>
      <c r="AF931" s="38"/>
      <c r="AG931" s="70" t="s">
        <v>47</v>
      </c>
      <c r="AH931" s="70" t="s">
        <v>5901</v>
      </c>
      <c r="AI931" s="38"/>
      <c r="AJ931" s="13" t="str">
        <f t="shared" si="1344"/>
        <v>/rsm:CrossIndustryInvoice/rsm:SupplyChainTradeTransaction/ram:ApplicableHeaderTradeSettlement/ram:PayeeTradeParty/ram:PostalTradeAddress</v>
      </c>
      <c r="AK931" s="13" t="str">
        <f t="shared" si="1345"/>
        <v>/ram:LineTwo</v>
      </c>
      <c r="AL931" s="14">
        <f>COUNTIFS(R$4:R931,AJ931)</f>
        <v>1</v>
      </c>
      <c r="AN931" s="215" t="str">
        <f t="shared" si="1373"/>
        <v>SCT_HTS</v>
      </c>
      <c r="AO931" s="61" t="str">
        <f t="shared" si="1346"/>
        <v>BT-X-251</v>
      </c>
      <c r="AP931" s="282" t="str">
        <f t="shared" si="1374"/>
        <v>EXT-FR-FE-33</v>
      </c>
      <c r="AQ931" s="62">
        <f t="shared" si="1411"/>
        <v>5</v>
      </c>
      <c r="AR931" s="62" t="str">
        <f t="shared" si="1347"/>
        <v>0..1</v>
      </c>
      <c r="AS931" s="64" t="s">
        <v>3833</v>
      </c>
      <c r="AT931" s="64" t="s">
        <v>1761</v>
      </c>
      <c r="AU931" s="65"/>
      <c r="AV931" s="65" t="s">
        <v>3834</v>
      </c>
      <c r="AW931" s="65"/>
      <c r="AX931" s="64"/>
      <c r="AY931" s="66" t="str">
        <f t="shared" si="1357"/>
        <v>0..1</v>
      </c>
      <c r="AZ931" s="66" t="str">
        <f t="shared" si="1359"/>
        <v>0..1</v>
      </c>
      <c r="BA931" s="6" t="str">
        <f t="shared" si="1402"/>
        <v>/rsm:CrossIndustryInvoice
/rsm:SupplyChainTradeTransaction
/ram:ApplicableHeaderTradeSettlement
/ram:PayeeTradeParty
/ram:PostalTradeAddress
/ram:LineTwo</v>
      </c>
      <c r="BB931" s="67" t="str">
        <f t="shared" si="1403"/>
        <v>/rsm:CrossIndustryInvoice/rsm:SupplyChainTradeTransaction/ram:ApplicableHeaderTradeSettlement/ram:PayeeTradeParty/ram:PostalTradeAddress/ram:LineTwo</v>
      </c>
      <c r="BC931" s="66" t="str">
        <f t="shared" si="1375"/>
        <v>T</v>
      </c>
      <c r="BD931" s="68" t="str">
        <f t="shared" si="1376"/>
        <v>E</v>
      </c>
      <c r="BE931" s="62" t="str">
        <f t="shared" si="1377"/>
        <v>0..1</v>
      </c>
      <c r="BF931" s="66" t="str">
        <f t="shared" si="1378"/>
        <v/>
      </c>
      <c r="BG931" s="249" t="str">
        <f t="shared" si="1379"/>
        <v/>
      </c>
      <c r="BH931" s="7"/>
      <c r="BI931" s="634" t="str">
        <f t="shared" si="1380"/>
        <v>-</v>
      </c>
      <c r="BJ931" s="70" t="str">
        <f t="shared" si="1381"/>
        <v>-</v>
      </c>
      <c r="BK931" s="70" t="str">
        <f t="shared" si="1382"/>
        <v>-</v>
      </c>
      <c r="BL931" s="70" t="str">
        <f t="shared" si="1383"/>
        <v>-</v>
      </c>
      <c r="BM931" s="70" t="str">
        <f t="shared" si="1384"/>
        <v>X</v>
      </c>
      <c r="BN931" s="70" t="str">
        <f t="shared" si="1385"/>
        <v>X</v>
      </c>
      <c r="BO931" s="635" t="str">
        <f t="shared" si="1386"/>
        <v>X</v>
      </c>
      <c r="BP931" s="7"/>
      <c r="BQ931" s="70" t="str">
        <f t="shared" si="1387"/>
        <v>EXTENDED</v>
      </c>
      <c r="BR931" s="70" t="str">
        <f t="shared" si="1388"/>
        <v>EXTENDED-CTC-FR</v>
      </c>
      <c r="BS931" s="15"/>
      <c r="BT931" s="57" t="s">
        <v>18642</v>
      </c>
    </row>
    <row r="932" spans="1:72" s="59" customFormat="1" ht="105" x14ac:dyDescent="0.2">
      <c r="A932" s="45" t="str">
        <f t="shared" si="1371"/>
        <v>YES</v>
      </c>
      <c r="B932" s="45"/>
      <c r="C932" s="45"/>
      <c r="D932" s="215" t="s">
        <v>3431</v>
      </c>
      <c r="E932" s="61" t="s">
        <v>5759</v>
      </c>
      <c r="F932" s="282" t="s">
        <v>5038</v>
      </c>
      <c r="G932" s="62">
        <f t="shared" si="1330"/>
        <v>5</v>
      </c>
      <c r="H932" s="62" t="s">
        <v>42</v>
      </c>
      <c r="I932" s="64" t="s">
        <v>17151</v>
      </c>
      <c r="J932" s="64" t="s">
        <v>1647</v>
      </c>
      <c r="K932" s="65"/>
      <c r="L932" s="65"/>
      <c r="M932" s="65"/>
      <c r="N932" s="64" t="s">
        <v>70</v>
      </c>
      <c r="O932" s="66" t="s">
        <v>42</v>
      </c>
      <c r="P932" s="66" t="str">
        <f t="shared" si="1368"/>
        <v>0..1</v>
      </c>
      <c r="Q932" s="6" t="s">
        <v>3835</v>
      </c>
      <c r="R932" s="67" t="s">
        <v>3836</v>
      </c>
      <c r="S932" s="66" t="s">
        <v>73</v>
      </c>
      <c r="T932" s="68" t="str">
        <f t="shared" si="1348"/>
        <v>E</v>
      </c>
      <c r="U932" s="62" t="s">
        <v>42</v>
      </c>
      <c r="V932" s="66"/>
      <c r="W932" s="249"/>
      <c r="X932" s="38"/>
      <c r="Y932" s="634" t="str">
        <f t="shared" si="1369"/>
        <v>-</v>
      </c>
      <c r="Z932" s="70" t="str">
        <f t="shared" ref="Z932:AE932" si="1421">IF(Y932="X","X",IF($AH932=Z$4,"X","-"))</f>
        <v>-</v>
      </c>
      <c r="AA932" s="70" t="str">
        <f t="shared" si="1421"/>
        <v>-</v>
      </c>
      <c r="AB932" s="70" t="str">
        <f t="shared" si="1421"/>
        <v>-</v>
      </c>
      <c r="AC932" s="70" t="str">
        <f t="shared" si="1421"/>
        <v>X</v>
      </c>
      <c r="AD932" s="70" t="str">
        <f t="shared" si="1421"/>
        <v>X</v>
      </c>
      <c r="AE932" s="635" t="str">
        <f t="shared" si="1421"/>
        <v>X</v>
      </c>
      <c r="AF932" s="38"/>
      <c r="AG932" s="70" t="s">
        <v>47</v>
      </c>
      <c r="AH932" s="70" t="s">
        <v>5901</v>
      </c>
      <c r="AI932" s="38"/>
      <c r="AJ932" s="13" t="str">
        <f t="shared" si="1344"/>
        <v>/rsm:CrossIndustryInvoice/rsm:SupplyChainTradeTransaction/ram:ApplicableHeaderTradeSettlement/ram:PayeeTradeParty/ram:PostalTradeAddress</v>
      </c>
      <c r="AK932" s="13" t="str">
        <f t="shared" si="1345"/>
        <v>/ram:LineThree</v>
      </c>
      <c r="AL932" s="14">
        <f>COUNTIFS(R$4:R932,AJ932)</f>
        <v>1</v>
      </c>
      <c r="AN932" s="215" t="str">
        <f t="shared" si="1373"/>
        <v>SCT_HTS</v>
      </c>
      <c r="AO932" s="61" t="str">
        <f t="shared" si="1346"/>
        <v>BT-X-252</v>
      </c>
      <c r="AP932" s="282" t="str">
        <f t="shared" si="1374"/>
        <v>EXT-FR-FE-34</v>
      </c>
      <c r="AQ932" s="62">
        <f t="shared" si="1411"/>
        <v>5</v>
      </c>
      <c r="AR932" s="62" t="str">
        <f t="shared" si="1347"/>
        <v>0..1</v>
      </c>
      <c r="AS932" s="64" t="s">
        <v>3837</v>
      </c>
      <c r="AT932" s="64" t="s">
        <v>1761</v>
      </c>
      <c r="AU932" s="65"/>
      <c r="AV932" s="65"/>
      <c r="AW932" s="65"/>
      <c r="AX932" s="64"/>
      <c r="AY932" s="66" t="str">
        <f t="shared" si="1357"/>
        <v>0..1</v>
      </c>
      <c r="AZ932" s="66" t="str">
        <f t="shared" si="1359"/>
        <v>0..1</v>
      </c>
      <c r="BA932" s="6" t="str">
        <f t="shared" si="1402"/>
        <v>/rsm:CrossIndustryInvoice
/rsm:SupplyChainTradeTransaction
/ram:ApplicableHeaderTradeSettlement
/ram:PayeeTradeParty
/ram:PostalTradeAddress
/ram:LineThree</v>
      </c>
      <c r="BB932" s="67" t="str">
        <f t="shared" si="1403"/>
        <v>/rsm:CrossIndustryInvoice/rsm:SupplyChainTradeTransaction/ram:ApplicableHeaderTradeSettlement/ram:PayeeTradeParty/ram:PostalTradeAddress/ram:LineThree</v>
      </c>
      <c r="BC932" s="66" t="str">
        <f t="shared" si="1375"/>
        <v>T</v>
      </c>
      <c r="BD932" s="68" t="str">
        <f t="shared" si="1376"/>
        <v>E</v>
      </c>
      <c r="BE932" s="62" t="str">
        <f t="shared" si="1377"/>
        <v>0..1</v>
      </c>
      <c r="BF932" s="66" t="str">
        <f t="shared" si="1378"/>
        <v/>
      </c>
      <c r="BG932" s="249" t="str">
        <f t="shared" si="1379"/>
        <v/>
      </c>
      <c r="BH932" s="7"/>
      <c r="BI932" s="634" t="str">
        <f t="shared" si="1380"/>
        <v>-</v>
      </c>
      <c r="BJ932" s="70" t="str">
        <f t="shared" si="1381"/>
        <v>-</v>
      </c>
      <c r="BK932" s="70" t="str">
        <f t="shared" si="1382"/>
        <v>-</v>
      </c>
      <c r="BL932" s="70" t="str">
        <f t="shared" si="1383"/>
        <v>-</v>
      </c>
      <c r="BM932" s="70" t="str">
        <f t="shared" si="1384"/>
        <v>X</v>
      </c>
      <c r="BN932" s="70" t="str">
        <f t="shared" si="1385"/>
        <v>X</v>
      </c>
      <c r="BO932" s="635" t="str">
        <f t="shared" si="1386"/>
        <v>X</v>
      </c>
      <c r="BP932" s="7"/>
      <c r="BQ932" s="70" t="str">
        <f t="shared" si="1387"/>
        <v>EXTENDED</v>
      </c>
      <c r="BR932" s="70" t="str">
        <f t="shared" si="1388"/>
        <v>EXTENDED-CTC-FR</v>
      </c>
      <c r="BS932" s="15"/>
      <c r="BT932" s="57" t="s">
        <v>18642</v>
      </c>
    </row>
    <row r="933" spans="1:72" s="59" customFormat="1" ht="105" x14ac:dyDescent="0.2">
      <c r="A933" s="45" t="str">
        <f t="shared" si="1371"/>
        <v>YES</v>
      </c>
      <c r="B933" s="45"/>
      <c r="C933" s="45"/>
      <c r="D933" s="215" t="s">
        <v>3431</v>
      </c>
      <c r="E933" s="61" t="s">
        <v>5760</v>
      </c>
      <c r="F933" s="282" t="s">
        <v>5039</v>
      </c>
      <c r="G933" s="62">
        <f t="shared" si="1330"/>
        <v>5</v>
      </c>
      <c r="H933" s="62" t="s">
        <v>42</v>
      </c>
      <c r="I933" s="64" t="s">
        <v>17152</v>
      </c>
      <c r="J933" s="64" t="s">
        <v>17144</v>
      </c>
      <c r="K933" s="65"/>
      <c r="L933" s="65"/>
      <c r="M933" s="65"/>
      <c r="N933" s="64" t="s">
        <v>70</v>
      </c>
      <c r="O933" s="66" t="s">
        <v>42</v>
      </c>
      <c r="P933" s="66" t="str">
        <f t="shared" si="1368"/>
        <v>0..1</v>
      </c>
      <c r="Q933" s="6" t="s">
        <v>3838</v>
      </c>
      <c r="R933" s="67" t="s">
        <v>3839</v>
      </c>
      <c r="S933" s="66" t="s">
        <v>73</v>
      </c>
      <c r="T933" s="68" t="str">
        <f t="shared" si="1348"/>
        <v>E</v>
      </c>
      <c r="U933" s="62" t="s">
        <v>42</v>
      </c>
      <c r="V933" s="66"/>
      <c r="W933" s="249"/>
      <c r="X933" s="38"/>
      <c r="Y933" s="634" t="str">
        <f t="shared" si="1369"/>
        <v>-</v>
      </c>
      <c r="Z933" s="70" t="str">
        <f t="shared" ref="Z933:AE933" si="1422">IF(Y933="X","X",IF($AH933=Z$4,"X","-"))</f>
        <v>-</v>
      </c>
      <c r="AA933" s="70" t="str">
        <f t="shared" si="1422"/>
        <v>-</v>
      </c>
      <c r="AB933" s="70" t="str">
        <f t="shared" si="1422"/>
        <v>-</v>
      </c>
      <c r="AC933" s="70" t="str">
        <f t="shared" si="1422"/>
        <v>X</v>
      </c>
      <c r="AD933" s="70" t="str">
        <f t="shared" si="1422"/>
        <v>X</v>
      </c>
      <c r="AE933" s="635" t="str">
        <f t="shared" si="1422"/>
        <v>X</v>
      </c>
      <c r="AF933" s="38"/>
      <c r="AG933" s="70" t="s">
        <v>47</v>
      </c>
      <c r="AH933" s="70" t="s">
        <v>5901</v>
      </c>
      <c r="AI933" s="38"/>
      <c r="AJ933" s="13" t="str">
        <f t="shared" si="1344"/>
        <v>/rsm:CrossIndustryInvoice/rsm:SupplyChainTradeTransaction/ram:ApplicableHeaderTradeSettlement/ram:PayeeTradeParty/ram:PostalTradeAddress</v>
      </c>
      <c r="AK933" s="13" t="str">
        <f t="shared" si="1345"/>
        <v>/ram:CityName</v>
      </c>
      <c r="AL933" s="14">
        <f>COUNTIFS(R$4:R933,AJ933)</f>
        <v>1</v>
      </c>
      <c r="AN933" s="215" t="str">
        <f t="shared" si="1373"/>
        <v>SCT_HTS</v>
      </c>
      <c r="AO933" s="61" t="str">
        <f t="shared" si="1346"/>
        <v>BT-X-253</v>
      </c>
      <c r="AP933" s="282" t="str">
        <f t="shared" si="1374"/>
        <v>EXT-FR-FE-35</v>
      </c>
      <c r="AQ933" s="62">
        <f t="shared" si="1411"/>
        <v>5</v>
      </c>
      <c r="AR933" s="62" t="str">
        <f t="shared" si="1347"/>
        <v>0..1</v>
      </c>
      <c r="AS933" s="64" t="s">
        <v>3840</v>
      </c>
      <c r="AT933" s="64" t="s">
        <v>18238</v>
      </c>
      <c r="AU933" s="65"/>
      <c r="AV933" s="65" t="s">
        <v>3841</v>
      </c>
      <c r="AW933" s="65"/>
      <c r="AX933" s="64"/>
      <c r="AY933" s="66" t="str">
        <f t="shared" si="1357"/>
        <v>0..1</v>
      </c>
      <c r="AZ933" s="66" t="str">
        <f t="shared" si="1359"/>
        <v>0..1</v>
      </c>
      <c r="BA933" s="6" t="str">
        <f t="shared" si="1402"/>
        <v>/rsm:CrossIndustryInvoice
/rsm:SupplyChainTradeTransaction
/ram:ApplicableHeaderTradeSettlement
/ram:PayeeTradeParty
/ram:PostalTradeAddress
/ram:CityName</v>
      </c>
      <c r="BB933" s="67" t="str">
        <f t="shared" si="1403"/>
        <v>/rsm:CrossIndustryInvoice/rsm:SupplyChainTradeTransaction/ram:ApplicableHeaderTradeSettlement/ram:PayeeTradeParty/ram:PostalTradeAddress/ram:CityName</v>
      </c>
      <c r="BC933" s="66" t="str">
        <f t="shared" si="1375"/>
        <v>T</v>
      </c>
      <c r="BD933" s="68" t="str">
        <f t="shared" si="1376"/>
        <v>E</v>
      </c>
      <c r="BE933" s="62" t="str">
        <f t="shared" si="1377"/>
        <v>0..1</v>
      </c>
      <c r="BF933" s="66" t="str">
        <f t="shared" si="1378"/>
        <v/>
      </c>
      <c r="BG933" s="249" t="str">
        <f t="shared" si="1379"/>
        <v/>
      </c>
      <c r="BH933" s="7"/>
      <c r="BI933" s="634" t="str">
        <f t="shared" si="1380"/>
        <v>-</v>
      </c>
      <c r="BJ933" s="70" t="str">
        <f t="shared" si="1381"/>
        <v>-</v>
      </c>
      <c r="BK933" s="70" t="str">
        <f t="shared" si="1382"/>
        <v>-</v>
      </c>
      <c r="BL933" s="70" t="str">
        <f t="shared" si="1383"/>
        <v>-</v>
      </c>
      <c r="BM933" s="70" t="str">
        <f t="shared" si="1384"/>
        <v>X</v>
      </c>
      <c r="BN933" s="70" t="str">
        <f t="shared" si="1385"/>
        <v>X</v>
      </c>
      <c r="BO933" s="635" t="str">
        <f t="shared" si="1386"/>
        <v>X</v>
      </c>
      <c r="BP933" s="7"/>
      <c r="BQ933" s="70" t="str">
        <f t="shared" si="1387"/>
        <v>EXTENDED</v>
      </c>
      <c r="BR933" s="70" t="str">
        <f t="shared" si="1388"/>
        <v>EXTENDED-CTC-FR</v>
      </c>
      <c r="BS933" s="15"/>
      <c r="BT933" s="57" t="s">
        <v>18642</v>
      </c>
    </row>
    <row r="934" spans="1:72" s="59" customFormat="1" ht="105" x14ac:dyDescent="0.2">
      <c r="A934" s="45" t="str">
        <f t="shared" si="1371"/>
        <v>YES</v>
      </c>
      <c r="B934" s="45"/>
      <c r="C934" s="45"/>
      <c r="D934" s="215" t="s">
        <v>3431</v>
      </c>
      <c r="E934" s="61" t="s">
        <v>5761</v>
      </c>
      <c r="F934" s="282" t="s">
        <v>5040</v>
      </c>
      <c r="G934" s="62">
        <f t="shared" si="1330"/>
        <v>5</v>
      </c>
      <c r="H934" s="62" t="s">
        <v>32</v>
      </c>
      <c r="I934" s="64" t="s">
        <v>17153</v>
      </c>
      <c r="J934" s="64" t="s">
        <v>1661</v>
      </c>
      <c r="K934" s="65" t="s">
        <v>17101</v>
      </c>
      <c r="L934" s="65"/>
      <c r="M934" s="65"/>
      <c r="N934" s="64" t="s">
        <v>128</v>
      </c>
      <c r="O934" s="66" t="s">
        <v>32</v>
      </c>
      <c r="P934" s="66" t="str">
        <f t="shared" si="1368"/>
        <v>1..1</v>
      </c>
      <c r="Q934" s="6" t="s">
        <v>3842</v>
      </c>
      <c r="R934" s="67" t="s">
        <v>3843</v>
      </c>
      <c r="S934" s="66" t="s">
        <v>131</v>
      </c>
      <c r="T934" s="68" t="str">
        <f t="shared" si="1348"/>
        <v>E</v>
      </c>
      <c r="U934" s="62" t="s">
        <v>42</v>
      </c>
      <c r="V934" s="66"/>
      <c r="W934" s="249"/>
      <c r="X934" s="38"/>
      <c r="Y934" s="634" t="str">
        <f t="shared" si="1369"/>
        <v>-</v>
      </c>
      <c r="Z934" s="70" t="str">
        <f t="shared" ref="Z934:AE934" si="1423">IF(Y934="X","X",IF($AH934=Z$4,"X","-"))</f>
        <v>-</v>
      </c>
      <c r="AA934" s="70" t="str">
        <f t="shared" si="1423"/>
        <v>-</v>
      </c>
      <c r="AB934" s="70" t="str">
        <f t="shared" si="1423"/>
        <v>-</v>
      </c>
      <c r="AC934" s="70" t="str">
        <f t="shared" si="1423"/>
        <v>X</v>
      </c>
      <c r="AD934" s="70" t="str">
        <f t="shared" si="1423"/>
        <v>X</v>
      </c>
      <c r="AE934" s="635" t="str">
        <f t="shared" si="1423"/>
        <v>X</v>
      </c>
      <c r="AF934" s="38"/>
      <c r="AG934" s="70" t="s">
        <v>47</v>
      </c>
      <c r="AH934" s="70" t="s">
        <v>5901</v>
      </c>
      <c r="AI934" s="38"/>
      <c r="AJ934" s="13" t="str">
        <f t="shared" si="1344"/>
        <v>/rsm:CrossIndustryInvoice/rsm:SupplyChainTradeTransaction/ram:ApplicableHeaderTradeSettlement/ram:PayeeTradeParty/ram:PostalTradeAddress</v>
      </c>
      <c r="AK934" s="13" t="str">
        <f t="shared" si="1345"/>
        <v>/ram:CountryID</v>
      </c>
      <c r="AL934" s="14">
        <f>COUNTIFS(R$4:R934,AJ934)</f>
        <v>1</v>
      </c>
      <c r="AN934" s="215" t="str">
        <f t="shared" si="1373"/>
        <v>SCT_HTS</v>
      </c>
      <c r="AO934" s="61" t="str">
        <f t="shared" si="1346"/>
        <v>BT-X-254</v>
      </c>
      <c r="AP934" s="282" t="str">
        <f t="shared" si="1374"/>
        <v>EXT-FR-FE-38</v>
      </c>
      <c r="AQ934" s="62">
        <f t="shared" si="1411"/>
        <v>5</v>
      </c>
      <c r="AR934" s="62" t="str">
        <f t="shared" si="1347"/>
        <v>1..1</v>
      </c>
      <c r="AS934" s="64" t="s">
        <v>3844</v>
      </c>
      <c r="AT934" s="64" t="s">
        <v>1777</v>
      </c>
      <c r="AU934" s="65" t="s">
        <v>485</v>
      </c>
      <c r="AV934" s="65" t="s">
        <v>3845</v>
      </c>
      <c r="AW934" s="65"/>
      <c r="AX934" s="64" t="s">
        <v>128</v>
      </c>
      <c r="AY934" s="66" t="str">
        <f t="shared" si="1357"/>
        <v>1..1</v>
      </c>
      <c r="AZ934" s="66" t="str">
        <f t="shared" si="1359"/>
        <v>1..1</v>
      </c>
      <c r="BA934" s="6" t="str">
        <f t="shared" si="1402"/>
        <v>/rsm:CrossIndustryInvoice
/rsm:SupplyChainTradeTransaction
/ram:ApplicableHeaderTradeSettlement
/ram:PayeeTradeParty
/ram:PostalTradeAddress
/ram:CountryID</v>
      </c>
      <c r="BB934" s="67" t="str">
        <f t="shared" si="1403"/>
        <v>/rsm:CrossIndustryInvoice/rsm:SupplyChainTradeTransaction/ram:ApplicableHeaderTradeSettlement/ram:PayeeTradeParty/ram:PostalTradeAddress/ram:CountryID</v>
      </c>
      <c r="BC934" s="66" t="str">
        <f t="shared" si="1375"/>
        <v>C</v>
      </c>
      <c r="BD934" s="68" t="str">
        <f t="shared" si="1376"/>
        <v>E</v>
      </c>
      <c r="BE934" s="62" t="str">
        <f t="shared" si="1377"/>
        <v>0..1</v>
      </c>
      <c r="BF934" s="66" t="str">
        <f t="shared" si="1378"/>
        <v/>
      </c>
      <c r="BG934" s="249" t="str">
        <f t="shared" si="1379"/>
        <v/>
      </c>
      <c r="BH934" s="7"/>
      <c r="BI934" s="634" t="str">
        <f t="shared" si="1380"/>
        <v>-</v>
      </c>
      <c r="BJ934" s="70" t="str">
        <f t="shared" si="1381"/>
        <v>-</v>
      </c>
      <c r="BK934" s="70" t="str">
        <f t="shared" si="1382"/>
        <v>-</v>
      </c>
      <c r="BL934" s="70" t="str">
        <f t="shared" si="1383"/>
        <v>-</v>
      </c>
      <c r="BM934" s="70" t="str">
        <f t="shared" si="1384"/>
        <v>X</v>
      </c>
      <c r="BN934" s="70" t="str">
        <f t="shared" si="1385"/>
        <v>X</v>
      </c>
      <c r="BO934" s="635" t="str">
        <f t="shared" si="1386"/>
        <v>X</v>
      </c>
      <c r="BP934" s="7"/>
      <c r="BQ934" s="70" t="str">
        <f t="shared" si="1387"/>
        <v>EXTENDED</v>
      </c>
      <c r="BR934" s="70" t="str">
        <f t="shared" si="1388"/>
        <v>EXTENDED-CTC-FR</v>
      </c>
      <c r="BS934" s="15"/>
      <c r="BT934" s="57" t="s">
        <v>18642</v>
      </c>
    </row>
    <row r="935" spans="1:72" s="59" customFormat="1" ht="105" x14ac:dyDescent="0.2">
      <c r="A935" s="45" t="str">
        <f t="shared" si="1371"/>
        <v>YES</v>
      </c>
      <c r="B935" s="45"/>
      <c r="C935" s="45"/>
      <c r="D935" s="215" t="s">
        <v>3431</v>
      </c>
      <c r="E935" s="61" t="s">
        <v>5762</v>
      </c>
      <c r="F935" s="282" t="s">
        <v>5041</v>
      </c>
      <c r="G935" s="62">
        <f t="shared" ref="G935:G998" si="1424">LEN(R935)-LEN(SUBSTITUTE(R935,"/",""))-1</f>
        <v>5</v>
      </c>
      <c r="H935" s="62" t="s">
        <v>42</v>
      </c>
      <c r="I935" s="64" t="s">
        <v>17167</v>
      </c>
      <c r="J935" s="64" t="s">
        <v>1667</v>
      </c>
      <c r="K935" s="65" t="s">
        <v>1668</v>
      </c>
      <c r="L935" s="65"/>
      <c r="M935" s="65" t="s">
        <v>35</v>
      </c>
      <c r="N935" s="64" t="s">
        <v>70</v>
      </c>
      <c r="O935" s="66" t="s">
        <v>42</v>
      </c>
      <c r="P935" s="66" t="str">
        <f t="shared" si="1368"/>
        <v>0..1</v>
      </c>
      <c r="Q935" s="6" t="s">
        <v>3846</v>
      </c>
      <c r="R935" s="67" t="s">
        <v>3847</v>
      </c>
      <c r="S935" s="66" t="s">
        <v>73</v>
      </c>
      <c r="T935" s="68" t="str">
        <f t="shared" si="1348"/>
        <v>E</v>
      </c>
      <c r="U935" s="62" t="s">
        <v>62</v>
      </c>
      <c r="V935" s="66"/>
      <c r="W935" s="249" t="s">
        <v>35</v>
      </c>
      <c r="X935" s="38"/>
      <c r="Y935" s="634" t="str">
        <f t="shared" si="1369"/>
        <v>-</v>
      </c>
      <c r="Z935" s="70" t="str">
        <f t="shared" ref="Z935:AE935" si="1425">IF(Y935="X","X",IF($AH935=Z$4,"X","-"))</f>
        <v>-</v>
      </c>
      <c r="AA935" s="70" t="str">
        <f t="shared" si="1425"/>
        <v>-</v>
      </c>
      <c r="AB935" s="70" t="str">
        <f t="shared" si="1425"/>
        <v>-</v>
      </c>
      <c r="AC935" s="70" t="str">
        <f t="shared" si="1425"/>
        <v>X</v>
      </c>
      <c r="AD935" s="70" t="str">
        <f t="shared" si="1425"/>
        <v>X</v>
      </c>
      <c r="AE935" s="635" t="str">
        <f t="shared" si="1425"/>
        <v>X</v>
      </c>
      <c r="AF935" s="38"/>
      <c r="AG935" s="70" t="s">
        <v>47</v>
      </c>
      <c r="AH935" s="70" t="s">
        <v>5901</v>
      </c>
      <c r="AI935" s="38"/>
      <c r="AJ935" s="13" t="str">
        <f t="shared" si="1344"/>
        <v>/rsm:CrossIndustryInvoice/rsm:SupplyChainTradeTransaction/ram:ApplicableHeaderTradeSettlement/ram:PayeeTradeParty/ram:PostalTradeAddress</v>
      </c>
      <c r="AK935" s="13" t="str">
        <f t="shared" si="1345"/>
        <v>/ram:CountrySubDivisionName</v>
      </c>
      <c r="AL935" s="14">
        <f>COUNTIFS(R$4:R935,AJ935)</f>
        <v>1</v>
      </c>
      <c r="AN935" s="215" t="str">
        <f t="shared" si="1373"/>
        <v>SCT_HTS</v>
      </c>
      <c r="AO935" s="61" t="str">
        <f t="shared" si="1346"/>
        <v>BT-X-255</v>
      </c>
      <c r="AP935" s="282" t="str">
        <f t="shared" si="1374"/>
        <v>EXT-FR-FE-37</v>
      </c>
      <c r="AQ935" s="62">
        <f t="shared" si="1411"/>
        <v>5</v>
      </c>
      <c r="AR935" s="62" t="str">
        <f t="shared" si="1347"/>
        <v>0..1</v>
      </c>
      <c r="AS935" s="64" t="s">
        <v>3848</v>
      </c>
      <c r="AT935" s="64" t="s">
        <v>1671</v>
      </c>
      <c r="AU935" s="65" t="s">
        <v>1672</v>
      </c>
      <c r="AV935" s="65"/>
      <c r="AW935" s="65" t="s">
        <v>35</v>
      </c>
      <c r="AX935" s="64" t="s">
        <v>78</v>
      </c>
      <c r="AY935" s="66" t="str">
        <f t="shared" si="1357"/>
        <v>0..1</v>
      </c>
      <c r="AZ935" s="66" t="str">
        <f t="shared" si="1359"/>
        <v>0..1</v>
      </c>
      <c r="BA935" s="6" t="str">
        <f t="shared" si="1402"/>
        <v>/rsm:CrossIndustryInvoice
/rsm:SupplyChainTradeTransaction
/ram:ApplicableHeaderTradeSettlement
/ram:PayeeTradeParty
/ram:PostalTradeAddress
/ram:CountrySubDivisionName</v>
      </c>
      <c r="BB935" s="67" t="str">
        <f t="shared" si="1403"/>
        <v>/rsm:CrossIndustryInvoice/rsm:SupplyChainTradeTransaction/ram:ApplicableHeaderTradeSettlement/ram:PayeeTradeParty/ram:PostalTradeAddress/ram:CountrySubDivisionName</v>
      </c>
      <c r="BC935" s="66" t="str">
        <f t="shared" si="1375"/>
        <v>T</v>
      </c>
      <c r="BD935" s="68" t="str">
        <f t="shared" si="1376"/>
        <v>E</v>
      </c>
      <c r="BE935" s="62" t="str">
        <f t="shared" si="1377"/>
        <v>0..n</v>
      </c>
      <c r="BF935" s="66" t="str">
        <f t="shared" si="1378"/>
        <v/>
      </c>
      <c r="BG935" s="249" t="str">
        <f t="shared" si="1379"/>
        <v/>
      </c>
      <c r="BH935" s="7"/>
      <c r="BI935" s="634" t="str">
        <f t="shared" si="1380"/>
        <v>-</v>
      </c>
      <c r="BJ935" s="70" t="str">
        <f t="shared" si="1381"/>
        <v>-</v>
      </c>
      <c r="BK935" s="70" t="str">
        <f t="shared" si="1382"/>
        <v>-</v>
      </c>
      <c r="BL935" s="70" t="str">
        <f t="shared" si="1383"/>
        <v>-</v>
      </c>
      <c r="BM935" s="70" t="str">
        <f t="shared" si="1384"/>
        <v>X</v>
      </c>
      <c r="BN935" s="70" t="str">
        <f t="shared" si="1385"/>
        <v>X</v>
      </c>
      <c r="BO935" s="635" t="str">
        <f t="shared" si="1386"/>
        <v>X</v>
      </c>
      <c r="BP935" s="7"/>
      <c r="BQ935" s="70" t="str">
        <f t="shared" si="1387"/>
        <v>EXTENDED</v>
      </c>
      <c r="BR935" s="70" t="str">
        <f t="shared" si="1388"/>
        <v>EXTENDED-CTC-FR</v>
      </c>
      <c r="BS935" s="15"/>
      <c r="BT935" s="57" t="s">
        <v>18642</v>
      </c>
    </row>
    <row r="936" spans="1:72" s="59" customFormat="1" ht="96" x14ac:dyDescent="0.2">
      <c r="A936" s="45" t="str">
        <f t="shared" si="1371"/>
        <v>NO</v>
      </c>
      <c r="B936" s="45"/>
      <c r="C936" s="45"/>
      <c r="D936" s="215" t="s">
        <v>3431</v>
      </c>
      <c r="E936" s="140" t="s">
        <v>5763</v>
      </c>
      <c r="F936" s="296"/>
      <c r="G936" s="141">
        <f t="shared" si="1424"/>
        <v>4</v>
      </c>
      <c r="H936" s="141" t="s">
        <v>42</v>
      </c>
      <c r="I936" s="217" t="s">
        <v>3849</v>
      </c>
      <c r="J936" s="125"/>
      <c r="K936" s="126"/>
      <c r="L936" s="126"/>
      <c r="M936" s="126"/>
      <c r="N936" s="125"/>
      <c r="O936" s="124" t="s">
        <v>42</v>
      </c>
      <c r="P936" s="124" t="str">
        <f t="shared" si="1368"/>
        <v>0..1</v>
      </c>
      <c r="Q936" s="142" t="s">
        <v>3850</v>
      </c>
      <c r="R936" s="143" t="s">
        <v>3851</v>
      </c>
      <c r="S936" s="124"/>
      <c r="T936" s="129" t="str">
        <f t="shared" si="1348"/>
        <v/>
      </c>
      <c r="U936" s="141" t="s">
        <v>62</v>
      </c>
      <c r="V936" s="124"/>
      <c r="W936" s="675"/>
      <c r="X936" s="38"/>
      <c r="Y936" s="648" t="str">
        <f t="shared" si="1369"/>
        <v>-</v>
      </c>
      <c r="Z936" s="144" t="str">
        <f t="shared" ref="Z936:AE936" si="1426">IF(Y936="X","X",IF($AH936=Z$4,"X","-"))</f>
        <v>-</v>
      </c>
      <c r="AA936" s="144" t="str">
        <f t="shared" si="1426"/>
        <v>-</v>
      </c>
      <c r="AB936" s="144" t="str">
        <f t="shared" si="1426"/>
        <v>-</v>
      </c>
      <c r="AC936" s="144" t="str">
        <f t="shared" si="1426"/>
        <v>X</v>
      </c>
      <c r="AD936" s="144" t="str">
        <f t="shared" si="1426"/>
        <v>X</v>
      </c>
      <c r="AE936" s="649" t="str">
        <f t="shared" si="1426"/>
        <v>X</v>
      </c>
      <c r="AF936" s="38"/>
      <c r="AG936" s="144" t="s">
        <v>47</v>
      </c>
      <c r="AH936" s="144" t="s">
        <v>5901</v>
      </c>
      <c r="AI936" s="38"/>
      <c r="AJ936" s="13" t="str">
        <f t="shared" si="1344"/>
        <v>/rsm:CrossIndustryInvoice/rsm:SupplyChainTradeTransaction/ram:ApplicableHeaderTradeSettlement/ram:PayeeTradeParty</v>
      </c>
      <c r="AK936" s="13" t="str">
        <f t="shared" si="1345"/>
        <v>/ram:URIUniversalCommunication</v>
      </c>
      <c r="AL936" s="14">
        <f>COUNTIFS(R$4:R936,AJ936)</f>
        <v>1</v>
      </c>
      <c r="AN936" s="215" t="str">
        <f t="shared" si="1373"/>
        <v>SCT_HTS</v>
      </c>
      <c r="AO936" s="140" t="str">
        <f t="shared" si="1346"/>
        <v>BT-X-256-00</v>
      </c>
      <c r="AP936" s="296" t="str">
        <f t="shared" si="1374"/>
        <v/>
      </c>
      <c r="AQ936" s="141">
        <f t="shared" si="1411"/>
        <v>4</v>
      </c>
      <c r="AR936" s="141" t="str">
        <f t="shared" si="1347"/>
        <v>0..1</v>
      </c>
      <c r="AS936" s="217" t="s">
        <v>1001</v>
      </c>
      <c r="AT936" s="125"/>
      <c r="AU936" s="126"/>
      <c r="AV936" s="126"/>
      <c r="AW936" s="126"/>
      <c r="AX936" s="125"/>
      <c r="AY936" s="124" t="str">
        <f t="shared" si="1357"/>
        <v>0..1</v>
      </c>
      <c r="AZ936" s="124" t="str">
        <f t="shared" si="1359"/>
        <v>0..1</v>
      </c>
      <c r="BA936" s="142" t="str">
        <f t="shared" si="1402"/>
        <v>/rsm:CrossIndustryInvoice
/rsm:SupplyChainTradeTransaction
/ram:ApplicableHeaderTradeSettlement
/ram:PayeeTradeParty
/ram:URIUniversalCommunication</v>
      </c>
      <c r="BB936" s="143" t="str">
        <f t="shared" si="1403"/>
        <v>/rsm:CrossIndustryInvoice/rsm:SupplyChainTradeTransaction/ram:ApplicableHeaderTradeSettlement/ram:PayeeTradeParty/ram:URIUniversalCommunication</v>
      </c>
      <c r="BC936" s="124" t="str">
        <f t="shared" si="1375"/>
        <v/>
      </c>
      <c r="BD936" s="129" t="str">
        <f t="shared" si="1376"/>
        <v/>
      </c>
      <c r="BE936" s="141" t="str">
        <f t="shared" si="1377"/>
        <v>0..n</v>
      </c>
      <c r="BF936" s="124" t="str">
        <f t="shared" si="1378"/>
        <v/>
      </c>
      <c r="BG936" s="675" t="str">
        <f t="shared" si="1379"/>
        <v/>
      </c>
      <c r="BH936" s="7"/>
      <c r="BI936" s="648" t="str">
        <f t="shared" si="1380"/>
        <v>-</v>
      </c>
      <c r="BJ936" s="144" t="str">
        <f t="shared" si="1381"/>
        <v>-</v>
      </c>
      <c r="BK936" s="144" t="str">
        <f t="shared" si="1382"/>
        <v>-</v>
      </c>
      <c r="BL936" s="144" t="str">
        <f t="shared" si="1383"/>
        <v>-</v>
      </c>
      <c r="BM936" s="144" t="str">
        <f t="shared" si="1384"/>
        <v>X</v>
      </c>
      <c r="BN936" s="144" t="str">
        <f t="shared" si="1385"/>
        <v>X</v>
      </c>
      <c r="BO936" s="649" t="str">
        <f t="shared" si="1386"/>
        <v>X</v>
      </c>
      <c r="BP936" s="7"/>
      <c r="BQ936" s="144" t="str">
        <f t="shared" si="1387"/>
        <v>EXTENDED</v>
      </c>
      <c r="BR936" s="144" t="str">
        <f t="shared" si="1388"/>
        <v>EXTENDED-CTC-FR</v>
      </c>
      <c r="BS936" s="15"/>
      <c r="BT936" s="57" t="s">
        <v>18642</v>
      </c>
    </row>
    <row r="937" spans="1:72" s="59" customFormat="1" ht="105" x14ac:dyDescent="0.2">
      <c r="A937" s="45" t="str">
        <f t="shared" si="1371"/>
        <v>YES</v>
      </c>
      <c r="B937" s="45"/>
      <c r="C937" s="45"/>
      <c r="D937" s="215" t="s">
        <v>3431</v>
      </c>
      <c r="E937" s="61" t="s">
        <v>5764</v>
      </c>
      <c r="F937" s="282" t="s">
        <v>5042</v>
      </c>
      <c r="G937" s="62">
        <f t="shared" si="1424"/>
        <v>5</v>
      </c>
      <c r="H937" s="62" t="s">
        <v>32</v>
      </c>
      <c r="I937" s="64" t="s">
        <v>17358</v>
      </c>
      <c r="J937" s="64"/>
      <c r="K937" s="65"/>
      <c r="L937" s="65"/>
      <c r="M937" s="65"/>
      <c r="N937" s="64" t="s">
        <v>90</v>
      </c>
      <c r="O937" s="66" t="s">
        <v>32</v>
      </c>
      <c r="P937" s="66" t="str">
        <f t="shared" si="1368"/>
        <v>1..1</v>
      </c>
      <c r="Q937" s="6" t="s">
        <v>3852</v>
      </c>
      <c r="R937" s="67" t="s">
        <v>3853</v>
      </c>
      <c r="S937" s="66" t="s">
        <v>55</v>
      </c>
      <c r="T937" s="68" t="str">
        <f t="shared" si="1348"/>
        <v>E</v>
      </c>
      <c r="U937" s="62" t="s">
        <v>42</v>
      </c>
      <c r="V937" s="66"/>
      <c r="W937" s="249"/>
      <c r="X937" s="38"/>
      <c r="Y937" s="634" t="str">
        <f t="shared" si="1369"/>
        <v>-</v>
      </c>
      <c r="Z937" s="70" t="str">
        <f t="shared" ref="Z937:AE937" si="1427">IF(Y937="X","X",IF($AH937=Z$4,"X","-"))</f>
        <v>-</v>
      </c>
      <c r="AA937" s="70" t="str">
        <f t="shared" si="1427"/>
        <v>-</v>
      </c>
      <c r="AB937" s="70" t="str">
        <f t="shared" si="1427"/>
        <v>-</v>
      </c>
      <c r="AC937" s="70" t="str">
        <f t="shared" si="1427"/>
        <v>X</v>
      </c>
      <c r="AD937" s="70" t="str">
        <f t="shared" si="1427"/>
        <v>X</v>
      </c>
      <c r="AE937" s="635" t="str">
        <f t="shared" si="1427"/>
        <v>X</v>
      </c>
      <c r="AF937" s="38"/>
      <c r="AG937" s="70" t="s">
        <v>47</v>
      </c>
      <c r="AH937" s="70" t="s">
        <v>5901</v>
      </c>
      <c r="AI937" s="38"/>
      <c r="AJ937" s="13" t="str">
        <f t="shared" si="1344"/>
        <v>/rsm:CrossIndustryInvoice/rsm:SupplyChainTradeTransaction/ram:ApplicableHeaderTradeSettlement/ram:PayeeTradeParty/ram:URIUniversalCommunication</v>
      </c>
      <c r="AK937" s="13" t="str">
        <f t="shared" si="1345"/>
        <v>/ram:URIID</v>
      </c>
      <c r="AL937" s="14">
        <f>COUNTIFS(R$4:R937,AJ937)</f>
        <v>1</v>
      </c>
      <c r="AN937" s="215" t="str">
        <f t="shared" si="1373"/>
        <v>SCT_HTS</v>
      </c>
      <c r="AO937" s="61" t="str">
        <f t="shared" si="1346"/>
        <v>BT-X-256</v>
      </c>
      <c r="AP937" s="282" t="str">
        <f t="shared" si="1374"/>
        <v>EXT-FR-FE-29</v>
      </c>
      <c r="AQ937" s="62">
        <f t="shared" si="1411"/>
        <v>5</v>
      </c>
      <c r="AR937" s="62" t="str">
        <f t="shared" si="1347"/>
        <v>1..1</v>
      </c>
      <c r="AS937" s="64" t="s">
        <v>2172</v>
      </c>
      <c r="AT937" s="64"/>
      <c r="AU937" s="65"/>
      <c r="AV937" s="65"/>
      <c r="AW937" s="65"/>
      <c r="AX937" s="64" t="s">
        <v>99</v>
      </c>
      <c r="AY937" s="66" t="str">
        <f t="shared" si="1357"/>
        <v>1..1</v>
      </c>
      <c r="AZ937" s="66" t="str">
        <f t="shared" si="1359"/>
        <v>1..1</v>
      </c>
      <c r="BA937" s="6" t="str">
        <f t="shared" si="1402"/>
        <v>/rsm:CrossIndustryInvoice
/rsm:SupplyChainTradeTransaction
/ram:ApplicableHeaderTradeSettlement
/ram:PayeeTradeParty
/ram:URIUniversalCommunication
/ram:URIID</v>
      </c>
      <c r="BB937" s="67" t="str">
        <f t="shared" si="1403"/>
        <v>/rsm:CrossIndustryInvoice/rsm:SupplyChainTradeTransaction/ram:ApplicableHeaderTradeSettlement/ram:PayeeTradeParty/ram:URIUniversalCommunication/ram:URIID</v>
      </c>
      <c r="BC937" s="66" t="str">
        <f t="shared" si="1375"/>
        <v>I</v>
      </c>
      <c r="BD937" s="68" t="str">
        <f t="shared" si="1376"/>
        <v>E</v>
      </c>
      <c r="BE937" s="62" t="str">
        <f t="shared" si="1377"/>
        <v>0..1</v>
      </c>
      <c r="BF937" s="66" t="str">
        <f t="shared" si="1378"/>
        <v/>
      </c>
      <c r="BG937" s="249" t="str">
        <f t="shared" si="1379"/>
        <v/>
      </c>
      <c r="BH937" s="7"/>
      <c r="BI937" s="634" t="str">
        <f t="shared" si="1380"/>
        <v>-</v>
      </c>
      <c r="BJ937" s="70" t="str">
        <f t="shared" si="1381"/>
        <v>-</v>
      </c>
      <c r="BK937" s="70" t="str">
        <f t="shared" si="1382"/>
        <v>-</v>
      </c>
      <c r="BL937" s="70" t="str">
        <f t="shared" si="1383"/>
        <v>-</v>
      </c>
      <c r="BM937" s="70" t="str">
        <f t="shared" si="1384"/>
        <v>X</v>
      </c>
      <c r="BN937" s="70" t="str">
        <f t="shared" si="1385"/>
        <v>X</v>
      </c>
      <c r="BO937" s="635" t="str">
        <f t="shared" si="1386"/>
        <v>X</v>
      </c>
      <c r="BP937" s="7"/>
      <c r="BQ937" s="70" t="str">
        <f t="shared" si="1387"/>
        <v>EXTENDED</v>
      </c>
      <c r="BR937" s="70" t="str">
        <f t="shared" si="1388"/>
        <v>EXTENDED-CTC-FR</v>
      </c>
      <c r="BS937" s="15"/>
      <c r="BT937" s="57" t="s">
        <v>18642</v>
      </c>
    </row>
    <row r="938" spans="1:72" s="59" customFormat="1" ht="120" x14ac:dyDescent="0.2">
      <c r="A938" s="45" t="str">
        <f t="shared" si="1371"/>
        <v>YES</v>
      </c>
      <c r="B938" s="45"/>
      <c r="C938" s="45"/>
      <c r="D938" s="215" t="s">
        <v>3431</v>
      </c>
      <c r="E938" s="61" t="s">
        <v>5765</v>
      </c>
      <c r="F938" s="282" t="s">
        <v>5043</v>
      </c>
      <c r="G938" s="62">
        <f t="shared" si="1424"/>
        <v>6</v>
      </c>
      <c r="H938" s="62" t="s">
        <v>42</v>
      </c>
      <c r="I938" s="64" t="s">
        <v>443</v>
      </c>
      <c r="J938" s="64"/>
      <c r="K938" s="65"/>
      <c r="L938" s="65"/>
      <c r="M938" s="65"/>
      <c r="N938" s="64" t="s">
        <v>17064</v>
      </c>
      <c r="O938" s="66" t="s">
        <v>32</v>
      </c>
      <c r="P938" s="66" t="str">
        <f t="shared" si="1368"/>
        <v>1..1</v>
      </c>
      <c r="Q938" s="6" t="s">
        <v>3854</v>
      </c>
      <c r="R938" s="67" t="s">
        <v>3855</v>
      </c>
      <c r="S938" s="66" t="s">
        <v>329</v>
      </c>
      <c r="T938" s="68" t="str">
        <f t="shared" si="1348"/>
        <v>A</v>
      </c>
      <c r="U938" s="62" t="s">
        <v>42</v>
      </c>
      <c r="V938" s="66"/>
      <c r="W938" s="249"/>
      <c r="X938" s="38"/>
      <c r="Y938" s="634" t="str">
        <f t="shared" si="1369"/>
        <v>-</v>
      </c>
      <c r="Z938" s="70" t="str">
        <f t="shared" ref="Z938:AE938" si="1428">IF(Y938="X","X",IF($AH938=Z$4,"X","-"))</f>
        <v>-</v>
      </c>
      <c r="AA938" s="70" t="str">
        <f t="shared" si="1428"/>
        <v>-</v>
      </c>
      <c r="AB938" s="70" t="str">
        <f t="shared" si="1428"/>
        <v>-</v>
      </c>
      <c r="AC938" s="70" t="str">
        <f t="shared" si="1428"/>
        <v>X</v>
      </c>
      <c r="AD938" s="70" t="str">
        <f t="shared" si="1428"/>
        <v>X</v>
      </c>
      <c r="AE938" s="635" t="str">
        <f t="shared" si="1428"/>
        <v>X</v>
      </c>
      <c r="AF938" s="38"/>
      <c r="AG938" s="70" t="s">
        <v>47</v>
      </c>
      <c r="AH938" s="70" t="s">
        <v>5901</v>
      </c>
      <c r="AI938" s="38"/>
      <c r="AJ938" s="13" t="str">
        <f t="shared" si="1344"/>
        <v>/rsm:CrossIndustryInvoice/rsm:SupplyChainTradeTransaction/ram:ApplicableHeaderTradeSettlement/ram:PayeeTradeParty/ram:URIUniversalCommunication/ram:URIID</v>
      </c>
      <c r="AK938" s="13" t="str">
        <f t="shared" si="1345"/>
        <v>/@schemeID</v>
      </c>
      <c r="AL938" s="14">
        <f>COUNTIFS(R$4:R938,AJ938)</f>
        <v>1</v>
      </c>
      <c r="AN938" s="215" t="str">
        <f t="shared" si="1373"/>
        <v>SCT_HTS</v>
      </c>
      <c r="AO938" s="61" t="str">
        <f t="shared" si="1346"/>
        <v>BT-X-256-0</v>
      </c>
      <c r="AP938" s="282" t="str">
        <f t="shared" si="1374"/>
        <v>EXT-FR-FE-30</v>
      </c>
      <c r="AQ938" s="62">
        <f t="shared" si="1411"/>
        <v>6</v>
      </c>
      <c r="AR938" s="62" t="str">
        <f t="shared" si="1347"/>
        <v>0..1</v>
      </c>
      <c r="AS938" s="64" t="s">
        <v>330</v>
      </c>
      <c r="AT938" s="64"/>
      <c r="AU938" s="65"/>
      <c r="AV938" s="65"/>
      <c r="AW938" s="65"/>
      <c r="AX938" s="64"/>
      <c r="AY938" s="66" t="str">
        <f t="shared" si="1357"/>
        <v>1..1</v>
      </c>
      <c r="AZ938" s="66" t="str">
        <f t="shared" si="1359"/>
        <v>1..1</v>
      </c>
      <c r="BA938" s="6" t="str">
        <f t="shared" si="1402"/>
        <v>/rsm:CrossIndustryInvoice
/rsm:SupplyChainTradeTransaction
/ram:ApplicableHeaderTradeSettlement
/ram:PayeeTradeParty
/ram:URIUniversalCommunication
/ram:URIID
/@schemeID</v>
      </c>
      <c r="BB938" s="67" t="str">
        <f t="shared" si="1403"/>
        <v>/rsm:CrossIndustryInvoice/rsm:SupplyChainTradeTransaction/ram:ApplicableHeaderTradeSettlement/ram:PayeeTradeParty/ram:URIUniversalCommunication/ram:URIID/@schemeID</v>
      </c>
      <c r="BC938" s="66" t="str">
        <f t="shared" si="1375"/>
        <v>S</v>
      </c>
      <c r="BD938" s="68" t="str">
        <f t="shared" si="1376"/>
        <v>A</v>
      </c>
      <c r="BE938" s="62" t="str">
        <f t="shared" si="1377"/>
        <v>0..1</v>
      </c>
      <c r="BF938" s="66" t="str">
        <f t="shared" si="1378"/>
        <v/>
      </c>
      <c r="BG938" s="249" t="str">
        <f t="shared" si="1379"/>
        <v/>
      </c>
      <c r="BH938" s="7"/>
      <c r="BI938" s="634" t="str">
        <f t="shared" si="1380"/>
        <v>-</v>
      </c>
      <c r="BJ938" s="70" t="str">
        <f t="shared" si="1381"/>
        <v>-</v>
      </c>
      <c r="BK938" s="70" t="str">
        <f t="shared" si="1382"/>
        <v>-</v>
      </c>
      <c r="BL938" s="70" t="str">
        <f t="shared" si="1383"/>
        <v>-</v>
      </c>
      <c r="BM938" s="70" t="str">
        <f t="shared" si="1384"/>
        <v>X</v>
      </c>
      <c r="BN938" s="70" t="str">
        <f t="shared" si="1385"/>
        <v>X</v>
      </c>
      <c r="BO938" s="635" t="str">
        <f t="shared" si="1386"/>
        <v>X</v>
      </c>
      <c r="BP938" s="7"/>
      <c r="BQ938" s="70" t="str">
        <f t="shared" si="1387"/>
        <v>EXTENDED</v>
      </c>
      <c r="BR938" s="70" t="str">
        <f t="shared" si="1388"/>
        <v>EXTENDED-CTC-FR</v>
      </c>
      <c r="BS938" s="15"/>
      <c r="BT938" s="57" t="s">
        <v>18642</v>
      </c>
    </row>
    <row r="939" spans="1:72" s="59" customFormat="1" ht="96" x14ac:dyDescent="0.2">
      <c r="A939" s="45" t="str">
        <f t="shared" si="1371"/>
        <v>NO</v>
      </c>
      <c r="B939" s="340" t="s">
        <v>17033</v>
      </c>
      <c r="C939" s="742"/>
      <c r="D939" s="215" t="s">
        <v>3431</v>
      </c>
      <c r="E939" s="140" t="s">
        <v>5119</v>
      </c>
      <c r="F939" s="296"/>
      <c r="G939" s="141">
        <f t="shared" si="1424"/>
        <v>4</v>
      </c>
      <c r="H939" s="141" t="s">
        <v>42</v>
      </c>
      <c r="I939" s="217" t="s">
        <v>3856</v>
      </c>
      <c r="J939" s="125" t="s">
        <v>17359</v>
      </c>
      <c r="K939" s="126"/>
      <c r="L939" s="126"/>
      <c r="M939" s="126"/>
      <c r="N939" s="125"/>
      <c r="O939" s="124" t="s">
        <v>42</v>
      </c>
      <c r="P939" s="124" t="str">
        <f t="shared" si="1368"/>
        <v>0..1</v>
      </c>
      <c r="Q939" s="142" t="s">
        <v>3857</v>
      </c>
      <c r="R939" s="143" t="s">
        <v>3858</v>
      </c>
      <c r="S939" s="124"/>
      <c r="T939" s="129" t="str">
        <f t="shared" si="1348"/>
        <v/>
      </c>
      <c r="U939" s="141" t="s">
        <v>62</v>
      </c>
      <c r="V939" s="124"/>
      <c r="W939" s="675"/>
      <c r="X939" s="38"/>
      <c r="Y939" s="648" t="str">
        <f t="shared" si="1369"/>
        <v>-</v>
      </c>
      <c r="Z939" s="144" t="str">
        <f t="shared" ref="Z939:AE939" si="1429">IF(Y939="X","X",IF($AH939=Z$4,"X","-"))</f>
        <v>-</v>
      </c>
      <c r="AA939" s="144" t="str">
        <f t="shared" si="1429"/>
        <v>-</v>
      </c>
      <c r="AB939" s="144" t="str">
        <f t="shared" si="1429"/>
        <v>-</v>
      </c>
      <c r="AC939" s="144" t="str">
        <f t="shared" si="1429"/>
        <v>X</v>
      </c>
      <c r="AD939" s="144" t="str">
        <f t="shared" si="1429"/>
        <v>X</v>
      </c>
      <c r="AE939" s="649" t="str">
        <f t="shared" si="1429"/>
        <v>X</v>
      </c>
      <c r="AF939" s="38"/>
      <c r="AG939" s="144" t="s">
        <v>47</v>
      </c>
      <c r="AH939" s="144" t="s">
        <v>5901</v>
      </c>
      <c r="AI939" s="38"/>
      <c r="AJ939" s="13" t="str">
        <f t="shared" si="1344"/>
        <v>/rsm:CrossIndustryInvoice/rsm:SupplyChainTradeTransaction/ram:ApplicableHeaderTradeSettlement/ram:PayeeTradeParty</v>
      </c>
      <c r="AK939" s="13" t="str">
        <f t="shared" si="1345"/>
        <v>/ram:SpecifiedTaxRegistration</v>
      </c>
      <c r="AL939" s="14">
        <f>COUNTIFS(R$4:R939,AJ939)</f>
        <v>1</v>
      </c>
      <c r="AN939" s="215" t="str">
        <f t="shared" si="1373"/>
        <v>SCT_HTS</v>
      </c>
      <c r="AO939" s="140" t="str">
        <f t="shared" si="1346"/>
        <v>BT-X-257-00</v>
      </c>
      <c r="AP939" s="296" t="str">
        <f t="shared" si="1374"/>
        <v/>
      </c>
      <c r="AQ939" s="141">
        <f t="shared" si="1411"/>
        <v>4</v>
      </c>
      <c r="AR939" s="141" t="str">
        <f t="shared" si="1347"/>
        <v>0..1</v>
      </c>
      <c r="AS939" s="217" t="s">
        <v>1011</v>
      </c>
      <c r="AT939" s="125"/>
      <c r="AU939" s="126"/>
      <c r="AV939" s="126"/>
      <c r="AW939" s="126"/>
      <c r="AX939" s="125"/>
      <c r="AY939" s="124" t="str">
        <f t="shared" si="1357"/>
        <v>0..1</v>
      </c>
      <c r="AZ939" s="124" t="str">
        <f t="shared" si="1359"/>
        <v>0..1</v>
      </c>
      <c r="BA939" s="142" t="str">
        <f t="shared" si="1402"/>
        <v>/rsm:CrossIndustryInvoice
/rsm:SupplyChainTradeTransaction
/ram:ApplicableHeaderTradeSettlement
/ram:PayeeTradeParty
/ram:SpecifiedTaxRegistration</v>
      </c>
      <c r="BB939" s="143" t="str">
        <f t="shared" si="1403"/>
        <v>/rsm:CrossIndustryInvoice/rsm:SupplyChainTradeTransaction/ram:ApplicableHeaderTradeSettlement/ram:PayeeTradeParty/ram:SpecifiedTaxRegistration</v>
      </c>
      <c r="BC939" s="124" t="str">
        <f t="shared" si="1375"/>
        <v/>
      </c>
      <c r="BD939" s="129" t="str">
        <f t="shared" si="1376"/>
        <v/>
      </c>
      <c r="BE939" s="141" t="str">
        <f t="shared" si="1377"/>
        <v>0..n</v>
      </c>
      <c r="BF939" s="124" t="str">
        <f t="shared" si="1378"/>
        <v/>
      </c>
      <c r="BG939" s="675" t="str">
        <f t="shared" si="1379"/>
        <v/>
      </c>
      <c r="BH939" s="7"/>
      <c r="BI939" s="648" t="str">
        <f t="shared" si="1380"/>
        <v>-</v>
      </c>
      <c r="BJ939" s="144" t="str">
        <f t="shared" si="1381"/>
        <v>-</v>
      </c>
      <c r="BK939" s="144" t="str">
        <f t="shared" si="1382"/>
        <v>-</v>
      </c>
      <c r="BL939" s="144" t="str">
        <f t="shared" si="1383"/>
        <v>-</v>
      </c>
      <c r="BM939" s="144" t="str">
        <f t="shared" si="1384"/>
        <v>X</v>
      </c>
      <c r="BN939" s="144" t="str">
        <f t="shared" si="1385"/>
        <v>X</v>
      </c>
      <c r="BO939" s="649" t="str">
        <f t="shared" si="1386"/>
        <v>X</v>
      </c>
      <c r="BP939" s="7"/>
      <c r="BQ939" s="144" t="str">
        <f t="shared" si="1387"/>
        <v>EXTENDED</v>
      </c>
      <c r="BR939" s="144" t="str">
        <f t="shared" si="1388"/>
        <v>EXTENDED-CTC-FR</v>
      </c>
      <c r="BS939" s="15"/>
      <c r="BT939" s="57" t="s">
        <v>18642</v>
      </c>
    </row>
    <row r="940" spans="1:72" s="59" customFormat="1" ht="105" x14ac:dyDescent="0.2">
      <c r="A940" s="45" t="str">
        <f t="shared" si="1371"/>
        <v>YES</v>
      </c>
      <c r="B940" s="45"/>
      <c r="C940" s="45"/>
      <c r="D940" s="215" t="s">
        <v>3431</v>
      </c>
      <c r="E940" s="61" t="s">
        <v>5120</v>
      </c>
      <c r="F940" s="282" t="s">
        <v>5044</v>
      </c>
      <c r="G940" s="62">
        <f t="shared" si="1424"/>
        <v>5</v>
      </c>
      <c r="H940" s="62" t="s">
        <v>32</v>
      </c>
      <c r="I940" s="64" t="s">
        <v>17158</v>
      </c>
      <c r="J940" s="64"/>
      <c r="K940" s="65"/>
      <c r="L940" s="65"/>
      <c r="M940" s="65"/>
      <c r="N940" s="64" t="s">
        <v>90</v>
      </c>
      <c r="O940" s="66" t="s">
        <v>32</v>
      </c>
      <c r="P940" s="66" t="str">
        <f t="shared" si="1368"/>
        <v>1..1</v>
      </c>
      <c r="Q940" s="6" t="s">
        <v>3859</v>
      </c>
      <c r="R940" s="67" t="s">
        <v>3860</v>
      </c>
      <c r="S940" s="66" t="s">
        <v>55</v>
      </c>
      <c r="T940" s="68" t="str">
        <f t="shared" si="1348"/>
        <v>E</v>
      </c>
      <c r="U940" s="62" t="s">
        <v>42</v>
      </c>
      <c r="V940" s="66"/>
      <c r="W940" s="677" t="s">
        <v>1016</v>
      </c>
      <c r="X940" s="38"/>
      <c r="Y940" s="634" t="str">
        <f t="shared" si="1369"/>
        <v>-</v>
      </c>
      <c r="Z940" s="70" t="str">
        <f t="shared" ref="Z940:AE940" si="1430">IF(Y940="X","X",IF($AH940=Z$4,"X","-"))</f>
        <v>-</v>
      </c>
      <c r="AA940" s="70" t="str">
        <f t="shared" si="1430"/>
        <v>-</v>
      </c>
      <c r="AB940" s="70" t="str">
        <f t="shared" si="1430"/>
        <v>-</v>
      </c>
      <c r="AC940" s="70" t="str">
        <f t="shared" si="1430"/>
        <v>X</v>
      </c>
      <c r="AD940" s="70" t="str">
        <f t="shared" si="1430"/>
        <v>X</v>
      </c>
      <c r="AE940" s="635" t="str">
        <f t="shared" si="1430"/>
        <v>X</v>
      </c>
      <c r="AF940" s="38"/>
      <c r="AG940" s="70" t="s">
        <v>47</v>
      </c>
      <c r="AH940" s="70" t="s">
        <v>5901</v>
      </c>
      <c r="AI940" s="38"/>
      <c r="AJ940" s="13" t="str">
        <f t="shared" si="1344"/>
        <v>/rsm:CrossIndustryInvoice/rsm:SupplyChainTradeTransaction/ram:ApplicableHeaderTradeSettlement/ram:PayeeTradeParty/ram:SpecifiedTaxRegistration</v>
      </c>
      <c r="AK940" s="13" t="str">
        <f t="shared" si="1345"/>
        <v>/ram:ID</v>
      </c>
      <c r="AL940" s="14">
        <f>COUNTIFS(R$4:R940,AJ940)</f>
        <v>1</v>
      </c>
      <c r="AN940" s="215" t="str">
        <f t="shared" si="1373"/>
        <v>SCT_HTS</v>
      </c>
      <c r="AO940" s="61" t="str">
        <f t="shared" si="1346"/>
        <v>BT-X-257</v>
      </c>
      <c r="AP940" s="282" t="str">
        <f t="shared" si="1374"/>
        <v>EXT-FR-FE-27</v>
      </c>
      <c r="AQ940" s="62">
        <f t="shared" si="1411"/>
        <v>5</v>
      </c>
      <c r="AR940" s="62" t="str">
        <f t="shared" si="1347"/>
        <v>1..1</v>
      </c>
      <c r="AS940" s="64" t="s">
        <v>1014</v>
      </c>
      <c r="AT940" s="64"/>
      <c r="AU940" s="65"/>
      <c r="AV940" s="65"/>
      <c r="AW940" s="65"/>
      <c r="AX940" s="64" t="s">
        <v>99</v>
      </c>
      <c r="AY940" s="66" t="str">
        <f t="shared" si="1357"/>
        <v>1..1</v>
      </c>
      <c r="AZ940" s="66" t="str">
        <f t="shared" si="1359"/>
        <v>1..1</v>
      </c>
      <c r="BA940" s="6" t="str">
        <f t="shared" si="1402"/>
        <v>/rsm:CrossIndustryInvoice
/rsm:SupplyChainTradeTransaction
/ram:ApplicableHeaderTradeSettlement
/ram:PayeeTradeParty
/ram:SpecifiedTaxRegistration
/ram:ID</v>
      </c>
      <c r="BB940" s="67" t="str">
        <f t="shared" si="1403"/>
        <v>/rsm:CrossIndustryInvoice/rsm:SupplyChainTradeTransaction/ram:ApplicableHeaderTradeSettlement/ram:PayeeTradeParty/ram:SpecifiedTaxRegistration/ram:ID</v>
      </c>
      <c r="BC940" s="66" t="str">
        <f t="shared" si="1375"/>
        <v>I</v>
      </c>
      <c r="BD940" s="68" t="str">
        <f t="shared" si="1376"/>
        <v>E</v>
      </c>
      <c r="BE940" s="62" t="str">
        <f t="shared" si="1377"/>
        <v>0..1</v>
      </c>
      <c r="BF940" s="66" t="str">
        <f t="shared" si="1378"/>
        <v/>
      </c>
      <c r="BG940" s="249" t="str">
        <f t="shared" si="1379"/>
        <v>@schemeID="VA"</v>
      </c>
      <c r="BH940" s="7"/>
      <c r="BI940" s="634" t="str">
        <f t="shared" si="1380"/>
        <v>-</v>
      </c>
      <c r="BJ940" s="70" t="str">
        <f t="shared" si="1381"/>
        <v>-</v>
      </c>
      <c r="BK940" s="70" t="str">
        <f t="shared" si="1382"/>
        <v>-</v>
      </c>
      <c r="BL940" s="70" t="str">
        <f t="shared" si="1383"/>
        <v>-</v>
      </c>
      <c r="BM940" s="70" t="str">
        <f t="shared" si="1384"/>
        <v>X</v>
      </c>
      <c r="BN940" s="70" t="str">
        <f t="shared" si="1385"/>
        <v>X</v>
      </c>
      <c r="BO940" s="635" t="str">
        <f t="shared" si="1386"/>
        <v>X</v>
      </c>
      <c r="BP940" s="7"/>
      <c r="BQ940" s="70" t="str">
        <f t="shared" si="1387"/>
        <v>EXTENDED</v>
      </c>
      <c r="BR940" s="70" t="str">
        <f t="shared" si="1388"/>
        <v>EXTENDED-CTC-FR</v>
      </c>
      <c r="BS940" s="15"/>
      <c r="BT940" s="57" t="s">
        <v>18642</v>
      </c>
    </row>
    <row r="941" spans="1:72" s="59" customFormat="1" ht="120" x14ac:dyDescent="0.2">
      <c r="A941" s="45" t="str">
        <f t="shared" si="1371"/>
        <v>YES</v>
      </c>
      <c r="B941" s="45"/>
      <c r="C941" s="45"/>
      <c r="D941" s="215" t="s">
        <v>3431</v>
      </c>
      <c r="E941" s="61" t="s">
        <v>5121</v>
      </c>
      <c r="F941" s="282" t="s">
        <v>5897</v>
      </c>
      <c r="G941" s="62">
        <f t="shared" si="1424"/>
        <v>6</v>
      </c>
      <c r="H941" s="62" t="s">
        <v>32</v>
      </c>
      <c r="I941" s="64" t="s">
        <v>17157</v>
      </c>
      <c r="J941" s="64"/>
      <c r="K941" s="65" t="s">
        <v>1015</v>
      </c>
      <c r="L941" s="65"/>
      <c r="M941" s="65" t="s">
        <v>1016</v>
      </c>
      <c r="N941" s="64" t="s">
        <v>17064</v>
      </c>
      <c r="O941" s="66" t="s">
        <v>32</v>
      </c>
      <c r="P941" s="66" t="str">
        <f t="shared" si="1368"/>
        <v>1..1</v>
      </c>
      <c r="Q941" s="6" t="s">
        <v>3861</v>
      </c>
      <c r="R941" s="67" t="s">
        <v>3862</v>
      </c>
      <c r="S941" s="66" t="s">
        <v>329</v>
      </c>
      <c r="T941" s="68" t="str">
        <f t="shared" si="1348"/>
        <v>A</v>
      </c>
      <c r="U941" s="62" t="s">
        <v>42</v>
      </c>
      <c r="V941" s="66"/>
      <c r="W941" s="677" t="s">
        <v>1016</v>
      </c>
      <c r="X941" s="38"/>
      <c r="Y941" s="634" t="str">
        <f t="shared" si="1369"/>
        <v>-</v>
      </c>
      <c r="Z941" s="70" t="str">
        <f t="shared" ref="Z941:AE941" si="1431">IF(Y941="X","X",IF($AH941=Z$4,"X","-"))</f>
        <v>-</v>
      </c>
      <c r="AA941" s="70" t="str">
        <f t="shared" si="1431"/>
        <v>-</v>
      </c>
      <c r="AB941" s="70" t="str">
        <f t="shared" si="1431"/>
        <v>-</v>
      </c>
      <c r="AC941" s="70" t="str">
        <f t="shared" si="1431"/>
        <v>X</v>
      </c>
      <c r="AD941" s="70" t="str">
        <f t="shared" si="1431"/>
        <v>X</v>
      </c>
      <c r="AE941" s="635" t="str">
        <f t="shared" si="1431"/>
        <v>X</v>
      </c>
      <c r="AF941" s="38"/>
      <c r="AG941" s="70" t="s">
        <v>47</v>
      </c>
      <c r="AH941" s="70" t="s">
        <v>5901</v>
      </c>
      <c r="AI941" s="38"/>
      <c r="AJ941" s="13" t="str">
        <f t="shared" si="1344"/>
        <v>/rsm:CrossIndustryInvoice/rsm:SupplyChainTradeTransaction/ram:ApplicableHeaderTradeSettlement/ram:PayeeTradeParty/ram:SpecifiedTaxRegistration/ram:ID</v>
      </c>
      <c r="AK941" s="13" t="str">
        <f t="shared" si="1345"/>
        <v>/@schemeID</v>
      </c>
      <c r="AL941" s="14">
        <f>COUNTIFS(R$4:R941,AJ941)</f>
        <v>1</v>
      </c>
      <c r="AN941" s="215" t="str">
        <f t="shared" si="1373"/>
        <v>SCT_HTS</v>
      </c>
      <c r="AO941" s="61" t="str">
        <f t="shared" si="1346"/>
        <v>BT-X-257-0</v>
      </c>
      <c r="AP941" s="282" t="str">
        <f t="shared" si="1374"/>
        <v>EXT-FR-FE-28</v>
      </c>
      <c r="AQ941" s="62">
        <f t="shared" si="1411"/>
        <v>6</v>
      </c>
      <c r="AR941" s="62" t="str">
        <f t="shared" si="1347"/>
        <v>1..1</v>
      </c>
      <c r="AS941" s="64" t="s">
        <v>1019</v>
      </c>
      <c r="AT941" s="64"/>
      <c r="AU941" s="65" t="s">
        <v>18240</v>
      </c>
      <c r="AV941" s="65"/>
      <c r="AW941" s="65"/>
      <c r="AX941" s="64"/>
      <c r="AY941" s="66" t="str">
        <f t="shared" si="1357"/>
        <v>1..1</v>
      </c>
      <c r="AZ941" s="66" t="str">
        <f t="shared" si="1359"/>
        <v>1..1</v>
      </c>
      <c r="BA941" s="6" t="str">
        <f t="shared" si="1402"/>
        <v>/rsm:CrossIndustryInvoice
/rsm:SupplyChainTradeTransaction
/ram:ApplicableHeaderTradeSettlement
/ram:PayeeTradeParty
/ram:SpecifiedTaxRegistration
/ram:ID
/@schemeID</v>
      </c>
      <c r="BB941" s="67" t="str">
        <f t="shared" si="1403"/>
        <v>/rsm:CrossIndustryInvoice/rsm:SupplyChainTradeTransaction/ram:ApplicableHeaderTradeSettlement/ram:PayeeTradeParty/ram:SpecifiedTaxRegistration/ram:ID/@schemeID</v>
      </c>
      <c r="BC941" s="66" t="str">
        <f t="shared" si="1375"/>
        <v>S</v>
      </c>
      <c r="BD941" s="68" t="str">
        <f t="shared" si="1376"/>
        <v>A</v>
      </c>
      <c r="BE941" s="62" t="str">
        <f t="shared" si="1377"/>
        <v>0..1</v>
      </c>
      <c r="BF941" s="66" t="str">
        <f t="shared" si="1378"/>
        <v/>
      </c>
      <c r="BG941" s="249" t="str">
        <f t="shared" si="1379"/>
        <v>@schemeID="VA"</v>
      </c>
      <c r="BH941" s="7"/>
      <c r="BI941" s="634" t="str">
        <f t="shared" si="1380"/>
        <v>-</v>
      </c>
      <c r="BJ941" s="70" t="str">
        <f t="shared" si="1381"/>
        <v>-</v>
      </c>
      <c r="BK941" s="70" t="str">
        <f t="shared" si="1382"/>
        <v>-</v>
      </c>
      <c r="BL941" s="70" t="str">
        <f t="shared" si="1383"/>
        <v>-</v>
      </c>
      <c r="BM941" s="70" t="str">
        <f t="shared" si="1384"/>
        <v>X</v>
      </c>
      <c r="BN941" s="70" t="str">
        <f t="shared" si="1385"/>
        <v>X</v>
      </c>
      <c r="BO941" s="635" t="str">
        <f t="shared" si="1386"/>
        <v>X</v>
      </c>
      <c r="BP941" s="7"/>
      <c r="BQ941" s="70" t="str">
        <f t="shared" si="1387"/>
        <v>EXTENDED</v>
      </c>
      <c r="BR941" s="70" t="str">
        <f t="shared" si="1388"/>
        <v>EXTENDED-CTC-FR</v>
      </c>
      <c r="BS941" s="15"/>
      <c r="BT941" s="57" t="s">
        <v>18642</v>
      </c>
    </row>
    <row r="942" spans="1:72" s="59" customFormat="1" ht="96" x14ac:dyDescent="0.2">
      <c r="A942" s="45" t="str">
        <f t="shared" si="1371"/>
        <v>NO</v>
      </c>
      <c r="B942" s="131"/>
      <c r="C942" s="742"/>
      <c r="D942" s="211" t="s">
        <v>3431</v>
      </c>
      <c r="E942" s="191" t="s">
        <v>5766</v>
      </c>
      <c r="F942" s="304" t="s">
        <v>5045</v>
      </c>
      <c r="G942" s="224">
        <f t="shared" si="1424"/>
        <v>3</v>
      </c>
      <c r="H942" s="225" t="s">
        <v>42</v>
      </c>
      <c r="I942" s="90" t="s">
        <v>3863</v>
      </c>
      <c r="J942" s="90" t="s">
        <v>3864</v>
      </c>
      <c r="K942" s="91" t="s">
        <v>3865</v>
      </c>
      <c r="L942" s="91"/>
      <c r="M942" s="91" t="s">
        <v>35</v>
      </c>
      <c r="N942" s="90"/>
      <c r="O942" s="219" t="s">
        <v>42</v>
      </c>
      <c r="P942" s="219" t="str">
        <f t="shared" si="1368"/>
        <v>0..1</v>
      </c>
      <c r="Q942" s="226" t="s">
        <v>3866</v>
      </c>
      <c r="R942" s="227" t="s">
        <v>3867</v>
      </c>
      <c r="S942" s="219" t="s">
        <v>35</v>
      </c>
      <c r="T942" s="184" t="str">
        <f t="shared" si="1348"/>
        <v>EG</v>
      </c>
      <c r="U942" s="196" t="s">
        <v>42</v>
      </c>
      <c r="V942" s="219" t="s">
        <v>35</v>
      </c>
      <c r="W942" s="678" t="s">
        <v>35</v>
      </c>
      <c r="X942" s="38"/>
      <c r="Y942" s="659" t="str">
        <f t="shared" si="1369"/>
        <v>-</v>
      </c>
      <c r="Z942" s="196" t="str">
        <f t="shared" ref="Z942:AE942" si="1432">IF(Y942="X","X",IF($AH942=Z$4,"X","-"))</f>
        <v>-</v>
      </c>
      <c r="AA942" s="196" t="str">
        <f t="shared" si="1432"/>
        <v>-</v>
      </c>
      <c r="AB942" s="196" t="str">
        <f t="shared" si="1432"/>
        <v>-</v>
      </c>
      <c r="AC942" s="196" t="str">
        <f t="shared" si="1432"/>
        <v>X</v>
      </c>
      <c r="AD942" s="196" t="str">
        <f t="shared" si="1432"/>
        <v>X</v>
      </c>
      <c r="AE942" s="660" t="str">
        <f t="shared" si="1432"/>
        <v>X</v>
      </c>
      <c r="AF942" s="38"/>
      <c r="AG942" s="196" t="s">
        <v>47</v>
      </c>
      <c r="AH942" s="196" t="s">
        <v>5901</v>
      </c>
      <c r="AI942" s="38"/>
      <c r="AJ942" s="13" t="str">
        <f t="shared" si="1344"/>
        <v>/rsm:CrossIndustryInvoice/rsm:SupplyChainTradeTransaction/ram:ApplicableHeaderTradeSettlement</v>
      </c>
      <c r="AK942" s="13" t="str">
        <f t="shared" si="1345"/>
        <v>/ram:PayerTradeParty</v>
      </c>
      <c r="AL942" s="14">
        <f>COUNTIFS(R$4:R942,AJ942)</f>
        <v>1</v>
      </c>
      <c r="AN942" s="211" t="str">
        <f t="shared" si="1373"/>
        <v>SCT_HTS</v>
      </c>
      <c r="AO942" s="191" t="str">
        <f t="shared" si="1346"/>
        <v>BG-X-73</v>
      </c>
      <c r="AP942" s="304" t="str">
        <f t="shared" si="1374"/>
        <v>EXT-FR-FE-BG-02</v>
      </c>
      <c r="AQ942" s="224">
        <f t="shared" si="1411"/>
        <v>3</v>
      </c>
      <c r="AR942" s="225" t="str">
        <f t="shared" si="1347"/>
        <v>0..1</v>
      </c>
      <c r="AS942" s="90" t="s">
        <v>18647</v>
      </c>
      <c r="AT942" s="90" t="s">
        <v>18670</v>
      </c>
      <c r="AU942" s="91" t="s">
        <v>18671</v>
      </c>
      <c r="AV942" s="91"/>
      <c r="AW942" s="91" t="s">
        <v>35</v>
      </c>
      <c r="AX942" s="90"/>
      <c r="AY942" s="219" t="str">
        <f t="shared" si="1357"/>
        <v>0..1</v>
      </c>
      <c r="AZ942" s="219" t="str">
        <f t="shared" si="1359"/>
        <v>0..1</v>
      </c>
      <c r="BA942" s="226" t="str">
        <f t="shared" si="1402"/>
        <v>/rsm:CrossIndustryInvoice
/rsm:SupplyChainTradeTransaction
/ram:ApplicableHeaderTradeSettlement
/ram:PayerTradeParty</v>
      </c>
      <c r="BB942" s="227" t="str">
        <f t="shared" si="1403"/>
        <v>/rsm:CrossIndustryInvoice/rsm:SupplyChainTradeTransaction/ram:ApplicableHeaderTradeSettlement/ram:PayerTradeParty</v>
      </c>
      <c r="BC942" s="219" t="str">
        <f t="shared" si="1375"/>
        <v/>
      </c>
      <c r="BD942" s="184" t="str">
        <f t="shared" si="1376"/>
        <v>EG</v>
      </c>
      <c r="BE942" s="196" t="str">
        <f t="shared" si="1377"/>
        <v>0..1</v>
      </c>
      <c r="BF942" s="219" t="str">
        <f t="shared" si="1378"/>
        <v/>
      </c>
      <c r="BG942" s="678" t="str">
        <f t="shared" si="1379"/>
        <v/>
      </c>
      <c r="BH942" s="7"/>
      <c r="BI942" s="659" t="str">
        <f t="shared" si="1380"/>
        <v>-</v>
      </c>
      <c r="BJ942" s="196" t="str">
        <f t="shared" si="1381"/>
        <v>-</v>
      </c>
      <c r="BK942" s="196" t="str">
        <f t="shared" si="1382"/>
        <v>-</v>
      </c>
      <c r="BL942" s="196" t="str">
        <f t="shared" si="1383"/>
        <v>-</v>
      </c>
      <c r="BM942" s="196" t="str">
        <f t="shared" si="1384"/>
        <v>X</v>
      </c>
      <c r="BN942" s="196" t="str">
        <f t="shared" si="1385"/>
        <v>X</v>
      </c>
      <c r="BO942" s="660" t="str">
        <f t="shared" si="1386"/>
        <v>X</v>
      </c>
      <c r="BP942" s="7"/>
      <c r="BQ942" s="196" t="str">
        <f t="shared" si="1387"/>
        <v>EXTENDED</v>
      </c>
      <c r="BR942" s="196" t="str">
        <f t="shared" si="1388"/>
        <v>EXTENDED-CTC-FR</v>
      </c>
      <c r="BS942" s="15"/>
      <c r="BT942" s="57" t="s">
        <v>18642</v>
      </c>
    </row>
    <row r="943" spans="1:72" s="59" customFormat="1" ht="96" x14ac:dyDescent="0.2">
      <c r="A943" s="45" t="str">
        <f t="shared" si="1371"/>
        <v>YES</v>
      </c>
      <c r="B943" s="131"/>
      <c r="C943" s="742"/>
      <c r="D943" s="213" t="s">
        <v>3431</v>
      </c>
      <c r="E943" s="61" t="s">
        <v>5767</v>
      </c>
      <c r="F943" s="282"/>
      <c r="G943" s="62">
        <f t="shared" si="1424"/>
        <v>4</v>
      </c>
      <c r="H943" s="62" t="s">
        <v>42</v>
      </c>
      <c r="I943" s="64" t="s">
        <v>3868</v>
      </c>
      <c r="J943" s="64" t="s">
        <v>3869</v>
      </c>
      <c r="K943" s="65" t="s">
        <v>3038</v>
      </c>
      <c r="L943" s="65"/>
      <c r="M943" s="65" t="s">
        <v>894</v>
      </c>
      <c r="N943" s="64" t="s">
        <v>90</v>
      </c>
      <c r="O943" s="66" t="s">
        <v>42</v>
      </c>
      <c r="P943" s="66" t="str">
        <f t="shared" si="1368"/>
        <v>0..1</v>
      </c>
      <c r="Q943" s="157" t="s">
        <v>3870</v>
      </c>
      <c r="R943" s="158" t="s">
        <v>3871</v>
      </c>
      <c r="S943" s="66" t="s">
        <v>55</v>
      </c>
      <c r="T943" s="68" t="str">
        <f t="shared" si="1348"/>
        <v>E</v>
      </c>
      <c r="U943" s="146" t="s">
        <v>62</v>
      </c>
      <c r="V943" s="66" t="s">
        <v>1557</v>
      </c>
      <c r="W943" s="249" t="s">
        <v>894</v>
      </c>
      <c r="X943" s="38"/>
      <c r="Y943" s="634" t="str">
        <f t="shared" si="1369"/>
        <v>-</v>
      </c>
      <c r="Z943" s="70" t="str">
        <f t="shared" ref="Z943:AE943" si="1433">IF(Y943="X","X",IF($AH943=Z$4,"X","-"))</f>
        <v>-</v>
      </c>
      <c r="AA943" s="70" t="str">
        <f t="shared" si="1433"/>
        <v>-</v>
      </c>
      <c r="AB943" s="70" t="str">
        <f t="shared" si="1433"/>
        <v>-</v>
      </c>
      <c r="AC943" s="70" t="str">
        <f t="shared" si="1433"/>
        <v>X</v>
      </c>
      <c r="AD943" s="70" t="str">
        <f t="shared" si="1433"/>
        <v>X</v>
      </c>
      <c r="AE943" s="635" t="str">
        <f t="shared" si="1433"/>
        <v>X</v>
      </c>
      <c r="AF943" s="38"/>
      <c r="AG943" s="70" t="s">
        <v>47</v>
      </c>
      <c r="AH943" s="70" t="s">
        <v>5901</v>
      </c>
      <c r="AI943" s="38"/>
      <c r="AJ943" s="13" t="str">
        <f t="shared" ref="AJ943:AJ1004" si="1434">IF(ISERROR(FIND("/",R943)),R943,LEFT(R943,FIND(CHAR(1),SUBSTITUTE(R943,"/",CHAR(1),LEN(R943)-LEN(SUBSTITUTE(R943,"/",""))))-1))</f>
        <v>/rsm:CrossIndustryInvoice/rsm:SupplyChainTradeTransaction/ram:ApplicableHeaderTradeSettlement/ram:PayerTradeParty</v>
      </c>
      <c r="AK943" s="13" t="str">
        <f t="shared" ref="AK943:AK1004" si="1435">IF(ISERROR(FIND("/",R943)),R943,MID(R943, FIND(CHAR(1),SUBSTITUTE(R943,"/",CHAR(1), LEN(R943)-LEN(SUBSTITUTE(R943,"/","")))), LEN(R943)))</f>
        <v>/ram:ID</v>
      </c>
      <c r="AL943" s="14">
        <f>COUNTIFS(R$4:R943,AJ943)</f>
        <v>1</v>
      </c>
      <c r="AN943" s="213" t="str">
        <f t="shared" si="1373"/>
        <v>SCT_HTS</v>
      </c>
      <c r="AO943" s="61" t="str">
        <f t="shared" ref="AO943:AO1004" si="1436">E943</f>
        <v>BT-X-478</v>
      </c>
      <c r="AP943" s="282" t="str">
        <f t="shared" si="1374"/>
        <v/>
      </c>
      <c r="AQ943" s="62">
        <f t="shared" si="1411"/>
        <v>4</v>
      </c>
      <c r="AR943" s="62" t="str">
        <f t="shared" ref="AR943:AR1004" si="1437">H943</f>
        <v>0..1</v>
      </c>
      <c r="AS943" s="64" t="s">
        <v>18648</v>
      </c>
      <c r="AT943" s="64" t="s">
        <v>18649</v>
      </c>
      <c r="AU943" s="65" t="s">
        <v>3722</v>
      </c>
      <c r="AV943" s="65"/>
      <c r="AW943" s="65" t="s">
        <v>35</v>
      </c>
      <c r="AX943" s="64" t="s">
        <v>99</v>
      </c>
      <c r="AY943" s="66" t="str">
        <f t="shared" si="1357"/>
        <v>0..1</v>
      </c>
      <c r="AZ943" s="66" t="str">
        <f t="shared" si="1359"/>
        <v>0..1</v>
      </c>
      <c r="BA943" s="157" t="str">
        <f t="shared" si="1402"/>
        <v>/rsm:CrossIndustryInvoice
/rsm:SupplyChainTradeTransaction
/ram:ApplicableHeaderTradeSettlement
/ram:PayerTradeParty
/ram:ID</v>
      </c>
      <c r="BB943" s="158" t="str">
        <f t="shared" si="1403"/>
        <v>/rsm:CrossIndustryInvoice/rsm:SupplyChainTradeTransaction/ram:ApplicableHeaderTradeSettlement/ram:PayerTradeParty/ram:ID</v>
      </c>
      <c r="BC943" s="66" t="str">
        <f t="shared" si="1375"/>
        <v>I</v>
      </c>
      <c r="BD943" s="68" t="str">
        <f t="shared" si="1376"/>
        <v>E</v>
      </c>
      <c r="BE943" s="146" t="str">
        <f t="shared" si="1377"/>
        <v>0..n</v>
      </c>
      <c r="BF943" s="66" t="str">
        <f t="shared" si="1378"/>
        <v>SYN-1, CAR-3</v>
      </c>
      <c r="BG943" s="249" t="str">
        <f t="shared" si="1379"/>
        <v>GloablID, if global identifier exists and can be stated in @schemeID, ID else</v>
      </c>
      <c r="BH943" s="7"/>
      <c r="BI943" s="634" t="str">
        <f t="shared" si="1380"/>
        <v>-</v>
      </c>
      <c r="BJ943" s="70" t="str">
        <f t="shared" si="1381"/>
        <v>-</v>
      </c>
      <c r="BK943" s="70" t="str">
        <f t="shared" si="1382"/>
        <v>-</v>
      </c>
      <c r="BL943" s="70" t="str">
        <f t="shared" si="1383"/>
        <v>-</v>
      </c>
      <c r="BM943" s="70" t="str">
        <f t="shared" si="1384"/>
        <v>X</v>
      </c>
      <c r="BN943" s="70" t="str">
        <f t="shared" si="1385"/>
        <v>X</v>
      </c>
      <c r="BO943" s="635" t="str">
        <f t="shared" si="1386"/>
        <v>X</v>
      </c>
      <c r="BP943" s="7"/>
      <c r="BQ943" s="70" t="str">
        <f t="shared" si="1387"/>
        <v>EXTENDED</v>
      </c>
      <c r="BR943" s="70" t="str">
        <f t="shared" si="1388"/>
        <v>EXTENDED-CTC-FR</v>
      </c>
      <c r="BS943" s="15"/>
      <c r="BT943" s="57" t="s">
        <v>18642</v>
      </c>
    </row>
    <row r="944" spans="1:72" s="59" customFormat="1" ht="96" x14ac:dyDescent="0.2">
      <c r="A944" s="45" t="str">
        <f t="shared" si="1371"/>
        <v>YES</v>
      </c>
      <c r="B944" s="340" t="s">
        <v>5071</v>
      </c>
      <c r="C944" s="742"/>
      <c r="D944" s="213" t="s">
        <v>3431</v>
      </c>
      <c r="E944" s="61" t="s">
        <v>5768</v>
      </c>
      <c r="F944" s="282" t="s">
        <v>5046</v>
      </c>
      <c r="G944" s="62">
        <f t="shared" si="1424"/>
        <v>4</v>
      </c>
      <c r="H944" s="62" t="s">
        <v>42</v>
      </c>
      <c r="I944" s="97" t="s">
        <v>17360</v>
      </c>
      <c r="J944" s="64" t="s">
        <v>35</v>
      </c>
      <c r="K944" s="65" t="s">
        <v>17134</v>
      </c>
      <c r="L944" s="65"/>
      <c r="M944" s="65" t="s">
        <v>894</v>
      </c>
      <c r="N944" s="64" t="s">
        <v>90</v>
      </c>
      <c r="O944" s="124" t="s">
        <v>62</v>
      </c>
      <c r="P944" s="66" t="s">
        <v>62</v>
      </c>
      <c r="Q944" s="157" t="s">
        <v>3873</v>
      </c>
      <c r="R944" s="158" t="s">
        <v>3874</v>
      </c>
      <c r="S944" s="66" t="s">
        <v>55</v>
      </c>
      <c r="T944" s="68" t="str">
        <f t="shared" ref="T944:T1005" si="1438">IF($E944="","",IF(ISERROR(SEARCH("@",$R944)),IF(LEFT($E944,4)="BG-X","EG",IF(LEFT($E944,2)="BG","G",IF(LEFT($E944,4)="BT-X",IF(LEN($E944)-LEN(SUBSTITUTE($E944,"-",))&gt;2,"","E"),IF(LEN($E944)-LEN(SUBSTITUTE($E944,"-",))&gt;1,"","E")))),"A"))</f>
        <v>E</v>
      </c>
      <c r="U944" s="146" t="s">
        <v>62</v>
      </c>
      <c r="V944" s="66" t="s">
        <v>1557</v>
      </c>
      <c r="W944" s="249" t="s">
        <v>894</v>
      </c>
      <c r="X944" s="38"/>
      <c r="Y944" s="634" t="str">
        <f t="shared" si="1369"/>
        <v>-</v>
      </c>
      <c r="Z944" s="70" t="str">
        <f t="shared" ref="Z944:AE944" si="1439">IF(Y944="X","X",IF($AH944=Z$4,"X","-"))</f>
        <v>-</v>
      </c>
      <c r="AA944" s="70" t="str">
        <f t="shared" si="1439"/>
        <v>-</v>
      </c>
      <c r="AB944" s="70" t="str">
        <f t="shared" si="1439"/>
        <v>-</v>
      </c>
      <c r="AC944" s="70" t="str">
        <f t="shared" si="1439"/>
        <v>X</v>
      </c>
      <c r="AD944" s="70" t="str">
        <f t="shared" si="1439"/>
        <v>X</v>
      </c>
      <c r="AE944" s="635" t="str">
        <f t="shared" si="1439"/>
        <v>X</v>
      </c>
      <c r="AF944" s="38"/>
      <c r="AG944" s="70" t="s">
        <v>47</v>
      </c>
      <c r="AH944" s="70" t="s">
        <v>5901</v>
      </c>
      <c r="AI944" s="38"/>
      <c r="AJ944" s="13" t="str">
        <f t="shared" si="1434"/>
        <v>/rsm:CrossIndustryInvoice/rsm:SupplyChainTradeTransaction/ram:ApplicableHeaderTradeSettlement/ram:PayerTradeParty</v>
      </c>
      <c r="AK944" s="13" t="str">
        <f t="shared" si="1435"/>
        <v>/ram:GlobalID</v>
      </c>
      <c r="AL944" s="14">
        <f>COUNTIFS(R$4:R944,AJ944)</f>
        <v>1</v>
      </c>
      <c r="AN944" s="213" t="str">
        <f t="shared" si="1373"/>
        <v>SCT_HTS</v>
      </c>
      <c r="AO944" s="61" t="str">
        <f t="shared" si="1436"/>
        <v>BT-X-479</v>
      </c>
      <c r="AP944" s="282" t="str">
        <f t="shared" si="1374"/>
        <v>EXT-FR-FE-46</v>
      </c>
      <c r="AQ944" s="62">
        <f t="shared" si="1411"/>
        <v>4</v>
      </c>
      <c r="AR944" s="62" t="str">
        <f t="shared" si="1437"/>
        <v>0..1</v>
      </c>
      <c r="AS944" s="97" t="s">
        <v>18648</v>
      </c>
      <c r="AT944" s="64" t="s">
        <v>35</v>
      </c>
      <c r="AU944" s="65" t="s">
        <v>1569</v>
      </c>
      <c r="AV944" s="65"/>
      <c r="AW944" s="65" t="s">
        <v>35</v>
      </c>
      <c r="AX944" s="64" t="s">
        <v>99</v>
      </c>
      <c r="AY944" s="66" t="str">
        <f t="shared" si="1357"/>
        <v>0..n</v>
      </c>
      <c r="AZ944" s="66" t="str">
        <f t="shared" si="1359"/>
        <v>0..n</v>
      </c>
      <c r="BA944" s="157" t="str">
        <f t="shared" si="1402"/>
        <v>/rsm:CrossIndustryInvoice
/rsm:SupplyChainTradeTransaction
/ram:ApplicableHeaderTradeSettlement
/ram:PayerTradeParty
/ram:GlobalID</v>
      </c>
      <c r="BB944" s="158" t="str">
        <f t="shared" si="1403"/>
        <v>/rsm:CrossIndustryInvoice/rsm:SupplyChainTradeTransaction/ram:ApplicableHeaderTradeSettlement/ram:PayerTradeParty/ram:GlobalID</v>
      </c>
      <c r="BC944" s="66" t="str">
        <f t="shared" si="1375"/>
        <v>I</v>
      </c>
      <c r="BD944" s="68" t="str">
        <f t="shared" si="1376"/>
        <v>E</v>
      </c>
      <c r="BE944" s="146" t="str">
        <f t="shared" si="1377"/>
        <v>0..n</v>
      </c>
      <c r="BF944" s="66" t="str">
        <f t="shared" si="1378"/>
        <v>SYN-1, CAR-3</v>
      </c>
      <c r="BG944" s="249" t="str">
        <f t="shared" si="1379"/>
        <v>GloablID, if global identifier exists and can be stated in @schemeID, ID else</v>
      </c>
      <c r="BH944" s="7"/>
      <c r="BI944" s="634" t="str">
        <f t="shared" si="1380"/>
        <v>-</v>
      </c>
      <c r="BJ944" s="70" t="str">
        <f t="shared" si="1381"/>
        <v>-</v>
      </c>
      <c r="BK944" s="70" t="str">
        <f t="shared" si="1382"/>
        <v>-</v>
      </c>
      <c r="BL944" s="70" t="str">
        <f t="shared" si="1383"/>
        <v>-</v>
      </c>
      <c r="BM944" s="70" t="str">
        <f t="shared" si="1384"/>
        <v>X</v>
      </c>
      <c r="BN944" s="70" t="str">
        <f t="shared" si="1385"/>
        <v>X</v>
      </c>
      <c r="BO944" s="635" t="str">
        <f t="shared" si="1386"/>
        <v>X</v>
      </c>
      <c r="BP944" s="7"/>
      <c r="BQ944" s="70" t="str">
        <f t="shared" si="1387"/>
        <v>EXTENDED</v>
      </c>
      <c r="BR944" s="70" t="str">
        <f t="shared" si="1388"/>
        <v>EXTENDED-CTC-FR</v>
      </c>
      <c r="BS944" s="15"/>
      <c r="BT944" s="57" t="s">
        <v>18642</v>
      </c>
    </row>
    <row r="945" spans="1:72" s="59" customFormat="1" ht="105" x14ac:dyDescent="0.2">
      <c r="A945" s="45" t="str">
        <f t="shared" si="1371"/>
        <v>YES</v>
      </c>
      <c r="B945" s="131"/>
      <c r="C945" s="742"/>
      <c r="D945" s="213" t="s">
        <v>3431</v>
      </c>
      <c r="E945" s="61" t="s">
        <v>5769</v>
      </c>
      <c r="F945" s="282" t="s">
        <v>5047</v>
      </c>
      <c r="G945" s="62">
        <f t="shared" si="1424"/>
        <v>5</v>
      </c>
      <c r="H945" s="62" t="s">
        <v>32</v>
      </c>
      <c r="I945" s="97" t="s">
        <v>443</v>
      </c>
      <c r="J945" s="64" t="s">
        <v>3728</v>
      </c>
      <c r="K945" s="65" t="s">
        <v>17135</v>
      </c>
      <c r="L945" s="65"/>
      <c r="M945" s="65" t="s">
        <v>35</v>
      </c>
      <c r="N945" s="64" t="s">
        <v>17064</v>
      </c>
      <c r="O945" s="66" t="s">
        <v>32</v>
      </c>
      <c r="P945" s="66" t="str">
        <f t="shared" si="1368"/>
        <v>1..1</v>
      </c>
      <c r="Q945" s="157" t="s">
        <v>3875</v>
      </c>
      <c r="R945" s="158" t="s">
        <v>3876</v>
      </c>
      <c r="S945" s="66" t="s">
        <v>329</v>
      </c>
      <c r="T945" s="68" t="str">
        <f t="shared" si="1438"/>
        <v>A</v>
      </c>
      <c r="U945" s="146" t="s">
        <v>42</v>
      </c>
      <c r="V945" s="66" t="s">
        <v>35</v>
      </c>
      <c r="W945" s="249" t="s">
        <v>35</v>
      </c>
      <c r="X945" s="38"/>
      <c r="Y945" s="634" t="str">
        <f t="shared" si="1369"/>
        <v>-</v>
      </c>
      <c r="Z945" s="70" t="str">
        <f t="shared" ref="Z945:AE945" si="1440">IF(Y945="X","X",IF($AH945=Z$4,"X","-"))</f>
        <v>-</v>
      </c>
      <c r="AA945" s="70" t="str">
        <f t="shared" si="1440"/>
        <v>-</v>
      </c>
      <c r="AB945" s="70" t="str">
        <f t="shared" si="1440"/>
        <v>-</v>
      </c>
      <c r="AC945" s="70" t="str">
        <f t="shared" si="1440"/>
        <v>X</v>
      </c>
      <c r="AD945" s="70" t="str">
        <f t="shared" si="1440"/>
        <v>X</v>
      </c>
      <c r="AE945" s="635" t="str">
        <f t="shared" si="1440"/>
        <v>X</v>
      </c>
      <c r="AF945" s="38"/>
      <c r="AG945" s="70" t="s">
        <v>47</v>
      </c>
      <c r="AH945" s="70" t="s">
        <v>5901</v>
      </c>
      <c r="AI945" s="38"/>
      <c r="AJ945" s="13" t="str">
        <f t="shared" si="1434"/>
        <v>/rsm:CrossIndustryInvoice/rsm:SupplyChainTradeTransaction/ram:ApplicableHeaderTradeSettlement/ram:PayerTradeParty/ram:GlobalID</v>
      </c>
      <c r="AK945" s="13" t="str">
        <f t="shared" si="1435"/>
        <v>/@schemeID</v>
      </c>
      <c r="AL945" s="14">
        <f>COUNTIFS(R$4:R945,AJ945)</f>
        <v>1</v>
      </c>
      <c r="AN945" s="213" t="str">
        <f t="shared" si="1373"/>
        <v>SCT_HTS</v>
      </c>
      <c r="AO945" s="61" t="str">
        <f t="shared" si="1436"/>
        <v>BT-X-479-0</v>
      </c>
      <c r="AP945" s="282" t="str">
        <f t="shared" si="1374"/>
        <v>EXT-FR-FE-47</v>
      </c>
      <c r="AQ945" s="62">
        <f t="shared" si="1411"/>
        <v>5</v>
      </c>
      <c r="AR945" s="62" t="str">
        <f t="shared" si="1437"/>
        <v>1..1</v>
      </c>
      <c r="AS945" s="97" t="s">
        <v>330</v>
      </c>
      <c r="AT945" s="64" t="s">
        <v>18650</v>
      </c>
      <c r="AU945" s="65" t="s">
        <v>331</v>
      </c>
      <c r="AV945" s="65"/>
      <c r="AW945" s="65" t="s">
        <v>35</v>
      </c>
      <c r="AX945" s="64"/>
      <c r="AY945" s="66" t="str">
        <f t="shared" si="1357"/>
        <v>1..1</v>
      </c>
      <c r="AZ945" s="66" t="str">
        <f t="shared" si="1359"/>
        <v>1..1</v>
      </c>
      <c r="BA945" s="157" t="str">
        <f t="shared" si="1402"/>
        <v>/rsm:CrossIndustryInvoice
/rsm:SupplyChainTradeTransaction
/ram:ApplicableHeaderTradeSettlement
/ram:PayerTradeParty
/ram:GlobalID
/@schemeID</v>
      </c>
      <c r="BB945" s="158" t="str">
        <f t="shared" si="1403"/>
        <v>/rsm:CrossIndustryInvoice/rsm:SupplyChainTradeTransaction/ram:ApplicableHeaderTradeSettlement/ram:PayerTradeParty/ram:GlobalID/@schemeID</v>
      </c>
      <c r="BC945" s="66" t="str">
        <f t="shared" si="1375"/>
        <v>S</v>
      </c>
      <c r="BD945" s="68" t="str">
        <f t="shared" si="1376"/>
        <v>A</v>
      </c>
      <c r="BE945" s="146" t="str">
        <f t="shared" si="1377"/>
        <v>0..1</v>
      </c>
      <c r="BF945" s="66" t="str">
        <f t="shared" si="1378"/>
        <v/>
      </c>
      <c r="BG945" s="249" t="str">
        <f t="shared" si="1379"/>
        <v/>
      </c>
      <c r="BH945" s="7"/>
      <c r="BI945" s="634" t="str">
        <f t="shared" si="1380"/>
        <v>-</v>
      </c>
      <c r="BJ945" s="70" t="str">
        <f t="shared" si="1381"/>
        <v>-</v>
      </c>
      <c r="BK945" s="70" t="str">
        <f t="shared" si="1382"/>
        <v>-</v>
      </c>
      <c r="BL945" s="70" t="str">
        <f t="shared" si="1383"/>
        <v>-</v>
      </c>
      <c r="BM945" s="70" t="str">
        <f t="shared" si="1384"/>
        <v>X</v>
      </c>
      <c r="BN945" s="70" t="str">
        <f t="shared" si="1385"/>
        <v>X</v>
      </c>
      <c r="BO945" s="635" t="str">
        <f t="shared" si="1386"/>
        <v>X</v>
      </c>
      <c r="BP945" s="7"/>
      <c r="BQ945" s="70" t="str">
        <f t="shared" si="1387"/>
        <v>EXTENDED</v>
      </c>
      <c r="BR945" s="70" t="str">
        <f t="shared" si="1388"/>
        <v>EXTENDED-CTC-FR</v>
      </c>
      <c r="BS945" s="15"/>
      <c r="BT945" s="57" t="s">
        <v>18642</v>
      </c>
    </row>
    <row r="946" spans="1:72" s="59" customFormat="1" ht="96" x14ac:dyDescent="0.2">
      <c r="A946" s="45" t="str">
        <f t="shared" si="1371"/>
        <v>YES</v>
      </c>
      <c r="B946" s="131"/>
      <c r="C946" s="742"/>
      <c r="D946" s="213" t="s">
        <v>3431</v>
      </c>
      <c r="E946" s="61" t="s">
        <v>5770</v>
      </c>
      <c r="F946" s="282" t="s">
        <v>5048</v>
      </c>
      <c r="G946" s="62">
        <f t="shared" si="1424"/>
        <v>4</v>
      </c>
      <c r="H946" s="62" t="s">
        <v>32</v>
      </c>
      <c r="I946" s="64" t="s">
        <v>17361</v>
      </c>
      <c r="J946" s="64" t="s">
        <v>3878</v>
      </c>
      <c r="K946" s="65"/>
      <c r="L946" s="65"/>
      <c r="M946" s="65"/>
      <c r="N946" s="64" t="s">
        <v>70</v>
      </c>
      <c r="O946" s="66" t="s">
        <v>32</v>
      </c>
      <c r="P946" s="66" t="str">
        <f t="shared" si="1368"/>
        <v>1..1</v>
      </c>
      <c r="Q946" s="157" t="s">
        <v>3879</v>
      </c>
      <c r="R946" s="158" t="s">
        <v>3880</v>
      </c>
      <c r="S946" s="66" t="s">
        <v>73</v>
      </c>
      <c r="T946" s="68" t="str">
        <f t="shared" si="1438"/>
        <v>E</v>
      </c>
      <c r="U946" s="146" t="s">
        <v>42</v>
      </c>
      <c r="V946" s="66" t="s">
        <v>35</v>
      </c>
      <c r="W946" s="249" t="s">
        <v>35</v>
      </c>
      <c r="X946" s="38"/>
      <c r="Y946" s="634" t="str">
        <f t="shared" si="1369"/>
        <v>-</v>
      </c>
      <c r="Z946" s="70" t="str">
        <f t="shared" ref="Z946:AE946" si="1441">IF(Y946="X","X",IF($AH946=Z$4,"X","-"))</f>
        <v>-</v>
      </c>
      <c r="AA946" s="70" t="str">
        <f t="shared" si="1441"/>
        <v>-</v>
      </c>
      <c r="AB946" s="70" t="str">
        <f t="shared" si="1441"/>
        <v>-</v>
      </c>
      <c r="AC946" s="70" t="str">
        <f t="shared" si="1441"/>
        <v>X</v>
      </c>
      <c r="AD946" s="70" t="str">
        <f t="shared" si="1441"/>
        <v>X</v>
      </c>
      <c r="AE946" s="635" t="str">
        <f t="shared" si="1441"/>
        <v>X</v>
      </c>
      <c r="AF946" s="38"/>
      <c r="AG946" s="70" t="s">
        <v>47</v>
      </c>
      <c r="AH946" s="70" t="s">
        <v>5901</v>
      </c>
      <c r="AI946" s="38"/>
      <c r="AJ946" s="13" t="str">
        <f t="shared" si="1434"/>
        <v>/rsm:CrossIndustryInvoice/rsm:SupplyChainTradeTransaction/ram:ApplicableHeaderTradeSettlement/ram:PayerTradeParty</v>
      </c>
      <c r="AK946" s="13" t="str">
        <f t="shared" si="1435"/>
        <v>/ram:Name</v>
      </c>
      <c r="AL946" s="14">
        <f>COUNTIFS(R$4:R946,AJ946)</f>
        <v>1</v>
      </c>
      <c r="AN946" s="213" t="str">
        <f t="shared" si="1373"/>
        <v>SCT_HTS</v>
      </c>
      <c r="AO946" s="61" t="str">
        <f t="shared" si="1436"/>
        <v>BT-X-476</v>
      </c>
      <c r="AP946" s="282" t="str">
        <f t="shared" si="1374"/>
        <v>EXT-FR-FE-43</v>
      </c>
      <c r="AQ946" s="62">
        <f t="shared" si="1411"/>
        <v>4</v>
      </c>
      <c r="AR946" s="62" t="str">
        <f t="shared" si="1437"/>
        <v>1..1</v>
      </c>
      <c r="AS946" s="64" t="s">
        <v>18651</v>
      </c>
      <c r="AT946" s="64" t="s">
        <v>18652</v>
      </c>
      <c r="AU946" s="65"/>
      <c r="AV946" s="65"/>
      <c r="AW946" s="65"/>
      <c r="AX946" s="64" t="s">
        <v>78</v>
      </c>
      <c r="AY946" s="66" t="str">
        <f t="shared" si="1357"/>
        <v>1..1</v>
      </c>
      <c r="AZ946" s="66" t="str">
        <f t="shared" si="1359"/>
        <v>1..1</v>
      </c>
      <c r="BA946" s="157" t="str">
        <f t="shared" si="1402"/>
        <v>/rsm:CrossIndustryInvoice
/rsm:SupplyChainTradeTransaction
/ram:ApplicableHeaderTradeSettlement
/ram:PayerTradeParty
/ram:Name</v>
      </c>
      <c r="BB946" s="158" t="str">
        <f t="shared" si="1403"/>
        <v>/rsm:CrossIndustryInvoice/rsm:SupplyChainTradeTransaction/ram:ApplicableHeaderTradeSettlement/ram:PayerTradeParty/ram:Name</v>
      </c>
      <c r="BC946" s="66" t="str">
        <f t="shared" si="1375"/>
        <v>T</v>
      </c>
      <c r="BD946" s="68" t="str">
        <f t="shared" si="1376"/>
        <v>E</v>
      </c>
      <c r="BE946" s="146" t="str">
        <f t="shared" si="1377"/>
        <v>0..1</v>
      </c>
      <c r="BF946" s="66" t="str">
        <f t="shared" si="1378"/>
        <v/>
      </c>
      <c r="BG946" s="249" t="str">
        <f t="shared" si="1379"/>
        <v/>
      </c>
      <c r="BH946" s="7"/>
      <c r="BI946" s="634" t="str">
        <f t="shared" si="1380"/>
        <v>-</v>
      </c>
      <c r="BJ946" s="70" t="str">
        <f t="shared" si="1381"/>
        <v>-</v>
      </c>
      <c r="BK946" s="70" t="str">
        <f t="shared" si="1382"/>
        <v>-</v>
      </c>
      <c r="BL946" s="70" t="str">
        <f t="shared" si="1383"/>
        <v>-</v>
      </c>
      <c r="BM946" s="70" t="str">
        <f t="shared" si="1384"/>
        <v>X</v>
      </c>
      <c r="BN946" s="70" t="str">
        <f t="shared" si="1385"/>
        <v>X</v>
      </c>
      <c r="BO946" s="635" t="str">
        <f t="shared" si="1386"/>
        <v>X</v>
      </c>
      <c r="BP946" s="7"/>
      <c r="BQ946" s="70" t="str">
        <f t="shared" si="1387"/>
        <v>EXTENDED</v>
      </c>
      <c r="BR946" s="70" t="str">
        <f t="shared" si="1388"/>
        <v>EXTENDED-CTC-FR</v>
      </c>
      <c r="BS946" s="15"/>
      <c r="BT946" s="57" t="s">
        <v>18642</v>
      </c>
    </row>
    <row r="947" spans="1:72" s="59" customFormat="1" ht="96" x14ac:dyDescent="0.2">
      <c r="A947" s="45" t="str">
        <f t="shared" si="1371"/>
        <v>YES</v>
      </c>
      <c r="B947" s="131"/>
      <c r="C947" s="742"/>
      <c r="D947" s="213" t="s">
        <v>3431</v>
      </c>
      <c r="E947" s="61" t="s">
        <v>5771</v>
      </c>
      <c r="F947" s="282" t="s">
        <v>5049</v>
      </c>
      <c r="G947" s="62">
        <f t="shared" si="1424"/>
        <v>4</v>
      </c>
      <c r="H947" s="62" t="s">
        <v>42</v>
      </c>
      <c r="I947" s="64" t="s">
        <v>17024</v>
      </c>
      <c r="J947" s="64" t="s">
        <v>17025</v>
      </c>
      <c r="K947" s="65" t="s">
        <v>17433</v>
      </c>
      <c r="L947" s="65"/>
      <c r="M947" s="65"/>
      <c r="N947" s="64" t="s">
        <v>128</v>
      </c>
      <c r="O947" s="66" t="s">
        <v>42</v>
      </c>
      <c r="P947" s="66" t="s">
        <v>42</v>
      </c>
      <c r="Q947" s="157" t="s">
        <v>3883</v>
      </c>
      <c r="R947" s="158" t="s">
        <v>3884</v>
      </c>
      <c r="S947" s="66" t="s">
        <v>131</v>
      </c>
      <c r="T947" s="68" t="str">
        <f t="shared" si="1438"/>
        <v>E</v>
      </c>
      <c r="U947" s="62" t="s">
        <v>62</v>
      </c>
      <c r="V947" s="66" t="s">
        <v>35</v>
      </c>
      <c r="W947" s="249" t="s">
        <v>35</v>
      </c>
      <c r="X947" s="38"/>
      <c r="Y947" s="634" t="str">
        <f t="shared" si="1369"/>
        <v>-</v>
      </c>
      <c r="Z947" s="70" t="str">
        <f t="shared" ref="Z947:AE947" si="1442">IF(Y947="X","X",IF($AH947=Z$4,"X","-"))</f>
        <v>-</v>
      </c>
      <c r="AA947" s="70" t="str">
        <f t="shared" si="1442"/>
        <v>-</v>
      </c>
      <c r="AB947" s="70" t="str">
        <f t="shared" si="1442"/>
        <v>-</v>
      </c>
      <c r="AC947" s="70" t="str">
        <f t="shared" si="1442"/>
        <v>X</v>
      </c>
      <c r="AD947" s="70" t="str">
        <f t="shared" si="1442"/>
        <v>X</v>
      </c>
      <c r="AE947" s="635" t="str">
        <f t="shared" si="1442"/>
        <v>X</v>
      </c>
      <c r="AF947" s="38"/>
      <c r="AG947" s="70" t="s">
        <v>47</v>
      </c>
      <c r="AH947" s="70" t="s">
        <v>5901</v>
      </c>
      <c r="AI947" s="38"/>
      <c r="AJ947" s="13" t="str">
        <f t="shared" si="1434"/>
        <v>/rsm:CrossIndustryInvoice/rsm:SupplyChainTradeTransaction/ram:ApplicableHeaderTradeSettlement/ram:PayerTradeParty</v>
      </c>
      <c r="AK947" s="13" t="str">
        <f t="shared" si="1435"/>
        <v>/ram:RoleCode</v>
      </c>
      <c r="AL947" s="14">
        <f>COUNTIFS(R$4:R947,AJ947)</f>
        <v>1</v>
      </c>
      <c r="AN947" s="213" t="str">
        <f t="shared" si="1373"/>
        <v>SCT_HTS</v>
      </c>
      <c r="AO947" s="61" t="str">
        <f t="shared" si="1436"/>
        <v>BT-X-483</v>
      </c>
      <c r="AP947" s="282" t="str">
        <f t="shared" si="1374"/>
        <v>EXT-FR-FE-44</v>
      </c>
      <c r="AQ947" s="62">
        <f t="shared" si="1411"/>
        <v>4</v>
      </c>
      <c r="AR947" s="62" t="str">
        <f t="shared" si="1437"/>
        <v>0..1</v>
      </c>
      <c r="AS947" s="64" t="s">
        <v>18653</v>
      </c>
      <c r="AT947" s="64" t="s">
        <v>18654</v>
      </c>
      <c r="AU947" s="65" t="s">
        <v>3751</v>
      </c>
      <c r="AV947" s="65"/>
      <c r="AW947" s="65"/>
      <c r="AX947" s="64" t="s">
        <v>128</v>
      </c>
      <c r="AY947" s="66" t="str">
        <f t="shared" si="1357"/>
        <v>0..1</v>
      </c>
      <c r="AZ947" s="66" t="str">
        <f t="shared" si="1359"/>
        <v>0..1</v>
      </c>
      <c r="BA947" s="157" t="str">
        <f t="shared" si="1402"/>
        <v>/rsm:CrossIndustryInvoice
/rsm:SupplyChainTradeTransaction
/ram:ApplicableHeaderTradeSettlement
/ram:PayerTradeParty
/ram:RoleCode</v>
      </c>
      <c r="BB947" s="158" t="str">
        <f t="shared" si="1403"/>
        <v>/rsm:CrossIndustryInvoice/rsm:SupplyChainTradeTransaction/ram:ApplicableHeaderTradeSettlement/ram:PayerTradeParty/ram:RoleCode</v>
      </c>
      <c r="BC947" s="66" t="str">
        <f t="shared" si="1375"/>
        <v>C</v>
      </c>
      <c r="BD947" s="68" t="str">
        <f t="shared" si="1376"/>
        <v>E</v>
      </c>
      <c r="BE947" s="62" t="str">
        <f t="shared" si="1377"/>
        <v>0..n</v>
      </c>
      <c r="BF947" s="66" t="str">
        <f t="shared" si="1378"/>
        <v/>
      </c>
      <c r="BG947" s="249" t="str">
        <f t="shared" si="1379"/>
        <v/>
      </c>
      <c r="BH947" s="7"/>
      <c r="BI947" s="634" t="str">
        <f t="shared" si="1380"/>
        <v>-</v>
      </c>
      <c r="BJ947" s="70" t="str">
        <f t="shared" si="1381"/>
        <v>-</v>
      </c>
      <c r="BK947" s="70" t="str">
        <f t="shared" si="1382"/>
        <v>-</v>
      </c>
      <c r="BL947" s="70" t="str">
        <f t="shared" si="1383"/>
        <v>-</v>
      </c>
      <c r="BM947" s="70" t="str">
        <f t="shared" si="1384"/>
        <v>X</v>
      </c>
      <c r="BN947" s="70" t="str">
        <f t="shared" si="1385"/>
        <v>X</v>
      </c>
      <c r="BO947" s="635" t="str">
        <f t="shared" si="1386"/>
        <v>X</v>
      </c>
      <c r="BP947" s="7"/>
      <c r="BQ947" s="70" t="str">
        <f t="shared" si="1387"/>
        <v>EXTENDED</v>
      </c>
      <c r="BR947" s="70" t="str">
        <f t="shared" si="1388"/>
        <v>EXTENDED-CTC-FR</v>
      </c>
      <c r="BS947" s="15"/>
      <c r="BT947" s="57" t="s">
        <v>18642</v>
      </c>
    </row>
    <row r="948" spans="1:72" s="59" customFormat="1" ht="96" x14ac:dyDescent="0.2">
      <c r="A948" s="45" t="str">
        <f t="shared" si="1371"/>
        <v>NO</v>
      </c>
      <c r="B948" s="131"/>
      <c r="C948" s="742"/>
      <c r="D948" s="213" t="s">
        <v>3431</v>
      </c>
      <c r="E948" s="228" t="s">
        <v>5772</v>
      </c>
      <c r="F948" s="314"/>
      <c r="G948" s="141">
        <f t="shared" si="1424"/>
        <v>4</v>
      </c>
      <c r="H948" s="141" t="s">
        <v>42</v>
      </c>
      <c r="I948" s="138" t="s">
        <v>3885</v>
      </c>
      <c r="J948" s="125"/>
      <c r="K948" s="126"/>
      <c r="L948" s="126"/>
      <c r="M948" s="126"/>
      <c r="N948" s="125"/>
      <c r="O948" s="124" t="s">
        <v>42</v>
      </c>
      <c r="P948" s="124" t="str">
        <f t="shared" ref="P948:P962" si="1443">O948</f>
        <v>0..1</v>
      </c>
      <c r="Q948" s="142" t="s">
        <v>3886</v>
      </c>
      <c r="R948" s="142" t="s">
        <v>3887</v>
      </c>
      <c r="S948" s="124"/>
      <c r="T948" s="129" t="str">
        <f t="shared" si="1438"/>
        <v/>
      </c>
      <c r="U948" s="229" t="s">
        <v>42</v>
      </c>
      <c r="V948" s="124"/>
      <c r="W948" s="675"/>
      <c r="X948" s="38"/>
      <c r="Y948" s="661" t="str">
        <f t="shared" si="1369"/>
        <v>-</v>
      </c>
      <c r="Z948" s="230" t="str">
        <f t="shared" ref="Z948:AE948" si="1444">IF(Y948="X","X",IF($AH948=Z$4,"X","-"))</f>
        <v>-</v>
      </c>
      <c r="AA948" s="230" t="str">
        <f t="shared" si="1444"/>
        <v>-</v>
      </c>
      <c r="AB948" s="230" t="str">
        <f t="shared" si="1444"/>
        <v>-</v>
      </c>
      <c r="AC948" s="230" t="str">
        <f t="shared" si="1444"/>
        <v>X</v>
      </c>
      <c r="AD948" s="230" t="str">
        <f t="shared" si="1444"/>
        <v>X</v>
      </c>
      <c r="AE948" s="662" t="str">
        <f t="shared" si="1444"/>
        <v>X</v>
      </c>
      <c r="AF948" s="38"/>
      <c r="AG948" s="230" t="s">
        <v>47</v>
      </c>
      <c r="AH948" s="230" t="s">
        <v>5901</v>
      </c>
      <c r="AI948" s="38"/>
      <c r="AJ948" s="13" t="str">
        <f t="shared" si="1434"/>
        <v>/rsm:CrossIndustryInvoice/rsm:SupplyChainTradeTransaction/ram:ApplicableHeaderTradeSettlement/ram:PayerTradeParty</v>
      </c>
      <c r="AK948" s="13" t="str">
        <f t="shared" si="1435"/>
        <v>/ram:SpecifiedLegalOrganization</v>
      </c>
      <c r="AL948" s="14">
        <f>COUNTIFS(R$4:R948,AJ948)</f>
        <v>1</v>
      </c>
      <c r="AN948" s="213" t="str">
        <f t="shared" si="1373"/>
        <v>SCT_HTS</v>
      </c>
      <c r="AO948" s="228" t="str">
        <f t="shared" si="1436"/>
        <v>BT-X-480-00</v>
      </c>
      <c r="AP948" s="314" t="str">
        <f t="shared" si="1374"/>
        <v/>
      </c>
      <c r="AQ948" s="141">
        <f t="shared" si="1411"/>
        <v>4</v>
      </c>
      <c r="AR948" s="141" t="str">
        <f t="shared" si="1437"/>
        <v>0..1</v>
      </c>
      <c r="AS948" s="138" t="s">
        <v>18655</v>
      </c>
      <c r="AT948" s="125"/>
      <c r="AU948" s="126"/>
      <c r="AV948" s="126"/>
      <c r="AW948" s="126" t="s">
        <v>35</v>
      </c>
      <c r="AX948" s="125"/>
      <c r="AY948" s="124" t="str">
        <f t="shared" si="1357"/>
        <v>0..1</v>
      </c>
      <c r="AZ948" s="124" t="str">
        <f t="shared" si="1359"/>
        <v>0..1</v>
      </c>
      <c r="BA948" s="142" t="str">
        <f t="shared" si="1402"/>
        <v>/rsm:CrossIndustryInvoice
/rsm:SupplyChainTradeTransaction
/ram:ApplicableHeaderTradeSettlement
/ram:PayerTradeParty
/ram:SpecifiedLegalOrganization</v>
      </c>
      <c r="BB948" s="142" t="str">
        <f t="shared" si="1403"/>
        <v>/rsm:CrossIndustryInvoice/rsm:SupplyChainTradeTransaction/ram:ApplicableHeaderTradeSettlement/ram:PayerTradeParty/ram:SpecifiedLegalOrganization</v>
      </c>
      <c r="BC948" s="124" t="str">
        <f t="shared" si="1375"/>
        <v/>
      </c>
      <c r="BD948" s="129" t="str">
        <f t="shared" si="1376"/>
        <v/>
      </c>
      <c r="BE948" s="229" t="str">
        <f t="shared" si="1377"/>
        <v>0..1</v>
      </c>
      <c r="BF948" s="124" t="str">
        <f t="shared" si="1378"/>
        <v/>
      </c>
      <c r="BG948" s="675" t="str">
        <f t="shared" si="1379"/>
        <v/>
      </c>
      <c r="BH948" s="7"/>
      <c r="BI948" s="661" t="str">
        <f t="shared" si="1380"/>
        <v>-</v>
      </c>
      <c r="BJ948" s="230" t="str">
        <f t="shared" si="1381"/>
        <v>-</v>
      </c>
      <c r="BK948" s="230" t="str">
        <f t="shared" si="1382"/>
        <v>-</v>
      </c>
      <c r="BL948" s="230" t="str">
        <f t="shared" si="1383"/>
        <v>-</v>
      </c>
      <c r="BM948" s="230" t="str">
        <f t="shared" si="1384"/>
        <v>X</v>
      </c>
      <c r="BN948" s="230" t="str">
        <f t="shared" si="1385"/>
        <v>X</v>
      </c>
      <c r="BO948" s="662" t="str">
        <f t="shared" si="1386"/>
        <v>X</v>
      </c>
      <c r="BP948" s="7"/>
      <c r="BQ948" s="230" t="str">
        <f t="shared" si="1387"/>
        <v>EXTENDED</v>
      </c>
      <c r="BR948" s="230" t="str">
        <f t="shared" si="1388"/>
        <v>EXTENDED-CTC-FR</v>
      </c>
      <c r="BS948" s="15"/>
      <c r="BT948" s="57" t="s">
        <v>18642</v>
      </c>
    </row>
    <row r="949" spans="1:72" s="59" customFormat="1" ht="105" x14ac:dyDescent="0.2">
      <c r="A949" s="45" t="str">
        <f t="shared" si="1371"/>
        <v>YES</v>
      </c>
      <c r="B949" s="340" t="s">
        <v>17043</v>
      </c>
      <c r="C949" s="742"/>
      <c r="D949" s="213" t="s">
        <v>3431</v>
      </c>
      <c r="E949" s="61" t="s">
        <v>5773</v>
      </c>
      <c r="F949" s="282" t="s">
        <v>5050</v>
      </c>
      <c r="G949" s="62">
        <f t="shared" si="1424"/>
        <v>5</v>
      </c>
      <c r="H949" s="62" t="s">
        <v>42</v>
      </c>
      <c r="I949" s="64" t="s">
        <v>17163</v>
      </c>
      <c r="J949" s="64" t="s">
        <v>17362</v>
      </c>
      <c r="K949" s="65" t="s">
        <v>3760</v>
      </c>
      <c r="L949" s="65"/>
      <c r="M949" s="65" t="s">
        <v>35</v>
      </c>
      <c r="N949" s="64" t="s">
        <v>90</v>
      </c>
      <c r="O949" s="66" t="s">
        <v>42</v>
      </c>
      <c r="P949" s="66" t="str">
        <f t="shared" si="1443"/>
        <v>0..1</v>
      </c>
      <c r="Q949" s="157" t="s">
        <v>3890</v>
      </c>
      <c r="R949" s="158" t="s">
        <v>3891</v>
      </c>
      <c r="S949" s="66" t="s">
        <v>55</v>
      </c>
      <c r="T949" s="68" t="str">
        <f t="shared" si="1438"/>
        <v>E</v>
      </c>
      <c r="U949" s="62" t="s">
        <v>42</v>
      </c>
      <c r="V949" s="66" t="s">
        <v>35</v>
      </c>
      <c r="W949" s="249" t="s">
        <v>35</v>
      </c>
      <c r="X949" s="38"/>
      <c r="Y949" s="634" t="str">
        <f t="shared" si="1369"/>
        <v>-</v>
      </c>
      <c r="Z949" s="70" t="str">
        <f t="shared" ref="Z949:AE949" si="1445">IF(Y949="X","X",IF($AH949=Z$4,"X","-"))</f>
        <v>-</v>
      </c>
      <c r="AA949" s="70" t="str">
        <f t="shared" si="1445"/>
        <v>-</v>
      </c>
      <c r="AB949" s="70" t="str">
        <f t="shared" si="1445"/>
        <v>-</v>
      </c>
      <c r="AC949" s="70" t="str">
        <f t="shared" si="1445"/>
        <v>X</v>
      </c>
      <c r="AD949" s="70" t="str">
        <f t="shared" si="1445"/>
        <v>X</v>
      </c>
      <c r="AE949" s="635" t="str">
        <f t="shared" si="1445"/>
        <v>X</v>
      </c>
      <c r="AF949" s="38"/>
      <c r="AG949" s="70" t="s">
        <v>47</v>
      </c>
      <c r="AH949" s="70" t="s">
        <v>5901</v>
      </c>
      <c r="AI949" s="38"/>
      <c r="AJ949" s="13" t="str">
        <f t="shared" si="1434"/>
        <v>/rsm:CrossIndustryInvoice/rsm:SupplyChainTradeTransaction/ram:ApplicableHeaderTradeSettlement/ram:PayerTradeParty/ram:SpecifiedLegalOrganization</v>
      </c>
      <c r="AK949" s="13" t="str">
        <f t="shared" si="1435"/>
        <v>/ram:ID</v>
      </c>
      <c r="AL949" s="14">
        <f>COUNTIFS(R$4:R949,AJ949)</f>
        <v>1</v>
      </c>
      <c r="AN949" s="213" t="str">
        <f t="shared" si="1373"/>
        <v>SCT_HTS</v>
      </c>
      <c r="AO949" s="61" t="str">
        <f t="shared" si="1436"/>
        <v>BT-X-480</v>
      </c>
      <c r="AP949" s="282" t="str">
        <f t="shared" si="1374"/>
        <v>EXT-FR-FE-48</v>
      </c>
      <c r="AQ949" s="62">
        <f t="shared" si="1411"/>
        <v>5</v>
      </c>
      <c r="AR949" s="62" t="str">
        <f t="shared" si="1437"/>
        <v>0..1</v>
      </c>
      <c r="AS949" s="64" t="s">
        <v>18656</v>
      </c>
      <c r="AT949" s="64" t="s">
        <v>18657</v>
      </c>
      <c r="AU949" s="65" t="s">
        <v>3765</v>
      </c>
      <c r="AV949" s="65"/>
      <c r="AW949" s="65" t="s">
        <v>35</v>
      </c>
      <c r="AX949" s="64" t="s">
        <v>99</v>
      </c>
      <c r="AY949" s="66" t="str">
        <f t="shared" si="1357"/>
        <v>0..1</v>
      </c>
      <c r="AZ949" s="66" t="str">
        <f t="shared" si="1359"/>
        <v>0..1</v>
      </c>
      <c r="BA949" s="157" t="str">
        <f t="shared" si="1402"/>
        <v>/rsm:CrossIndustryInvoice
/rsm:SupplyChainTradeTransaction
/ram:ApplicableHeaderTradeSettlement
/ram:PayerTradeParty
/ram:SpecifiedLegalOrganization
/ram:ID</v>
      </c>
      <c r="BB949" s="158" t="str">
        <f t="shared" si="1403"/>
        <v>/rsm:CrossIndustryInvoice/rsm:SupplyChainTradeTransaction/ram:ApplicableHeaderTradeSettlement/ram:PayerTradeParty/ram:SpecifiedLegalOrganization/ram:ID</v>
      </c>
      <c r="BC949" s="66" t="str">
        <f t="shared" si="1375"/>
        <v>I</v>
      </c>
      <c r="BD949" s="68" t="str">
        <f t="shared" si="1376"/>
        <v>E</v>
      </c>
      <c r="BE949" s="62" t="str">
        <f t="shared" si="1377"/>
        <v>0..1</v>
      </c>
      <c r="BF949" s="66" t="str">
        <f t="shared" si="1378"/>
        <v/>
      </c>
      <c r="BG949" s="249" t="str">
        <f t="shared" si="1379"/>
        <v/>
      </c>
      <c r="BH949" s="7"/>
      <c r="BI949" s="634" t="str">
        <f t="shared" si="1380"/>
        <v>-</v>
      </c>
      <c r="BJ949" s="70" t="str">
        <f t="shared" si="1381"/>
        <v>-</v>
      </c>
      <c r="BK949" s="70" t="str">
        <f t="shared" si="1382"/>
        <v>-</v>
      </c>
      <c r="BL949" s="70" t="str">
        <f t="shared" si="1383"/>
        <v>-</v>
      </c>
      <c r="BM949" s="70" t="str">
        <f t="shared" si="1384"/>
        <v>X</v>
      </c>
      <c r="BN949" s="70" t="str">
        <f t="shared" si="1385"/>
        <v>X</v>
      </c>
      <c r="BO949" s="635" t="str">
        <f t="shared" si="1386"/>
        <v>X</v>
      </c>
      <c r="BP949" s="7"/>
      <c r="BQ949" s="70" t="str">
        <f t="shared" si="1387"/>
        <v>EXTENDED</v>
      </c>
      <c r="BR949" s="70" t="str">
        <f t="shared" si="1388"/>
        <v>EXTENDED-CTC-FR</v>
      </c>
      <c r="BS949" s="15"/>
      <c r="BT949" s="57" t="s">
        <v>18642</v>
      </c>
    </row>
    <row r="950" spans="1:72" s="59" customFormat="1" ht="120" x14ac:dyDescent="0.2">
      <c r="A950" s="45" t="str">
        <f t="shared" si="1371"/>
        <v>YES</v>
      </c>
      <c r="B950" s="131"/>
      <c r="C950" s="742"/>
      <c r="D950" s="213" t="s">
        <v>3431</v>
      </c>
      <c r="E950" s="61" t="s">
        <v>5774</v>
      </c>
      <c r="F950" s="282" t="s">
        <v>5079</v>
      </c>
      <c r="G950" s="62">
        <f t="shared" si="1424"/>
        <v>6</v>
      </c>
      <c r="H950" s="62" t="s">
        <v>42</v>
      </c>
      <c r="I950" s="97" t="s">
        <v>443</v>
      </c>
      <c r="J950" s="64" t="s">
        <v>3892</v>
      </c>
      <c r="K950" s="65" t="s">
        <v>17140</v>
      </c>
      <c r="L950" s="65" t="s">
        <v>916</v>
      </c>
      <c r="M950" s="65" t="s">
        <v>35</v>
      </c>
      <c r="N950" s="64" t="s">
        <v>17064</v>
      </c>
      <c r="O950" s="66" t="s">
        <v>42</v>
      </c>
      <c r="P950" s="66" t="str">
        <f t="shared" si="1443"/>
        <v>0..1</v>
      </c>
      <c r="Q950" s="157" t="s">
        <v>3893</v>
      </c>
      <c r="R950" s="158" t="s">
        <v>3894</v>
      </c>
      <c r="S950" s="66" t="s">
        <v>329</v>
      </c>
      <c r="T950" s="68" t="str">
        <f t="shared" si="1438"/>
        <v>A</v>
      </c>
      <c r="U950" s="62" t="s">
        <v>42</v>
      </c>
      <c r="V950" s="66" t="s">
        <v>35</v>
      </c>
      <c r="W950" s="249" t="s">
        <v>35</v>
      </c>
      <c r="X950" s="38"/>
      <c r="Y950" s="634" t="str">
        <f t="shared" si="1369"/>
        <v>-</v>
      </c>
      <c r="Z950" s="70" t="str">
        <f t="shared" ref="Z950:AE950" si="1446">IF(Y950="X","X",IF($AH950=Z$4,"X","-"))</f>
        <v>-</v>
      </c>
      <c r="AA950" s="70" t="str">
        <f t="shared" si="1446"/>
        <v>-</v>
      </c>
      <c r="AB950" s="70" t="str">
        <f t="shared" si="1446"/>
        <v>-</v>
      </c>
      <c r="AC950" s="70" t="str">
        <f t="shared" si="1446"/>
        <v>X</v>
      </c>
      <c r="AD950" s="70" t="str">
        <f t="shared" si="1446"/>
        <v>X</v>
      </c>
      <c r="AE950" s="635" t="str">
        <f t="shared" si="1446"/>
        <v>X</v>
      </c>
      <c r="AF950" s="38"/>
      <c r="AG950" s="70" t="s">
        <v>47</v>
      </c>
      <c r="AH950" s="70" t="s">
        <v>5901</v>
      </c>
      <c r="AI950" s="38"/>
      <c r="AJ950" s="13" t="str">
        <f t="shared" si="1434"/>
        <v>/rsm:CrossIndustryInvoice/rsm:SupplyChainTradeTransaction/ram:ApplicableHeaderTradeSettlement/ram:PayerTradeParty/ram:SpecifiedLegalOrganization/ram:ID</v>
      </c>
      <c r="AK950" s="13" t="str">
        <f t="shared" si="1435"/>
        <v>/@schemeID</v>
      </c>
      <c r="AL950" s="14">
        <f>COUNTIFS(R$4:R950,AJ950)</f>
        <v>1</v>
      </c>
      <c r="AN950" s="213" t="str">
        <f t="shared" si="1373"/>
        <v>SCT_HTS</v>
      </c>
      <c r="AO950" s="61" t="str">
        <f t="shared" si="1436"/>
        <v>BT-X-480-0</v>
      </c>
      <c r="AP950" s="282" t="str">
        <f t="shared" si="1374"/>
        <v>EXT-FR-FE-49</v>
      </c>
      <c r="AQ950" s="62">
        <f t="shared" si="1411"/>
        <v>6</v>
      </c>
      <c r="AR950" s="62" t="str">
        <f t="shared" si="1437"/>
        <v>0..1</v>
      </c>
      <c r="AS950" s="97" t="s">
        <v>330</v>
      </c>
      <c r="AT950" s="64" t="s">
        <v>18658</v>
      </c>
      <c r="AU950" s="65" t="s">
        <v>331</v>
      </c>
      <c r="AV950" s="65" t="s">
        <v>1616</v>
      </c>
      <c r="AW950" s="65" t="s">
        <v>35</v>
      </c>
      <c r="AX950" s="64" t="s">
        <v>128</v>
      </c>
      <c r="AY950" s="66" t="str">
        <f t="shared" si="1357"/>
        <v>0..1</v>
      </c>
      <c r="AZ950" s="66" t="str">
        <f t="shared" si="1359"/>
        <v>0..1</v>
      </c>
      <c r="BA950" s="157" t="str">
        <f t="shared" si="1402"/>
        <v>/rsm:CrossIndustryInvoice
/rsm:SupplyChainTradeTransaction
/ram:ApplicableHeaderTradeSettlement
/ram:PayerTradeParty
/ram:SpecifiedLegalOrganization
/ram:ID
/@schemeID</v>
      </c>
      <c r="BB950" s="158" t="str">
        <f t="shared" si="1403"/>
        <v>/rsm:CrossIndustryInvoice/rsm:SupplyChainTradeTransaction/ram:ApplicableHeaderTradeSettlement/ram:PayerTradeParty/ram:SpecifiedLegalOrganization/ram:ID/@schemeID</v>
      </c>
      <c r="BC950" s="66" t="str">
        <f t="shared" si="1375"/>
        <v>S</v>
      </c>
      <c r="BD950" s="68" t="str">
        <f t="shared" si="1376"/>
        <v>A</v>
      </c>
      <c r="BE950" s="62" t="str">
        <f t="shared" si="1377"/>
        <v>0..1</v>
      </c>
      <c r="BF950" s="66" t="str">
        <f t="shared" si="1378"/>
        <v/>
      </c>
      <c r="BG950" s="249" t="str">
        <f t="shared" si="1379"/>
        <v/>
      </c>
      <c r="BH950" s="7"/>
      <c r="BI950" s="634" t="str">
        <f t="shared" si="1380"/>
        <v>-</v>
      </c>
      <c r="BJ950" s="70" t="str">
        <f t="shared" si="1381"/>
        <v>-</v>
      </c>
      <c r="BK950" s="70" t="str">
        <f t="shared" si="1382"/>
        <v>-</v>
      </c>
      <c r="BL950" s="70" t="str">
        <f t="shared" si="1383"/>
        <v>-</v>
      </c>
      <c r="BM950" s="70" t="str">
        <f t="shared" si="1384"/>
        <v>X</v>
      </c>
      <c r="BN950" s="70" t="str">
        <f t="shared" si="1385"/>
        <v>X</v>
      </c>
      <c r="BO950" s="635" t="str">
        <f t="shared" si="1386"/>
        <v>X</v>
      </c>
      <c r="BP950" s="7"/>
      <c r="BQ950" s="70" t="str">
        <f t="shared" si="1387"/>
        <v>EXTENDED</v>
      </c>
      <c r="BR950" s="70" t="str">
        <f t="shared" si="1388"/>
        <v>EXTENDED-CTC-FR</v>
      </c>
      <c r="BS950" s="15"/>
      <c r="BT950" s="57" t="s">
        <v>18642</v>
      </c>
    </row>
    <row r="951" spans="1:72" s="59" customFormat="1" ht="105" x14ac:dyDescent="0.2">
      <c r="A951" s="45" t="str">
        <f t="shared" si="1371"/>
        <v>YES</v>
      </c>
      <c r="B951" s="131"/>
      <c r="C951" s="742"/>
      <c r="D951" s="215" t="s">
        <v>3431</v>
      </c>
      <c r="E951" s="61" t="s">
        <v>5775</v>
      </c>
      <c r="F951" s="282" t="s">
        <v>5051</v>
      </c>
      <c r="G951" s="62">
        <f t="shared" si="1424"/>
        <v>5</v>
      </c>
      <c r="H951" s="62" t="s">
        <v>42</v>
      </c>
      <c r="I951" s="64" t="s">
        <v>3069</v>
      </c>
      <c r="J951" s="64" t="s">
        <v>17138</v>
      </c>
      <c r="K951" s="65" t="s">
        <v>17139</v>
      </c>
      <c r="L951" s="65"/>
      <c r="M951" s="65"/>
      <c r="N951" s="64" t="s">
        <v>70</v>
      </c>
      <c r="O951" s="66" t="s">
        <v>42</v>
      </c>
      <c r="P951" s="66" t="str">
        <f t="shared" si="1443"/>
        <v>0..1</v>
      </c>
      <c r="Q951" s="6" t="s">
        <v>3895</v>
      </c>
      <c r="R951" s="67" t="s">
        <v>3896</v>
      </c>
      <c r="S951" s="66" t="s">
        <v>73</v>
      </c>
      <c r="T951" s="68" t="str">
        <f t="shared" si="1438"/>
        <v>E</v>
      </c>
      <c r="U951" s="62" t="s">
        <v>42</v>
      </c>
      <c r="V951" s="66"/>
      <c r="W951" s="249"/>
      <c r="X951" s="38"/>
      <c r="Y951" s="634" t="str">
        <f t="shared" si="1369"/>
        <v>-</v>
      </c>
      <c r="Z951" s="70" t="str">
        <f t="shared" ref="Z951:AE951" si="1447">IF(Y951="X","X",IF($AH951=Z$4,"X","-"))</f>
        <v>-</v>
      </c>
      <c r="AA951" s="70" t="str">
        <f t="shared" si="1447"/>
        <v>-</v>
      </c>
      <c r="AB951" s="70" t="str">
        <f t="shared" si="1447"/>
        <v>-</v>
      </c>
      <c r="AC951" s="70" t="str">
        <f t="shared" si="1447"/>
        <v>X</v>
      </c>
      <c r="AD951" s="70" t="str">
        <f t="shared" si="1447"/>
        <v>X</v>
      </c>
      <c r="AE951" s="635" t="str">
        <f t="shared" si="1447"/>
        <v>X</v>
      </c>
      <c r="AF951" s="38"/>
      <c r="AG951" s="70" t="s">
        <v>47</v>
      </c>
      <c r="AH951" s="70" t="s">
        <v>5901</v>
      </c>
      <c r="AI951" s="38"/>
      <c r="AJ951" s="13" t="str">
        <f t="shared" si="1434"/>
        <v>/rsm:CrossIndustryInvoice/rsm:SupplyChainTradeTransaction/ram:ApplicableHeaderTradeSettlement/ram:PayerTradeParty/ram:SpecifiedLegalOrganization</v>
      </c>
      <c r="AK951" s="13" t="str">
        <f t="shared" si="1435"/>
        <v>/ram:TradingBusinessName</v>
      </c>
      <c r="AL951" s="14">
        <f>COUNTIFS(R$4:R951,AJ951)</f>
        <v>1</v>
      </c>
      <c r="AN951" s="215" t="str">
        <f t="shared" si="1373"/>
        <v>SCT_HTS</v>
      </c>
      <c r="AO951" s="61" t="str">
        <f t="shared" si="1436"/>
        <v>BT-X-477</v>
      </c>
      <c r="AP951" s="282" t="str">
        <f t="shared" si="1374"/>
        <v>EXT-FR-FE-45</v>
      </c>
      <c r="AQ951" s="62">
        <f t="shared" si="1411"/>
        <v>5</v>
      </c>
      <c r="AR951" s="62" t="str">
        <f t="shared" si="1437"/>
        <v>0..1</v>
      </c>
      <c r="AS951" s="64" t="s">
        <v>2112</v>
      </c>
      <c r="AT951" s="64" t="s">
        <v>18225</v>
      </c>
      <c r="AU951" s="65" t="s">
        <v>18226</v>
      </c>
      <c r="AV951" s="65"/>
      <c r="AW951" s="65"/>
      <c r="AX951" s="64" t="s">
        <v>78</v>
      </c>
      <c r="AY951" s="66" t="str">
        <f t="shared" ref="AY951:AY980" si="1448">O951</f>
        <v>0..1</v>
      </c>
      <c r="AZ951" s="66" t="str">
        <f t="shared" si="1359"/>
        <v>0..1</v>
      </c>
      <c r="BA951" s="6" t="str">
        <f t="shared" si="1402"/>
        <v>/rsm:CrossIndustryInvoice
/rsm:SupplyChainTradeTransaction
/ram:ApplicableHeaderTradeSettlement
/ram:PayerTradeParty
/ram:SpecifiedLegalOrganization
/ram:TradingBusinessName</v>
      </c>
      <c r="BB951" s="67" t="str">
        <f t="shared" si="1403"/>
        <v>/rsm:CrossIndustryInvoice/rsm:SupplyChainTradeTransaction/ram:ApplicableHeaderTradeSettlement/ram:PayerTradeParty/ram:SpecifiedLegalOrganization/ram:TradingBusinessName</v>
      </c>
      <c r="BC951" s="66" t="str">
        <f t="shared" si="1375"/>
        <v>T</v>
      </c>
      <c r="BD951" s="68" t="str">
        <f t="shared" si="1376"/>
        <v>E</v>
      </c>
      <c r="BE951" s="62" t="str">
        <f t="shared" si="1377"/>
        <v>0..1</v>
      </c>
      <c r="BF951" s="66" t="str">
        <f t="shared" si="1378"/>
        <v/>
      </c>
      <c r="BG951" s="249" t="str">
        <f t="shared" si="1379"/>
        <v/>
      </c>
      <c r="BH951" s="7"/>
      <c r="BI951" s="634" t="str">
        <f t="shared" si="1380"/>
        <v>-</v>
      </c>
      <c r="BJ951" s="70" t="str">
        <f t="shared" si="1381"/>
        <v>-</v>
      </c>
      <c r="BK951" s="70" t="str">
        <f t="shared" si="1382"/>
        <v>-</v>
      </c>
      <c r="BL951" s="70" t="str">
        <f t="shared" si="1383"/>
        <v>-</v>
      </c>
      <c r="BM951" s="70" t="str">
        <f t="shared" si="1384"/>
        <v>X</v>
      </c>
      <c r="BN951" s="70" t="str">
        <f t="shared" si="1385"/>
        <v>X</v>
      </c>
      <c r="BO951" s="635" t="str">
        <f t="shared" si="1386"/>
        <v>X</v>
      </c>
      <c r="BP951" s="7"/>
      <c r="BQ951" s="70" t="str">
        <f t="shared" si="1387"/>
        <v>EXTENDED</v>
      </c>
      <c r="BR951" s="70" t="str">
        <f t="shared" si="1388"/>
        <v>EXTENDED-CTC-FR</v>
      </c>
      <c r="BS951" s="15"/>
      <c r="BT951" s="57" t="s">
        <v>18642</v>
      </c>
    </row>
    <row r="952" spans="1:72" s="59" customFormat="1" ht="105" x14ac:dyDescent="0.2">
      <c r="A952" s="45" t="str">
        <f t="shared" si="1371"/>
        <v>NO</v>
      </c>
      <c r="B952" s="131"/>
      <c r="C952" s="742"/>
      <c r="D952" s="215" t="s">
        <v>3431</v>
      </c>
      <c r="E952" s="162" t="s">
        <v>5776</v>
      </c>
      <c r="F952" s="298"/>
      <c r="G952" s="163">
        <f t="shared" si="1424"/>
        <v>5</v>
      </c>
      <c r="H952" s="163" t="s">
        <v>42</v>
      </c>
      <c r="I952" s="164" t="s">
        <v>3897</v>
      </c>
      <c r="J952" s="164" t="s">
        <v>3073</v>
      </c>
      <c r="K952" s="165"/>
      <c r="L952" s="165"/>
      <c r="M952" s="165"/>
      <c r="N952" s="164"/>
      <c r="O952" s="66" t="s">
        <v>42</v>
      </c>
      <c r="P952" s="66" t="str">
        <f t="shared" si="1443"/>
        <v>0..1</v>
      </c>
      <c r="Q952" s="167" t="s">
        <v>3898</v>
      </c>
      <c r="R952" s="168" t="s">
        <v>3899</v>
      </c>
      <c r="S952" s="166"/>
      <c r="T952" s="169" t="str">
        <f t="shared" si="1438"/>
        <v>EG</v>
      </c>
      <c r="U952" s="163" t="s">
        <v>42</v>
      </c>
      <c r="V952" s="166"/>
      <c r="W952" s="676"/>
      <c r="X952" s="38"/>
      <c r="Y952" s="650" t="str">
        <f t="shared" si="1369"/>
        <v>-</v>
      </c>
      <c r="Z952" s="171" t="str">
        <f t="shared" ref="Z952:AE952" si="1449">IF(Y952="X","X",IF($AH952=Z$4,"X","-"))</f>
        <v>-</v>
      </c>
      <c r="AA952" s="171" t="str">
        <f t="shared" si="1449"/>
        <v>-</v>
      </c>
      <c r="AB952" s="171" t="str">
        <f t="shared" si="1449"/>
        <v>-</v>
      </c>
      <c r="AC952" s="171" t="str">
        <f t="shared" si="1449"/>
        <v>-</v>
      </c>
      <c r="AD952" s="171" t="str">
        <f t="shared" si="1449"/>
        <v>-</v>
      </c>
      <c r="AE952" s="651" t="str">
        <f t="shared" si="1449"/>
        <v>X</v>
      </c>
      <c r="AF952" s="38"/>
      <c r="AG952" s="171" t="s">
        <v>47</v>
      </c>
      <c r="AH952" s="171" t="s">
        <v>47</v>
      </c>
      <c r="AI952" s="38"/>
      <c r="AJ952" s="13" t="str">
        <f t="shared" si="1434"/>
        <v>/rsm:CrossIndustryInvoice/rsm:SupplyChainTradeTransaction/ram:ApplicableHeaderTradeSettlement/ram:PayerTradeParty/ram:SpecifiedLegalOrganization</v>
      </c>
      <c r="AK952" s="13" t="str">
        <f t="shared" si="1435"/>
        <v>/ram:PostalTradeAddress</v>
      </c>
      <c r="AL952" s="14">
        <f>COUNTIFS(R$4:R952,AJ952)</f>
        <v>1</v>
      </c>
      <c r="AN952" s="215" t="str">
        <f t="shared" si="1373"/>
        <v>SCT_HTS</v>
      </c>
      <c r="AO952" s="162" t="str">
        <f t="shared" si="1436"/>
        <v>BG-X-76</v>
      </c>
      <c r="AP952" s="298" t="str">
        <f t="shared" si="1374"/>
        <v/>
      </c>
      <c r="AQ952" s="163">
        <f t="shared" si="1411"/>
        <v>5</v>
      </c>
      <c r="AR952" s="163" t="str">
        <f t="shared" si="1437"/>
        <v>0..1</v>
      </c>
      <c r="AS952" s="164" t="s">
        <v>1632</v>
      </c>
      <c r="AT952" s="164" t="s">
        <v>1633</v>
      </c>
      <c r="AU952" s="165"/>
      <c r="AV952" s="165"/>
      <c r="AW952" s="165"/>
      <c r="AX952" s="164"/>
      <c r="AY952" s="66" t="str">
        <f t="shared" si="1448"/>
        <v>0..1</v>
      </c>
      <c r="AZ952" s="66" t="str">
        <f t="shared" ref="AZ952:AZ980" si="1450">P952</f>
        <v>0..1</v>
      </c>
      <c r="BA952" s="167" t="str">
        <f t="shared" si="1402"/>
        <v>/rsm:CrossIndustryInvoice
/rsm:SupplyChainTradeTransaction
/ram:ApplicableHeaderTradeSettlement
/ram:PayerTradeParty
/ram:SpecifiedLegalOrganization
/ram:PostalTradeAddress</v>
      </c>
      <c r="BB952" s="168" t="str">
        <f t="shared" si="1403"/>
        <v>/rsm:CrossIndustryInvoice/rsm:SupplyChainTradeTransaction/ram:ApplicableHeaderTradeSettlement/ram:PayerTradeParty/ram:SpecifiedLegalOrganization/ram:PostalTradeAddress</v>
      </c>
      <c r="BC952" s="166" t="str">
        <f t="shared" si="1375"/>
        <v/>
      </c>
      <c r="BD952" s="169" t="str">
        <f t="shared" si="1376"/>
        <v>EG</v>
      </c>
      <c r="BE952" s="163" t="str">
        <f t="shared" si="1377"/>
        <v>0..1</v>
      </c>
      <c r="BF952" s="166" t="str">
        <f t="shared" si="1378"/>
        <v/>
      </c>
      <c r="BG952" s="676" t="str">
        <f t="shared" si="1379"/>
        <v/>
      </c>
      <c r="BH952" s="7"/>
      <c r="BI952" s="650" t="str">
        <f t="shared" si="1380"/>
        <v>-</v>
      </c>
      <c r="BJ952" s="171" t="str">
        <f t="shared" si="1381"/>
        <v>-</v>
      </c>
      <c r="BK952" s="171" t="str">
        <f t="shared" si="1382"/>
        <v>-</v>
      </c>
      <c r="BL952" s="171" t="str">
        <f t="shared" si="1383"/>
        <v>-</v>
      </c>
      <c r="BM952" s="171" t="str">
        <f t="shared" si="1384"/>
        <v>-</v>
      </c>
      <c r="BN952" s="171" t="str">
        <f t="shared" si="1385"/>
        <v>-</v>
      </c>
      <c r="BO952" s="651" t="str">
        <f t="shared" si="1386"/>
        <v>X</v>
      </c>
      <c r="BP952" s="7"/>
      <c r="BQ952" s="171" t="str">
        <f t="shared" si="1387"/>
        <v>EXTENDED</v>
      </c>
      <c r="BR952" s="171" t="str">
        <f t="shared" si="1388"/>
        <v>EXTENDED</v>
      </c>
      <c r="BS952" s="15"/>
      <c r="BT952" s="57" t="s">
        <v>18642</v>
      </c>
    </row>
    <row r="953" spans="1:72" s="59" customFormat="1" ht="120" x14ac:dyDescent="0.2">
      <c r="A953" s="45" t="str">
        <f t="shared" si="1371"/>
        <v>YES</v>
      </c>
      <c r="B953" s="131"/>
      <c r="C953" s="742"/>
      <c r="D953" s="215" t="s">
        <v>3431</v>
      </c>
      <c r="E953" s="61" t="s">
        <v>5777</v>
      </c>
      <c r="F953" s="282"/>
      <c r="G953" s="62">
        <f t="shared" si="1424"/>
        <v>6</v>
      </c>
      <c r="H953" s="62" t="s">
        <v>42</v>
      </c>
      <c r="I953" s="64" t="s">
        <v>17148</v>
      </c>
      <c r="J953" s="64" t="s">
        <v>1635</v>
      </c>
      <c r="K953" s="65" t="s">
        <v>1636</v>
      </c>
      <c r="L953" s="65"/>
      <c r="M953" s="65"/>
      <c r="N953" s="64" t="s">
        <v>70</v>
      </c>
      <c r="O953" s="66" t="s">
        <v>42</v>
      </c>
      <c r="P953" s="66" t="str">
        <f t="shared" si="1443"/>
        <v>0..1</v>
      </c>
      <c r="Q953" s="6" t="s">
        <v>3900</v>
      </c>
      <c r="R953" s="67" t="s">
        <v>3901</v>
      </c>
      <c r="S953" s="66" t="s">
        <v>73</v>
      </c>
      <c r="T953" s="68" t="str">
        <f t="shared" si="1438"/>
        <v>E</v>
      </c>
      <c r="U953" s="62" t="s">
        <v>42</v>
      </c>
      <c r="V953" s="66"/>
      <c r="W953" s="249"/>
      <c r="X953" s="38"/>
      <c r="Y953" s="634" t="str">
        <f t="shared" si="1369"/>
        <v>-</v>
      </c>
      <c r="Z953" s="70" t="str">
        <f t="shared" ref="Z953:AE953" si="1451">IF(Y953="X","X",IF($AH953=Z$4,"X","-"))</f>
        <v>-</v>
      </c>
      <c r="AA953" s="70" t="str">
        <f t="shared" si="1451"/>
        <v>-</v>
      </c>
      <c r="AB953" s="70" t="str">
        <f t="shared" si="1451"/>
        <v>-</v>
      </c>
      <c r="AC953" s="70" t="str">
        <f t="shared" si="1451"/>
        <v>-</v>
      </c>
      <c r="AD953" s="70" t="str">
        <f t="shared" si="1451"/>
        <v>-</v>
      </c>
      <c r="AE953" s="635" t="str">
        <f t="shared" si="1451"/>
        <v>X</v>
      </c>
      <c r="AF953" s="38"/>
      <c r="AG953" s="70" t="s">
        <v>47</v>
      </c>
      <c r="AH953" s="70" t="s">
        <v>47</v>
      </c>
      <c r="AI953" s="38"/>
      <c r="AJ953" s="13" t="str">
        <f t="shared" si="1434"/>
        <v>/rsm:CrossIndustryInvoice/rsm:SupplyChainTradeTransaction/ram:ApplicableHeaderTradeSettlement/ram:PayerTradeParty/ram:SpecifiedLegalOrganization/ram:PostalTradeAddress</v>
      </c>
      <c r="AK953" s="13" t="str">
        <f t="shared" si="1435"/>
        <v>/ram:PostcodeCode</v>
      </c>
      <c r="AL953" s="14">
        <f>COUNTIFS(R$4:R953,AJ953)</f>
        <v>1</v>
      </c>
      <c r="AN953" s="215" t="str">
        <f t="shared" si="1373"/>
        <v>SCT_HTS</v>
      </c>
      <c r="AO953" s="61" t="str">
        <f t="shared" si="1436"/>
        <v>BT-X-497</v>
      </c>
      <c r="AP953" s="282" t="str">
        <f t="shared" si="1374"/>
        <v/>
      </c>
      <c r="AQ953" s="62">
        <f t="shared" si="1411"/>
        <v>6</v>
      </c>
      <c r="AR953" s="62" t="str">
        <f t="shared" si="1437"/>
        <v>0..1</v>
      </c>
      <c r="AS953" s="64" t="s">
        <v>2544</v>
      </c>
      <c r="AT953" s="64" t="s">
        <v>1747</v>
      </c>
      <c r="AU953" s="65" t="s">
        <v>1748</v>
      </c>
      <c r="AV953" s="65"/>
      <c r="AW953" s="65"/>
      <c r="AX953" s="64" t="s">
        <v>78</v>
      </c>
      <c r="AY953" s="66" t="str">
        <f t="shared" si="1448"/>
        <v>0..1</v>
      </c>
      <c r="AZ953" s="66" t="str">
        <f t="shared" si="1450"/>
        <v>0..1</v>
      </c>
      <c r="BA953" s="6" t="str">
        <f t="shared" si="1402"/>
        <v>/rsm:CrossIndustryInvoice
/rsm:SupplyChainTradeTransaction
/ram:ApplicableHeaderTradeSettlement
/ram:PayerTradeParty
/ram:SpecifiedLegalOrganization
/ram:PostalTradeAddress
/ram:PostcodeCode</v>
      </c>
      <c r="BB953" s="67" t="str">
        <f t="shared" si="1403"/>
        <v>/rsm:CrossIndustryInvoice/rsm:SupplyChainTradeTransaction/ram:ApplicableHeaderTradeSettlement/ram:PayerTradeParty/ram:SpecifiedLegalOrganization/ram:PostalTradeAddress/ram:PostcodeCode</v>
      </c>
      <c r="BC953" s="66" t="str">
        <f t="shared" si="1375"/>
        <v>T</v>
      </c>
      <c r="BD953" s="68" t="str">
        <f t="shared" si="1376"/>
        <v>E</v>
      </c>
      <c r="BE953" s="62" t="str">
        <f t="shared" si="1377"/>
        <v>0..1</v>
      </c>
      <c r="BF953" s="66" t="str">
        <f t="shared" si="1378"/>
        <v/>
      </c>
      <c r="BG953" s="249" t="str">
        <f t="shared" si="1379"/>
        <v/>
      </c>
      <c r="BH953" s="7"/>
      <c r="BI953" s="634" t="str">
        <f t="shared" si="1380"/>
        <v>-</v>
      </c>
      <c r="BJ953" s="70" t="str">
        <f t="shared" si="1381"/>
        <v>-</v>
      </c>
      <c r="BK953" s="70" t="str">
        <f t="shared" si="1382"/>
        <v>-</v>
      </c>
      <c r="BL953" s="70" t="str">
        <f t="shared" si="1383"/>
        <v>-</v>
      </c>
      <c r="BM953" s="70" t="str">
        <f t="shared" si="1384"/>
        <v>-</v>
      </c>
      <c r="BN953" s="70" t="str">
        <f t="shared" si="1385"/>
        <v>-</v>
      </c>
      <c r="BO953" s="635" t="str">
        <f t="shared" si="1386"/>
        <v>X</v>
      </c>
      <c r="BP953" s="7"/>
      <c r="BQ953" s="70" t="str">
        <f t="shared" si="1387"/>
        <v>EXTENDED</v>
      </c>
      <c r="BR953" s="70" t="str">
        <f t="shared" si="1388"/>
        <v>EXTENDED</v>
      </c>
      <c r="BS953" s="15"/>
      <c r="BT953" s="57" t="s">
        <v>18642</v>
      </c>
    </row>
    <row r="954" spans="1:72" s="59" customFormat="1" ht="120" x14ac:dyDescent="0.2">
      <c r="A954" s="45" t="str">
        <f t="shared" si="1371"/>
        <v>YES</v>
      </c>
      <c r="B954" s="131"/>
      <c r="C954" s="742"/>
      <c r="D954" s="215" t="s">
        <v>3431</v>
      </c>
      <c r="E954" s="61" t="s">
        <v>5778</v>
      </c>
      <c r="F954" s="282"/>
      <c r="G954" s="62">
        <f t="shared" si="1424"/>
        <v>6</v>
      </c>
      <c r="H954" s="62" t="s">
        <v>42</v>
      </c>
      <c r="I954" s="64" t="s">
        <v>17149</v>
      </c>
      <c r="J954" s="64" t="s">
        <v>1641</v>
      </c>
      <c r="K954" s="65" t="s">
        <v>1642</v>
      </c>
      <c r="L954" s="65"/>
      <c r="M954" s="65"/>
      <c r="N954" s="64" t="s">
        <v>70</v>
      </c>
      <c r="O954" s="66" t="s">
        <v>42</v>
      </c>
      <c r="P954" s="66" t="str">
        <f t="shared" si="1443"/>
        <v>0..1</v>
      </c>
      <c r="Q954" s="6" t="s">
        <v>3902</v>
      </c>
      <c r="R954" s="67" t="s">
        <v>3903</v>
      </c>
      <c r="S954" s="66" t="s">
        <v>73</v>
      </c>
      <c r="T954" s="68" t="str">
        <f t="shared" si="1438"/>
        <v>E</v>
      </c>
      <c r="U954" s="62" t="s">
        <v>42</v>
      </c>
      <c r="V954" s="66"/>
      <c r="W954" s="249"/>
      <c r="X954" s="38"/>
      <c r="Y954" s="634" t="str">
        <f t="shared" si="1369"/>
        <v>-</v>
      </c>
      <c r="Z954" s="70" t="str">
        <f t="shared" ref="Z954:AE954" si="1452">IF(Y954="X","X",IF($AH954=Z$4,"X","-"))</f>
        <v>-</v>
      </c>
      <c r="AA954" s="70" t="str">
        <f t="shared" si="1452"/>
        <v>-</v>
      </c>
      <c r="AB954" s="70" t="str">
        <f t="shared" si="1452"/>
        <v>-</v>
      </c>
      <c r="AC954" s="70" t="str">
        <f t="shared" si="1452"/>
        <v>-</v>
      </c>
      <c r="AD954" s="70" t="str">
        <f t="shared" si="1452"/>
        <v>-</v>
      </c>
      <c r="AE954" s="635" t="str">
        <f t="shared" si="1452"/>
        <v>X</v>
      </c>
      <c r="AF954" s="38"/>
      <c r="AG954" s="70" t="s">
        <v>47</v>
      </c>
      <c r="AH954" s="70" t="s">
        <v>47</v>
      </c>
      <c r="AI954" s="38"/>
      <c r="AJ954" s="13" t="str">
        <f t="shared" si="1434"/>
        <v>/rsm:CrossIndustryInvoice/rsm:SupplyChainTradeTransaction/ram:ApplicableHeaderTradeSettlement/ram:PayerTradeParty/ram:SpecifiedLegalOrganization/ram:PostalTradeAddress</v>
      </c>
      <c r="AK954" s="13" t="str">
        <f t="shared" si="1435"/>
        <v>/ram:LineOne</v>
      </c>
      <c r="AL954" s="14">
        <f>COUNTIFS(R$4:R954,AJ954)</f>
        <v>1</v>
      </c>
      <c r="AN954" s="215" t="str">
        <f t="shared" si="1373"/>
        <v>SCT_HTS</v>
      </c>
      <c r="AO954" s="61" t="str">
        <f t="shared" si="1436"/>
        <v>BT-X-498</v>
      </c>
      <c r="AP954" s="282" t="str">
        <f t="shared" si="1374"/>
        <v/>
      </c>
      <c r="AQ954" s="62">
        <f t="shared" si="1411"/>
        <v>6</v>
      </c>
      <c r="AR954" s="62" t="str">
        <f t="shared" si="1437"/>
        <v>0..1</v>
      </c>
      <c r="AS954" s="64" t="s">
        <v>2547</v>
      </c>
      <c r="AT954" s="64" t="s">
        <v>1754</v>
      </c>
      <c r="AU954" s="65" t="s">
        <v>1755</v>
      </c>
      <c r="AV954" s="65"/>
      <c r="AW954" s="65"/>
      <c r="AX954" s="64" t="s">
        <v>78</v>
      </c>
      <c r="AY954" s="66" t="str">
        <f t="shared" si="1448"/>
        <v>0..1</v>
      </c>
      <c r="AZ954" s="66" t="str">
        <f t="shared" si="1450"/>
        <v>0..1</v>
      </c>
      <c r="BA954" s="6" t="str">
        <f t="shared" si="1402"/>
        <v>/rsm:CrossIndustryInvoice
/rsm:SupplyChainTradeTransaction
/ram:ApplicableHeaderTradeSettlement
/ram:PayerTradeParty
/ram:SpecifiedLegalOrganization
/ram:PostalTradeAddress
/ram:LineOne</v>
      </c>
      <c r="BB954" s="67" t="str">
        <f t="shared" si="1403"/>
        <v>/rsm:CrossIndustryInvoice/rsm:SupplyChainTradeTransaction/ram:ApplicableHeaderTradeSettlement/ram:PayerTradeParty/ram:SpecifiedLegalOrganization/ram:PostalTradeAddress/ram:LineOne</v>
      </c>
      <c r="BC954" s="66" t="str">
        <f t="shared" si="1375"/>
        <v>T</v>
      </c>
      <c r="BD954" s="68" t="str">
        <f t="shared" si="1376"/>
        <v>E</v>
      </c>
      <c r="BE954" s="62" t="str">
        <f t="shared" si="1377"/>
        <v>0..1</v>
      </c>
      <c r="BF954" s="66" t="str">
        <f t="shared" si="1378"/>
        <v/>
      </c>
      <c r="BG954" s="249" t="str">
        <f t="shared" si="1379"/>
        <v/>
      </c>
      <c r="BH954" s="7"/>
      <c r="BI954" s="634" t="str">
        <f t="shared" si="1380"/>
        <v>-</v>
      </c>
      <c r="BJ954" s="70" t="str">
        <f t="shared" si="1381"/>
        <v>-</v>
      </c>
      <c r="BK954" s="70" t="str">
        <f t="shared" si="1382"/>
        <v>-</v>
      </c>
      <c r="BL954" s="70" t="str">
        <f t="shared" si="1383"/>
        <v>-</v>
      </c>
      <c r="BM954" s="70" t="str">
        <f t="shared" si="1384"/>
        <v>-</v>
      </c>
      <c r="BN954" s="70" t="str">
        <f t="shared" si="1385"/>
        <v>-</v>
      </c>
      <c r="BO954" s="635" t="str">
        <f t="shared" si="1386"/>
        <v>X</v>
      </c>
      <c r="BP954" s="7"/>
      <c r="BQ954" s="70" t="str">
        <f t="shared" si="1387"/>
        <v>EXTENDED</v>
      </c>
      <c r="BR954" s="70" t="str">
        <f t="shared" si="1388"/>
        <v>EXTENDED</v>
      </c>
      <c r="BS954" s="15"/>
      <c r="BT954" s="57" t="s">
        <v>18642</v>
      </c>
    </row>
    <row r="955" spans="1:72" s="59" customFormat="1" ht="120" x14ac:dyDescent="0.2">
      <c r="A955" s="45" t="str">
        <f t="shared" si="1371"/>
        <v>YES</v>
      </c>
      <c r="B955" s="131"/>
      <c r="C955" s="742"/>
      <c r="D955" s="215" t="s">
        <v>3431</v>
      </c>
      <c r="E955" s="61" t="s">
        <v>5779</v>
      </c>
      <c r="F955" s="282"/>
      <c r="G955" s="62">
        <f t="shared" si="1424"/>
        <v>6</v>
      </c>
      <c r="H955" s="62" t="s">
        <v>42</v>
      </c>
      <c r="I955" s="64" t="s">
        <v>17150</v>
      </c>
      <c r="J955" s="64" t="s">
        <v>1647</v>
      </c>
      <c r="K955" s="65"/>
      <c r="L955" s="65"/>
      <c r="M955" s="65"/>
      <c r="N955" s="64" t="s">
        <v>70</v>
      </c>
      <c r="O955" s="66" t="s">
        <v>42</v>
      </c>
      <c r="P955" s="66" t="str">
        <f t="shared" si="1443"/>
        <v>0..1</v>
      </c>
      <c r="Q955" s="6" t="s">
        <v>3904</v>
      </c>
      <c r="R955" s="67" t="s">
        <v>3905</v>
      </c>
      <c r="S955" s="66" t="s">
        <v>73</v>
      </c>
      <c r="T955" s="68" t="str">
        <f t="shared" si="1438"/>
        <v>E</v>
      </c>
      <c r="U955" s="62" t="s">
        <v>42</v>
      </c>
      <c r="V955" s="66"/>
      <c r="W955" s="249"/>
      <c r="X955" s="38"/>
      <c r="Y955" s="634" t="str">
        <f t="shared" si="1369"/>
        <v>-</v>
      </c>
      <c r="Z955" s="70" t="str">
        <f t="shared" ref="Z955:AE955" si="1453">IF(Y955="X","X",IF($AH955=Z$4,"X","-"))</f>
        <v>-</v>
      </c>
      <c r="AA955" s="70" t="str">
        <f t="shared" si="1453"/>
        <v>-</v>
      </c>
      <c r="AB955" s="70" t="str">
        <f t="shared" si="1453"/>
        <v>-</v>
      </c>
      <c r="AC955" s="70" t="str">
        <f t="shared" si="1453"/>
        <v>-</v>
      </c>
      <c r="AD955" s="70" t="str">
        <f t="shared" si="1453"/>
        <v>-</v>
      </c>
      <c r="AE955" s="635" t="str">
        <f t="shared" si="1453"/>
        <v>X</v>
      </c>
      <c r="AF955" s="38"/>
      <c r="AG955" s="70" t="s">
        <v>47</v>
      </c>
      <c r="AH955" s="70" t="s">
        <v>47</v>
      </c>
      <c r="AI955" s="38"/>
      <c r="AJ955" s="13" t="str">
        <f t="shared" si="1434"/>
        <v>/rsm:CrossIndustryInvoice/rsm:SupplyChainTradeTransaction/ram:ApplicableHeaderTradeSettlement/ram:PayerTradeParty/ram:SpecifiedLegalOrganization/ram:PostalTradeAddress</v>
      </c>
      <c r="AK955" s="13" t="str">
        <f t="shared" si="1435"/>
        <v>/ram:LineTwo</v>
      </c>
      <c r="AL955" s="14">
        <f>COUNTIFS(R$4:R955,AJ955)</f>
        <v>1</v>
      </c>
      <c r="AN955" s="215" t="str">
        <f t="shared" si="1373"/>
        <v>SCT_HTS</v>
      </c>
      <c r="AO955" s="61" t="str">
        <f t="shared" si="1436"/>
        <v>BT-X-499</v>
      </c>
      <c r="AP955" s="282" t="str">
        <f t="shared" si="1374"/>
        <v/>
      </c>
      <c r="AQ955" s="62">
        <f t="shared" si="1411"/>
        <v>6</v>
      </c>
      <c r="AR955" s="62" t="str">
        <f t="shared" si="1437"/>
        <v>0..1</v>
      </c>
      <c r="AS955" s="64" t="s">
        <v>2550</v>
      </c>
      <c r="AT955" s="64" t="s">
        <v>1761</v>
      </c>
      <c r="AU955" s="65"/>
      <c r="AV955" s="65"/>
      <c r="AW955" s="65"/>
      <c r="AX955" s="64" t="s">
        <v>78</v>
      </c>
      <c r="AY955" s="66" t="str">
        <f t="shared" si="1448"/>
        <v>0..1</v>
      </c>
      <c r="AZ955" s="66" t="str">
        <f t="shared" si="1450"/>
        <v>0..1</v>
      </c>
      <c r="BA955" s="6" t="str">
        <f t="shared" si="1402"/>
        <v>/rsm:CrossIndustryInvoice
/rsm:SupplyChainTradeTransaction
/ram:ApplicableHeaderTradeSettlement
/ram:PayerTradeParty
/ram:SpecifiedLegalOrganization
/ram:PostalTradeAddress
/ram:LineTwo</v>
      </c>
      <c r="BB955" s="67" t="str">
        <f t="shared" si="1403"/>
        <v>/rsm:CrossIndustryInvoice/rsm:SupplyChainTradeTransaction/ram:ApplicableHeaderTradeSettlement/ram:PayerTradeParty/ram:SpecifiedLegalOrganization/ram:PostalTradeAddress/ram:LineTwo</v>
      </c>
      <c r="BC955" s="66" t="str">
        <f t="shared" si="1375"/>
        <v>T</v>
      </c>
      <c r="BD955" s="68" t="str">
        <f t="shared" si="1376"/>
        <v>E</v>
      </c>
      <c r="BE955" s="62" t="str">
        <f t="shared" si="1377"/>
        <v>0..1</v>
      </c>
      <c r="BF955" s="66" t="str">
        <f t="shared" si="1378"/>
        <v/>
      </c>
      <c r="BG955" s="249" t="str">
        <f t="shared" si="1379"/>
        <v/>
      </c>
      <c r="BH955" s="7"/>
      <c r="BI955" s="634" t="str">
        <f t="shared" si="1380"/>
        <v>-</v>
      </c>
      <c r="BJ955" s="70" t="str">
        <f t="shared" si="1381"/>
        <v>-</v>
      </c>
      <c r="BK955" s="70" t="str">
        <f t="shared" si="1382"/>
        <v>-</v>
      </c>
      <c r="BL955" s="70" t="str">
        <f t="shared" si="1383"/>
        <v>-</v>
      </c>
      <c r="BM955" s="70" t="str">
        <f t="shared" si="1384"/>
        <v>-</v>
      </c>
      <c r="BN955" s="70" t="str">
        <f t="shared" si="1385"/>
        <v>-</v>
      </c>
      <c r="BO955" s="635" t="str">
        <f t="shared" si="1386"/>
        <v>X</v>
      </c>
      <c r="BP955" s="7"/>
      <c r="BQ955" s="70" t="str">
        <f t="shared" si="1387"/>
        <v>EXTENDED</v>
      </c>
      <c r="BR955" s="70" t="str">
        <f t="shared" si="1388"/>
        <v>EXTENDED</v>
      </c>
      <c r="BS955" s="15"/>
      <c r="BT955" s="57" t="s">
        <v>18642</v>
      </c>
    </row>
    <row r="956" spans="1:72" s="59" customFormat="1" ht="120" x14ac:dyDescent="0.2">
      <c r="A956" s="45" t="str">
        <f t="shared" si="1371"/>
        <v>YES</v>
      </c>
      <c r="B956" s="131"/>
      <c r="C956" s="742"/>
      <c r="D956" s="215" t="s">
        <v>3431</v>
      </c>
      <c r="E956" s="61" t="s">
        <v>5780</v>
      </c>
      <c r="F956" s="282"/>
      <c r="G956" s="62">
        <f t="shared" si="1424"/>
        <v>6</v>
      </c>
      <c r="H956" s="62" t="s">
        <v>42</v>
      </c>
      <c r="I956" s="64" t="s">
        <v>17151</v>
      </c>
      <c r="J956" s="64" t="s">
        <v>1647</v>
      </c>
      <c r="K956" s="65"/>
      <c r="L956" s="65"/>
      <c r="M956" s="65"/>
      <c r="N956" s="64" t="s">
        <v>70</v>
      </c>
      <c r="O956" s="66" t="s">
        <v>42</v>
      </c>
      <c r="P956" s="66" t="str">
        <f t="shared" si="1443"/>
        <v>0..1</v>
      </c>
      <c r="Q956" s="6" t="s">
        <v>3906</v>
      </c>
      <c r="R956" s="67" t="s">
        <v>3907</v>
      </c>
      <c r="S956" s="66" t="s">
        <v>73</v>
      </c>
      <c r="T956" s="68" t="str">
        <f t="shared" si="1438"/>
        <v>E</v>
      </c>
      <c r="U956" s="62" t="s">
        <v>42</v>
      </c>
      <c r="V956" s="66"/>
      <c r="W956" s="249"/>
      <c r="X956" s="38"/>
      <c r="Y956" s="634" t="str">
        <f t="shared" si="1369"/>
        <v>-</v>
      </c>
      <c r="Z956" s="70" t="str">
        <f t="shared" ref="Z956:AE956" si="1454">IF(Y956="X","X",IF($AH956=Z$4,"X","-"))</f>
        <v>-</v>
      </c>
      <c r="AA956" s="70" t="str">
        <f t="shared" si="1454"/>
        <v>-</v>
      </c>
      <c r="AB956" s="70" t="str">
        <f t="shared" si="1454"/>
        <v>-</v>
      </c>
      <c r="AC956" s="70" t="str">
        <f t="shared" si="1454"/>
        <v>-</v>
      </c>
      <c r="AD956" s="70" t="str">
        <f t="shared" si="1454"/>
        <v>-</v>
      </c>
      <c r="AE956" s="635" t="str">
        <f t="shared" si="1454"/>
        <v>X</v>
      </c>
      <c r="AF956" s="38"/>
      <c r="AG956" s="70" t="s">
        <v>47</v>
      </c>
      <c r="AH956" s="70" t="s">
        <v>47</v>
      </c>
      <c r="AI956" s="38"/>
      <c r="AJ956" s="13" t="str">
        <f t="shared" si="1434"/>
        <v>/rsm:CrossIndustryInvoice/rsm:SupplyChainTradeTransaction/ram:ApplicableHeaderTradeSettlement/ram:PayerTradeParty/ram:SpecifiedLegalOrganization/ram:PostalTradeAddress</v>
      </c>
      <c r="AK956" s="13" t="str">
        <f t="shared" si="1435"/>
        <v>/ram:LineThree</v>
      </c>
      <c r="AL956" s="14">
        <f>COUNTIFS(R$4:R956,AJ956)</f>
        <v>1</v>
      </c>
      <c r="AN956" s="215" t="str">
        <f t="shared" si="1373"/>
        <v>SCT_HTS</v>
      </c>
      <c r="AO956" s="61" t="str">
        <f t="shared" si="1436"/>
        <v>BT-X-500</v>
      </c>
      <c r="AP956" s="282" t="str">
        <f t="shared" si="1374"/>
        <v/>
      </c>
      <c r="AQ956" s="62">
        <f t="shared" si="1411"/>
        <v>6</v>
      </c>
      <c r="AR956" s="62" t="str">
        <f t="shared" si="1437"/>
        <v>0..1</v>
      </c>
      <c r="AS956" s="64" t="s">
        <v>2553</v>
      </c>
      <c r="AT956" s="64" t="s">
        <v>1761</v>
      </c>
      <c r="AU956" s="65"/>
      <c r="AV956" s="65"/>
      <c r="AW956" s="65"/>
      <c r="AX956" s="64" t="s">
        <v>78</v>
      </c>
      <c r="AY956" s="66" t="str">
        <f t="shared" si="1448"/>
        <v>0..1</v>
      </c>
      <c r="AZ956" s="66" t="str">
        <f t="shared" si="1450"/>
        <v>0..1</v>
      </c>
      <c r="BA956" s="6" t="str">
        <f t="shared" si="1402"/>
        <v>/rsm:CrossIndustryInvoice
/rsm:SupplyChainTradeTransaction
/ram:ApplicableHeaderTradeSettlement
/ram:PayerTradeParty
/ram:SpecifiedLegalOrganization
/ram:PostalTradeAddress
/ram:LineThree</v>
      </c>
      <c r="BB956" s="67" t="str">
        <f t="shared" si="1403"/>
        <v>/rsm:CrossIndustryInvoice/rsm:SupplyChainTradeTransaction/ram:ApplicableHeaderTradeSettlement/ram:PayerTradeParty/ram:SpecifiedLegalOrganization/ram:PostalTradeAddress/ram:LineThree</v>
      </c>
      <c r="BC956" s="66" t="str">
        <f t="shared" si="1375"/>
        <v>T</v>
      </c>
      <c r="BD956" s="68" t="str">
        <f t="shared" si="1376"/>
        <v>E</v>
      </c>
      <c r="BE956" s="62" t="str">
        <f t="shared" si="1377"/>
        <v>0..1</v>
      </c>
      <c r="BF956" s="66" t="str">
        <f t="shared" si="1378"/>
        <v/>
      </c>
      <c r="BG956" s="249" t="str">
        <f t="shared" si="1379"/>
        <v/>
      </c>
      <c r="BH956" s="7"/>
      <c r="BI956" s="634" t="str">
        <f t="shared" si="1380"/>
        <v>-</v>
      </c>
      <c r="BJ956" s="70" t="str">
        <f t="shared" si="1381"/>
        <v>-</v>
      </c>
      <c r="BK956" s="70" t="str">
        <f t="shared" si="1382"/>
        <v>-</v>
      </c>
      <c r="BL956" s="70" t="str">
        <f t="shared" si="1383"/>
        <v>-</v>
      </c>
      <c r="BM956" s="70" t="str">
        <f t="shared" si="1384"/>
        <v>-</v>
      </c>
      <c r="BN956" s="70" t="str">
        <f t="shared" si="1385"/>
        <v>-</v>
      </c>
      <c r="BO956" s="635" t="str">
        <f t="shared" si="1386"/>
        <v>X</v>
      </c>
      <c r="BP956" s="7"/>
      <c r="BQ956" s="70" t="str">
        <f t="shared" si="1387"/>
        <v>EXTENDED</v>
      </c>
      <c r="BR956" s="70" t="str">
        <f t="shared" si="1388"/>
        <v>EXTENDED</v>
      </c>
      <c r="BS956" s="15"/>
      <c r="BT956" s="57" t="s">
        <v>18642</v>
      </c>
    </row>
    <row r="957" spans="1:72" s="59" customFormat="1" ht="120" x14ac:dyDescent="0.2">
      <c r="A957" s="45" t="str">
        <f t="shared" si="1371"/>
        <v>YES</v>
      </c>
      <c r="B957" s="131"/>
      <c r="C957" s="742"/>
      <c r="D957" s="215" t="s">
        <v>3431</v>
      </c>
      <c r="E957" s="61" t="s">
        <v>5781</v>
      </c>
      <c r="F957" s="282"/>
      <c r="G957" s="62">
        <f t="shared" si="1424"/>
        <v>6</v>
      </c>
      <c r="H957" s="62" t="s">
        <v>42</v>
      </c>
      <c r="I957" s="64" t="s">
        <v>17152</v>
      </c>
      <c r="J957" s="64" t="s">
        <v>17144</v>
      </c>
      <c r="K957" s="65"/>
      <c r="L957" s="65"/>
      <c r="M957" s="65"/>
      <c r="N957" s="64" t="s">
        <v>70</v>
      </c>
      <c r="O957" s="66" t="s">
        <v>42</v>
      </c>
      <c r="P957" s="66" t="str">
        <f t="shared" si="1443"/>
        <v>0..1</v>
      </c>
      <c r="Q957" s="6" t="s">
        <v>3908</v>
      </c>
      <c r="R957" s="67" t="s">
        <v>3909</v>
      </c>
      <c r="S957" s="66" t="s">
        <v>73</v>
      </c>
      <c r="T957" s="68" t="str">
        <f t="shared" si="1438"/>
        <v>E</v>
      </c>
      <c r="U957" s="62" t="s">
        <v>42</v>
      </c>
      <c r="V957" s="66"/>
      <c r="W957" s="249"/>
      <c r="X957" s="38"/>
      <c r="Y957" s="634" t="str">
        <f t="shared" si="1369"/>
        <v>-</v>
      </c>
      <c r="Z957" s="70" t="str">
        <f t="shared" ref="Z957:AE957" si="1455">IF(Y957="X","X",IF($AH957=Z$4,"X","-"))</f>
        <v>-</v>
      </c>
      <c r="AA957" s="70" t="str">
        <f t="shared" si="1455"/>
        <v>-</v>
      </c>
      <c r="AB957" s="70" t="str">
        <f t="shared" si="1455"/>
        <v>-</v>
      </c>
      <c r="AC957" s="70" t="str">
        <f t="shared" si="1455"/>
        <v>-</v>
      </c>
      <c r="AD957" s="70" t="str">
        <f t="shared" si="1455"/>
        <v>-</v>
      </c>
      <c r="AE957" s="635" t="str">
        <f t="shared" si="1455"/>
        <v>X</v>
      </c>
      <c r="AF957" s="38"/>
      <c r="AG957" s="70" t="s">
        <v>47</v>
      </c>
      <c r="AH957" s="70" t="s">
        <v>47</v>
      </c>
      <c r="AI957" s="38"/>
      <c r="AJ957" s="13" t="str">
        <f t="shared" si="1434"/>
        <v>/rsm:CrossIndustryInvoice/rsm:SupplyChainTradeTransaction/ram:ApplicableHeaderTradeSettlement/ram:PayerTradeParty/ram:SpecifiedLegalOrganization/ram:PostalTradeAddress</v>
      </c>
      <c r="AK957" s="13" t="str">
        <f t="shared" si="1435"/>
        <v>/ram:CityName</v>
      </c>
      <c r="AL957" s="14">
        <f>COUNTIFS(R$4:R957,AJ957)</f>
        <v>1</v>
      </c>
      <c r="AN957" s="215" t="str">
        <f t="shared" si="1373"/>
        <v>SCT_HTS</v>
      </c>
      <c r="AO957" s="61" t="str">
        <f t="shared" si="1436"/>
        <v>BT-X-501</v>
      </c>
      <c r="AP957" s="282" t="str">
        <f t="shared" si="1374"/>
        <v/>
      </c>
      <c r="AQ957" s="62">
        <f t="shared" si="1411"/>
        <v>6</v>
      </c>
      <c r="AR957" s="62" t="str">
        <f t="shared" si="1437"/>
        <v>0..1</v>
      </c>
      <c r="AS957" s="64" t="s">
        <v>2893</v>
      </c>
      <c r="AT957" s="64" t="s">
        <v>18238</v>
      </c>
      <c r="AU957" s="65"/>
      <c r="AV957" s="65"/>
      <c r="AW957" s="65"/>
      <c r="AX957" s="64" t="s">
        <v>78</v>
      </c>
      <c r="AY957" s="66" t="str">
        <f t="shared" si="1448"/>
        <v>0..1</v>
      </c>
      <c r="AZ957" s="66" t="str">
        <f t="shared" si="1450"/>
        <v>0..1</v>
      </c>
      <c r="BA957" s="6" t="str">
        <f t="shared" si="1402"/>
        <v>/rsm:CrossIndustryInvoice
/rsm:SupplyChainTradeTransaction
/ram:ApplicableHeaderTradeSettlement
/ram:PayerTradeParty
/ram:SpecifiedLegalOrganization
/ram:PostalTradeAddress
/ram:CityName</v>
      </c>
      <c r="BB957" s="67" t="str">
        <f t="shared" si="1403"/>
        <v>/rsm:CrossIndustryInvoice/rsm:SupplyChainTradeTransaction/ram:ApplicableHeaderTradeSettlement/ram:PayerTradeParty/ram:SpecifiedLegalOrganization/ram:PostalTradeAddress/ram:CityName</v>
      </c>
      <c r="BC957" s="66" t="str">
        <f t="shared" si="1375"/>
        <v>T</v>
      </c>
      <c r="BD957" s="68" t="str">
        <f t="shared" si="1376"/>
        <v>E</v>
      </c>
      <c r="BE957" s="62" t="str">
        <f t="shared" si="1377"/>
        <v>0..1</v>
      </c>
      <c r="BF957" s="66" t="str">
        <f t="shared" si="1378"/>
        <v/>
      </c>
      <c r="BG957" s="249" t="str">
        <f t="shared" si="1379"/>
        <v/>
      </c>
      <c r="BH957" s="7"/>
      <c r="BI957" s="634" t="str">
        <f t="shared" si="1380"/>
        <v>-</v>
      </c>
      <c r="BJ957" s="70" t="str">
        <f t="shared" si="1381"/>
        <v>-</v>
      </c>
      <c r="BK957" s="70" t="str">
        <f t="shared" si="1382"/>
        <v>-</v>
      </c>
      <c r="BL957" s="70" t="str">
        <f t="shared" si="1383"/>
        <v>-</v>
      </c>
      <c r="BM957" s="70" t="str">
        <f t="shared" si="1384"/>
        <v>-</v>
      </c>
      <c r="BN957" s="70" t="str">
        <f t="shared" si="1385"/>
        <v>-</v>
      </c>
      <c r="BO957" s="635" t="str">
        <f t="shared" si="1386"/>
        <v>X</v>
      </c>
      <c r="BP957" s="7"/>
      <c r="BQ957" s="70" t="str">
        <f t="shared" si="1387"/>
        <v>EXTENDED</v>
      </c>
      <c r="BR957" s="70" t="str">
        <f t="shared" si="1388"/>
        <v>EXTENDED</v>
      </c>
      <c r="BS957" s="15"/>
      <c r="BT957" s="57" t="s">
        <v>18642</v>
      </c>
    </row>
    <row r="958" spans="1:72" s="59" customFormat="1" ht="120" x14ac:dyDescent="0.2">
      <c r="A958" s="45" t="str">
        <f t="shared" si="1371"/>
        <v>YES</v>
      </c>
      <c r="B958" s="131"/>
      <c r="C958" s="742"/>
      <c r="D958" s="215" t="s">
        <v>3431</v>
      </c>
      <c r="E958" s="61" t="s">
        <v>5782</v>
      </c>
      <c r="F958" s="282"/>
      <c r="G958" s="62">
        <f t="shared" si="1424"/>
        <v>6</v>
      </c>
      <c r="H958" s="62" t="s">
        <v>32</v>
      </c>
      <c r="I958" s="64" t="s">
        <v>17153</v>
      </c>
      <c r="J958" s="64" t="s">
        <v>1661</v>
      </c>
      <c r="K958" s="65" t="s">
        <v>17101</v>
      </c>
      <c r="L958" s="65"/>
      <c r="M958" s="65"/>
      <c r="N958" s="64" t="s">
        <v>128</v>
      </c>
      <c r="O958" s="66" t="s">
        <v>32</v>
      </c>
      <c r="P958" s="66" t="str">
        <f t="shared" si="1443"/>
        <v>1..1</v>
      </c>
      <c r="Q958" s="6" t="s">
        <v>3910</v>
      </c>
      <c r="R958" s="67" t="s">
        <v>3911</v>
      </c>
      <c r="S958" s="66" t="s">
        <v>131</v>
      </c>
      <c r="T958" s="68" t="str">
        <f t="shared" si="1438"/>
        <v>E</v>
      </c>
      <c r="U958" s="62" t="s">
        <v>42</v>
      </c>
      <c r="V958" s="66"/>
      <c r="W958" s="249"/>
      <c r="X958" s="38"/>
      <c r="Y958" s="634" t="str">
        <f t="shared" si="1369"/>
        <v>-</v>
      </c>
      <c r="Z958" s="70" t="str">
        <f t="shared" ref="Z958:AE958" si="1456">IF(Y958="X","X",IF($AH958=Z$4,"X","-"))</f>
        <v>-</v>
      </c>
      <c r="AA958" s="70" t="str">
        <f t="shared" si="1456"/>
        <v>-</v>
      </c>
      <c r="AB958" s="70" t="str">
        <f t="shared" si="1456"/>
        <v>-</v>
      </c>
      <c r="AC958" s="70" t="str">
        <f t="shared" si="1456"/>
        <v>-</v>
      </c>
      <c r="AD958" s="70" t="str">
        <f t="shared" si="1456"/>
        <v>-</v>
      </c>
      <c r="AE958" s="635" t="str">
        <f t="shared" si="1456"/>
        <v>X</v>
      </c>
      <c r="AF958" s="38"/>
      <c r="AG958" s="70" t="s">
        <v>47</v>
      </c>
      <c r="AH958" s="70" t="s">
        <v>47</v>
      </c>
      <c r="AI958" s="38"/>
      <c r="AJ958" s="13" t="str">
        <f t="shared" si="1434"/>
        <v>/rsm:CrossIndustryInvoice/rsm:SupplyChainTradeTransaction/ram:ApplicableHeaderTradeSettlement/ram:PayerTradeParty/ram:SpecifiedLegalOrganization/ram:PostalTradeAddress</v>
      </c>
      <c r="AK958" s="13" t="str">
        <f t="shared" si="1435"/>
        <v>/ram:CountryID</v>
      </c>
      <c r="AL958" s="14">
        <f>COUNTIFS(R$4:R958,AJ958)</f>
        <v>1</v>
      </c>
      <c r="AN958" s="215" t="str">
        <f t="shared" si="1373"/>
        <v>SCT_HTS</v>
      </c>
      <c r="AO958" s="61" t="str">
        <f t="shared" si="1436"/>
        <v>BT-X-502</v>
      </c>
      <c r="AP958" s="282" t="str">
        <f t="shared" si="1374"/>
        <v/>
      </c>
      <c r="AQ958" s="62">
        <f t="shared" si="1411"/>
        <v>6</v>
      </c>
      <c r="AR958" s="62" t="str">
        <f t="shared" si="1437"/>
        <v>1..1</v>
      </c>
      <c r="AS958" s="64" t="s">
        <v>2559</v>
      </c>
      <c r="AT958" s="64" t="s">
        <v>1777</v>
      </c>
      <c r="AU958" s="65" t="s">
        <v>485</v>
      </c>
      <c r="AV958" s="65"/>
      <c r="AW958" s="65"/>
      <c r="AX958" s="64" t="s">
        <v>128</v>
      </c>
      <c r="AY958" s="66" t="str">
        <f t="shared" si="1448"/>
        <v>1..1</v>
      </c>
      <c r="AZ958" s="66" t="str">
        <f t="shared" si="1450"/>
        <v>1..1</v>
      </c>
      <c r="BA958" s="6" t="str">
        <f t="shared" si="1402"/>
        <v>/rsm:CrossIndustryInvoice
/rsm:SupplyChainTradeTransaction
/ram:ApplicableHeaderTradeSettlement
/ram:PayerTradeParty
/ram:SpecifiedLegalOrganization
/ram:PostalTradeAddress
/ram:CountryID</v>
      </c>
      <c r="BB958" s="67" t="str">
        <f t="shared" si="1403"/>
        <v>/rsm:CrossIndustryInvoice/rsm:SupplyChainTradeTransaction/ram:ApplicableHeaderTradeSettlement/ram:PayerTradeParty/ram:SpecifiedLegalOrganization/ram:PostalTradeAddress/ram:CountryID</v>
      </c>
      <c r="BC958" s="66" t="str">
        <f t="shared" si="1375"/>
        <v>C</v>
      </c>
      <c r="BD958" s="68" t="str">
        <f t="shared" si="1376"/>
        <v>E</v>
      </c>
      <c r="BE958" s="62" t="str">
        <f t="shared" si="1377"/>
        <v>0..1</v>
      </c>
      <c r="BF958" s="66" t="str">
        <f t="shared" si="1378"/>
        <v/>
      </c>
      <c r="BG958" s="249" t="str">
        <f t="shared" si="1379"/>
        <v/>
      </c>
      <c r="BH958" s="7"/>
      <c r="BI958" s="634" t="str">
        <f t="shared" si="1380"/>
        <v>-</v>
      </c>
      <c r="BJ958" s="70" t="str">
        <f t="shared" si="1381"/>
        <v>-</v>
      </c>
      <c r="BK958" s="70" t="str">
        <f t="shared" si="1382"/>
        <v>-</v>
      </c>
      <c r="BL958" s="70" t="str">
        <f t="shared" si="1383"/>
        <v>-</v>
      </c>
      <c r="BM958" s="70" t="str">
        <f t="shared" si="1384"/>
        <v>-</v>
      </c>
      <c r="BN958" s="70" t="str">
        <f t="shared" si="1385"/>
        <v>-</v>
      </c>
      <c r="BO958" s="635" t="str">
        <f t="shared" si="1386"/>
        <v>X</v>
      </c>
      <c r="BP958" s="7"/>
      <c r="BQ958" s="70" t="str">
        <f t="shared" si="1387"/>
        <v>EXTENDED</v>
      </c>
      <c r="BR958" s="70" t="str">
        <f t="shared" si="1388"/>
        <v>EXTENDED</v>
      </c>
      <c r="BS958" s="15"/>
      <c r="BT958" s="57" t="s">
        <v>18642</v>
      </c>
    </row>
    <row r="959" spans="1:72" s="59" customFormat="1" ht="120" x14ac:dyDescent="0.2">
      <c r="A959" s="45" t="str">
        <f t="shared" si="1371"/>
        <v>YES</v>
      </c>
      <c r="B959" s="131"/>
      <c r="C959" s="742"/>
      <c r="D959" s="215" t="s">
        <v>3431</v>
      </c>
      <c r="E959" s="61" t="s">
        <v>5783</v>
      </c>
      <c r="F959" s="282"/>
      <c r="G959" s="62">
        <f t="shared" si="1424"/>
        <v>6</v>
      </c>
      <c r="H959" s="62" t="s">
        <v>42</v>
      </c>
      <c r="I959" s="64" t="s">
        <v>17167</v>
      </c>
      <c r="J959" s="64" t="s">
        <v>1667</v>
      </c>
      <c r="K959" s="65" t="s">
        <v>1668</v>
      </c>
      <c r="L959" s="65"/>
      <c r="M959" s="65" t="s">
        <v>35</v>
      </c>
      <c r="N959" s="64" t="s">
        <v>70</v>
      </c>
      <c r="O959" s="66" t="s">
        <v>42</v>
      </c>
      <c r="P959" s="66" t="str">
        <f t="shared" si="1443"/>
        <v>0..1</v>
      </c>
      <c r="Q959" s="6" t="s">
        <v>3912</v>
      </c>
      <c r="R959" s="67" t="s">
        <v>3913</v>
      </c>
      <c r="S959" s="66" t="s">
        <v>73</v>
      </c>
      <c r="T959" s="68" t="str">
        <f t="shared" si="1438"/>
        <v>E</v>
      </c>
      <c r="U959" s="62" t="s">
        <v>62</v>
      </c>
      <c r="V959" s="66"/>
      <c r="W959" s="249" t="s">
        <v>35</v>
      </c>
      <c r="X959" s="38"/>
      <c r="Y959" s="634" t="str">
        <f t="shared" si="1369"/>
        <v>-</v>
      </c>
      <c r="Z959" s="70" t="str">
        <f t="shared" ref="Z959:AE959" si="1457">IF(Y959="X","X",IF($AH959=Z$4,"X","-"))</f>
        <v>-</v>
      </c>
      <c r="AA959" s="70" t="str">
        <f t="shared" si="1457"/>
        <v>-</v>
      </c>
      <c r="AB959" s="70" t="str">
        <f t="shared" si="1457"/>
        <v>-</v>
      </c>
      <c r="AC959" s="70" t="str">
        <f t="shared" si="1457"/>
        <v>-</v>
      </c>
      <c r="AD959" s="70" t="str">
        <f t="shared" si="1457"/>
        <v>-</v>
      </c>
      <c r="AE959" s="635" t="str">
        <f t="shared" si="1457"/>
        <v>X</v>
      </c>
      <c r="AF959" s="38"/>
      <c r="AG959" s="70" t="s">
        <v>47</v>
      </c>
      <c r="AH959" s="70" t="s">
        <v>47</v>
      </c>
      <c r="AI959" s="38"/>
      <c r="AJ959" s="13" t="str">
        <f t="shared" si="1434"/>
        <v>/rsm:CrossIndustryInvoice/rsm:SupplyChainTradeTransaction/ram:ApplicableHeaderTradeSettlement/ram:PayerTradeParty/ram:SpecifiedLegalOrganization/ram:PostalTradeAddress</v>
      </c>
      <c r="AK959" s="13" t="str">
        <f t="shared" si="1435"/>
        <v>/ram:CountrySubDivisionName</v>
      </c>
      <c r="AL959" s="14">
        <f>COUNTIFS(R$4:R959,AJ959)</f>
        <v>1</v>
      </c>
      <c r="AN959" s="215" t="str">
        <f t="shared" si="1373"/>
        <v>SCT_HTS</v>
      </c>
      <c r="AO959" s="61" t="str">
        <f t="shared" si="1436"/>
        <v>BT-X-503</v>
      </c>
      <c r="AP959" s="282" t="str">
        <f t="shared" si="1374"/>
        <v/>
      </c>
      <c r="AQ959" s="62">
        <f t="shared" si="1411"/>
        <v>6</v>
      </c>
      <c r="AR959" s="62" t="str">
        <f t="shared" si="1437"/>
        <v>0..1</v>
      </c>
      <c r="AS959" s="64" t="s">
        <v>2898</v>
      </c>
      <c r="AT959" s="64" t="s">
        <v>1671</v>
      </c>
      <c r="AU959" s="65" t="s">
        <v>1672</v>
      </c>
      <c r="AV959" s="65"/>
      <c r="AW959" s="65" t="s">
        <v>35</v>
      </c>
      <c r="AX959" s="64" t="s">
        <v>78</v>
      </c>
      <c r="AY959" s="66" t="str">
        <f t="shared" si="1448"/>
        <v>0..1</v>
      </c>
      <c r="AZ959" s="66" t="str">
        <f t="shared" si="1450"/>
        <v>0..1</v>
      </c>
      <c r="BA959" s="6" t="str">
        <f t="shared" si="1402"/>
        <v>/rsm:CrossIndustryInvoice
/rsm:SupplyChainTradeTransaction
/ram:ApplicableHeaderTradeSettlement
/ram:PayerTradeParty
/ram:SpecifiedLegalOrganization
/ram:PostalTradeAddress
/ram:CountrySubDivisionName</v>
      </c>
      <c r="BB959" s="67" t="str">
        <f t="shared" si="1403"/>
        <v>/rsm:CrossIndustryInvoice/rsm:SupplyChainTradeTransaction/ram:ApplicableHeaderTradeSettlement/ram:PayerTradeParty/ram:SpecifiedLegalOrganization/ram:PostalTradeAddress/ram:CountrySubDivisionName</v>
      </c>
      <c r="BC959" s="66" t="str">
        <f t="shared" si="1375"/>
        <v>T</v>
      </c>
      <c r="BD959" s="68" t="str">
        <f t="shared" si="1376"/>
        <v>E</v>
      </c>
      <c r="BE959" s="62" t="str">
        <f t="shared" si="1377"/>
        <v>0..n</v>
      </c>
      <c r="BF959" s="66" t="str">
        <f t="shared" si="1378"/>
        <v/>
      </c>
      <c r="BG959" s="249" t="str">
        <f t="shared" si="1379"/>
        <v/>
      </c>
      <c r="BH959" s="7"/>
      <c r="BI959" s="634" t="str">
        <f t="shared" si="1380"/>
        <v>-</v>
      </c>
      <c r="BJ959" s="70" t="str">
        <f t="shared" si="1381"/>
        <v>-</v>
      </c>
      <c r="BK959" s="70" t="str">
        <f t="shared" si="1382"/>
        <v>-</v>
      </c>
      <c r="BL959" s="70" t="str">
        <f t="shared" si="1383"/>
        <v>-</v>
      </c>
      <c r="BM959" s="70" t="str">
        <f t="shared" si="1384"/>
        <v>-</v>
      </c>
      <c r="BN959" s="70" t="str">
        <f t="shared" si="1385"/>
        <v>-</v>
      </c>
      <c r="BO959" s="635" t="str">
        <f t="shared" si="1386"/>
        <v>X</v>
      </c>
      <c r="BP959" s="7"/>
      <c r="BQ959" s="70" t="str">
        <f t="shared" si="1387"/>
        <v>EXTENDED</v>
      </c>
      <c r="BR959" s="70" t="str">
        <f t="shared" si="1388"/>
        <v>EXTENDED</v>
      </c>
      <c r="BS959" s="15"/>
      <c r="BT959" s="57" t="s">
        <v>18642</v>
      </c>
    </row>
    <row r="960" spans="1:72" s="59" customFormat="1" ht="96" x14ac:dyDescent="0.2">
      <c r="A960" s="45" t="str">
        <f t="shared" si="1371"/>
        <v>NO</v>
      </c>
      <c r="B960" s="131"/>
      <c r="C960" s="742"/>
      <c r="D960" s="215" t="s">
        <v>3431</v>
      </c>
      <c r="E960" s="140" t="s">
        <v>5784</v>
      </c>
      <c r="F960" s="296" t="s">
        <v>5052</v>
      </c>
      <c r="G960" s="141">
        <f t="shared" si="1424"/>
        <v>4</v>
      </c>
      <c r="H960" s="141" t="s">
        <v>42</v>
      </c>
      <c r="I960" s="217" t="s">
        <v>3914</v>
      </c>
      <c r="J960" s="125"/>
      <c r="K960" s="126"/>
      <c r="L960" s="126"/>
      <c r="M960" s="126"/>
      <c r="N960" s="125"/>
      <c r="O960" s="124" t="s">
        <v>62</v>
      </c>
      <c r="P960" s="124" t="str">
        <f t="shared" si="1443"/>
        <v>0..n</v>
      </c>
      <c r="Q960" s="142" t="s">
        <v>3915</v>
      </c>
      <c r="R960" s="143" t="s">
        <v>3916</v>
      </c>
      <c r="S960" s="124" t="s">
        <v>35</v>
      </c>
      <c r="T960" s="129" t="str">
        <f t="shared" si="1438"/>
        <v>EG</v>
      </c>
      <c r="U960" s="141" t="s">
        <v>62</v>
      </c>
      <c r="V960" s="124"/>
      <c r="W960" s="675"/>
      <c r="X960" s="38"/>
      <c r="Y960" s="648" t="str">
        <f t="shared" si="1369"/>
        <v>-</v>
      </c>
      <c r="Z960" s="144" t="str">
        <f t="shared" ref="Z960:AE960" si="1458">IF(Y960="X","X",IF($AH960=Z$4,"X","-"))</f>
        <v>-</v>
      </c>
      <c r="AA960" s="144" t="str">
        <f t="shared" si="1458"/>
        <v>-</v>
      </c>
      <c r="AB960" s="144" t="str">
        <f t="shared" si="1458"/>
        <v>-</v>
      </c>
      <c r="AC960" s="144" t="str">
        <f t="shared" si="1458"/>
        <v>X</v>
      </c>
      <c r="AD960" s="144" t="str">
        <f t="shared" si="1458"/>
        <v>X</v>
      </c>
      <c r="AE960" s="649" t="str">
        <f t="shared" si="1458"/>
        <v>X</v>
      </c>
      <c r="AF960" s="38"/>
      <c r="AG960" s="144" t="s">
        <v>47</v>
      </c>
      <c r="AH960" s="144" t="s">
        <v>5901</v>
      </c>
      <c r="AI960" s="38"/>
      <c r="AJ960" s="13" t="str">
        <f t="shared" si="1434"/>
        <v>/rsm:CrossIndustryInvoice/rsm:SupplyChainTradeTransaction/ram:ApplicableHeaderTradeSettlement/ram:PayerTradeParty</v>
      </c>
      <c r="AK960" s="13" t="str">
        <f t="shared" si="1435"/>
        <v>/ram:DefinedTradeContact</v>
      </c>
      <c r="AL960" s="14">
        <f>COUNTIFS(R$4:R960,AJ960)</f>
        <v>1</v>
      </c>
      <c r="AN960" s="215" t="str">
        <f t="shared" si="1373"/>
        <v>SCT_HTS</v>
      </c>
      <c r="AO960" s="140" t="str">
        <f t="shared" si="1436"/>
        <v>BG-X-74</v>
      </c>
      <c r="AP960" s="296" t="str">
        <f t="shared" si="1374"/>
        <v>EXT-FR-FE-62</v>
      </c>
      <c r="AQ960" s="141">
        <f t="shared" si="1411"/>
        <v>4</v>
      </c>
      <c r="AR960" s="141" t="str">
        <f t="shared" si="1437"/>
        <v>0..1</v>
      </c>
      <c r="AS960" s="217" t="s">
        <v>3917</v>
      </c>
      <c r="AT960" s="125"/>
      <c r="AU960" s="126"/>
      <c r="AV960" s="126"/>
      <c r="AW960" s="126"/>
      <c r="AX960" s="125"/>
      <c r="AY960" s="124" t="str">
        <f t="shared" si="1448"/>
        <v>0..n</v>
      </c>
      <c r="AZ960" s="124" t="str">
        <f t="shared" si="1450"/>
        <v>0..n</v>
      </c>
      <c r="BA960" s="142" t="str">
        <f t="shared" si="1402"/>
        <v>/rsm:CrossIndustryInvoice
/rsm:SupplyChainTradeTransaction
/ram:ApplicableHeaderTradeSettlement
/ram:PayerTradeParty
/ram:DefinedTradeContact</v>
      </c>
      <c r="BB960" s="143" t="str">
        <f t="shared" si="1403"/>
        <v>/rsm:CrossIndustryInvoice/rsm:SupplyChainTradeTransaction/ram:ApplicableHeaderTradeSettlement/ram:PayerTradeParty/ram:DefinedTradeContact</v>
      </c>
      <c r="BC960" s="124" t="str">
        <f t="shared" si="1375"/>
        <v/>
      </c>
      <c r="BD960" s="129" t="str">
        <f t="shared" si="1376"/>
        <v>EG</v>
      </c>
      <c r="BE960" s="141" t="str">
        <f t="shared" si="1377"/>
        <v>0..n</v>
      </c>
      <c r="BF960" s="124" t="str">
        <f t="shared" si="1378"/>
        <v/>
      </c>
      <c r="BG960" s="675" t="str">
        <f t="shared" si="1379"/>
        <v/>
      </c>
      <c r="BH960" s="7"/>
      <c r="BI960" s="648" t="str">
        <f t="shared" si="1380"/>
        <v>-</v>
      </c>
      <c r="BJ960" s="144" t="str">
        <f t="shared" si="1381"/>
        <v>-</v>
      </c>
      <c r="BK960" s="144" t="str">
        <f t="shared" si="1382"/>
        <v>-</v>
      </c>
      <c r="BL960" s="144" t="str">
        <f t="shared" si="1383"/>
        <v>-</v>
      </c>
      <c r="BM960" s="144" t="str">
        <f t="shared" si="1384"/>
        <v>X</v>
      </c>
      <c r="BN960" s="144" t="str">
        <f t="shared" si="1385"/>
        <v>X</v>
      </c>
      <c r="BO960" s="649" t="str">
        <f t="shared" si="1386"/>
        <v>X</v>
      </c>
      <c r="BP960" s="7"/>
      <c r="BQ960" s="144" t="str">
        <f t="shared" si="1387"/>
        <v>EXTENDED</v>
      </c>
      <c r="BR960" s="144" t="str">
        <f t="shared" si="1388"/>
        <v>EXTENDED-CTC-FR</v>
      </c>
      <c r="BS960" s="15"/>
      <c r="BT960" s="57" t="s">
        <v>18642</v>
      </c>
    </row>
    <row r="961" spans="1:72" s="59" customFormat="1" ht="105" x14ac:dyDescent="0.2">
      <c r="A961" s="45" t="str">
        <f t="shared" si="1371"/>
        <v>YES</v>
      </c>
      <c r="B961" s="131"/>
      <c r="C961" s="742"/>
      <c r="D961" s="215" t="s">
        <v>3431</v>
      </c>
      <c r="E961" s="61" t="s">
        <v>5785</v>
      </c>
      <c r="F961" s="282" t="s">
        <v>5053</v>
      </c>
      <c r="G961" s="62">
        <f t="shared" si="1424"/>
        <v>5</v>
      </c>
      <c r="H961" s="62" t="s">
        <v>42</v>
      </c>
      <c r="I961" s="64" t="s">
        <v>2142</v>
      </c>
      <c r="J961" s="64"/>
      <c r="K961" s="65" t="s">
        <v>17141</v>
      </c>
      <c r="L961" s="65"/>
      <c r="M961" s="65"/>
      <c r="N961" s="64" t="s">
        <v>70</v>
      </c>
      <c r="O961" s="66" t="s">
        <v>42</v>
      </c>
      <c r="P961" s="66" t="str">
        <f t="shared" si="1443"/>
        <v>0..1</v>
      </c>
      <c r="Q961" s="6" t="s">
        <v>3918</v>
      </c>
      <c r="R961" s="67" t="s">
        <v>3919</v>
      </c>
      <c r="S961" s="66" t="s">
        <v>73</v>
      </c>
      <c r="T961" s="68" t="str">
        <f t="shared" si="1438"/>
        <v>E</v>
      </c>
      <c r="U961" s="62" t="s">
        <v>42</v>
      </c>
      <c r="V961" s="66"/>
      <c r="W961" s="249"/>
      <c r="X961" s="38"/>
      <c r="Y961" s="634" t="str">
        <f t="shared" si="1369"/>
        <v>-</v>
      </c>
      <c r="Z961" s="70" t="str">
        <f t="shared" ref="Z961:AE961" si="1459">IF(Y961="X","X",IF($AH961=Z$4,"X","-"))</f>
        <v>-</v>
      </c>
      <c r="AA961" s="70" t="str">
        <f t="shared" si="1459"/>
        <v>-</v>
      </c>
      <c r="AB961" s="70" t="str">
        <f t="shared" si="1459"/>
        <v>-</v>
      </c>
      <c r="AC961" s="70" t="str">
        <f t="shared" si="1459"/>
        <v>X</v>
      </c>
      <c r="AD961" s="70" t="str">
        <f t="shared" si="1459"/>
        <v>X</v>
      </c>
      <c r="AE961" s="635" t="str">
        <f t="shared" si="1459"/>
        <v>X</v>
      </c>
      <c r="AF961" s="38"/>
      <c r="AG961" s="70" t="s">
        <v>47</v>
      </c>
      <c r="AH961" s="70" t="s">
        <v>5901</v>
      </c>
      <c r="AI961" s="38"/>
      <c r="AJ961" s="13" t="str">
        <f t="shared" si="1434"/>
        <v>/rsm:CrossIndustryInvoice/rsm:SupplyChainTradeTransaction/ram:ApplicableHeaderTradeSettlement/ram:PayerTradeParty/ram:DefinedTradeContact</v>
      </c>
      <c r="AK961" s="13" t="str">
        <f t="shared" si="1435"/>
        <v>/ram:PersonName</v>
      </c>
      <c r="AL961" s="14">
        <f>COUNTIFS(R$4:R961,AJ961)</f>
        <v>1</v>
      </c>
      <c r="AN961" s="215" t="str">
        <f t="shared" si="1373"/>
        <v>SCT_HTS</v>
      </c>
      <c r="AO961" s="61" t="str">
        <f t="shared" si="1436"/>
        <v>BT-X-484</v>
      </c>
      <c r="AP961" s="282" t="str">
        <f t="shared" si="1374"/>
        <v>EXT-FR-FE-63</v>
      </c>
      <c r="AQ961" s="62">
        <f t="shared" si="1411"/>
        <v>5</v>
      </c>
      <c r="AR961" s="62" t="str">
        <f t="shared" si="1437"/>
        <v>0..1</v>
      </c>
      <c r="AS961" s="64" t="s">
        <v>3920</v>
      </c>
      <c r="AT961" s="64"/>
      <c r="AU961" s="65" t="s">
        <v>18227</v>
      </c>
      <c r="AV961" s="65"/>
      <c r="AW961" s="65"/>
      <c r="AX961" s="64" t="s">
        <v>78</v>
      </c>
      <c r="AY961" s="66" t="str">
        <f t="shared" si="1448"/>
        <v>0..1</v>
      </c>
      <c r="AZ961" s="66" t="str">
        <f t="shared" si="1450"/>
        <v>0..1</v>
      </c>
      <c r="BA961" s="6" t="str">
        <f t="shared" si="1402"/>
        <v>/rsm:CrossIndustryInvoice
/rsm:SupplyChainTradeTransaction
/ram:ApplicableHeaderTradeSettlement
/ram:PayerTradeParty
/ram:DefinedTradeContact
/ram:PersonName</v>
      </c>
      <c r="BB961" s="67" t="str">
        <f t="shared" si="1403"/>
        <v>/rsm:CrossIndustryInvoice/rsm:SupplyChainTradeTransaction/ram:ApplicableHeaderTradeSettlement/ram:PayerTradeParty/ram:DefinedTradeContact/ram:PersonName</v>
      </c>
      <c r="BC961" s="66" t="str">
        <f t="shared" si="1375"/>
        <v>T</v>
      </c>
      <c r="BD961" s="68" t="str">
        <f t="shared" si="1376"/>
        <v>E</v>
      </c>
      <c r="BE961" s="62" t="str">
        <f t="shared" si="1377"/>
        <v>0..1</v>
      </c>
      <c r="BF961" s="66" t="str">
        <f t="shared" si="1378"/>
        <v/>
      </c>
      <c r="BG961" s="249" t="str">
        <f t="shared" si="1379"/>
        <v/>
      </c>
      <c r="BH961" s="7"/>
      <c r="BI961" s="634" t="str">
        <f t="shared" si="1380"/>
        <v>-</v>
      </c>
      <c r="BJ961" s="70" t="str">
        <f t="shared" si="1381"/>
        <v>-</v>
      </c>
      <c r="BK961" s="70" t="str">
        <f t="shared" si="1382"/>
        <v>-</v>
      </c>
      <c r="BL961" s="70" t="str">
        <f t="shared" si="1383"/>
        <v>-</v>
      </c>
      <c r="BM961" s="70" t="str">
        <f t="shared" si="1384"/>
        <v>X</v>
      </c>
      <c r="BN961" s="70" t="str">
        <f t="shared" si="1385"/>
        <v>X</v>
      </c>
      <c r="BO961" s="635" t="str">
        <f t="shared" si="1386"/>
        <v>X</v>
      </c>
      <c r="BP961" s="7"/>
      <c r="BQ961" s="70" t="str">
        <f t="shared" si="1387"/>
        <v>EXTENDED</v>
      </c>
      <c r="BR961" s="70" t="str">
        <f t="shared" si="1388"/>
        <v>EXTENDED-CTC-FR</v>
      </c>
      <c r="BS961" s="15"/>
      <c r="BT961" s="57" t="s">
        <v>18642</v>
      </c>
    </row>
    <row r="962" spans="1:72" s="59" customFormat="1" ht="105" x14ac:dyDescent="0.2">
      <c r="A962" s="45" t="str">
        <f t="shared" si="1371"/>
        <v>YES</v>
      </c>
      <c r="B962" s="131"/>
      <c r="C962" s="742"/>
      <c r="D962" s="215" t="s">
        <v>3431</v>
      </c>
      <c r="E962" s="61" t="s">
        <v>5786</v>
      </c>
      <c r="F962" s="282"/>
      <c r="G962" s="62">
        <f t="shared" si="1424"/>
        <v>5</v>
      </c>
      <c r="H962" s="62" t="s">
        <v>42</v>
      </c>
      <c r="I962" s="64" t="s">
        <v>2146</v>
      </c>
      <c r="J962" s="64"/>
      <c r="K962" s="65" t="s">
        <v>17141</v>
      </c>
      <c r="L962" s="65"/>
      <c r="M962" s="65"/>
      <c r="N962" s="64" t="s">
        <v>70</v>
      </c>
      <c r="O962" s="66" t="s">
        <v>42</v>
      </c>
      <c r="P962" s="66" t="str">
        <f t="shared" si="1443"/>
        <v>0..1</v>
      </c>
      <c r="Q962" s="6" t="s">
        <v>3921</v>
      </c>
      <c r="R962" s="67" t="s">
        <v>3922</v>
      </c>
      <c r="S962" s="66" t="s">
        <v>73</v>
      </c>
      <c r="T962" s="68" t="str">
        <f t="shared" si="1438"/>
        <v>E</v>
      </c>
      <c r="U962" s="62" t="s">
        <v>42</v>
      </c>
      <c r="V962" s="66"/>
      <c r="W962" s="249"/>
      <c r="X962" s="38"/>
      <c r="Y962" s="634" t="str">
        <f t="shared" si="1369"/>
        <v>-</v>
      </c>
      <c r="Z962" s="70" t="str">
        <f t="shared" ref="Z962:AE962" si="1460">IF(Y962="X","X",IF($AH962=Z$4,"X","-"))</f>
        <v>-</v>
      </c>
      <c r="AA962" s="70" t="str">
        <f t="shared" si="1460"/>
        <v>-</v>
      </c>
      <c r="AB962" s="70" t="str">
        <f t="shared" si="1460"/>
        <v>-</v>
      </c>
      <c r="AC962" s="70" t="str">
        <f t="shared" si="1460"/>
        <v>X</v>
      </c>
      <c r="AD962" s="70" t="str">
        <f t="shared" si="1460"/>
        <v>X</v>
      </c>
      <c r="AE962" s="635" t="str">
        <f t="shared" si="1460"/>
        <v>X</v>
      </c>
      <c r="AF962" s="38"/>
      <c r="AG962" s="70" t="s">
        <v>47</v>
      </c>
      <c r="AH962" s="70" t="s">
        <v>5901</v>
      </c>
      <c r="AI962" s="38"/>
      <c r="AJ962" s="13" t="str">
        <f t="shared" si="1434"/>
        <v>/rsm:CrossIndustryInvoice/rsm:SupplyChainTradeTransaction/ram:ApplicableHeaderTradeSettlement/ram:PayerTradeParty/ram:DefinedTradeContact</v>
      </c>
      <c r="AK962" s="13" t="str">
        <f t="shared" si="1435"/>
        <v>/ram:DepartmentName</v>
      </c>
      <c r="AL962" s="14">
        <f>COUNTIFS(R$4:R962,AJ962)</f>
        <v>1</v>
      </c>
      <c r="AN962" s="215" t="str">
        <f t="shared" si="1373"/>
        <v>SCT_HTS</v>
      </c>
      <c r="AO962" s="61" t="str">
        <f t="shared" si="1436"/>
        <v>BT-X-485</v>
      </c>
      <c r="AP962" s="282" t="str">
        <f t="shared" si="1374"/>
        <v/>
      </c>
      <c r="AQ962" s="62">
        <f t="shared" si="1411"/>
        <v>5</v>
      </c>
      <c r="AR962" s="62" t="str">
        <f t="shared" si="1437"/>
        <v>0..1</v>
      </c>
      <c r="AS962" s="64" t="s">
        <v>3920</v>
      </c>
      <c r="AT962" s="64"/>
      <c r="AU962" s="65" t="s">
        <v>18227</v>
      </c>
      <c r="AV962" s="65"/>
      <c r="AW962" s="65"/>
      <c r="AX962" s="64" t="s">
        <v>78</v>
      </c>
      <c r="AY962" s="66" t="str">
        <f t="shared" si="1448"/>
        <v>0..1</v>
      </c>
      <c r="AZ962" s="66" t="str">
        <f t="shared" si="1450"/>
        <v>0..1</v>
      </c>
      <c r="BA962" s="6" t="str">
        <f t="shared" si="1402"/>
        <v>/rsm:CrossIndustryInvoice
/rsm:SupplyChainTradeTransaction
/ram:ApplicableHeaderTradeSettlement
/ram:PayerTradeParty
/ram:DefinedTradeContact
/ram:DepartmentName</v>
      </c>
      <c r="BB962" s="67" t="str">
        <f t="shared" si="1403"/>
        <v>/rsm:CrossIndustryInvoice/rsm:SupplyChainTradeTransaction/ram:ApplicableHeaderTradeSettlement/ram:PayerTradeParty/ram:DefinedTradeContact/ram:DepartmentName</v>
      </c>
      <c r="BC962" s="66" t="str">
        <f t="shared" si="1375"/>
        <v>T</v>
      </c>
      <c r="BD962" s="68" t="str">
        <f t="shared" si="1376"/>
        <v>E</v>
      </c>
      <c r="BE962" s="62" t="str">
        <f t="shared" si="1377"/>
        <v>0..1</v>
      </c>
      <c r="BF962" s="66" t="str">
        <f t="shared" si="1378"/>
        <v/>
      </c>
      <c r="BG962" s="249" t="str">
        <f t="shared" si="1379"/>
        <v/>
      </c>
      <c r="BH962" s="7"/>
      <c r="BI962" s="634" t="str">
        <f t="shared" si="1380"/>
        <v>-</v>
      </c>
      <c r="BJ962" s="70" t="str">
        <f t="shared" si="1381"/>
        <v>-</v>
      </c>
      <c r="BK962" s="70" t="str">
        <f t="shared" si="1382"/>
        <v>-</v>
      </c>
      <c r="BL962" s="70" t="str">
        <f t="shared" si="1383"/>
        <v>-</v>
      </c>
      <c r="BM962" s="70" t="str">
        <f t="shared" si="1384"/>
        <v>X</v>
      </c>
      <c r="BN962" s="70" t="str">
        <f t="shared" si="1385"/>
        <v>X</v>
      </c>
      <c r="BO962" s="635" t="str">
        <f t="shared" si="1386"/>
        <v>X</v>
      </c>
      <c r="BP962" s="7"/>
      <c r="BQ962" s="70" t="str">
        <f t="shared" si="1387"/>
        <v>EXTENDED</v>
      </c>
      <c r="BR962" s="70" t="str">
        <f t="shared" si="1388"/>
        <v>EXTENDED-CTC-FR</v>
      </c>
      <c r="BS962" s="15"/>
      <c r="BT962" s="57" t="s">
        <v>18642</v>
      </c>
    </row>
    <row r="963" spans="1:72" s="59" customFormat="1" ht="105" x14ac:dyDescent="0.2">
      <c r="A963" s="45" t="str">
        <f t="shared" si="1371"/>
        <v>YES</v>
      </c>
      <c r="B963" s="131"/>
      <c r="C963" s="742"/>
      <c r="D963" s="215" t="s">
        <v>3431</v>
      </c>
      <c r="E963" s="61" t="s">
        <v>5787</v>
      </c>
      <c r="F963" s="282"/>
      <c r="G963" s="62">
        <f t="shared" si="1424"/>
        <v>5</v>
      </c>
      <c r="H963" s="62" t="s">
        <v>42</v>
      </c>
      <c r="I963" s="64" t="s">
        <v>17232</v>
      </c>
      <c r="J963" s="64" t="s">
        <v>17143</v>
      </c>
      <c r="K963" s="65" t="s">
        <v>17142</v>
      </c>
      <c r="L963" s="65"/>
      <c r="M963" s="65" t="s">
        <v>35</v>
      </c>
      <c r="N963" s="64" t="s">
        <v>128</v>
      </c>
      <c r="O963" s="66" t="s">
        <v>42</v>
      </c>
      <c r="P963" s="66" t="str">
        <f>O963</f>
        <v>0..1</v>
      </c>
      <c r="Q963" s="6" t="s">
        <v>3923</v>
      </c>
      <c r="R963" s="67" t="s">
        <v>3924</v>
      </c>
      <c r="S963" s="66" t="s">
        <v>131</v>
      </c>
      <c r="T963" s="68" t="str">
        <f t="shared" si="1438"/>
        <v>E</v>
      </c>
      <c r="U963" s="62" t="s">
        <v>42</v>
      </c>
      <c r="V963" s="66"/>
      <c r="W963" s="249" t="s">
        <v>35</v>
      </c>
      <c r="X963" s="38"/>
      <c r="Y963" s="634" t="str">
        <f t="shared" si="1369"/>
        <v>-</v>
      </c>
      <c r="Z963" s="70" t="str">
        <f t="shared" ref="Z963:AE963" si="1461">IF(Y963="X","X",IF($AH963=Z$4,"X","-"))</f>
        <v>-</v>
      </c>
      <c r="AA963" s="70" t="str">
        <f t="shared" si="1461"/>
        <v>-</v>
      </c>
      <c r="AB963" s="70" t="str">
        <f t="shared" si="1461"/>
        <v>-</v>
      </c>
      <c r="AC963" s="70" t="str">
        <f t="shared" si="1461"/>
        <v>-</v>
      </c>
      <c r="AD963" s="70" t="str">
        <f t="shared" si="1461"/>
        <v>X</v>
      </c>
      <c r="AE963" s="635" t="str">
        <f t="shared" si="1461"/>
        <v>X</v>
      </c>
      <c r="AF963" s="38"/>
      <c r="AG963" s="70" t="s">
        <v>47</v>
      </c>
      <c r="AH963" s="70" t="s">
        <v>18617</v>
      </c>
      <c r="AI963" s="38"/>
      <c r="AJ963" s="13" t="str">
        <f t="shared" si="1434"/>
        <v>/rsm:CrossIndustryInvoice/rsm:SupplyChainTradeTransaction/ram:ApplicableHeaderTradeSettlement/ram:PayerTradeParty/ram:DefinedTradeContact</v>
      </c>
      <c r="AK963" s="13" t="str">
        <f t="shared" si="1435"/>
        <v>/ram:TypeCode</v>
      </c>
      <c r="AL963" s="14">
        <f>COUNTIFS(R$4:R963,AJ963)</f>
        <v>1</v>
      </c>
      <c r="AN963" s="215" t="str">
        <f t="shared" si="1373"/>
        <v>SCT_HTS</v>
      </c>
      <c r="AO963" s="61" t="str">
        <f t="shared" si="1436"/>
        <v>BT-X-486</v>
      </c>
      <c r="AP963" s="282" t="str">
        <f t="shared" si="1374"/>
        <v/>
      </c>
      <c r="AQ963" s="62">
        <f t="shared" si="1411"/>
        <v>5</v>
      </c>
      <c r="AR963" s="62" t="str">
        <f t="shared" si="1437"/>
        <v>0..1</v>
      </c>
      <c r="AS963" s="64" t="s">
        <v>2910</v>
      </c>
      <c r="AT963" s="64" t="s">
        <v>18232</v>
      </c>
      <c r="AU963" s="65" t="s">
        <v>18228</v>
      </c>
      <c r="AV963" s="65"/>
      <c r="AW963" s="65" t="s">
        <v>35</v>
      </c>
      <c r="AX963" s="64" t="s">
        <v>128</v>
      </c>
      <c r="AY963" s="66" t="str">
        <f t="shared" si="1448"/>
        <v>0..1</v>
      </c>
      <c r="AZ963" s="66" t="str">
        <f t="shared" si="1450"/>
        <v>0..1</v>
      </c>
      <c r="BA963" s="6" t="str">
        <f t="shared" si="1402"/>
        <v>/rsm:CrossIndustryInvoice
/rsm:SupplyChainTradeTransaction
/ram:ApplicableHeaderTradeSettlement
/ram:PayerTradeParty
/ram:DefinedTradeContact
/ram:TypeCode</v>
      </c>
      <c r="BB963" s="67" t="str">
        <f t="shared" si="1403"/>
        <v>/rsm:CrossIndustryInvoice/rsm:SupplyChainTradeTransaction/ram:ApplicableHeaderTradeSettlement/ram:PayerTradeParty/ram:DefinedTradeContact/ram:TypeCode</v>
      </c>
      <c r="BC963" s="66" t="str">
        <f t="shared" si="1375"/>
        <v>C</v>
      </c>
      <c r="BD963" s="68" t="str">
        <f t="shared" si="1376"/>
        <v>E</v>
      </c>
      <c r="BE963" s="62" t="str">
        <f t="shared" si="1377"/>
        <v>0..1</v>
      </c>
      <c r="BF963" s="66" t="str">
        <f t="shared" si="1378"/>
        <v/>
      </c>
      <c r="BG963" s="249" t="str">
        <f t="shared" si="1379"/>
        <v/>
      </c>
      <c r="BH963" s="7"/>
      <c r="BI963" s="634" t="str">
        <f t="shared" si="1380"/>
        <v>-</v>
      </c>
      <c r="BJ963" s="70" t="str">
        <f t="shared" si="1381"/>
        <v>-</v>
      </c>
      <c r="BK963" s="70" t="str">
        <f t="shared" si="1382"/>
        <v>-</v>
      </c>
      <c r="BL963" s="70" t="str">
        <f t="shared" si="1383"/>
        <v>-</v>
      </c>
      <c r="BM963" s="70" t="str">
        <f t="shared" si="1384"/>
        <v>-</v>
      </c>
      <c r="BN963" s="70" t="str">
        <f t="shared" si="1385"/>
        <v>X</v>
      </c>
      <c r="BO963" s="635" t="str">
        <f t="shared" si="1386"/>
        <v>X</v>
      </c>
      <c r="BP963" s="7"/>
      <c r="BQ963" s="70" t="str">
        <f t="shared" si="1387"/>
        <v>EXTENDED</v>
      </c>
      <c r="BR963" s="70" t="str">
        <f t="shared" si="1388"/>
        <v>EXTENDED-B2B-FR</v>
      </c>
      <c r="BS963" s="15"/>
      <c r="BT963" s="57" t="s">
        <v>18642</v>
      </c>
    </row>
    <row r="964" spans="1:72" s="59" customFormat="1" ht="105" x14ac:dyDescent="0.2">
      <c r="A964" s="45" t="str">
        <f t="shared" si="1371"/>
        <v>NO</v>
      </c>
      <c r="B964" s="131"/>
      <c r="C964" s="742"/>
      <c r="D964" s="215" t="s">
        <v>3431</v>
      </c>
      <c r="E964" s="61" t="s">
        <v>5788</v>
      </c>
      <c r="F964" s="282"/>
      <c r="G964" s="62">
        <f t="shared" si="1424"/>
        <v>5</v>
      </c>
      <c r="H964" s="62" t="s">
        <v>42</v>
      </c>
      <c r="I964" s="193" t="s">
        <v>17264</v>
      </c>
      <c r="J964" s="64" t="s">
        <v>1706</v>
      </c>
      <c r="K964" s="65"/>
      <c r="L964" s="65"/>
      <c r="M964" s="65"/>
      <c r="N964" s="64"/>
      <c r="O964" s="66" t="s">
        <v>42</v>
      </c>
      <c r="P964" s="66" t="str">
        <f t="shared" ref="P964:P983" si="1462">O964</f>
        <v>0..1</v>
      </c>
      <c r="Q964" s="6" t="s">
        <v>3925</v>
      </c>
      <c r="R964" s="67" t="s">
        <v>3926</v>
      </c>
      <c r="S964" s="66"/>
      <c r="T964" s="68" t="str">
        <f t="shared" si="1438"/>
        <v/>
      </c>
      <c r="U964" s="62" t="s">
        <v>42</v>
      </c>
      <c r="V964" s="66"/>
      <c r="W964" s="249"/>
      <c r="X964" s="38"/>
      <c r="Y964" s="634" t="str">
        <f t="shared" si="1369"/>
        <v>-</v>
      </c>
      <c r="Z964" s="70" t="str">
        <f t="shared" ref="Z964:AE964" si="1463">IF(Y964="X","X",IF($AH964=Z$4,"X","-"))</f>
        <v>-</v>
      </c>
      <c r="AA964" s="70" t="str">
        <f t="shared" si="1463"/>
        <v>-</v>
      </c>
      <c r="AB964" s="70" t="str">
        <f t="shared" si="1463"/>
        <v>-</v>
      </c>
      <c r="AC964" s="70" t="str">
        <f t="shared" si="1463"/>
        <v>X</v>
      </c>
      <c r="AD964" s="70" t="str">
        <f t="shared" si="1463"/>
        <v>X</v>
      </c>
      <c r="AE964" s="635" t="str">
        <f t="shared" si="1463"/>
        <v>X</v>
      </c>
      <c r="AF964" s="38"/>
      <c r="AG964" s="70" t="s">
        <v>47</v>
      </c>
      <c r="AH964" s="70" t="s">
        <v>5901</v>
      </c>
      <c r="AI964" s="38"/>
      <c r="AJ964" s="13" t="str">
        <f t="shared" si="1434"/>
        <v>/rsm:CrossIndustryInvoice/rsm:SupplyChainTradeTransaction/ram:ApplicableHeaderTradeSettlement/ram:PayerTradeParty/ram:DefinedTradeContact</v>
      </c>
      <c r="AK964" s="13" t="str">
        <f t="shared" si="1435"/>
        <v>/ram:TelephoneUniversalCommunication</v>
      </c>
      <c r="AL964" s="14">
        <f>COUNTIFS(R$4:R964,AJ964)</f>
        <v>1</v>
      </c>
      <c r="AN964" s="215" t="str">
        <f t="shared" si="1373"/>
        <v>SCT_HTS</v>
      </c>
      <c r="AO964" s="61" t="str">
        <f t="shared" si="1436"/>
        <v>BT-X-487-00</v>
      </c>
      <c r="AP964" s="282" t="str">
        <f t="shared" si="1374"/>
        <v/>
      </c>
      <c r="AQ964" s="62">
        <f t="shared" si="1411"/>
        <v>5</v>
      </c>
      <c r="AR964" s="62" t="str">
        <f t="shared" si="1437"/>
        <v>0..1</v>
      </c>
      <c r="AS964" s="193" t="s">
        <v>946</v>
      </c>
      <c r="AT964" s="64" t="s">
        <v>1710</v>
      </c>
      <c r="AU964" s="65"/>
      <c r="AV964" s="65"/>
      <c r="AW964" s="65"/>
      <c r="AX964" s="64"/>
      <c r="AY964" s="66" t="str">
        <f t="shared" si="1448"/>
        <v>0..1</v>
      </c>
      <c r="AZ964" s="66" t="str">
        <f t="shared" si="1450"/>
        <v>0..1</v>
      </c>
      <c r="BA964" s="6" t="str">
        <f t="shared" si="1402"/>
        <v>/rsm:CrossIndustryInvoice
/rsm:SupplyChainTradeTransaction
/ram:ApplicableHeaderTradeSettlement
/ram:PayerTradeParty
/ram:DefinedTradeContact
/ram:TelephoneUniversalCommunication</v>
      </c>
      <c r="BB964" s="67" t="str">
        <f t="shared" si="1403"/>
        <v>/rsm:CrossIndustryInvoice/rsm:SupplyChainTradeTransaction/ram:ApplicableHeaderTradeSettlement/ram:PayerTradeParty/ram:DefinedTradeContact/ram:TelephoneUniversalCommunication</v>
      </c>
      <c r="BC964" s="66" t="str">
        <f t="shared" si="1375"/>
        <v/>
      </c>
      <c r="BD964" s="68" t="str">
        <f t="shared" si="1376"/>
        <v/>
      </c>
      <c r="BE964" s="62" t="str">
        <f t="shared" si="1377"/>
        <v>0..1</v>
      </c>
      <c r="BF964" s="66" t="str">
        <f t="shared" si="1378"/>
        <v/>
      </c>
      <c r="BG964" s="249" t="str">
        <f t="shared" si="1379"/>
        <v/>
      </c>
      <c r="BH964" s="7"/>
      <c r="BI964" s="634" t="str">
        <f t="shared" si="1380"/>
        <v>-</v>
      </c>
      <c r="BJ964" s="70" t="str">
        <f t="shared" si="1381"/>
        <v>-</v>
      </c>
      <c r="BK964" s="70" t="str">
        <f t="shared" si="1382"/>
        <v>-</v>
      </c>
      <c r="BL964" s="70" t="str">
        <f t="shared" si="1383"/>
        <v>-</v>
      </c>
      <c r="BM964" s="70" t="str">
        <f t="shared" si="1384"/>
        <v>X</v>
      </c>
      <c r="BN964" s="70" t="str">
        <f t="shared" si="1385"/>
        <v>X</v>
      </c>
      <c r="BO964" s="635" t="str">
        <f t="shared" si="1386"/>
        <v>X</v>
      </c>
      <c r="BP964" s="7"/>
      <c r="BQ964" s="70" t="str">
        <f t="shared" si="1387"/>
        <v>EXTENDED</v>
      </c>
      <c r="BR964" s="70" t="str">
        <f t="shared" si="1388"/>
        <v>EXTENDED-CTC-FR</v>
      </c>
      <c r="BS964" s="15"/>
      <c r="BT964" s="57" t="s">
        <v>18642</v>
      </c>
    </row>
    <row r="965" spans="1:72" s="59" customFormat="1" ht="120" x14ac:dyDescent="0.2">
      <c r="A965" s="45" t="str">
        <f t="shared" si="1371"/>
        <v>YES</v>
      </c>
      <c r="B965" s="131"/>
      <c r="C965" s="742"/>
      <c r="D965" s="215" t="s">
        <v>3431</v>
      </c>
      <c r="E965" s="61" t="s">
        <v>5789</v>
      </c>
      <c r="F965" s="282" t="s">
        <v>5054</v>
      </c>
      <c r="G965" s="62">
        <f t="shared" si="1424"/>
        <v>6</v>
      </c>
      <c r="H965" s="62" t="s">
        <v>32</v>
      </c>
      <c r="I965" s="64" t="s">
        <v>17261</v>
      </c>
      <c r="J965" s="64" t="s">
        <v>1706</v>
      </c>
      <c r="K965" s="65"/>
      <c r="L965" s="65"/>
      <c r="M965" s="65"/>
      <c r="N965" s="64" t="s">
        <v>70</v>
      </c>
      <c r="O965" s="66" t="s">
        <v>32</v>
      </c>
      <c r="P965" s="66" t="str">
        <f t="shared" si="1462"/>
        <v>1..1</v>
      </c>
      <c r="Q965" s="6" t="s">
        <v>3927</v>
      </c>
      <c r="R965" s="67" t="s">
        <v>3928</v>
      </c>
      <c r="S965" s="66" t="s">
        <v>73</v>
      </c>
      <c r="T965" s="68" t="str">
        <f t="shared" si="1438"/>
        <v>E</v>
      </c>
      <c r="U965" s="62" t="s">
        <v>42</v>
      </c>
      <c r="V965" s="66"/>
      <c r="W965" s="249"/>
      <c r="X965" s="38"/>
      <c r="Y965" s="634" t="str">
        <f t="shared" ref="Y965:Y1028" si="1464">IF(AH965=Y$4,"X","-")</f>
        <v>-</v>
      </c>
      <c r="Z965" s="70" t="str">
        <f t="shared" ref="Z965:AE965" si="1465">IF(Y965="X","X",IF($AH965=Z$4,"X","-"))</f>
        <v>-</v>
      </c>
      <c r="AA965" s="70" t="str">
        <f t="shared" si="1465"/>
        <v>-</v>
      </c>
      <c r="AB965" s="70" t="str">
        <f t="shared" si="1465"/>
        <v>-</v>
      </c>
      <c r="AC965" s="70" t="str">
        <f t="shared" si="1465"/>
        <v>X</v>
      </c>
      <c r="AD965" s="70" t="str">
        <f t="shared" si="1465"/>
        <v>X</v>
      </c>
      <c r="AE965" s="635" t="str">
        <f t="shared" si="1465"/>
        <v>X</v>
      </c>
      <c r="AF965" s="38"/>
      <c r="AG965" s="70" t="s">
        <v>47</v>
      </c>
      <c r="AH965" s="70" t="s">
        <v>5901</v>
      </c>
      <c r="AI965" s="38"/>
      <c r="AJ965" s="13" t="str">
        <f t="shared" si="1434"/>
        <v>/rsm:CrossIndustryInvoice/rsm:SupplyChainTradeTransaction/ram:ApplicableHeaderTradeSettlement/ram:PayerTradeParty/ram:DefinedTradeContact/ram:TelephoneUniversalCommunication</v>
      </c>
      <c r="AK965" s="13" t="str">
        <f t="shared" si="1435"/>
        <v>/ram:CompleteNumber</v>
      </c>
      <c r="AL965" s="14">
        <f>COUNTIFS(R$4:R965,AJ965)</f>
        <v>1</v>
      </c>
      <c r="AN965" s="215" t="str">
        <f t="shared" si="1373"/>
        <v>SCT_HTS</v>
      </c>
      <c r="AO965" s="61" t="str">
        <f t="shared" si="1436"/>
        <v>BT-X-487</v>
      </c>
      <c r="AP965" s="282" t="str">
        <f t="shared" si="1374"/>
        <v>EXT-FR-FE-64</v>
      </c>
      <c r="AQ965" s="62">
        <f t="shared" si="1411"/>
        <v>6</v>
      </c>
      <c r="AR965" s="62" t="str">
        <f t="shared" si="1437"/>
        <v>1..1</v>
      </c>
      <c r="AS965" s="64" t="s">
        <v>18659</v>
      </c>
      <c r="AT965" s="64" t="s">
        <v>1710</v>
      </c>
      <c r="AU965" s="65"/>
      <c r="AV965" s="65"/>
      <c r="AW965" s="65"/>
      <c r="AX965" s="64" t="s">
        <v>78</v>
      </c>
      <c r="AY965" s="66" t="str">
        <f t="shared" si="1448"/>
        <v>1..1</v>
      </c>
      <c r="AZ965" s="66" t="str">
        <f t="shared" si="1450"/>
        <v>1..1</v>
      </c>
      <c r="BA965" s="6" t="str">
        <f t="shared" si="1402"/>
        <v>/rsm:CrossIndustryInvoice
/rsm:SupplyChainTradeTransaction
/ram:ApplicableHeaderTradeSettlement
/ram:PayerTradeParty
/ram:DefinedTradeContact
/ram:TelephoneUniversalCommunication
/ram:CompleteNumber</v>
      </c>
      <c r="BB965" s="67" t="str">
        <f t="shared" si="1403"/>
        <v>/rsm:CrossIndustryInvoice/rsm:SupplyChainTradeTransaction/ram:ApplicableHeaderTradeSettlement/ram:PayerTradeParty/ram:DefinedTradeContact/ram:TelephoneUniversalCommunication/ram:CompleteNumber</v>
      </c>
      <c r="BC965" s="66" t="str">
        <f t="shared" si="1375"/>
        <v>T</v>
      </c>
      <c r="BD965" s="68" t="str">
        <f t="shared" si="1376"/>
        <v>E</v>
      </c>
      <c r="BE965" s="62" t="str">
        <f t="shared" si="1377"/>
        <v>0..1</v>
      </c>
      <c r="BF965" s="66" t="str">
        <f t="shared" si="1378"/>
        <v/>
      </c>
      <c r="BG965" s="249" t="str">
        <f t="shared" si="1379"/>
        <v/>
      </c>
      <c r="BH965" s="7"/>
      <c r="BI965" s="634" t="str">
        <f t="shared" si="1380"/>
        <v>-</v>
      </c>
      <c r="BJ965" s="70" t="str">
        <f t="shared" si="1381"/>
        <v>-</v>
      </c>
      <c r="BK965" s="70" t="str">
        <f t="shared" si="1382"/>
        <v>-</v>
      </c>
      <c r="BL965" s="70" t="str">
        <f t="shared" si="1383"/>
        <v>-</v>
      </c>
      <c r="BM965" s="70" t="str">
        <f t="shared" si="1384"/>
        <v>X</v>
      </c>
      <c r="BN965" s="70" t="str">
        <f t="shared" si="1385"/>
        <v>X</v>
      </c>
      <c r="BO965" s="635" t="str">
        <f t="shared" si="1386"/>
        <v>X</v>
      </c>
      <c r="BP965" s="7"/>
      <c r="BQ965" s="70" t="str">
        <f t="shared" si="1387"/>
        <v>EXTENDED</v>
      </c>
      <c r="BR965" s="70" t="str">
        <f t="shared" si="1388"/>
        <v>EXTENDED-CTC-FR</v>
      </c>
      <c r="BS965" s="15"/>
      <c r="BT965" s="57" t="s">
        <v>18642</v>
      </c>
    </row>
    <row r="966" spans="1:72" s="59" customFormat="1" ht="105" x14ac:dyDescent="0.2">
      <c r="A966" s="45" t="str">
        <f t="shared" ref="A966:A1029" si="1466">IF(OR(T966="E",T966="A"),"YES","NO")</f>
        <v>NO</v>
      </c>
      <c r="B966" s="131"/>
      <c r="C966" s="742"/>
      <c r="D966" s="215" t="s">
        <v>3431</v>
      </c>
      <c r="E966" s="61" t="s">
        <v>5790</v>
      </c>
      <c r="F966" s="282"/>
      <c r="G966" s="62">
        <f t="shared" si="1424"/>
        <v>5</v>
      </c>
      <c r="H966" s="62" t="s">
        <v>42</v>
      </c>
      <c r="I966" s="193" t="s">
        <v>17262</v>
      </c>
      <c r="J966" s="64"/>
      <c r="K966" s="65"/>
      <c r="L966" s="65"/>
      <c r="M966" s="65"/>
      <c r="N966" s="64"/>
      <c r="O966" s="66" t="s">
        <v>42</v>
      </c>
      <c r="P966" s="66" t="str">
        <f t="shared" si="1462"/>
        <v>0..1</v>
      </c>
      <c r="Q966" s="6" t="s">
        <v>3929</v>
      </c>
      <c r="R966" s="67" t="s">
        <v>3930</v>
      </c>
      <c r="S966" s="66"/>
      <c r="T966" s="68" t="str">
        <f t="shared" si="1438"/>
        <v/>
      </c>
      <c r="U966" s="62" t="s">
        <v>42</v>
      </c>
      <c r="V966" s="66"/>
      <c r="W966" s="249"/>
      <c r="X966" s="38"/>
      <c r="Y966" s="634" t="str">
        <f t="shared" si="1464"/>
        <v>-</v>
      </c>
      <c r="Z966" s="70" t="str">
        <f t="shared" ref="Z966:AE966" si="1467">IF(Y966="X","X",IF($AH966=Z$4,"X","-"))</f>
        <v>-</v>
      </c>
      <c r="AA966" s="70" t="str">
        <f t="shared" si="1467"/>
        <v>-</v>
      </c>
      <c r="AB966" s="70" t="str">
        <f t="shared" si="1467"/>
        <v>-</v>
      </c>
      <c r="AC966" s="70" t="str">
        <f t="shared" si="1467"/>
        <v>-</v>
      </c>
      <c r="AD966" s="70" t="str">
        <f t="shared" si="1467"/>
        <v>-</v>
      </c>
      <c r="AE966" s="635" t="str">
        <f t="shared" si="1467"/>
        <v>X</v>
      </c>
      <c r="AF966" s="38"/>
      <c r="AG966" s="70" t="s">
        <v>47</v>
      </c>
      <c r="AH966" s="70" t="s">
        <v>47</v>
      </c>
      <c r="AI966" s="38"/>
      <c r="AJ966" s="13" t="str">
        <f t="shared" si="1434"/>
        <v>/rsm:CrossIndustryInvoice/rsm:SupplyChainTradeTransaction/ram:ApplicableHeaderTradeSettlement/ram:PayerTradeParty/ram:DefinedTradeContact</v>
      </c>
      <c r="AK966" s="13" t="str">
        <f t="shared" si="1435"/>
        <v>/ram:FaxUniversalCommunication</v>
      </c>
      <c r="AL966" s="14">
        <f>COUNTIFS(R$4:R966,AJ966)</f>
        <v>1</v>
      </c>
      <c r="AN966" s="215" t="str">
        <f t="shared" ref="AN966:AN1029" si="1468">D966</f>
        <v>SCT_HTS</v>
      </c>
      <c r="AO966" s="61" t="str">
        <f t="shared" si="1436"/>
        <v>BT-X-488-00</v>
      </c>
      <c r="AP966" s="282" t="str">
        <f t="shared" ref="AP966:AP1029" si="1469">IF(F966="","",F966)</f>
        <v/>
      </c>
      <c r="AQ966" s="62">
        <f t="shared" si="1411"/>
        <v>5</v>
      </c>
      <c r="AR966" s="62" t="str">
        <f t="shared" si="1437"/>
        <v>0..1</v>
      </c>
      <c r="AS966" s="193" t="s">
        <v>954</v>
      </c>
      <c r="AT966" s="64"/>
      <c r="AU966" s="65"/>
      <c r="AV966" s="65"/>
      <c r="AW966" s="65"/>
      <c r="AX966" s="64"/>
      <c r="AY966" s="66" t="str">
        <f t="shared" si="1448"/>
        <v>0..1</v>
      </c>
      <c r="AZ966" s="66" t="str">
        <f t="shared" si="1450"/>
        <v>0..1</v>
      </c>
      <c r="BA966" s="6" t="str">
        <f t="shared" si="1402"/>
        <v>/rsm:CrossIndustryInvoice
/rsm:SupplyChainTradeTransaction
/ram:ApplicableHeaderTradeSettlement
/ram:PayerTradeParty
/ram:DefinedTradeContact
/ram:FaxUniversalCommunication</v>
      </c>
      <c r="BB966" s="67" t="str">
        <f t="shared" si="1403"/>
        <v>/rsm:CrossIndustryInvoice/rsm:SupplyChainTradeTransaction/ram:ApplicableHeaderTradeSettlement/ram:PayerTradeParty/ram:DefinedTradeContact/ram:FaxUniversalCommunication</v>
      </c>
      <c r="BC966" s="66" t="str">
        <f t="shared" ref="BC966:BC1029" si="1470">IF(S966="","",S966)</f>
        <v/>
      </c>
      <c r="BD966" s="68" t="str">
        <f t="shared" ref="BD966:BD1029" si="1471">IF(T966="","",T966)</f>
        <v/>
      </c>
      <c r="BE966" s="62" t="str">
        <f t="shared" ref="BE966:BE1029" si="1472">IF(U966="","",U966)</f>
        <v>0..1</v>
      </c>
      <c r="BF966" s="66" t="str">
        <f t="shared" ref="BF966:BF1029" si="1473">IF(V966="","",V966)</f>
        <v/>
      </c>
      <c r="BG966" s="249" t="str">
        <f t="shared" ref="BG966:BG1029" si="1474">IF(W966="","",W966)</f>
        <v/>
      </c>
      <c r="BH966" s="7"/>
      <c r="BI966" s="634" t="str">
        <f t="shared" ref="BI966:BI1029" si="1475">Y966</f>
        <v>-</v>
      </c>
      <c r="BJ966" s="70" t="str">
        <f t="shared" ref="BJ966:BJ1029" si="1476">Z966</f>
        <v>-</v>
      </c>
      <c r="BK966" s="70" t="str">
        <f t="shared" ref="BK966:BK1029" si="1477">AA966</f>
        <v>-</v>
      </c>
      <c r="BL966" s="70" t="str">
        <f t="shared" ref="BL966:BL1029" si="1478">AB966</f>
        <v>-</v>
      </c>
      <c r="BM966" s="70" t="str">
        <f t="shared" ref="BM966:BM1029" si="1479">AC966</f>
        <v>-</v>
      </c>
      <c r="BN966" s="70" t="str">
        <f t="shared" ref="BN966:BN1029" si="1480">AD966</f>
        <v>-</v>
      </c>
      <c r="BO966" s="635" t="str">
        <f t="shared" ref="BO966:BO1029" si="1481">AE966</f>
        <v>X</v>
      </c>
      <c r="BP966" s="7"/>
      <c r="BQ966" s="70" t="str">
        <f t="shared" ref="BQ966:BQ1029" si="1482">AG966</f>
        <v>EXTENDED</v>
      </c>
      <c r="BR966" s="70" t="str">
        <f t="shared" ref="BR966:BR1029" si="1483">AH966</f>
        <v>EXTENDED</v>
      </c>
      <c r="BS966" s="15"/>
      <c r="BT966" s="57" t="s">
        <v>18642</v>
      </c>
    </row>
    <row r="967" spans="1:72" s="59" customFormat="1" ht="120" x14ac:dyDescent="0.2">
      <c r="A967" s="45" t="str">
        <f t="shared" si="1466"/>
        <v>YES</v>
      </c>
      <c r="B967" s="131"/>
      <c r="C967" s="742"/>
      <c r="D967" s="215" t="s">
        <v>3431</v>
      </c>
      <c r="E967" s="61" t="s">
        <v>5791</v>
      </c>
      <c r="F967" s="282"/>
      <c r="G967" s="62">
        <f t="shared" si="1424"/>
        <v>6</v>
      </c>
      <c r="H967" s="62" t="s">
        <v>32</v>
      </c>
      <c r="I967" s="64" t="s">
        <v>17263</v>
      </c>
      <c r="J967" s="64"/>
      <c r="K967" s="65"/>
      <c r="L967" s="65"/>
      <c r="M967" s="65"/>
      <c r="N967" s="64" t="s">
        <v>70</v>
      </c>
      <c r="O967" s="66" t="s">
        <v>32</v>
      </c>
      <c r="P967" s="66" t="str">
        <f t="shared" si="1462"/>
        <v>1..1</v>
      </c>
      <c r="Q967" s="6" t="s">
        <v>3931</v>
      </c>
      <c r="R967" s="67" t="s">
        <v>3932</v>
      </c>
      <c r="S967" s="66" t="s">
        <v>73</v>
      </c>
      <c r="T967" s="68" t="str">
        <f t="shared" si="1438"/>
        <v>E</v>
      </c>
      <c r="U967" s="62" t="s">
        <v>42</v>
      </c>
      <c r="V967" s="66"/>
      <c r="W967" s="249"/>
      <c r="X967" s="38"/>
      <c r="Y967" s="634" t="str">
        <f t="shared" si="1464"/>
        <v>-</v>
      </c>
      <c r="Z967" s="70" t="str">
        <f t="shared" ref="Z967:AE967" si="1484">IF(Y967="X","X",IF($AH967=Z$4,"X","-"))</f>
        <v>-</v>
      </c>
      <c r="AA967" s="70" t="str">
        <f t="shared" si="1484"/>
        <v>-</v>
      </c>
      <c r="AB967" s="70" t="str">
        <f t="shared" si="1484"/>
        <v>-</v>
      </c>
      <c r="AC967" s="70" t="str">
        <f t="shared" si="1484"/>
        <v>-</v>
      </c>
      <c r="AD967" s="70" t="str">
        <f t="shared" si="1484"/>
        <v>-</v>
      </c>
      <c r="AE967" s="635" t="str">
        <f t="shared" si="1484"/>
        <v>X</v>
      </c>
      <c r="AF967" s="38"/>
      <c r="AG967" s="70" t="s">
        <v>47</v>
      </c>
      <c r="AH967" s="70" t="s">
        <v>47</v>
      </c>
      <c r="AI967" s="38"/>
      <c r="AJ967" s="13" t="str">
        <f t="shared" si="1434"/>
        <v>/rsm:CrossIndustryInvoice/rsm:SupplyChainTradeTransaction/ram:ApplicableHeaderTradeSettlement/ram:PayerTradeParty/ram:DefinedTradeContact/ram:FaxUniversalCommunication</v>
      </c>
      <c r="AK967" s="13" t="str">
        <f t="shared" si="1435"/>
        <v>/ram:CompleteNumber</v>
      </c>
      <c r="AL967" s="14">
        <f>COUNTIFS(R$4:R967,AJ967)</f>
        <v>1</v>
      </c>
      <c r="AN967" s="215" t="str">
        <f t="shared" si="1468"/>
        <v>SCT_HTS</v>
      </c>
      <c r="AO967" s="61" t="str">
        <f t="shared" si="1436"/>
        <v>BT-X-488</v>
      </c>
      <c r="AP967" s="282" t="str">
        <f t="shared" si="1469"/>
        <v/>
      </c>
      <c r="AQ967" s="62">
        <f t="shared" si="1411"/>
        <v>6</v>
      </c>
      <c r="AR967" s="62" t="str">
        <f t="shared" si="1437"/>
        <v>1..1</v>
      </c>
      <c r="AS967" s="64" t="s">
        <v>18660</v>
      </c>
      <c r="AT967" s="64"/>
      <c r="AU967" s="65"/>
      <c r="AV967" s="65"/>
      <c r="AW967" s="65"/>
      <c r="AX967" s="64" t="s">
        <v>78</v>
      </c>
      <c r="AY967" s="66" t="str">
        <f t="shared" si="1448"/>
        <v>1..1</v>
      </c>
      <c r="AZ967" s="66" t="str">
        <f t="shared" si="1450"/>
        <v>1..1</v>
      </c>
      <c r="BA967" s="6" t="str">
        <f t="shared" si="1402"/>
        <v>/rsm:CrossIndustryInvoice
/rsm:SupplyChainTradeTransaction
/ram:ApplicableHeaderTradeSettlement
/ram:PayerTradeParty
/ram:DefinedTradeContact
/ram:FaxUniversalCommunication
/ram:CompleteNumber</v>
      </c>
      <c r="BB967" s="67" t="str">
        <f t="shared" si="1403"/>
        <v>/rsm:CrossIndustryInvoice/rsm:SupplyChainTradeTransaction/ram:ApplicableHeaderTradeSettlement/ram:PayerTradeParty/ram:DefinedTradeContact/ram:FaxUniversalCommunication/ram:CompleteNumber</v>
      </c>
      <c r="BC967" s="66" t="str">
        <f t="shared" si="1470"/>
        <v>T</v>
      </c>
      <c r="BD967" s="68" t="str">
        <f t="shared" si="1471"/>
        <v>E</v>
      </c>
      <c r="BE967" s="62" t="str">
        <f t="shared" si="1472"/>
        <v>0..1</v>
      </c>
      <c r="BF967" s="66" t="str">
        <f t="shared" si="1473"/>
        <v/>
      </c>
      <c r="BG967" s="249" t="str">
        <f t="shared" si="1474"/>
        <v/>
      </c>
      <c r="BH967" s="7"/>
      <c r="BI967" s="634" t="str">
        <f t="shared" si="1475"/>
        <v>-</v>
      </c>
      <c r="BJ967" s="70" t="str">
        <f t="shared" si="1476"/>
        <v>-</v>
      </c>
      <c r="BK967" s="70" t="str">
        <f t="shared" si="1477"/>
        <v>-</v>
      </c>
      <c r="BL967" s="70" t="str">
        <f t="shared" si="1478"/>
        <v>-</v>
      </c>
      <c r="BM967" s="70" t="str">
        <f t="shared" si="1479"/>
        <v>-</v>
      </c>
      <c r="BN967" s="70" t="str">
        <f t="shared" si="1480"/>
        <v>-</v>
      </c>
      <c r="BO967" s="635" t="str">
        <f t="shared" si="1481"/>
        <v>X</v>
      </c>
      <c r="BP967" s="7"/>
      <c r="BQ967" s="70" t="str">
        <f t="shared" si="1482"/>
        <v>EXTENDED</v>
      </c>
      <c r="BR967" s="70" t="str">
        <f t="shared" si="1483"/>
        <v>EXTENDED</v>
      </c>
      <c r="BS967" s="15"/>
      <c r="BT967" s="57" t="s">
        <v>18642</v>
      </c>
    </row>
    <row r="968" spans="1:72" s="59" customFormat="1" ht="105" x14ac:dyDescent="0.2">
      <c r="A968" s="45" t="str">
        <f t="shared" si="1466"/>
        <v>NO</v>
      </c>
      <c r="B968" s="131"/>
      <c r="C968" s="742"/>
      <c r="D968" s="215" t="s">
        <v>3431</v>
      </c>
      <c r="E968" s="61" t="s">
        <v>5792</v>
      </c>
      <c r="F968" s="282"/>
      <c r="G968" s="62">
        <f t="shared" si="1424"/>
        <v>5</v>
      </c>
      <c r="H968" s="62" t="s">
        <v>42</v>
      </c>
      <c r="I968" s="193" t="s">
        <v>17265</v>
      </c>
      <c r="J968" s="64" t="s">
        <v>1725</v>
      </c>
      <c r="K968" s="65"/>
      <c r="L968" s="65"/>
      <c r="M968" s="65"/>
      <c r="N968" s="64"/>
      <c r="O968" s="66" t="s">
        <v>42</v>
      </c>
      <c r="P968" s="66" t="str">
        <f t="shared" si="1462"/>
        <v>0..1</v>
      </c>
      <c r="Q968" s="6" t="s">
        <v>3933</v>
      </c>
      <c r="R968" s="67" t="s">
        <v>3934</v>
      </c>
      <c r="S968" s="66"/>
      <c r="T968" s="68" t="str">
        <f t="shared" si="1438"/>
        <v/>
      </c>
      <c r="U968" s="62" t="s">
        <v>42</v>
      </c>
      <c r="V968" s="66"/>
      <c r="W968" s="249"/>
      <c r="X968" s="38"/>
      <c r="Y968" s="634" t="str">
        <f t="shared" si="1464"/>
        <v>-</v>
      </c>
      <c r="Z968" s="70" t="str">
        <f t="shared" ref="Z968:AE968" si="1485">IF(Y968="X","X",IF($AH968=Z$4,"X","-"))</f>
        <v>-</v>
      </c>
      <c r="AA968" s="70" t="str">
        <f t="shared" si="1485"/>
        <v>-</v>
      </c>
      <c r="AB968" s="70" t="str">
        <f t="shared" si="1485"/>
        <v>-</v>
      </c>
      <c r="AC968" s="70" t="str">
        <f t="shared" si="1485"/>
        <v>X</v>
      </c>
      <c r="AD968" s="70" t="str">
        <f t="shared" si="1485"/>
        <v>X</v>
      </c>
      <c r="AE968" s="635" t="str">
        <f t="shared" si="1485"/>
        <v>X</v>
      </c>
      <c r="AF968" s="38"/>
      <c r="AG968" s="70" t="s">
        <v>47</v>
      </c>
      <c r="AH968" s="70" t="s">
        <v>5901</v>
      </c>
      <c r="AI968" s="38"/>
      <c r="AJ968" s="13" t="str">
        <f t="shared" si="1434"/>
        <v>/rsm:CrossIndustryInvoice/rsm:SupplyChainTradeTransaction/ram:ApplicableHeaderTradeSettlement/ram:PayerTradeParty/ram:DefinedTradeContact</v>
      </c>
      <c r="AK968" s="13" t="str">
        <f t="shared" si="1435"/>
        <v>/ram:EmailURIUniversalCommunication</v>
      </c>
      <c r="AL968" s="14">
        <f>COUNTIFS(R$4:R968,AJ968)</f>
        <v>1</v>
      </c>
      <c r="AN968" s="215" t="str">
        <f t="shared" si="1468"/>
        <v>SCT_HTS</v>
      </c>
      <c r="AO968" s="61" t="str">
        <f t="shared" si="1436"/>
        <v>BT-X-489-00</v>
      </c>
      <c r="AP968" s="282" t="str">
        <f t="shared" si="1469"/>
        <v/>
      </c>
      <c r="AQ968" s="62">
        <f t="shared" si="1411"/>
        <v>5</v>
      </c>
      <c r="AR968" s="62" t="str">
        <f t="shared" si="1437"/>
        <v>0..1</v>
      </c>
      <c r="AS968" s="193" t="s">
        <v>962</v>
      </c>
      <c r="AT968" s="64"/>
      <c r="AU968" s="65"/>
      <c r="AV968" s="65"/>
      <c r="AW968" s="65"/>
      <c r="AX968" s="64"/>
      <c r="AY968" s="66" t="str">
        <f t="shared" si="1448"/>
        <v>0..1</v>
      </c>
      <c r="AZ968" s="66" t="str">
        <f t="shared" si="1450"/>
        <v>0..1</v>
      </c>
      <c r="BA968" s="6" t="str">
        <f t="shared" si="1402"/>
        <v>/rsm:CrossIndustryInvoice
/rsm:SupplyChainTradeTransaction
/ram:ApplicableHeaderTradeSettlement
/ram:PayerTradeParty
/ram:DefinedTradeContact
/ram:EmailURIUniversalCommunication</v>
      </c>
      <c r="BB968" s="67" t="str">
        <f t="shared" si="1403"/>
        <v>/rsm:CrossIndustryInvoice/rsm:SupplyChainTradeTransaction/ram:ApplicableHeaderTradeSettlement/ram:PayerTradeParty/ram:DefinedTradeContact/ram:EmailURIUniversalCommunication</v>
      </c>
      <c r="BC968" s="66" t="str">
        <f t="shared" si="1470"/>
        <v/>
      </c>
      <c r="BD968" s="68" t="str">
        <f t="shared" si="1471"/>
        <v/>
      </c>
      <c r="BE968" s="62" t="str">
        <f t="shared" si="1472"/>
        <v>0..1</v>
      </c>
      <c r="BF968" s="66" t="str">
        <f t="shared" si="1473"/>
        <v/>
      </c>
      <c r="BG968" s="249" t="str">
        <f t="shared" si="1474"/>
        <v/>
      </c>
      <c r="BH968" s="7"/>
      <c r="BI968" s="634" t="str">
        <f t="shared" si="1475"/>
        <v>-</v>
      </c>
      <c r="BJ968" s="70" t="str">
        <f t="shared" si="1476"/>
        <v>-</v>
      </c>
      <c r="BK968" s="70" t="str">
        <f t="shared" si="1477"/>
        <v>-</v>
      </c>
      <c r="BL968" s="70" t="str">
        <f t="shared" si="1478"/>
        <v>-</v>
      </c>
      <c r="BM968" s="70" t="str">
        <f t="shared" si="1479"/>
        <v>X</v>
      </c>
      <c r="BN968" s="70" t="str">
        <f t="shared" si="1480"/>
        <v>X</v>
      </c>
      <c r="BO968" s="635" t="str">
        <f t="shared" si="1481"/>
        <v>X</v>
      </c>
      <c r="BP968" s="7"/>
      <c r="BQ968" s="70" t="str">
        <f t="shared" si="1482"/>
        <v>EXTENDED</v>
      </c>
      <c r="BR968" s="70" t="str">
        <f t="shared" si="1483"/>
        <v>EXTENDED-CTC-FR</v>
      </c>
      <c r="BS968" s="15"/>
      <c r="BT968" s="57" t="s">
        <v>18642</v>
      </c>
    </row>
    <row r="969" spans="1:72" s="59" customFormat="1" ht="120" x14ac:dyDescent="0.2">
      <c r="A969" s="45" t="str">
        <f t="shared" si="1466"/>
        <v>YES</v>
      </c>
      <c r="B969" s="131"/>
      <c r="C969" s="742"/>
      <c r="D969" s="215" t="s">
        <v>3431</v>
      </c>
      <c r="E969" s="61" t="s">
        <v>5793</v>
      </c>
      <c r="F969" s="282" t="s">
        <v>5055</v>
      </c>
      <c r="G969" s="62">
        <f t="shared" si="1424"/>
        <v>6</v>
      </c>
      <c r="H969" s="62" t="s">
        <v>32</v>
      </c>
      <c r="I969" s="64" t="s">
        <v>17266</v>
      </c>
      <c r="J969" s="64" t="s">
        <v>1725</v>
      </c>
      <c r="K969" s="65"/>
      <c r="L969" s="65"/>
      <c r="M969" s="65"/>
      <c r="N969" s="64" t="s">
        <v>70</v>
      </c>
      <c r="O969" s="66" t="s">
        <v>32</v>
      </c>
      <c r="P969" s="66" t="str">
        <f t="shared" si="1462"/>
        <v>1..1</v>
      </c>
      <c r="Q969" s="6" t="s">
        <v>3935</v>
      </c>
      <c r="R969" s="67" t="s">
        <v>3936</v>
      </c>
      <c r="S969" s="66" t="s">
        <v>73</v>
      </c>
      <c r="T969" s="68" t="str">
        <f t="shared" si="1438"/>
        <v>E</v>
      </c>
      <c r="U969" s="62" t="s">
        <v>42</v>
      </c>
      <c r="V969" s="66"/>
      <c r="W969" s="249"/>
      <c r="X969" s="38"/>
      <c r="Y969" s="634" t="str">
        <f t="shared" si="1464"/>
        <v>-</v>
      </c>
      <c r="Z969" s="70" t="str">
        <f t="shared" ref="Z969:AE969" si="1486">IF(Y969="X","X",IF($AH969=Z$4,"X","-"))</f>
        <v>-</v>
      </c>
      <c r="AA969" s="70" t="str">
        <f t="shared" si="1486"/>
        <v>-</v>
      </c>
      <c r="AB969" s="70" t="str">
        <f t="shared" si="1486"/>
        <v>-</v>
      </c>
      <c r="AC969" s="70" t="str">
        <f t="shared" si="1486"/>
        <v>X</v>
      </c>
      <c r="AD969" s="70" t="str">
        <f t="shared" si="1486"/>
        <v>X</v>
      </c>
      <c r="AE969" s="635" t="str">
        <f t="shared" si="1486"/>
        <v>X</v>
      </c>
      <c r="AF969" s="38"/>
      <c r="AG969" s="70" t="s">
        <v>47</v>
      </c>
      <c r="AH969" s="70" t="s">
        <v>5901</v>
      </c>
      <c r="AI969" s="38"/>
      <c r="AJ969" s="13" t="str">
        <f t="shared" si="1434"/>
        <v>/rsm:CrossIndustryInvoice/rsm:SupplyChainTradeTransaction/ram:ApplicableHeaderTradeSettlement/ram:PayerTradeParty/ram:DefinedTradeContact/ram:EmailURIUniversalCommunication</v>
      </c>
      <c r="AK969" s="13" t="str">
        <f t="shared" si="1435"/>
        <v>/ram:URIID</v>
      </c>
      <c r="AL969" s="14">
        <f>COUNTIFS(R$4:R969,AJ969)</f>
        <v>1</v>
      </c>
      <c r="AN969" s="215" t="str">
        <f t="shared" si="1468"/>
        <v>SCT_HTS</v>
      </c>
      <c r="AO969" s="61" t="str">
        <f t="shared" si="1436"/>
        <v>BT-X-489</v>
      </c>
      <c r="AP969" s="282" t="str">
        <f t="shared" si="1469"/>
        <v>EXT-FR-FE-65</v>
      </c>
      <c r="AQ969" s="62">
        <f t="shared" si="1411"/>
        <v>6</v>
      </c>
      <c r="AR969" s="62" t="str">
        <f t="shared" si="1437"/>
        <v>1..1</v>
      </c>
      <c r="AS969" s="64" t="s">
        <v>18661</v>
      </c>
      <c r="AT969" s="64" t="s">
        <v>1729</v>
      </c>
      <c r="AU969" s="65"/>
      <c r="AV969" s="65"/>
      <c r="AW969" s="65"/>
      <c r="AX969" s="64" t="s">
        <v>78</v>
      </c>
      <c r="AY969" s="66" t="str">
        <f t="shared" si="1448"/>
        <v>1..1</v>
      </c>
      <c r="AZ969" s="66" t="str">
        <f t="shared" si="1450"/>
        <v>1..1</v>
      </c>
      <c r="BA969" s="6" t="str">
        <f t="shared" si="1402"/>
        <v>/rsm:CrossIndustryInvoice
/rsm:SupplyChainTradeTransaction
/ram:ApplicableHeaderTradeSettlement
/ram:PayerTradeParty
/ram:DefinedTradeContact
/ram:EmailURIUniversalCommunication
/ram:URIID</v>
      </c>
      <c r="BB969" s="67" t="str">
        <f t="shared" si="1403"/>
        <v>/rsm:CrossIndustryInvoice/rsm:SupplyChainTradeTransaction/ram:ApplicableHeaderTradeSettlement/ram:PayerTradeParty/ram:DefinedTradeContact/ram:EmailURIUniversalCommunication/ram:URIID</v>
      </c>
      <c r="BC969" s="66" t="str">
        <f t="shared" si="1470"/>
        <v>T</v>
      </c>
      <c r="BD969" s="68" t="str">
        <f t="shared" si="1471"/>
        <v>E</v>
      </c>
      <c r="BE969" s="62" t="str">
        <f t="shared" si="1472"/>
        <v>0..1</v>
      </c>
      <c r="BF969" s="66" t="str">
        <f t="shared" si="1473"/>
        <v/>
      </c>
      <c r="BG969" s="249" t="str">
        <f t="shared" si="1474"/>
        <v/>
      </c>
      <c r="BH969" s="7"/>
      <c r="BI969" s="634" t="str">
        <f t="shared" si="1475"/>
        <v>-</v>
      </c>
      <c r="BJ969" s="70" t="str">
        <f t="shared" si="1476"/>
        <v>-</v>
      </c>
      <c r="BK969" s="70" t="str">
        <f t="shared" si="1477"/>
        <v>-</v>
      </c>
      <c r="BL969" s="70" t="str">
        <f t="shared" si="1478"/>
        <v>-</v>
      </c>
      <c r="BM969" s="70" t="str">
        <f t="shared" si="1479"/>
        <v>X</v>
      </c>
      <c r="BN969" s="70" t="str">
        <f t="shared" si="1480"/>
        <v>X</v>
      </c>
      <c r="BO969" s="635" t="str">
        <f t="shared" si="1481"/>
        <v>X</v>
      </c>
      <c r="BP969" s="7"/>
      <c r="BQ969" s="70" t="str">
        <f t="shared" si="1482"/>
        <v>EXTENDED</v>
      </c>
      <c r="BR969" s="70" t="str">
        <f t="shared" si="1483"/>
        <v>EXTENDED-CTC-FR</v>
      </c>
      <c r="BS969" s="15"/>
      <c r="BT969" s="57" t="s">
        <v>18642</v>
      </c>
    </row>
    <row r="970" spans="1:72" s="59" customFormat="1" ht="96" x14ac:dyDescent="0.2">
      <c r="A970" s="45" t="str">
        <f t="shared" si="1466"/>
        <v>NO</v>
      </c>
      <c r="B970" s="131"/>
      <c r="C970" s="742"/>
      <c r="D970" s="215" t="s">
        <v>3431</v>
      </c>
      <c r="E970" s="140" t="s">
        <v>5794</v>
      </c>
      <c r="F970" s="296" t="s">
        <v>5080</v>
      </c>
      <c r="G970" s="141">
        <f t="shared" si="1424"/>
        <v>4</v>
      </c>
      <c r="H970" s="141" t="s">
        <v>42</v>
      </c>
      <c r="I970" s="217" t="s">
        <v>3937</v>
      </c>
      <c r="J970" s="125"/>
      <c r="K970" s="126"/>
      <c r="L970" s="126"/>
      <c r="M970" s="126"/>
      <c r="N970" s="125"/>
      <c r="O970" s="124" t="s">
        <v>42</v>
      </c>
      <c r="P970" s="124" t="str">
        <f t="shared" si="1462"/>
        <v>0..1</v>
      </c>
      <c r="Q970" s="142" t="s">
        <v>3938</v>
      </c>
      <c r="R970" s="143" t="s">
        <v>3939</v>
      </c>
      <c r="S970" s="124" t="s">
        <v>35</v>
      </c>
      <c r="T970" s="129" t="str">
        <f t="shared" si="1438"/>
        <v>EG</v>
      </c>
      <c r="U970" s="141" t="s">
        <v>42</v>
      </c>
      <c r="V970" s="124"/>
      <c r="W970" s="675"/>
      <c r="X970" s="38"/>
      <c r="Y970" s="648" t="str">
        <f t="shared" si="1464"/>
        <v>-</v>
      </c>
      <c r="Z970" s="144" t="str">
        <f t="shared" ref="Z970:AE970" si="1487">IF(Y970="X","X",IF($AH970=Z$4,"X","-"))</f>
        <v>-</v>
      </c>
      <c r="AA970" s="144" t="str">
        <f t="shared" si="1487"/>
        <v>-</v>
      </c>
      <c r="AB970" s="144" t="str">
        <f t="shared" si="1487"/>
        <v>-</v>
      </c>
      <c r="AC970" s="144" t="str">
        <f t="shared" si="1487"/>
        <v>X</v>
      </c>
      <c r="AD970" s="144" t="str">
        <f t="shared" si="1487"/>
        <v>X</v>
      </c>
      <c r="AE970" s="649" t="str">
        <f t="shared" si="1487"/>
        <v>X</v>
      </c>
      <c r="AF970" s="38"/>
      <c r="AG970" s="144" t="s">
        <v>47</v>
      </c>
      <c r="AH970" s="144" t="s">
        <v>5901</v>
      </c>
      <c r="AI970" s="38"/>
      <c r="AJ970" s="13" t="str">
        <f t="shared" si="1434"/>
        <v>/rsm:CrossIndustryInvoice/rsm:SupplyChainTradeTransaction/ram:ApplicableHeaderTradeSettlement/ram:PayerTradeParty</v>
      </c>
      <c r="AK970" s="13" t="str">
        <f t="shared" si="1435"/>
        <v>/ram:PostalTradeAddress</v>
      </c>
      <c r="AL970" s="14">
        <f>COUNTIFS(R$4:R970,AJ970)</f>
        <v>1</v>
      </c>
      <c r="AN970" s="215" t="str">
        <f t="shared" si="1468"/>
        <v>SCT_HTS</v>
      </c>
      <c r="AO970" s="140" t="str">
        <f t="shared" si="1436"/>
        <v>BG-X-75</v>
      </c>
      <c r="AP970" s="296" t="str">
        <f t="shared" si="1469"/>
        <v>EXT-FR-FE-54</v>
      </c>
      <c r="AQ970" s="141">
        <f t="shared" si="1411"/>
        <v>4</v>
      </c>
      <c r="AR970" s="141" t="str">
        <f t="shared" si="1437"/>
        <v>0..1</v>
      </c>
      <c r="AS970" s="217" t="s">
        <v>18662</v>
      </c>
      <c r="AT970" s="125"/>
      <c r="AU970" s="126"/>
      <c r="AV970" s="126"/>
      <c r="AW970" s="126"/>
      <c r="AX970" s="125"/>
      <c r="AY970" s="124" t="str">
        <f t="shared" si="1448"/>
        <v>0..1</v>
      </c>
      <c r="AZ970" s="124" t="str">
        <f t="shared" si="1450"/>
        <v>0..1</v>
      </c>
      <c r="BA970" s="142" t="str">
        <f t="shared" si="1402"/>
        <v>/rsm:CrossIndustryInvoice
/rsm:SupplyChainTradeTransaction
/ram:ApplicableHeaderTradeSettlement
/ram:PayerTradeParty
/ram:PostalTradeAddress</v>
      </c>
      <c r="BB970" s="143" t="str">
        <f t="shared" si="1403"/>
        <v>/rsm:CrossIndustryInvoice/rsm:SupplyChainTradeTransaction/ram:ApplicableHeaderTradeSettlement/ram:PayerTradeParty/ram:PostalTradeAddress</v>
      </c>
      <c r="BC970" s="124" t="str">
        <f t="shared" si="1470"/>
        <v/>
      </c>
      <c r="BD970" s="129" t="str">
        <f t="shared" si="1471"/>
        <v>EG</v>
      </c>
      <c r="BE970" s="141" t="str">
        <f t="shared" si="1472"/>
        <v>0..1</v>
      </c>
      <c r="BF970" s="124" t="str">
        <f t="shared" si="1473"/>
        <v/>
      </c>
      <c r="BG970" s="675" t="str">
        <f t="shared" si="1474"/>
        <v/>
      </c>
      <c r="BH970" s="7"/>
      <c r="BI970" s="648" t="str">
        <f t="shared" si="1475"/>
        <v>-</v>
      </c>
      <c r="BJ970" s="144" t="str">
        <f t="shared" si="1476"/>
        <v>-</v>
      </c>
      <c r="BK970" s="144" t="str">
        <f t="shared" si="1477"/>
        <v>-</v>
      </c>
      <c r="BL970" s="144" t="str">
        <f t="shared" si="1478"/>
        <v>-</v>
      </c>
      <c r="BM970" s="144" t="str">
        <f t="shared" si="1479"/>
        <v>X</v>
      </c>
      <c r="BN970" s="144" t="str">
        <f t="shared" si="1480"/>
        <v>X</v>
      </c>
      <c r="BO970" s="649" t="str">
        <f t="shared" si="1481"/>
        <v>X</v>
      </c>
      <c r="BP970" s="7"/>
      <c r="BQ970" s="144" t="str">
        <f t="shared" si="1482"/>
        <v>EXTENDED</v>
      </c>
      <c r="BR970" s="144" t="str">
        <f t="shared" si="1483"/>
        <v>EXTENDED-CTC-FR</v>
      </c>
      <c r="BS970" s="15"/>
      <c r="BT970" s="57" t="s">
        <v>18642</v>
      </c>
    </row>
    <row r="971" spans="1:72" s="59" customFormat="1" ht="105" x14ac:dyDescent="0.2">
      <c r="A971" s="45" t="str">
        <f t="shared" si="1466"/>
        <v>YES</v>
      </c>
      <c r="B971" s="131"/>
      <c r="C971" s="742"/>
      <c r="D971" s="215" t="s">
        <v>3431</v>
      </c>
      <c r="E971" s="61" t="s">
        <v>5795</v>
      </c>
      <c r="F971" s="282" t="s">
        <v>5056</v>
      </c>
      <c r="G971" s="62">
        <f t="shared" si="1424"/>
        <v>5</v>
      </c>
      <c r="H971" s="62" t="s">
        <v>42</v>
      </c>
      <c r="I971" s="64" t="s">
        <v>17148</v>
      </c>
      <c r="J971" s="64" t="s">
        <v>1635</v>
      </c>
      <c r="K971" s="65" t="s">
        <v>1636</v>
      </c>
      <c r="L971" s="65"/>
      <c r="M971" s="65"/>
      <c r="N971" s="64" t="s">
        <v>70</v>
      </c>
      <c r="O971" s="66" t="s">
        <v>42</v>
      </c>
      <c r="P971" s="66" t="str">
        <f t="shared" si="1462"/>
        <v>0..1</v>
      </c>
      <c r="Q971" s="6" t="s">
        <v>3940</v>
      </c>
      <c r="R971" s="67" t="s">
        <v>3941</v>
      </c>
      <c r="S971" s="66" t="s">
        <v>73</v>
      </c>
      <c r="T971" s="68" t="str">
        <f t="shared" si="1438"/>
        <v>E</v>
      </c>
      <c r="U971" s="62" t="s">
        <v>42</v>
      </c>
      <c r="V971" s="66"/>
      <c r="W971" s="249"/>
      <c r="X971" s="38"/>
      <c r="Y971" s="634" t="str">
        <f t="shared" si="1464"/>
        <v>-</v>
      </c>
      <c r="Z971" s="70" t="str">
        <f t="shared" ref="Z971:AE971" si="1488">IF(Y971="X","X",IF($AH971=Z$4,"X","-"))</f>
        <v>-</v>
      </c>
      <c r="AA971" s="70" t="str">
        <f t="shared" si="1488"/>
        <v>-</v>
      </c>
      <c r="AB971" s="70" t="str">
        <f t="shared" si="1488"/>
        <v>-</v>
      </c>
      <c r="AC971" s="70" t="str">
        <f t="shared" si="1488"/>
        <v>X</v>
      </c>
      <c r="AD971" s="70" t="str">
        <f t="shared" si="1488"/>
        <v>X</v>
      </c>
      <c r="AE971" s="635" t="str">
        <f t="shared" si="1488"/>
        <v>X</v>
      </c>
      <c r="AF971" s="38"/>
      <c r="AG971" s="70" t="s">
        <v>47</v>
      </c>
      <c r="AH971" s="70" t="s">
        <v>5901</v>
      </c>
      <c r="AI971" s="38"/>
      <c r="AJ971" s="13" t="str">
        <f t="shared" si="1434"/>
        <v>/rsm:CrossIndustryInvoice/rsm:SupplyChainTradeTransaction/ram:ApplicableHeaderTradeSettlement/ram:PayerTradeParty/ram:PostalTradeAddress</v>
      </c>
      <c r="AK971" s="13" t="str">
        <f t="shared" si="1435"/>
        <v>/ram:PostcodeCode</v>
      </c>
      <c r="AL971" s="14">
        <f>COUNTIFS(R$4:R971,AJ971)</f>
        <v>1</v>
      </c>
      <c r="AN971" s="215" t="str">
        <f t="shared" si="1468"/>
        <v>SCT_HTS</v>
      </c>
      <c r="AO971" s="61" t="str">
        <f t="shared" si="1436"/>
        <v>BT-X-490</v>
      </c>
      <c r="AP971" s="282" t="str">
        <f t="shared" si="1469"/>
        <v>EXT-FR-FE-59</v>
      </c>
      <c r="AQ971" s="62">
        <f t="shared" si="1411"/>
        <v>5</v>
      </c>
      <c r="AR971" s="62" t="str">
        <f t="shared" si="1437"/>
        <v>0..1</v>
      </c>
      <c r="AS971" s="64" t="s">
        <v>18663</v>
      </c>
      <c r="AT971" s="64" t="s">
        <v>1747</v>
      </c>
      <c r="AU971" s="65" t="s">
        <v>1748</v>
      </c>
      <c r="AV971" s="65"/>
      <c r="AW971" s="65"/>
      <c r="AX971" s="64" t="s">
        <v>78</v>
      </c>
      <c r="AY971" s="66" t="str">
        <f t="shared" si="1448"/>
        <v>0..1</v>
      </c>
      <c r="AZ971" s="66" t="str">
        <f t="shared" si="1450"/>
        <v>0..1</v>
      </c>
      <c r="BA971" s="6" t="str">
        <f t="shared" si="1402"/>
        <v>/rsm:CrossIndustryInvoice
/rsm:SupplyChainTradeTransaction
/ram:ApplicableHeaderTradeSettlement
/ram:PayerTradeParty
/ram:PostalTradeAddress
/ram:PostcodeCode</v>
      </c>
      <c r="BB971" s="67" t="str">
        <f t="shared" si="1403"/>
        <v>/rsm:CrossIndustryInvoice/rsm:SupplyChainTradeTransaction/ram:ApplicableHeaderTradeSettlement/ram:PayerTradeParty/ram:PostalTradeAddress/ram:PostcodeCode</v>
      </c>
      <c r="BC971" s="66" t="str">
        <f t="shared" si="1470"/>
        <v>T</v>
      </c>
      <c r="BD971" s="68" t="str">
        <f t="shared" si="1471"/>
        <v>E</v>
      </c>
      <c r="BE971" s="62" t="str">
        <f t="shared" si="1472"/>
        <v>0..1</v>
      </c>
      <c r="BF971" s="66" t="str">
        <f t="shared" si="1473"/>
        <v/>
      </c>
      <c r="BG971" s="249" t="str">
        <f t="shared" si="1474"/>
        <v/>
      </c>
      <c r="BH971" s="7"/>
      <c r="BI971" s="634" t="str">
        <f t="shared" si="1475"/>
        <v>-</v>
      </c>
      <c r="BJ971" s="70" t="str">
        <f t="shared" si="1476"/>
        <v>-</v>
      </c>
      <c r="BK971" s="70" t="str">
        <f t="shared" si="1477"/>
        <v>-</v>
      </c>
      <c r="BL971" s="70" t="str">
        <f t="shared" si="1478"/>
        <v>-</v>
      </c>
      <c r="BM971" s="70" t="str">
        <f t="shared" si="1479"/>
        <v>X</v>
      </c>
      <c r="BN971" s="70" t="str">
        <f t="shared" si="1480"/>
        <v>X</v>
      </c>
      <c r="BO971" s="635" t="str">
        <f t="shared" si="1481"/>
        <v>X</v>
      </c>
      <c r="BP971" s="7"/>
      <c r="BQ971" s="70" t="str">
        <f t="shared" si="1482"/>
        <v>EXTENDED</v>
      </c>
      <c r="BR971" s="70" t="str">
        <f t="shared" si="1483"/>
        <v>EXTENDED-CTC-FR</v>
      </c>
      <c r="BS971" s="15"/>
      <c r="BT971" s="57" t="s">
        <v>18642</v>
      </c>
    </row>
    <row r="972" spans="1:72" s="59" customFormat="1" ht="105" x14ac:dyDescent="0.2">
      <c r="A972" s="45" t="str">
        <f t="shared" si="1466"/>
        <v>YES</v>
      </c>
      <c r="B972" s="131"/>
      <c r="C972" s="742"/>
      <c r="D972" s="215" t="s">
        <v>3431</v>
      </c>
      <c r="E972" s="61" t="s">
        <v>5796</v>
      </c>
      <c r="F972" s="282" t="s">
        <v>5057</v>
      </c>
      <c r="G972" s="62">
        <f t="shared" si="1424"/>
        <v>5</v>
      </c>
      <c r="H972" s="62" t="s">
        <v>42</v>
      </c>
      <c r="I972" s="64" t="s">
        <v>17149</v>
      </c>
      <c r="J972" s="64" t="s">
        <v>1641</v>
      </c>
      <c r="K972" s="65" t="s">
        <v>1642</v>
      </c>
      <c r="L972" s="65"/>
      <c r="M972" s="65"/>
      <c r="N972" s="64" t="s">
        <v>70</v>
      </c>
      <c r="O972" s="66" t="s">
        <v>42</v>
      </c>
      <c r="P972" s="66" t="str">
        <f t="shared" si="1462"/>
        <v>0..1</v>
      </c>
      <c r="Q972" s="6" t="s">
        <v>3942</v>
      </c>
      <c r="R972" s="67" t="s">
        <v>3943</v>
      </c>
      <c r="S972" s="66" t="s">
        <v>73</v>
      </c>
      <c r="T972" s="68" t="str">
        <f t="shared" si="1438"/>
        <v>E</v>
      </c>
      <c r="U972" s="62" t="s">
        <v>42</v>
      </c>
      <c r="V972" s="66"/>
      <c r="W972" s="249"/>
      <c r="X972" s="38"/>
      <c r="Y972" s="634" t="str">
        <f t="shared" si="1464"/>
        <v>-</v>
      </c>
      <c r="Z972" s="70" t="str">
        <f t="shared" ref="Z972:AE972" si="1489">IF(Y972="X","X",IF($AH972=Z$4,"X","-"))</f>
        <v>-</v>
      </c>
      <c r="AA972" s="70" t="str">
        <f t="shared" si="1489"/>
        <v>-</v>
      </c>
      <c r="AB972" s="70" t="str">
        <f t="shared" si="1489"/>
        <v>-</v>
      </c>
      <c r="AC972" s="70" t="str">
        <f t="shared" si="1489"/>
        <v>X</v>
      </c>
      <c r="AD972" s="70" t="str">
        <f t="shared" si="1489"/>
        <v>X</v>
      </c>
      <c r="AE972" s="635" t="str">
        <f t="shared" si="1489"/>
        <v>X</v>
      </c>
      <c r="AF972" s="38"/>
      <c r="AG972" s="70" t="s">
        <v>47</v>
      </c>
      <c r="AH972" s="70" t="s">
        <v>5901</v>
      </c>
      <c r="AI972" s="38"/>
      <c r="AJ972" s="13" t="str">
        <f t="shared" si="1434"/>
        <v>/rsm:CrossIndustryInvoice/rsm:SupplyChainTradeTransaction/ram:ApplicableHeaderTradeSettlement/ram:PayerTradeParty/ram:PostalTradeAddress</v>
      </c>
      <c r="AK972" s="13" t="str">
        <f t="shared" si="1435"/>
        <v>/ram:LineOne</v>
      </c>
      <c r="AL972" s="14">
        <f>COUNTIFS(R$4:R972,AJ972)</f>
        <v>1</v>
      </c>
      <c r="AN972" s="215" t="str">
        <f t="shared" si="1468"/>
        <v>SCT_HTS</v>
      </c>
      <c r="AO972" s="61" t="str">
        <f t="shared" si="1436"/>
        <v>BT-X-491</v>
      </c>
      <c r="AP972" s="282" t="str">
        <f t="shared" si="1469"/>
        <v>EXT-FR-FE-55</v>
      </c>
      <c r="AQ972" s="62">
        <f t="shared" si="1411"/>
        <v>5</v>
      </c>
      <c r="AR972" s="62" t="str">
        <f t="shared" si="1437"/>
        <v>0..1</v>
      </c>
      <c r="AS972" s="64" t="s">
        <v>18664</v>
      </c>
      <c r="AT972" s="64" t="s">
        <v>1754</v>
      </c>
      <c r="AU972" s="65" t="s">
        <v>1755</v>
      </c>
      <c r="AV972" s="65"/>
      <c r="AW972" s="65"/>
      <c r="AX972" s="64" t="s">
        <v>78</v>
      </c>
      <c r="AY972" s="66" t="str">
        <f t="shared" si="1448"/>
        <v>0..1</v>
      </c>
      <c r="AZ972" s="66" t="str">
        <f t="shared" si="1450"/>
        <v>0..1</v>
      </c>
      <c r="BA972" s="6" t="str">
        <f t="shared" si="1402"/>
        <v>/rsm:CrossIndustryInvoice
/rsm:SupplyChainTradeTransaction
/ram:ApplicableHeaderTradeSettlement
/ram:PayerTradeParty
/ram:PostalTradeAddress
/ram:LineOne</v>
      </c>
      <c r="BB972" s="67" t="str">
        <f t="shared" si="1403"/>
        <v>/rsm:CrossIndustryInvoice/rsm:SupplyChainTradeTransaction/ram:ApplicableHeaderTradeSettlement/ram:PayerTradeParty/ram:PostalTradeAddress/ram:LineOne</v>
      </c>
      <c r="BC972" s="66" t="str">
        <f t="shared" si="1470"/>
        <v>T</v>
      </c>
      <c r="BD972" s="68" t="str">
        <f t="shared" si="1471"/>
        <v>E</v>
      </c>
      <c r="BE972" s="62" t="str">
        <f t="shared" si="1472"/>
        <v>0..1</v>
      </c>
      <c r="BF972" s="66" t="str">
        <f t="shared" si="1473"/>
        <v/>
      </c>
      <c r="BG972" s="249" t="str">
        <f t="shared" si="1474"/>
        <v/>
      </c>
      <c r="BH972" s="7"/>
      <c r="BI972" s="634" t="str">
        <f t="shared" si="1475"/>
        <v>-</v>
      </c>
      <c r="BJ972" s="70" t="str">
        <f t="shared" si="1476"/>
        <v>-</v>
      </c>
      <c r="BK972" s="70" t="str">
        <f t="shared" si="1477"/>
        <v>-</v>
      </c>
      <c r="BL972" s="70" t="str">
        <f t="shared" si="1478"/>
        <v>-</v>
      </c>
      <c r="BM972" s="70" t="str">
        <f t="shared" si="1479"/>
        <v>X</v>
      </c>
      <c r="BN972" s="70" t="str">
        <f t="shared" si="1480"/>
        <v>X</v>
      </c>
      <c r="BO972" s="635" t="str">
        <f t="shared" si="1481"/>
        <v>X</v>
      </c>
      <c r="BP972" s="7"/>
      <c r="BQ972" s="70" t="str">
        <f t="shared" si="1482"/>
        <v>EXTENDED</v>
      </c>
      <c r="BR972" s="70" t="str">
        <f t="shared" si="1483"/>
        <v>EXTENDED-CTC-FR</v>
      </c>
      <c r="BS972" s="15"/>
      <c r="BT972" s="57" t="s">
        <v>18642</v>
      </c>
    </row>
    <row r="973" spans="1:72" s="59" customFormat="1" ht="105" x14ac:dyDescent="0.2">
      <c r="A973" s="45" t="str">
        <f t="shared" si="1466"/>
        <v>YES</v>
      </c>
      <c r="B973" s="131"/>
      <c r="C973" s="742"/>
      <c r="D973" s="215" t="s">
        <v>3431</v>
      </c>
      <c r="E973" s="61" t="s">
        <v>5797</v>
      </c>
      <c r="F973" s="282" t="s">
        <v>5058</v>
      </c>
      <c r="G973" s="62">
        <f t="shared" si="1424"/>
        <v>5</v>
      </c>
      <c r="H973" s="62" t="s">
        <v>42</v>
      </c>
      <c r="I973" s="64" t="s">
        <v>17150</v>
      </c>
      <c r="J973" s="64" t="s">
        <v>1647</v>
      </c>
      <c r="K973" s="65"/>
      <c r="L973" s="65"/>
      <c r="M973" s="65"/>
      <c r="N973" s="64" t="s">
        <v>70</v>
      </c>
      <c r="O973" s="66" t="s">
        <v>42</v>
      </c>
      <c r="P973" s="66" t="str">
        <f t="shared" si="1462"/>
        <v>0..1</v>
      </c>
      <c r="Q973" s="6" t="s">
        <v>3944</v>
      </c>
      <c r="R973" s="67" t="s">
        <v>3945</v>
      </c>
      <c r="S973" s="66" t="s">
        <v>73</v>
      </c>
      <c r="T973" s="68" t="str">
        <f t="shared" si="1438"/>
        <v>E</v>
      </c>
      <c r="U973" s="62" t="s">
        <v>42</v>
      </c>
      <c r="V973" s="66"/>
      <c r="W973" s="249"/>
      <c r="X973" s="38"/>
      <c r="Y973" s="634" t="str">
        <f t="shared" si="1464"/>
        <v>-</v>
      </c>
      <c r="Z973" s="70" t="str">
        <f t="shared" ref="Z973:AE973" si="1490">IF(Y973="X","X",IF($AH973=Z$4,"X","-"))</f>
        <v>-</v>
      </c>
      <c r="AA973" s="70" t="str">
        <f t="shared" si="1490"/>
        <v>-</v>
      </c>
      <c r="AB973" s="70" t="str">
        <f t="shared" si="1490"/>
        <v>-</v>
      </c>
      <c r="AC973" s="70" t="str">
        <f t="shared" si="1490"/>
        <v>X</v>
      </c>
      <c r="AD973" s="70" t="str">
        <f t="shared" si="1490"/>
        <v>X</v>
      </c>
      <c r="AE973" s="635" t="str">
        <f t="shared" si="1490"/>
        <v>X</v>
      </c>
      <c r="AF973" s="38"/>
      <c r="AG973" s="70" t="s">
        <v>47</v>
      </c>
      <c r="AH973" s="70" t="s">
        <v>5901</v>
      </c>
      <c r="AI973" s="38"/>
      <c r="AJ973" s="13" t="str">
        <f t="shared" si="1434"/>
        <v>/rsm:CrossIndustryInvoice/rsm:SupplyChainTradeTransaction/ram:ApplicableHeaderTradeSettlement/ram:PayerTradeParty/ram:PostalTradeAddress</v>
      </c>
      <c r="AK973" s="13" t="str">
        <f t="shared" si="1435"/>
        <v>/ram:LineTwo</v>
      </c>
      <c r="AL973" s="14">
        <f>COUNTIFS(R$4:R973,AJ973)</f>
        <v>1</v>
      </c>
      <c r="AN973" s="215" t="str">
        <f t="shared" si="1468"/>
        <v>SCT_HTS</v>
      </c>
      <c r="AO973" s="61" t="str">
        <f t="shared" si="1436"/>
        <v>BT-X-492</v>
      </c>
      <c r="AP973" s="282" t="str">
        <f t="shared" si="1469"/>
        <v>EXT-FR-FE-56</v>
      </c>
      <c r="AQ973" s="62">
        <f t="shared" si="1411"/>
        <v>5</v>
      </c>
      <c r="AR973" s="62" t="str">
        <f t="shared" si="1437"/>
        <v>0..1</v>
      </c>
      <c r="AS973" s="64" t="s">
        <v>18665</v>
      </c>
      <c r="AT973" s="64" t="s">
        <v>1761</v>
      </c>
      <c r="AU973" s="65"/>
      <c r="AV973" s="65"/>
      <c r="AW973" s="65"/>
      <c r="AX973" s="64" t="s">
        <v>78</v>
      </c>
      <c r="AY973" s="66" t="str">
        <f t="shared" si="1448"/>
        <v>0..1</v>
      </c>
      <c r="AZ973" s="66" t="str">
        <f t="shared" si="1450"/>
        <v>0..1</v>
      </c>
      <c r="BA973" s="6" t="str">
        <f t="shared" si="1402"/>
        <v>/rsm:CrossIndustryInvoice
/rsm:SupplyChainTradeTransaction
/ram:ApplicableHeaderTradeSettlement
/ram:PayerTradeParty
/ram:PostalTradeAddress
/ram:LineTwo</v>
      </c>
      <c r="BB973" s="67" t="str">
        <f t="shared" si="1403"/>
        <v>/rsm:CrossIndustryInvoice/rsm:SupplyChainTradeTransaction/ram:ApplicableHeaderTradeSettlement/ram:PayerTradeParty/ram:PostalTradeAddress/ram:LineTwo</v>
      </c>
      <c r="BC973" s="66" t="str">
        <f t="shared" si="1470"/>
        <v>T</v>
      </c>
      <c r="BD973" s="68" t="str">
        <f t="shared" si="1471"/>
        <v>E</v>
      </c>
      <c r="BE973" s="62" t="str">
        <f t="shared" si="1472"/>
        <v>0..1</v>
      </c>
      <c r="BF973" s="66" t="str">
        <f t="shared" si="1473"/>
        <v/>
      </c>
      <c r="BG973" s="249" t="str">
        <f t="shared" si="1474"/>
        <v/>
      </c>
      <c r="BH973" s="7"/>
      <c r="BI973" s="634" t="str">
        <f t="shared" si="1475"/>
        <v>-</v>
      </c>
      <c r="BJ973" s="70" t="str">
        <f t="shared" si="1476"/>
        <v>-</v>
      </c>
      <c r="BK973" s="70" t="str">
        <f t="shared" si="1477"/>
        <v>-</v>
      </c>
      <c r="BL973" s="70" t="str">
        <f t="shared" si="1478"/>
        <v>-</v>
      </c>
      <c r="BM973" s="70" t="str">
        <f t="shared" si="1479"/>
        <v>X</v>
      </c>
      <c r="BN973" s="70" t="str">
        <f t="shared" si="1480"/>
        <v>X</v>
      </c>
      <c r="BO973" s="635" t="str">
        <f t="shared" si="1481"/>
        <v>X</v>
      </c>
      <c r="BP973" s="7"/>
      <c r="BQ973" s="70" t="str">
        <f t="shared" si="1482"/>
        <v>EXTENDED</v>
      </c>
      <c r="BR973" s="70" t="str">
        <f t="shared" si="1483"/>
        <v>EXTENDED-CTC-FR</v>
      </c>
      <c r="BS973" s="15"/>
      <c r="BT973" s="57" t="s">
        <v>18642</v>
      </c>
    </row>
    <row r="974" spans="1:72" s="59" customFormat="1" ht="105" x14ac:dyDescent="0.2">
      <c r="A974" s="45" t="str">
        <f t="shared" si="1466"/>
        <v>YES</v>
      </c>
      <c r="B974" s="131"/>
      <c r="C974" s="742"/>
      <c r="D974" s="215" t="s">
        <v>3431</v>
      </c>
      <c r="E974" s="61" t="s">
        <v>5798</v>
      </c>
      <c r="F974" s="282" t="s">
        <v>5059</v>
      </c>
      <c r="G974" s="62">
        <f t="shared" si="1424"/>
        <v>5</v>
      </c>
      <c r="H974" s="62" t="s">
        <v>42</v>
      </c>
      <c r="I974" s="64" t="s">
        <v>17151</v>
      </c>
      <c r="J974" s="64" t="s">
        <v>1647</v>
      </c>
      <c r="K974" s="65"/>
      <c r="L974" s="65"/>
      <c r="M974" s="65"/>
      <c r="N974" s="64" t="s">
        <v>70</v>
      </c>
      <c r="O974" s="66" t="s">
        <v>42</v>
      </c>
      <c r="P974" s="66" t="str">
        <f t="shared" si="1462"/>
        <v>0..1</v>
      </c>
      <c r="Q974" s="6" t="s">
        <v>3946</v>
      </c>
      <c r="R974" s="67" t="s">
        <v>3947</v>
      </c>
      <c r="S974" s="66" t="s">
        <v>73</v>
      </c>
      <c r="T974" s="68" t="str">
        <f t="shared" si="1438"/>
        <v>E</v>
      </c>
      <c r="U974" s="62" t="s">
        <v>42</v>
      </c>
      <c r="V974" s="66"/>
      <c r="W974" s="249"/>
      <c r="X974" s="38"/>
      <c r="Y974" s="634" t="str">
        <f t="shared" si="1464"/>
        <v>-</v>
      </c>
      <c r="Z974" s="70" t="str">
        <f t="shared" ref="Z974:AE974" si="1491">IF(Y974="X","X",IF($AH974=Z$4,"X","-"))</f>
        <v>-</v>
      </c>
      <c r="AA974" s="70" t="str">
        <f t="shared" si="1491"/>
        <v>-</v>
      </c>
      <c r="AB974" s="70" t="str">
        <f t="shared" si="1491"/>
        <v>-</v>
      </c>
      <c r="AC974" s="70" t="str">
        <f t="shared" si="1491"/>
        <v>X</v>
      </c>
      <c r="AD974" s="70" t="str">
        <f t="shared" si="1491"/>
        <v>X</v>
      </c>
      <c r="AE974" s="635" t="str">
        <f t="shared" si="1491"/>
        <v>X</v>
      </c>
      <c r="AF974" s="38"/>
      <c r="AG974" s="70" t="s">
        <v>47</v>
      </c>
      <c r="AH974" s="70" t="s">
        <v>5901</v>
      </c>
      <c r="AI974" s="38"/>
      <c r="AJ974" s="13" t="str">
        <f t="shared" si="1434"/>
        <v>/rsm:CrossIndustryInvoice/rsm:SupplyChainTradeTransaction/ram:ApplicableHeaderTradeSettlement/ram:PayerTradeParty/ram:PostalTradeAddress</v>
      </c>
      <c r="AK974" s="13" t="str">
        <f t="shared" si="1435"/>
        <v>/ram:LineThree</v>
      </c>
      <c r="AL974" s="14">
        <f>COUNTIFS(R$4:R974,AJ974)</f>
        <v>1</v>
      </c>
      <c r="AN974" s="215" t="str">
        <f t="shared" si="1468"/>
        <v>SCT_HTS</v>
      </c>
      <c r="AO974" s="61" t="str">
        <f t="shared" si="1436"/>
        <v>BT-X-493</v>
      </c>
      <c r="AP974" s="282" t="str">
        <f t="shared" si="1469"/>
        <v>EXT-FR-FE-57</v>
      </c>
      <c r="AQ974" s="62">
        <f t="shared" si="1411"/>
        <v>5</v>
      </c>
      <c r="AR974" s="62" t="str">
        <f t="shared" si="1437"/>
        <v>0..1</v>
      </c>
      <c r="AS974" s="64" t="s">
        <v>18666</v>
      </c>
      <c r="AT974" s="64" t="s">
        <v>1761</v>
      </c>
      <c r="AU974" s="65"/>
      <c r="AV974" s="65"/>
      <c r="AW974" s="65"/>
      <c r="AX974" s="64" t="s">
        <v>78</v>
      </c>
      <c r="AY974" s="66" t="str">
        <f t="shared" si="1448"/>
        <v>0..1</v>
      </c>
      <c r="AZ974" s="66" t="str">
        <f t="shared" si="1450"/>
        <v>0..1</v>
      </c>
      <c r="BA974" s="6" t="str">
        <f t="shared" si="1402"/>
        <v>/rsm:CrossIndustryInvoice
/rsm:SupplyChainTradeTransaction
/ram:ApplicableHeaderTradeSettlement
/ram:PayerTradeParty
/ram:PostalTradeAddress
/ram:LineThree</v>
      </c>
      <c r="BB974" s="67" t="str">
        <f t="shared" si="1403"/>
        <v>/rsm:CrossIndustryInvoice/rsm:SupplyChainTradeTransaction/ram:ApplicableHeaderTradeSettlement/ram:PayerTradeParty/ram:PostalTradeAddress/ram:LineThree</v>
      </c>
      <c r="BC974" s="66" t="str">
        <f t="shared" si="1470"/>
        <v>T</v>
      </c>
      <c r="BD974" s="68" t="str">
        <f t="shared" si="1471"/>
        <v>E</v>
      </c>
      <c r="BE974" s="62" t="str">
        <f t="shared" si="1472"/>
        <v>0..1</v>
      </c>
      <c r="BF974" s="66" t="str">
        <f t="shared" si="1473"/>
        <v/>
      </c>
      <c r="BG974" s="249" t="str">
        <f t="shared" si="1474"/>
        <v/>
      </c>
      <c r="BH974" s="7"/>
      <c r="BI974" s="634" t="str">
        <f t="shared" si="1475"/>
        <v>-</v>
      </c>
      <c r="BJ974" s="70" t="str">
        <f t="shared" si="1476"/>
        <v>-</v>
      </c>
      <c r="BK974" s="70" t="str">
        <f t="shared" si="1477"/>
        <v>-</v>
      </c>
      <c r="BL974" s="70" t="str">
        <f t="shared" si="1478"/>
        <v>-</v>
      </c>
      <c r="BM974" s="70" t="str">
        <f t="shared" si="1479"/>
        <v>X</v>
      </c>
      <c r="BN974" s="70" t="str">
        <f t="shared" si="1480"/>
        <v>X</v>
      </c>
      <c r="BO974" s="635" t="str">
        <f t="shared" si="1481"/>
        <v>X</v>
      </c>
      <c r="BP974" s="7"/>
      <c r="BQ974" s="70" t="str">
        <f t="shared" si="1482"/>
        <v>EXTENDED</v>
      </c>
      <c r="BR974" s="70" t="str">
        <f t="shared" si="1483"/>
        <v>EXTENDED-CTC-FR</v>
      </c>
      <c r="BS974" s="15"/>
      <c r="BT974" s="57" t="s">
        <v>18642</v>
      </c>
    </row>
    <row r="975" spans="1:72" s="59" customFormat="1" ht="105" x14ac:dyDescent="0.2">
      <c r="A975" s="45" t="str">
        <f t="shared" si="1466"/>
        <v>YES</v>
      </c>
      <c r="B975" s="131"/>
      <c r="C975" s="742"/>
      <c r="D975" s="215" t="s">
        <v>3431</v>
      </c>
      <c r="E975" s="61" t="s">
        <v>5799</v>
      </c>
      <c r="F975" s="282" t="s">
        <v>5060</v>
      </c>
      <c r="G975" s="62">
        <f t="shared" si="1424"/>
        <v>5</v>
      </c>
      <c r="H975" s="62" t="s">
        <v>42</v>
      </c>
      <c r="I975" s="64" t="s">
        <v>17152</v>
      </c>
      <c r="J975" s="64" t="s">
        <v>17144</v>
      </c>
      <c r="K975" s="65"/>
      <c r="L975" s="65"/>
      <c r="M975" s="65"/>
      <c r="N975" s="64" t="s">
        <v>70</v>
      </c>
      <c r="O975" s="66" t="s">
        <v>42</v>
      </c>
      <c r="P975" s="66" t="str">
        <f t="shared" si="1462"/>
        <v>0..1</v>
      </c>
      <c r="Q975" s="6" t="s">
        <v>3948</v>
      </c>
      <c r="R975" s="67" t="s">
        <v>3949</v>
      </c>
      <c r="S975" s="66" t="s">
        <v>73</v>
      </c>
      <c r="T975" s="68" t="str">
        <f t="shared" si="1438"/>
        <v>E</v>
      </c>
      <c r="U975" s="62" t="s">
        <v>42</v>
      </c>
      <c r="V975" s="66"/>
      <c r="W975" s="249"/>
      <c r="X975" s="38"/>
      <c r="Y975" s="634" t="str">
        <f t="shared" si="1464"/>
        <v>-</v>
      </c>
      <c r="Z975" s="70" t="str">
        <f t="shared" ref="Z975:AE975" si="1492">IF(Y975="X","X",IF($AH975=Z$4,"X","-"))</f>
        <v>-</v>
      </c>
      <c r="AA975" s="70" t="str">
        <f t="shared" si="1492"/>
        <v>-</v>
      </c>
      <c r="AB975" s="70" t="str">
        <f t="shared" si="1492"/>
        <v>-</v>
      </c>
      <c r="AC975" s="70" t="str">
        <f t="shared" si="1492"/>
        <v>X</v>
      </c>
      <c r="AD975" s="70" t="str">
        <f t="shared" si="1492"/>
        <v>X</v>
      </c>
      <c r="AE975" s="635" t="str">
        <f t="shared" si="1492"/>
        <v>X</v>
      </c>
      <c r="AF975" s="38"/>
      <c r="AG975" s="70" t="s">
        <v>47</v>
      </c>
      <c r="AH975" s="70" t="s">
        <v>5901</v>
      </c>
      <c r="AI975" s="38"/>
      <c r="AJ975" s="13" t="str">
        <f t="shared" si="1434"/>
        <v>/rsm:CrossIndustryInvoice/rsm:SupplyChainTradeTransaction/ram:ApplicableHeaderTradeSettlement/ram:PayerTradeParty/ram:PostalTradeAddress</v>
      </c>
      <c r="AK975" s="13" t="str">
        <f t="shared" si="1435"/>
        <v>/ram:CityName</v>
      </c>
      <c r="AL975" s="14">
        <f>COUNTIFS(R$4:R975,AJ975)</f>
        <v>1</v>
      </c>
      <c r="AN975" s="215" t="str">
        <f t="shared" si="1468"/>
        <v>SCT_HTS</v>
      </c>
      <c r="AO975" s="61" t="str">
        <f t="shared" si="1436"/>
        <v>BT-X-494</v>
      </c>
      <c r="AP975" s="282" t="str">
        <f t="shared" si="1469"/>
        <v>EXT-FR-FE-58</v>
      </c>
      <c r="AQ975" s="62">
        <f t="shared" si="1411"/>
        <v>5</v>
      </c>
      <c r="AR975" s="62" t="str">
        <f t="shared" si="1437"/>
        <v>0..1</v>
      </c>
      <c r="AS975" s="64" t="s">
        <v>18667</v>
      </c>
      <c r="AT975" s="64" t="s">
        <v>18238</v>
      </c>
      <c r="AU975" s="65"/>
      <c r="AV975" s="65"/>
      <c r="AW975" s="65"/>
      <c r="AX975" s="64" t="s">
        <v>78</v>
      </c>
      <c r="AY975" s="66" t="str">
        <f t="shared" si="1448"/>
        <v>0..1</v>
      </c>
      <c r="AZ975" s="66" t="str">
        <f t="shared" si="1450"/>
        <v>0..1</v>
      </c>
      <c r="BA975" s="6" t="str">
        <f t="shared" si="1402"/>
        <v>/rsm:CrossIndustryInvoice
/rsm:SupplyChainTradeTransaction
/ram:ApplicableHeaderTradeSettlement
/ram:PayerTradeParty
/ram:PostalTradeAddress
/ram:CityName</v>
      </c>
      <c r="BB975" s="67" t="str">
        <f t="shared" si="1403"/>
        <v>/rsm:CrossIndustryInvoice/rsm:SupplyChainTradeTransaction/ram:ApplicableHeaderTradeSettlement/ram:PayerTradeParty/ram:PostalTradeAddress/ram:CityName</v>
      </c>
      <c r="BC975" s="66" t="str">
        <f t="shared" si="1470"/>
        <v>T</v>
      </c>
      <c r="BD975" s="68" t="str">
        <f t="shared" si="1471"/>
        <v>E</v>
      </c>
      <c r="BE975" s="62" t="str">
        <f t="shared" si="1472"/>
        <v>0..1</v>
      </c>
      <c r="BF975" s="66" t="str">
        <f t="shared" si="1473"/>
        <v/>
      </c>
      <c r="BG975" s="249" t="str">
        <f t="shared" si="1474"/>
        <v/>
      </c>
      <c r="BH975" s="7"/>
      <c r="BI975" s="634" t="str">
        <f t="shared" si="1475"/>
        <v>-</v>
      </c>
      <c r="BJ975" s="70" t="str">
        <f t="shared" si="1476"/>
        <v>-</v>
      </c>
      <c r="BK975" s="70" t="str">
        <f t="shared" si="1477"/>
        <v>-</v>
      </c>
      <c r="BL975" s="70" t="str">
        <f t="shared" si="1478"/>
        <v>-</v>
      </c>
      <c r="BM975" s="70" t="str">
        <f t="shared" si="1479"/>
        <v>X</v>
      </c>
      <c r="BN975" s="70" t="str">
        <f t="shared" si="1480"/>
        <v>X</v>
      </c>
      <c r="BO975" s="635" t="str">
        <f t="shared" si="1481"/>
        <v>X</v>
      </c>
      <c r="BP975" s="7"/>
      <c r="BQ975" s="70" t="str">
        <f t="shared" si="1482"/>
        <v>EXTENDED</v>
      </c>
      <c r="BR975" s="70" t="str">
        <f t="shared" si="1483"/>
        <v>EXTENDED-CTC-FR</v>
      </c>
      <c r="BS975" s="15"/>
      <c r="BT975" s="57" t="s">
        <v>18642</v>
      </c>
    </row>
    <row r="976" spans="1:72" s="59" customFormat="1" ht="105" x14ac:dyDescent="0.2">
      <c r="A976" s="45" t="str">
        <f t="shared" si="1466"/>
        <v>YES</v>
      </c>
      <c r="B976" s="131"/>
      <c r="C976" s="742"/>
      <c r="D976" s="215" t="s">
        <v>3431</v>
      </c>
      <c r="E976" s="61" t="s">
        <v>5800</v>
      </c>
      <c r="F976" s="282" t="s">
        <v>5061</v>
      </c>
      <c r="G976" s="62">
        <f t="shared" si="1424"/>
        <v>5</v>
      </c>
      <c r="H976" s="62" t="s">
        <v>32</v>
      </c>
      <c r="I976" s="64" t="s">
        <v>17153</v>
      </c>
      <c r="J976" s="64" t="s">
        <v>1661</v>
      </c>
      <c r="K976" s="65" t="s">
        <v>17101</v>
      </c>
      <c r="L976" s="65"/>
      <c r="M976" s="65"/>
      <c r="N976" s="64" t="s">
        <v>128</v>
      </c>
      <c r="O976" s="66" t="s">
        <v>32</v>
      </c>
      <c r="P976" s="66" t="str">
        <f t="shared" si="1462"/>
        <v>1..1</v>
      </c>
      <c r="Q976" s="6" t="s">
        <v>3950</v>
      </c>
      <c r="R976" s="67" t="s">
        <v>3951</v>
      </c>
      <c r="S976" s="66" t="s">
        <v>131</v>
      </c>
      <c r="T976" s="68" t="str">
        <f t="shared" si="1438"/>
        <v>E</v>
      </c>
      <c r="U976" s="62" t="s">
        <v>42</v>
      </c>
      <c r="V976" s="66"/>
      <c r="W976" s="249"/>
      <c r="X976" s="38"/>
      <c r="Y976" s="634" t="str">
        <f t="shared" si="1464"/>
        <v>-</v>
      </c>
      <c r="Z976" s="70" t="str">
        <f t="shared" ref="Z976:AE976" si="1493">IF(Y976="X","X",IF($AH976=Z$4,"X","-"))</f>
        <v>-</v>
      </c>
      <c r="AA976" s="70" t="str">
        <f t="shared" si="1493"/>
        <v>-</v>
      </c>
      <c r="AB976" s="70" t="str">
        <f t="shared" si="1493"/>
        <v>-</v>
      </c>
      <c r="AC976" s="70" t="str">
        <f t="shared" si="1493"/>
        <v>X</v>
      </c>
      <c r="AD976" s="70" t="str">
        <f t="shared" si="1493"/>
        <v>X</v>
      </c>
      <c r="AE976" s="635" t="str">
        <f t="shared" si="1493"/>
        <v>X</v>
      </c>
      <c r="AF976" s="38"/>
      <c r="AG976" s="70" t="s">
        <v>47</v>
      </c>
      <c r="AH976" s="70" t="s">
        <v>5901</v>
      </c>
      <c r="AI976" s="38"/>
      <c r="AJ976" s="13" t="str">
        <f t="shared" si="1434"/>
        <v>/rsm:CrossIndustryInvoice/rsm:SupplyChainTradeTransaction/ram:ApplicableHeaderTradeSettlement/ram:PayerTradeParty/ram:PostalTradeAddress</v>
      </c>
      <c r="AK976" s="13" t="str">
        <f t="shared" si="1435"/>
        <v>/ram:CountryID</v>
      </c>
      <c r="AL976" s="14">
        <f>COUNTIFS(R$4:R976,AJ976)</f>
        <v>1</v>
      </c>
      <c r="AN976" s="215" t="str">
        <f t="shared" si="1468"/>
        <v>SCT_HTS</v>
      </c>
      <c r="AO976" s="61" t="str">
        <f t="shared" si="1436"/>
        <v>BT-X-495</v>
      </c>
      <c r="AP976" s="282" t="str">
        <f t="shared" si="1469"/>
        <v>EXT-FR-FE-61</v>
      </c>
      <c r="AQ976" s="62">
        <f t="shared" si="1411"/>
        <v>5</v>
      </c>
      <c r="AR976" s="62" t="str">
        <f t="shared" si="1437"/>
        <v>1..1</v>
      </c>
      <c r="AS976" s="64" t="s">
        <v>18668</v>
      </c>
      <c r="AT976" s="64" t="s">
        <v>1777</v>
      </c>
      <c r="AU976" s="65" t="s">
        <v>485</v>
      </c>
      <c r="AV976" s="65"/>
      <c r="AW976" s="65"/>
      <c r="AX976" s="64" t="s">
        <v>128</v>
      </c>
      <c r="AY976" s="66" t="str">
        <f t="shared" si="1448"/>
        <v>1..1</v>
      </c>
      <c r="AZ976" s="66" t="str">
        <f t="shared" si="1450"/>
        <v>1..1</v>
      </c>
      <c r="BA976" s="6" t="str">
        <f t="shared" si="1402"/>
        <v>/rsm:CrossIndustryInvoice
/rsm:SupplyChainTradeTransaction
/ram:ApplicableHeaderTradeSettlement
/ram:PayerTradeParty
/ram:PostalTradeAddress
/ram:CountryID</v>
      </c>
      <c r="BB976" s="67" t="str">
        <f t="shared" si="1403"/>
        <v>/rsm:CrossIndustryInvoice/rsm:SupplyChainTradeTransaction/ram:ApplicableHeaderTradeSettlement/ram:PayerTradeParty/ram:PostalTradeAddress/ram:CountryID</v>
      </c>
      <c r="BC976" s="66" t="str">
        <f t="shared" si="1470"/>
        <v>C</v>
      </c>
      <c r="BD976" s="68" t="str">
        <f t="shared" si="1471"/>
        <v>E</v>
      </c>
      <c r="BE976" s="62" t="str">
        <f t="shared" si="1472"/>
        <v>0..1</v>
      </c>
      <c r="BF976" s="66" t="str">
        <f t="shared" si="1473"/>
        <v/>
      </c>
      <c r="BG976" s="249" t="str">
        <f t="shared" si="1474"/>
        <v/>
      </c>
      <c r="BH976" s="7"/>
      <c r="BI976" s="634" t="str">
        <f t="shared" si="1475"/>
        <v>-</v>
      </c>
      <c r="BJ976" s="70" t="str">
        <f t="shared" si="1476"/>
        <v>-</v>
      </c>
      <c r="BK976" s="70" t="str">
        <f t="shared" si="1477"/>
        <v>-</v>
      </c>
      <c r="BL976" s="70" t="str">
        <f t="shared" si="1478"/>
        <v>-</v>
      </c>
      <c r="BM976" s="70" t="str">
        <f t="shared" si="1479"/>
        <v>X</v>
      </c>
      <c r="BN976" s="70" t="str">
        <f t="shared" si="1480"/>
        <v>X</v>
      </c>
      <c r="BO976" s="635" t="str">
        <f t="shared" si="1481"/>
        <v>X</v>
      </c>
      <c r="BP976" s="7"/>
      <c r="BQ976" s="70" t="str">
        <f t="shared" si="1482"/>
        <v>EXTENDED</v>
      </c>
      <c r="BR976" s="70" t="str">
        <f t="shared" si="1483"/>
        <v>EXTENDED-CTC-FR</v>
      </c>
      <c r="BS976" s="15"/>
      <c r="BT976" s="57" t="s">
        <v>18642</v>
      </c>
    </row>
    <row r="977" spans="1:72" s="59" customFormat="1" ht="105" x14ac:dyDescent="0.2">
      <c r="A977" s="45" t="str">
        <f t="shared" si="1466"/>
        <v>YES</v>
      </c>
      <c r="B977" s="131"/>
      <c r="C977" s="742"/>
      <c r="D977" s="215" t="s">
        <v>3431</v>
      </c>
      <c r="E977" s="61" t="s">
        <v>5801</v>
      </c>
      <c r="F977" s="282" t="s">
        <v>5062</v>
      </c>
      <c r="G977" s="62">
        <f t="shared" si="1424"/>
        <v>5</v>
      </c>
      <c r="H977" s="62" t="s">
        <v>42</v>
      </c>
      <c r="I977" s="64" t="s">
        <v>17167</v>
      </c>
      <c r="J977" s="64" t="s">
        <v>1667</v>
      </c>
      <c r="K977" s="65" t="s">
        <v>1668</v>
      </c>
      <c r="L977" s="65"/>
      <c r="M977" s="65" t="s">
        <v>35</v>
      </c>
      <c r="N977" s="64" t="s">
        <v>70</v>
      </c>
      <c r="O977" s="66" t="s">
        <v>42</v>
      </c>
      <c r="P977" s="66" t="str">
        <f t="shared" si="1462"/>
        <v>0..1</v>
      </c>
      <c r="Q977" s="6" t="s">
        <v>3952</v>
      </c>
      <c r="R977" s="67" t="s">
        <v>3953</v>
      </c>
      <c r="S977" s="66" t="s">
        <v>73</v>
      </c>
      <c r="T977" s="68" t="str">
        <f t="shared" si="1438"/>
        <v>E</v>
      </c>
      <c r="U977" s="62" t="s">
        <v>62</v>
      </c>
      <c r="V977" s="66"/>
      <c r="W977" s="249" t="s">
        <v>35</v>
      </c>
      <c r="X977" s="38"/>
      <c r="Y977" s="634" t="str">
        <f t="shared" si="1464"/>
        <v>-</v>
      </c>
      <c r="Z977" s="70" t="str">
        <f t="shared" ref="Z977:AE977" si="1494">IF(Y977="X","X",IF($AH977=Z$4,"X","-"))</f>
        <v>-</v>
      </c>
      <c r="AA977" s="70" t="str">
        <f t="shared" si="1494"/>
        <v>-</v>
      </c>
      <c r="AB977" s="70" t="str">
        <f t="shared" si="1494"/>
        <v>-</v>
      </c>
      <c r="AC977" s="70" t="str">
        <f t="shared" si="1494"/>
        <v>X</v>
      </c>
      <c r="AD977" s="70" t="str">
        <f t="shared" si="1494"/>
        <v>X</v>
      </c>
      <c r="AE977" s="635" t="str">
        <f t="shared" si="1494"/>
        <v>X</v>
      </c>
      <c r="AF977" s="38"/>
      <c r="AG977" s="70" t="s">
        <v>47</v>
      </c>
      <c r="AH977" s="70" t="s">
        <v>5901</v>
      </c>
      <c r="AI977" s="38"/>
      <c r="AJ977" s="13" t="str">
        <f t="shared" si="1434"/>
        <v>/rsm:CrossIndustryInvoice/rsm:SupplyChainTradeTransaction/ram:ApplicableHeaderTradeSettlement/ram:PayerTradeParty/ram:PostalTradeAddress</v>
      </c>
      <c r="AK977" s="13" t="str">
        <f t="shared" si="1435"/>
        <v>/ram:CountrySubDivisionName</v>
      </c>
      <c r="AL977" s="14">
        <f>COUNTIFS(R$4:R977,AJ977)</f>
        <v>1</v>
      </c>
      <c r="AN977" s="215" t="str">
        <f t="shared" si="1468"/>
        <v>SCT_HTS</v>
      </c>
      <c r="AO977" s="61" t="str">
        <f t="shared" si="1436"/>
        <v>BT-X-496</v>
      </c>
      <c r="AP977" s="282" t="str">
        <f t="shared" si="1469"/>
        <v>EXT-FR-FE-60</v>
      </c>
      <c r="AQ977" s="62">
        <f t="shared" si="1411"/>
        <v>5</v>
      </c>
      <c r="AR977" s="62" t="str">
        <f t="shared" si="1437"/>
        <v>0..1</v>
      </c>
      <c r="AS977" s="64" t="s">
        <v>18669</v>
      </c>
      <c r="AT977" s="64" t="s">
        <v>1671</v>
      </c>
      <c r="AU977" s="65" t="s">
        <v>1672</v>
      </c>
      <c r="AV977" s="65"/>
      <c r="AW977" s="65" t="s">
        <v>35</v>
      </c>
      <c r="AX977" s="64" t="s">
        <v>78</v>
      </c>
      <c r="AY977" s="66" t="str">
        <f t="shared" si="1448"/>
        <v>0..1</v>
      </c>
      <c r="AZ977" s="66" t="str">
        <f t="shared" si="1450"/>
        <v>0..1</v>
      </c>
      <c r="BA977" s="6" t="str">
        <f t="shared" ref="BA977:BA1038" si="1495">Q977</f>
        <v>/rsm:CrossIndustryInvoice
/rsm:SupplyChainTradeTransaction
/ram:ApplicableHeaderTradeSettlement
/ram:PayerTradeParty
/ram:PostalTradeAddress
/ram:CountrySubDivisionName</v>
      </c>
      <c r="BB977" s="67" t="str">
        <f t="shared" ref="BB977:BB1038" si="1496">R977</f>
        <v>/rsm:CrossIndustryInvoice/rsm:SupplyChainTradeTransaction/ram:ApplicableHeaderTradeSettlement/ram:PayerTradeParty/ram:PostalTradeAddress/ram:CountrySubDivisionName</v>
      </c>
      <c r="BC977" s="66" t="str">
        <f t="shared" si="1470"/>
        <v>T</v>
      </c>
      <c r="BD977" s="68" t="str">
        <f t="shared" si="1471"/>
        <v>E</v>
      </c>
      <c r="BE977" s="62" t="str">
        <f t="shared" si="1472"/>
        <v>0..n</v>
      </c>
      <c r="BF977" s="66" t="str">
        <f t="shared" si="1473"/>
        <v/>
      </c>
      <c r="BG977" s="249" t="str">
        <f t="shared" si="1474"/>
        <v/>
      </c>
      <c r="BH977" s="7"/>
      <c r="BI977" s="634" t="str">
        <f t="shared" si="1475"/>
        <v>-</v>
      </c>
      <c r="BJ977" s="70" t="str">
        <f t="shared" si="1476"/>
        <v>-</v>
      </c>
      <c r="BK977" s="70" t="str">
        <f t="shared" si="1477"/>
        <v>-</v>
      </c>
      <c r="BL977" s="70" t="str">
        <f t="shared" si="1478"/>
        <v>-</v>
      </c>
      <c r="BM977" s="70" t="str">
        <f t="shared" si="1479"/>
        <v>X</v>
      </c>
      <c r="BN977" s="70" t="str">
        <f t="shared" si="1480"/>
        <v>X</v>
      </c>
      <c r="BO977" s="635" t="str">
        <f t="shared" si="1481"/>
        <v>X</v>
      </c>
      <c r="BP977" s="7"/>
      <c r="BQ977" s="70" t="str">
        <f t="shared" si="1482"/>
        <v>EXTENDED</v>
      </c>
      <c r="BR977" s="70" t="str">
        <f t="shared" si="1483"/>
        <v>EXTENDED-CTC-FR</v>
      </c>
      <c r="BS977" s="15"/>
      <c r="BT977" s="57" t="s">
        <v>18642</v>
      </c>
    </row>
    <row r="978" spans="1:72" s="59" customFormat="1" ht="96" x14ac:dyDescent="0.2">
      <c r="A978" s="45" t="str">
        <f t="shared" si="1466"/>
        <v>NO</v>
      </c>
      <c r="B978" s="131"/>
      <c r="C978" s="742"/>
      <c r="D978" s="215" t="s">
        <v>3431</v>
      </c>
      <c r="E978" s="140" t="s">
        <v>5802</v>
      </c>
      <c r="F978" s="296"/>
      <c r="G978" s="141">
        <f t="shared" si="1424"/>
        <v>4</v>
      </c>
      <c r="H978" s="141" t="s">
        <v>42</v>
      </c>
      <c r="I978" s="217" t="s">
        <v>3954</v>
      </c>
      <c r="J978" s="125"/>
      <c r="K978" s="126"/>
      <c r="L978" s="126"/>
      <c r="M978" s="126"/>
      <c r="N978" s="125"/>
      <c r="O978" s="124" t="s">
        <v>42</v>
      </c>
      <c r="P978" s="124" t="str">
        <f t="shared" si="1462"/>
        <v>0..1</v>
      </c>
      <c r="Q978" s="142" t="s">
        <v>3955</v>
      </c>
      <c r="R978" s="143" t="s">
        <v>3956</v>
      </c>
      <c r="S978" s="124"/>
      <c r="T978" s="129" t="str">
        <f t="shared" si="1438"/>
        <v/>
      </c>
      <c r="U978" s="141" t="s">
        <v>62</v>
      </c>
      <c r="V978" s="124"/>
      <c r="W978" s="675"/>
      <c r="X978" s="38"/>
      <c r="Y978" s="648" t="str">
        <f t="shared" si="1464"/>
        <v>-</v>
      </c>
      <c r="Z978" s="144" t="str">
        <f t="shared" ref="Z978:AE978" si="1497">IF(Y978="X","X",IF($AH978=Z$4,"X","-"))</f>
        <v>-</v>
      </c>
      <c r="AA978" s="144" t="str">
        <f t="shared" si="1497"/>
        <v>-</v>
      </c>
      <c r="AB978" s="144" t="str">
        <f t="shared" si="1497"/>
        <v>-</v>
      </c>
      <c r="AC978" s="144" t="str">
        <f t="shared" si="1497"/>
        <v>X</v>
      </c>
      <c r="AD978" s="144" t="str">
        <f t="shared" si="1497"/>
        <v>X</v>
      </c>
      <c r="AE978" s="649" t="str">
        <f t="shared" si="1497"/>
        <v>X</v>
      </c>
      <c r="AF978" s="38"/>
      <c r="AG978" s="144" t="s">
        <v>47</v>
      </c>
      <c r="AH978" s="144" t="s">
        <v>5901</v>
      </c>
      <c r="AI978" s="38"/>
      <c r="AJ978" s="13" t="str">
        <f t="shared" si="1434"/>
        <v>/rsm:CrossIndustryInvoice/rsm:SupplyChainTradeTransaction/ram:ApplicableHeaderTradeSettlement/ram:PayerTradeParty</v>
      </c>
      <c r="AK978" s="13" t="str">
        <f t="shared" si="1435"/>
        <v>/ram:URIUniversalCommunication</v>
      </c>
      <c r="AL978" s="14">
        <f>COUNTIFS(R$4:R978,AJ978)</f>
        <v>1</v>
      </c>
      <c r="AN978" s="215" t="str">
        <f t="shared" si="1468"/>
        <v>SCT_HTS</v>
      </c>
      <c r="AO978" s="140" t="str">
        <f t="shared" si="1436"/>
        <v>BT-X-482-00</v>
      </c>
      <c r="AP978" s="296" t="str">
        <f t="shared" si="1469"/>
        <v/>
      </c>
      <c r="AQ978" s="141">
        <f t="shared" si="1411"/>
        <v>4</v>
      </c>
      <c r="AR978" s="141" t="str">
        <f t="shared" si="1437"/>
        <v>0..1</v>
      </c>
      <c r="AS978" s="217" t="s">
        <v>1001</v>
      </c>
      <c r="AT978" s="125"/>
      <c r="AU978" s="126"/>
      <c r="AV978" s="126"/>
      <c r="AW978" s="126"/>
      <c r="AX978" s="125"/>
      <c r="AY978" s="124" t="str">
        <f t="shared" si="1448"/>
        <v>0..1</v>
      </c>
      <c r="AZ978" s="124" t="str">
        <f t="shared" si="1450"/>
        <v>0..1</v>
      </c>
      <c r="BA978" s="142" t="str">
        <f t="shared" si="1495"/>
        <v>/rsm:CrossIndustryInvoice
/rsm:SupplyChainTradeTransaction
/ram:ApplicableHeaderTradeSettlement
/ram:PayerTradeParty
/ram:URIUniversalCommunication</v>
      </c>
      <c r="BB978" s="143" t="str">
        <f t="shared" si="1496"/>
        <v>/rsm:CrossIndustryInvoice/rsm:SupplyChainTradeTransaction/ram:ApplicableHeaderTradeSettlement/ram:PayerTradeParty/ram:URIUniversalCommunication</v>
      </c>
      <c r="BC978" s="124" t="str">
        <f t="shared" si="1470"/>
        <v/>
      </c>
      <c r="BD978" s="129" t="str">
        <f t="shared" si="1471"/>
        <v/>
      </c>
      <c r="BE978" s="141" t="str">
        <f t="shared" si="1472"/>
        <v>0..n</v>
      </c>
      <c r="BF978" s="124" t="str">
        <f t="shared" si="1473"/>
        <v/>
      </c>
      <c r="BG978" s="675" t="str">
        <f t="shared" si="1474"/>
        <v/>
      </c>
      <c r="BH978" s="7"/>
      <c r="BI978" s="648" t="str">
        <f t="shared" si="1475"/>
        <v>-</v>
      </c>
      <c r="BJ978" s="144" t="str">
        <f t="shared" si="1476"/>
        <v>-</v>
      </c>
      <c r="BK978" s="144" t="str">
        <f t="shared" si="1477"/>
        <v>-</v>
      </c>
      <c r="BL978" s="144" t="str">
        <f t="shared" si="1478"/>
        <v>-</v>
      </c>
      <c r="BM978" s="144" t="str">
        <f t="shared" si="1479"/>
        <v>X</v>
      </c>
      <c r="BN978" s="144" t="str">
        <f t="shared" si="1480"/>
        <v>X</v>
      </c>
      <c r="BO978" s="649" t="str">
        <f t="shared" si="1481"/>
        <v>X</v>
      </c>
      <c r="BP978" s="7"/>
      <c r="BQ978" s="144" t="str">
        <f t="shared" si="1482"/>
        <v>EXTENDED</v>
      </c>
      <c r="BR978" s="144" t="str">
        <f t="shared" si="1483"/>
        <v>EXTENDED-CTC-FR</v>
      </c>
      <c r="BS978" s="15"/>
      <c r="BT978" s="57" t="s">
        <v>18642</v>
      </c>
    </row>
    <row r="979" spans="1:72" s="59" customFormat="1" ht="105" x14ac:dyDescent="0.2">
      <c r="A979" s="45" t="str">
        <f t="shared" si="1466"/>
        <v>YES</v>
      </c>
      <c r="B979" s="131"/>
      <c r="C979" s="742"/>
      <c r="D979" s="215" t="s">
        <v>3431</v>
      </c>
      <c r="E979" s="61" t="s">
        <v>5803</v>
      </c>
      <c r="F979" s="282" t="s">
        <v>5063</v>
      </c>
      <c r="G979" s="62">
        <f t="shared" si="1424"/>
        <v>5</v>
      </c>
      <c r="H979" s="62" t="s">
        <v>32</v>
      </c>
      <c r="I979" s="64" t="s">
        <v>17363</v>
      </c>
      <c r="J979" s="64"/>
      <c r="K979" s="65"/>
      <c r="L979" s="65"/>
      <c r="M979" s="65"/>
      <c r="N979" s="64" t="s">
        <v>90</v>
      </c>
      <c r="O979" s="66" t="s">
        <v>32</v>
      </c>
      <c r="P979" s="66" t="str">
        <f t="shared" si="1462"/>
        <v>1..1</v>
      </c>
      <c r="Q979" s="6" t="s">
        <v>3957</v>
      </c>
      <c r="R979" s="67" t="s">
        <v>3958</v>
      </c>
      <c r="S979" s="66" t="s">
        <v>55</v>
      </c>
      <c r="T979" s="68" t="str">
        <f t="shared" si="1438"/>
        <v>E</v>
      </c>
      <c r="U979" s="62" t="s">
        <v>42</v>
      </c>
      <c r="V979" s="66"/>
      <c r="W979" s="249"/>
      <c r="X979" s="38"/>
      <c r="Y979" s="634" t="str">
        <f t="shared" si="1464"/>
        <v>-</v>
      </c>
      <c r="Z979" s="70" t="str">
        <f t="shared" ref="Z979:AE979" si="1498">IF(Y979="X","X",IF($AH979=Z$4,"X","-"))</f>
        <v>-</v>
      </c>
      <c r="AA979" s="70" t="str">
        <f t="shared" si="1498"/>
        <v>-</v>
      </c>
      <c r="AB979" s="70" t="str">
        <f t="shared" si="1498"/>
        <v>-</v>
      </c>
      <c r="AC979" s="70" t="str">
        <f t="shared" si="1498"/>
        <v>X</v>
      </c>
      <c r="AD979" s="70" t="str">
        <f t="shared" si="1498"/>
        <v>X</v>
      </c>
      <c r="AE979" s="635" t="str">
        <f t="shared" si="1498"/>
        <v>X</v>
      </c>
      <c r="AF979" s="38"/>
      <c r="AG979" s="70" t="s">
        <v>47</v>
      </c>
      <c r="AH979" s="70" t="s">
        <v>5901</v>
      </c>
      <c r="AI979" s="38"/>
      <c r="AJ979" s="13" t="str">
        <f t="shared" si="1434"/>
        <v>/rsm:CrossIndustryInvoice/rsm:SupplyChainTradeTransaction/ram:ApplicableHeaderTradeSettlement/ram:PayerTradeParty/ram:URIUniversalCommunication</v>
      </c>
      <c r="AK979" s="13" t="str">
        <f t="shared" si="1435"/>
        <v>/ram:URIID</v>
      </c>
      <c r="AL979" s="14">
        <f>COUNTIFS(R$4:R979,AJ979)</f>
        <v>1</v>
      </c>
      <c r="AN979" s="215" t="str">
        <f t="shared" si="1468"/>
        <v>SCT_HTS</v>
      </c>
      <c r="AO979" s="61" t="str">
        <f t="shared" si="1436"/>
        <v>BT-X-482</v>
      </c>
      <c r="AP979" s="282" t="str">
        <f t="shared" si="1469"/>
        <v>EXT-FR-FE-52</v>
      </c>
      <c r="AQ979" s="62">
        <f t="shared" si="1411"/>
        <v>5</v>
      </c>
      <c r="AR979" s="62" t="str">
        <f t="shared" si="1437"/>
        <v>1..1</v>
      </c>
      <c r="AS979" s="64" t="s">
        <v>2172</v>
      </c>
      <c r="AT979" s="64"/>
      <c r="AU979" s="65"/>
      <c r="AV979" s="65"/>
      <c r="AW979" s="65"/>
      <c r="AX979" s="64" t="s">
        <v>99</v>
      </c>
      <c r="AY979" s="66" t="str">
        <f t="shared" si="1448"/>
        <v>1..1</v>
      </c>
      <c r="AZ979" s="66" t="str">
        <f t="shared" si="1450"/>
        <v>1..1</v>
      </c>
      <c r="BA979" s="6" t="str">
        <f t="shared" si="1495"/>
        <v>/rsm:CrossIndustryInvoice
/rsm:SupplyChainTradeTransaction
/ram:ApplicableHeaderTradeSettlement
/ram:PayerTradeParty
/ram:URIUniversalCommunication
/ram:URIID</v>
      </c>
      <c r="BB979" s="67" t="str">
        <f t="shared" si="1496"/>
        <v>/rsm:CrossIndustryInvoice/rsm:SupplyChainTradeTransaction/ram:ApplicableHeaderTradeSettlement/ram:PayerTradeParty/ram:URIUniversalCommunication/ram:URIID</v>
      </c>
      <c r="BC979" s="66" t="str">
        <f t="shared" si="1470"/>
        <v>I</v>
      </c>
      <c r="BD979" s="68" t="str">
        <f t="shared" si="1471"/>
        <v>E</v>
      </c>
      <c r="BE979" s="62" t="str">
        <f t="shared" si="1472"/>
        <v>0..1</v>
      </c>
      <c r="BF979" s="66" t="str">
        <f t="shared" si="1473"/>
        <v/>
      </c>
      <c r="BG979" s="249" t="str">
        <f t="shared" si="1474"/>
        <v/>
      </c>
      <c r="BH979" s="7"/>
      <c r="BI979" s="634" t="str">
        <f t="shared" si="1475"/>
        <v>-</v>
      </c>
      <c r="BJ979" s="70" t="str">
        <f t="shared" si="1476"/>
        <v>-</v>
      </c>
      <c r="BK979" s="70" t="str">
        <f t="shared" si="1477"/>
        <v>-</v>
      </c>
      <c r="BL979" s="70" t="str">
        <f t="shared" si="1478"/>
        <v>-</v>
      </c>
      <c r="BM979" s="70" t="str">
        <f t="shared" si="1479"/>
        <v>X</v>
      </c>
      <c r="BN979" s="70" t="str">
        <f t="shared" si="1480"/>
        <v>X</v>
      </c>
      <c r="BO979" s="635" t="str">
        <f t="shared" si="1481"/>
        <v>X</v>
      </c>
      <c r="BP979" s="7"/>
      <c r="BQ979" s="70" t="str">
        <f t="shared" si="1482"/>
        <v>EXTENDED</v>
      </c>
      <c r="BR979" s="70" t="str">
        <f t="shared" si="1483"/>
        <v>EXTENDED-CTC-FR</v>
      </c>
      <c r="BS979" s="15"/>
      <c r="BT979" s="57" t="s">
        <v>18642</v>
      </c>
    </row>
    <row r="980" spans="1:72" s="59" customFormat="1" ht="120" x14ac:dyDescent="0.2">
      <c r="A980" s="45" t="str">
        <f t="shared" si="1466"/>
        <v>YES</v>
      </c>
      <c r="B980" s="131"/>
      <c r="C980" s="742"/>
      <c r="D980" s="215" t="s">
        <v>3431</v>
      </c>
      <c r="E980" s="61" t="s">
        <v>5804</v>
      </c>
      <c r="F980" s="282" t="s">
        <v>5064</v>
      </c>
      <c r="G980" s="62">
        <f t="shared" si="1424"/>
        <v>6</v>
      </c>
      <c r="H980" s="62" t="s">
        <v>42</v>
      </c>
      <c r="I980" s="64" t="s">
        <v>443</v>
      </c>
      <c r="J980" s="64"/>
      <c r="K980" s="65"/>
      <c r="L980" s="65"/>
      <c r="M980" s="65"/>
      <c r="N980" s="64" t="s">
        <v>17064</v>
      </c>
      <c r="O980" s="66" t="s">
        <v>32</v>
      </c>
      <c r="P980" s="66" t="str">
        <f t="shared" si="1462"/>
        <v>1..1</v>
      </c>
      <c r="Q980" s="6" t="s">
        <v>3959</v>
      </c>
      <c r="R980" s="67" t="s">
        <v>3960</v>
      </c>
      <c r="S980" s="66" t="s">
        <v>329</v>
      </c>
      <c r="T980" s="68" t="str">
        <f t="shared" si="1438"/>
        <v>A</v>
      </c>
      <c r="U980" s="62" t="s">
        <v>42</v>
      </c>
      <c r="V980" s="66"/>
      <c r="W980" s="249"/>
      <c r="X980" s="38"/>
      <c r="Y980" s="634" t="str">
        <f t="shared" si="1464"/>
        <v>-</v>
      </c>
      <c r="Z980" s="70" t="str">
        <f t="shared" ref="Z980:AE980" si="1499">IF(Y980="X","X",IF($AH980=Z$4,"X","-"))</f>
        <v>-</v>
      </c>
      <c r="AA980" s="70" t="str">
        <f t="shared" si="1499"/>
        <v>-</v>
      </c>
      <c r="AB980" s="70" t="str">
        <f t="shared" si="1499"/>
        <v>-</v>
      </c>
      <c r="AC980" s="70" t="str">
        <f t="shared" si="1499"/>
        <v>X</v>
      </c>
      <c r="AD980" s="70" t="str">
        <f t="shared" si="1499"/>
        <v>X</v>
      </c>
      <c r="AE980" s="635" t="str">
        <f t="shared" si="1499"/>
        <v>X</v>
      </c>
      <c r="AF980" s="38"/>
      <c r="AG980" s="70" t="s">
        <v>47</v>
      </c>
      <c r="AH980" s="70" t="s">
        <v>5901</v>
      </c>
      <c r="AI980" s="38"/>
      <c r="AJ980" s="13" t="str">
        <f t="shared" si="1434"/>
        <v>/rsm:CrossIndustryInvoice/rsm:SupplyChainTradeTransaction/ram:ApplicableHeaderTradeSettlement/ram:PayerTradeParty/ram:URIUniversalCommunication/ram:URIID</v>
      </c>
      <c r="AK980" s="13" t="str">
        <f t="shared" si="1435"/>
        <v>/@schemeID</v>
      </c>
      <c r="AL980" s="14">
        <f>COUNTIFS(R$4:R980,AJ980)</f>
        <v>1</v>
      </c>
      <c r="AN980" s="215" t="str">
        <f t="shared" si="1468"/>
        <v>SCT_HTS</v>
      </c>
      <c r="AO980" s="61" t="str">
        <f t="shared" si="1436"/>
        <v>BT-X-482-0</v>
      </c>
      <c r="AP980" s="282" t="str">
        <f t="shared" si="1469"/>
        <v>EXT-FR-FE-53</v>
      </c>
      <c r="AQ980" s="62">
        <f t="shared" si="1411"/>
        <v>6</v>
      </c>
      <c r="AR980" s="62" t="str">
        <f t="shared" si="1437"/>
        <v>0..1</v>
      </c>
      <c r="AS980" s="64" t="s">
        <v>330</v>
      </c>
      <c r="AT980" s="64"/>
      <c r="AU980" s="65"/>
      <c r="AV980" s="65"/>
      <c r="AW980" s="65"/>
      <c r="AX980" s="64" t="s">
        <v>128</v>
      </c>
      <c r="AY980" s="66" t="str">
        <f t="shared" si="1448"/>
        <v>1..1</v>
      </c>
      <c r="AZ980" s="66" t="str">
        <f t="shared" si="1450"/>
        <v>1..1</v>
      </c>
      <c r="BA980" s="6" t="str">
        <f t="shared" si="1495"/>
        <v>/rsm:CrossIndustryInvoice
/rsm:SupplyChainTradeTransaction
/ram:ApplicableHeaderTradeSettlement
/ram:PayerTradeParty
/ram:URIUniversalCommunication
/ram:URIID
/@schemeID</v>
      </c>
      <c r="BB980" s="67" t="str">
        <f t="shared" si="1496"/>
        <v>/rsm:CrossIndustryInvoice/rsm:SupplyChainTradeTransaction/ram:ApplicableHeaderTradeSettlement/ram:PayerTradeParty/ram:URIUniversalCommunication/ram:URIID/@schemeID</v>
      </c>
      <c r="BC980" s="66" t="str">
        <f t="shared" si="1470"/>
        <v>S</v>
      </c>
      <c r="BD980" s="68" t="str">
        <f t="shared" si="1471"/>
        <v>A</v>
      </c>
      <c r="BE980" s="62" t="str">
        <f t="shared" si="1472"/>
        <v>0..1</v>
      </c>
      <c r="BF980" s="66" t="str">
        <f t="shared" si="1473"/>
        <v/>
      </c>
      <c r="BG980" s="249" t="str">
        <f t="shared" si="1474"/>
        <v/>
      </c>
      <c r="BH980" s="7"/>
      <c r="BI980" s="634" t="str">
        <f t="shared" si="1475"/>
        <v>-</v>
      </c>
      <c r="BJ980" s="70" t="str">
        <f t="shared" si="1476"/>
        <v>-</v>
      </c>
      <c r="BK980" s="70" t="str">
        <f t="shared" si="1477"/>
        <v>-</v>
      </c>
      <c r="BL980" s="70" t="str">
        <f t="shared" si="1478"/>
        <v>-</v>
      </c>
      <c r="BM980" s="70" t="str">
        <f t="shared" si="1479"/>
        <v>X</v>
      </c>
      <c r="BN980" s="70" t="str">
        <f t="shared" si="1480"/>
        <v>X</v>
      </c>
      <c r="BO980" s="635" t="str">
        <f t="shared" si="1481"/>
        <v>X</v>
      </c>
      <c r="BP980" s="7"/>
      <c r="BQ980" s="70" t="str">
        <f t="shared" si="1482"/>
        <v>EXTENDED</v>
      </c>
      <c r="BR980" s="70" t="str">
        <f t="shared" si="1483"/>
        <v>EXTENDED-CTC-FR</v>
      </c>
      <c r="BS980" s="15"/>
      <c r="BT980" s="57" t="s">
        <v>18642</v>
      </c>
    </row>
    <row r="981" spans="1:72" s="59" customFormat="1" ht="96" x14ac:dyDescent="0.2">
      <c r="A981" s="45" t="str">
        <f t="shared" si="1466"/>
        <v>NO</v>
      </c>
      <c r="B981" s="340" t="s">
        <v>17033</v>
      </c>
      <c r="C981" s="742"/>
      <c r="D981" s="215" t="s">
        <v>3431</v>
      </c>
      <c r="E981" s="140" t="s">
        <v>5122</v>
      </c>
      <c r="F981" s="296"/>
      <c r="G981" s="141">
        <f t="shared" si="1424"/>
        <v>4</v>
      </c>
      <c r="H981" s="141" t="s">
        <v>42</v>
      </c>
      <c r="I981" s="217" t="s">
        <v>3961</v>
      </c>
      <c r="J981" s="125"/>
      <c r="K981" s="126"/>
      <c r="L981" s="126"/>
      <c r="M981" s="126"/>
      <c r="N981" s="125"/>
      <c r="O981" s="124" t="s">
        <v>42</v>
      </c>
      <c r="P981" s="124" t="str">
        <f t="shared" si="1462"/>
        <v>0..1</v>
      </c>
      <c r="Q981" s="142" t="s">
        <v>3962</v>
      </c>
      <c r="R981" s="143" t="s">
        <v>3963</v>
      </c>
      <c r="S981" s="124"/>
      <c r="T981" s="129" t="str">
        <f t="shared" si="1438"/>
        <v/>
      </c>
      <c r="U981" s="141" t="s">
        <v>62</v>
      </c>
      <c r="V981" s="124"/>
      <c r="W981" s="675"/>
      <c r="X981" s="38"/>
      <c r="Y981" s="648" t="str">
        <f t="shared" si="1464"/>
        <v>-</v>
      </c>
      <c r="Z981" s="144" t="str">
        <f t="shared" ref="Z981:AE981" si="1500">IF(Y981="X","X",IF($AH981=Z$4,"X","-"))</f>
        <v>-</v>
      </c>
      <c r="AA981" s="144" t="str">
        <f t="shared" si="1500"/>
        <v>-</v>
      </c>
      <c r="AB981" s="144" t="str">
        <f t="shared" si="1500"/>
        <v>-</v>
      </c>
      <c r="AC981" s="144" t="str">
        <f t="shared" si="1500"/>
        <v>X</v>
      </c>
      <c r="AD981" s="144" t="str">
        <f t="shared" si="1500"/>
        <v>X</v>
      </c>
      <c r="AE981" s="649" t="str">
        <f t="shared" si="1500"/>
        <v>X</v>
      </c>
      <c r="AF981" s="38"/>
      <c r="AG981" s="144" t="s">
        <v>47</v>
      </c>
      <c r="AH981" s="144" t="s">
        <v>5901</v>
      </c>
      <c r="AI981" s="38"/>
      <c r="AJ981" s="13" t="str">
        <f t="shared" si="1434"/>
        <v>/rsm:CrossIndustryInvoice/rsm:SupplyChainTradeTransaction/ram:ApplicableHeaderTradeSettlement/ram:PayerTradeParty</v>
      </c>
      <c r="AK981" s="13" t="str">
        <f t="shared" si="1435"/>
        <v>/ram:SpecifiedTaxRegistration</v>
      </c>
      <c r="AL981" s="14">
        <f>COUNTIFS(R$4:R981,AJ981)</f>
        <v>1</v>
      </c>
      <c r="AN981" s="215" t="str">
        <f t="shared" si="1468"/>
        <v>SCT_HTS</v>
      </c>
      <c r="AO981" s="140" t="str">
        <f t="shared" si="1436"/>
        <v>BT-X-481-00</v>
      </c>
      <c r="AP981" s="296" t="str">
        <f t="shared" si="1469"/>
        <v/>
      </c>
      <c r="AQ981" s="141">
        <f t="shared" si="1411"/>
        <v>4</v>
      </c>
      <c r="AR981" s="141" t="str">
        <f t="shared" si="1437"/>
        <v>0..1</v>
      </c>
      <c r="AS981" s="217" t="s">
        <v>1011</v>
      </c>
      <c r="AT981" s="125"/>
      <c r="AU981" s="126"/>
      <c r="AV981" s="126"/>
      <c r="AW981" s="126"/>
      <c r="AX981" s="125"/>
      <c r="AY981" s="124" t="s">
        <v>42</v>
      </c>
      <c r="AZ981" s="124" t="s">
        <v>62</v>
      </c>
      <c r="BA981" s="142" t="str">
        <f t="shared" si="1495"/>
        <v>/rsm:CrossIndustryInvoice
/rsm:SupplyChainTradeTransaction
/ram:ApplicableHeaderTradeSettlement
/ram:PayerTradeParty
/ram:SpecifiedTaxRegistration</v>
      </c>
      <c r="BB981" s="143" t="str">
        <f t="shared" si="1496"/>
        <v>/rsm:CrossIndustryInvoice/rsm:SupplyChainTradeTransaction/ram:ApplicableHeaderTradeSettlement/ram:PayerTradeParty/ram:SpecifiedTaxRegistration</v>
      </c>
      <c r="BC981" s="124" t="str">
        <f t="shared" si="1470"/>
        <v/>
      </c>
      <c r="BD981" s="129" t="str">
        <f t="shared" si="1471"/>
        <v/>
      </c>
      <c r="BE981" s="141" t="str">
        <f t="shared" si="1472"/>
        <v>0..n</v>
      </c>
      <c r="BF981" s="124" t="str">
        <f t="shared" si="1473"/>
        <v/>
      </c>
      <c r="BG981" s="675" t="str">
        <f t="shared" si="1474"/>
        <v/>
      </c>
      <c r="BH981" s="7"/>
      <c r="BI981" s="648" t="str">
        <f t="shared" si="1475"/>
        <v>-</v>
      </c>
      <c r="BJ981" s="144" t="str">
        <f t="shared" si="1476"/>
        <v>-</v>
      </c>
      <c r="BK981" s="144" t="str">
        <f t="shared" si="1477"/>
        <v>-</v>
      </c>
      <c r="BL981" s="144" t="str">
        <f t="shared" si="1478"/>
        <v>-</v>
      </c>
      <c r="BM981" s="144" t="str">
        <f t="shared" si="1479"/>
        <v>X</v>
      </c>
      <c r="BN981" s="144" t="str">
        <f t="shared" si="1480"/>
        <v>X</v>
      </c>
      <c r="BO981" s="649" t="str">
        <f t="shared" si="1481"/>
        <v>X</v>
      </c>
      <c r="BP981" s="7"/>
      <c r="BQ981" s="144" t="str">
        <f t="shared" si="1482"/>
        <v>EXTENDED</v>
      </c>
      <c r="BR981" s="144" t="str">
        <f t="shared" si="1483"/>
        <v>EXTENDED-CTC-FR</v>
      </c>
      <c r="BS981" s="15"/>
      <c r="BT981" s="57" t="s">
        <v>18642</v>
      </c>
    </row>
    <row r="982" spans="1:72" s="59" customFormat="1" ht="105" x14ac:dyDescent="0.2">
      <c r="A982" s="45" t="str">
        <f t="shared" si="1466"/>
        <v>YES</v>
      </c>
      <c r="B982" s="131"/>
      <c r="C982" s="742"/>
      <c r="D982" s="215" t="s">
        <v>3431</v>
      </c>
      <c r="E982" s="61" t="s">
        <v>5123</v>
      </c>
      <c r="F982" s="282" t="s">
        <v>5065</v>
      </c>
      <c r="G982" s="62">
        <f t="shared" si="1424"/>
        <v>5</v>
      </c>
      <c r="H982" s="62" t="s">
        <v>32</v>
      </c>
      <c r="I982" s="64" t="s">
        <v>17158</v>
      </c>
      <c r="J982" s="64"/>
      <c r="K982" s="65"/>
      <c r="L982" s="65"/>
      <c r="M982" s="65"/>
      <c r="N982" s="64" t="s">
        <v>90</v>
      </c>
      <c r="O982" s="66" t="s">
        <v>32</v>
      </c>
      <c r="P982" s="66" t="str">
        <f t="shared" si="1462"/>
        <v>1..1</v>
      </c>
      <c r="Q982" s="6" t="s">
        <v>3964</v>
      </c>
      <c r="R982" s="67" t="s">
        <v>3965</v>
      </c>
      <c r="S982" s="66" t="s">
        <v>55</v>
      </c>
      <c r="T982" s="68" t="str">
        <f t="shared" si="1438"/>
        <v>E</v>
      </c>
      <c r="U982" s="62" t="s">
        <v>42</v>
      </c>
      <c r="V982" s="66"/>
      <c r="W982" s="249"/>
      <c r="X982" s="38"/>
      <c r="Y982" s="634" t="str">
        <f t="shared" si="1464"/>
        <v>-</v>
      </c>
      <c r="Z982" s="70" t="str">
        <f t="shared" ref="Z982:AE982" si="1501">IF(Y982="X","X",IF($AH982=Z$4,"X","-"))</f>
        <v>-</v>
      </c>
      <c r="AA982" s="70" t="str">
        <f t="shared" si="1501"/>
        <v>-</v>
      </c>
      <c r="AB982" s="70" t="str">
        <f t="shared" si="1501"/>
        <v>-</v>
      </c>
      <c r="AC982" s="70" t="str">
        <f t="shared" si="1501"/>
        <v>X</v>
      </c>
      <c r="AD982" s="70" t="str">
        <f t="shared" si="1501"/>
        <v>X</v>
      </c>
      <c r="AE982" s="635" t="str">
        <f t="shared" si="1501"/>
        <v>X</v>
      </c>
      <c r="AF982" s="38"/>
      <c r="AG982" s="70" t="s">
        <v>47</v>
      </c>
      <c r="AH982" s="70" t="s">
        <v>5901</v>
      </c>
      <c r="AI982" s="38"/>
      <c r="AJ982" s="13" t="str">
        <f t="shared" si="1434"/>
        <v>/rsm:CrossIndustryInvoice/rsm:SupplyChainTradeTransaction/ram:ApplicableHeaderTradeSettlement/ram:PayerTradeParty/ram:SpecifiedTaxRegistration</v>
      </c>
      <c r="AK982" s="13" t="str">
        <f t="shared" si="1435"/>
        <v>/ram:ID</v>
      </c>
      <c r="AL982" s="14">
        <f>COUNTIFS(R$4:R982,AJ982)</f>
        <v>1</v>
      </c>
      <c r="AN982" s="215" t="str">
        <f t="shared" si="1468"/>
        <v>SCT_HTS</v>
      </c>
      <c r="AO982" s="61" t="str">
        <f t="shared" si="1436"/>
        <v>BT-X-481</v>
      </c>
      <c r="AP982" s="282" t="str">
        <f t="shared" si="1469"/>
        <v>EXT-FR-FE-50</v>
      </c>
      <c r="AQ982" s="62">
        <f t="shared" si="1411"/>
        <v>5</v>
      </c>
      <c r="AR982" s="62" t="str">
        <f t="shared" si="1437"/>
        <v>1..1</v>
      </c>
      <c r="AS982" s="64" t="s">
        <v>18672</v>
      </c>
      <c r="AT982" s="64"/>
      <c r="AU982" s="65"/>
      <c r="AV982" s="65"/>
      <c r="AW982" s="65"/>
      <c r="AX982" s="64" t="s">
        <v>99</v>
      </c>
      <c r="AY982" s="66" t="str">
        <f t="shared" ref="AY982:AY1011" si="1502">O982</f>
        <v>1..1</v>
      </c>
      <c r="AZ982" s="66" t="str">
        <f t="shared" ref="AZ982:AZ1011" si="1503">P982</f>
        <v>1..1</v>
      </c>
      <c r="BA982" s="6" t="str">
        <f t="shared" si="1495"/>
        <v>/rsm:CrossIndustryInvoice
/rsm:SupplyChainTradeTransaction
/ram:ApplicableHeaderTradeSettlement
/ram:PayerTradeParty
/ram:SpecifiedTaxRegistration
/ram:ID</v>
      </c>
      <c r="BB982" s="67" t="str">
        <f t="shared" si="1496"/>
        <v>/rsm:CrossIndustryInvoice/rsm:SupplyChainTradeTransaction/ram:ApplicableHeaderTradeSettlement/ram:PayerTradeParty/ram:SpecifiedTaxRegistration/ram:ID</v>
      </c>
      <c r="BC982" s="66" t="str">
        <f t="shared" si="1470"/>
        <v>I</v>
      </c>
      <c r="BD982" s="68" t="str">
        <f t="shared" si="1471"/>
        <v>E</v>
      </c>
      <c r="BE982" s="62" t="str">
        <f t="shared" si="1472"/>
        <v>0..1</v>
      </c>
      <c r="BF982" s="66" t="str">
        <f t="shared" si="1473"/>
        <v/>
      </c>
      <c r="BG982" s="249" t="str">
        <f t="shared" si="1474"/>
        <v/>
      </c>
      <c r="BH982" s="7"/>
      <c r="BI982" s="634" t="str">
        <f t="shared" si="1475"/>
        <v>-</v>
      </c>
      <c r="BJ982" s="70" t="str">
        <f t="shared" si="1476"/>
        <v>-</v>
      </c>
      <c r="BK982" s="70" t="str">
        <f t="shared" si="1477"/>
        <v>-</v>
      </c>
      <c r="BL982" s="70" t="str">
        <f t="shared" si="1478"/>
        <v>-</v>
      </c>
      <c r="BM982" s="70" t="str">
        <f t="shared" si="1479"/>
        <v>X</v>
      </c>
      <c r="BN982" s="70" t="str">
        <f t="shared" si="1480"/>
        <v>X</v>
      </c>
      <c r="BO982" s="635" t="str">
        <f t="shared" si="1481"/>
        <v>X</v>
      </c>
      <c r="BP982" s="7"/>
      <c r="BQ982" s="70" t="str">
        <f t="shared" si="1482"/>
        <v>EXTENDED</v>
      </c>
      <c r="BR982" s="70" t="str">
        <f t="shared" si="1483"/>
        <v>EXTENDED-CTC-FR</v>
      </c>
      <c r="BS982" s="15"/>
      <c r="BT982" s="57" t="s">
        <v>18642</v>
      </c>
    </row>
    <row r="983" spans="1:72" s="59" customFormat="1" ht="120" x14ac:dyDescent="0.2">
      <c r="A983" s="45" t="str">
        <f t="shared" si="1466"/>
        <v>YES</v>
      </c>
      <c r="B983" s="131"/>
      <c r="C983" s="742"/>
      <c r="D983" s="215" t="s">
        <v>3431</v>
      </c>
      <c r="E983" s="61" t="s">
        <v>5124</v>
      </c>
      <c r="F983" s="282" t="s">
        <v>5066</v>
      </c>
      <c r="G983" s="62">
        <f t="shared" si="1424"/>
        <v>6</v>
      </c>
      <c r="H983" s="62" t="s">
        <v>42</v>
      </c>
      <c r="I983" s="64" t="s">
        <v>17157</v>
      </c>
      <c r="J983" s="64"/>
      <c r="K983" s="65" t="s">
        <v>1015</v>
      </c>
      <c r="L983" s="65"/>
      <c r="M983" s="65" t="s">
        <v>1016</v>
      </c>
      <c r="N983" s="64" t="s">
        <v>17064</v>
      </c>
      <c r="O983" s="66" t="s">
        <v>32</v>
      </c>
      <c r="P983" s="66" t="str">
        <f t="shared" si="1462"/>
        <v>1..1</v>
      </c>
      <c r="Q983" s="6" t="s">
        <v>3966</v>
      </c>
      <c r="R983" s="67" t="s">
        <v>3967</v>
      </c>
      <c r="S983" s="66" t="s">
        <v>329</v>
      </c>
      <c r="T983" s="68" t="str">
        <f t="shared" si="1438"/>
        <v>A</v>
      </c>
      <c r="U983" s="62" t="s">
        <v>42</v>
      </c>
      <c r="V983" s="66"/>
      <c r="W983" s="249"/>
      <c r="X983" s="38"/>
      <c r="Y983" s="634" t="str">
        <f t="shared" si="1464"/>
        <v>-</v>
      </c>
      <c r="Z983" s="70" t="str">
        <f t="shared" ref="Z983:AE983" si="1504">IF(Y983="X","X",IF($AH983=Z$4,"X","-"))</f>
        <v>-</v>
      </c>
      <c r="AA983" s="70" t="str">
        <f t="shared" si="1504"/>
        <v>-</v>
      </c>
      <c r="AB983" s="70" t="str">
        <f t="shared" si="1504"/>
        <v>-</v>
      </c>
      <c r="AC983" s="70" t="str">
        <f t="shared" si="1504"/>
        <v>X</v>
      </c>
      <c r="AD983" s="70" t="str">
        <f t="shared" si="1504"/>
        <v>X</v>
      </c>
      <c r="AE983" s="635" t="str">
        <f t="shared" si="1504"/>
        <v>X</v>
      </c>
      <c r="AF983" s="38"/>
      <c r="AG983" s="70" t="s">
        <v>47</v>
      </c>
      <c r="AH983" s="70" t="s">
        <v>5901</v>
      </c>
      <c r="AI983" s="38"/>
      <c r="AJ983" s="13" t="str">
        <f t="shared" si="1434"/>
        <v>/rsm:CrossIndustryInvoice/rsm:SupplyChainTradeTransaction/ram:ApplicableHeaderTradeSettlement/ram:PayerTradeParty/ram:SpecifiedTaxRegistration/ram:ID</v>
      </c>
      <c r="AK983" s="13" t="str">
        <f t="shared" si="1435"/>
        <v>/@schemeID</v>
      </c>
      <c r="AL983" s="14">
        <f>COUNTIFS(R$4:R983,AJ983)</f>
        <v>1</v>
      </c>
      <c r="AN983" s="215" t="str">
        <f t="shared" si="1468"/>
        <v>SCT_HTS</v>
      </c>
      <c r="AO983" s="61" t="str">
        <f t="shared" si="1436"/>
        <v>BT-X-481-0</v>
      </c>
      <c r="AP983" s="282" t="str">
        <f t="shared" si="1469"/>
        <v>EXT-FR-FE-51</v>
      </c>
      <c r="AQ983" s="62">
        <f t="shared" si="1411"/>
        <v>6</v>
      </c>
      <c r="AR983" s="62" t="str">
        <f t="shared" si="1437"/>
        <v>0..1</v>
      </c>
      <c r="AS983" s="64" t="s">
        <v>1019</v>
      </c>
      <c r="AT983" s="64"/>
      <c r="AU983" s="65" t="s">
        <v>18240</v>
      </c>
      <c r="AV983" s="65"/>
      <c r="AW983" s="65"/>
      <c r="AX983" s="64" t="s">
        <v>128</v>
      </c>
      <c r="AY983" s="66" t="str">
        <f t="shared" si="1502"/>
        <v>1..1</v>
      </c>
      <c r="AZ983" s="66" t="str">
        <f t="shared" si="1503"/>
        <v>1..1</v>
      </c>
      <c r="BA983" s="6" t="str">
        <f t="shared" si="1495"/>
        <v>/rsm:CrossIndustryInvoice
/rsm:SupplyChainTradeTransaction
/ram:ApplicableHeaderTradeSettlement
/ram:PayerTradeParty
/ram:SpecifiedTaxRegistration
/ram:ID
/@schemeID</v>
      </c>
      <c r="BB983" s="67" t="str">
        <f t="shared" si="1496"/>
        <v>/rsm:CrossIndustryInvoice/rsm:SupplyChainTradeTransaction/ram:ApplicableHeaderTradeSettlement/ram:PayerTradeParty/ram:SpecifiedTaxRegistration/ram:ID/@schemeID</v>
      </c>
      <c r="BC983" s="66" t="str">
        <f t="shared" si="1470"/>
        <v>S</v>
      </c>
      <c r="BD983" s="68" t="str">
        <f t="shared" si="1471"/>
        <v>A</v>
      </c>
      <c r="BE983" s="62" t="str">
        <f t="shared" si="1472"/>
        <v>0..1</v>
      </c>
      <c r="BF983" s="66" t="str">
        <f t="shared" si="1473"/>
        <v/>
      </c>
      <c r="BG983" s="249" t="str">
        <f t="shared" si="1474"/>
        <v/>
      </c>
      <c r="BH983" s="7"/>
      <c r="BI983" s="634" t="str">
        <f t="shared" si="1475"/>
        <v>-</v>
      </c>
      <c r="BJ983" s="70" t="str">
        <f t="shared" si="1476"/>
        <v>-</v>
      </c>
      <c r="BK983" s="70" t="str">
        <f t="shared" si="1477"/>
        <v>-</v>
      </c>
      <c r="BL983" s="70" t="str">
        <f t="shared" si="1478"/>
        <v>-</v>
      </c>
      <c r="BM983" s="70" t="str">
        <f t="shared" si="1479"/>
        <v>X</v>
      </c>
      <c r="BN983" s="70" t="str">
        <f t="shared" si="1480"/>
        <v>X</v>
      </c>
      <c r="BO983" s="635" t="str">
        <f t="shared" si="1481"/>
        <v>X</v>
      </c>
      <c r="BP983" s="7"/>
      <c r="BQ983" s="70" t="str">
        <f t="shared" si="1482"/>
        <v>EXTENDED</v>
      </c>
      <c r="BR983" s="70" t="str">
        <f t="shared" si="1483"/>
        <v>EXTENDED-CTC-FR</v>
      </c>
      <c r="BS983" s="15"/>
      <c r="BT983" s="57" t="s">
        <v>18642</v>
      </c>
    </row>
    <row r="984" spans="1:72" s="59" customFormat="1" ht="96" x14ac:dyDescent="0.2">
      <c r="A984" s="45" t="str">
        <f t="shared" si="1466"/>
        <v>NO</v>
      </c>
      <c r="B984" s="45"/>
      <c r="C984" s="45"/>
      <c r="D984" s="216" t="s">
        <v>3431</v>
      </c>
      <c r="E984" s="99" t="s">
        <v>5805</v>
      </c>
      <c r="F984" s="289"/>
      <c r="G984" s="100">
        <f t="shared" si="1424"/>
        <v>3</v>
      </c>
      <c r="H984" s="100" t="s">
        <v>42</v>
      </c>
      <c r="I984" s="125" t="s">
        <v>3968</v>
      </c>
      <c r="J984" s="125" t="s">
        <v>3969</v>
      </c>
      <c r="K984" s="126"/>
      <c r="L984" s="126"/>
      <c r="M984" s="126"/>
      <c r="N984" s="125"/>
      <c r="O984" s="124" t="s">
        <v>42</v>
      </c>
      <c r="P984" s="124" t="str">
        <f t="shared" si="1368"/>
        <v>0..1</v>
      </c>
      <c r="Q984" s="102" t="s">
        <v>3970</v>
      </c>
      <c r="R984" s="103" t="s">
        <v>3971</v>
      </c>
      <c r="S984" s="124"/>
      <c r="T984" s="129" t="str">
        <f t="shared" si="1438"/>
        <v>EG</v>
      </c>
      <c r="U984" s="100" t="s">
        <v>42</v>
      </c>
      <c r="V984" s="124"/>
      <c r="W984" s="675"/>
      <c r="X984" s="38"/>
      <c r="Y984" s="642" t="str">
        <f t="shared" si="1464"/>
        <v>-</v>
      </c>
      <c r="Z984" s="104" t="str">
        <f t="shared" ref="Z984:AE984" si="1505">IF(Y984="X","X",IF($AH984=Z$4,"X","-"))</f>
        <v>-</v>
      </c>
      <c r="AA984" s="104" t="str">
        <f t="shared" si="1505"/>
        <v>-</v>
      </c>
      <c r="AB984" s="104" t="str">
        <f t="shared" si="1505"/>
        <v>-</v>
      </c>
      <c r="AC984" s="104" t="str">
        <f t="shared" si="1505"/>
        <v>-</v>
      </c>
      <c r="AD984" s="104" t="str">
        <f t="shared" si="1505"/>
        <v>X</v>
      </c>
      <c r="AE984" s="643" t="str">
        <f t="shared" si="1505"/>
        <v>X</v>
      </c>
      <c r="AF984" s="38"/>
      <c r="AG984" s="104" t="s">
        <v>47</v>
      </c>
      <c r="AH984" s="104" t="s">
        <v>18617</v>
      </c>
      <c r="AI984" s="38"/>
      <c r="AJ984" s="13" t="str">
        <f t="shared" si="1434"/>
        <v>/rsm:CrossIndustryInvoice/rsm:SupplyChainTradeTransaction/ram:ApplicableHeaderTradeSettlement</v>
      </c>
      <c r="AK984" s="13" t="str">
        <f t="shared" si="1435"/>
        <v>/ram:TaxApplicableTradeCurrencyExchange</v>
      </c>
      <c r="AL984" s="14">
        <f>COUNTIFS(R$4:R984,AJ984)</f>
        <v>1</v>
      </c>
      <c r="AN984" s="216" t="str">
        <f t="shared" si="1468"/>
        <v>SCT_HTS</v>
      </c>
      <c r="AO984" s="99" t="str">
        <f t="shared" si="1436"/>
        <v>BG-X-41</v>
      </c>
      <c r="AP984" s="289" t="str">
        <f t="shared" si="1469"/>
        <v/>
      </c>
      <c r="AQ984" s="100">
        <f t="shared" si="1411"/>
        <v>3</v>
      </c>
      <c r="AR984" s="100" t="str">
        <f t="shared" si="1437"/>
        <v>0..1</v>
      </c>
      <c r="AS984" s="125" t="s">
        <v>18290</v>
      </c>
      <c r="AT984" s="125"/>
      <c r="AU984" s="126"/>
      <c r="AV984" s="126"/>
      <c r="AW984" s="126"/>
      <c r="AX984" s="125"/>
      <c r="AY984" s="124" t="str">
        <f t="shared" si="1502"/>
        <v>0..1</v>
      </c>
      <c r="AZ984" s="124" t="str">
        <f t="shared" si="1503"/>
        <v>0..1</v>
      </c>
      <c r="BA984" s="102" t="str">
        <f t="shared" si="1495"/>
        <v>/rsm:CrossIndustryInvoice
/rsm:SupplyChainTradeTransaction
/ram:ApplicableHeaderTradeSettlement
/ram:TaxApplicableTradeCurrencyExchange</v>
      </c>
      <c r="BB984" s="103" t="str">
        <f t="shared" si="1496"/>
        <v>/rsm:CrossIndustryInvoice/rsm:SupplyChainTradeTransaction/ram:ApplicableHeaderTradeSettlement/ram:TaxApplicableTradeCurrencyExchange</v>
      </c>
      <c r="BC984" s="124" t="str">
        <f t="shared" si="1470"/>
        <v/>
      </c>
      <c r="BD984" s="129" t="str">
        <f t="shared" si="1471"/>
        <v>EG</v>
      </c>
      <c r="BE984" s="100" t="str">
        <f t="shared" si="1472"/>
        <v>0..1</v>
      </c>
      <c r="BF984" s="124" t="str">
        <f t="shared" si="1473"/>
        <v/>
      </c>
      <c r="BG984" s="675" t="str">
        <f t="shared" si="1474"/>
        <v/>
      </c>
      <c r="BH984" s="7"/>
      <c r="BI984" s="642" t="str">
        <f t="shared" si="1475"/>
        <v>-</v>
      </c>
      <c r="BJ984" s="104" t="str">
        <f t="shared" si="1476"/>
        <v>-</v>
      </c>
      <c r="BK984" s="104" t="str">
        <f t="shared" si="1477"/>
        <v>-</v>
      </c>
      <c r="BL984" s="104" t="str">
        <f t="shared" si="1478"/>
        <v>-</v>
      </c>
      <c r="BM984" s="104" t="str">
        <f t="shared" si="1479"/>
        <v>-</v>
      </c>
      <c r="BN984" s="104" t="str">
        <f t="shared" si="1480"/>
        <v>X</v>
      </c>
      <c r="BO984" s="643" t="str">
        <f t="shared" si="1481"/>
        <v>X</v>
      </c>
      <c r="BP984" s="7"/>
      <c r="BQ984" s="104" t="str">
        <f t="shared" si="1482"/>
        <v>EXTENDED</v>
      </c>
      <c r="BR984" s="104" t="str">
        <f t="shared" si="1483"/>
        <v>EXTENDED-B2B-FR</v>
      </c>
      <c r="BS984" s="15"/>
      <c r="BT984" s="57" t="s">
        <v>18642</v>
      </c>
    </row>
    <row r="985" spans="1:72" s="59" customFormat="1" ht="96" x14ac:dyDescent="0.2">
      <c r="A985" s="45" t="str">
        <f t="shared" si="1466"/>
        <v>YES</v>
      </c>
      <c r="B985" s="45"/>
      <c r="C985" s="45"/>
      <c r="D985" s="215" t="s">
        <v>3431</v>
      </c>
      <c r="E985" s="61" t="s">
        <v>5806</v>
      </c>
      <c r="F985" s="282"/>
      <c r="G985" s="62">
        <f t="shared" si="1424"/>
        <v>4</v>
      </c>
      <c r="H985" s="62" t="s">
        <v>32</v>
      </c>
      <c r="I985" s="64" t="s">
        <v>3972</v>
      </c>
      <c r="J985" s="64" t="s">
        <v>3973</v>
      </c>
      <c r="K985" s="65"/>
      <c r="L985" s="65"/>
      <c r="M985" s="65"/>
      <c r="N985" s="64" t="s">
        <v>128</v>
      </c>
      <c r="O985" s="66" t="s">
        <v>32</v>
      </c>
      <c r="P985" s="66" t="str">
        <f t="shared" si="1368"/>
        <v>1..1</v>
      </c>
      <c r="Q985" s="6" t="s">
        <v>3974</v>
      </c>
      <c r="R985" s="67" t="s">
        <v>3975</v>
      </c>
      <c r="S985" s="66" t="s">
        <v>131</v>
      </c>
      <c r="T985" s="68" t="str">
        <f t="shared" si="1438"/>
        <v>E</v>
      </c>
      <c r="U985" s="62" t="s">
        <v>32</v>
      </c>
      <c r="V985" s="66"/>
      <c r="W985" s="249"/>
      <c r="X985" s="38"/>
      <c r="Y985" s="634" t="str">
        <f t="shared" si="1464"/>
        <v>-</v>
      </c>
      <c r="Z985" s="70" t="str">
        <f t="shared" ref="Z985:AE985" si="1506">IF(Y985="X","X",IF($AH985=Z$4,"X","-"))</f>
        <v>-</v>
      </c>
      <c r="AA985" s="70" t="str">
        <f t="shared" si="1506"/>
        <v>-</v>
      </c>
      <c r="AB985" s="70" t="str">
        <f t="shared" si="1506"/>
        <v>-</v>
      </c>
      <c r="AC985" s="70" t="str">
        <f t="shared" si="1506"/>
        <v>-</v>
      </c>
      <c r="AD985" s="70" t="str">
        <f t="shared" si="1506"/>
        <v>X</v>
      </c>
      <c r="AE985" s="635" t="str">
        <f t="shared" si="1506"/>
        <v>X</v>
      </c>
      <c r="AF985" s="38"/>
      <c r="AG985" s="70" t="s">
        <v>47</v>
      </c>
      <c r="AH985" s="70" t="s">
        <v>18617</v>
      </c>
      <c r="AI985" s="38"/>
      <c r="AJ985" s="13" t="str">
        <f t="shared" si="1434"/>
        <v>/rsm:CrossIndustryInvoice/rsm:SupplyChainTradeTransaction/ram:ApplicableHeaderTradeSettlement/ram:TaxApplicableTradeCurrencyExchange</v>
      </c>
      <c r="AK985" s="13" t="str">
        <f t="shared" si="1435"/>
        <v>/ram:SourceCurrencyCode</v>
      </c>
      <c r="AL985" s="14">
        <f>COUNTIFS(R$4:R985,AJ985)</f>
        <v>1</v>
      </c>
      <c r="AN985" s="215" t="str">
        <f t="shared" si="1468"/>
        <v>SCT_HTS</v>
      </c>
      <c r="AO985" s="61" t="str">
        <f t="shared" si="1436"/>
        <v>BT-X-258</v>
      </c>
      <c r="AP985" s="282" t="str">
        <f t="shared" si="1469"/>
        <v/>
      </c>
      <c r="AQ985" s="62">
        <f t="shared" si="1411"/>
        <v>4</v>
      </c>
      <c r="AR985" s="62" t="str">
        <f t="shared" si="1437"/>
        <v>1..1</v>
      </c>
      <c r="AS985" s="64" t="s">
        <v>18291</v>
      </c>
      <c r="AT985" s="64"/>
      <c r="AU985" s="65"/>
      <c r="AV985" s="65"/>
      <c r="AW985" s="65"/>
      <c r="AX985" s="64" t="s">
        <v>128</v>
      </c>
      <c r="AY985" s="66" t="str">
        <f t="shared" si="1502"/>
        <v>1..1</v>
      </c>
      <c r="AZ985" s="66" t="str">
        <f t="shared" si="1503"/>
        <v>1..1</v>
      </c>
      <c r="BA985" s="6" t="str">
        <f t="shared" si="1495"/>
        <v>/rsm:CrossIndustryInvoice
/rsm:SupplyChainTradeTransaction
/ram:ApplicableHeaderTradeSettlement
/ram:TaxApplicableTradeCurrencyExchange
/ram:SourceCurrencyCode</v>
      </c>
      <c r="BB985" s="67" t="str">
        <f t="shared" si="1496"/>
        <v>/rsm:CrossIndustryInvoice/rsm:SupplyChainTradeTransaction/ram:ApplicableHeaderTradeSettlement/ram:TaxApplicableTradeCurrencyExchange/ram:SourceCurrencyCode</v>
      </c>
      <c r="BC985" s="66" t="str">
        <f t="shared" si="1470"/>
        <v>C</v>
      </c>
      <c r="BD985" s="68" t="str">
        <f t="shared" si="1471"/>
        <v>E</v>
      </c>
      <c r="BE985" s="62" t="str">
        <f t="shared" si="1472"/>
        <v>1..1</v>
      </c>
      <c r="BF985" s="66" t="str">
        <f t="shared" si="1473"/>
        <v/>
      </c>
      <c r="BG985" s="249" t="str">
        <f t="shared" si="1474"/>
        <v/>
      </c>
      <c r="BH985" s="7"/>
      <c r="BI985" s="634" t="str">
        <f t="shared" si="1475"/>
        <v>-</v>
      </c>
      <c r="BJ985" s="70" t="str">
        <f t="shared" si="1476"/>
        <v>-</v>
      </c>
      <c r="BK985" s="70" t="str">
        <f t="shared" si="1477"/>
        <v>-</v>
      </c>
      <c r="BL985" s="70" t="str">
        <f t="shared" si="1478"/>
        <v>-</v>
      </c>
      <c r="BM985" s="70" t="str">
        <f t="shared" si="1479"/>
        <v>-</v>
      </c>
      <c r="BN985" s="70" t="str">
        <f t="shared" si="1480"/>
        <v>X</v>
      </c>
      <c r="BO985" s="635" t="str">
        <f t="shared" si="1481"/>
        <v>X</v>
      </c>
      <c r="BP985" s="7"/>
      <c r="BQ985" s="70" t="str">
        <f t="shared" si="1482"/>
        <v>EXTENDED</v>
      </c>
      <c r="BR985" s="70" t="str">
        <f t="shared" si="1483"/>
        <v>EXTENDED-B2B-FR</v>
      </c>
      <c r="BS985" s="15"/>
      <c r="BT985" s="57" t="s">
        <v>18642</v>
      </c>
    </row>
    <row r="986" spans="1:72" s="59" customFormat="1" ht="96" x14ac:dyDescent="0.2">
      <c r="A986" s="45" t="str">
        <f t="shared" si="1466"/>
        <v>YES</v>
      </c>
      <c r="B986" s="45"/>
      <c r="C986" s="45"/>
      <c r="D986" s="215" t="s">
        <v>3431</v>
      </c>
      <c r="E986" s="61" t="s">
        <v>5807</v>
      </c>
      <c r="F986" s="282"/>
      <c r="G986" s="62">
        <f t="shared" si="1424"/>
        <v>4</v>
      </c>
      <c r="H986" s="62" t="s">
        <v>32</v>
      </c>
      <c r="I986" s="64" t="s">
        <v>3976</v>
      </c>
      <c r="J986" s="64" t="s">
        <v>3977</v>
      </c>
      <c r="K986" s="65"/>
      <c r="L986" s="65"/>
      <c r="M986" s="65"/>
      <c r="N986" s="64" t="s">
        <v>128</v>
      </c>
      <c r="O986" s="66" t="s">
        <v>32</v>
      </c>
      <c r="P986" s="66" t="str">
        <f t="shared" si="1368"/>
        <v>1..1</v>
      </c>
      <c r="Q986" s="6" t="s">
        <v>3978</v>
      </c>
      <c r="R986" s="67" t="s">
        <v>3979</v>
      </c>
      <c r="S986" s="66" t="s">
        <v>131</v>
      </c>
      <c r="T986" s="68" t="str">
        <f t="shared" si="1438"/>
        <v>E</v>
      </c>
      <c r="U986" s="62" t="s">
        <v>32</v>
      </c>
      <c r="V986" s="66"/>
      <c r="W986" s="249"/>
      <c r="X986" s="38"/>
      <c r="Y986" s="634" t="str">
        <f t="shared" si="1464"/>
        <v>-</v>
      </c>
      <c r="Z986" s="70" t="str">
        <f t="shared" ref="Z986:AE986" si="1507">IF(Y986="X","X",IF($AH986=Z$4,"X","-"))</f>
        <v>-</v>
      </c>
      <c r="AA986" s="70" t="str">
        <f t="shared" si="1507"/>
        <v>-</v>
      </c>
      <c r="AB986" s="70" t="str">
        <f t="shared" si="1507"/>
        <v>-</v>
      </c>
      <c r="AC986" s="70" t="str">
        <f t="shared" si="1507"/>
        <v>-</v>
      </c>
      <c r="AD986" s="70" t="str">
        <f t="shared" si="1507"/>
        <v>X</v>
      </c>
      <c r="AE986" s="635" t="str">
        <f t="shared" si="1507"/>
        <v>X</v>
      </c>
      <c r="AF986" s="38"/>
      <c r="AG986" s="70" t="s">
        <v>47</v>
      </c>
      <c r="AH986" s="70" t="s">
        <v>18617</v>
      </c>
      <c r="AI986" s="38"/>
      <c r="AJ986" s="13" t="str">
        <f t="shared" si="1434"/>
        <v>/rsm:CrossIndustryInvoice/rsm:SupplyChainTradeTransaction/ram:ApplicableHeaderTradeSettlement/ram:TaxApplicableTradeCurrencyExchange</v>
      </c>
      <c r="AK986" s="13" t="str">
        <f t="shared" si="1435"/>
        <v>/ram:TargetCurrencyCode</v>
      </c>
      <c r="AL986" s="14">
        <f>COUNTIFS(R$4:R986,AJ986)</f>
        <v>1</v>
      </c>
      <c r="AN986" s="215" t="str">
        <f t="shared" si="1468"/>
        <v>SCT_HTS</v>
      </c>
      <c r="AO986" s="61" t="str">
        <f t="shared" si="1436"/>
        <v>BT-X-259</v>
      </c>
      <c r="AP986" s="282" t="str">
        <f t="shared" si="1469"/>
        <v/>
      </c>
      <c r="AQ986" s="62">
        <f t="shared" ref="AQ986:AQ1049" si="1508">LEN(BB986)-LEN(SUBSTITUTE(BB986,"/",""))-1</f>
        <v>4</v>
      </c>
      <c r="AR986" s="62" t="str">
        <f t="shared" si="1437"/>
        <v>1..1</v>
      </c>
      <c r="AS986" s="64" t="s">
        <v>18292</v>
      </c>
      <c r="AT986" s="64"/>
      <c r="AU986" s="65"/>
      <c r="AV986" s="65"/>
      <c r="AW986" s="65"/>
      <c r="AX986" s="64" t="s">
        <v>128</v>
      </c>
      <c r="AY986" s="66" t="str">
        <f t="shared" si="1502"/>
        <v>1..1</v>
      </c>
      <c r="AZ986" s="66" t="str">
        <f t="shared" si="1503"/>
        <v>1..1</v>
      </c>
      <c r="BA986" s="6" t="str">
        <f t="shared" si="1495"/>
        <v>/rsm:CrossIndustryInvoice
/rsm:SupplyChainTradeTransaction
/ram:ApplicableHeaderTradeSettlement
/ram:TaxApplicableTradeCurrencyExchange
/ram:TargetCurrencyCode</v>
      </c>
      <c r="BB986" s="67" t="str">
        <f t="shared" si="1496"/>
        <v>/rsm:CrossIndustryInvoice/rsm:SupplyChainTradeTransaction/ram:ApplicableHeaderTradeSettlement/ram:TaxApplicableTradeCurrencyExchange/ram:TargetCurrencyCode</v>
      </c>
      <c r="BC986" s="66" t="str">
        <f t="shared" si="1470"/>
        <v>C</v>
      </c>
      <c r="BD986" s="68" t="str">
        <f t="shared" si="1471"/>
        <v>E</v>
      </c>
      <c r="BE986" s="62" t="str">
        <f t="shared" si="1472"/>
        <v>1..1</v>
      </c>
      <c r="BF986" s="66" t="str">
        <f t="shared" si="1473"/>
        <v/>
      </c>
      <c r="BG986" s="249" t="str">
        <f t="shared" si="1474"/>
        <v/>
      </c>
      <c r="BH986" s="7"/>
      <c r="BI986" s="634" t="str">
        <f t="shared" si="1475"/>
        <v>-</v>
      </c>
      <c r="BJ986" s="70" t="str">
        <f t="shared" si="1476"/>
        <v>-</v>
      </c>
      <c r="BK986" s="70" t="str">
        <f t="shared" si="1477"/>
        <v>-</v>
      </c>
      <c r="BL986" s="70" t="str">
        <f t="shared" si="1478"/>
        <v>-</v>
      </c>
      <c r="BM986" s="70" t="str">
        <f t="shared" si="1479"/>
        <v>-</v>
      </c>
      <c r="BN986" s="70" t="str">
        <f t="shared" si="1480"/>
        <v>X</v>
      </c>
      <c r="BO986" s="635" t="str">
        <f t="shared" si="1481"/>
        <v>X</v>
      </c>
      <c r="BP986" s="7"/>
      <c r="BQ986" s="70" t="str">
        <f t="shared" si="1482"/>
        <v>EXTENDED</v>
      </c>
      <c r="BR986" s="70" t="str">
        <f t="shared" si="1483"/>
        <v>EXTENDED-B2B-FR</v>
      </c>
      <c r="BS986" s="15"/>
      <c r="BT986" s="57" t="s">
        <v>18642</v>
      </c>
    </row>
    <row r="987" spans="1:72" s="59" customFormat="1" ht="96" x14ac:dyDescent="0.2">
      <c r="A987" s="45" t="str">
        <f t="shared" si="1466"/>
        <v>YES</v>
      </c>
      <c r="B987" s="45"/>
      <c r="C987" s="45"/>
      <c r="D987" s="215" t="s">
        <v>3431</v>
      </c>
      <c r="E987" s="61" t="s">
        <v>5808</v>
      </c>
      <c r="F987" s="282"/>
      <c r="G987" s="62">
        <f t="shared" si="1424"/>
        <v>4</v>
      </c>
      <c r="H987" s="62" t="s">
        <v>32</v>
      </c>
      <c r="I987" s="64" t="s">
        <v>17366</v>
      </c>
      <c r="J987" s="64" t="s">
        <v>3981</v>
      </c>
      <c r="K987" s="65"/>
      <c r="L987" s="65"/>
      <c r="M987" s="65"/>
      <c r="N987" s="64" t="s">
        <v>17364</v>
      </c>
      <c r="O987" s="66" t="s">
        <v>32</v>
      </c>
      <c r="P987" s="66" t="str">
        <f t="shared" si="1368"/>
        <v>1..1</v>
      </c>
      <c r="Q987" s="6" t="s">
        <v>3982</v>
      </c>
      <c r="R987" s="67" t="s">
        <v>3983</v>
      </c>
      <c r="S987" s="66" t="s">
        <v>17055</v>
      </c>
      <c r="T987" s="68" t="str">
        <f t="shared" si="1438"/>
        <v>E</v>
      </c>
      <c r="U987" s="62" t="s">
        <v>32</v>
      </c>
      <c r="V987" s="66"/>
      <c r="W987" s="249"/>
      <c r="X987" s="38"/>
      <c r="Y987" s="634" t="str">
        <f t="shared" si="1464"/>
        <v>-</v>
      </c>
      <c r="Z987" s="70" t="str">
        <f t="shared" ref="Z987:AE987" si="1509">IF(Y987="X","X",IF($AH987=Z$4,"X","-"))</f>
        <v>-</v>
      </c>
      <c r="AA987" s="70" t="str">
        <f t="shared" si="1509"/>
        <v>-</v>
      </c>
      <c r="AB987" s="70" t="str">
        <f t="shared" si="1509"/>
        <v>-</v>
      </c>
      <c r="AC987" s="70" t="str">
        <f t="shared" si="1509"/>
        <v>-</v>
      </c>
      <c r="AD987" s="70" t="str">
        <f t="shared" si="1509"/>
        <v>X</v>
      </c>
      <c r="AE987" s="635" t="str">
        <f t="shared" si="1509"/>
        <v>X</v>
      </c>
      <c r="AF987" s="38"/>
      <c r="AG987" s="70" t="s">
        <v>47</v>
      </c>
      <c r="AH987" s="70" t="s">
        <v>18617</v>
      </c>
      <c r="AI987" s="38"/>
      <c r="AJ987" s="13" t="str">
        <f t="shared" si="1434"/>
        <v>/rsm:CrossIndustryInvoice/rsm:SupplyChainTradeTransaction/ram:ApplicableHeaderTradeSettlement/ram:TaxApplicableTradeCurrencyExchange</v>
      </c>
      <c r="AK987" s="13" t="str">
        <f t="shared" si="1435"/>
        <v>/ram:ConversionRate</v>
      </c>
      <c r="AL987" s="14">
        <f>COUNTIFS(R$4:R987,AJ987)</f>
        <v>1</v>
      </c>
      <c r="AN987" s="215" t="str">
        <f t="shared" si="1468"/>
        <v>SCT_HTS</v>
      </c>
      <c r="AO987" s="61" t="str">
        <f t="shared" si="1436"/>
        <v>BT-X-260</v>
      </c>
      <c r="AP987" s="282" t="str">
        <f t="shared" si="1469"/>
        <v/>
      </c>
      <c r="AQ987" s="62">
        <f t="shared" si="1508"/>
        <v>4</v>
      </c>
      <c r="AR987" s="62" t="str">
        <f t="shared" si="1437"/>
        <v>1..1</v>
      </c>
      <c r="AS987" s="64" t="s">
        <v>18293</v>
      </c>
      <c r="AT987" s="64"/>
      <c r="AU987" s="65"/>
      <c r="AV987" s="65"/>
      <c r="AW987" s="65"/>
      <c r="AX987" s="64"/>
      <c r="AY987" s="66" t="str">
        <f t="shared" si="1502"/>
        <v>1..1</v>
      </c>
      <c r="AZ987" s="66" t="str">
        <f t="shared" si="1503"/>
        <v>1..1</v>
      </c>
      <c r="BA987" s="6" t="str">
        <f t="shared" si="1495"/>
        <v>/rsm:CrossIndustryInvoice
/rsm:SupplyChainTradeTransaction
/ram:ApplicableHeaderTradeSettlement
/ram:TaxApplicableTradeCurrencyExchange
/ram:ConversionRate</v>
      </c>
      <c r="BB987" s="67" t="str">
        <f t="shared" si="1496"/>
        <v>/rsm:CrossIndustryInvoice/rsm:SupplyChainTradeTransaction/ram:ApplicableHeaderTradeSettlement/ram:TaxApplicableTradeCurrencyExchange/ram:ConversionRate</v>
      </c>
      <c r="BC987" s="66" t="str">
        <f t="shared" si="1470"/>
        <v>XR</v>
      </c>
      <c r="BD987" s="68" t="str">
        <f t="shared" si="1471"/>
        <v>E</v>
      </c>
      <c r="BE987" s="62" t="str">
        <f t="shared" si="1472"/>
        <v>1..1</v>
      </c>
      <c r="BF987" s="66" t="str">
        <f t="shared" si="1473"/>
        <v/>
      </c>
      <c r="BG987" s="249" t="str">
        <f t="shared" si="1474"/>
        <v/>
      </c>
      <c r="BH987" s="7"/>
      <c r="BI987" s="634" t="str">
        <f t="shared" si="1475"/>
        <v>-</v>
      </c>
      <c r="BJ987" s="70" t="str">
        <f t="shared" si="1476"/>
        <v>-</v>
      </c>
      <c r="BK987" s="70" t="str">
        <f t="shared" si="1477"/>
        <v>-</v>
      </c>
      <c r="BL987" s="70" t="str">
        <f t="shared" si="1478"/>
        <v>-</v>
      </c>
      <c r="BM987" s="70" t="str">
        <f t="shared" si="1479"/>
        <v>-</v>
      </c>
      <c r="BN987" s="70" t="str">
        <f t="shared" si="1480"/>
        <v>X</v>
      </c>
      <c r="BO987" s="635" t="str">
        <f t="shared" si="1481"/>
        <v>X</v>
      </c>
      <c r="BP987" s="7"/>
      <c r="BQ987" s="70" t="str">
        <f t="shared" si="1482"/>
        <v>EXTENDED</v>
      </c>
      <c r="BR987" s="70" t="str">
        <f t="shared" si="1483"/>
        <v>EXTENDED-B2B-FR</v>
      </c>
      <c r="BS987" s="15"/>
      <c r="BT987" s="57" t="s">
        <v>18642</v>
      </c>
    </row>
    <row r="988" spans="1:72" s="59" customFormat="1" ht="96" x14ac:dyDescent="0.2">
      <c r="A988" s="45" t="str">
        <f t="shared" si="1466"/>
        <v>NO</v>
      </c>
      <c r="B988" s="45"/>
      <c r="C988" s="45"/>
      <c r="D988" s="215" t="s">
        <v>3431</v>
      </c>
      <c r="E988" s="61" t="s">
        <v>5809</v>
      </c>
      <c r="F988" s="282"/>
      <c r="G988" s="62">
        <f t="shared" si="1424"/>
        <v>4</v>
      </c>
      <c r="H988" s="62" t="s">
        <v>42</v>
      </c>
      <c r="I988" s="64" t="s">
        <v>17367</v>
      </c>
      <c r="J988" s="64" t="s">
        <v>3986</v>
      </c>
      <c r="K988" s="65"/>
      <c r="L988" s="65"/>
      <c r="M988" s="65"/>
      <c r="N988" s="64" t="s">
        <v>148</v>
      </c>
      <c r="O988" s="66" t="s">
        <v>42</v>
      </c>
      <c r="P988" s="66" t="str">
        <f t="shared" si="1368"/>
        <v>0..1</v>
      </c>
      <c r="Q988" s="6" t="s">
        <v>3987</v>
      </c>
      <c r="R988" s="67" t="s">
        <v>3988</v>
      </c>
      <c r="S988" s="88" t="s">
        <v>151</v>
      </c>
      <c r="T988" s="68" t="str">
        <f t="shared" si="1438"/>
        <v/>
      </c>
      <c r="U988" s="62" t="s">
        <v>42</v>
      </c>
      <c r="V988" s="66"/>
      <c r="W988" s="249"/>
      <c r="X988" s="38"/>
      <c r="Y988" s="634" t="str">
        <f t="shared" si="1464"/>
        <v>-</v>
      </c>
      <c r="Z988" s="70" t="str">
        <f t="shared" ref="Z988:AE988" si="1510">IF(Y988="X","X",IF($AH988=Z$4,"X","-"))</f>
        <v>-</v>
      </c>
      <c r="AA988" s="70" t="str">
        <f t="shared" si="1510"/>
        <v>-</v>
      </c>
      <c r="AB988" s="70" t="str">
        <f t="shared" si="1510"/>
        <v>-</v>
      </c>
      <c r="AC988" s="70" t="str">
        <f t="shared" si="1510"/>
        <v>-</v>
      </c>
      <c r="AD988" s="70" t="str">
        <f t="shared" si="1510"/>
        <v>X</v>
      </c>
      <c r="AE988" s="635" t="str">
        <f t="shared" si="1510"/>
        <v>X</v>
      </c>
      <c r="AF988" s="38"/>
      <c r="AG988" s="70" t="s">
        <v>47</v>
      </c>
      <c r="AH988" s="70" t="s">
        <v>18617</v>
      </c>
      <c r="AI988" s="38"/>
      <c r="AJ988" s="13" t="str">
        <f t="shared" si="1434"/>
        <v>/rsm:CrossIndustryInvoice/rsm:SupplyChainTradeTransaction/ram:ApplicableHeaderTradeSettlement/ram:TaxApplicableTradeCurrencyExchange</v>
      </c>
      <c r="AK988" s="13" t="str">
        <f t="shared" si="1435"/>
        <v>/ram:ConversionRateDateTime</v>
      </c>
      <c r="AL988" s="14">
        <f>COUNTIFS(R$4:R988,AJ988)</f>
        <v>1</v>
      </c>
      <c r="AN988" s="215" t="str">
        <f t="shared" si="1468"/>
        <v>SCT_HTS</v>
      </c>
      <c r="AO988" s="61" t="str">
        <f t="shared" si="1436"/>
        <v>BT-X-261-00</v>
      </c>
      <c r="AP988" s="282" t="str">
        <f t="shared" si="1469"/>
        <v/>
      </c>
      <c r="AQ988" s="62">
        <f t="shared" si="1508"/>
        <v>4</v>
      </c>
      <c r="AR988" s="62" t="str">
        <f t="shared" si="1437"/>
        <v>0..1</v>
      </c>
      <c r="AS988" s="64" t="s">
        <v>18294</v>
      </c>
      <c r="AT988" s="64"/>
      <c r="AU988" s="65"/>
      <c r="AV988" s="65"/>
      <c r="AW988" s="65"/>
      <c r="AX988" s="64" t="s">
        <v>148</v>
      </c>
      <c r="AY988" s="66" t="str">
        <f t="shared" si="1502"/>
        <v>0..1</v>
      </c>
      <c r="AZ988" s="66" t="str">
        <f t="shared" si="1503"/>
        <v>0..1</v>
      </c>
      <c r="BA988" s="6" t="str">
        <f t="shared" si="1495"/>
        <v>/rsm:CrossIndustryInvoice
/rsm:SupplyChainTradeTransaction
/ram:ApplicableHeaderTradeSettlement
/ram:TaxApplicableTradeCurrencyExchange
/ram:ConversionRateDateTime</v>
      </c>
      <c r="BB988" s="67" t="str">
        <f t="shared" si="1496"/>
        <v>/rsm:CrossIndustryInvoice/rsm:SupplyChainTradeTransaction/ram:ApplicableHeaderTradeSettlement/ram:TaxApplicableTradeCurrencyExchange/ram:ConversionRateDateTime</v>
      </c>
      <c r="BC988" s="66" t="str">
        <f t="shared" si="1470"/>
        <v>D</v>
      </c>
      <c r="BD988" s="68" t="str">
        <f t="shared" si="1471"/>
        <v/>
      </c>
      <c r="BE988" s="62" t="str">
        <f t="shared" si="1472"/>
        <v>0..1</v>
      </c>
      <c r="BF988" s="66" t="str">
        <f t="shared" si="1473"/>
        <v/>
      </c>
      <c r="BG988" s="249" t="str">
        <f t="shared" si="1474"/>
        <v/>
      </c>
      <c r="BH988" s="7"/>
      <c r="BI988" s="634" t="str">
        <f t="shared" si="1475"/>
        <v>-</v>
      </c>
      <c r="BJ988" s="70" t="str">
        <f t="shared" si="1476"/>
        <v>-</v>
      </c>
      <c r="BK988" s="70" t="str">
        <f t="shared" si="1477"/>
        <v>-</v>
      </c>
      <c r="BL988" s="70" t="str">
        <f t="shared" si="1478"/>
        <v>-</v>
      </c>
      <c r="BM988" s="70" t="str">
        <f t="shared" si="1479"/>
        <v>-</v>
      </c>
      <c r="BN988" s="70" t="str">
        <f t="shared" si="1480"/>
        <v>X</v>
      </c>
      <c r="BO988" s="635" t="str">
        <f t="shared" si="1481"/>
        <v>X</v>
      </c>
      <c r="BP988" s="7"/>
      <c r="BQ988" s="70" t="str">
        <f t="shared" si="1482"/>
        <v>EXTENDED</v>
      </c>
      <c r="BR988" s="70" t="str">
        <f t="shared" si="1483"/>
        <v>EXTENDED-B2B-FR</v>
      </c>
      <c r="BS988" s="15"/>
      <c r="BT988" s="57" t="s">
        <v>18642</v>
      </c>
    </row>
    <row r="989" spans="1:72" s="59" customFormat="1" ht="105" x14ac:dyDescent="0.2">
      <c r="A989" s="45" t="str">
        <f t="shared" si="1466"/>
        <v>YES</v>
      </c>
      <c r="B989" s="342" t="s">
        <v>17041</v>
      </c>
      <c r="C989" s="742"/>
      <c r="D989" s="215" t="s">
        <v>3431</v>
      </c>
      <c r="E989" s="61" t="s">
        <v>5810</v>
      </c>
      <c r="F989" s="282"/>
      <c r="G989" s="62">
        <f t="shared" si="1424"/>
        <v>5</v>
      </c>
      <c r="H989" s="62" t="s">
        <v>32</v>
      </c>
      <c r="I989" s="64" t="s">
        <v>17365</v>
      </c>
      <c r="J989" s="64"/>
      <c r="K989" s="65"/>
      <c r="L989" s="65"/>
      <c r="M989" s="65"/>
      <c r="N989" s="64" t="s">
        <v>148</v>
      </c>
      <c r="O989" s="66" t="s">
        <v>32</v>
      </c>
      <c r="P989" s="66" t="str">
        <f t="shared" si="1368"/>
        <v>1..1</v>
      </c>
      <c r="Q989" s="6" t="s">
        <v>3989</v>
      </c>
      <c r="R989" s="67" t="s">
        <v>5082</v>
      </c>
      <c r="S989" s="66" t="s">
        <v>151</v>
      </c>
      <c r="T989" s="68" t="str">
        <f t="shared" si="1438"/>
        <v>E</v>
      </c>
      <c r="U989" s="62" t="s">
        <v>32</v>
      </c>
      <c r="V989" s="66"/>
      <c r="W989" s="249"/>
      <c r="X989" s="38"/>
      <c r="Y989" s="634" t="str">
        <f t="shared" si="1464"/>
        <v>-</v>
      </c>
      <c r="Z989" s="70" t="str">
        <f t="shared" ref="Z989:AE989" si="1511">IF(Y989="X","X",IF($AH989=Z$4,"X","-"))</f>
        <v>-</v>
      </c>
      <c r="AA989" s="70" t="str">
        <f t="shared" si="1511"/>
        <v>-</v>
      </c>
      <c r="AB989" s="70" t="str">
        <f t="shared" si="1511"/>
        <v>-</v>
      </c>
      <c r="AC989" s="70" t="str">
        <f t="shared" si="1511"/>
        <v>-</v>
      </c>
      <c r="AD989" s="70" t="str">
        <f t="shared" si="1511"/>
        <v>X</v>
      </c>
      <c r="AE989" s="635" t="str">
        <f t="shared" si="1511"/>
        <v>X</v>
      </c>
      <c r="AF989" s="38"/>
      <c r="AG989" s="70" t="s">
        <v>47</v>
      </c>
      <c r="AH989" s="70" t="s">
        <v>18617</v>
      </c>
      <c r="AI989" s="38"/>
      <c r="AJ989" s="13" t="str">
        <f t="shared" si="1434"/>
        <v>/rsm:CrossIndustryInvoice/rsm:SupplyChainTradeTransaction/ram:ApplicableHeaderTradeSettlement/ram:TaxApplicableTradeCurrencyExchange/ram:ConversionRateDateTime</v>
      </c>
      <c r="AK989" s="13" t="str">
        <f t="shared" si="1435"/>
        <v>/udt:DateTimeString</v>
      </c>
      <c r="AL989" s="14">
        <f>COUNTIFS(R$4:R989,AJ989)</f>
        <v>1</v>
      </c>
      <c r="AN989" s="215" t="str">
        <f t="shared" si="1468"/>
        <v>SCT_HTS</v>
      </c>
      <c r="AO989" s="61" t="str">
        <f t="shared" si="1436"/>
        <v>BT-X-261</v>
      </c>
      <c r="AP989" s="282" t="str">
        <f t="shared" si="1469"/>
        <v/>
      </c>
      <c r="AQ989" s="62">
        <f t="shared" si="1508"/>
        <v>5</v>
      </c>
      <c r="AR989" s="62" t="str">
        <f t="shared" si="1437"/>
        <v>1..1</v>
      </c>
      <c r="AS989" s="64" t="s">
        <v>18295</v>
      </c>
      <c r="AT989" s="64"/>
      <c r="AU989" s="65"/>
      <c r="AV989" s="65"/>
      <c r="AW989" s="65"/>
      <c r="AX989" s="64" t="s">
        <v>148</v>
      </c>
      <c r="AY989" s="66" t="str">
        <f t="shared" si="1502"/>
        <v>1..1</v>
      </c>
      <c r="AZ989" s="66" t="str">
        <f t="shared" si="1503"/>
        <v>1..1</v>
      </c>
      <c r="BA989" s="6" t="str">
        <f t="shared" si="1495"/>
        <v>/rsm:CrossIndustryInvoice
/rsm:SupplyChainTradeTransaction
/ram:ApplicableHeaderTradeSettlement
/ram:TaxApplicableTradeCurrencyExchange
/ram:ConversionRateDateTime
/qdt:DateTimeString</v>
      </c>
      <c r="BB989" s="67" t="str">
        <f t="shared" si="1496"/>
        <v>/rsm:CrossIndustryInvoice/rsm:SupplyChainTradeTransaction/ram:ApplicableHeaderTradeSettlement/ram:TaxApplicableTradeCurrencyExchange/ram:ConversionRateDateTime/udt:DateTimeString</v>
      </c>
      <c r="BC989" s="66" t="str">
        <f t="shared" si="1470"/>
        <v>D</v>
      </c>
      <c r="BD989" s="68" t="str">
        <f t="shared" si="1471"/>
        <v>E</v>
      </c>
      <c r="BE989" s="62" t="str">
        <f t="shared" si="1472"/>
        <v>1..1</v>
      </c>
      <c r="BF989" s="66" t="str">
        <f t="shared" si="1473"/>
        <v/>
      </c>
      <c r="BG989" s="249" t="str">
        <f t="shared" si="1474"/>
        <v/>
      </c>
      <c r="BH989" s="7"/>
      <c r="BI989" s="634" t="str">
        <f t="shared" si="1475"/>
        <v>-</v>
      </c>
      <c r="BJ989" s="70" t="str">
        <f t="shared" si="1476"/>
        <v>-</v>
      </c>
      <c r="BK989" s="70" t="str">
        <f t="shared" si="1477"/>
        <v>-</v>
      </c>
      <c r="BL989" s="70" t="str">
        <f t="shared" si="1478"/>
        <v>-</v>
      </c>
      <c r="BM989" s="70" t="str">
        <f t="shared" si="1479"/>
        <v>-</v>
      </c>
      <c r="BN989" s="70" t="str">
        <f t="shared" si="1480"/>
        <v>X</v>
      </c>
      <c r="BO989" s="635" t="str">
        <f t="shared" si="1481"/>
        <v>X</v>
      </c>
      <c r="BP989" s="7"/>
      <c r="BQ989" s="70" t="str">
        <f t="shared" si="1482"/>
        <v>EXTENDED</v>
      </c>
      <c r="BR989" s="70" t="str">
        <f t="shared" si="1483"/>
        <v>EXTENDED-B2B-FR</v>
      </c>
      <c r="BS989" s="15"/>
      <c r="BT989" s="57" t="s">
        <v>18642</v>
      </c>
    </row>
    <row r="990" spans="1:72" s="59" customFormat="1" ht="120" x14ac:dyDescent="0.2">
      <c r="A990" s="45" t="str">
        <f t="shared" si="1466"/>
        <v>YES</v>
      </c>
      <c r="B990" s="342" t="s">
        <v>17041</v>
      </c>
      <c r="C990" s="742"/>
      <c r="D990" s="215" t="s">
        <v>3431</v>
      </c>
      <c r="E990" s="61" t="s">
        <v>5811</v>
      </c>
      <c r="F990" s="282"/>
      <c r="G990" s="62">
        <f t="shared" si="1424"/>
        <v>6</v>
      </c>
      <c r="H990" s="62" t="s">
        <v>32</v>
      </c>
      <c r="I990" s="64" t="s">
        <v>229</v>
      </c>
      <c r="J990" s="64"/>
      <c r="K990" s="65" t="s">
        <v>160</v>
      </c>
      <c r="L990" s="65"/>
      <c r="M990" s="65" t="s">
        <v>160</v>
      </c>
      <c r="N990" s="64" t="s">
        <v>128</v>
      </c>
      <c r="O990" s="66" t="s">
        <v>32</v>
      </c>
      <c r="P990" s="66" t="str">
        <f t="shared" si="1368"/>
        <v>1..1</v>
      </c>
      <c r="Q990" s="6" t="s">
        <v>3991</v>
      </c>
      <c r="R990" s="67" t="s">
        <v>5083</v>
      </c>
      <c r="S990" s="66" t="s">
        <v>131</v>
      </c>
      <c r="T990" s="68" t="str">
        <f t="shared" si="1438"/>
        <v>A</v>
      </c>
      <c r="U990" s="62"/>
      <c r="V990" s="66"/>
      <c r="W990" s="249"/>
      <c r="X990" s="38"/>
      <c r="Y990" s="634" t="str">
        <f t="shared" si="1464"/>
        <v>-</v>
      </c>
      <c r="Z990" s="70" t="str">
        <f t="shared" ref="Z990:AE990" si="1512">IF(Y990="X","X",IF($AH990=Z$4,"X","-"))</f>
        <v>-</v>
      </c>
      <c r="AA990" s="70" t="str">
        <f t="shared" si="1512"/>
        <v>-</v>
      </c>
      <c r="AB990" s="70" t="str">
        <f t="shared" si="1512"/>
        <v>-</v>
      </c>
      <c r="AC990" s="70" t="str">
        <f t="shared" si="1512"/>
        <v>-</v>
      </c>
      <c r="AD990" s="70" t="str">
        <f t="shared" si="1512"/>
        <v>X</v>
      </c>
      <c r="AE990" s="635" t="str">
        <f t="shared" si="1512"/>
        <v>X</v>
      </c>
      <c r="AF990" s="38"/>
      <c r="AG990" s="70" t="s">
        <v>47</v>
      </c>
      <c r="AH990" s="70" t="s">
        <v>18617</v>
      </c>
      <c r="AI990" s="38"/>
      <c r="AJ990" s="13" t="str">
        <f t="shared" si="1434"/>
        <v>/rsm:CrossIndustryInvoice/rsm:SupplyChainTradeTransaction/ram:ApplicableHeaderTradeSettlement/ram:TaxApplicableTradeCurrencyExchange/ram:ConversionRateDateTime/udt:DateTimeString</v>
      </c>
      <c r="AK990" s="13" t="str">
        <f t="shared" si="1435"/>
        <v>/@format</v>
      </c>
      <c r="AL990" s="14">
        <f>COUNTIFS(R$4:R990,AJ990)</f>
        <v>1</v>
      </c>
      <c r="AN990" s="215" t="str">
        <f t="shared" si="1468"/>
        <v>SCT_HTS</v>
      </c>
      <c r="AO990" s="61" t="str">
        <f t="shared" si="1436"/>
        <v>BT-X-261-0</v>
      </c>
      <c r="AP990" s="282" t="str">
        <f t="shared" si="1469"/>
        <v/>
      </c>
      <c r="AQ990" s="62">
        <f t="shared" si="1508"/>
        <v>6</v>
      </c>
      <c r="AR990" s="62" t="str">
        <f t="shared" si="1437"/>
        <v>1..1</v>
      </c>
      <c r="AS990" s="64" t="s">
        <v>229</v>
      </c>
      <c r="AT990" s="64"/>
      <c r="AU990" s="65" t="s">
        <v>18166</v>
      </c>
      <c r="AV990" s="65"/>
      <c r="AW990" s="65"/>
      <c r="AX990" s="64" t="s">
        <v>128</v>
      </c>
      <c r="AY990" s="66" t="str">
        <f t="shared" si="1502"/>
        <v>1..1</v>
      </c>
      <c r="AZ990" s="66" t="str">
        <f t="shared" si="1503"/>
        <v>1..1</v>
      </c>
      <c r="BA990" s="6" t="str">
        <f t="shared" si="1495"/>
        <v>/rsm:CrossIndustryInvoice
/rsm:SupplyChainTradeTransaction
/ram:ApplicableHeaderTradeSettlement
/ram:TaxApplicableTradeCurrencyExchange
/ram:ConversionRateDateTime
/qdt:DateTimeString
/@format</v>
      </c>
      <c r="BB990" s="67" t="str">
        <f t="shared" si="1496"/>
        <v>/rsm:CrossIndustryInvoice/rsm:SupplyChainTradeTransaction/ram:ApplicableHeaderTradeSettlement/ram:TaxApplicableTradeCurrencyExchange/ram:ConversionRateDateTime/udt:DateTimeString/@format</v>
      </c>
      <c r="BC990" s="66" t="str">
        <f t="shared" si="1470"/>
        <v>C</v>
      </c>
      <c r="BD990" s="68" t="str">
        <f t="shared" si="1471"/>
        <v>A</v>
      </c>
      <c r="BE990" s="62" t="str">
        <f t="shared" si="1472"/>
        <v/>
      </c>
      <c r="BF990" s="66" t="str">
        <f t="shared" si="1473"/>
        <v/>
      </c>
      <c r="BG990" s="249" t="str">
        <f t="shared" si="1474"/>
        <v/>
      </c>
      <c r="BH990" s="7"/>
      <c r="BI990" s="634" t="str">
        <f t="shared" si="1475"/>
        <v>-</v>
      </c>
      <c r="BJ990" s="70" t="str">
        <f t="shared" si="1476"/>
        <v>-</v>
      </c>
      <c r="BK990" s="70" t="str">
        <f t="shared" si="1477"/>
        <v>-</v>
      </c>
      <c r="BL990" s="70" t="str">
        <f t="shared" si="1478"/>
        <v>-</v>
      </c>
      <c r="BM990" s="70" t="str">
        <f t="shared" si="1479"/>
        <v>-</v>
      </c>
      <c r="BN990" s="70" t="str">
        <f t="shared" si="1480"/>
        <v>X</v>
      </c>
      <c r="BO990" s="635" t="str">
        <f t="shared" si="1481"/>
        <v>X</v>
      </c>
      <c r="BP990" s="7"/>
      <c r="BQ990" s="70" t="str">
        <f t="shared" si="1482"/>
        <v>EXTENDED</v>
      </c>
      <c r="BR990" s="70" t="str">
        <f t="shared" si="1483"/>
        <v>EXTENDED-B2B-FR</v>
      </c>
      <c r="BS990" s="15"/>
      <c r="BT990" s="57" t="s">
        <v>18642</v>
      </c>
    </row>
    <row r="991" spans="1:72" s="59" customFormat="1" ht="96" x14ac:dyDescent="0.2">
      <c r="A991" s="45" t="str">
        <f t="shared" si="1466"/>
        <v>NO</v>
      </c>
      <c r="B991" s="340" t="s">
        <v>17444</v>
      </c>
      <c r="C991" s="742"/>
      <c r="D991" s="211" t="s">
        <v>3431</v>
      </c>
      <c r="E991" s="212" t="s">
        <v>3993</v>
      </c>
      <c r="F991" s="311" t="s">
        <v>3993</v>
      </c>
      <c r="G991" s="218">
        <f t="shared" si="1424"/>
        <v>3</v>
      </c>
      <c r="H991" s="94" t="s">
        <v>42</v>
      </c>
      <c r="I991" s="90" t="s">
        <v>3994</v>
      </c>
      <c r="J991" s="90" t="s">
        <v>3995</v>
      </c>
      <c r="K991" s="91"/>
      <c r="L991" s="91"/>
      <c r="M991" s="91" t="s">
        <v>35</v>
      </c>
      <c r="N991" s="90"/>
      <c r="O991" s="219" t="s">
        <v>62</v>
      </c>
      <c r="P991" s="219" t="s">
        <v>62</v>
      </c>
      <c r="Q991" s="220" t="s">
        <v>3996</v>
      </c>
      <c r="R991" s="221" t="s">
        <v>3997</v>
      </c>
      <c r="S991" s="219" t="s">
        <v>35</v>
      </c>
      <c r="T991" s="184" t="str">
        <f t="shared" si="1438"/>
        <v>G</v>
      </c>
      <c r="U991" s="219" t="s">
        <v>62</v>
      </c>
      <c r="V991" s="219" t="s">
        <v>531</v>
      </c>
      <c r="W991" s="678" t="s">
        <v>35</v>
      </c>
      <c r="X991" s="38"/>
      <c r="Y991" s="652" t="str">
        <f t="shared" si="1464"/>
        <v>-</v>
      </c>
      <c r="Z991" s="184" t="str">
        <f t="shared" ref="Z991:AE991" si="1513">IF(Y991="X","X",IF($AH991=Z$4,"X","-"))</f>
        <v>X</v>
      </c>
      <c r="AA991" s="184" t="str">
        <f t="shared" si="1513"/>
        <v>X</v>
      </c>
      <c r="AB991" s="184" t="str">
        <f t="shared" si="1513"/>
        <v>X</v>
      </c>
      <c r="AC991" s="184" t="str">
        <f t="shared" si="1513"/>
        <v>X</v>
      </c>
      <c r="AD991" s="184" t="str">
        <f t="shared" si="1513"/>
        <v>X</v>
      </c>
      <c r="AE991" s="653" t="str">
        <f t="shared" si="1513"/>
        <v>X</v>
      </c>
      <c r="AF991" s="38"/>
      <c r="AG991" s="184" t="s">
        <v>185</v>
      </c>
      <c r="AH991" s="184" t="s">
        <v>185</v>
      </c>
      <c r="AI991" s="38"/>
      <c r="AJ991" s="13" t="str">
        <f t="shared" si="1434"/>
        <v>/rsm:CrossIndustryInvoice/rsm:SupplyChainTradeTransaction/ram:ApplicableHeaderTradeSettlement</v>
      </c>
      <c r="AK991" s="13" t="str">
        <f t="shared" si="1435"/>
        <v>/ram:SpecifiedTradeSettlementPaymentMeans</v>
      </c>
      <c r="AL991" s="14">
        <f>COUNTIFS(R$4:R991,AJ991)</f>
        <v>1</v>
      </c>
      <c r="AN991" s="211" t="str">
        <f t="shared" si="1468"/>
        <v>SCT_HTS</v>
      </c>
      <c r="AO991" s="212" t="str">
        <f t="shared" si="1436"/>
        <v>BG-16</v>
      </c>
      <c r="AP991" s="311" t="str">
        <f t="shared" si="1469"/>
        <v>BG-16</v>
      </c>
      <c r="AQ991" s="218">
        <f t="shared" si="1508"/>
        <v>3</v>
      </c>
      <c r="AR991" s="94" t="str">
        <f t="shared" si="1437"/>
        <v>0..1</v>
      </c>
      <c r="AS991" s="90" t="s">
        <v>3998</v>
      </c>
      <c r="AT991" s="90" t="s">
        <v>3999</v>
      </c>
      <c r="AU991" s="91"/>
      <c r="AV991" s="91"/>
      <c r="AW991" s="91" t="s">
        <v>35</v>
      </c>
      <c r="AX991" s="90"/>
      <c r="AY991" s="219" t="str">
        <f t="shared" si="1502"/>
        <v>0..n</v>
      </c>
      <c r="AZ991" s="219" t="str">
        <f t="shared" si="1503"/>
        <v>0..n</v>
      </c>
      <c r="BA991" s="220" t="str">
        <f t="shared" si="1495"/>
        <v>/rsm:CrossIndustryInvoice
/rsm:SupplyChainTradeTransaction
/ram:ApplicableHeaderTradeSettlement
/ram:SpecifiedTradeSettlementPaymentMeans</v>
      </c>
      <c r="BB991" s="221" t="str">
        <f t="shared" si="1496"/>
        <v>/rsm:CrossIndustryInvoice/rsm:SupplyChainTradeTransaction/ram:ApplicableHeaderTradeSettlement/ram:SpecifiedTradeSettlementPaymentMeans</v>
      </c>
      <c r="BC991" s="219" t="str">
        <f t="shared" si="1470"/>
        <v/>
      </c>
      <c r="BD991" s="184" t="str">
        <f t="shared" si="1471"/>
        <v>G</v>
      </c>
      <c r="BE991" s="219" t="str">
        <f t="shared" si="1472"/>
        <v>0..n</v>
      </c>
      <c r="BF991" s="219" t="str">
        <f t="shared" si="1473"/>
        <v>STR-3</v>
      </c>
      <c r="BG991" s="678" t="str">
        <f t="shared" si="1474"/>
        <v/>
      </c>
      <c r="BH991" s="7"/>
      <c r="BI991" s="652" t="str">
        <f t="shared" si="1475"/>
        <v>-</v>
      </c>
      <c r="BJ991" s="184" t="str">
        <f t="shared" si="1476"/>
        <v>X</v>
      </c>
      <c r="BK991" s="184" t="str">
        <f t="shared" si="1477"/>
        <v>X</v>
      </c>
      <c r="BL991" s="184" t="str">
        <f t="shared" si="1478"/>
        <v>X</v>
      </c>
      <c r="BM991" s="184" t="str">
        <f t="shared" si="1479"/>
        <v>X</v>
      </c>
      <c r="BN991" s="184" t="str">
        <f t="shared" si="1480"/>
        <v>X</v>
      </c>
      <c r="BO991" s="653" t="str">
        <f t="shared" si="1481"/>
        <v>X</v>
      </c>
      <c r="BP991" s="7"/>
      <c r="BQ991" s="184" t="str">
        <f t="shared" si="1482"/>
        <v>BASIC WL</v>
      </c>
      <c r="BR991" s="184" t="str">
        <f t="shared" si="1483"/>
        <v>BASIC WL</v>
      </c>
      <c r="BS991" s="15"/>
      <c r="BT991" s="57" t="s">
        <v>18642</v>
      </c>
    </row>
    <row r="992" spans="1:72" s="59" customFormat="1" ht="210" x14ac:dyDescent="0.2">
      <c r="A992" s="45" t="str">
        <f t="shared" si="1466"/>
        <v>YES</v>
      </c>
      <c r="B992" s="45"/>
      <c r="C992" s="45"/>
      <c r="D992" s="213" t="s">
        <v>3431</v>
      </c>
      <c r="E992" s="214" t="s">
        <v>4000</v>
      </c>
      <c r="F992" s="312" t="s">
        <v>4000</v>
      </c>
      <c r="G992" s="66">
        <f t="shared" si="1424"/>
        <v>4</v>
      </c>
      <c r="H992" s="66" t="s">
        <v>32</v>
      </c>
      <c r="I992" s="64" t="s">
        <v>4001</v>
      </c>
      <c r="J992" s="64" t="s">
        <v>4002</v>
      </c>
      <c r="K992" s="65" t="s">
        <v>17369</v>
      </c>
      <c r="L992" s="65" t="s">
        <v>17368</v>
      </c>
      <c r="M992" s="65" t="s">
        <v>4005</v>
      </c>
      <c r="N992" s="64" t="s">
        <v>128</v>
      </c>
      <c r="O992" s="66" t="s">
        <v>32</v>
      </c>
      <c r="P992" s="66" t="str">
        <f t="shared" si="1368"/>
        <v>1..1</v>
      </c>
      <c r="Q992" s="2" t="s">
        <v>4006</v>
      </c>
      <c r="R992" s="75" t="s">
        <v>4007</v>
      </c>
      <c r="S992" s="66" t="s">
        <v>131</v>
      </c>
      <c r="T992" s="68" t="str">
        <f t="shared" si="1438"/>
        <v>E</v>
      </c>
      <c r="U992" s="66" t="s">
        <v>42</v>
      </c>
      <c r="V992" s="66" t="s">
        <v>132</v>
      </c>
      <c r="W992" s="249" t="s">
        <v>35</v>
      </c>
      <c r="X992" s="38"/>
      <c r="Y992" s="636" t="str">
        <f t="shared" si="1464"/>
        <v>-</v>
      </c>
      <c r="Z992" s="68" t="str">
        <f t="shared" ref="Z992:AE992" si="1514">IF(Y992="X","X",IF($AH992=Z$4,"X","-"))</f>
        <v>X</v>
      </c>
      <c r="AA992" s="68" t="str">
        <f t="shared" si="1514"/>
        <v>X</v>
      </c>
      <c r="AB992" s="68" t="str">
        <f t="shared" si="1514"/>
        <v>X</v>
      </c>
      <c r="AC992" s="68" t="str">
        <f t="shared" si="1514"/>
        <v>X</v>
      </c>
      <c r="AD992" s="68" t="str">
        <f t="shared" si="1514"/>
        <v>X</v>
      </c>
      <c r="AE992" s="637" t="str">
        <f t="shared" si="1514"/>
        <v>X</v>
      </c>
      <c r="AF992" s="38"/>
      <c r="AG992" s="68" t="s">
        <v>185</v>
      </c>
      <c r="AH992" s="68" t="s">
        <v>185</v>
      </c>
      <c r="AI992" s="38"/>
      <c r="AJ992" s="13" t="str">
        <f t="shared" si="1434"/>
        <v>/rsm:CrossIndustryInvoice/rsm:SupplyChainTradeTransaction/ram:ApplicableHeaderTradeSettlement/ram:SpecifiedTradeSettlementPaymentMeans</v>
      </c>
      <c r="AK992" s="13" t="str">
        <f t="shared" si="1435"/>
        <v>/ram:TypeCode</v>
      </c>
      <c r="AL992" s="14">
        <f>COUNTIFS(R$4:R992,AJ992)</f>
        <v>1</v>
      </c>
      <c r="AN992" s="213" t="str">
        <f t="shared" si="1468"/>
        <v>SCT_HTS</v>
      </c>
      <c r="AO992" s="214" t="str">
        <f t="shared" si="1436"/>
        <v>BT-81</v>
      </c>
      <c r="AP992" s="312" t="str">
        <f t="shared" si="1469"/>
        <v>BT-81</v>
      </c>
      <c r="AQ992" s="66">
        <f t="shared" si="1508"/>
        <v>4</v>
      </c>
      <c r="AR992" s="66" t="str">
        <f t="shared" si="1437"/>
        <v>1..1</v>
      </c>
      <c r="AS992" s="64" t="s">
        <v>4008</v>
      </c>
      <c r="AT992" s="64" t="s">
        <v>4009</v>
      </c>
      <c r="AU992" s="65" t="s">
        <v>4010</v>
      </c>
      <c r="AV992" s="65" t="s">
        <v>18296</v>
      </c>
      <c r="AW992" s="65" t="s">
        <v>4012</v>
      </c>
      <c r="AX992" s="64" t="s">
        <v>128</v>
      </c>
      <c r="AY992" s="66" t="str">
        <f t="shared" si="1502"/>
        <v>1..1</v>
      </c>
      <c r="AZ992" s="66" t="str">
        <f t="shared" si="1503"/>
        <v>1..1</v>
      </c>
      <c r="BA992" s="2" t="str">
        <f t="shared" si="1495"/>
        <v>/rsm:CrossIndustryInvoice
/rsm:SupplyChainTradeTransaction
/ram:ApplicableHeaderTradeSettlement
/ram:SpecifiedTradeSettlementPaymentMeans
/ram:TypeCode</v>
      </c>
      <c r="BB992" s="75" t="str">
        <f t="shared" si="1496"/>
        <v>/rsm:CrossIndustryInvoice/rsm:SupplyChainTradeTransaction/ram:ApplicableHeaderTradeSettlement/ram:SpecifiedTradeSettlementPaymentMeans/ram:TypeCode</v>
      </c>
      <c r="BC992" s="66" t="str">
        <f t="shared" si="1470"/>
        <v>C</v>
      </c>
      <c r="BD992" s="68" t="str">
        <f t="shared" si="1471"/>
        <v>E</v>
      </c>
      <c r="BE992" s="66" t="str">
        <f t="shared" si="1472"/>
        <v>0..1</v>
      </c>
      <c r="BF992" s="66" t="str">
        <f t="shared" si="1473"/>
        <v>CAR-2</v>
      </c>
      <c r="BG992" s="249" t="str">
        <f t="shared" si="1474"/>
        <v/>
      </c>
      <c r="BH992" s="7"/>
      <c r="BI992" s="636" t="str">
        <f t="shared" si="1475"/>
        <v>-</v>
      </c>
      <c r="BJ992" s="68" t="str">
        <f t="shared" si="1476"/>
        <v>X</v>
      </c>
      <c r="BK992" s="68" t="str">
        <f t="shared" si="1477"/>
        <v>X</v>
      </c>
      <c r="BL992" s="68" t="str">
        <f t="shared" si="1478"/>
        <v>X</v>
      </c>
      <c r="BM992" s="68" t="str">
        <f t="shared" si="1479"/>
        <v>X</v>
      </c>
      <c r="BN992" s="68" t="str">
        <f t="shared" si="1480"/>
        <v>X</v>
      </c>
      <c r="BO992" s="637" t="str">
        <f t="shared" si="1481"/>
        <v>X</v>
      </c>
      <c r="BP992" s="7"/>
      <c r="BQ992" s="68" t="str">
        <f t="shared" si="1482"/>
        <v>BASIC WL</v>
      </c>
      <c r="BR992" s="68" t="str">
        <f t="shared" si="1483"/>
        <v>BASIC WL</v>
      </c>
      <c r="BS992" s="15"/>
      <c r="BT992" s="57" t="s">
        <v>18642</v>
      </c>
    </row>
    <row r="993" spans="1:72" s="59" customFormat="1" ht="96" x14ac:dyDescent="0.2">
      <c r="A993" s="45" t="str">
        <f t="shared" si="1466"/>
        <v>YES</v>
      </c>
      <c r="B993" s="45"/>
      <c r="C993" s="45"/>
      <c r="D993" s="213" t="s">
        <v>3431</v>
      </c>
      <c r="E993" s="214" t="s">
        <v>4013</v>
      </c>
      <c r="F993" s="312" t="s">
        <v>4013</v>
      </c>
      <c r="G993" s="66">
        <f t="shared" si="1424"/>
        <v>4</v>
      </c>
      <c r="H993" s="66" t="s">
        <v>42</v>
      </c>
      <c r="I993" s="64" t="s">
        <v>4014</v>
      </c>
      <c r="J993" s="64" t="s">
        <v>4015</v>
      </c>
      <c r="K993" s="65" t="s">
        <v>4016</v>
      </c>
      <c r="L993" s="65"/>
      <c r="M993" s="65" t="s">
        <v>35</v>
      </c>
      <c r="N993" s="64" t="s">
        <v>70</v>
      </c>
      <c r="O993" s="66" t="s">
        <v>42</v>
      </c>
      <c r="P993" s="66" t="str">
        <f t="shared" si="1368"/>
        <v>0..1</v>
      </c>
      <c r="Q993" s="2" t="s">
        <v>4017</v>
      </c>
      <c r="R993" s="75" t="s">
        <v>4018</v>
      </c>
      <c r="S993" s="66" t="s">
        <v>73</v>
      </c>
      <c r="T993" s="68" t="str">
        <f t="shared" si="1438"/>
        <v>E</v>
      </c>
      <c r="U993" s="66" t="s">
        <v>62</v>
      </c>
      <c r="V993" s="66" t="s">
        <v>200</v>
      </c>
      <c r="W993" s="249" t="s">
        <v>35</v>
      </c>
      <c r="X993" s="38"/>
      <c r="Y993" s="636" t="str">
        <f t="shared" si="1464"/>
        <v>-</v>
      </c>
      <c r="Z993" s="68" t="str">
        <f t="shared" ref="Z993:AE993" si="1515">IF(Y993="X","X",IF($AH993=Z$4,"X","-"))</f>
        <v>-</v>
      </c>
      <c r="AA993" s="68" t="str">
        <f t="shared" si="1515"/>
        <v>-</v>
      </c>
      <c r="AB993" s="68" t="str">
        <f t="shared" si="1515"/>
        <v>X</v>
      </c>
      <c r="AC993" s="68" t="str">
        <f t="shared" si="1515"/>
        <v>X</v>
      </c>
      <c r="AD993" s="68" t="str">
        <f t="shared" si="1515"/>
        <v>X</v>
      </c>
      <c r="AE993" s="637" t="str">
        <f t="shared" si="1515"/>
        <v>X</v>
      </c>
      <c r="AF993" s="38"/>
      <c r="AG993" s="68" t="s">
        <v>282</v>
      </c>
      <c r="AH993" s="68" t="s">
        <v>282</v>
      </c>
      <c r="AI993" s="38"/>
      <c r="AJ993" s="13" t="str">
        <f t="shared" si="1434"/>
        <v>/rsm:CrossIndustryInvoice/rsm:SupplyChainTradeTransaction/ram:ApplicableHeaderTradeSettlement/ram:SpecifiedTradeSettlementPaymentMeans</v>
      </c>
      <c r="AK993" s="13" t="str">
        <f t="shared" si="1435"/>
        <v>/ram:Information</v>
      </c>
      <c r="AL993" s="14">
        <f>COUNTIFS(R$4:R993,AJ993)</f>
        <v>1</v>
      </c>
      <c r="AN993" s="213" t="str">
        <f t="shared" si="1468"/>
        <v>SCT_HTS</v>
      </c>
      <c r="AO993" s="214" t="str">
        <f t="shared" si="1436"/>
        <v>BT-82</v>
      </c>
      <c r="AP993" s="312" t="str">
        <f t="shared" si="1469"/>
        <v>BT-82</v>
      </c>
      <c r="AQ993" s="66">
        <f t="shared" si="1508"/>
        <v>4</v>
      </c>
      <c r="AR993" s="66" t="str">
        <f t="shared" si="1437"/>
        <v>0..1</v>
      </c>
      <c r="AS993" s="64" t="s">
        <v>4019</v>
      </c>
      <c r="AT993" s="64" t="s">
        <v>4020</v>
      </c>
      <c r="AU993" s="65" t="s">
        <v>4021</v>
      </c>
      <c r="AV993" s="65"/>
      <c r="AW993" s="65" t="s">
        <v>35</v>
      </c>
      <c r="AX993" s="64" t="s">
        <v>78</v>
      </c>
      <c r="AY993" s="66" t="str">
        <f t="shared" si="1502"/>
        <v>0..1</v>
      </c>
      <c r="AZ993" s="66" t="str">
        <f t="shared" si="1503"/>
        <v>0..1</v>
      </c>
      <c r="BA993" s="2" t="str">
        <f t="shared" si="1495"/>
        <v>/rsm:CrossIndustryInvoice
/rsm:SupplyChainTradeTransaction
/ram:ApplicableHeaderTradeSettlement
/ram:SpecifiedTradeSettlementPaymentMeans
/ram:Information</v>
      </c>
      <c r="BB993" s="75" t="str">
        <f t="shared" si="1496"/>
        <v>/rsm:CrossIndustryInvoice/rsm:SupplyChainTradeTransaction/ram:ApplicableHeaderTradeSettlement/ram:SpecifiedTradeSettlementPaymentMeans/ram:Information</v>
      </c>
      <c r="BC993" s="66" t="str">
        <f t="shared" si="1470"/>
        <v>T</v>
      </c>
      <c r="BD993" s="68" t="str">
        <f t="shared" si="1471"/>
        <v>E</v>
      </c>
      <c r="BE993" s="66" t="str">
        <f t="shared" si="1472"/>
        <v>0..n</v>
      </c>
      <c r="BF993" s="66" t="str">
        <f t="shared" si="1473"/>
        <v>CAR-3</v>
      </c>
      <c r="BG993" s="249" t="str">
        <f t="shared" si="1474"/>
        <v/>
      </c>
      <c r="BH993" s="7"/>
      <c r="BI993" s="636" t="str">
        <f t="shared" si="1475"/>
        <v>-</v>
      </c>
      <c r="BJ993" s="68" t="str">
        <f t="shared" si="1476"/>
        <v>-</v>
      </c>
      <c r="BK993" s="68" t="str">
        <f t="shared" si="1477"/>
        <v>-</v>
      </c>
      <c r="BL993" s="68" t="str">
        <f t="shared" si="1478"/>
        <v>X</v>
      </c>
      <c r="BM993" s="68" t="str">
        <f t="shared" si="1479"/>
        <v>X</v>
      </c>
      <c r="BN993" s="68" t="str">
        <f t="shared" si="1480"/>
        <v>X</v>
      </c>
      <c r="BO993" s="637" t="str">
        <f t="shared" si="1481"/>
        <v>X</v>
      </c>
      <c r="BP993" s="7"/>
      <c r="BQ993" s="68" t="str">
        <f t="shared" si="1482"/>
        <v>EN 16931</v>
      </c>
      <c r="BR993" s="68" t="str">
        <f t="shared" si="1483"/>
        <v>EN 16931</v>
      </c>
      <c r="BS993" s="15"/>
      <c r="BT993" s="57" t="s">
        <v>18642</v>
      </c>
    </row>
    <row r="994" spans="1:72" s="59" customFormat="1" ht="96" x14ac:dyDescent="0.2">
      <c r="A994" s="45" t="str">
        <f t="shared" si="1466"/>
        <v>NO</v>
      </c>
      <c r="B994" s="45"/>
      <c r="C994" s="45"/>
      <c r="D994" s="213" t="s">
        <v>3431</v>
      </c>
      <c r="E994" s="223" t="s">
        <v>4022</v>
      </c>
      <c r="F994" s="313" t="s">
        <v>4022</v>
      </c>
      <c r="G994" s="124">
        <f t="shared" si="1424"/>
        <v>4</v>
      </c>
      <c r="H994" s="124" t="s">
        <v>42</v>
      </c>
      <c r="I994" s="138" t="s">
        <v>4023</v>
      </c>
      <c r="J994" s="125" t="s">
        <v>4024</v>
      </c>
      <c r="K994" s="126" t="s">
        <v>17371</v>
      </c>
      <c r="L994" s="126"/>
      <c r="M994" s="126" t="s">
        <v>35</v>
      </c>
      <c r="N994" s="125"/>
      <c r="O994" s="124" t="s">
        <v>42</v>
      </c>
      <c r="P994" s="124" t="str">
        <f t="shared" si="1368"/>
        <v>0..1</v>
      </c>
      <c r="Q994" s="127" t="s">
        <v>4026</v>
      </c>
      <c r="R994" s="128" t="s">
        <v>4027</v>
      </c>
      <c r="S994" s="124" t="s">
        <v>35</v>
      </c>
      <c r="T994" s="129" t="str">
        <f t="shared" si="1438"/>
        <v>G</v>
      </c>
      <c r="U994" s="124" t="s">
        <v>42</v>
      </c>
      <c r="V994" s="124" t="s">
        <v>35</v>
      </c>
      <c r="W994" s="675" t="s">
        <v>35</v>
      </c>
      <c r="X994" s="38"/>
      <c r="Y994" s="646" t="str">
        <f t="shared" si="1464"/>
        <v>-</v>
      </c>
      <c r="Z994" s="129" t="str">
        <f t="shared" ref="Z994:AE994" si="1516">IF(Y994="X","X",IF($AH994=Z$4,"X","-"))</f>
        <v>-</v>
      </c>
      <c r="AA994" s="129" t="str">
        <f t="shared" si="1516"/>
        <v>-</v>
      </c>
      <c r="AB994" s="129" t="str">
        <f t="shared" si="1516"/>
        <v>X</v>
      </c>
      <c r="AC994" s="129" t="str">
        <f t="shared" si="1516"/>
        <v>X</v>
      </c>
      <c r="AD994" s="129" t="str">
        <f t="shared" si="1516"/>
        <v>X</v>
      </c>
      <c r="AE994" s="647" t="str">
        <f t="shared" si="1516"/>
        <v>X</v>
      </c>
      <c r="AF994" s="38"/>
      <c r="AG994" s="129" t="s">
        <v>282</v>
      </c>
      <c r="AH994" s="129" t="s">
        <v>282</v>
      </c>
      <c r="AI994" s="38"/>
      <c r="AJ994" s="13" t="str">
        <f t="shared" si="1434"/>
        <v>/rsm:CrossIndustryInvoice/rsm:SupplyChainTradeTransaction/ram:ApplicableHeaderTradeSettlement/ram:SpecifiedTradeSettlementPaymentMeans</v>
      </c>
      <c r="AK994" s="13" t="str">
        <f t="shared" si="1435"/>
        <v>/ram:ApplicableTradeSettlementFinancialCard</v>
      </c>
      <c r="AL994" s="14">
        <f>COUNTIFS(R$4:R994,AJ994)</f>
        <v>1</v>
      </c>
      <c r="AN994" s="213" t="str">
        <f t="shared" si="1468"/>
        <v>SCT_HTS</v>
      </c>
      <c r="AO994" s="223" t="str">
        <f t="shared" si="1436"/>
        <v>BG-18</v>
      </c>
      <c r="AP994" s="313" t="str">
        <f t="shared" si="1469"/>
        <v>BG-18</v>
      </c>
      <c r="AQ994" s="124">
        <f t="shared" si="1508"/>
        <v>4</v>
      </c>
      <c r="AR994" s="124" t="str">
        <f t="shared" si="1437"/>
        <v>0..1</v>
      </c>
      <c r="AS994" s="138" t="s">
        <v>4028</v>
      </c>
      <c r="AT994" s="125" t="s">
        <v>4029</v>
      </c>
      <c r="AU994" s="126" t="s">
        <v>4030</v>
      </c>
      <c r="AV994" s="126"/>
      <c r="AW994" s="126" t="s">
        <v>35</v>
      </c>
      <c r="AX994" s="125"/>
      <c r="AY994" s="124" t="str">
        <f t="shared" si="1502"/>
        <v>0..1</v>
      </c>
      <c r="AZ994" s="124" t="str">
        <f t="shared" si="1503"/>
        <v>0..1</v>
      </c>
      <c r="BA994" s="127" t="str">
        <f t="shared" si="1495"/>
        <v>/rsm:CrossIndustryInvoice
/rsm:SupplyChainTradeTransaction
/ram:ApplicableHeaderTradeSettlement
/ram:SpecifiedTradeSettlementPaymentMeans
/ram:ApplicableTradeSettlementFinancialCard</v>
      </c>
      <c r="BB994" s="128" t="str">
        <f t="shared" si="1496"/>
        <v>/rsm:CrossIndustryInvoice/rsm:SupplyChainTradeTransaction/ram:ApplicableHeaderTradeSettlement/ram:SpecifiedTradeSettlementPaymentMeans/ram:ApplicableTradeSettlementFinancialCard</v>
      </c>
      <c r="BC994" s="124" t="str">
        <f t="shared" si="1470"/>
        <v/>
      </c>
      <c r="BD994" s="129" t="str">
        <f t="shared" si="1471"/>
        <v>G</v>
      </c>
      <c r="BE994" s="124" t="str">
        <f t="shared" si="1472"/>
        <v>0..1</v>
      </c>
      <c r="BF994" s="124" t="str">
        <f t="shared" si="1473"/>
        <v/>
      </c>
      <c r="BG994" s="675" t="str">
        <f t="shared" si="1474"/>
        <v/>
      </c>
      <c r="BH994" s="7"/>
      <c r="BI994" s="646" t="str">
        <f t="shared" si="1475"/>
        <v>-</v>
      </c>
      <c r="BJ994" s="129" t="str">
        <f t="shared" si="1476"/>
        <v>-</v>
      </c>
      <c r="BK994" s="129" t="str">
        <f t="shared" si="1477"/>
        <v>-</v>
      </c>
      <c r="BL994" s="129" t="str">
        <f t="shared" si="1478"/>
        <v>X</v>
      </c>
      <c r="BM994" s="129" t="str">
        <f t="shared" si="1479"/>
        <v>X</v>
      </c>
      <c r="BN994" s="129" t="str">
        <f t="shared" si="1480"/>
        <v>X</v>
      </c>
      <c r="BO994" s="647" t="str">
        <f t="shared" si="1481"/>
        <v>X</v>
      </c>
      <c r="BP994" s="7"/>
      <c r="BQ994" s="129" t="str">
        <f t="shared" si="1482"/>
        <v>EN 16931</v>
      </c>
      <c r="BR994" s="129" t="str">
        <f t="shared" si="1483"/>
        <v>EN 16931</v>
      </c>
      <c r="BS994" s="15"/>
      <c r="BT994" s="57" t="s">
        <v>18642</v>
      </c>
    </row>
    <row r="995" spans="1:72" s="59" customFormat="1" ht="105" x14ac:dyDescent="0.2">
      <c r="A995" s="45" t="str">
        <f t="shared" si="1466"/>
        <v>YES</v>
      </c>
      <c r="B995" s="45"/>
      <c r="C995" s="45"/>
      <c r="D995" s="213" t="s">
        <v>3431</v>
      </c>
      <c r="E995" s="214" t="s">
        <v>4031</v>
      </c>
      <c r="F995" s="312" t="s">
        <v>4031</v>
      </c>
      <c r="G995" s="66">
        <f t="shared" si="1424"/>
        <v>5</v>
      </c>
      <c r="H995" s="66" t="s">
        <v>32</v>
      </c>
      <c r="I995" s="64" t="s">
        <v>4032</v>
      </c>
      <c r="J995" s="64" t="s">
        <v>4033</v>
      </c>
      <c r="K995" s="65" t="s">
        <v>17370</v>
      </c>
      <c r="L995" s="65"/>
      <c r="M995" s="65" t="s">
        <v>4035</v>
      </c>
      <c r="N995" s="64" t="s">
        <v>70</v>
      </c>
      <c r="O995" s="66" t="s">
        <v>32</v>
      </c>
      <c r="P995" s="66" t="str">
        <f t="shared" si="1368"/>
        <v>1..1</v>
      </c>
      <c r="Q995" s="2" t="s">
        <v>4036</v>
      </c>
      <c r="R995" s="75" t="s">
        <v>4037</v>
      </c>
      <c r="S995" s="66" t="s">
        <v>73</v>
      </c>
      <c r="T995" s="68" t="str">
        <f t="shared" si="1438"/>
        <v>E</v>
      </c>
      <c r="U995" s="66" t="s">
        <v>42</v>
      </c>
      <c r="V995" s="66" t="s">
        <v>132</v>
      </c>
      <c r="W995" s="249" t="s">
        <v>35</v>
      </c>
      <c r="X995" s="38"/>
      <c r="Y995" s="636" t="str">
        <f t="shared" si="1464"/>
        <v>-</v>
      </c>
      <c r="Z995" s="68" t="str">
        <f t="shared" ref="Z995:AE995" si="1517">IF(Y995="X","X",IF($AH995=Z$4,"X","-"))</f>
        <v>-</v>
      </c>
      <c r="AA995" s="68" t="str">
        <f t="shared" si="1517"/>
        <v>-</v>
      </c>
      <c r="AB995" s="68" t="str">
        <f t="shared" si="1517"/>
        <v>X</v>
      </c>
      <c r="AC995" s="68" t="str">
        <f t="shared" si="1517"/>
        <v>X</v>
      </c>
      <c r="AD995" s="68" t="str">
        <f t="shared" si="1517"/>
        <v>X</v>
      </c>
      <c r="AE995" s="637" t="str">
        <f t="shared" si="1517"/>
        <v>X</v>
      </c>
      <c r="AF995" s="38"/>
      <c r="AG995" s="68" t="s">
        <v>282</v>
      </c>
      <c r="AH995" s="68" t="s">
        <v>282</v>
      </c>
      <c r="AI995" s="38"/>
      <c r="AJ995" s="13" t="str">
        <f t="shared" si="1434"/>
        <v>/rsm:CrossIndustryInvoice/rsm:SupplyChainTradeTransaction/ram:ApplicableHeaderTradeSettlement/ram:SpecifiedTradeSettlementPaymentMeans/ram:ApplicableTradeSettlementFinancialCard</v>
      </c>
      <c r="AK995" s="13" t="str">
        <f t="shared" si="1435"/>
        <v>/ram:ID</v>
      </c>
      <c r="AL995" s="14">
        <f>COUNTIFS(R$4:R995,AJ995)</f>
        <v>1</v>
      </c>
      <c r="AN995" s="213" t="str">
        <f t="shared" si="1468"/>
        <v>SCT_HTS</v>
      </c>
      <c r="AO995" s="214" t="str">
        <f t="shared" si="1436"/>
        <v>BT-87</v>
      </c>
      <c r="AP995" s="312" t="str">
        <f t="shared" si="1469"/>
        <v>BT-87</v>
      </c>
      <c r="AQ995" s="66">
        <f t="shared" si="1508"/>
        <v>5</v>
      </c>
      <c r="AR995" s="66" t="str">
        <f t="shared" si="1437"/>
        <v>1..1</v>
      </c>
      <c r="AS995" s="64" t="s">
        <v>4038</v>
      </c>
      <c r="AT995" s="64" t="s">
        <v>4039</v>
      </c>
      <c r="AU995" s="65" t="s">
        <v>4040</v>
      </c>
      <c r="AV995" s="65"/>
      <c r="AW995" s="65" t="s">
        <v>4041</v>
      </c>
      <c r="AX995" s="64" t="s">
        <v>78</v>
      </c>
      <c r="AY995" s="66" t="str">
        <f t="shared" si="1502"/>
        <v>1..1</v>
      </c>
      <c r="AZ995" s="66" t="str">
        <f t="shared" si="1503"/>
        <v>1..1</v>
      </c>
      <c r="BA995" s="2" t="str">
        <f t="shared" si="1495"/>
        <v>/rsm:CrossIndustryInvoice
/rsm:SupplyChainTradeTransaction
/ram:ApplicableHeaderTradeSettlement
/ram:SpecifiedTradeSettlementPaymentMeans
/ram:ApplicableTradeSettlementFinancialCard
/ram:ID</v>
      </c>
      <c r="BB995" s="75" t="str">
        <f t="shared" si="1496"/>
        <v>/rsm:CrossIndustryInvoice/rsm:SupplyChainTradeTransaction/ram:ApplicableHeaderTradeSettlement/ram:SpecifiedTradeSettlementPaymentMeans/ram:ApplicableTradeSettlementFinancialCard/ram:ID</v>
      </c>
      <c r="BC995" s="66" t="str">
        <f t="shared" si="1470"/>
        <v>T</v>
      </c>
      <c r="BD995" s="68" t="str">
        <f t="shared" si="1471"/>
        <v>E</v>
      </c>
      <c r="BE995" s="66" t="str">
        <f t="shared" si="1472"/>
        <v>0..1</v>
      </c>
      <c r="BF995" s="66" t="str">
        <f t="shared" si="1473"/>
        <v>CAR-2</v>
      </c>
      <c r="BG995" s="249" t="str">
        <f t="shared" si="1474"/>
        <v/>
      </c>
      <c r="BH995" s="7"/>
      <c r="BI995" s="636" t="str">
        <f t="shared" si="1475"/>
        <v>-</v>
      </c>
      <c r="BJ995" s="68" t="str">
        <f t="shared" si="1476"/>
        <v>-</v>
      </c>
      <c r="BK995" s="68" t="str">
        <f t="shared" si="1477"/>
        <v>-</v>
      </c>
      <c r="BL995" s="68" t="str">
        <f t="shared" si="1478"/>
        <v>X</v>
      </c>
      <c r="BM995" s="68" t="str">
        <f t="shared" si="1479"/>
        <v>X</v>
      </c>
      <c r="BN995" s="68" t="str">
        <f t="shared" si="1480"/>
        <v>X</v>
      </c>
      <c r="BO995" s="637" t="str">
        <f t="shared" si="1481"/>
        <v>X</v>
      </c>
      <c r="BP995" s="7"/>
      <c r="BQ995" s="68" t="str">
        <f t="shared" si="1482"/>
        <v>EN 16931</v>
      </c>
      <c r="BR995" s="68" t="str">
        <f t="shared" si="1483"/>
        <v>EN 16931</v>
      </c>
      <c r="BS995" s="15"/>
      <c r="BT995" s="57" t="s">
        <v>18642</v>
      </c>
    </row>
    <row r="996" spans="1:72" s="59" customFormat="1" ht="105" x14ac:dyDescent="0.2">
      <c r="A996" s="45" t="str">
        <f t="shared" si="1466"/>
        <v>YES</v>
      </c>
      <c r="B996" s="45"/>
      <c r="C996" s="45"/>
      <c r="D996" s="213" t="s">
        <v>3431</v>
      </c>
      <c r="E996" s="214" t="s">
        <v>4042</v>
      </c>
      <c r="F996" s="312" t="s">
        <v>4042</v>
      </c>
      <c r="G996" s="66">
        <f t="shared" si="1424"/>
        <v>5</v>
      </c>
      <c r="H996" s="66" t="s">
        <v>42</v>
      </c>
      <c r="I996" s="64" t="s">
        <v>4043</v>
      </c>
      <c r="J996" s="64" t="s">
        <v>4044</v>
      </c>
      <c r="K996" s="65"/>
      <c r="L996" s="65"/>
      <c r="M996" s="65" t="s">
        <v>35</v>
      </c>
      <c r="N996" s="64" t="s">
        <v>70</v>
      </c>
      <c r="O996" s="66" t="s">
        <v>42</v>
      </c>
      <c r="P996" s="66" t="str">
        <f t="shared" si="1368"/>
        <v>0..1</v>
      </c>
      <c r="Q996" s="2" t="s">
        <v>4045</v>
      </c>
      <c r="R996" s="75" t="s">
        <v>4046</v>
      </c>
      <c r="S996" s="66" t="s">
        <v>73</v>
      </c>
      <c r="T996" s="68" t="str">
        <f t="shared" si="1438"/>
        <v>E</v>
      </c>
      <c r="U996" s="66" t="s">
        <v>42</v>
      </c>
      <c r="V996" s="66" t="s">
        <v>35</v>
      </c>
      <c r="W996" s="249" t="s">
        <v>35</v>
      </c>
      <c r="X996" s="38"/>
      <c r="Y996" s="636" t="str">
        <f t="shared" si="1464"/>
        <v>-</v>
      </c>
      <c r="Z996" s="68" t="str">
        <f t="shared" ref="Z996:AE996" si="1518">IF(Y996="X","X",IF($AH996=Z$4,"X","-"))</f>
        <v>-</v>
      </c>
      <c r="AA996" s="68" t="str">
        <f t="shared" si="1518"/>
        <v>-</v>
      </c>
      <c r="AB996" s="68" t="str">
        <f t="shared" si="1518"/>
        <v>X</v>
      </c>
      <c r="AC996" s="68" t="str">
        <f t="shared" si="1518"/>
        <v>X</v>
      </c>
      <c r="AD996" s="68" t="str">
        <f t="shared" si="1518"/>
        <v>X</v>
      </c>
      <c r="AE996" s="637" t="str">
        <f t="shared" si="1518"/>
        <v>X</v>
      </c>
      <c r="AF996" s="38"/>
      <c r="AG996" s="68" t="s">
        <v>282</v>
      </c>
      <c r="AH996" s="68" t="s">
        <v>282</v>
      </c>
      <c r="AI996" s="38"/>
      <c r="AJ996" s="13" t="str">
        <f t="shared" si="1434"/>
        <v>/rsm:CrossIndustryInvoice/rsm:SupplyChainTradeTransaction/ram:ApplicableHeaderTradeSettlement/ram:SpecifiedTradeSettlementPaymentMeans/ram:ApplicableTradeSettlementFinancialCard</v>
      </c>
      <c r="AK996" s="13" t="str">
        <f t="shared" si="1435"/>
        <v>/ram:CardholderName</v>
      </c>
      <c r="AL996" s="14">
        <f>COUNTIFS(R$4:R996,AJ996)</f>
        <v>1</v>
      </c>
      <c r="AN996" s="213" t="str">
        <f t="shared" si="1468"/>
        <v>SCT_HTS</v>
      </c>
      <c r="AO996" s="214" t="str">
        <f t="shared" si="1436"/>
        <v>BT-88</v>
      </c>
      <c r="AP996" s="312" t="str">
        <f t="shared" si="1469"/>
        <v>BT-88</v>
      </c>
      <c r="AQ996" s="66">
        <f t="shared" si="1508"/>
        <v>5</v>
      </c>
      <c r="AR996" s="66" t="str">
        <f t="shared" si="1437"/>
        <v>0..1</v>
      </c>
      <c r="AS996" s="64" t="s">
        <v>4047</v>
      </c>
      <c r="AT996" s="64" t="s">
        <v>4047</v>
      </c>
      <c r="AU996" s="65" t="s">
        <v>35</v>
      </c>
      <c r="AV996" s="65"/>
      <c r="AW996" s="65" t="s">
        <v>35</v>
      </c>
      <c r="AX996" s="64" t="s">
        <v>78</v>
      </c>
      <c r="AY996" s="66" t="str">
        <f t="shared" si="1502"/>
        <v>0..1</v>
      </c>
      <c r="AZ996" s="66" t="str">
        <f t="shared" si="1503"/>
        <v>0..1</v>
      </c>
      <c r="BA996" s="2" t="str">
        <f t="shared" si="1495"/>
        <v>/rsm:CrossIndustryInvoice
/rsm:SupplyChainTradeTransaction
/ram:ApplicableHeaderTradeSettlement
/ram:SpecifiedTradeSettlementPaymentMeans
/ram:ApplicableTradeSettlementFinancialCard
/ram:CardholderName</v>
      </c>
      <c r="BB996" s="75" t="str">
        <f t="shared" si="1496"/>
        <v>/rsm:CrossIndustryInvoice/rsm:SupplyChainTradeTransaction/ram:ApplicableHeaderTradeSettlement/ram:SpecifiedTradeSettlementPaymentMeans/ram:ApplicableTradeSettlementFinancialCard/ram:CardholderName</v>
      </c>
      <c r="BC996" s="66" t="str">
        <f t="shared" si="1470"/>
        <v>T</v>
      </c>
      <c r="BD996" s="68" t="str">
        <f t="shared" si="1471"/>
        <v>E</v>
      </c>
      <c r="BE996" s="66" t="str">
        <f t="shared" si="1472"/>
        <v>0..1</v>
      </c>
      <c r="BF996" s="66" t="str">
        <f t="shared" si="1473"/>
        <v/>
      </c>
      <c r="BG996" s="249" t="str">
        <f t="shared" si="1474"/>
        <v/>
      </c>
      <c r="BH996" s="7"/>
      <c r="BI996" s="636" t="str">
        <f t="shared" si="1475"/>
        <v>-</v>
      </c>
      <c r="BJ996" s="68" t="str">
        <f t="shared" si="1476"/>
        <v>-</v>
      </c>
      <c r="BK996" s="68" t="str">
        <f t="shared" si="1477"/>
        <v>-</v>
      </c>
      <c r="BL996" s="68" t="str">
        <f t="shared" si="1478"/>
        <v>X</v>
      </c>
      <c r="BM996" s="68" t="str">
        <f t="shared" si="1479"/>
        <v>X</v>
      </c>
      <c r="BN996" s="68" t="str">
        <f t="shared" si="1480"/>
        <v>X</v>
      </c>
      <c r="BO996" s="637" t="str">
        <f t="shared" si="1481"/>
        <v>X</v>
      </c>
      <c r="BP996" s="7"/>
      <c r="BQ996" s="68" t="str">
        <f t="shared" si="1482"/>
        <v>EN 16931</v>
      </c>
      <c r="BR996" s="68" t="str">
        <f t="shared" si="1483"/>
        <v>EN 16931</v>
      </c>
      <c r="BS996" s="15"/>
      <c r="BT996" s="57" t="s">
        <v>18642</v>
      </c>
    </row>
    <row r="997" spans="1:72" s="59" customFormat="1" ht="96" x14ac:dyDescent="0.2">
      <c r="A997" s="45" t="str">
        <f t="shared" si="1466"/>
        <v>NO</v>
      </c>
      <c r="B997" s="45"/>
      <c r="C997" s="45"/>
      <c r="D997" s="213" t="s">
        <v>3431</v>
      </c>
      <c r="E997" s="223" t="s">
        <v>4048</v>
      </c>
      <c r="F997" s="313"/>
      <c r="G997" s="124">
        <f t="shared" si="1424"/>
        <v>4</v>
      </c>
      <c r="H997" s="124" t="s">
        <v>42</v>
      </c>
      <c r="I997" s="138" t="s">
        <v>4049</v>
      </c>
      <c r="J997" s="125" t="s">
        <v>17372</v>
      </c>
      <c r="K997" s="126"/>
      <c r="L997" s="126"/>
      <c r="M997" s="126"/>
      <c r="N997" s="125"/>
      <c r="O997" s="124" t="s">
        <v>42</v>
      </c>
      <c r="P997" s="124" t="str">
        <f t="shared" si="1368"/>
        <v>0..1</v>
      </c>
      <c r="Q997" s="127" t="s">
        <v>4050</v>
      </c>
      <c r="R997" s="128" t="s">
        <v>4051</v>
      </c>
      <c r="S997" s="124"/>
      <c r="T997" s="129" t="str">
        <f t="shared" si="1438"/>
        <v/>
      </c>
      <c r="U997" s="124" t="s">
        <v>42</v>
      </c>
      <c r="V997" s="124"/>
      <c r="W997" s="675"/>
      <c r="X997" s="38"/>
      <c r="Y997" s="646" t="str">
        <f t="shared" si="1464"/>
        <v>-</v>
      </c>
      <c r="Z997" s="129" t="str">
        <f t="shared" ref="Z997:AE997" si="1519">IF(Y997="X","X",IF($AH997=Z$4,"X","-"))</f>
        <v>X</v>
      </c>
      <c r="AA997" s="129" t="str">
        <f t="shared" si="1519"/>
        <v>X</v>
      </c>
      <c r="AB997" s="129" t="str">
        <f t="shared" si="1519"/>
        <v>X</v>
      </c>
      <c r="AC997" s="129" t="str">
        <f t="shared" si="1519"/>
        <v>X</v>
      </c>
      <c r="AD997" s="129" t="str">
        <f t="shared" si="1519"/>
        <v>X</v>
      </c>
      <c r="AE997" s="647" t="str">
        <f t="shared" si="1519"/>
        <v>X</v>
      </c>
      <c r="AF997" s="38"/>
      <c r="AG997" s="129" t="s">
        <v>185</v>
      </c>
      <c r="AH997" s="129" t="s">
        <v>185</v>
      </c>
      <c r="AI997" s="38"/>
      <c r="AJ997" s="13" t="str">
        <f t="shared" si="1434"/>
        <v>/rsm:CrossIndustryInvoice/rsm:SupplyChainTradeTransaction/ram:ApplicableHeaderTradeSettlement/ram:SpecifiedTradeSettlementPaymentMeans</v>
      </c>
      <c r="AK997" s="13" t="str">
        <f t="shared" si="1435"/>
        <v>/ram:PayerPartyDebtorFinancialAccount</v>
      </c>
      <c r="AL997" s="14">
        <f>COUNTIFS(R$4:R997,AJ997)</f>
        <v>1</v>
      </c>
      <c r="AN997" s="213" t="str">
        <f t="shared" si="1468"/>
        <v>SCT_HTS</v>
      </c>
      <c r="AO997" s="223" t="str">
        <f t="shared" si="1436"/>
        <v>BT-91-00</v>
      </c>
      <c r="AP997" s="313" t="str">
        <f t="shared" si="1469"/>
        <v/>
      </c>
      <c r="AQ997" s="124">
        <f t="shared" si="1508"/>
        <v>4</v>
      </c>
      <c r="AR997" s="124" t="str">
        <f t="shared" si="1437"/>
        <v>0..1</v>
      </c>
      <c r="AS997" s="138" t="s">
        <v>4052</v>
      </c>
      <c r="AT997" s="125"/>
      <c r="AU997" s="126"/>
      <c r="AV997" s="126"/>
      <c r="AW997" s="126" t="s">
        <v>35</v>
      </c>
      <c r="AX997" s="125"/>
      <c r="AY997" s="124" t="str">
        <f t="shared" si="1502"/>
        <v>0..1</v>
      </c>
      <c r="AZ997" s="124" t="str">
        <f t="shared" si="1503"/>
        <v>0..1</v>
      </c>
      <c r="BA997" s="127" t="str">
        <f t="shared" si="1495"/>
        <v>/rsm:CrossIndustryInvoice
/rsm:SupplyChainTradeTransaction
/ram:ApplicableHeaderTradeSettlement
/ram:SpecifiedTradeSettlementPaymentMeans
/ram:PayerPartyDebtorFinancialAccount</v>
      </c>
      <c r="BB997" s="128" t="str">
        <f t="shared" si="1496"/>
        <v>/rsm:CrossIndustryInvoice/rsm:SupplyChainTradeTransaction/ram:ApplicableHeaderTradeSettlement/ram:SpecifiedTradeSettlementPaymentMeans/ram:PayerPartyDebtorFinancialAccount</v>
      </c>
      <c r="BC997" s="124" t="str">
        <f t="shared" si="1470"/>
        <v/>
      </c>
      <c r="BD997" s="129" t="str">
        <f t="shared" si="1471"/>
        <v/>
      </c>
      <c r="BE997" s="124" t="str">
        <f t="shared" si="1472"/>
        <v>0..1</v>
      </c>
      <c r="BF997" s="124" t="str">
        <f t="shared" si="1473"/>
        <v/>
      </c>
      <c r="BG997" s="675" t="str">
        <f t="shared" si="1474"/>
        <v/>
      </c>
      <c r="BH997" s="7"/>
      <c r="BI997" s="646" t="str">
        <f t="shared" si="1475"/>
        <v>-</v>
      </c>
      <c r="BJ997" s="129" t="str">
        <f t="shared" si="1476"/>
        <v>X</v>
      </c>
      <c r="BK997" s="129" t="str">
        <f t="shared" si="1477"/>
        <v>X</v>
      </c>
      <c r="BL997" s="129" t="str">
        <f t="shared" si="1478"/>
        <v>X</v>
      </c>
      <c r="BM997" s="129" t="str">
        <f t="shared" si="1479"/>
        <v>X</v>
      </c>
      <c r="BN997" s="129" t="str">
        <f t="shared" si="1480"/>
        <v>X</v>
      </c>
      <c r="BO997" s="647" t="str">
        <f t="shared" si="1481"/>
        <v>X</v>
      </c>
      <c r="BP997" s="7"/>
      <c r="BQ997" s="129" t="str">
        <f t="shared" si="1482"/>
        <v>BASIC WL</v>
      </c>
      <c r="BR997" s="129" t="str">
        <f t="shared" si="1483"/>
        <v>BASIC WL</v>
      </c>
      <c r="BS997" s="15"/>
      <c r="BT997" s="57" t="s">
        <v>18642</v>
      </c>
    </row>
    <row r="998" spans="1:72" s="59" customFormat="1" ht="105" x14ac:dyDescent="0.2">
      <c r="A998" s="45" t="str">
        <f t="shared" si="1466"/>
        <v>YES</v>
      </c>
      <c r="B998" s="45"/>
      <c r="C998" s="45"/>
      <c r="D998" s="213" t="s">
        <v>3431</v>
      </c>
      <c r="E998" s="214" t="s">
        <v>4053</v>
      </c>
      <c r="F998" s="312" t="s">
        <v>4053</v>
      </c>
      <c r="G998" s="66">
        <f t="shared" si="1424"/>
        <v>5</v>
      </c>
      <c r="H998" s="66" t="s">
        <v>42</v>
      </c>
      <c r="I998" s="64" t="s">
        <v>4054</v>
      </c>
      <c r="J998" s="64" t="s">
        <v>4055</v>
      </c>
      <c r="K998" s="65"/>
      <c r="L998" s="65"/>
      <c r="M998" s="65" t="s">
        <v>35</v>
      </c>
      <c r="N998" s="64" t="s">
        <v>90</v>
      </c>
      <c r="O998" s="66" t="s">
        <v>32</v>
      </c>
      <c r="P998" s="66" t="str">
        <f t="shared" si="1368"/>
        <v>1..1</v>
      </c>
      <c r="Q998" s="2" t="s">
        <v>4056</v>
      </c>
      <c r="R998" s="75" t="s">
        <v>4057</v>
      </c>
      <c r="S998" s="66" t="s">
        <v>55</v>
      </c>
      <c r="T998" s="68" t="str">
        <f t="shared" si="1438"/>
        <v>E</v>
      </c>
      <c r="U998" s="66" t="s">
        <v>42</v>
      </c>
      <c r="V998" s="66" t="s">
        <v>35</v>
      </c>
      <c r="W998" s="249" t="s">
        <v>35</v>
      </c>
      <c r="X998" s="38"/>
      <c r="Y998" s="636" t="str">
        <f t="shared" si="1464"/>
        <v>-</v>
      </c>
      <c r="Z998" s="68" t="str">
        <f t="shared" ref="Z998:AE998" si="1520">IF(Y998="X","X",IF($AH998=Z$4,"X","-"))</f>
        <v>X</v>
      </c>
      <c r="AA998" s="68" t="str">
        <f t="shared" si="1520"/>
        <v>X</v>
      </c>
      <c r="AB998" s="68" t="str">
        <f t="shared" si="1520"/>
        <v>X</v>
      </c>
      <c r="AC998" s="68" t="str">
        <f t="shared" si="1520"/>
        <v>X</v>
      </c>
      <c r="AD998" s="68" t="str">
        <f t="shared" si="1520"/>
        <v>X</v>
      </c>
      <c r="AE998" s="637" t="str">
        <f t="shared" si="1520"/>
        <v>X</v>
      </c>
      <c r="AF998" s="38"/>
      <c r="AG998" s="68" t="s">
        <v>185</v>
      </c>
      <c r="AH998" s="68" t="s">
        <v>185</v>
      </c>
      <c r="AI998" s="38"/>
      <c r="AJ998" s="13" t="str">
        <f t="shared" si="1434"/>
        <v>/rsm:CrossIndustryInvoice/rsm:SupplyChainTradeTransaction/ram:ApplicableHeaderTradeSettlement/ram:SpecifiedTradeSettlementPaymentMeans/ram:PayerPartyDebtorFinancialAccount</v>
      </c>
      <c r="AK998" s="13" t="str">
        <f t="shared" si="1435"/>
        <v>/ram:IBANID</v>
      </c>
      <c r="AL998" s="14">
        <f>COUNTIFS(R$4:R998,AJ998)</f>
        <v>1</v>
      </c>
      <c r="AN998" s="213" t="str">
        <f t="shared" si="1468"/>
        <v>SCT_HTS</v>
      </c>
      <c r="AO998" s="214" t="str">
        <f t="shared" si="1436"/>
        <v>BT-91</v>
      </c>
      <c r="AP998" s="312" t="str">
        <f t="shared" si="1469"/>
        <v>BT-91</v>
      </c>
      <c r="AQ998" s="66">
        <f t="shared" si="1508"/>
        <v>5</v>
      </c>
      <c r="AR998" s="66" t="str">
        <f t="shared" si="1437"/>
        <v>0..1</v>
      </c>
      <c r="AS998" s="64" t="s">
        <v>4058</v>
      </c>
      <c r="AT998" s="64" t="s">
        <v>4059</v>
      </c>
      <c r="AU998" s="65" t="s">
        <v>35</v>
      </c>
      <c r="AV998" s="65"/>
      <c r="AW998" s="65" t="s">
        <v>35</v>
      </c>
      <c r="AX998" s="64" t="s">
        <v>99</v>
      </c>
      <c r="AY998" s="66" t="str">
        <f t="shared" si="1502"/>
        <v>1..1</v>
      </c>
      <c r="AZ998" s="66" t="str">
        <f t="shared" si="1503"/>
        <v>1..1</v>
      </c>
      <c r="BA998" s="2" t="str">
        <f t="shared" si="1495"/>
        <v>/rsm:CrossIndustryInvoice
/rsm:SupplyChainTradeTransaction
/ram:ApplicableHeaderTradeSettlement
/ram:SpecifiedTradeSettlementPaymentMeans
/ram:PayerPartyDebtorFinancialAccount
/ram:IBANID</v>
      </c>
      <c r="BB998" s="75" t="str">
        <f t="shared" si="1496"/>
        <v>/rsm:CrossIndustryInvoice/rsm:SupplyChainTradeTransaction/ram:ApplicableHeaderTradeSettlement/ram:SpecifiedTradeSettlementPaymentMeans/ram:PayerPartyDebtorFinancialAccount/ram:IBANID</v>
      </c>
      <c r="BC998" s="66" t="str">
        <f t="shared" si="1470"/>
        <v>I</v>
      </c>
      <c r="BD998" s="68" t="str">
        <f t="shared" si="1471"/>
        <v>E</v>
      </c>
      <c r="BE998" s="66" t="str">
        <f t="shared" si="1472"/>
        <v>0..1</v>
      </c>
      <c r="BF998" s="66" t="str">
        <f t="shared" si="1473"/>
        <v/>
      </c>
      <c r="BG998" s="249" t="str">
        <f t="shared" si="1474"/>
        <v/>
      </c>
      <c r="BH998" s="7"/>
      <c r="BI998" s="636" t="str">
        <f t="shared" si="1475"/>
        <v>-</v>
      </c>
      <c r="BJ998" s="68" t="str">
        <f t="shared" si="1476"/>
        <v>X</v>
      </c>
      <c r="BK998" s="68" t="str">
        <f t="shared" si="1477"/>
        <v>X</v>
      </c>
      <c r="BL998" s="68" t="str">
        <f t="shared" si="1478"/>
        <v>X</v>
      </c>
      <c r="BM998" s="68" t="str">
        <f t="shared" si="1479"/>
        <v>X</v>
      </c>
      <c r="BN998" s="68" t="str">
        <f t="shared" si="1480"/>
        <v>X</v>
      </c>
      <c r="BO998" s="637" t="str">
        <f t="shared" si="1481"/>
        <v>X</v>
      </c>
      <c r="BP998" s="7"/>
      <c r="BQ998" s="68" t="str">
        <f t="shared" si="1482"/>
        <v>BASIC WL</v>
      </c>
      <c r="BR998" s="68" t="str">
        <f t="shared" si="1483"/>
        <v>BASIC WL</v>
      </c>
      <c r="BS998" s="15"/>
      <c r="BT998" s="57" t="s">
        <v>18642</v>
      </c>
    </row>
    <row r="999" spans="1:72" s="59" customFormat="1" ht="96" x14ac:dyDescent="0.2">
      <c r="A999" s="45" t="str">
        <f t="shared" si="1466"/>
        <v>NO</v>
      </c>
      <c r="B999" s="45"/>
      <c r="C999" s="45"/>
      <c r="D999" s="213" t="s">
        <v>3431</v>
      </c>
      <c r="E999" s="223" t="s">
        <v>4060</v>
      </c>
      <c r="F999" s="313" t="s">
        <v>4060</v>
      </c>
      <c r="G999" s="124">
        <f t="shared" ref="G999:G1062" si="1521">LEN(R999)-LEN(SUBSTITUTE(R999,"/",""))-1</f>
        <v>4</v>
      </c>
      <c r="H999" s="124" t="s">
        <v>62</v>
      </c>
      <c r="I999" s="138" t="s">
        <v>4061</v>
      </c>
      <c r="J999" s="125" t="s">
        <v>4062</v>
      </c>
      <c r="K999" s="126"/>
      <c r="L999" s="126"/>
      <c r="M999" s="126" t="s">
        <v>35</v>
      </c>
      <c r="N999" s="125"/>
      <c r="O999" s="124" t="s">
        <v>42</v>
      </c>
      <c r="P999" s="124" t="str">
        <f t="shared" si="1368"/>
        <v>0..1</v>
      </c>
      <c r="Q999" s="127" t="s">
        <v>4063</v>
      </c>
      <c r="R999" s="128" t="s">
        <v>4064</v>
      </c>
      <c r="S999" s="124" t="s">
        <v>35</v>
      </c>
      <c r="T999" s="129" t="str">
        <f t="shared" si="1438"/>
        <v>G</v>
      </c>
      <c r="U999" s="124" t="s">
        <v>62</v>
      </c>
      <c r="V999" s="124" t="s">
        <v>531</v>
      </c>
      <c r="W999" s="675" t="s">
        <v>35</v>
      </c>
      <c r="X999" s="38"/>
      <c r="Y999" s="646" t="str">
        <f t="shared" si="1464"/>
        <v>-</v>
      </c>
      <c r="Z999" s="129" t="str">
        <f t="shared" ref="Z999:AE999" si="1522">IF(Y999="X","X",IF($AH999=Z$4,"X","-"))</f>
        <v>X</v>
      </c>
      <c r="AA999" s="129" t="str">
        <f t="shared" si="1522"/>
        <v>X</v>
      </c>
      <c r="AB999" s="129" t="str">
        <f t="shared" si="1522"/>
        <v>X</v>
      </c>
      <c r="AC999" s="129" t="str">
        <f t="shared" si="1522"/>
        <v>X</v>
      </c>
      <c r="AD999" s="129" t="str">
        <f t="shared" si="1522"/>
        <v>X</v>
      </c>
      <c r="AE999" s="647" t="str">
        <f t="shared" si="1522"/>
        <v>X</v>
      </c>
      <c r="AF999" s="38"/>
      <c r="AG999" s="129" t="s">
        <v>185</v>
      </c>
      <c r="AH999" s="129" t="s">
        <v>185</v>
      </c>
      <c r="AI999" s="38"/>
      <c r="AJ999" s="13" t="str">
        <f t="shared" si="1434"/>
        <v>/rsm:CrossIndustryInvoice/rsm:SupplyChainTradeTransaction/ram:ApplicableHeaderTradeSettlement/ram:SpecifiedTradeSettlementPaymentMeans</v>
      </c>
      <c r="AK999" s="13" t="str">
        <f t="shared" si="1435"/>
        <v>/ram:PayeePartyCreditorFinancialAccount</v>
      </c>
      <c r="AL999" s="14">
        <f>COUNTIFS(R$4:R999,AJ999)</f>
        <v>1</v>
      </c>
      <c r="AN999" s="213" t="str">
        <f t="shared" si="1468"/>
        <v>SCT_HTS</v>
      </c>
      <c r="AO999" s="223" t="str">
        <f t="shared" si="1436"/>
        <v>BG-17</v>
      </c>
      <c r="AP999" s="313" t="str">
        <f t="shared" si="1469"/>
        <v>BG-17</v>
      </c>
      <c r="AQ999" s="124">
        <f t="shared" si="1508"/>
        <v>4</v>
      </c>
      <c r="AR999" s="124" t="str">
        <f t="shared" si="1437"/>
        <v>0..n</v>
      </c>
      <c r="AS999" s="138" t="s">
        <v>4065</v>
      </c>
      <c r="AT999" s="125" t="s">
        <v>4066</v>
      </c>
      <c r="AU999" s="126" t="s">
        <v>35</v>
      </c>
      <c r="AV999" s="126"/>
      <c r="AW999" s="126" t="s">
        <v>35</v>
      </c>
      <c r="AX999" s="125"/>
      <c r="AY999" s="124" t="str">
        <f t="shared" si="1502"/>
        <v>0..1</v>
      </c>
      <c r="AZ999" s="124" t="str">
        <f t="shared" si="1503"/>
        <v>0..1</v>
      </c>
      <c r="BA999" s="127" t="str">
        <f t="shared" si="1495"/>
        <v>/rsm:CrossIndustryInvoice
/rsm:SupplyChainTradeTransaction
/ram:ApplicableHeaderTradeSettlement
/ram:SpecifiedTradeSettlementPaymentMeans
/ram:PayeePartyCreditorFinancialAccount</v>
      </c>
      <c r="BB999" s="128" t="str">
        <f t="shared" si="1496"/>
        <v>/rsm:CrossIndustryInvoice/rsm:SupplyChainTradeTransaction/ram:ApplicableHeaderTradeSettlement/ram:SpecifiedTradeSettlementPaymentMeans/ram:PayeePartyCreditorFinancialAccount</v>
      </c>
      <c r="BC999" s="124" t="str">
        <f t="shared" si="1470"/>
        <v/>
      </c>
      <c r="BD999" s="129" t="str">
        <f t="shared" si="1471"/>
        <v>G</v>
      </c>
      <c r="BE999" s="124" t="str">
        <f t="shared" si="1472"/>
        <v>0..n</v>
      </c>
      <c r="BF999" s="124" t="str">
        <f t="shared" si="1473"/>
        <v>STR-3</v>
      </c>
      <c r="BG999" s="675" t="str">
        <f t="shared" si="1474"/>
        <v/>
      </c>
      <c r="BH999" s="7"/>
      <c r="BI999" s="646" t="str">
        <f t="shared" si="1475"/>
        <v>-</v>
      </c>
      <c r="BJ999" s="129" t="str">
        <f t="shared" si="1476"/>
        <v>X</v>
      </c>
      <c r="BK999" s="129" t="str">
        <f t="shared" si="1477"/>
        <v>X</v>
      </c>
      <c r="BL999" s="129" t="str">
        <f t="shared" si="1478"/>
        <v>X</v>
      </c>
      <c r="BM999" s="129" t="str">
        <f t="shared" si="1479"/>
        <v>X</v>
      </c>
      <c r="BN999" s="129" t="str">
        <f t="shared" si="1480"/>
        <v>X</v>
      </c>
      <c r="BO999" s="647" t="str">
        <f t="shared" si="1481"/>
        <v>X</v>
      </c>
      <c r="BP999" s="7"/>
      <c r="BQ999" s="129" t="str">
        <f t="shared" si="1482"/>
        <v>BASIC WL</v>
      </c>
      <c r="BR999" s="129" t="str">
        <f t="shared" si="1483"/>
        <v>BASIC WL</v>
      </c>
      <c r="BS999" s="15"/>
      <c r="BT999" s="57" t="s">
        <v>18642</v>
      </c>
    </row>
    <row r="1000" spans="1:72" s="59" customFormat="1" ht="120" x14ac:dyDescent="0.2">
      <c r="A1000" s="45" t="str">
        <f t="shared" si="1466"/>
        <v>YES</v>
      </c>
      <c r="B1000" s="45"/>
      <c r="C1000" s="45"/>
      <c r="D1000" s="213" t="s">
        <v>3431</v>
      </c>
      <c r="E1000" s="214" t="s">
        <v>4067</v>
      </c>
      <c r="F1000" s="312" t="s">
        <v>4067</v>
      </c>
      <c r="G1000" s="66">
        <f t="shared" si="1521"/>
        <v>5</v>
      </c>
      <c r="H1000" s="66" t="s">
        <v>32</v>
      </c>
      <c r="I1000" s="64" t="s">
        <v>4068</v>
      </c>
      <c r="J1000" s="64" t="s">
        <v>4069</v>
      </c>
      <c r="K1000" s="65" t="s">
        <v>17373</v>
      </c>
      <c r="L1000" s="65"/>
      <c r="M1000" s="65" t="s">
        <v>4071</v>
      </c>
      <c r="N1000" s="64" t="s">
        <v>90</v>
      </c>
      <c r="O1000" s="66" t="s">
        <v>42</v>
      </c>
      <c r="P1000" s="66" t="str">
        <f t="shared" si="1368"/>
        <v>0..1</v>
      </c>
      <c r="Q1000" s="2" t="s">
        <v>4072</v>
      </c>
      <c r="R1000" s="75" t="s">
        <v>4073</v>
      </c>
      <c r="S1000" s="66" t="s">
        <v>55</v>
      </c>
      <c r="T1000" s="68" t="str">
        <f t="shared" si="1438"/>
        <v>E</v>
      </c>
      <c r="U1000" s="66" t="s">
        <v>42</v>
      </c>
      <c r="V1000" s="66" t="s">
        <v>4074</v>
      </c>
      <c r="W1000" s="249" t="s">
        <v>4075</v>
      </c>
      <c r="X1000" s="38"/>
      <c r="Y1000" s="636" t="str">
        <f t="shared" si="1464"/>
        <v>-</v>
      </c>
      <c r="Z1000" s="68" t="str">
        <f t="shared" ref="Z1000:AE1000" si="1523">IF(Y1000="X","X",IF($AH1000=Z$4,"X","-"))</f>
        <v>X</v>
      </c>
      <c r="AA1000" s="68" t="str">
        <f t="shared" si="1523"/>
        <v>X</v>
      </c>
      <c r="AB1000" s="68" t="str">
        <f t="shared" si="1523"/>
        <v>X</v>
      </c>
      <c r="AC1000" s="68" t="str">
        <f t="shared" si="1523"/>
        <v>X</v>
      </c>
      <c r="AD1000" s="68" t="str">
        <f t="shared" si="1523"/>
        <v>X</v>
      </c>
      <c r="AE1000" s="637" t="str">
        <f t="shared" si="1523"/>
        <v>X</v>
      </c>
      <c r="AF1000" s="38"/>
      <c r="AG1000" s="68" t="s">
        <v>185</v>
      </c>
      <c r="AH1000" s="68" t="s">
        <v>185</v>
      </c>
      <c r="AI1000" s="38"/>
      <c r="AJ1000" s="13" t="str">
        <f t="shared" si="1434"/>
        <v>/rsm:CrossIndustryInvoice/rsm:SupplyChainTradeTransaction/ram:ApplicableHeaderTradeSettlement/ram:SpecifiedTradeSettlementPaymentMeans/ram:PayeePartyCreditorFinancialAccount</v>
      </c>
      <c r="AK1000" s="13" t="str">
        <f t="shared" si="1435"/>
        <v>/ram:IBANID</v>
      </c>
      <c r="AL1000" s="14">
        <f>COUNTIFS(R$4:R1000,AJ1000)</f>
        <v>1</v>
      </c>
      <c r="AN1000" s="213" t="str">
        <f t="shared" si="1468"/>
        <v>SCT_HTS</v>
      </c>
      <c r="AO1000" s="214" t="str">
        <f t="shared" si="1436"/>
        <v>BT-84</v>
      </c>
      <c r="AP1000" s="312" t="str">
        <f t="shared" si="1469"/>
        <v>BT-84</v>
      </c>
      <c r="AQ1000" s="66">
        <f t="shared" si="1508"/>
        <v>5</v>
      </c>
      <c r="AR1000" s="66" t="str">
        <f t="shared" si="1437"/>
        <v>1..1</v>
      </c>
      <c r="AS1000" s="64" t="s">
        <v>4076</v>
      </c>
      <c r="AT1000" s="64" t="s">
        <v>4077</v>
      </c>
      <c r="AU1000" s="65" t="s">
        <v>4078</v>
      </c>
      <c r="AV1000" s="65"/>
      <c r="AW1000" s="65" t="s">
        <v>4079</v>
      </c>
      <c r="AX1000" s="64" t="s">
        <v>99</v>
      </c>
      <c r="AY1000" s="66" t="str">
        <f t="shared" si="1502"/>
        <v>0..1</v>
      </c>
      <c r="AZ1000" s="66" t="str">
        <f t="shared" si="1503"/>
        <v>0..1</v>
      </c>
      <c r="BA1000" s="2" t="str">
        <f t="shared" si="1495"/>
        <v>/rsm:CrossIndustryInvoice
/rsm:SupplyChainTradeTransaction
/ram:ApplicableHeaderTradeSettlement
/ram:SpecifiedTradeSettlementPaymentMeans
/ram:PayeePartyCreditorFinancialAccount
/ram:IBANID</v>
      </c>
      <c r="BB1000" s="75" t="str">
        <f t="shared" si="1496"/>
        <v>/rsm:CrossIndustryInvoice/rsm:SupplyChainTradeTransaction/ram:ApplicableHeaderTradeSettlement/ram:SpecifiedTradeSettlementPaymentMeans/ram:PayeePartyCreditorFinancialAccount/ram:IBANID</v>
      </c>
      <c r="BC1000" s="66" t="str">
        <f t="shared" si="1470"/>
        <v>I</v>
      </c>
      <c r="BD1000" s="68" t="str">
        <f t="shared" si="1471"/>
        <v>E</v>
      </c>
      <c r="BE1000" s="66" t="str">
        <f t="shared" si="1472"/>
        <v>0..1</v>
      </c>
      <c r="BF1000" s="66" t="str">
        <f t="shared" si="1473"/>
        <v>CAR-2, SEM-2</v>
      </c>
      <c r="BG1000" s="249" t="str">
        <f t="shared" si="1474"/>
        <v>Use IBANID if applicable, ProprietaryID else</v>
      </c>
      <c r="BH1000" s="7"/>
      <c r="BI1000" s="636" t="str">
        <f t="shared" si="1475"/>
        <v>-</v>
      </c>
      <c r="BJ1000" s="68" t="str">
        <f t="shared" si="1476"/>
        <v>X</v>
      </c>
      <c r="BK1000" s="68" t="str">
        <f t="shared" si="1477"/>
        <v>X</v>
      </c>
      <c r="BL1000" s="68" t="str">
        <f t="shared" si="1478"/>
        <v>X</v>
      </c>
      <c r="BM1000" s="68" t="str">
        <f t="shared" si="1479"/>
        <v>X</v>
      </c>
      <c r="BN1000" s="68" t="str">
        <f t="shared" si="1480"/>
        <v>X</v>
      </c>
      <c r="BO1000" s="637" t="str">
        <f t="shared" si="1481"/>
        <v>X</v>
      </c>
      <c r="BP1000" s="7"/>
      <c r="BQ1000" s="68" t="str">
        <f t="shared" si="1482"/>
        <v>BASIC WL</v>
      </c>
      <c r="BR1000" s="68" t="str">
        <f t="shared" si="1483"/>
        <v>BASIC WL</v>
      </c>
      <c r="BS1000" s="15"/>
      <c r="BT1000" s="57" t="s">
        <v>18642</v>
      </c>
    </row>
    <row r="1001" spans="1:72" s="59" customFormat="1" ht="105" x14ac:dyDescent="0.2">
      <c r="A1001" s="45" t="str">
        <f t="shared" si="1466"/>
        <v>YES</v>
      </c>
      <c r="B1001" s="45"/>
      <c r="C1001" s="45"/>
      <c r="D1001" s="213" t="s">
        <v>3431</v>
      </c>
      <c r="E1001" s="214" t="s">
        <v>4080</v>
      </c>
      <c r="F1001" s="312" t="s">
        <v>4080</v>
      </c>
      <c r="G1001" s="66">
        <f t="shared" si="1521"/>
        <v>5</v>
      </c>
      <c r="H1001" s="66" t="s">
        <v>42</v>
      </c>
      <c r="I1001" s="64" t="s">
        <v>4081</v>
      </c>
      <c r="J1001" s="64" t="s">
        <v>4082</v>
      </c>
      <c r="K1001" s="65"/>
      <c r="L1001" s="65"/>
      <c r="M1001" s="65" t="s">
        <v>35</v>
      </c>
      <c r="N1001" s="64" t="s">
        <v>70</v>
      </c>
      <c r="O1001" s="66" t="s">
        <v>42</v>
      </c>
      <c r="P1001" s="66" t="str">
        <f t="shared" si="1368"/>
        <v>0..1</v>
      </c>
      <c r="Q1001" s="2" t="s">
        <v>4083</v>
      </c>
      <c r="R1001" s="75" t="s">
        <v>4084</v>
      </c>
      <c r="S1001" s="66" t="s">
        <v>73</v>
      </c>
      <c r="T1001" s="68" t="str">
        <f t="shared" si="1438"/>
        <v>E</v>
      </c>
      <c r="U1001" s="66" t="s">
        <v>42</v>
      </c>
      <c r="V1001" s="66" t="s">
        <v>35</v>
      </c>
      <c r="W1001" s="249" t="s">
        <v>35</v>
      </c>
      <c r="X1001" s="38"/>
      <c r="Y1001" s="636" t="str">
        <f t="shared" si="1464"/>
        <v>-</v>
      </c>
      <c r="Z1001" s="68" t="str">
        <f t="shared" ref="Z1001:AE1001" si="1524">IF(Y1001="X","X",IF($AH1001=Z$4,"X","-"))</f>
        <v>-</v>
      </c>
      <c r="AA1001" s="68" t="str">
        <f t="shared" si="1524"/>
        <v>-</v>
      </c>
      <c r="AB1001" s="68" t="str">
        <f t="shared" si="1524"/>
        <v>X</v>
      </c>
      <c r="AC1001" s="68" t="str">
        <f t="shared" si="1524"/>
        <v>X</v>
      </c>
      <c r="AD1001" s="68" t="str">
        <f t="shared" si="1524"/>
        <v>X</v>
      </c>
      <c r="AE1001" s="637" t="str">
        <f t="shared" si="1524"/>
        <v>X</v>
      </c>
      <c r="AF1001" s="38"/>
      <c r="AG1001" s="68" t="s">
        <v>282</v>
      </c>
      <c r="AH1001" s="68" t="s">
        <v>282</v>
      </c>
      <c r="AI1001" s="38"/>
      <c r="AJ1001" s="13" t="str">
        <f t="shared" si="1434"/>
        <v>/rsm:CrossIndustryInvoice/rsm:SupplyChainTradeTransaction/ram:ApplicableHeaderTradeSettlement/ram:SpecifiedTradeSettlementPaymentMeans/ram:PayeePartyCreditorFinancialAccount</v>
      </c>
      <c r="AK1001" s="13" t="str">
        <f t="shared" si="1435"/>
        <v>/ram:AccountName</v>
      </c>
      <c r="AL1001" s="14">
        <f>COUNTIFS(R$4:R1001,AJ1001)</f>
        <v>1</v>
      </c>
      <c r="AN1001" s="213" t="str">
        <f t="shared" si="1468"/>
        <v>SCT_HTS</v>
      </c>
      <c r="AO1001" s="214" t="str">
        <f t="shared" si="1436"/>
        <v>BT-85</v>
      </c>
      <c r="AP1001" s="312" t="str">
        <f t="shared" si="1469"/>
        <v>BT-85</v>
      </c>
      <c r="AQ1001" s="66">
        <f t="shared" si="1508"/>
        <v>5</v>
      </c>
      <c r="AR1001" s="66" t="str">
        <f t="shared" si="1437"/>
        <v>0..1</v>
      </c>
      <c r="AS1001" s="64" t="s">
        <v>4085</v>
      </c>
      <c r="AT1001" s="64" t="s">
        <v>4086</v>
      </c>
      <c r="AU1001" s="65" t="s">
        <v>35</v>
      </c>
      <c r="AV1001" s="65"/>
      <c r="AW1001" s="65" t="s">
        <v>35</v>
      </c>
      <c r="AX1001" s="64" t="s">
        <v>78</v>
      </c>
      <c r="AY1001" s="66" t="str">
        <f t="shared" si="1502"/>
        <v>0..1</v>
      </c>
      <c r="AZ1001" s="66" t="str">
        <f t="shared" si="1503"/>
        <v>0..1</v>
      </c>
      <c r="BA1001" s="2" t="str">
        <f t="shared" si="1495"/>
        <v>/rsm:CrossIndustryInvoice
/rsm:SupplyChainTradeTransaction
/ram:ApplicableHeaderTradeSettlement
/ram:SpecifiedTradeSettlementPaymentMeans
/ram:PayeePartyCreditorFinancialAccount
/ram:AccountName</v>
      </c>
      <c r="BB1001" s="75" t="str">
        <f t="shared" si="1496"/>
        <v>/rsm:CrossIndustryInvoice/rsm:SupplyChainTradeTransaction/ram:ApplicableHeaderTradeSettlement/ram:SpecifiedTradeSettlementPaymentMeans/ram:PayeePartyCreditorFinancialAccount/ram:AccountName</v>
      </c>
      <c r="BC1001" s="66" t="str">
        <f t="shared" si="1470"/>
        <v>T</v>
      </c>
      <c r="BD1001" s="68" t="str">
        <f t="shared" si="1471"/>
        <v>E</v>
      </c>
      <c r="BE1001" s="66" t="str">
        <f t="shared" si="1472"/>
        <v>0..1</v>
      </c>
      <c r="BF1001" s="66" t="str">
        <f t="shared" si="1473"/>
        <v/>
      </c>
      <c r="BG1001" s="249" t="str">
        <f t="shared" si="1474"/>
        <v/>
      </c>
      <c r="BH1001" s="7"/>
      <c r="BI1001" s="636" t="str">
        <f t="shared" si="1475"/>
        <v>-</v>
      </c>
      <c r="BJ1001" s="68" t="str">
        <f t="shared" si="1476"/>
        <v>-</v>
      </c>
      <c r="BK1001" s="68" t="str">
        <f t="shared" si="1477"/>
        <v>-</v>
      </c>
      <c r="BL1001" s="68" t="str">
        <f t="shared" si="1478"/>
        <v>X</v>
      </c>
      <c r="BM1001" s="68" t="str">
        <f t="shared" si="1479"/>
        <v>X</v>
      </c>
      <c r="BN1001" s="68" t="str">
        <f t="shared" si="1480"/>
        <v>X</v>
      </c>
      <c r="BO1001" s="637" t="str">
        <f t="shared" si="1481"/>
        <v>X</v>
      </c>
      <c r="BP1001" s="7"/>
      <c r="BQ1001" s="68" t="str">
        <f t="shared" si="1482"/>
        <v>EN 16931</v>
      </c>
      <c r="BR1001" s="68" t="str">
        <f t="shared" si="1483"/>
        <v>EN 16931</v>
      </c>
      <c r="BS1001" s="15"/>
      <c r="BT1001" s="57" t="s">
        <v>18642</v>
      </c>
    </row>
    <row r="1002" spans="1:72" s="59" customFormat="1" ht="105" x14ac:dyDescent="0.2">
      <c r="A1002" s="45" t="str">
        <f t="shared" si="1466"/>
        <v>NO</v>
      </c>
      <c r="B1002" s="45"/>
      <c r="C1002" s="45"/>
      <c r="D1002" s="213" t="s">
        <v>3431</v>
      </c>
      <c r="E1002" s="214" t="s">
        <v>4087</v>
      </c>
      <c r="F1002" s="312"/>
      <c r="G1002" s="66">
        <f t="shared" si="1521"/>
        <v>5</v>
      </c>
      <c r="H1002" s="66" t="s">
        <v>42</v>
      </c>
      <c r="I1002" s="97" t="s">
        <v>17374</v>
      </c>
      <c r="J1002" s="64" t="s">
        <v>35</v>
      </c>
      <c r="K1002" s="65" t="s">
        <v>4088</v>
      </c>
      <c r="L1002" s="65"/>
      <c r="M1002" s="65" t="s">
        <v>4075</v>
      </c>
      <c r="N1002" s="64" t="s">
        <v>90</v>
      </c>
      <c r="O1002" s="66" t="s">
        <v>42</v>
      </c>
      <c r="P1002" s="66" t="str">
        <f t="shared" si="1368"/>
        <v>0..1</v>
      </c>
      <c r="Q1002" s="2" t="s">
        <v>4089</v>
      </c>
      <c r="R1002" s="75" t="s">
        <v>4090</v>
      </c>
      <c r="S1002" s="66" t="s">
        <v>35</v>
      </c>
      <c r="T1002" s="68" t="str">
        <f t="shared" si="1438"/>
        <v/>
      </c>
      <c r="U1002" s="66" t="s">
        <v>42</v>
      </c>
      <c r="V1002" s="66" t="s">
        <v>4074</v>
      </c>
      <c r="W1002" s="249" t="s">
        <v>4075</v>
      </c>
      <c r="X1002" s="38"/>
      <c r="Y1002" s="636" t="str">
        <f t="shared" si="1464"/>
        <v>-</v>
      </c>
      <c r="Z1002" s="68" t="str">
        <f t="shared" ref="Z1002:AE1002" si="1525">IF(Y1002="X","X",IF($AH1002=Z$4,"X","-"))</f>
        <v>X</v>
      </c>
      <c r="AA1002" s="68" t="str">
        <f t="shared" si="1525"/>
        <v>X</v>
      </c>
      <c r="AB1002" s="68" t="str">
        <f t="shared" si="1525"/>
        <v>X</v>
      </c>
      <c r="AC1002" s="68" t="str">
        <f t="shared" si="1525"/>
        <v>X</v>
      </c>
      <c r="AD1002" s="68" t="str">
        <f t="shared" si="1525"/>
        <v>X</v>
      </c>
      <c r="AE1002" s="637" t="str">
        <f t="shared" si="1525"/>
        <v>X</v>
      </c>
      <c r="AF1002" s="38"/>
      <c r="AG1002" s="68" t="s">
        <v>185</v>
      </c>
      <c r="AH1002" s="68" t="s">
        <v>185</v>
      </c>
      <c r="AI1002" s="38"/>
      <c r="AJ1002" s="13" t="str">
        <f t="shared" si="1434"/>
        <v>/rsm:CrossIndustryInvoice/rsm:SupplyChainTradeTransaction/ram:ApplicableHeaderTradeSettlement/ram:SpecifiedTradeSettlementPaymentMeans/ram:PayeePartyCreditorFinancialAccount</v>
      </c>
      <c r="AK1002" s="13" t="str">
        <f t="shared" si="1435"/>
        <v>/ram:ProprietaryID</v>
      </c>
      <c r="AL1002" s="14">
        <f>COUNTIFS(R$4:R1002,AJ1002)</f>
        <v>1</v>
      </c>
      <c r="AN1002" s="213" t="str">
        <f t="shared" si="1468"/>
        <v>SCT_HTS</v>
      </c>
      <c r="AO1002" s="214" t="str">
        <f t="shared" si="1436"/>
        <v>BT-84-0</v>
      </c>
      <c r="AP1002" s="312" t="str">
        <f t="shared" si="1469"/>
        <v/>
      </c>
      <c r="AQ1002" s="66">
        <f t="shared" si="1508"/>
        <v>5</v>
      </c>
      <c r="AR1002" s="66" t="str">
        <f t="shared" si="1437"/>
        <v>0..1</v>
      </c>
      <c r="AS1002" s="97" t="s">
        <v>35</v>
      </c>
      <c r="AT1002" s="64" t="s">
        <v>35</v>
      </c>
      <c r="AU1002" s="65" t="s">
        <v>4091</v>
      </c>
      <c r="AV1002" s="65"/>
      <c r="AW1002" s="65" t="s">
        <v>35</v>
      </c>
      <c r="AX1002" s="64" t="s">
        <v>99</v>
      </c>
      <c r="AY1002" s="66" t="str">
        <f t="shared" si="1502"/>
        <v>0..1</v>
      </c>
      <c r="AZ1002" s="66" t="str">
        <f t="shared" si="1503"/>
        <v>0..1</v>
      </c>
      <c r="BA1002" s="2" t="str">
        <f t="shared" si="1495"/>
        <v>/rsm:CrossIndustryInvoice
/rsm:SupplyChainTradeTransaction
/ram:ApplicableHeaderTradeSettlement
/ram:SpecifiedTradeSettlementPaymentMeans
/ram:PayeePartyCreditorFinancialAccount
/ram:ProprietaryID</v>
      </c>
      <c r="BB1002" s="75" t="str">
        <f t="shared" si="1496"/>
        <v>/rsm:CrossIndustryInvoice/rsm:SupplyChainTradeTransaction/ram:ApplicableHeaderTradeSettlement/ram:SpecifiedTradeSettlementPaymentMeans/ram:PayeePartyCreditorFinancialAccount/ram:ProprietaryID</v>
      </c>
      <c r="BC1002" s="66" t="str">
        <f t="shared" si="1470"/>
        <v/>
      </c>
      <c r="BD1002" s="68" t="str">
        <f t="shared" si="1471"/>
        <v/>
      </c>
      <c r="BE1002" s="66" t="str">
        <f t="shared" si="1472"/>
        <v>0..1</v>
      </c>
      <c r="BF1002" s="66" t="str">
        <f t="shared" si="1473"/>
        <v>CAR-2, SEM-2</v>
      </c>
      <c r="BG1002" s="249" t="str">
        <f t="shared" si="1474"/>
        <v>Use IBANID if applicable, ProprietaryID else</v>
      </c>
      <c r="BH1002" s="7"/>
      <c r="BI1002" s="636" t="str">
        <f t="shared" si="1475"/>
        <v>-</v>
      </c>
      <c r="BJ1002" s="68" t="str">
        <f t="shared" si="1476"/>
        <v>X</v>
      </c>
      <c r="BK1002" s="68" t="str">
        <f t="shared" si="1477"/>
        <v>X</v>
      </c>
      <c r="BL1002" s="68" t="str">
        <f t="shared" si="1478"/>
        <v>X</v>
      </c>
      <c r="BM1002" s="68" t="str">
        <f t="shared" si="1479"/>
        <v>X</v>
      </c>
      <c r="BN1002" s="68" t="str">
        <f t="shared" si="1480"/>
        <v>X</v>
      </c>
      <c r="BO1002" s="637" t="str">
        <f t="shared" si="1481"/>
        <v>X</v>
      </c>
      <c r="BP1002" s="7"/>
      <c r="BQ1002" s="68" t="str">
        <f t="shared" si="1482"/>
        <v>BASIC WL</v>
      </c>
      <c r="BR1002" s="68" t="str">
        <f t="shared" si="1483"/>
        <v>BASIC WL</v>
      </c>
      <c r="BS1002" s="15"/>
      <c r="BT1002" s="57" t="s">
        <v>18642</v>
      </c>
    </row>
    <row r="1003" spans="1:72" s="59" customFormat="1" ht="96" x14ac:dyDescent="0.2">
      <c r="A1003" s="45" t="str">
        <f t="shared" si="1466"/>
        <v>NO</v>
      </c>
      <c r="B1003" s="45"/>
      <c r="C1003" s="45"/>
      <c r="D1003" s="213" t="s">
        <v>3431</v>
      </c>
      <c r="E1003" s="223" t="s">
        <v>4092</v>
      </c>
      <c r="F1003" s="313"/>
      <c r="G1003" s="124">
        <f t="shared" si="1521"/>
        <v>4</v>
      </c>
      <c r="H1003" s="124" t="s">
        <v>42</v>
      </c>
      <c r="I1003" s="138" t="s">
        <v>4093</v>
      </c>
      <c r="J1003" s="125"/>
      <c r="K1003" s="126"/>
      <c r="L1003" s="126"/>
      <c r="M1003" s="126"/>
      <c r="N1003" s="125"/>
      <c r="O1003" s="124" t="s">
        <v>42</v>
      </c>
      <c r="P1003" s="124" t="str">
        <f t="shared" si="1368"/>
        <v>0..1</v>
      </c>
      <c r="Q1003" s="127" t="s">
        <v>4094</v>
      </c>
      <c r="R1003" s="128" t="s">
        <v>4095</v>
      </c>
      <c r="S1003" s="124"/>
      <c r="T1003" s="129" t="str">
        <f t="shared" si="1438"/>
        <v/>
      </c>
      <c r="U1003" s="124" t="s">
        <v>42</v>
      </c>
      <c r="V1003" s="124"/>
      <c r="W1003" s="675"/>
      <c r="X1003" s="38"/>
      <c r="Y1003" s="646" t="str">
        <f t="shared" si="1464"/>
        <v>-</v>
      </c>
      <c r="Z1003" s="129" t="str">
        <f t="shared" ref="Z1003:AE1003" si="1526">IF(Y1003="X","X",IF($AH1003=Z$4,"X","-"))</f>
        <v>-</v>
      </c>
      <c r="AA1003" s="129" t="str">
        <f t="shared" si="1526"/>
        <v>-</v>
      </c>
      <c r="AB1003" s="129" t="str">
        <f t="shared" si="1526"/>
        <v>X</v>
      </c>
      <c r="AC1003" s="129" t="str">
        <f t="shared" si="1526"/>
        <v>X</v>
      </c>
      <c r="AD1003" s="129" t="str">
        <f t="shared" si="1526"/>
        <v>X</v>
      </c>
      <c r="AE1003" s="647" t="str">
        <f t="shared" si="1526"/>
        <v>X</v>
      </c>
      <c r="AF1003" s="38"/>
      <c r="AG1003" s="129" t="s">
        <v>282</v>
      </c>
      <c r="AH1003" s="129" t="s">
        <v>282</v>
      </c>
      <c r="AI1003" s="38"/>
      <c r="AJ1003" s="13" t="str">
        <f t="shared" si="1434"/>
        <v>/rsm:CrossIndustryInvoice/rsm:SupplyChainTradeTransaction/ram:ApplicableHeaderTradeSettlement/ram:SpecifiedTradeSettlementPaymentMeans</v>
      </c>
      <c r="AK1003" s="13" t="str">
        <f t="shared" si="1435"/>
        <v>/ram:PayeeSpecifiedCreditorFinancialInstitution</v>
      </c>
      <c r="AL1003" s="14">
        <f>COUNTIFS(R$4:R1003,AJ1003)</f>
        <v>1</v>
      </c>
      <c r="AN1003" s="213" t="str">
        <f t="shared" si="1468"/>
        <v>SCT_HTS</v>
      </c>
      <c r="AO1003" s="223" t="str">
        <f t="shared" si="1436"/>
        <v>BT-86-00</v>
      </c>
      <c r="AP1003" s="313" t="str">
        <f t="shared" si="1469"/>
        <v/>
      </c>
      <c r="AQ1003" s="124">
        <f t="shared" si="1508"/>
        <v>4</v>
      </c>
      <c r="AR1003" s="124" t="str">
        <f t="shared" si="1437"/>
        <v>0..1</v>
      </c>
      <c r="AS1003" s="138" t="s">
        <v>4096</v>
      </c>
      <c r="AT1003" s="125"/>
      <c r="AU1003" s="126"/>
      <c r="AV1003" s="126"/>
      <c r="AW1003" s="126" t="s">
        <v>35</v>
      </c>
      <c r="AX1003" s="125"/>
      <c r="AY1003" s="124" t="str">
        <f t="shared" si="1502"/>
        <v>0..1</v>
      </c>
      <c r="AZ1003" s="124" t="str">
        <f t="shared" si="1503"/>
        <v>0..1</v>
      </c>
      <c r="BA1003" s="127" t="str">
        <f t="shared" si="1495"/>
        <v>/rsm:CrossIndustryInvoice
/rsm:SupplyChainTradeTransaction
/ram:ApplicableHeaderTradeSettlement
/ram:SpecifiedTradeSettlementPaymentMeans
/ram:PayeeSpecifiedCreditorFinancialInstitution</v>
      </c>
      <c r="BB1003" s="128" t="str">
        <f t="shared" si="1496"/>
        <v>/rsm:CrossIndustryInvoice/rsm:SupplyChainTradeTransaction/ram:ApplicableHeaderTradeSettlement/ram:SpecifiedTradeSettlementPaymentMeans/ram:PayeeSpecifiedCreditorFinancialInstitution</v>
      </c>
      <c r="BC1003" s="124" t="str">
        <f t="shared" si="1470"/>
        <v/>
      </c>
      <c r="BD1003" s="129" t="str">
        <f t="shared" si="1471"/>
        <v/>
      </c>
      <c r="BE1003" s="124" t="str">
        <f t="shared" si="1472"/>
        <v>0..1</v>
      </c>
      <c r="BF1003" s="124" t="str">
        <f t="shared" si="1473"/>
        <v/>
      </c>
      <c r="BG1003" s="675" t="str">
        <f t="shared" si="1474"/>
        <v/>
      </c>
      <c r="BH1003" s="7"/>
      <c r="BI1003" s="646" t="str">
        <f t="shared" si="1475"/>
        <v>-</v>
      </c>
      <c r="BJ1003" s="129" t="str">
        <f t="shared" si="1476"/>
        <v>-</v>
      </c>
      <c r="BK1003" s="129" t="str">
        <f t="shared" si="1477"/>
        <v>-</v>
      </c>
      <c r="BL1003" s="129" t="str">
        <f t="shared" si="1478"/>
        <v>X</v>
      </c>
      <c r="BM1003" s="129" t="str">
        <f t="shared" si="1479"/>
        <v>X</v>
      </c>
      <c r="BN1003" s="129" t="str">
        <f t="shared" si="1480"/>
        <v>X</v>
      </c>
      <c r="BO1003" s="647" t="str">
        <f t="shared" si="1481"/>
        <v>X</v>
      </c>
      <c r="BP1003" s="7"/>
      <c r="BQ1003" s="129" t="str">
        <f t="shared" si="1482"/>
        <v>EN 16931</v>
      </c>
      <c r="BR1003" s="129" t="str">
        <f t="shared" si="1483"/>
        <v>EN 16931</v>
      </c>
      <c r="BS1003" s="15"/>
      <c r="BT1003" s="57" t="s">
        <v>18642</v>
      </c>
    </row>
    <row r="1004" spans="1:72" s="59" customFormat="1" ht="112" x14ac:dyDescent="0.2">
      <c r="A1004" s="45" t="str">
        <f t="shared" si="1466"/>
        <v>YES</v>
      </c>
      <c r="B1004" s="45"/>
      <c r="C1004" s="45"/>
      <c r="D1004" s="213" t="s">
        <v>3431</v>
      </c>
      <c r="E1004" s="214" t="s">
        <v>4097</v>
      </c>
      <c r="F1004" s="312" t="s">
        <v>4097</v>
      </c>
      <c r="G1004" s="66">
        <f t="shared" si="1521"/>
        <v>5</v>
      </c>
      <c r="H1004" s="66" t="s">
        <v>42</v>
      </c>
      <c r="I1004" s="64" t="s">
        <v>4098</v>
      </c>
      <c r="J1004" s="64" t="s">
        <v>4099</v>
      </c>
      <c r="K1004" s="65" t="s">
        <v>4100</v>
      </c>
      <c r="L1004" s="65" t="s">
        <v>4101</v>
      </c>
      <c r="M1004" s="65" t="s">
        <v>4102</v>
      </c>
      <c r="N1004" s="64" t="s">
        <v>90</v>
      </c>
      <c r="O1004" s="66" t="s">
        <v>32</v>
      </c>
      <c r="P1004" s="66" t="str">
        <f t="shared" si="1368"/>
        <v>1..1</v>
      </c>
      <c r="Q1004" s="2" t="s">
        <v>4103</v>
      </c>
      <c r="R1004" s="75" t="s">
        <v>4104</v>
      </c>
      <c r="S1004" s="66" t="s">
        <v>55</v>
      </c>
      <c r="T1004" s="68" t="str">
        <f t="shared" si="1438"/>
        <v>E</v>
      </c>
      <c r="U1004" s="66" t="s">
        <v>42</v>
      </c>
      <c r="V1004" s="66" t="s">
        <v>531</v>
      </c>
      <c r="W1004" s="249" t="s">
        <v>4102</v>
      </c>
      <c r="X1004" s="38"/>
      <c r="Y1004" s="636" t="str">
        <f t="shared" si="1464"/>
        <v>-</v>
      </c>
      <c r="Z1004" s="68" t="str">
        <f t="shared" ref="Z1004:AE1004" si="1527">IF(Y1004="X","X",IF($AH1004=Z$4,"X","-"))</f>
        <v>-</v>
      </c>
      <c r="AA1004" s="68" t="str">
        <f t="shared" si="1527"/>
        <v>-</v>
      </c>
      <c r="AB1004" s="68" t="str">
        <f t="shared" si="1527"/>
        <v>X</v>
      </c>
      <c r="AC1004" s="68" t="str">
        <f t="shared" si="1527"/>
        <v>X</v>
      </c>
      <c r="AD1004" s="68" t="str">
        <f t="shared" si="1527"/>
        <v>X</v>
      </c>
      <c r="AE1004" s="637" t="str">
        <f t="shared" si="1527"/>
        <v>X</v>
      </c>
      <c r="AF1004" s="38"/>
      <c r="AG1004" s="68" t="s">
        <v>282</v>
      </c>
      <c r="AH1004" s="68" t="s">
        <v>282</v>
      </c>
      <c r="AI1004" s="38"/>
      <c r="AJ1004" s="13" t="str">
        <f t="shared" si="1434"/>
        <v>/rsm:CrossIndustryInvoice/rsm:SupplyChainTradeTransaction/ram:ApplicableHeaderTradeSettlement/ram:SpecifiedTradeSettlementPaymentMeans/ram:PayeeSpecifiedCreditorFinancialInstitution</v>
      </c>
      <c r="AK1004" s="13" t="str">
        <f t="shared" si="1435"/>
        <v>/ram:BICID</v>
      </c>
      <c r="AL1004" s="14">
        <f>COUNTIFS(R$4:R1004,AJ1004)</f>
        <v>1</v>
      </c>
      <c r="AN1004" s="213" t="str">
        <f t="shared" si="1468"/>
        <v>SCT_HTS</v>
      </c>
      <c r="AO1004" s="214" t="str">
        <f t="shared" si="1436"/>
        <v>BT-86</v>
      </c>
      <c r="AP1004" s="312" t="str">
        <f t="shared" si="1469"/>
        <v>BT-86</v>
      </c>
      <c r="AQ1004" s="66">
        <f t="shared" si="1508"/>
        <v>5</v>
      </c>
      <c r="AR1004" s="66" t="str">
        <f t="shared" si="1437"/>
        <v>0..1</v>
      </c>
      <c r="AS1004" s="64" t="s">
        <v>4105</v>
      </c>
      <c r="AT1004" s="64" t="s">
        <v>4106</v>
      </c>
      <c r="AU1004" s="65" t="s">
        <v>4107</v>
      </c>
      <c r="AV1004" s="65" t="s">
        <v>4108</v>
      </c>
      <c r="AW1004" s="65" t="s">
        <v>4109</v>
      </c>
      <c r="AX1004" s="64" t="s">
        <v>99</v>
      </c>
      <c r="AY1004" s="66" t="str">
        <f t="shared" si="1502"/>
        <v>1..1</v>
      </c>
      <c r="AZ1004" s="66" t="str">
        <f t="shared" si="1503"/>
        <v>1..1</v>
      </c>
      <c r="BA1004" s="2" t="str">
        <f t="shared" si="1495"/>
        <v>/rsm:CrossIndustryInvoice
/rsm:SupplyChainTradeTransaction
/ram:ApplicableHeaderTradeSettlement
/ram:SpecifiedTradeSettlementPaymentMeans
/ram:PayeeSpecifiedCreditorFinancialInstitution
/ram:BICID</v>
      </c>
      <c r="BB1004" s="75" t="str">
        <f t="shared" si="1496"/>
        <v>/rsm:CrossIndustryInvoice/rsm:SupplyChainTradeTransaction/ram:ApplicableHeaderTradeSettlement/ram:SpecifiedTradeSettlementPaymentMeans/ram:PayeeSpecifiedCreditorFinancialInstitution/ram:BICID</v>
      </c>
      <c r="BC1004" s="66" t="str">
        <f t="shared" si="1470"/>
        <v>I</v>
      </c>
      <c r="BD1004" s="68" t="str">
        <f t="shared" si="1471"/>
        <v>E</v>
      </c>
      <c r="BE1004" s="66" t="str">
        <f t="shared" si="1472"/>
        <v>0..1</v>
      </c>
      <c r="BF1004" s="66" t="str">
        <f t="shared" si="1473"/>
        <v>STR-3</v>
      </c>
      <c r="BG1004" s="249" t="str">
        <f t="shared" si="1474"/>
        <v>Use for credit transfer</v>
      </c>
      <c r="BH1004" s="7"/>
      <c r="BI1004" s="636" t="str">
        <f t="shared" si="1475"/>
        <v>-</v>
      </c>
      <c r="BJ1004" s="68" t="str">
        <f t="shared" si="1476"/>
        <v>-</v>
      </c>
      <c r="BK1004" s="68" t="str">
        <f t="shared" si="1477"/>
        <v>-</v>
      </c>
      <c r="BL1004" s="68" t="str">
        <f t="shared" si="1478"/>
        <v>X</v>
      </c>
      <c r="BM1004" s="68" t="str">
        <f t="shared" si="1479"/>
        <v>X</v>
      </c>
      <c r="BN1004" s="68" t="str">
        <f t="shared" si="1480"/>
        <v>X</v>
      </c>
      <c r="BO1004" s="637" t="str">
        <f t="shared" si="1481"/>
        <v>X</v>
      </c>
      <c r="BP1004" s="7"/>
      <c r="BQ1004" s="68" t="str">
        <f t="shared" si="1482"/>
        <v>EN 16931</v>
      </c>
      <c r="BR1004" s="68" t="str">
        <f t="shared" si="1483"/>
        <v>EN 16931</v>
      </c>
      <c r="BS1004" s="15"/>
      <c r="BT1004" s="57" t="s">
        <v>18642</v>
      </c>
    </row>
    <row r="1005" spans="1:72" s="59" customFormat="1" ht="96" x14ac:dyDescent="0.2">
      <c r="A1005" s="45" t="str">
        <f t="shared" si="1466"/>
        <v>NO</v>
      </c>
      <c r="B1005" s="45"/>
      <c r="C1005" s="45"/>
      <c r="D1005" s="211" t="s">
        <v>3431</v>
      </c>
      <c r="E1005" s="212" t="s">
        <v>4110</v>
      </c>
      <c r="F1005" s="311" t="s">
        <v>4110</v>
      </c>
      <c r="G1005" s="218">
        <f t="shared" si="1521"/>
        <v>3</v>
      </c>
      <c r="H1005" s="94" t="s">
        <v>238</v>
      </c>
      <c r="I1005" s="90" t="s">
        <v>4111</v>
      </c>
      <c r="J1005" s="90" t="s">
        <v>4112</v>
      </c>
      <c r="K1005" s="91"/>
      <c r="L1005" s="91"/>
      <c r="M1005" s="91" t="s">
        <v>4113</v>
      </c>
      <c r="N1005" s="90"/>
      <c r="O1005" s="219" t="s">
        <v>238</v>
      </c>
      <c r="P1005" s="219" t="str">
        <f t="shared" si="1368"/>
        <v>1..n</v>
      </c>
      <c r="Q1005" s="220" t="s">
        <v>4114</v>
      </c>
      <c r="R1005" s="221" t="s">
        <v>4115</v>
      </c>
      <c r="S1005" s="219" t="s">
        <v>35</v>
      </c>
      <c r="T1005" s="184" t="str">
        <f t="shared" si="1438"/>
        <v>G</v>
      </c>
      <c r="U1005" s="219" t="s">
        <v>62</v>
      </c>
      <c r="V1005" s="219" t="s">
        <v>132</v>
      </c>
      <c r="W1005" s="678" t="s">
        <v>35</v>
      </c>
      <c r="X1005" s="38"/>
      <c r="Y1005" s="652" t="str">
        <f t="shared" si="1464"/>
        <v>-</v>
      </c>
      <c r="Z1005" s="184" t="str">
        <f t="shared" ref="Z1005:AE1005" si="1528">IF(Y1005="X","X",IF($AH1005=Z$4,"X","-"))</f>
        <v>X</v>
      </c>
      <c r="AA1005" s="184" t="str">
        <f t="shared" si="1528"/>
        <v>X</v>
      </c>
      <c r="AB1005" s="184" t="str">
        <f t="shared" si="1528"/>
        <v>X</v>
      </c>
      <c r="AC1005" s="184" t="str">
        <f t="shared" si="1528"/>
        <v>X</v>
      </c>
      <c r="AD1005" s="184" t="str">
        <f t="shared" si="1528"/>
        <v>X</v>
      </c>
      <c r="AE1005" s="653" t="str">
        <f t="shared" si="1528"/>
        <v>X</v>
      </c>
      <c r="AF1005" s="38"/>
      <c r="AG1005" s="184" t="s">
        <v>185</v>
      </c>
      <c r="AH1005" s="184" t="s">
        <v>185</v>
      </c>
      <c r="AI1005" s="38"/>
      <c r="AJ1005" s="13" t="str">
        <f t="shared" ref="AJ1005:AJ1068" si="1529">IF(ISERROR(FIND("/",R1005)),R1005,LEFT(R1005,FIND(CHAR(1),SUBSTITUTE(R1005,"/",CHAR(1),LEN(R1005)-LEN(SUBSTITUTE(R1005,"/",""))))-1))</f>
        <v>/rsm:CrossIndustryInvoice/rsm:SupplyChainTradeTransaction/ram:ApplicableHeaderTradeSettlement</v>
      </c>
      <c r="AK1005" s="13" t="str">
        <f t="shared" ref="AK1005:AK1068" si="1530">IF(ISERROR(FIND("/",R1005)),R1005,MID(R1005, FIND(CHAR(1),SUBSTITUTE(R1005,"/",CHAR(1), LEN(R1005)-LEN(SUBSTITUTE(R1005,"/","")))), LEN(R1005)))</f>
        <v>/ram:ApplicableTradeTax</v>
      </c>
      <c r="AL1005" s="14">
        <f>COUNTIFS(R$4:R1005,AJ1005)</f>
        <v>1</v>
      </c>
      <c r="AN1005" s="211" t="str">
        <f t="shared" si="1468"/>
        <v>SCT_HTS</v>
      </c>
      <c r="AO1005" s="212" t="str">
        <f t="shared" ref="AO1005:AO1068" si="1531">E1005</f>
        <v>BG-23</v>
      </c>
      <c r="AP1005" s="311" t="str">
        <f t="shared" si="1469"/>
        <v>BG-23</v>
      </c>
      <c r="AQ1005" s="218">
        <f t="shared" si="1508"/>
        <v>3</v>
      </c>
      <c r="AR1005" s="94" t="str">
        <f t="shared" ref="AR1005:AR1068" si="1532">H1005</f>
        <v>1..n</v>
      </c>
      <c r="AS1005" s="90" t="s">
        <v>4116</v>
      </c>
      <c r="AT1005" s="90" t="s">
        <v>4117</v>
      </c>
      <c r="AU1005" s="91"/>
      <c r="AV1005" s="91"/>
      <c r="AW1005" s="91" t="s">
        <v>4118</v>
      </c>
      <c r="AX1005" s="90"/>
      <c r="AY1005" s="219" t="str">
        <f t="shared" si="1502"/>
        <v>1..n</v>
      </c>
      <c r="AZ1005" s="219" t="str">
        <f t="shared" si="1503"/>
        <v>1..n</v>
      </c>
      <c r="BA1005" s="220" t="str">
        <f t="shared" si="1495"/>
        <v>/rsm:CrossIndustryInvoice
/rsm:SupplyChainTradeTransaction
/ram:ApplicableHeaderTradeSettlement
/ram:ApplicableTradeTax</v>
      </c>
      <c r="BB1005" s="221" t="str">
        <f t="shared" si="1496"/>
        <v>/rsm:CrossIndustryInvoice/rsm:SupplyChainTradeTransaction/ram:ApplicableHeaderTradeSettlement/ram:ApplicableTradeTax</v>
      </c>
      <c r="BC1005" s="219" t="str">
        <f t="shared" si="1470"/>
        <v/>
      </c>
      <c r="BD1005" s="184" t="str">
        <f t="shared" si="1471"/>
        <v>G</v>
      </c>
      <c r="BE1005" s="219" t="str">
        <f t="shared" si="1472"/>
        <v>0..n</v>
      </c>
      <c r="BF1005" s="219" t="str">
        <f t="shared" si="1473"/>
        <v>CAR-2</v>
      </c>
      <c r="BG1005" s="678" t="str">
        <f t="shared" si="1474"/>
        <v/>
      </c>
      <c r="BH1005" s="7"/>
      <c r="BI1005" s="652" t="str">
        <f t="shared" si="1475"/>
        <v>-</v>
      </c>
      <c r="BJ1005" s="184" t="str">
        <f t="shared" si="1476"/>
        <v>X</v>
      </c>
      <c r="BK1005" s="184" t="str">
        <f t="shared" si="1477"/>
        <v>X</v>
      </c>
      <c r="BL1005" s="184" t="str">
        <f t="shared" si="1478"/>
        <v>X</v>
      </c>
      <c r="BM1005" s="184" t="str">
        <f t="shared" si="1479"/>
        <v>X</v>
      </c>
      <c r="BN1005" s="184" t="str">
        <f t="shared" si="1480"/>
        <v>X</v>
      </c>
      <c r="BO1005" s="653" t="str">
        <f t="shared" si="1481"/>
        <v>X</v>
      </c>
      <c r="BP1005" s="7"/>
      <c r="BQ1005" s="184" t="str">
        <f t="shared" si="1482"/>
        <v>BASIC WL</v>
      </c>
      <c r="BR1005" s="184" t="str">
        <f t="shared" si="1483"/>
        <v>BASIC WL</v>
      </c>
      <c r="BS1005" s="15"/>
      <c r="BT1005" s="57" t="s">
        <v>18642</v>
      </c>
    </row>
    <row r="1006" spans="1:72" s="59" customFormat="1" ht="120" x14ac:dyDescent="0.2">
      <c r="A1006" s="45" t="str">
        <f t="shared" si="1466"/>
        <v>YES</v>
      </c>
      <c r="B1006" s="45"/>
      <c r="C1006" s="45"/>
      <c r="D1006" s="213" t="s">
        <v>3431</v>
      </c>
      <c r="E1006" s="214" t="s">
        <v>4119</v>
      </c>
      <c r="F1006" s="312" t="s">
        <v>4119</v>
      </c>
      <c r="G1006" s="66">
        <f t="shared" si="1521"/>
        <v>4</v>
      </c>
      <c r="H1006" s="66" t="s">
        <v>32</v>
      </c>
      <c r="I1006" s="64" t="s">
        <v>4120</v>
      </c>
      <c r="J1006" s="64" t="s">
        <v>4121</v>
      </c>
      <c r="K1006" s="65" t="s">
        <v>4122</v>
      </c>
      <c r="L1006" s="65"/>
      <c r="M1006" s="65" t="s">
        <v>4123</v>
      </c>
      <c r="N1006" s="64" t="s">
        <v>1325</v>
      </c>
      <c r="O1006" s="66" t="s">
        <v>32</v>
      </c>
      <c r="P1006" s="66" t="str">
        <f t="shared" si="1368"/>
        <v>1..1</v>
      </c>
      <c r="Q1006" s="2" t="s">
        <v>4124</v>
      </c>
      <c r="R1006" s="75" t="s">
        <v>4125</v>
      </c>
      <c r="S1006" s="66" t="s">
        <v>163</v>
      </c>
      <c r="T1006" s="68" t="str">
        <f t="shared" ref="T1006:T1069" si="1533">IF($E1006="","",IF(ISERROR(SEARCH("@",$R1006)),IF(LEFT($E1006,4)="BG-X","EG",IF(LEFT($E1006,2)="BG","G",IF(LEFT($E1006,4)="BT-X",IF(LEN($E1006)-LEN(SUBSTITUTE($E1006,"-",))&gt;2,"","E"),IF(LEN($E1006)-LEN(SUBSTITUTE($E1006,"-",))&gt;1,"","E")))),"A"))</f>
        <v>E</v>
      </c>
      <c r="U1006" s="66" t="s">
        <v>62</v>
      </c>
      <c r="V1006" s="66" t="s">
        <v>93</v>
      </c>
      <c r="W1006" s="249" t="s">
        <v>35</v>
      </c>
      <c r="X1006" s="38"/>
      <c r="Y1006" s="636" t="str">
        <f t="shared" si="1464"/>
        <v>-</v>
      </c>
      <c r="Z1006" s="68" t="str">
        <f t="shared" ref="Z1006:AE1006" si="1534">IF(Y1006="X","X",IF($AH1006=Z$4,"X","-"))</f>
        <v>X</v>
      </c>
      <c r="AA1006" s="68" t="str">
        <f t="shared" si="1534"/>
        <v>X</v>
      </c>
      <c r="AB1006" s="68" t="str">
        <f t="shared" si="1534"/>
        <v>X</v>
      </c>
      <c r="AC1006" s="68" t="str">
        <f t="shared" si="1534"/>
        <v>X</v>
      </c>
      <c r="AD1006" s="68" t="str">
        <f t="shared" si="1534"/>
        <v>X</v>
      </c>
      <c r="AE1006" s="637" t="str">
        <f t="shared" si="1534"/>
        <v>X</v>
      </c>
      <c r="AF1006" s="38"/>
      <c r="AG1006" s="68" t="s">
        <v>185</v>
      </c>
      <c r="AH1006" s="68" t="s">
        <v>185</v>
      </c>
      <c r="AI1006" s="38"/>
      <c r="AJ1006" s="13" t="str">
        <f t="shared" si="1529"/>
        <v>/rsm:CrossIndustryInvoice/rsm:SupplyChainTradeTransaction/ram:ApplicableHeaderTradeSettlement/ram:ApplicableTradeTax</v>
      </c>
      <c r="AK1006" s="13" t="str">
        <f t="shared" si="1530"/>
        <v>/ram:CalculatedAmount</v>
      </c>
      <c r="AL1006" s="14">
        <f>COUNTIFS(R$4:R1006,AJ1006)</f>
        <v>1</v>
      </c>
      <c r="AN1006" s="213" t="str">
        <f t="shared" si="1468"/>
        <v>SCT_HTS</v>
      </c>
      <c r="AO1006" s="214" t="str">
        <f t="shared" si="1531"/>
        <v>BT-117</v>
      </c>
      <c r="AP1006" s="312" t="str">
        <f t="shared" si="1469"/>
        <v>BT-117</v>
      </c>
      <c r="AQ1006" s="66">
        <f t="shared" si="1508"/>
        <v>4</v>
      </c>
      <c r="AR1006" s="66" t="str">
        <f t="shared" si="1532"/>
        <v>1..1</v>
      </c>
      <c r="AS1006" s="64" t="s">
        <v>4126</v>
      </c>
      <c r="AT1006" s="64" t="s">
        <v>4127</v>
      </c>
      <c r="AU1006" s="65" t="s">
        <v>4128</v>
      </c>
      <c r="AV1006" s="65"/>
      <c r="AW1006" s="65" t="s">
        <v>18297</v>
      </c>
      <c r="AX1006" s="64" t="s">
        <v>1330</v>
      </c>
      <c r="AY1006" s="66" t="str">
        <f t="shared" si="1502"/>
        <v>1..1</v>
      </c>
      <c r="AZ1006" s="66" t="str">
        <f t="shared" si="1503"/>
        <v>1..1</v>
      </c>
      <c r="BA1006" s="2" t="str">
        <f t="shared" si="1495"/>
        <v>/rsm:CrossIndustryInvoice
/rsm:SupplyChainTradeTransaction
/ram:ApplicableHeaderTradeSettlement
/ram:ApplicableTradeTax
/ram:CalculatedAmount</v>
      </c>
      <c r="BB1006" s="75" t="str">
        <f t="shared" si="1496"/>
        <v>/rsm:CrossIndustryInvoice/rsm:SupplyChainTradeTransaction/ram:ApplicableHeaderTradeSettlement/ram:ApplicableTradeTax/ram:CalculatedAmount</v>
      </c>
      <c r="BC1006" s="66" t="str">
        <f t="shared" si="1470"/>
        <v>A</v>
      </c>
      <c r="BD1006" s="68" t="str">
        <f t="shared" si="1471"/>
        <v>E</v>
      </c>
      <c r="BE1006" s="66" t="str">
        <f t="shared" si="1472"/>
        <v>0..n</v>
      </c>
      <c r="BF1006" s="66" t="str">
        <f t="shared" si="1473"/>
        <v>CAR-2, CAR-3</v>
      </c>
      <c r="BG1006" s="249" t="str">
        <f t="shared" si="1474"/>
        <v/>
      </c>
      <c r="BH1006" s="7"/>
      <c r="BI1006" s="636" t="str">
        <f t="shared" si="1475"/>
        <v>-</v>
      </c>
      <c r="BJ1006" s="68" t="str">
        <f t="shared" si="1476"/>
        <v>X</v>
      </c>
      <c r="BK1006" s="68" t="str">
        <f t="shared" si="1477"/>
        <v>X</v>
      </c>
      <c r="BL1006" s="68" t="str">
        <f t="shared" si="1478"/>
        <v>X</v>
      </c>
      <c r="BM1006" s="68" t="str">
        <f t="shared" si="1479"/>
        <v>X</v>
      </c>
      <c r="BN1006" s="68" t="str">
        <f t="shared" si="1480"/>
        <v>X</v>
      </c>
      <c r="BO1006" s="637" t="str">
        <f t="shared" si="1481"/>
        <v>X</v>
      </c>
      <c r="BP1006" s="7"/>
      <c r="BQ1006" s="68" t="str">
        <f t="shared" si="1482"/>
        <v>BASIC WL</v>
      </c>
      <c r="BR1006" s="68" t="str">
        <f t="shared" si="1483"/>
        <v>BASIC WL</v>
      </c>
      <c r="BS1006" s="15"/>
      <c r="BT1006" s="57" t="s">
        <v>18642</v>
      </c>
    </row>
    <row r="1007" spans="1:72" s="59" customFormat="1" ht="96" x14ac:dyDescent="0.2">
      <c r="A1007" s="45" t="str">
        <f t="shared" si="1466"/>
        <v>NO</v>
      </c>
      <c r="B1007" s="45"/>
      <c r="C1007" s="45"/>
      <c r="D1007" s="213" t="s">
        <v>3431</v>
      </c>
      <c r="E1007" s="214" t="s">
        <v>4130</v>
      </c>
      <c r="F1007" s="312"/>
      <c r="G1007" s="66">
        <f t="shared" si="1521"/>
        <v>4</v>
      </c>
      <c r="H1007" s="66" t="s">
        <v>32</v>
      </c>
      <c r="I1007" s="97" t="s">
        <v>17375</v>
      </c>
      <c r="J1007" s="64" t="s">
        <v>4168</v>
      </c>
      <c r="K1007" s="65" t="s">
        <v>17376</v>
      </c>
      <c r="L1007" s="65"/>
      <c r="M1007" s="65" t="s">
        <v>805</v>
      </c>
      <c r="N1007" s="64" t="s">
        <v>17064</v>
      </c>
      <c r="O1007" s="66" t="s">
        <v>32</v>
      </c>
      <c r="P1007" s="66" t="str">
        <f t="shared" si="1368"/>
        <v>1..1</v>
      </c>
      <c r="Q1007" s="2" t="s">
        <v>4132</v>
      </c>
      <c r="R1007" s="75" t="s">
        <v>4133</v>
      </c>
      <c r="S1007" s="66" t="s">
        <v>131</v>
      </c>
      <c r="T1007" s="68" t="str">
        <f t="shared" si="1533"/>
        <v/>
      </c>
      <c r="U1007" s="66" t="s">
        <v>42</v>
      </c>
      <c r="V1007" s="66" t="s">
        <v>35</v>
      </c>
      <c r="W1007" s="249" t="s">
        <v>805</v>
      </c>
      <c r="X1007" s="38"/>
      <c r="Y1007" s="636" t="str">
        <f t="shared" si="1464"/>
        <v>-</v>
      </c>
      <c r="Z1007" s="68" t="str">
        <f t="shared" ref="Z1007:AE1007" si="1535">IF(Y1007="X","X",IF($AH1007=Z$4,"X","-"))</f>
        <v>X</v>
      </c>
      <c r="AA1007" s="68" t="str">
        <f t="shared" si="1535"/>
        <v>X</v>
      </c>
      <c r="AB1007" s="68" t="str">
        <f t="shared" si="1535"/>
        <v>X</v>
      </c>
      <c r="AC1007" s="68" t="str">
        <f t="shared" si="1535"/>
        <v>X</v>
      </c>
      <c r="AD1007" s="68" t="str">
        <f t="shared" si="1535"/>
        <v>X</v>
      </c>
      <c r="AE1007" s="637" t="str">
        <f t="shared" si="1535"/>
        <v>X</v>
      </c>
      <c r="AF1007" s="38"/>
      <c r="AG1007" s="68" t="s">
        <v>185</v>
      </c>
      <c r="AH1007" s="68" t="s">
        <v>185</v>
      </c>
      <c r="AI1007" s="38"/>
      <c r="AJ1007" s="13" t="str">
        <f t="shared" si="1529"/>
        <v>/rsm:CrossIndustryInvoice/rsm:SupplyChainTradeTransaction/ram:ApplicableHeaderTradeSettlement/ram:ApplicableTradeTax</v>
      </c>
      <c r="AK1007" s="13" t="str">
        <f t="shared" si="1530"/>
        <v>/ram:TypeCode</v>
      </c>
      <c r="AL1007" s="14">
        <f>COUNTIFS(R$4:R1007,AJ1007)</f>
        <v>1</v>
      </c>
      <c r="AN1007" s="213" t="str">
        <f t="shared" si="1468"/>
        <v>SCT_HTS</v>
      </c>
      <c r="AO1007" s="214" t="str">
        <f t="shared" si="1531"/>
        <v>BT-118-0</v>
      </c>
      <c r="AP1007" s="312" t="str">
        <f t="shared" si="1469"/>
        <v/>
      </c>
      <c r="AQ1007" s="66">
        <f t="shared" si="1508"/>
        <v>4</v>
      </c>
      <c r="AR1007" s="66" t="str">
        <f t="shared" si="1532"/>
        <v>1..1</v>
      </c>
      <c r="AS1007" s="97" t="s">
        <v>4134</v>
      </c>
      <c r="AT1007" s="64" t="s">
        <v>4168</v>
      </c>
      <c r="AU1007" s="65" t="s">
        <v>18298</v>
      </c>
      <c r="AV1007" s="65"/>
      <c r="AW1007" s="65" t="s">
        <v>1208</v>
      </c>
      <c r="AX1007" s="64"/>
      <c r="AY1007" s="66" t="str">
        <f t="shared" si="1502"/>
        <v>1..1</v>
      </c>
      <c r="AZ1007" s="66" t="str">
        <f t="shared" si="1503"/>
        <v>1..1</v>
      </c>
      <c r="BA1007" s="2" t="str">
        <f t="shared" si="1495"/>
        <v>/rsm:CrossIndustryInvoice
/rsm:SupplyChainTradeTransaction
/ram:ApplicableHeaderTradeSettlement
/ram:ApplicableTradeTax
/ram:TypeCode</v>
      </c>
      <c r="BB1007" s="75" t="str">
        <f t="shared" si="1496"/>
        <v>/rsm:CrossIndustryInvoice/rsm:SupplyChainTradeTransaction/ram:ApplicableHeaderTradeSettlement/ram:ApplicableTradeTax/ram:TypeCode</v>
      </c>
      <c r="BC1007" s="66" t="str">
        <f t="shared" si="1470"/>
        <v>C</v>
      </c>
      <c r="BD1007" s="68" t="str">
        <f t="shared" si="1471"/>
        <v/>
      </c>
      <c r="BE1007" s="66" t="str">
        <f t="shared" si="1472"/>
        <v>0..1</v>
      </c>
      <c r="BF1007" s="66" t="str">
        <f t="shared" si="1473"/>
        <v/>
      </c>
      <c r="BG1007" s="249" t="str">
        <f t="shared" si="1474"/>
        <v>Fixed value "VAT"</v>
      </c>
      <c r="BH1007" s="7"/>
      <c r="BI1007" s="636" t="str">
        <f t="shared" si="1475"/>
        <v>-</v>
      </c>
      <c r="BJ1007" s="68" t="str">
        <f t="shared" si="1476"/>
        <v>X</v>
      </c>
      <c r="BK1007" s="68" t="str">
        <f t="shared" si="1477"/>
        <v>X</v>
      </c>
      <c r="BL1007" s="68" t="str">
        <f t="shared" si="1478"/>
        <v>X</v>
      </c>
      <c r="BM1007" s="68" t="str">
        <f t="shared" si="1479"/>
        <v>X</v>
      </c>
      <c r="BN1007" s="68" t="str">
        <f t="shared" si="1480"/>
        <v>X</v>
      </c>
      <c r="BO1007" s="637" t="str">
        <f t="shared" si="1481"/>
        <v>X</v>
      </c>
      <c r="BP1007" s="7"/>
      <c r="BQ1007" s="68" t="str">
        <f t="shared" si="1482"/>
        <v>BASIC WL</v>
      </c>
      <c r="BR1007" s="68" t="str">
        <f t="shared" si="1483"/>
        <v>BASIC WL</v>
      </c>
      <c r="BS1007" s="15"/>
      <c r="BT1007" s="57" t="s">
        <v>18642</v>
      </c>
    </row>
    <row r="1008" spans="1:72" s="59" customFormat="1" ht="96" x14ac:dyDescent="0.2">
      <c r="A1008" s="45" t="str">
        <f t="shared" si="1466"/>
        <v>YES</v>
      </c>
      <c r="B1008" s="45"/>
      <c r="C1008" s="45"/>
      <c r="D1008" s="213" t="s">
        <v>3431</v>
      </c>
      <c r="E1008" s="214" t="s">
        <v>4135</v>
      </c>
      <c r="F1008" s="312" t="s">
        <v>4135</v>
      </c>
      <c r="G1008" s="66">
        <f t="shared" si="1521"/>
        <v>4</v>
      </c>
      <c r="H1008" s="66" t="s">
        <v>42</v>
      </c>
      <c r="I1008" s="64" t="s">
        <v>4136</v>
      </c>
      <c r="J1008" s="64" t="s">
        <v>4137</v>
      </c>
      <c r="K1008" s="65" t="s">
        <v>17377</v>
      </c>
      <c r="L1008" s="65" t="s">
        <v>4139</v>
      </c>
      <c r="M1008" s="65" t="s">
        <v>35</v>
      </c>
      <c r="N1008" s="64" t="s">
        <v>70</v>
      </c>
      <c r="O1008" s="66" t="s">
        <v>42</v>
      </c>
      <c r="P1008" s="66" t="str">
        <f t="shared" si="1368"/>
        <v>0..1</v>
      </c>
      <c r="Q1008" s="2" t="s">
        <v>4140</v>
      </c>
      <c r="R1008" s="75" t="s">
        <v>4141</v>
      </c>
      <c r="S1008" s="66" t="s">
        <v>73</v>
      </c>
      <c r="T1008" s="68" t="str">
        <f t="shared" si="1533"/>
        <v>E</v>
      </c>
      <c r="U1008" s="66" t="s">
        <v>42</v>
      </c>
      <c r="V1008" s="66" t="s">
        <v>35</v>
      </c>
      <c r="W1008" s="249" t="s">
        <v>35</v>
      </c>
      <c r="X1008" s="38"/>
      <c r="Y1008" s="636" t="str">
        <f t="shared" si="1464"/>
        <v>-</v>
      </c>
      <c r="Z1008" s="68" t="str">
        <f t="shared" ref="Z1008:AE1008" si="1536">IF(Y1008="X","X",IF($AH1008=Z$4,"X","-"))</f>
        <v>X</v>
      </c>
      <c r="AA1008" s="68" t="str">
        <f t="shared" si="1536"/>
        <v>X</v>
      </c>
      <c r="AB1008" s="68" t="str">
        <f t="shared" si="1536"/>
        <v>X</v>
      </c>
      <c r="AC1008" s="68" t="str">
        <f t="shared" si="1536"/>
        <v>X</v>
      </c>
      <c r="AD1008" s="68" t="str">
        <f t="shared" si="1536"/>
        <v>X</v>
      </c>
      <c r="AE1008" s="637" t="str">
        <f t="shared" si="1536"/>
        <v>X</v>
      </c>
      <c r="AF1008" s="38"/>
      <c r="AG1008" s="68" t="s">
        <v>185</v>
      </c>
      <c r="AH1008" s="68" t="s">
        <v>185</v>
      </c>
      <c r="AI1008" s="38"/>
      <c r="AJ1008" s="13" t="str">
        <f t="shared" si="1529"/>
        <v>/rsm:CrossIndustryInvoice/rsm:SupplyChainTradeTransaction/ram:ApplicableHeaderTradeSettlement/ram:ApplicableTradeTax</v>
      </c>
      <c r="AK1008" s="13" t="str">
        <f t="shared" si="1530"/>
        <v>/ram:ExemptionReason</v>
      </c>
      <c r="AL1008" s="14">
        <f>COUNTIFS(R$4:R1008,AJ1008)</f>
        <v>1</v>
      </c>
      <c r="AN1008" s="213" t="str">
        <f t="shared" si="1468"/>
        <v>SCT_HTS</v>
      </c>
      <c r="AO1008" s="214" t="str">
        <f t="shared" si="1531"/>
        <v>BT-120</v>
      </c>
      <c r="AP1008" s="312" t="str">
        <f t="shared" si="1469"/>
        <v>BT-120</v>
      </c>
      <c r="AQ1008" s="66">
        <f t="shared" si="1508"/>
        <v>4</v>
      </c>
      <c r="AR1008" s="66" t="str">
        <f t="shared" si="1532"/>
        <v>0..1</v>
      </c>
      <c r="AS1008" s="64" t="s">
        <v>1213</v>
      </c>
      <c r="AT1008" s="64" t="s">
        <v>4142</v>
      </c>
      <c r="AU1008" s="65" t="s">
        <v>4143</v>
      </c>
      <c r="AV1008" s="65" t="s">
        <v>4144</v>
      </c>
      <c r="AW1008" s="65" t="s">
        <v>35</v>
      </c>
      <c r="AX1008" s="64" t="s">
        <v>78</v>
      </c>
      <c r="AY1008" s="66" t="str">
        <f t="shared" si="1502"/>
        <v>0..1</v>
      </c>
      <c r="AZ1008" s="66" t="str">
        <f t="shared" si="1503"/>
        <v>0..1</v>
      </c>
      <c r="BA1008" s="2" t="str">
        <f t="shared" si="1495"/>
        <v>/rsm:CrossIndustryInvoice
/rsm:SupplyChainTradeTransaction
/ram:ApplicableHeaderTradeSettlement
/ram:ApplicableTradeTax
/ram:ExemptionReason</v>
      </c>
      <c r="BB1008" s="75" t="str">
        <f t="shared" si="1496"/>
        <v>/rsm:CrossIndustryInvoice/rsm:SupplyChainTradeTransaction/ram:ApplicableHeaderTradeSettlement/ram:ApplicableTradeTax/ram:ExemptionReason</v>
      </c>
      <c r="BC1008" s="66" t="str">
        <f t="shared" si="1470"/>
        <v>T</v>
      </c>
      <c r="BD1008" s="68" t="str">
        <f t="shared" si="1471"/>
        <v>E</v>
      </c>
      <c r="BE1008" s="66" t="str">
        <f t="shared" si="1472"/>
        <v>0..1</v>
      </c>
      <c r="BF1008" s="66" t="str">
        <f t="shared" si="1473"/>
        <v/>
      </c>
      <c r="BG1008" s="249" t="str">
        <f t="shared" si="1474"/>
        <v/>
      </c>
      <c r="BH1008" s="7"/>
      <c r="BI1008" s="636" t="str">
        <f t="shared" si="1475"/>
        <v>-</v>
      </c>
      <c r="BJ1008" s="68" t="str">
        <f t="shared" si="1476"/>
        <v>X</v>
      </c>
      <c r="BK1008" s="68" t="str">
        <f t="shared" si="1477"/>
        <v>X</v>
      </c>
      <c r="BL1008" s="68" t="str">
        <f t="shared" si="1478"/>
        <v>X</v>
      </c>
      <c r="BM1008" s="68" t="str">
        <f t="shared" si="1479"/>
        <v>X</v>
      </c>
      <c r="BN1008" s="68" t="str">
        <f t="shared" si="1480"/>
        <v>X</v>
      </c>
      <c r="BO1008" s="637" t="str">
        <f t="shared" si="1481"/>
        <v>X</v>
      </c>
      <c r="BP1008" s="7"/>
      <c r="BQ1008" s="68" t="str">
        <f t="shared" si="1482"/>
        <v>BASIC WL</v>
      </c>
      <c r="BR1008" s="68" t="str">
        <f t="shared" si="1483"/>
        <v>BASIC WL</v>
      </c>
      <c r="BS1008" s="15"/>
      <c r="BT1008" s="57" t="s">
        <v>18642</v>
      </c>
    </row>
    <row r="1009" spans="1:72" s="59" customFormat="1" ht="96" x14ac:dyDescent="0.2">
      <c r="A1009" s="45" t="str">
        <f t="shared" si="1466"/>
        <v>YES</v>
      </c>
      <c r="B1009" s="45"/>
      <c r="C1009" s="45"/>
      <c r="D1009" s="213" t="s">
        <v>3431</v>
      </c>
      <c r="E1009" s="214" t="s">
        <v>4145</v>
      </c>
      <c r="F1009" s="312" t="s">
        <v>4145</v>
      </c>
      <c r="G1009" s="66">
        <f t="shared" si="1521"/>
        <v>4</v>
      </c>
      <c r="H1009" s="66" t="s">
        <v>32</v>
      </c>
      <c r="I1009" s="64" t="s">
        <v>4146</v>
      </c>
      <c r="J1009" s="64" t="s">
        <v>4147</v>
      </c>
      <c r="K1009" s="65" t="s">
        <v>4148</v>
      </c>
      <c r="L1009" s="65"/>
      <c r="M1009" s="65" t="s">
        <v>4149</v>
      </c>
      <c r="N1009" s="64" t="s">
        <v>1325</v>
      </c>
      <c r="O1009" s="66" t="s">
        <v>32</v>
      </c>
      <c r="P1009" s="66" t="str">
        <f t="shared" si="1368"/>
        <v>1..1</v>
      </c>
      <c r="Q1009" s="2" t="s">
        <v>4150</v>
      </c>
      <c r="R1009" s="75" t="s">
        <v>4151</v>
      </c>
      <c r="S1009" s="66" t="s">
        <v>163</v>
      </c>
      <c r="T1009" s="68" t="str">
        <f t="shared" si="1533"/>
        <v>E</v>
      </c>
      <c r="U1009" s="66" t="s">
        <v>62</v>
      </c>
      <c r="V1009" s="66" t="s">
        <v>93</v>
      </c>
      <c r="W1009" s="249" t="s">
        <v>35</v>
      </c>
      <c r="X1009" s="38"/>
      <c r="Y1009" s="636" t="str">
        <f t="shared" si="1464"/>
        <v>-</v>
      </c>
      <c r="Z1009" s="68" t="str">
        <f t="shared" ref="Z1009:AE1009" si="1537">IF(Y1009="X","X",IF($AH1009=Z$4,"X","-"))</f>
        <v>X</v>
      </c>
      <c r="AA1009" s="68" t="str">
        <f t="shared" si="1537"/>
        <v>X</v>
      </c>
      <c r="AB1009" s="68" t="str">
        <f t="shared" si="1537"/>
        <v>X</v>
      </c>
      <c r="AC1009" s="68" t="str">
        <f t="shared" si="1537"/>
        <v>X</v>
      </c>
      <c r="AD1009" s="68" t="str">
        <f t="shared" si="1537"/>
        <v>X</v>
      </c>
      <c r="AE1009" s="637" t="str">
        <f t="shared" si="1537"/>
        <v>X</v>
      </c>
      <c r="AF1009" s="38"/>
      <c r="AG1009" s="68" t="s">
        <v>185</v>
      </c>
      <c r="AH1009" s="68" t="s">
        <v>185</v>
      </c>
      <c r="AI1009" s="38"/>
      <c r="AJ1009" s="13" t="str">
        <f t="shared" si="1529"/>
        <v>/rsm:CrossIndustryInvoice/rsm:SupplyChainTradeTransaction/ram:ApplicableHeaderTradeSettlement/ram:ApplicableTradeTax</v>
      </c>
      <c r="AK1009" s="13" t="str">
        <f t="shared" si="1530"/>
        <v>/ram:BasisAmount</v>
      </c>
      <c r="AL1009" s="14">
        <f>COUNTIFS(R$4:R1009,AJ1009)</f>
        <v>1</v>
      </c>
      <c r="AN1009" s="213" t="str">
        <f t="shared" si="1468"/>
        <v>SCT_HTS</v>
      </c>
      <c r="AO1009" s="214" t="str">
        <f t="shared" si="1531"/>
        <v>BT-116</v>
      </c>
      <c r="AP1009" s="312" t="str">
        <f t="shared" si="1469"/>
        <v>BT-116</v>
      </c>
      <c r="AQ1009" s="66">
        <f t="shared" si="1508"/>
        <v>4</v>
      </c>
      <c r="AR1009" s="66" t="str">
        <f t="shared" si="1532"/>
        <v>1..1</v>
      </c>
      <c r="AS1009" s="64" t="s">
        <v>4152</v>
      </c>
      <c r="AT1009" s="64" t="s">
        <v>4153</v>
      </c>
      <c r="AU1009" s="65" t="s">
        <v>4154</v>
      </c>
      <c r="AV1009" s="65"/>
      <c r="AW1009" s="65" t="s">
        <v>4155</v>
      </c>
      <c r="AX1009" s="64" t="s">
        <v>1330</v>
      </c>
      <c r="AY1009" s="66" t="str">
        <f t="shared" si="1502"/>
        <v>1..1</v>
      </c>
      <c r="AZ1009" s="66" t="str">
        <f t="shared" si="1503"/>
        <v>1..1</v>
      </c>
      <c r="BA1009" s="2" t="str">
        <f t="shared" si="1495"/>
        <v>/rsm:CrossIndustryInvoice
/rsm:SupplyChainTradeTransaction
/ram:ApplicableHeaderTradeSettlement
/ram:ApplicableTradeTax
/ram:BasisAmount</v>
      </c>
      <c r="BB1009" s="75" t="str">
        <f t="shared" si="1496"/>
        <v>/rsm:CrossIndustryInvoice/rsm:SupplyChainTradeTransaction/ram:ApplicableHeaderTradeSettlement/ram:ApplicableTradeTax/ram:BasisAmount</v>
      </c>
      <c r="BC1009" s="66" t="str">
        <f t="shared" si="1470"/>
        <v>A</v>
      </c>
      <c r="BD1009" s="68" t="str">
        <f t="shared" si="1471"/>
        <v>E</v>
      </c>
      <c r="BE1009" s="66" t="str">
        <f t="shared" si="1472"/>
        <v>0..n</v>
      </c>
      <c r="BF1009" s="66" t="str">
        <f t="shared" si="1473"/>
        <v>CAR-2, CAR-3</v>
      </c>
      <c r="BG1009" s="249" t="str">
        <f t="shared" si="1474"/>
        <v/>
      </c>
      <c r="BH1009" s="7"/>
      <c r="BI1009" s="636" t="str">
        <f t="shared" si="1475"/>
        <v>-</v>
      </c>
      <c r="BJ1009" s="68" t="str">
        <f t="shared" si="1476"/>
        <v>X</v>
      </c>
      <c r="BK1009" s="68" t="str">
        <f t="shared" si="1477"/>
        <v>X</v>
      </c>
      <c r="BL1009" s="68" t="str">
        <f t="shared" si="1478"/>
        <v>X</v>
      </c>
      <c r="BM1009" s="68" t="str">
        <f t="shared" si="1479"/>
        <v>X</v>
      </c>
      <c r="BN1009" s="68" t="str">
        <f t="shared" si="1480"/>
        <v>X</v>
      </c>
      <c r="BO1009" s="637" t="str">
        <f t="shared" si="1481"/>
        <v>X</v>
      </c>
      <c r="BP1009" s="7"/>
      <c r="BQ1009" s="68" t="str">
        <f t="shared" si="1482"/>
        <v>BASIC WL</v>
      </c>
      <c r="BR1009" s="68" t="str">
        <f t="shared" si="1483"/>
        <v>BASIC WL</v>
      </c>
      <c r="BS1009" s="15"/>
      <c r="BT1009" s="57" t="s">
        <v>18642</v>
      </c>
    </row>
    <row r="1010" spans="1:72" s="59" customFormat="1" ht="96" x14ac:dyDescent="0.2">
      <c r="A1010" s="45" t="str">
        <f t="shared" si="1466"/>
        <v>YES</v>
      </c>
      <c r="B1010" s="45"/>
      <c r="C1010" s="45"/>
      <c r="D1010" s="215" t="s">
        <v>3431</v>
      </c>
      <c r="E1010" s="61" t="s">
        <v>5812</v>
      </c>
      <c r="F1010" s="282"/>
      <c r="G1010" s="62">
        <f t="shared" si="1521"/>
        <v>4</v>
      </c>
      <c r="H1010" s="62" t="s">
        <v>42</v>
      </c>
      <c r="I1010" s="64" t="s">
        <v>4156</v>
      </c>
      <c r="J1010" s="64" t="s">
        <v>17437</v>
      </c>
      <c r="K1010" s="65"/>
      <c r="L1010" s="65"/>
      <c r="M1010" s="65"/>
      <c r="N1010" s="64" t="s">
        <v>1325</v>
      </c>
      <c r="O1010" s="66" t="s">
        <v>42</v>
      </c>
      <c r="P1010" s="66" t="str">
        <f t="shared" si="1368"/>
        <v>0..1</v>
      </c>
      <c r="Q1010" s="6" t="s">
        <v>4158</v>
      </c>
      <c r="R1010" s="67" t="s">
        <v>4159</v>
      </c>
      <c r="S1010" s="66" t="s">
        <v>163</v>
      </c>
      <c r="T1010" s="68" t="str">
        <f t="shared" si="1533"/>
        <v>E</v>
      </c>
      <c r="U1010" s="62" t="s">
        <v>62</v>
      </c>
      <c r="V1010" s="66"/>
      <c r="W1010" s="249"/>
      <c r="X1010" s="38"/>
      <c r="Y1010" s="634" t="str">
        <f t="shared" si="1464"/>
        <v>-</v>
      </c>
      <c r="Z1010" s="70" t="str">
        <f t="shared" ref="Z1010:AE1010" si="1538">IF(Y1010="X","X",IF($AH1010=Z$4,"X","-"))</f>
        <v>-</v>
      </c>
      <c r="AA1010" s="70" t="str">
        <f t="shared" si="1538"/>
        <v>-</v>
      </c>
      <c r="AB1010" s="70" t="str">
        <f t="shared" si="1538"/>
        <v>-</v>
      </c>
      <c r="AC1010" s="70" t="str">
        <f t="shared" si="1538"/>
        <v>-</v>
      </c>
      <c r="AD1010" s="70" t="str">
        <f t="shared" si="1538"/>
        <v>-</v>
      </c>
      <c r="AE1010" s="635" t="str">
        <f t="shared" si="1538"/>
        <v>X</v>
      </c>
      <c r="AF1010" s="38"/>
      <c r="AG1010" s="70" t="s">
        <v>47</v>
      </c>
      <c r="AH1010" s="70" t="s">
        <v>47</v>
      </c>
      <c r="AI1010" s="38"/>
      <c r="AJ1010" s="13" t="str">
        <f t="shared" si="1529"/>
        <v>/rsm:CrossIndustryInvoice/rsm:SupplyChainTradeTransaction/ram:ApplicableHeaderTradeSettlement/ram:ApplicableTradeTax</v>
      </c>
      <c r="AK1010" s="13" t="str">
        <f t="shared" si="1530"/>
        <v>/ram:LineTotalBasisAmount</v>
      </c>
      <c r="AL1010" s="14">
        <f>COUNTIFS(R$4:R1010,AJ1010)</f>
        <v>1</v>
      </c>
      <c r="AN1010" s="215" t="str">
        <f t="shared" si="1468"/>
        <v>SCT_HTS</v>
      </c>
      <c r="AO1010" s="61" t="str">
        <f t="shared" si="1531"/>
        <v>BT-X-262</v>
      </c>
      <c r="AP1010" s="282" t="str">
        <f t="shared" si="1469"/>
        <v/>
      </c>
      <c r="AQ1010" s="62">
        <f t="shared" si="1508"/>
        <v>4</v>
      </c>
      <c r="AR1010" s="62" t="str">
        <f t="shared" si="1532"/>
        <v>0..1</v>
      </c>
      <c r="AS1010" s="64" t="s">
        <v>4160</v>
      </c>
      <c r="AT1010" s="64" t="s">
        <v>18299</v>
      </c>
      <c r="AU1010" s="65"/>
      <c r="AV1010" s="65"/>
      <c r="AW1010" s="65"/>
      <c r="AX1010" s="64" t="s">
        <v>1330</v>
      </c>
      <c r="AY1010" s="66" t="str">
        <f t="shared" si="1502"/>
        <v>0..1</v>
      </c>
      <c r="AZ1010" s="66" t="str">
        <f t="shared" si="1503"/>
        <v>0..1</v>
      </c>
      <c r="BA1010" s="6" t="str">
        <f t="shared" si="1495"/>
        <v>/rsm:CrossIndustryInvoice
/rsm:SupplyChainTradeTransaction
/ram:ApplicableHeaderTradeSettlement
/ram:ApplicableTradeTax
/ram:LineTotalBasisAmount</v>
      </c>
      <c r="BB1010" s="67" t="str">
        <f t="shared" si="1496"/>
        <v>/rsm:CrossIndustryInvoice/rsm:SupplyChainTradeTransaction/ram:ApplicableHeaderTradeSettlement/ram:ApplicableTradeTax/ram:LineTotalBasisAmount</v>
      </c>
      <c r="BC1010" s="66" t="str">
        <f t="shared" si="1470"/>
        <v>A</v>
      </c>
      <c r="BD1010" s="68" t="str">
        <f t="shared" si="1471"/>
        <v>E</v>
      </c>
      <c r="BE1010" s="62" t="str">
        <f t="shared" si="1472"/>
        <v>0..n</v>
      </c>
      <c r="BF1010" s="66" t="str">
        <f t="shared" si="1473"/>
        <v/>
      </c>
      <c r="BG1010" s="249" t="str">
        <f t="shared" si="1474"/>
        <v/>
      </c>
      <c r="BH1010" s="7"/>
      <c r="BI1010" s="634" t="str">
        <f t="shared" si="1475"/>
        <v>-</v>
      </c>
      <c r="BJ1010" s="70" t="str">
        <f t="shared" si="1476"/>
        <v>-</v>
      </c>
      <c r="BK1010" s="70" t="str">
        <f t="shared" si="1477"/>
        <v>-</v>
      </c>
      <c r="BL1010" s="70" t="str">
        <f t="shared" si="1478"/>
        <v>-</v>
      </c>
      <c r="BM1010" s="70" t="str">
        <f t="shared" si="1479"/>
        <v>-</v>
      </c>
      <c r="BN1010" s="70" t="str">
        <f t="shared" si="1480"/>
        <v>-</v>
      </c>
      <c r="BO1010" s="635" t="str">
        <f t="shared" si="1481"/>
        <v>X</v>
      </c>
      <c r="BP1010" s="7"/>
      <c r="BQ1010" s="70" t="str">
        <f t="shared" si="1482"/>
        <v>EXTENDED</v>
      </c>
      <c r="BR1010" s="70" t="str">
        <f t="shared" si="1483"/>
        <v>EXTENDED</v>
      </c>
      <c r="BS1010" s="15"/>
      <c r="BT1010" s="57" t="s">
        <v>18642</v>
      </c>
    </row>
    <row r="1011" spans="1:72" s="59" customFormat="1" ht="96" x14ac:dyDescent="0.2">
      <c r="A1011" s="45" t="str">
        <f t="shared" si="1466"/>
        <v>YES</v>
      </c>
      <c r="B1011" s="45"/>
      <c r="C1011" s="45"/>
      <c r="D1011" s="215" t="s">
        <v>3431</v>
      </c>
      <c r="E1011" s="61" t="s">
        <v>5813</v>
      </c>
      <c r="F1011" s="282"/>
      <c r="G1011" s="62">
        <f t="shared" si="1521"/>
        <v>4</v>
      </c>
      <c r="H1011" s="62" t="s">
        <v>42</v>
      </c>
      <c r="I1011" s="64" t="s">
        <v>4161</v>
      </c>
      <c r="J1011" s="64" t="s">
        <v>4162</v>
      </c>
      <c r="K1011" s="65"/>
      <c r="L1011" s="65"/>
      <c r="M1011" s="65"/>
      <c r="N1011" s="64" t="s">
        <v>1325</v>
      </c>
      <c r="O1011" s="66" t="s">
        <v>42</v>
      </c>
      <c r="P1011" s="66" t="str">
        <f t="shared" si="1368"/>
        <v>0..1</v>
      </c>
      <c r="Q1011" s="6" t="s">
        <v>4163</v>
      </c>
      <c r="R1011" s="67" t="s">
        <v>4164</v>
      </c>
      <c r="S1011" s="66" t="s">
        <v>163</v>
      </c>
      <c r="T1011" s="68" t="str">
        <f t="shared" si="1533"/>
        <v>E</v>
      </c>
      <c r="U1011" s="62" t="s">
        <v>62</v>
      </c>
      <c r="V1011" s="66"/>
      <c r="W1011" s="249"/>
      <c r="X1011" s="38"/>
      <c r="Y1011" s="634" t="str">
        <f t="shared" si="1464"/>
        <v>-</v>
      </c>
      <c r="Z1011" s="70" t="str">
        <f t="shared" ref="Z1011:AE1011" si="1539">IF(Y1011="X","X",IF($AH1011=Z$4,"X","-"))</f>
        <v>-</v>
      </c>
      <c r="AA1011" s="70" t="str">
        <f t="shared" si="1539"/>
        <v>-</v>
      </c>
      <c r="AB1011" s="70" t="str">
        <f t="shared" si="1539"/>
        <v>-</v>
      </c>
      <c r="AC1011" s="70" t="str">
        <f t="shared" si="1539"/>
        <v>-</v>
      </c>
      <c r="AD1011" s="70" t="str">
        <f t="shared" si="1539"/>
        <v>-</v>
      </c>
      <c r="AE1011" s="635" t="str">
        <f t="shared" si="1539"/>
        <v>X</v>
      </c>
      <c r="AF1011" s="38"/>
      <c r="AG1011" s="70" t="s">
        <v>47</v>
      </c>
      <c r="AH1011" s="70" t="s">
        <v>47</v>
      </c>
      <c r="AI1011" s="38"/>
      <c r="AJ1011" s="13" t="str">
        <f t="shared" si="1529"/>
        <v>/rsm:CrossIndustryInvoice/rsm:SupplyChainTradeTransaction/ram:ApplicableHeaderTradeSettlement/ram:ApplicableTradeTax</v>
      </c>
      <c r="AK1011" s="13" t="str">
        <f t="shared" si="1530"/>
        <v>/ram:AllowanceChargeBasisAmount</v>
      </c>
      <c r="AL1011" s="14">
        <f>COUNTIFS(R$4:R1011,AJ1011)</f>
        <v>1</v>
      </c>
      <c r="AN1011" s="215" t="str">
        <f t="shared" si="1468"/>
        <v>SCT_HTS</v>
      </c>
      <c r="AO1011" s="61" t="str">
        <f t="shared" si="1531"/>
        <v>BT-X-263</v>
      </c>
      <c r="AP1011" s="282" t="str">
        <f t="shared" si="1469"/>
        <v/>
      </c>
      <c r="AQ1011" s="62">
        <f t="shared" si="1508"/>
        <v>4</v>
      </c>
      <c r="AR1011" s="62" t="str">
        <f t="shared" si="1532"/>
        <v>0..1</v>
      </c>
      <c r="AS1011" s="64" t="s">
        <v>4165</v>
      </c>
      <c r="AT1011" s="64"/>
      <c r="AU1011" s="65"/>
      <c r="AV1011" s="65"/>
      <c r="AW1011" s="65"/>
      <c r="AX1011" s="64" t="s">
        <v>1330</v>
      </c>
      <c r="AY1011" s="66" t="str">
        <f t="shared" si="1502"/>
        <v>0..1</v>
      </c>
      <c r="AZ1011" s="66" t="str">
        <f t="shared" si="1503"/>
        <v>0..1</v>
      </c>
      <c r="BA1011" s="6" t="str">
        <f t="shared" si="1495"/>
        <v>/rsm:CrossIndustryInvoice
/rsm:SupplyChainTradeTransaction
/ram:ApplicableHeaderTradeSettlement
/ram:ApplicableTradeTax
/ram:AllowanceChargeBasisAmount</v>
      </c>
      <c r="BB1011" s="67" t="str">
        <f t="shared" si="1496"/>
        <v>/rsm:CrossIndustryInvoice/rsm:SupplyChainTradeTransaction/ram:ApplicableHeaderTradeSettlement/ram:ApplicableTradeTax/ram:AllowanceChargeBasisAmount</v>
      </c>
      <c r="BC1011" s="66" t="str">
        <f t="shared" si="1470"/>
        <v>A</v>
      </c>
      <c r="BD1011" s="68" t="str">
        <f t="shared" si="1471"/>
        <v>E</v>
      </c>
      <c r="BE1011" s="62" t="str">
        <f t="shared" si="1472"/>
        <v>0..n</v>
      </c>
      <c r="BF1011" s="66" t="str">
        <f t="shared" si="1473"/>
        <v/>
      </c>
      <c r="BG1011" s="249" t="str">
        <f t="shared" si="1474"/>
        <v/>
      </c>
      <c r="BH1011" s="7"/>
      <c r="BI1011" s="634" t="str">
        <f t="shared" si="1475"/>
        <v>-</v>
      </c>
      <c r="BJ1011" s="70" t="str">
        <f t="shared" si="1476"/>
        <v>-</v>
      </c>
      <c r="BK1011" s="70" t="str">
        <f t="shared" si="1477"/>
        <v>-</v>
      </c>
      <c r="BL1011" s="70" t="str">
        <f t="shared" si="1478"/>
        <v>-</v>
      </c>
      <c r="BM1011" s="70" t="str">
        <f t="shared" si="1479"/>
        <v>-</v>
      </c>
      <c r="BN1011" s="70" t="str">
        <f t="shared" si="1480"/>
        <v>-</v>
      </c>
      <c r="BO1011" s="635" t="str">
        <f t="shared" si="1481"/>
        <v>X</v>
      </c>
      <c r="BP1011" s="7"/>
      <c r="BQ1011" s="70" t="str">
        <f t="shared" si="1482"/>
        <v>EXTENDED</v>
      </c>
      <c r="BR1011" s="70" t="str">
        <f t="shared" si="1483"/>
        <v>EXTENDED</v>
      </c>
      <c r="BS1011" s="15"/>
      <c r="BT1011" s="57" t="s">
        <v>18642</v>
      </c>
    </row>
    <row r="1012" spans="1:72" s="59" customFormat="1" ht="225" x14ac:dyDescent="0.2">
      <c r="A1012" s="45" t="str">
        <f t="shared" si="1466"/>
        <v>YES</v>
      </c>
      <c r="B1012" s="45"/>
      <c r="C1012" s="45"/>
      <c r="D1012" s="213" t="s">
        <v>3431</v>
      </c>
      <c r="E1012" s="214" t="s">
        <v>4166</v>
      </c>
      <c r="F1012" s="312" t="s">
        <v>4166</v>
      </c>
      <c r="G1012" s="66">
        <f t="shared" si="1521"/>
        <v>4</v>
      </c>
      <c r="H1012" s="66" t="s">
        <v>32</v>
      </c>
      <c r="I1012" s="64" t="s">
        <v>4167</v>
      </c>
      <c r="J1012" s="64" t="s">
        <v>4168</v>
      </c>
      <c r="K1012" s="65" t="s">
        <v>815</v>
      </c>
      <c r="L1012" s="65" t="s">
        <v>816</v>
      </c>
      <c r="M1012" s="65" t="s">
        <v>18321</v>
      </c>
      <c r="N1012" s="64" t="s">
        <v>128</v>
      </c>
      <c r="O1012" s="66" t="s">
        <v>32</v>
      </c>
      <c r="P1012" s="66" t="str">
        <f t="shared" si="1368"/>
        <v>1..1</v>
      </c>
      <c r="Q1012" s="2" t="s">
        <v>4170</v>
      </c>
      <c r="R1012" s="75" t="s">
        <v>4171</v>
      </c>
      <c r="S1012" s="66" t="s">
        <v>131</v>
      </c>
      <c r="T1012" s="68" t="str">
        <f t="shared" si="1533"/>
        <v>E</v>
      </c>
      <c r="U1012" s="66" t="s">
        <v>42</v>
      </c>
      <c r="V1012" s="66" t="s">
        <v>132</v>
      </c>
      <c r="W1012" s="249" t="s">
        <v>35</v>
      </c>
      <c r="X1012" s="38"/>
      <c r="Y1012" s="636" t="str">
        <f t="shared" si="1464"/>
        <v>-</v>
      </c>
      <c r="Z1012" s="68" t="str">
        <f t="shared" ref="Z1012:AE1012" si="1540">IF(Y1012="X","X",IF($AH1012=Z$4,"X","-"))</f>
        <v>X</v>
      </c>
      <c r="AA1012" s="68" t="str">
        <f t="shared" si="1540"/>
        <v>X</v>
      </c>
      <c r="AB1012" s="68" t="str">
        <f t="shared" si="1540"/>
        <v>X</v>
      </c>
      <c r="AC1012" s="68" t="str">
        <f t="shared" si="1540"/>
        <v>X</v>
      </c>
      <c r="AD1012" s="68" t="str">
        <f t="shared" si="1540"/>
        <v>X</v>
      </c>
      <c r="AE1012" s="637" t="str">
        <f t="shared" si="1540"/>
        <v>X</v>
      </c>
      <c r="AF1012" s="38"/>
      <c r="AG1012" s="68" t="s">
        <v>185</v>
      </c>
      <c r="AH1012" s="68" t="s">
        <v>185</v>
      </c>
      <c r="AI1012" s="38"/>
      <c r="AJ1012" s="13" t="str">
        <f t="shared" si="1529"/>
        <v>/rsm:CrossIndustryInvoice/rsm:SupplyChainTradeTransaction/ram:ApplicableHeaderTradeSettlement/ram:ApplicableTradeTax</v>
      </c>
      <c r="AK1012" s="13" t="str">
        <f t="shared" si="1530"/>
        <v>/ram:CategoryCode</v>
      </c>
      <c r="AL1012" s="14">
        <f>COUNTIFS(R$4:R1012,AJ1012)</f>
        <v>1</v>
      </c>
      <c r="AN1012" s="213" t="str">
        <f t="shared" si="1468"/>
        <v>SCT_HTS</v>
      </c>
      <c r="AO1012" s="214" t="str">
        <f t="shared" si="1531"/>
        <v>BT-118</v>
      </c>
      <c r="AP1012" s="312" t="str">
        <f t="shared" si="1469"/>
        <v>BT-118</v>
      </c>
      <c r="AQ1012" s="66">
        <f t="shared" si="1508"/>
        <v>4</v>
      </c>
      <c r="AR1012" s="66" t="str">
        <f t="shared" si="1532"/>
        <v>1..1</v>
      </c>
      <c r="AS1012" s="64" t="s">
        <v>4134</v>
      </c>
      <c r="AT1012" s="64" t="s">
        <v>4172</v>
      </c>
      <c r="AU1012" s="65" t="s">
        <v>1221</v>
      </c>
      <c r="AV1012" s="65" t="s">
        <v>1222</v>
      </c>
      <c r="AW1012" s="65" t="s">
        <v>18300</v>
      </c>
      <c r="AX1012" s="64" t="s">
        <v>128</v>
      </c>
      <c r="AY1012" s="66" t="str">
        <f t="shared" ref="AY1012:AY1043" si="1541">O1012</f>
        <v>1..1</v>
      </c>
      <c r="AZ1012" s="66" t="str">
        <f t="shared" ref="AZ1012:AZ1043" si="1542">P1012</f>
        <v>1..1</v>
      </c>
      <c r="BA1012" s="2" t="str">
        <f t="shared" si="1495"/>
        <v>/rsm:CrossIndustryInvoice
/rsm:SupplyChainTradeTransaction
/ram:ApplicableHeaderTradeSettlement
/ram:ApplicableTradeTax
/ram:CategoryCode</v>
      </c>
      <c r="BB1012" s="75" t="str">
        <f t="shared" si="1496"/>
        <v>/rsm:CrossIndustryInvoice/rsm:SupplyChainTradeTransaction/ram:ApplicableHeaderTradeSettlement/ram:ApplicableTradeTax/ram:CategoryCode</v>
      </c>
      <c r="BC1012" s="66" t="str">
        <f t="shared" si="1470"/>
        <v>C</v>
      </c>
      <c r="BD1012" s="68" t="str">
        <f t="shared" si="1471"/>
        <v>E</v>
      </c>
      <c r="BE1012" s="66" t="str">
        <f t="shared" si="1472"/>
        <v>0..1</v>
      </c>
      <c r="BF1012" s="66" t="str">
        <f t="shared" si="1473"/>
        <v>CAR-2</v>
      </c>
      <c r="BG1012" s="249" t="str">
        <f t="shared" si="1474"/>
        <v/>
      </c>
      <c r="BH1012" s="7"/>
      <c r="BI1012" s="636" t="str">
        <f t="shared" si="1475"/>
        <v>-</v>
      </c>
      <c r="BJ1012" s="68" t="str">
        <f t="shared" si="1476"/>
        <v>X</v>
      </c>
      <c r="BK1012" s="68" t="str">
        <f t="shared" si="1477"/>
        <v>X</v>
      </c>
      <c r="BL1012" s="68" t="str">
        <f t="shared" si="1478"/>
        <v>X</v>
      </c>
      <c r="BM1012" s="68" t="str">
        <f t="shared" si="1479"/>
        <v>X</v>
      </c>
      <c r="BN1012" s="68" t="str">
        <f t="shared" si="1480"/>
        <v>X</v>
      </c>
      <c r="BO1012" s="637" t="str">
        <f t="shared" si="1481"/>
        <v>X</v>
      </c>
      <c r="BP1012" s="7"/>
      <c r="BQ1012" s="68" t="str">
        <f t="shared" si="1482"/>
        <v>BASIC WL</v>
      </c>
      <c r="BR1012" s="68" t="str">
        <f t="shared" si="1483"/>
        <v>BASIC WL</v>
      </c>
      <c r="BS1012" s="15"/>
      <c r="BT1012" s="57" t="s">
        <v>18642</v>
      </c>
    </row>
    <row r="1013" spans="1:72" s="59" customFormat="1" ht="96" x14ac:dyDescent="0.2">
      <c r="A1013" s="45" t="str">
        <f t="shared" si="1466"/>
        <v>YES</v>
      </c>
      <c r="B1013" s="45"/>
      <c r="C1013" s="45"/>
      <c r="D1013" s="213" t="s">
        <v>3431</v>
      </c>
      <c r="E1013" s="214" t="s">
        <v>4174</v>
      </c>
      <c r="F1013" s="312" t="s">
        <v>4174</v>
      </c>
      <c r="G1013" s="66">
        <f t="shared" si="1521"/>
        <v>4</v>
      </c>
      <c r="H1013" s="66" t="s">
        <v>42</v>
      </c>
      <c r="I1013" s="64" t="s">
        <v>4175</v>
      </c>
      <c r="J1013" s="64" t="s">
        <v>4176</v>
      </c>
      <c r="K1013" s="65" t="s">
        <v>4177</v>
      </c>
      <c r="L1013" s="65"/>
      <c r="M1013" s="65" t="s">
        <v>35</v>
      </c>
      <c r="N1013" s="64" t="s">
        <v>128</v>
      </c>
      <c r="O1013" s="66" t="s">
        <v>42</v>
      </c>
      <c r="P1013" s="66" t="str">
        <f t="shared" si="1368"/>
        <v>0..1</v>
      </c>
      <c r="Q1013" s="2" t="s">
        <v>4178</v>
      </c>
      <c r="R1013" s="75" t="s">
        <v>4179</v>
      </c>
      <c r="S1013" s="66" t="s">
        <v>131</v>
      </c>
      <c r="T1013" s="68" t="str">
        <f t="shared" si="1533"/>
        <v>E</v>
      </c>
      <c r="U1013" s="66" t="s">
        <v>42</v>
      </c>
      <c r="V1013" s="66" t="s">
        <v>35</v>
      </c>
      <c r="W1013" s="249" t="s">
        <v>35</v>
      </c>
      <c r="X1013" s="38"/>
      <c r="Y1013" s="636" t="str">
        <f t="shared" si="1464"/>
        <v>-</v>
      </c>
      <c r="Z1013" s="68" t="str">
        <f t="shared" ref="Z1013:AE1013" si="1543">IF(Y1013="X","X",IF($AH1013=Z$4,"X","-"))</f>
        <v>X</v>
      </c>
      <c r="AA1013" s="68" t="str">
        <f t="shared" si="1543"/>
        <v>X</v>
      </c>
      <c r="AB1013" s="68" t="str">
        <f t="shared" si="1543"/>
        <v>X</v>
      </c>
      <c r="AC1013" s="68" t="str">
        <f t="shared" si="1543"/>
        <v>X</v>
      </c>
      <c r="AD1013" s="68" t="str">
        <f t="shared" si="1543"/>
        <v>X</v>
      </c>
      <c r="AE1013" s="637" t="str">
        <f t="shared" si="1543"/>
        <v>X</v>
      </c>
      <c r="AF1013" s="38"/>
      <c r="AG1013" s="68" t="s">
        <v>185</v>
      </c>
      <c r="AH1013" s="68" t="s">
        <v>185</v>
      </c>
      <c r="AI1013" s="38"/>
      <c r="AJ1013" s="13" t="str">
        <f t="shared" si="1529"/>
        <v>/rsm:CrossIndustryInvoice/rsm:SupplyChainTradeTransaction/ram:ApplicableHeaderTradeSettlement/ram:ApplicableTradeTax</v>
      </c>
      <c r="AK1013" s="13" t="str">
        <f t="shared" si="1530"/>
        <v>/ram:ExemptionReasonCode</v>
      </c>
      <c r="AL1013" s="14">
        <f>COUNTIFS(R$4:R1013,AJ1013)</f>
        <v>1</v>
      </c>
      <c r="AN1013" s="213" t="str">
        <f t="shared" si="1468"/>
        <v>SCT_HTS</v>
      </c>
      <c r="AO1013" s="214" t="str">
        <f t="shared" si="1531"/>
        <v>BT-121</v>
      </c>
      <c r="AP1013" s="312" t="str">
        <f t="shared" si="1469"/>
        <v>BT-121</v>
      </c>
      <c r="AQ1013" s="66">
        <f t="shared" si="1508"/>
        <v>4</v>
      </c>
      <c r="AR1013" s="66" t="str">
        <f t="shared" si="1532"/>
        <v>0..1</v>
      </c>
      <c r="AS1013" s="64" t="s">
        <v>823</v>
      </c>
      <c r="AT1013" s="64" t="s">
        <v>4180</v>
      </c>
      <c r="AU1013" s="65" t="s">
        <v>4181</v>
      </c>
      <c r="AV1013" s="65"/>
      <c r="AW1013" s="65" t="s">
        <v>35</v>
      </c>
      <c r="AX1013" s="64" t="s">
        <v>128</v>
      </c>
      <c r="AY1013" s="66" t="str">
        <f t="shared" si="1541"/>
        <v>0..1</v>
      </c>
      <c r="AZ1013" s="66" t="str">
        <f t="shared" si="1542"/>
        <v>0..1</v>
      </c>
      <c r="BA1013" s="2" t="str">
        <f t="shared" si="1495"/>
        <v>/rsm:CrossIndustryInvoice
/rsm:SupplyChainTradeTransaction
/ram:ApplicableHeaderTradeSettlement
/ram:ApplicableTradeTax
/ram:ExemptionReasonCode</v>
      </c>
      <c r="BB1013" s="75" t="str">
        <f t="shared" si="1496"/>
        <v>/rsm:CrossIndustryInvoice/rsm:SupplyChainTradeTransaction/ram:ApplicableHeaderTradeSettlement/ram:ApplicableTradeTax/ram:ExemptionReasonCode</v>
      </c>
      <c r="BC1013" s="66" t="str">
        <f t="shared" si="1470"/>
        <v>C</v>
      </c>
      <c r="BD1013" s="68" t="str">
        <f t="shared" si="1471"/>
        <v>E</v>
      </c>
      <c r="BE1013" s="66" t="str">
        <f t="shared" si="1472"/>
        <v>0..1</v>
      </c>
      <c r="BF1013" s="66" t="str">
        <f t="shared" si="1473"/>
        <v/>
      </c>
      <c r="BG1013" s="249" t="str">
        <f t="shared" si="1474"/>
        <v/>
      </c>
      <c r="BH1013" s="7"/>
      <c r="BI1013" s="636" t="str">
        <f t="shared" si="1475"/>
        <v>-</v>
      </c>
      <c r="BJ1013" s="68" t="str">
        <f t="shared" si="1476"/>
        <v>X</v>
      </c>
      <c r="BK1013" s="68" t="str">
        <f t="shared" si="1477"/>
        <v>X</v>
      </c>
      <c r="BL1013" s="68" t="str">
        <f t="shared" si="1478"/>
        <v>X</v>
      </c>
      <c r="BM1013" s="68" t="str">
        <f t="shared" si="1479"/>
        <v>X</v>
      </c>
      <c r="BN1013" s="68" t="str">
        <f t="shared" si="1480"/>
        <v>X</v>
      </c>
      <c r="BO1013" s="637" t="str">
        <f t="shared" si="1481"/>
        <v>X</v>
      </c>
      <c r="BP1013" s="7"/>
      <c r="BQ1013" s="68" t="str">
        <f t="shared" si="1482"/>
        <v>BASIC WL</v>
      </c>
      <c r="BR1013" s="68" t="str">
        <f t="shared" si="1483"/>
        <v>BASIC WL</v>
      </c>
      <c r="BS1013" s="15"/>
      <c r="BT1013" s="57" t="s">
        <v>18642</v>
      </c>
    </row>
    <row r="1014" spans="1:72" s="59" customFormat="1" ht="96" x14ac:dyDescent="0.2">
      <c r="A1014" s="45" t="str">
        <f t="shared" si="1466"/>
        <v>NO</v>
      </c>
      <c r="B1014" s="45"/>
      <c r="C1014" s="45"/>
      <c r="D1014" s="213" t="s">
        <v>3431</v>
      </c>
      <c r="E1014" s="214" t="s">
        <v>4182</v>
      </c>
      <c r="F1014" s="312"/>
      <c r="G1014" s="73">
        <f t="shared" si="1521"/>
        <v>4</v>
      </c>
      <c r="H1014" s="73" t="s">
        <v>42</v>
      </c>
      <c r="I1014" s="74" t="s">
        <v>4183</v>
      </c>
      <c r="J1014" s="64" t="s">
        <v>17379</v>
      </c>
      <c r="K1014" s="65" t="s">
        <v>17378</v>
      </c>
      <c r="L1014" s="65"/>
      <c r="M1014" s="65"/>
      <c r="N1014" s="64"/>
      <c r="O1014" s="66" t="s">
        <v>42</v>
      </c>
      <c r="P1014" s="66" t="str">
        <f t="shared" si="1368"/>
        <v>0..1</v>
      </c>
      <c r="Q1014" s="2" t="s">
        <v>4184</v>
      </c>
      <c r="R1014" s="75" t="s">
        <v>4185</v>
      </c>
      <c r="S1014" s="66"/>
      <c r="T1014" s="68" t="str">
        <f t="shared" si="1533"/>
        <v/>
      </c>
      <c r="U1014" s="66" t="s">
        <v>42</v>
      </c>
      <c r="V1014" s="66"/>
      <c r="W1014" s="249"/>
      <c r="X1014" s="38"/>
      <c r="Y1014" s="636" t="str">
        <f t="shared" si="1464"/>
        <v>-</v>
      </c>
      <c r="Z1014" s="68" t="str">
        <f t="shared" ref="Z1014:AE1014" si="1544">IF(Y1014="X","X",IF($AH1014=Z$4,"X","-"))</f>
        <v>-</v>
      </c>
      <c r="AA1014" s="68" t="str">
        <f t="shared" si="1544"/>
        <v>-</v>
      </c>
      <c r="AB1014" s="68" t="str">
        <f t="shared" si="1544"/>
        <v>X</v>
      </c>
      <c r="AC1014" s="68" t="str">
        <f t="shared" si="1544"/>
        <v>X</v>
      </c>
      <c r="AD1014" s="68" t="str">
        <f t="shared" si="1544"/>
        <v>X</v>
      </c>
      <c r="AE1014" s="637" t="str">
        <f t="shared" si="1544"/>
        <v>X</v>
      </c>
      <c r="AF1014" s="38"/>
      <c r="AG1014" s="68" t="s">
        <v>282</v>
      </c>
      <c r="AH1014" s="68" t="s">
        <v>282</v>
      </c>
      <c r="AI1014" s="38"/>
      <c r="AJ1014" s="13" t="str">
        <f t="shared" si="1529"/>
        <v>/rsm:CrossIndustryInvoice/rsm:SupplyChainTradeTransaction/ram:ApplicableHeaderTradeSettlement/ram:ApplicableTradeTax</v>
      </c>
      <c r="AK1014" s="13" t="str">
        <f t="shared" si="1530"/>
        <v>/ram:TaxPointDate</v>
      </c>
      <c r="AL1014" s="14">
        <f>COUNTIFS(R$4:R1014,AJ1014)</f>
        <v>1</v>
      </c>
      <c r="AN1014" s="213" t="str">
        <f t="shared" si="1468"/>
        <v>SCT_HTS</v>
      </c>
      <c r="AO1014" s="214" t="str">
        <f t="shared" si="1531"/>
        <v>BT-7-00</v>
      </c>
      <c r="AP1014" s="312" t="str">
        <f t="shared" si="1469"/>
        <v/>
      </c>
      <c r="AQ1014" s="73">
        <f t="shared" si="1508"/>
        <v>4</v>
      </c>
      <c r="AR1014" s="73" t="str">
        <f t="shared" si="1532"/>
        <v>0..1</v>
      </c>
      <c r="AS1014" s="74" t="s">
        <v>4186</v>
      </c>
      <c r="AT1014" s="64" t="s">
        <v>4196</v>
      </c>
      <c r="AU1014" s="65" t="s">
        <v>18301</v>
      </c>
      <c r="AV1014" s="65"/>
      <c r="AW1014" s="65" t="s">
        <v>35</v>
      </c>
      <c r="AX1014" s="64"/>
      <c r="AY1014" s="66" t="str">
        <f t="shared" si="1541"/>
        <v>0..1</v>
      </c>
      <c r="AZ1014" s="66" t="str">
        <f t="shared" si="1542"/>
        <v>0..1</v>
      </c>
      <c r="BA1014" s="2" t="str">
        <f t="shared" si="1495"/>
        <v>/rsm:CrossIndustryInvoice
/rsm:SupplyChainTradeTransaction
/ram:ApplicableHeaderTradeSettlement
/ram:ApplicableTradeTax
/ram:TaxPointDate</v>
      </c>
      <c r="BB1014" s="75" t="str">
        <f t="shared" si="1496"/>
        <v>/rsm:CrossIndustryInvoice/rsm:SupplyChainTradeTransaction/ram:ApplicableHeaderTradeSettlement/ram:ApplicableTradeTax/ram:TaxPointDate</v>
      </c>
      <c r="BC1014" s="66" t="str">
        <f t="shared" si="1470"/>
        <v/>
      </c>
      <c r="BD1014" s="68" t="str">
        <f t="shared" si="1471"/>
        <v/>
      </c>
      <c r="BE1014" s="66" t="str">
        <f t="shared" si="1472"/>
        <v>0..1</v>
      </c>
      <c r="BF1014" s="66" t="str">
        <f t="shared" si="1473"/>
        <v/>
      </c>
      <c r="BG1014" s="249" t="str">
        <f t="shared" si="1474"/>
        <v/>
      </c>
      <c r="BH1014" s="7"/>
      <c r="BI1014" s="636" t="str">
        <f t="shared" si="1475"/>
        <v>-</v>
      </c>
      <c r="BJ1014" s="68" t="str">
        <f t="shared" si="1476"/>
        <v>-</v>
      </c>
      <c r="BK1014" s="68" t="str">
        <f t="shared" si="1477"/>
        <v>-</v>
      </c>
      <c r="BL1014" s="68" t="str">
        <f t="shared" si="1478"/>
        <v>X</v>
      </c>
      <c r="BM1014" s="68" t="str">
        <f t="shared" si="1479"/>
        <v>X</v>
      </c>
      <c r="BN1014" s="68" t="str">
        <f t="shared" si="1480"/>
        <v>X</v>
      </c>
      <c r="BO1014" s="637" t="str">
        <f t="shared" si="1481"/>
        <v>X</v>
      </c>
      <c r="BP1014" s="7"/>
      <c r="BQ1014" s="68" t="str">
        <f t="shared" si="1482"/>
        <v>EN 16931</v>
      </c>
      <c r="BR1014" s="68" t="str">
        <f t="shared" si="1483"/>
        <v>EN 16931</v>
      </c>
      <c r="BS1014" s="15"/>
      <c r="BT1014" s="57" t="s">
        <v>18642</v>
      </c>
    </row>
    <row r="1015" spans="1:72" s="59" customFormat="1" ht="135" x14ac:dyDescent="0.2">
      <c r="A1015" s="45" t="str">
        <f t="shared" si="1466"/>
        <v>YES</v>
      </c>
      <c r="B1015" s="45"/>
      <c r="C1015" s="45"/>
      <c r="D1015" s="213" t="s">
        <v>3431</v>
      </c>
      <c r="E1015" s="214" t="s">
        <v>4187</v>
      </c>
      <c r="F1015" s="312" t="s">
        <v>4187</v>
      </c>
      <c r="G1015" s="66">
        <f t="shared" si="1521"/>
        <v>5</v>
      </c>
      <c r="H1015" s="66" t="s">
        <v>42</v>
      </c>
      <c r="I1015" s="64" t="s">
        <v>4188</v>
      </c>
      <c r="J1015" s="64" t="s">
        <v>4189</v>
      </c>
      <c r="K1015" s="65" t="s">
        <v>17380</v>
      </c>
      <c r="L1015" s="65" t="s">
        <v>4191</v>
      </c>
      <c r="M1015" s="65" t="s">
        <v>4192</v>
      </c>
      <c r="N1015" s="64" t="s">
        <v>148</v>
      </c>
      <c r="O1015" s="66" t="s">
        <v>32</v>
      </c>
      <c r="P1015" s="66" t="str">
        <f t="shared" si="1368"/>
        <v>1..1</v>
      </c>
      <c r="Q1015" s="2" t="s">
        <v>4193</v>
      </c>
      <c r="R1015" s="75" t="s">
        <v>4194</v>
      </c>
      <c r="S1015" s="66" t="s">
        <v>151</v>
      </c>
      <c r="T1015" s="68" t="str">
        <f t="shared" si="1533"/>
        <v>E</v>
      </c>
      <c r="U1015" s="66" t="s">
        <v>32</v>
      </c>
      <c r="V1015" s="66" t="s">
        <v>4195</v>
      </c>
      <c r="W1015" s="249" t="s">
        <v>152</v>
      </c>
      <c r="X1015" s="38"/>
      <c r="Y1015" s="636" t="str">
        <f t="shared" si="1464"/>
        <v>-</v>
      </c>
      <c r="Z1015" s="68" t="str">
        <f t="shared" ref="Z1015:AE1015" si="1545">IF(Y1015="X","X",IF($AH1015=Z$4,"X","-"))</f>
        <v>-</v>
      </c>
      <c r="AA1015" s="68" t="str">
        <f t="shared" si="1545"/>
        <v>-</v>
      </c>
      <c r="AB1015" s="68" t="str">
        <f t="shared" si="1545"/>
        <v>X</v>
      </c>
      <c r="AC1015" s="68" t="str">
        <f t="shared" si="1545"/>
        <v>X</v>
      </c>
      <c r="AD1015" s="68" t="str">
        <f t="shared" si="1545"/>
        <v>X</v>
      </c>
      <c r="AE1015" s="637" t="str">
        <f t="shared" si="1545"/>
        <v>X</v>
      </c>
      <c r="AF1015" s="38"/>
      <c r="AG1015" s="68" t="s">
        <v>282</v>
      </c>
      <c r="AH1015" s="68" t="s">
        <v>282</v>
      </c>
      <c r="AI1015" s="38"/>
      <c r="AJ1015" s="13" t="str">
        <f t="shared" si="1529"/>
        <v>/rsm:CrossIndustryInvoice/rsm:SupplyChainTradeTransaction/ram:ApplicableHeaderTradeSettlement/ram:ApplicableTradeTax/ram:TaxPointDate</v>
      </c>
      <c r="AK1015" s="13" t="str">
        <f t="shared" si="1530"/>
        <v>/udt:DateString</v>
      </c>
      <c r="AL1015" s="14">
        <f>COUNTIFS(R$4:R1015,AJ1015)</f>
        <v>1</v>
      </c>
      <c r="AN1015" s="213" t="str">
        <f t="shared" si="1468"/>
        <v>SCT_HTS</v>
      </c>
      <c r="AO1015" s="214" t="str">
        <f t="shared" si="1531"/>
        <v>BT-7</v>
      </c>
      <c r="AP1015" s="312" t="str">
        <f t="shared" si="1469"/>
        <v>BT-7</v>
      </c>
      <c r="AQ1015" s="66">
        <f t="shared" si="1508"/>
        <v>5</v>
      </c>
      <c r="AR1015" s="66" t="str">
        <f t="shared" si="1532"/>
        <v>0..1</v>
      </c>
      <c r="AS1015" s="64" t="s">
        <v>4196</v>
      </c>
      <c r="AT1015" s="64" t="s">
        <v>4197</v>
      </c>
      <c r="AU1015" s="65" t="s">
        <v>4198</v>
      </c>
      <c r="AV1015" s="65" t="s">
        <v>4199</v>
      </c>
      <c r="AW1015" s="65" t="s">
        <v>4200</v>
      </c>
      <c r="AX1015" s="64" t="s">
        <v>148</v>
      </c>
      <c r="AY1015" s="66" t="str">
        <f t="shared" si="1541"/>
        <v>1..1</v>
      </c>
      <c r="AZ1015" s="66" t="str">
        <f t="shared" si="1542"/>
        <v>1..1</v>
      </c>
      <c r="BA1015" s="2" t="str">
        <f t="shared" si="1495"/>
        <v>/rsm:CrossIndustryInvoice
/rsm:SupplyChainTradeTransaction
/ram:ApplicableHeaderTradeSettlement
/ram:ApplicableTradeTax
/ram:TaxPointDate
/udt:DateString</v>
      </c>
      <c r="BB1015" s="75" t="str">
        <f t="shared" si="1496"/>
        <v>/rsm:CrossIndustryInvoice/rsm:SupplyChainTradeTransaction/ram:ApplicableHeaderTradeSettlement/ram:ApplicableTradeTax/ram:TaxPointDate/udt:DateString</v>
      </c>
      <c r="BC1015" s="66" t="str">
        <f t="shared" si="1470"/>
        <v>D</v>
      </c>
      <c r="BD1015" s="68" t="str">
        <f t="shared" si="1471"/>
        <v>E</v>
      </c>
      <c r="BE1015" s="66" t="str">
        <f t="shared" si="1472"/>
        <v>1..1</v>
      </c>
      <c r="BF1015" s="66" t="str">
        <f t="shared" si="1473"/>
        <v>STR-2</v>
      </c>
      <c r="BG1015" s="249" t="str">
        <f t="shared" si="1474"/>
        <v>@format="102"</v>
      </c>
      <c r="BH1015" s="7"/>
      <c r="BI1015" s="636" t="str">
        <f t="shared" si="1475"/>
        <v>-</v>
      </c>
      <c r="BJ1015" s="68" t="str">
        <f t="shared" si="1476"/>
        <v>-</v>
      </c>
      <c r="BK1015" s="68" t="str">
        <f t="shared" si="1477"/>
        <v>-</v>
      </c>
      <c r="BL1015" s="68" t="str">
        <f t="shared" si="1478"/>
        <v>X</v>
      </c>
      <c r="BM1015" s="68" t="str">
        <f t="shared" si="1479"/>
        <v>X</v>
      </c>
      <c r="BN1015" s="68" t="str">
        <f t="shared" si="1480"/>
        <v>X</v>
      </c>
      <c r="BO1015" s="637" t="str">
        <f t="shared" si="1481"/>
        <v>X</v>
      </c>
      <c r="BP1015" s="7"/>
      <c r="BQ1015" s="68" t="str">
        <f t="shared" si="1482"/>
        <v>EN 16931</v>
      </c>
      <c r="BR1015" s="68" t="str">
        <f t="shared" si="1483"/>
        <v>EN 16931</v>
      </c>
      <c r="BS1015" s="15"/>
      <c r="BT1015" s="57" t="s">
        <v>18642</v>
      </c>
    </row>
    <row r="1016" spans="1:72" s="59" customFormat="1" ht="120" x14ac:dyDescent="0.2">
      <c r="A1016" s="45" t="str">
        <f t="shared" si="1466"/>
        <v>YES</v>
      </c>
      <c r="B1016" s="45"/>
      <c r="C1016" s="45"/>
      <c r="D1016" s="213" t="s">
        <v>3431</v>
      </c>
      <c r="E1016" s="214" t="s">
        <v>4201</v>
      </c>
      <c r="F1016" s="312"/>
      <c r="G1016" s="66">
        <f t="shared" si="1521"/>
        <v>6</v>
      </c>
      <c r="H1016" s="66" t="s">
        <v>32</v>
      </c>
      <c r="I1016" s="97" t="s">
        <v>229</v>
      </c>
      <c r="J1016" s="64" t="s">
        <v>35</v>
      </c>
      <c r="K1016" s="65" t="s">
        <v>160</v>
      </c>
      <c r="L1016" s="65"/>
      <c r="M1016" s="65" t="s">
        <v>160</v>
      </c>
      <c r="N1016" s="64" t="s">
        <v>128</v>
      </c>
      <c r="O1016" s="66" t="s">
        <v>32</v>
      </c>
      <c r="P1016" s="66" t="str">
        <f t="shared" si="1368"/>
        <v>1..1</v>
      </c>
      <c r="Q1016" s="2" t="s">
        <v>4202</v>
      </c>
      <c r="R1016" s="75" t="s">
        <v>4203</v>
      </c>
      <c r="S1016" s="66" t="s">
        <v>131</v>
      </c>
      <c r="T1016" s="68" t="str">
        <f t="shared" si="1533"/>
        <v>A</v>
      </c>
      <c r="U1016" s="66" t="s">
        <v>42</v>
      </c>
      <c r="V1016" s="66" t="s">
        <v>35</v>
      </c>
      <c r="W1016" s="249" t="s">
        <v>160</v>
      </c>
      <c r="X1016" s="38"/>
      <c r="Y1016" s="636" t="str">
        <f t="shared" si="1464"/>
        <v>-</v>
      </c>
      <c r="Z1016" s="68" t="str">
        <f t="shared" ref="Z1016:AE1016" si="1546">IF(Y1016="X","X",IF($AH1016=Z$4,"X","-"))</f>
        <v>-</v>
      </c>
      <c r="AA1016" s="68" t="str">
        <f t="shared" si="1546"/>
        <v>-</v>
      </c>
      <c r="AB1016" s="68" t="str">
        <f t="shared" si="1546"/>
        <v>X</v>
      </c>
      <c r="AC1016" s="68" t="str">
        <f t="shared" si="1546"/>
        <v>X</v>
      </c>
      <c r="AD1016" s="68" t="str">
        <f t="shared" si="1546"/>
        <v>X</v>
      </c>
      <c r="AE1016" s="637" t="str">
        <f t="shared" si="1546"/>
        <v>X</v>
      </c>
      <c r="AF1016" s="38"/>
      <c r="AG1016" s="68" t="s">
        <v>282</v>
      </c>
      <c r="AH1016" s="68" t="s">
        <v>282</v>
      </c>
      <c r="AI1016" s="38"/>
      <c r="AJ1016" s="13" t="str">
        <f t="shared" si="1529"/>
        <v>/rsm:CrossIndustryInvoice/rsm:SupplyChainTradeTransaction/ram:ApplicableHeaderTradeSettlement/ram:ApplicableTradeTax/ram:TaxPointDate/udt:DateString</v>
      </c>
      <c r="AK1016" s="13" t="str">
        <f t="shared" si="1530"/>
        <v>/@format</v>
      </c>
      <c r="AL1016" s="14">
        <f>COUNTIFS(R$4:R1016,AJ1016)</f>
        <v>1</v>
      </c>
      <c r="AN1016" s="213" t="str">
        <f t="shared" si="1468"/>
        <v>SCT_HTS</v>
      </c>
      <c r="AO1016" s="214" t="str">
        <f t="shared" si="1531"/>
        <v>BT-7-0</v>
      </c>
      <c r="AP1016" s="312" t="str">
        <f t="shared" si="1469"/>
        <v/>
      </c>
      <c r="AQ1016" s="66">
        <f t="shared" si="1508"/>
        <v>6</v>
      </c>
      <c r="AR1016" s="66" t="str">
        <f t="shared" si="1532"/>
        <v>1..1</v>
      </c>
      <c r="AS1016" s="97" t="s">
        <v>1270</v>
      </c>
      <c r="AT1016" s="64" t="s">
        <v>35</v>
      </c>
      <c r="AU1016" s="65" t="s">
        <v>18166</v>
      </c>
      <c r="AV1016" s="65"/>
      <c r="AW1016" s="65" t="s">
        <v>166</v>
      </c>
      <c r="AX1016" s="64" t="s">
        <v>128</v>
      </c>
      <c r="AY1016" s="66" t="str">
        <f t="shared" si="1541"/>
        <v>1..1</v>
      </c>
      <c r="AZ1016" s="66" t="str">
        <f t="shared" si="1542"/>
        <v>1..1</v>
      </c>
      <c r="BA1016" s="2" t="str">
        <f t="shared" si="1495"/>
        <v>/rsm:CrossIndustryInvoice
/rsm:SupplyChainTradeTransaction
/ram:ApplicableHeaderTradeSettlement
/ram:ApplicableTradeTax
/ram:TaxPointDate
/udt:DateString
/@format</v>
      </c>
      <c r="BB1016" s="75" t="str">
        <f t="shared" si="1496"/>
        <v>/rsm:CrossIndustryInvoice/rsm:SupplyChainTradeTransaction/ram:ApplicableHeaderTradeSettlement/ram:ApplicableTradeTax/ram:TaxPointDate/udt:DateString/@format</v>
      </c>
      <c r="BC1016" s="66" t="str">
        <f t="shared" si="1470"/>
        <v>C</v>
      </c>
      <c r="BD1016" s="68" t="str">
        <f t="shared" si="1471"/>
        <v>A</v>
      </c>
      <c r="BE1016" s="66" t="str">
        <f t="shared" si="1472"/>
        <v>0..1</v>
      </c>
      <c r="BF1016" s="66" t="str">
        <f t="shared" si="1473"/>
        <v/>
      </c>
      <c r="BG1016" s="249" t="str">
        <f t="shared" si="1474"/>
        <v>Only value "102"</v>
      </c>
      <c r="BH1016" s="7"/>
      <c r="BI1016" s="636" t="str">
        <f t="shared" si="1475"/>
        <v>-</v>
      </c>
      <c r="BJ1016" s="68" t="str">
        <f t="shared" si="1476"/>
        <v>-</v>
      </c>
      <c r="BK1016" s="68" t="str">
        <f t="shared" si="1477"/>
        <v>-</v>
      </c>
      <c r="BL1016" s="68" t="str">
        <f t="shared" si="1478"/>
        <v>X</v>
      </c>
      <c r="BM1016" s="68" t="str">
        <f t="shared" si="1479"/>
        <v>X</v>
      </c>
      <c r="BN1016" s="68" t="str">
        <f t="shared" si="1480"/>
        <v>X</v>
      </c>
      <c r="BO1016" s="637" t="str">
        <f t="shared" si="1481"/>
        <v>X</v>
      </c>
      <c r="BP1016" s="7"/>
      <c r="BQ1016" s="68" t="str">
        <f t="shared" si="1482"/>
        <v>EN 16931</v>
      </c>
      <c r="BR1016" s="68" t="str">
        <f t="shared" si="1483"/>
        <v>EN 16931</v>
      </c>
      <c r="BS1016" s="15"/>
      <c r="BT1016" s="57" t="s">
        <v>18642</v>
      </c>
    </row>
    <row r="1017" spans="1:72" s="59" customFormat="1" ht="135" x14ac:dyDescent="0.2">
      <c r="A1017" s="45" t="str">
        <f t="shared" si="1466"/>
        <v>YES</v>
      </c>
      <c r="B1017" s="45"/>
      <c r="C1017" s="45"/>
      <c r="D1017" s="213" t="s">
        <v>3431</v>
      </c>
      <c r="E1017" s="214" t="s">
        <v>4204</v>
      </c>
      <c r="F1017" s="312" t="s">
        <v>4204</v>
      </c>
      <c r="G1017" s="66">
        <f t="shared" si="1521"/>
        <v>4</v>
      </c>
      <c r="H1017" s="66" t="s">
        <v>42</v>
      </c>
      <c r="I1017" s="64" t="s">
        <v>4205</v>
      </c>
      <c r="J1017" s="64" t="s">
        <v>4206</v>
      </c>
      <c r="K1017" s="65" t="s">
        <v>17381</v>
      </c>
      <c r="L1017" s="65" t="s">
        <v>17382</v>
      </c>
      <c r="M1017" s="65" t="s">
        <v>4192</v>
      </c>
      <c r="N1017" s="64" t="s">
        <v>128</v>
      </c>
      <c r="O1017" s="66" t="s">
        <v>42</v>
      </c>
      <c r="P1017" s="66" t="str">
        <f t="shared" ref="P1017:P1080" si="1547">O1017</f>
        <v>0..1</v>
      </c>
      <c r="Q1017" s="2" t="s">
        <v>4209</v>
      </c>
      <c r="R1017" s="75" t="s">
        <v>4210</v>
      </c>
      <c r="S1017" s="66" t="s">
        <v>131</v>
      </c>
      <c r="T1017" s="68" t="str">
        <f t="shared" si="1533"/>
        <v>E</v>
      </c>
      <c r="U1017" s="66" t="s">
        <v>42</v>
      </c>
      <c r="V1017" s="66" t="s">
        <v>4195</v>
      </c>
      <c r="W1017" s="249" t="s">
        <v>35</v>
      </c>
      <c r="X1017" s="38"/>
      <c r="Y1017" s="636" t="str">
        <f t="shared" si="1464"/>
        <v>-</v>
      </c>
      <c r="Z1017" s="68" t="str">
        <f t="shared" ref="Z1017:AE1017" si="1548">IF(Y1017="X","X",IF($AH1017=Z$4,"X","-"))</f>
        <v>X</v>
      </c>
      <c r="AA1017" s="68" t="str">
        <f t="shared" si="1548"/>
        <v>X</v>
      </c>
      <c r="AB1017" s="68" t="str">
        <f t="shared" si="1548"/>
        <v>X</v>
      </c>
      <c r="AC1017" s="68" t="str">
        <f t="shared" si="1548"/>
        <v>X</v>
      </c>
      <c r="AD1017" s="68" t="str">
        <f t="shared" si="1548"/>
        <v>X</v>
      </c>
      <c r="AE1017" s="637" t="str">
        <f t="shared" si="1548"/>
        <v>X</v>
      </c>
      <c r="AF1017" s="38"/>
      <c r="AG1017" s="68" t="s">
        <v>185</v>
      </c>
      <c r="AH1017" s="68" t="s">
        <v>185</v>
      </c>
      <c r="AI1017" s="38"/>
      <c r="AJ1017" s="13" t="str">
        <f t="shared" si="1529"/>
        <v>/rsm:CrossIndustryInvoice/rsm:SupplyChainTradeTransaction/ram:ApplicableHeaderTradeSettlement/ram:ApplicableTradeTax</v>
      </c>
      <c r="AK1017" s="13" t="str">
        <f t="shared" si="1530"/>
        <v>/ram:DueDateTypeCode</v>
      </c>
      <c r="AL1017" s="14">
        <f>COUNTIFS(R$4:R1017,AJ1017)</f>
        <v>1</v>
      </c>
      <c r="AN1017" s="213" t="str">
        <f t="shared" si="1468"/>
        <v>SCT_HTS</v>
      </c>
      <c r="AO1017" s="214" t="str">
        <f t="shared" si="1531"/>
        <v>BT-8</v>
      </c>
      <c r="AP1017" s="312" t="str">
        <f t="shared" si="1469"/>
        <v>BT-8</v>
      </c>
      <c r="AQ1017" s="66">
        <f t="shared" si="1508"/>
        <v>4</v>
      </c>
      <c r="AR1017" s="66" t="str">
        <f t="shared" si="1532"/>
        <v>0..1</v>
      </c>
      <c r="AS1017" s="64" t="s">
        <v>4211</v>
      </c>
      <c r="AT1017" s="64" t="s">
        <v>4212</v>
      </c>
      <c r="AU1017" s="65" t="s">
        <v>4213</v>
      </c>
      <c r="AV1017" s="65" t="s">
        <v>18302</v>
      </c>
      <c r="AW1017" s="65" t="s">
        <v>4200</v>
      </c>
      <c r="AX1017" s="64" t="s">
        <v>128</v>
      </c>
      <c r="AY1017" s="66" t="str">
        <f t="shared" si="1541"/>
        <v>0..1</v>
      </c>
      <c r="AZ1017" s="66" t="str">
        <f t="shared" si="1542"/>
        <v>0..1</v>
      </c>
      <c r="BA1017" s="2" t="str">
        <f t="shared" si="1495"/>
        <v>/rsm:CrossIndustryInvoice
/rsm:SupplyChainTradeTransaction
/ram:ApplicableHeaderTradeSettlement
/ram:ApplicableTradeTax
/ram:DueDateTypeCode</v>
      </c>
      <c r="BB1017" s="75" t="str">
        <f t="shared" si="1496"/>
        <v>/rsm:CrossIndustryInvoice/rsm:SupplyChainTradeTransaction/ram:ApplicableHeaderTradeSettlement/ram:ApplicableTradeTax/ram:DueDateTypeCode</v>
      </c>
      <c r="BC1017" s="66" t="str">
        <f t="shared" si="1470"/>
        <v>C</v>
      </c>
      <c r="BD1017" s="68" t="str">
        <f t="shared" si="1471"/>
        <v>E</v>
      </c>
      <c r="BE1017" s="66" t="str">
        <f t="shared" si="1472"/>
        <v>0..1</v>
      </c>
      <c r="BF1017" s="66" t="str">
        <f t="shared" si="1473"/>
        <v>STR-2</v>
      </c>
      <c r="BG1017" s="249" t="str">
        <f t="shared" si="1474"/>
        <v/>
      </c>
      <c r="BH1017" s="7"/>
      <c r="BI1017" s="636" t="str">
        <f t="shared" si="1475"/>
        <v>-</v>
      </c>
      <c r="BJ1017" s="68" t="str">
        <f t="shared" si="1476"/>
        <v>X</v>
      </c>
      <c r="BK1017" s="68" t="str">
        <f t="shared" si="1477"/>
        <v>X</v>
      </c>
      <c r="BL1017" s="68" t="str">
        <f t="shared" si="1478"/>
        <v>X</v>
      </c>
      <c r="BM1017" s="68" t="str">
        <f t="shared" si="1479"/>
        <v>X</v>
      </c>
      <c r="BN1017" s="68" t="str">
        <f t="shared" si="1480"/>
        <v>X</v>
      </c>
      <c r="BO1017" s="637" t="str">
        <f t="shared" si="1481"/>
        <v>X</v>
      </c>
      <c r="BP1017" s="7"/>
      <c r="BQ1017" s="68" t="str">
        <f t="shared" si="1482"/>
        <v>BASIC WL</v>
      </c>
      <c r="BR1017" s="68" t="str">
        <f t="shared" si="1483"/>
        <v>BASIC WL</v>
      </c>
      <c r="BS1017" s="15"/>
      <c r="BT1017" s="57" t="s">
        <v>18642</v>
      </c>
    </row>
    <row r="1018" spans="1:72" s="59" customFormat="1" ht="96" x14ac:dyDescent="0.2">
      <c r="A1018" s="45" t="str">
        <f t="shared" si="1466"/>
        <v>YES</v>
      </c>
      <c r="B1018" s="45"/>
      <c r="C1018" s="45"/>
      <c r="D1018" s="213" t="s">
        <v>3431</v>
      </c>
      <c r="E1018" s="214" t="s">
        <v>4215</v>
      </c>
      <c r="F1018" s="312" t="s">
        <v>4215</v>
      </c>
      <c r="G1018" s="66">
        <f t="shared" si="1521"/>
        <v>4</v>
      </c>
      <c r="H1018" s="66" t="s">
        <v>42</v>
      </c>
      <c r="I1018" s="64" t="s">
        <v>4216</v>
      </c>
      <c r="J1018" s="64" t="s">
        <v>4217</v>
      </c>
      <c r="K1018" s="65" t="s">
        <v>4218</v>
      </c>
      <c r="L1018" s="65" t="s">
        <v>17213</v>
      </c>
      <c r="M1018" s="65" t="s">
        <v>4219</v>
      </c>
      <c r="N1018" s="64" t="s">
        <v>1230</v>
      </c>
      <c r="O1018" s="66" t="s">
        <v>42</v>
      </c>
      <c r="P1018" s="66" t="str">
        <f t="shared" si="1547"/>
        <v>0..1</v>
      </c>
      <c r="Q1018" s="2" t="s">
        <v>4220</v>
      </c>
      <c r="R1018" s="75" t="s">
        <v>4221</v>
      </c>
      <c r="S1018" s="66" t="s">
        <v>722</v>
      </c>
      <c r="T1018" s="68" t="str">
        <f t="shared" si="1533"/>
        <v>E</v>
      </c>
      <c r="U1018" s="66" t="s">
        <v>42</v>
      </c>
      <c r="V1018" s="66" t="s">
        <v>35</v>
      </c>
      <c r="W1018" s="249" t="s">
        <v>35</v>
      </c>
      <c r="X1018" s="38"/>
      <c r="Y1018" s="636" t="str">
        <f t="shared" si="1464"/>
        <v>-</v>
      </c>
      <c r="Z1018" s="68" t="str">
        <f t="shared" ref="Z1018:AE1018" si="1549">IF(Y1018="X","X",IF($AH1018=Z$4,"X","-"))</f>
        <v>X</v>
      </c>
      <c r="AA1018" s="68" t="str">
        <f t="shared" si="1549"/>
        <v>X</v>
      </c>
      <c r="AB1018" s="68" t="str">
        <f t="shared" si="1549"/>
        <v>X</v>
      </c>
      <c r="AC1018" s="68" t="str">
        <f t="shared" si="1549"/>
        <v>X</v>
      </c>
      <c r="AD1018" s="68" t="str">
        <f t="shared" si="1549"/>
        <v>X</v>
      </c>
      <c r="AE1018" s="637" t="str">
        <f t="shared" si="1549"/>
        <v>X</v>
      </c>
      <c r="AF1018" s="38"/>
      <c r="AG1018" s="68" t="s">
        <v>185</v>
      </c>
      <c r="AH1018" s="68" t="s">
        <v>185</v>
      </c>
      <c r="AI1018" s="38"/>
      <c r="AJ1018" s="13" t="str">
        <f t="shared" si="1529"/>
        <v>/rsm:CrossIndustryInvoice/rsm:SupplyChainTradeTransaction/ram:ApplicableHeaderTradeSettlement/ram:ApplicableTradeTax</v>
      </c>
      <c r="AK1018" s="13" t="str">
        <f t="shared" si="1530"/>
        <v>/ram:RateApplicablePercent</v>
      </c>
      <c r="AL1018" s="14">
        <f>COUNTIFS(R$4:R1018,AJ1018)</f>
        <v>1</v>
      </c>
      <c r="AN1018" s="213" t="str">
        <f t="shared" si="1468"/>
        <v>SCT_HTS</v>
      </c>
      <c r="AO1018" s="214" t="str">
        <f t="shared" si="1531"/>
        <v>BT-119</v>
      </c>
      <c r="AP1018" s="312" t="str">
        <f t="shared" si="1469"/>
        <v>BT-119</v>
      </c>
      <c r="AQ1018" s="66">
        <f t="shared" si="1508"/>
        <v>4</v>
      </c>
      <c r="AR1018" s="66" t="str">
        <f t="shared" si="1532"/>
        <v>0..1</v>
      </c>
      <c r="AS1018" s="64" t="s">
        <v>4222</v>
      </c>
      <c r="AT1018" s="64" t="s">
        <v>4223</v>
      </c>
      <c r="AU1018" s="65" t="s">
        <v>4224</v>
      </c>
      <c r="AV1018" s="65" t="s">
        <v>1236</v>
      </c>
      <c r="AW1018" s="65" t="s">
        <v>4225</v>
      </c>
      <c r="AX1018" s="64" t="s">
        <v>1237</v>
      </c>
      <c r="AY1018" s="66" t="str">
        <f t="shared" si="1541"/>
        <v>0..1</v>
      </c>
      <c r="AZ1018" s="66" t="str">
        <f t="shared" si="1542"/>
        <v>0..1</v>
      </c>
      <c r="BA1018" s="2" t="str">
        <f t="shared" si="1495"/>
        <v>/rsm:CrossIndustryInvoice
/rsm:SupplyChainTradeTransaction
/ram:ApplicableHeaderTradeSettlement
/ram:ApplicableTradeTax
/ram:RateApplicablePercent</v>
      </c>
      <c r="BB1018" s="75" t="str">
        <f t="shared" si="1496"/>
        <v>/rsm:CrossIndustryInvoice/rsm:SupplyChainTradeTransaction/ram:ApplicableHeaderTradeSettlement/ram:ApplicableTradeTax/ram:RateApplicablePercent</v>
      </c>
      <c r="BC1018" s="66" t="str">
        <f t="shared" si="1470"/>
        <v>P</v>
      </c>
      <c r="BD1018" s="68" t="str">
        <f t="shared" si="1471"/>
        <v>E</v>
      </c>
      <c r="BE1018" s="66" t="str">
        <f t="shared" si="1472"/>
        <v>0..1</v>
      </c>
      <c r="BF1018" s="66" t="str">
        <f t="shared" si="1473"/>
        <v/>
      </c>
      <c r="BG1018" s="249" t="str">
        <f t="shared" si="1474"/>
        <v/>
      </c>
      <c r="BH1018" s="7"/>
      <c r="BI1018" s="636" t="str">
        <f t="shared" si="1475"/>
        <v>-</v>
      </c>
      <c r="BJ1018" s="68" t="str">
        <f t="shared" si="1476"/>
        <v>X</v>
      </c>
      <c r="BK1018" s="68" t="str">
        <f t="shared" si="1477"/>
        <v>X</v>
      </c>
      <c r="BL1018" s="68" t="str">
        <f t="shared" si="1478"/>
        <v>X</v>
      </c>
      <c r="BM1018" s="68" t="str">
        <f t="shared" si="1479"/>
        <v>X</v>
      </c>
      <c r="BN1018" s="68" t="str">
        <f t="shared" si="1480"/>
        <v>X</v>
      </c>
      <c r="BO1018" s="637" t="str">
        <f t="shared" si="1481"/>
        <v>X</v>
      </c>
      <c r="BP1018" s="7"/>
      <c r="BQ1018" s="68" t="str">
        <f t="shared" si="1482"/>
        <v>BASIC WL</v>
      </c>
      <c r="BR1018" s="68" t="str">
        <f t="shared" si="1483"/>
        <v>BASIC WL</v>
      </c>
      <c r="BS1018" s="15"/>
      <c r="BT1018" s="57" t="s">
        <v>18642</v>
      </c>
    </row>
    <row r="1019" spans="1:72" s="59" customFormat="1" ht="96" x14ac:dyDescent="0.2">
      <c r="A1019" s="45" t="str">
        <f t="shared" si="1466"/>
        <v>NO</v>
      </c>
      <c r="B1019" s="45"/>
      <c r="C1019" s="45"/>
      <c r="D1019" s="211" t="s">
        <v>3431</v>
      </c>
      <c r="E1019" s="212" t="s">
        <v>4226</v>
      </c>
      <c r="F1019" s="311" t="s">
        <v>4226</v>
      </c>
      <c r="G1019" s="218">
        <f t="shared" si="1521"/>
        <v>3</v>
      </c>
      <c r="H1019" s="94" t="s">
        <v>42</v>
      </c>
      <c r="I1019" s="90" t="s">
        <v>4227</v>
      </c>
      <c r="J1019" s="90" t="s">
        <v>4228</v>
      </c>
      <c r="K1019" s="91" t="s">
        <v>4229</v>
      </c>
      <c r="L1019" s="91"/>
      <c r="M1019" s="91" t="s">
        <v>35</v>
      </c>
      <c r="N1019" s="90"/>
      <c r="O1019" s="219" t="s">
        <v>42</v>
      </c>
      <c r="P1019" s="219" t="str">
        <f t="shared" si="1547"/>
        <v>0..1</v>
      </c>
      <c r="Q1019" s="220" t="s">
        <v>4230</v>
      </c>
      <c r="R1019" s="221" t="s">
        <v>4231</v>
      </c>
      <c r="S1019" s="219" t="s">
        <v>35</v>
      </c>
      <c r="T1019" s="184" t="str">
        <f t="shared" si="1533"/>
        <v>G</v>
      </c>
      <c r="U1019" s="219" t="s">
        <v>42</v>
      </c>
      <c r="V1019" s="219" t="s">
        <v>35</v>
      </c>
      <c r="W1019" s="678" t="s">
        <v>35</v>
      </c>
      <c r="X1019" s="38"/>
      <c r="Y1019" s="652" t="str">
        <f t="shared" si="1464"/>
        <v>-</v>
      </c>
      <c r="Z1019" s="184" t="str">
        <f t="shared" ref="Z1019:AE1019" si="1550">IF(Y1019="X","X",IF($AH1019=Z$4,"X","-"))</f>
        <v>X</v>
      </c>
      <c r="AA1019" s="184" t="str">
        <f t="shared" si="1550"/>
        <v>X</v>
      </c>
      <c r="AB1019" s="184" t="str">
        <f t="shared" si="1550"/>
        <v>X</v>
      </c>
      <c r="AC1019" s="184" t="str">
        <f t="shared" si="1550"/>
        <v>X</v>
      </c>
      <c r="AD1019" s="184" t="str">
        <f t="shared" si="1550"/>
        <v>X</v>
      </c>
      <c r="AE1019" s="653" t="str">
        <f t="shared" si="1550"/>
        <v>X</v>
      </c>
      <c r="AF1019" s="38"/>
      <c r="AG1019" s="184" t="s">
        <v>185</v>
      </c>
      <c r="AH1019" s="184" t="s">
        <v>185</v>
      </c>
      <c r="AI1019" s="38"/>
      <c r="AJ1019" s="13" t="str">
        <f t="shared" si="1529"/>
        <v>/rsm:CrossIndustryInvoice/rsm:SupplyChainTradeTransaction/ram:ApplicableHeaderTradeSettlement</v>
      </c>
      <c r="AK1019" s="13" t="str">
        <f t="shared" si="1530"/>
        <v>/ram:BillingSpecifiedPeriod</v>
      </c>
      <c r="AL1019" s="14">
        <f>COUNTIFS(R$4:R1019,AJ1019)</f>
        <v>1</v>
      </c>
      <c r="AN1019" s="211" t="str">
        <f t="shared" si="1468"/>
        <v>SCT_HTS</v>
      </c>
      <c r="AO1019" s="212" t="str">
        <f t="shared" si="1531"/>
        <v>BG-14</v>
      </c>
      <c r="AP1019" s="311" t="str">
        <f t="shared" si="1469"/>
        <v>BG-14</v>
      </c>
      <c r="AQ1019" s="218">
        <f t="shared" si="1508"/>
        <v>3</v>
      </c>
      <c r="AR1019" s="94" t="str">
        <f t="shared" si="1532"/>
        <v>0..1</v>
      </c>
      <c r="AS1019" s="90" t="s">
        <v>4232</v>
      </c>
      <c r="AT1019" s="90" t="s">
        <v>4233</v>
      </c>
      <c r="AU1019" s="91" t="s">
        <v>4234</v>
      </c>
      <c r="AV1019" s="91"/>
      <c r="AW1019" s="91" t="s">
        <v>35</v>
      </c>
      <c r="AX1019" s="90"/>
      <c r="AY1019" s="219" t="str">
        <f t="shared" si="1541"/>
        <v>0..1</v>
      </c>
      <c r="AZ1019" s="219" t="str">
        <f t="shared" si="1542"/>
        <v>0..1</v>
      </c>
      <c r="BA1019" s="220" t="str">
        <f t="shared" si="1495"/>
        <v>/rsm:CrossIndustryInvoice
/rsm:SupplyChainTradeTransaction
/ram:ApplicableHeaderTradeSettlement
/ram:BillingSpecifiedPeriod</v>
      </c>
      <c r="BB1019" s="221" t="str">
        <f t="shared" si="1496"/>
        <v>/rsm:CrossIndustryInvoice/rsm:SupplyChainTradeTransaction/ram:ApplicableHeaderTradeSettlement/ram:BillingSpecifiedPeriod</v>
      </c>
      <c r="BC1019" s="219" t="str">
        <f t="shared" si="1470"/>
        <v/>
      </c>
      <c r="BD1019" s="184" t="str">
        <f t="shared" si="1471"/>
        <v>G</v>
      </c>
      <c r="BE1019" s="219" t="str">
        <f t="shared" si="1472"/>
        <v>0..1</v>
      </c>
      <c r="BF1019" s="219" t="str">
        <f t="shared" si="1473"/>
        <v/>
      </c>
      <c r="BG1019" s="678" t="str">
        <f t="shared" si="1474"/>
        <v/>
      </c>
      <c r="BH1019" s="7"/>
      <c r="BI1019" s="652" t="str">
        <f t="shared" si="1475"/>
        <v>-</v>
      </c>
      <c r="BJ1019" s="184" t="str">
        <f t="shared" si="1476"/>
        <v>X</v>
      </c>
      <c r="BK1019" s="184" t="str">
        <f t="shared" si="1477"/>
        <v>X</v>
      </c>
      <c r="BL1019" s="184" t="str">
        <f t="shared" si="1478"/>
        <v>X</v>
      </c>
      <c r="BM1019" s="184" t="str">
        <f t="shared" si="1479"/>
        <v>X</v>
      </c>
      <c r="BN1019" s="184" t="str">
        <f t="shared" si="1480"/>
        <v>X</v>
      </c>
      <c r="BO1019" s="653" t="str">
        <f t="shared" si="1481"/>
        <v>X</v>
      </c>
      <c r="BP1019" s="7"/>
      <c r="BQ1019" s="184" t="str">
        <f t="shared" si="1482"/>
        <v>BASIC WL</v>
      </c>
      <c r="BR1019" s="184" t="str">
        <f t="shared" si="1483"/>
        <v>BASIC WL</v>
      </c>
      <c r="BS1019" s="15"/>
      <c r="BT1019" s="57" t="s">
        <v>18642</v>
      </c>
    </row>
    <row r="1020" spans="1:72" s="59" customFormat="1" ht="96" x14ac:dyDescent="0.2">
      <c r="A1020" s="45" t="str">
        <f t="shared" si="1466"/>
        <v>YES</v>
      </c>
      <c r="B1020" s="45"/>
      <c r="C1020" s="45"/>
      <c r="D1020" s="215" t="s">
        <v>3431</v>
      </c>
      <c r="E1020" s="61" t="s">
        <v>5814</v>
      </c>
      <c r="F1020" s="282"/>
      <c r="G1020" s="62">
        <f t="shared" si="1521"/>
        <v>4</v>
      </c>
      <c r="H1020" s="62" t="s">
        <v>42</v>
      </c>
      <c r="I1020" s="64" t="s">
        <v>17383</v>
      </c>
      <c r="J1020" s="64"/>
      <c r="K1020" s="65"/>
      <c r="L1020" s="65"/>
      <c r="M1020" s="65"/>
      <c r="N1020" s="64" t="s">
        <v>70</v>
      </c>
      <c r="O1020" s="66" t="s">
        <v>42</v>
      </c>
      <c r="P1020" s="66" t="str">
        <f t="shared" si="1547"/>
        <v>0..1</v>
      </c>
      <c r="Q1020" s="6" t="s">
        <v>4235</v>
      </c>
      <c r="R1020" s="67" t="s">
        <v>4236</v>
      </c>
      <c r="S1020" s="66" t="s">
        <v>73</v>
      </c>
      <c r="T1020" s="68" t="str">
        <f t="shared" si="1533"/>
        <v>E</v>
      </c>
      <c r="U1020" s="62" t="s">
        <v>62</v>
      </c>
      <c r="V1020" s="66"/>
      <c r="W1020" s="249"/>
      <c r="X1020" s="38"/>
      <c r="Y1020" s="634" t="str">
        <f t="shared" si="1464"/>
        <v>-</v>
      </c>
      <c r="Z1020" s="70" t="str">
        <f t="shared" ref="Z1020:AE1020" si="1551">IF(Y1020="X","X",IF($AH1020=Z$4,"X","-"))</f>
        <v>-</v>
      </c>
      <c r="AA1020" s="70" t="str">
        <f t="shared" si="1551"/>
        <v>-</v>
      </c>
      <c r="AB1020" s="70" t="str">
        <f t="shared" si="1551"/>
        <v>-</v>
      </c>
      <c r="AC1020" s="70" t="str">
        <f t="shared" si="1551"/>
        <v>-</v>
      </c>
      <c r="AD1020" s="70" t="str">
        <f t="shared" si="1551"/>
        <v>X</v>
      </c>
      <c r="AE1020" s="635" t="str">
        <f t="shared" si="1551"/>
        <v>X</v>
      </c>
      <c r="AF1020" s="38"/>
      <c r="AG1020" s="70" t="s">
        <v>47</v>
      </c>
      <c r="AH1020" s="70" t="s">
        <v>18617</v>
      </c>
      <c r="AI1020" s="38"/>
      <c r="AJ1020" s="13" t="str">
        <f t="shared" si="1529"/>
        <v>/rsm:CrossIndustryInvoice/rsm:SupplyChainTradeTransaction/ram:ApplicableHeaderTradeSettlement/ram:BillingSpecifiedPeriod</v>
      </c>
      <c r="AK1020" s="13" t="str">
        <f t="shared" si="1530"/>
        <v>/ram:Description</v>
      </c>
      <c r="AL1020" s="14">
        <f>COUNTIFS(R$4:R1020,AJ1020)</f>
        <v>1</v>
      </c>
      <c r="AN1020" s="215" t="str">
        <f t="shared" si="1468"/>
        <v>SCT_HTS</v>
      </c>
      <c r="AO1020" s="61" t="str">
        <f t="shared" si="1531"/>
        <v>BT-X-264</v>
      </c>
      <c r="AP1020" s="282" t="str">
        <f t="shared" si="1469"/>
        <v/>
      </c>
      <c r="AQ1020" s="62">
        <f t="shared" si="1508"/>
        <v>4</v>
      </c>
      <c r="AR1020" s="62" t="str">
        <f t="shared" si="1532"/>
        <v>0..1</v>
      </c>
      <c r="AS1020" s="64" t="s">
        <v>4237</v>
      </c>
      <c r="AT1020" s="64"/>
      <c r="AU1020" s="65"/>
      <c r="AV1020" s="65" t="s">
        <v>4238</v>
      </c>
      <c r="AW1020" s="65"/>
      <c r="AX1020" s="64"/>
      <c r="AY1020" s="66" t="str">
        <f t="shared" si="1541"/>
        <v>0..1</v>
      </c>
      <c r="AZ1020" s="66" t="str">
        <f t="shared" si="1542"/>
        <v>0..1</v>
      </c>
      <c r="BA1020" s="6" t="str">
        <f t="shared" si="1495"/>
        <v>/rsm:CrossIndustryInvoice
/rsm:SupplyChainTradeTransaction
/ram:ApplicableHeaderTradeSettlement
/ram:BillingSpecifiedPeriod
/ram:Description</v>
      </c>
      <c r="BB1020" s="67" t="str">
        <f t="shared" si="1496"/>
        <v>/rsm:CrossIndustryInvoice/rsm:SupplyChainTradeTransaction/ram:ApplicableHeaderTradeSettlement/ram:BillingSpecifiedPeriod/ram:Description</v>
      </c>
      <c r="BC1020" s="66" t="str">
        <f t="shared" si="1470"/>
        <v>T</v>
      </c>
      <c r="BD1020" s="68" t="str">
        <f t="shared" si="1471"/>
        <v>E</v>
      </c>
      <c r="BE1020" s="62" t="str">
        <f t="shared" si="1472"/>
        <v>0..n</v>
      </c>
      <c r="BF1020" s="66" t="str">
        <f t="shared" si="1473"/>
        <v/>
      </c>
      <c r="BG1020" s="249" t="str">
        <f t="shared" si="1474"/>
        <v/>
      </c>
      <c r="BH1020" s="7"/>
      <c r="BI1020" s="634" t="str">
        <f t="shared" si="1475"/>
        <v>-</v>
      </c>
      <c r="BJ1020" s="70" t="str">
        <f t="shared" si="1476"/>
        <v>-</v>
      </c>
      <c r="BK1020" s="70" t="str">
        <f t="shared" si="1477"/>
        <v>-</v>
      </c>
      <c r="BL1020" s="70" t="str">
        <f t="shared" si="1478"/>
        <v>-</v>
      </c>
      <c r="BM1020" s="70" t="str">
        <f t="shared" si="1479"/>
        <v>-</v>
      </c>
      <c r="BN1020" s="70" t="str">
        <f t="shared" si="1480"/>
        <v>X</v>
      </c>
      <c r="BO1020" s="635" t="str">
        <f t="shared" si="1481"/>
        <v>X</v>
      </c>
      <c r="BP1020" s="7"/>
      <c r="BQ1020" s="70" t="str">
        <f t="shared" si="1482"/>
        <v>EXTENDED</v>
      </c>
      <c r="BR1020" s="70" t="str">
        <f t="shared" si="1483"/>
        <v>EXTENDED-B2B-FR</v>
      </c>
      <c r="BS1020" s="15"/>
      <c r="BT1020" s="57" t="s">
        <v>18642</v>
      </c>
    </row>
    <row r="1021" spans="1:72" s="59" customFormat="1" ht="96" x14ac:dyDescent="0.2">
      <c r="A1021" s="45" t="str">
        <f t="shared" si="1466"/>
        <v>NO</v>
      </c>
      <c r="B1021" s="45"/>
      <c r="C1021" s="45"/>
      <c r="D1021" s="213" t="s">
        <v>3431</v>
      </c>
      <c r="E1021" s="223" t="s">
        <v>4239</v>
      </c>
      <c r="F1021" s="313"/>
      <c r="G1021" s="124">
        <f t="shared" si="1521"/>
        <v>4</v>
      </c>
      <c r="H1021" s="124" t="s">
        <v>42</v>
      </c>
      <c r="I1021" s="138" t="s">
        <v>4240</v>
      </c>
      <c r="J1021" s="125"/>
      <c r="K1021" s="126"/>
      <c r="L1021" s="126"/>
      <c r="M1021" s="126"/>
      <c r="N1021" s="125"/>
      <c r="O1021" s="124" t="s">
        <v>42</v>
      </c>
      <c r="P1021" s="124" t="str">
        <f t="shared" si="1547"/>
        <v>0..1</v>
      </c>
      <c r="Q1021" s="127" t="s">
        <v>4241</v>
      </c>
      <c r="R1021" s="128" t="s">
        <v>4242</v>
      </c>
      <c r="S1021" s="124"/>
      <c r="T1021" s="129" t="str">
        <f t="shared" si="1533"/>
        <v/>
      </c>
      <c r="U1021" s="124" t="s">
        <v>42</v>
      </c>
      <c r="V1021" s="124"/>
      <c r="W1021" s="675"/>
      <c r="X1021" s="38"/>
      <c r="Y1021" s="646" t="str">
        <f t="shared" si="1464"/>
        <v>-</v>
      </c>
      <c r="Z1021" s="129" t="str">
        <f t="shared" ref="Z1021:AE1021" si="1552">IF(Y1021="X","X",IF($AH1021=Z$4,"X","-"))</f>
        <v>X</v>
      </c>
      <c r="AA1021" s="129" t="str">
        <f t="shared" si="1552"/>
        <v>X</v>
      </c>
      <c r="AB1021" s="129" t="str">
        <f t="shared" si="1552"/>
        <v>X</v>
      </c>
      <c r="AC1021" s="129" t="str">
        <f t="shared" si="1552"/>
        <v>X</v>
      </c>
      <c r="AD1021" s="129" t="str">
        <f t="shared" si="1552"/>
        <v>X</v>
      </c>
      <c r="AE1021" s="647" t="str">
        <f t="shared" si="1552"/>
        <v>X</v>
      </c>
      <c r="AF1021" s="38"/>
      <c r="AG1021" s="129" t="s">
        <v>185</v>
      </c>
      <c r="AH1021" s="129" t="s">
        <v>185</v>
      </c>
      <c r="AI1021" s="38"/>
      <c r="AJ1021" s="13" t="str">
        <f t="shared" si="1529"/>
        <v>/rsm:CrossIndustryInvoice/rsm:SupplyChainTradeTransaction/ram:ApplicableHeaderTradeSettlement/ram:BillingSpecifiedPeriod</v>
      </c>
      <c r="AK1021" s="13" t="str">
        <f t="shared" si="1530"/>
        <v>/ram:StartDateTime</v>
      </c>
      <c r="AL1021" s="14">
        <f>COUNTIFS(R$4:R1021,AJ1021)</f>
        <v>1</v>
      </c>
      <c r="AN1021" s="213" t="str">
        <f t="shared" si="1468"/>
        <v>SCT_HTS</v>
      </c>
      <c r="AO1021" s="223" t="str">
        <f t="shared" si="1531"/>
        <v>BT-73-00</v>
      </c>
      <c r="AP1021" s="313" t="str">
        <f t="shared" si="1469"/>
        <v/>
      </c>
      <c r="AQ1021" s="124">
        <f t="shared" si="1508"/>
        <v>4</v>
      </c>
      <c r="AR1021" s="124" t="str">
        <f t="shared" si="1532"/>
        <v>0..1</v>
      </c>
      <c r="AS1021" s="138" t="s">
        <v>4243</v>
      </c>
      <c r="AT1021" s="125" t="s">
        <v>4254</v>
      </c>
      <c r="AU1021" s="126" t="s">
        <v>1262</v>
      </c>
      <c r="AV1021" s="126"/>
      <c r="AW1021" s="126" t="s">
        <v>35</v>
      </c>
      <c r="AX1021" s="125"/>
      <c r="AY1021" s="124" t="str">
        <f t="shared" si="1541"/>
        <v>0..1</v>
      </c>
      <c r="AZ1021" s="124" t="str">
        <f t="shared" si="1542"/>
        <v>0..1</v>
      </c>
      <c r="BA1021" s="127" t="str">
        <f t="shared" si="1495"/>
        <v>/rsm:CrossIndustryInvoice
/rsm:SupplyChainTradeTransaction
/ram:ApplicableHeaderTradeSettlement
/ram:BillingSpecifiedPeriod
/ram:StartDateTime</v>
      </c>
      <c r="BB1021" s="128" t="str">
        <f t="shared" si="1496"/>
        <v>/rsm:CrossIndustryInvoice/rsm:SupplyChainTradeTransaction/ram:ApplicableHeaderTradeSettlement/ram:BillingSpecifiedPeriod/ram:StartDateTime</v>
      </c>
      <c r="BC1021" s="124" t="str">
        <f t="shared" si="1470"/>
        <v/>
      </c>
      <c r="BD1021" s="129" t="str">
        <f t="shared" si="1471"/>
        <v/>
      </c>
      <c r="BE1021" s="124" t="str">
        <f t="shared" si="1472"/>
        <v>0..1</v>
      </c>
      <c r="BF1021" s="124" t="str">
        <f t="shared" si="1473"/>
        <v/>
      </c>
      <c r="BG1021" s="675" t="str">
        <f t="shared" si="1474"/>
        <v/>
      </c>
      <c r="BH1021" s="7"/>
      <c r="BI1021" s="646" t="str">
        <f t="shared" si="1475"/>
        <v>-</v>
      </c>
      <c r="BJ1021" s="129" t="str">
        <f t="shared" si="1476"/>
        <v>X</v>
      </c>
      <c r="BK1021" s="129" t="str">
        <f t="shared" si="1477"/>
        <v>X</v>
      </c>
      <c r="BL1021" s="129" t="str">
        <f t="shared" si="1478"/>
        <v>X</v>
      </c>
      <c r="BM1021" s="129" t="str">
        <f t="shared" si="1479"/>
        <v>X</v>
      </c>
      <c r="BN1021" s="129" t="str">
        <f t="shared" si="1480"/>
        <v>X</v>
      </c>
      <c r="BO1021" s="647" t="str">
        <f t="shared" si="1481"/>
        <v>X</v>
      </c>
      <c r="BP1021" s="7"/>
      <c r="BQ1021" s="129" t="str">
        <f t="shared" si="1482"/>
        <v>BASIC WL</v>
      </c>
      <c r="BR1021" s="129" t="str">
        <f t="shared" si="1483"/>
        <v>BASIC WL</v>
      </c>
      <c r="BS1021" s="15"/>
      <c r="BT1021" s="57" t="s">
        <v>18642</v>
      </c>
    </row>
    <row r="1022" spans="1:72" s="59" customFormat="1" ht="105" x14ac:dyDescent="0.2">
      <c r="A1022" s="45" t="str">
        <f t="shared" si="1466"/>
        <v>YES</v>
      </c>
      <c r="B1022" s="45"/>
      <c r="C1022" s="45"/>
      <c r="D1022" s="213" t="s">
        <v>3431</v>
      </c>
      <c r="E1022" s="214" t="s">
        <v>4244</v>
      </c>
      <c r="F1022" s="312" t="s">
        <v>4244</v>
      </c>
      <c r="G1022" s="66">
        <f t="shared" si="1521"/>
        <v>5</v>
      </c>
      <c r="H1022" s="66" t="s">
        <v>42</v>
      </c>
      <c r="I1022" s="64" t="s">
        <v>4245</v>
      </c>
      <c r="J1022" s="64" t="s">
        <v>4246</v>
      </c>
      <c r="K1022" s="65" t="s">
        <v>4247</v>
      </c>
      <c r="L1022" s="65" t="s">
        <v>4248</v>
      </c>
      <c r="M1022" s="65" t="s">
        <v>4249</v>
      </c>
      <c r="N1022" s="64" t="s">
        <v>148</v>
      </c>
      <c r="O1022" s="66" t="s">
        <v>32</v>
      </c>
      <c r="P1022" s="66" t="str">
        <f t="shared" si="1547"/>
        <v>1..1</v>
      </c>
      <c r="Q1022" s="2" t="s">
        <v>4250</v>
      </c>
      <c r="R1022" s="75" t="s">
        <v>4251</v>
      </c>
      <c r="S1022" s="66" t="s">
        <v>151</v>
      </c>
      <c r="T1022" s="68" t="str">
        <f t="shared" si="1533"/>
        <v>E</v>
      </c>
      <c r="U1022" s="66" t="s">
        <v>32</v>
      </c>
      <c r="V1022" s="66" t="s">
        <v>4252</v>
      </c>
      <c r="W1022" s="249" t="s">
        <v>152</v>
      </c>
      <c r="X1022" s="38"/>
      <c r="Y1022" s="636" t="str">
        <f t="shared" si="1464"/>
        <v>-</v>
      </c>
      <c r="Z1022" s="68" t="str">
        <f t="shared" ref="Z1022:AE1022" si="1553">IF(Y1022="X","X",IF($AH1022=Z$4,"X","-"))</f>
        <v>X</v>
      </c>
      <c r="AA1022" s="68" t="str">
        <f t="shared" si="1553"/>
        <v>X</v>
      </c>
      <c r="AB1022" s="68" t="str">
        <f t="shared" si="1553"/>
        <v>X</v>
      </c>
      <c r="AC1022" s="68" t="str">
        <f t="shared" si="1553"/>
        <v>X</v>
      </c>
      <c r="AD1022" s="68" t="str">
        <f t="shared" si="1553"/>
        <v>X</v>
      </c>
      <c r="AE1022" s="637" t="str">
        <f t="shared" si="1553"/>
        <v>X</v>
      </c>
      <c r="AF1022" s="38"/>
      <c r="AG1022" s="68" t="s">
        <v>185</v>
      </c>
      <c r="AH1022" s="68" t="s">
        <v>185</v>
      </c>
      <c r="AI1022" s="38"/>
      <c r="AJ1022" s="13" t="str">
        <f t="shared" si="1529"/>
        <v>/rsm:CrossIndustryInvoice/rsm:SupplyChainTradeTransaction/ram:ApplicableHeaderTradeSettlement/ram:BillingSpecifiedPeriod/ram:StartDateTime</v>
      </c>
      <c r="AK1022" s="13" t="str">
        <f t="shared" si="1530"/>
        <v>/udt:DateTimeString</v>
      </c>
      <c r="AL1022" s="14">
        <f>COUNTIFS(R$4:R1022,AJ1022)</f>
        <v>1</v>
      </c>
      <c r="AN1022" s="213" t="str">
        <f t="shared" si="1468"/>
        <v>SCT_HTS</v>
      </c>
      <c r="AO1022" s="214" t="str">
        <f t="shared" si="1531"/>
        <v>BT-73</v>
      </c>
      <c r="AP1022" s="312" t="str">
        <f t="shared" si="1469"/>
        <v>BT-73</v>
      </c>
      <c r="AQ1022" s="66">
        <f t="shared" si="1508"/>
        <v>5</v>
      </c>
      <c r="AR1022" s="66" t="str">
        <f t="shared" si="1532"/>
        <v>0..1</v>
      </c>
      <c r="AS1022" s="64" t="s">
        <v>4253</v>
      </c>
      <c r="AT1022" s="64" t="s">
        <v>4254</v>
      </c>
      <c r="AU1022" s="65" t="s">
        <v>1262</v>
      </c>
      <c r="AV1022" s="65" t="s">
        <v>4255</v>
      </c>
      <c r="AW1022" s="65" t="s">
        <v>4256</v>
      </c>
      <c r="AX1022" s="64" t="s">
        <v>148</v>
      </c>
      <c r="AY1022" s="66" t="str">
        <f t="shared" si="1541"/>
        <v>1..1</v>
      </c>
      <c r="AZ1022" s="66" t="str">
        <f t="shared" si="1542"/>
        <v>1..1</v>
      </c>
      <c r="BA1022" s="2" t="str">
        <f t="shared" si="1495"/>
        <v>/rsm:CrossIndustryInvoice
/rsm:SupplyChainTradeTransaction
/ram:ApplicableHeaderTradeSettlement
/ram:BillingSpecifiedPeriod
/ram:StartDateTime
/udt:DateTimeString</v>
      </c>
      <c r="BB1022" s="75" t="str">
        <f t="shared" si="1496"/>
        <v>/rsm:CrossIndustryInvoice/rsm:SupplyChainTradeTransaction/ram:ApplicableHeaderTradeSettlement/ram:BillingSpecifiedPeriod/ram:StartDateTime/udt:DateTimeString</v>
      </c>
      <c r="BC1022" s="66" t="str">
        <f t="shared" si="1470"/>
        <v>D</v>
      </c>
      <c r="BD1022" s="68" t="str">
        <f t="shared" si="1471"/>
        <v>E</v>
      </c>
      <c r="BE1022" s="66" t="str">
        <f t="shared" si="1472"/>
        <v>1..1</v>
      </c>
      <c r="BF1022" s="66" t="str">
        <f t="shared" si="1473"/>
        <v>SYN-2, CAR-2</v>
      </c>
      <c r="BG1022" s="249" t="str">
        <f t="shared" si="1474"/>
        <v>@format="102"</v>
      </c>
      <c r="BH1022" s="7"/>
      <c r="BI1022" s="636" t="str">
        <f t="shared" si="1475"/>
        <v>-</v>
      </c>
      <c r="BJ1022" s="68" t="str">
        <f t="shared" si="1476"/>
        <v>X</v>
      </c>
      <c r="BK1022" s="68" t="str">
        <f t="shared" si="1477"/>
        <v>X</v>
      </c>
      <c r="BL1022" s="68" t="str">
        <f t="shared" si="1478"/>
        <v>X</v>
      </c>
      <c r="BM1022" s="68" t="str">
        <f t="shared" si="1479"/>
        <v>X</v>
      </c>
      <c r="BN1022" s="68" t="str">
        <f t="shared" si="1480"/>
        <v>X</v>
      </c>
      <c r="BO1022" s="637" t="str">
        <f t="shared" si="1481"/>
        <v>X</v>
      </c>
      <c r="BP1022" s="7"/>
      <c r="BQ1022" s="68" t="str">
        <f t="shared" si="1482"/>
        <v>BASIC WL</v>
      </c>
      <c r="BR1022" s="68" t="str">
        <f t="shared" si="1483"/>
        <v>BASIC WL</v>
      </c>
      <c r="BS1022" s="15"/>
      <c r="BT1022" s="57" t="s">
        <v>18642</v>
      </c>
    </row>
    <row r="1023" spans="1:72" s="59" customFormat="1" ht="120" x14ac:dyDescent="0.2">
      <c r="A1023" s="45" t="str">
        <f t="shared" si="1466"/>
        <v>YES</v>
      </c>
      <c r="B1023" s="45"/>
      <c r="C1023" s="45"/>
      <c r="D1023" s="213" t="s">
        <v>3431</v>
      </c>
      <c r="E1023" s="214" t="s">
        <v>4257</v>
      </c>
      <c r="F1023" s="312"/>
      <c r="G1023" s="66">
        <f t="shared" si="1521"/>
        <v>6</v>
      </c>
      <c r="H1023" s="66" t="s">
        <v>32</v>
      </c>
      <c r="I1023" s="97" t="s">
        <v>229</v>
      </c>
      <c r="J1023" s="64" t="s">
        <v>35</v>
      </c>
      <c r="K1023" s="65" t="s">
        <v>160</v>
      </c>
      <c r="L1023" s="65"/>
      <c r="M1023" s="65" t="s">
        <v>160</v>
      </c>
      <c r="N1023" s="64" t="s">
        <v>128</v>
      </c>
      <c r="O1023" s="66" t="s">
        <v>32</v>
      </c>
      <c r="P1023" s="66" t="str">
        <f t="shared" si="1547"/>
        <v>1..1</v>
      </c>
      <c r="Q1023" s="2" t="s">
        <v>4258</v>
      </c>
      <c r="R1023" s="75" t="s">
        <v>4259</v>
      </c>
      <c r="S1023" s="66" t="s">
        <v>131</v>
      </c>
      <c r="T1023" s="68" t="str">
        <f t="shared" si="1533"/>
        <v>A</v>
      </c>
      <c r="U1023" s="66" t="s">
        <v>42</v>
      </c>
      <c r="V1023" s="66" t="s">
        <v>35</v>
      </c>
      <c r="W1023" s="249" t="s">
        <v>160</v>
      </c>
      <c r="X1023" s="38"/>
      <c r="Y1023" s="636" t="str">
        <f t="shared" si="1464"/>
        <v>-</v>
      </c>
      <c r="Z1023" s="68" t="str">
        <f t="shared" ref="Z1023:AE1023" si="1554">IF(Y1023="X","X",IF($AH1023=Z$4,"X","-"))</f>
        <v>X</v>
      </c>
      <c r="AA1023" s="68" t="str">
        <f t="shared" si="1554"/>
        <v>X</v>
      </c>
      <c r="AB1023" s="68" t="str">
        <f t="shared" si="1554"/>
        <v>X</v>
      </c>
      <c r="AC1023" s="68" t="str">
        <f t="shared" si="1554"/>
        <v>X</v>
      </c>
      <c r="AD1023" s="68" t="str">
        <f t="shared" si="1554"/>
        <v>X</v>
      </c>
      <c r="AE1023" s="637" t="str">
        <f t="shared" si="1554"/>
        <v>X</v>
      </c>
      <c r="AF1023" s="38"/>
      <c r="AG1023" s="68" t="s">
        <v>185</v>
      </c>
      <c r="AH1023" s="68" t="s">
        <v>185</v>
      </c>
      <c r="AI1023" s="38"/>
      <c r="AJ1023" s="13" t="str">
        <f t="shared" si="1529"/>
        <v>/rsm:CrossIndustryInvoice/rsm:SupplyChainTradeTransaction/ram:ApplicableHeaderTradeSettlement/ram:BillingSpecifiedPeriod/ram:StartDateTime/udt:DateTimeString</v>
      </c>
      <c r="AK1023" s="13" t="str">
        <f t="shared" si="1530"/>
        <v>/@format</v>
      </c>
      <c r="AL1023" s="14">
        <f>COUNTIFS(R$4:R1023,AJ1023)</f>
        <v>1</v>
      </c>
      <c r="AN1023" s="213" t="str">
        <f t="shared" si="1468"/>
        <v>SCT_HTS</v>
      </c>
      <c r="AO1023" s="214" t="str">
        <f t="shared" si="1531"/>
        <v>BT-73-0</v>
      </c>
      <c r="AP1023" s="312" t="str">
        <f t="shared" si="1469"/>
        <v/>
      </c>
      <c r="AQ1023" s="66">
        <f t="shared" si="1508"/>
        <v>6</v>
      </c>
      <c r="AR1023" s="66" t="str">
        <f t="shared" si="1532"/>
        <v>1..1</v>
      </c>
      <c r="AS1023" s="97" t="s">
        <v>35</v>
      </c>
      <c r="AT1023" s="64" t="s">
        <v>35</v>
      </c>
      <c r="AU1023" s="65" t="s">
        <v>18166</v>
      </c>
      <c r="AV1023" s="65"/>
      <c r="AW1023" s="65" t="s">
        <v>166</v>
      </c>
      <c r="AX1023" s="64" t="s">
        <v>128</v>
      </c>
      <c r="AY1023" s="66" t="str">
        <f t="shared" si="1541"/>
        <v>1..1</v>
      </c>
      <c r="AZ1023" s="66" t="str">
        <f t="shared" si="1542"/>
        <v>1..1</v>
      </c>
      <c r="BA1023" s="2" t="str">
        <f t="shared" si="1495"/>
        <v>/rsm:CrossIndustryInvoice
/rsm:SupplyChainTradeTransaction
/ram:ApplicableHeaderTradeSettlement
/ram:BillingSpecifiedPeriod
/ram:StartDateTime
/udt:DateTimeString
/@format</v>
      </c>
      <c r="BB1023" s="75" t="str">
        <f t="shared" si="1496"/>
        <v>/rsm:CrossIndustryInvoice/rsm:SupplyChainTradeTransaction/ram:ApplicableHeaderTradeSettlement/ram:BillingSpecifiedPeriod/ram:StartDateTime/udt:DateTimeString/@format</v>
      </c>
      <c r="BC1023" s="66" t="str">
        <f t="shared" si="1470"/>
        <v>C</v>
      </c>
      <c r="BD1023" s="68" t="str">
        <f t="shared" si="1471"/>
        <v>A</v>
      </c>
      <c r="BE1023" s="66" t="str">
        <f t="shared" si="1472"/>
        <v>0..1</v>
      </c>
      <c r="BF1023" s="66" t="str">
        <f t="shared" si="1473"/>
        <v/>
      </c>
      <c r="BG1023" s="249" t="str">
        <f t="shared" si="1474"/>
        <v>Only value "102"</v>
      </c>
      <c r="BH1023" s="7"/>
      <c r="BI1023" s="636" t="str">
        <f t="shared" si="1475"/>
        <v>-</v>
      </c>
      <c r="BJ1023" s="68" t="str">
        <f t="shared" si="1476"/>
        <v>X</v>
      </c>
      <c r="BK1023" s="68" t="str">
        <f t="shared" si="1477"/>
        <v>X</v>
      </c>
      <c r="BL1023" s="68" t="str">
        <f t="shared" si="1478"/>
        <v>X</v>
      </c>
      <c r="BM1023" s="68" t="str">
        <f t="shared" si="1479"/>
        <v>X</v>
      </c>
      <c r="BN1023" s="68" t="str">
        <f t="shared" si="1480"/>
        <v>X</v>
      </c>
      <c r="BO1023" s="637" t="str">
        <f t="shared" si="1481"/>
        <v>X</v>
      </c>
      <c r="BP1023" s="7"/>
      <c r="BQ1023" s="68" t="str">
        <f t="shared" si="1482"/>
        <v>BASIC WL</v>
      </c>
      <c r="BR1023" s="68" t="str">
        <f t="shared" si="1483"/>
        <v>BASIC WL</v>
      </c>
      <c r="BS1023" s="15"/>
      <c r="BT1023" s="57" t="s">
        <v>18642</v>
      </c>
    </row>
    <row r="1024" spans="1:72" s="59" customFormat="1" ht="96" x14ac:dyDescent="0.2">
      <c r="A1024" s="45" t="str">
        <f t="shared" si="1466"/>
        <v>NO</v>
      </c>
      <c r="B1024" s="45"/>
      <c r="C1024" s="45"/>
      <c r="D1024" s="213" t="s">
        <v>3431</v>
      </c>
      <c r="E1024" s="223" t="s">
        <v>4260</v>
      </c>
      <c r="F1024" s="313"/>
      <c r="G1024" s="124">
        <f t="shared" si="1521"/>
        <v>4</v>
      </c>
      <c r="H1024" s="124" t="s">
        <v>42</v>
      </c>
      <c r="I1024" s="138" t="s">
        <v>4261</v>
      </c>
      <c r="J1024" s="125"/>
      <c r="K1024" s="126"/>
      <c r="L1024" s="126"/>
      <c r="M1024" s="126"/>
      <c r="N1024" s="125"/>
      <c r="O1024" s="124" t="s">
        <v>42</v>
      </c>
      <c r="P1024" s="124" t="str">
        <f t="shared" si="1547"/>
        <v>0..1</v>
      </c>
      <c r="Q1024" s="127" t="s">
        <v>4262</v>
      </c>
      <c r="R1024" s="128" t="s">
        <v>4263</v>
      </c>
      <c r="S1024" s="124"/>
      <c r="T1024" s="129" t="str">
        <f t="shared" si="1533"/>
        <v/>
      </c>
      <c r="U1024" s="124" t="s">
        <v>42</v>
      </c>
      <c r="V1024" s="124"/>
      <c r="W1024" s="675"/>
      <c r="X1024" s="38"/>
      <c r="Y1024" s="646" t="str">
        <f t="shared" si="1464"/>
        <v>-</v>
      </c>
      <c r="Z1024" s="129" t="str">
        <f t="shared" ref="Z1024:AE1024" si="1555">IF(Y1024="X","X",IF($AH1024=Z$4,"X","-"))</f>
        <v>X</v>
      </c>
      <c r="AA1024" s="129" t="str">
        <f t="shared" si="1555"/>
        <v>X</v>
      </c>
      <c r="AB1024" s="129" t="str">
        <f t="shared" si="1555"/>
        <v>X</v>
      </c>
      <c r="AC1024" s="129" t="str">
        <f t="shared" si="1555"/>
        <v>X</v>
      </c>
      <c r="AD1024" s="129" t="str">
        <f t="shared" si="1555"/>
        <v>X</v>
      </c>
      <c r="AE1024" s="647" t="str">
        <f t="shared" si="1555"/>
        <v>X</v>
      </c>
      <c r="AF1024" s="38"/>
      <c r="AG1024" s="129" t="s">
        <v>185</v>
      </c>
      <c r="AH1024" s="129" t="s">
        <v>185</v>
      </c>
      <c r="AI1024" s="38"/>
      <c r="AJ1024" s="13" t="str">
        <f t="shared" si="1529"/>
        <v>/rsm:CrossIndustryInvoice/rsm:SupplyChainTradeTransaction/ram:ApplicableHeaderTradeSettlement/ram:BillingSpecifiedPeriod</v>
      </c>
      <c r="AK1024" s="13" t="str">
        <f t="shared" si="1530"/>
        <v>/ram:EndDateTime</v>
      </c>
      <c r="AL1024" s="14">
        <f>COUNTIFS(R$4:R1024,AJ1024)</f>
        <v>1</v>
      </c>
      <c r="AN1024" s="213" t="str">
        <f t="shared" si="1468"/>
        <v>SCT_HTS</v>
      </c>
      <c r="AO1024" s="223" t="str">
        <f t="shared" si="1531"/>
        <v>BT-74-00</v>
      </c>
      <c r="AP1024" s="313" t="str">
        <f t="shared" si="1469"/>
        <v/>
      </c>
      <c r="AQ1024" s="124">
        <f t="shared" si="1508"/>
        <v>4</v>
      </c>
      <c r="AR1024" s="124" t="str">
        <f t="shared" si="1532"/>
        <v>0..1</v>
      </c>
      <c r="AS1024" s="138" t="s">
        <v>4264</v>
      </c>
      <c r="AT1024" s="125" t="s">
        <v>4274</v>
      </c>
      <c r="AU1024" s="126" t="s">
        <v>1286</v>
      </c>
      <c r="AV1024" s="126"/>
      <c r="AW1024" s="126" t="s">
        <v>35</v>
      </c>
      <c r="AX1024" s="125"/>
      <c r="AY1024" s="124" t="str">
        <f t="shared" si="1541"/>
        <v>0..1</v>
      </c>
      <c r="AZ1024" s="124" t="str">
        <f t="shared" si="1542"/>
        <v>0..1</v>
      </c>
      <c r="BA1024" s="127" t="str">
        <f t="shared" si="1495"/>
        <v>/rsm:CrossIndustryInvoice
/rsm:SupplyChainTradeTransaction
/ram:ApplicableHeaderTradeSettlement
/ram:BillingSpecifiedPeriod
/ram:EndDateTime</v>
      </c>
      <c r="BB1024" s="128" t="str">
        <f t="shared" si="1496"/>
        <v>/rsm:CrossIndustryInvoice/rsm:SupplyChainTradeTransaction/ram:ApplicableHeaderTradeSettlement/ram:BillingSpecifiedPeriod/ram:EndDateTime</v>
      </c>
      <c r="BC1024" s="124" t="str">
        <f t="shared" si="1470"/>
        <v/>
      </c>
      <c r="BD1024" s="129" t="str">
        <f t="shared" si="1471"/>
        <v/>
      </c>
      <c r="BE1024" s="124" t="str">
        <f t="shared" si="1472"/>
        <v>0..1</v>
      </c>
      <c r="BF1024" s="124" t="str">
        <f t="shared" si="1473"/>
        <v/>
      </c>
      <c r="BG1024" s="675" t="str">
        <f t="shared" si="1474"/>
        <v/>
      </c>
      <c r="BH1024" s="7"/>
      <c r="BI1024" s="646" t="str">
        <f t="shared" si="1475"/>
        <v>-</v>
      </c>
      <c r="BJ1024" s="129" t="str">
        <f t="shared" si="1476"/>
        <v>X</v>
      </c>
      <c r="BK1024" s="129" t="str">
        <f t="shared" si="1477"/>
        <v>X</v>
      </c>
      <c r="BL1024" s="129" t="str">
        <f t="shared" si="1478"/>
        <v>X</v>
      </c>
      <c r="BM1024" s="129" t="str">
        <f t="shared" si="1479"/>
        <v>X</v>
      </c>
      <c r="BN1024" s="129" t="str">
        <f t="shared" si="1480"/>
        <v>X</v>
      </c>
      <c r="BO1024" s="647" t="str">
        <f t="shared" si="1481"/>
        <v>X</v>
      </c>
      <c r="BP1024" s="7"/>
      <c r="BQ1024" s="129" t="str">
        <f t="shared" si="1482"/>
        <v>BASIC WL</v>
      </c>
      <c r="BR1024" s="129" t="str">
        <f t="shared" si="1483"/>
        <v>BASIC WL</v>
      </c>
      <c r="BS1024" s="15"/>
      <c r="BT1024" s="57" t="s">
        <v>18642</v>
      </c>
    </row>
    <row r="1025" spans="1:72" s="59" customFormat="1" ht="120" x14ac:dyDescent="0.2">
      <c r="A1025" s="45" t="str">
        <f t="shared" si="1466"/>
        <v>YES</v>
      </c>
      <c r="B1025" s="45"/>
      <c r="C1025" s="45"/>
      <c r="D1025" s="213" t="s">
        <v>3431</v>
      </c>
      <c r="E1025" s="214" t="s">
        <v>4265</v>
      </c>
      <c r="F1025" s="312" t="s">
        <v>4265</v>
      </c>
      <c r="G1025" s="66">
        <f t="shared" si="1521"/>
        <v>5</v>
      </c>
      <c r="H1025" s="66" t="s">
        <v>42</v>
      </c>
      <c r="I1025" s="64" t="s">
        <v>4266</v>
      </c>
      <c r="J1025" s="64" t="s">
        <v>4267</v>
      </c>
      <c r="K1025" s="65" t="s">
        <v>4268</v>
      </c>
      <c r="L1025" s="65" t="s">
        <v>4269</v>
      </c>
      <c r="M1025" s="65" t="s">
        <v>4270</v>
      </c>
      <c r="N1025" s="64" t="s">
        <v>148</v>
      </c>
      <c r="O1025" s="66" t="s">
        <v>32</v>
      </c>
      <c r="P1025" s="66" t="str">
        <f t="shared" si="1547"/>
        <v>1..1</v>
      </c>
      <c r="Q1025" s="2" t="s">
        <v>4271</v>
      </c>
      <c r="R1025" s="75" t="s">
        <v>4272</v>
      </c>
      <c r="S1025" s="66" t="s">
        <v>151</v>
      </c>
      <c r="T1025" s="68" t="str">
        <f t="shared" si="1533"/>
        <v>E</v>
      </c>
      <c r="U1025" s="66" t="s">
        <v>32</v>
      </c>
      <c r="V1025" s="66" t="s">
        <v>4252</v>
      </c>
      <c r="W1025" s="249" t="s">
        <v>152</v>
      </c>
      <c r="X1025" s="38"/>
      <c r="Y1025" s="636" t="str">
        <f t="shared" si="1464"/>
        <v>-</v>
      </c>
      <c r="Z1025" s="68" t="str">
        <f t="shared" ref="Z1025:AE1025" si="1556">IF(Y1025="X","X",IF($AH1025=Z$4,"X","-"))</f>
        <v>X</v>
      </c>
      <c r="AA1025" s="68" t="str">
        <f t="shared" si="1556"/>
        <v>X</v>
      </c>
      <c r="AB1025" s="68" t="str">
        <f t="shared" si="1556"/>
        <v>X</v>
      </c>
      <c r="AC1025" s="68" t="str">
        <f t="shared" si="1556"/>
        <v>X</v>
      </c>
      <c r="AD1025" s="68" t="str">
        <f t="shared" si="1556"/>
        <v>X</v>
      </c>
      <c r="AE1025" s="637" t="str">
        <f t="shared" si="1556"/>
        <v>X</v>
      </c>
      <c r="AF1025" s="38"/>
      <c r="AG1025" s="68" t="s">
        <v>185</v>
      </c>
      <c r="AH1025" s="68" t="s">
        <v>185</v>
      </c>
      <c r="AI1025" s="38"/>
      <c r="AJ1025" s="13" t="str">
        <f t="shared" si="1529"/>
        <v>/rsm:CrossIndustryInvoice/rsm:SupplyChainTradeTransaction/ram:ApplicableHeaderTradeSettlement/ram:BillingSpecifiedPeriod/ram:EndDateTime</v>
      </c>
      <c r="AK1025" s="13" t="str">
        <f t="shared" si="1530"/>
        <v>/udt:DateTimeString</v>
      </c>
      <c r="AL1025" s="14">
        <f>COUNTIFS(R$4:R1025,AJ1025)</f>
        <v>1</v>
      </c>
      <c r="AN1025" s="213" t="str">
        <f t="shared" si="1468"/>
        <v>SCT_HTS</v>
      </c>
      <c r="AO1025" s="214" t="str">
        <f t="shared" si="1531"/>
        <v>BT-74</v>
      </c>
      <c r="AP1025" s="312" t="str">
        <f t="shared" si="1469"/>
        <v>BT-74</v>
      </c>
      <c r="AQ1025" s="66">
        <f t="shared" si="1508"/>
        <v>5</v>
      </c>
      <c r="AR1025" s="66" t="str">
        <f t="shared" si="1532"/>
        <v>0..1</v>
      </c>
      <c r="AS1025" s="64" t="s">
        <v>4273</v>
      </c>
      <c r="AT1025" s="64" t="s">
        <v>4274</v>
      </c>
      <c r="AU1025" s="65" t="s">
        <v>1286</v>
      </c>
      <c r="AV1025" s="65" t="s">
        <v>4275</v>
      </c>
      <c r="AW1025" s="65" t="s">
        <v>4276</v>
      </c>
      <c r="AX1025" s="64" t="s">
        <v>148</v>
      </c>
      <c r="AY1025" s="66" t="str">
        <f t="shared" si="1541"/>
        <v>1..1</v>
      </c>
      <c r="AZ1025" s="66" t="str">
        <f t="shared" si="1542"/>
        <v>1..1</v>
      </c>
      <c r="BA1025" s="2" t="str">
        <f t="shared" si="1495"/>
        <v>/rsm:CrossIndustryInvoice
/rsm:SupplyChainTradeTransaction
/ram:ApplicableHeaderTradeSettlement
/ram:BillingSpecifiedPeriod
/ram:EndDateTime
/udt:DateTimeString</v>
      </c>
      <c r="BB1025" s="75" t="str">
        <f t="shared" si="1496"/>
        <v>/rsm:CrossIndustryInvoice/rsm:SupplyChainTradeTransaction/ram:ApplicableHeaderTradeSettlement/ram:BillingSpecifiedPeriod/ram:EndDateTime/udt:DateTimeString</v>
      </c>
      <c r="BC1025" s="66" t="str">
        <f t="shared" si="1470"/>
        <v>D</v>
      </c>
      <c r="BD1025" s="68" t="str">
        <f t="shared" si="1471"/>
        <v>E</v>
      </c>
      <c r="BE1025" s="66" t="str">
        <f t="shared" si="1472"/>
        <v>1..1</v>
      </c>
      <c r="BF1025" s="66" t="str">
        <f t="shared" si="1473"/>
        <v>SYN-2, CAR-2</v>
      </c>
      <c r="BG1025" s="249" t="str">
        <f t="shared" si="1474"/>
        <v>@format="102"</v>
      </c>
      <c r="BH1025" s="7"/>
      <c r="BI1025" s="636" t="str">
        <f t="shared" si="1475"/>
        <v>-</v>
      </c>
      <c r="BJ1025" s="68" t="str">
        <f t="shared" si="1476"/>
        <v>X</v>
      </c>
      <c r="BK1025" s="68" t="str">
        <f t="shared" si="1477"/>
        <v>X</v>
      </c>
      <c r="BL1025" s="68" t="str">
        <f t="shared" si="1478"/>
        <v>X</v>
      </c>
      <c r="BM1025" s="68" t="str">
        <f t="shared" si="1479"/>
        <v>X</v>
      </c>
      <c r="BN1025" s="68" t="str">
        <f t="shared" si="1480"/>
        <v>X</v>
      </c>
      <c r="BO1025" s="637" t="str">
        <f t="shared" si="1481"/>
        <v>X</v>
      </c>
      <c r="BP1025" s="7"/>
      <c r="BQ1025" s="68" t="str">
        <f t="shared" si="1482"/>
        <v>BASIC WL</v>
      </c>
      <c r="BR1025" s="68" t="str">
        <f t="shared" si="1483"/>
        <v>BASIC WL</v>
      </c>
      <c r="BS1025" s="15"/>
      <c r="BT1025" s="57" t="s">
        <v>18642</v>
      </c>
    </row>
    <row r="1026" spans="1:72" s="59" customFormat="1" ht="120" x14ac:dyDescent="0.2">
      <c r="A1026" s="45" t="str">
        <f t="shared" si="1466"/>
        <v>YES</v>
      </c>
      <c r="B1026" s="45"/>
      <c r="C1026" s="45"/>
      <c r="D1026" s="213" t="s">
        <v>3431</v>
      </c>
      <c r="E1026" s="214" t="s">
        <v>4277</v>
      </c>
      <c r="F1026" s="312"/>
      <c r="G1026" s="66">
        <f t="shared" si="1521"/>
        <v>6</v>
      </c>
      <c r="H1026" s="66" t="s">
        <v>32</v>
      </c>
      <c r="I1026" s="97" t="s">
        <v>229</v>
      </c>
      <c r="J1026" s="64" t="s">
        <v>35</v>
      </c>
      <c r="K1026" s="65" t="s">
        <v>160</v>
      </c>
      <c r="L1026" s="65"/>
      <c r="M1026" s="65" t="s">
        <v>160</v>
      </c>
      <c r="N1026" s="64" t="s">
        <v>128</v>
      </c>
      <c r="O1026" s="66" t="s">
        <v>32</v>
      </c>
      <c r="P1026" s="66" t="str">
        <f t="shared" si="1547"/>
        <v>1..1</v>
      </c>
      <c r="Q1026" s="2" t="s">
        <v>4278</v>
      </c>
      <c r="R1026" s="75" t="s">
        <v>4279</v>
      </c>
      <c r="S1026" s="66" t="s">
        <v>131</v>
      </c>
      <c r="T1026" s="68" t="str">
        <f t="shared" si="1533"/>
        <v>A</v>
      </c>
      <c r="U1026" s="66" t="s">
        <v>42</v>
      </c>
      <c r="V1026" s="66" t="s">
        <v>35</v>
      </c>
      <c r="W1026" s="249" t="s">
        <v>160</v>
      </c>
      <c r="X1026" s="38"/>
      <c r="Y1026" s="636" t="str">
        <f t="shared" si="1464"/>
        <v>-</v>
      </c>
      <c r="Z1026" s="68" t="str">
        <f t="shared" ref="Z1026:AE1026" si="1557">IF(Y1026="X","X",IF($AH1026=Z$4,"X","-"))</f>
        <v>X</v>
      </c>
      <c r="AA1026" s="68" t="str">
        <f t="shared" si="1557"/>
        <v>X</v>
      </c>
      <c r="AB1026" s="68" t="str">
        <f t="shared" si="1557"/>
        <v>X</v>
      </c>
      <c r="AC1026" s="68" t="str">
        <f t="shared" si="1557"/>
        <v>X</v>
      </c>
      <c r="AD1026" s="68" t="str">
        <f t="shared" si="1557"/>
        <v>X</v>
      </c>
      <c r="AE1026" s="637" t="str">
        <f t="shared" si="1557"/>
        <v>X</v>
      </c>
      <c r="AF1026" s="38"/>
      <c r="AG1026" s="68" t="s">
        <v>185</v>
      </c>
      <c r="AH1026" s="68" t="s">
        <v>185</v>
      </c>
      <c r="AI1026" s="38"/>
      <c r="AJ1026" s="13" t="str">
        <f t="shared" si="1529"/>
        <v>/rsm:CrossIndustryInvoice/rsm:SupplyChainTradeTransaction/ram:ApplicableHeaderTradeSettlement/ram:BillingSpecifiedPeriod/ram:EndDateTime/udt:DateTimeString</v>
      </c>
      <c r="AK1026" s="13" t="str">
        <f t="shared" si="1530"/>
        <v>/@format</v>
      </c>
      <c r="AL1026" s="14">
        <f>COUNTIFS(R$4:R1026,AJ1026)</f>
        <v>1</v>
      </c>
      <c r="AN1026" s="213" t="str">
        <f t="shared" si="1468"/>
        <v>SCT_HTS</v>
      </c>
      <c r="AO1026" s="214" t="str">
        <f t="shared" si="1531"/>
        <v>BT-74-0</v>
      </c>
      <c r="AP1026" s="312" t="str">
        <f t="shared" si="1469"/>
        <v/>
      </c>
      <c r="AQ1026" s="66">
        <f t="shared" si="1508"/>
        <v>6</v>
      </c>
      <c r="AR1026" s="66" t="str">
        <f t="shared" si="1532"/>
        <v>1..1</v>
      </c>
      <c r="AS1026" s="97" t="s">
        <v>35</v>
      </c>
      <c r="AT1026" s="64" t="s">
        <v>35</v>
      </c>
      <c r="AU1026" s="65" t="s">
        <v>18166</v>
      </c>
      <c r="AV1026" s="65"/>
      <c r="AW1026" s="65" t="s">
        <v>166</v>
      </c>
      <c r="AX1026" s="64" t="s">
        <v>128</v>
      </c>
      <c r="AY1026" s="66" t="str">
        <f t="shared" si="1541"/>
        <v>1..1</v>
      </c>
      <c r="AZ1026" s="66" t="str">
        <f t="shared" si="1542"/>
        <v>1..1</v>
      </c>
      <c r="BA1026" s="2" t="str">
        <f t="shared" si="1495"/>
        <v>/rsm:CrossIndustryInvoice
/rsm:SupplyChainTradeTransaction
/ram:ApplicableHeaderTradeSettlement
/ram:BillingSpecifiedPeriod
/ram:EndDateTime
/udt:DateTimeString
/@format</v>
      </c>
      <c r="BB1026" s="75" t="str">
        <f t="shared" si="1496"/>
        <v>/rsm:CrossIndustryInvoice/rsm:SupplyChainTradeTransaction/ram:ApplicableHeaderTradeSettlement/ram:BillingSpecifiedPeriod/ram:EndDateTime/udt:DateTimeString/@format</v>
      </c>
      <c r="BC1026" s="66" t="str">
        <f t="shared" si="1470"/>
        <v>C</v>
      </c>
      <c r="BD1026" s="68" t="str">
        <f t="shared" si="1471"/>
        <v>A</v>
      </c>
      <c r="BE1026" s="66" t="str">
        <f t="shared" si="1472"/>
        <v>0..1</v>
      </c>
      <c r="BF1026" s="66" t="str">
        <f t="shared" si="1473"/>
        <v/>
      </c>
      <c r="BG1026" s="249" t="str">
        <f t="shared" si="1474"/>
        <v>Only value "102"</v>
      </c>
      <c r="BH1026" s="7"/>
      <c r="BI1026" s="636" t="str">
        <f t="shared" si="1475"/>
        <v>-</v>
      </c>
      <c r="BJ1026" s="68" t="str">
        <f t="shared" si="1476"/>
        <v>X</v>
      </c>
      <c r="BK1026" s="68" t="str">
        <f t="shared" si="1477"/>
        <v>X</v>
      </c>
      <c r="BL1026" s="68" t="str">
        <f t="shared" si="1478"/>
        <v>X</v>
      </c>
      <c r="BM1026" s="68" t="str">
        <f t="shared" si="1479"/>
        <v>X</v>
      </c>
      <c r="BN1026" s="68" t="str">
        <f t="shared" si="1480"/>
        <v>X</v>
      </c>
      <c r="BO1026" s="637" t="str">
        <f t="shared" si="1481"/>
        <v>X</v>
      </c>
      <c r="BP1026" s="7"/>
      <c r="BQ1026" s="68" t="str">
        <f t="shared" si="1482"/>
        <v>BASIC WL</v>
      </c>
      <c r="BR1026" s="68" t="str">
        <f t="shared" si="1483"/>
        <v>BASIC WL</v>
      </c>
      <c r="BS1026" s="15"/>
      <c r="BT1026" s="57" t="s">
        <v>18642</v>
      </c>
    </row>
    <row r="1027" spans="1:72" s="59" customFormat="1" ht="96" x14ac:dyDescent="0.2">
      <c r="A1027" s="45" t="str">
        <f t="shared" si="1466"/>
        <v>NO</v>
      </c>
      <c r="B1027" s="45"/>
      <c r="C1027" s="45"/>
      <c r="D1027" s="211" t="s">
        <v>3431</v>
      </c>
      <c r="E1027" s="212" t="s">
        <v>4280</v>
      </c>
      <c r="F1027" s="311" t="s">
        <v>4280</v>
      </c>
      <c r="G1027" s="231">
        <f t="shared" si="1521"/>
        <v>3</v>
      </c>
      <c r="H1027" s="231" t="s">
        <v>62</v>
      </c>
      <c r="I1027" s="232" t="s">
        <v>4281</v>
      </c>
      <c r="J1027" s="232" t="s">
        <v>4282</v>
      </c>
      <c r="K1027" s="233" t="s">
        <v>4283</v>
      </c>
      <c r="L1027" s="233"/>
      <c r="M1027" s="233" t="s">
        <v>1296</v>
      </c>
      <c r="N1027" s="232"/>
      <c r="O1027" s="219" t="s">
        <v>62</v>
      </c>
      <c r="P1027" s="219" t="str">
        <f t="shared" si="1547"/>
        <v>0..n</v>
      </c>
      <c r="Q1027" s="220" t="s">
        <v>4284</v>
      </c>
      <c r="R1027" s="221" t="s">
        <v>4285</v>
      </c>
      <c r="S1027" s="219" t="s">
        <v>35</v>
      </c>
      <c r="T1027" s="184" t="str">
        <f t="shared" si="1533"/>
        <v>G</v>
      </c>
      <c r="U1027" s="219" t="s">
        <v>62</v>
      </c>
      <c r="V1027" s="219" t="s">
        <v>1299</v>
      </c>
      <c r="W1027" s="678" t="s">
        <v>1296</v>
      </c>
      <c r="X1027" s="38"/>
      <c r="Y1027" s="652" t="str">
        <f t="shared" si="1464"/>
        <v>-</v>
      </c>
      <c r="Z1027" s="184" t="str">
        <f t="shared" ref="Z1027:AE1027" si="1558">IF(Y1027="X","X",IF($AH1027=Z$4,"X","-"))</f>
        <v>X</v>
      </c>
      <c r="AA1027" s="184" t="str">
        <f t="shared" si="1558"/>
        <v>X</v>
      </c>
      <c r="AB1027" s="184" t="str">
        <f t="shared" si="1558"/>
        <v>X</v>
      </c>
      <c r="AC1027" s="184" t="str">
        <f t="shared" si="1558"/>
        <v>X</v>
      </c>
      <c r="AD1027" s="184" t="str">
        <f t="shared" si="1558"/>
        <v>X</v>
      </c>
      <c r="AE1027" s="653" t="str">
        <f t="shared" si="1558"/>
        <v>X</v>
      </c>
      <c r="AF1027" s="38"/>
      <c r="AG1027" s="184" t="s">
        <v>185</v>
      </c>
      <c r="AH1027" s="184" t="s">
        <v>185</v>
      </c>
      <c r="AI1027" s="38"/>
      <c r="AJ1027" s="13" t="str">
        <f t="shared" si="1529"/>
        <v>/rsm:CrossIndustryInvoice/rsm:SupplyChainTradeTransaction/ram:ApplicableHeaderTradeSettlement</v>
      </c>
      <c r="AK1027" s="13" t="str">
        <f t="shared" si="1530"/>
        <v>/ram:SpecifiedTradeAllowanceCharge</v>
      </c>
      <c r="AL1027" s="14">
        <f>COUNTIFS(R$4:R1027,AJ1027)</f>
        <v>1</v>
      </c>
      <c r="AN1027" s="211" t="str">
        <f t="shared" si="1468"/>
        <v>SCT_HTS</v>
      </c>
      <c r="AO1027" s="212" t="str">
        <f t="shared" si="1531"/>
        <v>BG-20</v>
      </c>
      <c r="AP1027" s="311" t="str">
        <f t="shared" si="1469"/>
        <v>BG-20</v>
      </c>
      <c r="AQ1027" s="231">
        <f t="shared" si="1508"/>
        <v>3</v>
      </c>
      <c r="AR1027" s="231" t="str">
        <f t="shared" si="1532"/>
        <v>0..n</v>
      </c>
      <c r="AS1027" s="232" t="s">
        <v>4286</v>
      </c>
      <c r="AT1027" s="232" t="s">
        <v>4287</v>
      </c>
      <c r="AU1027" s="233" t="s">
        <v>4288</v>
      </c>
      <c r="AV1027" s="233"/>
      <c r="AW1027" s="233" t="s">
        <v>1296</v>
      </c>
      <c r="AX1027" s="232"/>
      <c r="AY1027" s="219" t="str">
        <f t="shared" si="1541"/>
        <v>0..n</v>
      </c>
      <c r="AZ1027" s="219" t="str">
        <f t="shared" si="1542"/>
        <v>0..n</v>
      </c>
      <c r="BA1027" s="220" t="str">
        <f t="shared" si="1495"/>
        <v>/rsm:CrossIndustryInvoice
/rsm:SupplyChainTradeTransaction
/ram:ApplicableHeaderTradeSettlement
/ram:SpecifiedTradeAllowanceCharge</v>
      </c>
      <c r="BB1027" s="221" t="str">
        <f t="shared" si="1496"/>
        <v>/rsm:CrossIndustryInvoice/rsm:SupplyChainTradeTransaction/ram:ApplicableHeaderTradeSettlement/ram:SpecifiedTradeAllowanceCharge</v>
      </c>
      <c r="BC1027" s="219" t="str">
        <f t="shared" si="1470"/>
        <v/>
      </c>
      <c r="BD1027" s="184" t="str">
        <f t="shared" si="1471"/>
        <v>G</v>
      </c>
      <c r="BE1027" s="219" t="str">
        <f t="shared" si="1472"/>
        <v>0..n</v>
      </c>
      <c r="BF1027" s="219" t="str">
        <f t="shared" si="1473"/>
        <v>STR-4</v>
      </c>
      <c r="BG1027" s="678" t="str">
        <f t="shared" si="1474"/>
        <v>ChargeIndicator=false</v>
      </c>
      <c r="BH1027" s="7"/>
      <c r="BI1027" s="652" t="str">
        <f t="shared" si="1475"/>
        <v>-</v>
      </c>
      <c r="BJ1027" s="184" t="str">
        <f t="shared" si="1476"/>
        <v>X</v>
      </c>
      <c r="BK1027" s="184" t="str">
        <f t="shared" si="1477"/>
        <v>X</v>
      </c>
      <c r="BL1027" s="184" t="str">
        <f t="shared" si="1478"/>
        <v>X</v>
      </c>
      <c r="BM1027" s="184" t="str">
        <f t="shared" si="1479"/>
        <v>X</v>
      </c>
      <c r="BN1027" s="184" t="str">
        <f t="shared" si="1480"/>
        <v>X</v>
      </c>
      <c r="BO1027" s="653" t="str">
        <f t="shared" si="1481"/>
        <v>X</v>
      </c>
      <c r="BP1027" s="7"/>
      <c r="BQ1027" s="184" t="str">
        <f t="shared" si="1482"/>
        <v>BASIC WL</v>
      </c>
      <c r="BR1027" s="184" t="str">
        <f t="shared" si="1483"/>
        <v>BASIC WL</v>
      </c>
      <c r="BS1027" s="15"/>
      <c r="BT1027" s="57" t="s">
        <v>18642</v>
      </c>
    </row>
    <row r="1028" spans="1:72" s="59" customFormat="1" ht="96" x14ac:dyDescent="0.2">
      <c r="A1028" s="45" t="str">
        <f t="shared" si="1466"/>
        <v>NO</v>
      </c>
      <c r="B1028" s="45"/>
      <c r="C1028" s="45"/>
      <c r="D1028" s="213" t="s">
        <v>3431</v>
      </c>
      <c r="E1028" s="214" t="s">
        <v>4289</v>
      </c>
      <c r="F1028" s="312"/>
      <c r="G1028" s="66">
        <f t="shared" si="1521"/>
        <v>4</v>
      </c>
      <c r="H1028" s="66" t="s">
        <v>32</v>
      </c>
      <c r="I1028" s="97" t="s">
        <v>4290</v>
      </c>
      <c r="J1028" s="64" t="s">
        <v>35</v>
      </c>
      <c r="K1028" s="65" t="s">
        <v>35</v>
      </c>
      <c r="L1028" s="65"/>
      <c r="M1028" s="65" t="s">
        <v>35</v>
      </c>
      <c r="N1028" s="64"/>
      <c r="O1028" s="66" t="s">
        <v>32</v>
      </c>
      <c r="P1028" s="66" t="str">
        <f t="shared" si="1547"/>
        <v>1..1</v>
      </c>
      <c r="Q1028" s="2" t="s">
        <v>4291</v>
      </c>
      <c r="R1028" s="75" t="s">
        <v>4292</v>
      </c>
      <c r="S1028" s="66"/>
      <c r="T1028" s="68" t="str">
        <f t="shared" si="1533"/>
        <v>G</v>
      </c>
      <c r="U1028" s="66" t="s">
        <v>42</v>
      </c>
      <c r="V1028" s="66" t="s">
        <v>35</v>
      </c>
      <c r="W1028" s="249" t="s">
        <v>35</v>
      </c>
      <c r="X1028" s="38"/>
      <c r="Y1028" s="636" t="str">
        <f t="shared" si="1464"/>
        <v>-</v>
      </c>
      <c r="Z1028" s="68" t="str">
        <f t="shared" ref="Z1028:AE1028" si="1559">IF(Y1028="X","X",IF($AH1028=Z$4,"X","-"))</f>
        <v>X</v>
      </c>
      <c r="AA1028" s="68" t="str">
        <f t="shared" si="1559"/>
        <v>X</v>
      </c>
      <c r="AB1028" s="68" t="str">
        <f t="shared" si="1559"/>
        <v>X</v>
      </c>
      <c r="AC1028" s="68" t="str">
        <f t="shared" si="1559"/>
        <v>X</v>
      </c>
      <c r="AD1028" s="68" t="str">
        <f t="shared" si="1559"/>
        <v>X</v>
      </c>
      <c r="AE1028" s="637" t="str">
        <f t="shared" si="1559"/>
        <v>X</v>
      </c>
      <c r="AF1028" s="38"/>
      <c r="AG1028" s="68" t="s">
        <v>185</v>
      </c>
      <c r="AH1028" s="68" t="s">
        <v>185</v>
      </c>
      <c r="AI1028" s="38"/>
      <c r="AJ1028" s="13" t="str">
        <f t="shared" si="1529"/>
        <v>/rsm:CrossIndustryInvoice/rsm:SupplyChainTradeTransaction/ram:ApplicableHeaderTradeSettlement/ram:SpecifiedTradeAllowanceCharge</v>
      </c>
      <c r="AK1028" s="13" t="str">
        <f t="shared" si="1530"/>
        <v>/ram:ChargeIndicator</v>
      </c>
      <c r="AL1028" s="14">
        <f>COUNTIFS(R$4:R1028,AJ1028)</f>
        <v>1</v>
      </c>
      <c r="AN1028" s="213" t="str">
        <f t="shared" si="1468"/>
        <v>SCT_HTS</v>
      </c>
      <c r="AO1028" s="214" t="str">
        <f t="shared" si="1531"/>
        <v>BG-20-0</v>
      </c>
      <c r="AP1028" s="312" t="str">
        <f t="shared" si="1469"/>
        <v/>
      </c>
      <c r="AQ1028" s="66">
        <f t="shared" si="1508"/>
        <v>4</v>
      </c>
      <c r="AR1028" s="66" t="str">
        <f t="shared" si="1532"/>
        <v>1..1</v>
      </c>
      <c r="AS1028" s="97" t="s">
        <v>1308</v>
      </c>
      <c r="AT1028" s="64" t="s">
        <v>35</v>
      </c>
      <c r="AU1028" s="65" t="s">
        <v>35</v>
      </c>
      <c r="AV1028" s="65"/>
      <c r="AW1028" s="65" t="s">
        <v>35</v>
      </c>
      <c r="AX1028" s="64"/>
      <c r="AY1028" s="66" t="str">
        <f t="shared" si="1541"/>
        <v>1..1</v>
      </c>
      <c r="AZ1028" s="66" t="str">
        <f t="shared" si="1542"/>
        <v>1..1</v>
      </c>
      <c r="BA1028" s="2" t="str">
        <f t="shared" si="1495"/>
        <v>/rsm:CrossIndustryInvoice
/rsm:SupplyChainTradeTransaction
/ram:ApplicableHeaderTradeSettlement
/ram:SpecifiedTradeAllowanceCharge
/ram:ChargeIndicator</v>
      </c>
      <c r="BB1028" s="75" t="str">
        <f t="shared" si="1496"/>
        <v>/rsm:CrossIndustryInvoice/rsm:SupplyChainTradeTransaction/ram:ApplicableHeaderTradeSettlement/ram:SpecifiedTradeAllowanceCharge/ram:ChargeIndicator</v>
      </c>
      <c r="BC1028" s="66" t="str">
        <f t="shared" si="1470"/>
        <v/>
      </c>
      <c r="BD1028" s="68" t="str">
        <f t="shared" si="1471"/>
        <v>G</v>
      </c>
      <c r="BE1028" s="66" t="str">
        <f t="shared" si="1472"/>
        <v>0..1</v>
      </c>
      <c r="BF1028" s="66" t="str">
        <f t="shared" si="1473"/>
        <v/>
      </c>
      <c r="BG1028" s="249" t="str">
        <f t="shared" si="1474"/>
        <v/>
      </c>
      <c r="BH1028" s="7"/>
      <c r="BI1028" s="636" t="str">
        <f t="shared" si="1475"/>
        <v>-</v>
      </c>
      <c r="BJ1028" s="68" t="str">
        <f t="shared" si="1476"/>
        <v>X</v>
      </c>
      <c r="BK1028" s="68" t="str">
        <f t="shared" si="1477"/>
        <v>X</v>
      </c>
      <c r="BL1028" s="68" t="str">
        <f t="shared" si="1478"/>
        <v>X</v>
      </c>
      <c r="BM1028" s="68" t="str">
        <f t="shared" si="1479"/>
        <v>X</v>
      </c>
      <c r="BN1028" s="68" t="str">
        <f t="shared" si="1480"/>
        <v>X</v>
      </c>
      <c r="BO1028" s="637" t="str">
        <f t="shared" si="1481"/>
        <v>X</v>
      </c>
      <c r="BP1028" s="7"/>
      <c r="BQ1028" s="68" t="str">
        <f t="shared" si="1482"/>
        <v>BASIC WL</v>
      </c>
      <c r="BR1028" s="68" t="str">
        <f t="shared" si="1483"/>
        <v>BASIC WL</v>
      </c>
      <c r="BS1028" s="15"/>
      <c r="BT1028" s="57" t="s">
        <v>18642</v>
      </c>
    </row>
    <row r="1029" spans="1:72" s="59" customFormat="1" ht="105" x14ac:dyDescent="0.2">
      <c r="A1029" s="45" t="str">
        <f t="shared" si="1466"/>
        <v>NO</v>
      </c>
      <c r="B1029" s="45"/>
      <c r="C1029" s="45"/>
      <c r="D1029" s="213" t="s">
        <v>3431</v>
      </c>
      <c r="E1029" s="214" t="s">
        <v>4293</v>
      </c>
      <c r="F1029" s="312"/>
      <c r="G1029" s="66">
        <f t="shared" si="1521"/>
        <v>5</v>
      </c>
      <c r="H1029" s="66" t="s">
        <v>32</v>
      </c>
      <c r="I1029" s="97" t="s">
        <v>4294</v>
      </c>
      <c r="J1029" s="64" t="s">
        <v>35</v>
      </c>
      <c r="K1029" s="65" t="s">
        <v>713</v>
      </c>
      <c r="L1029" s="65"/>
      <c r="M1029" s="65" t="s">
        <v>713</v>
      </c>
      <c r="N1029" s="64" t="s">
        <v>50</v>
      </c>
      <c r="O1029" s="66" t="s">
        <v>32</v>
      </c>
      <c r="P1029" s="66" t="str">
        <f t="shared" si="1547"/>
        <v>1..1</v>
      </c>
      <c r="Q1029" s="2" t="s">
        <v>4295</v>
      </c>
      <c r="R1029" s="75" t="s">
        <v>4296</v>
      </c>
      <c r="S1029" s="66" t="s">
        <v>10319</v>
      </c>
      <c r="T1029" s="68" t="str">
        <f t="shared" si="1533"/>
        <v>G</v>
      </c>
      <c r="U1029" s="66" t="s">
        <v>32</v>
      </c>
      <c r="V1029" s="66" t="s">
        <v>35</v>
      </c>
      <c r="W1029" s="249" t="s">
        <v>713</v>
      </c>
      <c r="X1029" s="38"/>
      <c r="Y1029" s="636" t="str">
        <f t="shared" ref="Y1029:Y1092" si="1560">IF(AH1029=Y$4,"X","-")</f>
        <v>-</v>
      </c>
      <c r="Z1029" s="68" t="str">
        <f t="shared" ref="Z1029:AE1029" si="1561">IF(Y1029="X","X",IF($AH1029=Z$4,"X","-"))</f>
        <v>X</v>
      </c>
      <c r="AA1029" s="68" t="str">
        <f t="shared" si="1561"/>
        <v>X</v>
      </c>
      <c r="AB1029" s="68" t="str">
        <f t="shared" si="1561"/>
        <v>X</v>
      </c>
      <c r="AC1029" s="68" t="str">
        <f t="shared" si="1561"/>
        <v>X</v>
      </c>
      <c r="AD1029" s="68" t="str">
        <f t="shared" si="1561"/>
        <v>X</v>
      </c>
      <c r="AE1029" s="637" t="str">
        <f t="shared" si="1561"/>
        <v>X</v>
      </c>
      <c r="AF1029" s="38"/>
      <c r="AG1029" s="68" t="s">
        <v>185</v>
      </c>
      <c r="AH1029" s="68" t="s">
        <v>185</v>
      </c>
      <c r="AI1029" s="38"/>
      <c r="AJ1029" s="13" t="str">
        <f t="shared" si="1529"/>
        <v>/rsm:CrossIndustryInvoice/rsm:SupplyChainTradeTransaction/ram:ApplicableHeaderTradeSettlement/ram:SpecifiedTradeAllowanceCharge/ram:ChargeIndicator</v>
      </c>
      <c r="AK1029" s="13" t="str">
        <f t="shared" si="1530"/>
        <v>/udt:Indicator</v>
      </c>
      <c r="AL1029" s="14">
        <f>COUNTIFS(R$4:R1029,AJ1029)</f>
        <v>1</v>
      </c>
      <c r="AN1029" s="213" t="str">
        <f t="shared" si="1468"/>
        <v>SCT_HTS</v>
      </c>
      <c r="AO1029" s="214" t="str">
        <f t="shared" si="1531"/>
        <v>BG-20-1</v>
      </c>
      <c r="AP1029" s="312" t="str">
        <f t="shared" si="1469"/>
        <v/>
      </c>
      <c r="AQ1029" s="66">
        <f t="shared" si="1508"/>
        <v>5</v>
      </c>
      <c r="AR1029" s="66" t="str">
        <f t="shared" si="1532"/>
        <v>1..1</v>
      </c>
      <c r="AS1029" s="97" t="s">
        <v>1314</v>
      </c>
      <c r="AT1029" s="64" t="s">
        <v>35</v>
      </c>
      <c r="AU1029" s="65" t="s">
        <v>717</v>
      </c>
      <c r="AV1029" s="65"/>
      <c r="AW1029" s="65" t="s">
        <v>717</v>
      </c>
      <c r="AX1029" s="64" t="s">
        <v>18319</v>
      </c>
      <c r="AY1029" s="66" t="str">
        <f t="shared" si="1541"/>
        <v>1..1</v>
      </c>
      <c r="AZ1029" s="66" t="str">
        <f t="shared" si="1542"/>
        <v>1..1</v>
      </c>
      <c r="BA1029" s="2" t="str">
        <f t="shared" si="1495"/>
        <v>/rsm:CrossIndustryInvoice
/rsm:SupplyChainTradeTransaction
/ram:ApplicableHeaderTradeSettlement
/ram:SpecifiedTradeAllowanceCharge
/ram:ChargeIndicator
/udt:Indicator</v>
      </c>
      <c r="BB1029" s="75" t="str">
        <f t="shared" si="1496"/>
        <v>/rsm:CrossIndustryInvoice/rsm:SupplyChainTradeTransaction/ram:ApplicableHeaderTradeSettlement/ram:SpecifiedTradeAllowanceCharge/ram:ChargeIndicator/udt:Indicator</v>
      </c>
      <c r="BC1029" s="66" t="str">
        <f t="shared" si="1470"/>
        <v>XI</v>
      </c>
      <c r="BD1029" s="68" t="str">
        <f t="shared" si="1471"/>
        <v>G</v>
      </c>
      <c r="BE1029" s="66" t="str">
        <f t="shared" si="1472"/>
        <v>1..1</v>
      </c>
      <c r="BF1029" s="66" t="str">
        <f t="shared" si="1473"/>
        <v/>
      </c>
      <c r="BG1029" s="249" t="str">
        <f t="shared" si="1474"/>
        <v>Value = false</v>
      </c>
      <c r="BH1029" s="7"/>
      <c r="BI1029" s="636" t="str">
        <f t="shared" si="1475"/>
        <v>-</v>
      </c>
      <c r="BJ1029" s="68" t="str">
        <f t="shared" si="1476"/>
        <v>X</v>
      </c>
      <c r="BK1029" s="68" t="str">
        <f t="shared" si="1477"/>
        <v>X</v>
      </c>
      <c r="BL1029" s="68" t="str">
        <f t="shared" si="1478"/>
        <v>X</v>
      </c>
      <c r="BM1029" s="68" t="str">
        <f t="shared" si="1479"/>
        <v>X</v>
      </c>
      <c r="BN1029" s="68" t="str">
        <f t="shared" si="1480"/>
        <v>X</v>
      </c>
      <c r="BO1029" s="637" t="str">
        <f t="shared" si="1481"/>
        <v>X</v>
      </c>
      <c r="BP1029" s="7"/>
      <c r="BQ1029" s="68" t="str">
        <f t="shared" si="1482"/>
        <v>BASIC WL</v>
      </c>
      <c r="BR1029" s="68" t="str">
        <f t="shared" si="1483"/>
        <v>BASIC WL</v>
      </c>
      <c r="BS1029" s="15"/>
      <c r="BT1029" s="57" t="s">
        <v>18642</v>
      </c>
    </row>
    <row r="1030" spans="1:72" s="59" customFormat="1" ht="96" x14ac:dyDescent="0.2">
      <c r="A1030" s="45" t="str">
        <f t="shared" ref="A1030:A1093" si="1562">IF(OR(T1030="E",T1030="A"),"YES","NO")</f>
        <v>YES</v>
      </c>
      <c r="B1030" s="45"/>
      <c r="C1030" s="45"/>
      <c r="D1030" s="215" t="s">
        <v>3431</v>
      </c>
      <c r="E1030" s="61" t="s">
        <v>5815</v>
      </c>
      <c r="F1030" s="282"/>
      <c r="G1030" s="62">
        <f t="shared" si="1521"/>
        <v>4</v>
      </c>
      <c r="H1030" s="62" t="s">
        <v>42</v>
      </c>
      <c r="I1030" s="64" t="s">
        <v>4297</v>
      </c>
      <c r="J1030" s="64" t="s">
        <v>4298</v>
      </c>
      <c r="K1030" s="65"/>
      <c r="L1030" s="65"/>
      <c r="M1030" s="65"/>
      <c r="N1030" s="64" t="s">
        <v>90</v>
      </c>
      <c r="O1030" s="66" t="s">
        <v>42</v>
      </c>
      <c r="P1030" s="66" t="str">
        <f t="shared" si="1547"/>
        <v>0..1</v>
      </c>
      <c r="Q1030" s="6" t="s">
        <v>4299</v>
      </c>
      <c r="R1030" s="67" t="s">
        <v>4300</v>
      </c>
      <c r="S1030" s="66" t="s">
        <v>55</v>
      </c>
      <c r="T1030" s="68" t="str">
        <f t="shared" si="1533"/>
        <v>E</v>
      </c>
      <c r="U1030" s="62" t="s">
        <v>42</v>
      </c>
      <c r="V1030" s="66"/>
      <c r="W1030" s="249"/>
      <c r="X1030" s="38"/>
      <c r="Y1030" s="634" t="str">
        <f t="shared" si="1560"/>
        <v>-</v>
      </c>
      <c r="Z1030" s="70" t="str">
        <f t="shared" ref="Z1030:AE1030" si="1563">IF(Y1030="X","X",IF($AH1030=Z$4,"X","-"))</f>
        <v>-</v>
      </c>
      <c r="AA1030" s="70" t="str">
        <f t="shared" si="1563"/>
        <v>-</v>
      </c>
      <c r="AB1030" s="70" t="str">
        <f t="shared" si="1563"/>
        <v>-</v>
      </c>
      <c r="AC1030" s="70" t="str">
        <f t="shared" si="1563"/>
        <v>-</v>
      </c>
      <c r="AD1030" s="70" t="str">
        <f t="shared" si="1563"/>
        <v>-</v>
      </c>
      <c r="AE1030" s="635" t="str">
        <f t="shared" si="1563"/>
        <v>X</v>
      </c>
      <c r="AF1030" s="38"/>
      <c r="AG1030" s="70" t="s">
        <v>47</v>
      </c>
      <c r="AH1030" s="70" t="s">
        <v>47</v>
      </c>
      <c r="AI1030" s="38"/>
      <c r="AJ1030" s="13" t="str">
        <f t="shared" si="1529"/>
        <v>/rsm:CrossIndustryInvoice/rsm:SupplyChainTradeTransaction/ram:ApplicableHeaderTradeSettlement/ram:SpecifiedTradeAllowanceCharge</v>
      </c>
      <c r="AK1030" s="13" t="str">
        <f t="shared" si="1530"/>
        <v>/ram:SequenceNumeric</v>
      </c>
      <c r="AL1030" s="14">
        <f>COUNTIFS(R$4:R1030,AJ1030)</f>
        <v>1</v>
      </c>
      <c r="AN1030" s="215" t="str">
        <f t="shared" ref="AN1030:AN1093" si="1564">D1030</f>
        <v>SCT_HTS</v>
      </c>
      <c r="AO1030" s="61" t="str">
        <f t="shared" si="1531"/>
        <v>BT-X-265</v>
      </c>
      <c r="AP1030" s="282" t="str">
        <f t="shared" ref="AP1030:AP1093" si="1565">IF(F1030="","",F1030)</f>
        <v/>
      </c>
      <c r="AQ1030" s="62">
        <f t="shared" si="1508"/>
        <v>4</v>
      </c>
      <c r="AR1030" s="62" t="str">
        <f t="shared" si="1532"/>
        <v>0..1</v>
      </c>
      <c r="AS1030" s="64" t="s">
        <v>4301</v>
      </c>
      <c r="AT1030" s="64"/>
      <c r="AU1030" s="65"/>
      <c r="AV1030" s="65"/>
      <c r="AW1030" s="65"/>
      <c r="AX1030" s="64" t="s">
        <v>99</v>
      </c>
      <c r="AY1030" s="66" t="str">
        <f t="shared" si="1541"/>
        <v>0..1</v>
      </c>
      <c r="AZ1030" s="66" t="str">
        <f t="shared" si="1542"/>
        <v>0..1</v>
      </c>
      <c r="BA1030" s="6" t="str">
        <f t="shared" si="1495"/>
        <v>/rsm:CrossIndustryInvoice
/rsm:SupplyChainTradeTransaction
/ram:ApplicableHeaderTradeSettlement
/ram:SpecifiedTradeAllowanceCharge
/ram:SequenceNumeric</v>
      </c>
      <c r="BB1030" s="67" t="str">
        <f t="shared" si="1496"/>
        <v>/rsm:CrossIndustryInvoice/rsm:SupplyChainTradeTransaction/ram:ApplicableHeaderTradeSettlement/ram:SpecifiedTradeAllowanceCharge/ram:SequenceNumeric</v>
      </c>
      <c r="BC1030" s="66" t="str">
        <f t="shared" ref="BC1030:BC1093" si="1566">IF(S1030="","",S1030)</f>
        <v>I</v>
      </c>
      <c r="BD1030" s="68" t="str">
        <f t="shared" ref="BD1030:BD1093" si="1567">IF(T1030="","",T1030)</f>
        <v>E</v>
      </c>
      <c r="BE1030" s="62" t="str">
        <f t="shared" ref="BE1030:BE1093" si="1568">IF(U1030="","",U1030)</f>
        <v>0..1</v>
      </c>
      <c r="BF1030" s="66" t="str">
        <f t="shared" ref="BF1030:BF1093" si="1569">IF(V1030="","",V1030)</f>
        <v/>
      </c>
      <c r="BG1030" s="249" t="str">
        <f t="shared" ref="BG1030:BG1093" si="1570">IF(W1030="","",W1030)</f>
        <v/>
      </c>
      <c r="BH1030" s="7"/>
      <c r="BI1030" s="634" t="str">
        <f t="shared" ref="BI1030:BI1093" si="1571">Y1030</f>
        <v>-</v>
      </c>
      <c r="BJ1030" s="70" t="str">
        <f t="shared" ref="BJ1030:BJ1093" si="1572">Z1030</f>
        <v>-</v>
      </c>
      <c r="BK1030" s="70" t="str">
        <f t="shared" ref="BK1030:BK1093" si="1573">AA1030</f>
        <v>-</v>
      </c>
      <c r="BL1030" s="70" t="str">
        <f t="shared" ref="BL1030:BL1093" si="1574">AB1030</f>
        <v>-</v>
      </c>
      <c r="BM1030" s="70" t="str">
        <f t="shared" ref="BM1030:BM1093" si="1575">AC1030</f>
        <v>-</v>
      </c>
      <c r="BN1030" s="70" t="str">
        <f t="shared" ref="BN1030:BN1093" si="1576">AD1030</f>
        <v>-</v>
      </c>
      <c r="BO1030" s="635" t="str">
        <f t="shared" ref="BO1030:BO1093" si="1577">AE1030</f>
        <v>X</v>
      </c>
      <c r="BP1030" s="7"/>
      <c r="BQ1030" s="70" t="str">
        <f t="shared" ref="BQ1030:BQ1093" si="1578">AG1030</f>
        <v>EXTENDED</v>
      </c>
      <c r="BR1030" s="70" t="str">
        <f t="shared" ref="BR1030:BR1093" si="1579">AH1030</f>
        <v>EXTENDED</v>
      </c>
      <c r="BS1030" s="15"/>
      <c r="BT1030" s="57" t="s">
        <v>18642</v>
      </c>
    </row>
    <row r="1031" spans="1:72" s="59" customFormat="1" ht="96" x14ac:dyDescent="0.2">
      <c r="A1031" s="45" t="str">
        <f t="shared" si="1562"/>
        <v>YES</v>
      </c>
      <c r="B1031" s="45"/>
      <c r="C1031" s="45"/>
      <c r="D1031" s="213" t="s">
        <v>3431</v>
      </c>
      <c r="E1031" s="214" t="s">
        <v>4302</v>
      </c>
      <c r="F1031" s="312" t="s">
        <v>4302</v>
      </c>
      <c r="G1031" s="66">
        <f t="shared" si="1521"/>
        <v>4</v>
      </c>
      <c r="H1031" s="66" t="s">
        <v>42</v>
      </c>
      <c r="I1031" s="64" t="s">
        <v>4303</v>
      </c>
      <c r="J1031" s="64" t="s">
        <v>4304</v>
      </c>
      <c r="K1031" s="65"/>
      <c r="L1031" s="65" t="s">
        <v>826</v>
      </c>
      <c r="M1031" s="65" t="s">
        <v>35</v>
      </c>
      <c r="N1031" s="64" t="s">
        <v>1230</v>
      </c>
      <c r="O1031" s="66" t="s">
        <v>42</v>
      </c>
      <c r="P1031" s="66" t="str">
        <f t="shared" si="1547"/>
        <v>0..1</v>
      </c>
      <c r="Q1031" s="2" t="s">
        <v>4305</v>
      </c>
      <c r="R1031" s="75" t="s">
        <v>4306</v>
      </c>
      <c r="S1031" s="66" t="s">
        <v>722</v>
      </c>
      <c r="T1031" s="68" t="str">
        <f t="shared" si="1533"/>
        <v>E</v>
      </c>
      <c r="U1031" s="66" t="s">
        <v>42</v>
      </c>
      <c r="V1031" s="66" t="s">
        <v>35</v>
      </c>
      <c r="W1031" s="249" t="s">
        <v>35</v>
      </c>
      <c r="X1031" s="38"/>
      <c r="Y1031" s="636" t="str">
        <f t="shared" si="1560"/>
        <v>-</v>
      </c>
      <c r="Z1031" s="68" t="str">
        <f t="shared" ref="Z1031:AE1031" si="1580">IF(Y1031="X","X",IF($AH1031=Z$4,"X","-"))</f>
        <v>X</v>
      </c>
      <c r="AA1031" s="68" t="str">
        <f t="shared" si="1580"/>
        <v>X</v>
      </c>
      <c r="AB1031" s="68" t="str">
        <f t="shared" si="1580"/>
        <v>X</v>
      </c>
      <c r="AC1031" s="68" t="str">
        <f t="shared" si="1580"/>
        <v>X</v>
      </c>
      <c r="AD1031" s="68" t="str">
        <f t="shared" si="1580"/>
        <v>X</v>
      </c>
      <c r="AE1031" s="637" t="str">
        <f t="shared" si="1580"/>
        <v>X</v>
      </c>
      <c r="AF1031" s="38"/>
      <c r="AG1031" s="68" t="s">
        <v>185</v>
      </c>
      <c r="AH1031" s="68" t="s">
        <v>185</v>
      </c>
      <c r="AI1031" s="38"/>
      <c r="AJ1031" s="13" t="str">
        <f t="shared" si="1529"/>
        <v>/rsm:CrossIndustryInvoice/rsm:SupplyChainTradeTransaction/ram:ApplicableHeaderTradeSettlement/ram:SpecifiedTradeAllowanceCharge</v>
      </c>
      <c r="AK1031" s="13" t="str">
        <f t="shared" si="1530"/>
        <v>/ram:CalculationPercent</v>
      </c>
      <c r="AL1031" s="14">
        <f>COUNTIFS(R$4:R1031,AJ1031)</f>
        <v>1</v>
      </c>
      <c r="AN1031" s="213" t="str">
        <f t="shared" si="1564"/>
        <v>SCT_HTS</v>
      </c>
      <c r="AO1031" s="214" t="str">
        <f t="shared" si="1531"/>
        <v>BT-94</v>
      </c>
      <c r="AP1031" s="312" t="str">
        <f t="shared" si="1565"/>
        <v>BT-94</v>
      </c>
      <c r="AQ1031" s="66">
        <f t="shared" si="1508"/>
        <v>4</v>
      </c>
      <c r="AR1031" s="66" t="str">
        <f t="shared" si="1532"/>
        <v>0..1</v>
      </c>
      <c r="AS1031" s="64" t="s">
        <v>4307</v>
      </c>
      <c r="AT1031" s="64" t="s">
        <v>4308</v>
      </c>
      <c r="AU1031" s="65"/>
      <c r="AV1031" s="65" t="s">
        <v>1236</v>
      </c>
      <c r="AW1031" s="65" t="s">
        <v>35</v>
      </c>
      <c r="AX1031" s="64" t="s">
        <v>1237</v>
      </c>
      <c r="AY1031" s="66" t="str">
        <f t="shared" si="1541"/>
        <v>0..1</v>
      </c>
      <c r="AZ1031" s="66" t="str">
        <f t="shared" si="1542"/>
        <v>0..1</v>
      </c>
      <c r="BA1031" s="2" t="str">
        <f t="shared" si="1495"/>
        <v>/rsm:CrossIndustryInvoice
/rsm:SupplyChainTradeTransaction
/ram:ApplicableHeaderTradeSettlement
/ram:SpecifiedTradeAllowanceCharge
/ram:CalculationPercent</v>
      </c>
      <c r="BB1031" s="75" t="str">
        <f t="shared" si="1496"/>
        <v>/rsm:CrossIndustryInvoice/rsm:SupplyChainTradeTransaction/ram:ApplicableHeaderTradeSettlement/ram:SpecifiedTradeAllowanceCharge/ram:CalculationPercent</v>
      </c>
      <c r="BC1031" s="66" t="str">
        <f t="shared" si="1566"/>
        <v>P</v>
      </c>
      <c r="BD1031" s="68" t="str">
        <f t="shared" si="1567"/>
        <v>E</v>
      </c>
      <c r="BE1031" s="66" t="str">
        <f t="shared" si="1568"/>
        <v>0..1</v>
      </c>
      <c r="BF1031" s="66" t="str">
        <f t="shared" si="1569"/>
        <v/>
      </c>
      <c r="BG1031" s="249" t="str">
        <f t="shared" si="1570"/>
        <v/>
      </c>
      <c r="BH1031" s="7"/>
      <c r="BI1031" s="636" t="str">
        <f t="shared" si="1571"/>
        <v>-</v>
      </c>
      <c r="BJ1031" s="68" t="str">
        <f t="shared" si="1572"/>
        <v>X</v>
      </c>
      <c r="BK1031" s="68" t="str">
        <f t="shared" si="1573"/>
        <v>X</v>
      </c>
      <c r="BL1031" s="68" t="str">
        <f t="shared" si="1574"/>
        <v>X</v>
      </c>
      <c r="BM1031" s="68" t="str">
        <f t="shared" si="1575"/>
        <v>X</v>
      </c>
      <c r="BN1031" s="68" t="str">
        <f t="shared" si="1576"/>
        <v>X</v>
      </c>
      <c r="BO1031" s="637" t="str">
        <f t="shared" si="1577"/>
        <v>X</v>
      </c>
      <c r="BP1031" s="7"/>
      <c r="BQ1031" s="68" t="str">
        <f t="shared" si="1578"/>
        <v>BASIC WL</v>
      </c>
      <c r="BR1031" s="68" t="str">
        <f t="shared" si="1579"/>
        <v>BASIC WL</v>
      </c>
      <c r="BS1031" s="15"/>
      <c r="BT1031" s="57" t="s">
        <v>18642</v>
      </c>
    </row>
    <row r="1032" spans="1:72" s="59" customFormat="1" ht="96" x14ac:dyDescent="0.2">
      <c r="A1032" s="45" t="str">
        <f t="shared" si="1562"/>
        <v>YES</v>
      </c>
      <c r="B1032" s="45"/>
      <c r="C1032" s="45"/>
      <c r="D1032" s="213" t="s">
        <v>3431</v>
      </c>
      <c r="E1032" s="214" t="s">
        <v>4309</v>
      </c>
      <c r="F1032" s="312" t="s">
        <v>4309</v>
      </c>
      <c r="G1032" s="66">
        <f t="shared" si="1521"/>
        <v>4</v>
      </c>
      <c r="H1032" s="66" t="s">
        <v>42</v>
      </c>
      <c r="I1032" s="64" t="s">
        <v>4310</v>
      </c>
      <c r="J1032" s="64" t="s">
        <v>4311</v>
      </c>
      <c r="K1032" s="65"/>
      <c r="L1032" s="65"/>
      <c r="M1032" s="65" t="s">
        <v>35</v>
      </c>
      <c r="N1032" s="64" t="s">
        <v>1325</v>
      </c>
      <c r="O1032" s="66" t="s">
        <v>42</v>
      </c>
      <c r="P1032" s="66" t="str">
        <f t="shared" si="1547"/>
        <v>0..1</v>
      </c>
      <c r="Q1032" s="2" t="s">
        <v>4312</v>
      </c>
      <c r="R1032" s="75" t="s">
        <v>4313</v>
      </c>
      <c r="S1032" s="66" t="s">
        <v>163</v>
      </c>
      <c r="T1032" s="68" t="str">
        <f t="shared" si="1533"/>
        <v>E</v>
      </c>
      <c r="U1032" s="66" t="s">
        <v>42</v>
      </c>
      <c r="V1032" s="66" t="s">
        <v>35</v>
      </c>
      <c r="W1032" s="249" t="s">
        <v>35</v>
      </c>
      <c r="X1032" s="38"/>
      <c r="Y1032" s="636" t="str">
        <f t="shared" si="1560"/>
        <v>-</v>
      </c>
      <c r="Z1032" s="68" t="str">
        <f t="shared" ref="Z1032:AE1032" si="1581">IF(Y1032="X","X",IF($AH1032=Z$4,"X","-"))</f>
        <v>X</v>
      </c>
      <c r="AA1032" s="68" t="str">
        <f t="shared" si="1581"/>
        <v>X</v>
      </c>
      <c r="AB1032" s="68" t="str">
        <f t="shared" si="1581"/>
        <v>X</v>
      </c>
      <c r="AC1032" s="68" t="str">
        <f t="shared" si="1581"/>
        <v>X</v>
      </c>
      <c r="AD1032" s="68" t="str">
        <f t="shared" si="1581"/>
        <v>X</v>
      </c>
      <c r="AE1032" s="637" t="str">
        <f t="shared" si="1581"/>
        <v>X</v>
      </c>
      <c r="AF1032" s="38"/>
      <c r="AG1032" s="68" t="s">
        <v>185</v>
      </c>
      <c r="AH1032" s="68" t="s">
        <v>185</v>
      </c>
      <c r="AI1032" s="38"/>
      <c r="AJ1032" s="13" t="str">
        <f t="shared" si="1529"/>
        <v>/rsm:CrossIndustryInvoice/rsm:SupplyChainTradeTransaction/ram:ApplicableHeaderTradeSettlement/ram:SpecifiedTradeAllowanceCharge</v>
      </c>
      <c r="AK1032" s="13" t="str">
        <f t="shared" si="1530"/>
        <v>/ram:BasisAmount</v>
      </c>
      <c r="AL1032" s="14">
        <f>COUNTIFS(R$4:R1032,AJ1032)</f>
        <v>1</v>
      </c>
      <c r="AN1032" s="213" t="str">
        <f t="shared" si="1564"/>
        <v>SCT_HTS</v>
      </c>
      <c r="AO1032" s="214" t="str">
        <f t="shared" si="1531"/>
        <v>BT-93</v>
      </c>
      <c r="AP1032" s="312" t="str">
        <f t="shared" si="1565"/>
        <v>BT-93</v>
      </c>
      <c r="AQ1032" s="66">
        <f t="shared" si="1508"/>
        <v>4</v>
      </c>
      <c r="AR1032" s="66" t="str">
        <f t="shared" si="1532"/>
        <v>0..1</v>
      </c>
      <c r="AS1032" s="64" t="s">
        <v>4314</v>
      </c>
      <c r="AT1032" s="64" t="s">
        <v>4315</v>
      </c>
      <c r="AU1032" s="65"/>
      <c r="AV1032" s="65"/>
      <c r="AW1032" s="65" t="s">
        <v>35</v>
      </c>
      <c r="AX1032" s="64" t="s">
        <v>1330</v>
      </c>
      <c r="AY1032" s="66" t="str">
        <f t="shared" si="1541"/>
        <v>0..1</v>
      </c>
      <c r="AZ1032" s="66" t="str">
        <f t="shared" si="1542"/>
        <v>0..1</v>
      </c>
      <c r="BA1032" s="2" t="str">
        <f t="shared" si="1495"/>
        <v>/rsm:CrossIndustryInvoice
/rsm:SupplyChainTradeTransaction
/ram:ApplicableHeaderTradeSettlement
/ram:SpecifiedTradeAllowanceCharge
/ram:BasisAmount</v>
      </c>
      <c r="BB1032" s="75" t="str">
        <f t="shared" si="1496"/>
        <v>/rsm:CrossIndustryInvoice/rsm:SupplyChainTradeTransaction/ram:ApplicableHeaderTradeSettlement/ram:SpecifiedTradeAllowanceCharge/ram:BasisAmount</v>
      </c>
      <c r="BC1032" s="66" t="str">
        <f t="shared" si="1566"/>
        <v>A</v>
      </c>
      <c r="BD1032" s="68" t="str">
        <f t="shared" si="1567"/>
        <v>E</v>
      </c>
      <c r="BE1032" s="66" t="str">
        <f t="shared" si="1568"/>
        <v>0..1</v>
      </c>
      <c r="BF1032" s="66" t="str">
        <f t="shared" si="1569"/>
        <v/>
      </c>
      <c r="BG1032" s="249" t="str">
        <f t="shared" si="1570"/>
        <v/>
      </c>
      <c r="BH1032" s="7"/>
      <c r="BI1032" s="636" t="str">
        <f t="shared" si="1571"/>
        <v>-</v>
      </c>
      <c r="BJ1032" s="68" t="str">
        <f t="shared" si="1572"/>
        <v>X</v>
      </c>
      <c r="BK1032" s="68" t="str">
        <f t="shared" si="1573"/>
        <v>X</v>
      </c>
      <c r="BL1032" s="68" t="str">
        <f t="shared" si="1574"/>
        <v>X</v>
      </c>
      <c r="BM1032" s="68" t="str">
        <f t="shared" si="1575"/>
        <v>X</v>
      </c>
      <c r="BN1032" s="68" t="str">
        <f t="shared" si="1576"/>
        <v>X</v>
      </c>
      <c r="BO1032" s="637" t="str">
        <f t="shared" si="1577"/>
        <v>X</v>
      </c>
      <c r="BP1032" s="7"/>
      <c r="BQ1032" s="68" t="str">
        <f t="shared" si="1578"/>
        <v>BASIC WL</v>
      </c>
      <c r="BR1032" s="68" t="str">
        <f t="shared" si="1579"/>
        <v>BASIC WL</v>
      </c>
      <c r="BS1032" s="15"/>
      <c r="BT1032" s="57" t="s">
        <v>18642</v>
      </c>
    </row>
    <row r="1033" spans="1:72" s="59" customFormat="1" ht="96" x14ac:dyDescent="0.2">
      <c r="A1033" s="45" t="str">
        <f t="shared" si="1562"/>
        <v>YES</v>
      </c>
      <c r="B1033" s="45"/>
      <c r="C1033" s="45"/>
      <c r="D1033" s="215" t="s">
        <v>3431</v>
      </c>
      <c r="E1033" s="61" t="s">
        <v>5816</v>
      </c>
      <c r="F1033" s="282"/>
      <c r="G1033" s="62">
        <f t="shared" si="1521"/>
        <v>4</v>
      </c>
      <c r="H1033" s="62" t="s">
        <v>42</v>
      </c>
      <c r="I1033" s="64" t="s">
        <v>17384</v>
      </c>
      <c r="J1033" s="64" t="s">
        <v>4317</v>
      </c>
      <c r="K1033" s="65"/>
      <c r="L1033" s="65"/>
      <c r="M1033" s="65"/>
      <c r="N1033" s="64" t="s">
        <v>680</v>
      </c>
      <c r="O1033" s="66" t="s">
        <v>42</v>
      </c>
      <c r="P1033" s="66" t="str">
        <f t="shared" si="1547"/>
        <v>0..1</v>
      </c>
      <c r="Q1033" s="6" t="s">
        <v>4318</v>
      </c>
      <c r="R1033" s="67" t="s">
        <v>4319</v>
      </c>
      <c r="S1033" s="66" t="s">
        <v>520</v>
      </c>
      <c r="T1033" s="68" t="str">
        <f t="shared" si="1533"/>
        <v>E</v>
      </c>
      <c r="U1033" s="62" t="s">
        <v>42</v>
      </c>
      <c r="V1033" s="66"/>
      <c r="W1033" s="249"/>
      <c r="X1033" s="38"/>
      <c r="Y1033" s="634" t="str">
        <f t="shared" si="1560"/>
        <v>-</v>
      </c>
      <c r="Z1033" s="70" t="str">
        <f t="shared" ref="Z1033:AE1033" si="1582">IF(Y1033="X","X",IF($AH1033=Z$4,"X","-"))</f>
        <v>-</v>
      </c>
      <c r="AA1033" s="70" t="str">
        <f t="shared" si="1582"/>
        <v>-</v>
      </c>
      <c r="AB1033" s="70" t="str">
        <f t="shared" si="1582"/>
        <v>-</v>
      </c>
      <c r="AC1033" s="70" t="str">
        <f t="shared" si="1582"/>
        <v>-</v>
      </c>
      <c r="AD1033" s="70" t="str">
        <f t="shared" si="1582"/>
        <v>-</v>
      </c>
      <c r="AE1033" s="635" t="str">
        <f t="shared" si="1582"/>
        <v>X</v>
      </c>
      <c r="AF1033" s="38"/>
      <c r="AG1033" s="70" t="s">
        <v>47</v>
      </c>
      <c r="AH1033" s="70" t="s">
        <v>47</v>
      </c>
      <c r="AI1033" s="38"/>
      <c r="AJ1033" s="13" t="str">
        <f t="shared" si="1529"/>
        <v>/rsm:CrossIndustryInvoice/rsm:SupplyChainTradeTransaction/ram:ApplicableHeaderTradeSettlement/ram:SpecifiedTradeAllowanceCharge</v>
      </c>
      <c r="AK1033" s="13" t="str">
        <f t="shared" si="1530"/>
        <v>/ram:BasisQuantity</v>
      </c>
      <c r="AL1033" s="14">
        <f>COUNTIFS(R$4:R1033,AJ1033)</f>
        <v>1</v>
      </c>
      <c r="AN1033" s="215" t="str">
        <f t="shared" si="1564"/>
        <v>SCT_HTS</v>
      </c>
      <c r="AO1033" s="61" t="str">
        <f t="shared" si="1531"/>
        <v>BT-X-266</v>
      </c>
      <c r="AP1033" s="282" t="str">
        <f t="shared" si="1565"/>
        <v/>
      </c>
      <c r="AQ1033" s="62">
        <f t="shared" si="1508"/>
        <v>4</v>
      </c>
      <c r="AR1033" s="62" t="str">
        <f t="shared" si="1532"/>
        <v>0..1</v>
      </c>
      <c r="AS1033" s="64" t="s">
        <v>4320</v>
      </c>
      <c r="AT1033" s="64"/>
      <c r="AU1033" s="65"/>
      <c r="AV1033" s="65"/>
      <c r="AW1033" s="65"/>
      <c r="AX1033" s="64"/>
      <c r="AY1033" s="66" t="str">
        <f t="shared" si="1541"/>
        <v>0..1</v>
      </c>
      <c r="AZ1033" s="66" t="str">
        <f t="shared" si="1542"/>
        <v>0..1</v>
      </c>
      <c r="BA1033" s="6" t="str">
        <f t="shared" si="1495"/>
        <v>/rsm:CrossIndustryInvoice
/rsm:SupplyChainTradeTransaction
/ram:ApplicableHeaderTradeSettlement
/ram:SpecifiedTradeAllowanceCharge
/ram:BasisQuantity</v>
      </c>
      <c r="BB1033" s="67" t="str">
        <f t="shared" si="1496"/>
        <v>/rsm:CrossIndustryInvoice/rsm:SupplyChainTradeTransaction/ram:ApplicableHeaderTradeSettlement/ram:SpecifiedTradeAllowanceCharge/ram:BasisQuantity</v>
      </c>
      <c r="BC1033" s="66" t="str">
        <f t="shared" si="1566"/>
        <v>Q</v>
      </c>
      <c r="BD1033" s="68" t="str">
        <f t="shared" si="1567"/>
        <v>E</v>
      </c>
      <c r="BE1033" s="62" t="str">
        <f t="shared" si="1568"/>
        <v>0..1</v>
      </c>
      <c r="BF1033" s="66" t="str">
        <f t="shared" si="1569"/>
        <v/>
      </c>
      <c r="BG1033" s="249" t="str">
        <f t="shared" si="1570"/>
        <v/>
      </c>
      <c r="BH1033" s="7"/>
      <c r="BI1033" s="634" t="str">
        <f t="shared" si="1571"/>
        <v>-</v>
      </c>
      <c r="BJ1033" s="70" t="str">
        <f t="shared" si="1572"/>
        <v>-</v>
      </c>
      <c r="BK1033" s="70" t="str">
        <f t="shared" si="1573"/>
        <v>-</v>
      </c>
      <c r="BL1033" s="70" t="str">
        <f t="shared" si="1574"/>
        <v>-</v>
      </c>
      <c r="BM1033" s="70" t="str">
        <f t="shared" si="1575"/>
        <v>-</v>
      </c>
      <c r="BN1033" s="70" t="str">
        <f t="shared" si="1576"/>
        <v>-</v>
      </c>
      <c r="BO1033" s="635" t="str">
        <f t="shared" si="1577"/>
        <v>X</v>
      </c>
      <c r="BP1033" s="7"/>
      <c r="BQ1033" s="70" t="str">
        <f t="shared" si="1578"/>
        <v>EXTENDED</v>
      </c>
      <c r="BR1033" s="70" t="str">
        <f t="shared" si="1579"/>
        <v>EXTENDED</v>
      </c>
      <c r="BS1033" s="15"/>
      <c r="BT1033" s="57" t="s">
        <v>18642</v>
      </c>
    </row>
    <row r="1034" spans="1:72" s="59" customFormat="1" ht="105" x14ac:dyDescent="0.2">
      <c r="A1034" s="45" t="str">
        <f t="shared" si="1562"/>
        <v>YES</v>
      </c>
      <c r="B1034" s="45"/>
      <c r="C1034" s="45"/>
      <c r="D1034" s="215" t="s">
        <v>3431</v>
      </c>
      <c r="E1034" s="61" t="s">
        <v>5817</v>
      </c>
      <c r="F1034" s="282"/>
      <c r="G1034" s="62">
        <f t="shared" si="1521"/>
        <v>5</v>
      </c>
      <c r="H1034" s="62" t="s">
        <v>42</v>
      </c>
      <c r="I1034" s="64" t="s">
        <v>522</v>
      </c>
      <c r="J1034" s="64"/>
      <c r="K1034" s="65"/>
      <c r="L1034" s="65"/>
      <c r="M1034" s="65"/>
      <c r="N1034" s="64" t="s">
        <v>128</v>
      </c>
      <c r="O1034" s="66" t="s">
        <v>42</v>
      </c>
      <c r="P1034" s="66" t="str">
        <f t="shared" si="1547"/>
        <v>0..1</v>
      </c>
      <c r="Q1034" s="6" t="s">
        <v>4321</v>
      </c>
      <c r="R1034" s="67" t="s">
        <v>4322</v>
      </c>
      <c r="S1034" s="66" t="s">
        <v>131</v>
      </c>
      <c r="T1034" s="68" t="str">
        <f t="shared" si="1533"/>
        <v>A</v>
      </c>
      <c r="U1034" s="62" t="s">
        <v>42</v>
      </c>
      <c r="V1034" s="66"/>
      <c r="W1034" s="249"/>
      <c r="X1034" s="38"/>
      <c r="Y1034" s="634" t="str">
        <f t="shared" si="1560"/>
        <v>-</v>
      </c>
      <c r="Z1034" s="70" t="str">
        <f t="shared" ref="Z1034:AE1034" si="1583">IF(Y1034="X","X",IF($AH1034=Z$4,"X","-"))</f>
        <v>-</v>
      </c>
      <c r="AA1034" s="70" t="str">
        <f t="shared" si="1583"/>
        <v>-</v>
      </c>
      <c r="AB1034" s="70" t="str">
        <f t="shared" si="1583"/>
        <v>-</v>
      </c>
      <c r="AC1034" s="70" t="str">
        <f t="shared" si="1583"/>
        <v>-</v>
      </c>
      <c r="AD1034" s="70" t="str">
        <f t="shared" si="1583"/>
        <v>-</v>
      </c>
      <c r="AE1034" s="635" t="str">
        <f t="shared" si="1583"/>
        <v>X</v>
      </c>
      <c r="AF1034" s="38"/>
      <c r="AG1034" s="70" t="s">
        <v>47</v>
      </c>
      <c r="AH1034" s="70" t="s">
        <v>47</v>
      </c>
      <c r="AI1034" s="38"/>
      <c r="AJ1034" s="13" t="str">
        <f t="shared" si="1529"/>
        <v>/rsm:CrossIndustryInvoice/rsm:SupplyChainTradeTransaction/ram:ApplicableHeaderTradeSettlement/ram:SpecifiedTradeAllowanceCharge/ram:BasisQuantity</v>
      </c>
      <c r="AK1034" s="13" t="str">
        <f t="shared" si="1530"/>
        <v>/@unitCode</v>
      </c>
      <c r="AL1034" s="14">
        <f>COUNTIFS(R$4:R1034,AJ1034)</f>
        <v>1</v>
      </c>
      <c r="AN1034" s="215" t="str">
        <f t="shared" si="1564"/>
        <v>SCT_HTS</v>
      </c>
      <c r="AO1034" s="61" t="str">
        <f t="shared" si="1531"/>
        <v>BT-X-267</v>
      </c>
      <c r="AP1034" s="282" t="str">
        <f t="shared" si="1565"/>
        <v/>
      </c>
      <c r="AQ1034" s="62">
        <f t="shared" si="1508"/>
        <v>5</v>
      </c>
      <c r="AR1034" s="62" t="str">
        <f t="shared" si="1532"/>
        <v>0..1</v>
      </c>
      <c r="AS1034" s="64" t="s">
        <v>4323</v>
      </c>
      <c r="AT1034" s="64"/>
      <c r="AU1034" s="65"/>
      <c r="AV1034" s="65"/>
      <c r="AW1034" s="65"/>
      <c r="AX1034" s="64" t="s">
        <v>128</v>
      </c>
      <c r="AY1034" s="66" t="str">
        <f t="shared" si="1541"/>
        <v>0..1</v>
      </c>
      <c r="AZ1034" s="66" t="str">
        <f t="shared" si="1542"/>
        <v>0..1</v>
      </c>
      <c r="BA1034" s="6" t="str">
        <f t="shared" si="1495"/>
        <v>/rsm:CrossIndustryInvoice
/rsm:SupplyChainTradeTransaction
/ram:ApplicableHeaderTradeSettlement
/ram:SpecifiedTradeAllowanceCharge
/ram:BasisQuantity
/@unitCode</v>
      </c>
      <c r="BB1034" s="67" t="str">
        <f t="shared" si="1496"/>
        <v>/rsm:CrossIndustryInvoice/rsm:SupplyChainTradeTransaction/ram:ApplicableHeaderTradeSettlement/ram:SpecifiedTradeAllowanceCharge/ram:BasisQuantity/@unitCode</v>
      </c>
      <c r="BC1034" s="66" t="str">
        <f t="shared" si="1566"/>
        <v>C</v>
      </c>
      <c r="BD1034" s="68" t="str">
        <f t="shared" si="1567"/>
        <v>A</v>
      </c>
      <c r="BE1034" s="62" t="str">
        <f t="shared" si="1568"/>
        <v>0..1</v>
      </c>
      <c r="BF1034" s="66" t="str">
        <f t="shared" si="1569"/>
        <v/>
      </c>
      <c r="BG1034" s="249" t="str">
        <f t="shared" si="1570"/>
        <v/>
      </c>
      <c r="BH1034" s="7"/>
      <c r="BI1034" s="634" t="str">
        <f t="shared" si="1571"/>
        <v>-</v>
      </c>
      <c r="BJ1034" s="70" t="str">
        <f t="shared" si="1572"/>
        <v>-</v>
      </c>
      <c r="BK1034" s="70" t="str">
        <f t="shared" si="1573"/>
        <v>-</v>
      </c>
      <c r="BL1034" s="70" t="str">
        <f t="shared" si="1574"/>
        <v>-</v>
      </c>
      <c r="BM1034" s="70" t="str">
        <f t="shared" si="1575"/>
        <v>-</v>
      </c>
      <c r="BN1034" s="70" t="str">
        <f t="shared" si="1576"/>
        <v>-</v>
      </c>
      <c r="BO1034" s="635" t="str">
        <f t="shared" si="1577"/>
        <v>X</v>
      </c>
      <c r="BP1034" s="7"/>
      <c r="BQ1034" s="70" t="str">
        <f t="shared" si="1578"/>
        <v>EXTENDED</v>
      </c>
      <c r="BR1034" s="70" t="str">
        <f t="shared" si="1579"/>
        <v>EXTENDED</v>
      </c>
      <c r="BS1034" s="15"/>
      <c r="BT1034" s="57" t="s">
        <v>18642</v>
      </c>
    </row>
    <row r="1035" spans="1:72" s="59" customFormat="1" ht="96" x14ac:dyDescent="0.2">
      <c r="A1035" s="45" t="str">
        <f t="shared" si="1562"/>
        <v>YES</v>
      </c>
      <c r="B1035" s="45"/>
      <c r="C1035" s="45"/>
      <c r="D1035" s="213" t="s">
        <v>3431</v>
      </c>
      <c r="E1035" s="214" t="s">
        <v>4324</v>
      </c>
      <c r="F1035" s="312" t="s">
        <v>4324</v>
      </c>
      <c r="G1035" s="66">
        <f t="shared" si="1521"/>
        <v>4</v>
      </c>
      <c r="H1035" s="66" t="s">
        <v>32</v>
      </c>
      <c r="I1035" s="64" t="s">
        <v>4325</v>
      </c>
      <c r="J1035" s="64" t="s">
        <v>1333</v>
      </c>
      <c r="K1035" s="65"/>
      <c r="L1035" s="65"/>
      <c r="M1035" s="65" t="s">
        <v>4326</v>
      </c>
      <c r="N1035" s="64" t="s">
        <v>1325</v>
      </c>
      <c r="O1035" s="66" t="s">
        <v>32</v>
      </c>
      <c r="P1035" s="66" t="str">
        <f t="shared" si="1547"/>
        <v>1..1</v>
      </c>
      <c r="Q1035" s="2" t="s">
        <v>4327</v>
      </c>
      <c r="R1035" s="75" t="s">
        <v>4328</v>
      </c>
      <c r="S1035" s="66" t="s">
        <v>163</v>
      </c>
      <c r="T1035" s="68" t="str">
        <f t="shared" si="1533"/>
        <v>E</v>
      </c>
      <c r="U1035" s="66" t="s">
        <v>62</v>
      </c>
      <c r="V1035" s="66" t="s">
        <v>93</v>
      </c>
      <c r="W1035" s="249" t="s">
        <v>35</v>
      </c>
      <c r="X1035" s="38"/>
      <c r="Y1035" s="636" t="str">
        <f t="shared" si="1560"/>
        <v>-</v>
      </c>
      <c r="Z1035" s="68" t="str">
        <f t="shared" ref="Z1035:AE1035" si="1584">IF(Y1035="X","X",IF($AH1035=Z$4,"X","-"))</f>
        <v>X</v>
      </c>
      <c r="AA1035" s="68" t="str">
        <f t="shared" si="1584"/>
        <v>X</v>
      </c>
      <c r="AB1035" s="68" t="str">
        <f t="shared" si="1584"/>
        <v>X</v>
      </c>
      <c r="AC1035" s="68" t="str">
        <f t="shared" si="1584"/>
        <v>X</v>
      </c>
      <c r="AD1035" s="68" t="str">
        <f t="shared" si="1584"/>
        <v>X</v>
      </c>
      <c r="AE1035" s="637" t="str">
        <f t="shared" si="1584"/>
        <v>X</v>
      </c>
      <c r="AF1035" s="38"/>
      <c r="AG1035" s="68" t="s">
        <v>185</v>
      </c>
      <c r="AH1035" s="68" t="s">
        <v>185</v>
      </c>
      <c r="AI1035" s="38"/>
      <c r="AJ1035" s="13" t="str">
        <f t="shared" si="1529"/>
        <v>/rsm:CrossIndustryInvoice/rsm:SupplyChainTradeTransaction/ram:ApplicableHeaderTradeSettlement/ram:SpecifiedTradeAllowanceCharge</v>
      </c>
      <c r="AK1035" s="13" t="str">
        <f t="shared" si="1530"/>
        <v>/ram:ActualAmount</v>
      </c>
      <c r="AL1035" s="14">
        <f>COUNTIFS(R$4:R1035,AJ1035)</f>
        <v>1</v>
      </c>
      <c r="AN1035" s="213" t="str">
        <f t="shared" si="1564"/>
        <v>SCT_HTS</v>
      </c>
      <c r="AO1035" s="214" t="str">
        <f t="shared" si="1531"/>
        <v>BT-92</v>
      </c>
      <c r="AP1035" s="312" t="str">
        <f t="shared" si="1565"/>
        <v>BT-92</v>
      </c>
      <c r="AQ1035" s="66">
        <f t="shared" si="1508"/>
        <v>4</v>
      </c>
      <c r="AR1035" s="66" t="str">
        <f t="shared" si="1532"/>
        <v>1..1</v>
      </c>
      <c r="AS1035" s="64" t="s">
        <v>4329</v>
      </c>
      <c r="AT1035" s="64" t="s">
        <v>4330</v>
      </c>
      <c r="AU1035" s="65"/>
      <c r="AV1035" s="65"/>
      <c r="AW1035" s="65" t="s">
        <v>4331</v>
      </c>
      <c r="AX1035" s="64" t="s">
        <v>1330</v>
      </c>
      <c r="AY1035" s="66" t="str">
        <f t="shared" si="1541"/>
        <v>1..1</v>
      </c>
      <c r="AZ1035" s="66" t="str">
        <f t="shared" si="1542"/>
        <v>1..1</v>
      </c>
      <c r="BA1035" s="2" t="str">
        <f t="shared" si="1495"/>
        <v>/rsm:CrossIndustryInvoice
/rsm:SupplyChainTradeTransaction
/ram:ApplicableHeaderTradeSettlement
/ram:SpecifiedTradeAllowanceCharge
/ram:ActualAmount</v>
      </c>
      <c r="BB1035" s="75" t="str">
        <f t="shared" si="1496"/>
        <v>/rsm:CrossIndustryInvoice/rsm:SupplyChainTradeTransaction/ram:ApplicableHeaderTradeSettlement/ram:SpecifiedTradeAllowanceCharge/ram:ActualAmount</v>
      </c>
      <c r="BC1035" s="66" t="str">
        <f t="shared" si="1566"/>
        <v>A</v>
      </c>
      <c r="BD1035" s="68" t="str">
        <f t="shared" si="1567"/>
        <v>E</v>
      </c>
      <c r="BE1035" s="66" t="str">
        <f t="shared" si="1568"/>
        <v>0..n</v>
      </c>
      <c r="BF1035" s="66" t="str">
        <f t="shared" si="1569"/>
        <v>CAR-2, CAR-3</v>
      </c>
      <c r="BG1035" s="249" t="str">
        <f t="shared" si="1570"/>
        <v/>
      </c>
      <c r="BH1035" s="7"/>
      <c r="BI1035" s="636" t="str">
        <f t="shared" si="1571"/>
        <v>-</v>
      </c>
      <c r="BJ1035" s="68" t="str">
        <f t="shared" si="1572"/>
        <v>X</v>
      </c>
      <c r="BK1035" s="68" t="str">
        <f t="shared" si="1573"/>
        <v>X</v>
      </c>
      <c r="BL1035" s="68" t="str">
        <f t="shared" si="1574"/>
        <v>X</v>
      </c>
      <c r="BM1035" s="68" t="str">
        <f t="shared" si="1575"/>
        <v>X</v>
      </c>
      <c r="BN1035" s="68" t="str">
        <f t="shared" si="1576"/>
        <v>X</v>
      </c>
      <c r="BO1035" s="637" t="str">
        <f t="shared" si="1577"/>
        <v>X</v>
      </c>
      <c r="BP1035" s="7"/>
      <c r="BQ1035" s="68" t="str">
        <f t="shared" si="1578"/>
        <v>BASIC WL</v>
      </c>
      <c r="BR1035" s="68" t="str">
        <f t="shared" si="1579"/>
        <v>BASIC WL</v>
      </c>
      <c r="BS1035" s="15"/>
      <c r="BT1035" s="57" t="s">
        <v>18642</v>
      </c>
    </row>
    <row r="1036" spans="1:72" s="59" customFormat="1" ht="165" x14ac:dyDescent="0.2">
      <c r="A1036" s="45" t="str">
        <f t="shared" si="1562"/>
        <v>YES</v>
      </c>
      <c r="B1036" s="45"/>
      <c r="C1036" s="45"/>
      <c r="D1036" s="213" t="s">
        <v>3431</v>
      </c>
      <c r="E1036" s="214" t="s">
        <v>4332</v>
      </c>
      <c r="F1036" s="312" t="s">
        <v>4332</v>
      </c>
      <c r="G1036" s="66">
        <f t="shared" si="1521"/>
        <v>4</v>
      </c>
      <c r="H1036" s="66" t="s">
        <v>42</v>
      </c>
      <c r="I1036" s="64" t="s">
        <v>4333</v>
      </c>
      <c r="J1036" s="64" t="s">
        <v>4334</v>
      </c>
      <c r="K1036" s="65" t="s">
        <v>4335</v>
      </c>
      <c r="L1036" s="65"/>
      <c r="M1036" s="65" t="s">
        <v>4336</v>
      </c>
      <c r="N1036" s="64" t="s">
        <v>128</v>
      </c>
      <c r="O1036" s="66" t="s">
        <v>42</v>
      </c>
      <c r="P1036" s="66" t="str">
        <f t="shared" si="1547"/>
        <v>0..1</v>
      </c>
      <c r="Q1036" s="2" t="s">
        <v>4337</v>
      </c>
      <c r="R1036" s="75" t="s">
        <v>4338</v>
      </c>
      <c r="S1036" s="66" t="s">
        <v>131</v>
      </c>
      <c r="T1036" s="68" t="str">
        <f t="shared" si="1533"/>
        <v>E</v>
      </c>
      <c r="U1036" s="66" t="s">
        <v>42</v>
      </c>
      <c r="V1036" s="66" t="s">
        <v>35</v>
      </c>
      <c r="W1036" s="249" t="s">
        <v>35</v>
      </c>
      <c r="X1036" s="38"/>
      <c r="Y1036" s="636" t="str">
        <f t="shared" si="1560"/>
        <v>-</v>
      </c>
      <c r="Z1036" s="68" t="str">
        <f t="shared" ref="Z1036:AE1036" si="1585">IF(Y1036="X","X",IF($AH1036=Z$4,"X","-"))</f>
        <v>X</v>
      </c>
      <c r="AA1036" s="68" t="str">
        <f t="shared" si="1585"/>
        <v>X</v>
      </c>
      <c r="AB1036" s="68" t="str">
        <f t="shared" si="1585"/>
        <v>X</v>
      </c>
      <c r="AC1036" s="68" t="str">
        <f t="shared" si="1585"/>
        <v>X</v>
      </c>
      <c r="AD1036" s="68" t="str">
        <f t="shared" si="1585"/>
        <v>X</v>
      </c>
      <c r="AE1036" s="637" t="str">
        <f t="shared" si="1585"/>
        <v>X</v>
      </c>
      <c r="AF1036" s="38"/>
      <c r="AG1036" s="68" t="s">
        <v>185</v>
      </c>
      <c r="AH1036" s="68" t="s">
        <v>185</v>
      </c>
      <c r="AI1036" s="38"/>
      <c r="AJ1036" s="13" t="str">
        <f t="shared" si="1529"/>
        <v>/rsm:CrossIndustryInvoice/rsm:SupplyChainTradeTransaction/ram:ApplicableHeaderTradeSettlement/ram:SpecifiedTradeAllowanceCharge</v>
      </c>
      <c r="AK1036" s="13" t="str">
        <f t="shared" si="1530"/>
        <v>/ram:ReasonCode</v>
      </c>
      <c r="AL1036" s="14">
        <f>COUNTIFS(R$4:R1036,AJ1036)</f>
        <v>1</v>
      </c>
      <c r="AN1036" s="213" t="str">
        <f t="shared" si="1564"/>
        <v>SCT_HTS</v>
      </c>
      <c r="AO1036" s="214" t="str">
        <f t="shared" si="1531"/>
        <v>BT-98</v>
      </c>
      <c r="AP1036" s="312" t="str">
        <f t="shared" si="1565"/>
        <v>BT-98</v>
      </c>
      <c r="AQ1036" s="66">
        <f t="shared" si="1508"/>
        <v>4</v>
      </c>
      <c r="AR1036" s="66" t="str">
        <f t="shared" si="1532"/>
        <v>0..1</v>
      </c>
      <c r="AS1036" s="64" t="s">
        <v>4339</v>
      </c>
      <c r="AT1036" s="64" t="s">
        <v>4340</v>
      </c>
      <c r="AU1036" s="65" t="s">
        <v>4341</v>
      </c>
      <c r="AV1036" s="65"/>
      <c r="AW1036" s="65" t="s">
        <v>18303</v>
      </c>
      <c r="AX1036" s="64" t="s">
        <v>128</v>
      </c>
      <c r="AY1036" s="66" t="str">
        <f t="shared" si="1541"/>
        <v>0..1</v>
      </c>
      <c r="AZ1036" s="66" t="str">
        <f t="shared" si="1542"/>
        <v>0..1</v>
      </c>
      <c r="BA1036" s="2" t="str">
        <f t="shared" si="1495"/>
        <v>/rsm:CrossIndustryInvoice
/rsm:SupplyChainTradeTransaction
/ram:ApplicableHeaderTradeSettlement
/ram:SpecifiedTradeAllowanceCharge
/ram:ReasonCode</v>
      </c>
      <c r="BB1036" s="75" t="str">
        <f t="shared" si="1496"/>
        <v>/rsm:CrossIndustryInvoice/rsm:SupplyChainTradeTransaction/ram:ApplicableHeaderTradeSettlement/ram:SpecifiedTradeAllowanceCharge/ram:ReasonCode</v>
      </c>
      <c r="BC1036" s="66" t="str">
        <f t="shared" si="1566"/>
        <v>C</v>
      </c>
      <c r="BD1036" s="68" t="str">
        <f t="shared" si="1567"/>
        <v>E</v>
      </c>
      <c r="BE1036" s="66" t="str">
        <f t="shared" si="1568"/>
        <v>0..1</v>
      </c>
      <c r="BF1036" s="66" t="str">
        <f t="shared" si="1569"/>
        <v/>
      </c>
      <c r="BG1036" s="249" t="str">
        <f t="shared" si="1570"/>
        <v/>
      </c>
      <c r="BH1036" s="7"/>
      <c r="BI1036" s="636" t="str">
        <f t="shared" si="1571"/>
        <v>-</v>
      </c>
      <c r="BJ1036" s="68" t="str">
        <f t="shared" si="1572"/>
        <v>X</v>
      </c>
      <c r="BK1036" s="68" t="str">
        <f t="shared" si="1573"/>
        <v>X</v>
      </c>
      <c r="BL1036" s="68" t="str">
        <f t="shared" si="1574"/>
        <v>X</v>
      </c>
      <c r="BM1036" s="68" t="str">
        <f t="shared" si="1575"/>
        <v>X</v>
      </c>
      <c r="BN1036" s="68" t="str">
        <f t="shared" si="1576"/>
        <v>X</v>
      </c>
      <c r="BO1036" s="637" t="str">
        <f t="shared" si="1577"/>
        <v>X</v>
      </c>
      <c r="BP1036" s="7"/>
      <c r="BQ1036" s="68" t="str">
        <f t="shared" si="1578"/>
        <v>BASIC WL</v>
      </c>
      <c r="BR1036" s="68" t="str">
        <f t="shared" si="1579"/>
        <v>BASIC WL</v>
      </c>
      <c r="BS1036" s="15"/>
      <c r="BT1036" s="57" t="s">
        <v>18642</v>
      </c>
    </row>
    <row r="1037" spans="1:72" s="59" customFormat="1" ht="165" x14ac:dyDescent="0.2">
      <c r="A1037" s="45" t="str">
        <f t="shared" si="1562"/>
        <v>YES</v>
      </c>
      <c r="B1037" s="45"/>
      <c r="C1037" s="45"/>
      <c r="D1037" s="213" t="s">
        <v>3431</v>
      </c>
      <c r="E1037" s="214" t="s">
        <v>4343</v>
      </c>
      <c r="F1037" s="312" t="s">
        <v>4343</v>
      </c>
      <c r="G1037" s="66">
        <f t="shared" si="1521"/>
        <v>4</v>
      </c>
      <c r="H1037" s="66" t="s">
        <v>42</v>
      </c>
      <c r="I1037" s="64" t="s">
        <v>4344</v>
      </c>
      <c r="J1037" s="64" t="s">
        <v>4345</v>
      </c>
      <c r="K1037" s="65"/>
      <c r="L1037" s="65" t="s">
        <v>4139</v>
      </c>
      <c r="M1037" s="65" t="s">
        <v>4336</v>
      </c>
      <c r="N1037" s="64" t="s">
        <v>70</v>
      </c>
      <c r="O1037" s="66" t="s">
        <v>42</v>
      </c>
      <c r="P1037" s="66" t="str">
        <f t="shared" si="1547"/>
        <v>0..1</v>
      </c>
      <c r="Q1037" s="2" t="s">
        <v>4346</v>
      </c>
      <c r="R1037" s="75" t="s">
        <v>4347</v>
      </c>
      <c r="S1037" s="66" t="s">
        <v>73</v>
      </c>
      <c r="T1037" s="68" t="str">
        <f t="shared" si="1533"/>
        <v>E</v>
      </c>
      <c r="U1037" s="66" t="s">
        <v>42</v>
      </c>
      <c r="V1037" s="66" t="s">
        <v>35</v>
      </c>
      <c r="W1037" s="249" t="s">
        <v>35</v>
      </c>
      <c r="X1037" s="38"/>
      <c r="Y1037" s="636" t="str">
        <f t="shared" si="1560"/>
        <v>-</v>
      </c>
      <c r="Z1037" s="68" t="str">
        <f t="shared" ref="Z1037:AE1037" si="1586">IF(Y1037="X","X",IF($AH1037=Z$4,"X","-"))</f>
        <v>X</v>
      </c>
      <c r="AA1037" s="68" t="str">
        <f t="shared" si="1586"/>
        <v>X</v>
      </c>
      <c r="AB1037" s="68" t="str">
        <f t="shared" si="1586"/>
        <v>X</v>
      </c>
      <c r="AC1037" s="68" t="str">
        <f t="shared" si="1586"/>
        <v>X</v>
      </c>
      <c r="AD1037" s="68" t="str">
        <f t="shared" si="1586"/>
        <v>X</v>
      </c>
      <c r="AE1037" s="637" t="str">
        <f t="shared" si="1586"/>
        <v>X</v>
      </c>
      <c r="AF1037" s="38"/>
      <c r="AG1037" s="68" t="s">
        <v>185</v>
      </c>
      <c r="AH1037" s="68" t="s">
        <v>185</v>
      </c>
      <c r="AI1037" s="38"/>
      <c r="AJ1037" s="13" t="str">
        <f t="shared" si="1529"/>
        <v>/rsm:CrossIndustryInvoice/rsm:SupplyChainTradeTransaction/ram:ApplicableHeaderTradeSettlement/ram:SpecifiedTradeAllowanceCharge</v>
      </c>
      <c r="AK1037" s="13" t="str">
        <f t="shared" si="1530"/>
        <v>/ram:Reason</v>
      </c>
      <c r="AL1037" s="14">
        <f>COUNTIFS(R$4:R1037,AJ1037)</f>
        <v>1</v>
      </c>
      <c r="AN1037" s="213" t="str">
        <f t="shared" si="1564"/>
        <v>SCT_HTS</v>
      </c>
      <c r="AO1037" s="214" t="str">
        <f t="shared" si="1531"/>
        <v>BT-97</v>
      </c>
      <c r="AP1037" s="312" t="str">
        <f t="shared" si="1565"/>
        <v>BT-97</v>
      </c>
      <c r="AQ1037" s="66">
        <f t="shared" si="1508"/>
        <v>4</v>
      </c>
      <c r="AR1037" s="66" t="str">
        <f t="shared" si="1532"/>
        <v>0..1</v>
      </c>
      <c r="AS1037" s="64" t="s">
        <v>4348</v>
      </c>
      <c r="AT1037" s="64" t="s">
        <v>4349</v>
      </c>
      <c r="AU1037" s="65"/>
      <c r="AV1037" s="65" t="s">
        <v>4144</v>
      </c>
      <c r="AW1037" s="65" t="s">
        <v>18303</v>
      </c>
      <c r="AX1037" s="64" t="s">
        <v>78</v>
      </c>
      <c r="AY1037" s="66" t="str">
        <f t="shared" si="1541"/>
        <v>0..1</v>
      </c>
      <c r="AZ1037" s="66" t="str">
        <f t="shared" si="1542"/>
        <v>0..1</v>
      </c>
      <c r="BA1037" s="2" t="str">
        <f t="shared" si="1495"/>
        <v>/rsm:CrossIndustryInvoice
/rsm:SupplyChainTradeTransaction
/ram:ApplicableHeaderTradeSettlement
/ram:SpecifiedTradeAllowanceCharge
/ram:Reason</v>
      </c>
      <c r="BB1037" s="75" t="str">
        <f t="shared" si="1496"/>
        <v>/rsm:CrossIndustryInvoice/rsm:SupplyChainTradeTransaction/ram:ApplicableHeaderTradeSettlement/ram:SpecifiedTradeAllowanceCharge/ram:Reason</v>
      </c>
      <c r="BC1037" s="66" t="str">
        <f t="shared" si="1566"/>
        <v>T</v>
      </c>
      <c r="BD1037" s="68" t="str">
        <f t="shared" si="1567"/>
        <v>E</v>
      </c>
      <c r="BE1037" s="66" t="str">
        <f t="shared" si="1568"/>
        <v>0..1</v>
      </c>
      <c r="BF1037" s="66" t="str">
        <f t="shared" si="1569"/>
        <v/>
      </c>
      <c r="BG1037" s="249" t="str">
        <f t="shared" si="1570"/>
        <v/>
      </c>
      <c r="BH1037" s="7"/>
      <c r="BI1037" s="636" t="str">
        <f t="shared" si="1571"/>
        <v>-</v>
      </c>
      <c r="BJ1037" s="68" t="str">
        <f t="shared" si="1572"/>
        <v>X</v>
      </c>
      <c r="BK1037" s="68" t="str">
        <f t="shared" si="1573"/>
        <v>X</v>
      </c>
      <c r="BL1037" s="68" t="str">
        <f t="shared" si="1574"/>
        <v>X</v>
      </c>
      <c r="BM1037" s="68" t="str">
        <f t="shared" si="1575"/>
        <v>X</v>
      </c>
      <c r="BN1037" s="68" t="str">
        <f t="shared" si="1576"/>
        <v>X</v>
      </c>
      <c r="BO1037" s="637" t="str">
        <f t="shared" si="1577"/>
        <v>X</v>
      </c>
      <c r="BP1037" s="7"/>
      <c r="BQ1037" s="68" t="str">
        <f t="shared" si="1578"/>
        <v>BASIC WL</v>
      </c>
      <c r="BR1037" s="68" t="str">
        <f t="shared" si="1579"/>
        <v>BASIC WL</v>
      </c>
      <c r="BS1037" s="15"/>
      <c r="BT1037" s="57" t="s">
        <v>18642</v>
      </c>
    </row>
    <row r="1038" spans="1:72" s="59" customFormat="1" ht="96" x14ac:dyDescent="0.2">
      <c r="A1038" s="45" t="str">
        <f t="shared" si="1562"/>
        <v>NO</v>
      </c>
      <c r="B1038" s="45"/>
      <c r="C1038" s="45"/>
      <c r="D1038" s="213" t="s">
        <v>3431</v>
      </c>
      <c r="E1038" s="223" t="s">
        <v>4350</v>
      </c>
      <c r="F1038" s="313"/>
      <c r="G1038" s="124">
        <f t="shared" si="1521"/>
        <v>4</v>
      </c>
      <c r="H1038" s="124" t="s">
        <v>32</v>
      </c>
      <c r="I1038" s="138" t="s">
        <v>4351</v>
      </c>
      <c r="J1038" s="125"/>
      <c r="K1038" s="126"/>
      <c r="L1038" s="126"/>
      <c r="M1038" s="126"/>
      <c r="N1038" s="125"/>
      <c r="O1038" s="124" t="s">
        <v>32</v>
      </c>
      <c r="P1038" s="124" t="str">
        <f t="shared" si="1547"/>
        <v>1..1</v>
      </c>
      <c r="Q1038" s="127" t="s">
        <v>4352</v>
      </c>
      <c r="R1038" s="128" t="s">
        <v>4353</v>
      </c>
      <c r="S1038" s="124"/>
      <c r="T1038" s="129" t="str">
        <f t="shared" si="1533"/>
        <v/>
      </c>
      <c r="U1038" s="124" t="s">
        <v>62</v>
      </c>
      <c r="V1038" s="124"/>
      <c r="W1038" s="675"/>
      <c r="X1038" s="38"/>
      <c r="Y1038" s="646" t="str">
        <f t="shared" si="1560"/>
        <v>-</v>
      </c>
      <c r="Z1038" s="129" t="str">
        <f t="shared" ref="Z1038:AE1038" si="1587">IF(Y1038="X","X",IF($AH1038=Z$4,"X","-"))</f>
        <v>X</v>
      </c>
      <c r="AA1038" s="129" t="str">
        <f t="shared" si="1587"/>
        <v>X</v>
      </c>
      <c r="AB1038" s="129" t="str">
        <f t="shared" si="1587"/>
        <v>X</v>
      </c>
      <c r="AC1038" s="129" t="str">
        <f t="shared" si="1587"/>
        <v>X</v>
      </c>
      <c r="AD1038" s="129" t="str">
        <f t="shared" si="1587"/>
        <v>X</v>
      </c>
      <c r="AE1038" s="647" t="str">
        <f t="shared" si="1587"/>
        <v>X</v>
      </c>
      <c r="AF1038" s="38"/>
      <c r="AG1038" s="129" t="s">
        <v>185</v>
      </c>
      <c r="AH1038" s="129" t="s">
        <v>185</v>
      </c>
      <c r="AI1038" s="38"/>
      <c r="AJ1038" s="13" t="str">
        <f t="shared" si="1529"/>
        <v>/rsm:CrossIndustryInvoice/rsm:SupplyChainTradeTransaction/ram:ApplicableHeaderTradeSettlement/ram:SpecifiedTradeAllowanceCharge</v>
      </c>
      <c r="AK1038" s="13" t="str">
        <f t="shared" si="1530"/>
        <v>/ram:CategoryTradeTax</v>
      </c>
      <c r="AL1038" s="14">
        <f>COUNTIFS(R$4:R1038,AJ1038)</f>
        <v>1</v>
      </c>
      <c r="AN1038" s="213" t="str">
        <f t="shared" si="1564"/>
        <v>SCT_HTS</v>
      </c>
      <c r="AO1038" s="223" t="str">
        <f t="shared" si="1531"/>
        <v>BT-95-00</v>
      </c>
      <c r="AP1038" s="313" t="str">
        <f t="shared" si="1565"/>
        <v/>
      </c>
      <c r="AQ1038" s="124">
        <f t="shared" si="1508"/>
        <v>4</v>
      </c>
      <c r="AR1038" s="124" t="str">
        <f t="shared" si="1532"/>
        <v>1..1</v>
      </c>
      <c r="AS1038" s="138" t="s">
        <v>4354</v>
      </c>
      <c r="AT1038" s="125"/>
      <c r="AU1038" s="126"/>
      <c r="AV1038" s="126"/>
      <c r="AW1038" s="126"/>
      <c r="AX1038" s="125"/>
      <c r="AY1038" s="124" t="str">
        <f t="shared" si="1541"/>
        <v>1..1</v>
      </c>
      <c r="AZ1038" s="124" t="str">
        <f t="shared" si="1542"/>
        <v>1..1</v>
      </c>
      <c r="BA1038" s="127" t="str">
        <f t="shared" si="1495"/>
        <v>/rsm:CrossIndustryInvoice
/rsm:SupplyChainTradeTransaction
/ram:ApplicableHeaderTradeSettlement
/ram:SpecifiedTradeAllowanceCharge
/ram:CategoryTradeTax</v>
      </c>
      <c r="BB1038" s="128" t="str">
        <f t="shared" si="1496"/>
        <v>/rsm:CrossIndustryInvoice/rsm:SupplyChainTradeTransaction/ram:ApplicableHeaderTradeSettlement/ram:SpecifiedTradeAllowanceCharge/ram:CategoryTradeTax</v>
      </c>
      <c r="BC1038" s="124" t="str">
        <f t="shared" si="1566"/>
        <v/>
      </c>
      <c r="BD1038" s="129" t="str">
        <f t="shared" si="1567"/>
        <v/>
      </c>
      <c r="BE1038" s="124" t="str">
        <f t="shared" si="1568"/>
        <v>0..n</v>
      </c>
      <c r="BF1038" s="124" t="str">
        <f t="shared" si="1569"/>
        <v/>
      </c>
      <c r="BG1038" s="675" t="str">
        <f t="shared" si="1570"/>
        <v/>
      </c>
      <c r="BH1038" s="7"/>
      <c r="BI1038" s="646" t="str">
        <f t="shared" si="1571"/>
        <v>-</v>
      </c>
      <c r="BJ1038" s="129" t="str">
        <f t="shared" si="1572"/>
        <v>X</v>
      </c>
      <c r="BK1038" s="129" t="str">
        <f t="shared" si="1573"/>
        <v>X</v>
      </c>
      <c r="BL1038" s="129" t="str">
        <f t="shared" si="1574"/>
        <v>X</v>
      </c>
      <c r="BM1038" s="129" t="str">
        <f t="shared" si="1575"/>
        <v>X</v>
      </c>
      <c r="BN1038" s="129" t="str">
        <f t="shared" si="1576"/>
        <v>X</v>
      </c>
      <c r="BO1038" s="647" t="str">
        <f t="shared" si="1577"/>
        <v>X</v>
      </c>
      <c r="BP1038" s="7"/>
      <c r="BQ1038" s="129" t="str">
        <f t="shared" si="1578"/>
        <v>BASIC WL</v>
      </c>
      <c r="BR1038" s="129" t="str">
        <f t="shared" si="1579"/>
        <v>BASIC WL</v>
      </c>
      <c r="BS1038" s="15"/>
      <c r="BT1038" s="57" t="s">
        <v>18642</v>
      </c>
    </row>
    <row r="1039" spans="1:72" s="59" customFormat="1" ht="105" x14ac:dyDescent="0.2">
      <c r="A1039" s="45" t="str">
        <f t="shared" si="1562"/>
        <v>NO</v>
      </c>
      <c r="B1039" s="45"/>
      <c r="C1039" s="45"/>
      <c r="D1039" s="213" t="s">
        <v>3431</v>
      </c>
      <c r="E1039" s="214" t="s">
        <v>4355</v>
      </c>
      <c r="F1039" s="312"/>
      <c r="G1039" s="66">
        <f t="shared" si="1521"/>
        <v>5</v>
      </c>
      <c r="H1039" s="66" t="s">
        <v>32</v>
      </c>
      <c r="I1039" s="97" t="s">
        <v>4356</v>
      </c>
      <c r="J1039" s="64" t="s">
        <v>35</v>
      </c>
      <c r="K1039" s="65" t="s">
        <v>804</v>
      </c>
      <c r="L1039" s="65"/>
      <c r="M1039" s="65" t="s">
        <v>805</v>
      </c>
      <c r="N1039" s="64"/>
      <c r="O1039" s="66" t="s">
        <v>32</v>
      </c>
      <c r="P1039" s="66" t="str">
        <f t="shared" si="1547"/>
        <v>1..1</v>
      </c>
      <c r="Q1039" s="2" t="s">
        <v>4357</v>
      </c>
      <c r="R1039" s="75" t="s">
        <v>4358</v>
      </c>
      <c r="S1039" s="66" t="s">
        <v>131</v>
      </c>
      <c r="T1039" s="68" t="str">
        <f t="shared" si="1533"/>
        <v/>
      </c>
      <c r="U1039" s="66" t="s">
        <v>42</v>
      </c>
      <c r="V1039" s="66" t="s">
        <v>35</v>
      </c>
      <c r="W1039" s="249" t="s">
        <v>805</v>
      </c>
      <c r="X1039" s="38"/>
      <c r="Y1039" s="636" t="str">
        <f t="shared" si="1560"/>
        <v>-</v>
      </c>
      <c r="Z1039" s="68" t="str">
        <f t="shared" ref="Z1039:AE1039" si="1588">IF(Y1039="X","X",IF($AH1039=Z$4,"X","-"))</f>
        <v>X</v>
      </c>
      <c r="AA1039" s="68" t="str">
        <f t="shared" si="1588"/>
        <v>X</v>
      </c>
      <c r="AB1039" s="68" t="str">
        <f t="shared" si="1588"/>
        <v>X</v>
      </c>
      <c r="AC1039" s="68" t="str">
        <f t="shared" si="1588"/>
        <v>X</v>
      </c>
      <c r="AD1039" s="68" t="str">
        <f t="shared" si="1588"/>
        <v>X</v>
      </c>
      <c r="AE1039" s="637" t="str">
        <f t="shared" si="1588"/>
        <v>X</v>
      </c>
      <c r="AF1039" s="38"/>
      <c r="AG1039" s="68" t="s">
        <v>185</v>
      </c>
      <c r="AH1039" s="68" t="s">
        <v>185</v>
      </c>
      <c r="AI1039" s="38"/>
      <c r="AJ1039" s="13" t="str">
        <f t="shared" si="1529"/>
        <v>/rsm:CrossIndustryInvoice/rsm:SupplyChainTradeTransaction/ram:ApplicableHeaderTradeSettlement/ram:SpecifiedTradeAllowanceCharge/ram:CategoryTradeTax</v>
      </c>
      <c r="AK1039" s="13" t="str">
        <f t="shared" si="1530"/>
        <v>/ram:TypeCode</v>
      </c>
      <c r="AL1039" s="14">
        <f>COUNTIFS(R$4:R1039,AJ1039)</f>
        <v>1</v>
      </c>
      <c r="AN1039" s="213" t="str">
        <f t="shared" si="1564"/>
        <v>SCT_HTS</v>
      </c>
      <c r="AO1039" s="214" t="str">
        <f t="shared" si="1531"/>
        <v>BT-95-0</v>
      </c>
      <c r="AP1039" s="312" t="str">
        <f t="shared" si="1565"/>
        <v/>
      </c>
      <c r="AQ1039" s="66">
        <f t="shared" si="1508"/>
        <v>5</v>
      </c>
      <c r="AR1039" s="66" t="str">
        <f t="shared" si="1532"/>
        <v>1..1</v>
      </c>
      <c r="AS1039" s="97" t="s">
        <v>4359</v>
      </c>
      <c r="AT1039" s="64" t="s">
        <v>35</v>
      </c>
      <c r="AU1039" s="65" t="s">
        <v>18215</v>
      </c>
      <c r="AV1039" s="65"/>
      <c r="AW1039" s="65" t="s">
        <v>1208</v>
      </c>
      <c r="AX1039" s="64"/>
      <c r="AY1039" s="66" t="str">
        <f t="shared" si="1541"/>
        <v>1..1</v>
      </c>
      <c r="AZ1039" s="66" t="str">
        <f t="shared" si="1542"/>
        <v>1..1</v>
      </c>
      <c r="BA1039" s="2" t="str">
        <f t="shared" ref="BA1039:BA1102" si="1589">Q1039</f>
        <v>/rsm:CrossIndustryInvoice
/rsm:SupplyChainTradeTransaction
/ram:ApplicableHeaderTradeSettlement
/ram:SpecifiedTradeAllowanceCharge
/ram:CategoryTradeTax
/ram:TypeCode</v>
      </c>
      <c r="BB1039" s="75" t="str">
        <f t="shared" ref="BB1039:BB1102" si="1590">R1039</f>
        <v>/rsm:CrossIndustryInvoice/rsm:SupplyChainTradeTransaction/ram:ApplicableHeaderTradeSettlement/ram:SpecifiedTradeAllowanceCharge/ram:CategoryTradeTax/ram:TypeCode</v>
      </c>
      <c r="BC1039" s="66" t="str">
        <f t="shared" si="1566"/>
        <v>C</v>
      </c>
      <c r="BD1039" s="68" t="str">
        <f t="shared" si="1567"/>
        <v/>
      </c>
      <c r="BE1039" s="66" t="str">
        <f t="shared" si="1568"/>
        <v>0..1</v>
      </c>
      <c r="BF1039" s="66" t="str">
        <f t="shared" si="1569"/>
        <v/>
      </c>
      <c r="BG1039" s="249" t="str">
        <f t="shared" si="1570"/>
        <v>Fixed value "VAT"</v>
      </c>
      <c r="BH1039" s="7"/>
      <c r="BI1039" s="636" t="str">
        <f t="shared" si="1571"/>
        <v>-</v>
      </c>
      <c r="BJ1039" s="68" t="str">
        <f t="shared" si="1572"/>
        <v>X</v>
      </c>
      <c r="BK1039" s="68" t="str">
        <f t="shared" si="1573"/>
        <v>X</v>
      </c>
      <c r="BL1039" s="68" t="str">
        <f t="shared" si="1574"/>
        <v>X</v>
      </c>
      <c r="BM1039" s="68" t="str">
        <f t="shared" si="1575"/>
        <v>X</v>
      </c>
      <c r="BN1039" s="68" t="str">
        <f t="shared" si="1576"/>
        <v>X</v>
      </c>
      <c r="BO1039" s="637" t="str">
        <f t="shared" si="1577"/>
        <v>X</v>
      </c>
      <c r="BP1039" s="7"/>
      <c r="BQ1039" s="68" t="str">
        <f t="shared" si="1578"/>
        <v>BASIC WL</v>
      </c>
      <c r="BR1039" s="68" t="str">
        <f t="shared" si="1579"/>
        <v>BASIC WL</v>
      </c>
      <c r="BS1039" s="15"/>
      <c r="BT1039" s="57" t="s">
        <v>18642</v>
      </c>
    </row>
    <row r="1040" spans="1:72" s="59" customFormat="1" ht="225" x14ac:dyDescent="0.2">
      <c r="A1040" s="45" t="str">
        <f t="shared" si="1562"/>
        <v>YES</v>
      </c>
      <c r="B1040" s="45"/>
      <c r="C1040" s="45"/>
      <c r="D1040" s="213" t="s">
        <v>3431</v>
      </c>
      <c r="E1040" s="214" t="s">
        <v>4360</v>
      </c>
      <c r="F1040" s="312" t="s">
        <v>4360</v>
      </c>
      <c r="G1040" s="66">
        <f t="shared" si="1521"/>
        <v>5</v>
      </c>
      <c r="H1040" s="66" t="s">
        <v>32</v>
      </c>
      <c r="I1040" s="64" t="s">
        <v>4361</v>
      </c>
      <c r="J1040" s="64" t="s">
        <v>4362</v>
      </c>
      <c r="K1040" s="65" t="s">
        <v>815</v>
      </c>
      <c r="L1040" s="65" t="s">
        <v>816</v>
      </c>
      <c r="M1040" s="65" t="s">
        <v>4363</v>
      </c>
      <c r="N1040" s="64" t="s">
        <v>128</v>
      </c>
      <c r="O1040" s="66" t="s">
        <v>32</v>
      </c>
      <c r="P1040" s="66" t="str">
        <f t="shared" si="1547"/>
        <v>1..1</v>
      </c>
      <c r="Q1040" s="2" t="s">
        <v>4364</v>
      </c>
      <c r="R1040" s="75" t="s">
        <v>4365</v>
      </c>
      <c r="S1040" s="66" t="s">
        <v>131</v>
      </c>
      <c r="T1040" s="68" t="str">
        <f t="shared" si="1533"/>
        <v>E</v>
      </c>
      <c r="U1040" s="66" t="s">
        <v>42</v>
      </c>
      <c r="V1040" s="66" t="s">
        <v>35</v>
      </c>
      <c r="W1040" s="249" t="s">
        <v>35</v>
      </c>
      <c r="X1040" s="38"/>
      <c r="Y1040" s="636" t="str">
        <f t="shared" si="1560"/>
        <v>-</v>
      </c>
      <c r="Z1040" s="68" t="str">
        <f t="shared" ref="Z1040:AE1040" si="1591">IF(Y1040="X","X",IF($AH1040=Z$4,"X","-"))</f>
        <v>X</v>
      </c>
      <c r="AA1040" s="68" t="str">
        <f t="shared" si="1591"/>
        <v>X</v>
      </c>
      <c r="AB1040" s="68" t="str">
        <f t="shared" si="1591"/>
        <v>X</v>
      </c>
      <c r="AC1040" s="68" t="str">
        <f t="shared" si="1591"/>
        <v>X</v>
      </c>
      <c r="AD1040" s="68" t="str">
        <f t="shared" si="1591"/>
        <v>X</v>
      </c>
      <c r="AE1040" s="637" t="str">
        <f t="shared" si="1591"/>
        <v>X</v>
      </c>
      <c r="AF1040" s="38"/>
      <c r="AG1040" s="68" t="s">
        <v>185</v>
      </c>
      <c r="AH1040" s="68" t="s">
        <v>185</v>
      </c>
      <c r="AI1040" s="38"/>
      <c r="AJ1040" s="13" t="str">
        <f t="shared" si="1529"/>
        <v>/rsm:CrossIndustryInvoice/rsm:SupplyChainTradeTransaction/ram:ApplicableHeaderTradeSettlement/ram:SpecifiedTradeAllowanceCharge/ram:CategoryTradeTax</v>
      </c>
      <c r="AK1040" s="13" t="str">
        <f t="shared" si="1530"/>
        <v>/ram:CategoryCode</v>
      </c>
      <c r="AL1040" s="14">
        <f>COUNTIFS(R$4:R1040,AJ1040)</f>
        <v>1</v>
      </c>
      <c r="AN1040" s="213" t="str">
        <f t="shared" si="1564"/>
        <v>SCT_HTS</v>
      </c>
      <c r="AO1040" s="214" t="str">
        <f t="shared" si="1531"/>
        <v>BT-95</v>
      </c>
      <c r="AP1040" s="312" t="str">
        <f t="shared" si="1565"/>
        <v>BT-95</v>
      </c>
      <c r="AQ1040" s="66">
        <f t="shared" si="1508"/>
        <v>5</v>
      </c>
      <c r="AR1040" s="66" t="str">
        <f t="shared" si="1532"/>
        <v>1..1</v>
      </c>
      <c r="AS1040" s="64" t="s">
        <v>4359</v>
      </c>
      <c r="AT1040" s="64" t="s">
        <v>4366</v>
      </c>
      <c r="AU1040" s="65" t="s">
        <v>1221</v>
      </c>
      <c r="AV1040" s="65" t="s">
        <v>1222</v>
      </c>
      <c r="AW1040" s="65" t="s">
        <v>4367</v>
      </c>
      <c r="AX1040" s="64" t="s">
        <v>128</v>
      </c>
      <c r="AY1040" s="66" t="str">
        <f t="shared" si="1541"/>
        <v>1..1</v>
      </c>
      <c r="AZ1040" s="66" t="str">
        <f t="shared" si="1542"/>
        <v>1..1</v>
      </c>
      <c r="BA1040" s="2" t="str">
        <f t="shared" si="1589"/>
        <v>/rsm:CrossIndustryInvoice
/rsm:SupplyChainTradeTransaction
/ram:ApplicableHeaderTradeSettlement
/ram:SpecifiedTradeAllowanceCharge
/ram:CategoryTradeTax
/ram:CategoryCode</v>
      </c>
      <c r="BB1040" s="75" t="str">
        <f t="shared" si="1590"/>
        <v>/rsm:CrossIndustryInvoice/rsm:SupplyChainTradeTransaction/ram:ApplicableHeaderTradeSettlement/ram:SpecifiedTradeAllowanceCharge/ram:CategoryTradeTax/ram:CategoryCode</v>
      </c>
      <c r="BC1040" s="66" t="str">
        <f t="shared" si="1566"/>
        <v>C</v>
      </c>
      <c r="BD1040" s="68" t="str">
        <f t="shared" si="1567"/>
        <v>E</v>
      </c>
      <c r="BE1040" s="66" t="str">
        <f t="shared" si="1568"/>
        <v>0..1</v>
      </c>
      <c r="BF1040" s="66" t="str">
        <f t="shared" si="1569"/>
        <v/>
      </c>
      <c r="BG1040" s="249" t="str">
        <f t="shared" si="1570"/>
        <v/>
      </c>
      <c r="BH1040" s="7"/>
      <c r="BI1040" s="636" t="str">
        <f t="shared" si="1571"/>
        <v>-</v>
      </c>
      <c r="BJ1040" s="68" t="str">
        <f t="shared" si="1572"/>
        <v>X</v>
      </c>
      <c r="BK1040" s="68" t="str">
        <f t="shared" si="1573"/>
        <v>X</v>
      </c>
      <c r="BL1040" s="68" t="str">
        <f t="shared" si="1574"/>
        <v>X</v>
      </c>
      <c r="BM1040" s="68" t="str">
        <f t="shared" si="1575"/>
        <v>X</v>
      </c>
      <c r="BN1040" s="68" t="str">
        <f t="shared" si="1576"/>
        <v>X</v>
      </c>
      <c r="BO1040" s="637" t="str">
        <f t="shared" si="1577"/>
        <v>X</v>
      </c>
      <c r="BP1040" s="7"/>
      <c r="BQ1040" s="68" t="str">
        <f t="shared" si="1578"/>
        <v>BASIC WL</v>
      </c>
      <c r="BR1040" s="68" t="str">
        <f t="shared" si="1579"/>
        <v>BASIC WL</v>
      </c>
      <c r="BS1040" s="15"/>
      <c r="BT1040" s="57" t="s">
        <v>18642</v>
      </c>
    </row>
    <row r="1041" spans="1:72" s="59" customFormat="1" ht="105" x14ac:dyDescent="0.2">
      <c r="A1041" s="45" t="str">
        <f t="shared" si="1562"/>
        <v>YES</v>
      </c>
      <c r="B1041" s="45"/>
      <c r="C1041" s="45"/>
      <c r="D1041" s="213" t="s">
        <v>3431</v>
      </c>
      <c r="E1041" s="214" t="s">
        <v>4368</v>
      </c>
      <c r="F1041" s="312" t="s">
        <v>4368</v>
      </c>
      <c r="G1041" s="66">
        <f t="shared" si="1521"/>
        <v>5</v>
      </c>
      <c r="H1041" s="66" t="s">
        <v>42</v>
      </c>
      <c r="I1041" s="64" t="s">
        <v>4369</v>
      </c>
      <c r="J1041" s="64" t="s">
        <v>4370</v>
      </c>
      <c r="K1041" s="65"/>
      <c r="L1041" s="65" t="s">
        <v>17213</v>
      </c>
      <c r="M1041" s="65" t="s">
        <v>35</v>
      </c>
      <c r="N1041" s="64" t="s">
        <v>1230</v>
      </c>
      <c r="O1041" s="66" t="s">
        <v>42</v>
      </c>
      <c r="P1041" s="66" t="str">
        <f t="shared" si="1547"/>
        <v>0..1</v>
      </c>
      <c r="Q1041" s="2" t="s">
        <v>4371</v>
      </c>
      <c r="R1041" s="75" t="s">
        <v>4372</v>
      </c>
      <c r="S1041" s="66" t="s">
        <v>722</v>
      </c>
      <c r="T1041" s="68" t="str">
        <f t="shared" si="1533"/>
        <v>E</v>
      </c>
      <c r="U1041" s="66" t="s">
        <v>42</v>
      </c>
      <c r="V1041" s="66" t="s">
        <v>35</v>
      </c>
      <c r="W1041" s="249" t="s">
        <v>35</v>
      </c>
      <c r="X1041" s="38"/>
      <c r="Y1041" s="636" t="str">
        <f t="shared" si="1560"/>
        <v>-</v>
      </c>
      <c r="Z1041" s="68" t="str">
        <f t="shared" ref="Z1041:AE1041" si="1592">IF(Y1041="X","X",IF($AH1041=Z$4,"X","-"))</f>
        <v>X</v>
      </c>
      <c r="AA1041" s="68" t="str">
        <f t="shared" si="1592"/>
        <v>X</v>
      </c>
      <c r="AB1041" s="68" t="str">
        <f t="shared" si="1592"/>
        <v>X</v>
      </c>
      <c r="AC1041" s="68" t="str">
        <f t="shared" si="1592"/>
        <v>X</v>
      </c>
      <c r="AD1041" s="68" t="str">
        <f t="shared" si="1592"/>
        <v>X</v>
      </c>
      <c r="AE1041" s="637" t="str">
        <f t="shared" si="1592"/>
        <v>X</v>
      </c>
      <c r="AF1041" s="38"/>
      <c r="AG1041" s="68" t="s">
        <v>185</v>
      </c>
      <c r="AH1041" s="68" t="s">
        <v>185</v>
      </c>
      <c r="AI1041" s="38"/>
      <c r="AJ1041" s="13" t="str">
        <f t="shared" si="1529"/>
        <v>/rsm:CrossIndustryInvoice/rsm:SupplyChainTradeTransaction/ram:ApplicableHeaderTradeSettlement/ram:SpecifiedTradeAllowanceCharge/ram:CategoryTradeTax</v>
      </c>
      <c r="AK1041" s="13" t="str">
        <f t="shared" si="1530"/>
        <v>/ram:RateApplicablePercent</v>
      </c>
      <c r="AL1041" s="14">
        <f>COUNTIFS(R$4:R1041,AJ1041)</f>
        <v>1</v>
      </c>
      <c r="AN1041" s="213" t="str">
        <f t="shared" si="1564"/>
        <v>SCT_HTS</v>
      </c>
      <c r="AO1041" s="214" t="str">
        <f t="shared" si="1531"/>
        <v>BT-96</v>
      </c>
      <c r="AP1041" s="312" t="str">
        <f t="shared" si="1565"/>
        <v>BT-96</v>
      </c>
      <c r="AQ1041" s="66">
        <f t="shared" si="1508"/>
        <v>5</v>
      </c>
      <c r="AR1041" s="66" t="str">
        <f t="shared" si="1532"/>
        <v>0..1</v>
      </c>
      <c r="AS1041" s="64" t="s">
        <v>4373</v>
      </c>
      <c r="AT1041" s="64" t="s">
        <v>4374</v>
      </c>
      <c r="AU1041" s="65"/>
      <c r="AV1041" s="65" t="s">
        <v>1236</v>
      </c>
      <c r="AW1041" s="65" t="s">
        <v>35</v>
      </c>
      <c r="AX1041" s="64" t="s">
        <v>1237</v>
      </c>
      <c r="AY1041" s="66" t="str">
        <f t="shared" si="1541"/>
        <v>0..1</v>
      </c>
      <c r="AZ1041" s="66" t="str">
        <f t="shared" si="1542"/>
        <v>0..1</v>
      </c>
      <c r="BA1041" s="2" t="str">
        <f t="shared" si="1589"/>
        <v>/rsm:CrossIndustryInvoice
/rsm:SupplyChainTradeTransaction
/ram:ApplicableHeaderTradeSettlement
/ram:SpecifiedTradeAllowanceCharge
/ram:CategoryTradeTax
/ram:RateApplicablePercent</v>
      </c>
      <c r="BB1041" s="75" t="str">
        <f t="shared" si="1590"/>
        <v>/rsm:CrossIndustryInvoice/rsm:SupplyChainTradeTransaction/ram:ApplicableHeaderTradeSettlement/ram:SpecifiedTradeAllowanceCharge/ram:CategoryTradeTax/ram:RateApplicablePercent</v>
      </c>
      <c r="BC1041" s="66" t="str">
        <f t="shared" si="1566"/>
        <v>P</v>
      </c>
      <c r="BD1041" s="68" t="str">
        <f t="shared" si="1567"/>
        <v>E</v>
      </c>
      <c r="BE1041" s="66" t="str">
        <f t="shared" si="1568"/>
        <v>0..1</v>
      </c>
      <c r="BF1041" s="66" t="str">
        <f t="shared" si="1569"/>
        <v/>
      </c>
      <c r="BG1041" s="249" t="str">
        <f t="shared" si="1570"/>
        <v/>
      </c>
      <c r="BH1041" s="7"/>
      <c r="BI1041" s="636" t="str">
        <f t="shared" si="1571"/>
        <v>-</v>
      </c>
      <c r="BJ1041" s="68" t="str">
        <f t="shared" si="1572"/>
        <v>X</v>
      </c>
      <c r="BK1041" s="68" t="str">
        <f t="shared" si="1573"/>
        <v>X</v>
      </c>
      <c r="BL1041" s="68" t="str">
        <f t="shared" si="1574"/>
        <v>X</v>
      </c>
      <c r="BM1041" s="68" t="str">
        <f t="shared" si="1575"/>
        <v>X</v>
      </c>
      <c r="BN1041" s="68" t="str">
        <f t="shared" si="1576"/>
        <v>X</v>
      </c>
      <c r="BO1041" s="637" t="str">
        <f t="shared" si="1577"/>
        <v>X</v>
      </c>
      <c r="BP1041" s="7"/>
      <c r="BQ1041" s="68" t="str">
        <f t="shared" si="1578"/>
        <v>BASIC WL</v>
      </c>
      <c r="BR1041" s="68" t="str">
        <f t="shared" si="1579"/>
        <v>BASIC WL</v>
      </c>
      <c r="BS1041" s="15"/>
      <c r="BT1041" s="57" t="s">
        <v>18642</v>
      </c>
    </row>
    <row r="1042" spans="1:72" s="59" customFormat="1" ht="96" x14ac:dyDescent="0.2">
      <c r="A1042" s="45" t="str">
        <f t="shared" si="1562"/>
        <v>NO</v>
      </c>
      <c r="B1042" s="45"/>
      <c r="C1042" s="45"/>
      <c r="D1042" s="211" t="s">
        <v>3431</v>
      </c>
      <c r="E1042" s="212" t="s">
        <v>4375</v>
      </c>
      <c r="F1042" s="311" t="s">
        <v>4375</v>
      </c>
      <c r="G1042" s="231">
        <f t="shared" si="1521"/>
        <v>3</v>
      </c>
      <c r="H1042" s="231" t="s">
        <v>62</v>
      </c>
      <c r="I1042" s="232" t="s">
        <v>4376</v>
      </c>
      <c r="J1042" s="232" t="s">
        <v>4377</v>
      </c>
      <c r="K1042" s="233"/>
      <c r="L1042" s="233"/>
      <c r="M1042" s="233" t="s">
        <v>1363</v>
      </c>
      <c r="N1042" s="232"/>
      <c r="O1042" s="219" t="s">
        <v>62</v>
      </c>
      <c r="P1042" s="219" t="str">
        <f t="shared" si="1547"/>
        <v>0..n</v>
      </c>
      <c r="Q1042" s="220" t="s">
        <v>4284</v>
      </c>
      <c r="R1042" s="221" t="s">
        <v>4285</v>
      </c>
      <c r="S1042" s="219" t="s">
        <v>35</v>
      </c>
      <c r="T1042" s="184" t="str">
        <f t="shared" si="1533"/>
        <v>G</v>
      </c>
      <c r="U1042" s="219" t="s">
        <v>62</v>
      </c>
      <c r="V1042" s="219" t="s">
        <v>1299</v>
      </c>
      <c r="W1042" s="678" t="s">
        <v>1363</v>
      </c>
      <c r="X1042" s="38"/>
      <c r="Y1042" s="652" t="str">
        <f t="shared" si="1560"/>
        <v>-</v>
      </c>
      <c r="Z1042" s="184" t="str">
        <f t="shared" ref="Z1042:AE1042" si="1593">IF(Y1042="X","X",IF($AH1042=Z$4,"X","-"))</f>
        <v>X</v>
      </c>
      <c r="AA1042" s="184" t="str">
        <f t="shared" si="1593"/>
        <v>X</v>
      </c>
      <c r="AB1042" s="184" t="str">
        <f t="shared" si="1593"/>
        <v>X</v>
      </c>
      <c r="AC1042" s="184" t="str">
        <f t="shared" si="1593"/>
        <v>X</v>
      </c>
      <c r="AD1042" s="184" t="str">
        <f t="shared" si="1593"/>
        <v>X</v>
      </c>
      <c r="AE1042" s="653" t="str">
        <f t="shared" si="1593"/>
        <v>X</v>
      </c>
      <c r="AF1042" s="38"/>
      <c r="AG1042" s="184" t="s">
        <v>185</v>
      </c>
      <c r="AH1042" s="184" t="s">
        <v>185</v>
      </c>
      <c r="AI1042" s="38"/>
      <c r="AJ1042" s="13" t="str">
        <f t="shared" si="1529"/>
        <v>/rsm:CrossIndustryInvoice/rsm:SupplyChainTradeTransaction/ram:ApplicableHeaderTradeSettlement</v>
      </c>
      <c r="AK1042" s="13" t="str">
        <f t="shared" si="1530"/>
        <v>/ram:SpecifiedTradeAllowanceCharge</v>
      </c>
      <c r="AL1042" s="14">
        <f>COUNTIFS(R$4:R1042,AJ1042)</f>
        <v>1</v>
      </c>
      <c r="AN1042" s="211" t="str">
        <f t="shared" si="1564"/>
        <v>SCT_HTS</v>
      </c>
      <c r="AO1042" s="212" t="str">
        <f t="shared" si="1531"/>
        <v>BG-21</v>
      </c>
      <c r="AP1042" s="311" t="str">
        <f t="shared" si="1565"/>
        <v>BG-21</v>
      </c>
      <c r="AQ1042" s="231">
        <f t="shared" si="1508"/>
        <v>3</v>
      </c>
      <c r="AR1042" s="231" t="str">
        <f t="shared" si="1532"/>
        <v>0..n</v>
      </c>
      <c r="AS1042" s="232" t="s">
        <v>4378</v>
      </c>
      <c r="AT1042" s="232" t="s">
        <v>4379</v>
      </c>
      <c r="AU1042" s="233"/>
      <c r="AV1042" s="233"/>
      <c r="AW1042" s="233" t="s">
        <v>1363</v>
      </c>
      <c r="AX1042" s="232"/>
      <c r="AY1042" s="219" t="str">
        <f t="shared" si="1541"/>
        <v>0..n</v>
      </c>
      <c r="AZ1042" s="219" t="str">
        <f t="shared" si="1542"/>
        <v>0..n</v>
      </c>
      <c r="BA1042" s="220" t="str">
        <f t="shared" si="1589"/>
        <v>/rsm:CrossIndustryInvoice
/rsm:SupplyChainTradeTransaction
/ram:ApplicableHeaderTradeSettlement
/ram:SpecifiedTradeAllowanceCharge</v>
      </c>
      <c r="BB1042" s="221" t="str">
        <f t="shared" si="1590"/>
        <v>/rsm:CrossIndustryInvoice/rsm:SupplyChainTradeTransaction/ram:ApplicableHeaderTradeSettlement/ram:SpecifiedTradeAllowanceCharge</v>
      </c>
      <c r="BC1042" s="219" t="str">
        <f t="shared" si="1566"/>
        <v/>
      </c>
      <c r="BD1042" s="184" t="str">
        <f t="shared" si="1567"/>
        <v>G</v>
      </c>
      <c r="BE1042" s="219" t="str">
        <f t="shared" si="1568"/>
        <v>0..n</v>
      </c>
      <c r="BF1042" s="219" t="str">
        <f t="shared" si="1569"/>
        <v>STR-4</v>
      </c>
      <c r="BG1042" s="678" t="str">
        <f t="shared" si="1570"/>
        <v>ChargeIndicator=true</v>
      </c>
      <c r="BH1042" s="7"/>
      <c r="BI1042" s="652" t="str">
        <f t="shared" si="1571"/>
        <v>-</v>
      </c>
      <c r="BJ1042" s="184" t="str">
        <f t="shared" si="1572"/>
        <v>X</v>
      </c>
      <c r="BK1042" s="184" t="str">
        <f t="shared" si="1573"/>
        <v>X</v>
      </c>
      <c r="BL1042" s="184" t="str">
        <f t="shared" si="1574"/>
        <v>X</v>
      </c>
      <c r="BM1042" s="184" t="str">
        <f t="shared" si="1575"/>
        <v>X</v>
      </c>
      <c r="BN1042" s="184" t="str">
        <f t="shared" si="1576"/>
        <v>X</v>
      </c>
      <c r="BO1042" s="653" t="str">
        <f t="shared" si="1577"/>
        <v>X</v>
      </c>
      <c r="BP1042" s="7"/>
      <c r="BQ1042" s="184" t="str">
        <f t="shared" si="1578"/>
        <v>BASIC WL</v>
      </c>
      <c r="BR1042" s="184" t="str">
        <f t="shared" si="1579"/>
        <v>BASIC WL</v>
      </c>
      <c r="BS1042" s="15"/>
      <c r="BT1042" s="57" t="s">
        <v>18642</v>
      </c>
    </row>
    <row r="1043" spans="1:72" s="59" customFormat="1" ht="96" x14ac:dyDescent="0.2">
      <c r="A1043" s="45" t="str">
        <f t="shared" si="1562"/>
        <v>NO</v>
      </c>
      <c r="B1043" s="45"/>
      <c r="C1043" s="45"/>
      <c r="D1043" s="213" t="s">
        <v>3431</v>
      </c>
      <c r="E1043" s="214" t="s">
        <v>4380</v>
      </c>
      <c r="F1043" s="312"/>
      <c r="G1043" s="66">
        <f t="shared" si="1521"/>
        <v>4</v>
      </c>
      <c r="H1043" s="66" t="s">
        <v>32</v>
      </c>
      <c r="I1043" s="97" t="s">
        <v>4290</v>
      </c>
      <c r="J1043" s="64" t="s">
        <v>35</v>
      </c>
      <c r="K1043" s="65"/>
      <c r="L1043" s="65"/>
      <c r="M1043" s="65" t="s">
        <v>35</v>
      </c>
      <c r="N1043" s="64"/>
      <c r="O1043" s="66" t="s">
        <v>32</v>
      </c>
      <c r="P1043" s="66" t="str">
        <f t="shared" si="1547"/>
        <v>1..1</v>
      </c>
      <c r="Q1043" s="2" t="s">
        <v>4291</v>
      </c>
      <c r="R1043" s="75" t="s">
        <v>4292</v>
      </c>
      <c r="S1043" s="66"/>
      <c r="T1043" s="68" t="str">
        <f t="shared" si="1533"/>
        <v>G</v>
      </c>
      <c r="U1043" s="66" t="s">
        <v>42</v>
      </c>
      <c r="V1043" s="66" t="s">
        <v>35</v>
      </c>
      <c r="W1043" s="249" t="s">
        <v>35</v>
      </c>
      <c r="X1043" s="38"/>
      <c r="Y1043" s="636" t="str">
        <f t="shared" si="1560"/>
        <v>-</v>
      </c>
      <c r="Z1043" s="68" t="str">
        <f t="shared" ref="Z1043:AE1043" si="1594">IF(Y1043="X","X",IF($AH1043=Z$4,"X","-"))</f>
        <v>X</v>
      </c>
      <c r="AA1043" s="68" t="str">
        <f t="shared" si="1594"/>
        <v>X</v>
      </c>
      <c r="AB1043" s="68" t="str">
        <f t="shared" si="1594"/>
        <v>X</v>
      </c>
      <c r="AC1043" s="68" t="str">
        <f t="shared" si="1594"/>
        <v>X</v>
      </c>
      <c r="AD1043" s="68" t="str">
        <f t="shared" si="1594"/>
        <v>X</v>
      </c>
      <c r="AE1043" s="637" t="str">
        <f t="shared" si="1594"/>
        <v>X</v>
      </c>
      <c r="AF1043" s="38"/>
      <c r="AG1043" s="68" t="s">
        <v>185</v>
      </c>
      <c r="AH1043" s="68" t="s">
        <v>185</v>
      </c>
      <c r="AI1043" s="38"/>
      <c r="AJ1043" s="13" t="str">
        <f t="shared" si="1529"/>
        <v>/rsm:CrossIndustryInvoice/rsm:SupplyChainTradeTransaction/ram:ApplicableHeaderTradeSettlement/ram:SpecifiedTradeAllowanceCharge</v>
      </c>
      <c r="AK1043" s="13" t="str">
        <f t="shared" si="1530"/>
        <v>/ram:ChargeIndicator</v>
      </c>
      <c r="AL1043" s="14">
        <f>COUNTIFS(R$4:R1043,AJ1043)</f>
        <v>2</v>
      </c>
      <c r="AN1043" s="213" t="str">
        <f t="shared" si="1564"/>
        <v>SCT_HTS</v>
      </c>
      <c r="AO1043" s="214" t="str">
        <f t="shared" si="1531"/>
        <v>BG-21-0</v>
      </c>
      <c r="AP1043" s="312" t="str">
        <f t="shared" si="1565"/>
        <v/>
      </c>
      <c r="AQ1043" s="66">
        <f t="shared" si="1508"/>
        <v>4</v>
      </c>
      <c r="AR1043" s="66" t="str">
        <f t="shared" si="1532"/>
        <v>1..1</v>
      </c>
      <c r="AS1043" s="97" t="s">
        <v>1308</v>
      </c>
      <c r="AT1043" s="64" t="s">
        <v>35</v>
      </c>
      <c r="AU1043" s="65" t="s">
        <v>35</v>
      </c>
      <c r="AV1043" s="65"/>
      <c r="AW1043" s="65" t="s">
        <v>35</v>
      </c>
      <c r="AX1043" s="64"/>
      <c r="AY1043" s="66" t="str">
        <f t="shared" si="1541"/>
        <v>1..1</v>
      </c>
      <c r="AZ1043" s="66" t="str">
        <f t="shared" si="1542"/>
        <v>1..1</v>
      </c>
      <c r="BA1043" s="2" t="str">
        <f t="shared" si="1589"/>
        <v>/rsm:CrossIndustryInvoice
/rsm:SupplyChainTradeTransaction
/ram:ApplicableHeaderTradeSettlement
/ram:SpecifiedTradeAllowanceCharge
/ram:ChargeIndicator</v>
      </c>
      <c r="BB1043" s="75" t="str">
        <f t="shared" si="1590"/>
        <v>/rsm:CrossIndustryInvoice/rsm:SupplyChainTradeTransaction/ram:ApplicableHeaderTradeSettlement/ram:SpecifiedTradeAllowanceCharge/ram:ChargeIndicator</v>
      </c>
      <c r="BC1043" s="66" t="str">
        <f t="shared" si="1566"/>
        <v/>
      </c>
      <c r="BD1043" s="68" t="str">
        <f t="shared" si="1567"/>
        <v>G</v>
      </c>
      <c r="BE1043" s="66" t="str">
        <f t="shared" si="1568"/>
        <v>0..1</v>
      </c>
      <c r="BF1043" s="66" t="str">
        <f t="shared" si="1569"/>
        <v/>
      </c>
      <c r="BG1043" s="249" t="str">
        <f t="shared" si="1570"/>
        <v/>
      </c>
      <c r="BH1043" s="7"/>
      <c r="BI1043" s="636" t="str">
        <f t="shared" si="1571"/>
        <v>-</v>
      </c>
      <c r="BJ1043" s="68" t="str">
        <f t="shared" si="1572"/>
        <v>X</v>
      </c>
      <c r="BK1043" s="68" t="str">
        <f t="shared" si="1573"/>
        <v>X</v>
      </c>
      <c r="BL1043" s="68" t="str">
        <f t="shared" si="1574"/>
        <v>X</v>
      </c>
      <c r="BM1043" s="68" t="str">
        <f t="shared" si="1575"/>
        <v>X</v>
      </c>
      <c r="BN1043" s="68" t="str">
        <f t="shared" si="1576"/>
        <v>X</v>
      </c>
      <c r="BO1043" s="637" t="str">
        <f t="shared" si="1577"/>
        <v>X</v>
      </c>
      <c r="BP1043" s="7"/>
      <c r="BQ1043" s="68" t="str">
        <f t="shared" si="1578"/>
        <v>BASIC WL</v>
      </c>
      <c r="BR1043" s="68" t="str">
        <f t="shared" si="1579"/>
        <v>BASIC WL</v>
      </c>
      <c r="BS1043" s="15"/>
      <c r="BT1043" s="57" t="s">
        <v>18642</v>
      </c>
    </row>
    <row r="1044" spans="1:72" s="59" customFormat="1" ht="105" x14ac:dyDescent="0.2">
      <c r="A1044" s="45" t="str">
        <f t="shared" si="1562"/>
        <v>NO</v>
      </c>
      <c r="B1044" s="45"/>
      <c r="C1044" s="45"/>
      <c r="D1044" s="213" t="s">
        <v>3431</v>
      </c>
      <c r="E1044" s="214" t="s">
        <v>4381</v>
      </c>
      <c r="F1044" s="312"/>
      <c r="G1044" s="66">
        <f t="shared" si="1521"/>
        <v>5</v>
      </c>
      <c r="H1044" s="66" t="s">
        <v>32</v>
      </c>
      <c r="I1044" s="97" t="s">
        <v>4382</v>
      </c>
      <c r="J1044" s="64"/>
      <c r="K1044" s="65" t="s">
        <v>750</v>
      </c>
      <c r="L1044" s="65"/>
      <c r="M1044" s="65" t="s">
        <v>750</v>
      </c>
      <c r="N1044" s="64" t="s">
        <v>50</v>
      </c>
      <c r="O1044" s="66" t="s">
        <v>32</v>
      </c>
      <c r="P1044" s="66" t="str">
        <f t="shared" si="1547"/>
        <v>1..1</v>
      </c>
      <c r="Q1044" s="2" t="s">
        <v>4295</v>
      </c>
      <c r="R1044" s="75" t="s">
        <v>4296</v>
      </c>
      <c r="S1044" s="66" t="s">
        <v>10319</v>
      </c>
      <c r="T1044" s="68" t="str">
        <f t="shared" si="1533"/>
        <v>G</v>
      </c>
      <c r="U1044" s="66" t="s">
        <v>32</v>
      </c>
      <c r="V1044" s="66" t="s">
        <v>35</v>
      </c>
      <c r="W1044" s="249" t="s">
        <v>750</v>
      </c>
      <c r="X1044" s="38"/>
      <c r="Y1044" s="636" t="str">
        <f t="shared" si="1560"/>
        <v>-</v>
      </c>
      <c r="Z1044" s="68" t="str">
        <f t="shared" ref="Z1044:AE1044" si="1595">IF(Y1044="X","X",IF($AH1044=Z$4,"X","-"))</f>
        <v>X</v>
      </c>
      <c r="AA1044" s="68" t="str">
        <f t="shared" si="1595"/>
        <v>X</v>
      </c>
      <c r="AB1044" s="68" t="str">
        <f t="shared" si="1595"/>
        <v>X</v>
      </c>
      <c r="AC1044" s="68" t="str">
        <f t="shared" si="1595"/>
        <v>X</v>
      </c>
      <c r="AD1044" s="68" t="str">
        <f t="shared" si="1595"/>
        <v>X</v>
      </c>
      <c r="AE1044" s="637" t="str">
        <f t="shared" si="1595"/>
        <v>X</v>
      </c>
      <c r="AF1044" s="38"/>
      <c r="AG1044" s="68" t="s">
        <v>185</v>
      </c>
      <c r="AH1044" s="68" t="s">
        <v>185</v>
      </c>
      <c r="AI1044" s="38"/>
      <c r="AJ1044" s="13" t="str">
        <f t="shared" si="1529"/>
        <v>/rsm:CrossIndustryInvoice/rsm:SupplyChainTradeTransaction/ram:ApplicableHeaderTradeSettlement/ram:SpecifiedTradeAllowanceCharge/ram:ChargeIndicator</v>
      </c>
      <c r="AK1044" s="13" t="str">
        <f t="shared" si="1530"/>
        <v>/udt:Indicator</v>
      </c>
      <c r="AL1044" s="14">
        <f>COUNTIFS(R$4:R1044,AJ1044)</f>
        <v>2</v>
      </c>
      <c r="AN1044" s="213" t="str">
        <f t="shared" si="1564"/>
        <v>SCT_HTS</v>
      </c>
      <c r="AO1044" s="214" t="str">
        <f t="shared" si="1531"/>
        <v>BG-21-1</v>
      </c>
      <c r="AP1044" s="312" t="str">
        <f t="shared" si="1565"/>
        <v/>
      </c>
      <c r="AQ1044" s="66">
        <f t="shared" si="1508"/>
        <v>5</v>
      </c>
      <c r="AR1044" s="66" t="str">
        <f t="shared" si="1532"/>
        <v>1..1</v>
      </c>
      <c r="AS1044" s="97" t="s">
        <v>1314</v>
      </c>
      <c r="AT1044" s="64" t="s">
        <v>35</v>
      </c>
      <c r="AU1044" s="65" t="s">
        <v>1371</v>
      </c>
      <c r="AV1044" s="65"/>
      <c r="AW1044" s="65" t="s">
        <v>1371</v>
      </c>
      <c r="AX1044" s="64" t="s">
        <v>18319</v>
      </c>
      <c r="AY1044" s="66" t="str">
        <f t="shared" ref="AY1044:AY1075" si="1596">O1044</f>
        <v>1..1</v>
      </c>
      <c r="AZ1044" s="66" t="str">
        <f t="shared" ref="AZ1044:AZ1075" si="1597">P1044</f>
        <v>1..1</v>
      </c>
      <c r="BA1044" s="2" t="str">
        <f t="shared" si="1589"/>
        <v>/rsm:CrossIndustryInvoice
/rsm:SupplyChainTradeTransaction
/ram:ApplicableHeaderTradeSettlement
/ram:SpecifiedTradeAllowanceCharge
/ram:ChargeIndicator
/udt:Indicator</v>
      </c>
      <c r="BB1044" s="75" t="str">
        <f t="shared" si="1590"/>
        <v>/rsm:CrossIndustryInvoice/rsm:SupplyChainTradeTransaction/ram:ApplicableHeaderTradeSettlement/ram:SpecifiedTradeAllowanceCharge/ram:ChargeIndicator/udt:Indicator</v>
      </c>
      <c r="BC1044" s="66" t="str">
        <f t="shared" si="1566"/>
        <v>XI</v>
      </c>
      <c r="BD1044" s="68" t="str">
        <f t="shared" si="1567"/>
        <v>G</v>
      </c>
      <c r="BE1044" s="66" t="str">
        <f t="shared" si="1568"/>
        <v>1..1</v>
      </c>
      <c r="BF1044" s="66" t="str">
        <f t="shared" si="1569"/>
        <v/>
      </c>
      <c r="BG1044" s="249" t="str">
        <f t="shared" si="1570"/>
        <v>Value = true</v>
      </c>
      <c r="BH1044" s="7"/>
      <c r="BI1044" s="636" t="str">
        <f t="shared" si="1571"/>
        <v>-</v>
      </c>
      <c r="BJ1044" s="68" t="str">
        <f t="shared" si="1572"/>
        <v>X</v>
      </c>
      <c r="BK1044" s="68" t="str">
        <f t="shared" si="1573"/>
        <v>X</v>
      </c>
      <c r="BL1044" s="68" t="str">
        <f t="shared" si="1574"/>
        <v>X</v>
      </c>
      <c r="BM1044" s="68" t="str">
        <f t="shared" si="1575"/>
        <v>X</v>
      </c>
      <c r="BN1044" s="68" t="str">
        <f t="shared" si="1576"/>
        <v>X</v>
      </c>
      <c r="BO1044" s="637" t="str">
        <f t="shared" si="1577"/>
        <v>X</v>
      </c>
      <c r="BP1044" s="7"/>
      <c r="BQ1044" s="68" t="str">
        <f t="shared" si="1578"/>
        <v>BASIC WL</v>
      </c>
      <c r="BR1044" s="68" t="str">
        <f t="shared" si="1579"/>
        <v>BASIC WL</v>
      </c>
      <c r="BS1044" s="15"/>
      <c r="BT1044" s="57" t="s">
        <v>18642</v>
      </c>
    </row>
    <row r="1045" spans="1:72" s="59" customFormat="1" ht="96" x14ac:dyDescent="0.2">
      <c r="A1045" s="45" t="str">
        <f t="shared" si="1562"/>
        <v>YES</v>
      </c>
      <c r="B1045" s="45"/>
      <c r="C1045" s="45"/>
      <c r="D1045" s="215" t="s">
        <v>3431</v>
      </c>
      <c r="E1045" s="61" t="s">
        <v>5125</v>
      </c>
      <c r="F1045" s="282"/>
      <c r="G1045" s="62">
        <f t="shared" si="1521"/>
        <v>4</v>
      </c>
      <c r="H1045" s="62" t="s">
        <v>42</v>
      </c>
      <c r="I1045" s="64" t="s">
        <v>4383</v>
      </c>
      <c r="J1045" s="64" t="s">
        <v>4298</v>
      </c>
      <c r="K1045" s="65"/>
      <c r="L1045" s="65"/>
      <c r="M1045" s="65"/>
      <c r="N1045" s="64" t="s">
        <v>90</v>
      </c>
      <c r="O1045" s="66" t="s">
        <v>42</v>
      </c>
      <c r="P1045" s="66" t="str">
        <f t="shared" si="1547"/>
        <v>0..1</v>
      </c>
      <c r="Q1045" s="6" t="s">
        <v>4299</v>
      </c>
      <c r="R1045" s="67" t="s">
        <v>4300</v>
      </c>
      <c r="S1045" s="66" t="s">
        <v>55</v>
      </c>
      <c r="T1045" s="68" t="str">
        <f t="shared" si="1533"/>
        <v>E</v>
      </c>
      <c r="U1045" s="62" t="s">
        <v>42</v>
      </c>
      <c r="V1045" s="66"/>
      <c r="W1045" s="249"/>
      <c r="X1045" s="38"/>
      <c r="Y1045" s="634" t="str">
        <f t="shared" si="1560"/>
        <v>-</v>
      </c>
      <c r="Z1045" s="70" t="str">
        <f t="shared" ref="Z1045:AE1045" si="1598">IF(Y1045="X","X",IF($AH1045=Z$4,"X","-"))</f>
        <v>-</v>
      </c>
      <c r="AA1045" s="70" t="str">
        <f t="shared" si="1598"/>
        <v>-</v>
      </c>
      <c r="AB1045" s="70" t="str">
        <f t="shared" si="1598"/>
        <v>-</v>
      </c>
      <c r="AC1045" s="70" t="str">
        <f t="shared" si="1598"/>
        <v>-</v>
      </c>
      <c r="AD1045" s="70" t="str">
        <f t="shared" si="1598"/>
        <v>-</v>
      </c>
      <c r="AE1045" s="635" t="str">
        <f t="shared" si="1598"/>
        <v>X</v>
      </c>
      <c r="AF1045" s="38"/>
      <c r="AG1045" s="70" t="s">
        <v>47</v>
      </c>
      <c r="AH1045" s="70" t="s">
        <v>47</v>
      </c>
      <c r="AI1045" s="38"/>
      <c r="AJ1045" s="13" t="str">
        <f t="shared" si="1529"/>
        <v>/rsm:CrossIndustryInvoice/rsm:SupplyChainTradeTransaction/ram:ApplicableHeaderTradeSettlement/ram:SpecifiedTradeAllowanceCharge</v>
      </c>
      <c r="AK1045" s="13" t="str">
        <f t="shared" si="1530"/>
        <v>/ram:SequenceNumeric</v>
      </c>
      <c r="AL1045" s="14">
        <f>COUNTIFS(R$4:R1045,AJ1045)</f>
        <v>2</v>
      </c>
      <c r="AN1045" s="215" t="str">
        <f t="shared" si="1564"/>
        <v>SCT_HTS</v>
      </c>
      <c r="AO1045" s="61" t="str">
        <f t="shared" si="1531"/>
        <v>BT-X-268</v>
      </c>
      <c r="AP1045" s="282" t="str">
        <f t="shared" si="1565"/>
        <v/>
      </c>
      <c r="AQ1045" s="62">
        <f t="shared" si="1508"/>
        <v>4</v>
      </c>
      <c r="AR1045" s="62" t="str">
        <f t="shared" si="1532"/>
        <v>0..1</v>
      </c>
      <c r="AS1045" s="64" t="s">
        <v>4301</v>
      </c>
      <c r="AT1045" s="64"/>
      <c r="AU1045" s="65"/>
      <c r="AV1045" s="65"/>
      <c r="AW1045" s="65"/>
      <c r="AX1045" s="64" t="s">
        <v>99</v>
      </c>
      <c r="AY1045" s="66" t="str">
        <f t="shared" si="1596"/>
        <v>0..1</v>
      </c>
      <c r="AZ1045" s="66" t="str">
        <f t="shared" si="1597"/>
        <v>0..1</v>
      </c>
      <c r="BA1045" s="6" t="str">
        <f t="shared" si="1589"/>
        <v>/rsm:CrossIndustryInvoice
/rsm:SupplyChainTradeTransaction
/ram:ApplicableHeaderTradeSettlement
/ram:SpecifiedTradeAllowanceCharge
/ram:SequenceNumeric</v>
      </c>
      <c r="BB1045" s="67" t="str">
        <f t="shared" si="1590"/>
        <v>/rsm:CrossIndustryInvoice/rsm:SupplyChainTradeTransaction/ram:ApplicableHeaderTradeSettlement/ram:SpecifiedTradeAllowanceCharge/ram:SequenceNumeric</v>
      </c>
      <c r="BC1045" s="66" t="str">
        <f t="shared" si="1566"/>
        <v>I</v>
      </c>
      <c r="BD1045" s="68" t="str">
        <f t="shared" si="1567"/>
        <v>E</v>
      </c>
      <c r="BE1045" s="62" t="str">
        <f t="shared" si="1568"/>
        <v>0..1</v>
      </c>
      <c r="BF1045" s="66" t="str">
        <f t="shared" si="1569"/>
        <v/>
      </c>
      <c r="BG1045" s="249" t="str">
        <f t="shared" si="1570"/>
        <v/>
      </c>
      <c r="BH1045" s="7"/>
      <c r="BI1045" s="634" t="str">
        <f t="shared" si="1571"/>
        <v>-</v>
      </c>
      <c r="BJ1045" s="70" t="str">
        <f t="shared" si="1572"/>
        <v>-</v>
      </c>
      <c r="BK1045" s="70" t="str">
        <f t="shared" si="1573"/>
        <v>-</v>
      </c>
      <c r="BL1045" s="70" t="str">
        <f t="shared" si="1574"/>
        <v>-</v>
      </c>
      <c r="BM1045" s="70" t="str">
        <f t="shared" si="1575"/>
        <v>-</v>
      </c>
      <c r="BN1045" s="70" t="str">
        <f t="shared" si="1576"/>
        <v>-</v>
      </c>
      <c r="BO1045" s="635" t="str">
        <f t="shared" si="1577"/>
        <v>X</v>
      </c>
      <c r="BP1045" s="7"/>
      <c r="BQ1045" s="70" t="str">
        <f t="shared" si="1578"/>
        <v>EXTENDED</v>
      </c>
      <c r="BR1045" s="70" t="str">
        <f t="shared" si="1579"/>
        <v>EXTENDED</v>
      </c>
      <c r="BS1045" s="15"/>
      <c r="BT1045" s="57" t="s">
        <v>18642</v>
      </c>
    </row>
    <row r="1046" spans="1:72" s="59" customFormat="1" ht="96" x14ac:dyDescent="0.2">
      <c r="A1046" s="45" t="str">
        <f t="shared" si="1562"/>
        <v>YES</v>
      </c>
      <c r="B1046" s="45"/>
      <c r="C1046" s="45"/>
      <c r="D1046" s="213" t="s">
        <v>3431</v>
      </c>
      <c r="E1046" s="214" t="s">
        <v>4384</v>
      </c>
      <c r="F1046" s="312" t="s">
        <v>4384</v>
      </c>
      <c r="G1046" s="66">
        <f t="shared" si="1521"/>
        <v>4</v>
      </c>
      <c r="H1046" s="66" t="s">
        <v>42</v>
      </c>
      <c r="I1046" s="64" t="s">
        <v>4385</v>
      </c>
      <c r="J1046" s="64" t="s">
        <v>4386</v>
      </c>
      <c r="K1046" s="65"/>
      <c r="L1046" s="65" t="s">
        <v>826</v>
      </c>
      <c r="M1046" s="65" t="s">
        <v>35</v>
      </c>
      <c r="N1046" s="64" t="s">
        <v>1230</v>
      </c>
      <c r="O1046" s="66" t="s">
        <v>42</v>
      </c>
      <c r="P1046" s="66" t="str">
        <f t="shared" si="1547"/>
        <v>0..1</v>
      </c>
      <c r="Q1046" s="2" t="s">
        <v>4305</v>
      </c>
      <c r="R1046" s="75" t="s">
        <v>4306</v>
      </c>
      <c r="S1046" s="66" t="s">
        <v>722</v>
      </c>
      <c r="T1046" s="68" t="str">
        <f t="shared" si="1533"/>
        <v>E</v>
      </c>
      <c r="U1046" s="66" t="s">
        <v>42</v>
      </c>
      <c r="V1046" s="66" t="s">
        <v>35</v>
      </c>
      <c r="W1046" s="249" t="s">
        <v>35</v>
      </c>
      <c r="X1046" s="38"/>
      <c r="Y1046" s="636" t="str">
        <f t="shared" si="1560"/>
        <v>-</v>
      </c>
      <c r="Z1046" s="68" t="str">
        <f t="shared" ref="Z1046:AE1046" si="1599">IF(Y1046="X","X",IF($AH1046=Z$4,"X","-"))</f>
        <v>X</v>
      </c>
      <c r="AA1046" s="68" t="str">
        <f t="shared" si="1599"/>
        <v>X</v>
      </c>
      <c r="AB1046" s="68" t="str">
        <f t="shared" si="1599"/>
        <v>X</v>
      </c>
      <c r="AC1046" s="68" t="str">
        <f t="shared" si="1599"/>
        <v>X</v>
      </c>
      <c r="AD1046" s="68" t="str">
        <f t="shared" si="1599"/>
        <v>X</v>
      </c>
      <c r="AE1046" s="637" t="str">
        <f t="shared" si="1599"/>
        <v>X</v>
      </c>
      <c r="AF1046" s="38"/>
      <c r="AG1046" s="68" t="s">
        <v>185</v>
      </c>
      <c r="AH1046" s="68" t="s">
        <v>185</v>
      </c>
      <c r="AI1046" s="38"/>
      <c r="AJ1046" s="13" t="str">
        <f t="shared" si="1529"/>
        <v>/rsm:CrossIndustryInvoice/rsm:SupplyChainTradeTransaction/ram:ApplicableHeaderTradeSettlement/ram:SpecifiedTradeAllowanceCharge</v>
      </c>
      <c r="AK1046" s="13" t="str">
        <f t="shared" si="1530"/>
        <v>/ram:CalculationPercent</v>
      </c>
      <c r="AL1046" s="14">
        <f>COUNTIFS(R$4:R1046,AJ1046)</f>
        <v>2</v>
      </c>
      <c r="AN1046" s="213" t="str">
        <f t="shared" si="1564"/>
        <v>SCT_HTS</v>
      </c>
      <c r="AO1046" s="214" t="str">
        <f t="shared" si="1531"/>
        <v>BT-101</v>
      </c>
      <c r="AP1046" s="312" t="str">
        <f t="shared" si="1565"/>
        <v>BT-101</v>
      </c>
      <c r="AQ1046" s="66">
        <f t="shared" si="1508"/>
        <v>4</v>
      </c>
      <c r="AR1046" s="66" t="str">
        <f t="shared" si="1532"/>
        <v>0..1</v>
      </c>
      <c r="AS1046" s="64" t="s">
        <v>4387</v>
      </c>
      <c r="AT1046" s="64" t="s">
        <v>4388</v>
      </c>
      <c r="AU1046" s="65"/>
      <c r="AV1046" s="65" t="s">
        <v>1236</v>
      </c>
      <c r="AW1046" s="65" t="s">
        <v>35</v>
      </c>
      <c r="AX1046" s="64" t="s">
        <v>1237</v>
      </c>
      <c r="AY1046" s="66" t="str">
        <f t="shared" si="1596"/>
        <v>0..1</v>
      </c>
      <c r="AZ1046" s="66" t="str">
        <f t="shared" si="1597"/>
        <v>0..1</v>
      </c>
      <c r="BA1046" s="2" t="str">
        <f t="shared" si="1589"/>
        <v>/rsm:CrossIndustryInvoice
/rsm:SupplyChainTradeTransaction
/ram:ApplicableHeaderTradeSettlement
/ram:SpecifiedTradeAllowanceCharge
/ram:CalculationPercent</v>
      </c>
      <c r="BB1046" s="75" t="str">
        <f t="shared" si="1590"/>
        <v>/rsm:CrossIndustryInvoice/rsm:SupplyChainTradeTransaction/ram:ApplicableHeaderTradeSettlement/ram:SpecifiedTradeAllowanceCharge/ram:CalculationPercent</v>
      </c>
      <c r="BC1046" s="66" t="str">
        <f t="shared" si="1566"/>
        <v>P</v>
      </c>
      <c r="BD1046" s="68" t="str">
        <f t="shared" si="1567"/>
        <v>E</v>
      </c>
      <c r="BE1046" s="66" t="str">
        <f t="shared" si="1568"/>
        <v>0..1</v>
      </c>
      <c r="BF1046" s="66" t="str">
        <f t="shared" si="1569"/>
        <v/>
      </c>
      <c r="BG1046" s="249" t="str">
        <f t="shared" si="1570"/>
        <v/>
      </c>
      <c r="BH1046" s="7"/>
      <c r="BI1046" s="636" t="str">
        <f t="shared" si="1571"/>
        <v>-</v>
      </c>
      <c r="BJ1046" s="68" t="str">
        <f t="shared" si="1572"/>
        <v>X</v>
      </c>
      <c r="BK1046" s="68" t="str">
        <f t="shared" si="1573"/>
        <v>X</v>
      </c>
      <c r="BL1046" s="68" t="str">
        <f t="shared" si="1574"/>
        <v>X</v>
      </c>
      <c r="BM1046" s="68" t="str">
        <f t="shared" si="1575"/>
        <v>X</v>
      </c>
      <c r="BN1046" s="68" t="str">
        <f t="shared" si="1576"/>
        <v>X</v>
      </c>
      <c r="BO1046" s="637" t="str">
        <f t="shared" si="1577"/>
        <v>X</v>
      </c>
      <c r="BP1046" s="7"/>
      <c r="BQ1046" s="68" t="str">
        <f t="shared" si="1578"/>
        <v>BASIC WL</v>
      </c>
      <c r="BR1046" s="68" t="str">
        <f t="shared" si="1579"/>
        <v>BASIC WL</v>
      </c>
      <c r="BS1046" s="15"/>
      <c r="BT1046" s="57" t="s">
        <v>18642</v>
      </c>
    </row>
    <row r="1047" spans="1:72" s="59" customFormat="1" ht="96" x14ac:dyDescent="0.2">
      <c r="A1047" s="45" t="str">
        <f t="shared" si="1562"/>
        <v>YES</v>
      </c>
      <c r="B1047" s="45"/>
      <c r="C1047" s="45"/>
      <c r="D1047" s="213" t="s">
        <v>3431</v>
      </c>
      <c r="E1047" s="214" t="s">
        <v>4389</v>
      </c>
      <c r="F1047" s="312" t="s">
        <v>4389</v>
      </c>
      <c r="G1047" s="66">
        <f t="shared" si="1521"/>
        <v>4</v>
      </c>
      <c r="H1047" s="66" t="s">
        <v>42</v>
      </c>
      <c r="I1047" s="64" t="s">
        <v>4390</v>
      </c>
      <c r="J1047" s="64" t="s">
        <v>4391</v>
      </c>
      <c r="K1047" s="65"/>
      <c r="L1047" s="65"/>
      <c r="M1047" s="65" t="s">
        <v>35</v>
      </c>
      <c r="N1047" s="64" t="s">
        <v>1325</v>
      </c>
      <c r="O1047" s="66" t="s">
        <v>42</v>
      </c>
      <c r="P1047" s="66" t="str">
        <f t="shared" si="1547"/>
        <v>0..1</v>
      </c>
      <c r="Q1047" s="2" t="s">
        <v>4312</v>
      </c>
      <c r="R1047" s="75" t="s">
        <v>4313</v>
      </c>
      <c r="S1047" s="66" t="s">
        <v>163</v>
      </c>
      <c r="T1047" s="68" t="str">
        <f t="shared" si="1533"/>
        <v>E</v>
      </c>
      <c r="U1047" s="66" t="s">
        <v>42</v>
      </c>
      <c r="V1047" s="66" t="s">
        <v>35</v>
      </c>
      <c r="W1047" s="249" t="s">
        <v>35</v>
      </c>
      <c r="X1047" s="38"/>
      <c r="Y1047" s="636" t="str">
        <f t="shared" si="1560"/>
        <v>-</v>
      </c>
      <c r="Z1047" s="68" t="str">
        <f t="shared" ref="Z1047:AE1047" si="1600">IF(Y1047="X","X",IF($AH1047=Z$4,"X","-"))</f>
        <v>X</v>
      </c>
      <c r="AA1047" s="68" t="str">
        <f t="shared" si="1600"/>
        <v>X</v>
      </c>
      <c r="AB1047" s="68" t="str">
        <f t="shared" si="1600"/>
        <v>X</v>
      </c>
      <c r="AC1047" s="68" t="str">
        <f t="shared" si="1600"/>
        <v>X</v>
      </c>
      <c r="AD1047" s="68" t="str">
        <f t="shared" si="1600"/>
        <v>X</v>
      </c>
      <c r="AE1047" s="637" t="str">
        <f t="shared" si="1600"/>
        <v>X</v>
      </c>
      <c r="AF1047" s="38"/>
      <c r="AG1047" s="68" t="s">
        <v>185</v>
      </c>
      <c r="AH1047" s="68" t="s">
        <v>185</v>
      </c>
      <c r="AI1047" s="38"/>
      <c r="AJ1047" s="13" t="str">
        <f t="shared" si="1529"/>
        <v>/rsm:CrossIndustryInvoice/rsm:SupplyChainTradeTransaction/ram:ApplicableHeaderTradeSettlement/ram:SpecifiedTradeAllowanceCharge</v>
      </c>
      <c r="AK1047" s="13" t="str">
        <f t="shared" si="1530"/>
        <v>/ram:BasisAmount</v>
      </c>
      <c r="AL1047" s="14">
        <f>COUNTIFS(R$4:R1047,AJ1047)</f>
        <v>2</v>
      </c>
      <c r="AN1047" s="213" t="str">
        <f t="shared" si="1564"/>
        <v>SCT_HTS</v>
      </c>
      <c r="AO1047" s="214" t="str">
        <f t="shared" si="1531"/>
        <v>BT-100</v>
      </c>
      <c r="AP1047" s="312" t="str">
        <f t="shared" si="1565"/>
        <v>BT-100</v>
      </c>
      <c r="AQ1047" s="66">
        <f t="shared" si="1508"/>
        <v>4</v>
      </c>
      <c r="AR1047" s="66" t="str">
        <f t="shared" si="1532"/>
        <v>0..1</v>
      </c>
      <c r="AS1047" s="64" t="s">
        <v>4392</v>
      </c>
      <c r="AT1047" s="64" t="s">
        <v>4393</v>
      </c>
      <c r="AU1047" s="65"/>
      <c r="AV1047" s="65"/>
      <c r="AW1047" s="65" t="s">
        <v>35</v>
      </c>
      <c r="AX1047" s="64" t="s">
        <v>1330</v>
      </c>
      <c r="AY1047" s="66" t="str">
        <f t="shared" si="1596"/>
        <v>0..1</v>
      </c>
      <c r="AZ1047" s="66" t="str">
        <f t="shared" si="1597"/>
        <v>0..1</v>
      </c>
      <c r="BA1047" s="2" t="str">
        <f t="shared" si="1589"/>
        <v>/rsm:CrossIndustryInvoice
/rsm:SupplyChainTradeTransaction
/ram:ApplicableHeaderTradeSettlement
/ram:SpecifiedTradeAllowanceCharge
/ram:BasisAmount</v>
      </c>
      <c r="BB1047" s="75" t="str">
        <f t="shared" si="1590"/>
        <v>/rsm:CrossIndustryInvoice/rsm:SupplyChainTradeTransaction/ram:ApplicableHeaderTradeSettlement/ram:SpecifiedTradeAllowanceCharge/ram:BasisAmount</v>
      </c>
      <c r="BC1047" s="66" t="str">
        <f t="shared" si="1566"/>
        <v>A</v>
      </c>
      <c r="BD1047" s="68" t="str">
        <f t="shared" si="1567"/>
        <v>E</v>
      </c>
      <c r="BE1047" s="66" t="str">
        <f t="shared" si="1568"/>
        <v>0..1</v>
      </c>
      <c r="BF1047" s="66" t="str">
        <f t="shared" si="1569"/>
        <v/>
      </c>
      <c r="BG1047" s="249" t="str">
        <f t="shared" si="1570"/>
        <v/>
      </c>
      <c r="BH1047" s="7"/>
      <c r="BI1047" s="636" t="str">
        <f t="shared" si="1571"/>
        <v>-</v>
      </c>
      <c r="BJ1047" s="68" t="str">
        <f t="shared" si="1572"/>
        <v>X</v>
      </c>
      <c r="BK1047" s="68" t="str">
        <f t="shared" si="1573"/>
        <v>X</v>
      </c>
      <c r="BL1047" s="68" t="str">
        <f t="shared" si="1574"/>
        <v>X</v>
      </c>
      <c r="BM1047" s="68" t="str">
        <f t="shared" si="1575"/>
        <v>X</v>
      </c>
      <c r="BN1047" s="68" t="str">
        <f t="shared" si="1576"/>
        <v>X</v>
      </c>
      <c r="BO1047" s="637" t="str">
        <f t="shared" si="1577"/>
        <v>X</v>
      </c>
      <c r="BP1047" s="7"/>
      <c r="BQ1047" s="68" t="str">
        <f t="shared" si="1578"/>
        <v>BASIC WL</v>
      </c>
      <c r="BR1047" s="68" t="str">
        <f t="shared" si="1579"/>
        <v>BASIC WL</v>
      </c>
      <c r="BS1047" s="15"/>
      <c r="BT1047" s="57" t="s">
        <v>18642</v>
      </c>
    </row>
    <row r="1048" spans="1:72" s="59" customFormat="1" ht="96" x14ac:dyDescent="0.2">
      <c r="A1048" s="45" t="str">
        <f t="shared" si="1562"/>
        <v>YES</v>
      </c>
      <c r="B1048" s="45"/>
      <c r="C1048" s="45"/>
      <c r="D1048" s="215" t="s">
        <v>3431</v>
      </c>
      <c r="E1048" s="61" t="s">
        <v>5126</v>
      </c>
      <c r="F1048" s="282"/>
      <c r="G1048" s="62">
        <f t="shared" si="1521"/>
        <v>4</v>
      </c>
      <c r="H1048" s="62" t="s">
        <v>42</v>
      </c>
      <c r="I1048" s="64" t="s">
        <v>17385</v>
      </c>
      <c r="J1048" s="234" t="s">
        <v>4317</v>
      </c>
      <c r="K1048" s="65"/>
      <c r="L1048" s="65"/>
      <c r="M1048" s="65"/>
      <c r="N1048" s="64" t="s">
        <v>680</v>
      </c>
      <c r="O1048" s="66" t="s">
        <v>42</v>
      </c>
      <c r="P1048" s="66" t="str">
        <f t="shared" si="1547"/>
        <v>0..1</v>
      </c>
      <c r="Q1048" s="6" t="s">
        <v>4318</v>
      </c>
      <c r="R1048" s="67" t="s">
        <v>4319</v>
      </c>
      <c r="S1048" s="66" t="s">
        <v>520</v>
      </c>
      <c r="T1048" s="68" t="str">
        <f t="shared" si="1533"/>
        <v>E</v>
      </c>
      <c r="U1048" s="62" t="s">
        <v>42</v>
      </c>
      <c r="V1048" s="66"/>
      <c r="W1048" s="249"/>
      <c r="X1048" s="38"/>
      <c r="Y1048" s="634" t="str">
        <f t="shared" si="1560"/>
        <v>-</v>
      </c>
      <c r="Z1048" s="70" t="str">
        <f t="shared" ref="Z1048:AE1048" si="1601">IF(Y1048="X","X",IF($AH1048=Z$4,"X","-"))</f>
        <v>-</v>
      </c>
      <c r="AA1048" s="70" t="str">
        <f t="shared" si="1601"/>
        <v>-</v>
      </c>
      <c r="AB1048" s="70" t="str">
        <f t="shared" si="1601"/>
        <v>-</v>
      </c>
      <c r="AC1048" s="70" t="str">
        <f t="shared" si="1601"/>
        <v>-</v>
      </c>
      <c r="AD1048" s="70" t="str">
        <f t="shared" si="1601"/>
        <v>-</v>
      </c>
      <c r="AE1048" s="635" t="str">
        <f t="shared" si="1601"/>
        <v>X</v>
      </c>
      <c r="AF1048" s="38"/>
      <c r="AG1048" s="70" t="s">
        <v>47</v>
      </c>
      <c r="AH1048" s="70" t="s">
        <v>47</v>
      </c>
      <c r="AI1048" s="38"/>
      <c r="AJ1048" s="13" t="str">
        <f t="shared" si="1529"/>
        <v>/rsm:CrossIndustryInvoice/rsm:SupplyChainTradeTransaction/ram:ApplicableHeaderTradeSettlement/ram:SpecifiedTradeAllowanceCharge</v>
      </c>
      <c r="AK1048" s="13" t="str">
        <f t="shared" si="1530"/>
        <v>/ram:BasisQuantity</v>
      </c>
      <c r="AL1048" s="14">
        <f>COUNTIFS(R$4:R1048,AJ1048)</f>
        <v>2</v>
      </c>
      <c r="AN1048" s="215" t="str">
        <f t="shared" si="1564"/>
        <v>SCT_HTS</v>
      </c>
      <c r="AO1048" s="61" t="str">
        <f t="shared" si="1531"/>
        <v>BT-X-269</v>
      </c>
      <c r="AP1048" s="282" t="str">
        <f t="shared" si="1565"/>
        <v/>
      </c>
      <c r="AQ1048" s="62">
        <f t="shared" si="1508"/>
        <v>4</v>
      </c>
      <c r="AR1048" s="62" t="str">
        <f t="shared" si="1532"/>
        <v>0..1</v>
      </c>
      <c r="AS1048" s="64" t="s">
        <v>4320</v>
      </c>
      <c r="AT1048" s="234"/>
      <c r="AU1048" s="65"/>
      <c r="AV1048" s="65"/>
      <c r="AW1048" s="65"/>
      <c r="AX1048" s="64"/>
      <c r="AY1048" s="66" t="str">
        <f t="shared" si="1596"/>
        <v>0..1</v>
      </c>
      <c r="AZ1048" s="66" t="str">
        <f t="shared" si="1597"/>
        <v>0..1</v>
      </c>
      <c r="BA1048" s="6" t="str">
        <f t="shared" si="1589"/>
        <v>/rsm:CrossIndustryInvoice
/rsm:SupplyChainTradeTransaction
/ram:ApplicableHeaderTradeSettlement
/ram:SpecifiedTradeAllowanceCharge
/ram:BasisQuantity</v>
      </c>
      <c r="BB1048" s="67" t="str">
        <f t="shared" si="1590"/>
        <v>/rsm:CrossIndustryInvoice/rsm:SupplyChainTradeTransaction/ram:ApplicableHeaderTradeSettlement/ram:SpecifiedTradeAllowanceCharge/ram:BasisQuantity</v>
      </c>
      <c r="BC1048" s="66" t="str">
        <f t="shared" si="1566"/>
        <v>Q</v>
      </c>
      <c r="BD1048" s="68" t="str">
        <f t="shared" si="1567"/>
        <v>E</v>
      </c>
      <c r="BE1048" s="62" t="str">
        <f t="shared" si="1568"/>
        <v>0..1</v>
      </c>
      <c r="BF1048" s="66" t="str">
        <f t="shared" si="1569"/>
        <v/>
      </c>
      <c r="BG1048" s="249" t="str">
        <f t="shared" si="1570"/>
        <v/>
      </c>
      <c r="BH1048" s="7"/>
      <c r="BI1048" s="634" t="str">
        <f t="shared" si="1571"/>
        <v>-</v>
      </c>
      <c r="BJ1048" s="70" t="str">
        <f t="shared" si="1572"/>
        <v>-</v>
      </c>
      <c r="BK1048" s="70" t="str">
        <f t="shared" si="1573"/>
        <v>-</v>
      </c>
      <c r="BL1048" s="70" t="str">
        <f t="shared" si="1574"/>
        <v>-</v>
      </c>
      <c r="BM1048" s="70" t="str">
        <f t="shared" si="1575"/>
        <v>-</v>
      </c>
      <c r="BN1048" s="70" t="str">
        <f t="shared" si="1576"/>
        <v>-</v>
      </c>
      <c r="BO1048" s="635" t="str">
        <f t="shared" si="1577"/>
        <v>X</v>
      </c>
      <c r="BP1048" s="7"/>
      <c r="BQ1048" s="70" t="str">
        <f t="shared" si="1578"/>
        <v>EXTENDED</v>
      </c>
      <c r="BR1048" s="70" t="str">
        <f t="shared" si="1579"/>
        <v>EXTENDED</v>
      </c>
      <c r="BS1048" s="15"/>
      <c r="BT1048" s="57" t="s">
        <v>18642</v>
      </c>
    </row>
    <row r="1049" spans="1:72" s="59" customFormat="1" ht="105" x14ac:dyDescent="0.2">
      <c r="A1049" s="45" t="str">
        <f t="shared" si="1562"/>
        <v>YES</v>
      </c>
      <c r="B1049" s="45"/>
      <c r="C1049" s="45"/>
      <c r="D1049" s="215" t="s">
        <v>3431</v>
      </c>
      <c r="E1049" s="61" t="s">
        <v>5127</v>
      </c>
      <c r="F1049" s="282"/>
      <c r="G1049" s="62">
        <f t="shared" si="1521"/>
        <v>5</v>
      </c>
      <c r="H1049" s="62" t="s">
        <v>42</v>
      </c>
      <c r="I1049" s="64" t="s">
        <v>522</v>
      </c>
      <c r="J1049" s="64"/>
      <c r="K1049" s="65"/>
      <c r="L1049" s="65"/>
      <c r="M1049" s="65"/>
      <c r="N1049" s="64" t="s">
        <v>128</v>
      </c>
      <c r="O1049" s="66" t="s">
        <v>42</v>
      </c>
      <c r="P1049" s="66" t="str">
        <f t="shared" si="1547"/>
        <v>0..1</v>
      </c>
      <c r="Q1049" s="6" t="s">
        <v>4321</v>
      </c>
      <c r="R1049" s="67" t="s">
        <v>4322</v>
      </c>
      <c r="S1049" s="66" t="s">
        <v>131</v>
      </c>
      <c r="T1049" s="68" t="str">
        <f t="shared" si="1533"/>
        <v>A</v>
      </c>
      <c r="U1049" s="62" t="s">
        <v>42</v>
      </c>
      <c r="V1049" s="66"/>
      <c r="W1049" s="249"/>
      <c r="X1049" s="38"/>
      <c r="Y1049" s="634" t="str">
        <f t="shared" si="1560"/>
        <v>-</v>
      </c>
      <c r="Z1049" s="70" t="str">
        <f t="shared" ref="Z1049:AE1049" si="1602">IF(Y1049="X","X",IF($AH1049=Z$4,"X","-"))</f>
        <v>-</v>
      </c>
      <c r="AA1049" s="70" t="str">
        <f t="shared" si="1602"/>
        <v>-</v>
      </c>
      <c r="AB1049" s="70" t="str">
        <f t="shared" si="1602"/>
        <v>-</v>
      </c>
      <c r="AC1049" s="70" t="str">
        <f t="shared" si="1602"/>
        <v>-</v>
      </c>
      <c r="AD1049" s="70" t="str">
        <f t="shared" si="1602"/>
        <v>-</v>
      </c>
      <c r="AE1049" s="635" t="str">
        <f t="shared" si="1602"/>
        <v>X</v>
      </c>
      <c r="AF1049" s="38"/>
      <c r="AG1049" s="70" t="s">
        <v>47</v>
      </c>
      <c r="AH1049" s="70" t="s">
        <v>47</v>
      </c>
      <c r="AI1049" s="38"/>
      <c r="AJ1049" s="13" t="str">
        <f t="shared" si="1529"/>
        <v>/rsm:CrossIndustryInvoice/rsm:SupplyChainTradeTransaction/ram:ApplicableHeaderTradeSettlement/ram:SpecifiedTradeAllowanceCharge/ram:BasisQuantity</v>
      </c>
      <c r="AK1049" s="13" t="str">
        <f t="shared" si="1530"/>
        <v>/@unitCode</v>
      </c>
      <c r="AL1049" s="14">
        <f>COUNTIFS(R$4:R1049,AJ1049)</f>
        <v>2</v>
      </c>
      <c r="AN1049" s="215" t="str">
        <f t="shared" si="1564"/>
        <v>SCT_HTS</v>
      </c>
      <c r="AO1049" s="61" t="str">
        <f t="shared" si="1531"/>
        <v>BT-X-270</v>
      </c>
      <c r="AP1049" s="282" t="str">
        <f t="shared" si="1565"/>
        <v/>
      </c>
      <c r="AQ1049" s="62">
        <f t="shared" si="1508"/>
        <v>5</v>
      </c>
      <c r="AR1049" s="62" t="str">
        <f t="shared" si="1532"/>
        <v>0..1</v>
      </c>
      <c r="AS1049" s="64" t="s">
        <v>4323</v>
      </c>
      <c r="AT1049" s="64"/>
      <c r="AU1049" s="65"/>
      <c r="AV1049" s="65"/>
      <c r="AW1049" s="65"/>
      <c r="AX1049" s="64" t="s">
        <v>128</v>
      </c>
      <c r="AY1049" s="66" t="str">
        <f t="shared" si="1596"/>
        <v>0..1</v>
      </c>
      <c r="AZ1049" s="66" t="str">
        <f t="shared" si="1597"/>
        <v>0..1</v>
      </c>
      <c r="BA1049" s="6" t="str">
        <f t="shared" si="1589"/>
        <v>/rsm:CrossIndustryInvoice
/rsm:SupplyChainTradeTransaction
/ram:ApplicableHeaderTradeSettlement
/ram:SpecifiedTradeAllowanceCharge
/ram:BasisQuantity
/@unitCode</v>
      </c>
      <c r="BB1049" s="67" t="str">
        <f t="shared" si="1590"/>
        <v>/rsm:CrossIndustryInvoice/rsm:SupplyChainTradeTransaction/ram:ApplicableHeaderTradeSettlement/ram:SpecifiedTradeAllowanceCharge/ram:BasisQuantity/@unitCode</v>
      </c>
      <c r="BC1049" s="66" t="str">
        <f t="shared" si="1566"/>
        <v>C</v>
      </c>
      <c r="BD1049" s="68" t="str">
        <f t="shared" si="1567"/>
        <v>A</v>
      </c>
      <c r="BE1049" s="62" t="str">
        <f t="shared" si="1568"/>
        <v>0..1</v>
      </c>
      <c r="BF1049" s="66" t="str">
        <f t="shared" si="1569"/>
        <v/>
      </c>
      <c r="BG1049" s="249" t="str">
        <f t="shared" si="1570"/>
        <v/>
      </c>
      <c r="BH1049" s="7"/>
      <c r="BI1049" s="634" t="str">
        <f t="shared" si="1571"/>
        <v>-</v>
      </c>
      <c r="BJ1049" s="70" t="str">
        <f t="shared" si="1572"/>
        <v>-</v>
      </c>
      <c r="BK1049" s="70" t="str">
        <f t="shared" si="1573"/>
        <v>-</v>
      </c>
      <c r="BL1049" s="70" t="str">
        <f t="shared" si="1574"/>
        <v>-</v>
      </c>
      <c r="BM1049" s="70" t="str">
        <f t="shared" si="1575"/>
        <v>-</v>
      </c>
      <c r="BN1049" s="70" t="str">
        <f t="shared" si="1576"/>
        <v>-</v>
      </c>
      <c r="BO1049" s="635" t="str">
        <f t="shared" si="1577"/>
        <v>X</v>
      </c>
      <c r="BP1049" s="7"/>
      <c r="BQ1049" s="70" t="str">
        <f t="shared" si="1578"/>
        <v>EXTENDED</v>
      </c>
      <c r="BR1049" s="70" t="str">
        <f t="shared" si="1579"/>
        <v>EXTENDED</v>
      </c>
      <c r="BS1049" s="15"/>
      <c r="BT1049" s="57" t="s">
        <v>18642</v>
      </c>
    </row>
    <row r="1050" spans="1:72" s="59" customFormat="1" ht="96" x14ac:dyDescent="0.2">
      <c r="A1050" s="45" t="str">
        <f t="shared" si="1562"/>
        <v>YES</v>
      </c>
      <c r="B1050" s="45"/>
      <c r="C1050" s="45"/>
      <c r="D1050" s="213" t="s">
        <v>3431</v>
      </c>
      <c r="E1050" s="214" t="s">
        <v>4394</v>
      </c>
      <c r="F1050" s="312" t="s">
        <v>4394</v>
      </c>
      <c r="G1050" s="66">
        <f t="shared" si="1521"/>
        <v>4</v>
      </c>
      <c r="H1050" s="66" t="s">
        <v>32</v>
      </c>
      <c r="I1050" s="64" t="s">
        <v>4395</v>
      </c>
      <c r="J1050" s="64" t="s">
        <v>1384</v>
      </c>
      <c r="K1050" s="65"/>
      <c r="L1050" s="65"/>
      <c r="M1050" s="65" t="s">
        <v>4396</v>
      </c>
      <c r="N1050" s="64" t="s">
        <v>1325</v>
      </c>
      <c r="O1050" s="66" t="s">
        <v>32</v>
      </c>
      <c r="P1050" s="66" t="str">
        <f t="shared" si="1547"/>
        <v>1..1</v>
      </c>
      <c r="Q1050" s="2" t="s">
        <v>4327</v>
      </c>
      <c r="R1050" s="75" t="s">
        <v>4328</v>
      </c>
      <c r="S1050" s="66" t="s">
        <v>163</v>
      </c>
      <c r="T1050" s="68" t="str">
        <f t="shared" si="1533"/>
        <v>E</v>
      </c>
      <c r="U1050" s="66" t="s">
        <v>62</v>
      </c>
      <c r="V1050" s="66" t="s">
        <v>93</v>
      </c>
      <c r="W1050" s="249" t="s">
        <v>35</v>
      </c>
      <c r="X1050" s="38"/>
      <c r="Y1050" s="636" t="str">
        <f t="shared" si="1560"/>
        <v>-</v>
      </c>
      <c r="Z1050" s="68" t="str">
        <f t="shared" ref="Z1050:AE1050" si="1603">IF(Y1050="X","X",IF($AH1050=Z$4,"X","-"))</f>
        <v>X</v>
      </c>
      <c r="AA1050" s="68" t="str">
        <f t="shared" si="1603"/>
        <v>X</v>
      </c>
      <c r="AB1050" s="68" t="str">
        <f t="shared" si="1603"/>
        <v>X</v>
      </c>
      <c r="AC1050" s="68" t="str">
        <f t="shared" si="1603"/>
        <v>X</v>
      </c>
      <c r="AD1050" s="68" t="str">
        <f t="shared" si="1603"/>
        <v>X</v>
      </c>
      <c r="AE1050" s="637" t="str">
        <f t="shared" si="1603"/>
        <v>X</v>
      </c>
      <c r="AF1050" s="38"/>
      <c r="AG1050" s="68" t="s">
        <v>185</v>
      </c>
      <c r="AH1050" s="68" t="s">
        <v>185</v>
      </c>
      <c r="AI1050" s="38"/>
      <c r="AJ1050" s="13" t="str">
        <f t="shared" si="1529"/>
        <v>/rsm:CrossIndustryInvoice/rsm:SupplyChainTradeTransaction/ram:ApplicableHeaderTradeSettlement/ram:SpecifiedTradeAllowanceCharge</v>
      </c>
      <c r="AK1050" s="13" t="str">
        <f t="shared" si="1530"/>
        <v>/ram:ActualAmount</v>
      </c>
      <c r="AL1050" s="14">
        <f>COUNTIFS(R$4:R1050,AJ1050)</f>
        <v>2</v>
      </c>
      <c r="AN1050" s="213" t="str">
        <f t="shared" si="1564"/>
        <v>SCT_HTS</v>
      </c>
      <c r="AO1050" s="214" t="str">
        <f t="shared" si="1531"/>
        <v>BT-99</v>
      </c>
      <c r="AP1050" s="312" t="str">
        <f t="shared" si="1565"/>
        <v>BT-99</v>
      </c>
      <c r="AQ1050" s="66">
        <f t="shared" ref="AQ1050:AQ1113" si="1604">LEN(BB1050)-LEN(SUBSTITUTE(BB1050,"/",""))-1</f>
        <v>4</v>
      </c>
      <c r="AR1050" s="66" t="str">
        <f t="shared" si="1532"/>
        <v>1..1</v>
      </c>
      <c r="AS1050" s="64" t="s">
        <v>4397</v>
      </c>
      <c r="AT1050" s="64" t="s">
        <v>4398</v>
      </c>
      <c r="AU1050" s="65"/>
      <c r="AV1050" s="65"/>
      <c r="AW1050" s="65" t="s">
        <v>4399</v>
      </c>
      <c r="AX1050" s="64" t="s">
        <v>1330</v>
      </c>
      <c r="AY1050" s="66" t="str">
        <f t="shared" si="1596"/>
        <v>1..1</v>
      </c>
      <c r="AZ1050" s="66" t="str">
        <f t="shared" si="1597"/>
        <v>1..1</v>
      </c>
      <c r="BA1050" s="2" t="str">
        <f t="shared" si="1589"/>
        <v>/rsm:CrossIndustryInvoice
/rsm:SupplyChainTradeTransaction
/ram:ApplicableHeaderTradeSettlement
/ram:SpecifiedTradeAllowanceCharge
/ram:ActualAmount</v>
      </c>
      <c r="BB1050" s="75" t="str">
        <f t="shared" si="1590"/>
        <v>/rsm:CrossIndustryInvoice/rsm:SupplyChainTradeTransaction/ram:ApplicableHeaderTradeSettlement/ram:SpecifiedTradeAllowanceCharge/ram:ActualAmount</v>
      </c>
      <c r="BC1050" s="66" t="str">
        <f t="shared" si="1566"/>
        <v>A</v>
      </c>
      <c r="BD1050" s="68" t="str">
        <f t="shared" si="1567"/>
        <v>E</v>
      </c>
      <c r="BE1050" s="66" t="str">
        <f t="shared" si="1568"/>
        <v>0..n</v>
      </c>
      <c r="BF1050" s="66" t="str">
        <f t="shared" si="1569"/>
        <v>CAR-2, CAR-3</v>
      </c>
      <c r="BG1050" s="249" t="str">
        <f t="shared" si="1570"/>
        <v/>
      </c>
      <c r="BH1050" s="7"/>
      <c r="BI1050" s="636" t="str">
        <f t="shared" si="1571"/>
        <v>-</v>
      </c>
      <c r="BJ1050" s="68" t="str">
        <f t="shared" si="1572"/>
        <v>X</v>
      </c>
      <c r="BK1050" s="68" t="str">
        <f t="shared" si="1573"/>
        <v>X</v>
      </c>
      <c r="BL1050" s="68" t="str">
        <f t="shared" si="1574"/>
        <v>X</v>
      </c>
      <c r="BM1050" s="68" t="str">
        <f t="shared" si="1575"/>
        <v>X</v>
      </c>
      <c r="BN1050" s="68" t="str">
        <f t="shared" si="1576"/>
        <v>X</v>
      </c>
      <c r="BO1050" s="637" t="str">
        <f t="shared" si="1577"/>
        <v>X</v>
      </c>
      <c r="BP1050" s="7"/>
      <c r="BQ1050" s="68" t="str">
        <f t="shared" si="1578"/>
        <v>BASIC WL</v>
      </c>
      <c r="BR1050" s="68" t="str">
        <f t="shared" si="1579"/>
        <v>BASIC WL</v>
      </c>
      <c r="BS1050" s="15"/>
      <c r="BT1050" s="57" t="s">
        <v>18642</v>
      </c>
    </row>
    <row r="1051" spans="1:72" s="59" customFormat="1" ht="195" x14ac:dyDescent="0.2">
      <c r="A1051" s="45" t="str">
        <f t="shared" si="1562"/>
        <v>YES</v>
      </c>
      <c r="B1051" s="45"/>
      <c r="C1051" s="45"/>
      <c r="D1051" s="213" t="s">
        <v>3431</v>
      </c>
      <c r="E1051" s="214" t="s">
        <v>4400</v>
      </c>
      <c r="F1051" s="312" t="s">
        <v>4400</v>
      </c>
      <c r="G1051" s="66">
        <f t="shared" si="1521"/>
        <v>4</v>
      </c>
      <c r="H1051" s="66" t="s">
        <v>42</v>
      </c>
      <c r="I1051" s="64" t="s">
        <v>4401</v>
      </c>
      <c r="J1051" s="64" t="s">
        <v>4402</v>
      </c>
      <c r="K1051" s="65" t="s">
        <v>4403</v>
      </c>
      <c r="L1051" s="65" t="s">
        <v>1393</v>
      </c>
      <c r="M1051" s="65" t="s">
        <v>4404</v>
      </c>
      <c r="N1051" s="64" t="s">
        <v>128</v>
      </c>
      <c r="O1051" s="66" t="s">
        <v>42</v>
      </c>
      <c r="P1051" s="66" t="str">
        <f t="shared" si="1547"/>
        <v>0..1</v>
      </c>
      <c r="Q1051" s="2" t="s">
        <v>4337</v>
      </c>
      <c r="R1051" s="75" t="s">
        <v>4338</v>
      </c>
      <c r="S1051" s="66" t="s">
        <v>131</v>
      </c>
      <c r="T1051" s="68" t="str">
        <f t="shared" si="1533"/>
        <v>E</v>
      </c>
      <c r="U1051" s="66" t="s">
        <v>42</v>
      </c>
      <c r="V1051" s="66" t="s">
        <v>35</v>
      </c>
      <c r="W1051" s="249" t="s">
        <v>35</v>
      </c>
      <c r="X1051" s="38"/>
      <c r="Y1051" s="636" t="str">
        <f t="shared" si="1560"/>
        <v>-</v>
      </c>
      <c r="Z1051" s="68" t="str">
        <f t="shared" ref="Z1051:AE1051" si="1605">IF(Y1051="X","X",IF($AH1051=Z$4,"X","-"))</f>
        <v>X</v>
      </c>
      <c r="AA1051" s="68" t="str">
        <f t="shared" si="1605"/>
        <v>X</v>
      </c>
      <c r="AB1051" s="68" t="str">
        <f t="shared" si="1605"/>
        <v>X</v>
      </c>
      <c r="AC1051" s="68" t="str">
        <f t="shared" si="1605"/>
        <v>X</v>
      </c>
      <c r="AD1051" s="68" t="str">
        <f t="shared" si="1605"/>
        <v>X</v>
      </c>
      <c r="AE1051" s="637" t="str">
        <f t="shared" si="1605"/>
        <v>X</v>
      </c>
      <c r="AF1051" s="38"/>
      <c r="AG1051" s="68" t="s">
        <v>185</v>
      </c>
      <c r="AH1051" s="68" t="s">
        <v>185</v>
      </c>
      <c r="AI1051" s="38"/>
      <c r="AJ1051" s="13" t="str">
        <f t="shared" si="1529"/>
        <v>/rsm:CrossIndustryInvoice/rsm:SupplyChainTradeTransaction/ram:ApplicableHeaderTradeSettlement/ram:SpecifiedTradeAllowanceCharge</v>
      </c>
      <c r="AK1051" s="13" t="str">
        <f t="shared" si="1530"/>
        <v>/ram:ReasonCode</v>
      </c>
      <c r="AL1051" s="14">
        <f>COUNTIFS(R$4:R1051,AJ1051)</f>
        <v>2</v>
      </c>
      <c r="AN1051" s="213" t="str">
        <f t="shared" si="1564"/>
        <v>SCT_HTS</v>
      </c>
      <c r="AO1051" s="214" t="str">
        <f t="shared" si="1531"/>
        <v>BT-105</v>
      </c>
      <c r="AP1051" s="312" t="str">
        <f t="shared" si="1565"/>
        <v>BT-105</v>
      </c>
      <c r="AQ1051" s="66">
        <f t="shared" si="1604"/>
        <v>4</v>
      </c>
      <c r="AR1051" s="66" t="str">
        <f t="shared" si="1532"/>
        <v>0..1</v>
      </c>
      <c r="AS1051" s="64" t="s">
        <v>4405</v>
      </c>
      <c r="AT1051" s="64" t="s">
        <v>4406</v>
      </c>
      <c r="AU1051" s="65" t="s">
        <v>4407</v>
      </c>
      <c r="AV1051" s="65" t="s">
        <v>1398</v>
      </c>
      <c r="AW1051" s="65" t="s">
        <v>18304</v>
      </c>
      <c r="AX1051" s="64" t="s">
        <v>128</v>
      </c>
      <c r="AY1051" s="66" t="str">
        <f t="shared" si="1596"/>
        <v>0..1</v>
      </c>
      <c r="AZ1051" s="66" t="str">
        <f t="shared" si="1597"/>
        <v>0..1</v>
      </c>
      <c r="BA1051" s="2" t="str">
        <f t="shared" si="1589"/>
        <v>/rsm:CrossIndustryInvoice
/rsm:SupplyChainTradeTransaction
/ram:ApplicableHeaderTradeSettlement
/ram:SpecifiedTradeAllowanceCharge
/ram:ReasonCode</v>
      </c>
      <c r="BB1051" s="75" t="str">
        <f t="shared" si="1590"/>
        <v>/rsm:CrossIndustryInvoice/rsm:SupplyChainTradeTransaction/ram:ApplicableHeaderTradeSettlement/ram:SpecifiedTradeAllowanceCharge/ram:ReasonCode</v>
      </c>
      <c r="BC1051" s="66" t="str">
        <f t="shared" si="1566"/>
        <v>C</v>
      </c>
      <c r="BD1051" s="68" t="str">
        <f t="shared" si="1567"/>
        <v>E</v>
      </c>
      <c r="BE1051" s="66" t="str">
        <f t="shared" si="1568"/>
        <v>0..1</v>
      </c>
      <c r="BF1051" s="66" t="str">
        <f t="shared" si="1569"/>
        <v/>
      </c>
      <c r="BG1051" s="249" t="str">
        <f t="shared" si="1570"/>
        <v/>
      </c>
      <c r="BH1051" s="7"/>
      <c r="BI1051" s="636" t="str">
        <f t="shared" si="1571"/>
        <v>-</v>
      </c>
      <c r="BJ1051" s="68" t="str">
        <f t="shared" si="1572"/>
        <v>X</v>
      </c>
      <c r="BK1051" s="68" t="str">
        <f t="shared" si="1573"/>
        <v>X</v>
      </c>
      <c r="BL1051" s="68" t="str">
        <f t="shared" si="1574"/>
        <v>X</v>
      </c>
      <c r="BM1051" s="68" t="str">
        <f t="shared" si="1575"/>
        <v>X</v>
      </c>
      <c r="BN1051" s="68" t="str">
        <f t="shared" si="1576"/>
        <v>X</v>
      </c>
      <c r="BO1051" s="637" t="str">
        <f t="shared" si="1577"/>
        <v>X</v>
      </c>
      <c r="BP1051" s="7"/>
      <c r="BQ1051" s="68" t="str">
        <f t="shared" si="1578"/>
        <v>BASIC WL</v>
      </c>
      <c r="BR1051" s="68" t="str">
        <f t="shared" si="1579"/>
        <v>BASIC WL</v>
      </c>
      <c r="BS1051" s="15"/>
      <c r="BT1051" s="57" t="s">
        <v>18642</v>
      </c>
    </row>
    <row r="1052" spans="1:72" s="59" customFormat="1" ht="195" x14ac:dyDescent="0.2">
      <c r="A1052" s="45" t="str">
        <f t="shared" si="1562"/>
        <v>YES</v>
      </c>
      <c r="B1052" s="45"/>
      <c r="C1052" s="45"/>
      <c r="D1052" s="213" t="s">
        <v>3431</v>
      </c>
      <c r="E1052" s="214" t="s">
        <v>4409</v>
      </c>
      <c r="F1052" s="312" t="s">
        <v>4409</v>
      </c>
      <c r="G1052" s="66">
        <f t="shared" si="1521"/>
        <v>4</v>
      </c>
      <c r="H1052" s="66" t="s">
        <v>42</v>
      </c>
      <c r="I1052" s="64" t="s">
        <v>4410</v>
      </c>
      <c r="J1052" s="64" t="s">
        <v>4411</v>
      </c>
      <c r="K1052" s="65"/>
      <c r="L1052" s="65" t="s">
        <v>4139</v>
      </c>
      <c r="M1052" s="65" t="s">
        <v>4404</v>
      </c>
      <c r="N1052" s="64" t="s">
        <v>70</v>
      </c>
      <c r="O1052" s="66" t="s">
        <v>42</v>
      </c>
      <c r="P1052" s="66" t="str">
        <f t="shared" si="1547"/>
        <v>0..1</v>
      </c>
      <c r="Q1052" s="2" t="s">
        <v>4346</v>
      </c>
      <c r="R1052" s="75" t="s">
        <v>4347</v>
      </c>
      <c r="S1052" s="66" t="s">
        <v>73</v>
      </c>
      <c r="T1052" s="68" t="str">
        <f t="shared" si="1533"/>
        <v>E</v>
      </c>
      <c r="U1052" s="66" t="s">
        <v>42</v>
      </c>
      <c r="V1052" s="66" t="s">
        <v>35</v>
      </c>
      <c r="W1052" s="249" t="s">
        <v>35</v>
      </c>
      <c r="X1052" s="38"/>
      <c r="Y1052" s="636" t="str">
        <f t="shared" si="1560"/>
        <v>-</v>
      </c>
      <c r="Z1052" s="68" t="str">
        <f t="shared" ref="Z1052:AE1052" si="1606">IF(Y1052="X","X",IF($AH1052=Z$4,"X","-"))</f>
        <v>X</v>
      </c>
      <c r="AA1052" s="68" t="str">
        <f t="shared" si="1606"/>
        <v>X</v>
      </c>
      <c r="AB1052" s="68" t="str">
        <f t="shared" si="1606"/>
        <v>X</v>
      </c>
      <c r="AC1052" s="68" t="str">
        <f t="shared" si="1606"/>
        <v>X</v>
      </c>
      <c r="AD1052" s="68" t="str">
        <f t="shared" si="1606"/>
        <v>X</v>
      </c>
      <c r="AE1052" s="637" t="str">
        <f t="shared" si="1606"/>
        <v>X</v>
      </c>
      <c r="AF1052" s="38"/>
      <c r="AG1052" s="68" t="s">
        <v>185</v>
      </c>
      <c r="AH1052" s="68" t="s">
        <v>185</v>
      </c>
      <c r="AI1052" s="38"/>
      <c r="AJ1052" s="13" t="str">
        <f t="shared" si="1529"/>
        <v>/rsm:CrossIndustryInvoice/rsm:SupplyChainTradeTransaction/ram:ApplicableHeaderTradeSettlement/ram:SpecifiedTradeAllowanceCharge</v>
      </c>
      <c r="AK1052" s="13" t="str">
        <f t="shared" si="1530"/>
        <v>/ram:Reason</v>
      </c>
      <c r="AL1052" s="14">
        <f>COUNTIFS(R$4:R1052,AJ1052)</f>
        <v>2</v>
      </c>
      <c r="AN1052" s="213" t="str">
        <f t="shared" si="1564"/>
        <v>SCT_HTS</v>
      </c>
      <c r="AO1052" s="214" t="str">
        <f t="shared" si="1531"/>
        <v>BT-104</v>
      </c>
      <c r="AP1052" s="312" t="str">
        <f t="shared" si="1565"/>
        <v>BT-104</v>
      </c>
      <c r="AQ1052" s="66">
        <f t="shared" si="1604"/>
        <v>4</v>
      </c>
      <c r="AR1052" s="66" t="str">
        <f t="shared" si="1532"/>
        <v>0..1</v>
      </c>
      <c r="AS1052" s="64" t="s">
        <v>4412</v>
      </c>
      <c r="AT1052" s="64" t="s">
        <v>4413</v>
      </c>
      <c r="AU1052" s="65"/>
      <c r="AV1052" s="65" t="s">
        <v>4144</v>
      </c>
      <c r="AW1052" s="65" t="s">
        <v>18304</v>
      </c>
      <c r="AX1052" s="64" t="s">
        <v>78</v>
      </c>
      <c r="AY1052" s="66" t="str">
        <f t="shared" si="1596"/>
        <v>0..1</v>
      </c>
      <c r="AZ1052" s="66" t="str">
        <f t="shared" si="1597"/>
        <v>0..1</v>
      </c>
      <c r="BA1052" s="2" t="str">
        <f t="shared" si="1589"/>
        <v>/rsm:CrossIndustryInvoice
/rsm:SupplyChainTradeTransaction
/ram:ApplicableHeaderTradeSettlement
/ram:SpecifiedTradeAllowanceCharge
/ram:Reason</v>
      </c>
      <c r="BB1052" s="75" t="str">
        <f t="shared" si="1590"/>
        <v>/rsm:CrossIndustryInvoice/rsm:SupplyChainTradeTransaction/ram:ApplicableHeaderTradeSettlement/ram:SpecifiedTradeAllowanceCharge/ram:Reason</v>
      </c>
      <c r="BC1052" s="66" t="str">
        <f t="shared" si="1566"/>
        <v>T</v>
      </c>
      <c r="BD1052" s="68" t="str">
        <f t="shared" si="1567"/>
        <v>E</v>
      </c>
      <c r="BE1052" s="66" t="str">
        <f t="shared" si="1568"/>
        <v>0..1</v>
      </c>
      <c r="BF1052" s="66" t="str">
        <f t="shared" si="1569"/>
        <v/>
      </c>
      <c r="BG1052" s="249" t="str">
        <f t="shared" si="1570"/>
        <v/>
      </c>
      <c r="BH1052" s="7"/>
      <c r="BI1052" s="636" t="str">
        <f t="shared" si="1571"/>
        <v>-</v>
      </c>
      <c r="BJ1052" s="68" t="str">
        <f t="shared" si="1572"/>
        <v>X</v>
      </c>
      <c r="BK1052" s="68" t="str">
        <f t="shared" si="1573"/>
        <v>X</v>
      </c>
      <c r="BL1052" s="68" t="str">
        <f t="shared" si="1574"/>
        <v>X</v>
      </c>
      <c r="BM1052" s="68" t="str">
        <f t="shared" si="1575"/>
        <v>X</v>
      </c>
      <c r="BN1052" s="68" t="str">
        <f t="shared" si="1576"/>
        <v>X</v>
      </c>
      <c r="BO1052" s="637" t="str">
        <f t="shared" si="1577"/>
        <v>X</v>
      </c>
      <c r="BP1052" s="7"/>
      <c r="BQ1052" s="68" t="str">
        <f t="shared" si="1578"/>
        <v>BASIC WL</v>
      </c>
      <c r="BR1052" s="68" t="str">
        <f t="shared" si="1579"/>
        <v>BASIC WL</v>
      </c>
      <c r="BS1052" s="15"/>
      <c r="BT1052" s="57" t="s">
        <v>18642</v>
      </c>
    </row>
    <row r="1053" spans="1:72" s="59" customFormat="1" ht="96" x14ac:dyDescent="0.2">
      <c r="A1053" s="45" t="str">
        <f t="shared" si="1562"/>
        <v>NO</v>
      </c>
      <c r="B1053" s="45"/>
      <c r="C1053" s="45"/>
      <c r="D1053" s="213" t="s">
        <v>3431</v>
      </c>
      <c r="E1053" s="223" t="s">
        <v>4415</v>
      </c>
      <c r="F1053" s="313"/>
      <c r="G1053" s="124">
        <f t="shared" si="1521"/>
        <v>4</v>
      </c>
      <c r="H1053" s="124" t="s">
        <v>32</v>
      </c>
      <c r="I1053" s="138" t="s">
        <v>4416</v>
      </c>
      <c r="J1053" s="125"/>
      <c r="K1053" s="126"/>
      <c r="L1053" s="126"/>
      <c r="M1053" s="126"/>
      <c r="N1053" s="125"/>
      <c r="O1053" s="124" t="s">
        <v>32</v>
      </c>
      <c r="P1053" s="124" t="str">
        <f t="shared" si="1547"/>
        <v>1..1</v>
      </c>
      <c r="Q1053" s="127" t="s">
        <v>4352</v>
      </c>
      <c r="R1053" s="128" t="s">
        <v>4353</v>
      </c>
      <c r="S1053" s="124"/>
      <c r="T1053" s="129" t="str">
        <f t="shared" si="1533"/>
        <v/>
      </c>
      <c r="U1053" s="124" t="s">
        <v>62</v>
      </c>
      <c r="V1053" s="124"/>
      <c r="W1053" s="675"/>
      <c r="X1053" s="38"/>
      <c r="Y1053" s="646" t="str">
        <f t="shared" si="1560"/>
        <v>-</v>
      </c>
      <c r="Z1053" s="129" t="str">
        <f t="shared" ref="Z1053:AE1053" si="1607">IF(Y1053="X","X",IF($AH1053=Z$4,"X","-"))</f>
        <v>X</v>
      </c>
      <c r="AA1053" s="129" t="str">
        <f t="shared" si="1607"/>
        <v>X</v>
      </c>
      <c r="AB1053" s="129" t="str">
        <f t="shared" si="1607"/>
        <v>X</v>
      </c>
      <c r="AC1053" s="129" t="str">
        <f t="shared" si="1607"/>
        <v>X</v>
      </c>
      <c r="AD1053" s="129" t="str">
        <f t="shared" si="1607"/>
        <v>X</v>
      </c>
      <c r="AE1053" s="647" t="str">
        <f t="shared" si="1607"/>
        <v>X</v>
      </c>
      <c r="AF1053" s="38"/>
      <c r="AG1053" s="129" t="s">
        <v>185</v>
      </c>
      <c r="AH1053" s="129" t="s">
        <v>185</v>
      </c>
      <c r="AI1053" s="38"/>
      <c r="AJ1053" s="13" t="str">
        <f t="shared" si="1529"/>
        <v>/rsm:CrossIndustryInvoice/rsm:SupplyChainTradeTransaction/ram:ApplicableHeaderTradeSettlement/ram:SpecifiedTradeAllowanceCharge</v>
      </c>
      <c r="AK1053" s="13" t="str">
        <f t="shared" si="1530"/>
        <v>/ram:CategoryTradeTax</v>
      </c>
      <c r="AL1053" s="14">
        <f>COUNTIFS(R$4:R1053,AJ1053)</f>
        <v>2</v>
      </c>
      <c r="AN1053" s="213" t="str">
        <f t="shared" si="1564"/>
        <v>SCT_HTS</v>
      </c>
      <c r="AO1053" s="223" t="str">
        <f t="shared" si="1531"/>
        <v>BT-102-00</v>
      </c>
      <c r="AP1053" s="313" t="str">
        <f t="shared" si="1565"/>
        <v/>
      </c>
      <c r="AQ1053" s="124">
        <f t="shared" si="1604"/>
        <v>4</v>
      </c>
      <c r="AR1053" s="124" t="str">
        <f t="shared" si="1532"/>
        <v>1..1</v>
      </c>
      <c r="AS1053" s="138" t="s">
        <v>4417</v>
      </c>
      <c r="AT1053" s="125"/>
      <c r="AU1053" s="126"/>
      <c r="AV1053" s="126"/>
      <c r="AW1053" s="126"/>
      <c r="AX1053" s="125"/>
      <c r="AY1053" s="124" t="str">
        <f t="shared" si="1596"/>
        <v>1..1</v>
      </c>
      <c r="AZ1053" s="124" t="str">
        <f t="shared" si="1597"/>
        <v>1..1</v>
      </c>
      <c r="BA1053" s="127" t="str">
        <f t="shared" si="1589"/>
        <v>/rsm:CrossIndustryInvoice
/rsm:SupplyChainTradeTransaction
/ram:ApplicableHeaderTradeSettlement
/ram:SpecifiedTradeAllowanceCharge
/ram:CategoryTradeTax</v>
      </c>
      <c r="BB1053" s="128" t="str">
        <f t="shared" si="1590"/>
        <v>/rsm:CrossIndustryInvoice/rsm:SupplyChainTradeTransaction/ram:ApplicableHeaderTradeSettlement/ram:SpecifiedTradeAllowanceCharge/ram:CategoryTradeTax</v>
      </c>
      <c r="BC1053" s="124" t="str">
        <f t="shared" si="1566"/>
        <v/>
      </c>
      <c r="BD1053" s="129" t="str">
        <f t="shared" si="1567"/>
        <v/>
      </c>
      <c r="BE1053" s="124" t="str">
        <f t="shared" si="1568"/>
        <v>0..n</v>
      </c>
      <c r="BF1053" s="124" t="str">
        <f t="shared" si="1569"/>
        <v/>
      </c>
      <c r="BG1053" s="675" t="str">
        <f t="shared" si="1570"/>
        <v/>
      </c>
      <c r="BH1053" s="7"/>
      <c r="BI1053" s="646" t="str">
        <f t="shared" si="1571"/>
        <v>-</v>
      </c>
      <c r="BJ1053" s="129" t="str">
        <f t="shared" si="1572"/>
        <v>X</v>
      </c>
      <c r="BK1053" s="129" t="str">
        <f t="shared" si="1573"/>
        <v>X</v>
      </c>
      <c r="BL1053" s="129" t="str">
        <f t="shared" si="1574"/>
        <v>X</v>
      </c>
      <c r="BM1053" s="129" t="str">
        <f t="shared" si="1575"/>
        <v>X</v>
      </c>
      <c r="BN1053" s="129" t="str">
        <f t="shared" si="1576"/>
        <v>X</v>
      </c>
      <c r="BO1053" s="647" t="str">
        <f t="shared" si="1577"/>
        <v>X</v>
      </c>
      <c r="BP1053" s="7"/>
      <c r="BQ1053" s="129" t="str">
        <f t="shared" si="1578"/>
        <v>BASIC WL</v>
      </c>
      <c r="BR1053" s="129" t="str">
        <f t="shared" si="1579"/>
        <v>BASIC WL</v>
      </c>
      <c r="BS1053" s="15"/>
      <c r="BT1053" s="57" t="s">
        <v>18642</v>
      </c>
    </row>
    <row r="1054" spans="1:72" s="59" customFormat="1" ht="105" x14ac:dyDescent="0.2">
      <c r="A1054" s="45" t="str">
        <f t="shared" si="1562"/>
        <v>NO</v>
      </c>
      <c r="B1054" s="45"/>
      <c r="C1054" s="45"/>
      <c r="D1054" s="213" t="s">
        <v>3431</v>
      </c>
      <c r="E1054" s="214" t="s">
        <v>4418</v>
      </c>
      <c r="F1054" s="312"/>
      <c r="G1054" s="66">
        <f t="shared" si="1521"/>
        <v>5</v>
      </c>
      <c r="H1054" s="66" t="s">
        <v>32</v>
      </c>
      <c r="I1054" s="97" t="s">
        <v>4419</v>
      </c>
      <c r="J1054" s="64" t="s">
        <v>35</v>
      </c>
      <c r="K1054" s="65" t="s">
        <v>804</v>
      </c>
      <c r="L1054" s="65"/>
      <c r="M1054" s="65" t="s">
        <v>805</v>
      </c>
      <c r="N1054" s="64" t="s">
        <v>128</v>
      </c>
      <c r="O1054" s="66" t="s">
        <v>32</v>
      </c>
      <c r="P1054" s="66" t="str">
        <f t="shared" si="1547"/>
        <v>1..1</v>
      </c>
      <c r="Q1054" s="2" t="s">
        <v>4357</v>
      </c>
      <c r="R1054" s="75" t="s">
        <v>4358</v>
      </c>
      <c r="S1054" s="66" t="s">
        <v>131</v>
      </c>
      <c r="T1054" s="68" t="str">
        <f t="shared" si="1533"/>
        <v/>
      </c>
      <c r="U1054" s="66" t="s">
        <v>42</v>
      </c>
      <c r="V1054" s="66" t="s">
        <v>35</v>
      </c>
      <c r="W1054" s="249" t="s">
        <v>805</v>
      </c>
      <c r="X1054" s="38"/>
      <c r="Y1054" s="636" t="str">
        <f t="shared" si="1560"/>
        <v>-</v>
      </c>
      <c r="Z1054" s="68" t="str">
        <f t="shared" ref="Z1054:AE1054" si="1608">IF(Y1054="X","X",IF($AH1054=Z$4,"X","-"))</f>
        <v>X</v>
      </c>
      <c r="AA1054" s="68" t="str">
        <f t="shared" si="1608"/>
        <v>X</v>
      </c>
      <c r="AB1054" s="68" t="str">
        <f t="shared" si="1608"/>
        <v>X</v>
      </c>
      <c r="AC1054" s="68" t="str">
        <f t="shared" si="1608"/>
        <v>X</v>
      </c>
      <c r="AD1054" s="68" t="str">
        <f t="shared" si="1608"/>
        <v>X</v>
      </c>
      <c r="AE1054" s="637" t="str">
        <f t="shared" si="1608"/>
        <v>X</v>
      </c>
      <c r="AF1054" s="38"/>
      <c r="AG1054" s="68" t="s">
        <v>185</v>
      </c>
      <c r="AH1054" s="68" t="s">
        <v>185</v>
      </c>
      <c r="AI1054" s="38"/>
      <c r="AJ1054" s="13" t="str">
        <f t="shared" si="1529"/>
        <v>/rsm:CrossIndustryInvoice/rsm:SupplyChainTradeTransaction/ram:ApplicableHeaderTradeSettlement/ram:SpecifiedTradeAllowanceCharge/ram:CategoryTradeTax</v>
      </c>
      <c r="AK1054" s="13" t="str">
        <f t="shared" si="1530"/>
        <v>/ram:TypeCode</v>
      </c>
      <c r="AL1054" s="14">
        <f>COUNTIFS(R$4:R1054,AJ1054)</f>
        <v>2</v>
      </c>
      <c r="AN1054" s="213" t="str">
        <f t="shared" si="1564"/>
        <v>SCT_HTS</v>
      </c>
      <c r="AO1054" s="214" t="str">
        <f t="shared" si="1531"/>
        <v>BT-102-0</v>
      </c>
      <c r="AP1054" s="312" t="str">
        <f t="shared" si="1565"/>
        <v/>
      </c>
      <c r="AQ1054" s="66">
        <f t="shared" si="1604"/>
        <v>5</v>
      </c>
      <c r="AR1054" s="66" t="str">
        <f t="shared" si="1532"/>
        <v>1..1</v>
      </c>
      <c r="AS1054" s="97" t="s">
        <v>4420</v>
      </c>
      <c r="AT1054" s="64" t="s">
        <v>35</v>
      </c>
      <c r="AU1054" s="65" t="s">
        <v>18215</v>
      </c>
      <c r="AV1054" s="65"/>
      <c r="AW1054" s="65" t="s">
        <v>1208</v>
      </c>
      <c r="AX1054" s="64" t="s">
        <v>128</v>
      </c>
      <c r="AY1054" s="66" t="str">
        <f t="shared" si="1596"/>
        <v>1..1</v>
      </c>
      <c r="AZ1054" s="66" t="str">
        <f t="shared" si="1597"/>
        <v>1..1</v>
      </c>
      <c r="BA1054" s="2" t="str">
        <f t="shared" si="1589"/>
        <v>/rsm:CrossIndustryInvoice
/rsm:SupplyChainTradeTransaction
/ram:ApplicableHeaderTradeSettlement
/ram:SpecifiedTradeAllowanceCharge
/ram:CategoryTradeTax
/ram:TypeCode</v>
      </c>
      <c r="BB1054" s="75" t="str">
        <f t="shared" si="1590"/>
        <v>/rsm:CrossIndustryInvoice/rsm:SupplyChainTradeTransaction/ram:ApplicableHeaderTradeSettlement/ram:SpecifiedTradeAllowanceCharge/ram:CategoryTradeTax/ram:TypeCode</v>
      </c>
      <c r="BC1054" s="66" t="str">
        <f t="shared" si="1566"/>
        <v>C</v>
      </c>
      <c r="BD1054" s="68" t="str">
        <f t="shared" si="1567"/>
        <v/>
      </c>
      <c r="BE1054" s="66" t="str">
        <f t="shared" si="1568"/>
        <v>0..1</v>
      </c>
      <c r="BF1054" s="66" t="str">
        <f t="shared" si="1569"/>
        <v/>
      </c>
      <c r="BG1054" s="249" t="str">
        <f t="shared" si="1570"/>
        <v>Fixed value "VAT"</v>
      </c>
      <c r="BH1054" s="7"/>
      <c r="BI1054" s="636" t="str">
        <f t="shared" si="1571"/>
        <v>-</v>
      </c>
      <c r="BJ1054" s="68" t="str">
        <f t="shared" si="1572"/>
        <v>X</v>
      </c>
      <c r="BK1054" s="68" t="str">
        <f t="shared" si="1573"/>
        <v>X</v>
      </c>
      <c r="BL1054" s="68" t="str">
        <f t="shared" si="1574"/>
        <v>X</v>
      </c>
      <c r="BM1054" s="68" t="str">
        <f t="shared" si="1575"/>
        <v>X</v>
      </c>
      <c r="BN1054" s="68" t="str">
        <f t="shared" si="1576"/>
        <v>X</v>
      </c>
      <c r="BO1054" s="637" t="str">
        <f t="shared" si="1577"/>
        <v>X</v>
      </c>
      <c r="BP1054" s="7"/>
      <c r="BQ1054" s="68" t="str">
        <f t="shared" si="1578"/>
        <v>BASIC WL</v>
      </c>
      <c r="BR1054" s="68" t="str">
        <f t="shared" si="1579"/>
        <v>BASIC WL</v>
      </c>
      <c r="BS1054" s="15"/>
      <c r="BT1054" s="57" t="s">
        <v>18642</v>
      </c>
    </row>
    <row r="1055" spans="1:72" s="59" customFormat="1" ht="225" x14ac:dyDescent="0.2">
      <c r="A1055" s="45" t="str">
        <f t="shared" si="1562"/>
        <v>YES</v>
      </c>
      <c r="B1055" s="45"/>
      <c r="C1055" s="45"/>
      <c r="D1055" s="213" t="s">
        <v>3431</v>
      </c>
      <c r="E1055" s="214" t="s">
        <v>4421</v>
      </c>
      <c r="F1055" s="312" t="s">
        <v>4421</v>
      </c>
      <c r="G1055" s="66">
        <f t="shared" si="1521"/>
        <v>5</v>
      </c>
      <c r="H1055" s="66" t="s">
        <v>32</v>
      </c>
      <c r="I1055" s="64" t="s">
        <v>4422</v>
      </c>
      <c r="J1055" s="64" t="s">
        <v>4423</v>
      </c>
      <c r="K1055" s="65" t="s">
        <v>815</v>
      </c>
      <c r="L1055" s="65" t="s">
        <v>816</v>
      </c>
      <c r="M1055" s="65" t="s">
        <v>4424</v>
      </c>
      <c r="N1055" s="64" t="s">
        <v>128</v>
      </c>
      <c r="O1055" s="66" t="s">
        <v>32</v>
      </c>
      <c r="P1055" s="66" t="str">
        <f t="shared" si="1547"/>
        <v>1..1</v>
      </c>
      <c r="Q1055" s="2" t="s">
        <v>4364</v>
      </c>
      <c r="R1055" s="75" t="s">
        <v>4365</v>
      </c>
      <c r="S1055" s="66" t="s">
        <v>131</v>
      </c>
      <c r="T1055" s="68" t="str">
        <f t="shared" si="1533"/>
        <v>E</v>
      </c>
      <c r="U1055" s="66" t="s">
        <v>42</v>
      </c>
      <c r="V1055" s="66" t="s">
        <v>35</v>
      </c>
      <c r="W1055" s="249" t="s">
        <v>35</v>
      </c>
      <c r="X1055" s="38"/>
      <c r="Y1055" s="636" t="str">
        <f t="shared" si="1560"/>
        <v>-</v>
      </c>
      <c r="Z1055" s="68" t="str">
        <f t="shared" ref="Z1055:AE1055" si="1609">IF(Y1055="X","X",IF($AH1055=Z$4,"X","-"))</f>
        <v>X</v>
      </c>
      <c r="AA1055" s="68" t="str">
        <f t="shared" si="1609"/>
        <v>X</v>
      </c>
      <c r="AB1055" s="68" t="str">
        <f t="shared" si="1609"/>
        <v>X</v>
      </c>
      <c r="AC1055" s="68" t="str">
        <f t="shared" si="1609"/>
        <v>X</v>
      </c>
      <c r="AD1055" s="68" t="str">
        <f t="shared" si="1609"/>
        <v>X</v>
      </c>
      <c r="AE1055" s="637" t="str">
        <f t="shared" si="1609"/>
        <v>X</v>
      </c>
      <c r="AF1055" s="38"/>
      <c r="AG1055" s="68" t="s">
        <v>185</v>
      </c>
      <c r="AH1055" s="68" t="s">
        <v>185</v>
      </c>
      <c r="AI1055" s="38"/>
      <c r="AJ1055" s="13" t="str">
        <f t="shared" si="1529"/>
        <v>/rsm:CrossIndustryInvoice/rsm:SupplyChainTradeTransaction/ram:ApplicableHeaderTradeSettlement/ram:SpecifiedTradeAllowanceCharge/ram:CategoryTradeTax</v>
      </c>
      <c r="AK1055" s="13" t="str">
        <f t="shared" si="1530"/>
        <v>/ram:CategoryCode</v>
      </c>
      <c r="AL1055" s="14">
        <f>COUNTIFS(R$4:R1055,AJ1055)</f>
        <v>2</v>
      </c>
      <c r="AN1055" s="213" t="str">
        <f t="shared" si="1564"/>
        <v>SCT_HTS</v>
      </c>
      <c r="AO1055" s="214" t="str">
        <f t="shared" si="1531"/>
        <v>BT-102</v>
      </c>
      <c r="AP1055" s="312" t="str">
        <f t="shared" si="1565"/>
        <v>BT-102</v>
      </c>
      <c r="AQ1055" s="66">
        <f t="shared" si="1604"/>
        <v>5</v>
      </c>
      <c r="AR1055" s="66" t="str">
        <f t="shared" si="1532"/>
        <v>1..1</v>
      </c>
      <c r="AS1055" s="64" t="s">
        <v>4420</v>
      </c>
      <c r="AT1055" s="64" t="s">
        <v>4425</v>
      </c>
      <c r="AU1055" s="65" t="s">
        <v>1221</v>
      </c>
      <c r="AV1055" s="65" t="s">
        <v>1222</v>
      </c>
      <c r="AW1055" s="65" t="s">
        <v>4426</v>
      </c>
      <c r="AX1055" s="64" t="s">
        <v>128</v>
      </c>
      <c r="AY1055" s="66" t="str">
        <f t="shared" si="1596"/>
        <v>1..1</v>
      </c>
      <c r="AZ1055" s="66" t="str">
        <f t="shared" si="1597"/>
        <v>1..1</v>
      </c>
      <c r="BA1055" s="2" t="str">
        <f t="shared" si="1589"/>
        <v>/rsm:CrossIndustryInvoice
/rsm:SupplyChainTradeTransaction
/ram:ApplicableHeaderTradeSettlement
/ram:SpecifiedTradeAllowanceCharge
/ram:CategoryTradeTax
/ram:CategoryCode</v>
      </c>
      <c r="BB1055" s="75" t="str">
        <f t="shared" si="1590"/>
        <v>/rsm:CrossIndustryInvoice/rsm:SupplyChainTradeTransaction/ram:ApplicableHeaderTradeSettlement/ram:SpecifiedTradeAllowanceCharge/ram:CategoryTradeTax/ram:CategoryCode</v>
      </c>
      <c r="BC1055" s="66" t="str">
        <f t="shared" si="1566"/>
        <v>C</v>
      </c>
      <c r="BD1055" s="68" t="str">
        <f t="shared" si="1567"/>
        <v>E</v>
      </c>
      <c r="BE1055" s="66" t="str">
        <f t="shared" si="1568"/>
        <v>0..1</v>
      </c>
      <c r="BF1055" s="66" t="str">
        <f t="shared" si="1569"/>
        <v/>
      </c>
      <c r="BG1055" s="249" t="str">
        <f t="shared" si="1570"/>
        <v/>
      </c>
      <c r="BH1055" s="7"/>
      <c r="BI1055" s="636" t="str">
        <f t="shared" si="1571"/>
        <v>-</v>
      </c>
      <c r="BJ1055" s="68" t="str">
        <f t="shared" si="1572"/>
        <v>X</v>
      </c>
      <c r="BK1055" s="68" t="str">
        <f t="shared" si="1573"/>
        <v>X</v>
      </c>
      <c r="BL1055" s="68" t="str">
        <f t="shared" si="1574"/>
        <v>X</v>
      </c>
      <c r="BM1055" s="68" t="str">
        <f t="shared" si="1575"/>
        <v>X</v>
      </c>
      <c r="BN1055" s="68" t="str">
        <f t="shared" si="1576"/>
        <v>X</v>
      </c>
      <c r="BO1055" s="637" t="str">
        <f t="shared" si="1577"/>
        <v>X</v>
      </c>
      <c r="BP1055" s="7"/>
      <c r="BQ1055" s="68" t="str">
        <f t="shared" si="1578"/>
        <v>BASIC WL</v>
      </c>
      <c r="BR1055" s="68" t="str">
        <f t="shared" si="1579"/>
        <v>BASIC WL</v>
      </c>
      <c r="BS1055" s="15"/>
      <c r="BT1055" s="57" t="s">
        <v>18642</v>
      </c>
    </row>
    <row r="1056" spans="1:72" s="59" customFormat="1" ht="105" x14ac:dyDescent="0.2">
      <c r="A1056" s="45" t="str">
        <f t="shared" si="1562"/>
        <v>YES</v>
      </c>
      <c r="B1056" s="45"/>
      <c r="C1056" s="45"/>
      <c r="D1056" s="213" t="s">
        <v>3431</v>
      </c>
      <c r="E1056" s="214" t="s">
        <v>4427</v>
      </c>
      <c r="F1056" s="312" t="s">
        <v>4427</v>
      </c>
      <c r="G1056" s="66">
        <f t="shared" si="1521"/>
        <v>5</v>
      </c>
      <c r="H1056" s="66" t="s">
        <v>42</v>
      </c>
      <c r="I1056" s="64" t="s">
        <v>4428</v>
      </c>
      <c r="J1056" s="64" t="s">
        <v>4429</v>
      </c>
      <c r="K1056" s="65"/>
      <c r="L1056" s="65" t="s">
        <v>17213</v>
      </c>
      <c r="M1056" s="65" t="s">
        <v>35</v>
      </c>
      <c r="N1056" s="64" t="s">
        <v>1230</v>
      </c>
      <c r="O1056" s="66" t="s">
        <v>42</v>
      </c>
      <c r="P1056" s="66" t="str">
        <f t="shared" si="1547"/>
        <v>0..1</v>
      </c>
      <c r="Q1056" s="2" t="s">
        <v>4371</v>
      </c>
      <c r="R1056" s="75" t="s">
        <v>4372</v>
      </c>
      <c r="S1056" s="66" t="s">
        <v>722</v>
      </c>
      <c r="T1056" s="68" t="str">
        <f t="shared" si="1533"/>
        <v>E</v>
      </c>
      <c r="U1056" s="66" t="s">
        <v>42</v>
      </c>
      <c r="V1056" s="66" t="s">
        <v>35</v>
      </c>
      <c r="W1056" s="249" t="s">
        <v>35</v>
      </c>
      <c r="X1056" s="38"/>
      <c r="Y1056" s="636" t="str">
        <f t="shared" si="1560"/>
        <v>-</v>
      </c>
      <c r="Z1056" s="68" t="str">
        <f t="shared" ref="Z1056:AE1056" si="1610">IF(Y1056="X","X",IF($AH1056=Z$4,"X","-"))</f>
        <v>X</v>
      </c>
      <c r="AA1056" s="68" t="str">
        <f t="shared" si="1610"/>
        <v>X</v>
      </c>
      <c r="AB1056" s="68" t="str">
        <f t="shared" si="1610"/>
        <v>X</v>
      </c>
      <c r="AC1056" s="68" t="str">
        <f t="shared" si="1610"/>
        <v>X</v>
      </c>
      <c r="AD1056" s="68" t="str">
        <f t="shared" si="1610"/>
        <v>X</v>
      </c>
      <c r="AE1056" s="637" t="str">
        <f t="shared" si="1610"/>
        <v>X</v>
      </c>
      <c r="AF1056" s="38"/>
      <c r="AG1056" s="68" t="s">
        <v>185</v>
      </c>
      <c r="AH1056" s="68" t="s">
        <v>185</v>
      </c>
      <c r="AI1056" s="38"/>
      <c r="AJ1056" s="13" t="str">
        <f t="shared" si="1529"/>
        <v>/rsm:CrossIndustryInvoice/rsm:SupplyChainTradeTransaction/ram:ApplicableHeaderTradeSettlement/ram:SpecifiedTradeAllowanceCharge/ram:CategoryTradeTax</v>
      </c>
      <c r="AK1056" s="13" t="str">
        <f t="shared" si="1530"/>
        <v>/ram:RateApplicablePercent</v>
      </c>
      <c r="AL1056" s="14">
        <f>COUNTIFS(R$4:R1056,AJ1056)</f>
        <v>2</v>
      </c>
      <c r="AN1056" s="213" t="str">
        <f t="shared" si="1564"/>
        <v>SCT_HTS</v>
      </c>
      <c r="AO1056" s="214" t="str">
        <f t="shared" si="1531"/>
        <v>BT-103</v>
      </c>
      <c r="AP1056" s="312" t="str">
        <f t="shared" si="1565"/>
        <v>BT-103</v>
      </c>
      <c r="AQ1056" s="66">
        <f t="shared" si="1604"/>
        <v>5</v>
      </c>
      <c r="AR1056" s="66" t="str">
        <f t="shared" si="1532"/>
        <v>0..1</v>
      </c>
      <c r="AS1056" s="64" t="s">
        <v>4430</v>
      </c>
      <c r="AT1056" s="64" t="s">
        <v>4431</v>
      </c>
      <c r="AU1056" s="65"/>
      <c r="AV1056" s="65" t="s">
        <v>1236</v>
      </c>
      <c r="AW1056" s="65" t="s">
        <v>35</v>
      </c>
      <c r="AX1056" s="64" t="s">
        <v>1237</v>
      </c>
      <c r="AY1056" s="66" t="str">
        <f t="shared" si="1596"/>
        <v>0..1</v>
      </c>
      <c r="AZ1056" s="66" t="str">
        <f t="shared" si="1597"/>
        <v>0..1</v>
      </c>
      <c r="BA1056" s="2" t="str">
        <f t="shared" si="1589"/>
        <v>/rsm:CrossIndustryInvoice
/rsm:SupplyChainTradeTransaction
/ram:ApplicableHeaderTradeSettlement
/ram:SpecifiedTradeAllowanceCharge
/ram:CategoryTradeTax
/ram:RateApplicablePercent</v>
      </c>
      <c r="BB1056" s="75" t="str">
        <f t="shared" si="1590"/>
        <v>/rsm:CrossIndustryInvoice/rsm:SupplyChainTradeTransaction/ram:ApplicableHeaderTradeSettlement/ram:SpecifiedTradeAllowanceCharge/ram:CategoryTradeTax/ram:RateApplicablePercent</v>
      </c>
      <c r="BC1056" s="66" t="str">
        <f t="shared" si="1566"/>
        <v>P</v>
      </c>
      <c r="BD1056" s="68" t="str">
        <f t="shared" si="1567"/>
        <v>E</v>
      </c>
      <c r="BE1056" s="66" t="str">
        <f t="shared" si="1568"/>
        <v>0..1</v>
      </c>
      <c r="BF1056" s="66" t="str">
        <f t="shared" si="1569"/>
        <v/>
      </c>
      <c r="BG1056" s="249" t="str">
        <f t="shared" si="1570"/>
        <v/>
      </c>
      <c r="BH1056" s="7"/>
      <c r="BI1056" s="636" t="str">
        <f t="shared" si="1571"/>
        <v>-</v>
      </c>
      <c r="BJ1056" s="68" t="str">
        <f t="shared" si="1572"/>
        <v>X</v>
      </c>
      <c r="BK1056" s="68" t="str">
        <f t="shared" si="1573"/>
        <v>X</v>
      </c>
      <c r="BL1056" s="68" t="str">
        <f t="shared" si="1574"/>
        <v>X</v>
      </c>
      <c r="BM1056" s="68" t="str">
        <f t="shared" si="1575"/>
        <v>X</v>
      </c>
      <c r="BN1056" s="68" t="str">
        <f t="shared" si="1576"/>
        <v>X</v>
      </c>
      <c r="BO1056" s="637" t="str">
        <f t="shared" si="1577"/>
        <v>X</v>
      </c>
      <c r="BP1056" s="7"/>
      <c r="BQ1056" s="68" t="str">
        <f t="shared" si="1578"/>
        <v>BASIC WL</v>
      </c>
      <c r="BR1056" s="68" t="str">
        <f t="shared" si="1579"/>
        <v>BASIC WL</v>
      </c>
      <c r="BS1056" s="15"/>
      <c r="BT1056" s="57" t="s">
        <v>18642</v>
      </c>
    </row>
    <row r="1057" spans="1:72" s="59" customFormat="1" ht="96" x14ac:dyDescent="0.2">
      <c r="A1057" s="45" t="str">
        <f t="shared" si="1562"/>
        <v>NO</v>
      </c>
      <c r="B1057" s="45"/>
      <c r="C1057" s="45"/>
      <c r="D1057" s="216" t="s">
        <v>3431</v>
      </c>
      <c r="E1057" s="99" t="s">
        <v>5818</v>
      </c>
      <c r="F1057" s="289"/>
      <c r="G1057" s="100">
        <f t="shared" si="1521"/>
        <v>3</v>
      </c>
      <c r="H1057" s="100" t="s">
        <v>62</v>
      </c>
      <c r="I1057" s="125" t="s">
        <v>4432</v>
      </c>
      <c r="J1057" s="125" t="s">
        <v>17386</v>
      </c>
      <c r="K1057" s="126"/>
      <c r="L1057" s="126"/>
      <c r="M1057" s="126"/>
      <c r="N1057" s="125"/>
      <c r="O1057" s="124" t="s">
        <v>62</v>
      </c>
      <c r="P1057" s="124" t="str">
        <f t="shared" si="1547"/>
        <v>0..n</v>
      </c>
      <c r="Q1057" s="102" t="s">
        <v>4434</v>
      </c>
      <c r="R1057" s="103" t="s">
        <v>4435</v>
      </c>
      <c r="S1057" s="124"/>
      <c r="T1057" s="129" t="str">
        <f t="shared" si="1533"/>
        <v>EG</v>
      </c>
      <c r="U1057" s="100" t="s">
        <v>62</v>
      </c>
      <c r="V1057" s="124"/>
      <c r="W1057" s="675"/>
      <c r="X1057" s="38"/>
      <c r="Y1057" s="642" t="str">
        <f t="shared" si="1560"/>
        <v>-</v>
      </c>
      <c r="Z1057" s="104" t="str">
        <f t="shared" ref="Z1057:AE1057" si="1611">IF(Y1057="X","X",IF($AH1057=Z$4,"X","-"))</f>
        <v>-</v>
      </c>
      <c r="AA1057" s="104" t="str">
        <f t="shared" si="1611"/>
        <v>-</v>
      </c>
      <c r="AB1057" s="104" t="str">
        <f t="shared" si="1611"/>
        <v>-</v>
      </c>
      <c r="AC1057" s="104" t="str">
        <f t="shared" si="1611"/>
        <v>-</v>
      </c>
      <c r="AD1057" s="104" t="str">
        <f t="shared" si="1611"/>
        <v>-</v>
      </c>
      <c r="AE1057" s="643" t="str">
        <f t="shared" si="1611"/>
        <v>X</v>
      </c>
      <c r="AF1057" s="38"/>
      <c r="AG1057" s="104" t="s">
        <v>47</v>
      </c>
      <c r="AH1057" s="104" t="s">
        <v>47</v>
      </c>
      <c r="AI1057" s="38"/>
      <c r="AJ1057" s="13" t="str">
        <f t="shared" si="1529"/>
        <v>/rsm:CrossIndustryInvoice/rsm:SupplyChainTradeTransaction/ram:ApplicableHeaderTradeSettlement</v>
      </c>
      <c r="AK1057" s="13" t="str">
        <f t="shared" si="1530"/>
        <v>/ram:SpecifiedLogisticsServiceCharge</v>
      </c>
      <c r="AL1057" s="14">
        <f>COUNTIFS(R$4:R1057,AJ1057)</f>
        <v>1</v>
      </c>
      <c r="AN1057" s="216" t="str">
        <f t="shared" si="1564"/>
        <v>SCT_HTS</v>
      </c>
      <c r="AO1057" s="99" t="str">
        <f t="shared" si="1531"/>
        <v>BG-X-42</v>
      </c>
      <c r="AP1057" s="289" t="str">
        <f t="shared" si="1565"/>
        <v/>
      </c>
      <c r="AQ1057" s="100">
        <f t="shared" si="1604"/>
        <v>3</v>
      </c>
      <c r="AR1057" s="100" t="str">
        <f t="shared" si="1532"/>
        <v>0..n</v>
      </c>
      <c r="AS1057" s="125" t="s">
        <v>18305</v>
      </c>
      <c r="AT1057" s="125"/>
      <c r="AU1057" s="126"/>
      <c r="AV1057" s="126"/>
      <c r="AW1057" s="126"/>
      <c r="AX1057" s="125"/>
      <c r="AY1057" s="124" t="str">
        <f t="shared" si="1596"/>
        <v>0..n</v>
      </c>
      <c r="AZ1057" s="124" t="str">
        <f t="shared" si="1597"/>
        <v>0..n</v>
      </c>
      <c r="BA1057" s="102" t="str">
        <f t="shared" si="1589"/>
        <v>/rsm:CrossIndustryInvoice
/rsm:SupplyChainTradeTransaction
/ram:ApplicableHeaderTradeSettlement
/ram:SpecifiedLogisticsServiceCharge</v>
      </c>
      <c r="BB1057" s="103" t="str">
        <f t="shared" si="1590"/>
        <v>/rsm:CrossIndustryInvoice/rsm:SupplyChainTradeTransaction/ram:ApplicableHeaderTradeSettlement/ram:SpecifiedLogisticsServiceCharge</v>
      </c>
      <c r="BC1057" s="124" t="str">
        <f t="shared" si="1566"/>
        <v/>
      </c>
      <c r="BD1057" s="129" t="str">
        <f t="shared" si="1567"/>
        <v>EG</v>
      </c>
      <c r="BE1057" s="100" t="str">
        <f t="shared" si="1568"/>
        <v>0..n</v>
      </c>
      <c r="BF1057" s="124" t="str">
        <f t="shared" si="1569"/>
        <v/>
      </c>
      <c r="BG1057" s="675" t="str">
        <f t="shared" si="1570"/>
        <v/>
      </c>
      <c r="BH1057" s="7"/>
      <c r="BI1057" s="642" t="str">
        <f t="shared" si="1571"/>
        <v>-</v>
      </c>
      <c r="BJ1057" s="104" t="str">
        <f t="shared" si="1572"/>
        <v>-</v>
      </c>
      <c r="BK1057" s="104" t="str">
        <f t="shared" si="1573"/>
        <v>-</v>
      </c>
      <c r="BL1057" s="104" t="str">
        <f t="shared" si="1574"/>
        <v>-</v>
      </c>
      <c r="BM1057" s="104" t="str">
        <f t="shared" si="1575"/>
        <v>-</v>
      </c>
      <c r="BN1057" s="104" t="str">
        <f t="shared" si="1576"/>
        <v>-</v>
      </c>
      <c r="BO1057" s="643" t="str">
        <f t="shared" si="1577"/>
        <v>X</v>
      </c>
      <c r="BP1057" s="7"/>
      <c r="BQ1057" s="104" t="str">
        <f t="shared" si="1578"/>
        <v>EXTENDED</v>
      </c>
      <c r="BR1057" s="104" t="str">
        <f t="shared" si="1579"/>
        <v>EXTENDED</v>
      </c>
      <c r="BS1057" s="15"/>
      <c r="BT1057" s="57" t="s">
        <v>18642</v>
      </c>
    </row>
    <row r="1058" spans="1:72" s="59" customFormat="1" ht="96" x14ac:dyDescent="0.2">
      <c r="A1058" s="45" t="str">
        <f t="shared" si="1562"/>
        <v>YES</v>
      </c>
      <c r="B1058" s="45"/>
      <c r="C1058" s="45"/>
      <c r="D1058" s="215" t="s">
        <v>3431</v>
      </c>
      <c r="E1058" s="61" t="s">
        <v>5819</v>
      </c>
      <c r="F1058" s="282"/>
      <c r="G1058" s="62">
        <f t="shared" si="1521"/>
        <v>4</v>
      </c>
      <c r="H1058" s="62" t="s">
        <v>32</v>
      </c>
      <c r="I1058" s="64" t="s">
        <v>7</v>
      </c>
      <c r="J1058" s="64"/>
      <c r="K1058" s="65"/>
      <c r="L1058" s="65"/>
      <c r="M1058" s="65"/>
      <c r="N1058" s="64" t="s">
        <v>70</v>
      </c>
      <c r="O1058" s="66" t="s">
        <v>32</v>
      </c>
      <c r="P1058" s="66" t="str">
        <f t="shared" si="1547"/>
        <v>1..1</v>
      </c>
      <c r="Q1058" s="6" t="s">
        <v>4436</v>
      </c>
      <c r="R1058" s="67" t="s">
        <v>4437</v>
      </c>
      <c r="S1058" s="66" t="s">
        <v>73</v>
      </c>
      <c r="T1058" s="68" t="str">
        <f t="shared" si="1533"/>
        <v>E</v>
      </c>
      <c r="U1058" s="62" t="s">
        <v>62</v>
      </c>
      <c r="V1058" s="66"/>
      <c r="W1058" s="249"/>
      <c r="X1058" s="38"/>
      <c r="Y1058" s="634" t="str">
        <f t="shared" si="1560"/>
        <v>-</v>
      </c>
      <c r="Z1058" s="70" t="str">
        <f t="shared" ref="Z1058:AE1058" si="1612">IF(Y1058="X","X",IF($AH1058=Z$4,"X","-"))</f>
        <v>-</v>
      </c>
      <c r="AA1058" s="70" t="str">
        <f t="shared" si="1612"/>
        <v>-</v>
      </c>
      <c r="AB1058" s="70" t="str">
        <f t="shared" si="1612"/>
        <v>-</v>
      </c>
      <c r="AC1058" s="70" t="str">
        <f t="shared" si="1612"/>
        <v>-</v>
      </c>
      <c r="AD1058" s="70" t="str">
        <f t="shared" si="1612"/>
        <v>-</v>
      </c>
      <c r="AE1058" s="635" t="str">
        <f t="shared" si="1612"/>
        <v>X</v>
      </c>
      <c r="AF1058" s="38"/>
      <c r="AG1058" s="70" t="s">
        <v>47</v>
      </c>
      <c r="AH1058" s="70" t="s">
        <v>47</v>
      </c>
      <c r="AI1058" s="38"/>
      <c r="AJ1058" s="13" t="str">
        <f t="shared" si="1529"/>
        <v>/rsm:CrossIndustryInvoice/rsm:SupplyChainTradeTransaction/ram:ApplicableHeaderTradeSettlement/ram:SpecifiedLogisticsServiceCharge</v>
      </c>
      <c r="AK1058" s="13" t="str">
        <f t="shared" si="1530"/>
        <v>/ram:Description</v>
      </c>
      <c r="AL1058" s="14">
        <f>COUNTIFS(R$4:R1058,AJ1058)</f>
        <v>1</v>
      </c>
      <c r="AN1058" s="215" t="str">
        <f t="shared" si="1564"/>
        <v>SCT_HTS</v>
      </c>
      <c r="AO1058" s="61" t="str">
        <f t="shared" si="1531"/>
        <v>BT-X-271</v>
      </c>
      <c r="AP1058" s="282" t="str">
        <f t="shared" si="1565"/>
        <v/>
      </c>
      <c r="AQ1058" s="62">
        <f t="shared" si="1604"/>
        <v>4</v>
      </c>
      <c r="AR1058" s="62" t="str">
        <f t="shared" si="1532"/>
        <v>1..1</v>
      </c>
      <c r="AS1058" s="64" t="s">
        <v>18306</v>
      </c>
      <c r="AT1058" s="64"/>
      <c r="AU1058" s="65"/>
      <c r="AV1058" s="65"/>
      <c r="AW1058" s="65"/>
      <c r="AX1058" s="64"/>
      <c r="AY1058" s="66" t="str">
        <f t="shared" si="1596"/>
        <v>1..1</v>
      </c>
      <c r="AZ1058" s="66" t="str">
        <f t="shared" si="1597"/>
        <v>1..1</v>
      </c>
      <c r="BA1058" s="6" t="str">
        <f t="shared" si="1589"/>
        <v>/rsm:CrossIndustryInvoice
/rsm:SupplyChainTradeTransaction
/ram:ApplicableHeaderTradeSettlement
/ram:SpecifiedLogisticsServiceCharge
/ram:Description</v>
      </c>
      <c r="BB1058" s="67" t="str">
        <f t="shared" si="1590"/>
        <v>/rsm:CrossIndustryInvoice/rsm:SupplyChainTradeTransaction/ram:ApplicableHeaderTradeSettlement/ram:SpecifiedLogisticsServiceCharge/ram:Description</v>
      </c>
      <c r="BC1058" s="66" t="str">
        <f t="shared" si="1566"/>
        <v>T</v>
      </c>
      <c r="BD1058" s="68" t="str">
        <f t="shared" si="1567"/>
        <v>E</v>
      </c>
      <c r="BE1058" s="62" t="str">
        <f t="shared" si="1568"/>
        <v>0..n</v>
      </c>
      <c r="BF1058" s="66" t="str">
        <f t="shared" si="1569"/>
        <v/>
      </c>
      <c r="BG1058" s="249" t="str">
        <f t="shared" si="1570"/>
        <v/>
      </c>
      <c r="BH1058" s="7"/>
      <c r="BI1058" s="634" t="str">
        <f t="shared" si="1571"/>
        <v>-</v>
      </c>
      <c r="BJ1058" s="70" t="str">
        <f t="shared" si="1572"/>
        <v>-</v>
      </c>
      <c r="BK1058" s="70" t="str">
        <f t="shared" si="1573"/>
        <v>-</v>
      </c>
      <c r="BL1058" s="70" t="str">
        <f t="shared" si="1574"/>
        <v>-</v>
      </c>
      <c r="BM1058" s="70" t="str">
        <f t="shared" si="1575"/>
        <v>-</v>
      </c>
      <c r="BN1058" s="70" t="str">
        <f t="shared" si="1576"/>
        <v>-</v>
      </c>
      <c r="BO1058" s="635" t="str">
        <f t="shared" si="1577"/>
        <v>X</v>
      </c>
      <c r="BP1058" s="7"/>
      <c r="BQ1058" s="70" t="str">
        <f t="shared" si="1578"/>
        <v>EXTENDED</v>
      </c>
      <c r="BR1058" s="70" t="str">
        <f t="shared" si="1579"/>
        <v>EXTENDED</v>
      </c>
      <c r="BS1058" s="15"/>
      <c r="BT1058" s="57" t="s">
        <v>18642</v>
      </c>
    </row>
    <row r="1059" spans="1:72" s="59" customFormat="1" ht="96" x14ac:dyDescent="0.2">
      <c r="A1059" s="45" t="str">
        <f t="shared" si="1562"/>
        <v>YES</v>
      </c>
      <c r="B1059" s="45"/>
      <c r="C1059" s="45"/>
      <c r="D1059" s="215" t="s">
        <v>3431</v>
      </c>
      <c r="E1059" s="61" t="s">
        <v>5820</v>
      </c>
      <c r="F1059" s="282"/>
      <c r="G1059" s="62">
        <f t="shared" si="1521"/>
        <v>4</v>
      </c>
      <c r="H1059" s="62" t="s">
        <v>32</v>
      </c>
      <c r="I1059" s="64" t="s">
        <v>17387</v>
      </c>
      <c r="J1059" s="64"/>
      <c r="K1059" s="65"/>
      <c r="L1059" s="65"/>
      <c r="M1059" s="65"/>
      <c r="N1059" s="64" t="s">
        <v>1325</v>
      </c>
      <c r="O1059" s="66" t="s">
        <v>32</v>
      </c>
      <c r="P1059" s="66" t="str">
        <f t="shared" si="1547"/>
        <v>1..1</v>
      </c>
      <c r="Q1059" s="6" t="s">
        <v>4439</v>
      </c>
      <c r="R1059" s="67" t="s">
        <v>4440</v>
      </c>
      <c r="S1059" s="66" t="s">
        <v>163</v>
      </c>
      <c r="T1059" s="68" t="str">
        <f t="shared" si="1533"/>
        <v>E</v>
      </c>
      <c r="U1059" s="62" t="s">
        <v>62</v>
      </c>
      <c r="V1059" s="66"/>
      <c r="W1059" s="249"/>
      <c r="X1059" s="38"/>
      <c r="Y1059" s="634" t="str">
        <f t="shared" si="1560"/>
        <v>-</v>
      </c>
      <c r="Z1059" s="70" t="str">
        <f t="shared" ref="Z1059:AE1059" si="1613">IF(Y1059="X","X",IF($AH1059=Z$4,"X","-"))</f>
        <v>-</v>
      </c>
      <c r="AA1059" s="70" t="str">
        <f t="shared" si="1613"/>
        <v>-</v>
      </c>
      <c r="AB1059" s="70" t="str">
        <f t="shared" si="1613"/>
        <v>-</v>
      </c>
      <c r="AC1059" s="70" t="str">
        <f t="shared" si="1613"/>
        <v>-</v>
      </c>
      <c r="AD1059" s="70" t="str">
        <f t="shared" si="1613"/>
        <v>-</v>
      </c>
      <c r="AE1059" s="635" t="str">
        <f t="shared" si="1613"/>
        <v>X</v>
      </c>
      <c r="AF1059" s="38"/>
      <c r="AG1059" s="70" t="s">
        <v>47</v>
      </c>
      <c r="AH1059" s="70" t="s">
        <v>47</v>
      </c>
      <c r="AI1059" s="38"/>
      <c r="AJ1059" s="13" t="str">
        <f t="shared" si="1529"/>
        <v>/rsm:CrossIndustryInvoice/rsm:SupplyChainTradeTransaction/ram:ApplicableHeaderTradeSettlement/ram:SpecifiedLogisticsServiceCharge</v>
      </c>
      <c r="AK1059" s="13" t="str">
        <f t="shared" si="1530"/>
        <v>/ram:AppliedAmount</v>
      </c>
      <c r="AL1059" s="14">
        <f>COUNTIFS(R$4:R1059,AJ1059)</f>
        <v>1</v>
      </c>
      <c r="AN1059" s="215" t="str">
        <f t="shared" si="1564"/>
        <v>SCT_HTS</v>
      </c>
      <c r="AO1059" s="61" t="str">
        <f t="shared" si="1531"/>
        <v>BT-X-272</v>
      </c>
      <c r="AP1059" s="282" t="str">
        <f t="shared" si="1565"/>
        <v/>
      </c>
      <c r="AQ1059" s="62">
        <f t="shared" si="1604"/>
        <v>4</v>
      </c>
      <c r="AR1059" s="62" t="str">
        <f t="shared" si="1532"/>
        <v>1..1</v>
      </c>
      <c r="AS1059" s="64" t="s">
        <v>18307</v>
      </c>
      <c r="AT1059" s="64"/>
      <c r="AU1059" s="65"/>
      <c r="AV1059" s="65"/>
      <c r="AW1059" s="65"/>
      <c r="AX1059" s="64" t="s">
        <v>1330</v>
      </c>
      <c r="AY1059" s="66" t="str">
        <f t="shared" si="1596"/>
        <v>1..1</v>
      </c>
      <c r="AZ1059" s="66" t="str">
        <f t="shared" si="1597"/>
        <v>1..1</v>
      </c>
      <c r="BA1059" s="6" t="str">
        <f t="shared" si="1589"/>
        <v>/rsm:CrossIndustryInvoice
/rsm:SupplyChainTradeTransaction
/ram:ApplicableHeaderTradeSettlement
/ram:SpecifiedLogisticsServiceCharge
/ram:AppliedAmount</v>
      </c>
      <c r="BB1059" s="67" t="str">
        <f t="shared" si="1590"/>
        <v>/rsm:CrossIndustryInvoice/rsm:SupplyChainTradeTransaction/ram:ApplicableHeaderTradeSettlement/ram:SpecifiedLogisticsServiceCharge/ram:AppliedAmount</v>
      </c>
      <c r="BC1059" s="66" t="str">
        <f t="shared" si="1566"/>
        <v>A</v>
      </c>
      <c r="BD1059" s="68" t="str">
        <f t="shared" si="1567"/>
        <v>E</v>
      </c>
      <c r="BE1059" s="62" t="str">
        <f t="shared" si="1568"/>
        <v>0..n</v>
      </c>
      <c r="BF1059" s="66" t="str">
        <f t="shared" si="1569"/>
        <v/>
      </c>
      <c r="BG1059" s="249" t="str">
        <f t="shared" si="1570"/>
        <v/>
      </c>
      <c r="BH1059" s="7"/>
      <c r="BI1059" s="634" t="str">
        <f t="shared" si="1571"/>
        <v>-</v>
      </c>
      <c r="BJ1059" s="70" t="str">
        <f t="shared" si="1572"/>
        <v>-</v>
      </c>
      <c r="BK1059" s="70" t="str">
        <f t="shared" si="1573"/>
        <v>-</v>
      </c>
      <c r="BL1059" s="70" t="str">
        <f t="shared" si="1574"/>
        <v>-</v>
      </c>
      <c r="BM1059" s="70" t="str">
        <f t="shared" si="1575"/>
        <v>-</v>
      </c>
      <c r="BN1059" s="70" t="str">
        <f t="shared" si="1576"/>
        <v>-</v>
      </c>
      <c r="BO1059" s="635" t="str">
        <f t="shared" si="1577"/>
        <v>X</v>
      </c>
      <c r="BP1059" s="7"/>
      <c r="BQ1059" s="70" t="str">
        <f t="shared" si="1578"/>
        <v>EXTENDED</v>
      </c>
      <c r="BR1059" s="70" t="str">
        <f t="shared" si="1579"/>
        <v>EXTENDED</v>
      </c>
      <c r="BS1059" s="15"/>
      <c r="BT1059" s="57" t="s">
        <v>18642</v>
      </c>
    </row>
    <row r="1060" spans="1:72" s="59" customFormat="1" ht="96" x14ac:dyDescent="0.2">
      <c r="A1060" s="45" t="str">
        <f t="shared" si="1562"/>
        <v>NO</v>
      </c>
      <c r="B1060" s="340" t="s">
        <v>5068</v>
      </c>
      <c r="C1060" s="742"/>
      <c r="D1060" s="215" t="s">
        <v>3431</v>
      </c>
      <c r="E1060" s="140" t="s">
        <v>5821</v>
      </c>
      <c r="F1060" s="296"/>
      <c r="G1060" s="141">
        <f t="shared" si="1521"/>
        <v>4</v>
      </c>
      <c r="H1060" s="141" t="s">
        <v>62</v>
      </c>
      <c r="I1060" s="217" t="s">
        <v>4441</v>
      </c>
      <c r="J1060" s="125" t="s">
        <v>17359</v>
      </c>
      <c r="K1060" s="126"/>
      <c r="L1060" s="126"/>
      <c r="M1060" s="126"/>
      <c r="N1060" s="125"/>
      <c r="O1060" s="124" t="s">
        <v>238</v>
      </c>
      <c r="P1060" s="124" t="str">
        <f t="shared" si="1547"/>
        <v>1..n</v>
      </c>
      <c r="Q1060" s="142" t="s">
        <v>4442</v>
      </c>
      <c r="R1060" s="143" t="s">
        <v>4443</v>
      </c>
      <c r="S1060" s="124"/>
      <c r="T1060" s="129" t="str">
        <f t="shared" si="1533"/>
        <v/>
      </c>
      <c r="U1060" s="141" t="s">
        <v>62</v>
      </c>
      <c r="V1060" s="124"/>
      <c r="W1060" s="675"/>
      <c r="X1060" s="38"/>
      <c r="Y1060" s="648" t="str">
        <f t="shared" si="1560"/>
        <v>-</v>
      </c>
      <c r="Z1060" s="144" t="str">
        <f t="shared" ref="Z1060:AE1060" si="1614">IF(Y1060="X","X",IF($AH1060=Z$4,"X","-"))</f>
        <v>-</v>
      </c>
      <c r="AA1060" s="144" t="str">
        <f t="shared" si="1614"/>
        <v>-</v>
      </c>
      <c r="AB1060" s="144" t="str">
        <f t="shared" si="1614"/>
        <v>-</v>
      </c>
      <c r="AC1060" s="144" t="str">
        <f t="shared" si="1614"/>
        <v>-</v>
      </c>
      <c r="AD1060" s="144" t="str">
        <f t="shared" si="1614"/>
        <v>-</v>
      </c>
      <c r="AE1060" s="649" t="str">
        <f t="shared" si="1614"/>
        <v>X</v>
      </c>
      <c r="AF1060" s="38"/>
      <c r="AG1060" s="144" t="s">
        <v>47</v>
      </c>
      <c r="AH1060" s="144" t="s">
        <v>47</v>
      </c>
      <c r="AI1060" s="38"/>
      <c r="AJ1060" s="13" t="str">
        <f t="shared" si="1529"/>
        <v>/rsm:CrossIndustryInvoice/rsm:SupplyChainTradeTransaction/ram:ApplicableHeaderTradeSettlement/ram:SpecifiedLogisticsServiceCharge</v>
      </c>
      <c r="AK1060" s="13" t="str">
        <f t="shared" si="1530"/>
        <v>/ram:AppliedTradeTax</v>
      </c>
      <c r="AL1060" s="14">
        <f>COUNTIFS(R$4:R1060,AJ1060)</f>
        <v>1</v>
      </c>
      <c r="AN1060" s="215" t="str">
        <f t="shared" si="1564"/>
        <v>SCT_HTS</v>
      </c>
      <c r="AO1060" s="140" t="str">
        <f t="shared" si="1531"/>
        <v>BT-X-273-00</v>
      </c>
      <c r="AP1060" s="296" t="str">
        <f t="shared" si="1565"/>
        <v/>
      </c>
      <c r="AQ1060" s="141">
        <f t="shared" si="1604"/>
        <v>4</v>
      </c>
      <c r="AR1060" s="141" t="str">
        <f t="shared" si="1532"/>
        <v>0..n</v>
      </c>
      <c r="AS1060" s="217" t="s">
        <v>18308</v>
      </c>
      <c r="AT1060" s="125"/>
      <c r="AU1060" s="126"/>
      <c r="AV1060" s="126"/>
      <c r="AW1060" s="126"/>
      <c r="AX1060" s="125"/>
      <c r="AY1060" s="124" t="str">
        <f t="shared" si="1596"/>
        <v>1..n</v>
      </c>
      <c r="AZ1060" s="124" t="str">
        <f t="shared" si="1597"/>
        <v>1..n</v>
      </c>
      <c r="BA1060" s="142" t="str">
        <f t="shared" si="1589"/>
        <v>/rsm:CrossIndustryInvoice
/rsm:SupplyChainTradeTransaction
/ram:ApplicableHeaderTradeSettlement
/ram:SpecifiedLogisticsServiceCharge
/ram:AppliedTradeTax</v>
      </c>
      <c r="BB1060" s="143" t="str">
        <f t="shared" si="1590"/>
        <v>/rsm:CrossIndustryInvoice/rsm:SupplyChainTradeTransaction/ram:ApplicableHeaderTradeSettlement/ram:SpecifiedLogisticsServiceCharge/ram:AppliedTradeTax</v>
      </c>
      <c r="BC1060" s="124" t="str">
        <f t="shared" si="1566"/>
        <v/>
      </c>
      <c r="BD1060" s="129" t="str">
        <f t="shared" si="1567"/>
        <v/>
      </c>
      <c r="BE1060" s="141" t="str">
        <f t="shared" si="1568"/>
        <v>0..n</v>
      </c>
      <c r="BF1060" s="124" t="str">
        <f t="shared" si="1569"/>
        <v/>
      </c>
      <c r="BG1060" s="675" t="str">
        <f t="shared" si="1570"/>
        <v/>
      </c>
      <c r="BH1060" s="7"/>
      <c r="BI1060" s="648" t="str">
        <f t="shared" si="1571"/>
        <v>-</v>
      </c>
      <c r="BJ1060" s="144" t="str">
        <f t="shared" si="1572"/>
        <v>-</v>
      </c>
      <c r="BK1060" s="144" t="str">
        <f t="shared" si="1573"/>
        <v>-</v>
      </c>
      <c r="BL1060" s="144" t="str">
        <f t="shared" si="1574"/>
        <v>-</v>
      </c>
      <c r="BM1060" s="144" t="str">
        <f t="shared" si="1575"/>
        <v>-</v>
      </c>
      <c r="BN1060" s="144" t="str">
        <f t="shared" si="1576"/>
        <v>-</v>
      </c>
      <c r="BO1060" s="649" t="str">
        <f t="shared" si="1577"/>
        <v>X</v>
      </c>
      <c r="BP1060" s="7"/>
      <c r="BQ1060" s="144" t="str">
        <f t="shared" si="1578"/>
        <v>EXTENDED</v>
      </c>
      <c r="BR1060" s="144" t="str">
        <f t="shared" si="1579"/>
        <v>EXTENDED</v>
      </c>
      <c r="BS1060" s="15"/>
      <c r="BT1060" s="57" t="s">
        <v>18642</v>
      </c>
    </row>
    <row r="1061" spans="1:72" s="59" customFormat="1" ht="105" x14ac:dyDescent="0.2">
      <c r="A1061" s="45" t="str">
        <f t="shared" si="1562"/>
        <v>NO</v>
      </c>
      <c r="B1061" s="340" t="s">
        <v>17045</v>
      </c>
      <c r="C1061" s="742"/>
      <c r="D1061" s="215" t="s">
        <v>3431</v>
      </c>
      <c r="E1061" s="61" t="s">
        <v>5822</v>
      </c>
      <c r="F1061" s="282"/>
      <c r="G1061" s="62">
        <f t="shared" si="1521"/>
        <v>5</v>
      </c>
      <c r="H1061" s="62" t="s">
        <v>32</v>
      </c>
      <c r="I1061" s="64" t="s">
        <v>17388</v>
      </c>
      <c r="J1061" s="64"/>
      <c r="K1061" s="65" t="s">
        <v>804</v>
      </c>
      <c r="L1061" s="65"/>
      <c r="M1061" s="65" t="s">
        <v>805</v>
      </c>
      <c r="N1061" s="64" t="s">
        <v>128</v>
      </c>
      <c r="O1061" s="66" t="s">
        <v>32</v>
      </c>
      <c r="P1061" s="66" t="str">
        <f t="shared" si="1547"/>
        <v>1..1</v>
      </c>
      <c r="Q1061" s="6" t="s">
        <v>4444</v>
      </c>
      <c r="R1061" s="67" t="s">
        <v>4445</v>
      </c>
      <c r="S1061" s="66" t="s">
        <v>131</v>
      </c>
      <c r="T1061" s="68" t="str">
        <f t="shared" si="1533"/>
        <v/>
      </c>
      <c r="U1061" s="62" t="s">
        <v>42</v>
      </c>
      <c r="V1061" s="66"/>
      <c r="W1061" s="249"/>
      <c r="X1061" s="38"/>
      <c r="Y1061" s="634" t="str">
        <f t="shared" si="1560"/>
        <v>-</v>
      </c>
      <c r="Z1061" s="70" t="str">
        <f t="shared" ref="Z1061:AE1061" si="1615">IF(Y1061="X","X",IF($AH1061=Z$4,"X","-"))</f>
        <v>-</v>
      </c>
      <c r="AA1061" s="70" t="str">
        <f t="shared" si="1615"/>
        <v>-</v>
      </c>
      <c r="AB1061" s="70" t="str">
        <f t="shared" si="1615"/>
        <v>-</v>
      </c>
      <c r="AC1061" s="70" t="str">
        <f t="shared" si="1615"/>
        <v>-</v>
      </c>
      <c r="AD1061" s="70" t="str">
        <f t="shared" si="1615"/>
        <v>-</v>
      </c>
      <c r="AE1061" s="635" t="str">
        <f t="shared" si="1615"/>
        <v>X</v>
      </c>
      <c r="AF1061" s="38"/>
      <c r="AG1061" s="70" t="s">
        <v>47</v>
      </c>
      <c r="AH1061" s="70" t="s">
        <v>47</v>
      </c>
      <c r="AI1061" s="38"/>
      <c r="AJ1061" s="13" t="str">
        <f t="shared" si="1529"/>
        <v>/rsm:CrossIndustryInvoice/rsm:SupplyChainTradeTransaction/ram:ApplicableHeaderTradeSettlement/ram:SpecifiedLogisticsServiceCharge/ram:AppliedTradeTax</v>
      </c>
      <c r="AK1061" s="13" t="str">
        <f t="shared" si="1530"/>
        <v>/ram:TypeCode</v>
      </c>
      <c r="AL1061" s="14">
        <f>COUNTIFS(R$4:R1061,AJ1061)</f>
        <v>1</v>
      </c>
      <c r="AN1061" s="215" t="str">
        <f t="shared" si="1564"/>
        <v>SCT_HTS</v>
      </c>
      <c r="AO1061" s="61" t="str">
        <f t="shared" si="1531"/>
        <v>BT-X-273-0</v>
      </c>
      <c r="AP1061" s="282" t="str">
        <f t="shared" si="1565"/>
        <v/>
      </c>
      <c r="AQ1061" s="62">
        <f t="shared" si="1604"/>
        <v>5</v>
      </c>
      <c r="AR1061" s="62" t="str">
        <f t="shared" si="1532"/>
        <v>1..1</v>
      </c>
      <c r="AS1061" s="64" t="s">
        <v>18309</v>
      </c>
      <c r="AT1061" s="64"/>
      <c r="AU1061" s="65"/>
      <c r="AV1061" s="65"/>
      <c r="AW1061" s="65"/>
      <c r="AX1061" s="64" t="s">
        <v>128</v>
      </c>
      <c r="AY1061" s="66" t="str">
        <f t="shared" si="1596"/>
        <v>1..1</v>
      </c>
      <c r="AZ1061" s="66" t="str">
        <f t="shared" si="1597"/>
        <v>1..1</v>
      </c>
      <c r="BA1061" s="6" t="str">
        <f t="shared" si="1589"/>
        <v>/rsm:CrossIndustryInvoice
/rsm:SupplyChainTradeTransaction
/ram:ApplicableHeaderTradeSettlement
/ram:SpecifiedLogisticsServiceCharge
/ram:AppliedTradeTax
/ram:TypeCode</v>
      </c>
      <c r="BB1061" s="67" t="str">
        <f t="shared" si="1590"/>
        <v>/rsm:CrossIndustryInvoice/rsm:SupplyChainTradeTransaction/ram:ApplicableHeaderTradeSettlement/ram:SpecifiedLogisticsServiceCharge/ram:AppliedTradeTax/ram:TypeCode</v>
      </c>
      <c r="BC1061" s="66" t="str">
        <f t="shared" si="1566"/>
        <v>C</v>
      </c>
      <c r="BD1061" s="68" t="str">
        <f t="shared" si="1567"/>
        <v/>
      </c>
      <c r="BE1061" s="62" t="str">
        <f t="shared" si="1568"/>
        <v>0..1</v>
      </c>
      <c r="BF1061" s="66" t="str">
        <f t="shared" si="1569"/>
        <v/>
      </c>
      <c r="BG1061" s="249" t="str">
        <f t="shared" si="1570"/>
        <v/>
      </c>
      <c r="BH1061" s="7"/>
      <c r="BI1061" s="634" t="str">
        <f t="shared" si="1571"/>
        <v>-</v>
      </c>
      <c r="BJ1061" s="70" t="str">
        <f t="shared" si="1572"/>
        <v>-</v>
      </c>
      <c r="BK1061" s="70" t="str">
        <f t="shared" si="1573"/>
        <v>-</v>
      </c>
      <c r="BL1061" s="70" t="str">
        <f t="shared" si="1574"/>
        <v>-</v>
      </c>
      <c r="BM1061" s="70" t="str">
        <f t="shared" si="1575"/>
        <v>-</v>
      </c>
      <c r="BN1061" s="70" t="str">
        <f t="shared" si="1576"/>
        <v>-</v>
      </c>
      <c r="BO1061" s="635" t="str">
        <f t="shared" si="1577"/>
        <v>X</v>
      </c>
      <c r="BP1061" s="7"/>
      <c r="BQ1061" s="70" t="str">
        <f t="shared" si="1578"/>
        <v>EXTENDED</v>
      </c>
      <c r="BR1061" s="70" t="str">
        <f t="shared" si="1579"/>
        <v>EXTENDED</v>
      </c>
      <c r="BS1061" s="15"/>
      <c r="BT1061" s="57" t="s">
        <v>18642</v>
      </c>
    </row>
    <row r="1062" spans="1:72" s="59" customFormat="1" ht="225" x14ac:dyDescent="0.2">
      <c r="A1062" s="45" t="str">
        <f t="shared" si="1562"/>
        <v>YES</v>
      </c>
      <c r="B1062" s="45"/>
      <c r="C1062" s="45"/>
      <c r="D1062" s="215" t="s">
        <v>3431</v>
      </c>
      <c r="E1062" s="61" t="s">
        <v>5823</v>
      </c>
      <c r="F1062" s="282"/>
      <c r="G1062" s="62">
        <f t="shared" si="1521"/>
        <v>5</v>
      </c>
      <c r="H1062" s="62" t="s">
        <v>32</v>
      </c>
      <c r="I1062" s="64" t="s">
        <v>4167</v>
      </c>
      <c r="J1062" s="64" t="s">
        <v>17389</v>
      </c>
      <c r="K1062" s="65" t="s">
        <v>815</v>
      </c>
      <c r="L1062" s="65" t="s">
        <v>816</v>
      </c>
      <c r="M1062" s="65"/>
      <c r="N1062" s="64" t="s">
        <v>128</v>
      </c>
      <c r="O1062" s="66" t="s">
        <v>32</v>
      </c>
      <c r="P1062" s="66" t="str">
        <f t="shared" si="1547"/>
        <v>1..1</v>
      </c>
      <c r="Q1062" s="6" t="s">
        <v>4446</v>
      </c>
      <c r="R1062" s="67" t="s">
        <v>4447</v>
      </c>
      <c r="S1062" s="66" t="s">
        <v>131</v>
      </c>
      <c r="T1062" s="68" t="str">
        <f t="shared" si="1533"/>
        <v>E</v>
      </c>
      <c r="U1062" s="62" t="s">
        <v>42</v>
      </c>
      <c r="V1062" s="66"/>
      <c r="W1062" s="249"/>
      <c r="X1062" s="38"/>
      <c r="Y1062" s="634" t="str">
        <f t="shared" si="1560"/>
        <v>-</v>
      </c>
      <c r="Z1062" s="70" t="str">
        <f t="shared" ref="Z1062:AE1062" si="1616">IF(Y1062="X","X",IF($AH1062=Z$4,"X","-"))</f>
        <v>-</v>
      </c>
      <c r="AA1062" s="70" t="str">
        <f t="shared" si="1616"/>
        <v>-</v>
      </c>
      <c r="AB1062" s="70" t="str">
        <f t="shared" si="1616"/>
        <v>-</v>
      </c>
      <c r="AC1062" s="70" t="str">
        <f t="shared" si="1616"/>
        <v>-</v>
      </c>
      <c r="AD1062" s="70" t="str">
        <f t="shared" si="1616"/>
        <v>-</v>
      </c>
      <c r="AE1062" s="635" t="str">
        <f t="shared" si="1616"/>
        <v>X</v>
      </c>
      <c r="AF1062" s="38"/>
      <c r="AG1062" s="70" t="s">
        <v>47</v>
      </c>
      <c r="AH1062" s="70" t="s">
        <v>47</v>
      </c>
      <c r="AI1062" s="38"/>
      <c r="AJ1062" s="13" t="str">
        <f t="shared" si="1529"/>
        <v>/rsm:CrossIndustryInvoice/rsm:SupplyChainTradeTransaction/ram:ApplicableHeaderTradeSettlement/ram:SpecifiedLogisticsServiceCharge/ram:AppliedTradeTax</v>
      </c>
      <c r="AK1062" s="13" t="str">
        <f t="shared" si="1530"/>
        <v>/ram:CategoryCode</v>
      </c>
      <c r="AL1062" s="14">
        <f>COUNTIFS(R$4:R1062,AJ1062)</f>
        <v>1</v>
      </c>
      <c r="AN1062" s="215" t="str">
        <f t="shared" si="1564"/>
        <v>SCT_HTS</v>
      </c>
      <c r="AO1062" s="61" t="str">
        <f t="shared" si="1531"/>
        <v>BT-X-273</v>
      </c>
      <c r="AP1062" s="282" t="str">
        <f t="shared" si="1565"/>
        <v/>
      </c>
      <c r="AQ1062" s="62">
        <f t="shared" si="1604"/>
        <v>5</v>
      </c>
      <c r="AR1062" s="62" t="str">
        <f t="shared" si="1532"/>
        <v>1..1</v>
      </c>
      <c r="AS1062" s="64" t="s">
        <v>4134</v>
      </c>
      <c r="AT1062" s="64" t="s">
        <v>4172</v>
      </c>
      <c r="AU1062" s="65"/>
      <c r="AV1062" s="65"/>
      <c r="AW1062" s="65"/>
      <c r="AX1062" s="64" t="s">
        <v>128</v>
      </c>
      <c r="AY1062" s="66" t="str">
        <f t="shared" si="1596"/>
        <v>1..1</v>
      </c>
      <c r="AZ1062" s="66" t="str">
        <f t="shared" si="1597"/>
        <v>1..1</v>
      </c>
      <c r="BA1062" s="6" t="str">
        <f t="shared" si="1589"/>
        <v>/rsm:CrossIndustryInvoice
/rsm:SupplyChainTradeTransaction
/ram:ApplicableHeaderTradeSettlement
/ram:SpecifiedLogisticsServiceCharge
/ram:AppliedTradeTax
/ram:CategoryCode</v>
      </c>
      <c r="BB1062" s="67" t="str">
        <f t="shared" si="1590"/>
        <v>/rsm:CrossIndustryInvoice/rsm:SupplyChainTradeTransaction/ram:ApplicableHeaderTradeSettlement/ram:SpecifiedLogisticsServiceCharge/ram:AppliedTradeTax/ram:CategoryCode</v>
      </c>
      <c r="BC1062" s="66" t="str">
        <f t="shared" si="1566"/>
        <v>C</v>
      </c>
      <c r="BD1062" s="68" t="str">
        <f t="shared" si="1567"/>
        <v>E</v>
      </c>
      <c r="BE1062" s="62" t="str">
        <f t="shared" si="1568"/>
        <v>0..1</v>
      </c>
      <c r="BF1062" s="66" t="str">
        <f t="shared" si="1569"/>
        <v/>
      </c>
      <c r="BG1062" s="249" t="str">
        <f t="shared" si="1570"/>
        <v/>
      </c>
      <c r="BH1062" s="7"/>
      <c r="BI1062" s="634" t="str">
        <f t="shared" si="1571"/>
        <v>-</v>
      </c>
      <c r="BJ1062" s="70" t="str">
        <f t="shared" si="1572"/>
        <v>-</v>
      </c>
      <c r="BK1062" s="70" t="str">
        <f t="shared" si="1573"/>
        <v>-</v>
      </c>
      <c r="BL1062" s="70" t="str">
        <f t="shared" si="1574"/>
        <v>-</v>
      </c>
      <c r="BM1062" s="70" t="str">
        <f t="shared" si="1575"/>
        <v>-</v>
      </c>
      <c r="BN1062" s="70" t="str">
        <f t="shared" si="1576"/>
        <v>-</v>
      </c>
      <c r="BO1062" s="635" t="str">
        <f t="shared" si="1577"/>
        <v>X</v>
      </c>
      <c r="BP1062" s="7"/>
      <c r="BQ1062" s="70" t="str">
        <f t="shared" si="1578"/>
        <v>EXTENDED</v>
      </c>
      <c r="BR1062" s="70" t="str">
        <f t="shared" si="1579"/>
        <v>EXTENDED</v>
      </c>
      <c r="BS1062" s="15"/>
      <c r="BT1062" s="57" t="s">
        <v>18642</v>
      </c>
    </row>
    <row r="1063" spans="1:72" s="59" customFormat="1" ht="105" x14ac:dyDescent="0.2">
      <c r="A1063" s="45" t="str">
        <f t="shared" si="1562"/>
        <v>YES</v>
      </c>
      <c r="B1063" s="340" t="s">
        <v>17045</v>
      </c>
      <c r="C1063" s="742"/>
      <c r="D1063" s="215" t="s">
        <v>3431</v>
      </c>
      <c r="E1063" s="61" t="s">
        <v>5824</v>
      </c>
      <c r="F1063" s="282"/>
      <c r="G1063" s="62">
        <f t="shared" ref="G1063:G1126" si="1617">LEN(R1063)-LEN(SUBSTITUTE(R1063,"/",""))-1</f>
        <v>5</v>
      </c>
      <c r="H1063" s="62" t="s">
        <v>42</v>
      </c>
      <c r="I1063" s="64" t="s">
        <v>4216</v>
      </c>
      <c r="J1063" s="64"/>
      <c r="K1063" s="65"/>
      <c r="L1063" s="65"/>
      <c r="M1063" s="65"/>
      <c r="N1063" s="64" t="s">
        <v>1230</v>
      </c>
      <c r="O1063" s="66" t="s">
        <v>32</v>
      </c>
      <c r="P1063" s="66" t="str">
        <f t="shared" si="1547"/>
        <v>1..1</v>
      </c>
      <c r="Q1063" s="6" t="s">
        <v>4448</v>
      </c>
      <c r="R1063" s="67" t="s">
        <v>4449</v>
      </c>
      <c r="S1063" s="66" t="s">
        <v>722</v>
      </c>
      <c r="T1063" s="68" t="str">
        <f t="shared" si="1533"/>
        <v>E</v>
      </c>
      <c r="U1063" s="62" t="s">
        <v>42</v>
      </c>
      <c r="V1063" s="66"/>
      <c r="W1063" s="249"/>
      <c r="X1063" s="38"/>
      <c r="Y1063" s="634" t="str">
        <f t="shared" si="1560"/>
        <v>-</v>
      </c>
      <c r="Z1063" s="70" t="str">
        <f t="shared" ref="Z1063:AE1063" si="1618">IF(Y1063="X","X",IF($AH1063=Z$4,"X","-"))</f>
        <v>-</v>
      </c>
      <c r="AA1063" s="70" t="str">
        <f t="shared" si="1618"/>
        <v>-</v>
      </c>
      <c r="AB1063" s="70" t="str">
        <f t="shared" si="1618"/>
        <v>-</v>
      </c>
      <c r="AC1063" s="70" t="str">
        <f t="shared" si="1618"/>
        <v>-</v>
      </c>
      <c r="AD1063" s="70" t="str">
        <f t="shared" si="1618"/>
        <v>-</v>
      </c>
      <c r="AE1063" s="635" t="str">
        <f t="shared" si="1618"/>
        <v>X</v>
      </c>
      <c r="AF1063" s="38"/>
      <c r="AG1063" s="70" t="s">
        <v>47</v>
      </c>
      <c r="AH1063" s="70" t="s">
        <v>47</v>
      </c>
      <c r="AI1063" s="38"/>
      <c r="AJ1063" s="13" t="str">
        <f t="shared" si="1529"/>
        <v>/rsm:CrossIndustryInvoice/rsm:SupplyChainTradeTransaction/ram:ApplicableHeaderTradeSettlement/ram:SpecifiedLogisticsServiceCharge/ram:AppliedTradeTax</v>
      </c>
      <c r="AK1063" s="13" t="str">
        <f t="shared" si="1530"/>
        <v>/ram:RateApplicablePercent</v>
      </c>
      <c r="AL1063" s="14">
        <f>COUNTIFS(R$4:R1063,AJ1063)</f>
        <v>1</v>
      </c>
      <c r="AN1063" s="215" t="str">
        <f t="shared" si="1564"/>
        <v>SCT_HTS</v>
      </c>
      <c r="AO1063" s="61" t="str">
        <f t="shared" si="1531"/>
        <v>BT-X-274</v>
      </c>
      <c r="AP1063" s="282" t="str">
        <f t="shared" si="1565"/>
        <v/>
      </c>
      <c r="AQ1063" s="62">
        <f t="shared" si="1604"/>
        <v>5</v>
      </c>
      <c r="AR1063" s="62" t="str">
        <f t="shared" si="1532"/>
        <v>0..1</v>
      </c>
      <c r="AS1063" s="64" t="s">
        <v>4222</v>
      </c>
      <c r="AT1063" s="64"/>
      <c r="AU1063" s="65"/>
      <c r="AV1063" s="65"/>
      <c r="AW1063" s="65"/>
      <c r="AX1063" s="64"/>
      <c r="AY1063" s="66" t="str">
        <f t="shared" si="1596"/>
        <v>1..1</v>
      </c>
      <c r="AZ1063" s="66" t="str">
        <f t="shared" si="1597"/>
        <v>1..1</v>
      </c>
      <c r="BA1063" s="6" t="str">
        <f t="shared" si="1589"/>
        <v>/rsm:CrossIndustryInvoice
/rsm:SupplyChainTradeTransaction
/ram:ApplicableHeaderTradeSettlement
/ram:SpecifiedLogisticsServiceCharge
/ram:AppliedTradeTax
/ram:RateApplicablePercent</v>
      </c>
      <c r="BB1063" s="67" t="str">
        <f t="shared" si="1590"/>
        <v>/rsm:CrossIndustryInvoice/rsm:SupplyChainTradeTransaction/ram:ApplicableHeaderTradeSettlement/ram:SpecifiedLogisticsServiceCharge/ram:AppliedTradeTax/ram:RateApplicablePercent</v>
      </c>
      <c r="BC1063" s="66" t="str">
        <f t="shared" si="1566"/>
        <v>P</v>
      </c>
      <c r="BD1063" s="68" t="str">
        <f t="shared" si="1567"/>
        <v>E</v>
      </c>
      <c r="BE1063" s="62" t="str">
        <f t="shared" si="1568"/>
        <v>0..1</v>
      </c>
      <c r="BF1063" s="66" t="str">
        <f t="shared" si="1569"/>
        <v/>
      </c>
      <c r="BG1063" s="249" t="str">
        <f t="shared" si="1570"/>
        <v/>
      </c>
      <c r="BH1063" s="7"/>
      <c r="BI1063" s="634" t="str">
        <f t="shared" si="1571"/>
        <v>-</v>
      </c>
      <c r="BJ1063" s="70" t="str">
        <f t="shared" si="1572"/>
        <v>-</v>
      </c>
      <c r="BK1063" s="70" t="str">
        <f t="shared" si="1573"/>
        <v>-</v>
      </c>
      <c r="BL1063" s="70" t="str">
        <f t="shared" si="1574"/>
        <v>-</v>
      </c>
      <c r="BM1063" s="70" t="str">
        <f t="shared" si="1575"/>
        <v>-</v>
      </c>
      <c r="BN1063" s="70" t="str">
        <f t="shared" si="1576"/>
        <v>-</v>
      </c>
      <c r="BO1063" s="635" t="str">
        <f t="shared" si="1577"/>
        <v>X</v>
      </c>
      <c r="BP1063" s="7"/>
      <c r="BQ1063" s="70" t="str">
        <f t="shared" si="1578"/>
        <v>EXTENDED</v>
      </c>
      <c r="BR1063" s="70" t="str">
        <f t="shared" si="1579"/>
        <v>EXTENDED</v>
      </c>
      <c r="BS1063" s="15"/>
      <c r="BT1063" s="57" t="s">
        <v>18642</v>
      </c>
    </row>
    <row r="1064" spans="1:72" s="59" customFormat="1" ht="96" x14ac:dyDescent="0.2">
      <c r="A1064" s="45" t="str">
        <f t="shared" si="1562"/>
        <v>NO</v>
      </c>
      <c r="B1064" s="45"/>
      <c r="C1064" s="45"/>
      <c r="D1064" s="211" t="s">
        <v>3431</v>
      </c>
      <c r="E1064" s="212" t="s">
        <v>4450</v>
      </c>
      <c r="F1064" s="311"/>
      <c r="G1064" s="231">
        <f t="shared" si="1617"/>
        <v>3</v>
      </c>
      <c r="H1064" s="231" t="s">
        <v>42</v>
      </c>
      <c r="I1064" s="235" t="s">
        <v>4451</v>
      </c>
      <c r="J1064" s="232"/>
      <c r="K1064" s="233"/>
      <c r="L1064" s="233"/>
      <c r="M1064" s="233"/>
      <c r="N1064" s="232"/>
      <c r="O1064" s="219" t="s">
        <v>42</v>
      </c>
      <c r="P1064" s="219" t="s">
        <v>62</v>
      </c>
      <c r="Q1064" s="220" t="s">
        <v>4452</v>
      </c>
      <c r="R1064" s="221" t="s">
        <v>4453</v>
      </c>
      <c r="S1064" s="219"/>
      <c r="T1064" s="184" t="str">
        <f t="shared" si="1533"/>
        <v/>
      </c>
      <c r="U1064" s="219" t="s">
        <v>62</v>
      </c>
      <c r="V1064" s="219"/>
      <c r="W1064" s="678"/>
      <c r="X1064" s="38"/>
      <c r="Y1064" s="652" t="str">
        <f t="shared" si="1560"/>
        <v>-</v>
      </c>
      <c r="Z1064" s="184" t="str">
        <f t="shared" ref="Z1064:AE1064" si="1619">IF(Y1064="X","X",IF($AH1064=Z$4,"X","-"))</f>
        <v>X</v>
      </c>
      <c r="AA1064" s="184" t="str">
        <f t="shared" si="1619"/>
        <v>X</v>
      </c>
      <c r="AB1064" s="184" t="str">
        <f t="shared" si="1619"/>
        <v>X</v>
      </c>
      <c r="AC1064" s="184" t="str">
        <f t="shared" si="1619"/>
        <v>X</v>
      </c>
      <c r="AD1064" s="184" t="str">
        <f t="shared" si="1619"/>
        <v>X</v>
      </c>
      <c r="AE1064" s="653" t="str">
        <f t="shared" si="1619"/>
        <v>X</v>
      </c>
      <c r="AF1064" s="38"/>
      <c r="AG1064" s="184" t="s">
        <v>185</v>
      </c>
      <c r="AH1064" s="184" t="s">
        <v>185</v>
      </c>
      <c r="AI1064" s="38"/>
      <c r="AJ1064" s="13" t="str">
        <f t="shared" si="1529"/>
        <v>/rsm:CrossIndustryInvoice/rsm:SupplyChainTradeTransaction/ram:ApplicableHeaderTradeSettlement</v>
      </c>
      <c r="AK1064" s="13" t="str">
        <f t="shared" si="1530"/>
        <v>/ram:SpecifiedTradePaymentTerms</v>
      </c>
      <c r="AL1064" s="14">
        <f>COUNTIFS(R$4:R1064,AJ1064)</f>
        <v>1</v>
      </c>
      <c r="AN1064" s="211" t="str">
        <f t="shared" si="1564"/>
        <v>SCT_HTS</v>
      </c>
      <c r="AO1064" s="212" t="str">
        <f t="shared" si="1531"/>
        <v>BT-20-00</v>
      </c>
      <c r="AP1064" s="311" t="str">
        <f t="shared" si="1565"/>
        <v/>
      </c>
      <c r="AQ1064" s="231">
        <f t="shared" si="1604"/>
        <v>3</v>
      </c>
      <c r="AR1064" s="231" t="str">
        <f t="shared" si="1532"/>
        <v>0..1</v>
      </c>
      <c r="AS1064" s="232" t="s">
        <v>4454</v>
      </c>
      <c r="AT1064" s="232"/>
      <c r="AU1064" s="233"/>
      <c r="AV1064" s="233"/>
      <c r="AW1064" s="233" t="s">
        <v>35</v>
      </c>
      <c r="AX1064" s="232"/>
      <c r="AY1064" s="219" t="str">
        <f t="shared" si="1596"/>
        <v>0..1</v>
      </c>
      <c r="AZ1064" s="219" t="str">
        <f t="shared" si="1597"/>
        <v>0..n</v>
      </c>
      <c r="BA1064" s="220" t="str">
        <f t="shared" si="1589"/>
        <v>/rsm:CrossIndustryInvoice
/rsm:SupplyChainTradeTransaction
/ram:ApplicableHeaderTradeSettlement
/ram:SpecifiedTradePaymentTerms</v>
      </c>
      <c r="BB1064" s="221" t="str">
        <f t="shared" si="1590"/>
        <v>/rsm:CrossIndustryInvoice/rsm:SupplyChainTradeTransaction/ram:ApplicableHeaderTradeSettlement/ram:SpecifiedTradePaymentTerms</v>
      </c>
      <c r="BC1064" s="219" t="str">
        <f t="shared" si="1566"/>
        <v/>
      </c>
      <c r="BD1064" s="184" t="str">
        <f t="shared" si="1567"/>
        <v/>
      </c>
      <c r="BE1064" s="219" t="str">
        <f t="shared" si="1568"/>
        <v>0..n</v>
      </c>
      <c r="BF1064" s="219" t="str">
        <f t="shared" si="1569"/>
        <v/>
      </c>
      <c r="BG1064" s="678" t="str">
        <f t="shared" si="1570"/>
        <v/>
      </c>
      <c r="BH1064" s="7"/>
      <c r="BI1064" s="652" t="str">
        <f t="shared" si="1571"/>
        <v>-</v>
      </c>
      <c r="BJ1064" s="184" t="str">
        <f t="shared" si="1572"/>
        <v>X</v>
      </c>
      <c r="BK1064" s="184" t="str">
        <f t="shared" si="1573"/>
        <v>X</v>
      </c>
      <c r="BL1064" s="184" t="str">
        <f t="shared" si="1574"/>
        <v>X</v>
      </c>
      <c r="BM1064" s="184" t="str">
        <f t="shared" si="1575"/>
        <v>X</v>
      </c>
      <c r="BN1064" s="184" t="str">
        <f t="shared" si="1576"/>
        <v>X</v>
      </c>
      <c r="BO1064" s="653" t="str">
        <f t="shared" si="1577"/>
        <v>X</v>
      </c>
      <c r="BP1064" s="7"/>
      <c r="BQ1064" s="184" t="str">
        <f t="shared" si="1578"/>
        <v>BASIC WL</v>
      </c>
      <c r="BR1064" s="184" t="str">
        <f t="shared" si="1579"/>
        <v>BASIC WL</v>
      </c>
      <c r="BS1064" s="15"/>
      <c r="BT1064" s="57" t="s">
        <v>18642</v>
      </c>
    </row>
    <row r="1065" spans="1:72" s="59" customFormat="1" ht="96" x14ac:dyDescent="0.2">
      <c r="A1065" s="45" t="str">
        <f t="shared" si="1562"/>
        <v>YES</v>
      </c>
      <c r="B1065" s="45"/>
      <c r="C1065" s="45"/>
      <c r="D1065" s="213" t="s">
        <v>3431</v>
      </c>
      <c r="E1065" s="214" t="s">
        <v>4455</v>
      </c>
      <c r="F1065" s="312" t="s">
        <v>4455</v>
      </c>
      <c r="G1065" s="66">
        <f t="shared" si="1617"/>
        <v>4</v>
      </c>
      <c r="H1065" s="66" t="s">
        <v>42</v>
      </c>
      <c r="I1065" s="64" t="s">
        <v>4456</v>
      </c>
      <c r="J1065" s="64" t="s">
        <v>4457</v>
      </c>
      <c r="K1065" s="65" t="s">
        <v>4458</v>
      </c>
      <c r="L1065" s="65"/>
      <c r="M1065" s="65" t="s">
        <v>4459</v>
      </c>
      <c r="N1065" s="64" t="s">
        <v>70</v>
      </c>
      <c r="O1065" s="66" t="s">
        <v>42</v>
      </c>
      <c r="P1065" s="66" t="str">
        <f t="shared" si="1547"/>
        <v>0..1</v>
      </c>
      <c r="Q1065" s="2" t="s">
        <v>4460</v>
      </c>
      <c r="R1065" s="75" t="s">
        <v>4461</v>
      </c>
      <c r="S1065" s="66" t="s">
        <v>73</v>
      </c>
      <c r="T1065" s="68" t="str">
        <f t="shared" si="1533"/>
        <v>E</v>
      </c>
      <c r="U1065" s="66" t="s">
        <v>62</v>
      </c>
      <c r="V1065" s="66" t="s">
        <v>200</v>
      </c>
      <c r="W1065" s="249" t="s">
        <v>35</v>
      </c>
      <c r="X1065" s="38"/>
      <c r="Y1065" s="636" t="str">
        <f t="shared" si="1560"/>
        <v>-</v>
      </c>
      <c r="Z1065" s="68" t="str">
        <f t="shared" ref="Z1065:AE1065" si="1620">IF(Y1065="X","X",IF($AH1065=Z$4,"X","-"))</f>
        <v>X</v>
      </c>
      <c r="AA1065" s="68" t="str">
        <f t="shared" si="1620"/>
        <v>X</v>
      </c>
      <c r="AB1065" s="68" t="str">
        <f t="shared" si="1620"/>
        <v>X</v>
      </c>
      <c r="AC1065" s="68" t="str">
        <f t="shared" si="1620"/>
        <v>X</v>
      </c>
      <c r="AD1065" s="68" t="str">
        <f t="shared" si="1620"/>
        <v>X</v>
      </c>
      <c r="AE1065" s="637" t="str">
        <f t="shared" si="1620"/>
        <v>X</v>
      </c>
      <c r="AF1065" s="38"/>
      <c r="AG1065" s="68" t="s">
        <v>185</v>
      </c>
      <c r="AH1065" s="68" t="s">
        <v>185</v>
      </c>
      <c r="AI1065" s="38"/>
      <c r="AJ1065" s="13" t="str">
        <f t="shared" si="1529"/>
        <v>/rsm:CrossIndustryInvoice/rsm:SupplyChainTradeTransaction/ram:ApplicableHeaderTradeSettlement/ram:SpecifiedTradePaymentTerms</v>
      </c>
      <c r="AK1065" s="13" t="str">
        <f t="shared" si="1530"/>
        <v>/ram:Description</v>
      </c>
      <c r="AL1065" s="14">
        <f>COUNTIFS(R$4:R1065,AJ1065)</f>
        <v>1</v>
      </c>
      <c r="AN1065" s="213" t="str">
        <f t="shared" si="1564"/>
        <v>SCT_HTS</v>
      </c>
      <c r="AO1065" s="214" t="str">
        <f t="shared" si="1531"/>
        <v>BT-20</v>
      </c>
      <c r="AP1065" s="312" t="str">
        <f t="shared" si="1565"/>
        <v>BT-20</v>
      </c>
      <c r="AQ1065" s="66">
        <f t="shared" si="1604"/>
        <v>4</v>
      </c>
      <c r="AR1065" s="66" t="str">
        <f t="shared" si="1532"/>
        <v>0..1</v>
      </c>
      <c r="AS1065" s="64" t="s">
        <v>4462</v>
      </c>
      <c r="AT1065" s="64" t="s">
        <v>4463</v>
      </c>
      <c r="AU1065" s="65" t="s">
        <v>4464</v>
      </c>
      <c r="AV1065" s="65"/>
      <c r="AW1065" s="65" t="s">
        <v>4465</v>
      </c>
      <c r="AX1065" s="64" t="s">
        <v>78</v>
      </c>
      <c r="AY1065" s="66" t="str">
        <f t="shared" si="1596"/>
        <v>0..1</v>
      </c>
      <c r="AZ1065" s="66" t="str">
        <f t="shared" si="1597"/>
        <v>0..1</v>
      </c>
      <c r="BA1065" s="2" t="str">
        <f t="shared" si="1589"/>
        <v>/rsm:CrossIndustryInvoice
/rsm:SupplyChainTradeTransaction
/ram:ApplicableHeaderTradeSettlement
/ram:SpecifiedTradePaymentTerms
/ram:Description</v>
      </c>
      <c r="BB1065" s="75" t="str">
        <f t="shared" si="1590"/>
        <v>/rsm:CrossIndustryInvoice/rsm:SupplyChainTradeTransaction/ram:ApplicableHeaderTradeSettlement/ram:SpecifiedTradePaymentTerms/ram:Description</v>
      </c>
      <c r="BC1065" s="66" t="str">
        <f t="shared" si="1566"/>
        <v>T</v>
      </c>
      <c r="BD1065" s="68" t="str">
        <f t="shared" si="1567"/>
        <v>E</v>
      </c>
      <c r="BE1065" s="66" t="str">
        <f t="shared" si="1568"/>
        <v>0..n</v>
      </c>
      <c r="BF1065" s="66" t="str">
        <f t="shared" si="1569"/>
        <v>CAR-3</v>
      </c>
      <c r="BG1065" s="249" t="str">
        <f t="shared" si="1570"/>
        <v/>
      </c>
      <c r="BH1065" s="7"/>
      <c r="BI1065" s="636" t="str">
        <f t="shared" si="1571"/>
        <v>-</v>
      </c>
      <c r="BJ1065" s="68" t="str">
        <f t="shared" si="1572"/>
        <v>X</v>
      </c>
      <c r="BK1065" s="68" t="str">
        <f t="shared" si="1573"/>
        <v>X</v>
      </c>
      <c r="BL1065" s="68" t="str">
        <f t="shared" si="1574"/>
        <v>X</v>
      </c>
      <c r="BM1065" s="68" t="str">
        <f t="shared" si="1575"/>
        <v>X</v>
      </c>
      <c r="BN1065" s="68" t="str">
        <f t="shared" si="1576"/>
        <v>X</v>
      </c>
      <c r="BO1065" s="637" t="str">
        <f t="shared" si="1577"/>
        <v>X</v>
      </c>
      <c r="BP1065" s="7"/>
      <c r="BQ1065" s="68" t="str">
        <f t="shared" si="1578"/>
        <v>BASIC WL</v>
      </c>
      <c r="BR1065" s="68" t="str">
        <f t="shared" si="1579"/>
        <v>BASIC WL</v>
      </c>
      <c r="BS1065" s="15"/>
      <c r="BT1065" s="57" t="s">
        <v>18642</v>
      </c>
    </row>
    <row r="1066" spans="1:72" s="59" customFormat="1" ht="96" x14ac:dyDescent="0.2">
      <c r="A1066" s="45" t="str">
        <f t="shared" si="1562"/>
        <v>NO</v>
      </c>
      <c r="B1066" s="45"/>
      <c r="C1066" s="45"/>
      <c r="D1066" s="213" t="s">
        <v>3431</v>
      </c>
      <c r="E1066" s="223" t="s">
        <v>4466</v>
      </c>
      <c r="F1066" s="313"/>
      <c r="G1066" s="124">
        <f t="shared" si="1617"/>
        <v>4</v>
      </c>
      <c r="H1066" s="124" t="s">
        <v>42</v>
      </c>
      <c r="I1066" s="138" t="s">
        <v>4467</v>
      </c>
      <c r="J1066" s="125"/>
      <c r="K1066" s="126"/>
      <c r="L1066" s="126"/>
      <c r="M1066" s="126"/>
      <c r="N1066" s="125"/>
      <c r="O1066" s="124" t="s">
        <v>42</v>
      </c>
      <c r="P1066" s="124" t="str">
        <f t="shared" si="1547"/>
        <v>0..1</v>
      </c>
      <c r="Q1066" s="127" t="s">
        <v>4468</v>
      </c>
      <c r="R1066" s="128" t="s">
        <v>4469</v>
      </c>
      <c r="S1066" s="124"/>
      <c r="T1066" s="129" t="str">
        <f t="shared" si="1533"/>
        <v/>
      </c>
      <c r="U1066" s="124" t="s">
        <v>42</v>
      </c>
      <c r="V1066" s="124"/>
      <c r="W1066" s="675"/>
      <c r="X1066" s="38"/>
      <c r="Y1066" s="646" t="str">
        <f t="shared" si="1560"/>
        <v>-</v>
      </c>
      <c r="Z1066" s="129" t="str">
        <f t="shared" ref="Z1066:AE1066" si="1621">IF(Y1066="X","X",IF($AH1066=Z$4,"X","-"))</f>
        <v>X</v>
      </c>
      <c r="AA1066" s="129" t="str">
        <f t="shared" si="1621"/>
        <v>X</v>
      </c>
      <c r="AB1066" s="129" t="str">
        <f t="shared" si="1621"/>
        <v>X</v>
      </c>
      <c r="AC1066" s="129" t="str">
        <f t="shared" si="1621"/>
        <v>X</v>
      </c>
      <c r="AD1066" s="129" t="str">
        <f t="shared" si="1621"/>
        <v>X</v>
      </c>
      <c r="AE1066" s="647" t="str">
        <f t="shared" si="1621"/>
        <v>X</v>
      </c>
      <c r="AF1066" s="38"/>
      <c r="AG1066" s="129" t="s">
        <v>185</v>
      </c>
      <c r="AH1066" s="129" t="s">
        <v>185</v>
      </c>
      <c r="AI1066" s="38"/>
      <c r="AJ1066" s="13" t="str">
        <f t="shared" si="1529"/>
        <v>/rsm:CrossIndustryInvoice/rsm:SupplyChainTradeTransaction/ram:ApplicableHeaderTradeSettlement/ram:SpecifiedTradePaymentTerms</v>
      </c>
      <c r="AK1066" s="13" t="str">
        <f t="shared" si="1530"/>
        <v>/ram:DueDateDateTime</v>
      </c>
      <c r="AL1066" s="14">
        <f>COUNTIFS(R$4:R1066,AJ1066)</f>
        <v>1</v>
      </c>
      <c r="AN1066" s="213" t="str">
        <f t="shared" si="1564"/>
        <v>SCT_HTS</v>
      </c>
      <c r="AO1066" s="223" t="str">
        <f t="shared" si="1531"/>
        <v>BT-9-00</v>
      </c>
      <c r="AP1066" s="313" t="str">
        <f t="shared" si="1565"/>
        <v/>
      </c>
      <c r="AQ1066" s="124">
        <f t="shared" si="1604"/>
        <v>4</v>
      </c>
      <c r="AR1066" s="124" t="str">
        <f t="shared" si="1532"/>
        <v>0..1</v>
      </c>
      <c r="AS1066" s="138" t="s">
        <v>4470</v>
      </c>
      <c r="AT1066" s="125"/>
      <c r="AU1066" s="126"/>
      <c r="AV1066" s="126"/>
      <c r="AW1066" s="126" t="s">
        <v>35</v>
      </c>
      <c r="AX1066" s="125"/>
      <c r="AY1066" s="124" t="str">
        <f t="shared" si="1596"/>
        <v>0..1</v>
      </c>
      <c r="AZ1066" s="124" t="str">
        <f t="shared" si="1597"/>
        <v>0..1</v>
      </c>
      <c r="BA1066" s="127" t="str">
        <f t="shared" si="1589"/>
        <v>/rsm:CrossIndustryInvoice
/rsm:SupplyChainTradeTransaction
/ram:ApplicableHeaderTradeSettlement
/ram:SpecifiedTradePaymentTerms
/ram:DueDateDateTime</v>
      </c>
      <c r="BB1066" s="128" t="str">
        <f t="shared" si="1590"/>
        <v>/rsm:CrossIndustryInvoice/rsm:SupplyChainTradeTransaction/ram:ApplicableHeaderTradeSettlement/ram:SpecifiedTradePaymentTerms/ram:DueDateDateTime</v>
      </c>
      <c r="BC1066" s="124" t="str">
        <f t="shared" si="1566"/>
        <v/>
      </c>
      <c r="BD1066" s="129" t="str">
        <f t="shared" si="1567"/>
        <v/>
      </c>
      <c r="BE1066" s="124" t="str">
        <f t="shared" si="1568"/>
        <v>0..1</v>
      </c>
      <c r="BF1066" s="124" t="str">
        <f t="shared" si="1569"/>
        <v/>
      </c>
      <c r="BG1066" s="675" t="str">
        <f t="shared" si="1570"/>
        <v/>
      </c>
      <c r="BH1066" s="7"/>
      <c r="BI1066" s="646" t="str">
        <f t="shared" si="1571"/>
        <v>-</v>
      </c>
      <c r="BJ1066" s="129" t="str">
        <f t="shared" si="1572"/>
        <v>X</v>
      </c>
      <c r="BK1066" s="129" t="str">
        <f t="shared" si="1573"/>
        <v>X</v>
      </c>
      <c r="BL1066" s="129" t="str">
        <f t="shared" si="1574"/>
        <v>X</v>
      </c>
      <c r="BM1066" s="129" t="str">
        <f t="shared" si="1575"/>
        <v>X</v>
      </c>
      <c r="BN1066" s="129" t="str">
        <f t="shared" si="1576"/>
        <v>X</v>
      </c>
      <c r="BO1066" s="647" t="str">
        <f t="shared" si="1577"/>
        <v>X</v>
      </c>
      <c r="BP1066" s="7"/>
      <c r="BQ1066" s="129" t="str">
        <f t="shared" si="1578"/>
        <v>BASIC WL</v>
      </c>
      <c r="BR1066" s="129" t="str">
        <f t="shared" si="1579"/>
        <v>BASIC WL</v>
      </c>
      <c r="BS1066" s="15"/>
      <c r="BT1066" s="57" t="s">
        <v>18642</v>
      </c>
    </row>
    <row r="1067" spans="1:72" s="59" customFormat="1" ht="105" x14ac:dyDescent="0.2">
      <c r="A1067" s="45" t="str">
        <f t="shared" si="1562"/>
        <v>YES</v>
      </c>
      <c r="B1067" s="45"/>
      <c r="C1067" s="45"/>
      <c r="D1067" s="213" t="s">
        <v>3431</v>
      </c>
      <c r="E1067" s="214" t="s">
        <v>4471</v>
      </c>
      <c r="F1067" s="312" t="s">
        <v>4471</v>
      </c>
      <c r="G1067" s="66">
        <f t="shared" si="1617"/>
        <v>5</v>
      </c>
      <c r="H1067" s="66" t="s">
        <v>42</v>
      </c>
      <c r="I1067" s="64" t="s">
        <v>4472</v>
      </c>
      <c r="J1067" s="64" t="s">
        <v>4473</v>
      </c>
      <c r="K1067" s="65" t="s">
        <v>4474</v>
      </c>
      <c r="L1067" s="65"/>
      <c r="M1067" s="65" t="s">
        <v>4459</v>
      </c>
      <c r="N1067" s="64" t="s">
        <v>148</v>
      </c>
      <c r="O1067" s="66" t="s">
        <v>32</v>
      </c>
      <c r="P1067" s="66" t="str">
        <f t="shared" si="1547"/>
        <v>1..1</v>
      </c>
      <c r="Q1067" s="2" t="s">
        <v>4475</v>
      </c>
      <c r="R1067" s="75" t="s">
        <v>4476</v>
      </c>
      <c r="S1067" s="66" t="s">
        <v>151</v>
      </c>
      <c r="T1067" s="68" t="str">
        <f t="shared" si="1533"/>
        <v>E</v>
      </c>
      <c r="U1067" s="66" t="s">
        <v>32</v>
      </c>
      <c r="V1067" s="66" t="s">
        <v>35</v>
      </c>
      <c r="W1067" s="249" t="s">
        <v>152</v>
      </c>
      <c r="X1067" s="38"/>
      <c r="Y1067" s="636" t="str">
        <f t="shared" si="1560"/>
        <v>-</v>
      </c>
      <c r="Z1067" s="68" t="str">
        <f t="shared" ref="Z1067:AE1067" si="1622">IF(Y1067="X","X",IF($AH1067=Z$4,"X","-"))</f>
        <v>X</v>
      </c>
      <c r="AA1067" s="68" t="str">
        <f t="shared" si="1622"/>
        <v>X</v>
      </c>
      <c r="AB1067" s="68" t="str">
        <f t="shared" si="1622"/>
        <v>X</v>
      </c>
      <c r="AC1067" s="68" t="str">
        <f t="shared" si="1622"/>
        <v>X</v>
      </c>
      <c r="AD1067" s="68" t="str">
        <f t="shared" si="1622"/>
        <v>X</v>
      </c>
      <c r="AE1067" s="637" t="str">
        <f t="shared" si="1622"/>
        <v>X</v>
      </c>
      <c r="AF1067" s="38"/>
      <c r="AG1067" s="68" t="s">
        <v>185</v>
      </c>
      <c r="AH1067" s="68" t="s">
        <v>185</v>
      </c>
      <c r="AI1067" s="38"/>
      <c r="AJ1067" s="13" t="str">
        <f t="shared" si="1529"/>
        <v>/rsm:CrossIndustryInvoice/rsm:SupplyChainTradeTransaction/ram:ApplicableHeaderTradeSettlement/ram:SpecifiedTradePaymentTerms/ram:DueDateDateTime</v>
      </c>
      <c r="AK1067" s="13" t="str">
        <f t="shared" si="1530"/>
        <v>/udt:DateTimeString</v>
      </c>
      <c r="AL1067" s="14">
        <f>COUNTIFS(R$4:R1067,AJ1067)</f>
        <v>1</v>
      </c>
      <c r="AN1067" s="213" t="str">
        <f t="shared" si="1564"/>
        <v>SCT_HTS</v>
      </c>
      <c r="AO1067" s="214" t="str">
        <f t="shared" si="1531"/>
        <v>BT-9</v>
      </c>
      <c r="AP1067" s="312" t="str">
        <f t="shared" si="1565"/>
        <v>BT-9</v>
      </c>
      <c r="AQ1067" s="66">
        <f t="shared" si="1604"/>
        <v>5</v>
      </c>
      <c r="AR1067" s="66" t="str">
        <f t="shared" si="1532"/>
        <v>0..1</v>
      </c>
      <c r="AS1067" s="64" t="s">
        <v>4477</v>
      </c>
      <c r="AT1067" s="64" t="s">
        <v>4478</v>
      </c>
      <c r="AU1067" s="65" t="s">
        <v>4479</v>
      </c>
      <c r="AV1067" s="65"/>
      <c r="AW1067" s="65" t="s">
        <v>4465</v>
      </c>
      <c r="AX1067" s="64" t="s">
        <v>148</v>
      </c>
      <c r="AY1067" s="66" t="str">
        <f t="shared" si="1596"/>
        <v>1..1</v>
      </c>
      <c r="AZ1067" s="66" t="str">
        <f t="shared" si="1597"/>
        <v>1..1</v>
      </c>
      <c r="BA1067" s="2" t="str">
        <f t="shared" si="1589"/>
        <v>/rsm:CrossIndustryInvoice
/rsm:SupplyChainTradeTransaction
/ram:ApplicableHeaderTradeSettlement
/ram:SpecifiedTradePaymentTerms
/ram:DueDateDateTime
/udt:DateTimeString</v>
      </c>
      <c r="BB1067" s="75" t="str">
        <f t="shared" si="1590"/>
        <v>/rsm:CrossIndustryInvoice/rsm:SupplyChainTradeTransaction/ram:ApplicableHeaderTradeSettlement/ram:SpecifiedTradePaymentTerms/ram:DueDateDateTime/udt:DateTimeString</v>
      </c>
      <c r="BC1067" s="66" t="str">
        <f t="shared" si="1566"/>
        <v>D</v>
      </c>
      <c r="BD1067" s="68" t="str">
        <f t="shared" si="1567"/>
        <v>E</v>
      </c>
      <c r="BE1067" s="66" t="str">
        <f t="shared" si="1568"/>
        <v>1..1</v>
      </c>
      <c r="BF1067" s="66" t="str">
        <f t="shared" si="1569"/>
        <v/>
      </c>
      <c r="BG1067" s="249" t="str">
        <f t="shared" si="1570"/>
        <v>@format="102"</v>
      </c>
      <c r="BH1067" s="7"/>
      <c r="BI1067" s="636" t="str">
        <f t="shared" si="1571"/>
        <v>-</v>
      </c>
      <c r="BJ1067" s="68" t="str">
        <f t="shared" si="1572"/>
        <v>X</v>
      </c>
      <c r="BK1067" s="68" t="str">
        <f t="shared" si="1573"/>
        <v>X</v>
      </c>
      <c r="BL1067" s="68" t="str">
        <f t="shared" si="1574"/>
        <v>X</v>
      </c>
      <c r="BM1067" s="68" t="str">
        <f t="shared" si="1575"/>
        <v>X</v>
      </c>
      <c r="BN1067" s="68" t="str">
        <f t="shared" si="1576"/>
        <v>X</v>
      </c>
      <c r="BO1067" s="637" t="str">
        <f t="shared" si="1577"/>
        <v>X</v>
      </c>
      <c r="BP1067" s="7"/>
      <c r="BQ1067" s="68" t="str">
        <f t="shared" si="1578"/>
        <v>BASIC WL</v>
      </c>
      <c r="BR1067" s="68" t="str">
        <f t="shared" si="1579"/>
        <v>BASIC WL</v>
      </c>
      <c r="BS1067" s="15"/>
      <c r="BT1067" s="57" t="s">
        <v>18642</v>
      </c>
    </row>
    <row r="1068" spans="1:72" s="59" customFormat="1" ht="120" x14ac:dyDescent="0.2">
      <c r="A1068" s="45" t="str">
        <f t="shared" si="1562"/>
        <v>YES</v>
      </c>
      <c r="B1068" s="45"/>
      <c r="C1068" s="45"/>
      <c r="D1068" s="213" t="s">
        <v>3431</v>
      </c>
      <c r="E1068" s="214" t="s">
        <v>4480</v>
      </c>
      <c r="F1068" s="312"/>
      <c r="G1068" s="66">
        <f t="shared" si="1617"/>
        <v>6</v>
      </c>
      <c r="H1068" s="66" t="s">
        <v>32</v>
      </c>
      <c r="I1068" s="97" t="s">
        <v>229</v>
      </c>
      <c r="J1068" s="64" t="s">
        <v>35</v>
      </c>
      <c r="K1068" s="65" t="s">
        <v>160</v>
      </c>
      <c r="L1068" s="65"/>
      <c r="M1068" s="65" t="s">
        <v>160</v>
      </c>
      <c r="N1068" s="64" t="s">
        <v>128</v>
      </c>
      <c r="O1068" s="66" t="s">
        <v>32</v>
      </c>
      <c r="P1068" s="66" t="str">
        <f t="shared" si="1547"/>
        <v>1..1</v>
      </c>
      <c r="Q1068" s="2" t="s">
        <v>4481</v>
      </c>
      <c r="R1068" s="75" t="s">
        <v>4482</v>
      </c>
      <c r="S1068" s="66" t="s">
        <v>131</v>
      </c>
      <c r="T1068" s="68" t="str">
        <f t="shared" si="1533"/>
        <v>A</v>
      </c>
      <c r="U1068" s="66" t="s">
        <v>42</v>
      </c>
      <c r="V1068" s="66" t="s">
        <v>35</v>
      </c>
      <c r="W1068" s="249" t="s">
        <v>160</v>
      </c>
      <c r="X1068" s="38"/>
      <c r="Y1068" s="636" t="str">
        <f t="shared" si="1560"/>
        <v>-</v>
      </c>
      <c r="Z1068" s="68" t="str">
        <f t="shared" ref="Z1068:AE1068" si="1623">IF(Y1068="X","X",IF($AH1068=Z$4,"X","-"))</f>
        <v>X</v>
      </c>
      <c r="AA1068" s="68" t="str">
        <f t="shared" si="1623"/>
        <v>X</v>
      </c>
      <c r="AB1068" s="68" t="str">
        <f t="shared" si="1623"/>
        <v>X</v>
      </c>
      <c r="AC1068" s="68" t="str">
        <f t="shared" si="1623"/>
        <v>X</v>
      </c>
      <c r="AD1068" s="68" t="str">
        <f t="shared" si="1623"/>
        <v>X</v>
      </c>
      <c r="AE1068" s="637" t="str">
        <f t="shared" si="1623"/>
        <v>X</v>
      </c>
      <c r="AF1068" s="38"/>
      <c r="AG1068" s="68" t="s">
        <v>185</v>
      </c>
      <c r="AH1068" s="68" t="s">
        <v>185</v>
      </c>
      <c r="AI1068" s="38"/>
      <c r="AJ1068" s="13" t="str">
        <f t="shared" si="1529"/>
        <v>/rsm:CrossIndustryInvoice/rsm:SupplyChainTradeTransaction/ram:ApplicableHeaderTradeSettlement/ram:SpecifiedTradePaymentTerms/ram:DueDateDateTime/udt:DateTimeString</v>
      </c>
      <c r="AK1068" s="13" t="str">
        <f t="shared" si="1530"/>
        <v>/@format</v>
      </c>
      <c r="AL1068" s="14">
        <f>COUNTIFS(R$4:R1068,AJ1068)</f>
        <v>1</v>
      </c>
      <c r="AN1068" s="213" t="str">
        <f t="shared" si="1564"/>
        <v>SCT_HTS</v>
      </c>
      <c r="AO1068" s="214" t="str">
        <f t="shared" si="1531"/>
        <v>BT-9-0</v>
      </c>
      <c r="AP1068" s="312" t="str">
        <f t="shared" si="1565"/>
        <v/>
      </c>
      <c r="AQ1068" s="66">
        <f t="shared" si="1604"/>
        <v>6</v>
      </c>
      <c r="AR1068" s="66" t="str">
        <f t="shared" si="1532"/>
        <v>1..1</v>
      </c>
      <c r="AS1068" s="97" t="s">
        <v>229</v>
      </c>
      <c r="AT1068" s="64" t="s">
        <v>35</v>
      </c>
      <c r="AU1068" s="65" t="s">
        <v>18166</v>
      </c>
      <c r="AV1068" s="65"/>
      <c r="AW1068" s="65" t="s">
        <v>166</v>
      </c>
      <c r="AX1068" s="64" t="s">
        <v>128</v>
      </c>
      <c r="AY1068" s="66" t="str">
        <f t="shared" si="1596"/>
        <v>1..1</v>
      </c>
      <c r="AZ1068" s="66" t="str">
        <f t="shared" si="1597"/>
        <v>1..1</v>
      </c>
      <c r="BA1068" s="2" t="str">
        <f t="shared" si="1589"/>
        <v>/rsm:CrossIndustryInvoice
/rsm:SupplyChainTradeTransaction
/ram:ApplicableHeaderTradeSettlement
/ram:SpecifiedTradePaymentTerms
/ram:DueDateDateTime
/udt:DateTimeString
/@format</v>
      </c>
      <c r="BB1068" s="75" t="str">
        <f t="shared" si="1590"/>
        <v>/rsm:CrossIndustryInvoice/rsm:SupplyChainTradeTransaction/ram:ApplicableHeaderTradeSettlement/ram:SpecifiedTradePaymentTerms/ram:DueDateDateTime/udt:DateTimeString/@format</v>
      </c>
      <c r="BC1068" s="66" t="str">
        <f t="shared" si="1566"/>
        <v>C</v>
      </c>
      <c r="BD1068" s="68" t="str">
        <f t="shared" si="1567"/>
        <v>A</v>
      </c>
      <c r="BE1068" s="66" t="str">
        <f t="shared" si="1568"/>
        <v>0..1</v>
      </c>
      <c r="BF1068" s="66" t="str">
        <f t="shared" si="1569"/>
        <v/>
      </c>
      <c r="BG1068" s="249" t="str">
        <f t="shared" si="1570"/>
        <v>Only value "102"</v>
      </c>
      <c r="BH1068" s="7"/>
      <c r="BI1068" s="636" t="str">
        <f t="shared" si="1571"/>
        <v>-</v>
      </c>
      <c r="BJ1068" s="68" t="str">
        <f t="shared" si="1572"/>
        <v>X</v>
      </c>
      <c r="BK1068" s="68" t="str">
        <f t="shared" si="1573"/>
        <v>X</v>
      </c>
      <c r="BL1068" s="68" t="str">
        <f t="shared" si="1574"/>
        <v>X</v>
      </c>
      <c r="BM1068" s="68" t="str">
        <f t="shared" si="1575"/>
        <v>X</v>
      </c>
      <c r="BN1068" s="68" t="str">
        <f t="shared" si="1576"/>
        <v>X</v>
      </c>
      <c r="BO1068" s="637" t="str">
        <f t="shared" si="1577"/>
        <v>X</v>
      </c>
      <c r="BP1068" s="7"/>
      <c r="BQ1068" s="68" t="str">
        <f t="shared" si="1578"/>
        <v>BASIC WL</v>
      </c>
      <c r="BR1068" s="68" t="str">
        <f t="shared" si="1579"/>
        <v>BASIC WL</v>
      </c>
      <c r="BS1068" s="15"/>
      <c r="BT1068" s="57" t="s">
        <v>18642</v>
      </c>
    </row>
    <row r="1069" spans="1:72" s="59" customFormat="1" ht="96" x14ac:dyDescent="0.2">
      <c r="A1069" s="45" t="str">
        <f t="shared" si="1562"/>
        <v>YES</v>
      </c>
      <c r="B1069" s="45"/>
      <c r="C1069" s="45"/>
      <c r="D1069" s="213" t="s">
        <v>3431</v>
      </c>
      <c r="E1069" s="214" t="s">
        <v>4483</v>
      </c>
      <c r="F1069" s="312" t="s">
        <v>4483</v>
      </c>
      <c r="G1069" s="66">
        <f t="shared" si="1617"/>
        <v>4</v>
      </c>
      <c r="H1069" s="66" t="s">
        <v>42</v>
      </c>
      <c r="I1069" s="64" t="s">
        <v>4484</v>
      </c>
      <c r="J1069" s="64" t="s">
        <v>4485</v>
      </c>
      <c r="K1069" s="65" t="s">
        <v>3444</v>
      </c>
      <c r="L1069" s="65" t="s">
        <v>4486</v>
      </c>
      <c r="M1069" s="65" t="s">
        <v>35</v>
      </c>
      <c r="N1069" s="64" t="s">
        <v>90</v>
      </c>
      <c r="O1069" s="66" t="s">
        <v>42</v>
      </c>
      <c r="P1069" s="66" t="str">
        <f t="shared" si="1547"/>
        <v>0..1</v>
      </c>
      <c r="Q1069" s="2" t="s">
        <v>4487</v>
      </c>
      <c r="R1069" s="75" t="s">
        <v>4488</v>
      </c>
      <c r="S1069" s="66" t="s">
        <v>55</v>
      </c>
      <c r="T1069" s="68" t="str">
        <f t="shared" si="1533"/>
        <v>E</v>
      </c>
      <c r="U1069" s="66" t="s">
        <v>62</v>
      </c>
      <c r="V1069" s="66" t="s">
        <v>35</v>
      </c>
      <c r="W1069" s="249" t="s">
        <v>35</v>
      </c>
      <c r="X1069" s="38"/>
      <c r="Y1069" s="636" t="str">
        <f t="shared" si="1560"/>
        <v>-</v>
      </c>
      <c r="Z1069" s="68" t="str">
        <f t="shared" ref="Z1069:AE1069" si="1624">IF(Y1069="X","X",IF($AH1069=Z$4,"X","-"))</f>
        <v>X</v>
      </c>
      <c r="AA1069" s="68" t="str">
        <f t="shared" si="1624"/>
        <v>X</v>
      </c>
      <c r="AB1069" s="68" t="str">
        <f t="shared" si="1624"/>
        <v>X</v>
      </c>
      <c r="AC1069" s="68" t="str">
        <f t="shared" si="1624"/>
        <v>X</v>
      </c>
      <c r="AD1069" s="68" t="str">
        <f t="shared" si="1624"/>
        <v>X</v>
      </c>
      <c r="AE1069" s="637" t="str">
        <f t="shared" si="1624"/>
        <v>X</v>
      </c>
      <c r="AF1069" s="38"/>
      <c r="AG1069" s="68" t="s">
        <v>185</v>
      </c>
      <c r="AH1069" s="68" t="s">
        <v>185</v>
      </c>
      <c r="AI1069" s="38"/>
      <c r="AJ1069" s="13" t="str">
        <f t="shared" ref="AJ1069:AJ1130" si="1625">IF(ISERROR(FIND("/",R1069)),R1069,LEFT(R1069,FIND(CHAR(1),SUBSTITUTE(R1069,"/",CHAR(1),LEN(R1069)-LEN(SUBSTITUTE(R1069,"/",""))))-1))</f>
        <v>/rsm:CrossIndustryInvoice/rsm:SupplyChainTradeTransaction/ram:ApplicableHeaderTradeSettlement/ram:SpecifiedTradePaymentTerms</v>
      </c>
      <c r="AK1069" s="13" t="str">
        <f t="shared" ref="AK1069:AK1130" si="1626">IF(ISERROR(FIND("/",R1069)),R1069,MID(R1069, FIND(CHAR(1),SUBSTITUTE(R1069,"/",CHAR(1), LEN(R1069)-LEN(SUBSTITUTE(R1069,"/","")))), LEN(R1069)))</f>
        <v>/ram:DirectDebitMandateID</v>
      </c>
      <c r="AL1069" s="14">
        <f>COUNTIFS(R$4:R1065,AJ1069)</f>
        <v>1</v>
      </c>
      <c r="AN1069" s="213" t="str">
        <f t="shared" si="1564"/>
        <v>SCT_HTS</v>
      </c>
      <c r="AO1069" s="214" t="str">
        <f t="shared" ref="AO1069:AO1130" si="1627">E1069</f>
        <v>BT-89</v>
      </c>
      <c r="AP1069" s="312" t="str">
        <f t="shared" si="1565"/>
        <v>BT-89</v>
      </c>
      <c r="AQ1069" s="66">
        <f t="shared" si="1604"/>
        <v>4</v>
      </c>
      <c r="AR1069" s="66" t="str">
        <f t="shared" ref="AR1069:AR1130" si="1628">H1069</f>
        <v>0..1</v>
      </c>
      <c r="AS1069" s="64" t="s">
        <v>4489</v>
      </c>
      <c r="AT1069" s="64" t="s">
        <v>4490</v>
      </c>
      <c r="AU1069" s="65" t="s">
        <v>3450</v>
      </c>
      <c r="AV1069" s="65" t="s">
        <v>4491</v>
      </c>
      <c r="AW1069" s="65" t="s">
        <v>35</v>
      </c>
      <c r="AX1069" s="64" t="s">
        <v>99</v>
      </c>
      <c r="AY1069" s="66" t="str">
        <f t="shared" si="1596"/>
        <v>0..1</v>
      </c>
      <c r="AZ1069" s="66" t="str">
        <f t="shared" si="1597"/>
        <v>0..1</v>
      </c>
      <c r="BA1069" s="2" t="str">
        <f t="shared" si="1589"/>
        <v>/rsm:CrossIndustryInvoice
/rsm:SupplyChainTradeTransaction
/ram:ApplicableHeaderTradeSettlement
/ram:SpecifiedTradePaymentTerms
/ram:DirectDebitMandateID</v>
      </c>
      <c r="BB1069" s="75" t="str">
        <f t="shared" si="1590"/>
        <v>/rsm:CrossIndustryInvoice/rsm:SupplyChainTradeTransaction/ram:ApplicableHeaderTradeSettlement/ram:SpecifiedTradePaymentTerms/ram:DirectDebitMandateID</v>
      </c>
      <c r="BC1069" s="66" t="str">
        <f t="shared" si="1566"/>
        <v>I</v>
      </c>
      <c r="BD1069" s="68" t="str">
        <f t="shared" si="1567"/>
        <v>E</v>
      </c>
      <c r="BE1069" s="66" t="str">
        <f t="shared" si="1568"/>
        <v>0..n</v>
      </c>
      <c r="BF1069" s="66" t="str">
        <f t="shared" si="1569"/>
        <v/>
      </c>
      <c r="BG1069" s="249" t="str">
        <f t="shared" si="1570"/>
        <v/>
      </c>
      <c r="BH1069" s="7"/>
      <c r="BI1069" s="636" t="str">
        <f t="shared" si="1571"/>
        <v>-</v>
      </c>
      <c r="BJ1069" s="68" t="str">
        <f t="shared" si="1572"/>
        <v>X</v>
      </c>
      <c r="BK1069" s="68" t="str">
        <f t="shared" si="1573"/>
        <v>X</v>
      </c>
      <c r="BL1069" s="68" t="str">
        <f t="shared" si="1574"/>
        <v>X</v>
      </c>
      <c r="BM1069" s="68" t="str">
        <f t="shared" si="1575"/>
        <v>X</v>
      </c>
      <c r="BN1069" s="68" t="str">
        <f t="shared" si="1576"/>
        <v>X</v>
      </c>
      <c r="BO1069" s="637" t="str">
        <f t="shared" si="1577"/>
        <v>X</v>
      </c>
      <c r="BP1069" s="7"/>
      <c r="BQ1069" s="68" t="str">
        <f t="shared" si="1578"/>
        <v>BASIC WL</v>
      </c>
      <c r="BR1069" s="68" t="str">
        <f t="shared" si="1579"/>
        <v>BASIC WL</v>
      </c>
      <c r="BS1069" s="15"/>
      <c r="BT1069" s="57" t="s">
        <v>18642</v>
      </c>
    </row>
    <row r="1070" spans="1:72" s="59" customFormat="1" ht="96" x14ac:dyDescent="0.2">
      <c r="A1070" s="45" t="str">
        <f t="shared" si="1562"/>
        <v>YES</v>
      </c>
      <c r="B1070" s="45"/>
      <c r="C1070" s="45"/>
      <c r="D1070" s="215" t="s">
        <v>3431</v>
      </c>
      <c r="E1070" s="61" t="s">
        <v>5825</v>
      </c>
      <c r="F1070" s="282"/>
      <c r="G1070" s="62">
        <f t="shared" si="1617"/>
        <v>4</v>
      </c>
      <c r="H1070" s="62" t="s">
        <v>42</v>
      </c>
      <c r="I1070" s="64" t="s">
        <v>17390</v>
      </c>
      <c r="J1070" s="64"/>
      <c r="K1070" s="65"/>
      <c r="L1070" s="65"/>
      <c r="M1070" s="65"/>
      <c r="N1070" s="64" t="s">
        <v>1325</v>
      </c>
      <c r="O1070" s="66" t="s">
        <v>42</v>
      </c>
      <c r="P1070" s="66" t="str">
        <f t="shared" si="1547"/>
        <v>0..1</v>
      </c>
      <c r="Q1070" s="6" t="s">
        <v>4493</v>
      </c>
      <c r="R1070" s="67" t="s">
        <v>4494</v>
      </c>
      <c r="S1070" s="66" t="s">
        <v>163</v>
      </c>
      <c r="T1070" s="68" t="str">
        <f t="shared" ref="T1070:T1131" si="1629">IF($E1070="","",IF(ISERROR(SEARCH("@",$R1070)),IF(LEFT($E1070,4)="BG-X","EG",IF(LEFT($E1070,2)="BG","G",IF(LEFT($E1070,4)="BT-X",IF(LEN($E1070)-LEN(SUBSTITUTE($E1070,"-",))&gt;2,"","E"),IF(LEN($E1070)-LEN(SUBSTITUTE($E1070,"-",))&gt;1,"","E")))),"A"))</f>
        <v>E</v>
      </c>
      <c r="U1070" s="62" t="s">
        <v>62</v>
      </c>
      <c r="V1070" s="66"/>
      <c r="W1070" s="249"/>
      <c r="X1070" s="38"/>
      <c r="Y1070" s="634" t="str">
        <f t="shared" si="1560"/>
        <v>-</v>
      </c>
      <c r="Z1070" s="70" t="str">
        <f t="shared" ref="Z1070:AE1070" si="1630">IF(Y1070="X","X",IF($AH1070=Z$4,"X","-"))</f>
        <v>-</v>
      </c>
      <c r="AA1070" s="70" t="str">
        <f t="shared" si="1630"/>
        <v>-</v>
      </c>
      <c r="AB1070" s="70" t="str">
        <f t="shared" si="1630"/>
        <v>-</v>
      </c>
      <c r="AC1070" s="70" t="str">
        <f t="shared" si="1630"/>
        <v>-</v>
      </c>
      <c r="AD1070" s="70" t="str">
        <f t="shared" si="1630"/>
        <v>X</v>
      </c>
      <c r="AE1070" s="635" t="str">
        <f t="shared" si="1630"/>
        <v>X</v>
      </c>
      <c r="AF1070" s="38"/>
      <c r="AG1070" s="70" t="s">
        <v>47</v>
      </c>
      <c r="AH1070" s="70" t="s">
        <v>18617</v>
      </c>
      <c r="AI1070" s="38"/>
      <c r="AJ1070" s="13" t="str">
        <f t="shared" si="1625"/>
        <v>/rsm:CrossIndustryInvoice/rsm:SupplyChainTradeTransaction/ram:ApplicableHeaderTradeSettlement/ram:SpecifiedTradePaymentTerms</v>
      </c>
      <c r="AK1070" s="13" t="str">
        <f t="shared" si="1626"/>
        <v>/ram:PartialPaymentAmount</v>
      </c>
      <c r="AL1070" s="14">
        <f>COUNTIFS(R$4:R1073,AJ1070)</f>
        <v>1</v>
      </c>
      <c r="AN1070" s="215" t="str">
        <f t="shared" si="1564"/>
        <v>SCT_HTS</v>
      </c>
      <c r="AO1070" s="61" t="str">
        <f t="shared" si="1627"/>
        <v>BT-X-275</v>
      </c>
      <c r="AP1070" s="282" t="str">
        <f t="shared" si="1565"/>
        <v/>
      </c>
      <c r="AQ1070" s="62">
        <f t="shared" si="1604"/>
        <v>4</v>
      </c>
      <c r="AR1070" s="62" t="str">
        <f t="shared" si="1628"/>
        <v>0..1</v>
      </c>
      <c r="AS1070" s="64" t="s">
        <v>4495</v>
      </c>
      <c r="AT1070" s="64"/>
      <c r="AU1070" s="65"/>
      <c r="AV1070" s="65"/>
      <c r="AW1070" s="65"/>
      <c r="AX1070" s="64" t="s">
        <v>1330</v>
      </c>
      <c r="AY1070" s="66" t="str">
        <f t="shared" si="1596"/>
        <v>0..1</v>
      </c>
      <c r="AZ1070" s="66" t="str">
        <f t="shared" si="1597"/>
        <v>0..1</v>
      </c>
      <c r="BA1070" s="6" t="str">
        <f t="shared" si="1589"/>
        <v>/rsm:CrossIndustryInvoice
/rsm:SupplyChainTradeTransaction
/ram:ApplicableHeaderTradeSettlement
/ram:SpecifiedTradePaymentTerms
/ram:PartialPaymentAmount</v>
      </c>
      <c r="BB1070" s="67" t="str">
        <f t="shared" si="1590"/>
        <v>/rsm:CrossIndustryInvoice/rsm:SupplyChainTradeTransaction/ram:ApplicableHeaderTradeSettlement/ram:SpecifiedTradePaymentTerms/ram:PartialPaymentAmount</v>
      </c>
      <c r="BC1070" s="66" t="str">
        <f t="shared" si="1566"/>
        <v>A</v>
      </c>
      <c r="BD1070" s="68" t="str">
        <f t="shared" si="1567"/>
        <v>E</v>
      </c>
      <c r="BE1070" s="62" t="str">
        <f t="shared" si="1568"/>
        <v>0..n</v>
      </c>
      <c r="BF1070" s="66" t="str">
        <f t="shared" si="1569"/>
        <v/>
      </c>
      <c r="BG1070" s="249" t="str">
        <f t="shared" si="1570"/>
        <v/>
      </c>
      <c r="BH1070" s="7"/>
      <c r="BI1070" s="634" t="str">
        <f t="shared" si="1571"/>
        <v>-</v>
      </c>
      <c r="BJ1070" s="70" t="str">
        <f t="shared" si="1572"/>
        <v>-</v>
      </c>
      <c r="BK1070" s="70" t="str">
        <f t="shared" si="1573"/>
        <v>-</v>
      </c>
      <c r="BL1070" s="70" t="str">
        <f t="shared" si="1574"/>
        <v>-</v>
      </c>
      <c r="BM1070" s="70" t="str">
        <f t="shared" si="1575"/>
        <v>-</v>
      </c>
      <c r="BN1070" s="70" t="str">
        <f t="shared" si="1576"/>
        <v>X</v>
      </c>
      <c r="BO1070" s="635" t="str">
        <f t="shared" si="1577"/>
        <v>X</v>
      </c>
      <c r="BP1070" s="7"/>
      <c r="BQ1070" s="70" t="str">
        <f t="shared" si="1578"/>
        <v>EXTENDED</v>
      </c>
      <c r="BR1070" s="70" t="str">
        <f t="shared" si="1579"/>
        <v>EXTENDED-B2B-FR</v>
      </c>
      <c r="BS1070" s="15"/>
      <c r="BT1070" s="57" t="s">
        <v>18642</v>
      </c>
    </row>
    <row r="1071" spans="1:72" s="59" customFormat="1" ht="96" x14ac:dyDescent="0.2">
      <c r="A1071" s="45" t="str">
        <f t="shared" si="1562"/>
        <v>NO</v>
      </c>
      <c r="B1071" s="45"/>
      <c r="C1071" s="45"/>
      <c r="D1071" s="215" t="s">
        <v>3431</v>
      </c>
      <c r="E1071" s="140" t="s">
        <v>5826</v>
      </c>
      <c r="F1071" s="296"/>
      <c r="G1071" s="141">
        <f t="shared" si="1617"/>
        <v>4</v>
      </c>
      <c r="H1071" s="141" t="s">
        <v>42</v>
      </c>
      <c r="I1071" s="217" t="s">
        <v>4496</v>
      </c>
      <c r="J1071" s="125" t="s">
        <v>17391</v>
      </c>
      <c r="K1071" s="126"/>
      <c r="L1071" s="126"/>
      <c r="M1071" s="126"/>
      <c r="N1071" s="125"/>
      <c r="O1071" s="124" t="s">
        <v>42</v>
      </c>
      <c r="P1071" s="124" t="str">
        <f t="shared" si="1547"/>
        <v>0..1</v>
      </c>
      <c r="Q1071" s="142" t="s">
        <v>4497</v>
      </c>
      <c r="R1071" s="143" t="s">
        <v>4498</v>
      </c>
      <c r="S1071" s="124"/>
      <c r="T1071" s="129" t="str">
        <f t="shared" si="1629"/>
        <v>EG</v>
      </c>
      <c r="U1071" s="141" t="s">
        <v>42</v>
      </c>
      <c r="V1071" s="124"/>
      <c r="W1071" s="675"/>
      <c r="X1071" s="38"/>
      <c r="Y1071" s="648" t="str">
        <f t="shared" si="1560"/>
        <v>-</v>
      </c>
      <c r="Z1071" s="144" t="str">
        <f t="shared" ref="Z1071:AE1071" si="1631">IF(Y1071="X","X",IF($AH1071=Z$4,"X","-"))</f>
        <v>-</v>
      </c>
      <c r="AA1071" s="144" t="str">
        <f t="shared" si="1631"/>
        <v>-</v>
      </c>
      <c r="AB1071" s="144" t="str">
        <f t="shared" si="1631"/>
        <v>-</v>
      </c>
      <c r="AC1071" s="144" t="str">
        <f t="shared" si="1631"/>
        <v>-</v>
      </c>
      <c r="AD1071" s="144" t="str">
        <f t="shared" si="1631"/>
        <v>-</v>
      </c>
      <c r="AE1071" s="649" t="str">
        <f t="shared" si="1631"/>
        <v>X</v>
      </c>
      <c r="AF1071" s="38"/>
      <c r="AG1071" s="144" t="s">
        <v>47</v>
      </c>
      <c r="AH1071" s="144" t="s">
        <v>47</v>
      </c>
      <c r="AI1071" s="38"/>
      <c r="AJ1071" s="13" t="str">
        <f t="shared" si="1625"/>
        <v>/rsm:CrossIndustryInvoice/rsm:SupplyChainTradeTransaction/ram:ApplicableHeaderTradeSettlement/ram:SpecifiedTradePaymentTerms</v>
      </c>
      <c r="AK1071" s="13" t="str">
        <f t="shared" si="1626"/>
        <v>/ram:ApplicableTradePaymentPenaltyTerms</v>
      </c>
      <c r="AL1071" s="14">
        <f>COUNTIFS(R$4:R1071,AJ1071)</f>
        <v>1</v>
      </c>
      <c r="AN1071" s="215" t="str">
        <f t="shared" si="1564"/>
        <v>SCT_HTS</v>
      </c>
      <c r="AO1071" s="140" t="str">
        <f t="shared" si="1627"/>
        <v>BG-X-43</v>
      </c>
      <c r="AP1071" s="296" t="str">
        <f t="shared" si="1565"/>
        <v/>
      </c>
      <c r="AQ1071" s="141">
        <f t="shared" si="1604"/>
        <v>4</v>
      </c>
      <c r="AR1071" s="141" t="str">
        <f t="shared" si="1628"/>
        <v>0..1</v>
      </c>
      <c r="AS1071" s="217" t="s">
        <v>4499</v>
      </c>
      <c r="AT1071" s="125"/>
      <c r="AU1071" s="126"/>
      <c r="AV1071" s="126"/>
      <c r="AW1071" s="126"/>
      <c r="AX1071" s="125"/>
      <c r="AY1071" s="124" t="str">
        <f t="shared" si="1596"/>
        <v>0..1</v>
      </c>
      <c r="AZ1071" s="124" t="str">
        <f t="shared" si="1597"/>
        <v>0..1</v>
      </c>
      <c r="BA1071" s="142" t="str">
        <f t="shared" si="1589"/>
        <v>/rsm:CrossIndustryInvoice
/rsm:SupplyChainTradeTransaction
/ram:ApplicableHeaderTradeSettlement
/ram:SpecifiedTradePaymentTerms
/ram:ApplicableTradePaymentPenaltyTerms</v>
      </c>
      <c r="BB1071" s="143" t="str">
        <f t="shared" si="1590"/>
        <v>/rsm:CrossIndustryInvoice/rsm:SupplyChainTradeTransaction/ram:ApplicableHeaderTradeSettlement/ram:SpecifiedTradePaymentTerms/ram:ApplicableTradePaymentPenaltyTerms</v>
      </c>
      <c r="BC1071" s="124" t="str">
        <f t="shared" si="1566"/>
        <v/>
      </c>
      <c r="BD1071" s="129" t="str">
        <f t="shared" si="1567"/>
        <v>EG</v>
      </c>
      <c r="BE1071" s="141" t="str">
        <f t="shared" si="1568"/>
        <v>0..1</v>
      </c>
      <c r="BF1071" s="124" t="str">
        <f t="shared" si="1569"/>
        <v/>
      </c>
      <c r="BG1071" s="675" t="str">
        <f t="shared" si="1570"/>
        <v/>
      </c>
      <c r="BH1071" s="7"/>
      <c r="BI1071" s="648" t="str">
        <f t="shared" si="1571"/>
        <v>-</v>
      </c>
      <c r="BJ1071" s="144" t="str">
        <f t="shared" si="1572"/>
        <v>-</v>
      </c>
      <c r="BK1071" s="144" t="str">
        <f t="shared" si="1573"/>
        <v>-</v>
      </c>
      <c r="BL1071" s="144" t="str">
        <f t="shared" si="1574"/>
        <v>-</v>
      </c>
      <c r="BM1071" s="144" t="str">
        <f t="shared" si="1575"/>
        <v>-</v>
      </c>
      <c r="BN1071" s="144" t="str">
        <f t="shared" si="1576"/>
        <v>-</v>
      </c>
      <c r="BO1071" s="649" t="str">
        <f t="shared" si="1577"/>
        <v>X</v>
      </c>
      <c r="BP1071" s="7"/>
      <c r="BQ1071" s="144" t="str">
        <f t="shared" si="1578"/>
        <v>EXTENDED</v>
      </c>
      <c r="BR1071" s="144" t="str">
        <f t="shared" si="1579"/>
        <v>EXTENDED</v>
      </c>
      <c r="BS1071" s="15"/>
      <c r="BT1071" s="57" t="s">
        <v>18642</v>
      </c>
    </row>
    <row r="1072" spans="1:72" s="59" customFormat="1" ht="105" x14ac:dyDescent="0.2">
      <c r="A1072" s="45" t="str">
        <f t="shared" si="1562"/>
        <v>NO</v>
      </c>
      <c r="B1072" s="45"/>
      <c r="C1072" s="45"/>
      <c r="D1072" s="215" t="s">
        <v>3431</v>
      </c>
      <c r="E1072" s="61" t="s">
        <v>5827</v>
      </c>
      <c r="F1072" s="282"/>
      <c r="G1072" s="62">
        <f t="shared" si="1617"/>
        <v>5</v>
      </c>
      <c r="H1072" s="62" t="s">
        <v>42</v>
      </c>
      <c r="I1072" s="64" t="s">
        <v>17392</v>
      </c>
      <c r="J1072" s="64"/>
      <c r="K1072" s="65"/>
      <c r="L1072" s="65"/>
      <c r="M1072" s="65"/>
      <c r="N1072" s="64" t="s">
        <v>148</v>
      </c>
      <c r="O1072" s="66" t="s">
        <v>42</v>
      </c>
      <c r="P1072" s="66" t="str">
        <f t="shared" si="1547"/>
        <v>0..1</v>
      </c>
      <c r="Q1072" s="6" t="s">
        <v>4501</v>
      </c>
      <c r="R1072" s="67" t="s">
        <v>4502</v>
      </c>
      <c r="S1072" s="88" t="s">
        <v>151</v>
      </c>
      <c r="T1072" s="68" t="str">
        <f t="shared" si="1629"/>
        <v/>
      </c>
      <c r="U1072" s="62" t="s">
        <v>42</v>
      </c>
      <c r="V1072" s="66"/>
      <c r="W1072" s="249"/>
      <c r="X1072" s="38"/>
      <c r="Y1072" s="634" t="str">
        <f t="shared" si="1560"/>
        <v>-</v>
      </c>
      <c r="Z1072" s="70" t="str">
        <f t="shared" ref="Z1072:AE1072" si="1632">IF(Y1072="X","X",IF($AH1072=Z$4,"X","-"))</f>
        <v>-</v>
      </c>
      <c r="AA1072" s="70" t="str">
        <f t="shared" si="1632"/>
        <v>-</v>
      </c>
      <c r="AB1072" s="70" t="str">
        <f t="shared" si="1632"/>
        <v>-</v>
      </c>
      <c r="AC1072" s="70" t="str">
        <f t="shared" si="1632"/>
        <v>-</v>
      </c>
      <c r="AD1072" s="70" t="str">
        <f t="shared" si="1632"/>
        <v>-</v>
      </c>
      <c r="AE1072" s="635" t="str">
        <f t="shared" si="1632"/>
        <v>X</v>
      </c>
      <c r="AF1072" s="38"/>
      <c r="AG1072" s="70" t="s">
        <v>47</v>
      </c>
      <c r="AH1072" s="70" t="s">
        <v>47</v>
      </c>
      <c r="AI1072" s="38"/>
      <c r="AJ1072" s="13" t="str">
        <f t="shared" si="1625"/>
        <v>/rsm:CrossIndustryInvoice/rsm:SupplyChainTradeTransaction/ram:ApplicableHeaderTradeSettlement/ram:SpecifiedTradePaymentTerms/ram:ApplicableTradePaymentPenaltyTerms</v>
      </c>
      <c r="AK1072" s="13" t="str">
        <f t="shared" si="1626"/>
        <v>/ram:BasisDateTime</v>
      </c>
      <c r="AL1072" s="14">
        <f>COUNTIFS(R$4:R1072,AJ1072)</f>
        <v>1</v>
      </c>
      <c r="AN1072" s="215" t="str">
        <f t="shared" si="1564"/>
        <v>SCT_HTS</v>
      </c>
      <c r="AO1072" s="61" t="str">
        <f t="shared" si="1627"/>
        <v>BT-X-276-00</v>
      </c>
      <c r="AP1072" s="282" t="str">
        <f t="shared" si="1565"/>
        <v/>
      </c>
      <c r="AQ1072" s="62">
        <f t="shared" si="1604"/>
        <v>5</v>
      </c>
      <c r="AR1072" s="62" t="str">
        <f t="shared" si="1628"/>
        <v>0..1</v>
      </c>
      <c r="AS1072" s="64" t="s">
        <v>4503</v>
      </c>
      <c r="AT1072" s="64"/>
      <c r="AU1072" s="65"/>
      <c r="AV1072" s="65"/>
      <c r="AW1072" s="65"/>
      <c r="AX1072" s="64" t="s">
        <v>148</v>
      </c>
      <c r="AY1072" s="66" t="str">
        <f t="shared" si="1596"/>
        <v>0..1</v>
      </c>
      <c r="AZ1072" s="66" t="str">
        <f t="shared" si="1597"/>
        <v>0..1</v>
      </c>
      <c r="BA1072" s="6" t="str">
        <f t="shared" si="1589"/>
        <v>/rsm:CrossIndustryInvoice
/rsm:SupplyChainTradeTransaction
/ram:ApplicableHeaderTradeSettlement
/ram:SpecifiedTradePaymentTerms
/ram:ApplicableTradePaymentPenaltyTerms
/ram:BasisDateTime</v>
      </c>
      <c r="BB1072" s="67" t="str">
        <f t="shared" si="1590"/>
        <v>/rsm:CrossIndustryInvoice/rsm:SupplyChainTradeTransaction/ram:ApplicableHeaderTradeSettlement/ram:SpecifiedTradePaymentTerms/ram:ApplicableTradePaymentPenaltyTerms/ram:BasisDateTime</v>
      </c>
      <c r="BC1072" s="66" t="str">
        <f t="shared" si="1566"/>
        <v>D</v>
      </c>
      <c r="BD1072" s="68" t="str">
        <f t="shared" si="1567"/>
        <v/>
      </c>
      <c r="BE1072" s="62" t="str">
        <f t="shared" si="1568"/>
        <v>0..1</v>
      </c>
      <c r="BF1072" s="66" t="str">
        <f t="shared" si="1569"/>
        <v/>
      </c>
      <c r="BG1072" s="249" t="str">
        <f t="shared" si="1570"/>
        <v/>
      </c>
      <c r="BH1072" s="7"/>
      <c r="BI1072" s="634" t="str">
        <f t="shared" si="1571"/>
        <v>-</v>
      </c>
      <c r="BJ1072" s="70" t="str">
        <f t="shared" si="1572"/>
        <v>-</v>
      </c>
      <c r="BK1072" s="70" t="str">
        <f t="shared" si="1573"/>
        <v>-</v>
      </c>
      <c r="BL1072" s="70" t="str">
        <f t="shared" si="1574"/>
        <v>-</v>
      </c>
      <c r="BM1072" s="70" t="str">
        <f t="shared" si="1575"/>
        <v>-</v>
      </c>
      <c r="BN1072" s="70" t="str">
        <f t="shared" si="1576"/>
        <v>-</v>
      </c>
      <c r="BO1072" s="635" t="str">
        <f t="shared" si="1577"/>
        <v>X</v>
      </c>
      <c r="BP1072" s="7"/>
      <c r="BQ1072" s="70" t="str">
        <f t="shared" si="1578"/>
        <v>EXTENDED</v>
      </c>
      <c r="BR1072" s="70" t="str">
        <f t="shared" si="1579"/>
        <v>EXTENDED</v>
      </c>
      <c r="BS1072" s="15"/>
      <c r="BT1072" s="57" t="s">
        <v>18642</v>
      </c>
    </row>
    <row r="1073" spans="1:72" s="59" customFormat="1" ht="120" x14ac:dyDescent="0.2">
      <c r="A1073" s="45" t="str">
        <f t="shared" si="1562"/>
        <v>YES</v>
      </c>
      <c r="B1073" s="45"/>
      <c r="C1073" s="45"/>
      <c r="D1073" s="215" t="s">
        <v>3431</v>
      </c>
      <c r="E1073" s="61" t="s">
        <v>5828</v>
      </c>
      <c r="F1073" s="282"/>
      <c r="G1073" s="62">
        <f t="shared" si="1617"/>
        <v>6</v>
      </c>
      <c r="H1073" s="62" t="s">
        <v>32</v>
      </c>
      <c r="I1073" s="64" t="s">
        <v>17393</v>
      </c>
      <c r="J1073" s="64"/>
      <c r="K1073" s="65"/>
      <c r="L1073" s="65"/>
      <c r="M1073" s="65"/>
      <c r="N1073" s="64" t="s">
        <v>148</v>
      </c>
      <c r="O1073" s="66" t="s">
        <v>32</v>
      </c>
      <c r="P1073" s="66" t="str">
        <f t="shared" si="1547"/>
        <v>1..1</v>
      </c>
      <c r="Q1073" s="6" t="s">
        <v>4504</v>
      </c>
      <c r="R1073" s="67" t="s">
        <v>4505</v>
      </c>
      <c r="S1073" s="66" t="s">
        <v>151</v>
      </c>
      <c r="T1073" s="68" t="str">
        <f t="shared" si="1629"/>
        <v>E</v>
      </c>
      <c r="U1073" s="62" t="s">
        <v>32</v>
      </c>
      <c r="V1073" s="66"/>
      <c r="W1073" s="249"/>
      <c r="X1073" s="38"/>
      <c r="Y1073" s="634" t="str">
        <f t="shared" si="1560"/>
        <v>-</v>
      </c>
      <c r="Z1073" s="70" t="str">
        <f t="shared" ref="Z1073:AE1073" si="1633">IF(Y1073="X","X",IF($AH1073=Z$4,"X","-"))</f>
        <v>-</v>
      </c>
      <c r="AA1073" s="70" t="str">
        <f t="shared" si="1633"/>
        <v>-</v>
      </c>
      <c r="AB1073" s="70" t="str">
        <f t="shared" si="1633"/>
        <v>-</v>
      </c>
      <c r="AC1073" s="70" t="str">
        <f t="shared" si="1633"/>
        <v>-</v>
      </c>
      <c r="AD1073" s="70" t="str">
        <f t="shared" si="1633"/>
        <v>-</v>
      </c>
      <c r="AE1073" s="635" t="str">
        <f t="shared" si="1633"/>
        <v>X</v>
      </c>
      <c r="AF1073" s="38"/>
      <c r="AG1073" s="70" t="s">
        <v>47</v>
      </c>
      <c r="AH1073" s="70" t="s">
        <v>47</v>
      </c>
      <c r="AI1073" s="38"/>
      <c r="AJ1073" s="13" t="str">
        <f t="shared" si="1625"/>
        <v>/rsm:CrossIndustryInvoice/rsm:SupplyChainTradeTransaction/ram:ApplicableHeaderTradeSettlement/ram:SpecifiedTradePaymentTerms/ram:ApplicableTradePaymentPenaltyTerms/ram:BasisDateTime</v>
      </c>
      <c r="AK1073" s="13" t="str">
        <f t="shared" si="1626"/>
        <v>/udt:DateTimeString</v>
      </c>
      <c r="AL1073" s="14">
        <f>COUNTIFS(R$4:R1073,AJ1073)</f>
        <v>1</v>
      </c>
      <c r="AN1073" s="215" t="str">
        <f t="shared" si="1564"/>
        <v>SCT_HTS</v>
      </c>
      <c r="AO1073" s="61" t="str">
        <f t="shared" si="1627"/>
        <v>BT-X-276</v>
      </c>
      <c r="AP1073" s="282" t="str">
        <f t="shared" si="1565"/>
        <v/>
      </c>
      <c r="AQ1073" s="62">
        <f t="shared" si="1604"/>
        <v>6</v>
      </c>
      <c r="AR1073" s="62" t="str">
        <f t="shared" si="1628"/>
        <v>1..1</v>
      </c>
      <c r="AS1073" s="64" t="s">
        <v>18310</v>
      </c>
      <c r="AT1073" s="64"/>
      <c r="AU1073" s="65"/>
      <c r="AV1073" s="65"/>
      <c r="AW1073" s="65"/>
      <c r="AX1073" s="64" t="s">
        <v>148</v>
      </c>
      <c r="AY1073" s="66" t="str">
        <f t="shared" si="1596"/>
        <v>1..1</v>
      </c>
      <c r="AZ1073" s="66" t="str">
        <f t="shared" si="1597"/>
        <v>1..1</v>
      </c>
      <c r="BA1073" s="6" t="str">
        <f t="shared" si="1589"/>
        <v>/rsm:CrossIndustryInvoice
/rsm:SupplyChainTradeTransaction
/ram:ApplicableHeaderTradeSettlement
/ram:SpecifiedTradePaymentTerms
/ram:ApplicableTradePaymentPenaltyTerms
/ram:BasisDateTime
/udt:DateTimeString</v>
      </c>
      <c r="BB1073" s="67" t="str">
        <f t="shared" si="1590"/>
        <v>/rsm:CrossIndustryInvoice/rsm:SupplyChainTradeTransaction/ram:ApplicableHeaderTradeSettlement/ram:SpecifiedTradePaymentTerms/ram:ApplicableTradePaymentPenaltyTerms/ram:BasisDateTime/udt:DateTimeString</v>
      </c>
      <c r="BC1073" s="66" t="str">
        <f t="shared" si="1566"/>
        <v>D</v>
      </c>
      <c r="BD1073" s="68" t="str">
        <f t="shared" si="1567"/>
        <v>E</v>
      </c>
      <c r="BE1073" s="62" t="str">
        <f t="shared" si="1568"/>
        <v>1..1</v>
      </c>
      <c r="BF1073" s="66" t="str">
        <f t="shared" si="1569"/>
        <v/>
      </c>
      <c r="BG1073" s="249" t="str">
        <f t="shared" si="1570"/>
        <v/>
      </c>
      <c r="BH1073" s="7"/>
      <c r="BI1073" s="634" t="str">
        <f t="shared" si="1571"/>
        <v>-</v>
      </c>
      <c r="BJ1073" s="70" t="str">
        <f t="shared" si="1572"/>
        <v>-</v>
      </c>
      <c r="BK1073" s="70" t="str">
        <f t="shared" si="1573"/>
        <v>-</v>
      </c>
      <c r="BL1073" s="70" t="str">
        <f t="shared" si="1574"/>
        <v>-</v>
      </c>
      <c r="BM1073" s="70" t="str">
        <f t="shared" si="1575"/>
        <v>-</v>
      </c>
      <c r="BN1073" s="70" t="str">
        <f t="shared" si="1576"/>
        <v>-</v>
      </c>
      <c r="BO1073" s="635" t="str">
        <f t="shared" si="1577"/>
        <v>X</v>
      </c>
      <c r="BP1073" s="7"/>
      <c r="BQ1073" s="70" t="str">
        <f t="shared" si="1578"/>
        <v>EXTENDED</v>
      </c>
      <c r="BR1073" s="70" t="str">
        <f t="shared" si="1579"/>
        <v>EXTENDED</v>
      </c>
      <c r="BS1073" s="15"/>
      <c r="BT1073" s="57" t="s">
        <v>18642</v>
      </c>
    </row>
    <row r="1074" spans="1:72" s="59" customFormat="1" ht="135" x14ac:dyDescent="0.2">
      <c r="A1074" s="45" t="str">
        <f t="shared" si="1562"/>
        <v>YES</v>
      </c>
      <c r="B1074" s="45"/>
      <c r="C1074" s="45"/>
      <c r="D1074" s="215" t="s">
        <v>3431</v>
      </c>
      <c r="E1074" s="61" t="s">
        <v>5829</v>
      </c>
      <c r="F1074" s="282"/>
      <c r="G1074" s="62">
        <f t="shared" si="1617"/>
        <v>7</v>
      </c>
      <c r="H1074" s="62" t="s">
        <v>32</v>
      </c>
      <c r="I1074" s="64" t="s">
        <v>229</v>
      </c>
      <c r="J1074" s="64"/>
      <c r="K1074" s="65" t="s">
        <v>160</v>
      </c>
      <c r="L1074" s="65"/>
      <c r="M1074" s="65" t="s">
        <v>160</v>
      </c>
      <c r="N1074" s="64" t="s">
        <v>128</v>
      </c>
      <c r="O1074" s="66" t="s">
        <v>32</v>
      </c>
      <c r="P1074" s="66" t="str">
        <f t="shared" si="1547"/>
        <v>1..1</v>
      </c>
      <c r="Q1074" s="6" t="s">
        <v>4507</v>
      </c>
      <c r="R1074" s="67" t="s">
        <v>4508</v>
      </c>
      <c r="S1074" s="66" t="s">
        <v>131</v>
      </c>
      <c r="T1074" s="68" t="str">
        <f t="shared" si="1629"/>
        <v>A</v>
      </c>
      <c r="U1074" s="62" t="s">
        <v>42</v>
      </c>
      <c r="V1074" s="66"/>
      <c r="W1074" s="249"/>
      <c r="X1074" s="38"/>
      <c r="Y1074" s="634" t="str">
        <f t="shared" si="1560"/>
        <v>-</v>
      </c>
      <c r="Z1074" s="70" t="str">
        <f t="shared" ref="Z1074:AE1074" si="1634">IF(Y1074="X","X",IF($AH1074=Z$4,"X","-"))</f>
        <v>-</v>
      </c>
      <c r="AA1074" s="70" t="str">
        <f t="shared" si="1634"/>
        <v>-</v>
      </c>
      <c r="AB1074" s="70" t="str">
        <f t="shared" si="1634"/>
        <v>-</v>
      </c>
      <c r="AC1074" s="70" t="str">
        <f t="shared" si="1634"/>
        <v>-</v>
      </c>
      <c r="AD1074" s="70" t="str">
        <f t="shared" si="1634"/>
        <v>-</v>
      </c>
      <c r="AE1074" s="635" t="str">
        <f t="shared" si="1634"/>
        <v>X</v>
      </c>
      <c r="AF1074" s="38"/>
      <c r="AG1074" s="70" t="s">
        <v>47</v>
      </c>
      <c r="AH1074" s="70" t="s">
        <v>47</v>
      </c>
      <c r="AI1074" s="38"/>
      <c r="AJ1074" s="13" t="str">
        <f t="shared" si="1625"/>
        <v>/rsm:CrossIndustryInvoice/rsm:SupplyChainTradeTransaction/ram:ApplicableHeaderTradeSettlement/ram:SpecifiedTradePaymentTerms/ram:ApplicableTradePaymentPenaltyTerms/ram:BasisDateTime/udt:DateTimeString</v>
      </c>
      <c r="AK1074" s="13" t="str">
        <f t="shared" si="1626"/>
        <v>/@format</v>
      </c>
      <c r="AL1074" s="14">
        <f>COUNTIFS(R$4:R1074,AJ1074)</f>
        <v>1</v>
      </c>
      <c r="AN1074" s="215" t="str">
        <f t="shared" si="1564"/>
        <v>SCT_HTS</v>
      </c>
      <c r="AO1074" s="61" t="str">
        <f t="shared" si="1627"/>
        <v>BT-X-276-0</v>
      </c>
      <c r="AP1074" s="282" t="str">
        <f t="shared" si="1565"/>
        <v/>
      </c>
      <c r="AQ1074" s="62">
        <f t="shared" si="1604"/>
        <v>7</v>
      </c>
      <c r="AR1074" s="62" t="str">
        <f t="shared" si="1628"/>
        <v>1..1</v>
      </c>
      <c r="AS1074" s="64" t="s">
        <v>229</v>
      </c>
      <c r="AT1074" s="64"/>
      <c r="AU1074" s="65" t="s">
        <v>18166</v>
      </c>
      <c r="AV1074" s="65"/>
      <c r="AW1074" s="65"/>
      <c r="AX1074" s="64" t="s">
        <v>128</v>
      </c>
      <c r="AY1074" s="66" t="str">
        <f t="shared" si="1596"/>
        <v>1..1</v>
      </c>
      <c r="AZ1074" s="66" t="str">
        <f t="shared" si="1597"/>
        <v>1..1</v>
      </c>
      <c r="BA1074" s="6" t="str">
        <f t="shared" si="1589"/>
        <v>/rsm:CrossIndustryInvoice
/rsm:SupplyChainTradeTransaction
/ram:ApplicableHeaderTradeSettlement
/ram:SpecifiedTradePaymentTerms
/ram:ApplicableTradePaymentPenaltyTerms
/ram:BasisDateTime
/udt:DateTimeString
/@format</v>
      </c>
      <c r="BB1074" s="67" t="str">
        <f t="shared" si="1590"/>
        <v>/rsm:CrossIndustryInvoice/rsm:SupplyChainTradeTransaction/ram:ApplicableHeaderTradeSettlement/ram:SpecifiedTradePaymentTerms/ram:ApplicableTradePaymentPenaltyTerms/ram:BasisDateTime/udt:DateTimeString/@format</v>
      </c>
      <c r="BC1074" s="66" t="str">
        <f t="shared" si="1566"/>
        <v>C</v>
      </c>
      <c r="BD1074" s="68" t="str">
        <f t="shared" si="1567"/>
        <v>A</v>
      </c>
      <c r="BE1074" s="62" t="str">
        <f t="shared" si="1568"/>
        <v>0..1</v>
      </c>
      <c r="BF1074" s="66" t="str">
        <f t="shared" si="1569"/>
        <v/>
      </c>
      <c r="BG1074" s="249" t="str">
        <f t="shared" si="1570"/>
        <v/>
      </c>
      <c r="BH1074" s="7"/>
      <c r="BI1074" s="634" t="str">
        <f t="shared" si="1571"/>
        <v>-</v>
      </c>
      <c r="BJ1074" s="70" t="str">
        <f t="shared" si="1572"/>
        <v>-</v>
      </c>
      <c r="BK1074" s="70" t="str">
        <f t="shared" si="1573"/>
        <v>-</v>
      </c>
      <c r="BL1074" s="70" t="str">
        <f t="shared" si="1574"/>
        <v>-</v>
      </c>
      <c r="BM1074" s="70" t="str">
        <f t="shared" si="1575"/>
        <v>-</v>
      </c>
      <c r="BN1074" s="70" t="str">
        <f t="shared" si="1576"/>
        <v>-</v>
      </c>
      <c r="BO1074" s="635" t="str">
        <f t="shared" si="1577"/>
        <v>X</v>
      </c>
      <c r="BP1074" s="7"/>
      <c r="BQ1074" s="70" t="str">
        <f t="shared" si="1578"/>
        <v>EXTENDED</v>
      </c>
      <c r="BR1074" s="70" t="str">
        <f t="shared" si="1579"/>
        <v>EXTENDED</v>
      </c>
      <c r="BS1074" s="15"/>
      <c r="BT1074" s="57" t="s">
        <v>18642</v>
      </c>
    </row>
    <row r="1075" spans="1:72" s="59" customFormat="1" ht="105" x14ac:dyDescent="0.2">
      <c r="A1075" s="45" t="str">
        <f t="shared" si="1562"/>
        <v>YES</v>
      </c>
      <c r="B1075" s="45"/>
      <c r="C1075" s="45"/>
      <c r="D1075" s="215" t="s">
        <v>3431</v>
      </c>
      <c r="E1075" s="61" t="s">
        <v>5830</v>
      </c>
      <c r="F1075" s="282"/>
      <c r="G1075" s="62">
        <f t="shared" si="1617"/>
        <v>5</v>
      </c>
      <c r="H1075" s="62" t="s">
        <v>42</v>
      </c>
      <c r="I1075" s="64" t="s">
        <v>17394</v>
      </c>
      <c r="J1075" s="64"/>
      <c r="K1075" s="65"/>
      <c r="L1075" s="65"/>
      <c r="M1075" s="65"/>
      <c r="N1075" s="64" t="s">
        <v>680</v>
      </c>
      <c r="O1075" s="66" t="s">
        <v>42</v>
      </c>
      <c r="P1075" s="66" t="str">
        <f t="shared" si="1547"/>
        <v>0..1</v>
      </c>
      <c r="Q1075" s="6" t="s">
        <v>4510</v>
      </c>
      <c r="R1075" s="67" t="s">
        <v>4511</v>
      </c>
      <c r="S1075" s="66" t="s">
        <v>520</v>
      </c>
      <c r="T1075" s="68" t="str">
        <f t="shared" si="1629"/>
        <v>E</v>
      </c>
      <c r="U1075" s="62" t="s">
        <v>42</v>
      </c>
      <c r="V1075" s="66"/>
      <c r="W1075" s="249"/>
      <c r="X1075" s="38"/>
      <c r="Y1075" s="634" t="str">
        <f t="shared" si="1560"/>
        <v>-</v>
      </c>
      <c r="Z1075" s="70" t="str">
        <f t="shared" ref="Z1075:AE1075" si="1635">IF(Y1075="X","X",IF($AH1075=Z$4,"X","-"))</f>
        <v>-</v>
      </c>
      <c r="AA1075" s="70" t="str">
        <f t="shared" si="1635"/>
        <v>-</v>
      </c>
      <c r="AB1075" s="70" t="str">
        <f t="shared" si="1635"/>
        <v>-</v>
      </c>
      <c r="AC1075" s="70" t="str">
        <f t="shared" si="1635"/>
        <v>-</v>
      </c>
      <c r="AD1075" s="70" t="str">
        <f t="shared" si="1635"/>
        <v>-</v>
      </c>
      <c r="AE1075" s="635" t="str">
        <f t="shared" si="1635"/>
        <v>X</v>
      </c>
      <c r="AF1075" s="38"/>
      <c r="AG1075" s="70" t="s">
        <v>47</v>
      </c>
      <c r="AH1075" s="70" t="s">
        <v>47</v>
      </c>
      <c r="AI1075" s="38"/>
      <c r="AJ1075" s="13" t="str">
        <f t="shared" si="1625"/>
        <v>/rsm:CrossIndustryInvoice/rsm:SupplyChainTradeTransaction/ram:ApplicableHeaderTradeSettlement/ram:SpecifiedTradePaymentTerms/ram:ApplicableTradePaymentPenaltyTerms</v>
      </c>
      <c r="AK1075" s="13" t="str">
        <f t="shared" si="1626"/>
        <v>/ram:BasisPeriodMeasure</v>
      </c>
      <c r="AL1075" s="14">
        <f>COUNTIFS(R$4:R1075,AJ1075)</f>
        <v>1</v>
      </c>
      <c r="AN1075" s="215" t="str">
        <f t="shared" si="1564"/>
        <v>SCT_HTS</v>
      </c>
      <c r="AO1075" s="61" t="str">
        <f t="shared" si="1627"/>
        <v>BT-X-277</v>
      </c>
      <c r="AP1075" s="282" t="str">
        <f t="shared" si="1565"/>
        <v/>
      </c>
      <c r="AQ1075" s="62">
        <f t="shared" si="1604"/>
        <v>5</v>
      </c>
      <c r="AR1075" s="62" t="str">
        <f t="shared" si="1628"/>
        <v>0..1</v>
      </c>
      <c r="AS1075" s="64" t="s">
        <v>4512</v>
      </c>
      <c r="AT1075" s="64" t="s">
        <v>18311</v>
      </c>
      <c r="AU1075" s="65"/>
      <c r="AV1075" s="65"/>
      <c r="AW1075" s="65"/>
      <c r="AX1075" s="64"/>
      <c r="AY1075" s="66" t="str">
        <f t="shared" si="1596"/>
        <v>0..1</v>
      </c>
      <c r="AZ1075" s="66" t="str">
        <f t="shared" si="1597"/>
        <v>0..1</v>
      </c>
      <c r="BA1075" s="6" t="str">
        <f t="shared" si="1589"/>
        <v>/rsm:CrossIndustryInvoice
/rsm:SupplyChainTradeTransaction
/ram:ApplicableHeaderTradeSettlement
/ram:SpecifiedTradePaymentTerms
/ram:ApplicableTradePaymentPenaltyTerms
/ram:BasisPeriodMeasure</v>
      </c>
      <c r="BB1075" s="67" t="str">
        <f t="shared" si="1590"/>
        <v>/rsm:CrossIndustryInvoice/rsm:SupplyChainTradeTransaction/ram:ApplicableHeaderTradeSettlement/ram:SpecifiedTradePaymentTerms/ram:ApplicableTradePaymentPenaltyTerms/ram:BasisPeriodMeasure</v>
      </c>
      <c r="BC1075" s="66" t="str">
        <f t="shared" si="1566"/>
        <v>Q</v>
      </c>
      <c r="BD1075" s="68" t="str">
        <f t="shared" si="1567"/>
        <v>E</v>
      </c>
      <c r="BE1075" s="62" t="str">
        <f t="shared" si="1568"/>
        <v>0..1</v>
      </c>
      <c r="BF1075" s="66" t="str">
        <f t="shared" si="1569"/>
        <v/>
      </c>
      <c r="BG1075" s="249" t="str">
        <f t="shared" si="1570"/>
        <v/>
      </c>
      <c r="BH1075" s="7"/>
      <c r="BI1075" s="634" t="str">
        <f t="shared" si="1571"/>
        <v>-</v>
      </c>
      <c r="BJ1075" s="70" t="str">
        <f t="shared" si="1572"/>
        <v>-</v>
      </c>
      <c r="BK1075" s="70" t="str">
        <f t="shared" si="1573"/>
        <v>-</v>
      </c>
      <c r="BL1075" s="70" t="str">
        <f t="shared" si="1574"/>
        <v>-</v>
      </c>
      <c r="BM1075" s="70" t="str">
        <f t="shared" si="1575"/>
        <v>-</v>
      </c>
      <c r="BN1075" s="70" t="str">
        <f t="shared" si="1576"/>
        <v>-</v>
      </c>
      <c r="BO1075" s="635" t="str">
        <f t="shared" si="1577"/>
        <v>X</v>
      </c>
      <c r="BP1075" s="7"/>
      <c r="BQ1075" s="70" t="str">
        <f t="shared" si="1578"/>
        <v>EXTENDED</v>
      </c>
      <c r="BR1075" s="70" t="str">
        <f t="shared" si="1579"/>
        <v>EXTENDED</v>
      </c>
      <c r="BS1075" s="15"/>
      <c r="BT1075" s="57" t="s">
        <v>18642</v>
      </c>
    </row>
    <row r="1076" spans="1:72" s="59" customFormat="1" ht="120" x14ac:dyDescent="0.2">
      <c r="A1076" s="45" t="str">
        <f t="shared" si="1562"/>
        <v>YES</v>
      </c>
      <c r="B1076" s="45"/>
      <c r="C1076" s="45"/>
      <c r="D1076" s="215" t="s">
        <v>3431</v>
      </c>
      <c r="E1076" s="61" t="s">
        <v>5831</v>
      </c>
      <c r="F1076" s="282"/>
      <c r="G1076" s="62">
        <f t="shared" si="1617"/>
        <v>6</v>
      </c>
      <c r="H1076" s="62" t="s">
        <v>42</v>
      </c>
      <c r="I1076" s="64" t="s">
        <v>17395</v>
      </c>
      <c r="J1076" s="64"/>
      <c r="K1076" s="65"/>
      <c r="L1076" s="65"/>
      <c r="M1076" s="65"/>
      <c r="N1076" s="64" t="s">
        <v>128</v>
      </c>
      <c r="O1076" s="66" t="s">
        <v>42</v>
      </c>
      <c r="P1076" s="66" t="str">
        <f t="shared" si="1547"/>
        <v>0..1</v>
      </c>
      <c r="Q1076" s="6" t="s">
        <v>4513</v>
      </c>
      <c r="R1076" s="67" t="s">
        <v>4514</v>
      </c>
      <c r="S1076" s="66" t="s">
        <v>131</v>
      </c>
      <c r="T1076" s="68" t="str">
        <f t="shared" si="1629"/>
        <v>A</v>
      </c>
      <c r="U1076" s="62" t="s">
        <v>42</v>
      </c>
      <c r="V1076" s="66"/>
      <c r="W1076" s="249"/>
      <c r="X1076" s="38"/>
      <c r="Y1076" s="634" t="str">
        <f t="shared" si="1560"/>
        <v>-</v>
      </c>
      <c r="Z1076" s="70" t="str">
        <f t="shared" ref="Z1076:AE1076" si="1636">IF(Y1076="X","X",IF($AH1076=Z$4,"X","-"))</f>
        <v>-</v>
      </c>
      <c r="AA1076" s="70" t="str">
        <f t="shared" si="1636"/>
        <v>-</v>
      </c>
      <c r="AB1076" s="70" t="str">
        <f t="shared" si="1636"/>
        <v>-</v>
      </c>
      <c r="AC1076" s="70" t="str">
        <f t="shared" si="1636"/>
        <v>-</v>
      </c>
      <c r="AD1076" s="70" t="str">
        <f t="shared" si="1636"/>
        <v>-</v>
      </c>
      <c r="AE1076" s="635" t="str">
        <f t="shared" si="1636"/>
        <v>X</v>
      </c>
      <c r="AF1076" s="38"/>
      <c r="AG1076" s="70" t="s">
        <v>47</v>
      </c>
      <c r="AH1076" s="70" t="s">
        <v>47</v>
      </c>
      <c r="AI1076" s="38"/>
      <c r="AJ1076" s="13" t="str">
        <f t="shared" si="1625"/>
        <v>/rsm:CrossIndustryInvoice/rsm:SupplyChainTradeTransaction/ram:ApplicableHeaderTradeSettlement/ram:SpecifiedTradePaymentTerms/ram:ApplicableTradePaymentPenaltyTerms/ram:BasisPeriodMeasure</v>
      </c>
      <c r="AK1076" s="13" t="str">
        <f t="shared" si="1626"/>
        <v>/@unitCode</v>
      </c>
      <c r="AL1076" s="14">
        <f>COUNTIFS(R$4:R1076,AJ1076)</f>
        <v>1</v>
      </c>
      <c r="AN1076" s="215" t="str">
        <f t="shared" si="1564"/>
        <v>SCT_HTS</v>
      </c>
      <c r="AO1076" s="61" t="str">
        <f t="shared" si="1627"/>
        <v>BT-X-278</v>
      </c>
      <c r="AP1076" s="282" t="str">
        <f t="shared" si="1565"/>
        <v/>
      </c>
      <c r="AQ1076" s="62">
        <f t="shared" si="1604"/>
        <v>6</v>
      </c>
      <c r="AR1076" s="62" t="str">
        <f t="shared" si="1628"/>
        <v>0..1</v>
      </c>
      <c r="AS1076" s="64" t="s">
        <v>4515</v>
      </c>
      <c r="AT1076" s="64"/>
      <c r="AU1076" s="65"/>
      <c r="AV1076" s="65"/>
      <c r="AW1076" s="65"/>
      <c r="AX1076" s="64" t="s">
        <v>128</v>
      </c>
      <c r="AY1076" s="66" t="str">
        <f t="shared" ref="AY1076:AY1107" si="1637">O1076</f>
        <v>0..1</v>
      </c>
      <c r="AZ1076" s="66" t="str">
        <f t="shared" ref="AZ1076:AZ1107" si="1638">P1076</f>
        <v>0..1</v>
      </c>
      <c r="BA1076" s="6" t="str">
        <f t="shared" si="1589"/>
        <v>/rsm:CrossIndustryInvoice
/rsm:SupplyChainTradeTransaction
/ram:ApplicableHeaderTradeSettlement
/ram:SpecifiedTradePaymentTerms
/ram:ApplicableTradePaymentPenaltyTerms
/ram:BasisPeriodMeasure
/@unitCode</v>
      </c>
      <c r="BB1076" s="67" t="str">
        <f t="shared" si="1590"/>
        <v>/rsm:CrossIndustryInvoice/rsm:SupplyChainTradeTransaction/ram:ApplicableHeaderTradeSettlement/ram:SpecifiedTradePaymentTerms/ram:ApplicableTradePaymentPenaltyTerms/ram:BasisPeriodMeasure/@unitCode</v>
      </c>
      <c r="BC1076" s="66" t="str">
        <f t="shared" si="1566"/>
        <v>C</v>
      </c>
      <c r="BD1076" s="68" t="str">
        <f t="shared" si="1567"/>
        <v>A</v>
      </c>
      <c r="BE1076" s="62" t="str">
        <f t="shared" si="1568"/>
        <v>0..1</v>
      </c>
      <c r="BF1076" s="66" t="str">
        <f t="shared" si="1569"/>
        <v/>
      </c>
      <c r="BG1076" s="249" t="str">
        <f t="shared" si="1570"/>
        <v/>
      </c>
      <c r="BH1076" s="7"/>
      <c r="BI1076" s="634" t="str">
        <f t="shared" si="1571"/>
        <v>-</v>
      </c>
      <c r="BJ1076" s="70" t="str">
        <f t="shared" si="1572"/>
        <v>-</v>
      </c>
      <c r="BK1076" s="70" t="str">
        <f t="shared" si="1573"/>
        <v>-</v>
      </c>
      <c r="BL1076" s="70" t="str">
        <f t="shared" si="1574"/>
        <v>-</v>
      </c>
      <c r="BM1076" s="70" t="str">
        <f t="shared" si="1575"/>
        <v>-</v>
      </c>
      <c r="BN1076" s="70" t="str">
        <f t="shared" si="1576"/>
        <v>-</v>
      </c>
      <c r="BO1076" s="635" t="str">
        <f t="shared" si="1577"/>
        <v>X</v>
      </c>
      <c r="BP1076" s="7"/>
      <c r="BQ1076" s="70" t="str">
        <f t="shared" si="1578"/>
        <v>EXTENDED</v>
      </c>
      <c r="BR1076" s="70" t="str">
        <f t="shared" si="1579"/>
        <v>EXTENDED</v>
      </c>
      <c r="BS1076" s="15"/>
      <c r="BT1076" s="57" t="s">
        <v>18642</v>
      </c>
    </row>
    <row r="1077" spans="1:72" s="59" customFormat="1" ht="105" x14ac:dyDescent="0.2">
      <c r="A1077" s="45" t="str">
        <f t="shared" si="1562"/>
        <v>YES</v>
      </c>
      <c r="B1077" s="45"/>
      <c r="C1077" s="45"/>
      <c r="D1077" s="215" t="s">
        <v>3431</v>
      </c>
      <c r="E1077" s="61" t="s">
        <v>5832</v>
      </c>
      <c r="F1077" s="282"/>
      <c r="G1077" s="62">
        <f t="shared" si="1617"/>
        <v>5</v>
      </c>
      <c r="H1077" s="62" t="s">
        <v>42</v>
      </c>
      <c r="I1077" s="64" t="s">
        <v>17396</v>
      </c>
      <c r="J1077" s="64"/>
      <c r="K1077" s="65"/>
      <c r="L1077" s="65"/>
      <c r="M1077" s="65"/>
      <c r="N1077" s="64" t="s">
        <v>1325</v>
      </c>
      <c r="O1077" s="66" t="s">
        <v>42</v>
      </c>
      <c r="P1077" s="66" t="str">
        <f t="shared" si="1547"/>
        <v>0..1</v>
      </c>
      <c r="Q1077" s="6" t="s">
        <v>4517</v>
      </c>
      <c r="R1077" s="67" t="s">
        <v>4518</v>
      </c>
      <c r="S1077" s="66" t="s">
        <v>163</v>
      </c>
      <c r="T1077" s="68" t="str">
        <f t="shared" si="1629"/>
        <v>E</v>
      </c>
      <c r="U1077" s="62" t="s">
        <v>42</v>
      </c>
      <c r="V1077" s="66"/>
      <c r="W1077" s="249"/>
      <c r="X1077" s="38"/>
      <c r="Y1077" s="634" t="str">
        <f t="shared" si="1560"/>
        <v>-</v>
      </c>
      <c r="Z1077" s="70" t="str">
        <f t="shared" ref="Z1077:AE1077" si="1639">IF(Y1077="X","X",IF($AH1077=Z$4,"X","-"))</f>
        <v>-</v>
      </c>
      <c r="AA1077" s="70" t="str">
        <f t="shared" si="1639"/>
        <v>-</v>
      </c>
      <c r="AB1077" s="70" t="str">
        <f t="shared" si="1639"/>
        <v>-</v>
      </c>
      <c r="AC1077" s="70" t="str">
        <f t="shared" si="1639"/>
        <v>-</v>
      </c>
      <c r="AD1077" s="70" t="str">
        <f t="shared" si="1639"/>
        <v>-</v>
      </c>
      <c r="AE1077" s="635" t="str">
        <f t="shared" si="1639"/>
        <v>X</v>
      </c>
      <c r="AF1077" s="38"/>
      <c r="AG1077" s="70" t="s">
        <v>47</v>
      </c>
      <c r="AH1077" s="70" t="s">
        <v>47</v>
      </c>
      <c r="AI1077" s="38"/>
      <c r="AJ1077" s="13" t="str">
        <f t="shared" si="1625"/>
        <v>/rsm:CrossIndustryInvoice/rsm:SupplyChainTradeTransaction/ram:ApplicableHeaderTradeSettlement/ram:SpecifiedTradePaymentTerms/ram:ApplicableTradePaymentPenaltyTerms</v>
      </c>
      <c r="AK1077" s="13" t="str">
        <f t="shared" si="1626"/>
        <v>/ram:BasisAmount</v>
      </c>
      <c r="AL1077" s="14">
        <f>COUNTIFS(R$4:R1077,AJ1077)</f>
        <v>1</v>
      </c>
      <c r="AN1077" s="215" t="str">
        <f t="shared" si="1564"/>
        <v>SCT_HTS</v>
      </c>
      <c r="AO1077" s="61" t="str">
        <f t="shared" si="1627"/>
        <v>BT-X-279</v>
      </c>
      <c r="AP1077" s="282" t="str">
        <f t="shared" si="1565"/>
        <v/>
      </c>
      <c r="AQ1077" s="62">
        <f t="shared" si="1604"/>
        <v>5</v>
      </c>
      <c r="AR1077" s="62" t="str">
        <f t="shared" si="1628"/>
        <v>0..1</v>
      </c>
      <c r="AS1077" s="64" t="s">
        <v>4519</v>
      </c>
      <c r="AT1077" s="64"/>
      <c r="AU1077" s="65"/>
      <c r="AV1077" s="65"/>
      <c r="AW1077" s="65"/>
      <c r="AX1077" s="64" t="s">
        <v>1330</v>
      </c>
      <c r="AY1077" s="66" t="str">
        <f t="shared" si="1637"/>
        <v>0..1</v>
      </c>
      <c r="AZ1077" s="66" t="str">
        <f t="shared" si="1638"/>
        <v>0..1</v>
      </c>
      <c r="BA1077" s="6" t="str">
        <f t="shared" si="1589"/>
        <v>/rsm:CrossIndustryInvoice
/rsm:SupplyChainTradeTransaction
/ram:ApplicableHeaderTradeSettlement
/ram:SpecifiedTradePaymentTerms
/ram:ApplicableTradePaymentPenaltyTerms
/ram:BasisAmount</v>
      </c>
      <c r="BB1077" s="67" t="str">
        <f t="shared" si="1590"/>
        <v>/rsm:CrossIndustryInvoice/rsm:SupplyChainTradeTransaction/ram:ApplicableHeaderTradeSettlement/ram:SpecifiedTradePaymentTerms/ram:ApplicableTradePaymentPenaltyTerms/ram:BasisAmount</v>
      </c>
      <c r="BC1077" s="66" t="str">
        <f t="shared" si="1566"/>
        <v>A</v>
      </c>
      <c r="BD1077" s="68" t="str">
        <f t="shared" si="1567"/>
        <v>E</v>
      </c>
      <c r="BE1077" s="62" t="str">
        <f t="shared" si="1568"/>
        <v>0..1</v>
      </c>
      <c r="BF1077" s="66" t="str">
        <f t="shared" si="1569"/>
        <v/>
      </c>
      <c r="BG1077" s="249" t="str">
        <f t="shared" si="1570"/>
        <v/>
      </c>
      <c r="BH1077" s="7"/>
      <c r="BI1077" s="634" t="str">
        <f t="shared" si="1571"/>
        <v>-</v>
      </c>
      <c r="BJ1077" s="70" t="str">
        <f t="shared" si="1572"/>
        <v>-</v>
      </c>
      <c r="BK1077" s="70" t="str">
        <f t="shared" si="1573"/>
        <v>-</v>
      </c>
      <c r="BL1077" s="70" t="str">
        <f t="shared" si="1574"/>
        <v>-</v>
      </c>
      <c r="BM1077" s="70" t="str">
        <f t="shared" si="1575"/>
        <v>-</v>
      </c>
      <c r="BN1077" s="70" t="str">
        <f t="shared" si="1576"/>
        <v>-</v>
      </c>
      <c r="BO1077" s="635" t="str">
        <f t="shared" si="1577"/>
        <v>X</v>
      </c>
      <c r="BP1077" s="7"/>
      <c r="BQ1077" s="70" t="str">
        <f t="shared" si="1578"/>
        <v>EXTENDED</v>
      </c>
      <c r="BR1077" s="70" t="str">
        <f t="shared" si="1579"/>
        <v>EXTENDED</v>
      </c>
      <c r="BS1077" s="15"/>
      <c r="BT1077" s="57" t="s">
        <v>18642</v>
      </c>
    </row>
    <row r="1078" spans="1:72" s="59" customFormat="1" ht="105" x14ac:dyDescent="0.2">
      <c r="A1078" s="45" t="str">
        <f t="shared" si="1562"/>
        <v>YES</v>
      </c>
      <c r="B1078" s="45"/>
      <c r="C1078" s="45"/>
      <c r="D1078" s="215" t="s">
        <v>3431</v>
      </c>
      <c r="E1078" s="61" t="s">
        <v>5833</v>
      </c>
      <c r="F1078" s="282"/>
      <c r="G1078" s="62">
        <f t="shared" si="1617"/>
        <v>5</v>
      </c>
      <c r="H1078" s="62" t="s">
        <v>42</v>
      </c>
      <c r="I1078" s="64" t="s">
        <v>17397</v>
      </c>
      <c r="J1078" s="64"/>
      <c r="K1078" s="65"/>
      <c r="L1078" s="65"/>
      <c r="M1078" s="65"/>
      <c r="N1078" s="64" t="s">
        <v>1230</v>
      </c>
      <c r="O1078" s="66" t="s">
        <v>42</v>
      </c>
      <c r="P1078" s="66" t="str">
        <f t="shared" si="1547"/>
        <v>0..1</v>
      </c>
      <c r="Q1078" s="6" t="s">
        <v>4521</v>
      </c>
      <c r="R1078" s="67" t="s">
        <v>4522</v>
      </c>
      <c r="S1078" s="66" t="s">
        <v>722</v>
      </c>
      <c r="T1078" s="68" t="str">
        <f t="shared" si="1629"/>
        <v>E</v>
      </c>
      <c r="U1078" s="62" t="s">
        <v>42</v>
      </c>
      <c r="V1078" s="66"/>
      <c r="W1078" s="249"/>
      <c r="X1078" s="38"/>
      <c r="Y1078" s="634" t="str">
        <f t="shared" si="1560"/>
        <v>-</v>
      </c>
      <c r="Z1078" s="70" t="str">
        <f t="shared" ref="Z1078:AE1078" si="1640">IF(Y1078="X","X",IF($AH1078=Z$4,"X","-"))</f>
        <v>-</v>
      </c>
      <c r="AA1078" s="70" t="str">
        <f t="shared" si="1640"/>
        <v>-</v>
      </c>
      <c r="AB1078" s="70" t="str">
        <f t="shared" si="1640"/>
        <v>-</v>
      </c>
      <c r="AC1078" s="70" t="str">
        <f t="shared" si="1640"/>
        <v>-</v>
      </c>
      <c r="AD1078" s="70" t="str">
        <f t="shared" si="1640"/>
        <v>-</v>
      </c>
      <c r="AE1078" s="635" t="str">
        <f t="shared" si="1640"/>
        <v>X</v>
      </c>
      <c r="AF1078" s="38"/>
      <c r="AG1078" s="70" t="s">
        <v>47</v>
      </c>
      <c r="AH1078" s="70" t="s">
        <v>47</v>
      </c>
      <c r="AI1078" s="38"/>
      <c r="AJ1078" s="13" t="str">
        <f t="shared" si="1625"/>
        <v>/rsm:CrossIndustryInvoice/rsm:SupplyChainTradeTransaction/ram:ApplicableHeaderTradeSettlement/ram:SpecifiedTradePaymentTerms/ram:ApplicableTradePaymentPenaltyTerms</v>
      </c>
      <c r="AK1078" s="13" t="str">
        <f t="shared" si="1626"/>
        <v>/ram:CalculationPercent</v>
      </c>
      <c r="AL1078" s="14">
        <f>COUNTIFS(R$4:R1078,AJ1078)</f>
        <v>1</v>
      </c>
      <c r="AN1078" s="215" t="str">
        <f t="shared" si="1564"/>
        <v>SCT_HTS</v>
      </c>
      <c r="AO1078" s="61" t="str">
        <f t="shared" si="1627"/>
        <v>BT-X-280</v>
      </c>
      <c r="AP1078" s="282" t="str">
        <f t="shared" si="1565"/>
        <v/>
      </c>
      <c r="AQ1078" s="62">
        <f t="shared" si="1604"/>
        <v>5</v>
      </c>
      <c r="AR1078" s="62" t="str">
        <f t="shared" si="1628"/>
        <v>0..1</v>
      </c>
      <c r="AS1078" s="64" t="s">
        <v>4523</v>
      </c>
      <c r="AT1078" s="64"/>
      <c r="AU1078" s="65"/>
      <c r="AV1078" s="65"/>
      <c r="AW1078" s="65"/>
      <c r="AX1078" s="64"/>
      <c r="AY1078" s="66" t="str">
        <f t="shared" si="1637"/>
        <v>0..1</v>
      </c>
      <c r="AZ1078" s="66" t="str">
        <f t="shared" si="1638"/>
        <v>0..1</v>
      </c>
      <c r="BA1078" s="6" t="str">
        <f t="shared" si="1589"/>
        <v>/rsm:CrossIndustryInvoice
/rsm:SupplyChainTradeTransaction
/ram:ApplicableHeaderTradeSettlement
/ram:SpecifiedTradePaymentTerms
/ram:ApplicableTradePaymentPenaltyTerms
/ram:CalculationPercent</v>
      </c>
      <c r="BB1078" s="67" t="str">
        <f t="shared" si="1590"/>
        <v>/rsm:CrossIndustryInvoice/rsm:SupplyChainTradeTransaction/ram:ApplicableHeaderTradeSettlement/ram:SpecifiedTradePaymentTerms/ram:ApplicableTradePaymentPenaltyTerms/ram:CalculationPercent</v>
      </c>
      <c r="BC1078" s="66" t="str">
        <f t="shared" si="1566"/>
        <v>P</v>
      </c>
      <c r="BD1078" s="68" t="str">
        <f t="shared" si="1567"/>
        <v>E</v>
      </c>
      <c r="BE1078" s="62" t="str">
        <f t="shared" si="1568"/>
        <v>0..1</v>
      </c>
      <c r="BF1078" s="66" t="str">
        <f t="shared" si="1569"/>
        <v/>
      </c>
      <c r="BG1078" s="249" t="str">
        <f t="shared" si="1570"/>
        <v/>
      </c>
      <c r="BH1078" s="7"/>
      <c r="BI1078" s="634" t="str">
        <f t="shared" si="1571"/>
        <v>-</v>
      </c>
      <c r="BJ1078" s="70" t="str">
        <f t="shared" si="1572"/>
        <v>-</v>
      </c>
      <c r="BK1078" s="70" t="str">
        <f t="shared" si="1573"/>
        <v>-</v>
      </c>
      <c r="BL1078" s="70" t="str">
        <f t="shared" si="1574"/>
        <v>-</v>
      </c>
      <c r="BM1078" s="70" t="str">
        <f t="shared" si="1575"/>
        <v>-</v>
      </c>
      <c r="BN1078" s="70" t="str">
        <f t="shared" si="1576"/>
        <v>-</v>
      </c>
      <c r="BO1078" s="635" t="str">
        <f t="shared" si="1577"/>
        <v>X</v>
      </c>
      <c r="BP1078" s="7"/>
      <c r="BQ1078" s="70" t="str">
        <f t="shared" si="1578"/>
        <v>EXTENDED</v>
      </c>
      <c r="BR1078" s="70" t="str">
        <f t="shared" si="1579"/>
        <v>EXTENDED</v>
      </c>
      <c r="BS1078" s="15"/>
      <c r="BT1078" s="57" t="s">
        <v>18642</v>
      </c>
    </row>
    <row r="1079" spans="1:72" s="59" customFormat="1" ht="105" x14ac:dyDescent="0.2">
      <c r="A1079" s="45" t="str">
        <f t="shared" si="1562"/>
        <v>YES</v>
      </c>
      <c r="B1079" s="45"/>
      <c r="C1079" s="45"/>
      <c r="D1079" s="215" t="s">
        <v>3431</v>
      </c>
      <c r="E1079" s="61" t="s">
        <v>5834</v>
      </c>
      <c r="F1079" s="282"/>
      <c r="G1079" s="62">
        <f t="shared" si="1617"/>
        <v>5</v>
      </c>
      <c r="H1079" s="62" t="s">
        <v>42</v>
      </c>
      <c r="I1079" s="64" t="s">
        <v>17398</v>
      </c>
      <c r="J1079" s="64"/>
      <c r="K1079" s="65"/>
      <c r="L1079" s="65"/>
      <c r="M1079" s="65"/>
      <c r="N1079" s="64" t="s">
        <v>1325</v>
      </c>
      <c r="O1079" s="66" t="s">
        <v>42</v>
      </c>
      <c r="P1079" s="66" t="str">
        <f t="shared" si="1547"/>
        <v>0..1</v>
      </c>
      <c r="Q1079" s="6" t="s">
        <v>4525</v>
      </c>
      <c r="R1079" s="67" t="s">
        <v>4526</v>
      </c>
      <c r="S1079" s="66" t="s">
        <v>163</v>
      </c>
      <c r="T1079" s="68" t="str">
        <f t="shared" si="1629"/>
        <v>E</v>
      </c>
      <c r="U1079" s="62" t="s">
        <v>42</v>
      </c>
      <c r="V1079" s="66"/>
      <c r="W1079" s="249"/>
      <c r="X1079" s="38"/>
      <c r="Y1079" s="634" t="str">
        <f t="shared" si="1560"/>
        <v>-</v>
      </c>
      <c r="Z1079" s="70" t="str">
        <f t="shared" ref="Z1079:AE1079" si="1641">IF(Y1079="X","X",IF($AH1079=Z$4,"X","-"))</f>
        <v>-</v>
      </c>
      <c r="AA1079" s="70" t="str">
        <f t="shared" si="1641"/>
        <v>-</v>
      </c>
      <c r="AB1079" s="70" t="str">
        <f t="shared" si="1641"/>
        <v>-</v>
      </c>
      <c r="AC1079" s="70" t="str">
        <f t="shared" si="1641"/>
        <v>-</v>
      </c>
      <c r="AD1079" s="70" t="str">
        <f t="shared" si="1641"/>
        <v>-</v>
      </c>
      <c r="AE1079" s="635" t="str">
        <f t="shared" si="1641"/>
        <v>X</v>
      </c>
      <c r="AF1079" s="38"/>
      <c r="AG1079" s="70" t="s">
        <v>47</v>
      </c>
      <c r="AH1079" s="70" t="s">
        <v>47</v>
      </c>
      <c r="AI1079" s="38"/>
      <c r="AJ1079" s="13" t="str">
        <f t="shared" si="1625"/>
        <v>/rsm:CrossIndustryInvoice/rsm:SupplyChainTradeTransaction/ram:ApplicableHeaderTradeSettlement/ram:SpecifiedTradePaymentTerms/ram:ApplicableTradePaymentPenaltyTerms</v>
      </c>
      <c r="AK1079" s="13" t="str">
        <f t="shared" si="1626"/>
        <v>/ram:ActualPenaltyAmount</v>
      </c>
      <c r="AL1079" s="14">
        <f>COUNTIFS(R$4:R1079,AJ1079)</f>
        <v>1</v>
      </c>
      <c r="AN1079" s="215" t="str">
        <f t="shared" si="1564"/>
        <v>SCT_HTS</v>
      </c>
      <c r="AO1079" s="61" t="str">
        <f t="shared" si="1627"/>
        <v>BT-X-281</v>
      </c>
      <c r="AP1079" s="282" t="str">
        <f t="shared" si="1565"/>
        <v/>
      </c>
      <c r="AQ1079" s="62">
        <f t="shared" si="1604"/>
        <v>5</v>
      </c>
      <c r="AR1079" s="62" t="str">
        <f t="shared" si="1628"/>
        <v>0..1</v>
      </c>
      <c r="AS1079" s="64" t="s">
        <v>4527</v>
      </c>
      <c r="AT1079" s="64"/>
      <c r="AU1079" s="65"/>
      <c r="AV1079" s="65"/>
      <c r="AW1079" s="65"/>
      <c r="AX1079" s="64" t="s">
        <v>1330</v>
      </c>
      <c r="AY1079" s="66" t="str">
        <f t="shared" si="1637"/>
        <v>0..1</v>
      </c>
      <c r="AZ1079" s="66" t="str">
        <f t="shared" si="1638"/>
        <v>0..1</v>
      </c>
      <c r="BA1079" s="6" t="str">
        <f t="shared" si="1589"/>
        <v>/rsm:CrossIndustryInvoice
/rsm:SupplyChainTradeTransaction
/ram:ApplicableHeaderTradeSettlement
/ram:SpecifiedTradePaymentTerms
/ram:ApplicableTradePaymentPenaltyTerms
/ram:ActualPenaltyAmount</v>
      </c>
      <c r="BB1079" s="67" t="str">
        <f t="shared" si="1590"/>
        <v>/rsm:CrossIndustryInvoice/rsm:SupplyChainTradeTransaction/ram:ApplicableHeaderTradeSettlement/ram:SpecifiedTradePaymentTerms/ram:ApplicableTradePaymentPenaltyTerms/ram:ActualPenaltyAmount</v>
      </c>
      <c r="BC1079" s="66" t="str">
        <f t="shared" si="1566"/>
        <v>A</v>
      </c>
      <c r="BD1079" s="68" t="str">
        <f t="shared" si="1567"/>
        <v>E</v>
      </c>
      <c r="BE1079" s="62" t="str">
        <f t="shared" si="1568"/>
        <v>0..1</v>
      </c>
      <c r="BF1079" s="66" t="str">
        <f t="shared" si="1569"/>
        <v/>
      </c>
      <c r="BG1079" s="249" t="str">
        <f t="shared" si="1570"/>
        <v/>
      </c>
      <c r="BH1079" s="7"/>
      <c r="BI1079" s="634" t="str">
        <f t="shared" si="1571"/>
        <v>-</v>
      </c>
      <c r="BJ1079" s="70" t="str">
        <f t="shared" si="1572"/>
        <v>-</v>
      </c>
      <c r="BK1079" s="70" t="str">
        <f t="shared" si="1573"/>
        <v>-</v>
      </c>
      <c r="BL1079" s="70" t="str">
        <f t="shared" si="1574"/>
        <v>-</v>
      </c>
      <c r="BM1079" s="70" t="str">
        <f t="shared" si="1575"/>
        <v>-</v>
      </c>
      <c r="BN1079" s="70" t="str">
        <f t="shared" si="1576"/>
        <v>-</v>
      </c>
      <c r="BO1079" s="635" t="str">
        <f t="shared" si="1577"/>
        <v>X</v>
      </c>
      <c r="BP1079" s="7"/>
      <c r="BQ1079" s="70" t="str">
        <f t="shared" si="1578"/>
        <v>EXTENDED</v>
      </c>
      <c r="BR1079" s="70" t="str">
        <f t="shared" si="1579"/>
        <v>EXTENDED</v>
      </c>
      <c r="BS1079" s="15"/>
      <c r="BT1079" s="57" t="s">
        <v>18642</v>
      </c>
    </row>
    <row r="1080" spans="1:72" s="59" customFormat="1" ht="96" x14ac:dyDescent="0.2">
      <c r="A1080" s="45" t="str">
        <f t="shared" si="1562"/>
        <v>NO</v>
      </c>
      <c r="B1080" s="45"/>
      <c r="C1080" s="45"/>
      <c r="D1080" s="215" t="s">
        <v>3431</v>
      </c>
      <c r="E1080" s="140" t="s">
        <v>5835</v>
      </c>
      <c r="F1080" s="296"/>
      <c r="G1080" s="141">
        <f t="shared" si="1617"/>
        <v>4</v>
      </c>
      <c r="H1080" s="141" t="s">
        <v>42</v>
      </c>
      <c r="I1080" s="217" t="s">
        <v>4528</v>
      </c>
      <c r="J1080" s="125" t="s">
        <v>17399</v>
      </c>
      <c r="K1080" s="126"/>
      <c r="L1080" s="126"/>
      <c r="M1080" s="126"/>
      <c r="N1080" s="125"/>
      <c r="O1080" s="124" t="s">
        <v>42</v>
      </c>
      <c r="P1080" s="124" t="str">
        <f t="shared" si="1547"/>
        <v>0..1</v>
      </c>
      <c r="Q1080" s="142" t="s">
        <v>4529</v>
      </c>
      <c r="R1080" s="143" t="s">
        <v>4530</v>
      </c>
      <c r="S1080" s="124"/>
      <c r="T1080" s="129" t="str">
        <f t="shared" si="1629"/>
        <v>EG</v>
      </c>
      <c r="U1080" s="141" t="s">
        <v>42</v>
      </c>
      <c r="V1080" s="124"/>
      <c r="W1080" s="675"/>
      <c r="X1080" s="38"/>
      <c r="Y1080" s="648" t="str">
        <f t="shared" si="1560"/>
        <v>-</v>
      </c>
      <c r="Z1080" s="144" t="str">
        <f t="shared" ref="Z1080:AE1080" si="1642">IF(Y1080="X","X",IF($AH1080=Z$4,"X","-"))</f>
        <v>-</v>
      </c>
      <c r="AA1080" s="144" t="str">
        <f t="shared" si="1642"/>
        <v>-</v>
      </c>
      <c r="AB1080" s="144" t="str">
        <f t="shared" si="1642"/>
        <v>-</v>
      </c>
      <c r="AC1080" s="144" t="str">
        <f t="shared" si="1642"/>
        <v>-</v>
      </c>
      <c r="AD1080" s="144" t="str">
        <f t="shared" si="1642"/>
        <v>X</v>
      </c>
      <c r="AE1080" s="649" t="str">
        <f t="shared" si="1642"/>
        <v>X</v>
      </c>
      <c r="AF1080" s="38"/>
      <c r="AG1080" s="144" t="s">
        <v>47</v>
      </c>
      <c r="AH1080" s="144" t="s">
        <v>18617</v>
      </c>
      <c r="AI1080" s="38"/>
      <c r="AJ1080" s="13" t="str">
        <f t="shared" si="1625"/>
        <v>/rsm:CrossIndustryInvoice/rsm:SupplyChainTradeTransaction/ram:ApplicableHeaderTradeSettlement/ram:SpecifiedTradePaymentTerms</v>
      </c>
      <c r="AK1080" s="13" t="str">
        <f t="shared" si="1626"/>
        <v>/ram:ApplicableTradePaymentDiscountTerms</v>
      </c>
      <c r="AL1080" s="14">
        <f>COUNTIFS(R$4:R1080,AJ1080)</f>
        <v>1</v>
      </c>
      <c r="AN1080" s="215" t="str">
        <f t="shared" si="1564"/>
        <v>SCT_HTS</v>
      </c>
      <c r="AO1080" s="140" t="str">
        <f t="shared" si="1627"/>
        <v>BG-X-44</v>
      </c>
      <c r="AP1080" s="296" t="str">
        <f t="shared" si="1565"/>
        <v/>
      </c>
      <c r="AQ1080" s="141">
        <f t="shared" si="1604"/>
        <v>4</v>
      </c>
      <c r="AR1080" s="141" t="str">
        <f t="shared" si="1628"/>
        <v>0..1</v>
      </c>
      <c r="AS1080" s="217" t="s">
        <v>4531</v>
      </c>
      <c r="AT1080" s="125"/>
      <c r="AU1080" s="126"/>
      <c r="AV1080" s="126"/>
      <c r="AW1080" s="126"/>
      <c r="AX1080" s="125"/>
      <c r="AY1080" s="124" t="str">
        <f t="shared" si="1637"/>
        <v>0..1</v>
      </c>
      <c r="AZ1080" s="124" t="str">
        <f t="shared" si="1638"/>
        <v>0..1</v>
      </c>
      <c r="BA1080" s="142" t="str">
        <f t="shared" si="1589"/>
        <v>/rsm:CrossIndustryInvoice
/rsm:SupplyChainTradeTransaction
/ram:ApplicableHeaderTradeSettlement
/ram:SpecifiedTradePaymentTerms
/ram:ApplicableTradePaymentDiscountTerms</v>
      </c>
      <c r="BB1080" s="143" t="str">
        <f t="shared" si="1590"/>
        <v>/rsm:CrossIndustryInvoice/rsm:SupplyChainTradeTransaction/ram:ApplicableHeaderTradeSettlement/ram:SpecifiedTradePaymentTerms/ram:ApplicableTradePaymentDiscountTerms</v>
      </c>
      <c r="BC1080" s="124" t="str">
        <f t="shared" si="1566"/>
        <v/>
      </c>
      <c r="BD1080" s="129" t="str">
        <f t="shared" si="1567"/>
        <v>EG</v>
      </c>
      <c r="BE1080" s="141" t="str">
        <f t="shared" si="1568"/>
        <v>0..1</v>
      </c>
      <c r="BF1080" s="124" t="str">
        <f t="shared" si="1569"/>
        <v/>
      </c>
      <c r="BG1080" s="675" t="str">
        <f t="shared" si="1570"/>
        <v/>
      </c>
      <c r="BH1080" s="7"/>
      <c r="BI1080" s="648" t="str">
        <f t="shared" si="1571"/>
        <v>-</v>
      </c>
      <c r="BJ1080" s="144" t="str">
        <f t="shared" si="1572"/>
        <v>-</v>
      </c>
      <c r="BK1080" s="144" t="str">
        <f t="shared" si="1573"/>
        <v>-</v>
      </c>
      <c r="BL1080" s="144" t="str">
        <f t="shared" si="1574"/>
        <v>-</v>
      </c>
      <c r="BM1080" s="144" t="str">
        <f t="shared" si="1575"/>
        <v>-</v>
      </c>
      <c r="BN1080" s="144" t="str">
        <f t="shared" si="1576"/>
        <v>X</v>
      </c>
      <c r="BO1080" s="649" t="str">
        <f t="shared" si="1577"/>
        <v>X</v>
      </c>
      <c r="BP1080" s="7"/>
      <c r="BQ1080" s="144" t="str">
        <f t="shared" si="1578"/>
        <v>EXTENDED</v>
      </c>
      <c r="BR1080" s="144" t="str">
        <f t="shared" si="1579"/>
        <v>EXTENDED-B2B-FR</v>
      </c>
      <c r="BS1080" s="15"/>
      <c r="BT1080" s="57" t="s">
        <v>18642</v>
      </c>
    </row>
    <row r="1081" spans="1:72" s="59" customFormat="1" ht="105" x14ac:dyDescent="0.2">
      <c r="A1081" s="45" t="str">
        <f t="shared" si="1562"/>
        <v>NO</v>
      </c>
      <c r="B1081" s="45"/>
      <c r="C1081" s="45"/>
      <c r="D1081" s="215" t="s">
        <v>3431</v>
      </c>
      <c r="E1081" s="61" t="s">
        <v>5836</v>
      </c>
      <c r="F1081" s="282"/>
      <c r="G1081" s="62">
        <f t="shared" si="1617"/>
        <v>5</v>
      </c>
      <c r="H1081" s="62" t="s">
        <v>42</v>
      </c>
      <c r="I1081" s="64" t="s">
        <v>17392</v>
      </c>
      <c r="J1081" s="64"/>
      <c r="K1081" s="65"/>
      <c r="L1081" s="65"/>
      <c r="M1081" s="65"/>
      <c r="N1081" s="64" t="s">
        <v>148</v>
      </c>
      <c r="O1081" s="66" t="s">
        <v>42</v>
      </c>
      <c r="P1081" s="66" t="str">
        <f t="shared" ref="P1081:P1164" si="1643">O1081</f>
        <v>0..1</v>
      </c>
      <c r="Q1081" s="6" t="s">
        <v>4533</v>
      </c>
      <c r="R1081" s="67" t="s">
        <v>4534</v>
      </c>
      <c r="S1081" s="88" t="s">
        <v>151</v>
      </c>
      <c r="T1081" s="68" t="str">
        <f t="shared" si="1629"/>
        <v/>
      </c>
      <c r="U1081" s="62" t="s">
        <v>42</v>
      </c>
      <c r="V1081" s="66"/>
      <c r="W1081" s="249"/>
      <c r="X1081" s="38"/>
      <c r="Y1081" s="634" t="str">
        <f t="shared" si="1560"/>
        <v>-</v>
      </c>
      <c r="Z1081" s="70" t="str">
        <f t="shared" ref="Z1081:AE1081" si="1644">IF(Y1081="X","X",IF($AH1081=Z$4,"X","-"))</f>
        <v>-</v>
      </c>
      <c r="AA1081" s="70" t="str">
        <f t="shared" si="1644"/>
        <v>-</v>
      </c>
      <c r="AB1081" s="70" t="str">
        <f t="shared" si="1644"/>
        <v>-</v>
      </c>
      <c r="AC1081" s="70" t="str">
        <f t="shared" si="1644"/>
        <v>-</v>
      </c>
      <c r="AD1081" s="70" t="str">
        <f t="shared" si="1644"/>
        <v>X</v>
      </c>
      <c r="AE1081" s="635" t="str">
        <f t="shared" si="1644"/>
        <v>X</v>
      </c>
      <c r="AF1081" s="38"/>
      <c r="AG1081" s="70" t="s">
        <v>47</v>
      </c>
      <c r="AH1081" s="70" t="s">
        <v>18617</v>
      </c>
      <c r="AI1081" s="38"/>
      <c r="AJ1081" s="13" t="str">
        <f t="shared" si="1625"/>
        <v>/rsm:CrossIndustryInvoice/rsm:SupplyChainTradeTransaction/ram:ApplicableHeaderTradeSettlement/ram:SpecifiedTradePaymentTerms/ram:ApplicableTradePaymentDiscountTerms</v>
      </c>
      <c r="AK1081" s="13" t="str">
        <f t="shared" si="1626"/>
        <v>/ram:BasisDateTime</v>
      </c>
      <c r="AL1081" s="14">
        <f>COUNTIFS(R$4:R1081,AJ1081)</f>
        <v>1</v>
      </c>
      <c r="AN1081" s="215" t="str">
        <f t="shared" si="1564"/>
        <v>SCT_HTS</v>
      </c>
      <c r="AO1081" s="61" t="str">
        <f t="shared" si="1627"/>
        <v>BT-X-282-00</v>
      </c>
      <c r="AP1081" s="282" t="str">
        <f t="shared" si="1565"/>
        <v/>
      </c>
      <c r="AQ1081" s="62">
        <f t="shared" si="1604"/>
        <v>5</v>
      </c>
      <c r="AR1081" s="62" t="str">
        <f t="shared" si="1628"/>
        <v>0..1</v>
      </c>
      <c r="AS1081" s="64" t="s">
        <v>4503</v>
      </c>
      <c r="AT1081" s="64"/>
      <c r="AU1081" s="65"/>
      <c r="AV1081" s="65"/>
      <c r="AW1081" s="65"/>
      <c r="AX1081" s="64" t="s">
        <v>148</v>
      </c>
      <c r="AY1081" s="66" t="str">
        <f t="shared" si="1637"/>
        <v>0..1</v>
      </c>
      <c r="AZ1081" s="66" t="str">
        <f t="shared" si="1638"/>
        <v>0..1</v>
      </c>
      <c r="BA1081" s="6" t="str">
        <f t="shared" si="1589"/>
        <v>/rsm:CrossIndustryInvoice
/rsm:SupplyChainTradeTransaction
/ram:ApplicableHeaderTradeSettlement
/ram:SpecifiedTradePaymentTerms
/ram:ApplicableTradePaymentDiscountTerms
/ram:BasisDateTime</v>
      </c>
      <c r="BB1081" s="67" t="str">
        <f t="shared" si="1590"/>
        <v>/rsm:CrossIndustryInvoice/rsm:SupplyChainTradeTransaction/ram:ApplicableHeaderTradeSettlement/ram:SpecifiedTradePaymentTerms/ram:ApplicableTradePaymentDiscountTerms/ram:BasisDateTime</v>
      </c>
      <c r="BC1081" s="66" t="str">
        <f t="shared" si="1566"/>
        <v>D</v>
      </c>
      <c r="BD1081" s="68" t="str">
        <f t="shared" si="1567"/>
        <v/>
      </c>
      <c r="BE1081" s="62" t="str">
        <f t="shared" si="1568"/>
        <v>0..1</v>
      </c>
      <c r="BF1081" s="66" t="str">
        <f t="shared" si="1569"/>
        <v/>
      </c>
      <c r="BG1081" s="249" t="str">
        <f t="shared" si="1570"/>
        <v/>
      </c>
      <c r="BH1081" s="7"/>
      <c r="BI1081" s="634" t="str">
        <f t="shared" si="1571"/>
        <v>-</v>
      </c>
      <c r="BJ1081" s="70" t="str">
        <f t="shared" si="1572"/>
        <v>-</v>
      </c>
      <c r="BK1081" s="70" t="str">
        <f t="shared" si="1573"/>
        <v>-</v>
      </c>
      <c r="BL1081" s="70" t="str">
        <f t="shared" si="1574"/>
        <v>-</v>
      </c>
      <c r="BM1081" s="70" t="str">
        <f t="shared" si="1575"/>
        <v>-</v>
      </c>
      <c r="BN1081" s="70" t="str">
        <f t="shared" si="1576"/>
        <v>X</v>
      </c>
      <c r="BO1081" s="635" t="str">
        <f t="shared" si="1577"/>
        <v>X</v>
      </c>
      <c r="BP1081" s="7"/>
      <c r="BQ1081" s="70" t="str">
        <f t="shared" si="1578"/>
        <v>EXTENDED</v>
      </c>
      <c r="BR1081" s="70" t="str">
        <f t="shared" si="1579"/>
        <v>EXTENDED-B2B-FR</v>
      </c>
      <c r="BS1081" s="15"/>
      <c r="BT1081" s="57" t="s">
        <v>18642</v>
      </c>
    </row>
    <row r="1082" spans="1:72" s="59" customFormat="1" ht="120" x14ac:dyDescent="0.2">
      <c r="A1082" s="45" t="str">
        <f t="shared" si="1562"/>
        <v>YES</v>
      </c>
      <c r="B1082" s="45"/>
      <c r="C1082" s="45"/>
      <c r="D1082" s="215" t="s">
        <v>3431</v>
      </c>
      <c r="E1082" s="61" t="s">
        <v>5837</v>
      </c>
      <c r="F1082" s="282"/>
      <c r="G1082" s="62">
        <f t="shared" si="1617"/>
        <v>6</v>
      </c>
      <c r="H1082" s="62" t="s">
        <v>32</v>
      </c>
      <c r="I1082" s="64" t="s">
        <v>17393</v>
      </c>
      <c r="J1082" s="64"/>
      <c r="K1082" s="65"/>
      <c r="L1082" s="65"/>
      <c r="M1082" s="65"/>
      <c r="N1082" s="64" t="s">
        <v>148</v>
      </c>
      <c r="O1082" s="66" t="s">
        <v>32</v>
      </c>
      <c r="P1082" s="66" t="str">
        <f t="shared" si="1643"/>
        <v>1..1</v>
      </c>
      <c r="Q1082" s="6" t="s">
        <v>4535</v>
      </c>
      <c r="R1082" s="67" t="s">
        <v>4536</v>
      </c>
      <c r="S1082" s="66" t="s">
        <v>151</v>
      </c>
      <c r="T1082" s="68" t="str">
        <f t="shared" si="1629"/>
        <v>E</v>
      </c>
      <c r="U1082" s="62" t="s">
        <v>32</v>
      </c>
      <c r="V1082" s="66"/>
      <c r="W1082" s="249"/>
      <c r="X1082" s="38"/>
      <c r="Y1082" s="634" t="str">
        <f t="shared" si="1560"/>
        <v>-</v>
      </c>
      <c r="Z1082" s="70" t="str">
        <f t="shared" ref="Z1082:AE1082" si="1645">IF(Y1082="X","X",IF($AH1082=Z$4,"X","-"))</f>
        <v>-</v>
      </c>
      <c r="AA1082" s="70" t="str">
        <f t="shared" si="1645"/>
        <v>-</v>
      </c>
      <c r="AB1082" s="70" t="str">
        <f t="shared" si="1645"/>
        <v>-</v>
      </c>
      <c r="AC1082" s="70" t="str">
        <f t="shared" si="1645"/>
        <v>-</v>
      </c>
      <c r="AD1082" s="70" t="str">
        <f t="shared" si="1645"/>
        <v>X</v>
      </c>
      <c r="AE1082" s="635" t="str">
        <f t="shared" si="1645"/>
        <v>X</v>
      </c>
      <c r="AF1082" s="38"/>
      <c r="AG1082" s="70" t="s">
        <v>47</v>
      </c>
      <c r="AH1082" s="70" t="s">
        <v>18617</v>
      </c>
      <c r="AI1082" s="38"/>
      <c r="AJ1082" s="13" t="str">
        <f t="shared" si="1625"/>
        <v>/rsm:CrossIndustryInvoice/rsm:SupplyChainTradeTransaction/ram:ApplicableHeaderTradeSettlement/ram:SpecifiedTradePaymentTerms/ram:ApplicableTradePaymentDiscountTerms/ram:BasisDateTime</v>
      </c>
      <c r="AK1082" s="13" t="str">
        <f t="shared" si="1626"/>
        <v>/udt:DateTimeString</v>
      </c>
      <c r="AL1082" s="14">
        <f>COUNTIFS(R$4:R1082,AJ1082)</f>
        <v>1</v>
      </c>
      <c r="AN1082" s="215" t="str">
        <f t="shared" si="1564"/>
        <v>SCT_HTS</v>
      </c>
      <c r="AO1082" s="61" t="str">
        <f t="shared" si="1627"/>
        <v>BT-X-282</v>
      </c>
      <c r="AP1082" s="282" t="str">
        <f t="shared" si="1565"/>
        <v/>
      </c>
      <c r="AQ1082" s="62">
        <f t="shared" si="1604"/>
        <v>6</v>
      </c>
      <c r="AR1082" s="62" t="str">
        <f t="shared" si="1628"/>
        <v>1..1</v>
      </c>
      <c r="AS1082" s="64" t="s">
        <v>18310</v>
      </c>
      <c r="AT1082" s="64"/>
      <c r="AU1082" s="65"/>
      <c r="AV1082" s="65"/>
      <c r="AW1082" s="65"/>
      <c r="AX1082" s="64" t="s">
        <v>148</v>
      </c>
      <c r="AY1082" s="66" t="str">
        <f t="shared" si="1637"/>
        <v>1..1</v>
      </c>
      <c r="AZ1082" s="66" t="str">
        <f t="shared" si="1638"/>
        <v>1..1</v>
      </c>
      <c r="BA1082" s="6" t="str">
        <f t="shared" si="1589"/>
        <v>/rsm:CrossIndustryInvoice
/rsm:SupplyChainTradeTransaction
/ram:ApplicableHeaderTradeSettlement
/ram:SpecifiedTradePaymentTerms
/ram:ApplicableTradePaymentDiscountTerms
/ram:BasisDateTime
/udt:DateTimeString</v>
      </c>
      <c r="BB1082" s="67" t="str">
        <f t="shared" si="1590"/>
        <v>/rsm:CrossIndustryInvoice/rsm:SupplyChainTradeTransaction/ram:ApplicableHeaderTradeSettlement/ram:SpecifiedTradePaymentTerms/ram:ApplicableTradePaymentDiscountTerms/ram:BasisDateTime/udt:DateTimeString</v>
      </c>
      <c r="BC1082" s="66" t="str">
        <f t="shared" si="1566"/>
        <v>D</v>
      </c>
      <c r="BD1082" s="68" t="str">
        <f t="shared" si="1567"/>
        <v>E</v>
      </c>
      <c r="BE1082" s="62" t="str">
        <f t="shared" si="1568"/>
        <v>1..1</v>
      </c>
      <c r="BF1082" s="66" t="str">
        <f t="shared" si="1569"/>
        <v/>
      </c>
      <c r="BG1082" s="249" t="str">
        <f t="shared" si="1570"/>
        <v/>
      </c>
      <c r="BH1082" s="7"/>
      <c r="BI1082" s="634" t="str">
        <f t="shared" si="1571"/>
        <v>-</v>
      </c>
      <c r="BJ1082" s="70" t="str">
        <f t="shared" si="1572"/>
        <v>-</v>
      </c>
      <c r="BK1082" s="70" t="str">
        <f t="shared" si="1573"/>
        <v>-</v>
      </c>
      <c r="BL1082" s="70" t="str">
        <f t="shared" si="1574"/>
        <v>-</v>
      </c>
      <c r="BM1082" s="70" t="str">
        <f t="shared" si="1575"/>
        <v>-</v>
      </c>
      <c r="BN1082" s="70" t="str">
        <f t="shared" si="1576"/>
        <v>X</v>
      </c>
      <c r="BO1082" s="635" t="str">
        <f t="shared" si="1577"/>
        <v>X</v>
      </c>
      <c r="BP1082" s="7"/>
      <c r="BQ1082" s="70" t="str">
        <f t="shared" si="1578"/>
        <v>EXTENDED</v>
      </c>
      <c r="BR1082" s="70" t="str">
        <f t="shared" si="1579"/>
        <v>EXTENDED-B2B-FR</v>
      </c>
      <c r="BS1082" s="15"/>
      <c r="BT1082" s="57" t="s">
        <v>18642</v>
      </c>
    </row>
    <row r="1083" spans="1:72" s="59" customFormat="1" ht="135" x14ac:dyDescent="0.2">
      <c r="A1083" s="45" t="str">
        <f t="shared" si="1562"/>
        <v>YES</v>
      </c>
      <c r="B1083" s="45"/>
      <c r="C1083" s="45"/>
      <c r="D1083" s="215" t="s">
        <v>3431</v>
      </c>
      <c r="E1083" s="61" t="s">
        <v>5838</v>
      </c>
      <c r="F1083" s="282"/>
      <c r="G1083" s="62">
        <f t="shared" si="1617"/>
        <v>7</v>
      </c>
      <c r="H1083" s="62" t="s">
        <v>32</v>
      </c>
      <c r="I1083" s="64" t="s">
        <v>229</v>
      </c>
      <c r="J1083" s="64"/>
      <c r="K1083" s="65" t="s">
        <v>160</v>
      </c>
      <c r="L1083" s="65"/>
      <c r="M1083" s="65" t="s">
        <v>160</v>
      </c>
      <c r="N1083" s="64" t="s">
        <v>128</v>
      </c>
      <c r="O1083" s="66" t="s">
        <v>32</v>
      </c>
      <c r="P1083" s="66" t="str">
        <f t="shared" si="1643"/>
        <v>1..1</v>
      </c>
      <c r="Q1083" s="6" t="s">
        <v>4537</v>
      </c>
      <c r="R1083" s="67" t="s">
        <v>4538</v>
      </c>
      <c r="S1083" s="66" t="s">
        <v>131</v>
      </c>
      <c r="T1083" s="68" t="str">
        <f t="shared" si="1629"/>
        <v>A</v>
      </c>
      <c r="U1083" s="62" t="s">
        <v>42</v>
      </c>
      <c r="V1083" s="66"/>
      <c r="W1083" s="249"/>
      <c r="X1083" s="38"/>
      <c r="Y1083" s="634" t="str">
        <f t="shared" si="1560"/>
        <v>-</v>
      </c>
      <c r="Z1083" s="70" t="str">
        <f t="shared" ref="Z1083:AE1083" si="1646">IF(Y1083="X","X",IF($AH1083=Z$4,"X","-"))</f>
        <v>-</v>
      </c>
      <c r="AA1083" s="70" t="str">
        <f t="shared" si="1646"/>
        <v>-</v>
      </c>
      <c r="AB1083" s="70" t="str">
        <f t="shared" si="1646"/>
        <v>-</v>
      </c>
      <c r="AC1083" s="70" t="str">
        <f t="shared" si="1646"/>
        <v>-</v>
      </c>
      <c r="AD1083" s="70" t="str">
        <f t="shared" si="1646"/>
        <v>X</v>
      </c>
      <c r="AE1083" s="635" t="str">
        <f t="shared" si="1646"/>
        <v>X</v>
      </c>
      <c r="AF1083" s="38"/>
      <c r="AG1083" s="70" t="s">
        <v>47</v>
      </c>
      <c r="AH1083" s="70" t="s">
        <v>18617</v>
      </c>
      <c r="AI1083" s="38"/>
      <c r="AJ1083" s="13" t="str">
        <f t="shared" si="1625"/>
        <v>/rsm:CrossIndustryInvoice/rsm:SupplyChainTradeTransaction/ram:ApplicableHeaderTradeSettlement/ram:SpecifiedTradePaymentTerms/ram:ApplicableTradePaymentDiscountTerms/ram:BasisDateTime/udt:DateTimeString</v>
      </c>
      <c r="AK1083" s="13" t="str">
        <f t="shared" si="1626"/>
        <v>/@format</v>
      </c>
      <c r="AL1083" s="14">
        <f>COUNTIFS(R$4:R1083,AJ1083)</f>
        <v>1</v>
      </c>
      <c r="AN1083" s="215" t="str">
        <f t="shared" si="1564"/>
        <v>SCT_HTS</v>
      </c>
      <c r="AO1083" s="61" t="str">
        <f t="shared" si="1627"/>
        <v>BT-X-282-0</v>
      </c>
      <c r="AP1083" s="282" t="str">
        <f t="shared" si="1565"/>
        <v/>
      </c>
      <c r="AQ1083" s="62">
        <f t="shared" si="1604"/>
        <v>7</v>
      </c>
      <c r="AR1083" s="62" t="str">
        <f t="shared" si="1628"/>
        <v>1..1</v>
      </c>
      <c r="AS1083" s="64" t="s">
        <v>229</v>
      </c>
      <c r="AT1083" s="64"/>
      <c r="AU1083" s="65" t="s">
        <v>18166</v>
      </c>
      <c r="AV1083" s="65"/>
      <c r="AW1083" s="65"/>
      <c r="AX1083" s="64" t="s">
        <v>128</v>
      </c>
      <c r="AY1083" s="66" t="str">
        <f t="shared" si="1637"/>
        <v>1..1</v>
      </c>
      <c r="AZ1083" s="66" t="str">
        <f t="shared" si="1638"/>
        <v>1..1</v>
      </c>
      <c r="BA1083" s="6" t="str">
        <f t="shared" si="1589"/>
        <v>/rsm:CrossIndustryInvoice
/rsm:SupplyChainTradeTransaction
/ram:ApplicableHeaderTradeSettlement
/ram:SpecifiedTradePaymentTerms
/ram:ApplicableTradePaymentDiscountTerms
/ram:BasisDateTime
/udt:DateTimeString
/@format</v>
      </c>
      <c r="BB1083" s="67" t="str">
        <f t="shared" si="1590"/>
        <v>/rsm:CrossIndustryInvoice/rsm:SupplyChainTradeTransaction/ram:ApplicableHeaderTradeSettlement/ram:SpecifiedTradePaymentTerms/ram:ApplicableTradePaymentDiscountTerms/ram:BasisDateTime/udt:DateTimeString/@format</v>
      </c>
      <c r="BC1083" s="66" t="str">
        <f t="shared" si="1566"/>
        <v>C</v>
      </c>
      <c r="BD1083" s="68" t="str">
        <f t="shared" si="1567"/>
        <v>A</v>
      </c>
      <c r="BE1083" s="62" t="str">
        <f t="shared" si="1568"/>
        <v>0..1</v>
      </c>
      <c r="BF1083" s="66" t="str">
        <f t="shared" si="1569"/>
        <v/>
      </c>
      <c r="BG1083" s="249" t="str">
        <f t="shared" si="1570"/>
        <v/>
      </c>
      <c r="BH1083" s="7"/>
      <c r="BI1083" s="634" t="str">
        <f t="shared" si="1571"/>
        <v>-</v>
      </c>
      <c r="BJ1083" s="70" t="str">
        <f t="shared" si="1572"/>
        <v>-</v>
      </c>
      <c r="BK1083" s="70" t="str">
        <f t="shared" si="1573"/>
        <v>-</v>
      </c>
      <c r="BL1083" s="70" t="str">
        <f t="shared" si="1574"/>
        <v>-</v>
      </c>
      <c r="BM1083" s="70" t="str">
        <f t="shared" si="1575"/>
        <v>-</v>
      </c>
      <c r="BN1083" s="70" t="str">
        <f t="shared" si="1576"/>
        <v>X</v>
      </c>
      <c r="BO1083" s="635" t="str">
        <f t="shared" si="1577"/>
        <v>X</v>
      </c>
      <c r="BP1083" s="7"/>
      <c r="BQ1083" s="70" t="str">
        <f t="shared" si="1578"/>
        <v>EXTENDED</v>
      </c>
      <c r="BR1083" s="70" t="str">
        <f t="shared" si="1579"/>
        <v>EXTENDED-B2B-FR</v>
      </c>
      <c r="BS1083" s="15"/>
      <c r="BT1083" s="57" t="s">
        <v>18642</v>
      </c>
    </row>
    <row r="1084" spans="1:72" s="59" customFormat="1" ht="105" x14ac:dyDescent="0.2">
      <c r="A1084" s="45" t="str">
        <f t="shared" si="1562"/>
        <v>YES</v>
      </c>
      <c r="B1084" s="45"/>
      <c r="C1084" s="45"/>
      <c r="D1084" s="215" t="s">
        <v>3431</v>
      </c>
      <c r="E1084" s="61" t="s">
        <v>5839</v>
      </c>
      <c r="F1084" s="282"/>
      <c r="G1084" s="62">
        <f t="shared" si="1617"/>
        <v>5</v>
      </c>
      <c r="H1084" s="62" t="s">
        <v>42</v>
      </c>
      <c r="I1084" s="64" t="s">
        <v>17394</v>
      </c>
      <c r="J1084" s="64"/>
      <c r="K1084" s="65"/>
      <c r="L1084" s="65"/>
      <c r="M1084" s="65"/>
      <c r="N1084" s="64" t="s">
        <v>680</v>
      </c>
      <c r="O1084" s="66" t="s">
        <v>42</v>
      </c>
      <c r="P1084" s="66" t="str">
        <f t="shared" si="1643"/>
        <v>0..1</v>
      </c>
      <c r="Q1084" s="6" t="s">
        <v>4539</v>
      </c>
      <c r="R1084" s="67" t="s">
        <v>4540</v>
      </c>
      <c r="S1084" s="66" t="s">
        <v>520</v>
      </c>
      <c r="T1084" s="68" t="str">
        <f t="shared" si="1629"/>
        <v>E</v>
      </c>
      <c r="U1084" s="62" t="s">
        <v>42</v>
      </c>
      <c r="V1084" s="66"/>
      <c r="W1084" s="249"/>
      <c r="X1084" s="38"/>
      <c r="Y1084" s="634" t="str">
        <f t="shared" si="1560"/>
        <v>-</v>
      </c>
      <c r="Z1084" s="70" t="str">
        <f t="shared" ref="Z1084:AE1084" si="1647">IF(Y1084="X","X",IF($AH1084=Z$4,"X","-"))</f>
        <v>-</v>
      </c>
      <c r="AA1084" s="70" t="str">
        <f t="shared" si="1647"/>
        <v>-</v>
      </c>
      <c r="AB1084" s="70" t="str">
        <f t="shared" si="1647"/>
        <v>-</v>
      </c>
      <c r="AC1084" s="70" t="str">
        <f t="shared" si="1647"/>
        <v>-</v>
      </c>
      <c r="AD1084" s="70" t="str">
        <f t="shared" si="1647"/>
        <v>X</v>
      </c>
      <c r="AE1084" s="635" t="str">
        <f t="shared" si="1647"/>
        <v>X</v>
      </c>
      <c r="AF1084" s="38"/>
      <c r="AG1084" s="70" t="s">
        <v>47</v>
      </c>
      <c r="AH1084" s="70" t="s">
        <v>18617</v>
      </c>
      <c r="AI1084" s="38"/>
      <c r="AJ1084" s="13" t="str">
        <f t="shared" si="1625"/>
        <v>/rsm:CrossIndustryInvoice/rsm:SupplyChainTradeTransaction/ram:ApplicableHeaderTradeSettlement/ram:SpecifiedTradePaymentTerms/ram:ApplicableTradePaymentDiscountTerms</v>
      </c>
      <c r="AK1084" s="13" t="str">
        <f t="shared" si="1626"/>
        <v>/ram:BasisPeriodMeasure</v>
      </c>
      <c r="AL1084" s="14">
        <f>COUNTIFS(R$4:R1084,AJ1084)</f>
        <v>1</v>
      </c>
      <c r="AN1084" s="215" t="str">
        <f t="shared" si="1564"/>
        <v>SCT_HTS</v>
      </c>
      <c r="AO1084" s="61" t="str">
        <f t="shared" si="1627"/>
        <v>BT-X-283</v>
      </c>
      <c r="AP1084" s="282" t="str">
        <f t="shared" si="1565"/>
        <v/>
      </c>
      <c r="AQ1084" s="62">
        <f t="shared" si="1604"/>
        <v>5</v>
      </c>
      <c r="AR1084" s="62" t="str">
        <f t="shared" si="1628"/>
        <v>0..1</v>
      </c>
      <c r="AS1084" s="64" t="s">
        <v>4512</v>
      </c>
      <c r="AT1084" s="64" t="s">
        <v>18311</v>
      </c>
      <c r="AU1084" s="65"/>
      <c r="AV1084" s="65"/>
      <c r="AW1084" s="65"/>
      <c r="AX1084" s="64"/>
      <c r="AY1084" s="66" t="str">
        <f t="shared" si="1637"/>
        <v>0..1</v>
      </c>
      <c r="AZ1084" s="66" t="str">
        <f t="shared" si="1638"/>
        <v>0..1</v>
      </c>
      <c r="BA1084" s="6" t="str">
        <f t="shared" si="1589"/>
        <v>/rsm:CrossIndustryInvoice
/rsm:SupplyChainTradeTransaction
/ram:ApplicableHeaderTradeSettlement
/ram:SpecifiedTradePaymentTerms
/ram:ApplicableTradePaymentDiscountTerms
/ram:BasisPeriodMeasure</v>
      </c>
      <c r="BB1084" s="67" t="str">
        <f t="shared" si="1590"/>
        <v>/rsm:CrossIndustryInvoice/rsm:SupplyChainTradeTransaction/ram:ApplicableHeaderTradeSettlement/ram:SpecifiedTradePaymentTerms/ram:ApplicableTradePaymentDiscountTerms/ram:BasisPeriodMeasure</v>
      </c>
      <c r="BC1084" s="66" t="str">
        <f t="shared" si="1566"/>
        <v>Q</v>
      </c>
      <c r="BD1084" s="68" t="str">
        <f t="shared" si="1567"/>
        <v>E</v>
      </c>
      <c r="BE1084" s="62" t="str">
        <f t="shared" si="1568"/>
        <v>0..1</v>
      </c>
      <c r="BF1084" s="66" t="str">
        <f t="shared" si="1569"/>
        <v/>
      </c>
      <c r="BG1084" s="249" t="str">
        <f t="shared" si="1570"/>
        <v/>
      </c>
      <c r="BH1084" s="7"/>
      <c r="BI1084" s="634" t="str">
        <f t="shared" si="1571"/>
        <v>-</v>
      </c>
      <c r="BJ1084" s="70" t="str">
        <f t="shared" si="1572"/>
        <v>-</v>
      </c>
      <c r="BK1084" s="70" t="str">
        <f t="shared" si="1573"/>
        <v>-</v>
      </c>
      <c r="BL1084" s="70" t="str">
        <f t="shared" si="1574"/>
        <v>-</v>
      </c>
      <c r="BM1084" s="70" t="str">
        <f t="shared" si="1575"/>
        <v>-</v>
      </c>
      <c r="BN1084" s="70" t="str">
        <f t="shared" si="1576"/>
        <v>X</v>
      </c>
      <c r="BO1084" s="635" t="str">
        <f t="shared" si="1577"/>
        <v>X</v>
      </c>
      <c r="BP1084" s="7"/>
      <c r="BQ1084" s="70" t="str">
        <f t="shared" si="1578"/>
        <v>EXTENDED</v>
      </c>
      <c r="BR1084" s="70" t="str">
        <f t="shared" si="1579"/>
        <v>EXTENDED-B2B-FR</v>
      </c>
      <c r="BS1084" s="15"/>
      <c r="BT1084" s="57" t="s">
        <v>18642</v>
      </c>
    </row>
    <row r="1085" spans="1:72" s="59" customFormat="1" ht="120" x14ac:dyDescent="0.2">
      <c r="A1085" s="45" t="str">
        <f t="shared" si="1562"/>
        <v>YES</v>
      </c>
      <c r="B1085" s="45"/>
      <c r="C1085" s="45"/>
      <c r="D1085" s="215" t="s">
        <v>3431</v>
      </c>
      <c r="E1085" s="61" t="s">
        <v>5840</v>
      </c>
      <c r="F1085" s="282"/>
      <c r="G1085" s="62">
        <f t="shared" si="1617"/>
        <v>6</v>
      </c>
      <c r="H1085" s="62" t="s">
        <v>42</v>
      </c>
      <c r="I1085" s="64" t="s">
        <v>17395</v>
      </c>
      <c r="J1085" s="64"/>
      <c r="K1085" s="65"/>
      <c r="L1085" s="65"/>
      <c r="M1085" s="65"/>
      <c r="N1085" s="64" t="s">
        <v>128</v>
      </c>
      <c r="O1085" s="66" t="s">
        <v>42</v>
      </c>
      <c r="P1085" s="66" t="str">
        <f t="shared" si="1643"/>
        <v>0..1</v>
      </c>
      <c r="Q1085" s="6" t="s">
        <v>4541</v>
      </c>
      <c r="R1085" s="67" t="s">
        <v>4542</v>
      </c>
      <c r="S1085" s="66" t="s">
        <v>131</v>
      </c>
      <c r="T1085" s="68" t="str">
        <f t="shared" si="1629"/>
        <v>A</v>
      </c>
      <c r="U1085" s="62" t="s">
        <v>42</v>
      </c>
      <c r="V1085" s="66"/>
      <c r="W1085" s="249"/>
      <c r="X1085" s="38"/>
      <c r="Y1085" s="634" t="str">
        <f t="shared" si="1560"/>
        <v>-</v>
      </c>
      <c r="Z1085" s="70" t="str">
        <f t="shared" ref="Z1085:AE1085" si="1648">IF(Y1085="X","X",IF($AH1085=Z$4,"X","-"))</f>
        <v>-</v>
      </c>
      <c r="AA1085" s="70" t="str">
        <f t="shared" si="1648"/>
        <v>-</v>
      </c>
      <c r="AB1085" s="70" t="str">
        <f t="shared" si="1648"/>
        <v>-</v>
      </c>
      <c r="AC1085" s="70" t="str">
        <f t="shared" si="1648"/>
        <v>-</v>
      </c>
      <c r="AD1085" s="70" t="str">
        <f t="shared" si="1648"/>
        <v>X</v>
      </c>
      <c r="AE1085" s="635" t="str">
        <f t="shared" si="1648"/>
        <v>X</v>
      </c>
      <c r="AF1085" s="38"/>
      <c r="AG1085" s="70" t="s">
        <v>47</v>
      </c>
      <c r="AH1085" s="70" t="s">
        <v>18617</v>
      </c>
      <c r="AI1085" s="38"/>
      <c r="AJ1085" s="13" t="str">
        <f t="shared" si="1625"/>
        <v>/rsm:CrossIndustryInvoice/rsm:SupplyChainTradeTransaction/ram:ApplicableHeaderTradeSettlement/ram:SpecifiedTradePaymentTerms/ram:ApplicableTradePaymentDiscountTerms/ram:BasisPeriodMeasure</v>
      </c>
      <c r="AK1085" s="13" t="str">
        <f t="shared" si="1626"/>
        <v>/@unitCode</v>
      </c>
      <c r="AL1085" s="14">
        <f>COUNTIFS(R$4:R1085,AJ1085)</f>
        <v>1</v>
      </c>
      <c r="AN1085" s="215" t="str">
        <f t="shared" si="1564"/>
        <v>SCT_HTS</v>
      </c>
      <c r="AO1085" s="61" t="str">
        <f t="shared" si="1627"/>
        <v>BT-X-284</v>
      </c>
      <c r="AP1085" s="282" t="str">
        <f t="shared" si="1565"/>
        <v/>
      </c>
      <c r="AQ1085" s="62">
        <f t="shared" si="1604"/>
        <v>6</v>
      </c>
      <c r="AR1085" s="62" t="str">
        <f t="shared" si="1628"/>
        <v>0..1</v>
      </c>
      <c r="AS1085" s="64" t="s">
        <v>4515</v>
      </c>
      <c r="AT1085" s="64"/>
      <c r="AU1085" s="65"/>
      <c r="AV1085" s="65"/>
      <c r="AW1085" s="65"/>
      <c r="AX1085" s="64" t="s">
        <v>128</v>
      </c>
      <c r="AY1085" s="66" t="str">
        <f t="shared" si="1637"/>
        <v>0..1</v>
      </c>
      <c r="AZ1085" s="66" t="str">
        <f t="shared" si="1638"/>
        <v>0..1</v>
      </c>
      <c r="BA1085" s="6" t="str">
        <f t="shared" si="1589"/>
        <v>/rsm:CrossIndustryInvoice
/rsm:SupplyChainTradeTransaction
/ram:ApplicableHeaderTradeSettlement
/ram:SpecifiedTradePaymentTerms
/ram:ApplicableTradePaymentDiscountTerms
/ram:BasisPeriodMeasure
/@unitCode</v>
      </c>
      <c r="BB1085" s="67" t="str">
        <f t="shared" si="1590"/>
        <v>/rsm:CrossIndustryInvoice/rsm:SupplyChainTradeTransaction/ram:ApplicableHeaderTradeSettlement/ram:SpecifiedTradePaymentTerms/ram:ApplicableTradePaymentDiscountTerms/ram:BasisPeriodMeasure/@unitCode</v>
      </c>
      <c r="BC1085" s="66" t="str">
        <f t="shared" si="1566"/>
        <v>C</v>
      </c>
      <c r="BD1085" s="68" t="str">
        <f t="shared" si="1567"/>
        <v>A</v>
      </c>
      <c r="BE1085" s="62" t="str">
        <f t="shared" si="1568"/>
        <v>0..1</v>
      </c>
      <c r="BF1085" s="66" t="str">
        <f t="shared" si="1569"/>
        <v/>
      </c>
      <c r="BG1085" s="249" t="str">
        <f t="shared" si="1570"/>
        <v/>
      </c>
      <c r="BH1085" s="7"/>
      <c r="BI1085" s="634" t="str">
        <f t="shared" si="1571"/>
        <v>-</v>
      </c>
      <c r="BJ1085" s="70" t="str">
        <f t="shared" si="1572"/>
        <v>-</v>
      </c>
      <c r="BK1085" s="70" t="str">
        <f t="shared" si="1573"/>
        <v>-</v>
      </c>
      <c r="BL1085" s="70" t="str">
        <f t="shared" si="1574"/>
        <v>-</v>
      </c>
      <c r="BM1085" s="70" t="str">
        <f t="shared" si="1575"/>
        <v>-</v>
      </c>
      <c r="BN1085" s="70" t="str">
        <f t="shared" si="1576"/>
        <v>X</v>
      </c>
      <c r="BO1085" s="635" t="str">
        <f t="shared" si="1577"/>
        <v>X</v>
      </c>
      <c r="BP1085" s="7"/>
      <c r="BQ1085" s="70" t="str">
        <f t="shared" si="1578"/>
        <v>EXTENDED</v>
      </c>
      <c r="BR1085" s="70" t="str">
        <f t="shared" si="1579"/>
        <v>EXTENDED-B2B-FR</v>
      </c>
      <c r="BS1085" s="15"/>
      <c r="BT1085" s="57" t="s">
        <v>18642</v>
      </c>
    </row>
    <row r="1086" spans="1:72" s="59" customFormat="1" ht="105" x14ac:dyDescent="0.2">
      <c r="A1086" s="45" t="str">
        <f t="shared" si="1562"/>
        <v>YES</v>
      </c>
      <c r="B1086" s="45"/>
      <c r="C1086" s="45"/>
      <c r="D1086" s="215" t="s">
        <v>3431</v>
      </c>
      <c r="E1086" s="61" t="s">
        <v>5841</v>
      </c>
      <c r="F1086" s="282"/>
      <c r="G1086" s="62">
        <f t="shared" si="1617"/>
        <v>5</v>
      </c>
      <c r="H1086" s="62" t="s">
        <v>42</v>
      </c>
      <c r="I1086" s="64" t="s">
        <v>17400</v>
      </c>
      <c r="J1086" s="64"/>
      <c r="K1086" s="65"/>
      <c r="L1086" s="65"/>
      <c r="M1086" s="65"/>
      <c r="N1086" s="64" t="s">
        <v>1325</v>
      </c>
      <c r="O1086" s="66" t="s">
        <v>42</v>
      </c>
      <c r="P1086" s="66" t="str">
        <f t="shared" si="1643"/>
        <v>0..1</v>
      </c>
      <c r="Q1086" s="6" t="s">
        <v>4543</v>
      </c>
      <c r="R1086" s="67" t="s">
        <v>4544</v>
      </c>
      <c r="S1086" s="66" t="s">
        <v>163</v>
      </c>
      <c r="T1086" s="68" t="str">
        <f t="shared" si="1629"/>
        <v>E</v>
      </c>
      <c r="U1086" s="62" t="s">
        <v>42</v>
      </c>
      <c r="V1086" s="66"/>
      <c r="W1086" s="249"/>
      <c r="X1086" s="38"/>
      <c r="Y1086" s="634" t="str">
        <f t="shared" si="1560"/>
        <v>-</v>
      </c>
      <c r="Z1086" s="70" t="str">
        <f t="shared" ref="Z1086:AE1086" si="1649">IF(Y1086="X","X",IF($AH1086=Z$4,"X","-"))</f>
        <v>-</v>
      </c>
      <c r="AA1086" s="70" t="str">
        <f t="shared" si="1649"/>
        <v>-</v>
      </c>
      <c r="AB1086" s="70" t="str">
        <f t="shared" si="1649"/>
        <v>-</v>
      </c>
      <c r="AC1086" s="70" t="str">
        <f t="shared" si="1649"/>
        <v>-</v>
      </c>
      <c r="AD1086" s="70" t="str">
        <f t="shared" si="1649"/>
        <v>X</v>
      </c>
      <c r="AE1086" s="635" t="str">
        <f t="shared" si="1649"/>
        <v>X</v>
      </c>
      <c r="AF1086" s="38"/>
      <c r="AG1086" s="70" t="s">
        <v>47</v>
      </c>
      <c r="AH1086" s="70" t="s">
        <v>18617</v>
      </c>
      <c r="AI1086" s="38"/>
      <c r="AJ1086" s="13" t="str">
        <f t="shared" si="1625"/>
        <v>/rsm:CrossIndustryInvoice/rsm:SupplyChainTradeTransaction/ram:ApplicableHeaderTradeSettlement/ram:SpecifiedTradePaymentTerms/ram:ApplicableTradePaymentDiscountTerms</v>
      </c>
      <c r="AK1086" s="13" t="str">
        <f t="shared" si="1626"/>
        <v>/ram:BasisAmount</v>
      </c>
      <c r="AL1086" s="14">
        <f>COUNTIFS(R$4:R1086,AJ1086)</f>
        <v>1</v>
      </c>
      <c r="AN1086" s="215" t="str">
        <f t="shared" si="1564"/>
        <v>SCT_HTS</v>
      </c>
      <c r="AO1086" s="61" t="str">
        <f t="shared" si="1627"/>
        <v>BT-X-285</v>
      </c>
      <c r="AP1086" s="282" t="str">
        <f t="shared" si="1565"/>
        <v/>
      </c>
      <c r="AQ1086" s="62">
        <f t="shared" si="1604"/>
        <v>5</v>
      </c>
      <c r="AR1086" s="62" t="str">
        <f t="shared" si="1628"/>
        <v>0..1</v>
      </c>
      <c r="AS1086" s="64" t="s">
        <v>4545</v>
      </c>
      <c r="AT1086" s="64"/>
      <c r="AU1086" s="65"/>
      <c r="AV1086" s="65"/>
      <c r="AW1086" s="65"/>
      <c r="AX1086" s="64" t="s">
        <v>1330</v>
      </c>
      <c r="AY1086" s="66" t="str">
        <f t="shared" si="1637"/>
        <v>0..1</v>
      </c>
      <c r="AZ1086" s="66" t="str">
        <f t="shared" si="1638"/>
        <v>0..1</v>
      </c>
      <c r="BA1086" s="6" t="str">
        <f t="shared" si="1589"/>
        <v>/rsm:CrossIndustryInvoice
/rsm:SupplyChainTradeTransaction
/ram:ApplicableHeaderTradeSettlement
/ram:SpecifiedTradePaymentTerms
/ram:ApplicableTradePaymentDiscountTerms
/ram:BasisAmount</v>
      </c>
      <c r="BB1086" s="67" t="str">
        <f t="shared" si="1590"/>
        <v>/rsm:CrossIndustryInvoice/rsm:SupplyChainTradeTransaction/ram:ApplicableHeaderTradeSettlement/ram:SpecifiedTradePaymentTerms/ram:ApplicableTradePaymentDiscountTerms/ram:BasisAmount</v>
      </c>
      <c r="BC1086" s="66" t="str">
        <f t="shared" si="1566"/>
        <v>A</v>
      </c>
      <c r="BD1086" s="68" t="str">
        <f t="shared" si="1567"/>
        <v>E</v>
      </c>
      <c r="BE1086" s="62" t="str">
        <f t="shared" si="1568"/>
        <v>0..1</v>
      </c>
      <c r="BF1086" s="66" t="str">
        <f t="shared" si="1569"/>
        <v/>
      </c>
      <c r="BG1086" s="249" t="str">
        <f t="shared" si="1570"/>
        <v/>
      </c>
      <c r="BH1086" s="7"/>
      <c r="BI1086" s="634" t="str">
        <f t="shared" si="1571"/>
        <v>-</v>
      </c>
      <c r="BJ1086" s="70" t="str">
        <f t="shared" si="1572"/>
        <v>-</v>
      </c>
      <c r="BK1086" s="70" t="str">
        <f t="shared" si="1573"/>
        <v>-</v>
      </c>
      <c r="BL1086" s="70" t="str">
        <f t="shared" si="1574"/>
        <v>-</v>
      </c>
      <c r="BM1086" s="70" t="str">
        <f t="shared" si="1575"/>
        <v>-</v>
      </c>
      <c r="BN1086" s="70" t="str">
        <f t="shared" si="1576"/>
        <v>X</v>
      </c>
      <c r="BO1086" s="635" t="str">
        <f t="shared" si="1577"/>
        <v>X</v>
      </c>
      <c r="BP1086" s="7"/>
      <c r="BQ1086" s="70" t="str">
        <f t="shared" si="1578"/>
        <v>EXTENDED</v>
      </c>
      <c r="BR1086" s="70" t="str">
        <f t="shared" si="1579"/>
        <v>EXTENDED-B2B-FR</v>
      </c>
      <c r="BS1086" s="15"/>
      <c r="BT1086" s="57" t="s">
        <v>18642</v>
      </c>
    </row>
    <row r="1087" spans="1:72" s="59" customFormat="1" ht="105" x14ac:dyDescent="0.2">
      <c r="A1087" s="45" t="str">
        <f t="shared" si="1562"/>
        <v>YES</v>
      </c>
      <c r="B1087" s="45"/>
      <c r="C1087" s="45"/>
      <c r="D1087" s="215" t="s">
        <v>3431</v>
      </c>
      <c r="E1087" s="61" t="s">
        <v>5842</v>
      </c>
      <c r="F1087" s="282"/>
      <c r="G1087" s="62">
        <f t="shared" si="1617"/>
        <v>5</v>
      </c>
      <c r="H1087" s="62" t="s">
        <v>42</v>
      </c>
      <c r="I1087" s="64" t="s">
        <v>17401</v>
      </c>
      <c r="J1087" s="64"/>
      <c r="K1087" s="65"/>
      <c r="L1087" s="65"/>
      <c r="M1087" s="65"/>
      <c r="N1087" s="64" t="s">
        <v>1230</v>
      </c>
      <c r="O1087" s="66" t="s">
        <v>42</v>
      </c>
      <c r="P1087" s="66" t="str">
        <f t="shared" si="1643"/>
        <v>0..1</v>
      </c>
      <c r="Q1087" s="6" t="s">
        <v>4546</v>
      </c>
      <c r="R1087" s="67" t="s">
        <v>4547</v>
      </c>
      <c r="S1087" s="66" t="s">
        <v>722</v>
      </c>
      <c r="T1087" s="68" t="str">
        <f t="shared" si="1629"/>
        <v>E</v>
      </c>
      <c r="U1087" s="62" t="s">
        <v>42</v>
      </c>
      <c r="V1087" s="66"/>
      <c r="W1087" s="249"/>
      <c r="X1087" s="38"/>
      <c r="Y1087" s="634" t="str">
        <f t="shared" si="1560"/>
        <v>-</v>
      </c>
      <c r="Z1087" s="70" t="str">
        <f t="shared" ref="Z1087:AE1087" si="1650">IF(Y1087="X","X",IF($AH1087=Z$4,"X","-"))</f>
        <v>-</v>
      </c>
      <c r="AA1087" s="70" t="str">
        <f t="shared" si="1650"/>
        <v>-</v>
      </c>
      <c r="AB1087" s="70" t="str">
        <f t="shared" si="1650"/>
        <v>-</v>
      </c>
      <c r="AC1087" s="70" t="str">
        <f t="shared" si="1650"/>
        <v>-</v>
      </c>
      <c r="AD1087" s="70" t="str">
        <f t="shared" si="1650"/>
        <v>X</v>
      </c>
      <c r="AE1087" s="635" t="str">
        <f t="shared" si="1650"/>
        <v>X</v>
      </c>
      <c r="AF1087" s="38"/>
      <c r="AG1087" s="70" t="s">
        <v>47</v>
      </c>
      <c r="AH1087" s="70" t="s">
        <v>18617</v>
      </c>
      <c r="AI1087" s="38"/>
      <c r="AJ1087" s="13" t="str">
        <f t="shared" si="1625"/>
        <v>/rsm:CrossIndustryInvoice/rsm:SupplyChainTradeTransaction/ram:ApplicableHeaderTradeSettlement/ram:SpecifiedTradePaymentTerms/ram:ApplicableTradePaymentDiscountTerms</v>
      </c>
      <c r="AK1087" s="13" t="str">
        <f t="shared" si="1626"/>
        <v>/ram:CalculationPercent</v>
      </c>
      <c r="AL1087" s="14">
        <f>COUNTIFS(R$4:R1087,AJ1087)</f>
        <v>1</v>
      </c>
      <c r="AN1087" s="215" t="str">
        <f t="shared" si="1564"/>
        <v>SCT_HTS</v>
      </c>
      <c r="AO1087" s="61" t="str">
        <f t="shared" si="1627"/>
        <v>BT-X-286</v>
      </c>
      <c r="AP1087" s="282" t="str">
        <f t="shared" si="1565"/>
        <v/>
      </c>
      <c r="AQ1087" s="62">
        <f t="shared" si="1604"/>
        <v>5</v>
      </c>
      <c r="AR1087" s="62" t="str">
        <f t="shared" si="1628"/>
        <v>0..1</v>
      </c>
      <c r="AS1087" s="64" t="s">
        <v>4548</v>
      </c>
      <c r="AT1087" s="64"/>
      <c r="AU1087" s="65"/>
      <c r="AV1087" s="65"/>
      <c r="AW1087" s="65"/>
      <c r="AX1087" s="64"/>
      <c r="AY1087" s="66" t="str">
        <f t="shared" si="1637"/>
        <v>0..1</v>
      </c>
      <c r="AZ1087" s="66" t="str">
        <f t="shared" si="1638"/>
        <v>0..1</v>
      </c>
      <c r="BA1087" s="6" t="str">
        <f t="shared" si="1589"/>
        <v>/rsm:CrossIndustryInvoice
/rsm:SupplyChainTradeTransaction
/ram:ApplicableHeaderTradeSettlement
/ram:SpecifiedTradePaymentTerms
/ram:ApplicableTradePaymentDiscountTerms
/ram:CalculationPercent</v>
      </c>
      <c r="BB1087" s="67" t="str">
        <f t="shared" si="1590"/>
        <v>/rsm:CrossIndustryInvoice/rsm:SupplyChainTradeTransaction/ram:ApplicableHeaderTradeSettlement/ram:SpecifiedTradePaymentTerms/ram:ApplicableTradePaymentDiscountTerms/ram:CalculationPercent</v>
      </c>
      <c r="BC1087" s="66" t="str">
        <f t="shared" si="1566"/>
        <v>P</v>
      </c>
      <c r="BD1087" s="68" t="str">
        <f t="shared" si="1567"/>
        <v>E</v>
      </c>
      <c r="BE1087" s="62" t="str">
        <f t="shared" si="1568"/>
        <v>0..1</v>
      </c>
      <c r="BF1087" s="66" t="str">
        <f t="shared" si="1569"/>
        <v/>
      </c>
      <c r="BG1087" s="249" t="str">
        <f t="shared" si="1570"/>
        <v/>
      </c>
      <c r="BH1087" s="7"/>
      <c r="BI1087" s="634" t="str">
        <f t="shared" si="1571"/>
        <v>-</v>
      </c>
      <c r="BJ1087" s="70" t="str">
        <f t="shared" si="1572"/>
        <v>-</v>
      </c>
      <c r="BK1087" s="70" t="str">
        <f t="shared" si="1573"/>
        <v>-</v>
      </c>
      <c r="BL1087" s="70" t="str">
        <f t="shared" si="1574"/>
        <v>-</v>
      </c>
      <c r="BM1087" s="70" t="str">
        <f t="shared" si="1575"/>
        <v>-</v>
      </c>
      <c r="BN1087" s="70" t="str">
        <f t="shared" si="1576"/>
        <v>X</v>
      </c>
      <c r="BO1087" s="635" t="str">
        <f t="shared" si="1577"/>
        <v>X</v>
      </c>
      <c r="BP1087" s="7"/>
      <c r="BQ1087" s="70" t="str">
        <f t="shared" si="1578"/>
        <v>EXTENDED</v>
      </c>
      <c r="BR1087" s="70" t="str">
        <f t="shared" si="1579"/>
        <v>EXTENDED-B2B-FR</v>
      </c>
      <c r="BS1087" s="15"/>
      <c r="BT1087" s="57" t="s">
        <v>18642</v>
      </c>
    </row>
    <row r="1088" spans="1:72" s="59" customFormat="1" ht="105" x14ac:dyDescent="0.2">
      <c r="A1088" s="45" t="str">
        <f t="shared" si="1562"/>
        <v>YES</v>
      </c>
      <c r="B1088" s="45"/>
      <c r="C1088" s="45"/>
      <c r="D1088" s="215" t="s">
        <v>3431</v>
      </c>
      <c r="E1088" s="61" t="s">
        <v>5843</v>
      </c>
      <c r="F1088" s="282"/>
      <c r="G1088" s="62">
        <f t="shared" si="1617"/>
        <v>5</v>
      </c>
      <c r="H1088" s="62" t="s">
        <v>42</v>
      </c>
      <c r="I1088" s="64" t="s">
        <v>17402</v>
      </c>
      <c r="J1088" s="64"/>
      <c r="K1088" s="65"/>
      <c r="L1088" s="65"/>
      <c r="M1088" s="65"/>
      <c r="N1088" s="64" t="s">
        <v>1325</v>
      </c>
      <c r="O1088" s="66" t="s">
        <v>42</v>
      </c>
      <c r="P1088" s="66" t="str">
        <f t="shared" si="1643"/>
        <v>0..1</v>
      </c>
      <c r="Q1088" s="6" t="s">
        <v>4550</v>
      </c>
      <c r="R1088" s="67" t="s">
        <v>4551</v>
      </c>
      <c r="S1088" s="66" t="s">
        <v>163</v>
      </c>
      <c r="T1088" s="68" t="str">
        <f t="shared" si="1629"/>
        <v>E</v>
      </c>
      <c r="U1088" s="62" t="s">
        <v>42</v>
      </c>
      <c r="V1088" s="66"/>
      <c r="W1088" s="249"/>
      <c r="X1088" s="38"/>
      <c r="Y1088" s="634" t="str">
        <f t="shared" si="1560"/>
        <v>-</v>
      </c>
      <c r="Z1088" s="70" t="str">
        <f t="shared" ref="Z1088:AE1088" si="1651">IF(Y1088="X","X",IF($AH1088=Z$4,"X","-"))</f>
        <v>-</v>
      </c>
      <c r="AA1088" s="70" t="str">
        <f t="shared" si="1651"/>
        <v>-</v>
      </c>
      <c r="AB1088" s="70" t="str">
        <f t="shared" si="1651"/>
        <v>-</v>
      </c>
      <c r="AC1088" s="70" t="str">
        <f t="shared" si="1651"/>
        <v>-</v>
      </c>
      <c r="AD1088" s="70" t="str">
        <f t="shared" si="1651"/>
        <v>X</v>
      </c>
      <c r="AE1088" s="635" t="str">
        <f t="shared" si="1651"/>
        <v>X</v>
      </c>
      <c r="AF1088" s="38"/>
      <c r="AG1088" s="70" t="s">
        <v>47</v>
      </c>
      <c r="AH1088" s="70" t="s">
        <v>18617</v>
      </c>
      <c r="AI1088" s="38"/>
      <c r="AJ1088" s="13" t="str">
        <f t="shared" si="1625"/>
        <v>/rsm:CrossIndustryInvoice/rsm:SupplyChainTradeTransaction/ram:ApplicableHeaderTradeSettlement/ram:SpecifiedTradePaymentTerms/ram:ApplicableTradePaymentDiscountTerms</v>
      </c>
      <c r="AK1088" s="13" t="str">
        <f t="shared" si="1626"/>
        <v>/ram:ActualDiscountAmount</v>
      </c>
      <c r="AL1088" s="14">
        <f>COUNTIFS(R$4:R1088,AJ1088)</f>
        <v>1</v>
      </c>
      <c r="AN1088" s="215" t="str">
        <f t="shared" si="1564"/>
        <v>SCT_HTS</v>
      </c>
      <c r="AO1088" s="61" t="str">
        <f t="shared" si="1627"/>
        <v>BT-X-287</v>
      </c>
      <c r="AP1088" s="282" t="str">
        <f t="shared" si="1565"/>
        <v/>
      </c>
      <c r="AQ1088" s="62">
        <f t="shared" si="1604"/>
        <v>5</v>
      </c>
      <c r="AR1088" s="62" t="str">
        <f t="shared" si="1628"/>
        <v>0..1</v>
      </c>
      <c r="AS1088" s="64" t="s">
        <v>4552</v>
      </c>
      <c r="AT1088" s="64"/>
      <c r="AU1088" s="65"/>
      <c r="AV1088" s="65"/>
      <c r="AW1088" s="65"/>
      <c r="AX1088" s="64" t="s">
        <v>1330</v>
      </c>
      <c r="AY1088" s="66" t="str">
        <f t="shared" si="1637"/>
        <v>0..1</v>
      </c>
      <c r="AZ1088" s="66" t="str">
        <f t="shared" si="1638"/>
        <v>0..1</v>
      </c>
      <c r="BA1088" s="6" t="str">
        <f t="shared" si="1589"/>
        <v>/rsm:CrossIndustryInvoice
/rsm:SupplyChainTradeTransaction
/ram:ApplicableHeaderTradeSettlement
/ram:SpecifiedTradePaymentTerms
/ram:ApplicableTradePaymentDiscountTerms
/ram:ActualDiscountAmount</v>
      </c>
      <c r="BB1088" s="67" t="str">
        <f t="shared" si="1590"/>
        <v>/rsm:CrossIndustryInvoice/rsm:SupplyChainTradeTransaction/ram:ApplicableHeaderTradeSettlement/ram:SpecifiedTradePaymentTerms/ram:ApplicableTradePaymentDiscountTerms/ram:ActualDiscountAmount</v>
      </c>
      <c r="BC1088" s="66" t="str">
        <f t="shared" si="1566"/>
        <v>A</v>
      </c>
      <c r="BD1088" s="68" t="str">
        <f t="shared" si="1567"/>
        <v>E</v>
      </c>
      <c r="BE1088" s="62" t="str">
        <f t="shared" si="1568"/>
        <v>0..1</v>
      </c>
      <c r="BF1088" s="66" t="str">
        <f t="shared" si="1569"/>
        <v/>
      </c>
      <c r="BG1088" s="249" t="str">
        <f t="shared" si="1570"/>
        <v/>
      </c>
      <c r="BH1088" s="7"/>
      <c r="BI1088" s="634" t="str">
        <f t="shared" si="1571"/>
        <v>-</v>
      </c>
      <c r="BJ1088" s="70" t="str">
        <f t="shared" si="1572"/>
        <v>-</v>
      </c>
      <c r="BK1088" s="70" t="str">
        <f t="shared" si="1573"/>
        <v>-</v>
      </c>
      <c r="BL1088" s="70" t="str">
        <f t="shared" si="1574"/>
        <v>-</v>
      </c>
      <c r="BM1088" s="70" t="str">
        <f t="shared" si="1575"/>
        <v>-</v>
      </c>
      <c r="BN1088" s="70" t="str">
        <f t="shared" si="1576"/>
        <v>X</v>
      </c>
      <c r="BO1088" s="635" t="str">
        <f t="shared" si="1577"/>
        <v>X</v>
      </c>
      <c r="BP1088" s="7"/>
      <c r="BQ1088" s="70" t="str">
        <f t="shared" si="1578"/>
        <v>EXTENDED</v>
      </c>
      <c r="BR1088" s="70" t="str">
        <f t="shared" si="1579"/>
        <v>EXTENDED-B2B-FR</v>
      </c>
      <c r="BS1088" s="15"/>
      <c r="BT1088" s="57" t="s">
        <v>18642</v>
      </c>
    </row>
    <row r="1089" spans="1:72" s="59" customFormat="1" ht="96" x14ac:dyDescent="0.2">
      <c r="A1089" s="45" t="str">
        <f t="shared" si="1562"/>
        <v>NO</v>
      </c>
      <c r="B1089" s="131"/>
      <c r="C1089" s="742"/>
      <c r="D1089" s="211" t="s">
        <v>3431</v>
      </c>
      <c r="E1089" s="140" t="s">
        <v>5844</v>
      </c>
      <c r="F1089" s="296"/>
      <c r="G1089" s="236">
        <f t="shared" si="1617"/>
        <v>4</v>
      </c>
      <c r="H1089" s="144" t="s">
        <v>42</v>
      </c>
      <c r="I1089" s="125" t="s">
        <v>4553</v>
      </c>
      <c r="J1089" s="125" t="s">
        <v>4554</v>
      </c>
      <c r="K1089" s="126" t="s">
        <v>4555</v>
      </c>
      <c r="L1089" s="126"/>
      <c r="M1089" s="126" t="s">
        <v>35</v>
      </c>
      <c r="N1089" s="125"/>
      <c r="O1089" s="237" t="s">
        <v>42</v>
      </c>
      <c r="P1089" s="237" t="str">
        <f t="shared" si="1643"/>
        <v>0..1</v>
      </c>
      <c r="Q1089" s="238" t="s">
        <v>4556</v>
      </c>
      <c r="R1089" s="239" t="s">
        <v>4557</v>
      </c>
      <c r="S1089" s="237" t="s">
        <v>35</v>
      </c>
      <c r="T1089" s="240" t="str">
        <f t="shared" si="1629"/>
        <v>EG</v>
      </c>
      <c r="U1089" s="230" t="s">
        <v>62</v>
      </c>
      <c r="V1089" s="237" t="s">
        <v>35</v>
      </c>
      <c r="W1089" s="679" t="s">
        <v>35</v>
      </c>
      <c r="X1089" s="38"/>
      <c r="Y1089" s="661" t="str">
        <f t="shared" si="1560"/>
        <v>-</v>
      </c>
      <c r="Z1089" s="230" t="str">
        <f t="shared" ref="Z1089:AE1089" si="1652">IF(Y1089="X","X",IF($AH1089=Z$4,"X","-"))</f>
        <v>-</v>
      </c>
      <c r="AA1089" s="230" t="str">
        <f t="shared" si="1652"/>
        <v>-</v>
      </c>
      <c r="AB1089" s="230" t="str">
        <f t="shared" si="1652"/>
        <v>-</v>
      </c>
      <c r="AC1089" s="230" t="str">
        <f t="shared" si="1652"/>
        <v>-</v>
      </c>
      <c r="AD1089" s="230" t="str">
        <f t="shared" si="1652"/>
        <v>X</v>
      </c>
      <c r="AE1089" s="662" t="str">
        <f t="shared" si="1652"/>
        <v>X</v>
      </c>
      <c r="AF1089" s="38"/>
      <c r="AG1089" s="230" t="s">
        <v>47</v>
      </c>
      <c r="AH1089" s="230" t="s">
        <v>18617</v>
      </c>
      <c r="AI1089" s="38"/>
      <c r="AJ1089" s="13" t="str">
        <f t="shared" si="1625"/>
        <v>/rsm:CrossIndustryInvoice/rsm:SupplyChainTradeTransaction/ram:ApplicableHeaderTradeSettlement/ram:SpecifiedTradePaymentTerms</v>
      </c>
      <c r="AK1089" s="13" t="str">
        <f t="shared" si="1626"/>
        <v>/ram:PayeeTradeParty</v>
      </c>
      <c r="AL1089" s="14">
        <f>COUNTIFS(R$4:R1089,AJ1089)</f>
        <v>1</v>
      </c>
      <c r="AN1089" s="211" t="str">
        <f t="shared" si="1564"/>
        <v>SCT_HTS</v>
      </c>
      <c r="AO1089" s="140" t="str">
        <f t="shared" si="1627"/>
        <v>BG-X-77</v>
      </c>
      <c r="AP1089" s="296" t="str">
        <f t="shared" si="1565"/>
        <v/>
      </c>
      <c r="AQ1089" s="236">
        <f t="shared" si="1604"/>
        <v>4</v>
      </c>
      <c r="AR1089" s="144" t="str">
        <f t="shared" si="1628"/>
        <v>0..1</v>
      </c>
      <c r="AS1089" s="125" t="s">
        <v>4558</v>
      </c>
      <c r="AT1089" s="125" t="s">
        <v>4559</v>
      </c>
      <c r="AU1089" s="126" t="s">
        <v>4560</v>
      </c>
      <c r="AV1089" s="126"/>
      <c r="AW1089" s="126" t="s">
        <v>35</v>
      </c>
      <c r="AX1089" s="125"/>
      <c r="AY1089" s="237" t="str">
        <f t="shared" si="1637"/>
        <v>0..1</v>
      </c>
      <c r="AZ1089" s="237" t="str">
        <f t="shared" si="1638"/>
        <v>0..1</v>
      </c>
      <c r="BA1089" s="238" t="str">
        <f t="shared" si="1589"/>
        <v>/rsm:CrossIndustryInvoice
/rsm:SupplyChainTradeTransaction
/ram:ApplicableHeaderTradeSettlement
/ram:SpecifiedTradePaymentTerms
/ram:PayeeTradeParty</v>
      </c>
      <c r="BB1089" s="239" t="str">
        <f t="shared" si="1590"/>
        <v>/rsm:CrossIndustryInvoice/rsm:SupplyChainTradeTransaction/ram:ApplicableHeaderTradeSettlement/ram:SpecifiedTradePaymentTerms/ram:PayeeTradeParty</v>
      </c>
      <c r="BC1089" s="237" t="str">
        <f t="shared" si="1566"/>
        <v/>
      </c>
      <c r="BD1089" s="240" t="str">
        <f t="shared" si="1567"/>
        <v>EG</v>
      </c>
      <c r="BE1089" s="230" t="str">
        <f t="shared" si="1568"/>
        <v>0..n</v>
      </c>
      <c r="BF1089" s="237" t="str">
        <f t="shared" si="1569"/>
        <v/>
      </c>
      <c r="BG1089" s="679" t="str">
        <f t="shared" si="1570"/>
        <v/>
      </c>
      <c r="BH1089" s="7"/>
      <c r="BI1089" s="661" t="str">
        <f t="shared" si="1571"/>
        <v>-</v>
      </c>
      <c r="BJ1089" s="230" t="str">
        <f t="shared" si="1572"/>
        <v>-</v>
      </c>
      <c r="BK1089" s="230" t="str">
        <f t="shared" si="1573"/>
        <v>-</v>
      </c>
      <c r="BL1089" s="230" t="str">
        <f t="shared" si="1574"/>
        <v>-</v>
      </c>
      <c r="BM1089" s="230" t="str">
        <f t="shared" si="1575"/>
        <v>-</v>
      </c>
      <c r="BN1089" s="230" t="str">
        <f t="shared" si="1576"/>
        <v>X</v>
      </c>
      <c r="BO1089" s="662" t="str">
        <f t="shared" si="1577"/>
        <v>X</v>
      </c>
      <c r="BP1089" s="7"/>
      <c r="BQ1089" s="230" t="str">
        <f t="shared" si="1578"/>
        <v>EXTENDED</v>
      </c>
      <c r="BR1089" s="230" t="str">
        <f t="shared" si="1579"/>
        <v>EXTENDED-B2B-FR</v>
      </c>
      <c r="BS1089" s="15"/>
      <c r="BT1089" s="57" t="s">
        <v>18642</v>
      </c>
    </row>
    <row r="1090" spans="1:72" s="59" customFormat="1" ht="105" x14ac:dyDescent="0.2">
      <c r="A1090" s="45" t="str">
        <f t="shared" si="1562"/>
        <v>YES</v>
      </c>
      <c r="B1090" s="131"/>
      <c r="C1090" s="742"/>
      <c r="D1090" s="213" t="s">
        <v>3431</v>
      </c>
      <c r="E1090" s="61" t="s">
        <v>5845</v>
      </c>
      <c r="F1090" s="282"/>
      <c r="G1090" s="62">
        <f t="shared" si="1617"/>
        <v>5</v>
      </c>
      <c r="H1090" s="62" t="s">
        <v>42</v>
      </c>
      <c r="I1090" s="64" t="s">
        <v>17347</v>
      </c>
      <c r="J1090" s="64" t="s">
        <v>3717</v>
      </c>
      <c r="K1090" s="65" t="s">
        <v>3038</v>
      </c>
      <c r="L1090" s="65"/>
      <c r="M1090" s="65" t="s">
        <v>894</v>
      </c>
      <c r="N1090" s="64" t="s">
        <v>90</v>
      </c>
      <c r="O1090" s="66" t="s">
        <v>42</v>
      </c>
      <c r="P1090" s="66" t="str">
        <f t="shared" si="1643"/>
        <v>0..1</v>
      </c>
      <c r="Q1090" s="157" t="s">
        <v>4561</v>
      </c>
      <c r="R1090" s="158" t="s">
        <v>4562</v>
      </c>
      <c r="S1090" s="66" t="s">
        <v>55</v>
      </c>
      <c r="T1090" s="68" t="str">
        <f t="shared" si="1629"/>
        <v>E</v>
      </c>
      <c r="U1090" s="146" t="s">
        <v>62</v>
      </c>
      <c r="V1090" s="66" t="s">
        <v>1557</v>
      </c>
      <c r="W1090" s="249" t="s">
        <v>894</v>
      </c>
      <c r="X1090" s="38"/>
      <c r="Y1090" s="634" t="str">
        <f t="shared" si="1560"/>
        <v>-</v>
      </c>
      <c r="Z1090" s="70" t="str">
        <f t="shared" ref="Z1090:AE1090" si="1653">IF(Y1090="X","X",IF($AH1090=Z$4,"X","-"))</f>
        <v>-</v>
      </c>
      <c r="AA1090" s="70" t="str">
        <f t="shared" si="1653"/>
        <v>-</v>
      </c>
      <c r="AB1090" s="70" t="str">
        <f t="shared" si="1653"/>
        <v>-</v>
      </c>
      <c r="AC1090" s="70" t="str">
        <f t="shared" si="1653"/>
        <v>-</v>
      </c>
      <c r="AD1090" s="70" t="str">
        <f t="shared" si="1653"/>
        <v>X</v>
      </c>
      <c r="AE1090" s="635" t="str">
        <f t="shared" si="1653"/>
        <v>X</v>
      </c>
      <c r="AF1090" s="38"/>
      <c r="AG1090" s="70" t="s">
        <v>47</v>
      </c>
      <c r="AH1090" s="70" t="s">
        <v>18617</v>
      </c>
      <c r="AI1090" s="38"/>
      <c r="AJ1090" s="13" t="str">
        <f t="shared" si="1625"/>
        <v>/rsm:CrossIndustryInvoice/rsm:SupplyChainTradeTransaction/ram:ApplicableHeaderTradeSettlement/ram:SpecifiedTradePaymentTerms/ram:PayeeTradeParty</v>
      </c>
      <c r="AK1090" s="13" t="str">
        <f t="shared" si="1626"/>
        <v>/ram:ID</v>
      </c>
      <c r="AL1090" s="14">
        <f>COUNTIFS(R$4:R1090,AJ1090)</f>
        <v>1</v>
      </c>
      <c r="AN1090" s="213" t="str">
        <f t="shared" si="1564"/>
        <v>SCT_HTS</v>
      </c>
      <c r="AO1090" s="61" t="str">
        <f t="shared" si="1627"/>
        <v>BT-X-506</v>
      </c>
      <c r="AP1090" s="282" t="str">
        <f t="shared" si="1565"/>
        <v/>
      </c>
      <c r="AQ1090" s="62">
        <f t="shared" si="1604"/>
        <v>5</v>
      </c>
      <c r="AR1090" s="62" t="str">
        <f t="shared" si="1628"/>
        <v>0..1</v>
      </c>
      <c r="AS1090" s="64" t="s">
        <v>3720</v>
      </c>
      <c r="AT1090" s="64" t="s">
        <v>3721</v>
      </c>
      <c r="AU1090" s="65" t="s">
        <v>3722</v>
      </c>
      <c r="AV1090" s="65"/>
      <c r="AW1090" s="65" t="s">
        <v>35</v>
      </c>
      <c r="AX1090" s="64" t="s">
        <v>99</v>
      </c>
      <c r="AY1090" s="66" t="str">
        <f t="shared" si="1637"/>
        <v>0..1</v>
      </c>
      <c r="AZ1090" s="66" t="str">
        <f t="shared" si="1638"/>
        <v>0..1</v>
      </c>
      <c r="BA1090" s="157" t="str">
        <f t="shared" si="1589"/>
        <v>/rsm:CrossIndustryInvoice
/rsm:SupplyChainTradeTransaction
/ram:ApplicableHeaderTradeSettlement
/ram:SpecifiedTradePaymentTerms
/ram:PayeeTradeParty
/ram:ID</v>
      </c>
      <c r="BB1090" s="158" t="str">
        <f t="shared" si="1590"/>
        <v>/rsm:CrossIndustryInvoice/rsm:SupplyChainTradeTransaction/ram:ApplicableHeaderTradeSettlement/ram:SpecifiedTradePaymentTerms/ram:PayeeTradeParty/ram:ID</v>
      </c>
      <c r="BC1090" s="66" t="str">
        <f t="shared" si="1566"/>
        <v>I</v>
      </c>
      <c r="BD1090" s="68" t="str">
        <f t="shared" si="1567"/>
        <v>E</v>
      </c>
      <c r="BE1090" s="146" t="str">
        <f t="shared" si="1568"/>
        <v>0..n</v>
      </c>
      <c r="BF1090" s="66" t="str">
        <f t="shared" si="1569"/>
        <v>SYN-1, CAR-3</v>
      </c>
      <c r="BG1090" s="249" t="str">
        <f t="shared" si="1570"/>
        <v>GloablID, if global identifier exists and can be stated in @schemeID, ID else</v>
      </c>
      <c r="BH1090" s="7"/>
      <c r="BI1090" s="634" t="str">
        <f t="shared" si="1571"/>
        <v>-</v>
      </c>
      <c r="BJ1090" s="70" t="str">
        <f t="shared" si="1572"/>
        <v>-</v>
      </c>
      <c r="BK1090" s="70" t="str">
        <f t="shared" si="1573"/>
        <v>-</v>
      </c>
      <c r="BL1090" s="70" t="str">
        <f t="shared" si="1574"/>
        <v>-</v>
      </c>
      <c r="BM1090" s="70" t="str">
        <f t="shared" si="1575"/>
        <v>-</v>
      </c>
      <c r="BN1090" s="70" t="str">
        <f t="shared" si="1576"/>
        <v>X</v>
      </c>
      <c r="BO1090" s="635" t="str">
        <f t="shared" si="1577"/>
        <v>X</v>
      </c>
      <c r="BP1090" s="7"/>
      <c r="BQ1090" s="70" t="str">
        <f t="shared" si="1578"/>
        <v>EXTENDED</v>
      </c>
      <c r="BR1090" s="70" t="str">
        <f t="shared" si="1579"/>
        <v>EXTENDED-B2B-FR</v>
      </c>
      <c r="BS1090" s="15"/>
      <c r="BT1090" s="57" t="s">
        <v>18642</v>
      </c>
    </row>
    <row r="1091" spans="1:72" s="59" customFormat="1" ht="105" x14ac:dyDescent="0.2">
      <c r="A1091" s="45" t="str">
        <f t="shared" si="1562"/>
        <v>YES</v>
      </c>
      <c r="B1091" s="341" t="s">
        <v>5071</v>
      </c>
      <c r="C1091" s="743"/>
      <c r="D1091" s="213" t="s">
        <v>3431</v>
      </c>
      <c r="E1091" s="61" t="s">
        <v>5846</v>
      </c>
      <c r="F1091" s="282"/>
      <c r="G1091" s="62">
        <f t="shared" si="1617"/>
        <v>5</v>
      </c>
      <c r="H1091" s="62" t="s">
        <v>42</v>
      </c>
      <c r="I1091" s="97" t="s">
        <v>3724</v>
      </c>
      <c r="J1091" s="64" t="s">
        <v>35</v>
      </c>
      <c r="K1091" s="65" t="s">
        <v>17134</v>
      </c>
      <c r="L1091" s="65"/>
      <c r="M1091" s="65" t="s">
        <v>894</v>
      </c>
      <c r="N1091" s="64" t="s">
        <v>90</v>
      </c>
      <c r="O1091" s="124" t="s">
        <v>62</v>
      </c>
      <c r="P1091" s="66" t="s">
        <v>62</v>
      </c>
      <c r="Q1091" s="157" t="s">
        <v>4563</v>
      </c>
      <c r="R1091" s="158" t="s">
        <v>4564</v>
      </c>
      <c r="S1091" s="66" t="s">
        <v>55</v>
      </c>
      <c r="T1091" s="68" t="str">
        <f t="shared" si="1629"/>
        <v>E</v>
      </c>
      <c r="U1091" s="146" t="s">
        <v>62</v>
      </c>
      <c r="V1091" s="66" t="s">
        <v>1557</v>
      </c>
      <c r="W1091" s="249" t="s">
        <v>894</v>
      </c>
      <c r="X1091" s="38"/>
      <c r="Y1091" s="634" t="str">
        <f t="shared" si="1560"/>
        <v>-</v>
      </c>
      <c r="Z1091" s="70" t="str">
        <f t="shared" ref="Z1091:AE1091" si="1654">IF(Y1091="X","X",IF($AH1091=Z$4,"X","-"))</f>
        <v>-</v>
      </c>
      <c r="AA1091" s="70" t="str">
        <f t="shared" si="1654"/>
        <v>-</v>
      </c>
      <c r="AB1091" s="70" t="str">
        <f t="shared" si="1654"/>
        <v>-</v>
      </c>
      <c r="AC1091" s="70" t="str">
        <f t="shared" si="1654"/>
        <v>-</v>
      </c>
      <c r="AD1091" s="70" t="str">
        <f t="shared" si="1654"/>
        <v>X</v>
      </c>
      <c r="AE1091" s="635" t="str">
        <f t="shared" si="1654"/>
        <v>X</v>
      </c>
      <c r="AF1091" s="38"/>
      <c r="AG1091" s="70" t="s">
        <v>47</v>
      </c>
      <c r="AH1091" s="70" t="s">
        <v>18617</v>
      </c>
      <c r="AI1091" s="38"/>
      <c r="AJ1091" s="13" t="str">
        <f t="shared" si="1625"/>
        <v>/rsm:CrossIndustryInvoice/rsm:SupplyChainTradeTransaction/ram:ApplicableHeaderTradeSettlement/ram:SpecifiedTradePaymentTerms/ram:PayeeTradeParty</v>
      </c>
      <c r="AK1091" s="13" t="str">
        <f t="shared" si="1626"/>
        <v>/ram:GlobalID</v>
      </c>
      <c r="AL1091" s="14">
        <f>COUNTIFS(R$4:R1091,AJ1091)</f>
        <v>1</v>
      </c>
      <c r="AN1091" s="213" t="str">
        <f t="shared" si="1564"/>
        <v>SCT_HTS</v>
      </c>
      <c r="AO1091" s="61" t="str">
        <f t="shared" si="1627"/>
        <v>BT-X-507</v>
      </c>
      <c r="AP1091" s="282" t="str">
        <f t="shared" si="1565"/>
        <v/>
      </c>
      <c r="AQ1091" s="62">
        <f t="shared" si="1604"/>
        <v>5</v>
      </c>
      <c r="AR1091" s="62" t="str">
        <f t="shared" si="1628"/>
        <v>0..1</v>
      </c>
      <c r="AS1091" s="97" t="s">
        <v>3720</v>
      </c>
      <c r="AT1091" s="64" t="s">
        <v>35</v>
      </c>
      <c r="AU1091" s="65" t="s">
        <v>1569</v>
      </c>
      <c r="AV1091" s="65"/>
      <c r="AW1091" s="65" t="s">
        <v>35</v>
      </c>
      <c r="AX1091" s="64" t="s">
        <v>99</v>
      </c>
      <c r="AY1091" s="66" t="str">
        <f t="shared" si="1637"/>
        <v>0..n</v>
      </c>
      <c r="AZ1091" s="66" t="str">
        <f t="shared" si="1638"/>
        <v>0..n</v>
      </c>
      <c r="BA1091" s="157" t="str">
        <f t="shared" si="1589"/>
        <v>/rsm:CrossIndustryInvoice
/rsm:SupplyChainTradeTransaction
/ram:ApplicableHeaderTradeSettlement
/ram:SpecifiedTradePaymentTerms
/ram:PayeeTradeParty
/ram:GlobalID</v>
      </c>
      <c r="BB1091" s="158" t="str">
        <f t="shared" si="1590"/>
        <v>/rsm:CrossIndustryInvoice/rsm:SupplyChainTradeTransaction/ram:ApplicableHeaderTradeSettlement/ram:SpecifiedTradePaymentTerms/ram:PayeeTradeParty/ram:GlobalID</v>
      </c>
      <c r="BC1091" s="66" t="str">
        <f t="shared" si="1566"/>
        <v>I</v>
      </c>
      <c r="BD1091" s="68" t="str">
        <f t="shared" si="1567"/>
        <v>E</v>
      </c>
      <c r="BE1091" s="146" t="str">
        <f t="shared" si="1568"/>
        <v>0..n</v>
      </c>
      <c r="BF1091" s="66" t="str">
        <f t="shared" si="1569"/>
        <v>SYN-1, CAR-3</v>
      </c>
      <c r="BG1091" s="249" t="str">
        <f t="shared" si="1570"/>
        <v>GloablID, if global identifier exists and can be stated in @schemeID, ID else</v>
      </c>
      <c r="BH1091" s="7"/>
      <c r="BI1091" s="634" t="str">
        <f t="shared" si="1571"/>
        <v>-</v>
      </c>
      <c r="BJ1091" s="70" t="str">
        <f t="shared" si="1572"/>
        <v>-</v>
      </c>
      <c r="BK1091" s="70" t="str">
        <f t="shared" si="1573"/>
        <v>-</v>
      </c>
      <c r="BL1091" s="70" t="str">
        <f t="shared" si="1574"/>
        <v>-</v>
      </c>
      <c r="BM1091" s="70" t="str">
        <f t="shared" si="1575"/>
        <v>-</v>
      </c>
      <c r="BN1091" s="70" t="str">
        <f t="shared" si="1576"/>
        <v>X</v>
      </c>
      <c r="BO1091" s="635" t="str">
        <f t="shared" si="1577"/>
        <v>X</v>
      </c>
      <c r="BP1091" s="7"/>
      <c r="BQ1091" s="70" t="str">
        <f t="shared" si="1578"/>
        <v>EXTENDED</v>
      </c>
      <c r="BR1091" s="70" t="str">
        <f t="shared" si="1579"/>
        <v>EXTENDED-B2B-FR</v>
      </c>
      <c r="BS1091" s="15"/>
      <c r="BT1091" s="57" t="s">
        <v>18642</v>
      </c>
    </row>
    <row r="1092" spans="1:72" s="59" customFormat="1" ht="120" x14ac:dyDescent="0.2">
      <c r="A1092" s="45" t="str">
        <f t="shared" si="1562"/>
        <v>YES</v>
      </c>
      <c r="B1092" s="131"/>
      <c r="C1092" s="742"/>
      <c r="D1092" s="213" t="s">
        <v>3431</v>
      </c>
      <c r="E1092" s="61" t="s">
        <v>5847</v>
      </c>
      <c r="F1092" s="282"/>
      <c r="G1092" s="62">
        <f t="shared" si="1617"/>
        <v>6</v>
      </c>
      <c r="H1092" s="62" t="s">
        <v>32</v>
      </c>
      <c r="I1092" s="97" t="s">
        <v>443</v>
      </c>
      <c r="J1092" s="64" t="s">
        <v>3728</v>
      </c>
      <c r="K1092" s="65" t="s">
        <v>17135</v>
      </c>
      <c r="L1092" s="65"/>
      <c r="M1092" s="65" t="s">
        <v>35</v>
      </c>
      <c r="N1092" s="64" t="s">
        <v>17064</v>
      </c>
      <c r="O1092" s="66" t="s">
        <v>32</v>
      </c>
      <c r="P1092" s="66" t="str">
        <f t="shared" si="1643"/>
        <v>1..1</v>
      </c>
      <c r="Q1092" s="157" t="s">
        <v>4565</v>
      </c>
      <c r="R1092" s="158" t="s">
        <v>4566</v>
      </c>
      <c r="S1092" s="66" t="s">
        <v>329</v>
      </c>
      <c r="T1092" s="68" t="str">
        <f t="shared" si="1629"/>
        <v>A</v>
      </c>
      <c r="U1092" s="146" t="s">
        <v>42</v>
      </c>
      <c r="V1092" s="66" t="s">
        <v>35</v>
      </c>
      <c r="W1092" s="249" t="s">
        <v>35</v>
      </c>
      <c r="X1092" s="38"/>
      <c r="Y1092" s="634" t="str">
        <f t="shared" si="1560"/>
        <v>-</v>
      </c>
      <c r="Z1092" s="70" t="str">
        <f t="shared" ref="Z1092:AE1092" si="1655">IF(Y1092="X","X",IF($AH1092=Z$4,"X","-"))</f>
        <v>-</v>
      </c>
      <c r="AA1092" s="70" t="str">
        <f t="shared" si="1655"/>
        <v>-</v>
      </c>
      <c r="AB1092" s="70" t="str">
        <f t="shared" si="1655"/>
        <v>-</v>
      </c>
      <c r="AC1092" s="70" t="str">
        <f t="shared" si="1655"/>
        <v>-</v>
      </c>
      <c r="AD1092" s="70" t="str">
        <f t="shared" si="1655"/>
        <v>X</v>
      </c>
      <c r="AE1092" s="635" t="str">
        <f t="shared" si="1655"/>
        <v>X</v>
      </c>
      <c r="AF1092" s="38"/>
      <c r="AG1092" s="70" t="s">
        <v>47</v>
      </c>
      <c r="AH1092" s="70" t="s">
        <v>18617</v>
      </c>
      <c r="AI1092" s="38"/>
      <c r="AJ1092" s="13" t="str">
        <f t="shared" si="1625"/>
        <v>/rsm:CrossIndustryInvoice/rsm:SupplyChainTradeTransaction/ram:ApplicableHeaderTradeSettlement/ram:SpecifiedTradePaymentTerms/ram:PayeeTradeParty/ram:GlobalID</v>
      </c>
      <c r="AK1092" s="13" t="str">
        <f t="shared" si="1626"/>
        <v>/@schemeID</v>
      </c>
      <c r="AL1092" s="14">
        <f>COUNTIFS(R$4:R1092,AJ1092)</f>
        <v>1</v>
      </c>
      <c r="AN1092" s="213" t="str">
        <f t="shared" si="1564"/>
        <v>SCT_HTS</v>
      </c>
      <c r="AO1092" s="61" t="str">
        <f t="shared" si="1627"/>
        <v>BT-X-507-0</v>
      </c>
      <c r="AP1092" s="282" t="str">
        <f t="shared" si="1565"/>
        <v/>
      </c>
      <c r="AQ1092" s="62">
        <f t="shared" si="1604"/>
        <v>6</v>
      </c>
      <c r="AR1092" s="62" t="str">
        <f t="shared" si="1628"/>
        <v>1..1</v>
      </c>
      <c r="AS1092" s="97" t="s">
        <v>330</v>
      </c>
      <c r="AT1092" s="64" t="s">
        <v>3728</v>
      </c>
      <c r="AU1092" s="65" t="s">
        <v>331</v>
      </c>
      <c r="AV1092" s="65"/>
      <c r="AW1092" s="65" t="s">
        <v>35</v>
      </c>
      <c r="AX1092" s="64"/>
      <c r="AY1092" s="66" t="str">
        <f t="shared" si="1637"/>
        <v>1..1</v>
      </c>
      <c r="AZ1092" s="66" t="str">
        <f t="shared" si="1638"/>
        <v>1..1</v>
      </c>
      <c r="BA1092" s="157" t="str">
        <f t="shared" si="1589"/>
        <v>/rsm:CrossIndustryInvoice
/rsm:SupplyChainTradeTransaction
/ram:ApplicableHeaderTradeSettlement
/ram:SpecifiedTradePaymentTerms
/ram:PayeeTradeParty
/ram:GlobalID
/@schemeID</v>
      </c>
      <c r="BB1092" s="158" t="str">
        <f t="shared" si="1590"/>
        <v>/rsm:CrossIndustryInvoice/rsm:SupplyChainTradeTransaction/ram:ApplicableHeaderTradeSettlement/ram:SpecifiedTradePaymentTerms/ram:PayeeTradeParty/ram:GlobalID/@schemeID</v>
      </c>
      <c r="BC1092" s="66" t="str">
        <f t="shared" si="1566"/>
        <v>S</v>
      </c>
      <c r="BD1092" s="68" t="str">
        <f t="shared" si="1567"/>
        <v>A</v>
      </c>
      <c r="BE1092" s="146" t="str">
        <f t="shared" si="1568"/>
        <v>0..1</v>
      </c>
      <c r="BF1092" s="66" t="str">
        <f t="shared" si="1569"/>
        <v/>
      </c>
      <c r="BG1092" s="249" t="str">
        <f t="shared" si="1570"/>
        <v/>
      </c>
      <c r="BH1092" s="7"/>
      <c r="BI1092" s="634" t="str">
        <f t="shared" si="1571"/>
        <v>-</v>
      </c>
      <c r="BJ1092" s="70" t="str">
        <f t="shared" si="1572"/>
        <v>-</v>
      </c>
      <c r="BK1092" s="70" t="str">
        <f t="shared" si="1573"/>
        <v>-</v>
      </c>
      <c r="BL1092" s="70" t="str">
        <f t="shared" si="1574"/>
        <v>-</v>
      </c>
      <c r="BM1092" s="70" t="str">
        <f t="shared" si="1575"/>
        <v>-</v>
      </c>
      <c r="BN1092" s="70" t="str">
        <f t="shared" si="1576"/>
        <v>X</v>
      </c>
      <c r="BO1092" s="635" t="str">
        <f t="shared" si="1577"/>
        <v>X</v>
      </c>
      <c r="BP1092" s="7"/>
      <c r="BQ1092" s="70" t="str">
        <f t="shared" si="1578"/>
        <v>EXTENDED</v>
      </c>
      <c r="BR1092" s="70" t="str">
        <f t="shared" si="1579"/>
        <v>EXTENDED-B2B-FR</v>
      </c>
      <c r="BS1092" s="15"/>
      <c r="BT1092" s="57" t="s">
        <v>18642</v>
      </c>
    </row>
    <row r="1093" spans="1:72" s="59" customFormat="1" ht="105" x14ac:dyDescent="0.2">
      <c r="A1093" s="45" t="str">
        <f t="shared" si="1562"/>
        <v>YES</v>
      </c>
      <c r="B1093" s="131"/>
      <c r="C1093" s="742"/>
      <c r="D1093" s="213" t="s">
        <v>3431</v>
      </c>
      <c r="E1093" s="61" t="s">
        <v>5848</v>
      </c>
      <c r="F1093" s="282"/>
      <c r="G1093" s="62">
        <f t="shared" si="1617"/>
        <v>5</v>
      </c>
      <c r="H1093" s="62" t="s">
        <v>32</v>
      </c>
      <c r="I1093" s="64" t="s">
        <v>17403</v>
      </c>
      <c r="J1093" s="64" t="s">
        <v>3733</v>
      </c>
      <c r="K1093" s="65" t="s">
        <v>3734</v>
      </c>
      <c r="L1093" s="65" t="s">
        <v>3735</v>
      </c>
      <c r="M1093" s="65"/>
      <c r="N1093" s="64" t="s">
        <v>70</v>
      </c>
      <c r="O1093" s="66" t="s">
        <v>32</v>
      </c>
      <c r="P1093" s="66" t="str">
        <f t="shared" si="1643"/>
        <v>1..1</v>
      </c>
      <c r="Q1093" s="157" t="s">
        <v>4567</v>
      </c>
      <c r="R1093" s="158" t="s">
        <v>4568</v>
      </c>
      <c r="S1093" s="66" t="s">
        <v>73</v>
      </c>
      <c r="T1093" s="68" t="str">
        <f t="shared" si="1629"/>
        <v>E</v>
      </c>
      <c r="U1093" s="146" t="s">
        <v>42</v>
      </c>
      <c r="V1093" s="66" t="s">
        <v>35</v>
      </c>
      <c r="W1093" s="249" t="s">
        <v>35</v>
      </c>
      <c r="X1093" s="38"/>
      <c r="Y1093" s="634" t="str">
        <f t="shared" ref="Y1093:Y1156" si="1656">IF(AH1093=Y$4,"X","-")</f>
        <v>-</v>
      </c>
      <c r="Z1093" s="70" t="str">
        <f t="shared" ref="Z1093:AE1093" si="1657">IF(Y1093="X","X",IF($AH1093=Z$4,"X","-"))</f>
        <v>-</v>
      </c>
      <c r="AA1093" s="70" t="str">
        <f t="shared" si="1657"/>
        <v>-</v>
      </c>
      <c r="AB1093" s="70" t="str">
        <f t="shared" si="1657"/>
        <v>-</v>
      </c>
      <c r="AC1093" s="70" t="str">
        <f t="shared" si="1657"/>
        <v>-</v>
      </c>
      <c r="AD1093" s="70" t="str">
        <f t="shared" si="1657"/>
        <v>X</v>
      </c>
      <c r="AE1093" s="635" t="str">
        <f t="shared" si="1657"/>
        <v>X</v>
      </c>
      <c r="AF1093" s="38"/>
      <c r="AG1093" s="70" t="s">
        <v>47</v>
      </c>
      <c r="AH1093" s="70" t="s">
        <v>18617</v>
      </c>
      <c r="AI1093" s="38"/>
      <c r="AJ1093" s="13" t="str">
        <f t="shared" si="1625"/>
        <v>/rsm:CrossIndustryInvoice/rsm:SupplyChainTradeTransaction/ram:ApplicableHeaderTradeSettlement/ram:SpecifiedTradePaymentTerms/ram:PayeeTradeParty</v>
      </c>
      <c r="AK1093" s="13" t="str">
        <f t="shared" si="1626"/>
        <v>/ram:Name</v>
      </c>
      <c r="AL1093" s="14">
        <f>COUNTIFS(R$4:R1093,AJ1093)</f>
        <v>1</v>
      </c>
      <c r="AN1093" s="213" t="str">
        <f t="shared" si="1564"/>
        <v>SCT_HTS</v>
      </c>
      <c r="AO1093" s="61" t="str">
        <f t="shared" si="1627"/>
        <v>BT-X-504</v>
      </c>
      <c r="AP1093" s="282" t="str">
        <f t="shared" si="1565"/>
        <v/>
      </c>
      <c r="AQ1093" s="62">
        <f t="shared" si="1604"/>
        <v>5</v>
      </c>
      <c r="AR1093" s="62" t="str">
        <f t="shared" si="1628"/>
        <v>1..1</v>
      </c>
      <c r="AS1093" s="64" t="s">
        <v>3739</v>
      </c>
      <c r="AT1093" s="64" t="s">
        <v>3740</v>
      </c>
      <c r="AU1093" s="65" t="s">
        <v>18312</v>
      </c>
      <c r="AV1093" s="65" t="s">
        <v>3742</v>
      </c>
      <c r="AW1093" s="65" t="s">
        <v>3743</v>
      </c>
      <c r="AX1093" s="64" t="s">
        <v>78</v>
      </c>
      <c r="AY1093" s="66" t="str">
        <f t="shared" si="1637"/>
        <v>1..1</v>
      </c>
      <c r="AZ1093" s="66" t="str">
        <f t="shared" si="1638"/>
        <v>1..1</v>
      </c>
      <c r="BA1093" s="157" t="str">
        <f t="shared" si="1589"/>
        <v>/rsm:CrossIndustryInvoice
/rsm:SupplyChainTradeTransaction
/ram:ApplicableHeaderTradeSettlement
/ram:SpecifiedTradePaymentTerms
/ram:PayeeTradeParty
/ram:Name</v>
      </c>
      <c r="BB1093" s="158" t="str">
        <f t="shared" si="1590"/>
        <v>/rsm:CrossIndustryInvoice/rsm:SupplyChainTradeTransaction/ram:ApplicableHeaderTradeSettlement/ram:SpecifiedTradePaymentTerms/ram:PayeeTradeParty/ram:Name</v>
      </c>
      <c r="BC1093" s="66" t="str">
        <f t="shared" si="1566"/>
        <v>T</v>
      </c>
      <c r="BD1093" s="68" t="str">
        <f t="shared" si="1567"/>
        <v>E</v>
      </c>
      <c r="BE1093" s="146" t="str">
        <f t="shared" si="1568"/>
        <v>0..1</v>
      </c>
      <c r="BF1093" s="66" t="str">
        <f t="shared" si="1569"/>
        <v/>
      </c>
      <c r="BG1093" s="249" t="str">
        <f t="shared" si="1570"/>
        <v/>
      </c>
      <c r="BH1093" s="7"/>
      <c r="BI1093" s="634" t="str">
        <f t="shared" si="1571"/>
        <v>-</v>
      </c>
      <c r="BJ1093" s="70" t="str">
        <f t="shared" si="1572"/>
        <v>-</v>
      </c>
      <c r="BK1093" s="70" t="str">
        <f t="shared" si="1573"/>
        <v>-</v>
      </c>
      <c r="BL1093" s="70" t="str">
        <f t="shared" si="1574"/>
        <v>-</v>
      </c>
      <c r="BM1093" s="70" t="str">
        <f t="shared" si="1575"/>
        <v>-</v>
      </c>
      <c r="BN1093" s="70" t="str">
        <f t="shared" si="1576"/>
        <v>X</v>
      </c>
      <c r="BO1093" s="635" t="str">
        <f t="shared" si="1577"/>
        <v>X</v>
      </c>
      <c r="BP1093" s="7"/>
      <c r="BQ1093" s="70" t="str">
        <f t="shared" si="1578"/>
        <v>EXTENDED</v>
      </c>
      <c r="BR1093" s="70" t="str">
        <f t="shared" si="1579"/>
        <v>EXTENDED-B2B-FR</v>
      </c>
      <c r="BS1093" s="15"/>
      <c r="BT1093" s="57" t="s">
        <v>18642</v>
      </c>
    </row>
    <row r="1094" spans="1:72" s="59" customFormat="1" ht="105" x14ac:dyDescent="0.2">
      <c r="A1094" s="45" t="str">
        <f t="shared" ref="A1094:A1157" si="1658">IF(OR(T1094="E",T1094="A"),"YES","NO")</f>
        <v>YES</v>
      </c>
      <c r="B1094" s="131"/>
      <c r="C1094" s="742"/>
      <c r="D1094" s="213" t="s">
        <v>3431</v>
      </c>
      <c r="E1094" s="61" t="s">
        <v>5849</v>
      </c>
      <c r="F1094" s="282"/>
      <c r="G1094" s="62">
        <f t="shared" si="1617"/>
        <v>5</v>
      </c>
      <c r="H1094" s="62" t="s">
        <v>42</v>
      </c>
      <c r="I1094" s="64" t="s">
        <v>3744</v>
      </c>
      <c r="J1094" s="64" t="s">
        <v>17025</v>
      </c>
      <c r="K1094" s="65" t="s">
        <v>17433</v>
      </c>
      <c r="L1094" s="65"/>
      <c r="M1094" s="65"/>
      <c r="N1094" s="64" t="s">
        <v>128</v>
      </c>
      <c r="O1094" s="66" t="s">
        <v>42</v>
      </c>
      <c r="P1094" s="66" t="s">
        <v>42</v>
      </c>
      <c r="Q1094" s="157" t="s">
        <v>4569</v>
      </c>
      <c r="R1094" s="158" t="s">
        <v>4570</v>
      </c>
      <c r="S1094" s="66" t="s">
        <v>131</v>
      </c>
      <c r="T1094" s="68" t="str">
        <f t="shared" si="1629"/>
        <v>E</v>
      </c>
      <c r="U1094" s="62" t="s">
        <v>62</v>
      </c>
      <c r="V1094" s="66" t="s">
        <v>35</v>
      </c>
      <c r="W1094" s="249" t="s">
        <v>35</v>
      </c>
      <c r="X1094" s="38"/>
      <c r="Y1094" s="634" t="str">
        <f t="shared" si="1656"/>
        <v>-</v>
      </c>
      <c r="Z1094" s="70" t="str">
        <f t="shared" ref="Z1094:AE1094" si="1659">IF(Y1094="X","X",IF($AH1094=Z$4,"X","-"))</f>
        <v>-</v>
      </c>
      <c r="AA1094" s="70" t="str">
        <f t="shared" si="1659"/>
        <v>-</v>
      </c>
      <c r="AB1094" s="70" t="str">
        <f t="shared" si="1659"/>
        <v>-</v>
      </c>
      <c r="AC1094" s="70" t="str">
        <f t="shared" si="1659"/>
        <v>-</v>
      </c>
      <c r="AD1094" s="70" t="str">
        <f t="shared" si="1659"/>
        <v>X</v>
      </c>
      <c r="AE1094" s="635" t="str">
        <f t="shared" si="1659"/>
        <v>X</v>
      </c>
      <c r="AF1094" s="38"/>
      <c r="AG1094" s="70" t="s">
        <v>47</v>
      </c>
      <c r="AH1094" s="70" t="s">
        <v>18617</v>
      </c>
      <c r="AI1094" s="38"/>
      <c r="AJ1094" s="13" t="str">
        <f t="shared" si="1625"/>
        <v>/rsm:CrossIndustryInvoice/rsm:SupplyChainTradeTransaction/ram:ApplicableHeaderTradeSettlement/ram:SpecifiedTradePaymentTerms/ram:PayeeTradeParty</v>
      </c>
      <c r="AK1094" s="13" t="str">
        <f t="shared" si="1626"/>
        <v>/ram:RoleCode</v>
      </c>
      <c r="AL1094" s="14">
        <f>COUNTIFS(R$4:R1094,AJ1094)</f>
        <v>1</v>
      </c>
      <c r="AN1094" s="213" t="str">
        <f t="shared" ref="AN1094:AN1157" si="1660">D1094</f>
        <v>SCT_HTS</v>
      </c>
      <c r="AO1094" s="61" t="str">
        <f t="shared" si="1627"/>
        <v>BT-X-511</v>
      </c>
      <c r="AP1094" s="282" t="str">
        <f t="shared" ref="AP1094:AP1157" si="1661">IF(F1094="","",F1094)</f>
        <v/>
      </c>
      <c r="AQ1094" s="62">
        <f t="shared" si="1604"/>
        <v>5</v>
      </c>
      <c r="AR1094" s="62" t="str">
        <f t="shared" si="1628"/>
        <v>0..1</v>
      </c>
      <c r="AS1094" s="64" t="s">
        <v>3749</v>
      </c>
      <c r="AT1094" s="64" t="s">
        <v>3750</v>
      </c>
      <c r="AU1094" s="65" t="s">
        <v>3751</v>
      </c>
      <c r="AV1094" s="65"/>
      <c r="AW1094" s="65"/>
      <c r="AX1094" s="64" t="s">
        <v>128</v>
      </c>
      <c r="AY1094" s="66" t="str">
        <f t="shared" si="1637"/>
        <v>0..1</v>
      </c>
      <c r="AZ1094" s="66" t="str">
        <f t="shared" si="1638"/>
        <v>0..1</v>
      </c>
      <c r="BA1094" s="157" t="str">
        <f t="shared" si="1589"/>
        <v>/rsm:CrossIndustryInvoice
/rsm:SupplyChainTradeTransaction
/ram:ApplicableHeaderTradeSettlement
/ram:SpecifiedTradePaymentTerms
/ram:PayeeTradeParty
/ram:RoleCode</v>
      </c>
      <c r="BB1094" s="158" t="str">
        <f t="shared" si="1590"/>
        <v>/rsm:CrossIndustryInvoice/rsm:SupplyChainTradeTransaction/ram:ApplicableHeaderTradeSettlement/ram:SpecifiedTradePaymentTerms/ram:PayeeTradeParty/ram:RoleCode</v>
      </c>
      <c r="BC1094" s="66" t="str">
        <f t="shared" ref="BC1094:BC1157" si="1662">IF(S1094="","",S1094)</f>
        <v>C</v>
      </c>
      <c r="BD1094" s="68" t="str">
        <f t="shared" ref="BD1094:BD1157" si="1663">IF(T1094="","",T1094)</f>
        <v>E</v>
      </c>
      <c r="BE1094" s="62" t="str">
        <f t="shared" ref="BE1094:BE1157" si="1664">IF(U1094="","",U1094)</f>
        <v>0..n</v>
      </c>
      <c r="BF1094" s="66" t="str">
        <f t="shared" ref="BF1094:BF1157" si="1665">IF(V1094="","",V1094)</f>
        <v/>
      </c>
      <c r="BG1094" s="249" t="str">
        <f t="shared" ref="BG1094:BG1157" si="1666">IF(W1094="","",W1094)</f>
        <v/>
      </c>
      <c r="BH1094" s="7"/>
      <c r="BI1094" s="634" t="str">
        <f t="shared" ref="BI1094:BI1157" si="1667">Y1094</f>
        <v>-</v>
      </c>
      <c r="BJ1094" s="70" t="str">
        <f t="shared" ref="BJ1094:BJ1157" si="1668">Z1094</f>
        <v>-</v>
      </c>
      <c r="BK1094" s="70" t="str">
        <f t="shared" ref="BK1094:BK1157" si="1669">AA1094</f>
        <v>-</v>
      </c>
      <c r="BL1094" s="70" t="str">
        <f t="shared" ref="BL1094:BL1157" si="1670">AB1094</f>
        <v>-</v>
      </c>
      <c r="BM1094" s="70" t="str">
        <f t="shared" ref="BM1094:BM1157" si="1671">AC1094</f>
        <v>-</v>
      </c>
      <c r="BN1094" s="70" t="str">
        <f t="shared" ref="BN1094:BN1157" si="1672">AD1094</f>
        <v>X</v>
      </c>
      <c r="BO1094" s="635" t="str">
        <f t="shared" ref="BO1094:BO1157" si="1673">AE1094</f>
        <v>X</v>
      </c>
      <c r="BP1094" s="7"/>
      <c r="BQ1094" s="70" t="str">
        <f t="shared" ref="BQ1094:BQ1157" si="1674">AG1094</f>
        <v>EXTENDED</v>
      </c>
      <c r="BR1094" s="70" t="str">
        <f t="shared" ref="BR1094:BR1157" si="1675">AH1094</f>
        <v>EXTENDED-B2B-FR</v>
      </c>
      <c r="BS1094" s="15"/>
      <c r="BT1094" s="57" t="s">
        <v>18642</v>
      </c>
    </row>
    <row r="1095" spans="1:72" s="59" customFormat="1" ht="105" x14ac:dyDescent="0.2">
      <c r="A1095" s="45" t="str">
        <f t="shared" si="1658"/>
        <v>NO</v>
      </c>
      <c r="B1095" s="131"/>
      <c r="C1095" s="742"/>
      <c r="D1095" s="213" t="s">
        <v>3431</v>
      </c>
      <c r="E1095" s="177" t="s">
        <v>5850</v>
      </c>
      <c r="F1095" s="299"/>
      <c r="G1095" s="163">
        <f t="shared" si="1617"/>
        <v>5</v>
      </c>
      <c r="H1095" s="163" t="s">
        <v>42</v>
      </c>
      <c r="I1095" s="242" t="s">
        <v>4571</v>
      </c>
      <c r="J1095" s="243"/>
      <c r="K1095" s="244"/>
      <c r="L1095" s="244"/>
      <c r="M1095" s="244"/>
      <c r="N1095" s="243"/>
      <c r="O1095" s="245" t="s">
        <v>42</v>
      </c>
      <c r="P1095" s="245" t="str">
        <f t="shared" ref="P1095:P1109" si="1676">O1095</f>
        <v>0..1</v>
      </c>
      <c r="Q1095" s="142" t="s">
        <v>4572</v>
      </c>
      <c r="R1095" s="142" t="s">
        <v>4573</v>
      </c>
      <c r="S1095" s="245"/>
      <c r="T1095" s="246" t="str">
        <f t="shared" si="1629"/>
        <v/>
      </c>
      <c r="U1095" s="229" t="s">
        <v>42</v>
      </c>
      <c r="V1095" s="245"/>
      <c r="W1095" s="680"/>
      <c r="X1095" s="38"/>
      <c r="Y1095" s="661" t="str">
        <f t="shared" si="1656"/>
        <v>-</v>
      </c>
      <c r="Z1095" s="230" t="str">
        <f t="shared" ref="Z1095:AE1095" si="1677">IF(Y1095="X","X",IF($AH1095=Z$4,"X","-"))</f>
        <v>-</v>
      </c>
      <c r="AA1095" s="230" t="str">
        <f t="shared" si="1677"/>
        <v>-</v>
      </c>
      <c r="AB1095" s="230" t="str">
        <f t="shared" si="1677"/>
        <v>-</v>
      </c>
      <c r="AC1095" s="230" t="str">
        <f t="shared" si="1677"/>
        <v>-</v>
      </c>
      <c r="AD1095" s="230" t="str">
        <f t="shared" si="1677"/>
        <v>X</v>
      </c>
      <c r="AE1095" s="662" t="str">
        <f t="shared" si="1677"/>
        <v>X</v>
      </c>
      <c r="AF1095" s="38"/>
      <c r="AG1095" s="230" t="s">
        <v>47</v>
      </c>
      <c r="AH1095" s="230" t="s">
        <v>18617</v>
      </c>
      <c r="AI1095" s="38"/>
      <c r="AJ1095" s="13" t="str">
        <f t="shared" si="1625"/>
        <v>/rsm:CrossIndustryInvoice/rsm:SupplyChainTradeTransaction/ram:ApplicableHeaderTradeSettlement/ram:SpecifiedTradePaymentTerms/ram:PayeeTradeParty</v>
      </c>
      <c r="AK1095" s="13" t="str">
        <f t="shared" si="1626"/>
        <v>/ram:SpecifiedLegalOrganization</v>
      </c>
      <c r="AL1095" s="14">
        <f>COUNTIFS(R$4:R1095,AJ1095)</f>
        <v>1</v>
      </c>
      <c r="AN1095" s="213" t="str">
        <f t="shared" si="1660"/>
        <v>SCT_HTS</v>
      </c>
      <c r="AO1095" s="177" t="str">
        <f t="shared" si="1627"/>
        <v>BT-X-508-00</v>
      </c>
      <c r="AP1095" s="299" t="str">
        <f t="shared" si="1661"/>
        <v/>
      </c>
      <c r="AQ1095" s="163">
        <f t="shared" si="1604"/>
        <v>5</v>
      </c>
      <c r="AR1095" s="163" t="str">
        <f t="shared" si="1628"/>
        <v>0..1</v>
      </c>
      <c r="AS1095" s="242" t="s">
        <v>3756</v>
      </c>
      <c r="AT1095" s="243"/>
      <c r="AU1095" s="244"/>
      <c r="AV1095" s="244"/>
      <c r="AW1095" s="244" t="s">
        <v>35</v>
      </c>
      <c r="AX1095" s="243"/>
      <c r="AY1095" s="245" t="str">
        <f t="shared" si="1637"/>
        <v>0..1</v>
      </c>
      <c r="AZ1095" s="245" t="str">
        <f t="shared" si="1638"/>
        <v>0..1</v>
      </c>
      <c r="BA1095" s="142" t="str">
        <f t="shared" si="1589"/>
        <v>/rsm:CrossIndustryInvoice
/rsm:SupplyChainTradeTransaction
/ram:ApplicableHeaderTradeSettlement
/ram:SpecifiedTradePaymentTerms
/ram:PayeeTradeParty
/ram:SpecifiedLegalOrganization</v>
      </c>
      <c r="BB1095" s="142" t="str">
        <f t="shared" si="1590"/>
        <v>/rsm:CrossIndustryInvoice/rsm:SupplyChainTradeTransaction/ram:ApplicableHeaderTradeSettlement/ram:SpecifiedTradePaymentTerms/ram:PayeeTradeParty/ram:SpecifiedLegalOrganization</v>
      </c>
      <c r="BC1095" s="245" t="str">
        <f t="shared" si="1662"/>
        <v/>
      </c>
      <c r="BD1095" s="246" t="str">
        <f t="shared" si="1663"/>
        <v/>
      </c>
      <c r="BE1095" s="229" t="str">
        <f t="shared" si="1664"/>
        <v>0..1</v>
      </c>
      <c r="BF1095" s="245" t="str">
        <f t="shared" si="1665"/>
        <v/>
      </c>
      <c r="BG1095" s="680" t="str">
        <f t="shared" si="1666"/>
        <v/>
      </c>
      <c r="BH1095" s="7"/>
      <c r="BI1095" s="661" t="str">
        <f t="shared" si="1667"/>
        <v>-</v>
      </c>
      <c r="BJ1095" s="230" t="str">
        <f t="shared" si="1668"/>
        <v>-</v>
      </c>
      <c r="BK1095" s="230" t="str">
        <f t="shared" si="1669"/>
        <v>-</v>
      </c>
      <c r="BL1095" s="230" t="str">
        <f t="shared" si="1670"/>
        <v>-</v>
      </c>
      <c r="BM1095" s="230" t="str">
        <f t="shared" si="1671"/>
        <v>-</v>
      </c>
      <c r="BN1095" s="230" t="str">
        <f t="shared" si="1672"/>
        <v>X</v>
      </c>
      <c r="BO1095" s="662" t="str">
        <f t="shared" si="1673"/>
        <v>X</v>
      </c>
      <c r="BP1095" s="7"/>
      <c r="BQ1095" s="230" t="str">
        <f t="shared" si="1674"/>
        <v>EXTENDED</v>
      </c>
      <c r="BR1095" s="230" t="str">
        <f t="shared" si="1675"/>
        <v>EXTENDED-B2B-FR</v>
      </c>
      <c r="BS1095" s="15"/>
      <c r="BT1095" s="57" t="s">
        <v>18642</v>
      </c>
    </row>
    <row r="1096" spans="1:72" s="59" customFormat="1" ht="120" x14ac:dyDescent="0.2">
      <c r="A1096" s="45" t="str">
        <f t="shared" si="1658"/>
        <v>YES</v>
      </c>
      <c r="B1096" s="340" t="s">
        <v>17043</v>
      </c>
      <c r="C1096" s="742"/>
      <c r="D1096" s="213" t="s">
        <v>3431</v>
      </c>
      <c r="E1096" s="61" t="s">
        <v>5851</v>
      </c>
      <c r="F1096" s="282"/>
      <c r="G1096" s="62">
        <f t="shared" si="1617"/>
        <v>6</v>
      </c>
      <c r="H1096" s="62" t="s">
        <v>42</v>
      </c>
      <c r="I1096" s="64" t="s">
        <v>17163</v>
      </c>
      <c r="J1096" s="64" t="s">
        <v>17356</v>
      </c>
      <c r="K1096" s="65" t="s">
        <v>17357</v>
      </c>
      <c r="L1096" s="65"/>
      <c r="M1096" s="65" t="s">
        <v>35</v>
      </c>
      <c r="N1096" s="64" t="s">
        <v>90</v>
      </c>
      <c r="O1096" s="66" t="s">
        <v>42</v>
      </c>
      <c r="P1096" s="66" t="str">
        <f t="shared" si="1676"/>
        <v>0..1</v>
      </c>
      <c r="Q1096" s="157" t="s">
        <v>4574</v>
      </c>
      <c r="R1096" s="158" t="s">
        <v>4575</v>
      </c>
      <c r="S1096" s="66" t="s">
        <v>55</v>
      </c>
      <c r="T1096" s="68" t="str">
        <f t="shared" si="1629"/>
        <v>E</v>
      </c>
      <c r="U1096" s="62" t="s">
        <v>42</v>
      </c>
      <c r="V1096" s="66" t="s">
        <v>35</v>
      </c>
      <c r="W1096" s="249" t="s">
        <v>35</v>
      </c>
      <c r="X1096" s="38"/>
      <c r="Y1096" s="634" t="str">
        <f t="shared" si="1656"/>
        <v>-</v>
      </c>
      <c r="Z1096" s="70" t="str">
        <f t="shared" ref="Z1096:AE1096" si="1678">IF(Y1096="X","X",IF($AH1096=Z$4,"X","-"))</f>
        <v>-</v>
      </c>
      <c r="AA1096" s="70" t="str">
        <f t="shared" si="1678"/>
        <v>-</v>
      </c>
      <c r="AB1096" s="70" t="str">
        <f t="shared" si="1678"/>
        <v>-</v>
      </c>
      <c r="AC1096" s="70" t="str">
        <f t="shared" si="1678"/>
        <v>-</v>
      </c>
      <c r="AD1096" s="70" t="str">
        <f t="shared" si="1678"/>
        <v>X</v>
      </c>
      <c r="AE1096" s="635" t="str">
        <f t="shared" si="1678"/>
        <v>X</v>
      </c>
      <c r="AF1096" s="38"/>
      <c r="AG1096" s="70" t="s">
        <v>47</v>
      </c>
      <c r="AH1096" s="70" t="s">
        <v>18617</v>
      </c>
      <c r="AI1096" s="38"/>
      <c r="AJ1096" s="13" t="str">
        <f t="shared" si="1625"/>
        <v>/rsm:CrossIndustryInvoice/rsm:SupplyChainTradeTransaction/ram:ApplicableHeaderTradeSettlement/ram:SpecifiedTradePaymentTerms/ram:PayeeTradeParty/ram:SpecifiedLegalOrganization</v>
      </c>
      <c r="AK1096" s="13" t="str">
        <f t="shared" si="1626"/>
        <v>/ram:ID</v>
      </c>
      <c r="AL1096" s="14">
        <f>COUNTIFS(R$4:R1096,AJ1096)</f>
        <v>1</v>
      </c>
      <c r="AN1096" s="213" t="str">
        <f t="shared" si="1660"/>
        <v>SCT_HTS</v>
      </c>
      <c r="AO1096" s="61" t="str">
        <f t="shared" si="1627"/>
        <v>BT-X-508</v>
      </c>
      <c r="AP1096" s="282" t="str">
        <f t="shared" si="1661"/>
        <v/>
      </c>
      <c r="AQ1096" s="62">
        <f t="shared" si="1604"/>
        <v>6</v>
      </c>
      <c r="AR1096" s="62" t="str">
        <f t="shared" si="1628"/>
        <v>0..1</v>
      </c>
      <c r="AS1096" s="64" t="s">
        <v>3763</v>
      </c>
      <c r="AT1096" s="64" t="s">
        <v>18224</v>
      </c>
      <c r="AU1096" s="65" t="s">
        <v>3765</v>
      </c>
      <c r="AV1096" s="65"/>
      <c r="AW1096" s="65" t="s">
        <v>35</v>
      </c>
      <c r="AX1096" s="64" t="s">
        <v>99</v>
      </c>
      <c r="AY1096" s="66" t="str">
        <f t="shared" si="1637"/>
        <v>0..1</v>
      </c>
      <c r="AZ1096" s="66" t="str">
        <f t="shared" si="1638"/>
        <v>0..1</v>
      </c>
      <c r="BA1096" s="157" t="str">
        <f t="shared" si="1589"/>
        <v>/rsm:CrossIndustryInvoice
/rsm:SupplyChainTradeTransaction
/ram:ApplicableHeaderTradeSettlement
/ram:SpecifiedTradePaymentTerms
/ram:PayeeTradeParty
/ram:SpecifiedLegalOrganization
/ram:ID</v>
      </c>
      <c r="BB1096" s="158" t="str">
        <f t="shared" si="1590"/>
        <v>/rsm:CrossIndustryInvoice/rsm:SupplyChainTradeTransaction/ram:ApplicableHeaderTradeSettlement/ram:SpecifiedTradePaymentTerms/ram:PayeeTradeParty/ram:SpecifiedLegalOrganization/ram:ID</v>
      </c>
      <c r="BC1096" s="66" t="str">
        <f t="shared" si="1662"/>
        <v>I</v>
      </c>
      <c r="BD1096" s="68" t="str">
        <f t="shared" si="1663"/>
        <v>E</v>
      </c>
      <c r="BE1096" s="62" t="str">
        <f t="shared" si="1664"/>
        <v>0..1</v>
      </c>
      <c r="BF1096" s="66" t="str">
        <f t="shared" si="1665"/>
        <v/>
      </c>
      <c r="BG1096" s="249" t="str">
        <f t="shared" si="1666"/>
        <v/>
      </c>
      <c r="BH1096" s="7"/>
      <c r="BI1096" s="634" t="str">
        <f t="shared" si="1667"/>
        <v>-</v>
      </c>
      <c r="BJ1096" s="70" t="str">
        <f t="shared" si="1668"/>
        <v>-</v>
      </c>
      <c r="BK1096" s="70" t="str">
        <f t="shared" si="1669"/>
        <v>-</v>
      </c>
      <c r="BL1096" s="70" t="str">
        <f t="shared" si="1670"/>
        <v>-</v>
      </c>
      <c r="BM1096" s="70" t="str">
        <f t="shared" si="1671"/>
        <v>-</v>
      </c>
      <c r="BN1096" s="70" t="str">
        <f t="shared" si="1672"/>
        <v>X</v>
      </c>
      <c r="BO1096" s="635" t="str">
        <f t="shared" si="1673"/>
        <v>X</v>
      </c>
      <c r="BP1096" s="7"/>
      <c r="BQ1096" s="70" t="str">
        <f t="shared" si="1674"/>
        <v>EXTENDED</v>
      </c>
      <c r="BR1096" s="70" t="str">
        <f t="shared" si="1675"/>
        <v>EXTENDED-B2B-FR</v>
      </c>
      <c r="BS1096" s="15"/>
      <c r="BT1096" s="57" t="s">
        <v>18642</v>
      </c>
    </row>
    <row r="1097" spans="1:72" s="59" customFormat="1" ht="135" x14ac:dyDescent="0.2">
      <c r="A1097" s="45" t="str">
        <f t="shared" si="1658"/>
        <v>YES</v>
      </c>
      <c r="B1097" s="131"/>
      <c r="C1097" s="742"/>
      <c r="D1097" s="213" t="s">
        <v>3431</v>
      </c>
      <c r="E1097" s="61" t="s">
        <v>5852</v>
      </c>
      <c r="F1097" s="282"/>
      <c r="G1097" s="62">
        <f t="shared" si="1617"/>
        <v>7</v>
      </c>
      <c r="H1097" s="62" t="s">
        <v>42</v>
      </c>
      <c r="I1097" s="97" t="s">
        <v>443</v>
      </c>
      <c r="J1097" s="64" t="s">
        <v>3767</v>
      </c>
      <c r="K1097" s="65" t="s">
        <v>17140</v>
      </c>
      <c r="L1097" s="65" t="s">
        <v>916</v>
      </c>
      <c r="M1097" s="65" t="s">
        <v>35</v>
      </c>
      <c r="N1097" s="64" t="s">
        <v>17064</v>
      </c>
      <c r="O1097" s="66" t="s">
        <v>42</v>
      </c>
      <c r="P1097" s="66" t="str">
        <f t="shared" si="1676"/>
        <v>0..1</v>
      </c>
      <c r="Q1097" s="157" t="s">
        <v>4576</v>
      </c>
      <c r="R1097" s="158" t="s">
        <v>4577</v>
      </c>
      <c r="S1097" s="66" t="s">
        <v>329</v>
      </c>
      <c r="T1097" s="68" t="str">
        <f t="shared" si="1629"/>
        <v>A</v>
      </c>
      <c r="U1097" s="62" t="s">
        <v>42</v>
      </c>
      <c r="V1097" s="66" t="s">
        <v>35</v>
      </c>
      <c r="W1097" s="249" t="s">
        <v>35</v>
      </c>
      <c r="X1097" s="38"/>
      <c r="Y1097" s="634" t="str">
        <f t="shared" si="1656"/>
        <v>-</v>
      </c>
      <c r="Z1097" s="70" t="str">
        <f t="shared" ref="Z1097:AE1097" si="1679">IF(Y1097="X","X",IF($AH1097=Z$4,"X","-"))</f>
        <v>-</v>
      </c>
      <c r="AA1097" s="70" t="str">
        <f t="shared" si="1679"/>
        <v>-</v>
      </c>
      <c r="AB1097" s="70" t="str">
        <f t="shared" si="1679"/>
        <v>-</v>
      </c>
      <c r="AC1097" s="70" t="str">
        <f t="shared" si="1679"/>
        <v>-</v>
      </c>
      <c r="AD1097" s="70" t="str">
        <f t="shared" si="1679"/>
        <v>X</v>
      </c>
      <c r="AE1097" s="635" t="str">
        <f t="shared" si="1679"/>
        <v>X</v>
      </c>
      <c r="AF1097" s="38"/>
      <c r="AG1097" s="70" t="s">
        <v>47</v>
      </c>
      <c r="AH1097" s="70" t="s">
        <v>18617</v>
      </c>
      <c r="AI1097" s="38"/>
      <c r="AJ1097" s="13" t="str">
        <f t="shared" si="1625"/>
        <v>/rsm:CrossIndustryInvoice/rsm:SupplyChainTradeTransaction/ram:ApplicableHeaderTradeSettlement/ram:SpecifiedTradePaymentTerms/ram:PayeeTradeParty/ram:SpecifiedLegalOrganization/ram:ID</v>
      </c>
      <c r="AK1097" s="13" t="str">
        <f t="shared" si="1626"/>
        <v>/@schemeID</v>
      </c>
      <c r="AL1097" s="14">
        <f>COUNTIFS(R$4:R1097,AJ1097)</f>
        <v>1</v>
      </c>
      <c r="AN1097" s="213" t="str">
        <f t="shared" si="1660"/>
        <v>SCT_HTS</v>
      </c>
      <c r="AO1097" s="61" t="str">
        <f t="shared" si="1627"/>
        <v>BT-X-508-0</v>
      </c>
      <c r="AP1097" s="282" t="str">
        <f t="shared" si="1661"/>
        <v/>
      </c>
      <c r="AQ1097" s="62">
        <f t="shared" si="1604"/>
        <v>7</v>
      </c>
      <c r="AR1097" s="62" t="str">
        <f t="shared" si="1628"/>
        <v>0..1</v>
      </c>
      <c r="AS1097" s="97" t="s">
        <v>919</v>
      </c>
      <c r="AT1097" s="64" t="s">
        <v>18313</v>
      </c>
      <c r="AU1097" s="65" t="s">
        <v>1899</v>
      </c>
      <c r="AV1097" s="65" t="s">
        <v>1616</v>
      </c>
      <c r="AW1097" s="65" t="s">
        <v>35</v>
      </c>
      <c r="AX1097" s="64" t="s">
        <v>128</v>
      </c>
      <c r="AY1097" s="66" t="str">
        <f t="shared" si="1637"/>
        <v>0..1</v>
      </c>
      <c r="AZ1097" s="66" t="str">
        <f t="shared" si="1638"/>
        <v>0..1</v>
      </c>
      <c r="BA1097" s="157" t="str">
        <f t="shared" si="1589"/>
        <v>/rsm:CrossIndustryInvoice
/rsm:SupplyChainTradeTransaction
/ram:ApplicableHeaderTradeSettlement
/ram:SpecifiedTradePaymentTerms
/ram:PayeeTradeParty
/ram:SpecifiedLegalOrganization
/ram:ID
/@schemeID</v>
      </c>
      <c r="BB1097" s="158" t="str">
        <f t="shared" si="1590"/>
        <v>/rsm:CrossIndustryInvoice/rsm:SupplyChainTradeTransaction/ram:ApplicableHeaderTradeSettlement/ram:SpecifiedTradePaymentTerms/ram:PayeeTradeParty/ram:SpecifiedLegalOrganization/ram:ID/@schemeID</v>
      </c>
      <c r="BC1097" s="66" t="str">
        <f t="shared" si="1662"/>
        <v>S</v>
      </c>
      <c r="BD1097" s="68" t="str">
        <f t="shared" si="1663"/>
        <v>A</v>
      </c>
      <c r="BE1097" s="62" t="str">
        <f t="shared" si="1664"/>
        <v>0..1</v>
      </c>
      <c r="BF1097" s="66" t="str">
        <f t="shared" si="1665"/>
        <v/>
      </c>
      <c r="BG1097" s="249" t="str">
        <f t="shared" si="1666"/>
        <v/>
      </c>
      <c r="BH1097" s="7"/>
      <c r="BI1097" s="634" t="str">
        <f t="shared" si="1667"/>
        <v>-</v>
      </c>
      <c r="BJ1097" s="70" t="str">
        <f t="shared" si="1668"/>
        <v>-</v>
      </c>
      <c r="BK1097" s="70" t="str">
        <f t="shared" si="1669"/>
        <v>-</v>
      </c>
      <c r="BL1097" s="70" t="str">
        <f t="shared" si="1670"/>
        <v>-</v>
      </c>
      <c r="BM1097" s="70" t="str">
        <f t="shared" si="1671"/>
        <v>-</v>
      </c>
      <c r="BN1097" s="70" t="str">
        <f t="shared" si="1672"/>
        <v>X</v>
      </c>
      <c r="BO1097" s="635" t="str">
        <f t="shared" si="1673"/>
        <v>X</v>
      </c>
      <c r="BP1097" s="7"/>
      <c r="BQ1097" s="70" t="str">
        <f t="shared" si="1674"/>
        <v>EXTENDED</v>
      </c>
      <c r="BR1097" s="70" t="str">
        <f t="shared" si="1675"/>
        <v>EXTENDED-B2B-FR</v>
      </c>
      <c r="BS1097" s="15"/>
      <c r="BT1097" s="57" t="s">
        <v>18642</v>
      </c>
    </row>
    <row r="1098" spans="1:72" s="59" customFormat="1" ht="120" x14ac:dyDescent="0.2">
      <c r="A1098" s="45" t="str">
        <f t="shared" si="1658"/>
        <v>YES</v>
      </c>
      <c r="B1098" s="131"/>
      <c r="C1098" s="742"/>
      <c r="D1098" s="215" t="s">
        <v>3431</v>
      </c>
      <c r="E1098" s="61" t="s">
        <v>5853</v>
      </c>
      <c r="F1098" s="282"/>
      <c r="G1098" s="62">
        <f t="shared" si="1617"/>
        <v>6</v>
      </c>
      <c r="H1098" s="62" t="s">
        <v>42</v>
      </c>
      <c r="I1098" s="64" t="s">
        <v>3069</v>
      </c>
      <c r="J1098" s="64" t="s">
        <v>17138</v>
      </c>
      <c r="K1098" s="65" t="s">
        <v>17139</v>
      </c>
      <c r="L1098" s="65"/>
      <c r="M1098" s="65"/>
      <c r="N1098" s="64" t="s">
        <v>70</v>
      </c>
      <c r="O1098" s="66" t="s">
        <v>42</v>
      </c>
      <c r="P1098" s="66" t="str">
        <f t="shared" si="1676"/>
        <v>0..1</v>
      </c>
      <c r="Q1098" s="6" t="s">
        <v>4578</v>
      </c>
      <c r="R1098" s="67" t="s">
        <v>4579</v>
      </c>
      <c r="S1098" s="66" t="s">
        <v>73</v>
      </c>
      <c r="T1098" s="68" t="str">
        <f t="shared" si="1629"/>
        <v>E</v>
      </c>
      <c r="U1098" s="62" t="s">
        <v>42</v>
      </c>
      <c r="V1098" s="66"/>
      <c r="W1098" s="249"/>
      <c r="X1098" s="38"/>
      <c r="Y1098" s="634" t="str">
        <f t="shared" si="1656"/>
        <v>-</v>
      </c>
      <c r="Z1098" s="70" t="str">
        <f t="shared" ref="Z1098:AE1098" si="1680">IF(Y1098="X","X",IF($AH1098=Z$4,"X","-"))</f>
        <v>-</v>
      </c>
      <c r="AA1098" s="70" t="str">
        <f t="shared" si="1680"/>
        <v>-</v>
      </c>
      <c r="AB1098" s="70" t="str">
        <f t="shared" si="1680"/>
        <v>-</v>
      </c>
      <c r="AC1098" s="70" t="str">
        <f t="shared" si="1680"/>
        <v>-</v>
      </c>
      <c r="AD1098" s="70" t="str">
        <f t="shared" si="1680"/>
        <v>X</v>
      </c>
      <c r="AE1098" s="635" t="str">
        <f t="shared" si="1680"/>
        <v>X</v>
      </c>
      <c r="AF1098" s="38"/>
      <c r="AG1098" s="70" t="s">
        <v>47</v>
      </c>
      <c r="AH1098" s="70" t="s">
        <v>18617</v>
      </c>
      <c r="AI1098" s="38"/>
      <c r="AJ1098" s="13" t="str">
        <f t="shared" si="1625"/>
        <v>/rsm:CrossIndustryInvoice/rsm:SupplyChainTradeTransaction/ram:ApplicableHeaderTradeSettlement/ram:SpecifiedTradePaymentTerms/ram:PayeeTradeParty/ram:SpecifiedLegalOrganization</v>
      </c>
      <c r="AK1098" s="13" t="str">
        <f t="shared" si="1626"/>
        <v>/ram:TradingBusinessName</v>
      </c>
      <c r="AL1098" s="14">
        <f>COUNTIFS(R$4:R1098,AJ1098)</f>
        <v>1</v>
      </c>
      <c r="AN1098" s="215" t="str">
        <f t="shared" si="1660"/>
        <v>SCT_HTS</v>
      </c>
      <c r="AO1098" s="61" t="str">
        <f t="shared" si="1627"/>
        <v>BT-X-505</v>
      </c>
      <c r="AP1098" s="282" t="str">
        <f t="shared" si="1661"/>
        <v/>
      </c>
      <c r="AQ1098" s="62">
        <f t="shared" si="1604"/>
        <v>6</v>
      </c>
      <c r="AR1098" s="62" t="str">
        <f t="shared" si="1628"/>
        <v>0..1</v>
      </c>
      <c r="AS1098" s="64" t="s">
        <v>2112</v>
      </c>
      <c r="AT1098" s="64" t="s">
        <v>18225</v>
      </c>
      <c r="AU1098" s="65" t="s">
        <v>18226</v>
      </c>
      <c r="AV1098" s="65"/>
      <c r="AW1098" s="65"/>
      <c r="AX1098" s="64"/>
      <c r="AY1098" s="66" t="str">
        <f t="shared" si="1637"/>
        <v>0..1</v>
      </c>
      <c r="AZ1098" s="66" t="str">
        <f t="shared" si="1638"/>
        <v>0..1</v>
      </c>
      <c r="BA1098" s="6" t="str">
        <f t="shared" si="1589"/>
        <v>/rsm:CrossIndustryInvoice
/rsm:SupplyChainTradeTransaction
/ram:ApplicableHeaderTradeSettlement
/ram:SpecifiedTradePaymentTerms
/ram:PayeeTradeParty
/ram:SpecifiedLegalOrganization
/ram:TradingBusinessName</v>
      </c>
      <c r="BB1098" s="67" t="str">
        <f t="shared" si="1590"/>
        <v>/rsm:CrossIndustryInvoice/rsm:SupplyChainTradeTransaction/ram:ApplicableHeaderTradeSettlement/ram:SpecifiedTradePaymentTerms/ram:PayeeTradeParty/ram:SpecifiedLegalOrganization/ram:TradingBusinessName</v>
      </c>
      <c r="BC1098" s="66" t="str">
        <f t="shared" si="1662"/>
        <v>T</v>
      </c>
      <c r="BD1098" s="68" t="str">
        <f t="shared" si="1663"/>
        <v>E</v>
      </c>
      <c r="BE1098" s="62" t="str">
        <f t="shared" si="1664"/>
        <v>0..1</v>
      </c>
      <c r="BF1098" s="66" t="str">
        <f t="shared" si="1665"/>
        <v/>
      </c>
      <c r="BG1098" s="249" t="str">
        <f t="shared" si="1666"/>
        <v/>
      </c>
      <c r="BH1098" s="7"/>
      <c r="BI1098" s="634" t="str">
        <f t="shared" si="1667"/>
        <v>-</v>
      </c>
      <c r="BJ1098" s="70" t="str">
        <f t="shared" si="1668"/>
        <v>-</v>
      </c>
      <c r="BK1098" s="70" t="str">
        <f t="shared" si="1669"/>
        <v>-</v>
      </c>
      <c r="BL1098" s="70" t="str">
        <f t="shared" si="1670"/>
        <v>-</v>
      </c>
      <c r="BM1098" s="70" t="str">
        <f t="shared" si="1671"/>
        <v>-</v>
      </c>
      <c r="BN1098" s="70" t="str">
        <f t="shared" si="1672"/>
        <v>X</v>
      </c>
      <c r="BO1098" s="635" t="str">
        <f t="shared" si="1673"/>
        <v>X</v>
      </c>
      <c r="BP1098" s="7"/>
      <c r="BQ1098" s="70" t="str">
        <f t="shared" si="1674"/>
        <v>EXTENDED</v>
      </c>
      <c r="BR1098" s="70" t="str">
        <f t="shared" si="1675"/>
        <v>EXTENDED-B2B-FR</v>
      </c>
      <c r="BS1098" s="15"/>
      <c r="BT1098" s="57" t="s">
        <v>18642</v>
      </c>
    </row>
    <row r="1099" spans="1:72" s="59" customFormat="1" ht="120" x14ac:dyDescent="0.2">
      <c r="A1099" s="45" t="str">
        <f t="shared" si="1658"/>
        <v>NO</v>
      </c>
      <c r="B1099" s="131"/>
      <c r="C1099" s="742"/>
      <c r="D1099" s="215" t="s">
        <v>3431</v>
      </c>
      <c r="E1099" s="162" t="s">
        <v>5854</v>
      </c>
      <c r="F1099" s="298"/>
      <c r="G1099" s="163">
        <f t="shared" si="1617"/>
        <v>6</v>
      </c>
      <c r="H1099" s="163" t="s">
        <v>42</v>
      </c>
      <c r="I1099" s="164" t="s">
        <v>4580</v>
      </c>
      <c r="J1099" s="164" t="s">
        <v>3073</v>
      </c>
      <c r="K1099" s="165"/>
      <c r="L1099" s="165"/>
      <c r="M1099" s="165"/>
      <c r="N1099" s="164"/>
      <c r="O1099" s="66" t="s">
        <v>42</v>
      </c>
      <c r="P1099" s="66" t="str">
        <f t="shared" si="1676"/>
        <v>0..1</v>
      </c>
      <c r="Q1099" s="167" t="s">
        <v>4581</v>
      </c>
      <c r="R1099" s="168" t="s">
        <v>4582</v>
      </c>
      <c r="S1099" s="166"/>
      <c r="T1099" s="169" t="str">
        <f t="shared" si="1629"/>
        <v>EG</v>
      </c>
      <c r="U1099" s="163" t="s">
        <v>42</v>
      </c>
      <c r="V1099" s="166"/>
      <c r="W1099" s="676"/>
      <c r="X1099" s="38"/>
      <c r="Y1099" s="650" t="str">
        <f t="shared" si="1656"/>
        <v>-</v>
      </c>
      <c r="Z1099" s="171" t="str">
        <f t="shared" ref="Z1099:AE1099" si="1681">IF(Y1099="X","X",IF($AH1099=Z$4,"X","-"))</f>
        <v>-</v>
      </c>
      <c r="AA1099" s="171" t="str">
        <f t="shared" si="1681"/>
        <v>-</v>
      </c>
      <c r="AB1099" s="171" t="str">
        <f t="shared" si="1681"/>
        <v>-</v>
      </c>
      <c r="AC1099" s="171" t="str">
        <f t="shared" si="1681"/>
        <v>-</v>
      </c>
      <c r="AD1099" s="171" t="str">
        <f t="shared" si="1681"/>
        <v>-</v>
      </c>
      <c r="AE1099" s="651" t="str">
        <f t="shared" si="1681"/>
        <v>X</v>
      </c>
      <c r="AF1099" s="38"/>
      <c r="AG1099" s="171" t="s">
        <v>47</v>
      </c>
      <c r="AH1099" s="171" t="s">
        <v>47</v>
      </c>
      <c r="AI1099" s="38"/>
      <c r="AJ1099" s="13" t="str">
        <f t="shared" si="1625"/>
        <v>/rsm:CrossIndustryInvoice/rsm:SupplyChainTradeTransaction/ram:ApplicableHeaderTradeSettlement/ram:SpecifiedTradePaymentTerms/ram:PayeeTradeParty/ram:SpecifiedLegalOrganization</v>
      </c>
      <c r="AK1099" s="13" t="str">
        <f t="shared" si="1626"/>
        <v>/ram:PostalTradeAddress</v>
      </c>
      <c r="AL1099" s="14">
        <f>COUNTIFS(R$4:R1099,AJ1099)</f>
        <v>1</v>
      </c>
      <c r="AN1099" s="215" t="str">
        <f t="shared" si="1660"/>
        <v>SCT_HTS</v>
      </c>
      <c r="AO1099" s="162" t="str">
        <f t="shared" si="1627"/>
        <v>BG-X-80</v>
      </c>
      <c r="AP1099" s="298" t="str">
        <f t="shared" si="1661"/>
        <v/>
      </c>
      <c r="AQ1099" s="163">
        <f t="shared" si="1604"/>
        <v>6</v>
      </c>
      <c r="AR1099" s="163" t="str">
        <f t="shared" si="1628"/>
        <v>0..1</v>
      </c>
      <c r="AS1099" s="164" t="s">
        <v>1632</v>
      </c>
      <c r="AT1099" s="164" t="s">
        <v>1633</v>
      </c>
      <c r="AU1099" s="165"/>
      <c r="AV1099" s="165"/>
      <c r="AW1099" s="165"/>
      <c r="AX1099" s="164"/>
      <c r="AY1099" s="66" t="str">
        <f t="shared" si="1637"/>
        <v>0..1</v>
      </c>
      <c r="AZ1099" s="66" t="str">
        <f t="shared" si="1638"/>
        <v>0..1</v>
      </c>
      <c r="BA1099" s="167" t="str">
        <f t="shared" si="1589"/>
        <v>/rsm:CrossIndustryInvoice
/rsm:SupplyChainTradeTransaction
/ram:ApplicableHeaderTradeSettlement
/ram:SpecifiedTradePaymentTerms
/ram:PayeeTradeParty
/ram:SpecifiedLegalOrganization
/ram:PostalTradeAddress</v>
      </c>
      <c r="BB1099" s="168" t="str">
        <f t="shared" si="1590"/>
        <v>/rsm:CrossIndustryInvoice/rsm:SupplyChainTradeTransaction/ram:ApplicableHeaderTradeSettlement/ram:SpecifiedTradePaymentTerms/ram:PayeeTradeParty/ram:SpecifiedLegalOrganization/ram:PostalTradeAddress</v>
      </c>
      <c r="BC1099" s="166" t="str">
        <f t="shared" si="1662"/>
        <v/>
      </c>
      <c r="BD1099" s="169" t="str">
        <f t="shared" si="1663"/>
        <v>EG</v>
      </c>
      <c r="BE1099" s="163" t="str">
        <f t="shared" si="1664"/>
        <v>0..1</v>
      </c>
      <c r="BF1099" s="166" t="str">
        <f t="shared" si="1665"/>
        <v/>
      </c>
      <c r="BG1099" s="676" t="str">
        <f t="shared" si="1666"/>
        <v/>
      </c>
      <c r="BH1099" s="7"/>
      <c r="BI1099" s="650" t="str">
        <f t="shared" si="1667"/>
        <v>-</v>
      </c>
      <c r="BJ1099" s="171" t="str">
        <f t="shared" si="1668"/>
        <v>-</v>
      </c>
      <c r="BK1099" s="171" t="str">
        <f t="shared" si="1669"/>
        <v>-</v>
      </c>
      <c r="BL1099" s="171" t="str">
        <f t="shared" si="1670"/>
        <v>-</v>
      </c>
      <c r="BM1099" s="171" t="str">
        <f t="shared" si="1671"/>
        <v>-</v>
      </c>
      <c r="BN1099" s="171" t="str">
        <f t="shared" si="1672"/>
        <v>-</v>
      </c>
      <c r="BO1099" s="651" t="str">
        <f t="shared" si="1673"/>
        <v>X</v>
      </c>
      <c r="BP1099" s="7"/>
      <c r="BQ1099" s="171" t="str">
        <f t="shared" si="1674"/>
        <v>EXTENDED</v>
      </c>
      <c r="BR1099" s="171" t="str">
        <f t="shared" si="1675"/>
        <v>EXTENDED</v>
      </c>
      <c r="BS1099" s="15"/>
      <c r="BT1099" s="57" t="s">
        <v>18642</v>
      </c>
    </row>
    <row r="1100" spans="1:72" s="59" customFormat="1" ht="135" x14ac:dyDescent="0.2">
      <c r="A1100" s="45" t="str">
        <f t="shared" si="1658"/>
        <v>YES</v>
      </c>
      <c r="B1100" s="131"/>
      <c r="C1100" s="742"/>
      <c r="D1100" s="215" t="s">
        <v>3431</v>
      </c>
      <c r="E1100" s="61" t="s">
        <v>5855</v>
      </c>
      <c r="F1100" s="282"/>
      <c r="G1100" s="62">
        <f t="shared" si="1617"/>
        <v>7</v>
      </c>
      <c r="H1100" s="62" t="s">
        <v>42</v>
      </c>
      <c r="I1100" s="64" t="s">
        <v>17148</v>
      </c>
      <c r="J1100" s="64" t="s">
        <v>1635</v>
      </c>
      <c r="K1100" s="65" t="s">
        <v>1636</v>
      </c>
      <c r="L1100" s="65"/>
      <c r="M1100" s="65"/>
      <c r="N1100" s="64" t="s">
        <v>70</v>
      </c>
      <c r="O1100" s="66" t="s">
        <v>42</v>
      </c>
      <c r="P1100" s="66" t="str">
        <f t="shared" si="1676"/>
        <v>0..1</v>
      </c>
      <c r="Q1100" s="6" t="s">
        <v>4583</v>
      </c>
      <c r="R1100" s="67" t="s">
        <v>4584</v>
      </c>
      <c r="S1100" s="66" t="s">
        <v>73</v>
      </c>
      <c r="T1100" s="68" t="str">
        <f t="shared" si="1629"/>
        <v>E</v>
      </c>
      <c r="U1100" s="62" t="s">
        <v>42</v>
      </c>
      <c r="V1100" s="66"/>
      <c r="W1100" s="249"/>
      <c r="X1100" s="38"/>
      <c r="Y1100" s="634" t="str">
        <f t="shared" si="1656"/>
        <v>-</v>
      </c>
      <c r="Z1100" s="70" t="str">
        <f t="shared" ref="Z1100:AE1100" si="1682">IF(Y1100="X","X",IF($AH1100=Z$4,"X","-"))</f>
        <v>-</v>
      </c>
      <c r="AA1100" s="70" t="str">
        <f t="shared" si="1682"/>
        <v>-</v>
      </c>
      <c r="AB1100" s="70" t="str">
        <f t="shared" si="1682"/>
        <v>-</v>
      </c>
      <c r="AC1100" s="70" t="str">
        <f t="shared" si="1682"/>
        <v>-</v>
      </c>
      <c r="AD1100" s="70" t="str">
        <f t="shared" si="1682"/>
        <v>-</v>
      </c>
      <c r="AE1100" s="635" t="str">
        <f t="shared" si="1682"/>
        <v>X</v>
      </c>
      <c r="AF1100" s="38"/>
      <c r="AG1100" s="70" t="s">
        <v>47</v>
      </c>
      <c r="AH1100" s="70" t="s">
        <v>47</v>
      </c>
      <c r="AI1100" s="38"/>
      <c r="AJ1100" s="13" t="str">
        <f t="shared" si="1625"/>
        <v>/rsm:CrossIndustryInvoice/rsm:SupplyChainTradeTransaction/ram:ApplicableHeaderTradeSettlement/ram:SpecifiedTradePaymentTerms/ram:PayeeTradeParty/ram:SpecifiedLegalOrganization/ram:PostalTradeAddress</v>
      </c>
      <c r="AK1100" s="13" t="str">
        <f t="shared" si="1626"/>
        <v>/ram:PostcodeCode</v>
      </c>
      <c r="AL1100" s="14">
        <f>COUNTIFS(R$4:R1100,AJ1100)</f>
        <v>1</v>
      </c>
      <c r="AN1100" s="215" t="str">
        <f t="shared" si="1660"/>
        <v>SCT_HTS</v>
      </c>
      <c r="AO1100" s="61" t="str">
        <f t="shared" si="1627"/>
        <v>BT-X-525</v>
      </c>
      <c r="AP1100" s="282" t="str">
        <f t="shared" si="1661"/>
        <v/>
      </c>
      <c r="AQ1100" s="62">
        <f t="shared" si="1604"/>
        <v>7</v>
      </c>
      <c r="AR1100" s="62" t="str">
        <f t="shared" si="1628"/>
        <v>0..1</v>
      </c>
      <c r="AS1100" s="64" t="s">
        <v>2544</v>
      </c>
      <c r="AT1100" s="64" t="s">
        <v>1747</v>
      </c>
      <c r="AU1100" s="65" t="s">
        <v>1748</v>
      </c>
      <c r="AV1100" s="65"/>
      <c r="AW1100" s="65"/>
      <c r="AX1100" s="64"/>
      <c r="AY1100" s="66" t="str">
        <f t="shared" si="1637"/>
        <v>0..1</v>
      </c>
      <c r="AZ1100" s="66" t="str">
        <f t="shared" si="1638"/>
        <v>0..1</v>
      </c>
      <c r="BA1100" s="6" t="str">
        <f t="shared" si="1589"/>
        <v>/rsm:CrossIndustryInvoice
/rsm:SupplyChainTradeTransaction
/ram:ApplicableHeaderTradeSettlement
/ram:SpecifiedTradePaymentTerms
/ram:PayeeTradeParty
/ram:SpecifiedLegalOrganization
/ram:PostalTradeAddress
/ram:PostcodeCode</v>
      </c>
      <c r="BB1100" s="67" t="str">
        <f t="shared" si="1590"/>
        <v>/rsm:CrossIndustryInvoice/rsm:SupplyChainTradeTransaction/ram:ApplicableHeaderTradeSettlement/ram:SpecifiedTradePaymentTerms/ram:PayeeTradeParty/ram:SpecifiedLegalOrganization/ram:PostalTradeAddress/ram:PostcodeCode</v>
      </c>
      <c r="BC1100" s="66" t="str">
        <f t="shared" si="1662"/>
        <v>T</v>
      </c>
      <c r="BD1100" s="68" t="str">
        <f t="shared" si="1663"/>
        <v>E</v>
      </c>
      <c r="BE1100" s="62" t="str">
        <f t="shared" si="1664"/>
        <v>0..1</v>
      </c>
      <c r="BF1100" s="66" t="str">
        <f t="shared" si="1665"/>
        <v/>
      </c>
      <c r="BG1100" s="249" t="str">
        <f t="shared" si="1666"/>
        <v/>
      </c>
      <c r="BH1100" s="7"/>
      <c r="BI1100" s="634" t="str">
        <f t="shared" si="1667"/>
        <v>-</v>
      </c>
      <c r="BJ1100" s="70" t="str">
        <f t="shared" si="1668"/>
        <v>-</v>
      </c>
      <c r="BK1100" s="70" t="str">
        <f t="shared" si="1669"/>
        <v>-</v>
      </c>
      <c r="BL1100" s="70" t="str">
        <f t="shared" si="1670"/>
        <v>-</v>
      </c>
      <c r="BM1100" s="70" t="str">
        <f t="shared" si="1671"/>
        <v>-</v>
      </c>
      <c r="BN1100" s="70" t="str">
        <f t="shared" si="1672"/>
        <v>-</v>
      </c>
      <c r="BO1100" s="635" t="str">
        <f t="shared" si="1673"/>
        <v>X</v>
      </c>
      <c r="BP1100" s="7"/>
      <c r="BQ1100" s="70" t="str">
        <f t="shared" si="1674"/>
        <v>EXTENDED</v>
      </c>
      <c r="BR1100" s="70" t="str">
        <f t="shared" si="1675"/>
        <v>EXTENDED</v>
      </c>
      <c r="BS1100" s="15"/>
      <c r="BT1100" s="57" t="s">
        <v>18642</v>
      </c>
    </row>
    <row r="1101" spans="1:72" s="59" customFormat="1" ht="135" x14ac:dyDescent="0.2">
      <c r="A1101" s="45" t="str">
        <f t="shared" si="1658"/>
        <v>YES</v>
      </c>
      <c r="B1101" s="131"/>
      <c r="C1101" s="742"/>
      <c r="D1101" s="215" t="s">
        <v>3431</v>
      </c>
      <c r="E1101" s="61" t="s">
        <v>5856</v>
      </c>
      <c r="F1101" s="282"/>
      <c r="G1101" s="62">
        <f t="shared" si="1617"/>
        <v>7</v>
      </c>
      <c r="H1101" s="62" t="s">
        <v>42</v>
      </c>
      <c r="I1101" s="64" t="s">
        <v>17149</v>
      </c>
      <c r="J1101" s="64" t="s">
        <v>1641</v>
      </c>
      <c r="K1101" s="65" t="s">
        <v>1642</v>
      </c>
      <c r="L1101" s="65"/>
      <c r="M1101" s="65"/>
      <c r="N1101" s="64" t="s">
        <v>70</v>
      </c>
      <c r="O1101" s="66" t="s">
        <v>42</v>
      </c>
      <c r="P1101" s="66" t="str">
        <f t="shared" si="1676"/>
        <v>0..1</v>
      </c>
      <c r="Q1101" s="6" t="s">
        <v>4585</v>
      </c>
      <c r="R1101" s="67" t="s">
        <v>4586</v>
      </c>
      <c r="S1101" s="66" t="s">
        <v>73</v>
      </c>
      <c r="T1101" s="68" t="str">
        <f t="shared" si="1629"/>
        <v>E</v>
      </c>
      <c r="U1101" s="62" t="s">
        <v>42</v>
      </c>
      <c r="V1101" s="66"/>
      <c r="W1101" s="249"/>
      <c r="X1101" s="38"/>
      <c r="Y1101" s="634" t="str">
        <f t="shared" si="1656"/>
        <v>-</v>
      </c>
      <c r="Z1101" s="70" t="str">
        <f t="shared" ref="Z1101:AE1101" si="1683">IF(Y1101="X","X",IF($AH1101=Z$4,"X","-"))</f>
        <v>-</v>
      </c>
      <c r="AA1101" s="70" t="str">
        <f t="shared" si="1683"/>
        <v>-</v>
      </c>
      <c r="AB1101" s="70" t="str">
        <f t="shared" si="1683"/>
        <v>-</v>
      </c>
      <c r="AC1101" s="70" t="str">
        <f t="shared" si="1683"/>
        <v>-</v>
      </c>
      <c r="AD1101" s="70" t="str">
        <f t="shared" si="1683"/>
        <v>-</v>
      </c>
      <c r="AE1101" s="635" t="str">
        <f t="shared" si="1683"/>
        <v>X</v>
      </c>
      <c r="AF1101" s="38"/>
      <c r="AG1101" s="70" t="s">
        <v>47</v>
      </c>
      <c r="AH1101" s="70" t="s">
        <v>47</v>
      </c>
      <c r="AI1101" s="38"/>
      <c r="AJ1101" s="13" t="str">
        <f t="shared" si="1625"/>
        <v>/rsm:CrossIndustryInvoice/rsm:SupplyChainTradeTransaction/ram:ApplicableHeaderTradeSettlement/ram:SpecifiedTradePaymentTerms/ram:PayeeTradeParty/ram:SpecifiedLegalOrganization/ram:PostalTradeAddress</v>
      </c>
      <c r="AK1101" s="13" t="str">
        <f t="shared" si="1626"/>
        <v>/ram:LineOne</v>
      </c>
      <c r="AL1101" s="14">
        <f>COUNTIFS(R$4:R1101,AJ1101)</f>
        <v>1</v>
      </c>
      <c r="AN1101" s="215" t="str">
        <f t="shared" si="1660"/>
        <v>SCT_HTS</v>
      </c>
      <c r="AO1101" s="61" t="str">
        <f t="shared" si="1627"/>
        <v>BT-X-526</v>
      </c>
      <c r="AP1101" s="282" t="str">
        <f t="shared" si="1661"/>
        <v/>
      </c>
      <c r="AQ1101" s="62">
        <f t="shared" si="1604"/>
        <v>7</v>
      </c>
      <c r="AR1101" s="62" t="str">
        <f t="shared" si="1628"/>
        <v>0..1</v>
      </c>
      <c r="AS1101" s="64" t="s">
        <v>2547</v>
      </c>
      <c r="AT1101" s="64" t="s">
        <v>1754</v>
      </c>
      <c r="AU1101" s="65" t="s">
        <v>1755</v>
      </c>
      <c r="AV1101" s="65"/>
      <c r="AW1101" s="65"/>
      <c r="AX1101" s="64"/>
      <c r="AY1101" s="66" t="str">
        <f t="shared" si="1637"/>
        <v>0..1</v>
      </c>
      <c r="AZ1101" s="66" t="str">
        <f t="shared" si="1638"/>
        <v>0..1</v>
      </c>
      <c r="BA1101" s="6" t="str">
        <f t="shared" si="1589"/>
        <v>/rsm:CrossIndustryInvoice
/rsm:SupplyChainTradeTransaction
/ram:ApplicableHeaderTradeSettlement
/ram:SpecifiedTradePaymentTerms
/ram:PayeeTradeParty
/ram:SpecifiedLegalOrganization
/ram:PostalTradeAddress
/ram:LineOne</v>
      </c>
      <c r="BB1101" s="67" t="str">
        <f t="shared" si="1590"/>
        <v>/rsm:CrossIndustryInvoice/rsm:SupplyChainTradeTransaction/ram:ApplicableHeaderTradeSettlement/ram:SpecifiedTradePaymentTerms/ram:PayeeTradeParty/ram:SpecifiedLegalOrganization/ram:PostalTradeAddress/ram:LineOne</v>
      </c>
      <c r="BC1101" s="66" t="str">
        <f t="shared" si="1662"/>
        <v>T</v>
      </c>
      <c r="BD1101" s="68" t="str">
        <f t="shared" si="1663"/>
        <v>E</v>
      </c>
      <c r="BE1101" s="62" t="str">
        <f t="shared" si="1664"/>
        <v>0..1</v>
      </c>
      <c r="BF1101" s="66" t="str">
        <f t="shared" si="1665"/>
        <v/>
      </c>
      <c r="BG1101" s="249" t="str">
        <f t="shared" si="1666"/>
        <v/>
      </c>
      <c r="BH1101" s="7"/>
      <c r="BI1101" s="634" t="str">
        <f t="shared" si="1667"/>
        <v>-</v>
      </c>
      <c r="BJ1101" s="70" t="str">
        <f t="shared" si="1668"/>
        <v>-</v>
      </c>
      <c r="BK1101" s="70" t="str">
        <f t="shared" si="1669"/>
        <v>-</v>
      </c>
      <c r="BL1101" s="70" t="str">
        <f t="shared" si="1670"/>
        <v>-</v>
      </c>
      <c r="BM1101" s="70" t="str">
        <f t="shared" si="1671"/>
        <v>-</v>
      </c>
      <c r="BN1101" s="70" t="str">
        <f t="shared" si="1672"/>
        <v>-</v>
      </c>
      <c r="BO1101" s="635" t="str">
        <f t="shared" si="1673"/>
        <v>X</v>
      </c>
      <c r="BP1101" s="7"/>
      <c r="BQ1101" s="70" t="str">
        <f t="shared" si="1674"/>
        <v>EXTENDED</v>
      </c>
      <c r="BR1101" s="70" t="str">
        <f t="shared" si="1675"/>
        <v>EXTENDED</v>
      </c>
      <c r="BS1101" s="15"/>
      <c r="BT1101" s="57" t="s">
        <v>18642</v>
      </c>
    </row>
    <row r="1102" spans="1:72" s="59" customFormat="1" ht="135" x14ac:dyDescent="0.2">
      <c r="A1102" s="45" t="str">
        <f t="shared" si="1658"/>
        <v>YES</v>
      </c>
      <c r="B1102" s="131"/>
      <c r="C1102" s="742"/>
      <c r="D1102" s="215" t="s">
        <v>3431</v>
      </c>
      <c r="E1102" s="61" t="s">
        <v>5857</v>
      </c>
      <c r="F1102" s="282"/>
      <c r="G1102" s="62">
        <f t="shared" si="1617"/>
        <v>7</v>
      </c>
      <c r="H1102" s="62" t="s">
        <v>42</v>
      </c>
      <c r="I1102" s="64" t="s">
        <v>17150</v>
      </c>
      <c r="J1102" s="64" t="s">
        <v>1647</v>
      </c>
      <c r="K1102" s="65"/>
      <c r="L1102" s="65"/>
      <c r="M1102" s="65"/>
      <c r="N1102" s="64" t="s">
        <v>70</v>
      </c>
      <c r="O1102" s="66" t="s">
        <v>42</v>
      </c>
      <c r="P1102" s="66" t="str">
        <f t="shared" si="1676"/>
        <v>0..1</v>
      </c>
      <c r="Q1102" s="6" t="s">
        <v>4587</v>
      </c>
      <c r="R1102" s="67" t="s">
        <v>4588</v>
      </c>
      <c r="S1102" s="66" t="s">
        <v>73</v>
      </c>
      <c r="T1102" s="68" t="str">
        <f t="shared" si="1629"/>
        <v>E</v>
      </c>
      <c r="U1102" s="62" t="s">
        <v>42</v>
      </c>
      <c r="V1102" s="66"/>
      <c r="W1102" s="249"/>
      <c r="X1102" s="38"/>
      <c r="Y1102" s="634" t="str">
        <f t="shared" si="1656"/>
        <v>-</v>
      </c>
      <c r="Z1102" s="70" t="str">
        <f t="shared" ref="Z1102:AE1102" si="1684">IF(Y1102="X","X",IF($AH1102=Z$4,"X","-"))</f>
        <v>-</v>
      </c>
      <c r="AA1102" s="70" t="str">
        <f t="shared" si="1684"/>
        <v>-</v>
      </c>
      <c r="AB1102" s="70" t="str">
        <f t="shared" si="1684"/>
        <v>-</v>
      </c>
      <c r="AC1102" s="70" t="str">
        <f t="shared" si="1684"/>
        <v>-</v>
      </c>
      <c r="AD1102" s="70" t="str">
        <f t="shared" si="1684"/>
        <v>-</v>
      </c>
      <c r="AE1102" s="635" t="str">
        <f t="shared" si="1684"/>
        <v>X</v>
      </c>
      <c r="AF1102" s="38"/>
      <c r="AG1102" s="70" t="s">
        <v>47</v>
      </c>
      <c r="AH1102" s="70" t="s">
        <v>47</v>
      </c>
      <c r="AI1102" s="38"/>
      <c r="AJ1102" s="13" t="str">
        <f t="shared" si="1625"/>
        <v>/rsm:CrossIndustryInvoice/rsm:SupplyChainTradeTransaction/ram:ApplicableHeaderTradeSettlement/ram:SpecifiedTradePaymentTerms/ram:PayeeTradeParty/ram:SpecifiedLegalOrganization/ram:PostalTradeAddress</v>
      </c>
      <c r="AK1102" s="13" t="str">
        <f t="shared" si="1626"/>
        <v>/ram:LineTwo</v>
      </c>
      <c r="AL1102" s="14">
        <f>COUNTIFS(R$4:R1102,AJ1102)</f>
        <v>1</v>
      </c>
      <c r="AN1102" s="215" t="str">
        <f t="shared" si="1660"/>
        <v>SCT_HTS</v>
      </c>
      <c r="AO1102" s="61" t="str">
        <f t="shared" si="1627"/>
        <v>BT-X-527</v>
      </c>
      <c r="AP1102" s="282" t="str">
        <f t="shared" si="1661"/>
        <v/>
      </c>
      <c r="AQ1102" s="62">
        <f t="shared" si="1604"/>
        <v>7</v>
      </c>
      <c r="AR1102" s="62" t="str">
        <f t="shared" si="1628"/>
        <v>0..1</v>
      </c>
      <c r="AS1102" s="64" t="s">
        <v>2550</v>
      </c>
      <c r="AT1102" s="64" t="s">
        <v>1761</v>
      </c>
      <c r="AU1102" s="65"/>
      <c r="AV1102" s="65"/>
      <c r="AW1102" s="65"/>
      <c r="AX1102" s="64"/>
      <c r="AY1102" s="66" t="str">
        <f t="shared" si="1637"/>
        <v>0..1</v>
      </c>
      <c r="AZ1102" s="66" t="str">
        <f t="shared" si="1638"/>
        <v>0..1</v>
      </c>
      <c r="BA1102" s="6" t="str">
        <f t="shared" si="1589"/>
        <v>/rsm:CrossIndustryInvoice
/rsm:SupplyChainTradeTransaction
/ram:ApplicableHeaderTradeSettlement
/ram:SpecifiedTradePaymentTerms
/ram:PayeeTradeParty
/ram:SpecifiedLegalOrganization
/ram:PostalTradeAddress
/ram:LineTwo</v>
      </c>
      <c r="BB1102" s="67" t="str">
        <f t="shared" si="1590"/>
        <v>/rsm:CrossIndustryInvoice/rsm:SupplyChainTradeTransaction/ram:ApplicableHeaderTradeSettlement/ram:SpecifiedTradePaymentTerms/ram:PayeeTradeParty/ram:SpecifiedLegalOrganization/ram:PostalTradeAddress/ram:LineTwo</v>
      </c>
      <c r="BC1102" s="66" t="str">
        <f t="shared" si="1662"/>
        <v>T</v>
      </c>
      <c r="BD1102" s="68" t="str">
        <f t="shared" si="1663"/>
        <v>E</v>
      </c>
      <c r="BE1102" s="62" t="str">
        <f t="shared" si="1664"/>
        <v>0..1</v>
      </c>
      <c r="BF1102" s="66" t="str">
        <f t="shared" si="1665"/>
        <v/>
      </c>
      <c r="BG1102" s="249" t="str">
        <f t="shared" si="1666"/>
        <v/>
      </c>
      <c r="BH1102" s="7"/>
      <c r="BI1102" s="634" t="str">
        <f t="shared" si="1667"/>
        <v>-</v>
      </c>
      <c r="BJ1102" s="70" t="str">
        <f t="shared" si="1668"/>
        <v>-</v>
      </c>
      <c r="BK1102" s="70" t="str">
        <f t="shared" si="1669"/>
        <v>-</v>
      </c>
      <c r="BL1102" s="70" t="str">
        <f t="shared" si="1670"/>
        <v>-</v>
      </c>
      <c r="BM1102" s="70" t="str">
        <f t="shared" si="1671"/>
        <v>-</v>
      </c>
      <c r="BN1102" s="70" t="str">
        <f t="shared" si="1672"/>
        <v>-</v>
      </c>
      <c r="BO1102" s="635" t="str">
        <f t="shared" si="1673"/>
        <v>X</v>
      </c>
      <c r="BP1102" s="7"/>
      <c r="BQ1102" s="70" t="str">
        <f t="shared" si="1674"/>
        <v>EXTENDED</v>
      </c>
      <c r="BR1102" s="70" t="str">
        <f t="shared" si="1675"/>
        <v>EXTENDED</v>
      </c>
      <c r="BS1102" s="15"/>
      <c r="BT1102" s="57" t="s">
        <v>18642</v>
      </c>
    </row>
    <row r="1103" spans="1:72" s="59" customFormat="1" ht="135" x14ac:dyDescent="0.2">
      <c r="A1103" s="45" t="str">
        <f t="shared" si="1658"/>
        <v>YES</v>
      </c>
      <c r="B1103" s="131"/>
      <c r="C1103" s="742"/>
      <c r="D1103" s="215" t="s">
        <v>3431</v>
      </c>
      <c r="E1103" s="61" t="s">
        <v>5858</v>
      </c>
      <c r="F1103" s="282"/>
      <c r="G1103" s="62">
        <f t="shared" si="1617"/>
        <v>7</v>
      </c>
      <c r="H1103" s="62" t="s">
        <v>42</v>
      </c>
      <c r="I1103" s="64" t="s">
        <v>17151</v>
      </c>
      <c r="J1103" s="64" t="s">
        <v>1647</v>
      </c>
      <c r="K1103" s="65"/>
      <c r="L1103" s="65"/>
      <c r="M1103" s="65"/>
      <c r="N1103" s="64" t="s">
        <v>70</v>
      </c>
      <c r="O1103" s="66" t="s">
        <v>42</v>
      </c>
      <c r="P1103" s="66" t="str">
        <f t="shared" si="1676"/>
        <v>0..1</v>
      </c>
      <c r="Q1103" s="6" t="s">
        <v>4589</v>
      </c>
      <c r="R1103" s="67" t="s">
        <v>4590</v>
      </c>
      <c r="S1103" s="66" t="s">
        <v>73</v>
      </c>
      <c r="T1103" s="68" t="str">
        <f t="shared" si="1629"/>
        <v>E</v>
      </c>
      <c r="U1103" s="62" t="s">
        <v>42</v>
      </c>
      <c r="V1103" s="66"/>
      <c r="W1103" s="249"/>
      <c r="X1103" s="38"/>
      <c r="Y1103" s="634" t="str">
        <f t="shared" si="1656"/>
        <v>-</v>
      </c>
      <c r="Z1103" s="70" t="str">
        <f t="shared" ref="Z1103:AE1103" si="1685">IF(Y1103="X","X",IF($AH1103=Z$4,"X","-"))</f>
        <v>-</v>
      </c>
      <c r="AA1103" s="70" t="str">
        <f t="shared" si="1685"/>
        <v>-</v>
      </c>
      <c r="AB1103" s="70" t="str">
        <f t="shared" si="1685"/>
        <v>-</v>
      </c>
      <c r="AC1103" s="70" t="str">
        <f t="shared" si="1685"/>
        <v>-</v>
      </c>
      <c r="AD1103" s="70" t="str">
        <f t="shared" si="1685"/>
        <v>-</v>
      </c>
      <c r="AE1103" s="635" t="str">
        <f t="shared" si="1685"/>
        <v>X</v>
      </c>
      <c r="AF1103" s="38"/>
      <c r="AG1103" s="70" t="s">
        <v>47</v>
      </c>
      <c r="AH1103" s="70" t="s">
        <v>47</v>
      </c>
      <c r="AI1103" s="38"/>
      <c r="AJ1103" s="13" t="str">
        <f t="shared" si="1625"/>
        <v>/rsm:CrossIndustryInvoice/rsm:SupplyChainTradeTransaction/ram:ApplicableHeaderTradeSettlement/ram:SpecifiedTradePaymentTerms/ram:PayeeTradeParty/ram:SpecifiedLegalOrganization/ram:PostalTradeAddress</v>
      </c>
      <c r="AK1103" s="13" t="str">
        <f t="shared" si="1626"/>
        <v>/ram:LineThree</v>
      </c>
      <c r="AL1103" s="14">
        <f>COUNTIFS(R$4:R1103,AJ1103)</f>
        <v>1</v>
      </c>
      <c r="AN1103" s="215" t="str">
        <f t="shared" si="1660"/>
        <v>SCT_HTS</v>
      </c>
      <c r="AO1103" s="61" t="str">
        <f t="shared" si="1627"/>
        <v>BT-X-528</v>
      </c>
      <c r="AP1103" s="282" t="str">
        <f t="shared" si="1661"/>
        <v/>
      </c>
      <c r="AQ1103" s="62">
        <f t="shared" si="1604"/>
        <v>7</v>
      </c>
      <c r="AR1103" s="62" t="str">
        <f t="shared" si="1628"/>
        <v>0..1</v>
      </c>
      <c r="AS1103" s="64" t="s">
        <v>2553</v>
      </c>
      <c r="AT1103" s="64" t="s">
        <v>1761</v>
      </c>
      <c r="AU1103" s="65"/>
      <c r="AV1103" s="65"/>
      <c r="AW1103" s="65"/>
      <c r="AX1103" s="64"/>
      <c r="AY1103" s="66" t="str">
        <f t="shared" si="1637"/>
        <v>0..1</v>
      </c>
      <c r="AZ1103" s="66" t="str">
        <f t="shared" si="1638"/>
        <v>0..1</v>
      </c>
      <c r="BA1103" s="6" t="str">
        <f t="shared" ref="BA1103:BA1164" si="1686">Q1103</f>
        <v>/rsm:CrossIndustryInvoice
/rsm:SupplyChainTradeTransaction
/ram:ApplicableHeaderTradeSettlement
/ram:SpecifiedTradePaymentTerms
/ram:PayeeTradeParty
/ram:SpecifiedLegalOrganization
/ram:PostalTradeAddress
/ram:LineThree</v>
      </c>
      <c r="BB1103" s="67" t="str">
        <f t="shared" ref="BB1103:BB1164" si="1687">R1103</f>
        <v>/rsm:CrossIndustryInvoice/rsm:SupplyChainTradeTransaction/ram:ApplicableHeaderTradeSettlement/ram:SpecifiedTradePaymentTerms/ram:PayeeTradeParty/ram:SpecifiedLegalOrganization/ram:PostalTradeAddress/ram:LineThree</v>
      </c>
      <c r="BC1103" s="66" t="str">
        <f t="shared" si="1662"/>
        <v>T</v>
      </c>
      <c r="BD1103" s="68" t="str">
        <f t="shared" si="1663"/>
        <v>E</v>
      </c>
      <c r="BE1103" s="62" t="str">
        <f t="shared" si="1664"/>
        <v>0..1</v>
      </c>
      <c r="BF1103" s="66" t="str">
        <f t="shared" si="1665"/>
        <v/>
      </c>
      <c r="BG1103" s="249" t="str">
        <f t="shared" si="1666"/>
        <v/>
      </c>
      <c r="BH1103" s="7"/>
      <c r="BI1103" s="634" t="str">
        <f t="shared" si="1667"/>
        <v>-</v>
      </c>
      <c r="BJ1103" s="70" t="str">
        <f t="shared" si="1668"/>
        <v>-</v>
      </c>
      <c r="BK1103" s="70" t="str">
        <f t="shared" si="1669"/>
        <v>-</v>
      </c>
      <c r="BL1103" s="70" t="str">
        <f t="shared" si="1670"/>
        <v>-</v>
      </c>
      <c r="BM1103" s="70" t="str">
        <f t="shared" si="1671"/>
        <v>-</v>
      </c>
      <c r="BN1103" s="70" t="str">
        <f t="shared" si="1672"/>
        <v>-</v>
      </c>
      <c r="BO1103" s="635" t="str">
        <f t="shared" si="1673"/>
        <v>X</v>
      </c>
      <c r="BP1103" s="7"/>
      <c r="BQ1103" s="70" t="str">
        <f t="shared" si="1674"/>
        <v>EXTENDED</v>
      </c>
      <c r="BR1103" s="70" t="str">
        <f t="shared" si="1675"/>
        <v>EXTENDED</v>
      </c>
      <c r="BS1103" s="15"/>
      <c r="BT1103" s="57" t="s">
        <v>18642</v>
      </c>
    </row>
    <row r="1104" spans="1:72" s="59" customFormat="1" ht="135" x14ac:dyDescent="0.2">
      <c r="A1104" s="45" t="str">
        <f t="shared" si="1658"/>
        <v>YES</v>
      </c>
      <c r="B1104" s="131"/>
      <c r="C1104" s="742"/>
      <c r="D1104" s="215" t="s">
        <v>3431</v>
      </c>
      <c r="E1104" s="61" t="s">
        <v>5859</v>
      </c>
      <c r="F1104" s="282"/>
      <c r="G1104" s="62">
        <f t="shared" si="1617"/>
        <v>7</v>
      </c>
      <c r="H1104" s="62" t="s">
        <v>42</v>
      </c>
      <c r="I1104" s="64" t="s">
        <v>17152</v>
      </c>
      <c r="J1104" s="64" t="s">
        <v>17144</v>
      </c>
      <c r="K1104" s="65"/>
      <c r="L1104" s="65"/>
      <c r="M1104" s="65"/>
      <c r="N1104" s="64" t="s">
        <v>70</v>
      </c>
      <c r="O1104" s="66" t="s">
        <v>42</v>
      </c>
      <c r="P1104" s="66" t="str">
        <f t="shared" si="1676"/>
        <v>0..1</v>
      </c>
      <c r="Q1104" s="6" t="s">
        <v>4591</v>
      </c>
      <c r="R1104" s="67" t="s">
        <v>4592</v>
      </c>
      <c r="S1104" s="66" t="s">
        <v>73</v>
      </c>
      <c r="T1104" s="68" t="str">
        <f t="shared" si="1629"/>
        <v>E</v>
      </c>
      <c r="U1104" s="62" t="s">
        <v>42</v>
      </c>
      <c r="V1104" s="66"/>
      <c r="W1104" s="249"/>
      <c r="X1104" s="38"/>
      <c r="Y1104" s="634" t="str">
        <f t="shared" si="1656"/>
        <v>-</v>
      </c>
      <c r="Z1104" s="70" t="str">
        <f t="shared" ref="Z1104:AE1104" si="1688">IF(Y1104="X","X",IF($AH1104=Z$4,"X","-"))</f>
        <v>-</v>
      </c>
      <c r="AA1104" s="70" t="str">
        <f t="shared" si="1688"/>
        <v>-</v>
      </c>
      <c r="AB1104" s="70" t="str">
        <f t="shared" si="1688"/>
        <v>-</v>
      </c>
      <c r="AC1104" s="70" t="str">
        <f t="shared" si="1688"/>
        <v>-</v>
      </c>
      <c r="AD1104" s="70" t="str">
        <f t="shared" si="1688"/>
        <v>-</v>
      </c>
      <c r="AE1104" s="635" t="str">
        <f t="shared" si="1688"/>
        <v>X</v>
      </c>
      <c r="AF1104" s="38"/>
      <c r="AG1104" s="70" t="s">
        <v>47</v>
      </c>
      <c r="AH1104" s="70" t="s">
        <v>47</v>
      </c>
      <c r="AI1104" s="38"/>
      <c r="AJ1104" s="13" t="str">
        <f t="shared" si="1625"/>
        <v>/rsm:CrossIndustryInvoice/rsm:SupplyChainTradeTransaction/ram:ApplicableHeaderTradeSettlement/ram:SpecifiedTradePaymentTerms/ram:PayeeTradeParty/ram:SpecifiedLegalOrganization/ram:PostalTradeAddress</v>
      </c>
      <c r="AK1104" s="13" t="str">
        <f t="shared" si="1626"/>
        <v>/ram:CityName</v>
      </c>
      <c r="AL1104" s="14">
        <f>COUNTIFS(R$4:R1104,AJ1104)</f>
        <v>1</v>
      </c>
      <c r="AN1104" s="215" t="str">
        <f t="shared" si="1660"/>
        <v>SCT_HTS</v>
      </c>
      <c r="AO1104" s="61" t="str">
        <f t="shared" si="1627"/>
        <v>BT-X-529</v>
      </c>
      <c r="AP1104" s="282" t="str">
        <f t="shared" si="1661"/>
        <v/>
      </c>
      <c r="AQ1104" s="62">
        <f t="shared" si="1604"/>
        <v>7</v>
      </c>
      <c r="AR1104" s="62" t="str">
        <f t="shared" si="1628"/>
        <v>0..1</v>
      </c>
      <c r="AS1104" s="64" t="s">
        <v>2893</v>
      </c>
      <c r="AT1104" s="64" t="s">
        <v>18238</v>
      </c>
      <c r="AU1104" s="65"/>
      <c r="AV1104" s="65"/>
      <c r="AW1104" s="65"/>
      <c r="AX1104" s="64"/>
      <c r="AY1104" s="66" t="str">
        <f t="shared" si="1637"/>
        <v>0..1</v>
      </c>
      <c r="AZ1104" s="66" t="str">
        <f t="shared" si="1638"/>
        <v>0..1</v>
      </c>
      <c r="BA1104" s="6" t="str">
        <f t="shared" si="1686"/>
        <v>/rsm:CrossIndustryInvoice
/rsm:SupplyChainTradeTransaction
/ram:ApplicableHeaderTradeSettlement
/ram:SpecifiedTradePaymentTerms
/ram:PayeeTradeParty
/ram:SpecifiedLegalOrganization
/ram:PostalTradeAddress
/ram:CityName</v>
      </c>
      <c r="BB1104" s="67" t="str">
        <f t="shared" si="1687"/>
        <v>/rsm:CrossIndustryInvoice/rsm:SupplyChainTradeTransaction/ram:ApplicableHeaderTradeSettlement/ram:SpecifiedTradePaymentTerms/ram:PayeeTradeParty/ram:SpecifiedLegalOrganization/ram:PostalTradeAddress/ram:CityName</v>
      </c>
      <c r="BC1104" s="66" t="str">
        <f t="shared" si="1662"/>
        <v>T</v>
      </c>
      <c r="BD1104" s="68" t="str">
        <f t="shared" si="1663"/>
        <v>E</v>
      </c>
      <c r="BE1104" s="62" t="str">
        <f t="shared" si="1664"/>
        <v>0..1</v>
      </c>
      <c r="BF1104" s="66" t="str">
        <f t="shared" si="1665"/>
        <v/>
      </c>
      <c r="BG1104" s="249" t="str">
        <f t="shared" si="1666"/>
        <v/>
      </c>
      <c r="BH1104" s="7"/>
      <c r="BI1104" s="634" t="str">
        <f t="shared" si="1667"/>
        <v>-</v>
      </c>
      <c r="BJ1104" s="70" t="str">
        <f t="shared" si="1668"/>
        <v>-</v>
      </c>
      <c r="BK1104" s="70" t="str">
        <f t="shared" si="1669"/>
        <v>-</v>
      </c>
      <c r="BL1104" s="70" t="str">
        <f t="shared" si="1670"/>
        <v>-</v>
      </c>
      <c r="BM1104" s="70" t="str">
        <f t="shared" si="1671"/>
        <v>-</v>
      </c>
      <c r="BN1104" s="70" t="str">
        <f t="shared" si="1672"/>
        <v>-</v>
      </c>
      <c r="BO1104" s="635" t="str">
        <f t="shared" si="1673"/>
        <v>X</v>
      </c>
      <c r="BP1104" s="7"/>
      <c r="BQ1104" s="70" t="str">
        <f t="shared" si="1674"/>
        <v>EXTENDED</v>
      </c>
      <c r="BR1104" s="70" t="str">
        <f t="shared" si="1675"/>
        <v>EXTENDED</v>
      </c>
      <c r="BS1104" s="15"/>
      <c r="BT1104" s="57" t="s">
        <v>18642</v>
      </c>
    </row>
    <row r="1105" spans="1:72" s="59" customFormat="1" ht="135" x14ac:dyDescent="0.2">
      <c r="A1105" s="45" t="str">
        <f t="shared" si="1658"/>
        <v>YES</v>
      </c>
      <c r="B1105" s="131"/>
      <c r="C1105" s="742"/>
      <c r="D1105" s="215" t="s">
        <v>3431</v>
      </c>
      <c r="E1105" s="61" t="s">
        <v>5860</v>
      </c>
      <c r="F1105" s="282"/>
      <c r="G1105" s="62">
        <f t="shared" si="1617"/>
        <v>7</v>
      </c>
      <c r="H1105" s="62" t="s">
        <v>32</v>
      </c>
      <c r="I1105" s="64" t="s">
        <v>17153</v>
      </c>
      <c r="J1105" s="64" t="s">
        <v>1661</v>
      </c>
      <c r="K1105" s="65" t="s">
        <v>17101</v>
      </c>
      <c r="L1105" s="65"/>
      <c r="M1105" s="65"/>
      <c r="N1105" s="64" t="s">
        <v>128</v>
      </c>
      <c r="O1105" s="66" t="s">
        <v>32</v>
      </c>
      <c r="P1105" s="66" t="str">
        <f t="shared" si="1676"/>
        <v>1..1</v>
      </c>
      <c r="Q1105" s="6" t="s">
        <v>4593</v>
      </c>
      <c r="R1105" s="67" t="s">
        <v>4594</v>
      </c>
      <c r="S1105" s="66" t="s">
        <v>131</v>
      </c>
      <c r="T1105" s="68" t="str">
        <f t="shared" si="1629"/>
        <v>E</v>
      </c>
      <c r="U1105" s="62" t="s">
        <v>42</v>
      </c>
      <c r="V1105" s="66"/>
      <c r="W1105" s="249"/>
      <c r="X1105" s="38"/>
      <c r="Y1105" s="634" t="str">
        <f t="shared" si="1656"/>
        <v>-</v>
      </c>
      <c r="Z1105" s="70" t="str">
        <f t="shared" ref="Z1105:AE1105" si="1689">IF(Y1105="X","X",IF($AH1105=Z$4,"X","-"))</f>
        <v>-</v>
      </c>
      <c r="AA1105" s="70" t="str">
        <f t="shared" si="1689"/>
        <v>-</v>
      </c>
      <c r="AB1105" s="70" t="str">
        <f t="shared" si="1689"/>
        <v>-</v>
      </c>
      <c r="AC1105" s="70" t="str">
        <f t="shared" si="1689"/>
        <v>-</v>
      </c>
      <c r="AD1105" s="70" t="str">
        <f t="shared" si="1689"/>
        <v>-</v>
      </c>
      <c r="AE1105" s="635" t="str">
        <f t="shared" si="1689"/>
        <v>X</v>
      </c>
      <c r="AF1105" s="38"/>
      <c r="AG1105" s="70" t="s">
        <v>47</v>
      </c>
      <c r="AH1105" s="70" t="s">
        <v>47</v>
      </c>
      <c r="AI1105" s="38"/>
      <c r="AJ1105" s="13" t="str">
        <f t="shared" si="1625"/>
        <v>/rsm:CrossIndustryInvoice/rsm:SupplyChainTradeTransaction/ram:ApplicableHeaderTradeSettlement/ram:SpecifiedTradePaymentTerms/ram:PayeeTradeParty/ram:SpecifiedLegalOrganization/ram:PostalTradeAddress</v>
      </c>
      <c r="AK1105" s="13" t="str">
        <f t="shared" si="1626"/>
        <v>/ram:CountryID</v>
      </c>
      <c r="AL1105" s="14">
        <f>COUNTIFS(R$4:R1105,AJ1105)</f>
        <v>1</v>
      </c>
      <c r="AN1105" s="215" t="str">
        <f t="shared" si="1660"/>
        <v>SCT_HTS</v>
      </c>
      <c r="AO1105" s="61" t="str">
        <f t="shared" si="1627"/>
        <v>BT-X-530</v>
      </c>
      <c r="AP1105" s="282" t="str">
        <f t="shared" si="1661"/>
        <v/>
      </c>
      <c r="AQ1105" s="62">
        <f t="shared" si="1604"/>
        <v>7</v>
      </c>
      <c r="AR1105" s="62" t="str">
        <f t="shared" si="1628"/>
        <v>1..1</v>
      </c>
      <c r="AS1105" s="64" t="s">
        <v>2559</v>
      </c>
      <c r="AT1105" s="64" t="s">
        <v>1777</v>
      </c>
      <c r="AU1105" s="65" t="s">
        <v>485</v>
      </c>
      <c r="AV1105" s="65"/>
      <c r="AW1105" s="65"/>
      <c r="AX1105" s="64" t="s">
        <v>128</v>
      </c>
      <c r="AY1105" s="66" t="str">
        <f t="shared" si="1637"/>
        <v>1..1</v>
      </c>
      <c r="AZ1105" s="66" t="str">
        <f t="shared" si="1638"/>
        <v>1..1</v>
      </c>
      <c r="BA1105" s="6" t="str">
        <f t="shared" si="1686"/>
        <v>/rsm:CrossIndustryInvoice
/rsm:SupplyChainTradeTransaction
/ram:ApplicableHeaderTradeSettlement
/ram:SpecifiedTradePaymentTerms
/ram:PayeeTradeParty
/ram:SpecifiedLegalOrganization
/ram:PostalTradeAddress
/ram:CountryID</v>
      </c>
      <c r="BB1105" s="67" t="str">
        <f t="shared" si="1687"/>
        <v>/rsm:CrossIndustryInvoice/rsm:SupplyChainTradeTransaction/ram:ApplicableHeaderTradeSettlement/ram:SpecifiedTradePaymentTerms/ram:PayeeTradeParty/ram:SpecifiedLegalOrganization/ram:PostalTradeAddress/ram:CountryID</v>
      </c>
      <c r="BC1105" s="66" t="str">
        <f t="shared" si="1662"/>
        <v>C</v>
      </c>
      <c r="BD1105" s="68" t="str">
        <f t="shared" si="1663"/>
        <v>E</v>
      </c>
      <c r="BE1105" s="62" t="str">
        <f t="shared" si="1664"/>
        <v>0..1</v>
      </c>
      <c r="BF1105" s="66" t="str">
        <f t="shared" si="1665"/>
        <v/>
      </c>
      <c r="BG1105" s="249" t="str">
        <f t="shared" si="1666"/>
        <v/>
      </c>
      <c r="BH1105" s="7"/>
      <c r="BI1105" s="634" t="str">
        <f t="shared" si="1667"/>
        <v>-</v>
      </c>
      <c r="BJ1105" s="70" t="str">
        <f t="shared" si="1668"/>
        <v>-</v>
      </c>
      <c r="BK1105" s="70" t="str">
        <f t="shared" si="1669"/>
        <v>-</v>
      </c>
      <c r="BL1105" s="70" t="str">
        <f t="shared" si="1670"/>
        <v>-</v>
      </c>
      <c r="BM1105" s="70" t="str">
        <f t="shared" si="1671"/>
        <v>-</v>
      </c>
      <c r="BN1105" s="70" t="str">
        <f t="shared" si="1672"/>
        <v>-</v>
      </c>
      <c r="BO1105" s="635" t="str">
        <f t="shared" si="1673"/>
        <v>X</v>
      </c>
      <c r="BP1105" s="7"/>
      <c r="BQ1105" s="70" t="str">
        <f t="shared" si="1674"/>
        <v>EXTENDED</v>
      </c>
      <c r="BR1105" s="70" t="str">
        <f t="shared" si="1675"/>
        <v>EXTENDED</v>
      </c>
      <c r="BS1105" s="15"/>
      <c r="BT1105" s="57" t="s">
        <v>18642</v>
      </c>
    </row>
    <row r="1106" spans="1:72" s="59" customFormat="1" ht="135" x14ac:dyDescent="0.2">
      <c r="A1106" s="45" t="str">
        <f t="shared" si="1658"/>
        <v>YES</v>
      </c>
      <c r="B1106" s="131"/>
      <c r="C1106" s="742"/>
      <c r="D1106" s="215" t="s">
        <v>3431</v>
      </c>
      <c r="E1106" s="61" t="s">
        <v>5861</v>
      </c>
      <c r="F1106" s="282"/>
      <c r="G1106" s="62">
        <f t="shared" si="1617"/>
        <v>7</v>
      </c>
      <c r="H1106" s="62" t="s">
        <v>42</v>
      </c>
      <c r="I1106" s="64" t="s">
        <v>17167</v>
      </c>
      <c r="J1106" s="64" t="s">
        <v>1667</v>
      </c>
      <c r="K1106" s="65" t="s">
        <v>1668</v>
      </c>
      <c r="L1106" s="65"/>
      <c r="M1106" s="65" t="s">
        <v>35</v>
      </c>
      <c r="N1106" s="64" t="s">
        <v>70</v>
      </c>
      <c r="O1106" s="66" t="s">
        <v>42</v>
      </c>
      <c r="P1106" s="66" t="str">
        <f t="shared" si="1676"/>
        <v>0..1</v>
      </c>
      <c r="Q1106" s="6" t="s">
        <v>4595</v>
      </c>
      <c r="R1106" s="67" t="s">
        <v>4596</v>
      </c>
      <c r="S1106" s="66" t="s">
        <v>73</v>
      </c>
      <c r="T1106" s="68" t="str">
        <f t="shared" si="1629"/>
        <v>E</v>
      </c>
      <c r="U1106" s="62" t="s">
        <v>62</v>
      </c>
      <c r="V1106" s="66"/>
      <c r="W1106" s="249" t="s">
        <v>35</v>
      </c>
      <c r="X1106" s="38"/>
      <c r="Y1106" s="634" t="str">
        <f t="shared" si="1656"/>
        <v>-</v>
      </c>
      <c r="Z1106" s="70" t="str">
        <f t="shared" ref="Z1106:AE1106" si="1690">IF(Y1106="X","X",IF($AH1106=Z$4,"X","-"))</f>
        <v>-</v>
      </c>
      <c r="AA1106" s="70" t="str">
        <f t="shared" si="1690"/>
        <v>-</v>
      </c>
      <c r="AB1106" s="70" t="str">
        <f t="shared" si="1690"/>
        <v>-</v>
      </c>
      <c r="AC1106" s="70" t="str">
        <f t="shared" si="1690"/>
        <v>-</v>
      </c>
      <c r="AD1106" s="70" t="str">
        <f t="shared" si="1690"/>
        <v>-</v>
      </c>
      <c r="AE1106" s="635" t="str">
        <f t="shared" si="1690"/>
        <v>X</v>
      </c>
      <c r="AF1106" s="38"/>
      <c r="AG1106" s="70" t="s">
        <v>47</v>
      </c>
      <c r="AH1106" s="70" t="s">
        <v>47</v>
      </c>
      <c r="AI1106" s="38"/>
      <c r="AJ1106" s="13" t="str">
        <f t="shared" si="1625"/>
        <v>/rsm:CrossIndustryInvoice/rsm:SupplyChainTradeTransaction/ram:ApplicableHeaderTradeSettlement/ram:SpecifiedTradePaymentTerms/ram:PayeeTradeParty/ram:SpecifiedLegalOrganization/ram:PostalTradeAddress</v>
      </c>
      <c r="AK1106" s="13" t="str">
        <f t="shared" si="1626"/>
        <v>/ram:CountrySubDivisionName</v>
      </c>
      <c r="AL1106" s="14">
        <f>COUNTIFS(R$4:R1106,AJ1106)</f>
        <v>1</v>
      </c>
      <c r="AN1106" s="215" t="str">
        <f t="shared" si="1660"/>
        <v>SCT_HTS</v>
      </c>
      <c r="AO1106" s="61" t="str">
        <f t="shared" si="1627"/>
        <v>BT-X-531</v>
      </c>
      <c r="AP1106" s="282" t="str">
        <f t="shared" si="1661"/>
        <v/>
      </c>
      <c r="AQ1106" s="62">
        <f t="shared" si="1604"/>
        <v>7</v>
      </c>
      <c r="AR1106" s="62" t="str">
        <f t="shared" si="1628"/>
        <v>0..1</v>
      </c>
      <c r="AS1106" s="64" t="s">
        <v>2898</v>
      </c>
      <c r="AT1106" s="64" t="s">
        <v>1671</v>
      </c>
      <c r="AU1106" s="65" t="s">
        <v>1672</v>
      </c>
      <c r="AV1106" s="65"/>
      <c r="AW1106" s="65" t="s">
        <v>35</v>
      </c>
      <c r="AX1106" s="64" t="s">
        <v>78</v>
      </c>
      <c r="AY1106" s="66" t="str">
        <f t="shared" si="1637"/>
        <v>0..1</v>
      </c>
      <c r="AZ1106" s="66" t="str">
        <f t="shared" si="1638"/>
        <v>0..1</v>
      </c>
      <c r="BA1106" s="6" t="str">
        <f t="shared" si="1686"/>
        <v>/rsm:CrossIndustryInvoice
/rsm:SupplyChainTradeTransaction
/ram:ApplicableHeaderTradeSettlement
/ram:SpecifiedTradePaymentTerms
/ram:PayeeTradeParty
/ram:SpecifiedLegalOrganization
/ram:PostalTradeAddress
/ram:CountrySubDivisionName</v>
      </c>
      <c r="BB1106" s="67" t="str">
        <f t="shared" si="1687"/>
        <v>/rsm:CrossIndustryInvoice/rsm:SupplyChainTradeTransaction/ram:ApplicableHeaderTradeSettlement/ram:SpecifiedTradePaymentTerms/ram:PayeeTradeParty/ram:SpecifiedLegalOrganization/ram:PostalTradeAddress/ram:CountrySubDivisionName</v>
      </c>
      <c r="BC1106" s="66" t="str">
        <f t="shared" si="1662"/>
        <v>T</v>
      </c>
      <c r="BD1106" s="68" t="str">
        <f t="shared" si="1663"/>
        <v>E</v>
      </c>
      <c r="BE1106" s="62" t="str">
        <f t="shared" si="1664"/>
        <v>0..n</v>
      </c>
      <c r="BF1106" s="66" t="str">
        <f t="shared" si="1665"/>
        <v/>
      </c>
      <c r="BG1106" s="249" t="str">
        <f t="shared" si="1666"/>
        <v/>
      </c>
      <c r="BH1106" s="7"/>
      <c r="BI1106" s="634" t="str">
        <f t="shared" si="1667"/>
        <v>-</v>
      </c>
      <c r="BJ1106" s="70" t="str">
        <f t="shared" si="1668"/>
        <v>-</v>
      </c>
      <c r="BK1106" s="70" t="str">
        <f t="shared" si="1669"/>
        <v>-</v>
      </c>
      <c r="BL1106" s="70" t="str">
        <f t="shared" si="1670"/>
        <v>-</v>
      </c>
      <c r="BM1106" s="70" t="str">
        <f t="shared" si="1671"/>
        <v>-</v>
      </c>
      <c r="BN1106" s="70" t="str">
        <f t="shared" si="1672"/>
        <v>-</v>
      </c>
      <c r="BO1106" s="635" t="str">
        <f t="shared" si="1673"/>
        <v>X</v>
      </c>
      <c r="BP1106" s="7"/>
      <c r="BQ1106" s="70" t="str">
        <f t="shared" si="1674"/>
        <v>EXTENDED</v>
      </c>
      <c r="BR1106" s="70" t="str">
        <f t="shared" si="1675"/>
        <v>EXTENDED</v>
      </c>
      <c r="BS1106" s="15"/>
      <c r="BT1106" s="57" t="s">
        <v>18642</v>
      </c>
    </row>
    <row r="1107" spans="1:72" s="59" customFormat="1" ht="105" x14ac:dyDescent="0.2">
      <c r="A1107" s="45" t="str">
        <f t="shared" si="1658"/>
        <v>NO</v>
      </c>
      <c r="B1107" s="131"/>
      <c r="C1107" s="742"/>
      <c r="D1107" s="215" t="s">
        <v>3431</v>
      </c>
      <c r="E1107" s="140" t="s">
        <v>5862</v>
      </c>
      <c r="F1107" s="296"/>
      <c r="G1107" s="141">
        <f t="shared" si="1617"/>
        <v>5</v>
      </c>
      <c r="H1107" s="141" t="s">
        <v>42</v>
      </c>
      <c r="I1107" s="248" t="s">
        <v>4597</v>
      </c>
      <c r="J1107" s="243"/>
      <c r="K1107" s="244"/>
      <c r="L1107" s="244"/>
      <c r="M1107" s="244"/>
      <c r="N1107" s="243"/>
      <c r="O1107" s="245" t="s">
        <v>62</v>
      </c>
      <c r="P1107" s="245" t="str">
        <f t="shared" si="1676"/>
        <v>0..n</v>
      </c>
      <c r="Q1107" s="142" t="s">
        <v>4598</v>
      </c>
      <c r="R1107" s="143" t="s">
        <v>4599</v>
      </c>
      <c r="S1107" s="245" t="s">
        <v>35</v>
      </c>
      <c r="T1107" s="246" t="str">
        <f t="shared" si="1629"/>
        <v>EG</v>
      </c>
      <c r="U1107" s="141" t="s">
        <v>62</v>
      </c>
      <c r="V1107" s="245"/>
      <c r="W1107" s="680"/>
      <c r="X1107" s="38"/>
      <c r="Y1107" s="648" t="str">
        <f t="shared" si="1656"/>
        <v>-</v>
      </c>
      <c r="Z1107" s="144" t="str">
        <f t="shared" ref="Z1107:AE1107" si="1691">IF(Y1107="X","X",IF($AH1107=Z$4,"X","-"))</f>
        <v>-</v>
      </c>
      <c r="AA1107" s="144" t="str">
        <f t="shared" si="1691"/>
        <v>-</v>
      </c>
      <c r="AB1107" s="144" t="str">
        <f t="shared" si="1691"/>
        <v>-</v>
      </c>
      <c r="AC1107" s="144" t="str">
        <f t="shared" si="1691"/>
        <v>-</v>
      </c>
      <c r="AD1107" s="144" t="str">
        <f t="shared" si="1691"/>
        <v>X</v>
      </c>
      <c r="AE1107" s="649" t="str">
        <f t="shared" si="1691"/>
        <v>X</v>
      </c>
      <c r="AF1107" s="38"/>
      <c r="AG1107" s="144" t="s">
        <v>47</v>
      </c>
      <c r="AH1107" s="144" t="s">
        <v>18617</v>
      </c>
      <c r="AI1107" s="38"/>
      <c r="AJ1107" s="13" t="str">
        <f t="shared" si="1625"/>
        <v>/rsm:CrossIndustryInvoice/rsm:SupplyChainTradeTransaction/ram:ApplicableHeaderTradeSettlement/ram:SpecifiedTradePaymentTerms/ram:PayeeTradeParty</v>
      </c>
      <c r="AK1107" s="13" t="str">
        <f t="shared" si="1626"/>
        <v>/ram:DefinedTradeContact</v>
      </c>
      <c r="AL1107" s="14">
        <f>COUNTIFS(R$4:R1107,AJ1107)</f>
        <v>1</v>
      </c>
      <c r="AN1107" s="215" t="str">
        <f t="shared" si="1660"/>
        <v>SCT_HTS</v>
      </c>
      <c r="AO1107" s="140" t="str">
        <f t="shared" si="1627"/>
        <v>BG-X-78</v>
      </c>
      <c r="AP1107" s="296" t="str">
        <f t="shared" si="1661"/>
        <v/>
      </c>
      <c r="AQ1107" s="141">
        <f t="shared" si="1604"/>
        <v>5</v>
      </c>
      <c r="AR1107" s="141" t="str">
        <f t="shared" si="1628"/>
        <v>0..1</v>
      </c>
      <c r="AS1107" s="248" t="s">
        <v>3917</v>
      </c>
      <c r="AT1107" s="243"/>
      <c r="AU1107" s="244"/>
      <c r="AV1107" s="244"/>
      <c r="AW1107" s="244"/>
      <c r="AX1107" s="243"/>
      <c r="AY1107" s="245" t="str">
        <f t="shared" si="1637"/>
        <v>0..n</v>
      </c>
      <c r="AZ1107" s="245" t="str">
        <f t="shared" si="1638"/>
        <v>0..n</v>
      </c>
      <c r="BA1107" s="142" t="str">
        <f t="shared" si="1686"/>
        <v>/rsm:CrossIndustryInvoice
/rsm:SupplyChainTradeTransaction
/ram:ApplicableHeaderTradeSettlement
/ram:SpecifiedTradePaymentTerms
/ram:PayeeTradeParty
/ram:DefinedTradeContact</v>
      </c>
      <c r="BB1107" s="143" t="str">
        <f t="shared" si="1687"/>
        <v>/rsm:CrossIndustryInvoice/rsm:SupplyChainTradeTransaction/ram:ApplicableHeaderTradeSettlement/ram:SpecifiedTradePaymentTerms/ram:PayeeTradeParty/ram:DefinedTradeContact</v>
      </c>
      <c r="BC1107" s="245" t="str">
        <f t="shared" si="1662"/>
        <v/>
      </c>
      <c r="BD1107" s="246" t="str">
        <f t="shared" si="1663"/>
        <v>EG</v>
      </c>
      <c r="BE1107" s="141" t="str">
        <f t="shared" si="1664"/>
        <v>0..n</v>
      </c>
      <c r="BF1107" s="245" t="str">
        <f t="shared" si="1665"/>
        <v/>
      </c>
      <c r="BG1107" s="680" t="str">
        <f t="shared" si="1666"/>
        <v/>
      </c>
      <c r="BH1107" s="7"/>
      <c r="BI1107" s="648" t="str">
        <f t="shared" si="1667"/>
        <v>-</v>
      </c>
      <c r="BJ1107" s="144" t="str">
        <f t="shared" si="1668"/>
        <v>-</v>
      </c>
      <c r="BK1107" s="144" t="str">
        <f t="shared" si="1669"/>
        <v>-</v>
      </c>
      <c r="BL1107" s="144" t="str">
        <f t="shared" si="1670"/>
        <v>-</v>
      </c>
      <c r="BM1107" s="144" t="str">
        <f t="shared" si="1671"/>
        <v>-</v>
      </c>
      <c r="BN1107" s="144" t="str">
        <f t="shared" si="1672"/>
        <v>X</v>
      </c>
      <c r="BO1107" s="649" t="str">
        <f t="shared" si="1673"/>
        <v>X</v>
      </c>
      <c r="BP1107" s="7"/>
      <c r="BQ1107" s="144" t="str">
        <f t="shared" si="1674"/>
        <v>EXTENDED</v>
      </c>
      <c r="BR1107" s="144" t="str">
        <f t="shared" si="1675"/>
        <v>EXTENDED-B2B-FR</v>
      </c>
      <c r="BS1107" s="15"/>
      <c r="BT1107" s="57" t="s">
        <v>18642</v>
      </c>
    </row>
    <row r="1108" spans="1:72" s="59" customFormat="1" ht="120" x14ac:dyDescent="0.2">
      <c r="A1108" s="45" t="str">
        <f t="shared" si="1658"/>
        <v>YES</v>
      </c>
      <c r="B1108" s="131"/>
      <c r="C1108" s="742"/>
      <c r="D1108" s="215" t="s">
        <v>3431</v>
      </c>
      <c r="E1108" s="61" t="s">
        <v>5863</v>
      </c>
      <c r="F1108" s="282"/>
      <c r="G1108" s="62">
        <f t="shared" si="1617"/>
        <v>6</v>
      </c>
      <c r="H1108" s="62" t="s">
        <v>42</v>
      </c>
      <c r="I1108" s="64" t="s">
        <v>2142</v>
      </c>
      <c r="J1108" s="64"/>
      <c r="K1108" s="65" t="s">
        <v>17141</v>
      </c>
      <c r="L1108" s="65"/>
      <c r="M1108" s="65"/>
      <c r="N1108" s="64" t="s">
        <v>70</v>
      </c>
      <c r="O1108" s="66" t="s">
        <v>42</v>
      </c>
      <c r="P1108" s="66" t="str">
        <f t="shared" si="1676"/>
        <v>0..1</v>
      </c>
      <c r="Q1108" s="6" t="s">
        <v>4600</v>
      </c>
      <c r="R1108" s="67" t="s">
        <v>4601</v>
      </c>
      <c r="S1108" s="66" t="s">
        <v>73</v>
      </c>
      <c r="T1108" s="68" t="str">
        <f t="shared" si="1629"/>
        <v>E</v>
      </c>
      <c r="U1108" s="62" t="s">
        <v>42</v>
      </c>
      <c r="V1108" s="66"/>
      <c r="W1108" s="249"/>
      <c r="X1108" s="38"/>
      <c r="Y1108" s="634" t="str">
        <f t="shared" si="1656"/>
        <v>-</v>
      </c>
      <c r="Z1108" s="70" t="str">
        <f t="shared" ref="Z1108:AE1108" si="1692">IF(Y1108="X","X",IF($AH1108=Z$4,"X","-"))</f>
        <v>-</v>
      </c>
      <c r="AA1108" s="70" t="str">
        <f t="shared" si="1692"/>
        <v>-</v>
      </c>
      <c r="AB1108" s="70" t="str">
        <f t="shared" si="1692"/>
        <v>-</v>
      </c>
      <c r="AC1108" s="70" t="str">
        <f t="shared" si="1692"/>
        <v>-</v>
      </c>
      <c r="AD1108" s="70" t="str">
        <f t="shared" si="1692"/>
        <v>X</v>
      </c>
      <c r="AE1108" s="635" t="str">
        <f t="shared" si="1692"/>
        <v>X</v>
      </c>
      <c r="AF1108" s="38"/>
      <c r="AG1108" s="70" t="s">
        <v>47</v>
      </c>
      <c r="AH1108" s="70" t="s">
        <v>18617</v>
      </c>
      <c r="AI1108" s="38"/>
      <c r="AJ1108" s="13" t="str">
        <f t="shared" si="1625"/>
        <v>/rsm:CrossIndustryInvoice/rsm:SupplyChainTradeTransaction/ram:ApplicableHeaderTradeSettlement/ram:SpecifiedTradePaymentTerms/ram:PayeeTradeParty/ram:DefinedTradeContact</v>
      </c>
      <c r="AK1108" s="13" t="str">
        <f t="shared" si="1626"/>
        <v>/ram:PersonName</v>
      </c>
      <c r="AL1108" s="14">
        <f>COUNTIFS(R$4:R1108,AJ1108)</f>
        <v>1</v>
      </c>
      <c r="AN1108" s="215" t="str">
        <f t="shared" si="1660"/>
        <v>SCT_HTS</v>
      </c>
      <c r="AO1108" s="61" t="str">
        <f t="shared" si="1627"/>
        <v>BT-X-512</v>
      </c>
      <c r="AP1108" s="282" t="str">
        <f t="shared" si="1661"/>
        <v/>
      </c>
      <c r="AQ1108" s="62">
        <f t="shared" si="1604"/>
        <v>6</v>
      </c>
      <c r="AR1108" s="62" t="str">
        <f t="shared" si="1628"/>
        <v>0..1</v>
      </c>
      <c r="AS1108" s="64" t="s">
        <v>3920</v>
      </c>
      <c r="AT1108" s="64"/>
      <c r="AU1108" s="65" t="s">
        <v>18227</v>
      </c>
      <c r="AV1108" s="65"/>
      <c r="AW1108" s="65"/>
      <c r="AX1108" s="64"/>
      <c r="AY1108" s="66" t="str">
        <f t="shared" ref="AY1108:AY1135" si="1693">O1108</f>
        <v>0..1</v>
      </c>
      <c r="AZ1108" s="66" t="str">
        <f t="shared" ref="AZ1108:AZ1135" si="1694">P1108</f>
        <v>0..1</v>
      </c>
      <c r="BA1108" s="6" t="str">
        <f t="shared" si="1686"/>
        <v>/rsm:CrossIndustryInvoice
/rsm:SupplyChainTradeTransaction
/ram:ApplicableHeaderTradeSettlement
/ram:SpecifiedTradePaymentTerms
/ram:PayeeTradeParty
/ram:DefinedTradeContact
/ram:PersonName</v>
      </c>
      <c r="BB1108" s="67" t="str">
        <f t="shared" si="1687"/>
        <v>/rsm:CrossIndustryInvoice/rsm:SupplyChainTradeTransaction/ram:ApplicableHeaderTradeSettlement/ram:SpecifiedTradePaymentTerms/ram:PayeeTradeParty/ram:DefinedTradeContact/ram:PersonName</v>
      </c>
      <c r="BC1108" s="66" t="str">
        <f t="shared" si="1662"/>
        <v>T</v>
      </c>
      <c r="BD1108" s="68" t="str">
        <f t="shared" si="1663"/>
        <v>E</v>
      </c>
      <c r="BE1108" s="62" t="str">
        <f t="shared" si="1664"/>
        <v>0..1</v>
      </c>
      <c r="BF1108" s="66" t="str">
        <f t="shared" si="1665"/>
        <v/>
      </c>
      <c r="BG1108" s="249" t="str">
        <f t="shared" si="1666"/>
        <v/>
      </c>
      <c r="BH1108" s="7"/>
      <c r="BI1108" s="634" t="str">
        <f t="shared" si="1667"/>
        <v>-</v>
      </c>
      <c r="BJ1108" s="70" t="str">
        <f t="shared" si="1668"/>
        <v>-</v>
      </c>
      <c r="BK1108" s="70" t="str">
        <f t="shared" si="1669"/>
        <v>-</v>
      </c>
      <c r="BL1108" s="70" t="str">
        <f t="shared" si="1670"/>
        <v>-</v>
      </c>
      <c r="BM1108" s="70" t="str">
        <f t="shared" si="1671"/>
        <v>-</v>
      </c>
      <c r="BN1108" s="70" t="str">
        <f t="shared" si="1672"/>
        <v>X</v>
      </c>
      <c r="BO1108" s="635" t="str">
        <f t="shared" si="1673"/>
        <v>X</v>
      </c>
      <c r="BP1108" s="7"/>
      <c r="BQ1108" s="70" t="str">
        <f t="shared" si="1674"/>
        <v>EXTENDED</v>
      </c>
      <c r="BR1108" s="70" t="str">
        <f t="shared" si="1675"/>
        <v>EXTENDED-B2B-FR</v>
      </c>
      <c r="BS1108" s="15"/>
      <c r="BT1108" s="57" t="s">
        <v>18642</v>
      </c>
    </row>
    <row r="1109" spans="1:72" s="59" customFormat="1" ht="120" x14ac:dyDescent="0.2">
      <c r="A1109" s="45" t="str">
        <f t="shared" si="1658"/>
        <v>YES</v>
      </c>
      <c r="B1109" s="131"/>
      <c r="C1109" s="742"/>
      <c r="D1109" s="215" t="s">
        <v>3431</v>
      </c>
      <c r="E1109" s="61" t="s">
        <v>5864</v>
      </c>
      <c r="F1109" s="282"/>
      <c r="G1109" s="62">
        <f t="shared" si="1617"/>
        <v>6</v>
      </c>
      <c r="H1109" s="62" t="s">
        <v>42</v>
      </c>
      <c r="I1109" s="64" t="s">
        <v>2146</v>
      </c>
      <c r="J1109" s="64"/>
      <c r="K1109" s="65" t="s">
        <v>17141</v>
      </c>
      <c r="L1109" s="65"/>
      <c r="M1109" s="65"/>
      <c r="N1109" s="64" t="s">
        <v>70</v>
      </c>
      <c r="O1109" s="66" t="s">
        <v>42</v>
      </c>
      <c r="P1109" s="66" t="str">
        <f t="shared" si="1676"/>
        <v>0..1</v>
      </c>
      <c r="Q1109" s="6" t="s">
        <v>4602</v>
      </c>
      <c r="R1109" s="67" t="s">
        <v>4603</v>
      </c>
      <c r="S1109" s="66" t="s">
        <v>73</v>
      </c>
      <c r="T1109" s="68" t="str">
        <f t="shared" si="1629"/>
        <v>E</v>
      </c>
      <c r="U1109" s="62" t="s">
        <v>42</v>
      </c>
      <c r="V1109" s="66"/>
      <c r="W1109" s="249"/>
      <c r="X1109" s="38"/>
      <c r="Y1109" s="634" t="str">
        <f t="shared" si="1656"/>
        <v>-</v>
      </c>
      <c r="Z1109" s="70" t="str">
        <f t="shared" ref="Z1109:AE1109" si="1695">IF(Y1109="X","X",IF($AH1109=Z$4,"X","-"))</f>
        <v>-</v>
      </c>
      <c r="AA1109" s="70" t="str">
        <f t="shared" si="1695"/>
        <v>-</v>
      </c>
      <c r="AB1109" s="70" t="str">
        <f t="shared" si="1695"/>
        <v>-</v>
      </c>
      <c r="AC1109" s="70" t="str">
        <f t="shared" si="1695"/>
        <v>-</v>
      </c>
      <c r="AD1109" s="70" t="str">
        <f t="shared" si="1695"/>
        <v>X</v>
      </c>
      <c r="AE1109" s="635" t="str">
        <f t="shared" si="1695"/>
        <v>X</v>
      </c>
      <c r="AF1109" s="38"/>
      <c r="AG1109" s="70" t="s">
        <v>47</v>
      </c>
      <c r="AH1109" s="70" t="s">
        <v>18617</v>
      </c>
      <c r="AI1109" s="38"/>
      <c r="AJ1109" s="13" t="str">
        <f t="shared" si="1625"/>
        <v>/rsm:CrossIndustryInvoice/rsm:SupplyChainTradeTransaction/ram:ApplicableHeaderTradeSettlement/ram:SpecifiedTradePaymentTerms/ram:PayeeTradeParty/ram:DefinedTradeContact</v>
      </c>
      <c r="AK1109" s="13" t="str">
        <f t="shared" si="1626"/>
        <v>/ram:DepartmentName</v>
      </c>
      <c r="AL1109" s="14">
        <f>COUNTIFS(R$4:R1109,AJ1109)</f>
        <v>1</v>
      </c>
      <c r="AN1109" s="215" t="str">
        <f t="shared" si="1660"/>
        <v>SCT_HTS</v>
      </c>
      <c r="AO1109" s="61" t="str">
        <f t="shared" si="1627"/>
        <v>BT-X-513</v>
      </c>
      <c r="AP1109" s="282" t="str">
        <f t="shared" si="1661"/>
        <v/>
      </c>
      <c r="AQ1109" s="62">
        <f t="shared" si="1604"/>
        <v>6</v>
      </c>
      <c r="AR1109" s="62" t="str">
        <f t="shared" si="1628"/>
        <v>0..1</v>
      </c>
      <c r="AS1109" s="64" t="s">
        <v>3920</v>
      </c>
      <c r="AT1109" s="64"/>
      <c r="AU1109" s="65" t="s">
        <v>18227</v>
      </c>
      <c r="AV1109" s="65"/>
      <c r="AW1109" s="65"/>
      <c r="AX1109" s="64"/>
      <c r="AY1109" s="66" t="str">
        <f t="shared" si="1693"/>
        <v>0..1</v>
      </c>
      <c r="AZ1109" s="66" t="str">
        <f t="shared" si="1694"/>
        <v>0..1</v>
      </c>
      <c r="BA1109" s="6" t="str">
        <f t="shared" si="1686"/>
        <v>/rsm:CrossIndustryInvoice
/rsm:SupplyChainTradeTransaction
/ram:ApplicableHeaderTradeSettlement
/ram:SpecifiedTradePaymentTerms
/ram:PayeeTradeParty
/ram:DefinedTradeContact
/ram:DepartmentName</v>
      </c>
      <c r="BB1109" s="67" t="str">
        <f t="shared" si="1687"/>
        <v>/rsm:CrossIndustryInvoice/rsm:SupplyChainTradeTransaction/ram:ApplicableHeaderTradeSettlement/ram:SpecifiedTradePaymentTerms/ram:PayeeTradeParty/ram:DefinedTradeContact/ram:DepartmentName</v>
      </c>
      <c r="BC1109" s="66" t="str">
        <f t="shared" si="1662"/>
        <v>T</v>
      </c>
      <c r="BD1109" s="68" t="str">
        <f t="shared" si="1663"/>
        <v>E</v>
      </c>
      <c r="BE1109" s="62" t="str">
        <f t="shared" si="1664"/>
        <v>0..1</v>
      </c>
      <c r="BF1109" s="66" t="str">
        <f t="shared" si="1665"/>
        <v/>
      </c>
      <c r="BG1109" s="249" t="str">
        <f t="shared" si="1666"/>
        <v/>
      </c>
      <c r="BH1109" s="7"/>
      <c r="BI1109" s="634" t="str">
        <f t="shared" si="1667"/>
        <v>-</v>
      </c>
      <c r="BJ1109" s="70" t="str">
        <f t="shared" si="1668"/>
        <v>-</v>
      </c>
      <c r="BK1109" s="70" t="str">
        <f t="shared" si="1669"/>
        <v>-</v>
      </c>
      <c r="BL1109" s="70" t="str">
        <f t="shared" si="1670"/>
        <v>-</v>
      </c>
      <c r="BM1109" s="70" t="str">
        <f t="shared" si="1671"/>
        <v>-</v>
      </c>
      <c r="BN1109" s="70" t="str">
        <f t="shared" si="1672"/>
        <v>X</v>
      </c>
      <c r="BO1109" s="635" t="str">
        <f t="shared" si="1673"/>
        <v>X</v>
      </c>
      <c r="BP1109" s="7"/>
      <c r="BQ1109" s="70" t="str">
        <f t="shared" si="1674"/>
        <v>EXTENDED</v>
      </c>
      <c r="BR1109" s="70" t="str">
        <f t="shared" si="1675"/>
        <v>EXTENDED-B2B-FR</v>
      </c>
      <c r="BS1109" s="15"/>
      <c r="BT1109" s="57" t="s">
        <v>18642</v>
      </c>
    </row>
    <row r="1110" spans="1:72" s="59" customFormat="1" ht="120" x14ac:dyDescent="0.2">
      <c r="A1110" s="45" t="str">
        <f t="shared" si="1658"/>
        <v>YES</v>
      </c>
      <c r="B1110" s="131"/>
      <c r="C1110" s="742"/>
      <c r="D1110" s="215" t="s">
        <v>3431</v>
      </c>
      <c r="E1110" s="61" t="s">
        <v>5865</v>
      </c>
      <c r="F1110" s="282"/>
      <c r="G1110" s="62">
        <f t="shared" si="1617"/>
        <v>6</v>
      </c>
      <c r="H1110" s="62" t="s">
        <v>42</v>
      </c>
      <c r="I1110" s="64" t="s">
        <v>17232</v>
      </c>
      <c r="J1110" s="64" t="s">
        <v>17143</v>
      </c>
      <c r="K1110" s="65" t="s">
        <v>17142</v>
      </c>
      <c r="L1110" s="65"/>
      <c r="M1110" s="65" t="s">
        <v>35</v>
      </c>
      <c r="N1110" s="64" t="s">
        <v>128</v>
      </c>
      <c r="O1110" s="66" t="s">
        <v>42</v>
      </c>
      <c r="P1110" s="66" t="str">
        <f>O1110</f>
        <v>0..1</v>
      </c>
      <c r="Q1110" s="6" t="s">
        <v>4604</v>
      </c>
      <c r="R1110" s="67" t="s">
        <v>4605</v>
      </c>
      <c r="S1110" s="66" t="s">
        <v>131</v>
      </c>
      <c r="T1110" s="68" t="str">
        <f t="shared" si="1629"/>
        <v>E</v>
      </c>
      <c r="U1110" s="62" t="s">
        <v>42</v>
      </c>
      <c r="V1110" s="66"/>
      <c r="W1110" s="249" t="s">
        <v>35</v>
      </c>
      <c r="X1110" s="38"/>
      <c r="Y1110" s="634" t="str">
        <f t="shared" si="1656"/>
        <v>-</v>
      </c>
      <c r="Z1110" s="70" t="str">
        <f t="shared" ref="Z1110:AE1110" si="1696">IF(Y1110="X","X",IF($AH1110=Z$4,"X","-"))</f>
        <v>-</v>
      </c>
      <c r="AA1110" s="70" t="str">
        <f t="shared" si="1696"/>
        <v>-</v>
      </c>
      <c r="AB1110" s="70" t="str">
        <f t="shared" si="1696"/>
        <v>-</v>
      </c>
      <c r="AC1110" s="70" t="str">
        <f t="shared" si="1696"/>
        <v>-</v>
      </c>
      <c r="AD1110" s="70" t="str">
        <f t="shared" si="1696"/>
        <v>X</v>
      </c>
      <c r="AE1110" s="635" t="str">
        <f t="shared" si="1696"/>
        <v>X</v>
      </c>
      <c r="AF1110" s="38"/>
      <c r="AG1110" s="70" t="s">
        <v>47</v>
      </c>
      <c r="AH1110" s="70" t="s">
        <v>18617</v>
      </c>
      <c r="AI1110" s="38"/>
      <c r="AJ1110" s="13" t="str">
        <f t="shared" si="1625"/>
        <v>/rsm:CrossIndustryInvoice/rsm:SupplyChainTradeTransaction/ram:ApplicableHeaderTradeSettlement/ram:SpecifiedTradePaymentTerms/ram:PayeeTradeParty/ram:DefinedTradeContact</v>
      </c>
      <c r="AK1110" s="13" t="str">
        <f t="shared" si="1626"/>
        <v>/ram:TypeCode</v>
      </c>
      <c r="AL1110" s="14">
        <f>COUNTIFS(R$4:R1110,AJ1110)</f>
        <v>1</v>
      </c>
      <c r="AN1110" s="215" t="str">
        <f t="shared" si="1660"/>
        <v>SCT_HTS</v>
      </c>
      <c r="AO1110" s="61" t="str">
        <f t="shared" si="1627"/>
        <v>BT-X-514</v>
      </c>
      <c r="AP1110" s="282" t="str">
        <f t="shared" si="1661"/>
        <v/>
      </c>
      <c r="AQ1110" s="62">
        <f t="shared" si="1604"/>
        <v>6</v>
      </c>
      <c r="AR1110" s="62" t="str">
        <f t="shared" si="1628"/>
        <v>0..1</v>
      </c>
      <c r="AS1110" s="64" t="s">
        <v>18231</v>
      </c>
      <c r="AT1110" s="64" t="s">
        <v>18232</v>
      </c>
      <c r="AU1110" s="65" t="s">
        <v>18228</v>
      </c>
      <c r="AV1110" s="65"/>
      <c r="AW1110" s="65" t="s">
        <v>35</v>
      </c>
      <c r="AX1110" s="64" t="s">
        <v>128</v>
      </c>
      <c r="AY1110" s="66" t="str">
        <f t="shared" si="1693"/>
        <v>0..1</v>
      </c>
      <c r="AZ1110" s="66" t="str">
        <f t="shared" si="1694"/>
        <v>0..1</v>
      </c>
      <c r="BA1110" s="6" t="str">
        <f t="shared" si="1686"/>
        <v>/rsm:CrossIndustryInvoice
/rsm:SupplyChainTradeTransaction
/ram:ApplicableHeaderTradeSettlement
/ram:SpecifiedTradePaymentTerms
/ram:PayeeTradeParty
/ram:DefinedTradeContact
/ram:TypeCode</v>
      </c>
      <c r="BB1110" s="67" t="str">
        <f t="shared" si="1687"/>
        <v>/rsm:CrossIndustryInvoice/rsm:SupplyChainTradeTransaction/ram:ApplicableHeaderTradeSettlement/ram:SpecifiedTradePaymentTerms/ram:PayeeTradeParty/ram:DefinedTradeContact/ram:TypeCode</v>
      </c>
      <c r="BC1110" s="66" t="str">
        <f t="shared" si="1662"/>
        <v>C</v>
      </c>
      <c r="BD1110" s="68" t="str">
        <f t="shared" si="1663"/>
        <v>E</v>
      </c>
      <c r="BE1110" s="62" t="str">
        <f t="shared" si="1664"/>
        <v>0..1</v>
      </c>
      <c r="BF1110" s="66" t="str">
        <f t="shared" si="1665"/>
        <v/>
      </c>
      <c r="BG1110" s="249" t="str">
        <f t="shared" si="1666"/>
        <v/>
      </c>
      <c r="BH1110" s="7"/>
      <c r="BI1110" s="634" t="str">
        <f t="shared" si="1667"/>
        <v>-</v>
      </c>
      <c r="BJ1110" s="70" t="str">
        <f t="shared" si="1668"/>
        <v>-</v>
      </c>
      <c r="BK1110" s="70" t="str">
        <f t="shared" si="1669"/>
        <v>-</v>
      </c>
      <c r="BL1110" s="70" t="str">
        <f t="shared" si="1670"/>
        <v>-</v>
      </c>
      <c r="BM1110" s="70" t="str">
        <f t="shared" si="1671"/>
        <v>-</v>
      </c>
      <c r="BN1110" s="70" t="str">
        <f t="shared" si="1672"/>
        <v>X</v>
      </c>
      <c r="BO1110" s="635" t="str">
        <f t="shared" si="1673"/>
        <v>X</v>
      </c>
      <c r="BP1110" s="7"/>
      <c r="BQ1110" s="70" t="str">
        <f t="shared" si="1674"/>
        <v>EXTENDED</v>
      </c>
      <c r="BR1110" s="70" t="str">
        <f t="shared" si="1675"/>
        <v>EXTENDED-B2B-FR</v>
      </c>
      <c r="BS1110" s="15"/>
      <c r="BT1110" s="57" t="s">
        <v>18642</v>
      </c>
    </row>
    <row r="1111" spans="1:72" s="59" customFormat="1" ht="120" x14ac:dyDescent="0.2">
      <c r="A1111" s="45" t="str">
        <f t="shared" si="1658"/>
        <v>NO</v>
      </c>
      <c r="B1111" s="131"/>
      <c r="C1111" s="742"/>
      <c r="D1111" s="215" t="s">
        <v>3431</v>
      </c>
      <c r="E1111" s="61" t="s">
        <v>5866</v>
      </c>
      <c r="F1111" s="282"/>
      <c r="G1111" s="62">
        <f t="shared" si="1617"/>
        <v>6</v>
      </c>
      <c r="H1111" s="62" t="s">
        <v>42</v>
      </c>
      <c r="I1111" s="193" t="s">
        <v>17264</v>
      </c>
      <c r="J1111" s="64" t="s">
        <v>1706</v>
      </c>
      <c r="K1111" s="65"/>
      <c r="L1111" s="65"/>
      <c r="M1111" s="65"/>
      <c r="N1111" s="64"/>
      <c r="O1111" s="66" t="s">
        <v>42</v>
      </c>
      <c r="P1111" s="66" t="str">
        <f t="shared" ref="P1111:P1130" si="1697">O1111</f>
        <v>0..1</v>
      </c>
      <c r="Q1111" s="6" t="s">
        <v>4606</v>
      </c>
      <c r="R1111" s="67" t="s">
        <v>4607</v>
      </c>
      <c r="S1111" s="66"/>
      <c r="T1111" s="68" t="str">
        <f t="shared" si="1629"/>
        <v/>
      </c>
      <c r="U1111" s="62" t="s">
        <v>42</v>
      </c>
      <c r="V1111" s="66"/>
      <c r="W1111" s="249"/>
      <c r="X1111" s="38"/>
      <c r="Y1111" s="634" t="str">
        <f t="shared" si="1656"/>
        <v>-</v>
      </c>
      <c r="Z1111" s="70" t="str">
        <f t="shared" ref="Z1111:AE1111" si="1698">IF(Y1111="X","X",IF($AH1111=Z$4,"X","-"))</f>
        <v>-</v>
      </c>
      <c r="AA1111" s="70" t="str">
        <f t="shared" si="1698"/>
        <v>-</v>
      </c>
      <c r="AB1111" s="70" t="str">
        <f t="shared" si="1698"/>
        <v>-</v>
      </c>
      <c r="AC1111" s="70" t="str">
        <f t="shared" si="1698"/>
        <v>-</v>
      </c>
      <c r="AD1111" s="70" t="str">
        <f t="shared" si="1698"/>
        <v>X</v>
      </c>
      <c r="AE1111" s="635" t="str">
        <f t="shared" si="1698"/>
        <v>X</v>
      </c>
      <c r="AF1111" s="38"/>
      <c r="AG1111" s="70" t="s">
        <v>47</v>
      </c>
      <c r="AH1111" s="70" t="s">
        <v>18617</v>
      </c>
      <c r="AI1111" s="38"/>
      <c r="AJ1111" s="13" t="str">
        <f t="shared" si="1625"/>
        <v>/rsm:CrossIndustryInvoice/rsm:SupplyChainTradeTransaction/ram:ApplicableHeaderTradeSettlement/ram:SpecifiedTradePaymentTerms/ram:PayeeTradeParty/ram:DefinedTradeContact</v>
      </c>
      <c r="AK1111" s="13" t="str">
        <f t="shared" si="1626"/>
        <v>/ram:TelephoneUniversalCommunication</v>
      </c>
      <c r="AL1111" s="14">
        <f>COUNTIFS(R$4:R1111,AJ1111)</f>
        <v>1</v>
      </c>
      <c r="AN1111" s="215" t="str">
        <f t="shared" si="1660"/>
        <v>SCT_HTS</v>
      </c>
      <c r="AO1111" s="61" t="str">
        <f t="shared" si="1627"/>
        <v>BT-X-515-00</v>
      </c>
      <c r="AP1111" s="282" t="str">
        <f t="shared" si="1661"/>
        <v/>
      </c>
      <c r="AQ1111" s="62">
        <f t="shared" si="1604"/>
        <v>6</v>
      </c>
      <c r="AR1111" s="62" t="str">
        <f t="shared" si="1628"/>
        <v>0..1</v>
      </c>
      <c r="AS1111" s="193" t="s">
        <v>946</v>
      </c>
      <c r="AT1111" s="64"/>
      <c r="AU1111" s="65"/>
      <c r="AV1111" s="65"/>
      <c r="AW1111" s="65"/>
      <c r="AX1111" s="64"/>
      <c r="AY1111" s="66" t="str">
        <f t="shared" si="1693"/>
        <v>0..1</v>
      </c>
      <c r="AZ1111" s="66" t="str">
        <f t="shared" si="1694"/>
        <v>0..1</v>
      </c>
      <c r="BA1111" s="6" t="str">
        <f t="shared" si="1686"/>
        <v>/rsm:CrossIndustryInvoice
/rsm:SupplyChainTradeTransaction
/ram:ApplicableHeaderTradeSettlement
/ram:SpecifiedTradePaymentTerms
/ram:PayeeTradeParty
/ram:DefinedTradeContact
/ram:TelephoneUniversalCommunication</v>
      </c>
      <c r="BB1111" s="67" t="str">
        <f t="shared" si="1687"/>
        <v>/rsm:CrossIndustryInvoice/rsm:SupplyChainTradeTransaction/ram:ApplicableHeaderTradeSettlement/ram:SpecifiedTradePaymentTerms/ram:PayeeTradeParty/ram:DefinedTradeContact/ram:TelephoneUniversalCommunication</v>
      </c>
      <c r="BC1111" s="66" t="str">
        <f t="shared" si="1662"/>
        <v/>
      </c>
      <c r="BD1111" s="68" t="str">
        <f t="shared" si="1663"/>
        <v/>
      </c>
      <c r="BE1111" s="62" t="str">
        <f t="shared" si="1664"/>
        <v>0..1</v>
      </c>
      <c r="BF1111" s="66" t="str">
        <f t="shared" si="1665"/>
        <v/>
      </c>
      <c r="BG1111" s="249" t="str">
        <f t="shared" si="1666"/>
        <v/>
      </c>
      <c r="BH1111" s="7"/>
      <c r="BI1111" s="634" t="str">
        <f t="shared" si="1667"/>
        <v>-</v>
      </c>
      <c r="BJ1111" s="70" t="str">
        <f t="shared" si="1668"/>
        <v>-</v>
      </c>
      <c r="BK1111" s="70" t="str">
        <f t="shared" si="1669"/>
        <v>-</v>
      </c>
      <c r="BL1111" s="70" t="str">
        <f t="shared" si="1670"/>
        <v>-</v>
      </c>
      <c r="BM1111" s="70" t="str">
        <f t="shared" si="1671"/>
        <v>-</v>
      </c>
      <c r="BN1111" s="70" t="str">
        <f t="shared" si="1672"/>
        <v>X</v>
      </c>
      <c r="BO1111" s="635" t="str">
        <f t="shared" si="1673"/>
        <v>X</v>
      </c>
      <c r="BP1111" s="7"/>
      <c r="BQ1111" s="70" t="str">
        <f t="shared" si="1674"/>
        <v>EXTENDED</v>
      </c>
      <c r="BR1111" s="70" t="str">
        <f t="shared" si="1675"/>
        <v>EXTENDED-B2B-FR</v>
      </c>
      <c r="BS1111" s="15"/>
      <c r="BT1111" s="57" t="s">
        <v>18642</v>
      </c>
    </row>
    <row r="1112" spans="1:72" s="59" customFormat="1" ht="135" x14ac:dyDescent="0.2">
      <c r="A1112" s="45" t="str">
        <f t="shared" si="1658"/>
        <v>YES</v>
      </c>
      <c r="B1112" s="131"/>
      <c r="C1112" s="742"/>
      <c r="D1112" s="215" t="s">
        <v>3431</v>
      </c>
      <c r="E1112" s="61" t="s">
        <v>5867</v>
      </c>
      <c r="F1112" s="282"/>
      <c r="G1112" s="62">
        <f t="shared" si="1617"/>
        <v>7</v>
      </c>
      <c r="H1112" s="62" t="s">
        <v>32</v>
      </c>
      <c r="I1112" s="64" t="s">
        <v>17261</v>
      </c>
      <c r="J1112" s="64" t="s">
        <v>1706</v>
      </c>
      <c r="K1112" s="65"/>
      <c r="L1112" s="65"/>
      <c r="M1112" s="65"/>
      <c r="N1112" s="64" t="s">
        <v>70</v>
      </c>
      <c r="O1112" s="66" t="s">
        <v>32</v>
      </c>
      <c r="P1112" s="66" t="str">
        <f t="shared" si="1697"/>
        <v>1..1</v>
      </c>
      <c r="Q1112" s="6" t="s">
        <v>4608</v>
      </c>
      <c r="R1112" s="67" t="s">
        <v>4609</v>
      </c>
      <c r="S1112" s="66" t="s">
        <v>73</v>
      </c>
      <c r="T1112" s="68" t="str">
        <f t="shared" si="1629"/>
        <v>E</v>
      </c>
      <c r="U1112" s="62" t="s">
        <v>42</v>
      </c>
      <c r="V1112" s="66"/>
      <c r="W1112" s="249"/>
      <c r="X1112" s="38"/>
      <c r="Y1112" s="634" t="str">
        <f t="shared" si="1656"/>
        <v>-</v>
      </c>
      <c r="Z1112" s="70" t="str">
        <f t="shared" ref="Z1112:AE1112" si="1699">IF(Y1112="X","X",IF($AH1112=Z$4,"X","-"))</f>
        <v>-</v>
      </c>
      <c r="AA1112" s="70" t="str">
        <f t="shared" si="1699"/>
        <v>-</v>
      </c>
      <c r="AB1112" s="70" t="str">
        <f t="shared" si="1699"/>
        <v>-</v>
      </c>
      <c r="AC1112" s="70" t="str">
        <f t="shared" si="1699"/>
        <v>-</v>
      </c>
      <c r="AD1112" s="70" t="str">
        <f t="shared" si="1699"/>
        <v>X</v>
      </c>
      <c r="AE1112" s="635" t="str">
        <f t="shared" si="1699"/>
        <v>X</v>
      </c>
      <c r="AF1112" s="38"/>
      <c r="AG1112" s="70" t="s">
        <v>47</v>
      </c>
      <c r="AH1112" s="70" t="s">
        <v>18617</v>
      </c>
      <c r="AI1112" s="38"/>
      <c r="AJ1112" s="13" t="str">
        <f t="shared" si="1625"/>
        <v>/rsm:CrossIndustryInvoice/rsm:SupplyChainTradeTransaction/ram:ApplicableHeaderTradeSettlement/ram:SpecifiedTradePaymentTerms/ram:PayeeTradeParty/ram:DefinedTradeContact/ram:TelephoneUniversalCommunication</v>
      </c>
      <c r="AK1112" s="13" t="str">
        <f t="shared" si="1626"/>
        <v>/ram:CompleteNumber</v>
      </c>
      <c r="AL1112" s="14">
        <f>COUNTIFS(R$4:R1112,AJ1112)</f>
        <v>1</v>
      </c>
      <c r="AN1112" s="215" t="str">
        <f t="shared" si="1660"/>
        <v>SCT_HTS</v>
      </c>
      <c r="AO1112" s="61" t="str">
        <f t="shared" si="1627"/>
        <v>BT-X-515</v>
      </c>
      <c r="AP1112" s="282" t="str">
        <f t="shared" si="1661"/>
        <v/>
      </c>
      <c r="AQ1112" s="62">
        <f t="shared" si="1604"/>
        <v>7</v>
      </c>
      <c r="AR1112" s="62" t="str">
        <f t="shared" si="1628"/>
        <v>1..1</v>
      </c>
      <c r="AS1112" s="64" t="s">
        <v>3806</v>
      </c>
      <c r="AT1112" s="64" t="s">
        <v>1710</v>
      </c>
      <c r="AU1112" s="65"/>
      <c r="AV1112" s="65" t="s">
        <v>3807</v>
      </c>
      <c r="AW1112" s="65"/>
      <c r="AX1112" s="64"/>
      <c r="AY1112" s="66" t="str">
        <f t="shared" si="1693"/>
        <v>1..1</v>
      </c>
      <c r="AZ1112" s="66" t="str">
        <f t="shared" si="1694"/>
        <v>1..1</v>
      </c>
      <c r="BA1112" s="6" t="str">
        <f t="shared" si="1686"/>
        <v>/rsm:CrossIndustryInvoice
/rsm:SupplyChainTradeTransaction
/ram:ApplicableHeaderTradeSettlement
/ram:SpecifiedTradePaymentTerms
/ram:PayeeTradeParty
/ram:DefinedTradeContact
/ram:TelephoneUniversalCommunication
/ram:CompleteNumber</v>
      </c>
      <c r="BB1112" s="67" t="str">
        <f t="shared" si="1687"/>
        <v>/rsm:CrossIndustryInvoice/rsm:SupplyChainTradeTransaction/ram:ApplicableHeaderTradeSettlement/ram:SpecifiedTradePaymentTerms/ram:PayeeTradeParty/ram:DefinedTradeContact/ram:TelephoneUniversalCommunication/ram:CompleteNumber</v>
      </c>
      <c r="BC1112" s="66" t="str">
        <f t="shared" si="1662"/>
        <v>T</v>
      </c>
      <c r="BD1112" s="68" t="str">
        <f t="shared" si="1663"/>
        <v>E</v>
      </c>
      <c r="BE1112" s="62" t="str">
        <f t="shared" si="1664"/>
        <v>0..1</v>
      </c>
      <c r="BF1112" s="66" t="str">
        <f t="shared" si="1665"/>
        <v/>
      </c>
      <c r="BG1112" s="249" t="str">
        <f t="shared" si="1666"/>
        <v/>
      </c>
      <c r="BH1112" s="7"/>
      <c r="BI1112" s="634" t="str">
        <f t="shared" si="1667"/>
        <v>-</v>
      </c>
      <c r="BJ1112" s="70" t="str">
        <f t="shared" si="1668"/>
        <v>-</v>
      </c>
      <c r="BK1112" s="70" t="str">
        <f t="shared" si="1669"/>
        <v>-</v>
      </c>
      <c r="BL1112" s="70" t="str">
        <f t="shared" si="1670"/>
        <v>-</v>
      </c>
      <c r="BM1112" s="70" t="str">
        <f t="shared" si="1671"/>
        <v>-</v>
      </c>
      <c r="BN1112" s="70" t="str">
        <f t="shared" si="1672"/>
        <v>X</v>
      </c>
      <c r="BO1112" s="635" t="str">
        <f t="shared" si="1673"/>
        <v>X</v>
      </c>
      <c r="BP1112" s="7"/>
      <c r="BQ1112" s="70" t="str">
        <f t="shared" si="1674"/>
        <v>EXTENDED</v>
      </c>
      <c r="BR1112" s="70" t="str">
        <f t="shared" si="1675"/>
        <v>EXTENDED-B2B-FR</v>
      </c>
      <c r="BS1112" s="15"/>
      <c r="BT1112" s="57" t="s">
        <v>18642</v>
      </c>
    </row>
    <row r="1113" spans="1:72" s="59" customFormat="1" ht="120" x14ac:dyDescent="0.2">
      <c r="A1113" s="45" t="str">
        <f t="shared" si="1658"/>
        <v>NO</v>
      </c>
      <c r="B1113" s="131"/>
      <c r="C1113" s="742"/>
      <c r="D1113" s="215" t="s">
        <v>3431</v>
      </c>
      <c r="E1113" s="61" t="s">
        <v>5868</v>
      </c>
      <c r="F1113" s="282"/>
      <c r="G1113" s="62">
        <f t="shared" si="1617"/>
        <v>6</v>
      </c>
      <c r="H1113" s="62" t="s">
        <v>42</v>
      </c>
      <c r="I1113" s="193" t="s">
        <v>17262</v>
      </c>
      <c r="J1113" s="64"/>
      <c r="K1113" s="65"/>
      <c r="L1113" s="65"/>
      <c r="M1113" s="65"/>
      <c r="N1113" s="64"/>
      <c r="O1113" s="66" t="s">
        <v>42</v>
      </c>
      <c r="P1113" s="66" t="str">
        <f t="shared" si="1697"/>
        <v>0..1</v>
      </c>
      <c r="Q1113" s="6" t="s">
        <v>4610</v>
      </c>
      <c r="R1113" s="67" t="s">
        <v>4611</v>
      </c>
      <c r="S1113" s="66"/>
      <c r="T1113" s="68" t="str">
        <f t="shared" si="1629"/>
        <v/>
      </c>
      <c r="U1113" s="62" t="s">
        <v>42</v>
      </c>
      <c r="V1113" s="66"/>
      <c r="W1113" s="249"/>
      <c r="X1113" s="38"/>
      <c r="Y1113" s="634" t="str">
        <f t="shared" si="1656"/>
        <v>-</v>
      </c>
      <c r="Z1113" s="70" t="str">
        <f t="shared" ref="Z1113:AE1113" si="1700">IF(Y1113="X","X",IF($AH1113=Z$4,"X","-"))</f>
        <v>-</v>
      </c>
      <c r="AA1113" s="70" t="str">
        <f t="shared" si="1700"/>
        <v>-</v>
      </c>
      <c r="AB1113" s="70" t="str">
        <f t="shared" si="1700"/>
        <v>-</v>
      </c>
      <c r="AC1113" s="70" t="str">
        <f t="shared" si="1700"/>
        <v>-</v>
      </c>
      <c r="AD1113" s="70" t="str">
        <f t="shared" si="1700"/>
        <v>-</v>
      </c>
      <c r="AE1113" s="635" t="str">
        <f t="shared" si="1700"/>
        <v>X</v>
      </c>
      <c r="AF1113" s="38"/>
      <c r="AG1113" s="70" t="s">
        <v>47</v>
      </c>
      <c r="AH1113" s="70" t="s">
        <v>47</v>
      </c>
      <c r="AI1113" s="38"/>
      <c r="AJ1113" s="13" t="str">
        <f t="shared" si="1625"/>
        <v>/rsm:CrossIndustryInvoice/rsm:SupplyChainTradeTransaction/ram:ApplicableHeaderTradeSettlement/ram:SpecifiedTradePaymentTerms/ram:PayeeTradeParty/ram:DefinedTradeContact</v>
      </c>
      <c r="AK1113" s="13" t="str">
        <f t="shared" si="1626"/>
        <v>/ram:FaxUniversalCommunication</v>
      </c>
      <c r="AL1113" s="14">
        <f>COUNTIFS(R$4:R1113,AJ1113)</f>
        <v>1</v>
      </c>
      <c r="AN1113" s="215" t="str">
        <f t="shared" si="1660"/>
        <v>SCT_HTS</v>
      </c>
      <c r="AO1113" s="61" t="str">
        <f t="shared" si="1627"/>
        <v>BT-X-516-00</v>
      </c>
      <c r="AP1113" s="282" t="str">
        <f t="shared" si="1661"/>
        <v/>
      </c>
      <c r="AQ1113" s="62">
        <f t="shared" si="1604"/>
        <v>6</v>
      </c>
      <c r="AR1113" s="62" t="str">
        <f t="shared" si="1628"/>
        <v>0..1</v>
      </c>
      <c r="AS1113" s="193" t="s">
        <v>954</v>
      </c>
      <c r="AT1113" s="64"/>
      <c r="AU1113" s="65"/>
      <c r="AV1113" s="65"/>
      <c r="AW1113" s="65"/>
      <c r="AX1113" s="64"/>
      <c r="AY1113" s="66" t="str">
        <f t="shared" si="1693"/>
        <v>0..1</v>
      </c>
      <c r="AZ1113" s="66" t="str">
        <f t="shared" si="1694"/>
        <v>0..1</v>
      </c>
      <c r="BA1113" s="6" t="str">
        <f t="shared" si="1686"/>
        <v>/rsm:CrossIndustryInvoice
/rsm:SupplyChainTradeTransaction
/ram:ApplicableHeaderTradeSettlement
/ram:SpecifiedTradePaymentTerms
/ram:PayeeTradeParty
/ram:DefinedTradeContact
/ram:FaxUniversalCommunication</v>
      </c>
      <c r="BB1113" s="67" t="str">
        <f t="shared" si="1687"/>
        <v>/rsm:CrossIndustryInvoice/rsm:SupplyChainTradeTransaction/ram:ApplicableHeaderTradeSettlement/ram:SpecifiedTradePaymentTerms/ram:PayeeTradeParty/ram:DefinedTradeContact/ram:FaxUniversalCommunication</v>
      </c>
      <c r="BC1113" s="66" t="str">
        <f t="shared" si="1662"/>
        <v/>
      </c>
      <c r="BD1113" s="68" t="str">
        <f t="shared" si="1663"/>
        <v/>
      </c>
      <c r="BE1113" s="62" t="str">
        <f t="shared" si="1664"/>
        <v>0..1</v>
      </c>
      <c r="BF1113" s="66" t="str">
        <f t="shared" si="1665"/>
        <v/>
      </c>
      <c r="BG1113" s="249" t="str">
        <f t="shared" si="1666"/>
        <v/>
      </c>
      <c r="BH1113" s="7"/>
      <c r="BI1113" s="634" t="str">
        <f t="shared" si="1667"/>
        <v>-</v>
      </c>
      <c r="BJ1113" s="70" t="str">
        <f t="shared" si="1668"/>
        <v>-</v>
      </c>
      <c r="BK1113" s="70" t="str">
        <f t="shared" si="1669"/>
        <v>-</v>
      </c>
      <c r="BL1113" s="70" t="str">
        <f t="shared" si="1670"/>
        <v>-</v>
      </c>
      <c r="BM1113" s="70" t="str">
        <f t="shared" si="1671"/>
        <v>-</v>
      </c>
      <c r="BN1113" s="70" t="str">
        <f t="shared" si="1672"/>
        <v>-</v>
      </c>
      <c r="BO1113" s="635" t="str">
        <f t="shared" si="1673"/>
        <v>X</v>
      </c>
      <c r="BP1113" s="7"/>
      <c r="BQ1113" s="70" t="str">
        <f t="shared" si="1674"/>
        <v>EXTENDED</v>
      </c>
      <c r="BR1113" s="70" t="str">
        <f t="shared" si="1675"/>
        <v>EXTENDED</v>
      </c>
      <c r="BS1113" s="15"/>
      <c r="BT1113" s="57" t="s">
        <v>18642</v>
      </c>
    </row>
    <row r="1114" spans="1:72" s="59" customFormat="1" ht="135" x14ac:dyDescent="0.2">
      <c r="A1114" s="45" t="str">
        <f t="shared" si="1658"/>
        <v>YES</v>
      </c>
      <c r="B1114" s="131"/>
      <c r="C1114" s="742"/>
      <c r="D1114" s="215" t="s">
        <v>3431</v>
      </c>
      <c r="E1114" s="61" t="s">
        <v>5869</v>
      </c>
      <c r="F1114" s="282"/>
      <c r="G1114" s="62">
        <f t="shared" si="1617"/>
        <v>7</v>
      </c>
      <c r="H1114" s="62" t="s">
        <v>32</v>
      </c>
      <c r="I1114" s="64" t="s">
        <v>17263</v>
      </c>
      <c r="J1114" s="64"/>
      <c r="K1114" s="65"/>
      <c r="L1114" s="65"/>
      <c r="M1114" s="65"/>
      <c r="N1114" s="64" t="s">
        <v>70</v>
      </c>
      <c r="O1114" s="66" t="s">
        <v>32</v>
      </c>
      <c r="P1114" s="66" t="str">
        <f t="shared" si="1697"/>
        <v>1..1</v>
      </c>
      <c r="Q1114" s="6" t="s">
        <v>4612</v>
      </c>
      <c r="R1114" s="67" t="s">
        <v>4613</v>
      </c>
      <c r="S1114" s="66" t="s">
        <v>73</v>
      </c>
      <c r="T1114" s="68" t="str">
        <f t="shared" si="1629"/>
        <v>E</v>
      </c>
      <c r="U1114" s="62" t="s">
        <v>42</v>
      </c>
      <c r="V1114" s="66"/>
      <c r="W1114" s="249"/>
      <c r="X1114" s="38"/>
      <c r="Y1114" s="634" t="str">
        <f t="shared" si="1656"/>
        <v>-</v>
      </c>
      <c r="Z1114" s="70" t="str">
        <f t="shared" ref="Z1114:AE1114" si="1701">IF(Y1114="X","X",IF($AH1114=Z$4,"X","-"))</f>
        <v>-</v>
      </c>
      <c r="AA1114" s="70" t="str">
        <f t="shared" si="1701"/>
        <v>-</v>
      </c>
      <c r="AB1114" s="70" t="str">
        <f t="shared" si="1701"/>
        <v>-</v>
      </c>
      <c r="AC1114" s="70" t="str">
        <f t="shared" si="1701"/>
        <v>-</v>
      </c>
      <c r="AD1114" s="70" t="str">
        <f t="shared" si="1701"/>
        <v>-</v>
      </c>
      <c r="AE1114" s="635" t="str">
        <f t="shared" si="1701"/>
        <v>X</v>
      </c>
      <c r="AF1114" s="38"/>
      <c r="AG1114" s="70" t="s">
        <v>47</v>
      </c>
      <c r="AH1114" s="70" t="s">
        <v>47</v>
      </c>
      <c r="AI1114" s="38"/>
      <c r="AJ1114" s="13" t="str">
        <f t="shared" si="1625"/>
        <v>/rsm:CrossIndustryInvoice/rsm:SupplyChainTradeTransaction/ram:ApplicableHeaderTradeSettlement/ram:SpecifiedTradePaymentTerms/ram:PayeeTradeParty/ram:DefinedTradeContact/ram:FaxUniversalCommunication</v>
      </c>
      <c r="AK1114" s="13" t="str">
        <f t="shared" si="1626"/>
        <v>/ram:CompleteNumber</v>
      </c>
      <c r="AL1114" s="14">
        <f>COUNTIFS(R$4:R1114,AJ1114)</f>
        <v>1</v>
      </c>
      <c r="AN1114" s="215" t="str">
        <f t="shared" si="1660"/>
        <v>SCT_HTS</v>
      </c>
      <c r="AO1114" s="61" t="str">
        <f t="shared" si="1627"/>
        <v>BT-X-516</v>
      </c>
      <c r="AP1114" s="282" t="str">
        <f t="shared" si="1661"/>
        <v/>
      </c>
      <c r="AQ1114" s="62">
        <f t="shared" ref="AQ1114:AQ1164" si="1702">LEN(BB1114)-LEN(SUBSTITUTE(BB1114,"/",""))-1</f>
        <v>7</v>
      </c>
      <c r="AR1114" s="62" t="str">
        <f t="shared" si="1628"/>
        <v>1..1</v>
      </c>
      <c r="AS1114" s="64" t="s">
        <v>3812</v>
      </c>
      <c r="AT1114" s="64"/>
      <c r="AU1114" s="65"/>
      <c r="AV1114" s="65"/>
      <c r="AW1114" s="65"/>
      <c r="AX1114" s="64"/>
      <c r="AY1114" s="66" t="str">
        <f t="shared" si="1693"/>
        <v>1..1</v>
      </c>
      <c r="AZ1114" s="66" t="str">
        <f t="shared" si="1694"/>
        <v>1..1</v>
      </c>
      <c r="BA1114" s="6" t="str">
        <f t="shared" si="1686"/>
        <v>/rsm:CrossIndustryInvoice
/rsm:SupplyChainTradeTransaction
/ram:ApplicableHeaderTradeSettlement
/ram:SpecifiedTradePaymentTerms
/ram:PayeeTradeParty
/ram:DefinedTradeContact
/ram:FaxUniversalCommunication
/ram:CompleteNumber</v>
      </c>
      <c r="BB1114" s="67" t="str">
        <f t="shared" si="1687"/>
        <v>/rsm:CrossIndustryInvoice/rsm:SupplyChainTradeTransaction/ram:ApplicableHeaderTradeSettlement/ram:SpecifiedTradePaymentTerms/ram:PayeeTradeParty/ram:DefinedTradeContact/ram:FaxUniversalCommunication/ram:CompleteNumber</v>
      </c>
      <c r="BC1114" s="66" t="str">
        <f t="shared" si="1662"/>
        <v>T</v>
      </c>
      <c r="BD1114" s="68" t="str">
        <f t="shared" si="1663"/>
        <v>E</v>
      </c>
      <c r="BE1114" s="62" t="str">
        <f t="shared" si="1664"/>
        <v>0..1</v>
      </c>
      <c r="BF1114" s="66" t="str">
        <f t="shared" si="1665"/>
        <v/>
      </c>
      <c r="BG1114" s="249" t="str">
        <f t="shared" si="1666"/>
        <v/>
      </c>
      <c r="BH1114" s="7"/>
      <c r="BI1114" s="634" t="str">
        <f t="shared" si="1667"/>
        <v>-</v>
      </c>
      <c r="BJ1114" s="70" t="str">
        <f t="shared" si="1668"/>
        <v>-</v>
      </c>
      <c r="BK1114" s="70" t="str">
        <f t="shared" si="1669"/>
        <v>-</v>
      </c>
      <c r="BL1114" s="70" t="str">
        <f t="shared" si="1670"/>
        <v>-</v>
      </c>
      <c r="BM1114" s="70" t="str">
        <f t="shared" si="1671"/>
        <v>-</v>
      </c>
      <c r="BN1114" s="70" t="str">
        <f t="shared" si="1672"/>
        <v>-</v>
      </c>
      <c r="BO1114" s="635" t="str">
        <f t="shared" si="1673"/>
        <v>X</v>
      </c>
      <c r="BP1114" s="7"/>
      <c r="BQ1114" s="70" t="str">
        <f t="shared" si="1674"/>
        <v>EXTENDED</v>
      </c>
      <c r="BR1114" s="70" t="str">
        <f t="shared" si="1675"/>
        <v>EXTENDED</v>
      </c>
      <c r="BS1114" s="15"/>
      <c r="BT1114" s="57" t="s">
        <v>18642</v>
      </c>
    </row>
    <row r="1115" spans="1:72" s="59" customFormat="1" ht="120" x14ac:dyDescent="0.2">
      <c r="A1115" s="45" t="str">
        <f t="shared" si="1658"/>
        <v>NO</v>
      </c>
      <c r="B1115" s="131"/>
      <c r="C1115" s="742"/>
      <c r="D1115" s="215" t="s">
        <v>3431</v>
      </c>
      <c r="E1115" s="61" t="s">
        <v>5870</v>
      </c>
      <c r="F1115" s="282"/>
      <c r="G1115" s="62">
        <f t="shared" si="1617"/>
        <v>6</v>
      </c>
      <c r="H1115" s="62" t="s">
        <v>42</v>
      </c>
      <c r="I1115" s="193" t="s">
        <v>17265</v>
      </c>
      <c r="J1115" s="64" t="s">
        <v>1725</v>
      </c>
      <c r="K1115" s="65"/>
      <c r="L1115" s="65"/>
      <c r="M1115" s="65"/>
      <c r="N1115" s="64"/>
      <c r="O1115" s="66" t="s">
        <v>42</v>
      </c>
      <c r="P1115" s="66" t="str">
        <f t="shared" si="1697"/>
        <v>0..1</v>
      </c>
      <c r="Q1115" s="6" t="s">
        <v>4614</v>
      </c>
      <c r="R1115" s="67" t="s">
        <v>4615</v>
      </c>
      <c r="S1115" s="66"/>
      <c r="T1115" s="68" t="str">
        <f t="shared" si="1629"/>
        <v/>
      </c>
      <c r="U1115" s="62" t="s">
        <v>42</v>
      </c>
      <c r="V1115" s="66"/>
      <c r="W1115" s="249"/>
      <c r="X1115" s="38"/>
      <c r="Y1115" s="634" t="str">
        <f t="shared" si="1656"/>
        <v>-</v>
      </c>
      <c r="Z1115" s="70" t="str">
        <f t="shared" ref="Z1115:AE1115" si="1703">IF(Y1115="X","X",IF($AH1115=Z$4,"X","-"))</f>
        <v>-</v>
      </c>
      <c r="AA1115" s="70" t="str">
        <f t="shared" si="1703"/>
        <v>-</v>
      </c>
      <c r="AB1115" s="70" t="str">
        <f t="shared" si="1703"/>
        <v>-</v>
      </c>
      <c r="AC1115" s="70" t="str">
        <f t="shared" si="1703"/>
        <v>-</v>
      </c>
      <c r="AD1115" s="70" t="str">
        <f t="shared" si="1703"/>
        <v>X</v>
      </c>
      <c r="AE1115" s="635" t="str">
        <f t="shared" si="1703"/>
        <v>X</v>
      </c>
      <c r="AF1115" s="38"/>
      <c r="AG1115" s="70" t="s">
        <v>47</v>
      </c>
      <c r="AH1115" s="70" t="s">
        <v>18617</v>
      </c>
      <c r="AI1115" s="38"/>
      <c r="AJ1115" s="13" t="str">
        <f t="shared" si="1625"/>
        <v>/rsm:CrossIndustryInvoice/rsm:SupplyChainTradeTransaction/ram:ApplicableHeaderTradeSettlement/ram:SpecifiedTradePaymentTerms/ram:PayeeTradeParty/ram:DefinedTradeContact</v>
      </c>
      <c r="AK1115" s="13" t="str">
        <f t="shared" si="1626"/>
        <v>/ram:EmailURIUniversalCommunication</v>
      </c>
      <c r="AL1115" s="14">
        <f>COUNTIFS(R$4:R1115,AJ1115)</f>
        <v>1</v>
      </c>
      <c r="AN1115" s="215" t="str">
        <f t="shared" si="1660"/>
        <v>SCT_HTS</v>
      </c>
      <c r="AO1115" s="61" t="str">
        <f t="shared" si="1627"/>
        <v>BT-X-517-00</v>
      </c>
      <c r="AP1115" s="282" t="str">
        <f t="shared" si="1661"/>
        <v/>
      </c>
      <c r="AQ1115" s="62">
        <f t="shared" si="1702"/>
        <v>6</v>
      </c>
      <c r="AR1115" s="62" t="str">
        <f t="shared" si="1628"/>
        <v>0..1</v>
      </c>
      <c r="AS1115" s="193" t="s">
        <v>962</v>
      </c>
      <c r="AT1115" s="64"/>
      <c r="AU1115" s="65"/>
      <c r="AV1115" s="65"/>
      <c r="AW1115" s="65"/>
      <c r="AX1115" s="64"/>
      <c r="AY1115" s="66" t="str">
        <f t="shared" si="1693"/>
        <v>0..1</v>
      </c>
      <c r="AZ1115" s="66" t="str">
        <f t="shared" si="1694"/>
        <v>0..1</v>
      </c>
      <c r="BA1115" s="6" t="str">
        <f t="shared" si="1686"/>
        <v>/rsm:CrossIndustryInvoice
/rsm:SupplyChainTradeTransaction
/ram:ApplicableHeaderTradeSettlement
/ram:SpecifiedTradePaymentTerms
/ram:PayeeTradeParty
/ram:DefinedTradeContact
/ram:EmailURIUniversalCommunication</v>
      </c>
      <c r="BB1115" s="67" t="str">
        <f t="shared" si="1687"/>
        <v>/rsm:CrossIndustryInvoice/rsm:SupplyChainTradeTransaction/ram:ApplicableHeaderTradeSettlement/ram:SpecifiedTradePaymentTerms/ram:PayeeTradeParty/ram:DefinedTradeContact/ram:EmailURIUniversalCommunication</v>
      </c>
      <c r="BC1115" s="66" t="str">
        <f t="shared" si="1662"/>
        <v/>
      </c>
      <c r="BD1115" s="68" t="str">
        <f t="shared" si="1663"/>
        <v/>
      </c>
      <c r="BE1115" s="62" t="str">
        <f t="shared" si="1664"/>
        <v>0..1</v>
      </c>
      <c r="BF1115" s="66" t="str">
        <f t="shared" si="1665"/>
        <v/>
      </c>
      <c r="BG1115" s="249" t="str">
        <f t="shared" si="1666"/>
        <v/>
      </c>
      <c r="BH1115" s="7"/>
      <c r="BI1115" s="634" t="str">
        <f t="shared" si="1667"/>
        <v>-</v>
      </c>
      <c r="BJ1115" s="70" t="str">
        <f t="shared" si="1668"/>
        <v>-</v>
      </c>
      <c r="BK1115" s="70" t="str">
        <f t="shared" si="1669"/>
        <v>-</v>
      </c>
      <c r="BL1115" s="70" t="str">
        <f t="shared" si="1670"/>
        <v>-</v>
      </c>
      <c r="BM1115" s="70" t="str">
        <f t="shared" si="1671"/>
        <v>-</v>
      </c>
      <c r="BN1115" s="70" t="str">
        <f t="shared" si="1672"/>
        <v>X</v>
      </c>
      <c r="BO1115" s="635" t="str">
        <f t="shared" si="1673"/>
        <v>X</v>
      </c>
      <c r="BP1115" s="7"/>
      <c r="BQ1115" s="70" t="str">
        <f t="shared" si="1674"/>
        <v>EXTENDED</v>
      </c>
      <c r="BR1115" s="70" t="str">
        <f t="shared" si="1675"/>
        <v>EXTENDED-B2B-FR</v>
      </c>
      <c r="BS1115" s="15"/>
      <c r="BT1115" s="57" t="s">
        <v>18642</v>
      </c>
    </row>
    <row r="1116" spans="1:72" s="59" customFormat="1" ht="135" x14ac:dyDescent="0.2">
      <c r="A1116" s="45" t="str">
        <f t="shared" si="1658"/>
        <v>YES</v>
      </c>
      <c r="B1116" s="131"/>
      <c r="C1116" s="742"/>
      <c r="D1116" s="215" t="s">
        <v>3431</v>
      </c>
      <c r="E1116" s="61" t="s">
        <v>5871</v>
      </c>
      <c r="F1116" s="282"/>
      <c r="G1116" s="62">
        <f t="shared" si="1617"/>
        <v>7</v>
      </c>
      <c r="H1116" s="62" t="s">
        <v>32</v>
      </c>
      <c r="I1116" s="64" t="s">
        <v>17266</v>
      </c>
      <c r="J1116" s="64" t="s">
        <v>1725</v>
      </c>
      <c r="K1116" s="65"/>
      <c r="L1116" s="65"/>
      <c r="M1116" s="65"/>
      <c r="N1116" s="64" t="s">
        <v>70</v>
      </c>
      <c r="O1116" s="66" t="s">
        <v>32</v>
      </c>
      <c r="P1116" s="66" t="str">
        <f t="shared" si="1697"/>
        <v>1..1</v>
      </c>
      <c r="Q1116" s="6" t="s">
        <v>4616</v>
      </c>
      <c r="R1116" s="67" t="s">
        <v>4617</v>
      </c>
      <c r="S1116" s="66" t="s">
        <v>73</v>
      </c>
      <c r="T1116" s="68" t="str">
        <f t="shared" si="1629"/>
        <v>E</v>
      </c>
      <c r="U1116" s="62" t="s">
        <v>42</v>
      </c>
      <c r="V1116" s="66"/>
      <c r="W1116" s="249"/>
      <c r="X1116" s="38"/>
      <c r="Y1116" s="634" t="str">
        <f t="shared" si="1656"/>
        <v>-</v>
      </c>
      <c r="Z1116" s="70" t="str">
        <f t="shared" ref="Z1116:AE1116" si="1704">IF(Y1116="X","X",IF($AH1116=Z$4,"X","-"))</f>
        <v>-</v>
      </c>
      <c r="AA1116" s="70" t="str">
        <f t="shared" si="1704"/>
        <v>-</v>
      </c>
      <c r="AB1116" s="70" t="str">
        <f t="shared" si="1704"/>
        <v>-</v>
      </c>
      <c r="AC1116" s="70" t="str">
        <f t="shared" si="1704"/>
        <v>-</v>
      </c>
      <c r="AD1116" s="70" t="str">
        <f t="shared" si="1704"/>
        <v>X</v>
      </c>
      <c r="AE1116" s="635" t="str">
        <f t="shared" si="1704"/>
        <v>X</v>
      </c>
      <c r="AF1116" s="38"/>
      <c r="AG1116" s="70" t="s">
        <v>47</v>
      </c>
      <c r="AH1116" s="70" t="s">
        <v>18617</v>
      </c>
      <c r="AI1116" s="38"/>
      <c r="AJ1116" s="13" t="str">
        <f t="shared" si="1625"/>
        <v>/rsm:CrossIndustryInvoice/rsm:SupplyChainTradeTransaction/ram:ApplicableHeaderTradeSettlement/ram:SpecifiedTradePaymentTerms/ram:PayeeTradeParty/ram:DefinedTradeContact/ram:EmailURIUniversalCommunication</v>
      </c>
      <c r="AK1116" s="13" t="str">
        <f t="shared" si="1626"/>
        <v>/ram:URIID</v>
      </c>
      <c r="AL1116" s="14">
        <f>COUNTIFS(R$4:R1116,AJ1116)</f>
        <v>1</v>
      </c>
      <c r="AN1116" s="215" t="str">
        <f t="shared" si="1660"/>
        <v>SCT_HTS</v>
      </c>
      <c r="AO1116" s="61" t="str">
        <f t="shared" si="1627"/>
        <v>BT-X-517</v>
      </c>
      <c r="AP1116" s="282" t="str">
        <f t="shared" si="1661"/>
        <v/>
      </c>
      <c r="AQ1116" s="62">
        <f t="shared" si="1702"/>
        <v>7</v>
      </c>
      <c r="AR1116" s="62" t="str">
        <f t="shared" si="1628"/>
        <v>1..1</v>
      </c>
      <c r="AS1116" s="64" t="s">
        <v>3817</v>
      </c>
      <c r="AT1116" s="64" t="s">
        <v>1729</v>
      </c>
      <c r="AU1116" s="65"/>
      <c r="AV1116" s="65" t="s">
        <v>3818</v>
      </c>
      <c r="AW1116" s="65"/>
      <c r="AX1116" s="64"/>
      <c r="AY1116" s="66" t="str">
        <f t="shared" si="1693"/>
        <v>1..1</v>
      </c>
      <c r="AZ1116" s="66" t="str">
        <f t="shared" si="1694"/>
        <v>1..1</v>
      </c>
      <c r="BA1116" s="6" t="str">
        <f t="shared" si="1686"/>
        <v>/rsm:CrossIndustryInvoice
/rsm:SupplyChainTradeTransaction
/ram:ApplicableHeaderTradeSettlement
/ram:SpecifiedTradePaymentTerms
/ram:PayeeTradeParty
/ram:DefinedTradeContact
/ram:EmailURIUniversalCommunication
/ram:URIID</v>
      </c>
      <c r="BB1116" s="67" t="str">
        <f t="shared" si="1687"/>
        <v>/rsm:CrossIndustryInvoice/rsm:SupplyChainTradeTransaction/ram:ApplicableHeaderTradeSettlement/ram:SpecifiedTradePaymentTerms/ram:PayeeTradeParty/ram:DefinedTradeContact/ram:EmailURIUniversalCommunication/ram:URIID</v>
      </c>
      <c r="BC1116" s="66" t="str">
        <f t="shared" si="1662"/>
        <v>T</v>
      </c>
      <c r="BD1116" s="68" t="str">
        <f t="shared" si="1663"/>
        <v>E</v>
      </c>
      <c r="BE1116" s="62" t="str">
        <f t="shared" si="1664"/>
        <v>0..1</v>
      </c>
      <c r="BF1116" s="66" t="str">
        <f t="shared" si="1665"/>
        <v/>
      </c>
      <c r="BG1116" s="249" t="str">
        <f t="shared" si="1666"/>
        <v/>
      </c>
      <c r="BH1116" s="7"/>
      <c r="BI1116" s="634" t="str">
        <f t="shared" si="1667"/>
        <v>-</v>
      </c>
      <c r="BJ1116" s="70" t="str">
        <f t="shared" si="1668"/>
        <v>-</v>
      </c>
      <c r="BK1116" s="70" t="str">
        <f t="shared" si="1669"/>
        <v>-</v>
      </c>
      <c r="BL1116" s="70" t="str">
        <f t="shared" si="1670"/>
        <v>-</v>
      </c>
      <c r="BM1116" s="70" t="str">
        <f t="shared" si="1671"/>
        <v>-</v>
      </c>
      <c r="BN1116" s="70" t="str">
        <f t="shared" si="1672"/>
        <v>X</v>
      </c>
      <c r="BO1116" s="635" t="str">
        <f t="shared" si="1673"/>
        <v>X</v>
      </c>
      <c r="BP1116" s="7"/>
      <c r="BQ1116" s="70" t="str">
        <f t="shared" si="1674"/>
        <v>EXTENDED</v>
      </c>
      <c r="BR1116" s="70" t="str">
        <f t="shared" si="1675"/>
        <v>EXTENDED-B2B-FR</v>
      </c>
      <c r="BS1116" s="15"/>
      <c r="BT1116" s="57" t="s">
        <v>18642</v>
      </c>
    </row>
    <row r="1117" spans="1:72" s="59" customFormat="1" ht="105" x14ac:dyDescent="0.2">
      <c r="A1117" s="45" t="str">
        <f t="shared" si="1658"/>
        <v>NO</v>
      </c>
      <c r="B1117" s="131"/>
      <c r="C1117" s="742"/>
      <c r="D1117" s="215" t="s">
        <v>3431</v>
      </c>
      <c r="E1117" s="140" t="s">
        <v>5872</v>
      </c>
      <c r="F1117" s="296"/>
      <c r="G1117" s="141">
        <f t="shared" si="1617"/>
        <v>5</v>
      </c>
      <c r="H1117" s="141" t="s">
        <v>42</v>
      </c>
      <c r="I1117" s="248" t="s">
        <v>4618</v>
      </c>
      <c r="J1117" s="243"/>
      <c r="K1117" s="244"/>
      <c r="L1117" s="244"/>
      <c r="M1117" s="244"/>
      <c r="N1117" s="243"/>
      <c r="O1117" s="245" t="s">
        <v>42</v>
      </c>
      <c r="P1117" s="245" t="str">
        <f t="shared" si="1697"/>
        <v>0..1</v>
      </c>
      <c r="Q1117" s="142" t="s">
        <v>4619</v>
      </c>
      <c r="R1117" s="143" t="s">
        <v>4620</v>
      </c>
      <c r="S1117" s="245" t="s">
        <v>35</v>
      </c>
      <c r="T1117" s="246" t="str">
        <f t="shared" si="1629"/>
        <v>EG</v>
      </c>
      <c r="U1117" s="141" t="s">
        <v>42</v>
      </c>
      <c r="V1117" s="245"/>
      <c r="W1117" s="680"/>
      <c r="X1117" s="38"/>
      <c r="Y1117" s="648" t="str">
        <f t="shared" si="1656"/>
        <v>-</v>
      </c>
      <c r="Z1117" s="144" t="str">
        <f t="shared" ref="Z1117:AE1117" si="1705">IF(Y1117="X","X",IF($AH1117=Z$4,"X","-"))</f>
        <v>-</v>
      </c>
      <c r="AA1117" s="144" t="str">
        <f t="shared" si="1705"/>
        <v>-</v>
      </c>
      <c r="AB1117" s="144" t="str">
        <f t="shared" si="1705"/>
        <v>-</v>
      </c>
      <c r="AC1117" s="144" t="str">
        <f t="shared" si="1705"/>
        <v>-</v>
      </c>
      <c r="AD1117" s="144" t="str">
        <f t="shared" si="1705"/>
        <v>-</v>
      </c>
      <c r="AE1117" s="649" t="str">
        <f t="shared" si="1705"/>
        <v>X</v>
      </c>
      <c r="AF1117" s="38"/>
      <c r="AG1117" s="144" t="s">
        <v>47</v>
      </c>
      <c r="AH1117" s="144" t="s">
        <v>47</v>
      </c>
      <c r="AI1117" s="38"/>
      <c r="AJ1117" s="13" t="str">
        <f t="shared" si="1625"/>
        <v>/rsm:CrossIndustryInvoice/rsm:SupplyChainTradeTransaction/ram:ApplicableHeaderTradeSettlement/ram:SpecifiedTradePaymentTerms/ram:PayeeTradeParty</v>
      </c>
      <c r="AK1117" s="13" t="str">
        <f t="shared" si="1626"/>
        <v>/ram:PostalTradeAddress</v>
      </c>
      <c r="AL1117" s="14">
        <f>COUNTIFS(R$4:R1117,AJ1117)</f>
        <v>1</v>
      </c>
      <c r="AN1117" s="215" t="str">
        <f t="shared" si="1660"/>
        <v>SCT_HTS</v>
      </c>
      <c r="AO1117" s="140" t="str">
        <f t="shared" si="1627"/>
        <v>BG-X-79</v>
      </c>
      <c r="AP1117" s="296" t="str">
        <f t="shared" si="1661"/>
        <v/>
      </c>
      <c r="AQ1117" s="141">
        <f t="shared" si="1702"/>
        <v>5</v>
      </c>
      <c r="AR1117" s="141" t="str">
        <f t="shared" si="1628"/>
        <v>0..1</v>
      </c>
      <c r="AS1117" s="248" t="s">
        <v>3822</v>
      </c>
      <c r="AT1117" s="243"/>
      <c r="AU1117" s="244"/>
      <c r="AV1117" s="244"/>
      <c r="AW1117" s="244"/>
      <c r="AX1117" s="243"/>
      <c r="AY1117" s="245" t="str">
        <f t="shared" si="1693"/>
        <v>0..1</v>
      </c>
      <c r="AZ1117" s="245" t="str">
        <f t="shared" si="1694"/>
        <v>0..1</v>
      </c>
      <c r="BA1117" s="142" t="str">
        <f t="shared" si="1686"/>
        <v>/rsm:CrossIndustryInvoice
/rsm:SupplyChainTradeTransaction
/ram:ApplicableHeaderTradeSettlement
/ram:SpecifiedTradePaymentTerms
/ram:PayeeTradeParty
/ram:PostalTradeAddress</v>
      </c>
      <c r="BB1117" s="143" t="str">
        <f t="shared" si="1687"/>
        <v>/rsm:CrossIndustryInvoice/rsm:SupplyChainTradeTransaction/ram:ApplicableHeaderTradeSettlement/ram:SpecifiedTradePaymentTerms/ram:PayeeTradeParty/ram:PostalTradeAddress</v>
      </c>
      <c r="BC1117" s="245" t="str">
        <f t="shared" si="1662"/>
        <v/>
      </c>
      <c r="BD1117" s="246" t="str">
        <f t="shared" si="1663"/>
        <v>EG</v>
      </c>
      <c r="BE1117" s="141" t="str">
        <f t="shared" si="1664"/>
        <v>0..1</v>
      </c>
      <c r="BF1117" s="245" t="str">
        <f t="shared" si="1665"/>
        <v/>
      </c>
      <c r="BG1117" s="680" t="str">
        <f t="shared" si="1666"/>
        <v/>
      </c>
      <c r="BH1117" s="7"/>
      <c r="BI1117" s="648" t="str">
        <f t="shared" si="1667"/>
        <v>-</v>
      </c>
      <c r="BJ1117" s="144" t="str">
        <f t="shared" si="1668"/>
        <v>-</v>
      </c>
      <c r="BK1117" s="144" t="str">
        <f t="shared" si="1669"/>
        <v>-</v>
      </c>
      <c r="BL1117" s="144" t="str">
        <f t="shared" si="1670"/>
        <v>-</v>
      </c>
      <c r="BM1117" s="144" t="str">
        <f t="shared" si="1671"/>
        <v>-</v>
      </c>
      <c r="BN1117" s="144" t="str">
        <f t="shared" si="1672"/>
        <v>-</v>
      </c>
      <c r="BO1117" s="649" t="str">
        <f t="shared" si="1673"/>
        <v>X</v>
      </c>
      <c r="BP1117" s="7"/>
      <c r="BQ1117" s="144" t="str">
        <f t="shared" si="1674"/>
        <v>EXTENDED</v>
      </c>
      <c r="BR1117" s="144" t="str">
        <f t="shared" si="1675"/>
        <v>EXTENDED</v>
      </c>
      <c r="BS1117" s="15"/>
      <c r="BT1117" s="57" t="s">
        <v>18642</v>
      </c>
    </row>
    <row r="1118" spans="1:72" s="59" customFormat="1" ht="120" x14ac:dyDescent="0.2">
      <c r="A1118" s="45" t="str">
        <f t="shared" si="1658"/>
        <v>YES</v>
      </c>
      <c r="B1118" s="131"/>
      <c r="C1118" s="742"/>
      <c r="D1118" s="215" t="s">
        <v>3431</v>
      </c>
      <c r="E1118" s="61" t="s">
        <v>5873</v>
      </c>
      <c r="F1118" s="282"/>
      <c r="G1118" s="62">
        <f t="shared" si="1617"/>
        <v>6</v>
      </c>
      <c r="H1118" s="62" t="s">
        <v>42</v>
      </c>
      <c r="I1118" s="64" t="s">
        <v>17148</v>
      </c>
      <c r="J1118" s="64" t="s">
        <v>1635</v>
      </c>
      <c r="K1118" s="65" t="s">
        <v>1636</v>
      </c>
      <c r="L1118" s="65"/>
      <c r="M1118" s="65"/>
      <c r="N1118" s="64" t="s">
        <v>70</v>
      </c>
      <c r="O1118" s="66" t="s">
        <v>42</v>
      </c>
      <c r="P1118" s="66" t="str">
        <f t="shared" si="1697"/>
        <v>0..1</v>
      </c>
      <c r="Q1118" s="6" t="s">
        <v>4621</v>
      </c>
      <c r="R1118" s="67" t="s">
        <v>4622</v>
      </c>
      <c r="S1118" s="66" t="s">
        <v>73</v>
      </c>
      <c r="T1118" s="68" t="str">
        <f t="shared" si="1629"/>
        <v>E</v>
      </c>
      <c r="U1118" s="62" t="s">
        <v>42</v>
      </c>
      <c r="V1118" s="66"/>
      <c r="W1118" s="249"/>
      <c r="X1118" s="38"/>
      <c r="Y1118" s="634" t="str">
        <f t="shared" si="1656"/>
        <v>-</v>
      </c>
      <c r="Z1118" s="70" t="str">
        <f t="shared" ref="Z1118:AE1118" si="1706">IF(Y1118="X","X",IF($AH1118=Z$4,"X","-"))</f>
        <v>-</v>
      </c>
      <c r="AA1118" s="70" t="str">
        <f t="shared" si="1706"/>
        <v>-</v>
      </c>
      <c r="AB1118" s="70" t="str">
        <f t="shared" si="1706"/>
        <v>-</v>
      </c>
      <c r="AC1118" s="70" t="str">
        <f t="shared" si="1706"/>
        <v>-</v>
      </c>
      <c r="AD1118" s="70" t="str">
        <f t="shared" si="1706"/>
        <v>-</v>
      </c>
      <c r="AE1118" s="635" t="str">
        <f t="shared" si="1706"/>
        <v>X</v>
      </c>
      <c r="AF1118" s="38"/>
      <c r="AG1118" s="70" t="s">
        <v>47</v>
      </c>
      <c r="AH1118" s="70" t="s">
        <v>47</v>
      </c>
      <c r="AI1118" s="38"/>
      <c r="AJ1118" s="13" t="str">
        <f t="shared" si="1625"/>
        <v>/rsm:CrossIndustryInvoice/rsm:SupplyChainTradeTransaction/ram:ApplicableHeaderTradeSettlement/ram:SpecifiedTradePaymentTerms/ram:PayeeTradeParty/ram:PostalTradeAddress</v>
      </c>
      <c r="AK1118" s="13" t="str">
        <f t="shared" si="1626"/>
        <v>/ram:PostcodeCode</v>
      </c>
      <c r="AL1118" s="14">
        <f>COUNTIFS(R$4:R1118,AJ1118)</f>
        <v>1</v>
      </c>
      <c r="AN1118" s="215" t="str">
        <f t="shared" si="1660"/>
        <v>SCT_HTS</v>
      </c>
      <c r="AO1118" s="61" t="str">
        <f t="shared" si="1627"/>
        <v>BT-X-518</v>
      </c>
      <c r="AP1118" s="282" t="str">
        <f t="shared" si="1661"/>
        <v/>
      </c>
      <c r="AQ1118" s="62">
        <f t="shared" si="1702"/>
        <v>6</v>
      </c>
      <c r="AR1118" s="62" t="str">
        <f t="shared" si="1628"/>
        <v>0..1</v>
      </c>
      <c r="AS1118" s="64" t="s">
        <v>3825</v>
      </c>
      <c r="AT1118" s="64" t="s">
        <v>1747</v>
      </c>
      <c r="AU1118" s="65" t="s">
        <v>1748</v>
      </c>
      <c r="AV1118" s="65" t="s">
        <v>3826</v>
      </c>
      <c r="AW1118" s="65"/>
      <c r="AX1118" s="64"/>
      <c r="AY1118" s="66" t="str">
        <f t="shared" si="1693"/>
        <v>0..1</v>
      </c>
      <c r="AZ1118" s="66" t="str">
        <f t="shared" si="1694"/>
        <v>0..1</v>
      </c>
      <c r="BA1118" s="6" t="str">
        <f t="shared" si="1686"/>
        <v>/rsm:CrossIndustryInvoice
/rsm:SupplyChainTradeTransaction
/ram:ApplicableHeaderTradeSettlement
/ram:SpecifiedTradePaymentTerms
/ram:PayeeTradeParty
/ram:PostalTradeAddress
/ram:PostcodeCode</v>
      </c>
      <c r="BB1118" s="67" t="str">
        <f t="shared" si="1687"/>
        <v>/rsm:CrossIndustryInvoice/rsm:SupplyChainTradeTransaction/ram:ApplicableHeaderTradeSettlement/ram:SpecifiedTradePaymentTerms/ram:PayeeTradeParty/ram:PostalTradeAddress/ram:PostcodeCode</v>
      </c>
      <c r="BC1118" s="66" t="str">
        <f t="shared" si="1662"/>
        <v>T</v>
      </c>
      <c r="BD1118" s="68" t="str">
        <f t="shared" si="1663"/>
        <v>E</v>
      </c>
      <c r="BE1118" s="62" t="str">
        <f t="shared" si="1664"/>
        <v>0..1</v>
      </c>
      <c r="BF1118" s="66" t="str">
        <f t="shared" si="1665"/>
        <v/>
      </c>
      <c r="BG1118" s="249" t="str">
        <f t="shared" si="1666"/>
        <v/>
      </c>
      <c r="BH1118" s="7"/>
      <c r="BI1118" s="634" t="str">
        <f t="shared" si="1667"/>
        <v>-</v>
      </c>
      <c r="BJ1118" s="70" t="str">
        <f t="shared" si="1668"/>
        <v>-</v>
      </c>
      <c r="BK1118" s="70" t="str">
        <f t="shared" si="1669"/>
        <v>-</v>
      </c>
      <c r="BL1118" s="70" t="str">
        <f t="shared" si="1670"/>
        <v>-</v>
      </c>
      <c r="BM1118" s="70" t="str">
        <f t="shared" si="1671"/>
        <v>-</v>
      </c>
      <c r="BN1118" s="70" t="str">
        <f t="shared" si="1672"/>
        <v>-</v>
      </c>
      <c r="BO1118" s="635" t="str">
        <f t="shared" si="1673"/>
        <v>X</v>
      </c>
      <c r="BP1118" s="7"/>
      <c r="BQ1118" s="70" t="str">
        <f t="shared" si="1674"/>
        <v>EXTENDED</v>
      </c>
      <c r="BR1118" s="70" t="str">
        <f t="shared" si="1675"/>
        <v>EXTENDED</v>
      </c>
      <c r="BS1118" s="15"/>
      <c r="BT1118" s="57" t="s">
        <v>18642</v>
      </c>
    </row>
    <row r="1119" spans="1:72" s="59" customFormat="1" ht="120" x14ac:dyDescent="0.2">
      <c r="A1119" s="45" t="str">
        <f t="shared" si="1658"/>
        <v>YES</v>
      </c>
      <c r="B1119" s="131"/>
      <c r="C1119" s="742"/>
      <c r="D1119" s="215" t="s">
        <v>3431</v>
      </c>
      <c r="E1119" s="61" t="s">
        <v>5874</v>
      </c>
      <c r="F1119" s="282"/>
      <c r="G1119" s="62">
        <f t="shared" si="1617"/>
        <v>6</v>
      </c>
      <c r="H1119" s="62" t="s">
        <v>42</v>
      </c>
      <c r="I1119" s="64" t="s">
        <v>17149</v>
      </c>
      <c r="J1119" s="64" t="s">
        <v>1641</v>
      </c>
      <c r="K1119" s="65" t="s">
        <v>1642</v>
      </c>
      <c r="L1119" s="65"/>
      <c r="M1119" s="65"/>
      <c r="N1119" s="64" t="s">
        <v>70</v>
      </c>
      <c r="O1119" s="66" t="s">
        <v>42</v>
      </c>
      <c r="P1119" s="66" t="str">
        <f t="shared" si="1697"/>
        <v>0..1</v>
      </c>
      <c r="Q1119" s="6" t="s">
        <v>4623</v>
      </c>
      <c r="R1119" s="67" t="s">
        <v>4624</v>
      </c>
      <c r="S1119" s="66" t="s">
        <v>73</v>
      </c>
      <c r="T1119" s="68" t="str">
        <f t="shared" si="1629"/>
        <v>E</v>
      </c>
      <c r="U1119" s="62" t="s">
        <v>42</v>
      </c>
      <c r="V1119" s="66"/>
      <c r="W1119" s="249"/>
      <c r="X1119" s="38"/>
      <c r="Y1119" s="634" t="str">
        <f t="shared" si="1656"/>
        <v>-</v>
      </c>
      <c r="Z1119" s="70" t="str">
        <f t="shared" ref="Z1119:AE1119" si="1707">IF(Y1119="X","X",IF($AH1119=Z$4,"X","-"))</f>
        <v>-</v>
      </c>
      <c r="AA1119" s="70" t="str">
        <f t="shared" si="1707"/>
        <v>-</v>
      </c>
      <c r="AB1119" s="70" t="str">
        <f t="shared" si="1707"/>
        <v>-</v>
      </c>
      <c r="AC1119" s="70" t="str">
        <f t="shared" si="1707"/>
        <v>-</v>
      </c>
      <c r="AD1119" s="70" t="str">
        <f t="shared" si="1707"/>
        <v>-</v>
      </c>
      <c r="AE1119" s="635" t="str">
        <f t="shared" si="1707"/>
        <v>X</v>
      </c>
      <c r="AF1119" s="38"/>
      <c r="AG1119" s="70" t="s">
        <v>47</v>
      </c>
      <c r="AH1119" s="70" t="s">
        <v>47</v>
      </c>
      <c r="AI1119" s="38"/>
      <c r="AJ1119" s="13" t="str">
        <f t="shared" si="1625"/>
        <v>/rsm:CrossIndustryInvoice/rsm:SupplyChainTradeTransaction/ram:ApplicableHeaderTradeSettlement/ram:SpecifiedTradePaymentTerms/ram:PayeeTradeParty/ram:PostalTradeAddress</v>
      </c>
      <c r="AK1119" s="13" t="str">
        <f t="shared" si="1626"/>
        <v>/ram:LineOne</v>
      </c>
      <c r="AL1119" s="14">
        <f>COUNTIFS(R$4:R1119,AJ1119)</f>
        <v>1</v>
      </c>
      <c r="AN1119" s="215" t="str">
        <f t="shared" si="1660"/>
        <v>SCT_HTS</v>
      </c>
      <c r="AO1119" s="61" t="str">
        <f t="shared" si="1627"/>
        <v>BT-X-519</v>
      </c>
      <c r="AP1119" s="282" t="str">
        <f t="shared" si="1661"/>
        <v/>
      </c>
      <c r="AQ1119" s="62">
        <f t="shared" si="1702"/>
        <v>6</v>
      </c>
      <c r="AR1119" s="62" t="str">
        <f t="shared" si="1628"/>
        <v>0..1</v>
      </c>
      <c r="AS1119" s="64" t="s">
        <v>3829</v>
      </c>
      <c r="AT1119" s="64" t="s">
        <v>1754</v>
      </c>
      <c r="AU1119" s="65" t="s">
        <v>1755</v>
      </c>
      <c r="AV1119" s="65" t="s">
        <v>3830</v>
      </c>
      <c r="AW1119" s="65"/>
      <c r="AX1119" s="64"/>
      <c r="AY1119" s="66" t="str">
        <f t="shared" si="1693"/>
        <v>0..1</v>
      </c>
      <c r="AZ1119" s="66" t="str">
        <f t="shared" si="1694"/>
        <v>0..1</v>
      </c>
      <c r="BA1119" s="6" t="str">
        <f t="shared" si="1686"/>
        <v>/rsm:CrossIndustryInvoice
/rsm:SupplyChainTradeTransaction
/ram:ApplicableHeaderTradeSettlement
/ram:SpecifiedTradePaymentTerms
/ram:PayeeTradeParty
/ram:PostalTradeAddress
/ram:LineOne</v>
      </c>
      <c r="BB1119" s="67" t="str">
        <f t="shared" si="1687"/>
        <v>/rsm:CrossIndustryInvoice/rsm:SupplyChainTradeTransaction/ram:ApplicableHeaderTradeSettlement/ram:SpecifiedTradePaymentTerms/ram:PayeeTradeParty/ram:PostalTradeAddress/ram:LineOne</v>
      </c>
      <c r="BC1119" s="66" t="str">
        <f t="shared" si="1662"/>
        <v>T</v>
      </c>
      <c r="BD1119" s="68" t="str">
        <f t="shared" si="1663"/>
        <v>E</v>
      </c>
      <c r="BE1119" s="62" t="str">
        <f t="shared" si="1664"/>
        <v>0..1</v>
      </c>
      <c r="BF1119" s="66" t="str">
        <f t="shared" si="1665"/>
        <v/>
      </c>
      <c r="BG1119" s="249" t="str">
        <f t="shared" si="1666"/>
        <v/>
      </c>
      <c r="BH1119" s="7"/>
      <c r="BI1119" s="634" t="str">
        <f t="shared" si="1667"/>
        <v>-</v>
      </c>
      <c r="BJ1119" s="70" t="str">
        <f t="shared" si="1668"/>
        <v>-</v>
      </c>
      <c r="BK1119" s="70" t="str">
        <f t="shared" si="1669"/>
        <v>-</v>
      </c>
      <c r="BL1119" s="70" t="str">
        <f t="shared" si="1670"/>
        <v>-</v>
      </c>
      <c r="BM1119" s="70" t="str">
        <f t="shared" si="1671"/>
        <v>-</v>
      </c>
      <c r="BN1119" s="70" t="str">
        <f t="shared" si="1672"/>
        <v>-</v>
      </c>
      <c r="BO1119" s="635" t="str">
        <f t="shared" si="1673"/>
        <v>X</v>
      </c>
      <c r="BP1119" s="7"/>
      <c r="BQ1119" s="70" t="str">
        <f t="shared" si="1674"/>
        <v>EXTENDED</v>
      </c>
      <c r="BR1119" s="70" t="str">
        <f t="shared" si="1675"/>
        <v>EXTENDED</v>
      </c>
      <c r="BS1119" s="15"/>
      <c r="BT1119" s="57" t="s">
        <v>18642</v>
      </c>
    </row>
    <row r="1120" spans="1:72" s="59" customFormat="1" ht="120" x14ac:dyDescent="0.2">
      <c r="A1120" s="45" t="str">
        <f t="shared" si="1658"/>
        <v>YES</v>
      </c>
      <c r="B1120" s="131"/>
      <c r="C1120" s="742"/>
      <c r="D1120" s="215" t="s">
        <v>3431</v>
      </c>
      <c r="E1120" s="61" t="s">
        <v>5875</v>
      </c>
      <c r="F1120" s="282"/>
      <c r="G1120" s="62">
        <f t="shared" si="1617"/>
        <v>6</v>
      </c>
      <c r="H1120" s="62" t="s">
        <v>42</v>
      </c>
      <c r="I1120" s="64" t="s">
        <v>17150</v>
      </c>
      <c r="J1120" s="64" t="s">
        <v>1647</v>
      </c>
      <c r="K1120" s="65"/>
      <c r="L1120" s="65"/>
      <c r="M1120" s="65"/>
      <c r="N1120" s="64" t="s">
        <v>70</v>
      </c>
      <c r="O1120" s="66" t="s">
        <v>42</v>
      </c>
      <c r="P1120" s="66" t="str">
        <f t="shared" si="1697"/>
        <v>0..1</v>
      </c>
      <c r="Q1120" s="6" t="s">
        <v>4625</v>
      </c>
      <c r="R1120" s="67" t="s">
        <v>4626</v>
      </c>
      <c r="S1120" s="66" t="s">
        <v>73</v>
      </c>
      <c r="T1120" s="68" t="str">
        <f t="shared" si="1629"/>
        <v>E</v>
      </c>
      <c r="U1120" s="62" t="s">
        <v>42</v>
      </c>
      <c r="V1120" s="66"/>
      <c r="W1120" s="249"/>
      <c r="X1120" s="38"/>
      <c r="Y1120" s="634" t="str">
        <f t="shared" si="1656"/>
        <v>-</v>
      </c>
      <c r="Z1120" s="70" t="str">
        <f t="shared" ref="Z1120:AE1120" si="1708">IF(Y1120="X","X",IF($AH1120=Z$4,"X","-"))</f>
        <v>-</v>
      </c>
      <c r="AA1120" s="70" t="str">
        <f t="shared" si="1708"/>
        <v>-</v>
      </c>
      <c r="AB1120" s="70" t="str">
        <f t="shared" si="1708"/>
        <v>-</v>
      </c>
      <c r="AC1120" s="70" t="str">
        <f t="shared" si="1708"/>
        <v>-</v>
      </c>
      <c r="AD1120" s="70" t="str">
        <f t="shared" si="1708"/>
        <v>-</v>
      </c>
      <c r="AE1120" s="635" t="str">
        <f t="shared" si="1708"/>
        <v>X</v>
      </c>
      <c r="AF1120" s="38"/>
      <c r="AG1120" s="70" t="s">
        <v>47</v>
      </c>
      <c r="AH1120" s="70" t="s">
        <v>47</v>
      </c>
      <c r="AI1120" s="38"/>
      <c r="AJ1120" s="13" t="str">
        <f t="shared" si="1625"/>
        <v>/rsm:CrossIndustryInvoice/rsm:SupplyChainTradeTransaction/ram:ApplicableHeaderTradeSettlement/ram:SpecifiedTradePaymentTerms/ram:PayeeTradeParty/ram:PostalTradeAddress</v>
      </c>
      <c r="AK1120" s="13" t="str">
        <f t="shared" si="1626"/>
        <v>/ram:LineTwo</v>
      </c>
      <c r="AL1120" s="14">
        <f>COUNTIFS(R$4:R1120,AJ1120)</f>
        <v>1</v>
      </c>
      <c r="AN1120" s="215" t="str">
        <f t="shared" si="1660"/>
        <v>SCT_HTS</v>
      </c>
      <c r="AO1120" s="61" t="str">
        <f t="shared" si="1627"/>
        <v>BT-X-520</v>
      </c>
      <c r="AP1120" s="282" t="str">
        <f t="shared" si="1661"/>
        <v/>
      </c>
      <c r="AQ1120" s="62">
        <f t="shared" si="1702"/>
        <v>6</v>
      </c>
      <c r="AR1120" s="62" t="str">
        <f t="shared" si="1628"/>
        <v>0..1</v>
      </c>
      <c r="AS1120" s="64" t="s">
        <v>3833</v>
      </c>
      <c r="AT1120" s="64" t="s">
        <v>1761</v>
      </c>
      <c r="AU1120" s="65"/>
      <c r="AV1120" s="65" t="s">
        <v>3834</v>
      </c>
      <c r="AW1120" s="65"/>
      <c r="AX1120" s="64"/>
      <c r="AY1120" s="66" t="str">
        <f t="shared" si="1693"/>
        <v>0..1</v>
      </c>
      <c r="AZ1120" s="66" t="str">
        <f t="shared" si="1694"/>
        <v>0..1</v>
      </c>
      <c r="BA1120" s="6" t="str">
        <f t="shared" si="1686"/>
        <v>/rsm:CrossIndustryInvoice
/rsm:SupplyChainTradeTransaction
/ram:ApplicableHeaderTradeSettlement
/ram:SpecifiedTradePaymentTerms
/ram:PayeeTradeParty
/ram:PostalTradeAddress
/ram:LineTwo</v>
      </c>
      <c r="BB1120" s="67" t="str">
        <f t="shared" si="1687"/>
        <v>/rsm:CrossIndustryInvoice/rsm:SupplyChainTradeTransaction/ram:ApplicableHeaderTradeSettlement/ram:SpecifiedTradePaymentTerms/ram:PayeeTradeParty/ram:PostalTradeAddress/ram:LineTwo</v>
      </c>
      <c r="BC1120" s="66" t="str">
        <f t="shared" si="1662"/>
        <v>T</v>
      </c>
      <c r="BD1120" s="68" t="str">
        <f t="shared" si="1663"/>
        <v>E</v>
      </c>
      <c r="BE1120" s="62" t="str">
        <f t="shared" si="1664"/>
        <v>0..1</v>
      </c>
      <c r="BF1120" s="66" t="str">
        <f t="shared" si="1665"/>
        <v/>
      </c>
      <c r="BG1120" s="249" t="str">
        <f t="shared" si="1666"/>
        <v/>
      </c>
      <c r="BH1120" s="7"/>
      <c r="BI1120" s="634" t="str">
        <f t="shared" si="1667"/>
        <v>-</v>
      </c>
      <c r="BJ1120" s="70" t="str">
        <f t="shared" si="1668"/>
        <v>-</v>
      </c>
      <c r="BK1120" s="70" t="str">
        <f t="shared" si="1669"/>
        <v>-</v>
      </c>
      <c r="BL1120" s="70" t="str">
        <f t="shared" si="1670"/>
        <v>-</v>
      </c>
      <c r="BM1120" s="70" t="str">
        <f t="shared" si="1671"/>
        <v>-</v>
      </c>
      <c r="BN1120" s="70" t="str">
        <f t="shared" si="1672"/>
        <v>-</v>
      </c>
      <c r="BO1120" s="635" t="str">
        <f t="shared" si="1673"/>
        <v>X</v>
      </c>
      <c r="BP1120" s="7"/>
      <c r="BQ1120" s="70" t="str">
        <f t="shared" si="1674"/>
        <v>EXTENDED</v>
      </c>
      <c r="BR1120" s="70" t="str">
        <f t="shared" si="1675"/>
        <v>EXTENDED</v>
      </c>
      <c r="BS1120" s="15"/>
      <c r="BT1120" s="57" t="s">
        <v>18642</v>
      </c>
    </row>
    <row r="1121" spans="1:72" s="59" customFormat="1" ht="120" x14ac:dyDescent="0.2">
      <c r="A1121" s="45" t="str">
        <f t="shared" si="1658"/>
        <v>YES</v>
      </c>
      <c r="B1121" s="131"/>
      <c r="C1121" s="742"/>
      <c r="D1121" s="215" t="s">
        <v>3431</v>
      </c>
      <c r="E1121" s="61" t="s">
        <v>5876</v>
      </c>
      <c r="F1121" s="282"/>
      <c r="G1121" s="62">
        <f t="shared" si="1617"/>
        <v>6</v>
      </c>
      <c r="H1121" s="62" t="s">
        <v>42</v>
      </c>
      <c r="I1121" s="64" t="s">
        <v>17151</v>
      </c>
      <c r="J1121" s="64" t="s">
        <v>1647</v>
      </c>
      <c r="K1121" s="65"/>
      <c r="L1121" s="65"/>
      <c r="M1121" s="65"/>
      <c r="N1121" s="64" t="s">
        <v>70</v>
      </c>
      <c r="O1121" s="66" t="s">
        <v>42</v>
      </c>
      <c r="P1121" s="66" t="str">
        <f t="shared" si="1697"/>
        <v>0..1</v>
      </c>
      <c r="Q1121" s="6" t="s">
        <v>4627</v>
      </c>
      <c r="R1121" s="67" t="s">
        <v>4628</v>
      </c>
      <c r="S1121" s="66" t="s">
        <v>73</v>
      </c>
      <c r="T1121" s="68" t="str">
        <f t="shared" si="1629"/>
        <v>E</v>
      </c>
      <c r="U1121" s="62" t="s">
        <v>42</v>
      </c>
      <c r="V1121" s="66"/>
      <c r="W1121" s="249"/>
      <c r="X1121" s="38"/>
      <c r="Y1121" s="634" t="str">
        <f t="shared" si="1656"/>
        <v>-</v>
      </c>
      <c r="Z1121" s="70" t="str">
        <f t="shared" ref="Z1121:AE1121" si="1709">IF(Y1121="X","X",IF($AH1121=Z$4,"X","-"))</f>
        <v>-</v>
      </c>
      <c r="AA1121" s="70" t="str">
        <f t="shared" si="1709"/>
        <v>-</v>
      </c>
      <c r="AB1121" s="70" t="str">
        <f t="shared" si="1709"/>
        <v>-</v>
      </c>
      <c r="AC1121" s="70" t="str">
        <f t="shared" si="1709"/>
        <v>-</v>
      </c>
      <c r="AD1121" s="70" t="str">
        <f t="shared" si="1709"/>
        <v>-</v>
      </c>
      <c r="AE1121" s="635" t="str">
        <f t="shared" si="1709"/>
        <v>X</v>
      </c>
      <c r="AF1121" s="38"/>
      <c r="AG1121" s="70" t="s">
        <v>47</v>
      </c>
      <c r="AH1121" s="70" t="s">
        <v>47</v>
      </c>
      <c r="AI1121" s="38"/>
      <c r="AJ1121" s="13" t="str">
        <f t="shared" si="1625"/>
        <v>/rsm:CrossIndustryInvoice/rsm:SupplyChainTradeTransaction/ram:ApplicableHeaderTradeSettlement/ram:SpecifiedTradePaymentTerms/ram:PayeeTradeParty/ram:PostalTradeAddress</v>
      </c>
      <c r="AK1121" s="13" t="str">
        <f t="shared" si="1626"/>
        <v>/ram:LineThree</v>
      </c>
      <c r="AL1121" s="14">
        <f>COUNTIFS(R$4:R1121,AJ1121)</f>
        <v>1</v>
      </c>
      <c r="AN1121" s="215" t="str">
        <f t="shared" si="1660"/>
        <v>SCT_HTS</v>
      </c>
      <c r="AO1121" s="61" t="str">
        <f t="shared" si="1627"/>
        <v>BT-X-521</v>
      </c>
      <c r="AP1121" s="282" t="str">
        <f t="shared" si="1661"/>
        <v/>
      </c>
      <c r="AQ1121" s="62">
        <f t="shared" si="1702"/>
        <v>6</v>
      </c>
      <c r="AR1121" s="62" t="str">
        <f t="shared" si="1628"/>
        <v>0..1</v>
      </c>
      <c r="AS1121" s="64" t="s">
        <v>3837</v>
      </c>
      <c r="AT1121" s="64" t="s">
        <v>1761</v>
      </c>
      <c r="AU1121" s="65"/>
      <c r="AV1121" s="65"/>
      <c r="AW1121" s="65"/>
      <c r="AX1121" s="64"/>
      <c r="AY1121" s="66" t="str">
        <f t="shared" si="1693"/>
        <v>0..1</v>
      </c>
      <c r="AZ1121" s="66" t="str">
        <f t="shared" si="1694"/>
        <v>0..1</v>
      </c>
      <c r="BA1121" s="6" t="str">
        <f t="shared" si="1686"/>
        <v>/rsm:CrossIndustryInvoice
/rsm:SupplyChainTradeTransaction
/ram:ApplicableHeaderTradeSettlement
/ram:SpecifiedTradePaymentTerms
/ram:PayeeTradeParty
/ram:PostalTradeAddress
/ram:LineThree</v>
      </c>
      <c r="BB1121" s="67" t="str">
        <f t="shared" si="1687"/>
        <v>/rsm:CrossIndustryInvoice/rsm:SupplyChainTradeTransaction/ram:ApplicableHeaderTradeSettlement/ram:SpecifiedTradePaymentTerms/ram:PayeeTradeParty/ram:PostalTradeAddress/ram:LineThree</v>
      </c>
      <c r="BC1121" s="66" t="str">
        <f t="shared" si="1662"/>
        <v>T</v>
      </c>
      <c r="BD1121" s="68" t="str">
        <f t="shared" si="1663"/>
        <v>E</v>
      </c>
      <c r="BE1121" s="62" t="str">
        <f t="shared" si="1664"/>
        <v>0..1</v>
      </c>
      <c r="BF1121" s="66" t="str">
        <f t="shared" si="1665"/>
        <v/>
      </c>
      <c r="BG1121" s="249" t="str">
        <f t="shared" si="1666"/>
        <v/>
      </c>
      <c r="BH1121" s="7"/>
      <c r="BI1121" s="634" t="str">
        <f t="shared" si="1667"/>
        <v>-</v>
      </c>
      <c r="BJ1121" s="70" t="str">
        <f t="shared" si="1668"/>
        <v>-</v>
      </c>
      <c r="BK1121" s="70" t="str">
        <f t="shared" si="1669"/>
        <v>-</v>
      </c>
      <c r="BL1121" s="70" t="str">
        <f t="shared" si="1670"/>
        <v>-</v>
      </c>
      <c r="BM1121" s="70" t="str">
        <f t="shared" si="1671"/>
        <v>-</v>
      </c>
      <c r="BN1121" s="70" t="str">
        <f t="shared" si="1672"/>
        <v>-</v>
      </c>
      <c r="BO1121" s="635" t="str">
        <f t="shared" si="1673"/>
        <v>X</v>
      </c>
      <c r="BP1121" s="7"/>
      <c r="BQ1121" s="70" t="str">
        <f t="shared" si="1674"/>
        <v>EXTENDED</v>
      </c>
      <c r="BR1121" s="70" t="str">
        <f t="shared" si="1675"/>
        <v>EXTENDED</v>
      </c>
      <c r="BS1121" s="15"/>
      <c r="BT1121" s="57" t="s">
        <v>18642</v>
      </c>
    </row>
    <row r="1122" spans="1:72" s="59" customFormat="1" ht="120" x14ac:dyDescent="0.2">
      <c r="A1122" s="45" t="str">
        <f t="shared" si="1658"/>
        <v>YES</v>
      </c>
      <c r="B1122" s="131"/>
      <c r="C1122" s="742"/>
      <c r="D1122" s="215" t="s">
        <v>3431</v>
      </c>
      <c r="E1122" s="61" t="s">
        <v>5877</v>
      </c>
      <c r="F1122" s="282"/>
      <c r="G1122" s="62">
        <f t="shared" si="1617"/>
        <v>6</v>
      </c>
      <c r="H1122" s="62" t="s">
        <v>42</v>
      </c>
      <c r="I1122" s="64" t="s">
        <v>17152</v>
      </c>
      <c r="J1122" s="64" t="s">
        <v>17144</v>
      </c>
      <c r="K1122" s="65"/>
      <c r="L1122" s="65"/>
      <c r="M1122" s="65"/>
      <c r="N1122" s="64" t="s">
        <v>70</v>
      </c>
      <c r="O1122" s="66" t="s">
        <v>42</v>
      </c>
      <c r="P1122" s="66" t="str">
        <f t="shared" si="1697"/>
        <v>0..1</v>
      </c>
      <c r="Q1122" s="6" t="s">
        <v>4629</v>
      </c>
      <c r="R1122" s="67" t="s">
        <v>4630</v>
      </c>
      <c r="S1122" s="66" t="s">
        <v>73</v>
      </c>
      <c r="T1122" s="68" t="str">
        <f t="shared" si="1629"/>
        <v>E</v>
      </c>
      <c r="U1122" s="62" t="s">
        <v>42</v>
      </c>
      <c r="V1122" s="66"/>
      <c r="W1122" s="249"/>
      <c r="X1122" s="38"/>
      <c r="Y1122" s="634" t="str">
        <f t="shared" si="1656"/>
        <v>-</v>
      </c>
      <c r="Z1122" s="70" t="str">
        <f t="shared" ref="Z1122:AE1122" si="1710">IF(Y1122="X","X",IF($AH1122=Z$4,"X","-"))</f>
        <v>-</v>
      </c>
      <c r="AA1122" s="70" t="str">
        <f t="shared" si="1710"/>
        <v>-</v>
      </c>
      <c r="AB1122" s="70" t="str">
        <f t="shared" si="1710"/>
        <v>-</v>
      </c>
      <c r="AC1122" s="70" t="str">
        <f t="shared" si="1710"/>
        <v>-</v>
      </c>
      <c r="AD1122" s="70" t="str">
        <f t="shared" si="1710"/>
        <v>-</v>
      </c>
      <c r="AE1122" s="635" t="str">
        <f t="shared" si="1710"/>
        <v>X</v>
      </c>
      <c r="AF1122" s="38"/>
      <c r="AG1122" s="70" t="s">
        <v>47</v>
      </c>
      <c r="AH1122" s="70" t="s">
        <v>47</v>
      </c>
      <c r="AI1122" s="38"/>
      <c r="AJ1122" s="13" t="str">
        <f t="shared" si="1625"/>
        <v>/rsm:CrossIndustryInvoice/rsm:SupplyChainTradeTransaction/ram:ApplicableHeaderTradeSettlement/ram:SpecifiedTradePaymentTerms/ram:PayeeTradeParty/ram:PostalTradeAddress</v>
      </c>
      <c r="AK1122" s="13" t="str">
        <f t="shared" si="1626"/>
        <v>/ram:CityName</v>
      </c>
      <c r="AL1122" s="14">
        <f>COUNTIFS(R$4:R1122,AJ1122)</f>
        <v>1</v>
      </c>
      <c r="AN1122" s="215" t="str">
        <f t="shared" si="1660"/>
        <v>SCT_HTS</v>
      </c>
      <c r="AO1122" s="61" t="str">
        <f t="shared" si="1627"/>
        <v>BT-X-522</v>
      </c>
      <c r="AP1122" s="282" t="str">
        <f t="shared" si="1661"/>
        <v/>
      </c>
      <c r="AQ1122" s="62">
        <f t="shared" si="1702"/>
        <v>6</v>
      </c>
      <c r="AR1122" s="62" t="str">
        <f t="shared" si="1628"/>
        <v>0..1</v>
      </c>
      <c r="AS1122" s="64" t="s">
        <v>3840</v>
      </c>
      <c r="AT1122" s="64" t="s">
        <v>18238</v>
      </c>
      <c r="AU1122" s="65"/>
      <c r="AV1122" s="65" t="s">
        <v>3841</v>
      </c>
      <c r="AW1122" s="65"/>
      <c r="AX1122" s="64"/>
      <c r="AY1122" s="66" t="str">
        <f t="shared" si="1693"/>
        <v>0..1</v>
      </c>
      <c r="AZ1122" s="66" t="str">
        <f t="shared" si="1694"/>
        <v>0..1</v>
      </c>
      <c r="BA1122" s="6" t="str">
        <f t="shared" si="1686"/>
        <v>/rsm:CrossIndustryInvoice
/rsm:SupplyChainTradeTransaction
/ram:ApplicableHeaderTradeSettlement
/ram:SpecifiedTradePaymentTerms
/ram:PayeeTradeParty
/ram:PostalTradeAddress
/ram:CityName</v>
      </c>
      <c r="BB1122" s="67" t="str">
        <f t="shared" si="1687"/>
        <v>/rsm:CrossIndustryInvoice/rsm:SupplyChainTradeTransaction/ram:ApplicableHeaderTradeSettlement/ram:SpecifiedTradePaymentTerms/ram:PayeeTradeParty/ram:PostalTradeAddress/ram:CityName</v>
      </c>
      <c r="BC1122" s="66" t="str">
        <f t="shared" si="1662"/>
        <v>T</v>
      </c>
      <c r="BD1122" s="68" t="str">
        <f t="shared" si="1663"/>
        <v>E</v>
      </c>
      <c r="BE1122" s="62" t="str">
        <f t="shared" si="1664"/>
        <v>0..1</v>
      </c>
      <c r="BF1122" s="66" t="str">
        <f t="shared" si="1665"/>
        <v/>
      </c>
      <c r="BG1122" s="249" t="str">
        <f t="shared" si="1666"/>
        <v/>
      </c>
      <c r="BH1122" s="7"/>
      <c r="BI1122" s="634" t="str">
        <f t="shared" si="1667"/>
        <v>-</v>
      </c>
      <c r="BJ1122" s="70" t="str">
        <f t="shared" si="1668"/>
        <v>-</v>
      </c>
      <c r="BK1122" s="70" t="str">
        <f t="shared" si="1669"/>
        <v>-</v>
      </c>
      <c r="BL1122" s="70" t="str">
        <f t="shared" si="1670"/>
        <v>-</v>
      </c>
      <c r="BM1122" s="70" t="str">
        <f t="shared" si="1671"/>
        <v>-</v>
      </c>
      <c r="BN1122" s="70" t="str">
        <f t="shared" si="1672"/>
        <v>-</v>
      </c>
      <c r="BO1122" s="635" t="str">
        <f t="shared" si="1673"/>
        <v>X</v>
      </c>
      <c r="BP1122" s="7"/>
      <c r="BQ1122" s="70" t="str">
        <f t="shared" si="1674"/>
        <v>EXTENDED</v>
      </c>
      <c r="BR1122" s="70" t="str">
        <f t="shared" si="1675"/>
        <v>EXTENDED</v>
      </c>
      <c r="BS1122" s="15"/>
      <c r="BT1122" s="57" t="s">
        <v>18642</v>
      </c>
    </row>
    <row r="1123" spans="1:72" s="59" customFormat="1" ht="120" x14ac:dyDescent="0.2">
      <c r="A1123" s="45" t="str">
        <f t="shared" si="1658"/>
        <v>YES</v>
      </c>
      <c r="B1123" s="131"/>
      <c r="C1123" s="742"/>
      <c r="D1123" s="215" t="s">
        <v>3431</v>
      </c>
      <c r="E1123" s="61" t="s">
        <v>5878</v>
      </c>
      <c r="F1123" s="282"/>
      <c r="G1123" s="62">
        <f t="shared" si="1617"/>
        <v>6</v>
      </c>
      <c r="H1123" s="62" t="s">
        <v>32</v>
      </c>
      <c r="I1123" s="64" t="s">
        <v>17153</v>
      </c>
      <c r="J1123" s="64" t="s">
        <v>1661</v>
      </c>
      <c r="K1123" s="65" t="s">
        <v>17101</v>
      </c>
      <c r="L1123" s="65"/>
      <c r="M1123" s="65"/>
      <c r="N1123" s="64" t="s">
        <v>128</v>
      </c>
      <c r="O1123" s="66" t="s">
        <v>32</v>
      </c>
      <c r="P1123" s="66" t="str">
        <f t="shared" si="1697"/>
        <v>1..1</v>
      </c>
      <c r="Q1123" s="6" t="s">
        <v>4631</v>
      </c>
      <c r="R1123" s="67" t="s">
        <v>4632</v>
      </c>
      <c r="S1123" s="66" t="s">
        <v>131</v>
      </c>
      <c r="T1123" s="68" t="str">
        <f t="shared" si="1629"/>
        <v>E</v>
      </c>
      <c r="U1123" s="62" t="s">
        <v>42</v>
      </c>
      <c r="V1123" s="66"/>
      <c r="W1123" s="249"/>
      <c r="X1123" s="38"/>
      <c r="Y1123" s="634" t="str">
        <f t="shared" si="1656"/>
        <v>-</v>
      </c>
      <c r="Z1123" s="70" t="str">
        <f t="shared" ref="Z1123:AE1123" si="1711">IF(Y1123="X","X",IF($AH1123=Z$4,"X","-"))</f>
        <v>-</v>
      </c>
      <c r="AA1123" s="70" t="str">
        <f t="shared" si="1711"/>
        <v>-</v>
      </c>
      <c r="AB1123" s="70" t="str">
        <f t="shared" si="1711"/>
        <v>-</v>
      </c>
      <c r="AC1123" s="70" t="str">
        <f t="shared" si="1711"/>
        <v>-</v>
      </c>
      <c r="AD1123" s="70" t="str">
        <f t="shared" si="1711"/>
        <v>-</v>
      </c>
      <c r="AE1123" s="635" t="str">
        <f t="shared" si="1711"/>
        <v>X</v>
      </c>
      <c r="AF1123" s="38"/>
      <c r="AG1123" s="70" t="s">
        <v>47</v>
      </c>
      <c r="AH1123" s="70" t="s">
        <v>47</v>
      </c>
      <c r="AI1123" s="38"/>
      <c r="AJ1123" s="13" t="str">
        <f t="shared" si="1625"/>
        <v>/rsm:CrossIndustryInvoice/rsm:SupplyChainTradeTransaction/ram:ApplicableHeaderTradeSettlement/ram:SpecifiedTradePaymentTerms/ram:PayeeTradeParty/ram:PostalTradeAddress</v>
      </c>
      <c r="AK1123" s="13" t="str">
        <f t="shared" si="1626"/>
        <v>/ram:CountryID</v>
      </c>
      <c r="AL1123" s="14">
        <f>COUNTIFS(R$4:R1123,AJ1123)</f>
        <v>1</v>
      </c>
      <c r="AN1123" s="215" t="str">
        <f t="shared" si="1660"/>
        <v>SCT_HTS</v>
      </c>
      <c r="AO1123" s="61" t="str">
        <f t="shared" si="1627"/>
        <v>BT-X-523</v>
      </c>
      <c r="AP1123" s="282" t="str">
        <f t="shared" si="1661"/>
        <v/>
      </c>
      <c r="AQ1123" s="62">
        <f t="shared" si="1702"/>
        <v>6</v>
      </c>
      <c r="AR1123" s="62" t="str">
        <f t="shared" si="1628"/>
        <v>1..1</v>
      </c>
      <c r="AS1123" s="64" t="s">
        <v>3844</v>
      </c>
      <c r="AT1123" s="64" t="s">
        <v>1777</v>
      </c>
      <c r="AU1123" s="65" t="s">
        <v>485</v>
      </c>
      <c r="AV1123" s="65" t="s">
        <v>3845</v>
      </c>
      <c r="AW1123" s="65"/>
      <c r="AX1123" s="64" t="s">
        <v>128</v>
      </c>
      <c r="AY1123" s="66" t="str">
        <f t="shared" si="1693"/>
        <v>1..1</v>
      </c>
      <c r="AZ1123" s="66" t="str">
        <f t="shared" si="1694"/>
        <v>1..1</v>
      </c>
      <c r="BA1123" s="6" t="str">
        <f t="shared" si="1686"/>
        <v>/rsm:CrossIndustryInvoice
/rsm:SupplyChainTradeTransaction
/ram:ApplicableHeaderTradeSettlement
/ram:SpecifiedTradePaymentTerms
/ram:PayeeTradeParty
/ram:PostalTradeAddress
/ram:CountryID</v>
      </c>
      <c r="BB1123" s="67" t="str">
        <f t="shared" si="1687"/>
        <v>/rsm:CrossIndustryInvoice/rsm:SupplyChainTradeTransaction/ram:ApplicableHeaderTradeSettlement/ram:SpecifiedTradePaymentTerms/ram:PayeeTradeParty/ram:PostalTradeAddress/ram:CountryID</v>
      </c>
      <c r="BC1123" s="66" t="str">
        <f t="shared" si="1662"/>
        <v>C</v>
      </c>
      <c r="BD1123" s="68" t="str">
        <f t="shared" si="1663"/>
        <v>E</v>
      </c>
      <c r="BE1123" s="62" t="str">
        <f t="shared" si="1664"/>
        <v>0..1</v>
      </c>
      <c r="BF1123" s="66" t="str">
        <f t="shared" si="1665"/>
        <v/>
      </c>
      <c r="BG1123" s="249" t="str">
        <f t="shared" si="1666"/>
        <v/>
      </c>
      <c r="BH1123" s="7"/>
      <c r="BI1123" s="634" t="str">
        <f t="shared" si="1667"/>
        <v>-</v>
      </c>
      <c r="BJ1123" s="70" t="str">
        <f t="shared" si="1668"/>
        <v>-</v>
      </c>
      <c r="BK1123" s="70" t="str">
        <f t="shared" si="1669"/>
        <v>-</v>
      </c>
      <c r="BL1123" s="70" t="str">
        <f t="shared" si="1670"/>
        <v>-</v>
      </c>
      <c r="BM1123" s="70" t="str">
        <f t="shared" si="1671"/>
        <v>-</v>
      </c>
      <c r="BN1123" s="70" t="str">
        <f t="shared" si="1672"/>
        <v>-</v>
      </c>
      <c r="BO1123" s="635" t="str">
        <f t="shared" si="1673"/>
        <v>X</v>
      </c>
      <c r="BP1123" s="7"/>
      <c r="BQ1123" s="70" t="str">
        <f t="shared" si="1674"/>
        <v>EXTENDED</v>
      </c>
      <c r="BR1123" s="70" t="str">
        <f t="shared" si="1675"/>
        <v>EXTENDED</v>
      </c>
      <c r="BS1123" s="15"/>
      <c r="BT1123" s="57" t="s">
        <v>18642</v>
      </c>
    </row>
    <row r="1124" spans="1:72" s="59" customFormat="1" ht="120" x14ac:dyDescent="0.2">
      <c r="A1124" s="45" t="str">
        <f t="shared" si="1658"/>
        <v>YES</v>
      </c>
      <c r="B1124" s="131"/>
      <c r="C1124" s="742"/>
      <c r="D1124" s="215" t="s">
        <v>3431</v>
      </c>
      <c r="E1124" s="61" t="s">
        <v>5879</v>
      </c>
      <c r="F1124" s="282"/>
      <c r="G1124" s="62">
        <f t="shared" si="1617"/>
        <v>6</v>
      </c>
      <c r="H1124" s="62" t="s">
        <v>42</v>
      </c>
      <c r="I1124" s="64" t="s">
        <v>17167</v>
      </c>
      <c r="J1124" s="64" t="s">
        <v>1667</v>
      </c>
      <c r="K1124" s="65" t="s">
        <v>1668</v>
      </c>
      <c r="L1124" s="65"/>
      <c r="M1124" s="65" t="s">
        <v>35</v>
      </c>
      <c r="N1124" s="64" t="s">
        <v>70</v>
      </c>
      <c r="O1124" s="66" t="s">
        <v>42</v>
      </c>
      <c r="P1124" s="66" t="str">
        <f t="shared" si="1697"/>
        <v>0..1</v>
      </c>
      <c r="Q1124" s="6" t="s">
        <v>4633</v>
      </c>
      <c r="R1124" s="67" t="s">
        <v>4634</v>
      </c>
      <c r="S1124" s="66" t="s">
        <v>73</v>
      </c>
      <c r="T1124" s="68" t="str">
        <f t="shared" si="1629"/>
        <v>E</v>
      </c>
      <c r="U1124" s="62" t="s">
        <v>62</v>
      </c>
      <c r="V1124" s="66"/>
      <c r="W1124" s="249" t="s">
        <v>35</v>
      </c>
      <c r="X1124" s="38"/>
      <c r="Y1124" s="634" t="str">
        <f t="shared" si="1656"/>
        <v>-</v>
      </c>
      <c r="Z1124" s="70" t="str">
        <f t="shared" ref="Z1124:AE1124" si="1712">IF(Y1124="X","X",IF($AH1124=Z$4,"X","-"))</f>
        <v>-</v>
      </c>
      <c r="AA1124" s="70" t="str">
        <f t="shared" si="1712"/>
        <v>-</v>
      </c>
      <c r="AB1124" s="70" t="str">
        <f t="shared" si="1712"/>
        <v>-</v>
      </c>
      <c r="AC1124" s="70" t="str">
        <f t="shared" si="1712"/>
        <v>-</v>
      </c>
      <c r="AD1124" s="70" t="str">
        <f t="shared" si="1712"/>
        <v>-</v>
      </c>
      <c r="AE1124" s="635" t="str">
        <f t="shared" si="1712"/>
        <v>X</v>
      </c>
      <c r="AF1124" s="38"/>
      <c r="AG1124" s="70" t="s">
        <v>47</v>
      </c>
      <c r="AH1124" s="70" t="s">
        <v>47</v>
      </c>
      <c r="AI1124" s="38"/>
      <c r="AJ1124" s="13" t="str">
        <f t="shared" si="1625"/>
        <v>/rsm:CrossIndustryInvoice/rsm:SupplyChainTradeTransaction/ram:ApplicableHeaderTradeSettlement/ram:SpecifiedTradePaymentTerms/ram:PayeeTradeParty/ram:PostalTradeAddress</v>
      </c>
      <c r="AK1124" s="13" t="str">
        <f t="shared" si="1626"/>
        <v>/ram:CountrySubDivisionName</v>
      </c>
      <c r="AL1124" s="14">
        <f>COUNTIFS(R$4:R1124,AJ1124)</f>
        <v>1</v>
      </c>
      <c r="AN1124" s="215" t="str">
        <f t="shared" si="1660"/>
        <v>SCT_HTS</v>
      </c>
      <c r="AO1124" s="61" t="str">
        <f t="shared" si="1627"/>
        <v>BT-X-524</v>
      </c>
      <c r="AP1124" s="282" t="str">
        <f t="shared" si="1661"/>
        <v/>
      </c>
      <c r="AQ1124" s="62">
        <f t="shared" si="1702"/>
        <v>6</v>
      </c>
      <c r="AR1124" s="62" t="str">
        <f t="shared" si="1628"/>
        <v>0..1</v>
      </c>
      <c r="AS1124" s="64" t="s">
        <v>3848</v>
      </c>
      <c r="AT1124" s="64" t="s">
        <v>1671</v>
      </c>
      <c r="AU1124" s="65" t="s">
        <v>1672</v>
      </c>
      <c r="AV1124" s="65"/>
      <c r="AW1124" s="65" t="s">
        <v>35</v>
      </c>
      <c r="AX1124" s="64" t="s">
        <v>78</v>
      </c>
      <c r="AY1124" s="66" t="str">
        <f t="shared" si="1693"/>
        <v>0..1</v>
      </c>
      <c r="AZ1124" s="66" t="str">
        <f t="shared" si="1694"/>
        <v>0..1</v>
      </c>
      <c r="BA1124" s="6" t="str">
        <f t="shared" si="1686"/>
        <v>/rsm:CrossIndustryInvoice
/rsm:SupplyChainTradeTransaction
/ram:ApplicableHeaderTradeSettlement
/ram:SpecifiedTradePaymentTerms
/ram:PayeeTradeParty
/ram:PostalTradeAddress
/ram:CountrySubDivisionName</v>
      </c>
      <c r="BB1124" s="67" t="str">
        <f t="shared" si="1687"/>
        <v>/rsm:CrossIndustryInvoice/rsm:SupplyChainTradeTransaction/ram:ApplicableHeaderTradeSettlement/ram:SpecifiedTradePaymentTerms/ram:PayeeTradeParty/ram:PostalTradeAddress/ram:CountrySubDivisionName</v>
      </c>
      <c r="BC1124" s="66" t="str">
        <f t="shared" si="1662"/>
        <v>T</v>
      </c>
      <c r="BD1124" s="68" t="str">
        <f t="shared" si="1663"/>
        <v>E</v>
      </c>
      <c r="BE1124" s="62" t="str">
        <f t="shared" si="1664"/>
        <v>0..n</v>
      </c>
      <c r="BF1124" s="66" t="str">
        <f t="shared" si="1665"/>
        <v/>
      </c>
      <c r="BG1124" s="249" t="str">
        <f t="shared" si="1666"/>
        <v/>
      </c>
      <c r="BH1124" s="7"/>
      <c r="BI1124" s="634" t="str">
        <f t="shared" si="1667"/>
        <v>-</v>
      </c>
      <c r="BJ1124" s="70" t="str">
        <f t="shared" si="1668"/>
        <v>-</v>
      </c>
      <c r="BK1124" s="70" t="str">
        <f t="shared" si="1669"/>
        <v>-</v>
      </c>
      <c r="BL1124" s="70" t="str">
        <f t="shared" si="1670"/>
        <v>-</v>
      </c>
      <c r="BM1124" s="70" t="str">
        <f t="shared" si="1671"/>
        <v>-</v>
      </c>
      <c r="BN1124" s="70" t="str">
        <f t="shared" si="1672"/>
        <v>-</v>
      </c>
      <c r="BO1124" s="635" t="str">
        <f t="shared" si="1673"/>
        <v>X</v>
      </c>
      <c r="BP1124" s="7"/>
      <c r="BQ1124" s="70" t="str">
        <f t="shared" si="1674"/>
        <v>EXTENDED</v>
      </c>
      <c r="BR1124" s="70" t="str">
        <f t="shared" si="1675"/>
        <v>EXTENDED</v>
      </c>
      <c r="BS1124" s="15"/>
      <c r="BT1124" s="57" t="s">
        <v>18642</v>
      </c>
    </row>
    <row r="1125" spans="1:72" s="59" customFormat="1" ht="105" x14ac:dyDescent="0.2">
      <c r="A1125" s="45" t="str">
        <f t="shared" si="1658"/>
        <v>NO</v>
      </c>
      <c r="B1125" s="131"/>
      <c r="C1125" s="742"/>
      <c r="D1125" s="215" t="s">
        <v>3431</v>
      </c>
      <c r="E1125" s="140" t="s">
        <v>5880</v>
      </c>
      <c r="F1125" s="296"/>
      <c r="G1125" s="141">
        <f t="shared" si="1617"/>
        <v>5</v>
      </c>
      <c r="H1125" s="141" t="s">
        <v>42</v>
      </c>
      <c r="I1125" s="248" t="s">
        <v>4635</v>
      </c>
      <c r="J1125" s="243"/>
      <c r="K1125" s="244"/>
      <c r="L1125" s="244"/>
      <c r="M1125" s="244"/>
      <c r="N1125" s="243"/>
      <c r="O1125" s="245" t="s">
        <v>42</v>
      </c>
      <c r="P1125" s="245" t="str">
        <f t="shared" si="1697"/>
        <v>0..1</v>
      </c>
      <c r="Q1125" s="142" t="s">
        <v>4636</v>
      </c>
      <c r="R1125" s="143" t="s">
        <v>4637</v>
      </c>
      <c r="S1125" s="245"/>
      <c r="T1125" s="246" t="str">
        <f t="shared" si="1629"/>
        <v/>
      </c>
      <c r="U1125" s="141" t="s">
        <v>62</v>
      </c>
      <c r="V1125" s="245"/>
      <c r="W1125" s="680"/>
      <c r="X1125" s="38"/>
      <c r="Y1125" s="648" t="str">
        <f t="shared" si="1656"/>
        <v>-</v>
      </c>
      <c r="Z1125" s="144" t="str">
        <f t="shared" ref="Z1125:AE1125" si="1713">IF(Y1125="X","X",IF($AH1125=Z$4,"X","-"))</f>
        <v>-</v>
      </c>
      <c r="AA1125" s="144" t="str">
        <f t="shared" si="1713"/>
        <v>-</v>
      </c>
      <c r="AB1125" s="144" t="str">
        <f t="shared" si="1713"/>
        <v>-</v>
      </c>
      <c r="AC1125" s="144" t="str">
        <f t="shared" si="1713"/>
        <v>-</v>
      </c>
      <c r="AD1125" s="144" t="str">
        <f t="shared" si="1713"/>
        <v>X</v>
      </c>
      <c r="AE1125" s="649" t="str">
        <f t="shared" si="1713"/>
        <v>X</v>
      </c>
      <c r="AF1125" s="38"/>
      <c r="AG1125" s="144" t="s">
        <v>47</v>
      </c>
      <c r="AH1125" s="144" t="s">
        <v>18617</v>
      </c>
      <c r="AI1125" s="38"/>
      <c r="AJ1125" s="13" t="str">
        <f t="shared" si="1625"/>
        <v>/rsm:CrossIndustryInvoice/rsm:SupplyChainTradeTransaction/ram:ApplicableHeaderTradeSettlement/ram:SpecifiedTradePaymentTerms/ram:PayeeTradeParty</v>
      </c>
      <c r="AK1125" s="13" t="str">
        <f t="shared" si="1626"/>
        <v>/ram:URIUniversalCommunication</v>
      </c>
      <c r="AL1125" s="14">
        <f>COUNTIFS(R$4:R1125,AJ1125)</f>
        <v>1</v>
      </c>
      <c r="AN1125" s="215" t="str">
        <f t="shared" si="1660"/>
        <v>SCT_HTS</v>
      </c>
      <c r="AO1125" s="140" t="str">
        <f t="shared" si="1627"/>
        <v>BT-X-510-00</v>
      </c>
      <c r="AP1125" s="296" t="str">
        <f t="shared" si="1661"/>
        <v/>
      </c>
      <c r="AQ1125" s="141">
        <f t="shared" si="1702"/>
        <v>5</v>
      </c>
      <c r="AR1125" s="141" t="str">
        <f t="shared" si="1628"/>
        <v>0..1</v>
      </c>
      <c r="AS1125" s="248" t="s">
        <v>1001</v>
      </c>
      <c r="AT1125" s="243"/>
      <c r="AU1125" s="244"/>
      <c r="AV1125" s="244"/>
      <c r="AW1125" s="244"/>
      <c r="AX1125" s="243"/>
      <c r="AY1125" s="245" t="str">
        <f t="shared" si="1693"/>
        <v>0..1</v>
      </c>
      <c r="AZ1125" s="245" t="str">
        <f t="shared" si="1694"/>
        <v>0..1</v>
      </c>
      <c r="BA1125" s="142" t="str">
        <f t="shared" si="1686"/>
        <v>/rsm:CrossIndustryInvoice
/rsm:SupplyChainTradeTransaction
/ram:ApplicableHeaderTradeSettlement
/ram:SpecifiedTradePaymentTerms
/ram:PayeeTradeParty
/ram:URIUniversalCommunication</v>
      </c>
      <c r="BB1125" s="143" t="str">
        <f t="shared" si="1687"/>
        <v>/rsm:CrossIndustryInvoice/rsm:SupplyChainTradeTransaction/ram:ApplicableHeaderTradeSettlement/ram:SpecifiedTradePaymentTerms/ram:PayeeTradeParty/ram:URIUniversalCommunication</v>
      </c>
      <c r="BC1125" s="245" t="str">
        <f t="shared" si="1662"/>
        <v/>
      </c>
      <c r="BD1125" s="246" t="str">
        <f t="shared" si="1663"/>
        <v/>
      </c>
      <c r="BE1125" s="141" t="str">
        <f t="shared" si="1664"/>
        <v>0..n</v>
      </c>
      <c r="BF1125" s="245" t="str">
        <f t="shared" si="1665"/>
        <v/>
      </c>
      <c r="BG1125" s="680" t="str">
        <f t="shared" si="1666"/>
        <v/>
      </c>
      <c r="BH1125" s="7"/>
      <c r="BI1125" s="648" t="str">
        <f t="shared" si="1667"/>
        <v>-</v>
      </c>
      <c r="BJ1125" s="144" t="str">
        <f t="shared" si="1668"/>
        <v>-</v>
      </c>
      <c r="BK1125" s="144" t="str">
        <f t="shared" si="1669"/>
        <v>-</v>
      </c>
      <c r="BL1125" s="144" t="str">
        <f t="shared" si="1670"/>
        <v>-</v>
      </c>
      <c r="BM1125" s="144" t="str">
        <f t="shared" si="1671"/>
        <v>-</v>
      </c>
      <c r="BN1125" s="144" t="str">
        <f t="shared" si="1672"/>
        <v>X</v>
      </c>
      <c r="BO1125" s="649" t="str">
        <f t="shared" si="1673"/>
        <v>X</v>
      </c>
      <c r="BP1125" s="7"/>
      <c r="BQ1125" s="144" t="str">
        <f t="shared" si="1674"/>
        <v>EXTENDED</v>
      </c>
      <c r="BR1125" s="144" t="str">
        <f t="shared" si="1675"/>
        <v>EXTENDED-B2B-FR</v>
      </c>
      <c r="BS1125" s="15"/>
      <c r="BT1125" s="57" t="s">
        <v>18642</v>
      </c>
    </row>
    <row r="1126" spans="1:72" s="59" customFormat="1" ht="120" x14ac:dyDescent="0.2">
      <c r="A1126" s="45" t="str">
        <f t="shared" si="1658"/>
        <v>YES</v>
      </c>
      <c r="B1126" s="131"/>
      <c r="C1126" s="742"/>
      <c r="D1126" s="215" t="s">
        <v>3431</v>
      </c>
      <c r="E1126" s="61" t="s">
        <v>5881</v>
      </c>
      <c r="F1126" s="282"/>
      <c r="G1126" s="62">
        <f t="shared" si="1617"/>
        <v>6</v>
      </c>
      <c r="H1126" s="62" t="s">
        <v>32</v>
      </c>
      <c r="I1126" s="64" t="s">
        <v>17358</v>
      </c>
      <c r="J1126" s="64"/>
      <c r="K1126" s="65"/>
      <c r="L1126" s="65"/>
      <c r="M1126" s="65"/>
      <c r="N1126" s="64" t="s">
        <v>90</v>
      </c>
      <c r="O1126" s="66" t="s">
        <v>32</v>
      </c>
      <c r="P1126" s="66" t="str">
        <f t="shared" si="1697"/>
        <v>1..1</v>
      </c>
      <c r="Q1126" s="6" t="s">
        <v>4638</v>
      </c>
      <c r="R1126" s="67" t="s">
        <v>4639</v>
      </c>
      <c r="S1126" s="66" t="s">
        <v>55</v>
      </c>
      <c r="T1126" s="68" t="str">
        <f t="shared" si="1629"/>
        <v>E</v>
      </c>
      <c r="U1126" s="62" t="s">
        <v>42</v>
      </c>
      <c r="V1126" s="66"/>
      <c r="W1126" s="249"/>
      <c r="X1126" s="38"/>
      <c r="Y1126" s="634" t="str">
        <f t="shared" si="1656"/>
        <v>-</v>
      </c>
      <c r="Z1126" s="70" t="str">
        <f t="shared" ref="Z1126:AE1126" si="1714">IF(Y1126="X","X",IF($AH1126=Z$4,"X","-"))</f>
        <v>-</v>
      </c>
      <c r="AA1126" s="70" t="str">
        <f t="shared" si="1714"/>
        <v>-</v>
      </c>
      <c r="AB1126" s="70" t="str">
        <f t="shared" si="1714"/>
        <v>-</v>
      </c>
      <c r="AC1126" s="70" t="str">
        <f t="shared" si="1714"/>
        <v>-</v>
      </c>
      <c r="AD1126" s="70" t="str">
        <f t="shared" si="1714"/>
        <v>X</v>
      </c>
      <c r="AE1126" s="635" t="str">
        <f t="shared" si="1714"/>
        <v>X</v>
      </c>
      <c r="AF1126" s="38"/>
      <c r="AG1126" s="70" t="s">
        <v>47</v>
      </c>
      <c r="AH1126" s="70" t="s">
        <v>18617</v>
      </c>
      <c r="AI1126" s="38"/>
      <c r="AJ1126" s="13" t="str">
        <f t="shared" si="1625"/>
        <v>/rsm:CrossIndustryInvoice/rsm:SupplyChainTradeTransaction/ram:ApplicableHeaderTradeSettlement/ram:SpecifiedTradePaymentTerms/ram:PayeeTradeParty/ram:URIUniversalCommunication</v>
      </c>
      <c r="AK1126" s="13" t="str">
        <f t="shared" si="1626"/>
        <v>/ram:URIID</v>
      </c>
      <c r="AL1126" s="14">
        <f>COUNTIFS(R$4:R1126,AJ1126)</f>
        <v>1</v>
      </c>
      <c r="AN1126" s="215" t="str">
        <f t="shared" si="1660"/>
        <v>SCT_HTS</v>
      </c>
      <c r="AO1126" s="61" t="str">
        <f t="shared" si="1627"/>
        <v>BT-X-510</v>
      </c>
      <c r="AP1126" s="282" t="str">
        <f t="shared" si="1661"/>
        <v/>
      </c>
      <c r="AQ1126" s="62">
        <f t="shared" si="1702"/>
        <v>6</v>
      </c>
      <c r="AR1126" s="62" t="str">
        <f t="shared" si="1628"/>
        <v>1..1</v>
      </c>
      <c r="AS1126" s="64" t="s">
        <v>2172</v>
      </c>
      <c r="AT1126" s="64"/>
      <c r="AU1126" s="65"/>
      <c r="AV1126" s="65"/>
      <c r="AW1126" s="65"/>
      <c r="AX1126" s="64" t="s">
        <v>99</v>
      </c>
      <c r="AY1126" s="66" t="str">
        <f t="shared" si="1693"/>
        <v>1..1</v>
      </c>
      <c r="AZ1126" s="66" t="str">
        <f t="shared" si="1694"/>
        <v>1..1</v>
      </c>
      <c r="BA1126" s="6" t="str">
        <f t="shared" si="1686"/>
        <v>/rsm:CrossIndustryInvoice
/rsm:SupplyChainTradeTransaction
/ram:ApplicableHeaderTradeSettlement
/ram:SpecifiedTradePaymentTerms
/ram:PayeeTradeParty
/ram:URIUniversalCommunication
/ram:URIID</v>
      </c>
      <c r="BB1126" s="67" t="str">
        <f t="shared" si="1687"/>
        <v>/rsm:CrossIndustryInvoice/rsm:SupplyChainTradeTransaction/ram:ApplicableHeaderTradeSettlement/ram:SpecifiedTradePaymentTerms/ram:PayeeTradeParty/ram:URIUniversalCommunication/ram:URIID</v>
      </c>
      <c r="BC1126" s="66" t="str">
        <f t="shared" si="1662"/>
        <v>I</v>
      </c>
      <c r="BD1126" s="68" t="str">
        <f t="shared" si="1663"/>
        <v>E</v>
      </c>
      <c r="BE1126" s="62" t="str">
        <f t="shared" si="1664"/>
        <v>0..1</v>
      </c>
      <c r="BF1126" s="66" t="str">
        <f t="shared" si="1665"/>
        <v/>
      </c>
      <c r="BG1126" s="249" t="str">
        <f t="shared" si="1666"/>
        <v/>
      </c>
      <c r="BH1126" s="7"/>
      <c r="BI1126" s="634" t="str">
        <f t="shared" si="1667"/>
        <v>-</v>
      </c>
      <c r="BJ1126" s="70" t="str">
        <f t="shared" si="1668"/>
        <v>-</v>
      </c>
      <c r="BK1126" s="70" t="str">
        <f t="shared" si="1669"/>
        <v>-</v>
      </c>
      <c r="BL1126" s="70" t="str">
        <f t="shared" si="1670"/>
        <v>-</v>
      </c>
      <c r="BM1126" s="70" t="str">
        <f t="shared" si="1671"/>
        <v>-</v>
      </c>
      <c r="BN1126" s="70" t="str">
        <f t="shared" si="1672"/>
        <v>X</v>
      </c>
      <c r="BO1126" s="635" t="str">
        <f t="shared" si="1673"/>
        <v>X</v>
      </c>
      <c r="BP1126" s="7"/>
      <c r="BQ1126" s="70" t="str">
        <f t="shared" si="1674"/>
        <v>EXTENDED</v>
      </c>
      <c r="BR1126" s="70" t="str">
        <f t="shared" si="1675"/>
        <v>EXTENDED-B2B-FR</v>
      </c>
      <c r="BS1126" s="15"/>
      <c r="BT1126" s="57" t="s">
        <v>18642</v>
      </c>
    </row>
    <row r="1127" spans="1:72" s="59" customFormat="1" ht="135" x14ac:dyDescent="0.2">
      <c r="A1127" s="45" t="str">
        <f t="shared" si="1658"/>
        <v>YES</v>
      </c>
      <c r="B1127" s="131"/>
      <c r="C1127" s="742"/>
      <c r="D1127" s="215" t="s">
        <v>3431</v>
      </c>
      <c r="E1127" s="61" t="s">
        <v>5882</v>
      </c>
      <c r="F1127" s="282"/>
      <c r="G1127" s="62">
        <f t="shared" ref="G1127:G1164" si="1715">LEN(R1127)-LEN(SUBSTITUTE(R1127,"/",""))-1</f>
        <v>7</v>
      </c>
      <c r="H1127" s="62" t="s">
        <v>32</v>
      </c>
      <c r="I1127" s="64" t="s">
        <v>443</v>
      </c>
      <c r="J1127" s="64"/>
      <c r="K1127" s="65"/>
      <c r="L1127" s="65"/>
      <c r="M1127" s="65"/>
      <c r="N1127" s="64" t="s">
        <v>17064</v>
      </c>
      <c r="O1127" s="66" t="s">
        <v>32</v>
      </c>
      <c r="P1127" s="66" t="str">
        <f t="shared" si="1697"/>
        <v>1..1</v>
      </c>
      <c r="Q1127" s="6" t="s">
        <v>4640</v>
      </c>
      <c r="R1127" s="67" t="s">
        <v>4641</v>
      </c>
      <c r="S1127" s="66" t="s">
        <v>329</v>
      </c>
      <c r="T1127" s="68" t="str">
        <f t="shared" si="1629"/>
        <v>A</v>
      </c>
      <c r="U1127" s="62" t="s">
        <v>42</v>
      </c>
      <c r="V1127" s="66"/>
      <c r="W1127" s="249"/>
      <c r="X1127" s="38"/>
      <c r="Y1127" s="634" t="str">
        <f t="shared" si="1656"/>
        <v>-</v>
      </c>
      <c r="Z1127" s="70" t="str">
        <f t="shared" ref="Z1127:AE1127" si="1716">IF(Y1127="X","X",IF($AH1127=Z$4,"X","-"))</f>
        <v>-</v>
      </c>
      <c r="AA1127" s="70" t="str">
        <f t="shared" si="1716"/>
        <v>-</v>
      </c>
      <c r="AB1127" s="70" t="str">
        <f t="shared" si="1716"/>
        <v>-</v>
      </c>
      <c r="AC1127" s="70" t="str">
        <f t="shared" si="1716"/>
        <v>-</v>
      </c>
      <c r="AD1127" s="70" t="str">
        <f t="shared" si="1716"/>
        <v>X</v>
      </c>
      <c r="AE1127" s="635" t="str">
        <f t="shared" si="1716"/>
        <v>X</v>
      </c>
      <c r="AF1127" s="38"/>
      <c r="AG1127" s="70" t="s">
        <v>47</v>
      </c>
      <c r="AH1127" s="70" t="s">
        <v>18617</v>
      </c>
      <c r="AI1127" s="38"/>
      <c r="AJ1127" s="13" t="str">
        <f t="shared" si="1625"/>
        <v>/rsm:CrossIndustryInvoice/rsm:SupplyChainTradeTransaction/ram:ApplicableHeaderTradeSettlement/ram:SpecifiedTradePaymentTerms/ram:PayeeTradeParty/ram:URIUniversalCommunication/ram:URIID</v>
      </c>
      <c r="AK1127" s="13" t="str">
        <f t="shared" si="1626"/>
        <v>/@schemeID</v>
      </c>
      <c r="AL1127" s="14">
        <f>COUNTIFS(R$4:R1127,AJ1127)</f>
        <v>1</v>
      </c>
      <c r="AN1127" s="215" t="str">
        <f t="shared" si="1660"/>
        <v>SCT_HTS</v>
      </c>
      <c r="AO1127" s="61" t="str">
        <f t="shared" si="1627"/>
        <v>BT-X-510-0</v>
      </c>
      <c r="AP1127" s="282" t="str">
        <f t="shared" si="1661"/>
        <v/>
      </c>
      <c r="AQ1127" s="62">
        <f t="shared" si="1702"/>
        <v>7</v>
      </c>
      <c r="AR1127" s="62" t="str">
        <f t="shared" si="1628"/>
        <v>1..1</v>
      </c>
      <c r="AS1127" s="64" t="s">
        <v>330</v>
      </c>
      <c r="AT1127" s="64"/>
      <c r="AU1127" s="65"/>
      <c r="AV1127" s="65"/>
      <c r="AW1127" s="65"/>
      <c r="AX1127" s="64"/>
      <c r="AY1127" s="66" t="str">
        <f t="shared" si="1693"/>
        <v>1..1</v>
      </c>
      <c r="AZ1127" s="66" t="str">
        <f t="shared" si="1694"/>
        <v>1..1</v>
      </c>
      <c r="BA1127" s="6" t="str">
        <f t="shared" si="1686"/>
        <v>/rsm:CrossIndustryInvoice
/rsm:SupplyChainTradeTransaction
/ram:ApplicableHeaderTradeSettlement
/ram:SpecifiedTradePaymentTerms
/ram:PayeeTradeParty
/ram:URIUniversalCommunication
/ram:URIID
/@schemeID</v>
      </c>
      <c r="BB1127" s="67" t="str">
        <f t="shared" si="1687"/>
        <v>/rsm:CrossIndustryInvoice/rsm:SupplyChainTradeTransaction/ram:ApplicableHeaderTradeSettlement/ram:SpecifiedTradePaymentTerms/ram:PayeeTradeParty/ram:URIUniversalCommunication/ram:URIID/@schemeID</v>
      </c>
      <c r="BC1127" s="66" t="str">
        <f t="shared" si="1662"/>
        <v>S</v>
      </c>
      <c r="BD1127" s="68" t="str">
        <f t="shared" si="1663"/>
        <v>A</v>
      </c>
      <c r="BE1127" s="62" t="str">
        <f t="shared" si="1664"/>
        <v>0..1</v>
      </c>
      <c r="BF1127" s="66" t="str">
        <f t="shared" si="1665"/>
        <v/>
      </c>
      <c r="BG1127" s="249" t="str">
        <f t="shared" si="1666"/>
        <v/>
      </c>
      <c r="BH1127" s="7"/>
      <c r="BI1127" s="634" t="str">
        <f t="shared" si="1667"/>
        <v>-</v>
      </c>
      <c r="BJ1127" s="70" t="str">
        <f t="shared" si="1668"/>
        <v>-</v>
      </c>
      <c r="BK1127" s="70" t="str">
        <f t="shared" si="1669"/>
        <v>-</v>
      </c>
      <c r="BL1127" s="70" t="str">
        <f t="shared" si="1670"/>
        <v>-</v>
      </c>
      <c r="BM1127" s="70" t="str">
        <f t="shared" si="1671"/>
        <v>-</v>
      </c>
      <c r="BN1127" s="70" t="str">
        <f t="shared" si="1672"/>
        <v>X</v>
      </c>
      <c r="BO1127" s="635" t="str">
        <f t="shared" si="1673"/>
        <v>X</v>
      </c>
      <c r="BP1127" s="7"/>
      <c r="BQ1127" s="70" t="str">
        <f t="shared" si="1674"/>
        <v>EXTENDED</v>
      </c>
      <c r="BR1127" s="70" t="str">
        <f t="shared" si="1675"/>
        <v>EXTENDED-B2B-FR</v>
      </c>
      <c r="BS1127" s="15"/>
      <c r="BT1127" s="57" t="s">
        <v>18642</v>
      </c>
    </row>
    <row r="1128" spans="1:72" s="59" customFormat="1" ht="105" x14ac:dyDescent="0.2">
      <c r="A1128" s="45" t="str">
        <f t="shared" si="1658"/>
        <v>NO</v>
      </c>
      <c r="B1128" s="340" t="s">
        <v>17033</v>
      </c>
      <c r="C1128" s="742"/>
      <c r="D1128" s="215" t="s">
        <v>3431</v>
      </c>
      <c r="E1128" s="140" t="s">
        <v>5131</v>
      </c>
      <c r="F1128" s="296"/>
      <c r="G1128" s="141">
        <f t="shared" si="1715"/>
        <v>5</v>
      </c>
      <c r="H1128" s="141" t="s">
        <v>42</v>
      </c>
      <c r="I1128" s="248" t="s">
        <v>4642</v>
      </c>
      <c r="J1128" s="243"/>
      <c r="K1128" s="244"/>
      <c r="L1128" s="244"/>
      <c r="M1128" s="244"/>
      <c r="N1128" s="243"/>
      <c r="O1128" s="124" t="s">
        <v>42</v>
      </c>
      <c r="P1128" s="245" t="str">
        <f t="shared" si="1697"/>
        <v>0..1</v>
      </c>
      <c r="Q1128" s="142" t="s">
        <v>4643</v>
      </c>
      <c r="R1128" s="143" t="s">
        <v>4644</v>
      </c>
      <c r="S1128" s="245"/>
      <c r="T1128" s="246" t="str">
        <f t="shared" si="1629"/>
        <v/>
      </c>
      <c r="U1128" s="141" t="s">
        <v>62</v>
      </c>
      <c r="V1128" s="245"/>
      <c r="W1128" s="680"/>
      <c r="X1128" s="38"/>
      <c r="Y1128" s="648" t="str">
        <f t="shared" si="1656"/>
        <v>-</v>
      </c>
      <c r="Z1128" s="144" t="str">
        <f t="shared" ref="Z1128:AE1128" si="1717">IF(Y1128="X","X",IF($AH1128=Z$4,"X","-"))</f>
        <v>-</v>
      </c>
      <c r="AA1128" s="144" t="str">
        <f t="shared" si="1717"/>
        <v>-</v>
      </c>
      <c r="AB1128" s="144" t="str">
        <f t="shared" si="1717"/>
        <v>-</v>
      </c>
      <c r="AC1128" s="144" t="str">
        <f t="shared" si="1717"/>
        <v>-</v>
      </c>
      <c r="AD1128" s="144" t="str">
        <f t="shared" si="1717"/>
        <v>-</v>
      </c>
      <c r="AE1128" s="649" t="str">
        <f t="shared" si="1717"/>
        <v>X</v>
      </c>
      <c r="AF1128" s="38"/>
      <c r="AG1128" s="144" t="s">
        <v>47</v>
      </c>
      <c r="AH1128" s="144" t="s">
        <v>47</v>
      </c>
      <c r="AI1128" s="38"/>
      <c r="AJ1128" s="13" t="str">
        <f t="shared" si="1625"/>
        <v>/rsm:CrossIndustryInvoice/rsm:SupplyChainTradeTransaction/ram:ApplicableHeaderTradeSettlement/ram:SpecifiedTradePaymentTerms/ram:PayeeTradeParty</v>
      </c>
      <c r="AK1128" s="13" t="str">
        <f t="shared" si="1626"/>
        <v>/ram:SpecifiedTaxRegistration</v>
      </c>
      <c r="AL1128" s="14">
        <f>COUNTIFS(R$4:R1128,AJ1128)</f>
        <v>1</v>
      </c>
      <c r="AN1128" s="215" t="str">
        <f t="shared" si="1660"/>
        <v>SCT_HTS</v>
      </c>
      <c r="AO1128" s="140" t="str">
        <f t="shared" si="1627"/>
        <v>BT-X-509-00</v>
      </c>
      <c r="AP1128" s="296" t="str">
        <f t="shared" si="1661"/>
        <v/>
      </c>
      <c r="AQ1128" s="141">
        <f t="shared" si="1702"/>
        <v>5</v>
      </c>
      <c r="AR1128" s="141" t="str">
        <f t="shared" si="1628"/>
        <v>0..1</v>
      </c>
      <c r="AS1128" s="248" t="s">
        <v>1011</v>
      </c>
      <c r="AT1128" s="243"/>
      <c r="AU1128" s="244"/>
      <c r="AV1128" s="244"/>
      <c r="AW1128" s="244"/>
      <c r="AX1128" s="243"/>
      <c r="AY1128" s="245" t="str">
        <f t="shared" si="1693"/>
        <v>0..1</v>
      </c>
      <c r="AZ1128" s="245" t="str">
        <f t="shared" si="1694"/>
        <v>0..1</v>
      </c>
      <c r="BA1128" s="142" t="str">
        <f t="shared" si="1686"/>
        <v>/rsm:CrossIndustryInvoice
/rsm:SupplyChainTradeTransaction
/ram:ApplicableHeaderTradeSettlement
/ram:SpecifiedTradePaymentTerms
/ram:PayeeTradeParty
/ram:SpecifiedTaxRegistration</v>
      </c>
      <c r="BB1128" s="143" t="str">
        <f t="shared" si="1687"/>
        <v>/rsm:CrossIndustryInvoice/rsm:SupplyChainTradeTransaction/ram:ApplicableHeaderTradeSettlement/ram:SpecifiedTradePaymentTerms/ram:PayeeTradeParty/ram:SpecifiedTaxRegistration</v>
      </c>
      <c r="BC1128" s="245" t="str">
        <f t="shared" si="1662"/>
        <v/>
      </c>
      <c r="BD1128" s="246" t="str">
        <f t="shared" si="1663"/>
        <v/>
      </c>
      <c r="BE1128" s="141" t="str">
        <f t="shared" si="1664"/>
        <v>0..n</v>
      </c>
      <c r="BF1128" s="245" t="str">
        <f t="shared" si="1665"/>
        <v/>
      </c>
      <c r="BG1128" s="680" t="str">
        <f t="shared" si="1666"/>
        <v/>
      </c>
      <c r="BH1128" s="7"/>
      <c r="BI1128" s="648" t="str">
        <f t="shared" si="1667"/>
        <v>-</v>
      </c>
      <c r="BJ1128" s="144" t="str">
        <f t="shared" si="1668"/>
        <v>-</v>
      </c>
      <c r="BK1128" s="144" t="str">
        <f t="shared" si="1669"/>
        <v>-</v>
      </c>
      <c r="BL1128" s="144" t="str">
        <f t="shared" si="1670"/>
        <v>-</v>
      </c>
      <c r="BM1128" s="144" t="str">
        <f t="shared" si="1671"/>
        <v>-</v>
      </c>
      <c r="BN1128" s="144" t="str">
        <f t="shared" si="1672"/>
        <v>-</v>
      </c>
      <c r="BO1128" s="649" t="str">
        <f t="shared" si="1673"/>
        <v>X</v>
      </c>
      <c r="BP1128" s="7"/>
      <c r="BQ1128" s="144" t="str">
        <f t="shared" si="1674"/>
        <v>EXTENDED</v>
      </c>
      <c r="BR1128" s="144" t="str">
        <f t="shared" si="1675"/>
        <v>EXTENDED</v>
      </c>
      <c r="BS1128" s="15"/>
      <c r="BT1128" s="57" t="s">
        <v>18642</v>
      </c>
    </row>
    <row r="1129" spans="1:72" s="59" customFormat="1" ht="120" x14ac:dyDescent="0.2">
      <c r="A1129" s="45" t="str">
        <f t="shared" si="1658"/>
        <v>YES</v>
      </c>
      <c r="B1129" s="131"/>
      <c r="C1129" s="742"/>
      <c r="D1129" s="215" t="s">
        <v>3431</v>
      </c>
      <c r="E1129" s="61" t="s">
        <v>5132</v>
      </c>
      <c r="F1129" s="282"/>
      <c r="G1129" s="62">
        <f t="shared" si="1715"/>
        <v>6</v>
      </c>
      <c r="H1129" s="62" t="s">
        <v>32</v>
      </c>
      <c r="I1129" s="64" t="s">
        <v>17158</v>
      </c>
      <c r="J1129" s="64"/>
      <c r="K1129" s="65"/>
      <c r="L1129" s="65"/>
      <c r="M1129" s="65"/>
      <c r="N1129" s="64" t="s">
        <v>90</v>
      </c>
      <c r="O1129" s="66" t="s">
        <v>32</v>
      </c>
      <c r="P1129" s="66" t="str">
        <f t="shared" si="1697"/>
        <v>1..1</v>
      </c>
      <c r="Q1129" s="6" t="s">
        <v>4645</v>
      </c>
      <c r="R1129" s="67" t="s">
        <v>4646</v>
      </c>
      <c r="S1129" s="66" t="s">
        <v>55</v>
      </c>
      <c r="T1129" s="68" t="str">
        <f>IF($E1129="","",IF(ISERROR(SEARCH("@",$R1129)),IF(LEFT($E1129,4)="BG-X","EG",IF(LEFT($E1129,2)="BG","G",IF(LEFT($E1129,4)="BT-X",IF(LEN($E1129)-LEN(SUBSTITUTE($E1129,"-",))&gt;2,"","E"),IF(LEN($E1129)-LEN(SUBSTITUTE($E1129,"-",))&gt;1,"","E")))),"A"))</f>
        <v>E</v>
      </c>
      <c r="U1129" s="62" t="s">
        <v>42</v>
      </c>
      <c r="V1129" s="66"/>
      <c r="W1129" s="677" t="s">
        <v>1016</v>
      </c>
      <c r="X1129" s="38"/>
      <c r="Y1129" s="634" t="str">
        <f t="shared" si="1656"/>
        <v>-</v>
      </c>
      <c r="Z1129" s="70" t="str">
        <f t="shared" ref="Z1129:AE1129" si="1718">IF(Y1129="X","X",IF($AH1129=Z$4,"X","-"))</f>
        <v>-</v>
      </c>
      <c r="AA1129" s="70" t="str">
        <f t="shared" si="1718"/>
        <v>-</v>
      </c>
      <c r="AB1129" s="70" t="str">
        <f t="shared" si="1718"/>
        <v>-</v>
      </c>
      <c r="AC1129" s="70" t="str">
        <f t="shared" si="1718"/>
        <v>-</v>
      </c>
      <c r="AD1129" s="70" t="str">
        <f t="shared" si="1718"/>
        <v>-</v>
      </c>
      <c r="AE1129" s="635" t="str">
        <f t="shared" si="1718"/>
        <v>X</v>
      </c>
      <c r="AF1129" s="38"/>
      <c r="AG1129" s="70" t="s">
        <v>47</v>
      </c>
      <c r="AH1129" s="70" t="s">
        <v>47</v>
      </c>
      <c r="AI1129" s="38"/>
      <c r="AJ1129" s="13" t="str">
        <f t="shared" si="1625"/>
        <v>/rsm:CrossIndustryInvoice/rsm:SupplyChainTradeTransaction/ram:ApplicableHeaderTradeSettlement/ram:SpecifiedTradePaymentTerms/ram:PayeeTradeParty/ram:SpecifiedTaxRegistration</v>
      </c>
      <c r="AK1129" s="13" t="str">
        <f t="shared" si="1626"/>
        <v>/ram:ID</v>
      </c>
      <c r="AL1129" s="14">
        <f>COUNTIFS(R$4:R1129,AJ1129)</f>
        <v>1</v>
      </c>
      <c r="AN1129" s="215" t="str">
        <f t="shared" si="1660"/>
        <v>SCT_HTS</v>
      </c>
      <c r="AO1129" s="61" t="str">
        <f t="shared" si="1627"/>
        <v>BT-X-509</v>
      </c>
      <c r="AP1129" s="282" t="str">
        <f t="shared" si="1661"/>
        <v/>
      </c>
      <c r="AQ1129" s="62">
        <f t="shared" si="1702"/>
        <v>6</v>
      </c>
      <c r="AR1129" s="62" t="str">
        <f t="shared" si="1628"/>
        <v>1..1</v>
      </c>
      <c r="AS1129" s="64" t="s">
        <v>1014</v>
      </c>
      <c r="AT1129" s="64"/>
      <c r="AU1129" s="65"/>
      <c r="AV1129" s="65"/>
      <c r="AW1129" s="65"/>
      <c r="AX1129" s="64" t="s">
        <v>99</v>
      </c>
      <c r="AY1129" s="66" t="str">
        <f t="shared" si="1693"/>
        <v>1..1</v>
      </c>
      <c r="AZ1129" s="66" t="str">
        <f t="shared" si="1694"/>
        <v>1..1</v>
      </c>
      <c r="BA1129" s="6" t="str">
        <f t="shared" si="1686"/>
        <v>/rsm:CrossIndustryInvoice
/rsm:SupplyChainTradeTransaction
/ram:ApplicableHeaderTradeSettlement
/ram:SpecifiedTradePaymentTerms
/ram:PayeeTradeParty
/ram:SpecifiedTaxRegistration
/ram:ID</v>
      </c>
      <c r="BB1129" s="67" t="str">
        <f t="shared" si="1687"/>
        <v>/rsm:CrossIndustryInvoice/rsm:SupplyChainTradeTransaction/ram:ApplicableHeaderTradeSettlement/ram:SpecifiedTradePaymentTerms/ram:PayeeTradeParty/ram:SpecifiedTaxRegistration/ram:ID</v>
      </c>
      <c r="BC1129" s="66" t="str">
        <f t="shared" si="1662"/>
        <v>I</v>
      </c>
      <c r="BD1129" s="68" t="str">
        <f t="shared" si="1663"/>
        <v>E</v>
      </c>
      <c r="BE1129" s="62" t="str">
        <f t="shared" si="1664"/>
        <v>0..1</v>
      </c>
      <c r="BF1129" s="66" t="str">
        <f t="shared" si="1665"/>
        <v/>
      </c>
      <c r="BG1129" s="249" t="str">
        <f t="shared" si="1666"/>
        <v>@schemeID="VA"</v>
      </c>
      <c r="BH1129" s="7"/>
      <c r="BI1129" s="634" t="str">
        <f t="shared" si="1667"/>
        <v>-</v>
      </c>
      <c r="BJ1129" s="70" t="str">
        <f t="shared" si="1668"/>
        <v>-</v>
      </c>
      <c r="BK1129" s="70" t="str">
        <f t="shared" si="1669"/>
        <v>-</v>
      </c>
      <c r="BL1129" s="70" t="str">
        <f t="shared" si="1670"/>
        <v>-</v>
      </c>
      <c r="BM1129" s="70" t="str">
        <f t="shared" si="1671"/>
        <v>-</v>
      </c>
      <c r="BN1129" s="70" t="str">
        <f t="shared" si="1672"/>
        <v>-</v>
      </c>
      <c r="BO1129" s="635" t="str">
        <f t="shared" si="1673"/>
        <v>X</v>
      </c>
      <c r="BP1129" s="7"/>
      <c r="BQ1129" s="70" t="str">
        <f t="shared" si="1674"/>
        <v>EXTENDED</v>
      </c>
      <c r="BR1129" s="70" t="str">
        <f t="shared" si="1675"/>
        <v>EXTENDED</v>
      </c>
      <c r="BS1129" s="15"/>
      <c r="BT1129" s="57" t="s">
        <v>18642</v>
      </c>
    </row>
    <row r="1130" spans="1:72" s="59" customFormat="1" ht="135" x14ac:dyDescent="0.2">
      <c r="A1130" s="45" t="str">
        <f t="shared" si="1658"/>
        <v>YES</v>
      </c>
      <c r="B1130" s="131"/>
      <c r="C1130" s="742"/>
      <c r="D1130" s="215" t="s">
        <v>3431</v>
      </c>
      <c r="E1130" s="61" t="s">
        <v>5133</v>
      </c>
      <c r="F1130" s="282"/>
      <c r="G1130" s="62">
        <f t="shared" si="1715"/>
        <v>7</v>
      </c>
      <c r="H1130" s="62" t="s">
        <v>32</v>
      </c>
      <c r="I1130" s="64" t="s">
        <v>17157</v>
      </c>
      <c r="J1130" s="64"/>
      <c r="K1130" s="65" t="s">
        <v>1015</v>
      </c>
      <c r="L1130" s="65"/>
      <c r="M1130" s="65" t="s">
        <v>1016</v>
      </c>
      <c r="N1130" s="64" t="s">
        <v>17064</v>
      </c>
      <c r="O1130" s="66" t="s">
        <v>32</v>
      </c>
      <c r="P1130" s="66" t="str">
        <f t="shared" si="1697"/>
        <v>1..1</v>
      </c>
      <c r="Q1130" s="6" t="s">
        <v>4647</v>
      </c>
      <c r="R1130" s="67" t="s">
        <v>4648</v>
      </c>
      <c r="S1130" s="66" t="s">
        <v>329</v>
      </c>
      <c r="T1130" s="68" t="str">
        <f t="shared" si="1629"/>
        <v>A</v>
      </c>
      <c r="U1130" s="62" t="s">
        <v>42</v>
      </c>
      <c r="V1130" s="66"/>
      <c r="W1130" s="677" t="s">
        <v>1016</v>
      </c>
      <c r="X1130" s="38"/>
      <c r="Y1130" s="634" t="str">
        <f t="shared" si="1656"/>
        <v>-</v>
      </c>
      <c r="Z1130" s="70" t="str">
        <f t="shared" ref="Z1130:AE1130" si="1719">IF(Y1130="X","X",IF($AH1130=Z$4,"X","-"))</f>
        <v>-</v>
      </c>
      <c r="AA1130" s="70" t="str">
        <f t="shared" si="1719"/>
        <v>-</v>
      </c>
      <c r="AB1130" s="70" t="str">
        <f t="shared" si="1719"/>
        <v>-</v>
      </c>
      <c r="AC1130" s="70" t="str">
        <f t="shared" si="1719"/>
        <v>-</v>
      </c>
      <c r="AD1130" s="70" t="str">
        <f t="shared" si="1719"/>
        <v>-</v>
      </c>
      <c r="AE1130" s="635" t="str">
        <f t="shared" si="1719"/>
        <v>X</v>
      </c>
      <c r="AF1130" s="38"/>
      <c r="AG1130" s="70" t="s">
        <v>47</v>
      </c>
      <c r="AH1130" s="70" t="s">
        <v>47</v>
      </c>
      <c r="AI1130" s="38"/>
      <c r="AJ1130" s="13" t="str">
        <f t="shared" si="1625"/>
        <v>/rsm:CrossIndustryInvoice/rsm:SupplyChainTradeTransaction/ram:ApplicableHeaderTradeSettlement/ram:SpecifiedTradePaymentTerms/ram:PayeeTradeParty/ram:SpecifiedTaxRegistration/ram:ID</v>
      </c>
      <c r="AK1130" s="13" t="str">
        <f t="shared" si="1626"/>
        <v>/@schemeID</v>
      </c>
      <c r="AL1130" s="14">
        <f>COUNTIFS(R$4:R1130,AJ1130)</f>
        <v>1</v>
      </c>
      <c r="AN1130" s="215" t="str">
        <f t="shared" si="1660"/>
        <v>SCT_HTS</v>
      </c>
      <c r="AO1130" s="61" t="str">
        <f t="shared" si="1627"/>
        <v>BT-X-509-0</v>
      </c>
      <c r="AP1130" s="282" t="str">
        <f t="shared" si="1661"/>
        <v/>
      </c>
      <c r="AQ1130" s="62">
        <f t="shared" si="1702"/>
        <v>7</v>
      </c>
      <c r="AR1130" s="62" t="str">
        <f t="shared" si="1628"/>
        <v>1..1</v>
      </c>
      <c r="AS1130" s="64" t="s">
        <v>1019</v>
      </c>
      <c r="AT1130" s="64"/>
      <c r="AU1130" s="65"/>
      <c r="AV1130" s="65"/>
      <c r="AW1130" s="65"/>
      <c r="AX1130" s="64"/>
      <c r="AY1130" s="66" t="str">
        <f t="shared" si="1693"/>
        <v>1..1</v>
      </c>
      <c r="AZ1130" s="66" t="str">
        <f t="shared" si="1694"/>
        <v>1..1</v>
      </c>
      <c r="BA1130" s="6" t="str">
        <f t="shared" si="1686"/>
        <v>/rsm:CrossIndustryInvoice
/rsm:SupplyChainTradeTransaction
/ram:ApplicableHeaderTradeSettlement
/ram:SpecifiedTradePaymentTerms
/ram:PayeeTradeParty
/ram:SpecifiedTaxRegistration
/ram:ID
/@schemeID</v>
      </c>
      <c r="BB1130" s="67" t="str">
        <f t="shared" si="1687"/>
        <v>/rsm:CrossIndustryInvoice/rsm:SupplyChainTradeTransaction/ram:ApplicableHeaderTradeSettlement/ram:SpecifiedTradePaymentTerms/ram:PayeeTradeParty/ram:SpecifiedTaxRegistration/ram:ID/@schemeID</v>
      </c>
      <c r="BC1130" s="66" t="str">
        <f t="shared" si="1662"/>
        <v>S</v>
      </c>
      <c r="BD1130" s="68" t="str">
        <f t="shared" si="1663"/>
        <v>A</v>
      </c>
      <c r="BE1130" s="62" t="str">
        <f t="shared" si="1664"/>
        <v>0..1</v>
      </c>
      <c r="BF1130" s="66" t="str">
        <f t="shared" si="1665"/>
        <v/>
      </c>
      <c r="BG1130" s="249" t="str">
        <f t="shared" si="1666"/>
        <v>@schemeID="VA"</v>
      </c>
      <c r="BH1130" s="7"/>
      <c r="BI1130" s="634" t="str">
        <f t="shared" si="1667"/>
        <v>-</v>
      </c>
      <c r="BJ1130" s="70" t="str">
        <f t="shared" si="1668"/>
        <v>-</v>
      </c>
      <c r="BK1130" s="70" t="str">
        <f t="shared" si="1669"/>
        <v>-</v>
      </c>
      <c r="BL1130" s="70" t="str">
        <f t="shared" si="1670"/>
        <v>-</v>
      </c>
      <c r="BM1130" s="70" t="str">
        <f t="shared" si="1671"/>
        <v>-</v>
      </c>
      <c r="BN1130" s="70" t="str">
        <f t="shared" si="1672"/>
        <v>-</v>
      </c>
      <c r="BO1130" s="635" t="str">
        <f t="shared" si="1673"/>
        <v>X</v>
      </c>
      <c r="BP1130" s="7"/>
      <c r="BQ1130" s="70" t="str">
        <f t="shared" si="1674"/>
        <v>EXTENDED</v>
      </c>
      <c r="BR1130" s="70" t="str">
        <f t="shared" si="1675"/>
        <v>EXTENDED</v>
      </c>
      <c r="BS1130" s="15"/>
      <c r="BT1130" s="57" t="s">
        <v>18642</v>
      </c>
    </row>
    <row r="1131" spans="1:72" s="59" customFormat="1" ht="96" x14ac:dyDescent="0.2">
      <c r="A1131" s="45" t="str">
        <f t="shared" si="1658"/>
        <v>NO</v>
      </c>
      <c r="B1131" s="45"/>
      <c r="C1131" s="45"/>
      <c r="D1131" s="211" t="s">
        <v>3431</v>
      </c>
      <c r="E1131" s="212" t="s">
        <v>4649</v>
      </c>
      <c r="F1131" s="311" t="s">
        <v>4649</v>
      </c>
      <c r="G1131" s="231">
        <f t="shared" si="1715"/>
        <v>3</v>
      </c>
      <c r="H1131" s="231" t="s">
        <v>32</v>
      </c>
      <c r="I1131" s="232" t="s">
        <v>4650</v>
      </c>
      <c r="J1131" s="232" t="s">
        <v>4651</v>
      </c>
      <c r="K1131" s="233"/>
      <c r="L1131" s="233" t="s">
        <v>4652</v>
      </c>
      <c r="M1131" s="233" t="s">
        <v>35</v>
      </c>
      <c r="N1131" s="232"/>
      <c r="O1131" s="219" t="s">
        <v>32</v>
      </c>
      <c r="P1131" s="219" t="str">
        <f t="shared" si="1643"/>
        <v>1..1</v>
      </c>
      <c r="Q1131" s="220" t="s">
        <v>4653</v>
      </c>
      <c r="R1131" s="221" t="s">
        <v>4654</v>
      </c>
      <c r="S1131" s="219" t="s">
        <v>35</v>
      </c>
      <c r="T1131" s="184" t="str">
        <f t="shared" si="1629"/>
        <v>G</v>
      </c>
      <c r="U1131" s="219" t="s">
        <v>42</v>
      </c>
      <c r="V1131" s="219" t="s">
        <v>35</v>
      </c>
      <c r="W1131" s="678" t="s">
        <v>35</v>
      </c>
      <c r="X1131" s="38"/>
      <c r="Y1131" s="652" t="str">
        <f t="shared" si="1656"/>
        <v>X</v>
      </c>
      <c r="Z1131" s="184" t="str">
        <f t="shared" ref="Z1131:AE1131" si="1720">IF(Y1131="X","X",IF($AH1131=Z$4,"X","-"))</f>
        <v>X</v>
      </c>
      <c r="AA1131" s="184" t="str">
        <f t="shared" si="1720"/>
        <v>X</v>
      </c>
      <c r="AB1131" s="184" t="str">
        <f t="shared" si="1720"/>
        <v>X</v>
      </c>
      <c r="AC1131" s="184" t="str">
        <f t="shared" si="1720"/>
        <v>X</v>
      </c>
      <c r="AD1131" s="184" t="str">
        <f t="shared" si="1720"/>
        <v>X</v>
      </c>
      <c r="AE1131" s="653" t="str">
        <f t="shared" si="1720"/>
        <v>X</v>
      </c>
      <c r="AF1131" s="38"/>
      <c r="AG1131" s="184" t="s">
        <v>39</v>
      </c>
      <c r="AH1131" s="184" t="s">
        <v>39</v>
      </c>
      <c r="AI1131" s="38"/>
      <c r="AJ1131" s="13" t="str">
        <f t="shared" ref="AJ1131:AJ1164" si="1721">IF(ISERROR(FIND("/",R1131)),R1131,LEFT(R1131,FIND(CHAR(1),SUBSTITUTE(R1131,"/",CHAR(1),LEN(R1131)-LEN(SUBSTITUTE(R1131,"/",""))))-1))</f>
        <v>/rsm:CrossIndustryInvoice/rsm:SupplyChainTradeTransaction/ram:ApplicableHeaderTradeSettlement</v>
      </c>
      <c r="AK1131" s="13" t="str">
        <f t="shared" ref="AK1131:AK1164" si="1722">IF(ISERROR(FIND("/",R1131)),R1131,MID(R1131, FIND(CHAR(1),SUBSTITUTE(R1131,"/",CHAR(1), LEN(R1131)-LEN(SUBSTITUTE(R1131,"/","")))), LEN(R1131)))</f>
        <v>/ram:SpecifiedTradeSettlementHeaderMonetarySummation</v>
      </c>
      <c r="AL1131" s="14">
        <f>COUNTIFS(R$4:R1131,AJ1131)</f>
        <v>1</v>
      </c>
      <c r="AN1131" s="211" t="str">
        <f t="shared" si="1660"/>
        <v>SCT_HTS</v>
      </c>
      <c r="AO1131" s="212" t="str">
        <f t="shared" ref="AO1131:AO1164" si="1723">E1131</f>
        <v>BG-22</v>
      </c>
      <c r="AP1131" s="311" t="str">
        <f t="shared" si="1661"/>
        <v>BG-22</v>
      </c>
      <c r="AQ1131" s="231">
        <f t="shared" si="1702"/>
        <v>3</v>
      </c>
      <c r="AR1131" s="231" t="str">
        <f t="shared" ref="AR1131:AR1164" si="1724">H1131</f>
        <v>1..1</v>
      </c>
      <c r="AS1131" s="232" t="s">
        <v>4655</v>
      </c>
      <c r="AT1131" s="232" t="s">
        <v>4656</v>
      </c>
      <c r="AU1131" s="233"/>
      <c r="AV1131" s="233" t="s">
        <v>18314</v>
      </c>
      <c r="AW1131" s="233" t="s">
        <v>35</v>
      </c>
      <c r="AX1131" s="232"/>
      <c r="AY1131" s="219" t="str">
        <f t="shared" si="1693"/>
        <v>1..1</v>
      </c>
      <c r="AZ1131" s="219" t="str">
        <f t="shared" si="1694"/>
        <v>1..1</v>
      </c>
      <c r="BA1131" s="220" t="str">
        <f t="shared" si="1686"/>
        <v>/rsm:CrossIndustryInvoice
/rsm:SupplyChainTradeTransaction
/ram:ApplicableHeaderTradeSettlement
/ram:SpecifiedTradeSettlementHeaderMonetarySummation</v>
      </c>
      <c r="BB1131" s="221" t="str">
        <f t="shared" si="1687"/>
        <v>/rsm:CrossIndustryInvoice/rsm:SupplyChainTradeTransaction/ram:ApplicableHeaderTradeSettlement/ram:SpecifiedTradeSettlementHeaderMonetarySummation</v>
      </c>
      <c r="BC1131" s="219" t="str">
        <f t="shared" si="1662"/>
        <v/>
      </c>
      <c r="BD1131" s="184" t="str">
        <f t="shared" si="1663"/>
        <v>G</v>
      </c>
      <c r="BE1131" s="219" t="str">
        <f t="shared" si="1664"/>
        <v>0..1</v>
      </c>
      <c r="BF1131" s="219" t="str">
        <f t="shared" si="1665"/>
        <v/>
      </c>
      <c r="BG1131" s="678" t="str">
        <f t="shared" si="1666"/>
        <v/>
      </c>
      <c r="BH1131" s="7"/>
      <c r="BI1131" s="652" t="str">
        <f t="shared" si="1667"/>
        <v>X</v>
      </c>
      <c r="BJ1131" s="184" t="str">
        <f t="shared" si="1668"/>
        <v>X</v>
      </c>
      <c r="BK1131" s="184" t="str">
        <f t="shared" si="1669"/>
        <v>X</v>
      </c>
      <c r="BL1131" s="184" t="str">
        <f t="shared" si="1670"/>
        <v>X</v>
      </c>
      <c r="BM1131" s="184" t="str">
        <f t="shared" si="1671"/>
        <v>X</v>
      </c>
      <c r="BN1131" s="184" t="str">
        <f t="shared" si="1672"/>
        <v>X</v>
      </c>
      <c r="BO1131" s="653" t="str">
        <f t="shared" si="1673"/>
        <v>X</v>
      </c>
      <c r="BP1131" s="7"/>
      <c r="BQ1131" s="184" t="str">
        <f t="shared" si="1674"/>
        <v>MINIMUM</v>
      </c>
      <c r="BR1131" s="184" t="str">
        <f t="shared" si="1675"/>
        <v>MINIMUM</v>
      </c>
      <c r="BS1131" s="15"/>
      <c r="BT1131" s="57" t="s">
        <v>18642</v>
      </c>
    </row>
    <row r="1132" spans="1:72" s="59" customFormat="1" ht="135" x14ac:dyDescent="0.2">
      <c r="A1132" s="45" t="str">
        <f t="shared" si="1658"/>
        <v>YES</v>
      </c>
      <c r="B1132" s="45"/>
      <c r="C1132" s="45"/>
      <c r="D1132" s="213" t="s">
        <v>3431</v>
      </c>
      <c r="E1132" s="214" t="s">
        <v>4658</v>
      </c>
      <c r="F1132" s="312" t="s">
        <v>4658</v>
      </c>
      <c r="G1132" s="66">
        <f t="shared" si="1715"/>
        <v>4</v>
      </c>
      <c r="H1132" s="66" t="s">
        <v>32</v>
      </c>
      <c r="I1132" s="64" t="s">
        <v>4659</v>
      </c>
      <c r="J1132" s="64" t="s">
        <v>4660</v>
      </c>
      <c r="K1132" s="65"/>
      <c r="L1132" s="65"/>
      <c r="M1132" s="65" t="s">
        <v>18150</v>
      </c>
      <c r="N1132" s="64" t="s">
        <v>1325</v>
      </c>
      <c r="O1132" s="66" t="s">
        <v>32</v>
      </c>
      <c r="P1132" s="66" t="str">
        <f t="shared" si="1643"/>
        <v>1..1</v>
      </c>
      <c r="Q1132" s="2" t="s">
        <v>4662</v>
      </c>
      <c r="R1132" s="75" t="s">
        <v>4663</v>
      </c>
      <c r="S1132" s="66" t="s">
        <v>163</v>
      </c>
      <c r="T1132" s="68" t="str">
        <f t="shared" ref="T1132:T1170" si="1725">IF($E1132="","",IF(ISERROR(SEARCH("@",$R1132)),IF(LEFT($E1132,4)="BG-X","EG",IF(LEFT($E1132,2)="BG","G",IF(LEFT($E1132,4)="BT-X",IF(LEN($E1132)-LEN(SUBSTITUTE($E1132,"-",))&gt;2,"","E"),IF(LEN($E1132)-LEN(SUBSTITUTE($E1132,"-",))&gt;1,"","E")))),"A"))</f>
        <v>E</v>
      </c>
      <c r="U1132" s="66" t="s">
        <v>62</v>
      </c>
      <c r="V1132" s="66" t="s">
        <v>93</v>
      </c>
      <c r="W1132" s="249" t="s">
        <v>35</v>
      </c>
      <c r="X1132" s="38"/>
      <c r="Y1132" s="636" t="str">
        <f t="shared" si="1656"/>
        <v>-</v>
      </c>
      <c r="Z1132" s="68" t="str">
        <f t="shared" ref="Z1132:AE1132" si="1726">IF(Y1132="X","X",IF($AH1132=Z$4,"X","-"))</f>
        <v>X</v>
      </c>
      <c r="AA1132" s="68" t="str">
        <f t="shared" si="1726"/>
        <v>X</v>
      </c>
      <c r="AB1132" s="68" t="str">
        <f t="shared" si="1726"/>
        <v>X</v>
      </c>
      <c r="AC1132" s="68" t="str">
        <f t="shared" si="1726"/>
        <v>X</v>
      </c>
      <c r="AD1132" s="68" t="str">
        <f t="shared" si="1726"/>
        <v>X</v>
      </c>
      <c r="AE1132" s="637" t="str">
        <f t="shared" si="1726"/>
        <v>X</v>
      </c>
      <c r="AF1132" s="38"/>
      <c r="AG1132" s="68" t="s">
        <v>185</v>
      </c>
      <c r="AH1132" s="68" t="s">
        <v>185</v>
      </c>
      <c r="AI1132" s="38"/>
      <c r="AJ1132" s="13" t="str">
        <f t="shared" si="1721"/>
        <v>/rsm:CrossIndustryInvoice/rsm:SupplyChainTradeTransaction/ram:ApplicableHeaderTradeSettlement/ram:SpecifiedTradeSettlementHeaderMonetarySummation</v>
      </c>
      <c r="AK1132" s="13" t="str">
        <f t="shared" si="1722"/>
        <v>/ram:LineTotalAmount</v>
      </c>
      <c r="AL1132" s="14">
        <f>COUNTIFS(R$4:R1132,AJ1132)</f>
        <v>1</v>
      </c>
      <c r="AN1132" s="213" t="str">
        <f t="shared" si="1660"/>
        <v>SCT_HTS</v>
      </c>
      <c r="AO1132" s="214" t="str">
        <f t="shared" si="1723"/>
        <v>BT-106</v>
      </c>
      <c r="AP1132" s="312" t="str">
        <f t="shared" si="1661"/>
        <v>BT-106</v>
      </c>
      <c r="AQ1132" s="66">
        <f t="shared" si="1702"/>
        <v>4</v>
      </c>
      <c r="AR1132" s="66" t="str">
        <f t="shared" si="1724"/>
        <v>1..1</v>
      </c>
      <c r="AS1132" s="64" t="s">
        <v>4664</v>
      </c>
      <c r="AT1132" s="64" t="s">
        <v>4665</v>
      </c>
      <c r="AU1132" s="65"/>
      <c r="AV1132" s="65"/>
      <c r="AW1132" s="65" t="s">
        <v>18315</v>
      </c>
      <c r="AX1132" s="64" t="s">
        <v>1330</v>
      </c>
      <c r="AY1132" s="66" t="str">
        <f t="shared" si="1693"/>
        <v>1..1</v>
      </c>
      <c r="AZ1132" s="66" t="str">
        <f t="shared" si="1694"/>
        <v>1..1</v>
      </c>
      <c r="BA1132" s="2" t="str">
        <f t="shared" si="1686"/>
        <v>/rsm:CrossIndustryInvoice
/rsm:SupplyChainTradeTransaction
/ram:ApplicableHeaderTradeSettlement
/ram:SpecifiedTradeSettlementHeaderMonetarySummation
/ram:LineTotalAmount</v>
      </c>
      <c r="BB1132" s="75" t="str">
        <f t="shared" si="1687"/>
        <v>/rsm:CrossIndustryInvoice/rsm:SupplyChainTradeTransaction/ram:ApplicableHeaderTradeSettlement/ram:SpecifiedTradeSettlementHeaderMonetarySummation/ram:LineTotalAmount</v>
      </c>
      <c r="BC1132" s="66" t="str">
        <f t="shared" si="1662"/>
        <v>A</v>
      </c>
      <c r="BD1132" s="68" t="str">
        <f t="shared" si="1663"/>
        <v>E</v>
      </c>
      <c r="BE1132" s="66" t="str">
        <f t="shared" si="1664"/>
        <v>0..n</v>
      </c>
      <c r="BF1132" s="66" t="str">
        <f t="shared" si="1665"/>
        <v>CAR-2, CAR-3</v>
      </c>
      <c r="BG1132" s="249" t="str">
        <f t="shared" si="1666"/>
        <v/>
      </c>
      <c r="BH1132" s="7"/>
      <c r="BI1132" s="636" t="str">
        <f t="shared" si="1667"/>
        <v>-</v>
      </c>
      <c r="BJ1132" s="68" t="str">
        <f t="shared" si="1668"/>
        <v>X</v>
      </c>
      <c r="BK1132" s="68" t="str">
        <f t="shared" si="1669"/>
        <v>X</v>
      </c>
      <c r="BL1132" s="68" t="str">
        <f t="shared" si="1670"/>
        <v>X</v>
      </c>
      <c r="BM1132" s="68" t="str">
        <f t="shared" si="1671"/>
        <v>X</v>
      </c>
      <c r="BN1132" s="68" t="str">
        <f t="shared" si="1672"/>
        <v>X</v>
      </c>
      <c r="BO1132" s="637" t="str">
        <f t="shared" si="1673"/>
        <v>X</v>
      </c>
      <c r="BP1132" s="7"/>
      <c r="BQ1132" s="68" t="str">
        <f t="shared" si="1674"/>
        <v>BASIC WL</v>
      </c>
      <c r="BR1132" s="68" t="str">
        <f t="shared" si="1675"/>
        <v>BASIC WL</v>
      </c>
      <c r="BS1132" s="15"/>
      <c r="BT1132" s="57" t="s">
        <v>18642</v>
      </c>
    </row>
    <row r="1133" spans="1:72" s="59" customFormat="1" ht="96" x14ac:dyDescent="0.2">
      <c r="A1133" s="45" t="str">
        <f t="shared" si="1658"/>
        <v>YES</v>
      </c>
      <c r="B1133" s="45"/>
      <c r="C1133" s="45"/>
      <c r="D1133" s="213" t="s">
        <v>3431</v>
      </c>
      <c r="E1133" s="214" t="s">
        <v>4667</v>
      </c>
      <c r="F1133" s="312" t="s">
        <v>4667</v>
      </c>
      <c r="G1133" s="66">
        <f t="shared" si="1715"/>
        <v>4</v>
      </c>
      <c r="H1133" s="66" t="s">
        <v>42</v>
      </c>
      <c r="I1133" s="64" t="s">
        <v>4668</v>
      </c>
      <c r="J1133" s="64" t="s">
        <v>4669</v>
      </c>
      <c r="K1133" s="65" t="s">
        <v>4670</v>
      </c>
      <c r="L1133" s="65"/>
      <c r="M1133" s="65" t="s">
        <v>18151</v>
      </c>
      <c r="N1133" s="64" t="s">
        <v>1325</v>
      </c>
      <c r="O1133" s="66" t="s">
        <v>42</v>
      </c>
      <c r="P1133" s="66" t="str">
        <f t="shared" si="1643"/>
        <v>0..1</v>
      </c>
      <c r="Q1133" s="2" t="s">
        <v>4672</v>
      </c>
      <c r="R1133" s="75" t="s">
        <v>4673</v>
      </c>
      <c r="S1133" s="66" t="s">
        <v>163</v>
      </c>
      <c r="T1133" s="68" t="str">
        <f t="shared" si="1725"/>
        <v>E</v>
      </c>
      <c r="U1133" s="66" t="s">
        <v>62</v>
      </c>
      <c r="V1133" s="66" t="s">
        <v>200</v>
      </c>
      <c r="W1133" s="249" t="s">
        <v>35</v>
      </c>
      <c r="X1133" s="38"/>
      <c r="Y1133" s="636" t="str">
        <f t="shared" si="1656"/>
        <v>-</v>
      </c>
      <c r="Z1133" s="68" t="str">
        <f t="shared" ref="Z1133:AE1133" si="1727">IF(Y1133="X","X",IF($AH1133=Z$4,"X","-"))</f>
        <v>X</v>
      </c>
      <c r="AA1133" s="68" t="str">
        <f t="shared" si="1727"/>
        <v>X</v>
      </c>
      <c r="AB1133" s="68" t="str">
        <f t="shared" si="1727"/>
        <v>X</v>
      </c>
      <c r="AC1133" s="68" t="str">
        <f t="shared" si="1727"/>
        <v>X</v>
      </c>
      <c r="AD1133" s="68" t="str">
        <f t="shared" si="1727"/>
        <v>X</v>
      </c>
      <c r="AE1133" s="637" t="str">
        <f t="shared" si="1727"/>
        <v>X</v>
      </c>
      <c r="AF1133" s="38"/>
      <c r="AG1133" s="68" t="s">
        <v>185</v>
      </c>
      <c r="AH1133" s="68" t="s">
        <v>185</v>
      </c>
      <c r="AI1133" s="38"/>
      <c r="AJ1133" s="13" t="str">
        <f t="shared" si="1721"/>
        <v>/rsm:CrossIndustryInvoice/rsm:SupplyChainTradeTransaction/ram:ApplicableHeaderTradeSettlement/ram:SpecifiedTradeSettlementHeaderMonetarySummation</v>
      </c>
      <c r="AK1133" s="13" t="str">
        <f t="shared" si="1722"/>
        <v>/ram:ChargeTotalAmount</v>
      </c>
      <c r="AL1133" s="14">
        <f>COUNTIFS(R$4:R1133,AJ1133)</f>
        <v>1</v>
      </c>
      <c r="AN1133" s="213" t="str">
        <f t="shared" si="1660"/>
        <v>SCT_HTS</v>
      </c>
      <c r="AO1133" s="214" t="str">
        <f t="shared" si="1723"/>
        <v>BT-108</v>
      </c>
      <c r="AP1133" s="312" t="str">
        <f t="shared" si="1661"/>
        <v>BT-108</v>
      </c>
      <c r="AQ1133" s="66">
        <f t="shared" si="1702"/>
        <v>4</v>
      </c>
      <c r="AR1133" s="66" t="str">
        <f t="shared" si="1724"/>
        <v>0..1</v>
      </c>
      <c r="AS1133" s="64" t="s">
        <v>4674</v>
      </c>
      <c r="AT1133" s="64" t="s">
        <v>4675</v>
      </c>
      <c r="AU1133" s="65" t="s">
        <v>4676</v>
      </c>
      <c r="AV1133" s="65"/>
      <c r="AW1133" s="65" t="s">
        <v>18316</v>
      </c>
      <c r="AX1133" s="64" t="s">
        <v>1330</v>
      </c>
      <c r="AY1133" s="66" t="str">
        <f t="shared" si="1693"/>
        <v>0..1</v>
      </c>
      <c r="AZ1133" s="66" t="str">
        <f t="shared" si="1694"/>
        <v>0..1</v>
      </c>
      <c r="BA1133" s="2" t="str">
        <f t="shared" si="1686"/>
        <v>/rsm:CrossIndustryInvoice
/rsm:SupplyChainTradeTransaction
/ram:ApplicableHeaderTradeSettlement
/ram:SpecifiedTradeSettlementHeaderMonetarySummation
/ram:ChargeTotalAmount</v>
      </c>
      <c r="BB1133" s="75" t="str">
        <f t="shared" si="1687"/>
        <v>/rsm:CrossIndustryInvoice/rsm:SupplyChainTradeTransaction/ram:ApplicableHeaderTradeSettlement/ram:SpecifiedTradeSettlementHeaderMonetarySummation/ram:ChargeTotalAmount</v>
      </c>
      <c r="BC1133" s="66" t="str">
        <f t="shared" si="1662"/>
        <v>A</v>
      </c>
      <c r="BD1133" s="68" t="str">
        <f t="shared" si="1663"/>
        <v>E</v>
      </c>
      <c r="BE1133" s="66" t="str">
        <f t="shared" si="1664"/>
        <v>0..n</v>
      </c>
      <c r="BF1133" s="66" t="str">
        <f t="shared" si="1665"/>
        <v>CAR-3</v>
      </c>
      <c r="BG1133" s="249" t="str">
        <f t="shared" si="1666"/>
        <v/>
      </c>
      <c r="BH1133" s="7"/>
      <c r="BI1133" s="636" t="str">
        <f t="shared" si="1667"/>
        <v>-</v>
      </c>
      <c r="BJ1133" s="68" t="str">
        <f t="shared" si="1668"/>
        <v>X</v>
      </c>
      <c r="BK1133" s="68" t="str">
        <f t="shared" si="1669"/>
        <v>X</v>
      </c>
      <c r="BL1133" s="68" t="str">
        <f t="shared" si="1670"/>
        <v>X</v>
      </c>
      <c r="BM1133" s="68" t="str">
        <f t="shared" si="1671"/>
        <v>X</v>
      </c>
      <c r="BN1133" s="68" t="str">
        <f t="shared" si="1672"/>
        <v>X</v>
      </c>
      <c r="BO1133" s="637" t="str">
        <f t="shared" si="1673"/>
        <v>X</v>
      </c>
      <c r="BP1133" s="7"/>
      <c r="BQ1133" s="68" t="str">
        <f t="shared" si="1674"/>
        <v>BASIC WL</v>
      </c>
      <c r="BR1133" s="68" t="str">
        <f t="shared" si="1675"/>
        <v>BASIC WL</v>
      </c>
      <c r="BS1133" s="15"/>
      <c r="BT1133" s="57" t="s">
        <v>18642</v>
      </c>
    </row>
    <row r="1134" spans="1:72" s="59" customFormat="1" ht="96" x14ac:dyDescent="0.2">
      <c r="A1134" s="45" t="str">
        <f t="shared" si="1658"/>
        <v>YES</v>
      </c>
      <c r="B1134" s="45"/>
      <c r="C1134" s="45"/>
      <c r="D1134" s="213" t="s">
        <v>3431</v>
      </c>
      <c r="E1134" s="214" t="s">
        <v>4678</v>
      </c>
      <c r="F1134" s="312" t="s">
        <v>4678</v>
      </c>
      <c r="G1134" s="66">
        <f t="shared" si="1715"/>
        <v>4</v>
      </c>
      <c r="H1134" s="66" t="s">
        <v>42</v>
      </c>
      <c r="I1134" s="64" t="s">
        <v>4679</v>
      </c>
      <c r="J1134" s="64" t="s">
        <v>4680</v>
      </c>
      <c r="K1134" s="65" t="s">
        <v>4681</v>
      </c>
      <c r="L1134" s="65"/>
      <c r="M1134" s="65" t="s">
        <v>18152</v>
      </c>
      <c r="N1134" s="64" t="s">
        <v>1325</v>
      </c>
      <c r="O1134" s="66" t="s">
        <v>42</v>
      </c>
      <c r="P1134" s="66" t="str">
        <f t="shared" si="1643"/>
        <v>0..1</v>
      </c>
      <c r="Q1134" s="2" t="s">
        <v>4683</v>
      </c>
      <c r="R1134" s="75" t="s">
        <v>4684</v>
      </c>
      <c r="S1134" s="66" t="s">
        <v>163</v>
      </c>
      <c r="T1134" s="68" t="str">
        <f t="shared" si="1725"/>
        <v>E</v>
      </c>
      <c r="U1134" s="66" t="s">
        <v>62</v>
      </c>
      <c r="V1134" s="66" t="s">
        <v>200</v>
      </c>
      <c r="W1134" s="249" t="s">
        <v>35</v>
      </c>
      <c r="X1134" s="38"/>
      <c r="Y1134" s="636" t="str">
        <f t="shared" si="1656"/>
        <v>-</v>
      </c>
      <c r="Z1134" s="68" t="str">
        <f t="shared" ref="Z1134:AE1134" si="1728">IF(Y1134="X","X",IF($AH1134=Z$4,"X","-"))</f>
        <v>X</v>
      </c>
      <c r="AA1134" s="68" t="str">
        <f t="shared" si="1728"/>
        <v>X</v>
      </c>
      <c r="AB1134" s="68" t="str">
        <f t="shared" si="1728"/>
        <v>X</v>
      </c>
      <c r="AC1134" s="68" t="str">
        <f t="shared" si="1728"/>
        <v>X</v>
      </c>
      <c r="AD1134" s="68" t="str">
        <f t="shared" si="1728"/>
        <v>X</v>
      </c>
      <c r="AE1134" s="637" t="str">
        <f t="shared" si="1728"/>
        <v>X</v>
      </c>
      <c r="AF1134" s="38"/>
      <c r="AG1134" s="68" t="s">
        <v>185</v>
      </c>
      <c r="AH1134" s="68" t="s">
        <v>185</v>
      </c>
      <c r="AI1134" s="38"/>
      <c r="AJ1134" s="13" t="str">
        <f t="shared" si="1721"/>
        <v>/rsm:CrossIndustryInvoice/rsm:SupplyChainTradeTransaction/ram:ApplicableHeaderTradeSettlement/ram:SpecifiedTradeSettlementHeaderMonetarySummation</v>
      </c>
      <c r="AK1134" s="13" t="str">
        <f t="shared" si="1722"/>
        <v>/ram:AllowanceTotalAmount</v>
      </c>
      <c r="AL1134" s="14">
        <f>COUNTIFS(R$4:R1134,AJ1134)</f>
        <v>1</v>
      </c>
      <c r="AN1134" s="213" t="str">
        <f t="shared" si="1660"/>
        <v>SCT_HTS</v>
      </c>
      <c r="AO1134" s="214" t="str">
        <f t="shared" si="1723"/>
        <v>BT-107</v>
      </c>
      <c r="AP1134" s="312" t="str">
        <f t="shared" si="1661"/>
        <v>BT-107</v>
      </c>
      <c r="AQ1134" s="66">
        <f t="shared" si="1702"/>
        <v>4</v>
      </c>
      <c r="AR1134" s="66" t="str">
        <f t="shared" si="1724"/>
        <v>0..1</v>
      </c>
      <c r="AS1134" s="64" t="s">
        <v>4685</v>
      </c>
      <c r="AT1134" s="64" t="s">
        <v>4686</v>
      </c>
      <c r="AU1134" s="65" t="s">
        <v>4687</v>
      </c>
      <c r="AV1134" s="65"/>
      <c r="AW1134" s="65" t="s">
        <v>18317</v>
      </c>
      <c r="AX1134" s="64" t="s">
        <v>1330</v>
      </c>
      <c r="AY1134" s="66" t="str">
        <f t="shared" si="1693"/>
        <v>0..1</v>
      </c>
      <c r="AZ1134" s="66" t="str">
        <f t="shared" si="1694"/>
        <v>0..1</v>
      </c>
      <c r="BA1134" s="2" t="str">
        <f t="shared" si="1686"/>
        <v>/rsm:CrossIndustryInvoice
/rsm:SupplyChainTradeTransaction
/ram:ApplicableHeaderTradeSettlement
/ram:SpecifiedTradeSettlementHeaderMonetarySummation
/ram:AllowanceTotalAmount</v>
      </c>
      <c r="BB1134" s="75" t="str">
        <f t="shared" si="1687"/>
        <v>/rsm:CrossIndustryInvoice/rsm:SupplyChainTradeTransaction/ram:ApplicableHeaderTradeSettlement/ram:SpecifiedTradeSettlementHeaderMonetarySummation/ram:AllowanceTotalAmount</v>
      </c>
      <c r="BC1134" s="66" t="str">
        <f t="shared" si="1662"/>
        <v>A</v>
      </c>
      <c r="BD1134" s="68" t="str">
        <f t="shared" si="1663"/>
        <v>E</v>
      </c>
      <c r="BE1134" s="66" t="str">
        <f t="shared" si="1664"/>
        <v>0..n</v>
      </c>
      <c r="BF1134" s="66" t="str">
        <f t="shared" si="1665"/>
        <v>CAR-3</v>
      </c>
      <c r="BG1134" s="249" t="str">
        <f t="shared" si="1666"/>
        <v/>
      </c>
      <c r="BH1134" s="7"/>
      <c r="BI1134" s="636" t="str">
        <f t="shared" si="1667"/>
        <v>-</v>
      </c>
      <c r="BJ1134" s="68" t="str">
        <f t="shared" si="1668"/>
        <v>X</v>
      </c>
      <c r="BK1134" s="68" t="str">
        <f t="shared" si="1669"/>
        <v>X</v>
      </c>
      <c r="BL1134" s="68" t="str">
        <f t="shared" si="1670"/>
        <v>X</v>
      </c>
      <c r="BM1134" s="68" t="str">
        <f t="shared" si="1671"/>
        <v>X</v>
      </c>
      <c r="BN1134" s="68" t="str">
        <f t="shared" si="1672"/>
        <v>X</v>
      </c>
      <c r="BO1134" s="637" t="str">
        <f t="shared" si="1673"/>
        <v>X</v>
      </c>
      <c r="BP1134" s="7"/>
      <c r="BQ1134" s="68" t="str">
        <f t="shared" si="1674"/>
        <v>BASIC WL</v>
      </c>
      <c r="BR1134" s="68" t="str">
        <f t="shared" si="1675"/>
        <v>BASIC WL</v>
      </c>
      <c r="BS1134" s="15"/>
      <c r="BT1134" s="57" t="s">
        <v>18642</v>
      </c>
    </row>
    <row r="1135" spans="1:72" s="59" customFormat="1" ht="105" x14ac:dyDescent="0.2">
      <c r="A1135" s="45" t="str">
        <f t="shared" si="1658"/>
        <v>YES</v>
      </c>
      <c r="B1135" s="31" t="s">
        <v>17445</v>
      </c>
      <c r="C1135" s="30"/>
      <c r="D1135" s="213" t="s">
        <v>3431</v>
      </c>
      <c r="E1135" s="214" t="s">
        <v>4689</v>
      </c>
      <c r="F1135" s="312" t="s">
        <v>4689</v>
      </c>
      <c r="G1135" s="66">
        <f t="shared" si="1715"/>
        <v>4</v>
      </c>
      <c r="H1135" s="66" t="s">
        <v>32</v>
      </c>
      <c r="I1135" s="64" t="s">
        <v>4690</v>
      </c>
      <c r="J1135" s="64" t="s">
        <v>4691</v>
      </c>
      <c r="K1135" s="65" t="s">
        <v>4692</v>
      </c>
      <c r="L1135" s="65"/>
      <c r="M1135" s="65" t="s">
        <v>4693</v>
      </c>
      <c r="N1135" s="64" t="s">
        <v>1325</v>
      </c>
      <c r="O1135" s="66" t="s">
        <v>32</v>
      </c>
      <c r="P1135" s="66" t="str">
        <f>O1135</f>
        <v>1..1</v>
      </c>
      <c r="Q1135" s="2" t="s">
        <v>4695</v>
      </c>
      <c r="R1135" s="75" t="s">
        <v>4696</v>
      </c>
      <c r="S1135" s="66" t="s">
        <v>163</v>
      </c>
      <c r="T1135" s="68" t="str">
        <f t="shared" si="1725"/>
        <v>E</v>
      </c>
      <c r="U1135" s="66" t="s">
        <v>62</v>
      </c>
      <c r="V1135" s="66" t="s">
        <v>93</v>
      </c>
      <c r="W1135" s="249" t="s">
        <v>35</v>
      </c>
      <c r="X1135" s="38"/>
      <c r="Y1135" s="636" t="str">
        <f t="shared" si="1656"/>
        <v>X</v>
      </c>
      <c r="Z1135" s="68" t="str">
        <f t="shared" ref="Z1135:AE1135" si="1729">IF(Y1135="X","X",IF($AH1135=Z$4,"X","-"))</f>
        <v>X</v>
      </c>
      <c r="AA1135" s="68" t="str">
        <f t="shared" si="1729"/>
        <v>X</v>
      </c>
      <c r="AB1135" s="68" t="str">
        <f t="shared" si="1729"/>
        <v>X</v>
      </c>
      <c r="AC1135" s="68" t="str">
        <f t="shared" si="1729"/>
        <v>X</v>
      </c>
      <c r="AD1135" s="68" t="str">
        <f t="shared" si="1729"/>
        <v>X</v>
      </c>
      <c r="AE1135" s="637" t="str">
        <f t="shared" si="1729"/>
        <v>X</v>
      </c>
      <c r="AF1135" s="38"/>
      <c r="AG1135" s="68" t="s">
        <v>39</v>
      </c>
      <c r="AH1135" s="68" t="s">
        <v>39</v>
      </c>
      <c r="AI1135" s="38"/>
      <c r="AJ1135" s="13" t="str">
        <f t="shared" si="1721"/>
        <v>/rsm:CrossIndustryInvoice/rsm:SupplyChainTradeTransaction/ram:ApplicableHeaderTradeSettlement/ram:SpecifiedTradeSettlementHeaderMonetarySummation</v>
      </c>
      <c r="AK1135" s="13" t="str">
        <f t="shared" si="1722"/>
        <v>/ram:TaxBasisTotalAmount</v>
      </c>
      <c r="AL1135" s="14">
        <f>COUNTIFS(R$4:R1135,AJ1135)</f>
        <v>1</v>
      </c>
      <c r="AN1135" s="213" t="str">
        <f t="shared" si="1660"/>
        <v>SCT_HTS</v>
      </c>
      <c r="AO1135" s="214" t="str">
        <f t="shared" si="1723"/>
        <v>BT-109</v>
      </c>
      <c r="AP1135" s="312" t="str">
        <f t="shared" si="1661"/>
        <v>BT-109</v>
      </c>
      <c r="AQ1135" s="66">
        <f t="shared" si="1702"/>
        <v>4</v>
      </c>
      <c r="AR1135" s="66" t="str">
        <f t="shared" si="1724"/>
        <v>1..1</v>
      </c>
      <c r="AS1135" s="64" t="s">
        <v>4697</v>
      </c>
      <c r="AT1135" s="64" t="s">
        <v>4698</v>
      </c>
      <c r="AU1135" s="65" t="s">
        <v>4699</v>
      </c>
      <c r="AV1135" s="65"/>
      <c r="AW1135" s="65" t="s">
        <v>4700</v>
      </c>
      <c r="AX1135" s="64" t="s">
        <v>1330</v>
      </c>
      <c r="AY1135" s="66" t="str">
        <f t="shared" si="1693"/>
        <v>1..1</v>
      </c>
      <c r="AZ1135" s="66" t="str">
        <f t="shared" si="1694"/>
        <v>1..1</v>
      </c>
      <c r="BA1135" s="2" t="str">
        <f t="shared" si="1686"/>
        <v>/rsm:CrossIndustryInvoice
/rsm:SupplyChainTradeTransaction
/ram:ApplicableHeaderTradeSettlement
/ram:SpecifiedTradeSettlementHeaderMonetarySummation
/ram:TaxBasisTotalAmount</v>
      </c>
      <c r="BB1135" s="75" t="str">
        <f t="shared" si="1687"/>
        <v>/rsm:CrossIndustryInvoice/rsm:SupplyChainTradeTransaction/ram:ApplicableHeaderTradeSettlement/ram:SpecifiedTradeSettlementHeaderMonetarySummation/ram:TaxBasisTotalAmount</v>
      </c>
      <c r="BC1135" s="66" t="str">
        <f t="shared" si="1662"/>
        <v>A</v>
      </c>
      <c r="BD1135" s="68" t="str">
        <f t="shared" si="1663"/>
        <v>E</v>
      </c>
      <c r="BE1135" s="66" t="str">
        <f t="shared" si="1664"/>
        <v>0..n</v>
      </c>
      <c r="BF1135" s="66" t="str">
        <f t="shared" si="1665"/>
        <v>CAR-2, CAR-3</v>
      </c>
      <c r="BG1135" s="249" t="str">
        <f t="shared" si="1666"/>
        <v/>
      </c>
      <c r="BH1135" s="7"/>
      <c r="BI1135" s="636" t="str">
        <f t="shared" si="1667"/>
        <v>X</v>
      </c>
      <c r="BJ1135" s="68" t="str">
        <f t="shared" si="1668"/>
        <v>X</v>
      </c>
      <c r="BK1135" s="68" t="str">
        <f t="shared" si="1669"/>
        <v>X</v>
      </c>
      <c r="BL1135" s="68" t="str">
        <f t="shared" si="1670"/>
        <v>X</v>
      </c>
      <c r="BM1135" s="68" t="str">
        <f t="shared" si="1671"/>
        <v>X</v>
      </c>
      <c r="BN1135" s="68" t="str">
        <f t="shared" si="1672"/>
        <v>X</v>
      </c>
      <c r="BO1135" s="637" t="str">
        <f t="shared" si="1673"/>
        <v>X</v>
      </c>
      <c r="BP1135" s="7"/>
      <c r="BQ1135" s="68" t="str">
        <f t="shared" si="1674"/>
        <v>MINIMUM</v>
      </c>
      <c r="BR1135" s="68" t="str">
        <f t="shared" si="1675"/>
        <v>MINIMUM</v>
      </c>
      <c r="BS1135" s="15"/>
      <c r="BT1135" s="57" t="s">
        <v>18642</v>
      </c>
    </row>
    <row r="1136" spans="1:72" s="59" customFormat="1" ht="96" x14ac:dyDescent="0.2">
      <c r="A1136" s="45" t="str">
        <f t="shared" si="1658"/>
        <v>YES</v>
      </c>
      <c r="B1136" s="45"/>
      <c r="C1136" s="45"/>
      <c r="D1136" s="213" t="s">
        <v>3431</v>
      </c>
      <c r="E1136" s="214" t="s">
        <v>4704</v>
      </c>
      <c r="F1136" s="312" t="s">
        <v>4704</v>
      </c>
      <c r="G1136" s="66">
        <f t="shared" si="1715"/>
        <v>4</v>
      </c>
      <c r="H1136" s="66" t="s">
        <v>42</v>
      </c>
      <c r="I1136" s="250" t="s">
        <v>4705</v>
      </c>
      <c r="J1136" s="64" t="s">
        <v>4706</v>
      </c>
      <c r="K1136" s="65" t="s">
        <v>4707</v>
      </c>
      <c r="L1136" s="65"/>
      <c r="M1136" s="65" t="s">
        <v>4708</v>
      </c>
      <c r="N1136" s="64" t="s">
        <v>1325</v>
      </c>
      <c r="O1136" s="66" t="s">
        <v>1807</v>
      </c>
      <c r="P1136" s="66" t="str">
        <f t="shared" si="1643"/>
        <v>0..2</v>
      </c>
      <c r="Q1136" s="2" t="s">
        <v>4709</v>
      </c>
      <c r="R1136" s="75" t="s">
        <v>4710</v>
      </c>
      <c r="S1136" s="66" t="s">
        <v>163</v>
      </c>
      <c r="T1136" s="68" t="str">
        <f t="shared" si="1725"/>
        <v>E</v>
      </c>
      <c r="U1136" s="66" t="s">
        <v>62</v>
      </c>
      <c r="V1136" s="66" t="s">
        <v>4711</v>
      </c>
      <c r="W1136" s="249" t="s">
        <v>4712</v>
      </c>
      <c r="X1136" s="38"/>
      <c r="Y1136" s="636" t="str">
        <f t="shared" si="1656"/>
        <v>X</v>
      </c>
      <c r="Z1136" s="68" t="str">
        <f t="shared" ref="Z1136:AE1136" si="1730">IF(Y1136="X","X",IF($AH1136=Z$4,"X","-"))</f>
        <v>X</v>
      </c>
      <c r="AA1136" s="68" t="str">
        <f t="shared" si="1730"/>
        <v>X</v>
      </c>
      <c r="AB1136" s="68" t="str">
        <f t="shared" si="1730"/>
        <v>X</v>
      </c>
      <c r="AC1136" s="68" t="str">
        <f t="shared" si="1730"/>
        <v>X</v>
      </c>
      <c r="AD1136" s="68" t="str">
        <f t="shared" si="1730"/>
        <v>X</v>
      </c>
      <c r="AE1136" s="637" t="str">
        <f t="shared" si="1730"/>
        <v>X</v>
      </c>
      <c r="AF1136" s="38"/>
      <c r="AG1136" s="68" t="s">
        <v>39</v>
      </c>
      <c r="AH1136" s="68" t="s">
        <v>39</v>
      </c>
      <c r="AI1136" s="38"/>
      <c r="AJ1136" s="13" t="str">
        <f t="shared" si="1721"/>
        <v>/rsm:CrossIndustryInvoice/rsm:SupplyChainTradeTransaction/ram:ApplicableHeaderTradeSettlement/ram:SpecifiedTradeSettlementHeaderMonetarySummation</v>
      </c>
      <c r="AK1136" s="13" t="str">
        <f t="shared" si="1722"/>
        <v>/ram:TaxTotalAmount</v>
      </c>
      <c r="AL1136" s="14">
        <f>COUNTIFS(R$4:R1136,AJ1136)</f>
        <v>1</v>
      </c>
      <c r="AN1136" s="213" t="str">
        <f t="shared" si="1660"/>
        <v>SCT_HTS</v>
      </c>
      <c r="AO1136" s="214" t="str">
        <f t="shared" si="1723"/>
        <v>BT-110</v>
      </c>
      <c r="AP1136" s="312" t="str">
        <f t="shared" si="1661"/>
        <v>BT-110</v>
      </c>
      <c r="AQ1136" s="66">
        <f t="shared" si="1702"/>
        <v>4</v>
      </c>
      <c r="AR1136" s="66" t="str">
        <f t="shared" si="1724"/>
        <v>0..1</v>
      </c>
      <c r="AS1136" s="250" t="s">
        <v>4713</v>
      </c>
      <c r="AT1136" s="64" t="s">
        <v>4714</v>
      </c>
      <c r="AU1136" s="65" t="s">
        <v>4715</v>
      </c>
      <c r="AV1136" s="65"/>
      <c r="AW1136" s="65" t="s">
        <v>4716</v>
      </c>
      <c r="AX1136" s="64" t="s">
        <v>1330</v>
      </c>
      <c r="AY1136" s="66" t="str">
        <f t="shared" ref="AY1136:AY1164" si="1731">O1136</f>
        <v>0..2</v>
      </c>
      <c r="AZ1136" s="66" t="str">
        <f t="shared" ref="AZ1136:AZ1164" si="1732">P1136</f>
        <v>0..2</v>
      </c>
      <c r="BA1136" s="2" t="str">
        <f t="shared" si="1686"/>
        <v>/rsm:CrossIndustryInvoice
/rsm:SupplyChainTradeTransaction
/ram:ApplicableHeaderTradeSettlement
/ram:SpecifiedTradeSettlementHeaderMonetarySummation
/ram:TaxTotalAmount</v>
      </c>
      <c r="BB1136" s="75" t="str">
        <f t="shared" si="1687"/>
        <v>/rsm:CrossIndustryInvoice/rsm:SupplyChainTradeTransaction/ram:ApplicableHeaderTradeSettlement/ram:SpecifiedTradeSettlementHeaderMonetarySummation/ram:TaxTotalAmount</v>
      </c>
      <c r="BC1136" s="66" t="str">
        <f t="shared" si="1662"/>
        <v>A</v>
      </c>
      <c r="BD1136" s="68" t="str">
        <f t="shared" si="1663"/>
        <v>E</v>
      </c>
      <c r="BE1136" s="66" t="str">
        <f t="shared" si="1664"/>
        <v>0..n</v>
      </c>
      <c r="BF1136" s="66" t="str">
        <f t="shared" si="1665"/>
        <v>STR-4, CAR-3</v>
      </c>
      <c r="BG1136" s="249" t="str">
        <f t="shared" si="1666"/>
        <v>@currencyID is mandatory to differentiate between VAT amount and VAT amount in accounting currency.</v>
      </c>
      <c r="BH1136" s="7"/>
      <c r="BI1136" s="636" t="str">
        <f t="shared" si="1667"/>
        <v>X</v>
      </c>
      <c r="BJ1136" s="68" t="str">
        <f t="shared" si="1668"/>
        <v>X</v>
      </c>
      <c r="BK1136" s="68" t="str">
        <f t="shared" si="1669"/>
        <v>X</v>
      </c>
      <c r="BL1136" s="68" t="str">
        <f t="shared" si="1670"/>
        <v>X</v>
      </c>
      <c r="BM1136" s="68" t="str">
        <f t="shared" si="1671"/>
        <v>X</v>
      </c>
      <c r="BN1136" s="68" t="str">
        <f t="shared" si="1672"/>
        <v>X</v>
      </c>
      <c r="BO1136" s="637" t="str">
        <f t="shared" si="1673"/>
        <v>X</v>
      </c>
      <c r="BP1136" s="7"/>
      <c r="BQ1136" s="68" t="str">
        <f t="shared" si="1674"/>
        <v>MINIMUM</v>
      </c>
      <c r="BR1136" s="68" t="str">
        <f t="shared" si="1675"/>
        <v>MINIMUM</v>
      </c>
      <c r="BS1136" s="15"/>
      <c r="BT1136" s="57" t="s">
        <v>18642</v>
      </c>
    </row>
    <row r="1137" spans="1:72" s="59" customFormat="1" ht="105" x14ac:dyDescent="0.2">
      <c r="A1137" s="45" t="str">
        <f t="shared" si="1658"/>
        <v>YES</v>
      </c>
      <c r="B1137" s="45"/>
      <c r="C1137" s="45"/>
      <c r="D1137" s="213" t="s">
        <v>3431</v>
      </c>
      <c r="E1137" s="214" t="s">
        <v>4717</v>
      </c>
      <c r="F1137" s="312" t="s">
        <v>18721</v>
      </c>
      <c r="G1137" s="66">
        <f t="shared" si="1715"/>
        <v>5</v>
      </c>
      <c r="H1137" s="66" t="s">
        <v>32</v>
      </c>
      <c r="I1137" s="97" t="s">
        <v>4718</v>
      </c>
      <c r="J1137" s="64" t="s">
        <v>35</v>
      </c>
      <c r="K1137" s="65" t="s">
        <v>35</v>
      </c>
      <c r="L1137" s="65"/>
      <c r="M1137" s="65" t="s">
        <v>4712</v>
      </c>
      <c r="N1137" s="64" t="s">
        <v>128</v>
      </c>
      <c r="O1137" s="66" t="s">
        <v>32</v>
      </c>
      <c r="P1137" s="66" t="str">
        <f t="shared" si="1643"/>
        <v>1..1</v>
      </c>
      <c r="Q1137" s="2" t="s">
        <v>4719</v>
      </c>
      <c r="R1137" s="75" t="s">
        <v>4720</v>
      </c>
      <c r="S1137" s="66" t="s">
        <v>131</v>
      </c>
      <c r="T1137" s="68" t="str">
        <f t="shared" si="1725"/>
        <v>A</v>
      </c>
      <c r="U1137" s="66" t="s">
        <v>42</v>
      </c>
      <c r="V1137" s="66" t="s">
        <v>35</v>
      </c>
      <c r="W1137" s="249" t="s">
        <v>4712</v>
      </c>
      <c r="X1137" s="38"/>
      <c r="Y1137" s="636" t="str">
        <f t="shared" si="1656"/>
        <v>X</v>
      </c>
      <c r="Z1137" s="68" t="str">
        <f t="shared" ref="Z1137:AE1137" si="1733">IF(Y1137="X","X",IF($AH1137=Z$4,"X","-"))</f>
        <v>X</v>
      </c>
      <c r="AA1137" s="68" t="str">
        <f t="shared" si="1733"/>
        <v>X</v>
      </c>
      <c r="AB1137" s="68" t="str">
        <f t="shared" si="1733"/>
        <v>X</v>
      </c>
      <c r="AC1137" s="68" t="str">
        <f t="shared" si="1733"/>
        <v>X</v>
      </c>
      <c r="AD1137" s="68" t="str">
        <f t="shared" si="1733"/>
        <v>X</v>
      </c>
      <c r="AE1137" s="637" t="str">
        <f t="shared" si="1733"/>
        <v>X</v>
      </c>
      <c r="AF1137" s="38"/>
      <c r="AG1137" s="68" t="s">
        <v>39</v>
      </c>
      <c r="AH1137" s="68" t="s">
        <v>39</v>
      </c>
      <c r="AI1137" s="38"/>
      <c r="AJ1137" s="13" t="str">
        <f t="shared" si="1721"/>
        <v>/rsm:CrossIndustryInvoice/rsm:SupplyChainTradeTransaction/ram:ApplicableHeaderTradeSettlement/ram:SpecifiedTradeSettlementHeaderMonetarySummation/ram:TaxTotalAmount</v>
      </c>
      <c r="AK1137" s="13" t="str">
        <f t="shared" si="1722"/>
        <v>/@currencyID</v>
      </c>
      <c r="AL1137" s="14">
        <f>COUNTIFS(R$4:R1137,AJ1137)</f>
        <v>1</v>
      </c>
      <c r="AN1137" s="213" t="str">
        <f t="shared" si="1660"/>
        <v>SCT_HTS</v>
      </c>
      <c r="AO1137" s="214" t="str">
        <f t="shared" si="1723"/>
        <v>BT-110-0</v>
      </c>
      <c r="AP1137" s="312" t="str">
        <f t="shared" si="1661"/>
        <v>BT-110-1</v>
      </c>
      <c r="AQ1137" s="66">
        <f t="shared" si="1702"/>
        <v>5</v>
      </c>
      <c r="AR1137" s="66" t="str">
        <f t="shared" si="1724"/>
        <v>1..1</v>
      </c>
      <c r="AS1137" s="97" t="s">
        <v>4721</v>
      </c>
      <c r="AT1137" s="64" t="s">
        <v>35</v>
      </c>
      <c r="AU1137" s="65" t="s">
        <v>35</v>
      </c>
      <c r="AV1137" s="65"/>
      <c r="AW1137" s="65" t="s">
        <v>4722</v>
      </c>
      <c r="AX1137" s="64" t="s">
        <v>128</v>
      </c>
      <c r="AY1137" s="66" t="str">
        <f t="shared" si="1731"/>
        <v>1..1</v>
      </c>
      <c r="AZ1137" s="66" t="str">
        <f t="shared" si="1732"/>
        <v>1..1</v>
      </c>
      <c r="BA1137" s="2" t="str">
        <f t="shared" si="1686"/>
        <v>/rsm:CrossIndustryInvoice
/rsm:SupplyChainTradeTransaction
/ram:ApplicableHeaderTradeSettlement
/ram:SpecifiedTradeSettlementHeaderMonetarySummation
/ram:TaxTotalAmount
/@currencyID</v>
      </c>
      <c r="BB1137" s="75" t="str">
        <f t="shared" si="1687"/>
        <v>/rsm:CrossIndustryInvoice/rsm:SupplyChainTradeTransaction/ram:ApplicableHeaderTradeSettlement/ram:SpecifiedTradeSettlementHeaderMonetarySummation/ram:TaxTotalAmount/@currencyID</v>
      </c>
      <c r="BC1137" s="66" t="str">
        <f t="shared" si="1662"/>
        <v>C</v>
      </c>
      <c r="BD1137" s="68" t="str">
        <f t="shared" si="1663"/>
        <v>A</v>
      </c>
      <c r="BE1137" s="66" t="str">
        <f t="shared" si="1664"/>
        <v>0..1</v>
      </c>
      <c r="BF1137" s="66" t="str">
        <f t="shared" si="1665"/>
        <v/>
      </c>
      <c r="BG1137" s="249" t="str">
        <f t="shared" si="1666"/>
        <v>@currencyID is mandatory to differentiate between VAT amount and VAT amount in accounting currency.</v>
      </c>
      <c r="BH1137" s="7"/>
      <c r="BI1137" s="636" t="str">
        <f t="shared" si="1667"/>
        <v>X</v>
      </c>
      <c r="BJ1137" s="68" t="str">
        <f t="shared" si="1668"/>
        <v>X</v>
      </c>
      <c r="BK1137" s="68" t="str">
        <f t="shared" si="1669"/>
        <v>X</v>
      </c>
      <c r="BL1137" s="68" t="str">
        <f t="shared" si="1670"/>
        <v>X</v>
      </c>
      <c r="BM1137" s="68" t="str">
        <f t="shared" si="1671"/>
        <v>X</v>
      </c>
      <c r="BN1137" s="68" t="str">
        <f t="shared" si="1672"/>
        <v>X</v>
      </c>
      <c r="BO1137" s="637" t="str">
        <f t="shared" si="1673"/>
        <v>X</v>
      </c>
      <c r="BP1137" s="7"/>
      <c r="BQ1137" s="68" t="str">
        <f t="shared" si="1674"/>
        <v>MINIMUM</v>
      </c>
      <c r="BR1137" s="68" t="str">
        <f t="shared" si="1675"/>
        <v>MINIMUM</v>
      </c>
      <c r="BS1137" s="15"/>
      <c r="BT1137" s="57" t="s">
        <v>18642</v>
      </c>
    </row>
    <row r="1138" spans="1:72" s="59" customFormat="1" ht="120" x14ac:dyDescent="0.2">
      <c r="A1138" s="45" t="str">
        <f t="shared" si="1658"/>
        <v>YES</v>
      </c>
      <c r="B1138" s="45"/>
      <c r="C1138" s="45"/>
      <c r="D1138" s="213" t="s">
        <v>3431</v>
      </c>
      <c r="E1138" s="214" t="s">
        <v>4723</v>
      </c>
      <c r="F1138" s="312" t="s">
        <v>4723</v>
      </c>
      <c r="G1138" s="66">
        <f t="shared" si="1715"/>
        <v>4</v>
      </c>
      <c r="H1138" s="66" t="s">
        <v>42</v>
      </c>
      <c r="I1138" s="64" t="s">
        <v>4724</v>
      </c>
      <c r="J1138" s="64" t="s">
        <v>4725</v>
      </c>
      <c r="K1138" s="65" t="s">
        <v>17404</v>
      </c>
      <c r="L1138" s="65"/>
      <c r="M1138" s="65" t="s">
        <v>4727</v>
      </c>
      <c r="N1138" s="64" t="s">
        <v>1325</v>
      </c>
      <c r="O1138" s="66" t="s">
        <v>1807</v>
      </c>
      <c r="P1138" s="66" t="str">
        <f t="shared" si="1643"/>
        <v>0..2</v>
      </c>
      <c r="Q1138" s="2" t="s">
        <v>4709</v>
      </c>
      <c r="R1138" s="75" t="s">
        <v>4710</v>
      </c>
      <c r="S1138" s="66" t="s">
        <v>163</v>
      </c>
      <c r="T1138" s="68" t="str">
        <f t="shared" si="1725"/>
        <v>E</v>
      </c>
      <c r="U1138" s="66" t="s">
        <v>62</v>
      </c>
      <c r="V1138" s="66" t="s">
        <v>4711</v>
      </c>
      <c r="W1138" s="249" t="s">
        <v>4712</v>
      </c>
      <c r="X1138" s="38"/>
      <c r="Y1138" s="636" t="str">
        <f t="shared" si="1656"/>
        <v>-</v>
      </c>
      <c r="Z1138" s="68" t="str">
        <f t="shared" ref="Z1138:AE1138" si="1734">IF(Y1138="X","X",IF($AH1138=Z$4,"X","-"))</f>
        <v>X</v>
      </c>
      <c r="AA1138" s="68" t="str">
        <f t="shared" si="1734"/>
        <v>X</v>
      </c>
      <c r="AB1138" s="68" t="str">
        <f t="shared" si="1734"/>
        <v>X</v>
      </c>
      <c r="AC1138" s="68" t="str">
        <f t="shared" si="1734"/>
        <v>X</v>
      </c>
      <c r="AD1138" s="68" t="str">
        <f t="shared" si="1734"/>
        <v>X</v>
      </c>
      <c r="AE1138" s="637" t="str">
        <f t="shared" si="1734"/>
        <v>X</v>
      </c>
      <c r="AF1138" s="38"/>
      <c r="AG1138" s="68" t="s">
        <v>185</v>
      </c>
      <c r="AH1138" s="68" t="s">
        <v>185</v>
      </c>
      <c r="AI1138" s="38"/>
      <c r="AJ1138" s="13" t="str">
        <f t="shared" si="1721"/>
        <v>/rsm:CrossIndustryInvoice/rsm:SupplyChainTradeTransaction/ram:ApplicableHeaderTradeSettlement/ram:SpecifiedTradeSettlementHeaderMonetarySummation</v>
      </c>
      <c r="AK1138" s="13" t="str">
        <f t="shared" si="1722"/>
        <v>/ram:TaxTotalAmount</v>
      </c>
      <c r="AL1138" s="14">
        <f>COUNTIFS(R$4:R1138,AJ1138)</f>
        <v>1</v>
      </c>
      <c r="AN1138" s="213" t="str">
        <f t="shared" si="1660"/>
        <v>SCT_HTS</v>
      </c>
      <c r="AO1138" s="214" t="str">
        <f t="shared" si="1723"/>
        <v>BT-111</v>
      </c>
      <c r="AP1138" s="312" t="str">
        <f t="shared" si="1661"/>
        <v>BT-111</v>
      </c>
      <c r="AQ1138" s="66">
        <f t="shared" si="1702"/>
        <v>4</v>
      </c>
      <c r="AR1138" s="66" t="str">
        <f t="shared" si="1724"/>
        <v>0..1</v>
      </c>
      <c r="AS1138" s="64" t="s">
        <v>4728</v>
      </c>
      <c r="AT1138" s="64" t="s">
        <v>4729</v>
      </c>
      <c r="AU1138" s="65" t="s">
        <v>4730</v>
      </c>
      <c r="AV1138" s="65"/>
      <c r="AW1138" s="65" t="s">
        <v>4731</v>
      </c>
      <c r="AX1138" s="64" t="s">
        <v>1330</v>
      </c>
      <c r="AY1138" s="66" t="str">
        <f t="shared" si="1731"/>
        <v>0..2</v>
      </c>
      <c r="AZ1138" s="66" t="str">
        <f t="shared" si="1732"/>
        <v>0..2</v>
      </c>
      <c r="BA1138" s="2" t="str">
        <f t="shared" si="1686"/>
        <v>/rsm:CrossIndustryInvoice
/rsm:SupplyChainTradeTransaction
/ram:ApplicableHeaderTradeSettlement
/ram:SpecifiedTradeSettlementHeaderMonetarySummation
/ram:TaxTotalAmount</v>
      </c>
      <c r="BB1138" s="75" t="str">
        <f t="shared" si="1687"/>
        <v>/rsm:CrossIndustryInvoice/rsm:SupplyChainTradeTransaction/ram:ApplicableHeaderTradeSettlement/ram:SpecifiedTradeSettlementHeaderMonetarySummation/ram:TaxTotalAmount</v>
      </c>
      <c r="BC1138" s="66" t="str">
        <f t="shared" si="1662"/>
        <v>A</v>
      </c>
      <c r="BD1138" s="68" t="str">
        <f t="shared" si="1663"/>
        <v>E</v>
      </c>
      <c r="BE1138" s="66" t="str">
        <f t="shared" si="1664"/>
        <v>0..n</v>
      </c>
      <c r="BF1138" s="66" t="str">
        <f t="shared" si="1665"/>
        <v>STR-4, CAR-3</v>
      </c>
      <c r="BG1138" s="249" t="str">
        <f t="shared" si="1666"/>
        <v>@currencyID is mandatory to differentiate between VAT amount and VAT amount in accounting currency.</v>
      </c>
      <c r="BH1138" s="7"/>
      <c r="BI1138" s="636" t="str">
        <f t="shared" si="1667"/>
        <v>-</v>
      </c>
      <c r="BJ1138" s="68" t="str">
        <f t="shared" si="1668"/>
        <v>X</v>
      </c>
      <c r="BK1138" s="68" t="str">
        <f t="shared" si="1669"/>
        <v>X</v>
      </c>
      <c r="BL1138" s="68" t="str">
        <f t="shared" si="1670"/>
        <v>X</v>
      </c>
      <c r="BM1138" s="68" t="str">
        <f t="shared" si="1671"/>
        <v>X</v>
      </c>
      <c r="BN1138" s="68" t="str">
        <f t="shared" si="1672"/>
        <v>X</v>
      </c>
      <c r="BO1138" s="637" t="str">
        <f t="shared" si="1673"/>
        <v>X</v>
      </c>
      <c r="BP1138" s="7"/>
      <c r="BQ1138" s="68" t="str">
        <f t="shared" si="1674"/>
        <v>BASIC WL</v>
      </c>
      <c r="BR1138" s="68" t="str">
        <f t="shared" si="1675"/>
        <v>BASIC WL</v>
      </c>
      <c r="BS1138" s="15"/>
      <c r="BT1138" s="57" t="s">
        <v>18642</v>
      </c>
    </row>
    <row r="1139" spans="1:72" s="59" customFormat="1" ht="105" x14ac:dyDescent="0.2">
      <c r="A1139" s="45" t="str">
        <f t="shared" si="1658"/>
        <v>YES</v>
      </c>
      <c r="B1139" s="45"/>
      <c r="C1139" s="45"/>
      <c r="D1139" s="213" t="s">
        <v>3431</v>
      </c>
      <c r="E1139" s="214" t="s">
        <v>4732</v>
      </c>
      <c r="F1139" s="312" t="s">
        <v>18720</v>
      </c>
      <c r="G1139" s="66">
        <f t="shared" si="1715"/>
        <v>5</v>
      </c>
      <c r="H1139" s="66" t="s">
        <v>32</v>
      </c>
      <c r="I1139" s="97" t="s">
        <v>4733</v>
      </c>
      <c r="J1139" s="64" t="s">
        <v>35</v>
      </c>
      <c r="K1139" s="65" t="s">
        <v>35</v>
      </c>
      <c r="L1139" s="65"/>
      <c r="M1139" s="65" t="s">
        <v>4712</v>
      </c>
      <c r="N1139" s="64" t="s">
        <v>128</v>
      </c>
      <c r="O1139" s="66" t="s">
        <v>32</v>
      </c>
      <c r="P1139" s="66" t="str">
        <f t="shared" si="1643"/>
        <v>1..1</v>
      </c>
      <c r="Q1139" s="2" t="s">
        <v>4719</v>
      </c>
      <c r="R1139" s="75" t="s">
        <v>4720</v>
      </c>
      <c r="S1139" s="66" t="s">
        <v>131</v>
      </c>
      <c r="T1139" s="68" t="str">
        <f t="shared" si="1725"/>
        <v>A</v>
      </c>
      <c r="U1139" s="66" t="s">
        <v>42</v>
      </c>
      <c r="V1139" s="66" t="s">
        <v>35</v>
      </c>
      <c r="W1139" s="249" t="s">
        <v>4712</v>
      </c>
      <c r="X1139" s="38"/>
      <c r="Y1139" s="636" t="str">
        <f t="shared" si="1656"/>
        <v>-</v>
      </c>
      <c r="Z1139" s="68" t="str">
        <f t="shared" ref="Z1139:AE1139" si="1735">IF(Y1139="X","X",IF($AH1139=Z$4,"X","-"))</f>
        <v>X</v>
      </c>
      <c r="AA1139" s="68" t="str">
        <f t="shared" si="1735"/>
        <v>X</v>
      </c>
      <c r="AB1139" s="68" t="str">
        <f t="shared" si="1735"/>
        <v>X</v>
      </c>
      <c r="AC1139" s="68" t="str">
        <f t="shared" si="1735"/>
        <v>X</v>
      </c>
      <c r="AD1139" s="68" t="str">
        <f t="shared" si="1735"/>
        <v>X</v>
      </c>
      <c r="AE1139" s="637" t="str">
        <f t="shared" si="1735"/>
        <v>X</v>
      </c>
      <c r="AF1139" s="38"/>
      <c r="AG1139" s="68" t="s">
        <v>185</v>
      </c>
      <c r="AH1139" s="68" t="s">
        <v>185</v>
      </c>
      <c r="AI1139" s="38"/>
      <c r="AJ1139" s="13" t="str">
        <f t="shared" si="1721"/>
        <v>/rsm:CrossIndustryInvoice/rsm:SupplyChainTradeTransaction/ram:ApplicableHeaderTradeSettlement/ram:SpecifiedTradeSettlementHeaderMonetarySummation/ram:TaxTotalAmount</v>
      </c>
      <c r="AK1139" s="13" t="str">
        <f t="shared" si="1722"/>
        <v>/@currencyID</v>
      </c>
      <c r="AL1139" s="14">
        <f>COUNTIFS(R$4:R1139,AJ1139)</f>
        <v>2</v>
      </c>
      <c r="AN1139" s="213" t="str">
        <f t="shared" si="1660"/>
        <v>SCT_HTS</v>
      </c>
      <c r="AO1139" s="214" t="str">
        <f t="shared" si="1723"/>
        <v>BT-111-0</v>
      </c>
      <c r="AP1139" s="312" t="str">
        <f t="shared" si="1661"/>
        <v>BT-111-1</v>
      </c>
      <c r="AQ1139" s="66">
        <f t="shared" si="1702"/>
        <v>5</v>
      </c>
      <c r="AR1139" s="66" t="str">
        <f t="shared" si="1724"/>
        <v>1..1</v>
      </c>
      <c r="AS1139" s="97" t="s">
        <v>4721</v>
      </c>
      <c r="AT1139" s="64" t="s">
        <v>35</v>
      </c>
      <c r="AU1139" s="65" t="s">
        <v>35</v>
      </c>
      <c r="AV1139" s="65"/>
      <c r="AW1139" s="65" t="s">
        <v>4722</v>
      </c>
      <c r="AX1139" s="64"/>
      <c r="AY1139" s="66" t="str">
        <f t="shared" si="1731"/>
        <v>1..1</v>
      </c>
      <c r="AZ1139" s="66" t="str">
        <f t="shared" si="1732"/>
        <v>1..1</v>
      </c>
      <c r="BA1139" s="2" t="str">
        <f t="shared" si="1686"/>
        <v>/rsm:CrossIndustryInvoice
/rsm:SupplyChainTradeTransaction
/ram:ApplicableHeaderTradeSettlement
/ram:SpecifiedTradeSettlementHeaderMonetarySummation
/ram:TaxTotalAmount
/@currencyID</v>
      </c>
      <c r="BB1139" s="75" t="str">
        <f t="shared" si="1687"/>
        <v>/rsm:CrossIndustryInvoice/rsm:SupplyChainTradeTransaction/ram:ApplicableHeaderTradeSettlement/ram:SpecifiedTradeSettlementHeaderMonetarySummation/ram:TaxTotalAmount/@currencyID</v>
      </c>
      <c r="BC1139" s="66" t="str">
        <f t="shared" si="1662"/>
        <v>C</v>
      </c>
      <c r="BD1139" s="68" t="str">
        <f t="shared" si="1663"/>
        <v>A</v>
      </c>
      <c r="BE1139" s="66" t="str">
        <f t="shared" si="1664"/>
        <v>0..1</v>
      </c>
      <c r="BF1139" s="66" t="str">
        <f t="shared" si="1665"/>
        <v/>
      </c>
      <c r="BG1139" s="249" t="str">
        <f t="shared" si="1666"/>
        <v>@currencyID is mandatory to differentiate between VAT amount and VAT amount in accounting currency.</v>
      </c>
      <c r="BH1139" s="7"/>
      <c r="BI1139" s="636" t="str">
        <f t="shared" si="1667"/>
        <v>-</v>
      </c>
      <c r="BJ1139" s="68" t="str">
        <f t="shared" si="1668"/>
        <v>X</v>
      </c>
      <c r="BK1139" s="68" t="str">
        <f t="shared" si="1669"/>
        <v>X</v>
      </c>
      <c r="BL1139" s="68" t="str">
        <f t="shared" si="1670"/>
        <v>X</v>
      </c>
      <c r="BM1139" s="68" t="str">
        <f t="shared" si="1671"/>
        <v>X</v>
      </c>
      <c r="BN1139" s="68" t="str">
        <f t="shared" si="1672"/>
        <v>X</v>
      </c>
      <c r="BO1139" s="637" t="str">
        <f t="shared" si="1673"/>
        <v>X</v>
      </c>
      <c r="BP1139" s="7"/>
      <c r="BQ1139" s="68" t="str">
        <f t="shared" si="1674"/>
        <v>BASIC WL</v>
      </c>
      <c r="BR1139" s="68" t="str">
        <f t="shared" si="1675"/>
        <v>BASIC WL</v>
      </c>
      <c r="BS1139" s="15"/>
      <c r="BT1139" s="57" t="s">
        <v>18642</v>
      </c>
    </row>
    <row r="1140" spans="1:72" s="59" customFormat="1" ht="96" x14ac:dyDescent="0.2">
      <c r="A1140" s="45" t="str">
        <f t="shared" si="1658"/>
        <v>YES</v>
      </c>
      <c r="B1140" s="45"/>
      <c r="C1140" s="45"/>
      <c r="D1140" s="213" t="s">
        <v>3431</v>
      </c>
      <c r="E1140" s="214" t="s">
        <v>4734</v>
      </c>
      <c r="F1140" s="312" t="s">
        <v>4734</v>
      </c>
      <c r="G1140" s="66">
        <f t="shared" si="1715"/>
        <v>4</v>
      </c>
      <c r="H1140" s="66" t="s">
        <v>42</v>
      </c>
      <c r="I1140" s="64" t="s">
        <v>4735</v>
      </c>
      <c r="J1140" s="64" t="s">
        <v>4736</v>
      </c>
      <c r="K1140" s="65"/>
      <c r="L1140" s="65" t="s">
        <v>17405</v>
      </c>
      <c r="M1140" s="65" t="s">
        <v>35</v>
      </c>
      <c r="N1140" s="64" t="s">
        <v>1325</v>
      </c>
      <c r="O1140" s="66" t="s">
        <v>42</v>
      </c>
      <c r="P1140" s="66" t="str">
        <f t="shared" si="1643"/>
        <v>0..1</v>
      </c>
      <c r="Q1140" s="2" t="s">
        <v>4738</v>
      </c>
      <c r="R1140" s="75" t="s">
        <v>4739</v>
      </c>
      <c r="S1140" s="66" t="s">
        <v>163</v>
      </c>
      <c r="T1140" s="68" t="str">
        <f t="shared" si="1725"/>
        <v>E</v>
      </c>
      <c r="U1140" s="66" t="s">
        <v>62</v>
      </c>
      <c r="V1140" s="66" t="s">
        <v>200</v>
      </c>
      <c r="W1140" s="249" t="s">
        <v>35</v>
      </c>
      <c r="X1140" s="38"/>
      <c r="Y1140" s="636" t="str">
        <f t="shared" si="1656"/>
        <v>-</v>
      </c>
      <c r="Z1140" s="68" t="str">
        <f t="shared" ref="Z1140:AE1140" si="1736">IF(Y1140="X","X",IF($AH1140=Z$4,"X","-"))</f>
        <v>-</v>
      </c>
      <c r="AA1140" s="68" t="str">
        <f t="shared" si="1736"/>
        <v>-</v>
      </c>
      <c r="AB1140" s="68" t="str">
        <f t="shared" si="1736"/>
        <v>X</v>
      </c>
      <c r="AC1140" s="68" t="str">
        <f t="shared" si="1736"/>
        <v>X</v>
      </c>
      <c r="AD1140" s="68" t="str">
        <f t="shared" si="1736"/>
        <v>X</v>
      </c>
      <c r="AE1140" s="637" t="str">
        <f t="shared" si="1736"/>
        <v>X</v>
      </c>
      <c r="AF1140" s="38"/>
      <c r="AG1140" s="68" t="s">
        <v>282</v>
      </c>
      <c r="AH1140" s="68" t="s">
        <v>282</v>
      </c>
      <c r="AI1140" s="38"/>
      <c r="AJ1140" s="13" t="str">
        <f t="shared" si="1721"/>
        <v>/rsm:CrossIndustryInvoice/rsm:SupplyChainTradeTransaction/ram:ApplicableHeaderTradeSettlement/ram:SpecifiedTradeSettlementHeaderMonetarySummation</v>
      </c>
      <c r="AK1140" s="13" t="str">
        <f t="shared" si="1722"/>
        <v>/ram:RoundingAmount</v>
      </c>
      <c r="AL1140" s="14">
        <f>COUNTIFS(R$4:R1140,AJ1140)</f>
        <v>1</v>
      </c>
      <c r="AN1140" s="213" t="str">
        <f t="shared" si="1660"/>
        <v>SCT_HTS</v>
      </c>
      <c r="AO1140" s="214" t="str">
        <f t="shared" si="1723"/>
        <v>BT-114</v>
      </c>
      <c r="AP1140" s="312" t="str">
        <f t="shared" si="1661"/>
        <v>BT-114</v>
      </c>
      <c r="AQ1140" s="66">
        <f t="shared" si="1702"/>
        <v>4</v>
      </c>
      <c r="AR1140" s="66" t="str">
        <f t="shared" si="1724"/>
        <v>0..1</v>
      </c>
      <c r="AS1140" s="64" t="s">
        <v>4740</v>
      </c>
      <c r="AT1140" s="64" t="s">
        <v>4741</v>
      </c>
      <c r="AU1140" s="65" t="s">
        <v>35</v>
      </c>
      <c r="AV1140" s="65" t="s">
        <v>4742</v>
      </c>
      <c r="AW1140" s="65" t="s">
        <v>35</v>
      </c>
      <c r="AX1140" s="64" t="s">
        <v>1330</v>
      </c>
      <c r="AY1140" s="66" t="str">
        <f t="shared" si="1731"/>
        <v>0..1</v>
      </c>
      <c r="AZ1140" s="66" t="str">
        <f t="shared" si="1732"/>
        <v>0..1</v>
      </c>
      <c r="BA1140" s="2" t="str">
        <f t="shared" si="1686"/>
        <v>/rsm:CrossIndustryInvoice
/rsm:SupplyChainTradeTransaction
/ram:ApplicableHeaderTradeSettlement
/ram:SpecifiedTradeSettlementHeaderMonetarySummation
/ram:RoundingAmount</v>
      </c>
      <c r="BB1140" s="75" t="str">
        <f t="shared" si="1687"/>
        <v>/rsm:CrossIndustryInvoice/rsm:SupplyChainTradeTransaction/ram:ApplicableHeaderTradeSettlement/ram:SpecifiedTradeSettlementHeaderMonetarySummation/ram:RoundingAmount</v>
      </c>
      <c r="BC1140" s="66" t="str">
        <f t="shared" si="1662"/>
        <v>A</v>
      </c>
      <c r="BD1140" s="68" t="str">
        <f t="shared" si="1663"/>
        <v>E</v>
      </c>
      <c r="BE1140" s="66" t="str">
        <f t="shared" si="1664"/>
        <v>0..n</v>
      </c>
      <c r="BF1140" s="66" t="str">
        <f t="shared" si="1665"/>
        <v>CAR-3</v>
      </c>
      <c r="BG1140" s="249" t="str">
        <f t="shared" si="1666"/>
        <v/>
      </c>
      <c r="BH1140" s="7"/>
      <c r="BI1140" s="636" t="str">
        <f t="shared" si="1667"/>
        <v>-</v>
      </c>
      <c r="BJ1140" s="68" t="str">
        <f t="shared" si="1668"/>
        <v>-</v>
      </c>
      <c r="BK1140" s="68" t="str">
        <f t="shared" si="1669"/>
        <v>-</v>
      </c>
      <c r="BL1140" s="68" t="str">
        <f t="shared" si="1670"/>
        <v>X</v>
      </c>
      <c r="BM1140" s="68" t="str">
        <f t="shared" si="1671"/>
        <v>X</v>
      </c>
      <c r="BN1140" s="68" t="str">
        <f t="shared" si="1672"/>
        <v>X</v>
      </c>
      <c r="BO1140" s="637" t="str">
        <f t="shared" si="1673"/>
        <v>X</v>
      </c>
      <c r="BP1140" s="7"/>
      <c r="BQ1140" s="68" t="str">
        <f t="shared" si="1674"/>
        <v>EN 16931</v>
      </c>
      <c r="BR1140" s="68" t="str">
        <f t="shared" si="1675"/>
        <v>EN 16931</v>
      </c>
      <c r="BS1140" s="15"/>
      <c r="BT1140" s="57" t="s">
        <v>18642</v>
      </c>
    </row>
    <row r="1141" spans="1:72" ht="150" x14ac:dyDescent="0.2">
      <c r="A1141" s="45" t="str">
        <f t="shared" si="1658"/>
        <v>YES</v>
      </c>
      <c r="B1141" s="340" t="s">
        <v>17412</v>
      </c>
      <c r="C1141" s="742"/>
      <c r="D1141" s="213" t="s">
        <v>3431</v>
      </c>
      <c r="E1141" s="214" t="s">
        <v>4743</v>
      </c>
      <c r="F1141" s="312" t="s">
        <v>4743</v>
      </c>
      <c r="G1141" s="66">
        <f t="shared" si="1715"/>
        <v>4</v>
      </c>
      <c r="H1141" s="66" t="s">
        <v>32</v>
      </c>
      <c r="I1141" s="64" t="s">
        <v>4744</v>
      </c>
      <c r="J1141" s="64" t="s">
        <v>4745</v>
      </c>
      <c r="K1141" s="65" t="s">
        <v>4746</v>
      </c>
      <c r="L1141" s="65"/>
      <c r="M1141" s="65" t="s">
        <v>18718</v>
      </c>
      <c r="N1141" s="64" t="s">
        <v>1325</v>
      </c>
      <c r="O1141" s="66" t="s">
        <v>32</v>
      </c>
      <c r="P1141" s="66" t="str">
        <f t="shared" si="1643"/>
        <v>1..1</v>
      </c>
      <c r="Q1141" s="2" t="s">
        <v>4748</v>
      </c>
      <c r="R1141" s="75" t="s">
        <v>4749</v>
      </c>
      <c r="S1141" s="66" t="s">
        <v>163</v>
      </c>
      <c r="T1141" s="68" t="str">
        <f t="shared" si="1725"/>
        <v>E</v>
      </c>
      <c r="U1141" s="66" t="s">
        <v>62</v>
      </c>
      <c r="V1141" s="66" t="s">
        <v>93</v>
      </c>
      <c r="W1141" s="249" t="s">
        <v>35</v>
      </c>
      <c r="X1141" s="38"/>
      <c r="Y1141" s="636" t="str">
        <f t="shared" si="1656"/>
        <v>X</v>
      </c>
      <c r="Z1141" s="68" t="str">
        <f t="shared" ref="Z1141:AE1141" si="1737">IF(Y1141="X","X",IF($AH1141=Z$4,"X","-"))</f>
        <v>X</v>
      </c>
      <c r="AA1141" s="68" t="str">
        <f t="shared" si="1737"/>
        <v>X</v>
      </c>
      <c r="AB1141" s="68" t="str">
        <f t="shared" si="1737"/>
        <v>X</v>
      </c>
      <c r="AC1141" s="68" t="str">
        <f t="shared" si="1737"/>
        <v>X</v>
      </c>
      <c r="AD1141" s="68" t="str">
        <f t="shared" si="1737"/>
        <v>X</v>
      </c>
      <c r="AE1141" s="637" t="str">
        <f t="shared" si="1737"/>
        <v>X</v>
      </c>
      <c r="AF1141" s="38"/>
      <c r="AG1141" s="68" t="s">
        <v>39</v>
      </c>
      <c r="AH1141" s="68" t="s">
        <v>39</v>
      </c>
      <c r="AI1141" s="38"/>
      <c r="AJ1141" s="13" t="str">
        <f t="shared" si="1721"/>
        <v>/rsm:CrossIndustryInvoice/rsm:SupplyChainTradeTransaction/ram:ApplicableHeaderTradeSettlement/ram:SpecifiedTradeSettlementHeaderMonetarySummation</v>
      </c>
      <c r="AK1141" s="13" t="str">
        <f t="shared" si="1722"/>
        <v>/ram:GrandTotalAmount</v>
      </c>
      <c r="AL1141" s="14">
        <f>COUNTIFS(R$4:R1141,AJ1141)</f>
        <v>1</v>
      </c>
      <c r="AM1141" s="59"/>
      <c r="AN1141" s="213" t="str">
        <f t="shared" si="1660"/>
        <v>SCT_HTS</v>
      </c>
      <c r="AO1141" s="214" t="str">
        <f t="shared" si="1723"/>
        <v>BT-112</v>
      </c>
      <c r="AP1141" s="312" t="str">
        <f t="shared" si="1661"/>
        <v>BT-112</v>
      </c>
      <c r="AQ1141" s="66">
        <f t="shared" si="1702"/>
        <v>4</v>
      </c>
      <c r="AR1141" s="66" t="str">
        <f t="shared" si="1724"/>
        <v>1..1</v>
      </c>
      <c r="AS1141" s="64" t="s">
        <v>4750</v>
      </c>
      <c r="AT1141" s="64" t="s">
        <v>4751</v>
      </c>
      <c r="AU1141" s="65" t="s">
        <v>4752</v>
      </c>
      <c r="AV1141" s="65"/>
      <c r="AW1141" s="65" t="s">
        <v>18719</v>
      </c>
      <c r="AX1141" s="64" t="s">
        <v>1330</v>
      </c>
      <c r="AY1141" s="66" t="str">
        <f t="shared" si="1731"/>
        <v>1..1</v>
      </c>
      <c r="AZ1141" s="66" t="str">
        <f t="shared" si="1732"/>
        <v>1..1</v>
      </c>
      <c r="BA1141" s="2" t="str">
        <f t="shared" si="1686"/>
        <v>/rsm:CrossIndustryInvoice
/rsm:SupplyChainTradeTransaction
/ram:ApplicableHeaderTradeSettlement
/ram:SpecifiedTradeSettlementHeaderMonetarySummation
/ram:GrandTotalAmount</v>
      </c>
      <c r="BB1141" s="75" t="str">
        <f t="shared" si="1687"/>
        <v>/rsm:CrossIndustryInvoice/rsm:SupplyChainTradeTransaction/ram:ApplicableHeaderTradeSettlement/ram:SpecifiedTradeSettlementHeaderMonetarySummation/ram:GrandTotalAmount</v>
      </c>
      <c r="BC1141" s="66" t="str">
        <f t="shared" si="1662"/>
        <v>A</v>
      </c>
      <c r="BD1141" s="68" t="str">
        <f t="shared" si="1663"/>
        <v>E</v>
      </c>
      <c r="BE1141" s="66" t="str">
        <f t="shared" si="1664"/>
        <v>0..n</v>
      </c>
      <c r="BF1141" s="66" t="str">
        <f t="shared" si="1665"/>
        <v>CAR-2, CAR-3</v>
      </c>
      <c r="BG1141" s="249" t="str">
        <f t="shared" si="1666"/>
        <v/>
      </c>
      <c r="BH1141" s="7"/>
      <c r="BI1141" s="636" t="str">
        <f t="shared" si="1667"/>
        <v>X</v>
      </c>
      <c r="BJ1141" s="68" t="str">
        <f t="shared" si="1668"/>
        <v>X</v>
      </c>
      <c r="BK1141" s="68" t="str">
        <f t="shared" si="1669"/>
        <v>X</v>
      </c>
      <c r="BL1141" s="68" t="str">
        <f t="shared" si="1670"/>
        <v>X</v>
      </c>
      <c r="BM1141" s="68" t="str">
        <f t="shared" si="1671"/>
        <v>X</v>
      </c>
      <c r="BN1141" s="68" t="str">
        <f t="shared" si="1672"/>
        <v>X</v>
      </c>
      <c r="BO1141" s="637" t="str">
        <f t="shared" si="1673"/>
        <v>X</v>
      </c>
      <c r="BP1141" s="7"/>
      <c r="BQ1141" s="68" t="str">
        <f t="shared" si="1674"/>
        <v>MINIMUM</v>
      </c>
      <c r="BR1141" s="68" t="str">
        <f t="shared" si="1675"/>
        <v>MINIMUM</v>
      </c>
      <c r="BS1141" s="15"/>
      <c r="BT1141" s="57" t="s">
        <v>18642</v>
      </c>
    </row>
    <row r="1142" spans="1:72" ht="96" x14ac:dyDescent="0.2">
      <c r="A1142" s="45" t="str">
        <f t="shared" si="1658"/>
        <v>YES</v>
      </c>
      <c r="B1142" s="45"/>
      <c r="C1142" s="45"/>
      <c r="D1142" s="213" t="s">
        <v>3431</v>
      </c>
      <c r="E1142" s="214" t="s">
        <v>4756</v>
      </c>
      <c r="F1142" s="312" t="s">
        <v>4756</v>
      </c>
      <c r="G1142" s="66">
        <f t="shared" si="1715"/>
        <v>4</v>
      </c>
      <c r="H1142" s="66" t="s">
        <v>42</v>
      </c>
      <c r="I1142" s="64" t="s">
        <v>4757</v>
      </c>
      <c r="J1142" s="64" t="s">
        <v>4758</v>
      </c>
      <c r="K1142" s="65" t="s">
        <v>4759</v>
      </c>
      <c r="L1142" s="65"/>
      <c r="M1142" s="65" t="s">
        <v>35</v>
      </c>
      <c r="N1142" s="64" t="s">
        <v>1325</v>
      </c>
      <c r="O1142" s="66" t="s">
        <v>42</v>
      </c>
      <c r="P1142" s="66" t="str">
        <f t="shared" si="1643"/>
        <v>0..1</v>
      </c>
      <c r="Q1142" s="2" t="s">
        <v>4760</v>
      </c>
      <c r="R1142" s="75" t="s">
        <v>4761</v>
      </c>
      <c r="S1142" s="66" t="s">
        <v>163</v>
      </c>
      <c r="T1142" s="68" t="str">
        <f t="shared" si="1725"/>
        <v>E</v>
      </c>
      <c r="U1142" s="66" t="s">
        <v>62</v>
      </c>
      <c r="V1142" s="66" t="s">
        <v>200</v>
      </c>
      <c r="W1142" s="249" t="s">
        <v>35</v>
      </c>
      <c r="X1142" s="38"/>
      <c r="Y1142" s="636" t="str">
        <f t="shared" si="1656"/>
        <v>-</v>
      </c>
      <c r="Z1142" s="68" t="str">
        <f t="shared" ref="Z1142:AE1142" si="1738">IF(Y1142="X","X",IF($AH1142=Z$4,"X","-"))</f>
        <v>X</v>
      </c>
      <c r="AA1142" s="68" t="str">
        <f t="shared" si="1738"/>
        <v>X</v>
      </c>
      <c r="AB1142" s="68" t="str">
        <f t="shared" si="1738"/>
        <v>X</v>
      </c>
      <c r="AC1142" s="68" t="str">
        <f t="shared" si="1738"/>
        <v>X</v>
      </c>
      <c r="AD1142" s="68" t="str">
        <f t="shared" si="1738"/>
        <v>X</v>
      </c>
      <c r="AE1142" s="637" t="str">
        <f t="shared" si="1738"/>
        <v>X</v>
      </c>
      <c r="AF1142" s="38"/>
      <c r="AG1142" s="68" t="s">
        <v>185</v>
      </c>
      <c r="AH1142" s="68" t="s">
        <v>185</v>
      </c>
      <c r="AI1142" s="38"/>
      <c r="AJ1142" s="13" t="str">
        <f t="shared" si="1721"/>
        <v>/rsm:CrossIndustryInvoice/rsm:SupplyChainTradeTransaction/ram:ApplicableHeaderTradeSettlement/ram:SpecifiedTradeSettlementHeaderMonetarySummation</v>
      </c>
      <c r="AK1142" s="13" t="str">
        <f t="shared" si="1722"/>
        <v>/ram:TotalPrepaidAmount</v>
      </c>
      <c r="AL1142" s="14">
        <f>COUNTIFS(R$4:R1142,AJ1142)</f>
        <v>1</v>
      </c>
      <c r="AM1142" s="59"/>
      <c r="AN1142" s="213" t="str">
        <f t="shared" si="1660"/>
        <v>SCT_HTS</v>
      </c>
      <c r="AO1142" s="214" t="str">
        <f t="shared" si="1723"/>
        <v>BT-113</v>
      </c>
      <c r="AP1142" s="312" t="str">
        <f t="shared" si="1661"/>
        <v>BT-113</v>
      </c>
      <c r="AQ1142" s="66">
        <f t="shared" si="1702"/>
        <v>4</v>
      </c>
      <c r="AR1142" s="66" t="str">
        <f t="shared" si="1724"/>
        <v>0..1</v>
      </c>
      <c r="AS1142" s="64" t="s">
        <v>4762</v>
      </c>
      <c r="AT1142" s="64" t="s">
        <v>4763</v>
      </c>
      <c r="AU1142" s="65" t="s">
        <v>4764</v>
      </c>
      <c r="AV1142" s="65"/>
      <c r="AW1142" s="65" t="s">
        <v>35</v>
      </c>
      <c r="AX1142" s="64" t="s">
        <v>1330</v>
      </c>
      <c r="AY1142" s="66" t="str">
        <f t="shared" si="1731"/>
        <v>0..1</v>
      </c>
      <c r="AZ1142" s="66" t="str">
        <f t="shared" si="1732"/>
        <v>0..1</v>
      </c>
      <c r="BA1142" s="2" t="str">
        <f t="shared" si="1686"/>
        <v>/rsm:CrossIndustryInvoice
/rsm:SupplyChainTradeTransaction
/ram:ApplicableHeaderTradeSettlement
/ram:SpecifiedTradeSettlementHeaderMonetarySummation
/ram:TotalPrepaidAmount</v>
      </c>
      <c r="BB1142" s="75" t="str">
        <f t="shared" si="1687"/>
        <v>/rsm:CrossIndustryInvoice/rsm:SupplyChainTradeTransaction/ram:ApplicableHeaderTradeSettlement/ram:SpecifiedTradeSettlementHeaderMonetarySummation/ram:TotalPrepaidAmount</v>
      </c>
      <c r="BC1142" s="66" t="str">
        <f t="shared" si="1662"/>
        <v>A</v>
      </c>
      <c r="BD1142" s="68" t="str">
        <f t="shared" si="1663"/>
        <v>E</v>
      </c>
      <c r="BE1142" s="66" t="str">
        <f t="shared" si="1664"/>
        <v>0..n</v>
      </c>
      <c r="BF1142" s="66" t="str">
        <f t="shared" si="1665"/>
        <v>CAR-3</v>
      </c>
      <c r="BG1142" s="249" t="str">
        <f t="shared" si="1666"/>
        <v/>
      </c>
      <c r="BH1142" s="7"/>
      <c r="BI1142" s="636" t="str">
        <f t="shared" si="1667"/>
        <v>-</v>
      </c>
      <c r="BJ1142" s="68" t="str">
        <f t="shared" si="1668"/>
        <v>X</v>
      </c>
      <c r="BK1142" s="68" t="str">
        <f t="shared" si="1669"/>
        <v>X</v>
      </c>
      <c r="BL1142" s="68" t="str">
        <f t="shared" si="1670"/>
        <v>X</v>
      </c>
      <c r="BM1142" s="68" t="str">
        <f t="shared" si="1671"/>
        <v>X</v>
      </c>
      <c r="BN1142" s="68" t="str">
        <f t="shared" si="1672"/>
        <v>X</v>
      </c>
      <c r="BO1142" s="637" t="str">
        <f t="shared" si="1673"/>
        <v>X</v>
      </c>
      <c r="BP1142" s="7"/>
      <c r="BQ1142" s="68" t="str">
        <f t="shared" si="1674"/>
        <v>BASIC WL</v>
      </c>
      <c r="BR1142" s="68" t="str">
        <f t="shared" si="1675"/>
        <v>BASIC WL</v>
      </c>
      <c r="BS1142" s="15"/>
      <c r="BT1142" s="57" t="s">
        <v>18642</v>
      </c>
    </row>
    <row r="1143" spans="1:72" ht="96" x14ac:dyDescent="0.2">
      <c r="A1143" s="45" t="str">
        <f t="shared" si="1658"/>
        <v>YES</v>
      </c>
      <c r="B1143" s="45"/>
      <c r="C1143" s="45"/>
      <c r="D1143" s="213" t="s">
        <v>3431</v>
      </c>
      <c r="E1143" s="214" t="s">
        <v>4765</v>
      </c>
      <c r="F1143" s="312" t="s">
        <v>4765</v>
      </c>
      <c r="G1143" s="66">
        <f t="shared" si="1715"/>
        <v>4</v>
      </c>
      <c r="H1143" s="66" t="s">
        <v>32</v>
      </c>
      <c r="I1143" s="64" t="s">
        <v>4766</v>
      </c>
      <c r="J1143" s="64" t="s">
        <v>4767</v>
      </c>
      <c r="K1143" s="65" t="s">
        <v>4768</v>
      </c>
      <c r="L1143" s="65"/>
      <c r="M1143" s="65" t="s">
        <v>4769</v>
      </c>
      <c r="N1143" s="64" t="s">
        <v>1325</v>
      </c>
      <c r="O1143" s="66" t="s">
        <v>32</v>
      </c>
      <c r="P1143" s="66" t="str">
        <f t="shared" si="1643"/>
        <v>1..1</v>
      </c>
      <c r="Q1143" s="2" t="s">
        <v>4770</v>
      </c>
      <c r="R1143" s="75" t="s">
        <v>4771</v>
      </c>
      <c r="S1143" s="66" t="s">
        <v>163</v>
      </c>
      <c r="T1143" s="68" t="str">
        <f t="shared" si="1725"/>
        <v>E</v>
      </c>
      <c r="U1143" s="66" t="s">
        <v>62</v>
      </c>
      <c r="V1143" s="66" t="s">
        <v>93</v>
      </c>
      <c r="W1143" s="249" t="s">
        <v>35</v>
      </c>
      <c r="X1143" s="38"/>
      <c r="Y1143" s="636" t="str">
        <f t="shared" si="1656"/>
        <v>X</v>
      </c>
      <c r="Z1143" s="68" t="str">
        <f t="shared" ref="Z1143:AE1143" si="1739">IF(Y1143="X","X",IF($AH1143=Z$4,"X","-"))</f>
        <v>X</v>
      </c>
      <c r="AA1143" s="68" t="str">
        <f t="shared" si="1739"/>
        <v>X</v>
      </c>
      <c r="AB1143" s="68" t="str">
        <f t="shared" si="1739"/>
        <v>X</v>
      </c>
      <c r="AC1143" s="68" t="str">
        <f t="shared" si="1739"/>
        <v>X</v>
      </c>
      <c r="AD1143" s="68" t="str">
        <f t="shared" si="1739"/>
        <v>X</v>
      </c>
      <c r="AE1143" s="637" t="str">
        <f t="shared" si="1739"/>
        <v>X</v>
      </c>
      <c r="AF1143" s="38"/>
      <c r="AG1143" s="68" t="s">
        <v>39</v>
      </c>
      <c r="AH1143" s="68" t="s">
        <v>39</v>
      </c>
      <c r="AI1143" s="38"/>
      <c r="AJ1143" s="13" t="str">
        <f t="shared" si="1721"/>
        <v>/rsm:CrossIndustryInvoice/rsm:SupplyChainTradeTransaction/ram:ApplicableHeaderTradeSettlement/ram:SpecifiedTradeSettlementHeaderMonetarySummation</v>
      </c>
      <c r="AK1143" s="13" t="str">
        <f t="shared" si="1722"/>
        <v>/ram:DuePayableAmount</v>
      </c>
      <c r="AL1143" s="14">
        <f>COUNTIFS(R$4:R1143,AJ1143)</f>
        <v>1</v>
      </c>
      <c r="AM1143" s="59"/>
      <c r="AN1143" s="213" t="str">
        <f t="shared" si="1660"/>
        <v>SCT_HTS</v>
      </c>
      <c r="AO1143" s="214" t="str">
        <f t="shared" si="1723"/>
        <v>BT-115</v>
      </c>
      <c r="AP1143" s="312" t="str">
        <f t="shared" si="1661"/>
        <v>BT-115</v>
      </c>
      <c r="AQ1143" s="66">
        <f t="shared" si="1702"/>
        <v>4</v>
      </c>
      <c r="AR1143" s="66" t="str">
        <f t="shared" si="1724"/>
        <v>1..1</v>
      </c>
      <c r="AS1143" s="64" t="s">
        <v>4772</v>
      </c>
      <c r="AT1143" s="64" t="s">
        <v>4773</v>
      </c>
      <c r="AU1143" s="65" t="s">
        <v>4774</v>
      </c>
      <c r="AV1143" s="65"/>
      <c r="AW1143" s="65" t="s">
        <v>4775</v>
      </c>
      <c r="AX1143" s="64" t="s">
        <v>1330</v>
      </c>
      <c r="AY1143" s="66" t="str">
        <f t="shared" si="1731"/>
        <v>1..1</v>
      </c>
      <c r="AZ1143" s="66" t="str">
        <f t="shared" si="1732"/>
        <v>1..1</v>
      </c>
      <c r="BA1143" s="2" t="str">
        <f t="shared" si="1686"/>
        <v>/rsm:CrossIndustryInvoice
/rsm:SupplyChainTradeTransaction
/ram:ApplicableHeaderTradeSettlement
/ram:SpecifiedTradeSettlementHeaderMonetarySummation
/ram:DuePayableAmount</v>
      </c>
      <c r="BB1143" s="75" t="str">
        <f t="shared" si="1687"/>
        <v>/rsm:CrossIndustryInvoice/rsm:SupplyChainTradeTransaction/ram:ApplicableHeaderTradeSettlement/ram:SpecifiedTradeSettlementHeaderMonetarySummation/ram:DuePayableAmount</v>
      </c>
      <c r="BC1143" s="66" t="str">
        <f t="shared" si="1662"/>
        <v>A</v>
      </c>
      <c r="BD1143" s="68" t="str">
        <f t="shared" si="1663"/>
        <v>E</v>
      </c>
      <c r="BE1143" s="66" t="str">
        <f t="shared" si="1664"/>
        <v>0..n</v>
      </c>
      <c r="BF1143" s="66" t="str">
        <f t="shared" si="1665"/>
        <v>CAR-2, CAR-3</v>
      </c>
      <c r="BG1143" s="249" t="str">
        <f t="shared" si="1666"/>
        <v/>
      </c>
      <c r="BH1143" s="7"/>
      <c r="BI1143" s="636" t="str">
        <f t="shared" si="1667"/>
        <v>X</v>
      </c>
      <c r="BJ1143" s="68" t="str">
        <f t="shared" si="1668"/>
        <v>X</v>
      </c>
      <c r="BK1143" s="68" t="str">
        <f t="shared" si="1669"/>
        <v>X</v>
      </c>
      <c r="BL1143" s="68" t="str">
        <f t="shared" si="1670"/>
        <v>X</v>
      </c>
      <c r="BM1143" s="68" t="str">
        <f t="shared" si="1671"/>
        <v>X</v>
      </c>
      <c r="BN1143" s="68" t="str">
        <f t="shared" si="1672"/>
        <v>X</v>
      </c>
      <c r="BO1143" s="637" t="str">
        <f t="shared" si="1673"/>
        <v>X</v>
      </c>
      <c r="BP1143" s="7"/>
      <c r="BQ1143" s="68" t="str">
        <f t="shared" si="1674"/>
        <v>MINIMUM</v>
      </c>
      <c r="BR1143" s="68" t="str">
        <f t="shared" si="1675"/>
        <v>MINIMUM</v>
      </c>
      <c r="BS1143" s="15"/>
      <c r="BT1143" s="57" t="s">
        <v>18642</v>
      </c>
    </row>
    <row r="1144" spans="1:72" ht="96" x14ac:dyDescent="0.2">
      <c r="A1144" s="45" t="str">
        <f t="shared" si="1658"/>
        <v>NO</v>
      </c>
      <c r="B1144" s="76" t="s">
        <v>17059</v>
      </c>
      <c r="C1144" s="45"/>
      <c r="D1144" s="211" t="s">
        <v>3431</v>
      </c>
      <c r="E1144" s="212" t="s">
        <v>4777</v>
      </c>
      <c r="F1144" s="311" t="s">
        <v>4777</v>
      </c>
      <c r="G1144" s="218">
        <f t="shared" si="1715"/>
        <v>3</v>
      </c>
      <c r="H1144" s="251" t="s">
        <v>62</v>
      </c>
      <c r="I1144" s="252" t="s">
        <v>1443</v>
      </c>
      <c r="J1144" s="252" t="s">
        <v>4778</v>
      </c>
      <c r="K1144" s="253" t="s">
        <v>17217</v>
      </c>
      <c r="L1144" s="253" t="s">
        <v>4779</v>
      </c>
      <c r="M1144" s="253" t="s">
        <v>35</v>
      </c>
      <c r="N1144" s="252"/>
      <c r="O1144" s="219" t="s">
        <v>62</v>
      </c>
      <c r="P1144" s="219" t="str">
        <f>O1144</f>
        <v>0..n</v>
      </c>
      <c r="Q1144" s="220" t="s">
        <v>4780</v>
      </c>
      <c r="R1144" s="221" t="s">
        <v>4781</v>
      </c>
      <c r="S1144" s="219" t="s">
        <v>35</v>
      </c>
      <c r="T1144" s="184" t="str">
        <f t="shared" si="1725"/>
        <v>G</v>
      </c>
      <c r="U1144" s="254" t="s">
        <v>62</v>
      </c>
      <c r="V1144" s="219" t="s">
        <v>35</v>
      </c>
      <c r="W1144" s="678" t="s">
        <v>35</v>
      </c>
      <c r="X1144" s="38"/>
      <c r="Y1144" s="652" t="str">
        <f t="shared" si="1656"/>
        <v>-</v>
      </c>
      <c r="Z1144" s="184" t="str">
        <f t="shared" ref="Z1144:AE1144" si="1740">IF(Y1144="X","X",IF($AH1144=Z$4,"X","-"))</f>
        <v>X</v>
      </c>
      <c r="AA1144" s="184" t="str">
        <f t="shared" si="1740"/>
        <v>X</v>
      </c>
      <c r="AB1144" s="184" t="str">
        <f t="shared" si="1740"/>
        <v>X</v>
      </c>
      <c r="AC1144" s="184" t="str">
        <f t="shared" si="1740"/>
        <v>X</v>
      </c>
      <c r="AD1144" s="184" t="str">
        <f t="shared" si="1740"/>
        <v>X</v>
      </c>
      <c r="AE1144" s="653" t="str">
        <f t="shared" si="1740"/>
        <v>X</v>
      </c>
      <c r="AF1144" s="38"/>
      <c r="AG1144" s="184" t="s">
        <v>185</v>
      </c>
      <c r="AH1144" s="184" t="s">
        <v>185</v>
      </c>
      <c r="AI1144" s="38"/>
      <c r="AJ1144" s="13" t="str">
        <f t="shared" si="1721"/>
        <v>/rsm:CrossIndustryInvoice/rsm:SupplyChainTradeTransaction/ram:ApplicableHeaderTradeSettlement</v>
      </c>
      <c r="AK1144" s="13" t="str">
        <f t="shared" si="1722"/>
        <v>/ram:InvoiceReferencedDocument</v>
      </c>
      <c r="AL1144" s="14">
        <f>COUNTIFS(R$4:R1144,AJ1144)</f>
        <v>1</v>
      </c>
      <c r="AM1144" s="59"/>
      <c r="AN1144" s="211" t="str">
        <f t="shared" si="1660"/>
        <v>SCT_HTS</v>
      </c>
      <c r="AO1144" s="212" t="str">
        <f t="shared" si="1723"/>
        <v>BG-3</v>
      </c>
      <c r="AP1144" s="311" t="str">
        <f t="shared" si="1661"/>
        <v>BG-3</v>
      </c>
      <c r="AQ1144" s="218">
        <f t="shared" si="1702"/>
        <v>3</v>
      </c>
      <c r="AR1144" s="251" t="str">
        <f t="shared" si="1724"/>
        <v>0..n</v>
      </c>
      <c r="AS1144" s="252" t="s">
        <v>1449</v>
      </c>
      <c r="AT1144" s="252" t="s">
        <v>4782</v>
      </c>
      <c r="AU1144" s="253" t="s">
        <v>1451</v>
      </c>
      <c r="AV1144" s="253" t="s">
        <v>4783</v>
      </c>
      <c r="AW1144" s="253" t="s">
        <v>35</v>
      </c>
      <c r="AX1144" s="252"/>
      <c r="AY1144" s="219" t="str">
        <f t="shared" si="1731"/>
        <v>0..n</v>
      </c>
      <c r="AZ1144" s="219" t="str">
        <f t="shared" si="1732"/>
        <v>0..n</v>
      </c>
      <c r="BA1144" s="220" t="str">
        <f t="shared" si="1686"/>
        <v>/rsm:CrossIndustryInvoice
/rsm:SupplyChainTradeTransaction
/ram:ApplicableHeaderTradeSettlement
/ram:InvoiceReferencedDocument</v>
      </c>
      <c r="BB1144" s="221" t="str">
        <f t="shared" si="1687"/>
        <v>/rsm:CrossIndustryInvoice/rsm:SupplyChainTradeTransaction/ram:ApplicableHeaderTradeSettlement/ram:InvoiceReferencedDocument</v>
      </c>
      <c r="BC1144" s="219" t="str">
        <f t="shared" si="1662"/>
        <v/>
      </c>
      <c r="BD1144" s="184" t="str">
        <f t="shared" si="1663"/>
        <v>G</v>
      </c>
      <c r="BE1144" s="254" t="str">
        <f t="shared" si="1664"/>
        <v>0..n</v>
      </c>
      <c r="BF1144" s="219" t="str">
        <f t="shared" si="1665"/>
        <v/>
      </c>
      <c r="BG1144" s="678" t="str">
        <f t="shared" si="1666"/>
        <v/>
      </c>
      <c r="BH1144" s="7"/>
      <c r="BI1144" s="652" t="str">
        <f t="shared" si="1667"/>
        <v>-</v>
      </c>
      <c r="BJ1144" s="184" t="str">
        <f t="shared" si="1668"/>
        <v>X</v>
      </c>
      <c r="BK1144" s="184" t="str">
        <f t="shared" si="1669"/>
        <v>X</v>
      </c>
      <c r="BL1144" s="184" t="str">
        <f t="shared" si="1670"/>
        <v>X</v>
      </c>
      <c r="BM1144" s="184" t="str">
        <f t="shared" si="1671"/>
        <v>X</v>
      </c>
      <c r="BN1144" s="184" t="str">
        <f t="shared" si="1672"/>
        <v>X</v>
      </c>
      <c r="BO1144" s="653" t="str">
        <f t="shared" si="1673"/>
        <v>X</v>
      </c>
      <c r="BP1144" s="7"/>
      <c r="BQ1144" s="184" t="str">
        <f t="shared" si="1674"/>
        <v>BASIC WL</v>
      </c>
      <c r="BR1144" s="184" t="str">
        <f t="shared" si="1675"/>
        <v>BASIC WL</v>
      </c>
      <c r="BS1144" s="15"/>
      <c r="BT1144" s="57" t="s">
        <v>18642</v>
      </c>
    </row>
    <row r="1145" spans="1:72" ht="96" x14ac:dyDescent="0.2">
      <c r="A1145" s="45" t="str">
        <f t="shared" si="1658"/>
        <v>YES</v>
      </c>
      <c r="B1145" s="45"/>
      <c r="C1145" s="45"/>
      <c r="D1145" s="213" t="s">
        <v>3431</v>
      </c>
      <c r="E1145" s="214" t="s">
        <v>4784</v>
      </c>
      <c r="F1145" s="312" t="s">
        <v>4784</v>
      </c>
      <c r="G1145" s="66">
        <f t="shared" si="1715"/>
        <v>4</v>
      </c>
      <c r="H1145" s="66" t="s">
        <v>32</v>
      </c>
      <c r="I1145" s="64" t="s">
        <v>1453</v>
      </c>
      <c r="J1145" s="64" t="s">
        <v>1454</v>
      </c>
      <c r="K1145" s="65"/>
      <c r="L1145" s="65"/>
      <c r="M1145" s="65" t="s">
        <v>4785</v>
      </c>
      <c r="N1145" s="150" t="s">
        <v>548</v>
      </c>
      <c r="O1145" s="66" t="s">
        <v>32</v>
      </c>
      <c r="P1145" s="66" t="str">
        <f t="shared" si="1643"/>
        <v>1..1</v>
      </c>
      <c r="Q1145" s="2" t="s">
        <v>4786</v>
      </c>
      <c r="R1145" s="75" t="s">
        <v>4787</v>
      </c>
      <c r="S1145" s="66" t="s">
        <v>17054</v>
      </c>
      <c r="T1145" s="68" t="str">
        <f t="shared" si="1725"/>
        <v>E</v>
      </c>
      <c r="U1145" s="66" t="s">
        <v>42</v>
      </c>
      <c r="V1145" s="66" t="s">
        <v>132</v>
      </c>
      <c r="W1145" s="249" t="s">
        <v>35</v>
      </c>
      <c r="X1145" s="38"/>
      <c r="Y1145" s="636" t="str">
        <f t="shared" si="1656"/>
        <v>-</v>
      </c>
      <c r="Z1145" s="68" t="str">
        <f t="shared" ref="Z1145:AE1145" si="1741">IF(Y1145="X","X",IF($AH1145=Z$4,"X","-"))</f>
        <v>X</v>
      </c>
      <c r="AA1145" s="68" t="str">
        <f t="shared" si="1741"/>
        <v>X</v>
      </c>
      <c r="AB1145" s="68" t="str">
        <f t="shared" si="1741"/>
        <v>X</v>
      </c>
      <c r="AC1145" s="68" t="str">
        <f t="shared" si="1741"/>
        <v>X</v>
      </c>
      <c r="AD1145" s="68" t="str">
        <f t="shared" si="1741"/>
        <v>X</v>
      </c>
      <c r="AE1145" s="637" t="str">
        <f t="shared" si="1741"/>
        <v>X</v>
      </c>
      <c r="AF1145" s="38"/>
      <c r="AG1145" s="68" t="s">
        <v>185</v>
      </c>
      <c r="AH1145" s="68" t="s">
        <v>185</v>
      </c>
      <c r="AI1145" s="38"/>
      <c r="AJ1145" s="13" t="str">
        <f t="shared" si="1721"/>
        <v>/rsm:CrossIndustryInvoice/rsm:SupplyChainTradeTransaction/ram:ApplicableHeaderTradeSettlement/ram:InvoiceReferencedDocument</v>
      </c>
      <c r="AK1145" s="13" t="str">
        <f t="shared" si="1722"/>
        <v>/ram:IssuerAssignedID</v>
      </c>
      <c r="AL1145" s="14">
        <f>COUNTIFS(R$4:R1145,AJ1145)</f>
        <v>1</v>
      </c>
      <c r="AM1145" s="59"/>
      <c r="AN1145" s="213" t="str">
        <f t="shared" si="1660"/>
        <v>SCT_HTS</v>
      </c>
      <c r="AO1145" s="214" t="str">
        <f t="shared" si="1723"/>
        <v>BT-25</v>
      </c>
      <c r="AP1145" s="312" t="str">
        <f t="shared" si="1661"/>
        <v>BT-25</v>
      </c>
      <c r="AQ1145" s="66">
        <f t="shared" si="1702"/>
        <v>4</v>
      </c>
      <c r="AR1145" s="66" t="str">
        <f t="shared" si="1724"/>
        <v>1..1</v>
      </c>
      <c r="AS1145" s="64" t="s">
        <v>1457</v>
      </c>
      <c r="AT1145" s="64" t="s">
        <v>18318</v>
      </c>
      <c r="AU1145" s="65"/>
      <c r="AV1145" s="65"/>
      <c r="AW1145" s="65" t="s">
        <v>4788</v>
      </c>
      <c r="AX1145" s="150" t="s">
        <v>555</v>
      </c>
      <c r="AY1145" s="66" t="str">
        <f t="shared" si="1731"/>
        <v>1..1</v>
      </c>
      <c r="AZ1145" s="66" t="str">
        <f t="shared" si="1732"/>
        <v>1..1</v>
      </c>
      <c r="BA1145" s="2" t="str">
        <f t="shared" si="1686"/>
        <v>/rsm:CrossIndustryInvoice
/rsm:SupplyChainTradeTransaction
/ram:ApplicableHeaderTradeSettlement
/ram:InvoiceReferencedDocument
/ram:IssuerAssignedID</v>
      </c>
      <c r="BB1145" s="75" t="str">
        <f t="shared" si="1687"/>
        <v>/rsm:CrossIndustryInvoice/rsm:SupplyChainTradeTransaction/ram:ApplicableHeaderTradeSettlement/ram:InvoiceReferencedDocument/ram:IssuerAssignedID</v>
      </c>
      <c r="BC1145" s="66" t="str">
        <f t="shared" si="1662"/>
        <v>R</v>
      </c>
      <c r="BD1145" s="68" t="str">
        <f t="shared" si="1663"/>
        <v>E</v>
      </c>
      <c r="BE1145" s="66" t="str">
        <f t="shared" si="1664"/>
        <v>0..1</v>
      </c>
      <c r="BF1145" s="66" t="str">
        <f t="shared" si="1665"/>
        <v>CAR-2</v>
      </c>
      <c r="BG1145" s="249" t="str">
        <f t="shared" si="1666"/>
        <v/>
      </c>
      <c r="BH1145" s="7"/>
      <c r="BI1145" s="636" t="str">
        <f t="shared" si="1667"/>
        <v>-</v>
      </c>
      <c r="BJ1145" s="68" t="str">
        <f t="shared" si="1668"/>
        <v>X</v>
      </c>
      <c r="BK1145" s="68" t="str">
        <f t="shared" si="1669"/>
        <v>X</v>
      </c>
      <c r="BL1145" s="68" t="str">
        <f t="shared" si="1670"/>
        <v>X</v>
      </c>
      <c r="BM1145" s="68" t="str">
        <f t="shared" si="1671"/>
        <v>X</v>
      </c>
      <c r="BN1145" s="68" t="str">
        <f t="shared" si="1672"/>
        <v>X</v>
      </c>
      <c r="BO1145" s="637" t="str">
        <f t="shared" si="1673"/>
        <v>X</v>
      </c>
      <c r="BP1145" s="7"/>
      <c r="BQ1145" s="68" t="str">
        <f t="shared" si="1674"/>
        <v>BASIC WL</v>
      </c>
      <c r="BR1145" s="68" t="str">
        <f t="shared" si="1675"/>
        <v>BASIC WL</v>
      </c>
      <c r="BS1145" s="15"/>
      <c r="BT1145" s="57" t="s">
        <v>18642</v>
      </c>
    </row>
    <row r="1146" spans="1:72" s="266" customFormat="1" ht="96" x14ac:dyDescent="0.2">
      <c r="A1146" s="45" t="str">
        <f t="shared" si="1658"/>
        <v>YES</v>
      </c>
      <c r="B1146" s="120"/>
      <c r="C1146" s="45"/>
      <c r="D1146" s="256" t="s">
        <v>3431</v>
      </c>
      <c r="E1146" s="61" t="s">
        <v>17017</v>
      </c>
      <c r="F1146" s="315" t="s">
        <v>5067</v>
      </c>
      <c r="G1146" s="258">
        <f t="shared" si="1715"/>
        <v>4</v>
      </c>
      <c r="H1146" s="258" t="s">
        <v>42</v>
      </c>
      <c r="I1146" s="197" t="s">
        <v>18320</v>
      </c>
      <c r="J1146" s="197" t="s">
        <v>1460</v>
      </c>
      <c r="K1146" s="198" t="s">
        <v>1461</v>
      </c>
      <c r="L1146" s="198"/>
      <c r="M1146" s="198"/>
      <c r="N1146" s="64" t="s">
        <v>128</v>
      </c>
      <c r="O1146" s="259" t="s">
        <v>42</v>
      </c>
      <c r="P1146" s="259" t="str">
        <f t="shared" si="1643"/>
        <v>0..1</v>
      </c>
      <c r="Q1146" s="200" t="s">
        <v>4789</v>
      </c>
      <c r="R1146" s="201" t="s">
        <v>4790</v>
      </c>
      <c r="S1146" s="259" t="s">
        <v>131</v>
      </c>
      <c r="T1146" s="260" t="str">
        <f t="shared" si="1725"/>
        <v>E</v>
      </c>
      <c r="U1146" s="258" t="s">
        <v>42</v>
      </c>
      <c r="V1146" s="259"/>
      <c r="W1146" s="681"/>
      <c r="X1146" s="38"/>
      <c r="Y1146" s="663" t="str">
        <f t="shared" si="1656"/>
        <v>-</v>
      </c>
      <c r="Z1146" s="263" t="str">
        <f t="shared" ref="Z1146:AE1146" si="1742">IF(Y1146="X","X",IF($AH1146=Z$4,"X","-"))</f>
        <v>-</v>
      </c>
      <c r="AA1146" s="263" t="str">
        <f t="shared" si="1742"/>
        <v>-</v>
      </c>
      <c r="AB1146" s="263" t="str">
        <f t="shared" si="1742"/>
        <v>-</v>
      </c>
      <c r="AC1146" s="263" t="str">
        <f t="shared" si="1742"/>
        <v>X</v>
      </c>
      <c r="AD1146" s="263" t="str">
        <f t="shared" si="1742"/>
        <v>X</v>
      </c>
      <c r="AE1146" s="664" t="str">
        <f t="shared" si="1742"/>
        <v>X</v>
      </c>
      <c r="AF1146" s="38"/>
      <c r="AG1146" s="263" t="s">
        <v>47</v>
      </c>
      <c r="AH1146" s="263" t="s">
        <v>5901</v>
      </c>
      <c r="AI1146" s="38"/>
      <c r="AJ1146" s="264" t="str">
        <f t="shared" si="1721"/>
        <v>/rsm:CrossIndustryInvoice/rsm:SupplyChainTradeTransaction/ram:ApplicableHeaderTradeSettlement/ram:InvoiceReferencedDocument</v>
      </c>
      <c r="AK1146" s="264" t="str">
        <f t="shared" si="1722"/>
        <v>/ram:TypeCode</v>
      </c>
      <c r="AL1146" s="265">
        <f>COUNTIFS(R$4:R1146,AJ1146)</f>
        <v>1</v>
      </c>
      <c r="AM1146" s="59"/>
      <c r="AN1146" s="256" t="str">
        <f t="shared" si="1660"/>
        <v>SCT_HTS</v>
      </c>
      <c r="AO1146" s="257" t="str">
        <f t="shared" si="1723"/>
        <v>BT-X-555</v>
      </c>
      <c r="AP1146" s="315" t="str">
        <f t="shared" si="1661"/>
        <v>EXT-FR-FE-02</v>
      </c>
      <c r="AQ1146" s="258">
        <f t="shared" si="1702"/>
        <v>4</v>
      </c>
      <c r="AR1146" s="258" t="str">
        <f t="shared" si="1724"/>
        <v>0..1</v>
      </c>
      <c r="AS1146" s="197" t="s">
        <v>1464</v>
      </c>
      <c r="AT1146" s="197" t="s">
        <v>1465</v>
      </c>
      <c r="AU1146" s="198" t="s">
        <v>1466</v>
      </c>
      <c r="AV1146" s="198"/>
      <c r="AW1146" s="198"/>
      <c r="AX1146" s="64" t="s">
        <v>128</v>
      </c>
      <c r="AY1146" s="259" t="str">
        <f t="shared" si="1731"/>
        <v>0..1</v>
      </c>
      <c r="AZ1146" s="259" t="str">
        <f t="shared" si="1732"/>
        <v>0..1</v>
      </c>
      <c r="BA1146" s="200" t="str">
        <f t="shared" si="1686"/>
        <v>/rsm:CrossIndustryInvoice
/rsm:SupplyChainTradeTransaction
/ram:ApplicableHeaderTradeSettlement
/ram:InvoiceReferencedDocument
/ram:TypeCode</v>
      </c>
      <c r="BB1146" s="201" t="str">
        <f t="shared" si="1687"/>
        <v>/rsm:CrossIndustryInvoice/rsm:SupplyChainTradeTransaction/ram:ApplicableHeaderTradeSettlement/ram:InvoiceReferencedDocument/ram:TypeCode</v>
      </c>
      <c r="BC1146" s="259" t="str">
        <f t="shared" si="1662"/>
        <v>C</v>
      </c>
      <c r="BD1146" s="260" t="str">
        <f t="shared" si="1663"/>
        <v>E</v>
      </c>
      <c r="BE1146" s="258" t="str">
        <f t="shared" si="1664"/>
        <v>0..1</v>
      </c>
      <c r="BF1146" s="259" t="str">
        <f t="shared" si="1665"/>
        <v/>
      </c>
      <c r="BG1146" s="681" t="str">
        <f t="shared" si="1666"/>
        <v/>
      </c>
      <c r="BH1146" s="267"/>
      <c r="BI1146" s="663" t="str">
        <f t="shared" si="1667"/>
        <v>-</v>
      </c>
      <c r="BJ1146" s="263" t="str">
        <f t="shared" si="1668"/>
        <v>-</v>
      </c>
      <c r="BK1146" s="263" t="str">
        <f t="shared" si="1669"/>
        <v>-</v>
      </c>
      <c r="BL1146" s="263" t="str">
        <f t="shared" si="1670"/>
        <v>-</v>
      </c>
      <c r="BM1146" s="263" t="str">
        <f t="shared" si="1671"/>
        <v>X</v>
      </c>
      <c r="BN1146" s="263" t="str">
        <f t="shared" si="1672"/>
        <v>X</v>
      </c>
      <c r="BO1146" s="664" t="str">
        <f t="shared" si="1673"/>
        <v>X</v>
      </c>
      <c r="BP1146" s="267"/>
      <c r="BQ1146" s="263" t="str">
        <f t="shared" si="1674"/>
        <v>EXTENDED</v>
      </c>
      <c r="BR1146" s="263" t="str">
        <f t="shared" si="1675"/>
        <v>EXTENDED-CTC-FR</v>
      </c>
      <c r="BS1146" s="15"/>
      <c r="BT1146" s="57" t="s">
        <v>18642</v>
      </c>
    </row>
    <row r="1147" spans="1:72" ht="96" x14ac:dyDescent="0.2">
      <c r="A1147" s="45" t="str">
        <f t="shared" si="1658"/>
        <v>NO</v>
      </c>
      <c r="B1147" s="45"/>
      <c r="C1147" s="45"/>
      <c r="D1147" s="213" t="s">
        <v>3431</v>
      </c>
      <c r="E1147" s="223" t="s">
        <v>4791</v>
      </c>
      <c r="F1147" s="313"/>
      <c r="G1147" s="124">
        <f t="shared" si="1715"/>
        <v>4</v>
      </c>
      <c r="H1147" s="124" t="s">
        <v>42</v>
      </c>
      <c r="I1147" s="138" t="s">
        <v>1467</v>
      </c>
      <c r="J1147" s="125"/>
      <c r="K1147" s="126"/>
      <c r="L1147" s="126"/>
      <c r="M1147" s="126"/>
      <c r="N1147" s="125"/>
      <c r="O1147" s="124" t="s">
        <v>42</v>
      </c>
      <c r="P1147" s="124" t="str">
        <f t="shared" si="1643"/>
        <v>0..1</v>
      </c>
      <c r="Q1147" s="127" t="s">
        <v>4792</v>
      </c>
      <c r="R1147" s="128" t="s">
        <v>4793</v>
      </c>
      <c r="S1147" s="124"/>
      <c r="T1147" s="129" t="str">
        <f t="shared" si="1725"/>
        <v/>
      </c>
      <c r="U1147" s="124" t="s">
        <v>42</v>
      </c>
      <c r="V1147" s="124"/>
      <c r="W1147" s="675"/>
      <c r="X1147" s="38"/>
      <c r="Y1147" s="646" t="str">
        <f t="shared" si="1656"/>
        <v>-</v>
      </c>
      <c r="Z1147" s="129" t="str">
        <f t="shared" ref="Z1147:AE1147" si="1743">IF(Y1147="X","X",IF($AH1147=Z$4,"X","-"))</f>
        <v>X</v>
      </c>
      <c r="AA1147" s="129" t="str">
        <f t="shared" si="1743"/>
        <v>X</v>
      </c>
      <c r="AB1147" s="129" t="str">
        <f t="shared" si="1743"/>
        <v>X</v>
      </c>
      <c r="AC1147" s="129" t="str">
        <f t="shared" si="1743"/>
        <v>X</v>
      </c>
      <c r="AD1147" s="129" t="str">
        <f t="shared" si="1743"/>
        <v>X</v>
      </c>
      <c r="AE1147" s="647" t="str">
        <f t="shared" si="1743"/>
        <v>X</v>
      </c>
      <c r="AF1147" s="38"/>
      <c r="AG1147" s="129" t="s">
        <v>185</v>
      </c>
      <c r="AH1147" s="129" t="s">
        <v>185</v>
      </c>
      <c r="AI1147" s="38"/>
      <c r="AJ1147" s="13" t="str">
        <f t="shared" si="1721"/>
        <v>/rsm:CrossIndustryInvoice/rsm:SupplyChainTradeTransaction/ram:ApplicableHeaderTradeSettlement/ram:InvoiceReferencedDocument</v>
      </c>
      <c r="AK1147" s="13" t="str">
        <f t="shared" si="1722"/>
        <v>/ram:FormattedIssueDateTime</v>
      </c>
      <c r="AL1147" s="14">
        <f>COUNTIFS(R$4:R1147,AJ1147)</f>
        <v>1</v>
      </c>
      <c r="AM1147" s="59"/>
      <c r="AN1147" s="213" t="str">
        <f t="shared" si="1660"/>
        <v>SCT_HTS</v>
      </c>
      <c r="AO1147" s="223" t="str">
        <f t="shared" si="1723"/>
        <v>BT-26-00</v>
      </c>
      <c r="AP1147" s="313" t="str">
        <f t="shared" si="1661"/>
        <v/>
      </c>
      <c r="AQ1147" s="124">
        <f t="shared" si="1702"/>
        <v>4</v>
      </c>
      <c r="AR1147" s="124" t="str">
        <f t="shared" si="1724"/>
        <v>0..1</v>
      </c>
      <c r="AS1147" s="138" t="s">
        <v>1469</v>
      </c>
      <c r="AT1147" s="125"/>
      <c r="AU1147" s="126"/>
      <c r="AV1147" s="126"/>
      <c r="AW1147" s="126" t="s">
        <v>35</v>
      </c>
      <c r="AX1147" s="125"/>
      <c r="AY1147" s="124" t="str">
        <f t="shared" si="1731"/>
        <v>0..1</v>
      </c>
      <c r="AZ1147" s="124" t="str">
        <f t="shared" si="1732"/>
        <v>0..1</v>
      </c>
      <c r="BA1147" s="127" t="str">
        <f t="shared" si="1686"/>
        <v>/rsm:CrossIndustryInvoice
/rsm:SupplyChainTradeTransaction
/ram:ApplicableHeaderTradeSettlement
/ram:InvoiceReferencedDocument
/ram:FormattedIssueDateTime</v>
      </c>
      <c r="BB1147" s="128" t="str">
        <f t="shared" si="1687"/>
        <v>/rsm:CrossIndustryInvoice/rsm:SupplyChainTradeTransaction/ram:ApplicableHeaderTradeSettlement/ram:InvoiceReferencedDocument/ram:FormattedIssueDateTime</v>
      </c>
      <c r="BC1147" s="124" t="str">
        <f t="shared" si="1662"/>
        <v/>
      </c>
      <c r="BD1147" s="129" t="str">
        <f t="shared" si="1663"/>
        <v/>
      </c>
      <c r="BE1147" s="124" t="str">
        <f t="shared" si="1664"/>
        <v>0..1</v>
      </c>
      <c r="BF1147" s="124" t="str">
        <f t="shared" si="1665"/>
        <v/>
      </c>
      <c r="BG1147" s="675" t="str">
        <f t="shared" si="1666"/>
        <v/>
      </c>
      <c r="BH1147" s="7"/>
      <c r="BI1147" s="646" t="str">
        <f t="shared" si="1667"/>
        <v>-</v>
      </c>
      <c r="BJ1147" s="129" t="str">
        <f t="shared" si="1668"/>
        <v>X</v>
      </c>
      <c r="BK1147" s="129" t="str">
        <f t="shared" si="1669"/>
        <v>X</v>
      </c>
      <c r="BL1147" s="129" t="str">
        <f t="shared" si="1670"/>
        <v>X</v>
      </c>
      <c r="BM1147" s="129" t="str">
        <f t="shared" si="1671"/>
        <v>X</v>
      </c>
      <c r="BN1147" s="129" t="str">
        <f t="shared" si="1672"/>
        <v>X</v>
      </c>
      <c r="BO1147" s="647" t="str">
        <f t="shared" si="1673"/>
        <v>X</v>
      </c>
      <c r="BP1147" s="7"/>
      <c r="BQ1147" s="129" t="str">
        <f t="shared" si="1674"/>
        <v>BASIC WL</v>
      </c>
      <c r="BR1147" s="129" t="str">
        <f t="shared" si="1675"/>
        <v>BASIC WL</v>
      </c>
      <c r="BS1147" s="15"/>
      <c r="BT1147" s="57" t="s">
        <v>18642</v>
      </c>
    </row>
    <row r="1148" spans="1:72" ht="105" x14ac:dyDescent="0.2">
      <c r="A1148" s="45" t="str">
        <f t="shared" si="1658"/>
        <v>YES</v>
      </c>
      <c r="B1148" s="45"/>
      <c r="C1148" s="45"/>
      <c r="D1148" s="213" t="s">
        <v>3431</v>
      </c>
      <c r="E1148" s="214" t="s">
        <v>4794</v>
      </c>
      <c r="F1148" s="312" t="s">
        <v>4794</v>
      </c>
      <c r="G1148" s="66">
        <f t="shared" si="1715"/>
        <v>5</v>
      </c>
      <c r="H1148" s="66" t="s">
        <v>42</v>
      </c>
      <c r="I1148" s="64" t="s">
        <v>1470</v>
      </c>
      <c r="J1148" s="64" t="s">
        <v>1471</v>
      </c>
      <c r="K1148" s="65" t="s">
        <v>1472</v>
      </c>
      <c r="L1148" s="65"/>
      <c r="M1148" s="65" t="s">
        <v>35</v>
      </c>
      <c r="N1148" s="64" t="s">
        <v>148</v>
      </c>
      <c r="O1148" s="66" t="s">
        <v>32</v>
      </c>
      <c r="P1148" s="66" t="str">
        <f t="shared" si="1643"/>
        <v>1..1</v>
      </c>
      <c r="Q1148" s="2" t="s">
        <v>4795</v>
      </c>
      <c r="R1148" s="75" t="s">
        <v>4796</v>
      </c>
      <c r="S1148" s="66" t="s">
        <v>151</v>
      </c>
      <c r="T1148" s="68" t="str">
        <f t="shared" si="1725"/>
        <v>E</v>
      </c>
      <c r="U1148" s="66" t="s">
        <v>32</v>
      </c>
      <c r="V1148" s="66" t="s">
        <v>35</v>
      </c>
      <c r="W1148" s="249" t="s">
        <v>35</v>
      </c>
      <c r="X1148" s="38"/>
      <c r="Y1148" s="636" t="str">
        <f t="shared" si="1656"/>
        <v>-</v>
      </c>
      <c r="Z1148" s="68" t="str">
        <f t="shared" ref="Z1148:AE1148" si="1744">IF(Y1148="X","X",IF($AH1148=Z$4,"X","-"))</f>
        <v>X</v>
      </c>
      <c r="AA1148" s="68" t="str">
        <f t="shared" si="1744"/>
        <v>X</v>
      </c>
      <c r="AB1148" s="68" t="str">
        <f t="shared" si="1744"/>
        <v>X</v>
      </c>
      <c r="AC1148" s="68" t="str">
        <f t="shared" si="1744"/>
        <v>X</v>
      </c>
      <c r="AD1148" s="68" t="str">
        <f t="shared" si="1744"/>
        <v>X</v>
      </c>
      <c r="AE1148" s="637" t="str">
        <f t="shared" si="1744"/>
        <v>X</v>
      </c>
      <c r="AF1148" s="38"/>
      <c r="AG1148" s="68" t="s">
        <v>185</v>
      </c>
      <c r="AH1148" s="68" t="s">
        <v>185</v>
      </c>
      <c r="AI1148" s="38"/>
      <c r="AJ1148" s="13" t="str">
        <f t="shared" si="1721"/>
        <v>/rsm:CrossIndustryInvoice/rsm:SupplyChainTradeTransaction/ram:ApplicableHeaderTradeSettlement/ram:InvoiceReferencedDocument/ram:FormattedIssueDateTime</v>
      </c>
      <c r="AK1148" s="13" t="str">
        <f t="shared" si="1722"/>
        <v>/qdt:DateTimeString</v>
      </c>
      <c r="AL1148" s="14">
        <f>COUNTIFS(R$4:R1148,AJ1148)</f>
        <v>1</v>
      </c>
      <c r="AM1148" s="59"/>
      <c r="AN1148" s="213" t="str">
        <f t="shared" si="1660"/>
        <v>SCT_HTS</v>
      </c>
      <c r="AO1148" s="214" t="str">
        <f t="shared" si="1723"/>
        <v>BT-26</v>
      </c>
      <c r="AP1148" s="312" t="str">
        <f t="shared" si="1661"/>
        <v>BT-26</v>
      </c>
      <c r="AQ1148" s="66">
        <f t="shared" si="1702"/>
        <v>5</v>
      </c>
      <c r="AR1148" s="66" t="str">
        <f t="shared" si="1724"/>
        <v>0..1</v>
      </c>
      <c r="AS1148" s="64" t="s">
        <v>1475</v>
      </c>
      <c r="AT1148" s="64" t="s">
        <v>1476</v>
      </c>
      <c r="AU1148" s="65" t="s">
        <v>1477</v>
      </c>
      <c r="AV1148" s="65"/>
      <c r="AW1148" s="65" t="s">
        <v>35</v>
      </c>
      <c r="AX1148" s="64" t="s">
        <v>148</v>
      </c>
      <c r="AY1148" s="66" t="str">
        <f t="shared" si="1731"/>
        <v>1..1</v>
      </c>
      <c r="AZ1148" s="66" t="str">
        <f t="shared" si="1732"/>
        <v>1..1</v>
      </c>
      <c r="BA1148" s="2" t="str">
        <f t="shared" si="1686"/>
        <v>/rsm:CrossIndustryInvoice
/rsm:SupplyChainTradeTransaction
/ram:ApplicableHeaderTradeSettlement
/ram:InvoiceReferencedDocument
/ram:FormattedIssueDateTime
/qdt:DateTimeString</v>
      </c>
      <c r="BB1148" s="75" t="str">
        <f t="shared" si="1687"/>
        <v>/rsm:CrossIndustryInvoice/rsm:SupplyChainTradeTransaction/ram:ApplicableHeaderTradeSettlement/ram:InvoiceReferencedDocument/ram:FormattedIssueDateTime/qdt:DateTimeString</v>
      </c>
      <c r="BC1148" s="66" t="str">
        <f t="shared" si="1662"/>
        <v>D</v>
      </c>
      <c r="BD1148" s="68" t="str">
        <f t="shared" si="1663"/>
        <v>E</v>
      </c>
      <c r="BE1148" s="66" t="str">
        <f t="shared" si="1664"/>
        <v>1..1</v>
      </c>
      <c r="BF1148" s="66" t="str">
        <f t="shared" si="1665"/>
        <v/>
      </c>
      <c r="BG1148" s="249" t="str">
        <f t="shared" si="1666"/>
        <v/>
      </c>
      <c r="BH1148" s="7"/>
      <c r="BI1148" s="636" t="str">
        <f t="shared" si="1667"/>
        <v>-</v>
      </c>
      <c r="BJ1148" s="68" t="str">
        <f t="shared" si="1668"/>
        <v>X</v>
      </c>
      <c r="BK1148" s="68" t="str">
        <f t="shared" si="1669"/>
        <v>X</v>
      </c>
      <c r="BL1148" s="68" t="str">
        <f t="shared" si="1670"/>
        <v>X</v>
      </c>
      <c r="BM1148" s="68" t="str">
        <f t="shared" si="1671"/>
        <v>X</v>
      </c>
      <c r="BN1148" s="68" t="str">
        <f t="shared" si="1672"/>
        <v>X</v>
      </c>
      <c r="BO1148" s="637" t="str">
        <f t="shared" si="1673"/>
        <v>X</v>
      </c>
      <c r="BP1148" s="7"/>
      <c r="BQ1148" s="68" t="str">
        <f t="shared" si="1674"/>
        <v>BASIC WL</v>
      </c>
      <c r="BR1148" s="68" t="str">
        <f t="shared" si="1675"/>
        <v>BASIC WL</v>
      </c>
      <c r="BS1148" s="15"/>
      <c r="BT1148" s="57" t="s">
        <v>18642</v>
      </c>
    </row>
    <row r="1149" spans="1:72" ht="120" x14ac:dyDescent="0.2">
      <c r="A1149" s="45" t="str">
        <f t="shared" si="1658"/>
        <v>YES</v>
      </c>
      <c r="B1149" s="45"/>
      <c r="C1149" s="45"/>
      <c r="D1149" s="213" t="s">
        <v>3431</v>
      </c>
      <c r="E1149" s="214" t="s">
        <v>4797</v>
      </c>
      <c r="F1149" s="312"/>
      <c r="G1149" s="66">
        <f t="shared" si="1715"/>
        <v>6</v>
      </c>
      <c r="H1149" s="66" t="s">
        <v>32</v>
      </c>
      <c r="I1149" s="97" t="s">
        <v>229</v>
      </c>
      <c r="J1149" s="64" t="s">
        <v>35</v>
      </c>
      <c r="K1149" s="65" t="s">
        <v>160</v>
      </c>
      <c r="L1149" s="65"/>
      <c r="M1149" s="2" t="s">
        <v>160</v>
      </c>
      <c r="N1149" s="64" t="s">
        <v>128</v>
      </c>
      <c r="O1149" s="66" t="s">
        <v>32</v>
      </c>
      <c r="P1149" s="66" t="str">
        <f t="shared" si="1643"/>
        <v>1..1</v>
      </c>
      <c r="Q1149" s="2" t="s">
        <v>4798</v>
      </c>
      <c r="R1149" s="75" t="s">
        <v>4799</v>
      </c>
      <c r="S1149" s="66" t="s">
        <v>131</v>
      </c>
      <c r="T1149" s="68" t="str">
        <f t="shared" si="1725"/>
        <v>A</v>
      </c>
      <c r="U1149" s="66" t="s">
        <v>42</v>
      </c>
      <c r="V1149" s="66" t="s">
        <v>35</v>
      </c>
      <c r="W1149" s="249" t="s">
        <v>160</v>
      </c>
      <c r="X1149" s="38"/>
      <c r="Y1149" s="636" t="str">
        <f t="shared" si="1656"/>
        <v>-</v>
      </c>
      <c r="Z1149" s="68" t="str">
        <f t="shared" ref="Z1149:AE1149" si="1745">IF(Y1149="X","X",IF($AH1149=Z$4,"X","-"))</f>
        <v>X</v>
      </c>
      <c r="AA1149" s="68" t="str">
        <f t="shared" si="1745"/>
        <v>X</v>
      </c>
      <c r="AB1149" s="68" t="str">
        <f t="shared" si="1745"/>
        <v>X</v>
      </c>
      <c r="AC1149" s="68" t="str">
        <f t="shared" si="1745"/>
        <v>X</v>
      </c>
      <c r="AD1149" s="68" t="str">
        <f t="shared" si="1745"/>
        <v>X</v>
      </c>
      <c r="AE1149" s="637" t="str">
        <f t="shared" si="1745"/>
        <v>X</v>
      </c>
      <c r="AF1149" s="38"/>
      <c r="AG1149" s="68" t="s">
        <v>185</v>
      </c>
      <c r="AH1149" s="68" t="s">
        <v>185</v>
      </c>
      <c r="AI1149" s="38"/>
      <c r="AJ1149" s="13" t="str">
        <f t="shared" si="1721"/>
        <v>/rsm:CrossIndustryInvoice/rsm:SupplyChainTradeTransaction/ram:ApplicableHeaderTradeSettlement/ram:InvoiceReferencedDocument/ram:FormattedIssueDateTime/qdt:DateTimeString</v>
      </c>
      <c r="AK1149" s="13" t="str">
        <f t="shared" si="1722"/>
        <v>/@format</v>
      </c>
      <c r="AL1149" s="14">
        <f>COUNTIFS(R$4:R1149,AJ1149)</f>
        <v>1</v>
      </c>
      <c r="AM1149" s="59"/>
      <c r="AN1149" s="213" t="str">
        <f t="shared" si="1660"/>
        <v>SCT_HTS</v>
      </c>
      <c r="AO1149" s="214" t="str">
        <f t="shared" si="1723"/>
        <v>BT-26-0</v>
      </c>
      <c r="AP1149" s="312" t="str">
        <f t="shared" si="1661"/>
        <v/>
      </c>
      <c r="AQ1149" s="66">
        <f t="shared" si="1702"/>
        <v>6</v>
      </c>
      <c r="AR1149" s="66" t="str">
        <f t="shared" si="1724"/>
        <v>1..1</v>
      </c>
      <c r="AS1149" s="97" t="s">
        <v>1270</v>
      </c>
      <c r="AT1149" s="64" t="s">
        <v>35</v>
      </c>
      <c r="AU1149" s="65" t="s">
        <v>18166</v>
      </c>
      <c r="AV1149" s="65"/>
      <c r="AW1149" s="2" t="s">
        <v>166</v>
      </c>
      <c r="AX1149" s="64" t="s">
        <v>128</v>
      </c>
      <c r="AY1149" s="66" t="str">
        <f t="shared" si="1731"/>
        <v>1..1</v>
      </c>
      <c r="AZ1149" s="66" t="str">
        <f t="shared" si="1732"/>
        <v>1..1</v>
      </c>
      <c r="BA1149" s="2" t="str">
        <f t="shared" si="1686"/>
        <v>/rsm:CrossIndustryInvoice
/rsm:SupplyChainTradeTransaction
/ram:ApplicableHeaderTradeSettlement
/ram:InvoiceReferencedDocument
/ram:FormattedIssueDateTime
/qdt:DateTimeString
/@format</v>
      </c>
      <c r="BB1149" s="75" t="str">
        <f t="shared" si="1687"/>
        <v>/rsm:CrossIndustryInvoice/rsm:SupplyChainTradeTransaction/ram:ApplicableHeaderTradeSettlement/ram:InvoiceReferencedDocument/ram:FormattedIssueDateTime/qdt:DateTimeString/@format</v>
      </c>
      <c r="BC1149" s="66" t="str">
        <f t="shared" si="1662"/>
        <v>C</v>
      </c>
      <c r="BD1149" s="68" t="str">
        <f t="shared" si="1663"/>
        <v>A</v>
      </c>
      <c r="BE1149" s="66" t="str">
        <f t="shared" si="1664"/>
        <v>0..1</v>
      </c>
      <c r="BF1149" s="66" t="str">
        <f t="shared" si="1665"/>
        <v/>
      </c>
      <c r="BG1149" s="249" t="str">
        <f t="shared" si="1666"/>
        <v>Only value "102"</v>
      </c>
      <c r="BH1149" s="7"/>
      <c r="BI1149" s="636" t="str">
        <f t="shared" si="1667"/>
        <v>-</v>
      </c>
      <c r="BJ1149" s="68" t="str">
        <f t="shared" si="1668"/>
        <v>X</v>
      </c>
      <c r="BK1149" s="68" t="str">
        <f t="shared" si="1669"/>
        <v>X</v>
      </c>
      <c r="BL1149" s="68" t="str">
        <f t="shared" si="1670"/>
        <v>X</v>
      </c>
      <c r="BM1149" s="68" t="str">
        <f t="shared" si="1671"/>
        <v>X</v>
      </c>
      <c r="BN1149" s="68" t="str">
        <f t="shared" si="1672"/>
        <v>X</v>
      </c>
      <c r="BO1149" s="637" t="str">
        <f t="shared" si="1673"/>
        <v>X</v>
      </c>
      <c r="BP1149" s="7"/>
      <c r="BQ1149" s="68" t="str">
        <f t="shared" si="1674"/>
        <v>BASIC WL</v>
      </c>
      <c r="BR1149" s="68" t="str">
        <f t="shared" si="1675"/>
        <v>BASIC WL</v>
      </c>
      <c r="BS1149" s="15"/>
      <c r="BT1149" s="57" t="s">
        <v>18642</v>
      </c>
    </row>
    <row r="1150" spans="1:72" ht="96" x14ac:dyDescent="0.2">
      <c r="A1150" s="45" t="str">
        <f t="shared" si="1658"/>
        <v>NO</v>
      </c>
      <c r="B1150" s="45"/>
      <c r="C1150" s="45"/>
      <c r="D1150" s="211" t="s">
        <v>3431</v>
      </c>
      <c r="E1150" s="212" t="s">
        <v>4800</v>
      </c>
      <c r="F1150" s="311"/>
      <c r="G1150" s="218">
        <f t="shared" si="1715"/>
        <v>3</v>
      </c>
      <c r="H1150" s="251" t="s">
        <v>42</v>
      </c>
      <c r="I1150" s="252" t="s">
        <v>4801</v>
      </c>
      <c r="J1150" s="252"/>
      <c r="K1150" s="253"/>
      <c r="L1150" s="253"/>
      <c r="M1150" s="253"/>
      <c r="N1150" s="252"/>
      <c r="O1150" s="219" t="s">
        <v>42</v>
      </c>
      <c r="P1150" s="219" t="s">
        <v>62</v>
      </c>
      <c r="Q1150" s="220" t="s">
        <v>4802</v>
      </c>
      <c r="R1150" s="221" t="s">
        <v>4803</v>
      </c>
      <c r="S1150" s="219"/>
      <c r="T1150" s="184" t="str">
        <f t="shared" si="1725"/>
        <v/>
      </c>
      <c r="U1150" s="219" t="s">
        <v>62</v>
      </c>
      <c r="V1150" s="219"/>
      <c r="W1150" s="678"/>
      <c r="X1150" s="38"/>
      <c r="Y1150" s="652" t="str">
        <f t="shared" si="1656"/>
        <v>-</v>
      </c>
      <c r="Z1150" s="184" t="str">
        <f t="shared" ref="Z1150:AE1150" si="1746">IF(Y1150="X","X",IF($AH1150=Z$4,"X","-"))</f>
        <v>X</v>
      </c>
      <c r="AA1150" s="184" t="str">
        <f t="shared" si="1746"/>
        <v>X</v>
      </c>
      <c r="AB1150" s="184" t="str">
        <f t="shared" si="1746"/>
        <v>X</v>
      </c>
      <c r="AC1150" s="184" t="str">
        <f t="shared" si="1746"/>
        <v>X</v>
      </c>
      <c r="AD1150" s="184" t="str">
        <f t="shared" si="1746"/>
        <v>X</v>
      </c>
      <c r="AE1150" s="653" t="str">
        <f t="shared" si="1746"/>
        <v>X</v>
      </c>
      <c r="AF1150" s="38"/>
      <c r="AG1150" s="184" t="s">
        <v>185</v>
      </c>
      <c r="AH1150" s="184" t="s">
        <v>185</v>
      </c>
      <c r="AI1150" s="38"/>
      <c r="AJ1150" s="13" t="str">
        <f t="shared" si="1721"/>
        <v>/rsm:CrossIndustryInvoice/rsm:SupplyChainTradeTransaction/ram:ApplicableHeaderTradeSettlement</v>
      </c>
      <c r="AK1150" s="13" t="str">
        <f t="shared" si="1722"/>
        <v>/ram:ReceivableSpecifiedTradeAccountingAccount</v>
      </c>
      <c r="AL1150" s="14">
        <f>COUNTIFS(R$4:R1150,AJ1150)</f>
        <v>1</v>
      </c>
      <c r="AM1150" s="59"/>
      <c r="AN1150" s="211" t="str">
        <f t="shared" si="1660"/>
        <v>SCT_HTS</v>
      </c>
      <c r="AO1150" s="212" t="str">
        <f t="shared" si="1723"/>
        <v>BT-19-00</v>
      </c>
      <c r="AP1150" s="311" t="str">
        <f t="shared" si="1661"/>
        <v/>
      </c>
      <c r="AQ1150" s="218">
        <f t="shared" si="1702"/>
        <v>3</v>
      </c>
      <c r="AR1150" s="251" t="str">
        <f t="shared" si="1724"/>
        <v>0..1</v>
      </c>
      <c r="AS1150" s="252" t="s">
        <v>4804</v>
      </c>
      <c r="AT1150" s="252"/>
      <c r="AU1150" s="253"/>
      <c r="AV1150" s="253"/>
      <c r="AW1150" s="253" t="s">
        <v>35</v>
      </c>
      <c r="AX1150" s="252"/>
      <c r="AY1150" s="219" t="str">
        <f t="shared" si="1731"/>
        <v>0..1</v>
      </c>
      <c r="AZ1150" s="219" t="str">
        <f t="shared" si="1732"/>
        <v>0..n</v>
      </c>
      <c r="BA1150" s="220" t="str">
        <f t="shared" si="1686"/>
        <v>/rsm:CrossIndustryInvoice
/rsm:SupplyChainTradeTransaction
/ram:ApplicableHeaderTradeSettlement
/ram:ReceivableSpecifiedTradeAccountingAccount</v>
      </c>
      <c r="BB1150" s="221" t="str">
        <f t="shared" si="1687"/>
        <v>/rsm:CrossIndustryInvoice/rsm:SupplyChainTradeTransaction/ram:ApplicableHeaderTradeSettlement/ram:ReceivableSpecifiedTradeAccountingAccount</v>
      </c>
      <c r="BC1150" s="219" t="str">
        <f t="shared" si="1662"/>
        <v/>
      </c>
      <c r="BD1150" s="184" t="str">
        <f t="shared" si="1663"/>
        <v/>
      </c>
      <c r="BE1150" s="219" t="str">
        <f t="shared" si="1664"/>
        <v>0..n</v>
      </c>
      <c r="BF1150" s="219" t="str">
        <f t="shared" si="1665"/>
        <v/>
      </c>
      <c r="BG1150" s="678" t="str">
        <f t="shared" si="1666"/>
        <v/>
      </c>
      <c r="BH1150" s="7"/>
      <c r="BI1150" s="652" t="str">
        <f t="shared" si="1667"/>
        <v>-</v>
      </c>
      <c r="BJ1150" s="184" t="str">
        <f t="shared" si="1668"/>
        <v>X</v>
      </c>
      <c r="BK1150" s="184" t="str">
        <f t="shared" si="1669"/>
        <v>X</v>
      </c>
      <c r="BL1150" s="184" t="str">
        <f t="shared" si="1670"/>
        <v>X</v>
      </c>
      <c r="BM1150" s="184" t="str">
        <f t="shared" si="1671"/>
        <v>X</v>
      </c>
      <c r="BN1150" s="184" t="str">
        <f t="shared" si="1672"/>
        <v>X</v>
      </c>
      <c r="BO1150" s="653" t="str">
        <f t="shared" si="1673"/>
        <v>X</v>
      </c>
      <c r="BP1150" s="7"/>
      <c r="BQ1150" s="184" t="str">
        <f t="shared" si="1674"/>
        <v>BASIC WL</v>
      </c>
      <c r="BR1150" s="184" t="str">
        <f t="shared" si="1675"/>
        <v>BASIC WL</v>
      </c>
      <c r="BS1150" s="15"/>
      <c r="BT1150" s="57" t="s">
        <v>18642</v>
      </c>
    </row>
    <row r="1151" spans="1:72" ht="96" x14ac:dyDescent="0.2">
      <c r="A1151" s="45" t="str">
        <f t="shared" si="1658"/>
        <v>YES</v>
      </c>
      <c r="B1151" s="45"/>
      <c r="C1151" s="45"/>
      <c r="D1151" s="213" t="s">
        <v>3431</v>
      </c>
      <c r="E1151" s="214" t="s">
        <v>4805</v>
      </c>
      <c r="F1151" s="312" t="s">
        <v>4805</v>
      </c>
      <c r="G1151" s="66">
        <f t="shared" si="1715"/>
        <v>4</v>
      </c>
      <c r="H1151" s="66" t="s">
        <v>42</v>
      </c>
      <c r="I1151" s="64" t="s">
        <v>4806</v>
      </c>
      <c r="J1151" s="64" t="s">
        <v>1516</v>
      </c>
      <c r="K1151" s="65"/>
      <c r="L1151" s="65" t="s">
        <v>4807</v>
      </c>
      <c r="M1151" s="65" t="s">
        <v>35</v>
      </c>
      <c r="N1151" s="64" t="s">
        <v>70</v>
      </c>
      <c r="O1151" s="66" t="s">
        <v>32</v>
      </c>
      <c r="P1151" s="66" t="str">
        <f t="shared" si="1643"/>
        <v>1..1</v>
      </c>
      <c r="Q1151" s="2" t="s">
        <v>4808</v>
      </c>
      <c r="R1151" s="75" t="s">
        <v>4809</v>
      </c>
      <c r="S1151" s="66" t="s">
        <v>73</v>
      </c>
      <c r="T1151" s="68" t="str">
        <f t="shared" si="1725"/>
        <v>E</v>
      </c>
      <c r="U1151" s="66" t="s">
        <v>32</v>
      </c>
      <c r="V1151" s="66" t="s">
        <v>132</v>
      </c>
      <c r="W1151" s="249" t="s">
        <v>35</v>
      </c>
      <c r="X1151" s="38"/>
      <c r="Y1151" s="636" t="str">
        <f t="shared" si="1656"/>
        <v>-</v>
      </c>
      <c r="Z1151" s="68" t="str">
        <f t="shared" ref="Z1151:AE1151" si="1747">IF(Y1151="X","X",IF($AH1151=Z$4,"X","-"))</f>
        <v>X</v>
      </c>
      <c r="AA1151" s="68" t="str">
        <f t="shared" si="1747"/>
        <v>X</v>
      </c>
      <c r="AB1151" s="68" t="str">
        <f t="shared" si="1747"/>
        <v>X</v>
      </c>
      <c r="AC1151" s="68" t="str">
        <f t="shared" si="1747"/>
        <v>X</v>
      </c>
      <c r="AD1151" s="68" t="str">
        <f t="shared" si="1747"/>
        <v>X</v>
      </c>
      <c r="AE1151" s="637" t="str">
        <f t="shared" si="1747"/>
        <v>X</v>
      </c>
      <c r="AF1151" s="38"/>
      <c r="AG1151" s="68" t="s">
        <v>185</v>
      </c>
      <c r="AH1151" s="68" t="s">
        <v>185</v>
      </c>
      <c r="AI1151" s="38"/>
      <c r="AJ1151" s="13" t="str">
        <f t="shared" si="1721"/>
        <v>/rsm:CrossIndustryInvoice/rsm:SupplyChainTradeTransaction/ram:ApplicableHeaderTradeSettlement/ram:ReceivableSpecifiedTradeAccountingAccount</v>
      </c>
      <c r="AK1151" s="13" t="str">
        <f t="shared" si="1722"/>
        <v>/ram:ID</v>
      </c>
      <c r="AL1151" s="14">
        <f>COUNTIFS(R$4:R1151,AJ1151)</f>
        <v>1</v>
      </c>
      <c r="AM1151" s="59"/>
      <c r="AN1151" s="213" t="str">
        <f t="shared" si="1660"/>
        <v>SCT_HTS</v>
      </c>
      <c r="AO1151" s="214" t="str">
        <f t="shared" si="1723"/>
        <v>BT-19</v>
      </c>
      <c r="AP1151" s="312" t="str">
        <f t="shared" si="1661"/>
        <v>BT-19</v>
      </c>
      <c r="AQ1151" s="66">
        <f t="shared" si="1702"/>
        <v>4</v>
      </c>
      <c r="AR1151" s="66" t="str">
        <f t="shared" si="1724"/>
        <v>0..1</v>
      </c>
      <c r="AS1151" s="64" t="s">
        <v>1520</v>
      </c>
      <c r="AT1151" s="64" t="s">
        <v>1521</v>
      </c>
      <c r="AU1151" s="65"/>
      <c r="AV1151" s="65" t="s">
        <v>3392</v>
      </c>
      <c r="AW1151" s="65" t="s">
        <v>35</v>
      </c>
      <c r="AX1151" s="64" t="s">
        <v>78</v>
      </c>
      <c r="AY1151" s="66" t="str">
        <f t="shared" si="1731"/>
        <v>1..1</v>
      </c>
      <c r="AZ1151" s="66" t="str">
        <f t="shared" si="1732"/>
        <v>1..1</v>
      </c>
      <c r="BA1151" s="2" t="str">
        <f t="shared" si="1686"/>
        <v>/rsm:CrossIndustryInvoice
/rsm:SupplyChainTradeTransaction
/ram:ApplicableHeaderTradeSettlement
/ram:ReceivableSpecifiedTradeAccountingAccount
/ram:ID</v>
      </c>
      <c r="BB1151" s="75" t="str">
        <f t="shared" si="1687"/>
        <v>/rsm:CrossIndustryInvoice/rsm:SupplyChainTradeTransaction/ram:ApplicableHeaderTradeSettlement/ram:ReceivableSpecifiedTradeAccountingAccount/ram:ID</v>
      </c>
      <c r="BC1151" s="66" t="str">
        <f t="shared" si="1662"/>
        <v>T</v>
      </c>
      <c r="BD1151" s="68" t="str">
        <f t="shared" si="1663"/>
        <v>E</v>
      </c>
      <c r="BE1151" s="66" t="str">
        <f t="shared" si="1664"/>
        <v>1..1</v>
      </c>
      <c r="BF1151" s="66" t="str">
        <f t="shared" si="1665"/>
        <v>CAR-2</v>
      </c>
      <c r="BG1151" s="249" t="str">
        <f t="shared" si="1666"/>
        <v/>
      </c>
      <c r="BH1151" s="7"/>
      <c r="BI1151" s="636" t="str">
        <f t="shared" si="1667"/>
        <v>-</v>
      </c>
      <c r="BJ1151" s="68" t="str">
        <f t="shared" si="1668"/>
        <v>X</v>
      </c>
      <c r="BK1151" s="68" t="str">
        <f t="shared" si="1669"/>
        <v>X</v>
      </c>
      <c r="BL1151" s="68" t="str">
        <f t="shared" si="1670"/>
        <v>X</v>
      </c>
      <c r="BM1151" s="68" t="str">
        <f t="shared" si="1671"/>
        <v>X</v>
      </c>
      <c r="BN1151" s="68" t="str">
        <f t="shared" si="1672"/>
        <v>X</v>
      </c>
      <c r="BO1151" s="637" t="str">
        <f t="shared" si="1673"/>
        <v>X</v>
      </c>
      <c r="BP1151" s="7"/>
      <c r="BQ1151" s="68" t="str">
        <f t="shared" si="1674"/>
        <v>BASIC WL</v>
      </c>
      <c r="BR1151" s="68" t="str">
        <f t="shared" si="1675"/>
        <v>BASIC WL</v>
      </c>
      <c r="BS1151" s="15"/>
      <c r="BT1151" s="57" t="s">
        <v>18642</v>
      </c>
    </row>
    <row r="1152" spans="1:72" ht="96" x14ac:dyDescent="0.2">
      <c r="A1152" s="45" t="str">
        <f t="shared" si="1658"/>
        <v>YES</v>
      </c>
      <c r="B1152" s="45"/>
      <c r="C1152" s="45"/>
      <c r="D1152" s="215" t="s">
        <v>3431</v>
      </c>
      <c r="E1152" s="61" t="s">
        <v>5883</v>
      </c>
      <c r="F1152" s="282"/>
      <c r="G1152" s="62">
        <f t="shared" si="1715"/>
        <v>4</v>
      </c>
      <c r="H1152" s="62" t="s">
        <v>42</v>
      </c>
      <c r="I1152" s="64" t="s">
        <v>17406</v>
      </c>
      <c r="J1152" s="64" t="s">
        <v>4810</v>
      </c>
      <c r="K1152" s="65"/>
      <c r="L1152" s="65"/>
      <c r="M1152" s="65"/>
      <c r="N1152" s="64" t="s">
        <v>128</v>
      </c>
      <c r="O1152" s="66" t="s">
        <v>42</v>
      </c>
      <c r="P1152" s="66" t="str">
        <f t="shared" si="1643"/>
        <v>0..1</v>
      </c>
      <c r="Q1152" s="6" t="s">
        <v>4811</v>
      </c>
      <c r="R1152" s="67" t="s">
        <v>4812</v>
      </c>
      <c r="S1152" s="66" t="s">
        <v>131</v>
      </c>
      <c r="T1152" s="68" t="str">
        <f t="shared" si="1725"/>
        <v>E</v>
      </c>
      <c r="U1152" s="62" t="s">
        <v>42</v>
      </c>
      <c r="V1152" s="66"/>
      <c r="W1152" s="249"/>
      <c r="X1152" s="38"/>
      <c r="Y1152" s="634" t="str">
        <f t="shared" si="1656"/>
        <v>-</v>
      </c>
      <c r="Z1152" s="70" t="str">
        <f t="shared" ref="Z1152:AE1152" si="1748">IF(Y1152="X","X",IF($AH1152=Z$4,"X","-"))</f>
        <v>-</v>
      </c>
      <c r="AA1152" s="70" t="str">
        <f t="shared" si="1748"/>
        <v>-</v>
      </c>
      <c r="AB1152" s="70" t="str">
        <f t="shared" si="1748"/>
        <v>-</v>
      </c>
      <c r="AC1152" s="70" t="str">
        <f t="shared" si="1748"/>
        <v>-</v>
      </c>
      <c r="AD1152" s="70" t="str">
        <f t="shared" si="1748"/>
        <v>X</v>
      </c>
      <c r="AE1152" s="635" t="str">
        <f t="shared" si="1748"/>
        <v>X</v>
      </c>
      <c r="AF1152" s="38"/>
      <c r="AG1152" s="70" t="s">
        <v>47</v>
      </c>
      <c r="AH1152" s="70" t="s">
        <v>18617</v>
      </c>
      <c r="AI1152" s="38"/>
      <c r="AJ1152" s="13" t="str">
        <f t="shared" si="1721"/>
        <v>/rsm:CrossIndustryInvoice/rsm:SupplyChainTradeTransaction/ram:ApplicableHeaderTradeSettlement/ram:ReceivableSpecifiedTradeAccountingAccount</v>
      </c>
      <c r="AK1152" s="13" t="str">
        <f t="shared" si="1722"/>
        <v>/ram:TypeCode</v>
      </c>
      <c r="AL1152" s="14">
        <f>COUNTIFS(R$4:R1152,AJ1152)</f>
        <v>1</v>
      </c>
      <c r="AM1152" s="59"/>
      <c r="AN1152" s="215" t="str">
        <f t="shared" si="1660"/>
        <v>SCT_HTS</v>
      </c>
      <c r="AO1152" s="61" t="str">
        <f t="shared" si="1723"/>
        <v>BT-X-290</v>
      </c>
      <c r="AP1152" s="282" t="str">
        <f t="shared" si="1661"/>
        <v/>
      </c>
      <c r="AQ1152" s="62">
        <f t="shared" si="1702"/>
        <v>4</v>
      </c>
      <c r="AR1152" s="62" t="str">
        <f t="shared" si="1724"/>
        <v>0..1</v>
      </c>
      <c r="AS1152" s="64" t="s">
        <v>1525</v>
      </c>
      <c r="AT1152" s="64"/>
      <c r="AU1152" s="65"/>
      <c r="AV1152" s="65"/>
      <c r="AW1152" s="65"/>
      <c r="AX1152" s="64" t="s">
        <v>128</v>
      </c>
      <c r="AY1152" s="66" t="str">
        <f t="shared" si="1731"/>
        <v>0..1</v>
      </c>
      <c r="AZ1152" s="66" t="str">
        <f t="shared" si="1732"/>
        <v>0..1</v>
      </c>
      <c r="BA1152" s="6" t="str">
        <f t="shared" si="1686"/>
        <v>/rsm:CrossIndustryInvoice
/rsm:SupplyChainTradeTransaction
/ram:ApplicableHeaderTradeSettlement
/ram:ReceivableSpecifiedTradeAccountingAccount
/ram:TypeCode</v>
      </c>
      <c r="BB1152" s="67" t="str">
        <f t="shared" si="1687"/>
        <v>/rsm:CrossIndustryInvoice/rsm:SupplyChainTradeTransaction/ram:ApplicableHeaderTradeSettlement/ram:ReceivableSpecifiedTradeAccountingAccount/ram:TypeCode</v>
      </c>
      <c r="BC1152" s="66" t="str">
        <f t="shared" si="1662"/>
        <v>C</v>
      </c>
      <c r="BD1152" s="68" t="str">
        <f t="shared" si="1663"/>
        <v>E</v>
      </c>
      <c r="BE1152" s="62" t="str">
        <f t="shared" si="1664"/>
        <v>0..1</v>
      </c>
      <c r="BF1152" s="66" t="str">
        <f t="shared" si="1665"/>
        <v/>
      </c>
      <c r="BG1152" s="249" t="str">
        <f t="shared" si="1666"/>
        <v/>
      </c>
      <c r="BH1152" s="7"/>
      <c r="BI1152" s="634" t="str">
        <f t="shared" si="1667"/>
        <v>-</v>
      </c>
      <c r="BJ1152" s="70" t="str">
        <f t="shared" si="1668"/>
        <v>-</v>
      </c>
      <c r="BK1152" s="70" t="str">
        <f t="shared" si="1669"/>
        <v>-</v>
      </c>
      <c r="BL1152" s="70" t="str">
        <f t="shared" si="1670"/>
        <v>-</v>
      </c>
      <c r="BM1152" s="70" t="str">
        <f t="shared" si="1671"/>
        <v>-</v>
      </c>
      <c r="BN1152" s="70" t="str">
        <f t="shared" si="1672"/>
        <v>X</v>
      </c>
      <c r="BO1152" s="635" t="str">
        <f t="shared" si="1673"/>
        <v>X</v>
      </c>
      <c r="BP1152" s="7"/>
      <c r="BQ1152" s="70" t="str">
        <f t="shared" si="1674"/>
        <v>EXTENDED</v>
      </c>
      <c r="BR1152" s="70" t="str">
        <f t="shared" si="1675"/>
        <v>EXTENDED-B2B-FR</v>
      </c>
      <c r="BS1152" s="15"/>
      <c r="BT1152" s="57" t="s">
        <v>18642</v>
      </c>
    </row>
    <row r="1153" spans="1:72" ht="96" x14ac:dyDescent="0.2">
      <c r="A1153" s="45" t="str">
        <f t="shared" si="1658"/>
        <v>NO</v>
      </c>
      <c r="B1153" s="45"/>
      <c r="C1153" s="45"/>
      <c r="D1153" s="216" t="s">
        <v>3431</v>
      </c>
      <c r="E1153" s="99" t="s">
        <v>5884</v>
      </c>
      <c r="F1153" s="289"/>
      <c r="G1153" s="100">
        <f t="shared" si="1715"/>
        <v>3</v>
      </c>
      <c r="H1153" s="100" t="s">
        <v>62</v>
      </c>
      <c r="I1153" s="125" t="s">
        <v>4813</v>
      </c>
      <c r="J1153" s="125"/>
      <c r="K1153" s="126"/>
      <c r="L1153" s="126"/>
      <c r="M1153" s="126"/>
      <c r="N1153" s="125"/>
      <c r="O1153" s="124" t="s">
        <v>62</v>
      </c>
      <c r="P1153" s="124" t="str">
        <f t="shared" si="1643"/>
        <v>0..n</v>
      </c>
      <c r="Q1153" s="102" t="s">
        <v>4814</v>
      </c>
      <c r="R1153" s="103" t="s">
        <v>4815</v>
      </c>
      <c r="S1153" s="124"/>
      <c r="T1153" s="129" t="str">
        <f t="shared" si="1725"/>
        <v>EG</v>
      </c>
      <c r="U1153" s="100" t="s">
        <v>62</v>
      </c>
      <c r="V1153" s="124"/>
      <c r="W1153" s="675"/>
      <c r="X1153" s="38"/>
      <c r="Y1153" s="642" t="str">
        <f t="shared" si="1656"/>
        <v>-</v>
      </c>
      <c r="Z1153" s="104" t="str">
        <f t="shared" ref="Z1153:AE1153" si="1749">IF(Y1153="X","X",IF($AH1153=Z$4,"X","-"))</f>
        <v>-</v>
      </c>
      <c r="AA1153" s="104" t="str">
        <f t="shared" si="1749"/>
        <v>-</v>
      </c>
      <c r="AB1153" s="104" t="str">
        <f t="shared" si="1749"/>
        <v>-</v>
      </c>
      <c r="AC1153" s="104" t="str">
        <f t="shared" si="1749"/>
        <v>-</v>
      </c>
      <c r="AD1153" s="104" t="str">
        <f t="shared" si="1749"/>
        <v>X</v>
      </c>
      <c r="AE1153" s="643" t="str">
        <f t="shared" si="1749"/>
        <v>X</v>
      </c>
      <c r="AF1153" s="38"/>
      <c r="AG1153" s="104" t="s">
        <v>47</v>
      </c>
      <c r="AH1153" s="104" t="s">
        <v>18617</v>
      </c>
      <c r="AI1153" s="38"/>
      <c r="AJ1153" s="13" t="str">
        <f t="shared" si="1721"/>
        <v>/rsm:CrossIndustryInvoice/rsm:SupplyChainTradeTransaction/ram:ApplicableHeaderTradeSettlement</v>
      </c>
      <c r="AK1153" s="13" t="str">
        <f t="shared" si="1722"/>
        <v>/ram:SpecifiedAdvancePayment</v>
      </c>
      <c r="AL1153" s="14">
        <f>COUNTIFS(R$4:R1153,AJ1153)</f>
        <v>1</v>
      </c>
      <c r="AM1153" s="59"/>
      <c r="AN1153" s="216" t="str">
        <f t="shared" si="1660"/>
        <v>SCT_HTS</v>
      </c>
      <c r="AO1153" s="99" t="str">
        <f t="shared" si="1723"/>
        <v>BG-X-45</v>
      </c>
      <c r="AP1153" s="289" t="str">
        <f t="shared" si="1661"/>
        <v/>
      </c>
      <c r="AQ1153" s="100">
        <f t="shared" si="1702"/>
        <v>3</v>
      </c>
      <c r="AR1153" s="100" t="str">
        <f t="shared" si="1724"/>
        <v>0..n</v>
      </c>
      <c r="AS1153" s="125" t="s">
        <v>4816</v>
      </c>
      <c r="AT1153" s="125"/>
      <c r="AU1153" s="126"/>
      <c r="AV1153" s="126"/>
      <c r="AW1153" s="126"/>
      <c r="AX1153" s="125"/>
      <c r="AY1153" s="124" t="str">
        <f t="shared" si="1731"/>
        <v>0..n</v>
      </c>
      <c r="AZ1153" s="124" t="str">
        <f t="shared" si="1732"/>
        <v>0..n</v>
      </c>
      <c r="BA1153" s="102" t="str">
        <f t="shared" si="1686"/>
        <v>/rsm:CrossIndustryInvoice
/rsm:SupplyChainTradeTransaction
/ram:ApplicableHeaderTradeSettlement
/ram:SpecifiedAdvancePayment</v>
      </c>
      <c r="BB1153" s="103" t="str">
        <f t="shared" si="1687"/>
        <v>/rsm:CrossIndustryInvoice/rsm:SupplyChainTradeTransaction/ram:ApplicableHeaderTradeSettlement/ram:SpecifiedAdvancePayment</v>
      </c>
      <c r="BC1153" s="124" t="str">
        <f t="shared" si="1662"/>
        <v/>
      </c>
      <c r="BD1153" s="129" t="str">
        <f t="shared" si="1663"/>
        <v>EG</v>
      </c>
      <c r="BE1153" s="100" t="str">
        <f t="shared" si="1664"/>
        <v>0..n</v>
      </c>
      <c r="BF1153" s="124" t="str">
        <f t="shared" si="1665"/>
        <v/>
      </c>
      <c r="BG1153" s="675" t="str">
        <f t="shared" si="1666"/>
        <v/>
      </c>
      <c r="BH1153" s="7"/>
      <c r="BI1153" s="642" t="str">
        <f t="shared" si="1667"/>
        <v>-</v>
      </c>
      <c r="BJ1153" s="104" t="str">
        <f t="shared" si="1668"/>
        <v>-</v>
      </c>
      <c r="BK1153" s="104" t="str">
        <f t="shared" si="1669"/>
        <v>-</v>
      </c>
      <c r="BL1153" s="104" t="str">
        <f t="shared" si="1670"/>
        <v>-</v>
      </c>
      <c r="BM1153" s="104" t="str">
        <f t="shared" si="1671"/>
        <v>-</v>
      </c>
      <c r="BN1153" s="104" t="str">
        <f t="shared" si="1672"/>
        <v>X</v>
      </c>
      <c r="BO1153" s="643" t="str">
        <f t="shared" si="1673"/>
        <v>X</v>
      </c>
      <c r="BP1153" s="7"/>
      <c r="BQ1153" s="104" t="str">
        <f t="shared" si="1674"/>
        <v>EXTENDED</v>
      </c>
      <c r="BR1153" s="104" t="str">
        <f t="shared" si="1675"/>
        <v>EXTENDED-B2B-FR</v>
      </c>
      <c r="BS1153" s="15"/>
      <c r="BT1153" s="57" t="s">
        <v>18642</v>
      </c>
    </row>
    <row r="1154" spans="1:72" ht="96" x14ac:dyDescent="0.2">
      <c r="A1154" s="45" t="str">
        <f t="shared" si="1658"/>
        <v>YES</v>
      </c>
      <c r="B1154" s="45"/>
      <c r="C1154" s="45"/>
      <c r="D1154" s="215" t="s">
        <v>3431</v>
      </c>
      <c r="E1154" s="61" t="s">
        <v>5885</v>
      </c>
      <c r="F1154" s="282"/>
      <c r="G1154" s="62">
        <f t="shared" si="1715"/>
        <v>4</v>
      </c>
      <c r="H1154" s="62" t="s">
        <v>32</v>
      </c>
      <c r="I1154" s="64" t="s">
        <v>17407</v>
      </c>
      <c r="J1154" s="64"/>
      <c r="K1154" s="65"/>
      <c r="L1154" s="65"/>
      <c r="M1154" s="65"/>
      <c r="N1154" s="64" t="s">
        <v>1325</v>
      </c>
      <c r="O1154" s="66" t="s">
        <v>32</v>
      </c>
      <c r="P1154" s="66" t="str">
        <f t="shared" si="1643"/>
        <v>1..1</v>
      </c>
      <c r="Q1154" s="6" t="s">
        <v>4818</v>
      </c>
      <c r="R1154" s="67" t="s">
        <v>4819</v>
      </c>
      <c r="S1154" s="66" t="s">
        <v>163</v>
      </c>
      <c r="T1154" s="68" t="str">
        <f t="shared" si="1725"/>
        <v>E</v>
      </c>
      <c r="U1154" s="62" t="s">
        <v>32</v>
      </c>
      <c r="V1154" s="66"/>
      <c r="W1154" s="249"/>
      <c r="X1154" s="38"/>
      <c r="Y1154" s="634" t="str">
        <f t="shared" si="1656"/>
        <v>-</v>
      </c>
      <c r="Z1154" s="70" t="str">
        <f t="shared" ref="Z1154:AE1154" si="1750">IF(Y1154="X","X",IF($AH1154=Z$4,"X","-"))</f>
        <v>-</v>
      </c>
      <c r="AA1154" s="70" t="str">
        <f t="shared" si="1750"/>
        <v>-</v>
      </c>
      <c r="AB1154" s="70" t="str">
        <f t="shared" si="1750"/>
        <v>-</v>
      </c>
      <c r="AC1154" s="70" t="str">
        <f t="shared" si="1750"/>
        <v>-</v>
      </c>
      <c r="AD1154" s="70" t="str">
        <f t="shared" si="1750"/>
        <v>X</v>
      </c>
      <c r="AE1154" s="635" t="str">
        <f t="shared" si="1750"/>
        <v>X</v>
      </c>
      <c r="AF1154" s="38"/>
      <c r="AG1154" s="70" t="s">
        <v>47</v>
      </c>
      <c r="AH1154" s="70" t="s">
        <v>18617</v>
      </c>
      <c r="AI1154" s="38"/>
      <c r="AJ1154" s="13" t="str">
        <f t="shared" si="1721"/>
        <v>/rsm:CrossIndustryInvoice/rsm:SupplyChainTradeTransaction/ram:ApplicableHeaderTradeSettlement/ram:SpecifiedAdvancePayment</v>
      </c>
      <c r="AK1154" s="13" t="str">
        <f t="shared" si="1722"/>
        <v>/ram:PaidAmount</v>
      </c>
      <c r="AL1154" s="14">
        <f>COUNTIFS(R$4:R1154,AJ1154)</f>
        <v>1</v>
      </c>
      <c r="AM1154" s="59"/>
      <c r="AN1154" s="215" t="str">
        <f t="shared" si="1660"/>
        <v>SCT_HTS</v>
      </c>
      <c r="AO1154" s="61" t="str">
        <f t="shared" si="1723"/>
        <v>BT-X-291</v>
      </c>
      <c r="AP1154" s="282" t="str">
        <f t="shared" si="1661"/>
        <v/>
      </c>
      <c r="AQ1154" s="62">
        <f t="shared" si="1702"/>
        <v>4</v>
      </c>
      <c r="AR1154" s="62" t="str">
        <f t="shared" si="1724"/>
        <v>1..1</v>
      </c>
      <c r="AS1154" s="64" t="s">
        <v>4820</v>
      </c>
      <c r="AT1154" s="64"/>
      <c r="AU1154" s="65"/>
      <c r="AV1154" s="65"/>
      <c r="AW1154" s="65"/>
      <c r="AX1154" s="64" t="s">
        <v>1330</v>
      </c>
      <c r="AY1154" s="66" t="str">
        <f t="shared" si="1731"/>
        <v>1..1</v>
      </c>
      <c r="AZ1154" s="66" t="str">
        <f t="shared" si="1732"/>
        <v>1..1</v>
      </c>
      <c r="BA1154" s="6" t="str">
        <f t="shared" si="1686"/>
        <v>/rsm:CrossIndustryInvoice
/rsm:SupplyChainTradeTransaction
/ram:ApplicableHeaderTradeSettlement
/ram:SpecifiedAdvancePayment
/ram:PaidAmount</v>
      </c>
      <c r="BB1154" s="67" t="str">
        <f t="shared" si="1687"/>
        <v>/rsm:CrossIndustryInvoice/rsm:SupplyChainTradeTransaction/ram:ApplicableHeaderTradeSettlement/ram:SpecifiedAdvancePayment/ram:PaidAmount</v>
      </c>
      <c r="BC1154" s="66" t="str">
        <f t="shared" si="1662"/>
        <v>A</v>
      </c>
      <c r="BD1154" s="68" t="str">
        <f t="shared" si="1663"/>
        <v>E</v>
      </c>
      <c r="BE1154" s="62" t="str">
        <f t="shared" si="1664"/>
        <v>1..1</v>
      </c>
      <c r="BF1154" s="66" t="str">
        <f t="shared" si="1665"/>
        <v/>
      </c>
      <c r="BG1154" s="249" t="str">
        <f t="shared" si="1666"/>
        <v/>
      </c>
      <c r="BH1154" s="7"/>
      <c r="BI1154" s="634" t="str">
        <f t="shared" si="1667"/>
        <v>-</v>
      </c>
      <c r="BJ1154" s="70" t="str">
        <f t="shared" si="1668"/>
        <v>-</v>
      </c>
      <c r="BK1154" s="70" t="str">
        <f t="shared" si="1669"/>
        <v>-</v>
      </c>
      <c r="BL1154" s="70" t="str">
        <f t="shared" si="1670"/>
        <v>-</v>
      </c>
      <c r="BM1154" s="70" t="str">
        <f t="shared" si="1671"/>
        <v>-</v>
      </c>
      <c r="BN1154" s="70" t="str">
        <f t="shared" si="1672"/>
        <v>X</v>
      </c>
      <c r="BO1154" s="635" t="str">
        <f t="shared" si="1673"/>
        <v>X</v>
      </c>
      <c r="BP1154" s="7"/>
      <c r="BQ1154" s="70" t="str">
        <f t="shared" si="1674"/>
        <v>EXTENDED</v>
      </c>
      <c r="BR1154" s="70" t="str">
        <f t="shared" si="1675"/>
        <v>EXTENDED-B2B-FR</v>
      </c>
      <c r="BS1154" s="15"/>
      <c r="BT1154" s="57" t="s">
        <v>18642</v>
      </c>
    </row>
    <row r="1155" spans="1:72" ht="96" x14ac:dyDescent="0.2">
      <c r="A1155" s="45" t="str">
        <f t="shared" si="1658"/>
        <v>NO</v>
      </c>
      <c r="B1155" s="45"/>
      <c r="C1155" s="45"/>
      <c r="D1155" s="215" t="s">
        <v>3431</v>
      </c>
      <c r="E1155" s="140" t="s">
        <v>5886</v>
      </c>
      <c r="F1155" s="296"/>
      <c r="G1155" s="141">
        <f t="shared" si="1715"/>
        <v>4</v>
      </c>
      <c r="H1155" s="141" t="s">
        <v>42</v>
      </c>
      <c r="I1155" s="138" t="s">
        <v>17408</v>
      </c>
      <c r="J1155" s="125" t="s">
        <v>4821</v>
      </c>
      <c r="K1155" s="126"/>
      <c r="L1155" s="126"/>
      <c r="M1155" s="126"/>
      <c r="N1155" s="125" t="s">
        <v>148</v>
      </c>
      <c r="O1155" s="124" t="s">
        <v>42</v>
      </c>
      <c r="P1155" s="124" t="str">
        <f t="shared" si="1643"/>
        <v>0..1</v>
      </c>
      <c r="Q1155" s="142" t="s">
        <v>4822</v>
      </c>
      <c r="R1155" s="143" t="s">
        <v>4823</v>
      </c>
      <c r="S1155" s="88" t="s">
        <v>151</v>
      </c>
      <c r="T1155" s="129" t="str">
        <f t="shared" si="1725"/>
        <v/>
      </c>
      <c r="U1155" s="141" t="s">
        <v>42</v>
      </c>
      <c r="V1155" s="124"/>
      <c r="W1155" s="675"/>
      <c r="X1155" s="38"/>
      <c r="Y1155" s="648" t="str">
        <f t="shared" si="1656"/>
        <v>-</v>
      </c>
      <c r="Z1155" s="144" t="str">
        <f t="shared" ref="Z1155:AE1155" si="1751">IF(Y1155="X","X",IF($AH1155=Z$4,"X","-"))</f>
        <v>-</v>
      </c>
      <c r="AA1155" s="144" t="str">
        <f t="shared" si="1751"/>
        <v>-</v>
      </c>
      <c r="AB1155" s="144" t="str">
        <f t="shared" si="1751"/>
        <v>-</v>
      </c>
      <c r="AC1155" s="144" t="str">
        <f t="shared" si="1751"/>
        <v>-</v>
      </c>
      <c r="AD1155" s="144" t="str">
        <f t="shared" si="1751"/>
        <v>X</v>
      </c>
      <c r="AE1155" s="649" t="str">
        <f t="shared" si="1751"/>
        <v>X</v>
      </c>
      <c r="AF1155" s="38"/>
      <c r="AG1155" s="144" t="s">
        <v>47</v>
      </c>
      <c r="AH1155" s="144" t="s">
        <v>18617</v>
      </c>
      <c r="AI1155" s="38"/>
      <c r="AJ1155" s="13" t="str">
        <f t="shared" si="1721"/>
        <v>/rsm:CrossIndustryInvoice/rsm:SupplyChainTradeTransaction/ram:ApplicableHeaderTradeSettlement/ram:SpecifiedAdvancePayment</v>
      </c>
      <c r="AK1155" s="13" t="str">
        <f t="shared" si="1722"/>
        <v>/ram:FormattedReceivedDateTime</v>
      </c>
      <c r="AL1155" s="14">
        <f>COUNTIFS(R$4:R1155,AJ1155)</f>
        <v>1</v>
      </c>
      <c r="AM1155" s="59"/>
      <c r="AN1155" s="215" t="str">
        <f t="shared" si="1660"/>
        <v>SCT_HTS</v>
      </c>
      <c r="AO1155" s="140" t="str">
        <f t="shared" si="1723"/>
        <v>BT-X-292-00</v>
      </c>
      <c r="AP1155" s="296" t="str">
        <f t="shared" si="1661"/>
        <v/>
      </c>
      <c r="AQ1155" s="141">
        <f t="shared" si="1702"/>
        <v>4</v>
      </c>
      <c r="AR1155" s="141" t="str">
        <f t="shared" si="1724"/>
        <v>0..1</v>
      </c>
      <c r="AS1155" s="217" t="s">
        <v>4824</v>
      </c>
      <c r="AT1155" s="125"/>
      <c r="AU1155" s="126"/>
      <c r="AV1155" s="126"/>
      <c r="AW1155" s="126"/>
      <c r="AX1155" s="406" t="s">
        <v>148</v>
      </c>
      <c r="AY1155" s="124" t="str">
        <f t="shared" si="1731"/>
        <v>0..1</v>
      </c>
      <c r="AZ1155" s="124" t="str">
        <f t="shared" si="1732"/>
        <v>0..1</v>
      </c>
      <c r="BA1155" s="142" t="str">
        <f t="shared" si="1686"/>
        <v>/rsm:CrossIndustryInvoice
/rsm:SupplyChainTradeTransaction
/ram:ApplicableHeaderTradeSettlement
/ram:SpecifiedAdvancePayment
/ram:FormattedReceivedDateTime</v>
      </c>
      <c r="BB1155" s="143" t="str">
        <f t="shared" si="1687"/>
        <v>/rsm:CrossIndustryInvoice/rsm:SupplyChainTradeTransaction/ram:ApplicableHeaderTradeSettlement/ram:SpecifiedAdvancePayment/ram:FormattedReceivedDateTime</v>
      </c>
      <c r="BC1155" s="124" t="str">
        <f t="shared" si="1662"/>
        <v>D</v>
      </c>
      <c r="BD1155" s="129" t="str">
        <f t="shared" si="1663"/>
        <v/>
      </c>
      <c r="BE1155" s="141" t="str">
        <f t="shared" si="1664"/>
        <v>0..1</v>
      </c>
      <c r="BF1155" s="124" t="str">
        <f t="shared" si="1665"/>
        <v/>
      </c>
      <c r="BG1155" s="675" t="str">
        <f t="shared" si="1666"/>
        <v/>
      </c>
      <c r="BH1155" s="7"/>
      <c r="BI1155" s="648" t="str">
        <f t="shared" si="1667"/>
        <v>-</v>
      </c>
      <c r="BJ1155" s="144" t="str">
        <f t="shared" si="1668"/>
        <v>-</v>
      </c>
      <c r="BK1155" s="144" t="str">
        <f t="shared" si="1669"/>
        <v>-</v>
      </c>
      <c r="BL1155" s="144" t="str">
        <f t="shared" si="1670"/>
        <v>-</v>
      </c>
      <c r="BM1155" s="144" t="str">
        <f t="shared" si="1671"/>
        <v>-</v>
      </c>
      <c r="BN1155" s="144" t="str">
        <f t="shared" si="1672"/>
        <v>X</v>
      </c>
      <c r="BO1155" s="649" t="str">
        <f t="shared" si="1673"/>
        <v>X</v>
      </c>
      <c r="BP1155" s="7"/>
      <c r="BQ1155" s="144" t="str">
        <f t="shared" si="1674"/>
        <v>EXTENDED</v>
      </c>
      <c r="BR1155" s="144" t="str">
        <f t="shared" si="1675"/>
        <v>EXTENDED-B2B-FR</v>
      </c>
      <c r="BS1155" s="15"/>
      <c r="BT1155" s="57" t="s">
        <v>18642</v>
      </c>
    </row>
    <row r="1156" spans="1:72" s="59" customFormat="1" ht="105" x14ac:dyDescent="0.2">
      <c r="A1156" s="45" t="str">
        <f t="shared" si="1658"/>
        <v>YES</v>
      </c>
      <c r="B1156" s="45"/>
      <c r="C1156" s="45"/>
      <c r="D1156" s="215" t="s">
        <v>3431</v>
      </c>
      <c r="E1156" s="61" t="s">
        <v>5887</v>
      </c>
      <c r="F1156" s="282"/>
      <c r="G1156" s="62">
        <f t="shared" si="1715"/>
        <v>5</v>
      </c>
      <c r="H1156" s="62" t="s">
        <v>32</v>
      </c>
      <c r="I1156" s="64" t="s">
        <v>17409</v>
      </c>
      <c r="J1156" s="64"/>
      <c r="K1156" s="65"/>
      <c r="L1156" s="65"/>
      <c r="M1156" s="65"/>
      <c r="N1156" s="64" t="s">
        <v>148</v>
      </c>
      <c r="O1156" s="66" t="s">
        <v>32</v>
      </c>
      <c r="P1156" s="66" t="str">
        <f t="shared" si="1643"/>
        <v>1..1</v>
      </c>
      <c r="Q1156" s="6" t="s">
        <v>4825</v>
      </c>
      <c r="R1156" s="67" t="s">
        <v>4826</v>
      </c>
      <c r="S1156" s="66" t="s">
        <v>151</v>
      </c>
      <c r="T1156" s="68" t="str">
        <f t="shared" si="1725"/>
        <v>E</v>
      </c>
      <c r="U1156" s="62" t="s">
        <v>32</v>
      </c>
      <c r="V1156" s="66"/>
      <c r="W1156" s="249"/>
      <c r="X1156" s="38"/>
      <c r="Y1156" s="634" t="str">
        <f t="shared" si="1656"/>
        <v>-</v>
      </c>
      <c r="Z1156" s="70" t="str">
        <f t="shared" ref="Z1156:AE1156" si="1752">IF(Y1156="X","X",IF($AH1156=Z$4,"X","-"))</f>
        <v>-</v>
      </c>
      <c r="AA1156" s="70" t="str">
        <f t="shared" si="1752"/>
        <v>-</v>
      </c>
      <c r="AB1156" s="70" t="str">
        <f t="shared" si="1752"/>
        <v>-</v>
      </c>
      <c r="AC1156" s="70" t="str">
        <f t="shared" si="1752"/>
        <v>-</v>
      </c>
      <c r="AD1156" s="70" t="str">
        <f t="shared" si="1752"/>
        <v>X</v>
      </c>
      <c r="AE1156" s="635" t="str">
        <f t="shared" si="1752"/>
        <v>X</v>
      </c>
      <c r="AF1156" s="38"/>
      <c r="AG1156" s="70" t="s">
        <v>47</v>
      </c>
      <c r="AH1156" s="70" t="s">
        <v>18617</v>
      </c>
      <c r="AI1156" s="38"/>
      <c r="AJ1156" s="13" t="str">
        <f t="shared" si="1721"/>
        <v>/rsm:CrossIndustryInvoice/rsm:SupplyChainTradeTransaction/ram:ApplicableHeaderTradeSettlement/ram:SpecifiedAdvancePayment/ram:FormattedReceivedDateTime</v>
      </c>
      <c r="AK1156" s="13" t="str">
        <f t="shared" si="1722"/>
        <v>/qdt:DateTimeString</v>
      </c>
      <c r="AL1156" s="14">
        <f>COUNTIFS(R$4:R1156,AJ1156)</f>
        <v>1</v>
      </c>
      <c r="AN1156" s="215" t="str">
        <f t="shared" si="1660"/>
        <v>SCT_HTS</v>
      </c>
      <c r="AO1156" s="61" t="str">
        <f t="shared" si="1723"/>
        <v>BT-X-292</v>
      </c>
      <c r="AP1156" s="282" t="str">
        <f t="shared" si="1661"/>
        <v/>
      </c>
      <c r="AQ1156" s="62">
        <f t="shared" si="1702"/>
        <v>5</v>
      </c>
      <c r="AR1156" s="62" t="str">
        <f t="shared" si="1724"/>
        <v>1..1</v>
      </c>
      <c r="AS1156" s="64" t="s">
        <v>4827</v>
      </c>
      <c r="AT1156" s="64"/>
      <c r="AU1156" s="65"/>
      <c r="AV1156" s="65"/>
      <c r="AW1156" s="65"/>
      <c r="AX1156" s="64" t="s">
        <v>148</v>
      </c>
      <c r="AY1156" s="66" t="str">
        <f t="shared" si="1731"/>
        <v>1..1</v>
      </c>
      <c r="AZ1156" s="66" t="str">
        <f t="shared" si="1732"/>
        <v>1..1</v>
      </c>
      <c r="BA1156" s="6" t="str">
        <f t="shared" si="1686"/>
        <v>/rsm:CrossIndustryInvoice
/rsm:SupplyChainTradeTransaction
/ram:ApplicableHeaderTradeSettlement
/ram:SpecifiedAdvancePayment
/ram:FormattedReceivedDateTime
/qdt:DateTimeString</v>
      </c>
      <c r="BB1156" s="67" t="str">
        <f t="shared" si="1687"/>
        <v>/rsm:CrossIndustryInvoice/rsm:SupplyChainTradeTransaction/ram:ApplicableHeaderTradeSettlement/ram:SpecifiedAdvancePayment/ram:FormattedReceivedDateTime/qdt:DateTimeString</v>
      </c>
      <c r="BC1156" s="66" t="str">
        <f t="shared" si="1662"/>
        <v>D</v>
      </c>
      <c r="BD1156" s="68" t="str">
        <f t="shared" si="1663"/>
        <v>E</v>
      </c>
      <c r="BE1156" s="62" t="str">
        <f t="shared" si="1664"/>
        <v>1..1</v>
      </c>
      <c r="BF1156" s="66" t="str">
        <f t="shared" si="1665"/>
        <v/>
      </c>
      <c r="BG1156" s="249" t="str">
        <f t="shared" si="1666"/>
        <v/>
      </c>
      <c r="BH1156" s="7"/>
      <c r="BI1156" s="634" t="str">
        <f t="shared" si="1667"/>
        <v>-</v>
      </c>
      <c r="BJ1156" s="70" t="str">
        <f t="shared" si="1668"/>
        <v>-</v>
      </c>
      <c r="BK1156" s="70" t="str">
        <f t="shared" si="1669"/>
        <v>-</v>
      </c>
      <c r="BL1156" s="70" t="str">
        <f t="shared" si="1670"/>
        <v>-</v>
      </c>
      <c r="BM1156" s="70" t="str">
        <f t="shared" si="1671"/>
        <v>-</v>
      </c>
      <c r="BN1156" s="70" t="str">
        <f t="shared" si="1672"/>
        <v>X</v>
      </c>
      <c r="BO1156" s="635" t="str">
        <f t="shared" si="1673"/>
        <v>X</v>
      </c>
      <c r="BP1156" s="7"/>
      <c r="BQ1156" s="70" t="str">
        <f t="shared" si="1674"/>
        <v>EXTENDED</v>
      </c>
      <c r="BR1156" s="70" t="str">
        <f t="shared" si="1675"/>
        <v>EXTENDED-B2B-FR</v>
      </c>
      <c r="BS1156" s="15"/>
      <c r="BT1156" s="57" t="s">
        <v>18642</v>
      </c>
    </row>
    <row r="1157" spans="1:72" s="59" customFormat="1" ht="120" x14ac:dyDescent="0.2">
      <c r="A1157" s="45" t="str">
        <f t="shared" si="1658"/>
        <v>YES</v>
      </c>
      <c r="B1157" s="45"/>
      <c r="C1157" s="45"/>
      <c r="D1157" s="215" t="s">
        <v>3431</v>
      </c>
      <c r="E1157" s="61" t="s">
        <v>5888</v>
      </c>
      <c r="F1157" s="282"/>
      <c r="G1157" s="62">
        <f t="shared" si="1715"/>
        <v>6</v>
      </c>
      <c r="H1157" s="62" t="s">
        <v>32</v>
      </c>
      <c r="I1157" s="64" t="s">
        <v>229</v>
      </c>
      <c r="J1157" s="64"/>
      <c r="K1157" s="65" t="s">
        <v>160</v>
      </c>
      <c r="L1157" s="65"/>
      <c r="M1157" s="2" t="s">
        <v>160</v>
      </c>
      <c r="N1157" s="64" t="s">
        <v>128</v>
      </c>
      <c r="O1157" s="66" t="s">
        <v>32</v>
      </c>
      <c r="P1157" s="66" t="str">
        <f t="shared" si="1643"/>
        <v>1..1</v>
      </c>
      <c r="Q1157" s="6" t="s">
        <v>4828</v>
      </c>
      <c r="R1157" s="67" t="s">
        <v>4829</v>
      </c>
      <c r="S1157" s="66" t="s">
        <v>131</v>
      </c>
      <c r="T1157" s="68" t="str">
        <f t="shared" si="1725"/>
        <v>A</v>
      </c>
      <c r="U1157" s="62" t="s">
        <v>42</v>
      </c>
      <c r="V1157" s="66"/>
      <c r="W1157" s="249"/>
      <c r="X1157" s="38"/>
      <c r="Y1157" s="634" t="str">
        <f t="shared" ref="Y1157:Y1164" si="1753">IF(AH1157=Y$4,"X","-")</f>
        <v>-</v>
      </c>
      <c r="Z1157" s="70" t="str">
        <f t="shared" ref="Z1157:AE1157" si="1754">IF(Y1157="X","X",IF($AH1157=Z$4,"X","-"))</f>
        <v>-</v>
      </c>
      <c r="AA1157" s="70" t="str">
        <f t="shared" si="1754"/>
        <v>-</v>
      </c>
      <c r="AB1157" s="70" t="str">
        <f t="shared" si="1754"/>
        <v>-</v>
      </c>
      <c r="AC1157" s="70" t="str">
        <f t="shared" si="1754"/>
        <v>-</v>
      </c>
      <c r="AD1157" s="70" t="str">
        <f t="shared" si="1754"/>
        <v>X</v>
      </c>
      <c r="AE1157" s="635" t="str">
        <f t="shared" si="1754"/>
        <v>X</v>
      </c>
      <c r="AF1157" s="38"/>
      <c r="AG1157" s="70" t="s">
        <v>47</v>
      </c>
      <c r="AH1157" s="70" t="s">
        <v>18617</v>
      </c>
      <c r="AI1157" s="38"/>
      <c r="AJ1157" s="13" t="str">
        <f t="shared" si="1721"/>
        <v>/rsm:CrossIndustryInvoice/rsm:SupplyChainTradeTransaction/ram:ApplicableHeaderTradeSettlement/ram:SpecifiedAdvancePayment/ram:FormattedReceivedDateTime/qdt:DateTimeString</v>
      </c>
      <c r="AK1157" s="13" t="str">
        <f t="shared" si="1722"/>
        <v>/@format</v>
      </c>
      <c r="AL1157" s="14">
        <f>COUNTIFS(R$4:R1157,AJ1157)</f>
        <v>1</v>
      </c>
      <c r="AN1157" s="215" t="str">
        <f t="shared" si="1660"/>
        <v>SCT_HTS</v>
      </c>
      <c r="AO1157" s="61" t="str">
        <f t="shared" si="1723"/>
        <v>BT-X-292-0</v>
      </c>
      <c r="AP1157" s="282" t="str">
        <f t="shared" si="1661"/>
        <v/>
      </c>
      <c r="AQ1157" s="62">
        <f t="shared" si="1702"/>
        <v>6</v>
      </c>
      <c r="AR1157" s="62" t="str">
        <f t="shared" si="1724"/>
        <v>1..1</v>
      </c>
      <c r="AS1157" s="64" t="s">
        <v>229</v>
      </c>
      <c r="AT1157" s="64"/>
      <c r="AU1157" s="65" t="s">
        <v>18166</v>
      </c>
      <c r="AV1157" s="65"/>
      <c r="AW1157" s="2"/>
      <c r="AX1157" s="64" t="s">
        <v>128</v>
      </c>
      <c r="AY1157" s="66" t="str">
        <f t="shared" si="1731"/>
        <v>1..1</v>
      </c>
      <c r="AZ1157" s="66" t="str">
        <f t="shared" si="1732"/>
        <v>1..1</v>
      </c>
      <c r="BA1157" s="6" t="str">
        <f t="shared" si="1686"/>
        <v>/rsm:CrossIndustryInvoice
/rsm:SupplyChainTradeTransaction
/ram:ApplicableHeaderTradeSettlement
/ram:SpecifiedAdvancePayment
/ram:FormattedReceivedDateTime
/qdt:DateTimeString
/@format</v>
      </c>
      <c r="BB1157" s="67" t="str">
        <f t="shared" si="1687"/>
        <v>/rsm:CrossIndustryInvoice/rsm:SupplyChainTradeTransaction/ram:ApplicableHeaderTradeSettlement/ram:SpecifiedAdvancePayment/ram:FormattedReceivedDateTime/qdt:DateTimeString/@format</v>
      </c>
      <c r="BC1157" s="66" t="str">
        <f t="shared" si="1662"/>
        <v>C</v>
      </c>
      <c r="BD1157" s="68" t="str">
        <f t="shared" si="1663"/>
        <v>A</v>
      </c>
      <c r="BE1157" s="62" t="str">
        <f t="shared" si="1664"/>
        <v>0..1</v>
      </c>
      <c r="BF1157" s="66" t="str">
        <f t="shared" si="1665"/>
        <v/>
      </c>
      <c r="BG1157" s="249" t="str">
        <f t="shared" si="1666"/>
        <v/>
      </c>
      <c r="BH1157" s="7"/>
      <c r="BI1157" s="634" t="str">
        <f t="shared" si="1667"/>
        <v>-</v>
      </c>
      <c r="BJ1157" s="70" t="str">
        <f t="shared" si="1668"/>
        <v>-</v>
      </c>
      <c r="BK1157" s="70" t="str">
        <f t="shared" si="1669"/>
        <v>-</v>
      </c>
      <c r="BL1157" s="70" t="str">
        <f t="shared" si="1670"/>
        <v>-</v>
      </c>
      <c r="BM1157" s="70" t="str">
        <f t="shared" si="1671"/>
        <v>-</v>
      </c>
      <c r="BN1157" s="70" t="str">
        <f t="shared" si="1672"/>
        <v>X</v>
      </c>
      <c r="BO1157" s="635" t="str">
        <f t="shared" si="1673"/>
        <v>X</v>
      </c>
      <c r="BP1157" s="7"/>
      <c r="BQ1157" s="70" t="str">
        <f t="shared" si="1674"/>
        <v>EXTENDED</v>
      </c>
      <c r="BR1157" s="70" t="str">
        <f t="shared" si="1675"/>
        <v>EXTENDED-B2B-FR</v>
      </c>
      <c r="BS1157" s="15"/>
      <c r="BT1157" s="57" t="s">
        <v>18642</v>
      </c>
    </row>
    <row r="1158" spans="1:72" s="59" customFormat="1" ht="96" x14ac:dyDescent="0.2">
      <c r="A1158" s="45" t="str">
        <f t="shared" ref="A1158:A1170" si="1755">IF(OR(T1158="E",T1158="A"),"YES","NO")</f>
        <v>NO</v>
      </c>
      <c r="B1158" s="45"/>
      <c r="C1158" s="45"/>
      <c r="D1158" s="215" t="s">
        <v>3431</v>
      </c>
      <c r="E1158" s="140" t="s">
        <v>5155</v>
      </c>
      <c r="F1158" s="296"/>
      <c r="G1158" s="141">
        <f t="shared" si="1715"/>
        <v>4</v>
      </c>
      <c r="H1158" s="141" t="s">
        <v>238</v>
      </c>
      <c r="I1158" s="217" t="s">
        <v>4830</v>
      </c>
      <c r="J1158" s="125" t="s">
        <v>17410</v>
      </c>
      <c r="K1158" s="126"/>
      <c r="L1158" s="126"/>
      <c r="M1158" s="126"/>
      <c r="N1158" s="125"/>
      <c r="O1158" s="124" t="s">
        <v>238</v>
      </c>
      <c r="P1158" s="124" t="str">
        <f t="shared" si="1643"/>
        <v>1..n</v>
      </c>
      <c r="Q1158" s="142" t="s">
        <v>4831</v>
      </c>
      <c r="R1158" s="143" t="s">
        <v>4832</v>
      </c>
      <c r="S1158" s="124"/>
      <c r="T1158" s="129" t="str">
        <f t="shared" si="1725"/>
        <v>EG</v>
      </c>
      <c r="U1158" s="141" t="s">
        <v>62</v>
      </c>
      <c r="V1158" s="124"/>
      <c r="W1158" s="675"/>
      <c r="X1158" s="38"/>
      <c r="Y1158" s="648" t="str">
        <f t="shared" si="1753"/>
        <v>-</v>
      </c>
      <c r="Z1158" s="144" t="str">
        <f t="shared" ref="Z1158:AE1158" si="1756">IF(Y1158="X","X",IF($AH1158=Z$4,"X","-"))</f>
        <v>-</v>
      </c>
      <c r="AA1158" s="144" t="str">
        <f t="shared" si="1756"/>
        <v>-</v>
      </c>
      <c r="AB1158" s="144" t="str">
        <f t="shared" si="1756"/>
        <v>-</v>
      </c>
      <c r="AC1158" s="144" t="str">
        <f t="shared" si="1756"/>
        <v>-</v>
      </c>
      <c r="AD1158" s="144" t="str">
        <f t="shared" si="1756"/>
        <v>X</v>
      </c>
      <c r="AE1158" s="649" t="str">
        <f t="shared" si="1756"/>
        <v>X</v>
      </c>
      <c r="AF1158" s="38"/>
      <c r="AG1158" s="144" t="s">
        <v>47</v>
      </c>
      <c r="AH1158" s="144" t="s">
        <v>18617</v>
      </c>
      <c r="AI1158" s="38"/>
      <c r="AJ1158" s="13" t="str">
        <f t="shared" si="1721"/>
        <v>/rsm:CrossIndustryInvoice/rsm:SupplyChainTradeTransaction/ram:ApplicableHeaderTradeSettlement/ram:SpecifiedAdvancePayment</v>
      </c>
      <c r="AK1158" s="13" t="str">
        <f t="shared" si="1722"/>
        <v>/ram:IncludedTradeTax</v>
      </c>
      <c r="AL1158" s="14">
        <f>COUNTIFS(R$4:R1158,AJ1158)</f>
        <v>1</v>
      </c>
      <c r="AN1158" s="215" t="str">
        <f t="shared" ref="AN1158:AN1170" si="1757">D1158</f>
        <v>SCT_HTS</v>
      </c>
      <c r="AO1158" s="140" t="str">
        <f t="shared" si="1723"/>
        <v>BG-X-46</v>
      </c>
      <c r="AP1158" s="296" t="str">
        <f t="shared" ref="AP1158:AP1170" si="1758">IF(F1158="","",F1158)</f>
        <v/>
      </c>
      <c r="AQ1158" s="141">
        <f t="shared" si="1702"/>
        <v>4</v>
      </c>
      <c r="AR1158" s="141" t="str">
        <f t="shared" si="1724"/>
        <v>1..n</v>
      </c>
      <c r="AS1158" s="217" t="s">
        <v>4833</v>
      </c>
      <c r="AT1158" s="125"/>
      <c r="AU1158" s="126"/>
      <c r="AV1158" s="126"/>
      <c r="AW1158" s="126"/>
      <c r="AX1158" s="125"/>
      <c r="AY1158" s="124" t="str">
        <f t="shared" si="1731"/>
        <v>1..n</v>
      </c>
      <c r="AZ1158" s="124" t="str">
        <f t="shared" si="1732"/>
        <v>1..n</v>
      </c>
      <c r="BA1158" s="142" t="str">
        <f t="shared" si="1686"/>
        <v>/rsm:CrossIndustryInvoice
/rsm:SupplyChainTradeTransaction
/ram:ApplicableHeaderTradeSettlement
/ram:SpecifiedAdvancePayment
/ram:IncludedTradeTax</v>
      </c>
      <c r="BB1158" s="143" t="str">
        <f t="shared" si="1687"/>
        <v>/rsm:CrossIndustryInvoice/rsm:SupplyChainTradeTransaction/ram:ApplicableHeaderTradeSettlement/ram:SpecifiedAdvancePayment/ram:IncludedTradeTax</v>
      </c>
      <c r="BC1158" s="124" t="str">
        <f t="shared" ref="BC1158:BC1170" si="1759">IF(S1158="","",S1158)</f>
        <v/>
      </c>
      <c r="BD1158" s="129" t="str">
        <f t="shared" ref="BD1158:BD1170" si="1760">IF(T1158="","",T1158)</f>
        <v>EG</v>
      </c>
      <c r="BE1158" s="141" t="str">
        <f t="shared" ref="BE1158:BE1170" si="1761">IF(U1158="","",U1158)</f>
        <v>0..n</v>
      </c>
      <c r="BF1158" s="124" t="str">
        <f t="shared" ref="BF1158:BF1170" si="1762">IF(V1158="","",V1158)</f>
        <v/>
      </c>
      <c r="BG1158" s="675" t="str">
        <f t="shared" ref="BG1158:BG1170" si="1763">IF(W1158="","",W1158)</f>
        <v/>
      </c>
      <c r="BH1158" s="7"/>
      <c r="BI1158" s="648" t="str">
        <f t="shared" ref="BI1158:BI1170" si="1764">Y1158</f>
        <v>-</v>
      </c>
      <c r="BJ1158" s="144" t="str">
        <f t="shared" ref="BJ1158:BJ1170" si="1765">Z1158</f>
        <v>-</v>
      </c>
      <c r="BK1158" s="144" t="str">
        <f t="shared" ref="BK1158:BK1170" si="1766">AA1158</f>
        <v>-</v>
      </c>
      <c r="BL1158" s="144" t="str">
        <f t="shared" ref="BL1158:BL1170" si="1767">AB1158</f>
        <v>-</v>
      </c>
      <c r="BM1158" s="144" t="str">
        <f t="shared" ref="BM1158:BM1170" si="1768">AC1158</f>
        <v>-</v>
      </c>
      <c r="BN1158" s="144" t="str">
        <f t="shared" ref="BN1158:BN1170" si="1769">AD1158</f>
        <v>X</v>
      </c>
      <c r="BO1158" s="649" t="str">
        <f t="shared" ref="BO1158:BO1170" si="1770">AE1158</f>
        <v>X</v>
      </c>
      <c r="BP1158" s="7"/>
      <c r="BQ1158" s="144" t="str">
        <f t="shared" ref="BQ1158:BQ1170" si="1771">AG1158</f>
        <v>EXTENDED</v>
      </c>
      <c r="BR1158" s="144" t="str">
        <f t="shared" ref="BR1158:BR1170" si="1772">AH1158</f>
        <v>EXTENDED-B2B-FR</v>
      </c>
      <c r="BS1158" s="15"/>
      <c r="BT1158" s="57" t="s">
        <v>18642</v>
      </c>
    </row>
    <row r="1159" spans="1:72" s="59" customFormat="1" ht="105" x14ac:dyDescent="0.2">
      <c r="A1159" s="45" t="str">
        <f t="shared" si="1755"/>
        <v>YES</v>
      </c>
      <c r="B1159" s="45"/>
      <c r="C1159" s="45"/>
      <c r="D1159" s="215" t="s">
        <v>3431</v>
      </c>
      <c r="E1159" s="61" t="s">
        <v>5889</v>
      </c>
      <c r="F1159" s="282"/>
      <c r="G1159" s="62">
        <f t="shared" si="1715"/>
        <v>5</v>
      </c>
      <c r="H1159" s="62" t="s">
        <v>32</v>
      </c>
      <c r="I1159" s="64" t="s">
        <v>17411</v>
      </c>
      <c r="J1159" s="64"/>
      <c r="K1159" s="65"/>
      <c r="L1159" s="65"/>
      <c r="M1159" s="65"/>
      <c r="N1159" s="64" t="s">
        <v>1325</v>
      </c>
      <c r="O1159" s="66" t="s">
        <v>32</v>
      </c>
      <c r="P1159" s="66" t="str">
        <f t="shared" si="1643"/>
        <v>1..1</v>
      </c>
      <c r="Q1159" s="6" t="s">
        <v>4834</v>
      </c>
      <c r="R1159" s="67" t="s">
        <v>4835</v>
      </c>
      <c r="S1159" s="66" t="s">
        <v>163</v>
      </c>
      <c r="T1159" s="68" t="str">
        <f t="shared" si="1725"/>
        <v>E</v>
      </c>
      <c r="U1159" s="62" t="s">
        <v>62</v>
      </c>
      <c r="V1159" s="66"/>
      <c r="W1159" s="249"/>
      <c r="X1159" s="38"/>
      <c r="Y1159" s="634" t="str">
        <f t="shared" si="1753"/>
        <v>-</v>
      </c>
      <c r="Z1159" s="70" t="str">
        <f t="shared" ref="Z1159:AE1159" si="1773">IF(Y1159="X","X",IF($AH1159=Z$4,"X","-"))</f>
        <v>-</v>
      </c>
      <c r="AA1159" s="70" t="str">
        <f t="shared" si="1773"/>
        <v>-</v>
      </c>
      <c r="AB1159" s="70" t="str">
        <f t="shared" si="1773"/>
        <v>-</v>
      </c>
      <c r="AC1159" s="70" t="str">
        <f t="shared" si="1773"/>
        <v>-</v>
      </c>
      <c r="AD1159" s="70" t="str">
        <f t="shared" si="1773"/>
        <v>X</v>
      </c>
      <c r="AE1159" s="635" t="str">
        <f t="shared" si="1773"/>
        <v>X</v>
      </c>
      <c r="AF1159" s="38"/>
      <c r="AG1159" s="70" t="s">
        <v>47</v>
      </c>
      <c r="AH1159" s="70" t="s">
        <v>18617</v>
      </c>
      <c r="AI1159" s="38"/>
      <c r="AJ1159" s="13" t="str">
        <f t="shared" si="1721"/>
        <v>/rsm:CrossIndustryInvoice/rsm:SupplyChainTradeTransaction/ram:ApplicableHeaderTradeSettlement/ram:SpecifiedAdvancePayment/ram:IncludedTradeTax</v>
      </c>
      <c r="AK1159" s="13" t="str">
        <f t="shared" si="1722"/>
        <v>/ram:CalculatedAmount</v>
      </c>
      <c r="AL1159" s="14">
        <f>COUNTIFS(R$4:R1159,AJ1159)</f>
        <v>1</v>
      </c>
      <c r="AN1159" s="215" t="str">
        <f t="shared" si="1757"/>
        <v>SCT_HTS</v>
      </c>
      <c r="AO1159" s="61" t="str">
        <f t="shared" si="1723"/>
        <v>BT-X-293</v>
      </c>
      <c r="AP1159" s="282" t="str">
        <f t="shared" si="1758"/>
        <v/>
      </c>
      <c r="AQ1159" s="62">
        <f t="shared" si="1702"/>
        <v>5</v>
      </c>
      <c r="AR1159" s="62" t="str">
        <f t="shared" si="1724"/>
        <v>1..1</v>
      </c>
      <c r="AS1159" s="64"/>
      <c r="AT1159" s="64"/>
      <c r="AU1159" s="65"/>
      <c r="AV1159" s="65"/>
      <c r="AW1159" s="65"/>
      <c r="AX1159" s="64" t="s">
        <v>1330</v>
      </c>
      <c r="AY1159" s="66" t="str">
        <f t="shared" si="1731"/>
        <v>1..1</v>
      </c>
      <c r="AZ1159" s="66" t="str">
        <f t="shared" si="1732"/>
        <v>1..1</v>
      </c>
      <c r="BA1159" s="6" t="str">
        <f t="shared" si="1686"/>
        <v>/rsm:CrossIndustryInvoice
/rsm:SupplyChainTradeTransaction
/ram:ApplicableHeaderTradeSettlement
/ram:SpecifiedAdvancePayment
/ram:IncludedTradeTax
/ram:CalculatedAmount</v>
      </c>
      <c r="BB1159" s="67" t="str">
        <f t="shared" si="1687"/>
        <v>/rsm:CrossIndustryInvoice/rsm:SupplyChainTradeTransaction/ram:ApplicableHeaderTradeSettlement/ram:SpecifiedAdvancePayment/ram:IncludedTradeTax/ram:CalculatedAmount</v>
      </c>
      <c r="BC1159" s="66" t="str">
        <f t="shared" si="1759"/>
        <v>A</v>
      </c>
      <c r="BD1159" s="68" t="str">
        <f t="shared" si="1760"/>
        <v>E</v>
      </c>
      <c r="BE1159" s="62" t="str">
        <f t="shared" si="1761"/>
        <v>0..n</v>
      </c>
      <c r="BF1159" s="66" t="str">
        <f t="shared" si="1762"/>
        <v/>
      </c>
      <c r="BG1159" s="249" t="str">
        <f t="shared" si="1763"/>
        <v/>
      </c>
      <c r="BH1159" s="7"/>
      <c r="BI1159" s="634" t="str">
        <f t="shared" si="1764"/>
        <v>-</v>
      </c>
      <c r="BJ1159" s="70" t="str">
        <f t="shared" si="1765"/>
        <v>-</v>
      </c>
      <c r="BK1159" s="70" t="str">
        <f t="shared" si="1766"/>
        <v>-</v>
      </c>
      <c r="BL1159" s="70" t="str">
        <f t="shared" si="1767"/>
        <v>-</v>
      </c>
      <c r="BM1159" s="70" t="str">
        <f t="shared" si="1768"/>
        <v>-</v>
      </c>
      <c r="BN1159" s="70" t="str">
        <f t="shared" si="1769"/>
        <v>X</v>
      </c>
      <c r="BO1159" s="635" t="str">
        <f t="shared" si="1770"/>
        <v>X</v>
      </c>
      <c r="BP1159" s="7"/>
      <c r="BQ1159" s="70" t="str">
        <f t="shared" si="1771"/>
        <v>EXTENDED</v>
      </c>
      <c r="BR1159" s="70" t="str">
        <f t="shared" si="1772"/>
        <v>EXTENDED-B2B-FR</v>
      </c>
      <c r="BS1159" s="15"/>
      <c r="BT1159" s="57" t="s">
        <v>18642</v>
      </c>
    </row>
    <row r="1160" spans="1:72" s="59" customFormat="1" ht="105" x14ac:dyDescent="0.2">
      <c r="A1160" s="45" t="str">
        <f t="shared" si="1755"/>
        <v>YES</v>
      </c>
      <c r="B1160" s="45"/>
      <c r="C1160" s="45"/>
      <c r="D1160" s="215" t="s">
        <v>3431</v>
      </c>
      <c r="E1160" s="61" t="s">
        <v>5890</v>
      </c>
      <c r="F1160" s="282"/>
      <c r="G1160" s="62">
        <f t="shared" si="1715"/>
        <v>5</v>
      </c>
      <c r="H1160" s="62" t="s">
        <v>32</v>
      </c>
      <c r="I1160" s="64" t="s">
        <v>17127</v>
      </c>
      <c r="J1160" s="64" t="s">
        <v>35</v>
      </c>
      <c r="K1160" s="65" t="s">
        <v>804</v>
      </c>
      <c r="L1160" s="65"/>
      <c r="M1160" s="65" t="s">
        <v>805</v>
      </c>
      <c r="N1160" s="64" t="s">
        <v>128</v>
      </c>
      <c r="O1160" s="66" t="s">
        <v>32</v>
      </c>
      <c r="P1160" s="66" t="str">
        <f t="shared" si="1643"/>
        <v>1..1</v>
      </c>
      <c r="Q1160" s="6" t="s">
        <v>4836</v>
      </c>
      <c r="R1160" s="67" t="s">
        <v>4837</v>
      </c>
      <c r="S1160" s="66" t="s">
        <v>131</v>
      </c>
      <c r="T1160" s="68" t="str">
        <f t="shared" si="1725"/>
        <v>E</v>
      </c>
      <c r="U1160" s="62" t="s">
        <v>42</v>
      </c>
      <c r="V1160" s="66"/>
      <c r="W1160" s="249"/>
      <c r="X1160" s="38"/>
      <c r="Y1160" s="634" t="str">
        <f t="shared" si="1753"/>
        <v>-</v>
      </c>
      <c r="Z1160" s="70" t="str">
        <f t="shared" ref="Z1160:AE1160" si="1774">IF(Y1160="X","X",IF($AH1160=Z$4,"X","-"))</f>
        <v>-</v>
      </c>
      <c r="AA1160" s="70" t="str">
        <f t="shared" si="1774"/>
        <v>-</v>
      </c>
      <c r="AB1160" s="70" t="str">
        <f t="shared" si="1774"/>
        <v>-</v>
      </c>
      <c r="AC1160" s="70" t="str">
        <f t="shared" si="1774"/>
        <v>-</v>
      </c>
      <c r="AD1160" s="70" t="str">
        <f t="shared" si="1774"/>
        <v>X</v>
      </c>
      <c r="AE1160" s="635" t="str">
        <f t="shared" si="1774"/>
        <v>X</v>
      </c>
      <c r="AF1160" s="38"/>
      <c r="AG1160" s="70" t="s">
        <v>47</v>
      </c>
      <c r="AH1160" s="70" t="s">
        <v>18617</v>
      </c>
      <c r="AI1160" s="38"/>
      <c r="AJ1160" s="13" t="str">
        <f t="shared" si="1721"/>
        <v>/rsm:CrossIndustryInvoice/rsm:SupplyChainTradeTransaction/ram:ApplicableHeaderTradeSettlement/ram:SpecifiedAdvancePayment/ram:IncludedTradeTax</v>
      </c>
      <c r="AK1160" s="13" t="str">
        <f t="shared" si="1722"/>
        <v>/ram:TypeCode</v>
      </c>
      <c r="AL1160" s="14">
        <f>COUNTIFS(R$4:R1160,AJ1160)</f>
        <v>1</v>
      </c>
      <c r="AN1160" s="215" t="str">
        <f t="shared" si="1757"/>
        <v>SCT_HTS</v>
      </c>
      <c r="AO1160" s="61" t="str">
        <f t="shared" si="1723"/>
        <v>BT-X-294</v>
      </c>
      <c r="AP1160" s="282" t="str">
        <f t="shared" si="1758"/>
        <v/>
      </c>
      <c r="AQ1160" s="62">
        <f t="shared" si="1702"/>
        <v>5</v>
      </c>
      <c r="AR1160" s="62" t="str">
        <f t="shared" si="1724"/>
        <v>1..1</v>
      </c>
      <c r="AS1160" s="64" t="s">
        <v>4134</v>
      </c>
      <c r="AT1160" s="64"/>
      <c r="AU1160" s="65" t="s">
        <v>18215</v>
      </c>
      <c r="AV1160" s="65"/>
      <c r="AW1160" s="65"/>
      <c r="AX1160" s="64" t="s">
        <v>128</v>
      </c>
      <c r="AY1160" s="66" t="str">
        <f t="shared" si="1731"/>
        <v>1..1</v>
      </c>
      <c r="AZ1160" s="66" t="str">
        <f t="shared" si="1732"/>
        <v>1..1</v>
      </c>
      <c r="BA1160" s="6" t="str">
        <f t="shared" si="1686"/>
        <v>/rsm:CrossIndustryInvoice
/rsm:SupplyChainTradeTransaction
/ram:ApplicableHeaderTradeSettlement
/ram:SpecifiedAdvancePayment
/ram:IncludedTradeTax
/ram:TypeCode</v>
      </c>
      <c r="BB1160" s="67" t="str">
        <f t="shared" si="1687"/>
        <v>/rsm:CrossIndustryInvoice/rsm:SupplyChainTradeTransaction/ram:ApplicableHeaderTradeSettlement/ram:SpecifiedAdvancePayment/ram:IncludedTradeTax/ram:TypeCode</v>
      </c>
      <c r="BC1160" s="66" t="str">
        <f t="shared" si="1759"/>
        <v>C</v>
      </c>
      <c r="BD1160" s="68" t="str">
        <f t="shared" si="1760"/>
        <v>E</v>
      </c>
      <c r="BE1160" s="62" t="str">
        <f t="shared" si="1761"/>
        <v>0..1</v>
      </c>
      <c r="BF1160" s="66" t="str">
        <f t="shared" si="1762"/>
        <v/>
      </c>
      <c r="BG1160" s="249" t="str">
        <f t="shared" si="1763"/>
        <v/>
      </c>
      <c r="BH1160" s="7"/>
      <c r="BI1160" s="634" t="str">
        <f t="shared" si="1764"/>
        <v>-</v>
      </c>
      <c r="BJ1160" s="70" t="str">
        <f t="shared" si="1765"/>
        <v>-</v>
      </c>
      <c r="BK1160" s="70" t="str">
        <f t="shared" si="1766"/>
        <v>-</v>
      </c>
      <c r="BL1160" s="70" t="str">
        <f t="shared" si="1767"/>
        <v>-</v>
      </c>
      <c r="BM1160" s="70" t="str">
        <f t="shared" si="1768"/>
        <v>-</v>
      </c>
      <c r="BN1160" s="70" t="str">
        <f t="shared" si="1769"/>
        <v>X</v>
      </c>
      <c r="BO1160" s="635" t="str">
        <f t="shared" si="1770"/>
        <v>X</v>
      </c>
      <c r="BP1160" s="7"/>
      <c r="BQ1160" s="70" t="str">
        <f t="shared" si="1771"/>
        <v>EXTENDED</v>
      </c>
      <c r="BR1160" s="70" t="str">
        <f t="shared" si="1772"/>
        <v>EXTENDED-B2B-FR</v>
      </c>
      <c r="BS1160" s="15"/>
      <c r="BT1160" s="57" t="s">
        <v>18642</v>
      </c>
    </row>
    <row r="1161" spans="1:72" s="59" customFormat="1" ht="105" x14ac:dyDescent="0.2">
      <c r="A1161" s="45" t="str">
        <f t="shared" si="1755"/>
        <v>YES</v>
      </c>
      <c r="B1161" s="45"/>
      <c r="C1161" s="45"/>
      <c r="D1161" s="215" t="s">
        <v>3431</v>
      </c>
      <c r="E1161" s="61" t="s">
        <v>5891</v>
      </c>
      <c r="F1161" s="282"/>
      <c r="G1161" s="62">
        <f t="shared" si="1715"/>
        <v>5</v>
      </c>
      <c r="H1161" s="62" t="s">
        <v>42</v>
      </c>
      <c r="I1161" s="64" t="s">
        <v>4136</v>
      </c>
      <c r="J1161" s="64" t="s">
        <v>4137</v>
      </c>
      <c r="K1161" s="65"/>
      <c r="L1161" s="65"/>
      <c r="M1161" s="65"/>
      <c r="N1161" s="64" t="s">
        <v>70</v>
      </c>
      <c r="O1161" s="66" t="s">
        <v>42</v>
      </c>
      <c r="P1161" s="66" t="str">
        <f t="shared" si="1643"/>
        <v>0..1</v>
      </c>
      <c r="Q1161" s="6" t="s">
        <v>4838</v>
      </c>
      <c r="R1161" s="67" t="s">
        <v>4839</v>
      </c>
      <c r="S1161" s="66" t="s">
        <v>73</v>
      </c>
      <c r="T1161" s="68" t="str">
        <f t="shared" si="1725"/>
        <v>E</v>
      </c>
      <c r="U1161" s="62" t="s">
        <v>42</v>
      </c>
      <c r="V1161" s="66"/>
      <c r="W1161" s="249"/>
      <c r="X1161" s="38"/>
      <c r="Y1161" s="634" t="str">
        <f t="shared" si="1753"/>
        <v>-</v>
      </c>
      <c r="Z1161" s="70" t="str">
        <f t="shared" ref="Z1161:AE1161" si="1775">IF(Y1161="X","X",IF($AH1161=Z$4,"X","-"))</f>
        <v>-</v>
      </c>
      <c r="AA1161" s="70" t="str">
        <f t="shared" si="1775"/>
        <v>-</v>
      </c>
      <c r="AB1161" s="70" t="str">
        <f t="shared" si="1775"/>
        <v>-</v>
      </c>
      <c r="AC1161" s="70" t="str">
        <f t="shared" si="1775"/>
        <v>-</v>
      </c>
      <c r="AD1161" s="70" t="str">
        <f t="shared" si="1775"/>
        <v>X</v>
      </c>
      <c r="AE1161" s="635" t="str">
        <f t="shared" si="1775"/>
        <v>X</v>
      </c>
      <c r="AF1161" s="38"/>
      <c r="AG1161" s="70" t="s">
        <v>47</v>
      </c>
      <c r="AH1161" s="70" t="s">
        <v>18617</v>
      </c>
      <c r="AI1161" s="38"/>
      <c r="AJ1161" s="13" t="str">
        <f t="shared" si="1721"/>
        <v>/rsm:CrossIndustryInvoice/rsm:SupplyChainTradeTransaction/ram:ApplicableHeaderTradeSettlement/ram:SpecifiedAdvancePayment/ram:IncludedTradeTax</v>
      </c>
      <c r="AK1161" s="13" t="str">
        <f t="shared" si="1722"/>
        <v>/ram:ExemptionReason</v>
      </c>
      <c r="AL1161" s="14">
        <f>COUNTIFS(R$4:R1161,AJ1161)</f>
        <v>1</v>
      </c>
      <c r="AN1161" s="215" t="str">
        <f t="shared" si="1757"/>
        <v>SCT_HTS</v>
      </c>
      <c r="AO1161" s="61" t="str">
        <f t="shared" si="1723"/>
        <v>BT-X-295</v>
      </c>
      <c r="AP1161" s="282" t="str">
        <f t="shared" si="1758"/>
        <v/>
      </c>
      <c r="AQ1161" s="62">
        <f t="shared" si="1702"/>
        <v>5</v>
      </c>
      <c r="AR1161" s="62" t="str">
        <f t="shared" si="1724"/>
        <v>0..1</v>
      </c>
      <c r="AS1161" s="64" t="s">
        <v>1213</v>
      </c>
      <c r="AT1161" s="64" t="s">
        <v>4142</v>
      </c>
      <c r="AU1161" s="65"/>
      <c r="AV1161" s="65"/>
      <c r="AW1161" s="65"/>
      <c r="AX1161" s="64"/>
      <c r="AY1161" s="66" t="str">
        <f t="shared" si="1731"/>
        <v>0..1</v>
      </c>
      <c r="AZ1161" s="66" t="str">
        <f t="shared" si="1732"/>
        <v>0..1</v>
      </c>
      <c r="BA1161" s="6" t="str">
        <f t="shared" si="1686"/>
        <v>/rsm:CrossIndustryInvoice
/rsm:SupplyChainTradeTransaction
/ram:ApplicableHeaderTradeSettlement
/ram:SpecifiedAdvancePayment
/ram:IncludedTradeTax
/ram:ExemptionReason</v>
      </c>
      <c r="BB1161" s="67" t="str">
        <f t="shared" si="1687"/>
        <v>/rsm:CrossIndustryInvoice/rsm:SupplyChainTradeTransaction/ram:ApplicableHeaderTradeSettlement/ram:SpecifiedAdvancePayment/ram:IncludedTradeTax/ram:ExemptionReason</v>
      </c>
      <c r="BC1161" s="66" t="str">
        <f t="shared" si="1759"/>
        <v>T</v>
      </c>
      <c r="BD1161" s="68" t="str">
        <f t="shared" si="1760"/>
        <v>E</v>
      </c>
      <c r="BE1161" s="62" t="str">
        <f t="shared" si="1761"/>
        <v>0..1</v>
      </c>
      <c r="BF1161" s="66" t="str">
        <f t="shared" si="1762"/>
        <v/>
      </c>
      <c r="BG1161" s="249" t="str">
        <f t="shared" si="1763"/>
        <v/>
      </c>
      <c r="BH1161" s="7"/>
      <c r="BI1161" s="634" t="str">
        <f t="shared" si="1764"/>
        <v>-</v>
      </c>
      <c r="BJ1161" s="70" t="str">
        <f t="shared" si="1765"/>
        <v>-</v>
      </c>
      <c r="BK1161" s="70" t="str">
        <f t="shared" si="1766"/>
        <v>-</v>
      </c>
      <c r="BL1161" s="70" t="str">
        <f t="shared" si="1767"/>
        <v>-</v>
      </c>
      <c r="BM1161" s="70" t="str">
        <f t="shared" si="1768"/>
        <v>-</v>
      </c>
      <c r="BN1161" s="70" t="str">
        <f t="shared" si="1769"/>
        <v>X</v>
      </c>
      <c r="BO1161" s="635" t="str">
        <f t="shared" si="1770"/>
        <v>X</v>
      </c>
      <c r="BP1161" s="7"/>
      <c r="BQ1161" s="70" t="str">
        <f t="shared" si="1771"/>
        <v>EXTENDED</v>
      </c>
      <c r="BR1161" s="70" t="str">
        <f t="shared" si="1772"/>
        <v>EXTENDED-B2B-FR</v>
      </c>
      <c r="BS1161" s="15"/>
      <c r="BT1161" s="57" t="s">
        <v>18642</v>
      </c>
    </row>
    <row r="1162" spans="1:72" s="59" customFormat="1" ht="225" x14ac:dyDescent="0.2">
      <c r="A1162" s="45" t="str">
        <f t="shared" si="1755"/>
        <v>YES</v>
      </c>
      <c r="B1162" s="45"/>
      <c r="C1162" s="45"/>
      <c r="D1162" s="215" t="s">
        <v>3431</v>
      </c>
      <c r="E1162" s="61" t="s">
        <v>5892</v>
      </c>
      <c r="F1162" s="282"/>
      <c r="G1162" s="62">
        <f t="shared" si="1715"/>
        <v>5</v>
      </c>
      <c r="H1162" s="62" t="s">
        <v>32</v>
      </c>
      <c r="I1162" s="64" t="s">
        <v>4167</v>
      </c>
      <c r="J1162" s="64" t="s">
        <v>4168</v>
      </c>
      <c r="K1162" s="65" t="s">
        <v>815</v>
      </c>
      <c r="L1162" s="65" t="s">
        <v>816</v>
      </c>
      <c r="M1162" s="65"/>
      <c r="N1162" s="64" t="s">
        <v>128</v>
      </c>
      <c r="O1162" s="66" t="s">
        <v>32</v>
      </c>
      <c r="P1162" s="66" t="str">
        <f t="shared" si="1643"/>
        <v>1..1</v>
      </c>
      <c r="Q1162" s="6" t="s">
        <v>4840</v>
      </c>
      <c r="R1162" s="67" t="s">
        <v>4841</v>
      </c>
      <c r="S1162" s="66" t="s">
        <v>131</v>
      </c>
      <c r="T1162" s="68" t="str">
        <f t="shared" si="1725"/>
        <v>E</v>
      </c>
      <c r="U1162" s="62" t="s">
        <v>42</v>
      </c>
      <c r="V1162" s="66"/>
      <c r="W1162" s="249"/>
      <c r="X1162" s="38"/>
      <c r="Y1162" s="634" t="str">
        <f t="shared" si="1753"/>
        <v>-</v>
      </c>
      <c r="Z1162" s="70" t="str">
        <f t="shared" ref="Z1162:AE1162" si="1776">IF(Y1162="X","X",IF($AH1162=Z$4,"X","-"))</f>
        <v>-</v>
      </c>
      <c r="AA1162" s="70" t="str">
        <f t="shared" si="1776"/>
        <v>-</v>
      </c>
      <c r="AB1162" s="70" t="str">
        <f t="shared" si="1776"/>
        <v>-</v>
      </c>
      <c r="AC1162" s="70" t="str">
        <f t="shared" si="1776"/>
        <v>-</v>
      </c>
      <c r="AD1162" s="70" t="str">
        <f t="shared" si="1776"/>
        <v>X</v>
      </c>
      <c r="AE1162" s="635" t="str">
        <f t="shared" si="1776"/>
        <v>X</v>
      </c>
      <c r="AF1162" s="38"/>
      <c r="AG1162" s="70" t="s">
        <v>47</v>
      </c>
      <c r="AH1162" s="70" t="s">
        <v>18617</v>
      </c>
      <c r="AI1162" s="38"/>
      <c r="AJ1162" s="13" t="str">
        <f t="shared" si="1721"/>
        <v>/rsm:CrossIndustryInvoice/rsm:SupplyChainTradeTransaction/ram:ApplicableHeaderTradeSettlement/ram:SpecifiedAdvancePayment/ram:IncludedTradeTax</v>
      </c>
      <c r="AK1162" s="13" t="str">
        <f t="shared" si="1722"/>
        <v>/ram:CategoryCode</v>
      </c>
      <c r="AL1162" s="14">
        <f>COUNTIFS(R$4:R1162,AJ1162)</f>
        <v>1</v>
      </c>
      <c r="AN1162" s="215" t="str">
        <f t="shared" si="1757"/>
        <v>SCT_HTS</v>
      </c>
      <c r="AO1162" s="61" t="str">
        <f t="shared" si="1723"/>
        <v>BT-X-296</v>
      </c>
      <c r="AP1162" s="282" t="str">
        <f t="shared" si="1758"/>
        <v/>
      </c>
      <c r="AQ1162" s="62">
        <f t="shared" si="1702"/>
        <v>5</v>
      </c>
      <c r="AR1162" s="62" t="str">
        <f t="shared" si="1724"/>
        <v>1..1</v>
      </c>
      <c r="AS1162" s="64" t="s">
        <v>4842</v>
      </c>
      <c r="AT1162" s="64" t="s">
        <v>4172</v>
      </c>
      <c r="AU1162" s="65" t="s">
        <v>1221</v>
      </c>
      <c r="AV1162" s="65"/>
      <c r="AW1162" s="65"/>
      <c r="AX1162" s="64" t="s">
        <v>128</v>
      </c>
      <c r="AY1162" s="66" t="str">
        <f t="shared" si="1731"/>
        <v>1..1</v>
      </c>
      <c r="AZ1162" s="66" t="str">
        <f t="shared" si="1732"/>
        <v>1..1</v>
      </c>
      <c r="BA1162" s="6" t="str">
        <f t="shared" si="1686"/>
        <v>/rsm:CrossIndustryInvoice
/rsm:SupplyChainTradeTransaction
/ram:ApplicableHeaderTradeSettlement
/ram:SpecifiedAdvancePayment
/ram:IncludedTradeTax
/ram:CategoryCode</v>
      </c>
      <c r="BB1162" s="67" t="str">
        <f t="shared" si="1687"/>
        <v>/rsm:CrossIndustryInvoice/rsm:SupplyChainTradeTransaction/ram:ApplicableHeaderTradeSettlement/ram:SpecifiedAdvancePayment/ram:IncludedTradeTax/ram:CategoryCode</v>
      </c>
      <c r="BC1162" s="66" t="str">
        <f t="shared" si="1759"/>
        <v>C</v>
      </c>
      <c r="BD1162" s="68" t="str">
        <f t="shared" si="1760"/>
        <v>E</v>
      </c>
      <c r="BE1162" s="62" t="str">
        <f t="shared" si="1761"/>
        <v>0..1</v>
      </c>
      <c r="BF1162" s="66" t="str">
        <f t="shared" si="1762"/>
        <v/>
      </c>
      <c r="BG1162" s="249" t="str">
        <f t="shared" si="1763"/>
        <v/>
      </c>
      <c r="BH1162" s="7"/>
      <c r="BI1162" s="634" t="str">
        <f t="shared" si="1764"/>
        <v>-</v>
      </c>
      <c r="BJ1162" s="70" t="str">
        <f t="shared" si="1765"/>
        <v>-</v>
      </c>
      <c r="BK1162" s="70" t="str">
        <f t="shared" si="1766"/>
        <v>-</v>
      </c>
      <c r="BL1162" s="70" t="str">
        <f t="shared" si="1767"/>
        <v>-</v>
      </c>
      <c r="BM1162" s="70" t="str">
        <f t="shared" si="1768"/>
        <v>-</v>
      </c>
      <c r="BN1162" s="70" t="str">
        <f t="shared" si="1769"/>
        <v>X</v>
      </c>
      <c r="BO1162" s="635" t="str">
        <f t="shared" si="1770"/>
        <v>X</v>
      </c>
      <c r="BP1162" s="7"/>
      <c r="BQ1162" s="70" t="str">
        <f t="shared" si="1771"/>
        <v>EXTENDED</v>
      </c>
      <c r="BR1162" s="70" t="str">
        <f t="shared" si="1772"/>
        <v>EXTENDED-B2B-FR</v>
      </c>
      <c r="BS1162" s="15"/>
      <c r="BT1162" s="57" t="s">
        <v>18642</v>
      </c>
    </row>
    <row r="1163" spans="1:72" s="59" customFormat="1" ht="105" x14ac:dyDescent="0.2">
      <c r="A1163" s="45" t="str">
        <f t="shared" si="1755"/>
        <v>YES</v>
      </c>
      <c r="B1163" s="45"/>
      <c r="C1163" s="45"/>
      <c r="D1163" s="215" t="s">
        <v>3431</v>
      </c>
      <c r="E1163" s="61" t="s">
        <v>5893</v>
      </c>
      <c r="F1163" s="282"/>
      <c r="G1163" s="62">
        <f t="shared" si="1715"/>
        <v>5</v>
      </c>
      <c r="H1163" s="62" t="s">
        <v>42</v>
      </c>
      <c r="I1163" s="64" t="s">
        <v>4175</v>
      </c>
      <c r="J1163" s="64" t="s">
        <v>4176</v>
      </c>
      <c r="K1163" s="65" t="s">
        <v>4177</v>
      </c>
      <c r="L1163" s="65"/>
      <c r="M1163" s="65"/>
      <c r="N1163" s="64" t="s">
        <v>128</v>
      </c>
      <c r="O1163" s="66" t="s">
        <v>42</v>
      </c>
      <c r="P1163" s="66" t="str">
        <f t="shared" si="1643"/>
        <v>0..1</v>
      </c>
      <c r="Q1163" s="6" t="s">
        <v>4843</v>
      </c>
      <c r="R1163" s="67" t="s">
        <v>4844</v>
      </c>
      <c r="S1163" s="66" t="s">
        <v>131</v>
      </c>
      <c r="T1163" s="68" t="str">
        <f t="shared" si="1725"/>
        <v>E</v>
      </c>
      <c r="U1163" s="62" t="s">
        <v>42</v>
      </c>
      <c r="V1163" s="66"/>
      <c r="W1163" s="249"/>
      <c r="X1163" s="38"/>
      <c r="Y1163" s="634" t="str">
        <f t="shared" si="1753"/>
        <v>-</v>
      </c>
      <c r="Z1163" s="70" t="str">
        <f t="shared" ref="Z1163:AE1163" si="1777">IF(Y1163="X","X",IF($AH1163=Z$4,"X","-"))</f>
        <v>-</v>
      </c>
      <c r="AA1163" s="70" t="str">
        <f t="shared" si="1777"/>
        <v>-</v>
      </c>
      <c r="AB1163" s="70" t="str">
        <f t="shared" si="1777"/>
        <v>-</v>
      </c>
      <c r="AC1163" s="70" t="str">
        <f t="shared" si="1777"/>
        <v>-</v>
      </c>
      <c r="AD1163" s="70" t="str">
        <f t="shared" si="1777"/>
        <v>X</v>
      </c>
      <c r="AE1163" s="635" t="str">
        <f t="shared" si="1777"/>
        <v>X</v>
      </c>
      <c r="AF1163" s="38"/>
      <c r="AG1163" s="70" t="s">
        <v>47</v>
      </c>
      <c r="AH1163" s="70" t="s">
        <v>18617</v>
      </c>
      <c r="AI1163" s="38"/>
      <c r="AJ1163" s="13" t="str">
        <f t="shared" si="1721"/>
        <v>/rsm:CrossIndustryInvoice/rsm:SupplyChainTradeTransaction/ram:ApplicableHeaderTradeSettlement/ram:SpecifiedAdvancePayment/ram:IncludedTradeTax</v>
      </c>
      <c r="AK1163" s="13" t="str">
        <f t="shared" si="1722"/>
        <v>/ram:ExemptionReasonCode</v>
      </c>
      <c r="AL1163" s="14">
        <f>COUNTIFS(R$4:R1163,AJ1163)</f>
        <v>1</v>
      </c>
      <c r="AN1163" s="215" t="str">
        <f t="shared" si="1757"/>
        <v>SCT_HTS</v>
      </c>
      <c r="AO1163" s="61" t="str">
        <f t="shared" si="1723"/>
        <v>BT-X-297</v>
      </c>
      <c r="AP1163" s="282" t="str">
        <f t="shared" si="1758"/>
        <v/>
      </c>
      <c r="AQ1163" s="62">
        <f t="shared" si="1702"/>
        <v>5</v>
      </c>
      <c r="AR1163" s="62" t="str">
        <f t="shared" si="1724"/>
        <v>0..1</v>
      </c>
      <c r="AS1163" s="64" t="s">
        <v>823</v>
      </c>
      <c r="AT1163" s="64" t="s">
        <v>4180</v>
      </c>
      <c r="AU1163" s="65" t="s">
        <v>4181</v>
      </c>
      <c r="AV1163" s="65"/>
      <c r="AW1163" s="65"/>
      <c r="AX1163" s="64" t="s">
        <v>128</v>
      </c>
      <c r="AY1163" s="66" t="str">
        <f t="shared" si="1731"/>
        <v>0..1</v>
      </c>
      <c r="AZ1163" s="66" t="str">
        <f t="shared" si="1732"/>
        <v>0..1</v>
      </c>
      <c r="BA1163" s="6" t="str">
        <f t="shared" si="1686"/>
        <v>/rsm:CrossIndustryInvoice
/rsm:SupplyChainTradeTransaction
/ram:ApplicableHeaderTradeSettlement
/ram:SpecifiedAdvancePayment
/ram:IncludedTradeTax
/ram:ExemptionReasonCode</v>
      </c>
      <c r="BB1163" s="67" t="str">
        <f t="shared" si="1687"/>
        <v>/rsm:CrossIndustryInvoice/rsm:SupplyChainTradeTransaction/ram:ApplicableHeaderTradeSettlement/ram:SpecifiedAdvancePayment/ram:IncludedTradeTax/ram:ExemptionReasonCode</v>
      </c>
      <c r="BC1163" s="66" t="str">
        <f t="shared" si="1759"/>
        <v>C</v>
      </c>
      <c r="BD1163" s="68" t="str">
        <f t="shared" si="1760"/>
        <v>E</v>
      </c>
      <c r="BE1163" s="62" t="str">
        <f t="shared" si="1761"/>
        <v>0..1</v>
      </c>
      <c r="BF1163" s="66" t="str">
        <f t="shared" si="1762"/>
        <v/>
      </c>
      <c r="BG1163" s="249" t="str">
        <f t="shared" si="1763"/>
        <v/>
      </c>
      <c r="BH1163" s="7"/>
      <c r="BI1163" s="634" t="str">
        <f t="shared" si="1764"/>
        <v>-</v>
      </c>
      <c r="BJ1163" s="70" t="str">
        <f t="shared" si="1765"/>
        <v>-</v>
      </c>
      <c r="BK1163" s="70" t="str">
        <f t="shared" si="1766"/>
        <v>-</v>
      </c>
      <c r="BL1163" s="70" t="str">
        <f t="shared" si="1767"/>
        <v>-</v>
      </c>
      <c r="BM1163" s="70" t="str">
        <f t="shared" si="1768"/>
        <v>-</v>
      </c>
      <c r="BN1163" s="70" t="str">
        <f t="shared" si="1769"/>
        <v>X</v>
      </c>
      <c r="BO1163" s="635" t="str">
        <f t="shared" si="1770"/>
        <v>X</v>
      </c>
      <c r="BP1163" s="7"/>
      <c r="BQ1163" s="70" t="str">
        <f t="shared" si="1771"/>
        <v>EXTENDED</v>
      </c>
      <c r="BR1163" s="70" t="str">
        <f t="shared" si="1772"/>
        <v>EXTENDED-B2B-FR</v>
      </c>
      <c r="BS1163" s="15"/>
      <c r="BT1163" s="57" t="s">
        <v>18642</v>
      </c>
    </row>
    <row r="1164" spans="1:72" s="59" customFormat="1" ht="105" x14ac:dyDescent="0.2">
      <c r="A1164" s="45" t="str">
        <f t="shared" si="1755"/>
        <v>YES</v>
      </c>
      <c r="B1164" s="45"/>
      <c r="C1164" s="45"/>
      <c r="D1164" s="215" t="s">
        <v>3431</v>
      </c>
      <c r="E1164" s="61" t="s">
        <v>5894</v>
      </c>
      <c r="F1164" s="282"/>
      <c r="G1164" s="62">
        <f t="shared" si="1715"/>
        <v>5</v>
      </c>
      <c r="H1164" s="62" t="s">
        <v>42</v>
      </c>
      <c r="I1164" s="64" t="s">
        <v>4216</v>
      </c>
      <c r="J1164" s="64" t="s">
        <v>4217</v>
      </c>
      <c r="K1164" s="65" t="s">
        <v>4218</v>
      </c>
      <c r="L1164" s="65"/>
      <c r="M1164" s="65"/>
      <c r="N1164" s="64" t="s">
        <v>1230</v>
      </c>
      <c r="O1164" s="66" t="s">
        <v>42</v>
      </c>
      <c r="P1164" s="66" t="str">
        <f t="shared" si="1643"/>
        <v>0..1</v>
      </c>
      <c r="Q1164" s="6" t="s">
        <v>4845</v>
      </c>
      <c r="R1164" s="67" t="s">
        <v>4846</v>
      </c>
      <c r="S1164" s="66" t="s">
        <v>722</v>
      </c>
      <c r="T1164" s="68" t="str">
        <f t="shared" si="1725"/>
        <v>E</v>
      </c>
      <c r="U1164" s="62" t="s">
        <v>42</v>
      </c>
      <c r="V1164" s="66"/>
      <c r="W1164" s="249"/>
      <c r="X1164" s="38"/>
      <c r="Y1164" s="634" t="str">
        <f t="shared" si="1753"/>
        <v>-</v>
      </c>
      <c r="Z1164" s="70" t="str">
        <f t="shared" ref="Z1164:AE1164" si="1778">IF(Y1164="X","X",IF($AH1164=Z$4,"X","-"))</f>
        <v>-</v>
      </c>
      <c r="AA1164" s="70" t="str">
        <f t="shared" si="1778"/>
        <v>-</v>
      </c>
      <c r="AB1164" s="70" t="str">
        <f t="shared" si="1778"/>
        <v>-</v>
      </c>
      <c r="AC1164" s="70" t="str">
        <f t="shared" si="1778"/>
        <v>-</v>
      </c>
      <c r="AD1164" s="70" t="str">
        <f t="shared" si="1778"/>
        <v>X</v>
      </c>
      <c r="AE1164" s="635" t="str">
        <f t="shared" si="1778"/>
        <v>X</v>
      </c>
      <c r="AF1164" s="38"/>
      <c r="AG1164" s="70" t="s">
        <v>47</v>
      </c>
      <c r="AH1164" s="70" t="s">
        <v>18617</v>
      </c>
      <c r="AI1164" s="38"/>
      <c r="AJ1164" s="13" t="str">
        <f t="shared" si="1721"/>
        <v>/rsm:CrossIndustryInvoice/rsm:SupplyChainTradeTransaction/ram:ApplicableHeaderTradeSettlement/ram:SpecifiedAdvancePayment/ram:IncludedTradeTax</v>
      </c>
      <c r="AK1164" s="13" t="str">
        <f t="shared" si="1722"/>
        <v>/ram:RateApplicablePercent</v>
      </c>
      <c r="AL1164" s="14">
        <f>COUNTIFS(R$4:R1164,AJ1164)</f>
        <v>1</v>
      </c>
      <c r="AN1164" s="215" t="str">
        <f t="shared" si="1757"/>
        <v>SCT_HTS</v>
      </c>
      <c r="AO1164" s="61" t="str">
        <f t="shared" si="1723"/>
        <v>BT-X-298</v>
      </c>
      <c r="AP1164" s="282" t="str">
        <f t="shared" si="1758"/>
        <v/>
      </c>
      <c r="AQ1164" s="62">
        <f t="shared" si="1702"/>
        <v>5</v>
      </c>
      <c r="AR1164" s="62" t="str">
        <f t="shared" si="1724"/>
        <v>0..1</v>
      </c>
      <c r="AS1164" s="64" t="s">
        <v>4847</v>
      </c>
      <c r="AT1164" s="64" t="s">
        <v>4223</v>
      </c>
      <c r="AU1164" s="65" t="s">
        <v>4224</v>
      </c>
      <c r="AV1164" s="65"/>
      <c r="AW1164" s="65"/>
      <c r="AX1164" s="64"/>
      <c r="AY1164" s="66" t="str">
        <f t="shared" si="1731"/>
        <v>0..1</v>
      </c>
      <c r="AZ1164" s="66" t="str">
        <f t="shared" si="1732"/>
        <v>0..1</v>
      </c>
      <c r="BA1164" s="6" t="str">
        <f t="shared" si="1686"/>
        <v>/rsm:CrossIndustryInvoice
/rsm:SupplyChainTradeTransaction
/ram:ApplicableHeaderTradeSettlement
/ram:SpecifiedAdvancePayment
/ram:IncludedTradeTax
/ram:RateApplicablePercent</v>
      </c>
      <c r="BB1164" s="67" t="str">
        <f t="shared" si="1687"/>
        <v>/rsm:CrossIndustryInvoice/rsm:SupplyChainTradeTransaction/ram:ApplicableHeaderTradeSettlement/ram:SpecifiedAdvancePayment/ram:IncludedTradeTax/ram:RateApplicablePercent</v>
      </c>
      <c r="BC1164" s="66" t="str">
        <f t="shared" si="1759"/>
        <v>P</v>
      </c>
      <c r="BD1164" s="68" t="str">
        <f t="shared" si="1760"/>
        <v>E</v>
      </c>
      <c r="BE1164" s="62" t="str">
        <f t="shared" si="1761"/>
        <v>0..1</v>
      </c>
      <c r="BF1164" s="66" t="str">
        <f t="shared" si="1762"/>
        <v/>
      </c>
      <c r="BG1164" s="249" t="str">
        <f t="shared" si="1763"/>
        <v/>
      </c>
      <c r="BH1164" s="7"/>
      <c r="BI1164" s="634" t="str">
        <f t="shared" si="1764"/>
        <v>-</v>
      </c>
      <c r="BJ1164" s="70" t="str">
        <f t="shared" si="1765"/>
        <v>-</v>
      </c>
      <c r="BK1164" s="70" t="str">
        <f t="shared" si="1766"/>
        <v>-</v>
      </c>
      <c r="BL1164" s="70" t="str">
        <f t="shared" si="1767"/>
        <v>-</v>
      </c>
      <c r="BM1164" s="70" t="str">
        <f t="shared" si="1768"/>
        <v>-</v>
      </c>
      <c r="BN1164" s="70" t="str">
        <f t="shared" si="1769"/>
        <v>X</v>
      </c>
      <c r="BO1164" s="635" t="str">
        <f t="shared" si="1770"/>
        <v>X</v>
      </c>
      <c r="BP1164" s="7"/>
      <c r="BQ1164" s="70" t="str">
        <f t="shared" si="1771"/>
        <v>EXTENDED</v>
      </c>
      <c r="BR1164" s="70" t="str">
        <f t="shared" si="1772"/>
        <v>EXTENDED-B2B-FR</v>
      </c>
      <c r="BS1164" s="15"/>
      <c r="BT1164" s="57" t="s">
        <v>18642</v>
      </c>
    </row>
    <row r="1165" spans="1:72" s="59" customFormat="1" ht="96" x14ac:dyDescent="0.2">
      <c r="A1165" s="45" t="str">
        <f t="shared" si="1755"/>
        <v>NO</v>
      </c>
      <c r="B1165" s="120" t="s">
        <v>18690</v>
      </c>
      <c r="C1165" s="45"/>
      <c r="D1165" s="215" t="s">
        <v>3431</v>
      </c>
      <c r="E1165" s="61" t="s">
        <v>18691</v>
      </c>
      <c r="F1165" s="282"/>
      <c r="G1165" s="62">
        <f t="shared" ref="G1165:G1170" si="1779">LEN(R1165)-LEN(SUBSTITUTE(R1165,"/",""))-1</f>
        <v>4</v>
      </c>
      <c r="H1165" s="62" t="s">
        <v>42</v>
      </c>
      <c r="I1165" s="64" t="s">
        <v>18710</v>
      </c>
      <c r="J1165" s="64" t="s">
        <v>18711</v>
      </c>
      <c r="K1165" s="65" t="s">
        <v>18709</v>
      </c>
      <c r="L1165" s="65"/>
      <c r="M1165" s="65" t="s">
        <v>35</v>
      </c>
      <c r="N1165" s="64"/>
      <c r="O1165" s="66" t="s">
        <v>42</v>
      </c>
      <c r="P1165" s="66" t="str">
        <f>O1165</f>
        <v>0..1</v>
      </c>
      <c r="Q1165" s="6" t="s">
        <v>18703</v>
      </c>
      <c r="R1165" s="67" t="s">
        <v>18697</v>
      </c>
      <c r="S1165" s="66" t="s">
        <v>35</v>
      </c>
      <c r="T1165" s="68" t="str">
        <f t="shared" si="1725"/>
        <v>EG</v>
      </c>
      <c r="U1165" s="62" t="s">
        <v>62</v>
      </c>
      <c r="V1165" s="66" t="s">
        <v>35</v>
      </c>
      <c r="W1165" s="249" t="s">
        <v>35</v>
      </c>
      <c r="X1165" s="38"/>
      <c r="Y1165" s="634" t="str">
        <f t="shared" ref="Y1165:Y1170" si="1780">IF(AH1165=Y$4,"X","-")</f>
        <v>-</v>
      </c>
      <c r="Z1165" s="70" t="str">
        <f t="shared" ref="Z1165:Z1170" si="1781">IF(Y1165="X","X",IF($AH1165=Z$4,"X","-"))</f>
        <v>-</v>
      </c>
      <c r="AA1165" s="70" t="str">
        <f t="shared" ref="AA1165:AA1170" si="1782">IF(Z1165="X","X",IF($AH1165=AA$4,"X","-"))</f>
        <v>-</v>
      </c>
      <c r="AB1165" s="70" t="str">
        <f t="shared" ref="AB1165:AB1170" si="1783">IF(AA1165="X","X",IF($AH1165=AB$4,"X","-"))</f>
        <v>-</v>
      </c>
      <c r="AC1165" s="70" t="str">
        <f t="shared" ref="AC1165:AC1170" si="1784">IF(AB1165="X","X",IF($AH1165=AC$4,"X","-"))</f>
        <v>-</v>
      </c>
      <c r="AD1165" s="70" t="str">
        <f t="shared" ref="AD1165:AD1170" si="1785">IF(AC1165="X","X",IF($AH1165=AD$4,"X","-"))</f>
        <v>-</v>
      </c>
      <c r="AE1165" s="635" t="str">
        <f t="shared" ref="AE1165:AE1170" si="1786">IF(AD1165="X","X",IF($AH1165=AE$4,"X","-"))</f>
        <v>X</v>
      </c>
      <c r="AF1165" s="38"/>
      <c r="AG1165" s="70" t="s">
        <v>47</v>
      </c>
      <c r="AH1165" s="70" t="s">
        <v>47</v>
      </c>
      <c r="AI1165" s="38"/>
      <c r="AJ1165" s="13" t="str">
        <f t="shared" ref="AJ1165:AJ1170" si="1787">IF(ISERROR(FIND("/",R1165)),R1165,LEFT(R1165,FIND(CHAR(1),SUBSTITUTE(R1165,"/",CHAR(1),LEN(R1165)-LEN(SUBSTITUTE(R1165,"/",""))))-1))</f>
        <v>/rsm:CrossIndustryInvoice/rsm:SupplyChainTradeTransaction/ram:ApplicableHeaderTradeSettlement/ram:SpecifiedAdvancePayment</v>
      </c>
      <c r="AK1165" s="13" t="str">
        <f t="shared" ref="AK1165:AK1170" si="1788">IF(ISERROR(FIND("/",R1165)),R1165,MID(R1165, FIND(CHAR(1),SUBSTITUTE(R1165,"/",CHAR(1), LEN(R1165)-LEN(SUBSTITUTE(R1165,"/","")))), LEN(R1165)))</f>
        <v>/ram:InvoiceSpecifiedReferencedDocument</v>
      </c>
      <c r="AL1165" s="14">
        <f>COUNTIFS(R$4:R1165,AJ1165)</f>
        <v>1</v>
      </c>
      <c r="AN1165" s="215" t="str">
        <f t="shared" si="1757"/>
        <v>SCT_HTS</v>
      </c>
      <c r="AO1165" s="61" t="str">
        <f t="shared" ref="AO1165:AO1170" si="1789">E1165</f>
        <v>BG-X-85</v>
      </c>
      <c r="AP1165" s="282" t="str">
        <f t="shared" si="1758"/>
        <v/>
      </c>
      <c r="AQ1165" s="62">
        <f t="shared" ref="AQ1165:AQ1170" si="1790">LEN(BB1165)-LEN(SUBSTITUTE(BB1165,"/",""))-1</f>
        <v>4</v>
      </c>
      <c r="AR1165" s="62" t="str">
        <f t="shared" ref="AR1165:AR1170" si="1791">H1165</f>
        <v>0..1</v>
      </c>
      <c r="AS1165" s="64" t="s">
        <v>18712</v>
      </c>
      <c r="AT1165" s="64" t="s">
        <v>18713</v>
      </c>
      <c r="AU1165" s="65" t="s">
        <v>18714</v>
      </c>
      <c r="AV1165" s="65"/>
      <c r="AW1165" s="65" t="s">
        <v>35</v>
      </c>
      <c r="AX1165" s="64"/>
      <c r="AY1165" s="66" t="str">
        <f t="shared" ref="AY1165:AY1170" si="1792">O1165</f>
        <v>0..1</v>
      </c>
      <c r="AZ1165" s="66" t="str">
        <f t="shared" ref="AZ1165:AZ1170" si="1793">P1165</f>
        <v>0..1</v>
      </c>
      <c r="BA1165" s="6" t="str">
        <f t="shared" ref="BA1165:BA1170" si="1794">Q1165</f>
        <v>/rsm:CrossIndustryInvoice
/rsm:SupplyChainTradeTransaction
/ram:ApplicableHeaderTradeSettlement
/ram:SpecifiedAdvancePayment
/ram:InvoiceSpecifiedReferencedDocument</v>
      </c>
      <c r="BB1165" s="67" t="str">
        <f t="shared" ref="BB1165:BB1170" si="1795">R1165</f>
        <v>/rsm:CrossIndustryInvoice/rsm:SupplyChainTradeTransaction/ram:ApplicableHeaderTradeSettlement/ram:SpecifiedAdvancePayment/ram:InvoiceSpecifiedReferencedDocument</v>
      </c>
      <c r="BC1165" s="66" t="str">
        <f t="shared" si="1759"/>
        <v/>
      </c>
      <c r="BD1165" s="68" t="str">
        <f t="shared" si="1760"/>
        <v>EG</v>
      </c>
      <c r="BE1165" s="62" t="str">
        <f t="shared" si="1761"/>
        <v>0..n</v>
      </c>
      <c r="BF1165" s="66" t="str">
        <f t="shared" si="1762"/>
        <v/>
      </c>
      <c r="BG1165" s="249" t="str">
        <f t="shared" si="1763"/>
        <v/>
      </c>
      <c r="BH1165" s="7"/>
      <c r="BI1165" s="634" t="str">
        <f t="shared" si="1764"/>
        <v>-</v>
      </c>
      <c r="BJ1165" s="70" t="str">
        <f t="shared" si="1765"/>
        <v>-</v>
      </c>
      <c r="BK1165" s="70" t="str">
        <f t="shared" si="1766"/>
        <v>-</v>
      </c>
      <c r="BL1165" s="70" t="str">
        <f t="shared" si="1767"/>
        <v>-</v>
      </c>
      <c r="BM1165" s="70" t="str">
        <f t="shared" si="1768"/>
        <v>-</v>
      </c>
      <c r="BN1165" s="70" t="str">
        <f t="shared" si="1769"/>
        <v>-</v>
      </c>
      <c r="BO1165" s="635" t="str">
        <f t="shared" si="1770"/>
        <v>X</v>
      </c>
      <c r="BP1165" s="7"/>
      <c r="BQ1165" s="70" t="str">
        <f t="shared" si="1771"/>
        <v>EXTENDED</v>
      </c>
      <c r="BR1165" s="70" t="str">
        <f t="shared" si="1772"/>
        <v>EXTENDED</v>
      </c>
      <c r="BS1165" s="15"/>
      <c r="BT1165" s="57" t="s">
        <v>18642</v>
      </c>
    </row>
    <row r="1166" spans="1:72" s="59" customFormat="1" ht="105" x14ac:dyDescent="0.2">
      <c r="A1166" s="45" t="str">
        <f t="shared" si="1755"/>
        <v>YES</v>
      </c>
      <c r="B1166" s="120" t="s">
        <v>18690</v>
      </c>
      <c r="C1166" s="45"/>
      <c r="D1166" s="215" t="s">
        <v>3431</v>
      </c>
      <c r="E1166" s="61" t="s">
        <v>18692</v>
      </c>
      <c r="F1166" s="282"/>
      <c r="G1166" s="62">
        <f t="shared" si="1779"/>
        <v>5</v>
      </c>
      <c r="H1166" s="62" t="s">
        <v>32</v>
      </c>
      <c r="I1166" s="64" t="s">
        <v>1453</v>
      </c>
      <c r="J1166" s="64" t="s">
        <v>1454</v>
      </c>
      <c r="K1166" s="65"/>
      <c r="L1166" s="65"/>
      <c r="M1166" s="65"/>
      <c r="N1166" s="64" t="s">
        <v>548</v>
      </c>
      <c r="O1166" s="66" t="s">
        <v>32</v>
      </c>
      <c r="P1166" s="66" t="str">
        <f t="shared" ref="P1166:P1170" si="1796">O1166</f>
        <v>1..1</v>
      </c>
      <c r="Q1166" s="6" t="s">
        <v>18704</v>
      </c>
      <c r="R1166" s="67" t="s">
        <v>18698</v>
      </c>
      <c r="S1166" s="66" t="s">
        <v>17054</v>
      </c>
      <c r="T1166" s="68" t="str">
        <f t="shared" si="1725"/>
        <v>E</v>
      </c>
      <c r="U1166" s="62" t="s">
        <v>42</v>
      </c>
      <c r="V1166" s="66"/>
      <c r="W1166" s="249" t="s">
        <v>35</v>
      </c>
      <c r="X1166" s="38"/>
      <c r="Y1166" s="634" t="str">
        <f t="shared" si="1780"/>
        <v>-</v>
      </c>
      <c r="Z1166" s="70" t="str">
        <f t="shared" si="1781"/>
        <v>-</v>
      </c>
      <c r="AA1166" s="70" t="str">
        <f t="shared" si="1782"/>
        <v>-</v>
      </c>
      <c r="AB1166" s="70" t="str">
        <f t="shared" si="1783"/>
        <v>-</v>
      </c>
      <c r="AC1166" s="70" t="str">
        <f t="shared" si="1784"/>
        <v>-</v>
      </c>
      <c r="AD1166" s="70" t="str">
        <f t="shared" si="1785"/>
        <v>-</v>
      </c>
      <c r="AE1166" s="635" t="str">
        <f t="shared" si="1786"/>
        <v>X</v>
      </c>
      <c r="AF1166" s="38"/>
      <c r="AG1166" s="70" t="s">
        <v>47</v>
      </c>
      <c r="AH1166" s="70" t="s">
        <v>47</v>
      </c>
      <c r="AI1166" s="38"/>
      <c r="AJ1166" s="13" t="str">
        <f t="shared" si="1787"/>
        <v>/rsm:CrossIndustryInvoice/rsm:SupplyChainTradeTransaction/ram:ApplicableHeaderTradeSettlement/ram:SpecifiedAdvancePayment/ram:InvoiceSpecifiedReferencedDocument</v>
      </c>
      <c r="AK1166" s="13" t="str">
        <f t="shared" si="1788"/>
        <v>/ram:IssuerAssignedID</v>
      </c>
      <c r="AL1166" s="14">
        <f>COUNTIFS(R$4:R1166,AJ1166)</f>
        <v>1</v>
      </c>
      <c r="AN1166" s="215" t="str">
        <f t="shared" si="1757"/>
        <v>SCT_HTS</v>
      </c>
      <c r="AO1166" s="61" t="str">
        <f t="shared" si="1789"/>
        <v>BT-X-558</v>
      </c>
      <c r="AP1166" s="282" t="str">
        <f t="shared" si="1758"/>
        <v/>
      </c>
      <c r="AQ1166" s="62">
        <f t="shared" si="1790"/>
        <v>5</v>
      </c>
      <c r="AR1166" s="62" t="str">
        <f t="shared" si="1791"/>
        <v>1..1</v>
      </c>
      <c r="AS1166" s="64" t="s">
        <v>1457</v>
      </c>
      <c r="AT1166" s="64" t="s">
        <v>18318</v>
      </c>
      <c r="AU1166" s="65"/>
      <c r="AV1166" s="65"/>
      <c r="AW1166" s="65"/>
      <c r="AX1166" s="64" t="s">
        <v>555</v>
      </c>
      <c r="AY1166" s="66" t="str">
        <f t="shared" si="1792"/>
        <v>1..1</v>
      </c>
      <c r="AZ1166" s="66" t="str">
        <f t="shared" si="1793"/>
        <v>1..1</v>
      </c>
      <c r="BA1166" s="6" t="str">
        <f t="shared" si="1794"/>
        <v>/rsm:CrossIndustryInvoice
/rsm:SupplyChainTradeTransaction
/ram:ApplicableHeaderTradeSettlement
/ram:SpecifiedAdvancePayment
/ram:InvoiceSpecifiedReferencedDocument
/ram:IssuerAssignedID</v>
      </c>
      <c r="BB1166" s="67" t="str">
        <f t="shared" si="1795"/>
        <v>/rsm:CrossIndustryInvoice/rsm:SupplyChainTradeTransaction/ram:ApplicableHeaderTradeSettlement/ram:SpecifiedAdvancePayment/ram:InvoiceSpecifiedReferencedDocument/ram:IssuerAssignedID</v>
      </c>
      <c r="BC1166" s="66" t="str">
        <f t="shared" si="1759"/>
        <v>R</v>
      </c>
      <c r="BD1166" s="68" t="str">
        <f t="shared" si="1760"/>
        <v>E</v>
      </c>
      <c r="BE1166" s="62" t="str">
        <f t="shared" si="1761"/>
        <v>0..1</v>
      </c>
      <c r="BF1166" s="66" t="str">
        <f t="shared" si="1762"/>
        <v/>
      </c>
      <c r="BG1166" s="249" t="str">
        <f t="shared" si="1763"/>
        <v/>
      </c>
      <c r="BH1166" s="7"/>
      <c r="BI1166" s="634" t="str">
        <f t="shared" si="1764"/>
        <v>-</v>
      </c>
      <c r="BJ1166" s="70" t="str">
        <f t="shared" si="1765"/>
        <v>-</v>
      </c>
      <c r="BK1166" s="70" t="str">
        <f t="shared" si="1766"/>
        <v>-</v>
      </c>
      <c r="BL1166" s="70" t="str">
        <f t="shared" si="1767"/>
        <v>-</v>
      </c>
      <c r="BM1166" s="70" t="str">
        <f t="shared" si="1768"/>
        <v>-</v>
      </c>
      <c r="BN1166" s="70" t="str">
        <f t="shared" si="1769"/>
        <v>-</v>
      </c>
      <c r="BO1166" s="635" t="str">
        <f t="shared" si="1770"/>
        <v>X</v>
      </c>
      <c r="BP1166" s="7"/>
      <c r="BQ1166" s="70" t="str">
        <f t="shared" si="1771"/>
        <v>EXTENDED</v>
      </c>
      <c r="BR1166" s="70" t="str">
        <f t="shared" si="1772"/>
        <v>EXTENDED</v>
      </c>
      <c r="BS1166" s="15"/>
      <c r="BT1166" s="57" t="s">
        <v>18642</v>
      </c>
    </row>
    <row r="1167" spans="1:72" s="59" customFormat="1" ht="105" x14ac:dyDescent="0.2">
      <c r="A1167" s="45" t="str">
        <f t="shared" si="1755"/>
        <v>YES</v>
      </c>
      <c r="B1167" s="120" t="s">
        <v>18690</v>
      </c>
      <c r="C1167" s="45"/>
      <c r="D1167" s="215" t="s">
        <v>3431</v>
      </c>
      <c r="E1167" s="61" t="s">
        <v>18693</v>
      </c>
      <c r="F1167" s="282"/>
      <c r="G1167" s="62">
        <f t="shared" si="1779"/>
        <v>5</v>
      </c>
      <c r="H1167" s="62" t="s">
        <v>42</v>
      </c>
      <c r="I1167" s="64" t="s">
        <v>18673</v>
      </c>
      <c r="J1167" s="64" t="s">
        <v>1460</v>
      </c>
      <c r="K1167" s="65" t="s">
        <v>1461</v>
      </c>
      <c r="L1167" s="65"/>
      <c r="M1167" s="65"/>
      <c r="N1167" s="64" t="s">
        <v>128</v>
      </c>
      <c r="O1167" s="66" t="s">
        <v>42</v>
      </c>
      <c r="P1167" s="66" t="str">
        <f t="shared" si="1796"/>
        <v>0..1</v>
      </c>
      <c r="Q1167" s="6" t="s">
        <v>18705</v>
      </c>
      <c r="R1167" s="67" t="s">
        <v>18699</v>
      </c>
      <c r="S1167" s="66" t="s">
        <v>131</v>
      </c>
      <c r="T1167" s="68" t="str">
        <f t="shared" si="1725"/>
        <v>E</v>
      </c>
      <c r="U1167" s="62" t="s">
        <v>42</v>
      </c>
      <c r="V1167" s="66"/>
      <c r="W1167" s="249"/>
      <c r="X1167" s="38"/>
      <c r="Y1167" s="634" t="str">
        <f t="shared" si="1780"/>
        <v>-</v>
      </c>
      <c r="Z1167" s="70" t="str">
        <f t="shared" si="1781"/>
        <v>-</v>
      </c>
      <c r="AA1167" s="70" t="str">
        <f t="shared" si="1782"/>
        <v>-</v>
      </c>
      <c r="AB1167" s="70" t="str">
        <f t="shared" si="1783"/>
        <v>-</v>
      </c>
      <c r="AC1167" s="70" t="str">
        <f t="shared" si="1784"/>
        <v>-</v>
      </c>
      <c r="AD1167" s="70" t="str">
        <f t="shared" si="1785"/>
        <v>-</v>
      </c>
      <c r="AE1167" s="635" t="str">
        <f t="shared" si="1786"/>
        <v>X</v>
      </c>
      <c r="AF1167" s="38"/>
      <c r="AG1167" s="70" t="s">
        <v>47</v>
      </c>
      <c r="AH1167" s="70" t="s">
        <v>47</v>
      </c>
      <c r="AI1167" s="38"/>
      <c r="AJ1167" s="13" t="str">
        <f t="shared" si="1787"/>
        <v>/rsm:CrossIndustryInvoice/rsm:SupplyChainTradeTransaction/ram:ApplicableHeaderTradeSettlement/ram:SpecifiedAdvancePayment/ram:InvoiceSpecifiedReferencedDocument</v>
      </c>
      <c r="AK1167" s="13" t="str">
        <f t="shared" si="1788"/>
        <v>/ram:TypeCode</v>
      </c>
      <c r="AL1167" s="14">
        <f>COUNTIFS(R$4:R1167,AJ1167)</f>
        <v>1</v>
      </c>
      <c r="AN1167" s="215" t="str">
        <f t="shared" si="1757"/>
        <v>SCT_HTS</v>
      </c>
      <c r="AO1167" s="61" t="str">
        <f t="shared" si="1789"/>
        <v>BT-X-559</v>
      </c>
      <c r="AP1167" s="282" t="str">
        <f t="shared" si="1758"/>
        <v/>
      </c>
      <c r="AQ1167" s="62">
        <f t="shared" si="1790"/>
        <v>5</v>
      </c>
      <c r="AR1167" s="62" t="str">
        <f t="shared" si="1791"/>
        <v>0..1</v>
      </c>
      <c r="AS1167" s="64" t="s">
        <v>1464</v>
      </c>
      <c r="AT1167" s="64" t="s">
        <v>1465</v>
      </c>
      <c r="AU1167" s="65" t="s">
        <v>1466</v>
      </c>
      <c r="AV1167" s="65"/>
      <c r="AW1167" s="65"/>
      <c r="AX1167" s="64" t="s">
        <v>128</v>
      </c>
      <c r="AY1167" s="66" t="str">
        <f t="shared" si="1792"/>
        <v>0..1</v>
      </c>
      <c r="AZ1167" s="66" t="str">
        <f t="shared" si="1793"/>
        <v>0..1</v>
      </c>
      <c r="BA1167" s="6" t="str">
        <f t="shared" si="1794"/>
        <v>/rsm:CrossIndustryInvoice
/rsm:SupplyChainTradeTransaction
/ram:ApplicableHeaderTradeSettlement
/ram:SpecifiedAdvancePayment
/ram:InvoiceSpecifiedReferencedDocument
/ram:TypeCode</v>
      </c>
      <c r="BB1167" s="67" t="str">
        <f t="shared" si="1795"/>
        <v>/rsm:CrossIndustryInvoice/rsm:SupplyChainTradeTransaction/ram:ApplicableHeaderTradeSettlement/ram:SpecifiedAdvancePayment/ram:InvoiceSpecifiedReferencedDocument/ram:TypeCode</v>
      </c>
      <c r="BC1167" s="66" t="str">
        <f t="shared" si="1759"/>
        <v>C</v>
      </c>
      <c r="BD1167" s="68" t="str">
        <f t="shared" si="1760"/>
        <v>E</v>
      </c>
      <c r="BE1167" s="62" t="str">
        <f t="shared" si="1761"/>
        <v>0..1</v>
      </c>
      <c r="BF1167" s="66" t="str">
        <f t="shared" si="1762"/>
        <v/>
      </c>
      <c r="BG1167" s="249" t="str">
        <f t="shared" si="1763"/>
        <v/>
      </c>
      <c r="BH1167" s="7"/>
      <c r="BI1167" s="634" t="str">
        <f t="shared" si="1764"/>
        <v>-</v>
      </c>
      <c r="BJ1167" s="70" t="str">
        <f t="shared" si="1765"/>
        <v>-</v>
      </c>
      <c r="BK1167" s="70" t="str">
        <f t="shared" si="1766"/>
        <v>-</v>
      </c>
      <c r="BL1167" s="70" t="str">
        <f t="shared" si="1767"/>
        <v>-</v>
      </c>
      <c r="BM1167" s="70" t="str">
        <f t="shared" si="1768"/>
        <v>-</v>
      </c>
      <c r="BN1167" s="70" t="str">
        <f t="shared" si="1769"/>
        <v>-</v>
      </c>
      <c r="BO1167" s="635" t="str">
        <f t="shared" si="1770"/>
        <v>X</v>
      </c>
      <c r="BP1167" s="7"/>
      <c r="BQ1167" s="70" t="str">
        <f t="shared" si="1771"/>
        <v>EXTENDED</v>
      </c>
      <c r="BR1167" s="70" t="str">
        <f t="shared" si="1772"/>
        <v>EXTENDED</v>
      </c>
      <c r="BS1167" s="15"/>
      <c r="BT1167" s="57" t="s">
        <v>18642</v>
      </c>
    </row>
    <row r="1168" spans="1:72" s="59" customFormat="1" ht="105" x14ac:dyDescent="0.2">
      <c r="A1168" s="45" t="str">
        <f t="shared" si="1755"/>
        <v>NO</v>
      </c>
      <c r="B1168" s="120" t="s">
        <v>18690</v>
      </c>
      <c r="C1168" s="45"/>
      <c r="D1168" s="215" t="s">
        <v>3431</v>
      </c>
      <c r="E1168" s="61" t="s">
        <v>18694</v>
      </c>
      <c r="F1168" s="282"/>
      <c r="G1168" s="62">
        <f t="shared" si="1779"/>
        <v>5</v>
      </c>
      <c r="H1168" s="62" t="s">
        <v>42</v>
      </c>
      <c r="I1168" s="64" t="s">
        <v>1467</v>
      </c>
      <c r="J1168" s="64"/>
      <c r="K1168" s="65"/>
      <c r="L1168" s="65"/>
      <c r="M1168" s="65"/>
      <c r="N1168" s="64"/>
      <c r="O1168" s="66" t="s">
        <v>42</v>
      </c>
      <c r="P1168" s="66" t="str">
        <f t="shared" si="1796"/>
        <v>0..1</v>
      </c>
      <c r="Q1168" s="6" t="s">
        <v>18706</v>
      </c>
      <c r="R1168" s="67" t="s">
        <v>18700</v>
      </c>
      <c r="S1168" s="66"/>
      <c r="T1168" s="68" t="str">
        <f t="shared" si="1725"/>
        <v/>
      </c>
      <c r="U1168" s="62" t="s">
        <v>42</v>
      </c>
      <c r="V1168" s="66"/>
      <c r="W1168" s="249"/>
      <c r="X1168" s="38"/>
      <c r="Y1168" s="634" t="str">
        <f t="shared" si="1780"/>
        <v>-</v>
      </c>
      <c r="Z1168" s="70" t="str">
        <f t="shared" si="1781"/>
        <v>-</v>
      </c>
      <c r="AA1168" s="70" t="str">
        <f t="shared" si="1782"/>
        <v>-</v>
      </c>
      <c r="AB1168" s="70" t="str">
        <f t="shared" si="1783"/>
        <v>-</v>
      </c>
      <c r="AC1168" s="70" t="str">
        <f t="shared" si="1784"/>
        <v>-</v>
      </c>
      <c r="AD1168" s="70" t="str">
        <f t="shared" si="1785"/>
        <v>-</v>
      </c>
      <c r="AE1168" s="635" t="str">
        <f t="shared" si="1786"/>
        <v>X</v>
      </c>
      <c r="AF1168" s="38"/>
      <c r="AG1168" s="70" t="s">
        <v>47</v>
      </c>
      <c r="AH1168" s="70" t="s">
        <v>47</v>
      </c>
      <c r="AI1168" s="38"/>
      <c r="AJ1168" s="13" t="str">
        <f t="shared" si="1787"/>
        <v>/rsm:CrossIndustryInvoice/rsm:SupplyChainTradeTransaction/ram:ApplicableHeaderTradeSettlement/ram:SpecifiedAdvancePayment/ram:InvoiceSpecifiedReferencedDocument</v>
      </c>
      <c r="AK1168" s="13" t="str">
        <f t="shared" si="1788"/>
        <v>/ram:FormattedIssueDateTime</v>
      </c>
      <c r="AL1168" s="14">
        <f>COUNTIFS(R$4:R1168,AJ1168)</f>
        <v>1</v>
      </c>
      <c r="AN1168" s="215" t="str">
        <f t="shared" si="1757"/>
        <v>SCT_HTS</v>
      </c>
      <c r="AO1168" s="61" t="str">
        <f t="shared" si="1789"/>
        <v>BT-X-560-00</v>
      </c>
      <c r="AP1168" s="282" t="str">
        <f t="shared" si="1758"/>
        <v/>
      </c>
      <c r="AQ1168" s="62">
        <f t="shared" si="1790"/>
        <v>5</v>
      </c>
      <c r="AR1168" s="62" t="str">
        <f t="shared" si="1791"/>
        <v>0..1</v>
      </c>
      <c r="AS1168" s="64" t="s">
        <v>1469</v>
      </c>
      <c r="AT1168" s="64"/>
      <c r="AU1168" s="65"/>
      <c r="AV1168" s="65"/>
      <c r="AW1168" s="65" t="s">
        <v>35</v>
      </c>
      <c r="AX1168" s="64"/>
      <c r="AY1168" s="66" t="str">
        <f t="shared" si="1792"/>
        <v>0..1</v>
      </c>
      <c r="AZ1168" s="66" t="str">
        <f t="shared" si="1793"/>
        <v>0..1</v>
      </c>
      <c r="BA1168" s="6" t="str">
        <f t="shared" si="1794"/>
        <v>/rsm:CrossIndustryInvoice
/rsm:SupplyChainTradeTransaction
/ram:ApplicableHeaderTradeSettlement
/ram:SpecifiedAdvancePayment
/ram:InvoiceSpecifiedReferencedDocument
/ram:FormattedIssueDateTime</v>
      </c>
      <c r="BB1168" s="67" t="str">
        <f t="shared" si="1795"/>
        <v>/rsm:CrossIndustryInvoice/rsm:SupplyChainTradeTransaction/ram:ApplicableHeaderTradeSettlement/ram:SpecifiedAdvancePayment/ram:InvoiceSpecifiedReferencedDocument/ram:FormattedIssueDateTime</v>
      </c>
      <c r="BC1168" s="66" t="str">
        <f t="shared" si="1759"/>
        <v/>
      </c>
      <c r="BD1168" s="68" t="str">
        <f t="shared" si="1760"/>
        <v/>
      </c>
      <c r="BE1168" s="62" t="str">
        <f t="shared" si="1761"/>
        <v>0..1</v>
      </c>
      <c r="BF1168" s="66" t="str">
        <f t="shared" si="1762"/>
        <v/>
      </c>
      <c r="BG1168" s="249" t="str">
        <f t="shared" si="1763"/>
        <v/>
      </c>
      <c r="BH1168" s="7"/>
      <c r="BI1168" s="634" t="str">
        <f t="shared" si="1764"/>
        <v>-</v>
      </c>
      <c r="BJ1168" s="70" t="str">
        <f t="shared" si="1765"/>
        <v>-</v>
      </c>
      <c r="BK1168" s="70" t="str">
        <f t="shared" si="1766"/>
        <v>-</v>
      </c>
      <c r="BL1168" s="70" t="str">
        <f t="shared" si="1767"/>
        <v>-</v>
      </c>
      <c r="BM1168" s="70" t="str">
        <f t="shared" si="1768"/>
        <v>-</v>
      </c>
      <c r="BN1168" s="70" t="str">
        <f t="shared" si="1769"/>
        <v>-</v>
      </c>
      <c r="BO1168" s="635" t="str">
        <f t="shared" si="1770"/>
        <v>X</v>
      </c>
      <c r="BP1168" s="7"/>
      <c r="BQ1168" s="70" t="str">
        <f t="shared" si="1771"/>
        <v>EXTENDED</v>
      </c>
      <c r="BR1168" s="70" t="str">
        <f t="shared" si="1772"/>
        <v>EXTENDED</v>
      </c>
      <c r="BS1168" s="15"/>
      <c r="BT1168" s="57" t="s">
        <v>18642</v>
      </c>
    </row>
    <row r="1169" spans="1:72" s="59" customFormat="1" ht="120" x14ac:dyDescent="0.2">
      <c r="A1169" s="45" t="str">
        <f t="shared" si="1755"/>
        <v>YES</v>
      </c>
      <c r="B1169" s="120" t="s">
        <v>18690</v>
      </c>
      <c r="C1169" s="45"/>
      <c r="D1169" s="215" t="s">
        <v>3431</v>
      </c>
      <c r="E1169" s="61" t="s">
        <v>18695</v>
      </c>
      <c r="F1169" s="282"/>
      <c r="G1169" s="62">
        <f t="shared" si="1779"/>
        <v>6</v>
      </c>
      <c r="H1169" s="62" t="s">
        <v>42</v>
      </c>
      <c r="I1169" s="64" t="s">
        <v>1470</v>
      </c>
      <c r="J1169" s="64" t="s">
        <v>1471</v>
      </c>
      <c r="K1169" s="65" t="s">
        <v>1472</v>
      </c>
      <c r="L1169" s="65"/>
      <c r="M1169" s="65" t="s">
        <v>35</v>
      </c>
      <c r="N1169" s="64" t="s">
        <v>148</v>
      </c>
      <c r="O1169" s="66" t="s">
        <v>32</v>
      </c>
      <c r="P1169" s="66" t="str">
        <f t="shared" si="1796"/>
        <v>1..1</v>
      </c>
      <c r="Q1169" s="6" t="s">
        <v>18707</v>
      </c>
      <c r="R1169" s="67" t="s">
        <v>18701</v>
      </c>
      <c r="S1169" s="66" t="s">
        <v>151</v>
      </c>
      <c r="T1169" s="68" t="str">
        <f t="shared" si="1725"/>
        <v>E</v>
      </c>
      <c r="U1169" s="62" t="s">
        <v>32</v>
      </c>
      <c r="V1169" s="66" t="s">
        <v>35</v>
      </c>
      <c r="W1169" s="249" t="s">
        <v>35</v>
      </c>
      <c r="X1169" s="38"/>
      <c r="Y1169" s="634" t="str">
        <f t="shared" si="1780"/>
        <v>-</v>
      </c>
      <c r="Z1169" s="70" t="str">
        <f t="shared" si="1781"/>
        <v>-</v>
      </c>
      <c r="AA1169" s="70" t="str">
        <f t="shared" si="1782"/>
        <v>-</v>
      </c>
      <c r="AB1169" s="70" t="str">
        <f t="shared" si="1783"/>
        <v>-</v>
      </c>
      <c r="AC1169" s="70" t="str">
        <f t="shared" si="1784"/>
        <v>-</v>
      </c>
      <c r="AD1169" s="70" t="str">
        <f t="shared" si="1785"/>
        <v>-</v>
      </c>
      <c r="AE1169" s="635" t="str">
        <f t="shared" si="1786"/>
        <v>X</v>
      </c>
      <c r="AF1169" s="38"/>
      <c r="AG1169" s="70" t="s">
        <v>47</v>
      </c>
      <c r="AH1169" s="70" t="s">
        <v>47</v>
      </c>
      <c r="AI1169" s="38"/>
      <c r="AJ1169" s="13" t="str">
        <f t="shared" si="1787"/>
        <v>/rsm:CrossIndustryInvoice/rsm:SupplyChainTradeTransaction/ram:ApplicableHeaderTradeSettlement/ram:SpecifiedAdvancePayment/ram:InvoiceSpecifiedReferencedDocument/ram:FormattedIssueDateTime</v>
      </c>
      <c r="AK1169" s="13" t="str">
        <f t="shared" si="1788"/>
        <v>/qdt:DateTimeString</v>
      </c>
      <c r="AL1169" s="14">
        <f>COUNTIFS(R$4:R1169,AJ1169)</f>
        <v>1</v>
      </c>
      <c r="AN1169" s="215" t="str">
        <f t="shared" si="1757"/>
        <v>SCT_HTS</v>
      </c>
      <c r="AO1169" s="61" t="str">
        <f t="shared" si="1789"/>
        <v>BT-X-560</v>
      </c>
      <c r="AP1169" s="282" t="str">
        <f t="shared" si="1758"/>
        <v/>
      </c>
      <c r="AQ1169" s="62">
        <f t="shared" si="1790"/>
        <v>6</v>
      </c>
      <c r="AR1169" s="62" t="str">
        <f t="shared" si="1791"/>
        <v>0..1</v>
      </c>
      <c r="AS1169" s="64" t="s">
        <v>1475</v>
      </c>
      <c r="AT1169" s="64" t="s">
        <v>1476</v>
      </c>
      <c r="AU1169" s="65" t="s">
        <v>1477</v>
      </c>
      <c r="AV1169" s="65"/>
      <c r="AW1169" s="65" t="s">
        <v>35</v>
      </c>
      <c r="AX1169" s="64" t="s">
        <v>148</v>
      </c>
      <c r="AY1169" s="66" t="str">
        <f t="shared" si="1792"/>
        <v>1..1</v>
      </c>
      <c r="AZ1169" s="66" t="str">
        <f t="shared" si="1793"/>
        <v>1..1</v>
      </c>
      <c r="BA1169" s="6" t="str">
        <f t="shared" si="1794"/>
        <v>/rsm:CrossIndustryInvoice
/rsm:SupplyChainTradeTransaction
/ram:ApplicableHeaderTradeSettlement
/ram:SpecifiedAdvancePayment
/ram:InvoiceSpecifiedReferencedDocument
/ram:FormattedIssueDateTime
/qdt:DateTimeString</v>
      </c>
      <c r="BB1169" s="67" t="str">
        <f t="shared" si="1795"/>
        <v>/rsm:CrossIndustryInvoice/rsm:SupplyChainTradeTransaction/ram:ApplicableHeaderTradeSettlement/ram:SpecifiedAdvancePayment/ram:InvoiceSpecifiedReferencedDocument/ram:FormattedIssueDateTime/qdt:DateTimeString</v>
      </c>
      <c r="BC1169" s="66" t="str">
        <f t="shared" si="1759"/>
        <v>D</v>
      </c>
      <c r="BD1169" s="68" t="str">
        <f t="shared" si="1760"/>
        <v>E</v>
      </c>
      <c r="BE1169" s="62" t="str">
        <f t="shared" si="1761"/>
        <v>1..1</v>
      </c>
      <c r="BF1169" s="66" t="str">
        <f t="shared" si="1762"/>
        <v/>
      </c>
      <c r="BG1169" s="249" t="str">
        <f t="shared" si="1763"/>
        <v/>
      </c>
      <c r="BH1169" s="7"/>
      <c r="BI1169" s="634" t="str">
        <f t="shared" si="1764"/>
        <v>-</v>
      </c>
      <c r="BJ1169" s="70" t="str">
        <f t="shared" si="1765"/>
        <v>-</v>
      </c>
      <c r="BK1169" s="70" t="str">
        <f t="shared" si="1766"/>
        <v>-</v>
      </c>
      <c r="BL1169" s="70" t="str">
        <f t="shared" si="1767"/>
        <v>-</v>
      </c>
      <c r="BM1169" s="70" t="str">
        <f t="shared" si="1768"/>
        <v>-</v>
      </c>
      <c r="BN1169" s="70" t="str">
        <f t="shared" si="1769"/>
        <v>-</v>
      </c>
      <c r="BO1169" s="635" t="str">
        <f t="shared" si="1770"/>
        <v>X</v>
      </c>
      <c r="BP1169" s="7"/>
      <c r="BQ1169" s="70" t="str">
        <f t="shared" si="1771"/>
        <v>EXTENDED</v>
      </c>
      <c r="BR1169" s="70" t="str">
        <f t="shared" si="1772"/>
        <v>EXTENDED</v>
      </c>
      <c r="BS1169" s="15"/>
      <c r="BT1169" s="57" t="s">
        <v>18642</v>
      </c>
    </row>
    <row r="1170" spans="1:72" s="59" customFormat="1" ht="135" x14ac:dyDescent="0.2">
      <c r="A1170" s="45" t="str">
        <f t="shared" si="1755"/>
        <v>YES</v>
      </c>
      <c r="B1170" s="120" t="s">
        <v>18690</v>
      </c>
      <c r="C1170" s="45"/>
      <c r="D1170" s="215" t="s">
        <v>3431</v>
      </c>
      <c r="E1170" s="61" t="s">
        <v>18696</v>
      </c>
      <c r="F1170" s="282"/>
      <c r="G1170" s="62">
        <f t="shared" si="1779"/>
        <v>7</v>
      </c>
      <c r="H1170" s="62" t="s">
        <v>32</v>
      </c>
      <c r="I1170" s="64" t="s">
        <v>229</v>
      </c>
      <c r="J1170" s="64" t="s">
        <v>35</v>
      </c>
      <c r="K1170" s="65" t="s">
        <v>160</v>
      </c>
      <c r="L1170" s="65"/>
      <c r="M1170" s="65" t="s">
        <v>160</v>
      </c>
      <c r="N1170" s="64" t="s">
        <v>128</v>
      </c>
      <c r="O1170" s="66" t="s">
        <v>32</v>
      </c>
      <c r="P1170" s="66" t="str">
        <f t="shared" si="1796"/>
        <v>1..1</v>
      </c>
      <c r="Q1170" s="6" t="s">
        <v>18708</v>
      </c>
      <c r="R1170" s="67" t="s">
        <v>18702</v>
      </c>
      <c r="S1170" s="66" t="s">
        <v>131</v>
      </c>
      <c r="T1170" s="68" t="str">
        <f t="shared" si="1725"/>
        <v>A</v>
      </c>
      <c r="U1170" s="62" t="s">
        <v>42</v>
      </c>
      <c r="V1170" s="66" t="s">
        <v>35</v>
      </c>
      <c r="W1170" s="249" t="s">
        <v>160</v>
      </c>
      <c r="X1170" s="38"/>
      <c r="Y1170" s="634" t="str">
        <f t="shared" si="1780"/>
        <v>-</v>
      </c>
      <c r="Z1170" s="70" t="str">
        <f t="shared" si="1781"/>
        <v>-</v>
      </c>
      <c r="AA1170" s="70" t="str">
        <f t="shared" si="1782"/>
        <v>-</v>
      </c>
      <c r="AB1170" s="70" t="str">
        <f t="shared" si="1783"/>
        <v>-</v>
      </c>
      <c r="AC1170" s="70" t="str">
        <f t="shared" si="1784"/>
        <v>-</v>
      </c>
      <c r="AD1170" s="70" t="str">
        <f t="shared" si="1785"/>
        <v>-</v>
      </c>
      <c r="AE1170" s="635" t="str">
        <f t="shared" si="1786"/>
        <v>X</v>
      </c>
      <c r="AF1170" s="38"/>
      <c r="AG1170" s="70" t="s">
        <v>47</v>
      </c>
      <c r="AH1170" s="70" t="s">
        <v>47</v>
      </c>
      <c r="AI1170" s="38"/>
      <c r="AJ1170" s="13" t="str">
        <f t="shared" si="1787"/>
        <v>/rsm:CrossIndustryInvoice/rsm:SupplyChainTradeTransaction/ram:ApplicableHeaderTradeSettlement/ram:SpecifiedAdvancePayment/ram:InvoiceSpecifiedReferencedDocument/ram:FormattedIssueDateTime/qdt:DateTimeString</v>
      </c>
      <c r="AK1170" s="13" t="str">
        <f t="shared" si="1788"/>
        <v>/@format</v>
      </c>
      <c r="AL1170" s="14">
        <f>COUNTIFS(R$4:R1170,AJ1170)</f>
        <v>1</v>
      </c>
      <c r="AN1170" s="215" t="str">
        <f t="shared" si="1757"/>
        <v>SCT_HTS</v>
      </c>
      <c r="AO1170" s="61" t="str">
        <f t="shared" si="1789"/>
        <v>BT-X-560-0</v>
      </c>
      <c r="AP1170" s="282" t="str">
        <f t="shared" si="1758"/>
        <v/>
      </c>
      <c r="AQ1170" s="62">
        <f t="shared" si="1790"/>
        <v>7</v>
      </c>
      <c r="AR1170" s="62" t="str">
        <f t="shared" si="1791"/>
        <v>1..1</v>
      </c>
      <c r="AS1170" s="64" t="s">
        <v>1270</v>
      </c>
      <c r="AT1170" s="64" t="s">
        <v>35</v>
      </c>
      <c r="AU1170" s="65" t="s">
        <v>18166</v>
      </c>
      <c r="AV1170" s="65"/>
      <c r="AW1170" s="65" t="s">
        <v>166</v>
      </c>
      <c r="AX1170" s="64" t="s">
        <v>128</v>
      </c>
      <c r="AY1170" s="66" t="str">
        <f t="shared" si="1792"/>
        <v>1..1</v>
      </c>
      <c r="AZ1170" s="66" t="str">
        <f t="shared" si="1793"/>
        <v>1..1</v>
      </c>
      <c r="BA1170" s="6" t="str">
        <f t="shared" si="1794"/>
        <v>/rsm:CrossIndustryInvoice
/rsm:SupplyChainTradeTransaction
/ram:ApplicableHeaderTradeSettlement
/ram:SpecifiedAdvancePayment
/ram:InvoiceSpecifiedReferencedDocument
/ram:FormattedIssueDateTime
/qdt:DateTimeString
/@format</v>
      </c>
      <c r="BB1170" s="67" t="str">
        <f t="shared" si="1795"/>
        <v>/rsm:CrossIndustryInvoice/rsm:SupplyChainTradeTransaction/ram:ApplicableHeaderTradeSettlement/ram:SpecifiedAdvancePayment/ram:InvoiceSpecifiedReferencedDocument/ram:FormattedIssueDateTime/qdt:DateTimeString/@format</v>
      </c>
      <c r="BC1170" s="66" t="str">
        <f t="shared" si="1759"/>
        <v>C</v>
      </c>
      <c r="BD1170" s="68" t="str">
        <f t="shared" si="1760"/>
        <v>A</v>
      </c>
      <c r="BE1170" s="62" t="str">
        <f t="shared" si="1761"/>
        <v>0..1</v>
      </c>
      <c r="BF1170" s="66" t="str">
        <f t="shared" si="1762"/>
        <v/>
      </c>
      <c r="BG1170" s="249" t="str">
        <f t="shared" si="1763"/>
        <v>Only value "102"</v>
      </c>
      <c r="BH1170" s="7"/>
      <c r="BI1170" s="634" t="str">
        <f t="shared" si="1764"/>
        <v>-</v>
      </c>
      <c r="BJ1170" s="70" t="str">
        <f t="shared" si="1765"/>
        <v>-</v>
      </c>
      <c r="BK1170" s="70" t="str">
        <f t="shared" si="1766"/>
        <v>-</v>
      </c>
      <c r="BL1170" s="70" t="str">
        <f t="shared" si="1767"/>
        <v>-</v>
      </c>
      <c r="BM1170" s="70" t="str">
        <f t="shared" si="1768"/>
        <v>-</v>
      </c>
      <c r="BN1170" s="70" t="str">
        <f t="shared" si="1769"/>
        <v>-</v>
      </c>
      <c r="BO1170" s="635" t="str">
        <f t="shared" si="1770"/>
        <v>X</v>
      </c>
      <c r="BP1170" s="7"/>
      <c r="BQ1170" s="70" t="str">
        <f t="shared" si="1771"/>
        <v>EXTENDED</v>
      </c>
      <c r="BR1170" s="70" t="str">
        <f t="shared" si="1772"/>
        <v>EXTENDED</v>
      </c>
      <c r="BS1170" s="15"/>
      <c r="BT1170" s="57" t="s">
        <v>18642</v>
      </c>
    </row>
  </sheetData>
  <autoFilter ref="A4:BT1170" xr:uid="{2D5B7D63-704A-9442-81DD-1D7A25C60963}"/>
  <phoneticPr fontId="39" type="noConversion"/>
  <conditionalFormatting sqref="O5:O531 AY402:AY442 AY444:AY484 O540:O582 AY540:AY582 O584:O1069 AY617:AY669 AY671:AY711 AY713:AY753 AY755:AY820 AY822:AY862 AY864:AY1069 O1071:O1145 AY1071:AY1145">
    <cfRule type="expression" dxfId="72" priority="120">
      <formula>O5&lt;&gt;U5</formula>
    </cfRule>
  </conditionalFormatting>
  <conditionalFormatting sqref="O5:O1069 AY360:AY400 AY402:AY442 AY444:AY484 AY486:AY526 AY528:AY531 AY540:AY582 AY584:AY615 AY617:AY669 AY671:AY711 AY713:AY753 AY755:AY820 AY822:AY862 AY864:AY1069 O1071:O1145 AY1071:AY1145 O1147:O1170 AY1147:AY1170">
    <cfRule type="expression" dxfId="71" priority="99">
      <formula>LEFT($AG5,3)="EXT"</formula>
    </cfRule>
  </conditionalFormatting>
  <conditionalFormatting sqref="O5:O1170 AY5:AY1170">
    <cfRule type="expression" dxfId="70" priority="68" stopIfTrue="1">
      <formula>LEFT($AH5,3)="EXT"</formula>
    </cfRule>
  </conditionalFormatting>
  <conditionalFormatting sqref="P5:P531 P540:P582 P584:P1069 AZ617:AZ669 AZ671:AZ711 AZ713:AZ753 AZ755:AZ820 P1071:P1145">
    <cfRule type="expression" dxfId="69" priority="117">
      <formula>O5&lt;&gt;P5</formula>
    </cfRule>
    <cfRule type="expression" dxfId="68" priority="118">
      <formula>P5&lt;&gt;U5</formula>
    </cfRule>
  </conditionalFormatting>
  <conditionalFormatting sqref="X5:X1170 AF5:AF1170">
    <cfRule type="expression" dxfId="67" priority="20" stopIfTrue="1">
      <formula>X5=TRUE</formula>
    </cfRule>
  </conditionalFormatting>
  <conditionalFormatting sqref="AH5:AH1170">
    <cfRule type="expression" dxfId="66" priority="14">
      <formula>AG5&lt;&gt;AH5</formula>
    </cfRule>
  </conditionalFormatting>
  <conditionalFormatting sqref="AY5:AY358">
    <cfRule type="expression" dxfId="65" priority="125">
      <formula>LEFT($AG5,3)="EXT"</formula>
    </cfRule>
    <cfRule type="expression" dxfId="64" priority="126">
      <formula>AY5&lt;&gt;BE5</formula>
    </cfRule>
  </conditionalFormatting>
  <conditionalFormatting sqref="AY360:AY400 AY486:AY526 AY528:AY531 AY584:AY615 O1147:O1170 AY1147:AY1170">
    <cfRule type="expression" dxfId="63" priority="130">
      <formula>O360&lt;&gt;U360</formula>
    </cfRule>
  </conditionalFormatting>
  <conditionalFormatting sqref="AZ5:AZ358 AZ360:AZ526 AZ528:AZ531 AZ540:AZ582 AZ822:AZ1069 AZ1071:AZ1170">
    <cfRule type="expression" dxfId="62" priority="123">
      <formula>AY5&lt;&gt;AZ5</formula>
    </cfRule>
  </conditionalFormatting>
  <conditionalFormatting sqref="AZ5:AZ358 AZ360:AZ526 AZ528:AZ531 AZ540:AZ582 AZ822:AZ1170">
    <cfRule type="expression" dxfId="61" priority="124">
      <formula>AZ5&lt;&gt;BE5</formula>
    </cfRule>
  </conditionalFormatting>
  <conditionalFormatting sqref="AZ584:AZ615 P1147:P1170">
    <cfRule type="expression" dxfId="60" priority="127">
      <formula>O584&lt;&gt;P584</formula>
    </cfRule>
    <cfRule type="expression" dxfId="59" priority="128">
      <formula>P584&lt;&gt;U584</formula>
    </cfRule>
  </conditionalFormatting>
  <conditionalFormatting sqref="BR51:BR53 BR57:BR526 BR540:BR582 BR1071:BR1145">
    <cfRule type="expression" dxfId="58" priority="131">
      <formula>BQ51&lt;&gt;BR51</formula>
    </cfRule>
  </conditionalFormatting>
  <conditionalFormatting sqref="BR528:BR531 BR1147:BR1170">
    <cfRule type="expression" dxfId="57" priority="135">
      <formula>BQ528&lt;&gt;BR528</formula>
    </cfRule>
  </conditionalFormatting>
  <printOptions horizontalCentered="1"/>
  <pageMargins left="0.2" right="0.2" top="0.4" bottom="0.4" header="0.2" footer="0.2"/>
  <pageSetup paperSize="9" scale="37" fitToHeight="100" orientation="landscape" horizontalDpi="4294967292" verticalDpi="4294967292" r:id="rId1"/>
  <headerFooter>
    <oddFooter>&amp;C&amp;"Calibri,Normal"&amp;K000000&amp;A&amp;R&amp;"Calibri,Normal"&amp;K000000Page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A0E0F-480C-9B45-BF02-9E64925957C5}">
  <sheetPr>
    <tabColor theme="6" tint="-0.249977111117893"/>
    <pageSetUpPr autoPageBreaks="0"/>
  </sheetPr>
  <dimension ref="A1:BZ1140"/>
  <sheetViews>
    <sheetView showGridLines="0" zoomScaleNormal="100" zoomScaleSheetLayoutView="70" zoomScalePageLayoutView="70" workbookViewId="0">
      <pane xSplit="9" ySplit="5" topLeftCell="M907" activePane="bottomRight" state="frozen"/>
      <selection pane="topRight" activeCell="G1" sqref="G1"/>
      <selection pane="bottomLeft" activeCell="A6" sqref="A6"/>
      <selection pane="bottomRight" activeCell="M5" sqref="M5"/>
    </sheetView>
  </sheetViews>
  <sheetFormatPr baseColWidth="10" defaultColWidth="10.83203125" defaultRowHeight="15" outlineLevelCol="2" x14ac:dyDescent="0.2"/>
  <cols>
    <col min="1" max="1" width="6.6640625" style="1" customWidth="1"/>
    <col min="2" max="3" width="10" style="1" customWidth="1"/>
    <col min="4" max="4" width="11.6640625" style="277" customWidth="1"/>
    <col min="5" max="5" width="9.1640625" style="3" customWidth="1" collapsed="1"/>
    <col min="6" max="6" width="14.33203125" style="3" customWidth="1"/>
    <col min="7" max="8" width="6.33203125" style="4" customWidth="1"/>
    <col min="9" max="9" width="25.83203125" style="1" customWidth="1"/>
    <col min="10" max="10" width="34.33203125" style="1" customWidth="1" outlineLevel="1"/>
    <col min="11" max="11" width="61.33203125" style="5" customWidth="1" outlineLevel="1"/>
    <col min="12" max="12" width="51.6640625" style="5" customWidth="1" outlineLevel="1"/>
    <col min="13" max="13" width="39.33203125" style="5" customWidth="1" outlineLevel="1"/>
    <col min="14" max="14" width="13.33203125" style="1" customWidth="1" outlineLevel="1"/>
    <col min="15" max="16" width="6.1640625" style="4" customWidth="1" outlineLevel="1"/>
    <col min="17" max="17" width="47.1640625" style="5" customWidth="1" outlineLevel="1"/>
    <col min="18" max="18" width="71.1640625" style="1" customWidth="1" outlineLevel="1"/>
    <col min="19" max="19" width="6.33203125" style="7" customWidth="1" outlineLevel="1"/>
    <col min="20" max="20" width="5.1640625" style="4" customWidth="1" outlineLevel="1"/>
    <col min="21" max="21" width="6.1640625" style="4" customWidth="1" outlineLevel="1"/>
    <col min="22" max="22" width="10.33203125" style="4" customWidth="1" outlineLevel="1"/>
    <col min="23" max="23" width="33" style="3" customWidth="1" outlineLevel="1"/>
    <col min="24" max="24" width="6.5" style="4" customWidth="1" outlineLevel="1"/>
    <col min="25" max="25" width="13.33203125" style="4" hidden="1" customWidth="1" outlineLevel="2"/>
    <col min="26" max="26" width="13.33203125" style="4" customWidth="1" outlineLevel="1" collapsed="1"/>
    <col min="27" max="27" width="4.33203125" style="4" customWidth="1" outlineLevel="1"/>
    <col min="28" max="28" width="26.83203125" style="1" customWidth="1" outlineLevel="1"/>
    <col min="29" max="29" width="28.33203125" style="1" customWidth="1" outlineLevel="1"/>
    <col min="30" max="30" width="13.6640625" style="1" customWidth="1" outlineLevel="1"/>
    <col min="31" max="31" width="3.5" style="1" customWidth="1" outlineLevel="1"/>
    <col min="32" max="32" width="9.1640625" style="3" customWidth="1"/>
    <col min="33" max="34" width="6.33203125" style="4" customWidth="1"/>
    <col min="35" max="35" width="33" style="1" customWidth="1"/>
    <col min="36" max="36" width="40.33203125" style="1" customWidth="1"/>
    <col min="37" max="37" width="55.33203125" style="8" customWidth="1"/>
    <col min="38" max="38" width="51.83203125" style="8" customWidth="1"/>
    <col min="39" max="39" width="35" style="8" customWidth="1"/>
    <col min="40" max="40" width="13.33203125" style="1" customWidth="1"/>
    <col min="41" max="42" width="6.1640625" style="4" customWidth="1" outlineLevel="1"/>
    <col min="43" max="43" width="47.1640625" style="5" customWidth="1" outlineLevel="1"/>
    <col min="44" max="44" width="71.1640625" style="1" customWidth="1" outlineLevel="1"/>
    <col min="45" max="45" width="6.33203125" style="7" customWidth="1" outlineLevel="1"/>
    <col min="46" max="46" width="5.1640625" style="4" customWidth="1" outlineLevel="1"/>
    <col min="47" max="47" width="6.1640625" style="4" customWidth="1" outlineLevel="1"/>
    <col min="48" max="48" width="10.33203125" style="4" customWidth="1" outlineLevel="1"/>
    <col min="49" max="49" width="22" style="3" customWidth="1"/>
    <col min="50" max="50" width="5.6640625" style="1" customWidth="1"/>
    <col min="51" max="51" width="13.33203125" style="4" customWidth="1" outlineLevel="1"/>
    <col min="52" max="52" width="13.33203125" style="4" customWidth="1"/>
    <col min="53" max="53" width="10.83203125" style="1"/>
    <col min="54" max="56" width="10.83203125" style="59"/>
    <col min="58" max="60" width="10.83203125" style="1"/>
    <col min="61" max="61" width="47.33203125" style="1" customWidth="1"/>
    <col min="62" max="62" width="56.5" style="1" customWidth="1"/>
    <col min="63" max="63" width="52.1640625" style="1" customWidth="1"/>
    <col min="64" max="64" width="57.33203125" style="1" customWidth="1"/>
    <col min="65" max="65" width="47.83203125" style="1" customWidth="1"/>
    <col min="66" max="67" width="10.83203125" style="1"/>
    <col min="68" max="70" width="38.6640625" style="1" customWidth="1"/>
    <col min="71" max="16384" width="10.83203125" style="1"/>
  </cols>
  <sheetData>
    <row r="1" spans="1:56" ht="19" customHeight="1" x14ac:dyDescent="0.2">
      <c r="D1" s="2"/>
      <c r="Q1" s="6" t="str">
        <f>MID(SUBSTITUTE(SUBSTITUTE(R1,"/",_xlfn.CONCAT(CHAR(10),"/")),"/",_xlfn.CONCAT(CHAR(10),"/"),G1+1),2,500)</f>
        <v/>
      </c>
      <c r="W1" s="1"/>
      <c r="AW1" s="1"/>
      <c r="BB1" s="9">
        <f>COUNTIF(BD1:BD$4,BD1)</f>
        <v>4</v>
      </c>
      <c r="BC1" s="10">
        <f>O1</f>
        <v>0</v>
      </c>
      <c r="BD1" s="10" t="str">
        <f>MID(SUBSTITUTE(SUBSTITUTE(SUBSTITUTE(SUBSTITUTE(AR1,"ram:",""),"rsm:",""),"udt:",""),"qdt:",""),2,500)</f>
        <v/>
      </c>
    </row>
    <row r="2" spans="1:56" s="11" customFormat="1" ht="16" collapsed="1" thickBot="1" x14ac:dyDescent="0.25">
      <c r="D2" s="12"/>
      <c r="E2" s="3"/>
      <c r="F2" s="3"/>
      <c r="G2" s="4"/>
      <c r="H2" s="4"/>
      <c r="I2" s="1"/>
      <c r="J2" s="1"/>
      <c r="K2" s="5"/>
      <c r="L2" s="5"/>
      <c r="M2" s="5"/>
      <c r="N2" s="1"/>
      <c r="O2" s="4"/>
      <c r="P2" s="4"/>
      <c r="Q2" s="5"/>
      <c r="R2" s="1"/>
      <c r="S2" s="7"/>
      <c r="T2" s="4"/>
      <c r="U2" s="4"/>
      <c r="V2" s="4"/>
      <c r="W2" s="3"/>
      <c r="X2" s="4"/>
      <c r="Y2" s="4"/>
      <c r="Z2" s="4"/>
      <c r="AA2" s="4"/>
      <c r="AB2" s="13">
        <f>IF(ISERROR(FIND("/",R2)),R2,LEFT(R2,FIND(CHAR(1),SUBSTITUTE(R2,"/",CHAR(1),LEN(R2)-LEN(SUBSTITUTE(R2,"/",""))))-1))</f>
        <v>0</v>
      </c>
      <c r="AC2" s="13">
        <f>IF(ISERROR(FIND("/",R2)),R2,MID(R2, FIND(CHAR(1),SUBSTITUTE(R2,"/",CHAR(1), LEN(R2)-LEN(SUBSTITUTE(R2,"/","")))), LEN(R2)))</f>
        <v>0</v>
      </c>
      <c r="AD2" s="14">
        <f>COUNTIFS(R2:R$4,AB2)</f>
        <v>0</v>
      </c>
      <c r="AE2" s="1"/>
      <c r="AF2" s="3"/>
      <c r="AG2" s="4"/>
      <c r="AH2" s="4"/>
      <c r="AI2" s="1"/>
      <c r="AJ2" s="1"/>
      <c r="AK2" s="8"/>
      <c r="AL2" s="8"/>
      <c r="AM2" s="8"/>
      <c r="AN2" s="1"/>
      <c r="AO2" s="4"/>
      <c r="AP2" s="4"/>
      <c r="AQ2" s="5"/>
      <c r="AR2" s="1"/>
      <c r="AS2" s="7"/>
      <c r="AT2" s="4"/>
      <c r="AU2" s="4"/>
      <c r="AV2" s="4"/>
      <c r="AW2" s="3"/>
      <c r="AY2" s="4"/>
      <c r="AZ2" s="4"/>
      <c r="BB2" s="15"/>
      <c r="BC2" s="15"/>
      <c r="BD2" s="15"/>
    </row>
    <row r="3" spans="1:56" s="16" customFormat="1" ht="33" customHeight="1" thickBot="1" x14ac:dyDescent="0.3">
      <c r="D3" s="17"/>
      <c r="E3" s="18" t="s">
        <v>0</v>
      </c>
      <c r="F3" s="19"/>
      <c r="G3" s="19"/>
      <c r="H3" s="19"/>
      <c r="I3" s="19"/>
      <c r="J3" s="19"/>
      <c r="K3" s="19"/>
      <c r="L3" s="19"/>
      <c r="M3" s="19"/>
      <c r="N3" s="19"/>
      <c r="O3" s="19"/>
      <c r="P3" s="20"/>
      <c r="Q3" s="21"/>
      <c r="R3" s="22"/>
      <c r="S3" s="23"/>
      <c r="T3" s="23"/>
      <c r="U3" s="23"/>
      <c r="V3" s="23"/>
      <c r="W3" s="24"/>
      <c r="X3" s="25"/>
      <c r="Y3" s="25"/>
      <c r="Z3" s="25"/>
      <c r="AA3" s="25"/>
      <c r="AF3" s="26" t="str">
        <f>E3</f>
        <v>UN/CEFACT XML D16B : Factur-X, EXTENDED</v>
      </c>
      <c r="AG3" s="27"/>
      <c r="AH3" s="27"/>
      <c r="AI3" s="27"/>
      <c r="AJ3" s="27"/>
      <c r="AK3" s="27"/>
      <c r="AL3" s="27"/>
      <c r="AM3" s="27"/>
      <c r="AN3" s="27"/>
      <c r="AO3" s="27"/>
      <c r="AP3" s="27"/>
      <c r="AQ3" s="27"/>
      <c r="AR3" s="22"/>
      <c r="AS3" s="23"/>
      <c r="AT3" s="23"/>
      <c r="AU3" s="23"/>
      <c r="AV3" s="23"/>
      <c r="AW3" s="28"/>
      <c r="AY3" s="25"/>
      <c r="AZ3" s="25"/>
      <c r="BB3" s="29"/>
      <c r="BC3" s="29"/>
      <c r="BD3" s="29"/>
    </row>
    <row r="4" spans="1:56" s="44" customFormat="1" ht="109" x14ac:dyDescent="0.2">
      <c r="A4" s="30" t="s">
        <v>1</v>
      </c>
      <c r="B4" s="31" t="s">
        <v>4850</v>
      </c>
      <c r="C4" s="31" t="s">
        <v>4851</v>
      </c>
      <c r="D4" s="32" t="s">
        <v>2</v>
      </c>
      <c r="E4" s="33" t="s">
        <v>3</v>
      </c>
      <c r="F4" s="280"/>
      <c r="G4" s="34" t="s">
        <v>4</v>
      </c>
      <c r="H4" s="34" t="s">
        <v>5</v>
      </c>
      <c r="I4" s="35" t="s">
        <v>6</v>
      </c>
      <c r="J4" s="35" t="s">
        <v>7</v>
      </c>
      <c r="K4" s="35" t="s">
        <v>8</v>
      </c>
      <c r="L4" s="35" t="s">
        <v>9</v>
      </c>
      <c r="M4" s="35" t="s">
        <v>10</v>
      </c>
      <c r="N4" s="35" t="s">
        <v>11</v>
      </c>
      <c r="O4" s="36" t="s">
        <v>12</v>
      </c>
      <c r="P4" s="34" t="s">
        <v>13</v>
      </c>
      <c r="Q4" s="35" t="s">
        <v>14</v>
      </c>
      <c r="R4" s="35" t="s">
        <v>14</v>
      </c>
      <c r="S4" s="34" t="s">
        <v>15</v>
      </c>
      <c r="T4" s="36" t="s">
        <v>16</v>
      </c>
      <c r="U4" s="36" t="s">
        <v>17</v>
      </c>
      <c r="V4" s="35" t="s">
        <v>18</v>
      </c>
      <c r="W4" s="37" t="s">
        <v>19</v>
      </c>
      <c r="X4" s="38"/>
      <c r="Y4" s="39" t="s">
        <v>20</v>
      </c>
      <c r="Z4" s="39" t="s">
        <v>21</v>
      </c>
      <c r="AA4" s="38"/>
      <c r="AB4" s="40" t="s">
        <v>22</v>
      </c>
      <c r="AC4" s="40" t="s">
        <v>23</v>
      </c>
      <c r="AD4" s="40" t="s">
        <v>24</v>
      </c>
      <c r="AE4" s="41"/>
      <c r="AF4" s="33" t="s">
        <v>3</v>
      </c>
      <c r="AG4" s="34" t="s">
        <v>4</v>
      </c>
      <c r="AH4" s="34" t="s">
        <v>5</v>
      </c>
      <c r="AI4" s="42" t="s">
        <v>25</v>
      </c>
      <c r="AJ4" s="42" t="s">
        <v>26</v>
      </c>
      <c r="AK4" s="42" t="s">
        <v>27</v>
      </c>
      <c r="AL4" s="42" t="s">
        <v>28</v>
      </c>
      <c r="AM4" s="42" t="s">
        <v>29</v>
      </c>
      <c r="AN4" s="42" t="s">
        <v>11</v>
      </c>
      <c r="AO4" s="36" t="s">
        <v>12</v>
      </c>
      <c r="AP4" s="34" t="s">
        <v>13</v>
      </c>
      <c r="AQ4" s="35" t="s">
        <v>14</v>
      </c>
      <c r="AR4" s="35" t="s">
        <v>14</v>
      </c>
      <c r="AS4" s="34" t="s">
        <v>15</v>
      </c>
      <c r="AT4" s="36" t="s">
        <v>16</v>
      </c>
      <c r="AU4" s="36" t="s">
        <v>17</v>
      </c>
      <c r="AV4" s="35" t="s">
        <v>18</v>
      </c>
      <c r="AW4" s="43" t="s">
        <v>19</v>
      </c>
      <c r="AY4" s="39" t="s">
        <v>4848</v>
      </c>
      <c r="AZ4" s="39" t="s">
        <v>21</v>
      </c>
    </row>
    <row r="5" spans="1:56" s="11" customFormat="1" ht="48" x14ac:dyDescent="0.2">
      <c r="A5" s="45" t="str">
        <f t="shared" ref="A5" si="0">IF(LEFT(E5,2)="BG","NO",IF(LEN(E5)-LEN(SUBSTITUTE(E5,"-",""))&gt;1,"NO",IF(E5="EXT","EXT","YES")))</f>
        <v>NO</v>
      </c>
      <c r="B5" s="45"/>
      <c r="C5" s="45"/>
      <c r="D5" s="46" t="s">
        <v>30</v>
      </c>
      <c r="E5" s="47" t="s">
        <v>31</v>
      </c>
      <c r="F5" s="281" t="s">
        <v>31</v>
      </c>
      <c r="G5" s="48">
        <f t="shared" ref="G5:G59" si="1">LEN(R5)-LEN(SUBSTITUTE(R5,"/",""))-1</f>
        <v>1</v>
      </c>
      <c r="H5" s="49" t="s">
        <v>32</v>
      </c>
      <c r="I5" s="50" t="s">
        <v>33</v>
      </c>
      <c r="J5" s="50" t="s">
        <v>34</v>
      </c>
      <c r="K5" s="51"/>
      <c r="L5" s="51"/>
      <c r="M5" s="51" t="s">
        <v>35</v>
      </c>
      <c r="N5" s="50"/>
      <c r="O5" s="52" t="s">
        <v>32</v>
      </c>
      <c r="P5" s="52" t="str">
        <f>O5</f>
        <v>1..1</v>
      </c>
      <c r="Q5" s="53" t="s">
        <v>36</v>
      </c>
      <c r="R5" s="54" t="s">
        <v>37</v>
      </c>
      <c r="S5" s="52" t="s">
        <v>35</v>
      </c>
      <c r="T5" s="55" t="s">
        <v>38</v>
      </c>
      <c r="U5" s="52" t="s">
        <v>32</v>
      </c>
      <c r="V5" s="52" t="s">
        <v>35</v>
      </c>
      <c r="W5" s="56" t="s">
        <v>35</v>
      </c>
      <c r="X5" s="38"/>
      <c r="Y5" s="58" t="s">
        <v>39</v>
      </c>
      <c r="Z5" s="58" t="s">
        <v>39</v>
      </c>
      <c r="AA5" s="57"/>
      <c r="AB5" s="13" t="str">
        <f t="shared" ref="AB5:AB75" si="2">IF(ISERROR(FIND("/",R5)),R5,LEFT(R5,FIND(CHAR(1),SUBSTITUTE(R5,"/",CHAR(1),LEN(R5)-LEN(SUBSTITUTE(R5,"/",""))))-1))</f>
        <v>/rsm:CrossIndustryInvoice</v>
      </c>
      <c r="AC5" s="13" t="str">
        <f t="shared" ref="AC5:AC75" si="3">IF(ISERROR(FIND("/",R5)),R5,MID(R5, FIND(CHAR(1),SUBSTITUTE(R5,"/",CHAR(1), LEN(R5)-LEN(SUBSTITUTE(R5,"/","")))), LEN(R5)))</f>
        <v>/rsm:ExchangedDocumentContext</v>
      </c>
      <c r="AD5" s="14">
        <f>COUNTIFS(R$4:R5,AB5)</f>
        <v>0</v>
      </c>
      <c r="AE5" s="57"/>
      <c r="AF5" s="47" t="str">
        <f>E5</f>
        <v>BG-2</v>
      </c>
      <c r="AG5" s="48">
        <f t="shared" ref="AG5:AG63" si="4">LEN(AR5)-LEN(SUBSTITUTE(AR5,"/",""))-1</f>
        <v>1</v>
      </c>
      <c r="AH5" s="49" t="str">
        <f>H5</f>
        <v>1..1</v>
      </c>
      <c r="AI5" s="50" t="s">
        <v>33</v>
      </c>
      <c r="AJ5" s="50" t="s">
        <v>40</v>
      </c>
      <c r="AK5" s="51"/>
      <c r="AL5" s="51"/>
      <c r="AM5" s="51" t="s">
        <v>35</v>
      </c>
      <c r="AN5" s="50"/>
      <c r="AO5" s="52" t="str">
        <f>O5</f>
        <v>1..1</v>
      </c>
      <c r="AP5" s="52" t="str">
        <f>P5</f>
        <v>1..1</v>
      </c>
      <c r="AQ5" s="53" t="str">
        <f t="shared" ref="AQ5:AR20" si="5">Q5</f>
        <v>/rsm:CrossIndustryInvoice
/rsm:ExchangedDocumentContext</v>
      </c>
      <c r="AR5" s="54" t="str">
        <f t="shared" si="5"/>
        <v>/rsm:CrossIndustryInvoice/rsm:ExchangedDocumentContext</v>
      </c>
      <c r="AS5" s="52" t="s">
        <v>35</v>
      </c>
      <c r="AT5" s="55" t="s">
        <v>38</v>
      </c>
      <c r="AU5" s="52" t="str">
        <f t="shared" ref="AU5:AU63" si="6">U5</f>
        <v>1..1</v>
      </c>
      <c r="AV5" s="52" t="s">
        <v>35</v>
      </c>
      <c r="AW5" s="56" t="s">
        <v>35</v>
      </c>
      <c r="AX5" s="7"/>
      <c r="AY5" s="58" t="str">
        <f>Y5</f>
        <v>MINIMUM</v>
      </c>
      <c r="AZ5" s="58" t="str">
        <f>Z5</f>
        <v>MINIMUM</v>
      </c>
      <c r="BB5" s="57"/>
      <c r="BC5" s="59"/>
      <c r="BD5" s="59"/>
    </row>
    <row r="6" spans="1:56" s="11" customFormat="1" ht="60" x14ac:dyDescent="0.2">
      <c r="A6" s="45" t="str">
        <f>IF(LEFT(E6,2)="BG","NO",IF(LEN(E6)-LEN(SUBSTITUTE(E6,"-",""))&gt;1,"NO",IF(E6="EXT","EXT","YES")))</f>
        <v>EXT</v>
      </c>
      <c r="B6" s="45"/>
      <c r="C6" s="45"/>
      <c r="D6" s="60" t="s">
        <v>30</v>
      </c>
      <c r="E6" s="61" t="s">
        <v>41</v>
      </c>
      <c r="F6" s="282" t="e">
        <v>#N/A</v>
      </c>
      <c r="G6" s="62">
        <f t="shared" si="1"/>
        <v>2</v>
      </c>
      <c r="H6" s="62" t="s">
        <v>42</v>
      </c>
      <c r="I6" s="63" t="s">
        <v>43</v>
      </c>
      <c r="J6" s="64"/>
      <c r="K6" s="65"/>
      <c r="L6" s="65" t="s">
        <v>44</v>
      </c>
      <c r="M6" s="65"/>
      <c r="N6" s="64"/>
      <c r="O6" s="66" t="s">
        <v>42</v>
      </c>
      <c r="P6" s="66" t="str">
        <f t="shared" ref="P6:P76" si="7">O6</f>
        <v>0..1</v>
      </c>
      <c r="Q6" s="6" t="s">
        <v>45</v>
      </c>
      <c r="R6" s="67" t="s">
        <v>46</v>
      </c>
      <c r="S6" s="66"/>
      <c r="T6" s="68"/>
      <c r="U6" s="62" t="s">
        <v>42</v>
      </c>
      <c r="V6" s="66"/>
      <c r="W6" s="69"/>
      <c r="X6" s="38"/>
      <c r="Y6" s="70" t="s">
        <v>47</v>
      </c>
      <c r="Z6" s="70" t="s">
        <v>48</v>
      </c>
      <c r="AA6" s="57"/>
      <c r="AB6" s="13" t="str">
        <f t="shared" si="2"/>
        <v>/rsm:CrossIndustryInvoice/rsm:ExchangedDocumentContext</v>
      </c>
      <c r="AC6" s="13" t="str">
        <f t="shared" si="3"/>
        <v>/ram:TestIndicator</v>
      </c>
      <c r="AD6" s="14">
        <f>COUNTIFS(R$4:R6,AB6)</f>
        <v>1</v>
      </c>
      <c r="AE6" s="57"/>
      <c r="AF6" s="61" t="str">
        <f t="shared" ref="AF6:AF64" si="8">E6</f>
        <v>EXT</v>
      </c>
      <c r="AG6" s="62">
        <f t="shared" si="4"/>
        <v>2</v>
      </c>
      <c r="AH6" s="62" t="str">
        <f t="shared" ref="AH6:AH64" si="9">H6</f>
        <v>0..1</v>
      </c>
      <c r="AI6" s="63" t="s">
        <v>49</v>
      </c>
      <c r="AJ6" s="64"/>
      <c r="AK6" s="65"/>
      <c r="AL6" s="65"/>
      <c r="AM6" s="65"/>
      <c r="AN6" s="64"/>
      <c r="AO6" s="66" t="str">
        <f t="shared" ref="AO6:AR64" si="10">O6</f>
        <v>0..1</v>
      </c>
      <c r="AP6" s="66" t="str">
        <f t="shared" si="10"/>
        <v>0..1</v>
      </c>
      <c r="AQ6" s="6" t="str">
        <f t="shared" si="5"/>
        <v>/rsm:CrossIndustryInvoice
/rsm:ExchangedDocumentContext
/ram:TestIndicator</v>
      </c>
      <c r="AR6" s="67" t="str">
        <f t="shared" si="5"/>
        <v>/rsm:CrossIndustryInvoice/rsm:ExchangedDocumentContext/ram:TestIndicator</v>
      </c>
      <c r="AS6" s="66"/>
      <c r="AT6" s="68"/>
      <c r="AU6" s="62" t="str">
        <f t="shared" si="6"/>
        <v>0..1</v>
      </c>
      <c r="AV6" s="66"/>
      <c r="AW6" s="69"/>
      <c r="AX6" s="7"/>
      <c r="AY6" s="70" t="str">
        <f t="shared" ref="AY6:AZ64" si="11">Y6</f>
        <v>EXTENDED</v>
      </c>
      <c r="AZ6" s="70" t="str">
        <f t="shared" si="11"/>
        <v>EXTENDED FR B2B</v>
      </c>
      <c r="BB6" s="57"/>
      <c r="BC6" s="59"/>
      <c r="BD6" s="59"/>
    </row>
    <row r="7" spans="1:56" s="11" customFormat="1" ht="75" x14ac:dyDescent="0.2">
      <c r="A7" s="45" t="str">
        <f t="shared" ref="A7:A77" si="12">IF(LEFT(E7,2)="BG","NO",IF(LEN(E7)-LEN(SUBSTITUTE(E7,"-",""))&gt;1,"NO",IF(E7="EXT","EXT","YES")))</f>
        <v>EXT</v>
      </c>
      <c r="B7" s="45"/>
      <c r="C7" s="45"/>
      <c r="D7" s="60" t="s">
        <v>30</v>
      </c>
      <c r="E7" s="61" t="s">
        <v>41</v>
      </c>
      <c r="F7" s="282" t="e">
        <v>#N/A</v>
      </c>
      <c r="G7" s="62">
        <f t="shared" si="1"/>
        <v>3</v>
      </c>
      <c r="H7" s="62" t="s">
        <v>32</v>
      </c>
      <c r="I7" s="63" t="s">
        <v>50</v>
      </c>
      <c r="J7" s="64" t="s">
        <v>51</v>
      </c>
      <c r="K7" s="65"/>
      <c r="L7" s="65" t="s">
        <v>52</v>
      </c>
      <c r="M7" s="65"/>
      <c r="N7" s="64"/>
      <c r="O7" s="66" t="s">
        <v>32</v>
      </c>
      <c r="P7" s="66" t="str">
        <f t="shared" si="7"/>
        <v>1..1</v>
      </c>
      <c r="Q7" s="6" t="s">
        <v>53</v>
      </c>
      <c r="R7" s="67" t="s">
        <v>54</v>
      </c>
      <c r="S7" s="66" t="s">
        <v>55</v>
      </c>
      <c r="T7" s="68" t="s">
        <v>56</v>
      </c>
      <c r="U7" s="62" t="s">
        <v>42</v>
      </c>
      <c r="V7" s="66"/>
      <c r="W7" s="69"/>
      <c r="X7" s="38"/>
      <c r="Y7" s="70" t="s">
        <v>47</v>
      </c>
      <c r="Z7" s="70" t="s">
        <v>48</v>
      </c>
      <c r="AA7" s="57"/>
      <c r="AB7" s="13" t="str">
        <f t="shared" si="2"/>
        <v>/rsm:CrossIndustryInvoice/rsm:ExchangedDocumentContext/ram:TestIndicator</v>
      </c>
      <c r="AC7" s="13" t="str">
        <f t="shared" si="3"/>
        <v>/udt:Indicator</v>
      </c>
      <c r="AD7" s="14">
        <f>COUNTIFS(R$4:R7,AB7)</f>
        <v>1</v>
      </c>
      <c r="AE7" s="57"/>
      <c r="AF7" s="61" t="str">
        <f t="shared" si="8"/>
        <v>EXT</v>
      </c>
      <c r="AG7" s="62">
        <f t="shared" si="4"/>
        <v>3</v>
      </c>
      <c r="AH7" s="62" t="str">
        <f t="shared" si="9"/>
        <v>1..1</v>
      </c>
      <c r="AI7" s="63" t="s">
        <v>57</v>
      </c>
      <c r="AJ7" s="64"/>
      <c r="AK7" s="65"/>
      <c r="AL7" s="65"/>
      <c r="AM7" s="65"/>
      <c r="AN7" s="64"/>
      <c r="AO7" s="66" t="str">
        <f t="shared" si="10"/>
        <v>1..1</v>
      </c>
      <c r="AP7" s="66" t="str">
        <f t="shared" si="10"/>
        <v>1..1</v>
      </c>
      <c r="AQ7" s="6" t="str">
        <f t="shared" si="5"/>
        <v>/rsm:CrossIndustryInvoice
/rsm:ExchangedDocumentContext
/ram:TestIndicator
/udt:Indicator</v>
      </c>
      <c r="AR7" s="67" t="str">
        <f t="shared" si="5"/>
        <v>/rsm:CrossIndustryInvoice/rsm:ExchangedDocumentContext/ram:TestIndicator/udt:Indicator</v>
      </c>
      <c r="AS7" s="66" t="s">
        <v>55</v>
      </c>
      <c r="AT7" s="68" t="s">
        <v>56</v>
      </c>
      <c r="AU7" s="62" t="str">
        <f t="shared" si="6"/>
        <v>0..1</v>
      </c>
      <c r="AV7" s="66"/>
      <c r="AW7" s="69"/>
      <c r="AX7" s="7"/>
      <c r="AY7" s="70" t="str">
        <f t="shared" si="11"/>
        <v>EXTENDED</v>
      </c>
      <c r="AZ7" s="70" t="str">
        <f t="shared" si="11"/>
        <v>EXTENDED FR B2B</v>
      </c>
      <c r="BB7" s="57"/>
      <c r="BC7" s="59"/>
      <c r="BD7" s="59"/>
    </row>
    <row r="8" spans="1:56" s="11" customFormat="1" ht="60" x14ac:dyDescent="0.2">
      <c r="A8" s="45" t="str">
        <f t="shared" si="12"/>
        <v>NO</v>
      </c>
      <c r="B8" s="45"/>
      <c r="C8" s="45"/>
      <c r="D8" s="71" t="s">
        <v>30</v>
      </c>
      <c r="E8" s="72" t="s">
        <v>58</v>
      </c>
      <c r="F8" s="283" t="e">
        <v>#N/A</v>
      </c>
      <c r="G8" s="73">
        <f t="shared" si="1"/>
        <v>2</v>
      </c>
      <c r="H8" s="73" t="s">
        <v>42</v>
      </c>
      <c r="I8" s="74" t="s">
        <v>59</v>
      </c>
      <c r="J8" s="64"/>
      <c r="K8" s="65"/>
      <c r="L8" s="65"/>
      <c r="M8" s="65"/>
      <c r="N8" s="64"/>
      <c r="O8" s="66" t="s">
        <v>42</v>
      </c>
      <c r="P8" s="66" t="str">
        <f t="shared" si="7"/>
        <v>0..1</v>
      </c>
      <c r="Q8" s="2" t="s">
        <v>60</v>
      </c>
      <c r="R8" s="75" t="s">
        <v>61</v>
      </c>
      <c r="S8" s="66"/>
      <c r="T8" s="68"/>
      <c r="U8" s="66" t="s">
        <v>62</v>
      </c>
      <c r="V8" s="66"/>
      <c r="W8" s="69"/>
      <c r="X8" s="38"/>
      <c r="Y8" s="68" t="s">
        <v>39</v>
      </c>
      <c r="Z8" s="68" t="s">
        <v>39</v>
      </c>
      <c r="AA8" s="57"/>
      <c r="AB8" s="13" t="str">
        <f t="shared" si="2"/>
        <v>/rsm:CrossIndustryInvoice/rsm:ExchangedDocumentContext</v>
      </c>
      <c r="AC8" s="13" t="str">
        <f t="shared" si="3"/>
        <v>/ram:BusinessProcessSpecifiedDocumentContextParameter</v>
      </c>
      <c r="AD8" s="14">
        <f>COUNTIFS(R$4:R8,AB8)</f>
        <v>1</v>
      </c>
      <c r="AE8" s="57"/>
      <c r="AF8" s="72" t="str">
        <f t="shared" si="8"/>
        <v>BT-23-00</v>
      </c>
      <c r="AG8" s="73">
        <f t="shared" si="4"/>
        <v>2</v>
      </c>
      <c r="AH8" s="73" t="str">
        <f t="shared" si="9"/>
        <v>0..1</v>
      </c>
      <c r="AI8" s="74" t="s">
        <v>63</v>
      </c>
      <c r="AJ8" s="64"/>
      <c r="AK8" s="65"/>
      <c r="AL8" s="65"/>
      <c r="AM8" s="65" t="s">
        <v>35</v>
      </c>
      <c r="AN8" s="64"/>
      <c r="AO8" s="66" t="str">
        <f t="shared" si="10"/>
        <v>0..1</v>
      </c>
      <c r="AP8" s="66" t="str">
        <f t="shared" si="10"/>
        <v>0..1</v>
      </c>
      <c r="AQ8" s="2" t="str">
        <f t="shared" si="5"/>
        <v>/rsm:CrossIndustryInvoice
/rsm:ExchangedDocumentContext
/ram:BusinessProcessSpecifiedDocumentContextParameter</v>
      </c>
      <c r="AR8" s="75" t="str">
        <f t="shared" si="5"/>
        <v>/rsm:CrossIndustryInvoice/rsm:ExchangedDocumentContext/ram:BusinessProcessSpecifiedDocumentContextParameter</v>
      </c>
      <c r="AS8" s="66"/>
      <c r="AT8" s="68"/>
      <c r="AU8" s="66" t="str">
        <f t="shared" si="6"/>
        <v>0..n</v>
      </c>
      <c r="AV8" s="66"/>
      <c r="AW8" s="69"/>
      <c r="AX8" s="7"/>
      <c r="AY8" s="68" t="str">
        <f t="shared" si="11"/>
        <v>MINIMUM</v>
      </c>
      <c r="AZ8" s="68" t="str">
        <f t="shared" si="11"/>
        <v>MINIMUM</v>
      </c>
      <c r="BB8" s="57"/>
      <c r="BC8" s="59"/>
      <c r="BD8" s="59"/>
    </row>
    <row r="9" spans="1:56" s="11" customFormat="1" ht="90" x14ac:dyDescent="0.2">
      <c r="A9" s="45" t="str">
        <f t="shared" si="12"/>
        <v>YES</v>
      </c>
      <c r="B9" s="76" t="s">
        <v>64</v>
      </c>
      <c r="C9" s="76"/>
      <c r="D9" s="71" t="s">
        <v>30</v>
      </c>
      <c r="E9" s="72" t="s">
        <v>65</v>
      </c>
      <c r="F9" s="283" t="s">
        <v>65</v>
      </c>
      <c r="G9" s="66">
        <f t="shared" si="1"/>
        <v>3</v>
      </c>
      <c r="H9" s="66" t="s">
        <v>42</v>
      </c>
      <c r="I9" s="64" t="s">
        <v>66</v>
      </c>
      <c r="J9" s="64" t="s">
        <v>67</v>
      </c>
      <c r="K9" s="65" t="s">
        <v>68</v>
      </c>
      <c r="L9" s="65" t="s">
        <v>69</v>
      </c>
      <c r="M9" s="65" t="s">
        <v>35</v>
      </c>
      <c r="N9" s="64" t="s">
        <v>70</v>
      </c>
      <c r="O9" s="66" t="s">
        <v>32</v>
      </c>
      <c r="P9" s="66" t="str">
        <f t="shared" si="7"/>
        <v>1..1</v>
      </c>
      <c r="Q9" s="2" t="s">
        <v>71</v>
      </c>
      <c r="R9" s="75" t="s">
        <v>72</v>
      </c>
      <c r="S9" s="66" t="s">
        <v>73</v>
      </c>
      <c r="T9" s="68" t="s">
        <v>56</v>
      </c>
      <c r="U9" s="66" t="s">
        <v>42</v>
      </c>
      <c r="V9" s="66" t="s">
        <v>35</v>
      </c>
      <c r="W9" s="69" t="s">
        <v>35</v>
      </c>
      <c r="X9" s="38"/>
      <c r="Y9" s="68" t="s">
        <v>39</v>
      </c>
      <c r="Z9" s="68" t="s">
        <v>39</v>
      </c>
      <c r="AA9" s="57"/>
      <c r="AB9" s="13" t="str">
        <f t="shared" si="2"/>
        <v>/rsm:CrossIndustryInvoice/rsm:ExchangedDocumentContext/ram:BusinessProcessSpecifiedDocumentContextParameter</v>
      </c>
      <c r="AC9" s="13" t="str">
        <f t="shared" si="3"/>
        <v>/ram:ID</v>
      </c>
      <c r="AD9" s="14">
        <f>COUNTIFS(R$4:R9,AB9)</f>
        <v>1</v>
      </c>
      <c r="AE9" s="57"/>
      <c r="AF9" s="72" t="str">
        <f t="shared" si="8"/>
        <v>BT-23</v>
      </c>
      <c r="AG9" s="66">
        <f t="shared" si="4"/>
        <v>3</v>
      </c>
      <c r="AH9" s="66" t="str">
        <f t="shared" si="9"/>
        <v>0..1</v>
      </c>
      <c r="AI9" s="64" t="s">
        <v>74</v>
      </c>
      <c r="AJ9" s="64" t="s">
        <v>75</v>
      </c>
      <c r="AK9" s="65" t="s">
        <v>76</v>
      </c>
      <c r="AL9" s="65" t="s">
        <v>77</v>
      </c>
      <c r="AM9" s="65" t="s">
        <v>35</v>
      </c>
      <c r="AN9" s="64" t="s">
        <v>78</v>
      </c>
      <c r="AO9" s="66" t="str">
        <f t="shared" si="10"/>
        <v>1..1</v>
      </c>
      <c r="AP9" s="66" t="str">
        <f t="shared" si="10"/>
        <v>1..1</v>
      </c>
      <c r="AQ9" s="2" t="str">
        <f t="shared" si="5"/>
        <v>/rsm:CrossIndustryInvoice
/rsm:ExchangedDocumentContext
/ram:BusinessProcessSpecifiedDocumentContextParameter
/ram:ID</v>
      </c>
      <c r="AR9" s="75" t="str">
        <f t="shared" si="5"/>
        <v>/rsm:CrossIndustryInvoice/rsm:ExchangedDocumentContext/ram:BusinessProcessSpecifiedDocumentContextParameter/ram:ID</v>
      </c>
      <c r="AS9" s="66" t="s">
        <v>73</v>
      </c>
      <c r="AT9" s="68" t="s">
        <v>56</v>
      </c>
      <c r="AU9" s="66" t="str">
        <f t="shared" si="6"/>
        <v>0..1</v>
      </c>
      <c r="AV9" s="66" t="s">
        <v>35</v>
      </c>
      <c r="AW9" s="69" t="s">
        <v>35</v>
      </c>
      <c r="AX9" s="7"/>
      <c r="AY9" s="68" t="str">
        <f t="shared" si="11"/>
        <v>MINIMUM</v>
      </c>
      <c r="AZ9" s="68" t="str">
        <f t="shared" si="11"/>
        <v>MINIMUM</v>
      </c>
      <c r="BB9" s="57"/>
      <c r="BC9" s="59"/>
      <c r="BD9" s="59"/>
    </row>
    <row r="10" spans="1:56" s="11" customFormat="1" ht="60" x14ac:dyDescent="0.2">
      <c r="A10" s="45" t="str">
        <f t="shared" si="12"/>
        <v>NO</v>
      </c>
      <c r="B10" s="45"/>
      <c r="C10" s="45"/>
      <c r="D10" s="71" t="s">
        <v>30</v>
      </c>
      <c r="E10" s="77" t="s">
        <v>79</v>
      </c>
      <c r="F10" s="284" t="e">
        <v>#N/A</v>
      </c>
      <c r="G10" s="73">
        <f t="shared" si="1"/>
        <v>2</v>
      </c>
      <c r="H10" s="73" t="s">
        <v>32</v>
      </c>
      <c r="I10" s="74" t="s">
        <v>80</v>
      </c>
      <c r="J10" s="64"/>
      <c r="K10" s="65"/>
      <c r="L10" s="65"/>
      <c r="M10" s="65"/>
      <c r="N10" s="64"/>
      <c r="O10" s="66" t="s">
        <v>32</v>
      </c>
      <c r="P10" s="66" t="str">
        <f t="shared" si="7"/>
        <v>1..1</v>
      </c>
      <c r="Q10" s="2" t="s">
        <v>81</v>
      </c>
      <c r="R10" s="75" t="s">
        <v>82</v>
      </c>
      <c r="S10" s="66"/>
      <c r="T10" s="68"/>
      <c r="U10" s="66" t="s">
        <v>62</v>
      </c>
      <c r="V10" s="66"/>
      <c r="W10" s="69"/>
      <c r="X10" s="38"/>
      <c r="Y10" s="68" t="s">
        <v>39</v>
      </c>
      <c r="Z10" s="68" t="s">
        <v>39</v>
      </c>
      <c r="AA10" s="57"/>
      <c r="AB10" s="13" t="str">
        <f t="shared" si="2"/>
        <v>/rsm:CrossIndustryInvoice/rsm:ExchangedDocumentContext</v>
      </c>
      <c r="AC10" s="13" t="str">
        <f t="shared" si="3"/>
        <v>/ram:GuidelineSpecifiedDocumentContextParameter</v>
      </c>
      <c r="AD10" s="14">
        <f>COUNTIFS(R$4:R10,AB10)</f>
        <v>1</v>
      </c>
      <c r="AE10" s="57"/>
      <c r="AF10" s="77" t="str">
        <f t="shared" si="8"/>
        <v>BT-24-00</v>
      </c>
      <c r="AG10" s="73">
        <f t="shared" si="4"/>
        <v>2</v>
      </c>
      <c r="AH10" s="73" t="str">
        <f t="shared" si="9"/>
        <v>1..1</v>
      </c>
      <c r="AI10" s="74" t="s">
        <v>83</v>
      </c>
      <c r="AJ10" s="64"/>
      <c r="AK10" s="65"/>
      <c r="AL10" s="65"/>
      <c r="AM10" s="65" t="s">
        <v>35</v>
      </c>
      <c r="AN10" s="64"/>
      <c r="AO10" s="66" t="str">
        <f t="shared" si="10"/>
        <v>1..1</v>
      </c>
      <c r="AP10" s="66" t="str">
        <f t="shared" si="10"/>
        <v>1..1</v>
      </c>
      <c r="AQ10" s="2" t="str">
        <f t="shared" si="5"/>
        <v>/rsm:CrossIndustryInvoice
/rsm:ExchangedDocumentContext
/ram:GuidelineSpecifiedDocumentContextParameter</v>
      </c>
      <c r="AR10" s="75" t="str">
        <f t="shared" si="5"/>
        <v>/rsm:CrossIndustryInvoice/rsm:ExchangedDocumentContext/ram:GuidelineSpecifiedDocumentContextParameter</v>
      </c>
      <c r="AS10" s="66"/>
      <c r="AT10" s="68"/>
      <c r="AU10" s="66" t="str">
        <f t="shared" si="6"/>
        <v>0..n</v>
      </c>
      <c r="AV10" s="66"/>
      <c r="AW10" s="69"/>
      <c r="AX10" s="7"/>
      <c r="AY10" s="68" t="str">
        <f t="shared" si="11"/>
        <v>MINIMUM</v>
      </c>
      <c r="AZ10" s="68" t="str">
        <f t="shared" si="11"/>
        <v>MINIMUM</v>
      </c>
      <c r="BB10" s="57"/>
      <c r="BC10" s="59"/>
      <c r="BD10" s="59"/>
    </row>
    <row r="11" spans="1:56" s="11" customFormat="1" ht="105" x14ac:dyDescent="0.2">
      <c r="A11" s="45" t="str">
        <f t="shared" si="12"/>
        <v>YES</v>
      </c>
      <c r="B11" s="45"/>
      <c r="C11" s="45"/>
      <c r="D11" s="71" t="s">
        <v>30</v>
      </c>
      <c r="E11" s="77" t="s">
        <v>84</v>
      </c>
      <c r="F11" s="284" t="s">
        <v>84</v>
      </c>
      <c r="G11" s="66">
        <f t="shared" si="1"/>
        <v>3</v>
      </c>
      <c r="H11" s="66" t="s">
        <v>32</v>
      </c>
      <c r="I11" s="64" t="s">
        <v>85</v>
      </c>
      <c r="J11" s="64" t="s">
        <v>86</v>
      </c>
      <c r="K11" s="65" t="s">
        <v>87</v>
      </c>
      <c r="L11" s="65" t="s">
        <v>88</v>
      </c>
      <c r="M11" s="65" t="s">
        <v>89</v>
      </c>
      <c r="N11" s="64" t="s">
        <v>90</v>
      </c>
      <c r="O11" s="66" t="s">
        <v>32</v>
      </c>
      <c r="P11" s="66" t="str">
        <f t="shared" si="7"/>
        <v>1..1</v>
      </c>
      <c r="Q11" s="2" t="s">
        <v>91</v>
      </c>
      <c r="R11" s="75" t="s">
        <v>92</v>
      </c>
      <c r="S11" s="66" t="s">
        <v>55</v>
      </c>
      <c r="T11" s="68" t="s">
        <v>56</v>
      </c>
      <c r="U11" s="66" t="s">
        <v>42</v>
      </c>
      <c r="V11" s="66" t="s">
        <v>93</v>
      </c>
      <c r="W11" s="69" t="s">
        <v>35</v>
      </c>
      <c r="X11" s="38"/>
      <c r="Y11" s="68" t="s">
        <v>39</v>
      </c>
      <c r="Z11" s="68" t="s">
        <v>39</v>
      </c>
      <c r="AA11" s="57"/>
      <c r="AB11" s="13" t="str">
        <f t="shared" si="2"/>
        <v>/rsm:CrossIndustryInvoice/rsm:ExchangedDocumentContext/ram:GuidelineSpecifiedDocumentContextParameter</v>
      </c>
      <c r="AC11" s="13" t="str">
        <f t="shared" si="3"/>
        <v>/ram:ID</v>
      </c>
      <c r="AD11" s="14">
        <f>COUNTIFS(R$4:R11,AB11)</f>
        <v>1</v>
      </c>
      <c r="AE11" s="57"/>
      <c r="AF11" s="77" t="str">
        <f t="shared" si="8"/>
        <v>BT-24</v>
      </c>
      <c r="AG11" s="66">
        <f t="shared" si="4"/>
        <v>3</v>
      </c>
      <c r="AH11" s="66" t="str">
        <f t="shared" si="9"/>
        <v>1..1</v>
      </c>
      <c r="AI11" s="64" t="s">
        <v>94</v>
      </c>
      <c r="AJ11" s="64" t="s">
        <v>95</v>
      </c>
      <c r="AK11" s="65" t="s">
        <v>96</v>
      </c>
      <c r="AL11" s="65" t="s">
        <v>97</v>
      </c>
      <c r="AM11" s="65" t="s">
        <v>98</v>
      </c>
      <c r="AN11" s="64" t="s">
        <v>99</v>
      </c>
      <c r="AO11" s="66" t="str">
        <f t="shared" si="10"/>
        <v>1..1</v>
      </c>
      <c r="AP11" s="66" t="str">
        <f t="shared" si="10"/>
        <v>1..1</v>
      </c>
      <c r="AQ11" s="2" t="str">
        <f t="shared" si="5"/>
        <v>/rsm:CrossIndustryInvoice
/rsm:ExchangedDocumentContext
/ram:GuidelineSpecifiedDocumentContextParameter
/ram:ID</v>
      </c>
      <c r="AR11" s="75" t="str">
        <f t="shared" si="5"/>
        <v>/rsm:CrossIndustryInvoice/rsm:ExchangedDocumentContext/ram:GuidelineSpecifiedDocumentContextParameter/ram:ID</v>
      </c>
      <c r="AS11" s="66" t="s">
        <v>55</v>
      </c>
      <c r="AT11" s="68" t="s">
        <v>56</v>
      </c>
      <c r="AU11" s="66" t="str">
        <f t="shared" si="6"/>
        <v>0..1</v>
      </c>
      <c r="AV11" s="66" t="s">
        <v>93</v>
      </c>
      <c r="AW11" s="69" t="s">
        <v>35</v>
      </c>
      <c r="AX11" s="7"/>
      <c r="AY11" s="68" t="str">
        <f t="shared" si="11"/>
        <v>MINIMUM</v>
      </c>
      <c r="AZ11" s="68" t="str">
        <f t="shared" si="11"/>
        <v>MINIMUM</v>
      </c>
      <c r="BB11" s="57"/>
      <c r="BC11" s="59"/>
      <c r="BD11" s="59"/>
    </row>
    <row r="12" spans="1:56" s="11" customFormat="1" ht="45" x14ac:dyDescent="0.2">
      <c r="A12" s="45" t="str">
        <f t="shared" si="12"/>
        <v>NO</v>
      </c>
      <c r="B12" s="45"/>
      <c r="C12" s="45"/>
      <c r="D12" s="78" t="s">
        <v>30</v>
      </c>
      <c r="E12" s="79" t="s">
        <v>100</v>
      </c>
      <c r="F12" s="285" t="e">
        <v>#N/A</v>
      </c>
      <c r="G12" s="80">
        <f t="shared" si="1"/>
        <v>1</v>
      </c>
      <c r="H12" s="80" t="s">
        <v>32</v>
      </c>
      <c r="I12" s="50" t="s">
        <v>101</v>
      </c>
      <c r="J12" s="50"/>
      <c r="K12" s="51"/>
      <c r="L12" s="51"/>
      <c r="M12" s="51"/>
      <c r="N12" s="50"/>
      <c r="O12" s="80" t="s">
        <v>32</v>
      </c>
      <c r="P12" s="80" t="str">
        <f t="shared" si="7"/>
        <v>1..1</v>
      </c>
      <c r="Q12" s="81" t="s">
        <v>102</v>
      </c>
      <c r="R12" s="82" t="s">
        <v>103</v>
      </c>
      <c r="S12" s="80"/>
      <c r="T12" s="49"/>
      <c r="U12" s="80" t="s">
        <v>32</v>
      </c>
      <c r="V12" s="80"/>
      <c r="W12" s="83"/>
      <c r="X12" s="38"/>
      <c r="Y12" s="49" t="s">
        <v>39</v>
      </c>
      <c r="Z12" s="49" t="s">
        <v>39</v>
      </c>
      <c r="AA12" s="57"/>
      <c r="AB12" s="13" t="str">
        <f t="shared" si="2"/>
        <v>/rsm:CrossIndustryInvoice</v>
      </c>
      <c r="AC12" s="13" t="str">
        <f t="shared" si="3"/>
        <v>/rsm:ExchangedDocument</v>
      </c>
      <c r="AD12" s="14">
        <f>COUNTIFS(R$4:R12,AB12)</f>
        <v>0</v>
      </c>
      <c r="AE12" s="57"/>
      <c r="AF12" s="79" t="str">
        <f t="shared" si="8"/>
        <v>BT-1-00</v>
      </c>
      <c r="AG12" s="80">
        <f t="shared" si="4"/>
        <v>1</v>
      </c>
      <c r="AH12" s="80" t="str">
        <f t="shared" si="9"/>
        <v>1..1</v>
      </c>
      <c r="AI12" s="50" t="s">
        <v>101</v>
      </c>
      <c r="AJ12" s="50"/>
      <c r="AK12" s="51"/>
      <c r="AL12" s="51"/>
      <c r="AM12" s="51" t="s">
        <v>35</v>
      </c>
      <c r="AN12" s="50"/>
      <c r="AO12" s="80" t="str">
        <f t="shared" si="10"/>
        <v>1..1</v>
      </c>
      <c r="AP12" s="80" t="str">
        <f t="shared" si="10"/>
        <v>1..1</v>
      </c>
      <c r="AQ12" s="81" t="str">
        <f t="shared" si="5"/>
        <v>/rsm:CrossIndustryInvoice
/rsm:ExchangedDocument</v>
      </c>
      <c r="AR12" s="82" t="str">
        <f t="shared" si="5"/>
        <v>/rsm:CrossIndustryInvoice/rsm:ExchangedDocument</v>
      </c>
      <c r="AS12" s="80"/>
      <c r="AT12" s="49"/>
      <c r="AU12" s="80" t="str">
        <f t="shared" si="6"/>
        <v>1..1</v>
      </c>
      <c r="AV12" s="80"/>
      <c r="AW12" s="83"/>
      <c r="AX12" s="7"/>
      <c r="AY12" s="49" t="str">
        <f t="shared" si="11"/>
        <v>MINIMUM</v>
      </c>
      <c r="AZ12" s="49" t="str">
        <f t="shared" si="11"/>
        <v>MINIMUM</v>
      </c>
      <c r="BB12" s="57"/>
      <c r="BC12" s="59"/>
      <c r="BD12" s="59"/>
    </row>
    <row r="13" spans="1:56" s="11" customFormat="1" ht="60" x14ac:dyDescent="0.2">
      <c r="A13" s="45" t="str">
        <f t="shared" si="12"/>
        <v>YES</v>
      </c>
      <c r="B13" s="45"/>
      <c r="C13" s="45"/>
      <c r="D13" s="84" t="s">
        <v>30</v>
      </c>
      <c r="E13" s="85" t="s">
        <v>104</v>
      </c>
      <c r="F13" s="286" t="s">
        <v>104</v>
      </c>
      <c r="G13" s="66">
        <f t="shared" si="1"/>
        <v>2</v>
      </c>
      <c r="H13" s="66" t="s">
        <v>32</v>
      </c>
      <c r="I13" s="64" t="s">
        <v>105</v>
      </c>
      <c r="J13" s="64" t="s">
        <v>106</v>
      </c>
      <c r="K13" s="65" t="s">
        <v>107</v>
      </c>
      <c r="L13" s="65" t="s">
        <v>108</v>
      </c>
      <c r="M13" s="65" t="s">
        <v>109</v>
      </c>
      <c r="N13" s="64" t="s">
        <v>90</v>
      </c>
      <c r="O13" s="66" t="s">
        <v>32</v>
      </c>
      <c r="P13" s="66" t="str">
        <f t="shared" si="7"/>
        <v>1..1</v>
      </c>
      <c r="Q13" s="2" t="s">
        <v>110</v>
      </c>
      <c r="R13" s="75" t="s">
        <v>111</v>
      </c>
      <c r="S13" s="66" t="s">
        <v>55</v>
      </c>
      <c r="T13" s="68" t="s">
        <v>56</v>
      </c>
      <c r="U13" s="66" t="s">
        <v>32</v>
      </c>
      <c r="V13" s="66" t="s">
        <v>35</v>
      </c>
      <c r="W13" s="69" t="s">
        <v>35</v>
      </c>
      <c r="X13" s="38"/>
      <c r="Y13" s="68" t="s">
        <v>39</v>
      </c>
      <c r="Z13" s="68" t="s">
        <v>39</v>
      </c>
      <c r="AA13" s="57"/>
      <c r="AB13" s="13" t="str">
        <f t="shared" si="2"/>
        <v>/rsm:CrossIndustryInvoice/rsm:ExchangedDocument</v>
      </c>
      <c r="AC13" s="13" t="str">
        <f t="shared" si="3"/>
        <v>/ram:ID</v>
      </c>
      <c r="AD13" s="14">
        <f>COUNTIFS(R$4:R13,AB13)</f>
        <v>1</v>
      </c>
      <c r="AE13" s="57"/>
      <c r="AF13" s="85" t="str">
        <f t="shared" si="8"/>
        <v>BT-1</v>
      </c>
      <c r="AG13" s="66">
        <f t="shared" si="4"/>
        <v>2</v>
      </c>
      <c r="AH13" s="66" t="str">
        <f t="shared" si="9"/>
        <v>1..1</v>
      </c>
      <c r="AI13" s="64" t="s">
        <v>112</v>
      </c>
      <c r="AJ13" s="64" t="s">
        <v>113</v>
      </c>
      <c r="AK13" s="65" t="s">
        <v>114</v>
      </c>
      <c r="AL13" s="65" t="s">
        <v>115</v>
      </c>
      <c r="AM13" s="65" t="s">
        <v>116</v>
      </c>
      <c r="AN13" s="64" t="s">
        <v>99</v>
      </c>
      <c r="AO13" s="66" t="str">
        <f t="shared" si="10"/>
        <v>1..1</v>
      </c>
      <c r="AP13" s="66" t="str">
        <f t="shared" si="10"/>
        <v>1..1</v>
      </c>
      <c r="AQ13" s="2" t="str">
        <f t="shared" si="5"/>
        <v>/rsm:CrossIndustryInvoice
/rsm:ExchangedDocument
/ram:ID</v>
      </c>
      <c r="AR13" s="75" t="str">
        <f t="shared" si="5"/>
        <v>/rsm:CrossIndustryInvoice/rsm:ExchangedDocument/ram:ID</v>
      </c>
      <c r="AS13" s="66" t="s">
        <v>55</v>
      </c>
      <c r="AT13" s="68" t="s">
        <v>56</v>
      </c>
      <c r="AU13" s="66" t="str">
        <f t="shared" si="6"/>
        <v>1..1</v>
      </c>
      <c r="AV13" s="66" t="s">
        <v>35</v>
      </c>
      <c r="AW13" s="69" t="s">
        <v>35</v>
      </c>
      <c r="AX13" s="7"/>
      <c r="AY13" s="68" t="str">
        <f t="shared" si="11"/>
        <v>MINIMUM</v>
      </c>
      <c r="AZ13" s="68" t="str">
        <f t="shared" si="11"/>
        <v>MINIMUM</v>
      </c>
      <c r="BB13" s="57"/>
      <c r="BC13" s="59"/>
      <c r="BD13" s="59"/>
    </row>
    <row r="14" spans="1:56" s="11" customFormat="1" ht="60" x14ac:dyDescent="0.2">
      <c r="A14" s="45" t="str">
        <f t="shared" si="12"/>
        <v>EXT</v>
      </c>
      <c r="B14" s="45"/>
      <c r="C14" s="45"/>
      <c r="D14" s="86" t="s">
        <v>30</v>
      </c>
      <c r="E14" s="61" t="s">
        <v>41</v>
      </c>
      <c r="F14" s="282" t="e">
        <v>#N/A</v>
      </c>
      <c r="G14" s="62">
        <f t="shared" si="1"/>
        <v>2</v>
      </c>
      <c r="H14" s="62" t="s">
        <v>42</v>
      </c>
      <c r="I14" s="64" t="s">
        <v>117</v>
      </c>
      <c r="J14" s="64" t="s">
        <v>118</v>
      </c>
      <c r="K14" s="65"/>
      <c r="L14" s="65"/>
      <c r="M14" s="65"/>
      <c r="N14" s="64" t="s">
        <v>70</v>
      </c>
      <c r="O14" s="66" t="s">
        <v>42</v>
      </c>
      <c r="P14" s="66" t="str">
        <f t="shared" si="7"/>
        <v>0..1</v>
      </c>
      <c r="Q14" s="6" t="s">
        <v>119</v>
      </c>
      <c r="R14" s="67" t="s">
        <v>120</v>
      </c>
      <c r="S14" s="66"/>
      <c r="T14" s="68"/>
      <c r="U14" s="62" t="s">
        <v>62</v>
      </c>
      <c r="V14" s="66"/>
      <c r="W14" s="69"/>
      <c r="X14" s="38"/>
      <c r="Y14" s="70" t="s">
        <v>47</v>
      </c>
      <c r="Z14" s="70" t="s">
        <v>47</v>
      </c>
      <c r="AA14" s="57"/>
      <c r="AB14" s="13" t="str">
        <f t="shared" si="2"/>
        <v>/rsm:CrossIndustryInvoice/rsm:ExchangedDocument</v>
      </c>
      <c r="AC14" s="13" t="str">
        <f t="shared" si="3"/>
        <v>/ram:Name</v>
      </c>
      <c r="AD14" s="14">
        <f>COUNTIFS(R$4:R14,AB14)</f>
        <v>1</v>
      </c>
      <c r="AE14" s="57"/>
      <c r="AF14" s="61" t="str">
        <f t="shared" si="8"/>
        <v>EXT</v>
      </c>
      <c r="AG14" s="62">
        <f t="shared" si="4"/>
        <v>2</v>
      </c>
      <c r="AH14" s="62" t="str">
        <f t="shared" si="9"/>
        <v>0..1</v>
      </c>
      <c r="AI14" s="64" t="s">
        <v>121</v>
      </c>
      <c r="AJ14" s="64"/>
      <c r="AK14" s="65"/>
      <c r="AL14" s="65"/>
      <c r="AM14" s="65"/>
      <c r="AN14" s="64"/>
      <c r="AO14" s="66" t="str">
        <f t="shared" si="10"/>
        <v>0..1</v>
      </c>
      <c r="AP14" s="66" t="str">
        <f t="shared" si="10"/>
        <v>0..1</v>
      </c>
      <c r="AQ14" s="6" t="str">
        <f t="shared" si="5"/>
        <v>/rsm:CrossIndustryInvoice
/rsm:ExchangedDocument
/ram:Name</v>
      </c>
      <c r="AR14" s="67" t="str">
        <f t="shared" si="5"/>
        <v>/rsm:CrossIndustryInvoice/rsm:ExchangedDocument/ram:Name</v>
      </c>
      <c r="AS14" s="66"/>
      <c r="AT14" s="68"/>
      <c r="AU14" s="62" t="str">
        <f t="shared" si="6"/>
        <v>0..n</v>
      </c>
      <c r="AV14" s="66"/>
      <c r="AW14" s="69"/>
      <c r="AX14" s="7"/>
      <c r="AY14" s="70" t="str">
        <f t="shared" si="11"/>
        <v>EXTENDED</v>
      </c>
      <c r="AZ14" s="70" t="str">
        <f t="shared" si="11"/>
        <v>EXTENDED</v>
      </c>
      <c r="BB14" s="57"/>
      <c r="BC14" s="59"/>
      <c r="BD14" s="59"/>
    </row>
    <row r="15" spans="1:56" s="11" customFormat="1" ht="150" x14ac:dyDescent="0.2">
      <c r="A15" s="45" t="str">
        <f t="shared" si="12"/>
        <v>YES</v>
      </c>
      <c r="B15" s="45"/>
      <c r="C15" s="45"/>
      <c r="D15" s="84" t="s">
        <v>30</v>
      </c>
      <c r="E15" s="85" t="s">
        <v>122</v>
      </c>
      <c r="F15" s="286" t="s">
        <v>122</v>
      </c>
      <c r="G15" s="66">
        <f t="shared" si="1"/>
        <v>2</v>
      </c>
      <c r="H15" s="66" t="s">
        <v>32</v>
      </c>
      <c r="I15" s="64" t="s">
        <v>123</v>
      </c>
      <c r="J15" s="64" t="s">
        <v>124</v>
      </c>
      <c r="K15" s="65" t="s">
        <v>125</v>
      </c>
      <c r="L15" s="65" t="s">
        <v>126</v>
      </c>
      <c r="M15" s="65" t="s">
        <v>127</v>
      </c>
      <c r="N15" s="64" t="s">
        <v>128</v>
      </c>
      <c r="O15" s="66" t="s">
        <v>32</v>
      </c>
      <c r="P15" s="66" t="str">
        <f t="shared" si="7"/>
        <v>1..1</v>
      </c>
      <c r="Q15" s="2" t="s">
        <v>129</v>
      </c>
      <c r="R15" s="75" t="s">
        <v>130</v>
      </c>
      <c r="S15" s="66" t="s">
        <v>131</v>
      </c>
      <c r="T15" s="68" t="s">
        <v>56</v>
      </c>
      <c r="U15" s="66" t="s">
        <v>42</v>
      </c>
      <c r="V15" s="66" t="s">
        <v>132</v>
      </c>
      <c r="W15" s="69" t="s">
        <v>35</v>
      </c>
      <c r="X15" s="38"/>
      <c r="Y15" s="68" t="s">
        <v>39</v>
      </c>
      <c r="Z15" s="68" t="s">
        <v>39</v>
      </c>
      <c r="AA15" s="57"/>
      <c r="AB15" s="13" t="str">
        <f t="shared" si="2"/>
        <v>/rsm:CrossIndustryInvoice/rsm:ExchangedDocument</v>
      </c>
      <c r="AC15" s="13" t="str">
        <f t="shared" si="3"/>
        <v>/ram:TypeCode</v>
      </c>
      <c r="AD15" s="14">
        <f>COUNTIFS(R$4:R15,AB15)</f>
        <v>1</v>
      </c>
      <c r="AE15" s="57"/>
      <c r="AF15" s="85" t="str">
        <f t="shared" si="8"/>
        <v>BT-3</v>
      </c>
      <c r="AG15" s="66">
        <f t="shared" si="4"/>
        <v>2</v>
      </c>
      <c r="AH15" s="66" t="str">
        <f t="shared" si="9"/>
        <v>1..1</v>
      </c>
      <c r="AI15" s="64" t="s">
        <v>133</v>
      </c>
      <c r="AJ15" s="64" t="s">
        <v>134</v>
      </c>
      <c r="AK15" s="65" t="s">
        <v>135</v>
      </c>
      <c r="AL15" s="65" t="s">
        <v>136</v>
      </c>
      <c r="AM15" s="65" t="s">
        <v>137</v>
      </c>
      <c r="AN15" s="64" t="s">
        <v>128</v>
      </c>
      <c r="AO15" s="66" t="str">
        <f t="shared" si="10"/>
        <v>1..1</v>
      </c>
      <c r="AP15" s="66" t="str">
        <f t="shared" si="10"/>
        <v>1..1</v>
      </c>
      <c r="AQ15" s="2" t="str">
        <f t="shared" si="5"/>
        <v>/rsm:CrossIndustryInvoice
/rsm:ExchangedDocument
/ram:TypeCode</v>
      </c>
      <c r="AR15" s="75" t="str">
        <f t="shared" si="5"/>
        <v>/rsm:CrossIndustryInvoice/rsm:ExchangedDocument/ram:TypeCode</v>
      </c>
      <c r="AS15" s="66" t="s">
        <v>131</v>
      </c>
      <c r="AT15" s="68" t="s">
        <v>56</v>
      </c>
      <c r="AU15" s="66" t="str">
        <f t="shared" si="6"/>
        <v>0..1</v>
      </c>
      <c r="AV15" s="66" t="s">
        <v>132</v>
      </c>
      <c r="AW15" s="69" t="s">
        <v>35</v>
      </c>
      <c r="AX15" s="7"/>
      <c r="AY15" s="68" t="str">
        <f t="shared" si="11"/>
        <v>MINIMUM</v>
      </c>
      <c r="AZ15" s="68" t="str">
        <f t="shared" si="11"/>
        <v>MINIMUM</v>
      </c>
      <c r="BB15" s="57"/>
      <c r="BC15" s="59"/>
      <c r="BD15" s="59"/>
    </row>
    <row r="16" spans="1:56" s="11" customFormat="1" ht="60" x14ac:dyDescent="0.2">
      <c r="A16" s="45" t="str">
        <f t="shared" si="12"/>
        <v>NO</v>
      </c>
      <c r="B16" s="45"/>
      <c r="C16" s="45"/>
      <c r="D16" s="78" t="s">
        <v>30</v>
      </c>
      <c r="E16" s="87" t="s">
        <v>138</v>
      </c>
      <c r="F16" s="287" t="e">
        <v>#N/A</v>
      </c>
      <c r="G16" s="88">
        <f t="shared" si="1"/>
        <v>2</v>
      </c>
      <c r="H16" s="88" t="s">
        <v>32</v>
      </c>
      <c r="I16" s="89" t="s">
        <v>139</v>
      </c>
      <c r="J16" s="90"/>
      <c r="K16" s="91"/>
      <c r="L16" s="91"/>
      <c r="M16" s="91"/>
      <c r="N16" s="90"/>
      <c r="O16" s="88" t="s">
        <v>32</v>
      </c>
      <c r="P16" s="88" t="str">
        <f t="shared" si="7"/>
        <v>1..1</v>
      </c>
      <c r="Q16" s="92" t="s">
        <v>140</v>
      </c>
      <c r="R16" s="93" t="s">
        <v>141</v>
      </c>
      <c r="S16" s="88"/>
      <c r="T16" s="94"/>
      <c r="U16" s="88" t="s">
        <v>32</v>
      </c>
      <c r="V16" s="88"/>
      <c r="W16" s="95"/>
      <c r="X16" s="38"/>
      <c r="Y16" s="94" t="s">
        <v>39</v>
      </c>
      <c r="Z16" s="94" t="s">
        <v>39</v>
      </c>
      <c r="AA16" s="57"/>
      <c r="AB16" s="13" t="str">
        <f t="shared" si="2"/>
        <v>/rsm:CrossIndustryInvoice/rsm:ExchangedDocument</v>
      </c>
      <c r="AC16" s="13" t="str">
        <f t="shared" si="3"/>
        <v>/ram:IssueDateTime</v>
      </c>
      <c r="AD16" s="14">
        <f>COUNTIFS(R$4:R16,AB16)</f>
        <v>1</v>
      </c>
      <c r="AE16" s="57"/>
      <c r="AF16" s="87" t="str">
        <f t="shared" si="8"/>
        <v>BT-2-00</v>
      </c>
      <c r="AG16" s="88">
        <f t="shared" si="4"/>
        <v>2</v>
      </c>
      <c r="AH16" s="88" t="str">
        <f t="shared" si="9"/>
        <v>1..1</v>
      </c>
      <c r="AI16" s="89" t="s">
        <v>142</v>
      </c>
      <c r="AJ16" s="90"/>
      <c r="AK16" s="91"/>
      <c r="AL16" s="91"/>
      <c r="AM16" s="91" t="s">
        <v>35</v>
      </c>
      <c r="AN16" s="90"/>
      <c r="AO16" s="88" t="str">
        <f t="shared" si="10"/>
        <v>1..1</v>
      </c>
      <c r="AP16" s="88" t="str">
        <f t="shared" si="10"/>
        <v>1..1</v>
      </c>
      <c r="AQ16" s="92" t="str">
        <f t="shared" si="5"/>
        <v>/rsm:CrossIndustryInvoice
/rsm:ExchangedDocument
/ram:IssueDateTime</v>
      </c>
      <c r="AR16" s="93" t="str">
        <f t="shared" si="5"/>
        <v>/rsm:CrossIndustryInvoice/rsm:ExchangedDocument/ram:IssueDateTime</v>
      </c>
      <c r="AS16" s="88"/>
      <c r="AT16" s="94"/>
      <c r="AU16" s="88" t="str">
        <f t="shared" si="6"/>
        <v>1..1</v>
      </c>
      <c r="AV16" s="88"/>
      <c r="AW16" s="95"/>
      <c r="AX16" s="7"/>
      <c r="AY16" s="94" t="str">
        <f t="shared" si="11"/>
        <v>MINIMUM</v>
      </c>
      <c r="AZ16" s="94" t="str">
        <f t="shared" si="11"/>
        <v>MINIMUM</v>
      </c>
      <c r="BB16" s="57"/>
      <c r="BC16" s="59"/>
      <c r="BD16" s="59"/>
    </row>
    <row r="17" spans="1:56" s="11" customFormat="1" ht="75" x14ac:dyDescent="0.2">
      <c r="A17" s="45" t="str">
        <f t="shared" si="12"/>
        <v>YES</v>
      </c>
      <c r="B17" s="45"/>
      <c r="C17" s="45"/>
      <c r="D17" s="84" t="s">
        <v>30</v>
      </c>
      <c r="E17" s="96" t="s">
        <v>143</v>
      </c>
      <c r="F17" s="288" t="s">
        <v>143</v>
      </c>
      <c r="G17" s="66">
        <f t="shared" si="1"/>
        <v>3</v>
      </c>
      <c r="H17" s="66" t="s">
        <v>32</v>
      </c>
      <c r="I17" s="64" t="s">
        <v>144</v>
      </c>
      <c r="J17" s="64" t="s">
        <v>145</v>
      </c>
      <c r="K17" s="65"/>
      <c r="L17" s="65" t="s">
        <v>146</v>
      </c>
      <c r="M17" s="65" t="s">
        <v>147</v>
      </c>
      <c r="N17" s="64" t="s">
        <v>148</v>
      </c>
      <c r="O17" s="66" t="s">
        <v>32</v>
      </c>
      <c r="P17" s="66" t="str">
        <f t="shared" si="7"/>
        <v>1..1</v>
      </c>
      <c r="Q17" s="2" t="s">
        <v>149</v>
      </c>
      <c r="R17" s="75" t="s">
        <v>150</v>
      </c>
      <c r="S17" s="66" t="s">
        <v>151</v>
      </c>
      <c r="T17" s="68" t="s">
        <v>56</v>
      </c>
      <c r="U17" s="66" t="s">
        <v>32</v>
      </c>
      <c r="V17" s="66" t="s">
        <v>35</v>
      </c>
      <c r="W17" s="69" t="s">
        <v>152</v>
      </c>
      <c r="X17" s="38"/>
      <c r="Y17" s="68" t="s">
        <v>39</v>
      </c>
      <c r="Z17" s="68" t="s">
        <v>39</v>
      </c>
      <c r="AA17" s="57"/>
      <c r="AB17" s="13" t="str">
        <f t="shared" si="2"/>
        <v>/rsm:CrossIndustryInvoice/rsm:ExchangedDocument/ram:IssueDateTime</v>
      </c>
      <c r="AC17" s="13" t="str">
        <f t="shared" si="3"/>
        <v>/udt:DateTimeString</v>
      </c>
      <c r="AD17" s="14">
        <f>COUNTIFS(R$4:R17,AB17)</f>
        <v>1</v>
      </c>
      <c r="AE17" s="57"/>
      <c r="AF17" s="96" t="str">
        <f t="shared" si="8"/>
        <v>BT-2</v>
      </c>
      <c r="AG17" s="66">
        <f t="shared" si="4"/>
        <v>3</v>
      </c>
      <c r="AH17" s="66" t="str">
        <f t="shared" si="9"/>
        <v>1..1</v>
      </c>
      <c r="AI17" s="64" t="s">
        <v>153</v>
      </c>
      <c r="AJ17" s="64" t="s">
        <v>154</v>
      </c>
      <c r="AK17" s="65"/>
      <c r="AL17" s="65" t="s">
        <v>155</v>
      </c>
      <c r="AM17" s="65" t="s">
        <v>156</v>
      </c>
      <c r="AN17" s="64" t="s">
        <v>148</v>
      </c>
      <c r="AO17" s="66" t="str">
        <f t="shared" si="10"/>
        <v>1..1</v>
      </c>
      <c r="AP17" s="66" t="str">
        <f t="shared" si="10"/>
        <v>1..1</v>
      </c>
      <c r="AQ17" s="2" t="str">
        <f t="shared" si="5"/>
        <v>/rsm:CrossIndustryInvoice
/rsm:ExchangedDocument
/ram:IssueDateTime
/udt:DateTimeString</v>
      </c>
      <c r="AR17" s="75" t="str">
        <f t="shared" si="5"/>
        <v>/rsm:CrossIndustryInvoice/rsm:ExchangedDocument/ram:IssueDateTime/udt:DateTimeString</v>
      </c>
      <c r="AS17" s="66" t="s">
        <v>151</v>
      </c>
      <c r="AT17" s="68" t="s">
        <v>56</v>
      </c>
      <c r="AU17" s="66" t="str">
        <f t="shared" si="6"/>
        <v>1..1</v>
      </c>
      <c r="AV17" s="66" t="s">
        <v>35</v>
      </c>
      <c r="AW17" s="69" t="s">
        <v>152</v>
      </c>
      <c r="AX17" s="7"/>
      <c r="AY17" s="68" t="str">
        <f t="shared" si="11"/>
        <v>MINIMUM</v>
      </c>
      <c r="AZ17" s="68" t="str">
        <f t="shared" si="11"/>
        <v>MINIMUM</v>
      </c>
      <c r="BB17" s="57"/>
      <c r="BC17" s="59"/>
      <c r="BD17" s="59"/>
    </row>
    <row r="18" spans="1:56" ht="90" x14ac:dyDescent="0.2">
      <c r="A18" s="45" t="str">
        <f t="shared" si="12"/>
        <v>NO</v>
      </c>
      <c r="B18" s="45"/>
      <c r="C18" s="45"/>
      <c r="D18" s="84" t="s">
        <v>30</v>
      </c>
      <c r="E18" s="96" t="s">
        <v>157</v>
      </c>
      <c r="F18" s="288" t="e">
        <v>#N/A</v>
      </c>
      <c r="G18" s="66">
        <f t="shared" si="1"/>
        <v>4</v>
      </c>
      <c r="H18" s="66" t="s">
        <v>32</v>
      </c>
      <c r="I18" s="97" t="s">
        <v>158</v>
      </c>
      <c r="J18" s="64" t="s">
        <v>35</v>
      </c>
      <c r="K18" s="65" t="s">
        <v>159</v>
      </c>
      <c r="L18" s="65"/>
      <c r="M18" s="65" t="s">
        <v>160</v>
      </c>
      <c r="N18" s="64"/>
      <c r="O18" s="66" t="s">
        <v>32</v>
      </c>
      <c r="P18" s="66" t="str">
        <f t="shared" si="7"/>
        <v>1..1</v>
      </c>
      <c r="Q18" s="2" t="s">
        <v>161</v>
      </c>
      <c r="R18" s="75" t="s">
        <v>162</v>
      </c>
      <c r="S18" s="66" t="s">
        <v>35</v>
      </c>
      <c r="T18" s="68" t="s">
        <v>163</v>
      </c>
      <c r="U18" s="66" t="s">
        <v>42</v>
      </c>
      <c r="V18" s="66" t="s">
        <v>35</v>
      </c>
      <c r="W18" s="69" t="s">
        <v>160</v>
      </c>
      <c r="X18" s="38"/>
      <c r="Y18" s="68" t="s">
        <v>39</v>
      </c>
      <c r="Z18" s="68" t="s">
        <v>39</v>
      </c>
      <c r="AA18" s="57"/>
      <c r="AB18" s="13" t="str">
        <f t="shared" si="2"/>
        <v>/rsm:CrossIndustryInvoice/rsm:ExchangedDocument/ram:IssueDateTime/udt:DateTimeString</v>
      </c>
      <c r="AC18" s="13" t="str">
        <f t="shared" si="3"/>
        <v>/@format</v>
      </c>
      <c r="AD18" s="14">
        <f>COUNTIFS(R$4:R18,AB18)</f>
        <v>1</v>
      </c>
      <c r="AE18" s="57"/>
      <c r="AF18" s="96" t="str">
        <f t="shared" si="8"/>
        <v>BT-2-0</v>
      </c>
      <c r="AG18" s="66">
        <f t="shared" si="4"/>
        <v>4</v>
      </c>
      <c r="AH18" s="66" t="str">
        <f t="shared" si="9"/>
        <v>1..1</v>
      </c>
      <c r="AI18" s="97" t="s">
        <v>164</v>
      </c>
      <c r="AJ18" s="64" t="s">
        <v>35</v>
      </c>
      <c r="AK18" s="65" t="s">
        <v>165</v>
      </c>
      <c r="AL18" s="65"/>
      <c r="AM18" s="65" t="s">
        <v>166</v>
      </c>
      <c r="AN18" s="64"/>
      <c r="AO18" s="66" t="str">
        <f t="shared" si="10"/>
        <v>1..1</v>
      </c>
      <c r="AP18" s="66" t="str">
        <f t="shared" si="10"/>
        <v>1..1</v>
      </c>
      <c r="AQ18" s="2" t="str">
        <f t="shared" si="5"/>
        <v>/rsm:CrossIndustryInvoice
/rsm:ExchangedDocument
/ram:IssueDateTime
/udt:DateTimeString
/@format</v>
      </c>
      <c r="AR18" s="75" t="str">
        <f t="shared" si="5"/>
        <v>/rsm:CrossIndustryInvoice/rsm:ExchangedDocument/ram:IssueDateTime/udt:DateTimeString/@format</v>
      </c>
      <c r="AS18" s="66" t="s">
        <v>35</v>
      </c>
      <c r="AT18" s="68" t="s">
        <v>163</v>
      </c>
      <c r="AU18" s="66" t="str">
        <f t="shared" si="6"/>
        <v>0..1</v>
      </c>
      <c r="AV18" s="66" t="s">
        <v>35</v>
      </c>
      <c r="AW18" s="69" t="s">
        <v>160</v>
      </c>
      <c r="AX18" s="7"/>
      <c r="AY18" s="68" t="str">
        <f t="shared" si="11"/>
        <v>MINIMUM</v>
      </c>
      <c r="AZ18" s="68" t="str">
        <f t="shared" si="11"/>
        <v>MINIMUM</v>
      </c>
      <c r="BB18" s="57"/>
    </row>
    <row r="19" spans="1:56" ht="60" x14ac:dyDescent="0.2">
      <c r="A19" s="45" t="str">
        <f t="shared" si="12"/>
        <v>EXT</v>
      </c>
      <c r="B19" s="45"/>
      <c r="C19" s="45"/>
      <c r="D19" s="98" t="s">
        <v>30</v>
      </c>
      <c r="E19" s="99" t="s">
        <v>41</v>
      </c>
      <c r="F19" s="289" t="e">
        <v>#N/A</v>
      </c>
      <c r="G19" s="100">
        <f t="shared" si="1"/>
        <v>2</v>
      </c>
      <c r="H19" s="100" t="s">
        <v>42</v>
      </c>
      <c r="I19" s="101" t="s">
        <v>167</v>
      </c>
      <c r="J19" s="90"/>
      <c r="K19" s="91"/>
      <c r="L19" s="91"/>
      <c r="M19" s="91"/>
      <c r="N19" s="90"/>
      <c r="O19" s="88" t="s">
        <v>42</v>
      </c>
      <c r="P19" s="88" t="str">
        <f t="shared" si="7"/>
        <v>0..1</v>
      </c>
      <c r="Q19" s="102" t="s">
        <v>168</v>
      </c>
      <c r="R19" s="103" t="s">
        <v>169</v>
      </c>
      <c r="S19" s="88"/>
      <c r="T19" s="94"/>
      <c r="U19" s="100" t="s">
        <v>42</v>
      </c>
      <c r="V19" s="88"/>
      <c r="W19" s="95"/>
      <c r="X19" s="38"/>
      <c r="Y19" s="104" t="s">
        <v>47</v>
      </c>
      <c r="Z19" s="104" t="s">
        <v>47</v>
      </c>
      <c r="AA19" s="57"/>
      <c r="AB19" s="13" t="str">
        <f t="shared" si="2"/>
        <v>/rsm:CrossIndustryInvoice/rsm:ExchangedDocument</v>
      </c>
      <c r="AC19" s="13" t="str">
        <f t="shared" si="3"/>
        <v>/ram:CopyIndicator</v>
      </c>
      <c r="AD19" s="14">
        <f>COUNTIFS(R$4:R19,AB19)</f>
        <v>1</v>
      </c>
      <c r="AE19" s="57"/>
      <c r="AF19" s="99" t="str">
        <f t="shared" si="8"/>
        <v>EXT</v>
      </c>
      <c r="AG19" s="100">
        <f t="shared" si="4"/>
        <v>2</v>
      </c>
      <c r="AH19" s="100" t="str">
        <f t="shared" si="9"/>
        <v>0..1</v>
      </c>
      <c r="AI19" s="101">
        <v>0</v>
      </c>
      <c r="AJ19" s="90"/>
      <c r="AK19" s="91"/>
      <c r="AL19" s="91"/>
      <c r="AM19" s="91"/>
      <c r="AN19" s="90"/>
      <c r="AO19" s="88" t="str">
        <f t="shared" si="10"/>
        <v>0..1</v>
      </c>
      <c r="AP19" s="88" t="str">
        <f t="shared" si="10"/>
        <v>0..1</v>
      </c>
      <c r="AQ19" s="102" t="str">
        <f t="shared" si="5"/>
        <v>/rsm:CrossIndustryInvoice
/rsm:ExchangedDocument
/ram:CopyIndicator</v>
      </c>
      <c r="AR19" s="103" t="str">
        <f t="shared" si="5"/>
        <v>/rsm:CrossIndustryInvoice/rsm:ExchangedDocument/ram:CopyIndicator</v>
      </c>
      <c r="AS19" s="88"/>
      <c r="AT19" s="94"/>
      <c r="AU19" s="100" t="str">
        <f t="shared" si="6"/>
        <v>0..1</v>
      </c>
      <c r="AV19" s="88"/>
      <c r="AW19" s="95"/>
      <c r="AX19" s="7"/>
      <c r="AY19" s="104" t="str">
        <f t="shared" si="11"/>
        <v>EXTENDED</v>
      </c>
      <c r="AZ19" s="104" t="str">
        <f t="shared" si="11"/>
        <v>EXTENDED</v>
      </c>
      <c r="BB19" s="57"/>
    </row>
    <row r="20" spans="1:56" ht="75" x14ac:dyDescent="0.2">
      <c r="A20" s="45" t="str">
        <f t="shared" si="12"/>
        <v>EXT</v>
      </c>
      <c r="B20" s="45"/>
      <c r="C20" s="45"/>
      <c r="D20" s="86" t="s">
        <v>30</v>
      </c>
      <c r="E20" s="61" t="s">
        <v>41</v>
      </c>
      <c r="F20" s="282" t="e">
        <v>#N/A</v>
      </c>
      <c r="G20" s="62">
        <f t="shared" si="1"/>
        <v>3</v>
      </c>
      <c r="H20" s="62" t="s">
        <v>32</v>
      </c>
      <c r="I20" s="64" t="s">
        <v>170</v>
      </c>
      <c r="J20" s="64" t="s">
        <v>171</v>
      </c>
      <c r="K20" s="65"/>
      <c r="L20" s="65" t="s">
        <v>172</v>
      </c>
      <c r="M20" s="65"/>
      <c r="N20" s="64"/>
      <c r="O20" s="66" t="s">
        <v>32</v>
      </c>
      <c r="P20" s="66" t="str">
        <f t="shared" si="7"/>
        <v>1..1</v>
      </c>
      <c r="Q20" s="6" t="s">
        <v>173</v>
      </c>
      <c r="R20" s="67" t="s">
        <v>174</v>
      </c>
      <c r="S20" s="66" t="s">
        <v>131</v>
      </c>
      <c r="T20" s="68" t="s">
        <v>56</v>
      </c>
      <c r="U20" s="62" t="s">
        <v>42</v>
      </c>
      <c r="V20" s="66"/>
      <c r="W20" s="69"/>
      <c r="X20" s="38"/>
      <c r="Y20" s="70" t="s">
        <v>47</v>
      </c>
      <c r="Z20" s="70" t="s">
        <v>47</v>
      </c>
      <c r="AA20" s="57"/>
      <c r="AB20" s="13" t="str">
        <f t="shared" si="2"/>
        <v>/rsm:CrossIndustryInvoice/rsm:ExchangedDocument/ram:CopyIndicator</v>
      </c>
      <c r="AC20" s="13" t="str">
        <f t="shared" si="3"/>
        <v>/udt:Indicator</v>
      </c>
      <c r="AD20" s="14">
        <f>COUNTIFS(R$4:R20,AB20)</f>
        <v>1</v>
      </c>
      <c r="AE20" s="57"/>
      <c r="AF20" s="61" t="str">
        <f t="shared" si="8"/>
        <v>EXT</v>
      </c>
      <c r="AG20" s="62">
        <f t="shared" si="4"/>
        <v>3</v>
      </c>
      <c r="AH20" s="62" t="str">
        <f t="shared" si="9"/>
        <v>1..1</v>
      </c>
      <c r="AI20" s="64">
        <v>0</v>
      </c>
      <c r="AJ20" s="64"/>
      <c r="AK20" s="65"/>
      <c r="AL20" s="65"/>
      <c r="AM20" s="65"/>
      <c r="AN20" s="64"/>
      <c r="AO20" s="66" t="str">
        <f t="shared" si="10"/>
        <v>1..1</v>
      </c>
      <c r="AP20" s="66" t="str">
        <f t="shared" si="10"/>
        <v>1..1</v>
      </c>
      <c r="AQ20" s="6" t="str">
        <f t="shared" si="5"/>
        <v>/rsm:CrossIndustryInvoice
/rsm:ExchangedDocument
/ram:CopyIndicator
/udt:Indicator</v>
      </c>
      <c r="AR20" s="67" t="str">
        <f t="shared" si="5"/>
        <v>/rsm:CrossIndustryInvoice/rsm:ExchangedDocument/ram:CopyIndicator/udt:Indicator</v>
      </c>
      <c r="AS20" s="66" t="s">
        <v>131</v>
      </c>
      <c r="AT20" s="68" t="s">
        <v>56</v>
      </c>
      <c r="AU20" s="62" t="str">
        <f t="shared" si="6"/>
        <v>0..1</v>
      </c>
      <c r="AV20" s="66"/>
      <c r="AW20" s="69"/>
      <c r="AX20" s="7"/>
      <c r="AY20" s="70" t="str">
        <f t="shared" si="11"/>
        <v>EXTENDED</v>
      </c>
      <c r="AZ20" s="70" t="str">
        <f t="shared" si="11"/>
        <v>EXTENDED</v>
      </c>
      <c r="BB20" s="57"/>
    </row>
    <row r="21" spans="1:56" ht="60" x14ac:dyDescent="0.2">
      <c r="A21" s="45" t="str">
        <f t="shared" si="12"/>
        <v>EXT</v>
      </c>
      <c r="B21" s="45"/>
      <c r="C21" s="45"/>
      <c r="D21" s="86" t="s">
        <v>30</v>
      </c>
      <c r="E21" s="61" t="s">
        <v>41</v>
      </c>
      <c r="F21" s="282" t="e">
        <v>#N/A</v>
      </c>
      <c r="G21" s="62">
        <f t="shared" si="1"/>
        <v>2</v>
      </c>
      <c r="H21" s="62" t="s">
        <v>62</v>
      </c>
      <c r="I21" s="64" t="s">
        <v>175</v>
      </c>
      <c r="J21" s="64" t="s">
        <v>176</v>
      </c>
      <c r="K21" s="65"/>
      <c r="L21" s="65"/>
      <c r="M21" s="65"/>
      <c r="N21" s="64"/>
      <c r="O21" s="66" t="s">
        <v>62</v>
      </c>
      <c r="P21" s="66" t="str">
        <f t="shared" si="7"/>
        <v>0..n</v>
      </c>
      <c r="Q21" s="6" t="s">
        <v>177</v>
      </c>
      <c r="R21" s="67" t="s">
        <v>178</v>
      </c>
      <c r="S21" s="66" t="s">
        <v>55</v>
      </c>
      <c r="T21" s="68" t="s">
        <v>56</v>
      </c>
      <c r="U21" s="62" t="s">
        <v>62</v>
      </c>
      <c r="V21" s="66"/>
      <c r="W21" s="69"/>
      <c r="X21" s="38"/>
      <c r="Y21" s="70" t="s">
        <v>47</v>
      </c>
      <c r="Z21" s="70" t="s">
        <v>47</v>
      </c>
      <c r="AA21" s="57"/>
      <c r="AB21" s="13" t="str">
        <f t="shared" si="2"/>
        <v>/rsm:CrossIndustryInvoice/rsm:ExchangedDocument</v>
      </c>
      <c r="AC21" s="13" t="str">
        <f t="shared" si="3"/>
        <v>/ram:LanguageID</v>
      </c>
      <c r="AD21" s="14">
        <f>COUNTIFS(R$4:R21,AB21)</f>
        <v>1</v>
      </c>
      <c r="AE21" s="57"/>
      <c r="AF21" s="61" t="str">
        <f t="shared" si="8"/>
        <v>EXT</v>
      </c>
      <c r="AG21" s="62">
        <f t="shared" si="4"/>
        <v>2</v>
      </c>
      <c r="AH21" s="62" t="str">
        <f t="shared" si="9"/>
        <v>0..n</v>
      </c>
      <c r="AI21" s="64" t="s">
        <v>179</v>
      </c>
      <c r="AJ21" s="64"/>
      <c r="AK21" s="65"/>
      <c r="AL21" s="65"/>
      <c r="AM21" s="65"/>
      <c r="AN21" s="64"/>
      <c r="AO21" s="66" t="str">
        <f t="shared" si="10"/>
        <v>0..n</v>
      </c>
      <c r="AP21" s="66" t="str">
        <f t="shared" si="10"/>
        <v>0..n</v>
      </c>
      <c r="AQ21" s="6" t="str">
        <f t="shared" si="10"/>
        <v>/rsm:CrossIndustryInvoice
/rsm:ExchangedDocument
/ram:LanguageID</v>
      </c>
      <c r="AR21" s="67" t="str">
        <f t="shared" si="10"/>
        <v>/rsm:CrossIndustryInvoice/rsm:ExchangedDocument/ram:LanguageID</v>
      </c>
      <c r="AS21" s="66" t="s">
        <v>55</v>
      </c>
      <c r="AT21" s="68" t="s">
        <v>56</v>
      </c>
      <c r="AU21" s="62" t="str">
        <f t="shared" si="6"/>
        <v>0..n</v>
      </c>
      <c r="AV21" s="66"/>
      <c r="AW21" s="69"/>
      <c r="AX21" s="7"/>
      <c r="AY21" s="70" t="str">
        <f t="shared" si="11"/>
        <v>EXTENDED</v>
      </c>
      <c r="AZ21" s="70" t="str">
        <f t="shared" si="11"/>
        <v>EXTENDED</v>
      </c>
      <c r="BB21" s="57"/>
    </row>
    <row r="22" spans="1:56" ht="64" x14ac:dyDescent="0.2">
      <c r="A22" s="45" t="str">
        <f t="shared" si="12"/>
        <v>NO</v>
      </c>
      <c r="B22" s="45"/>
      <c r="C22" s="45"/>
      <c r="D22" s="78" t="s">
        <v>30</v>
      </c>
      <c r="E22" s="105" t="s">
        <v>180</v>
      </c>
      <c r="F22" s="290" t="s">
        <v>180</v>
      </c>
      <c r="G22" s="88">
        <f t="shared" si="1"/>
        <v>2</v>
      </c>
      <c r="H22" s="88" t="s">
        <v>62</v>
      </c>
      <c r="I22" s="89" t="s">
        <v>181</v>
      </c>
      <c r="J22" s="90" t="s">
        <v>182</v>
      </c>
      <c r="K22" s="91"/>
      <c r="L22" s="91"/>
      <c r="M22" s="91" t="s">
        <v>35</v>
      </c>
      <c r="N22" s="90"/>
      <c r="O22" s="88" t="s">
        <v>62</v>
      </c>
      <c r="P22" s="88" t="str">
        <f t="shared" si="7"/>
        <v>0..n</v>
      </c>
      <c r="Q22" s="92" t="s">
        <v>183</v>
      </c>
      <c r="R22" s="93" t="s">
        <v>184</v>
      </c>
      <c r="S22" s="88" t="s">
        <v>35</v>
      </c>
      <c r="T22" s="94" t="s">
        <v>38</v>
      </c>
      <c r="U22" s="88" t="s">
        <v>62</v>
      </c>
      <c r="V22" s="88" t="s">
        <v>35</v>
      </c>
      <c r="W22" s="95" t="s">
        <v>35</v>
      </c>
      <c r="X22" s="38"/>
      <c r="Y22" s="94" t="s">
        <v>185</v>
      </c>
      <c r="Z22" s="94" t="s">
        <v>185</v>
      </c>
      <c r="AA22" s="57"/>
      <c r="AB22" s="13" t="str">
        <f t="shared" si="2"/>
        <v>/rsm:CrossIndustryInvoice/rsm:ExchangedDocument</v>
      </c>
      <c r="AC22" s="13" t="str">
        <f t="shared" si="3"/>
        <v>/ram:IncludedNote</v>
      </c>
      <c r="AD22" s="14">
        <f>COUNTIFS(R$4:R22,AB22)</f>
        <v>1</v>
      </c>
      <c r="AE22" s="57"/>
      <c r="AF22" s="105" t="str">
        <f t="shared" si="8"/>
        <v>BG-1</v>
      </c>
      <c r="AG22" s="88">
        <f t="shared" si="4"/>
        <v>2</v>
      </c>
      <c r="AH22" s="88" t="str">
        <f t="shared" si="9"/>
        <v>0..n</v>
      </c>
      <c r="AI22" s="89" t="s">
        <v>186</v>
      </c>
      <c r="AJ22" s="90" t="s">
        <v>187</v>
      </c>
      <c r="AK22" s="91" t="s">
        <v>35</v>
      </c>
      <c r="AL22" s="91"/>
      <c r="AM22" s="91" t="s">
        <v>35</v>
      </c>
      <c r="AN22" s="90"/>
      <c r="AO22" s="88" t="str">
        <f t="shared" si="10"/>
        <v>0..n</v>
      </c>
      <c r="AP22" s="88" t="str">
        <f t="shared" si="10"/>
        <v>0..n</v>
      </c>
      <c r="AQ22" s="92" t="str">
        <f t="shared" si="10"/>
        <v>/rsm:CrossIndustryInvoice
/rsm:ExchangedDocument
/ram:IncludedNote</v>
      </c>
      <c r="AR22" s="93" t="str">
        <f t="shared" si="10"/>
        <v>/rsm:CrossIndustryInvoice/rsm:ExchangedDocument/ram:IncludedNote</v>
      </c>
      <c r="AS22" s="88" t="s">
        <v>35</v>
      </c>
      <c r="AT22" s="94" t="s">
        <v>38</v>
      </c>
      <c r="AU22" s="88" t="str">
        <f t="shared" si="6"/>
        <v>0..n</v>
      </c>
      <c r="AV22" s="88" t="s">
        <v>35</v>
      </c>
      <c r="AW22" s="95" t="s">
        <v>35</v>
      </c>
      <c r="AX22" s="7"/>
      <c r="AY22" s="94" t="str">
        <f t="shared" si="11"/>
        <v>BASIC WL</v>
      </c>
      <c r="AZ22" s="94" t="str">
        <f t="shared" si="11"/>
        <v>BASIC WL</v>
      </c>
      <c r="BB22" s="57"/>
    </row>
    <row r="23" spans="1:56" ht="75" x14ac:dyDescent="0.2">
      <c r="A23" s="45" t="str">
        <f t="shared" si="12"/>
        <v>EXT</v>
      </c>
      <c r="B23" s="45"/>
      <c r="C23" s="45"/>
      <c r="D23" s="86" t="s">
        <v>30</v>
      </c>
      <c r="E23" s="61" t="s">
        <v>41</v>
      </c>
      <c r="F23" s="282" t="e">
        <v>#N/A</v>
      </c>
      <c r="G23" s="62">
        <f t="shared" si="1"/>
        <v>3</v>
      </c>
      <c r="H23" s="62" t="s">
        <v>42</v>
      </c>
      <c r="I23" s="64" t="s">
        <v>188</v>
      </c>
      <c r="J23" s="64" t="s">
        <v>189</v>
      </c>
      <c r="K23" s="65" t="s">
        <v>190</v>
      </c>
      <c r="L23" s="65"/>
      <c r="M23" s="65"/>
      <c r="N23" s="64"/>
      <c r="O23" s="66" t="s">
        <v>42</v>
      </c>
      <c r="P23" s="66" t="str">
        <f t="shared" si="7"/>
        <v>0..1</v>
      </c>
      <c r="Q23" s="6" t="s">
        <v>191</v>
      </c>
      <c r="R23" s="67" t="s">
        <v>192</v>
      </c>
      <c r="S23" s="66" t="s">
        <v>131</v>
      </c>
      <c r="T23" s="68" t="s">
        <v>56</v>
      </c>
      <c r="U23" s="62" t="s">
        <v>42</v>
      </c>
      <c r="V23" s="66"/>
      <c r="W23" s="69"/>
      <c r="X23" s="38"/>
      <c r="Y23" s="70" t="s">
        <v>47</v>
      </c>
      <c r="Z23" s="70" t="s">
        <v>47</v>
      </c>
      <c r="AA23" s="57"/>
      <c r="AB23" s="13" t="str">
        <f t="shared" si="2"/>
        <v>/rsm:CrossIndustryInvoice/rsm:ExchangedDocument/ram:IncludedNote</v>
      </c>
      <c r="AC23" s="13" t="str">
        <f t="shared" si="3"/>
        <v>/ram:ContentCode</v>
      </c>
      <c r="AD23" s="14">
        <f>COUNTIFS(R$4:R23,AB23)</f>
        <v>1</v>
      </c>
      <c r="AE23" s="57"/>
      <c r="AF23" s="61" t="str">
        <f t="shared" si="8"/>
        <v>EXT</v>
      </c>
      <c r="AG23" s="62">
        <f t="shared" si="4"/>
        <v>3</v>
      </c>
      <c r="AH23" s="62" t="str">
        <f t="shared" si="9"/>
        <v>0..1</v>
      </c>
      <c r="AI23" s="64" t="s">
        <v>193</v>
      </c>
      <c r="AJ23" s="64"/>
      <c r="AK23" s="65"/>
      <c r="AL23" s="65"/>
      <c r="AM23" s="65"/>
      <c r="AN23" s="64"/>
      <c r="AO23" s="66" t="str">
        <f t="shared" si="10"/>
        <v>0..1</v>
      </c>
      <c r="AP23" s="66" t="str">
        <f t="shared" si="10"/>
        <v>0..1</v>
      </c>
      <c r="AQ23" s="6" t="str">
        <f t="shared" si="10"/>
        <v>/rsm:CrossIndustryInvoice
/rsm:ExchangedDocument
/ram:IncludedNote
/ram:ContentCode</v>
      </c>
      <c r="AR23" s="67" t="str">
        <f t="shared" si="10"/>
        <v>/rsm:CrossIndustryInvoice/rsm:ExchangedDocument/ram:IncludedNote/ram:ContentCode</v>
      </c>
      <c r="AS23" s="66" t="s">
        <v>131</v>
      </c>
      <c r="AT23" s="68" t="s">
        <v>56</v>
      </c>
      <c r="AU23" s="62" t="str">
        <f t="shared" si="6"/>
        <v>0..1</v>
      </c>
      <c r="AV23" s="66"/>
      <c r="AW23" s="69"/>
      <c r="AX23" s="7"/>
      <c r="AY23" s="70" t="str">
        <f t="shared" si="11"/>
        <v>EXTENDED</v>
      </c>
      <c r="AZ23" s="70" t="str">
        <f t="shared" si="11"/>
        <v>EXTENDED</v>
      </c>
      <c r="BB23" s="57"/>
    </row>
    <row r="24" spans="1:56" ht="75" x14ac:dyDescent="0.2">
      <c r="A24" s="45" t="str">
        <f t="shared" si="12"/>
        <v>YES</v>
      </c>
      <c r="B24" s="45"/>
      <c r="C24" s="45"/>
      <c r="D24" s="84" t="s">
        <v>30</v>
      </c>
      <c r="E24" s="85" t="s">
        <v>194</v>
      </c>
      <c r="F24" s="286" t="s">
        <v>194</v>
      </c>
      <c r="G24" s="66">
        <f t="shared" si="1"/>
        <v>3</v>
      </c>
      <c r="H24" s="66" t="s">
        <v>32</v>
      </c>
      <c r="I24" s="64" t="s">
        <v>195</v>
      </c>
      <c r="J24" s="64" t="s">
        <v>196</v>
      </c>
      <c r="K24" s="65" t="s">
        <v>197</v>
      </c>
      <c r="L24" s="65"/>
      <c r="M24" s="65" t="s">
        <v>35</v>
      </c>
      <c r="N24" s="64" t="s">
        <v>70</v>
      </c>
      <c r="O24" s="66" t="s">
        <v>32</v>
      </c>
      <c r="P24" s="66" t="str">
        <f t="shared" si="7"/>
        <v>1..1</v>
      </c>
      <c r="Q24" s="2" t="s">
        <v>198</v>
      </c>
      <c r="R24" s="75" t="s">
        <v>199</v>
      </c>
      <c r="S24" s="66" t="s">
        <v>73</v>
      </c>
      <c r="T24" s="68" t="s">
        <v>56</v>
      </c>
      <c r="U24" s="66" t="s">
        <v>62</v>
      </c>
      <c r="V24" s="66" t="s">
        <v>200</v>
      </c>
      <c r="W24" s="69" t="s">
        <v>35</v>
      </c>
      <c r="X24" s="38"/>
      <c r="Y24" s="68" t="s">
        <v>185</v>
      </c>
      <c r="Z24" s="68" t="s">
        <v>185</v>
      </c>
      <c r="AA24" s="57"/>
      <c r="AB24" s="13" t="str">
        <f t="shared" si="2"/>
        <v>/rsm:CrossIndustryInvoice/rsm:ExchangedDocument/ram:IncludedNote</v>
      </c>
      <c r="AC24" s="13" t="str">
        <f t="shared" si="3"/>
        <v>/ram:Content</v>
      </c>
      <c r="AD24" s="14">
        <f>COUNTIFS(R$4:R24,AB24)</f>
        <v>1</v>
      </c>
      <c r="AE24" s="57"/>
      <c r="AF24" s="85" t="str">
        <f t="shared" si="8"/>
        <v>BT-22</v>
      </c>
      <c r="AG24" s="66">
        <f t="shared" si="4"/>
        <v>3</v>
      </c>
      <c r="AH24" s="66" t="str">
        <f t="shared" si="9"/>
        <v>1..1</v>
      </c>
      <c r="AI24" s="64" t="s">
        <v>201</v>
      </c>
      <c r="AJ24" s="64" t="s">
        <v>202</v>
      </c>
      <c r="AK24" s="65" t="s">
        <v>203</v>
      </c>
      <c r="AL24" s="65"/>
      <c r="AM24" s="65" t="s">
        <v>35</v>
      </c>
      <c r="AN24" s="64" t="s">
        <v>78</v>
      </c>
      <c r="AO24" s="66" t="str">
        <f t="shared" si="10"/>
        <v>1..1</v>
      </c>
      <c r="AP24" s="66" t="str">
        <f t="shared" si="10"/>
        <v>1..1</v>
      </c>
      <c r="AQ24" s="2" t="str">
        <f t="shared" si="10"/>
        <v>/rsm:CrossIndustryInvoice
/rsm:ExchangedDocument
/ram:IncludedNote
/ram:Content</v>
      </c>
      <c r="AR24" s="75" t="str">
        <f t="shared" si="10"/>
        <v>/rsm:CrossIndustryInvoice/rsm:ExchangedDocument/ram:IncludedNote/ram:Content</v>
      </c>
      <c r="AS24" s="66" t="s">
        <v>73</v>
      </c>
      <c r="AT24" s="68" t="s">
        <v>56</v>
      </c>
      <c r="AU24" s="66" t="str">
        <f t="shared" si="6"/>
        <v>0..n</v>
      </c>
      <c r="AV24" s="66" t="s">
        <v>200</v>
      </c>
      <c r="AW24" s="69" t="s">
        <v>35</v>
      </c>
      <c r="AX24" s="7"/>
      <c r="AY24" s="68" t="str">
        <f t="shared" si="11"/>
        <v>BASIC WL</v>
      </c>
      <c r="AZ24" s="68" t="str">
        <f t="shared" si="11"/>
        <v>BASIC WL</v>
      </c>
      <c r="BB24" s="57"/>
    </row>
    <row r="25" spans="1:56" ht="105" x14ac:dyDescent="0.2">
      <c r="A25" s="45" t="str">
        <f t="shared" si="12"/>
        <v>YES</v>
      </c>
      <c r="B25" s="45"/>
      <c r="C25" s="45"/>
      <c r="D25" s="84" t="s">
        <v>30</v>
      </c>
      <c r="E25" s="85" t="s">
        <v>204</v>
      </c>
      <c r="F25" s="286" t="s">
        <v>204</v>
      </c>
      <c r="G25" s="66">
        <f t="shared" si="1"/>
        <v>3</v>
      </c>
      <c r="H25" s="66" t="s">
        <v>42</v>
      </c>
      <c r="I25" s="64" t="s">
        <v>205</v>
      </c>
      <c r="J25" s="64" t="s">
        <v>206</v>
      </c>
      <c r="K25" s="65" t="s">
        <v>207</v>
      </c>
      <c r="L25" s="65" t="s">
        <v>208</v>
      </c>
      <c r="M25" s="65" t="s">
        <v>35</v>
      </c>
      <c r="N25" s="64" t="s">
        <v>70</v>
      </c>
      <c r="O25" s="66" t="s">
        <v>42</v>
      </c>
      <c r="P25" s="66" t="str">
        <f t="shared" si="7"/>
        <v>0..1</v>
      </c>
      <c r="Q25" s="2" t="s">
        <v>209</v>
      </c>
      <c r="R25" s="75" t="s">
        <v>210</v>
      </c>
      <c r="S25" s="66" t="s">
        <v>131</v>
      </c>
      <c r="T25" s="68" t="s">
        <v>56</v>
      </c>
      <c r="U25" s="66" t="s">
        <v>42</v>
      </c>
      <c r="V25" s="66" t="s">
        <v>35</v>
      </c>
      <c r="W25" s="69" t="s">
        <v>35</v>
      </c>
      <c r="X25" s="38"/>
      <c r="Y25" s="68" t="s">
        <v>185</v>
      </c>
      <c r="Z25" s="68" t="s">
        <v>185</v>
      </c>
      <c r="AA25" s="57"/>
      <c r="AB25" s="13" t="str">
        <f t="shared" si="2"/>
        <v>/rsm:CrossIndustryInvoice/rsm:ExchangedDocument/ram:IncludedNote</v>
      </c>
      <c r="AC25" s="13" t="str">
        <f t="shared" si="3"/>
        <v>/ram:SubjectCode</v>
      </c>
      <c r="AD25" s="14">
        <f>COUNTIFS(R$4:R25,AB25)</f>
        <v>1</v>
      </c>
      <c r="AE25" s="57"/>
      <c r="AF25" s="85" t="str">
        <f t="shared" si="8"/>
        <v>BT-21</v>
      </c>
      <c r="AG25" s="66">
        <f t="shared" si="4"/>
        <v>3</v>
      </c>
      <c r="AH25" s="66" t="str">
        <f t="shared" si="9"/>
        <v>0..1</v>
      </c>
      <c r="AI25" s="64" t="s">
        <v>211</v>
      </c>
      <c r="AJ25" s="64" t="s">
        <v>212</v>
      </c>
      <c r="AK25" s="65" t="s">
        <v>213</v>
      </c>
      <c r="AL25" s="65" t="s">
        <v>214</v>
      </c>
      <c r="AM25" s="65" t="s">
        <v>35</v>
      </c>
      <c r="AN25" s="64" t="s">
        <v>78</v>
      </c>
      <c r="AO25" s="66" t="str">
        <f t="shared" si="10"/>
        <v>0..1</v>
      </c>
      <c r="AP25" s="66" t="str">
        <f t="shared" si="10"/>
        <v>0..1</v>
      </c>
      <c r="AQ25" s="2" t="str">
        <f t="shared" si="10"/>
        <v>/rsm:CrossIndustryInvoice
/rsm:ExchangedDocument
/ram:IncludedNote
/ram:SubjectCode</v>
      </c>
      <c r="AR25" s="75" t="str">
        <f t="shared" si="10"/>
        <v>/rsm:CrossIndustryInvoice/rsm:ExchangedDocument/ram:IncludedNote/ram:SubjectCode</v>
      </c>
      <c r="AS25" s="66" t="s">
        <v>131</v>
      </c>
      <c r="AT25" s="68" t="s">
        <v>56</v>
      </c>
      <c r="AU25" s="66" t="str">
        <f t="shared" si="6"/>
        <v>0..1</v>
      </c>
      <c r="AV25" s="66" t="s">
        <v>35</v>
      </c>
      <c r="AW25" s="69" t="s">
        <v>35</v>
      </c>
      <c r="AX25" s="7"/>
      <c r="AY25" s="68" t="str">
        <f t="shared" si="11"/>
        <v>BASIC WL</v>
      </c>
      <c r="AZ25" s="68" t="str">
        <f t="shared" si="11"/>
        <v>BASIC WL</v>
      </c>
      <c r="BB25" s="57"/>
    </row>
    <row r="26" spans="1:56" ht="60" x14ac:dyDescent="0.2">
      <c r="A26" s="45" t="str">
        <f t="shared" si="12"/>
        <v>EXT</v>
      </c>
      <c r="B26" s="45"/>
      <c r="C26" s="45"/>
      <c r="D26" s="98" t="s">
        <v>30</v>
      </c>
      <c r="E26" s="99" t="s">
        <v>41</v>
      </c>
      <c r="F26" s="289" t="e">
        <v>#N/A</v>
      </c>
      <c r="G26" s="100">
        <f t="shared" si="1"/>
        <v>2</v>
      </c>
      <c r="H26" s="100" t="s">
        <v>42</v>
      </c>
      <c r="I26" s="101" t="s">
        <v>215</v>
      </c>
      <c r="J26" s="90"/>
      <c r="K26" s="91"/>
      <c r="L26" s="91"/>
      <c r="M26" s="91"/>
      <c r="N26" s="90"/>
      <c r="O26" s="88" t="s">
        <v>42</v>
      </c>
      <c r="P26" s="88" t="str">
        <f t="shared" si="7"/>
        <v>0..1</v>
      </c>
      <c r="Q26" s="102" t="s">
        <v>216</v>
      </c>
      <c r="R26" s="103" t="s">
        <v>217</v>
      </c>
      <c r="S26" s="88"/>
      <c r="T26" s="94"/>
      <c r="U26" s="100" t="s">
        <v>42</v>
      </c>
      <c r="V26" s="88"/>
      <c r="W26" s="95"/>
      <c r="X26" s="38"/>
      <c r="Y26" s="104" t="s">
        <v>47</v>
      </c>
      <c r="Z26" s="104" t="s">
        <v>47</v>
      </c>
      <c r="AA26" s="57"/>
      <c r="AB26" s="13" t="str">
        <f t="shared" si="2"/>
        <v>/rsm:CrossIndustryInvoice/rsm:ExchangedDocument</v>
      </c>
      <c r="AC26" s="13" t="str">
        <f t="shared" si="3"/>
        <v>/ram:EffectiveSpecifiedPeriod</v>
      </c>
      <c r="AD26" s="14">
        <f>COUNTIFS(R$4:R26,AB26)</f>
        <v>1</v>
      </c>
      <c r="AE26" s="57"/>
      <c r="AF26" s="99" t="str">
        <f t="shared" si="8"/>
        <v>EXT</v>
      </c>
      <c r="AG26" s="100">
        <f t="shared" si="4"/>
        <v>2</v>
      </c>
      <c r="AH26" s="100" t="str">
        <f t="shared" si="9"/>
        <v>0..1</v>
      </c>
      <c r="AI26" s="101" t="s">
        <v>218</v>
      </c>
      <c r="AJ26" s="90"/>
      <c r="AK26" s="91"/>
      <c r="AL26" s="91"/>
      <c r="AM26" s="91"/>
      <c r="AN26" s="90"/>
      <c r="AO26" s="88" t="str">
        <f t="shared" si="10"/>
        <v>0..1</v>
      </c>
      <c r="AP26" s="88" t="str">
        <f t="shared" si="10"/>
        <v>0..1</v>
      </c>
      <c r="AQ26" s="102" t="str">
        <f t="shared" si="10"/>
        <v>/rsm:CrossIndustryInvoice
/rsm:ExchangedDocument
/ram:EffectiveSpecifiedPeriod</v>
      </c>
      <c r="AR26" s="103" t="str">
        <f t="shared" si="10"/>
        <v>/rsm:CrossIndustryInvoice/rsm:ExchangedDocument/ram:EffectiveSpecifiedPeriod</v>
      </c>
      <c r="AS26" s="88"/>
      <c r="AT26" s="94"/>
      <c r="AU26" s="100" t="str">
        <f t="shared" si="6"/>
        <v>0..1</v>
      </c>
      <c r="AV26" s="88"/>
      <c r="AW26" s="95"/>
      <c r="AX26" s="7"/>
      <c r="AY26" s="104" t="str">
        <f t="shared" si="11"/>
        <v>EXTENDED</v>
      </c>
      <c r="AZ26" s="104" t="str">
        <f t="shared" si="11"/>
        <v>EXTENDED</v>
      </c>
      <c r="BB26" s="57"/>
    </row>
    <row r="27" spans="1:56" ht="75" x14ac:dyDescent="0.2">
      <c r="A27" s="45" t="str">
        <f t="shared" si="12"/>
        <v>EXT</v>
      </c>
      <c r="B27" s="45"/>
      <c r="C27" s="45"/>
      <c r="D27" s="86" t="s">
        <v>30</v>
      </c>
      <c r="E27" s="61" t="s">
        <v>41</v>
      </c>
      <c r="F27" s="282" t="e">
        <v>#N/A</v>
      </c>
      <c r="G27" s="62">
        <f t="shared" si="1"/>
        <v>3</v>
      </c>
      <c r="H27" s="62" t="s">
        <v>32</v>
      </c>
      <c r="I27" s="74" t="s">
        <v>219</v>
      </c>
      <c r="J27" s="64"/>
      <c r="K27" s="65"/>
      <c r="L27" s="65"/>
      <c r="M27" s="65"/>
      <c r="N27" s="64"/>
      <c r="O27" s="66" t="s">
        <v>32</v>
      </c>
      <c r="P27" s="66" t="str">
        <f t="shared" si="7"/>
        <v>1..1</v>
      </c>
      <c r="Q27" s="6" t="s">
        <v>220</v>
      </c>
      <c r="R27" s="67" t="s">
        <v>221</v>
      </c>
      <c r="S27" s="66"/>
      <c r="T27" s="68"/>
      <c r="U27" s="62" t="s">
        <v>42</v>
      </c>
      <c r="V27" s="66"/>
      <c r="W27" s="69"/>
      <c r="X27" s="38"/>
      <c r="Y27" s="70" t="s">
        <v>47</v>
      </c>
      <c r="Z27" s="70" t="s">
        <v>47</v>
      </c>
      <c r="AA27" s="57"/>
      <c r="AB27" s="13" t="str">
        <f t="shared" si="2"/>
        <v>/rsm:CrossIndustryInvoice/rsm:ExchangedDocument/ram:EffectiveSpecifiedPeriod</v>
      </c>
      <c r="AC27" s="13" t="str">
        <f t="shared" si="3"/>
        <v>/ram:CompleteDateTime</v>
      </c>
      <c r="AD27" s="14">
        <f>COUNTIFS(R$4:R27,AB27)</f>
        <v>1</v>
      </c>
      <c r="AE27" s="57"/>
      <c r="AF27" s="61" t="str">
        <f t="shared" si="8"/>
        <v>EXT</v>
      </c>
      <c r="AG27" s="62">
        <f t="shared" si="4"/>
        <v>3</v>
      </c>
      <c r="AH27" s="62" t="str">
        <f t="shared" si="9"/>
        <v>1..1</v>
      </c>
      <c r="AI27" s="74" t="s">
        <v>218</v>
      </c>
      <c r="AJ27" s="64"/>
      <c r="AK27" s="65"/>
      <c r="AL27" s="65"/>
      <c r="AM27" s="65"/>
      <c r="AN27" s="64"/>
      <c r="AO27" s="66" t="str">
        <f t="shared" si="10"/>
        <v>1..1</v>
      </c>
      <c r="AP27" s="66" t="str">
        <f t="shared" si="10"/>
        <v>1..1</v>
      </c>
      <c r="AQ27" s="6" t="str">
        <f t="shared" si="10"/>
        <v>/rsm:CrossIndustryInvoice
/rsm:ExchangedDocument
/ram:EffectiveSpecifiedPeriod
/ram:CompleteDateTime</v>
      </c>
      <c r="AR27" s="67" t="str">
        <f t="shared" si="10"/>
        <v>/rsm:CrossIndustryInvoice/rsm:ExchangedDocument/ram:EffectiveSpecifiedPeriod/ram:CompleteDateTime</v>
      </c>
      <c r="AS27" s="66"/>
      <c r="AT27" s="68"/>
      <c r="AU27" s="62" t="str">
        <f t="shared" si="6"/>
        <v>0..1</v>
      </c>
      <c r="AV27" s="66"/>
      <c r="AW27" s="69"/>
      <c r="AX27" s="7"/>
      <c r="AY27" s="70" t="str">
        <f t="shared" si="11"/>
        <v>EXTENDED</v>
      </c>
      <c r="AZ27" s="70" t="str">
        <f t="shared" si="11"/>
        <v>EXTENDED</v>
      </c>
      <c r="BB27" s="57"/>
    </row>
    <row r="28" spans="1:56" ht="90" x14ac:dyDescent="0.2">
      <c r="A28" s="45" t="str">
        <f t="shared" si="12"/>
        <v>EXT</v>
      </c>
      <c r="B28" s="45"/>
      <c r="C28" s="45"/>
      <c r="D28" s="86" t="s">
        <v>30</v>
      </c>
      <c r="E28" s="61" t="s">
        <v>41</v>
      </c>
      <c r="F28" s="282" t="e">
        <v>#N/A</v>
      </c>
      <c r="G28" s="62">
        <f t="shared" si="1"/>
        <v>4</v>
      </c>
      <c r="H28" s="62" t="s">
        <v>32</v>
      </c>
      <c r="I28" s="64" t="s">
        <v>222</v>
      </c>
      <c r="J28" s="64"/>
      <c r="K28" s="65"/>
      <c r="L28" s="65"/>
      <c r="M28" s="65"/>
      <c r="N28" s="64"/>
      <c r="O28" s="66" t="s">
        <v>32</v>
      </c>
      <c r="P28" s="66" t="str">
        <f t="shared" si="7"/>
        <v>1..1</v>
      </c>
      <c r="Q28" s="6" t="s">
        <v>223</v>
      </c>
      <c r="R28" s="67" t="s">
        <v>224</v>
      </c>
      <c r="S28" s="66" t="s">
        <v>151</v>
      </c>
      <c r="T28" s="68" t="s">
        <v>56</v>
      </c>
      <c r="U28" s="62" t="s">
        <v>42</v>
      </c>
      <c r="V28" s="66"/>
      <c r="W28" s="69"/>
      <c r="X28" s="38"/>
      <c r="Y28" s="70" t="s">
        <v>47</v>
      </c>
      <c r="Z28" s="70" t="s">
        <v>47</v>
      </c>
      <c r="AA28" s="57"/>
      <c r="AB28" s="13" t="str">
        <f t="shared" si="2"/>
        <v>/rsm:CrossIndustryInvoice/rsm:ExchangedDocument/ram:EffectiveSpecifiedPeriod/ram:CompleteDateTime</v>
      </c>
      <c r="AC28" s="13" t="str">
        <f t="shared" si="3"/>
        <v>/udt:DateTimeString</v>
      </c>
      <c r="AD28" s="14">
        <f>COUNTIFS(R$4:R28,AB28)</f>
        <v>1</v>
      </c>
      <c r="AE28" s="57"/>
      <c r="AF28" s="61" t="str">
        <f t="shared" si="8"/>
        <v>EXT</v>
      </c>
      <c r="AG28" s="62">
        <f t="shared" si="4"/>
        <v>4</v>
      </c>
      <c r="AH28" s="62" t="str">
        <f t="shared" si="9"/>
        <v>1..1</v>
      </c>
      <c r="AI28" s="64" t="s">
        <v>225</v>
      </c>
      <c r="AJ28" s="64"/>
      <c r="AK28" s="65"/>
      <c r="AL28" s="65"/>
      <c r="AM28" s="65"/>
      <c r="AN28" s="64"/>
      <c r="AO28" s="66" t="str">
        <f t="shared" si="10"/>
        <v>1..1</v>
      </c>
      <c r="AP28" s="66" t="str">
        <f t="shared" si="10"/>
        <v>1..1</v>
      </c>
      <c r="AQ28" s="6" t="str">
        <f t="shared" si="10"/>
        <v>/rsm:CrossIndustryInvoice
/rsm:ExchangedDocument
/ram:EffectiveSpecifiedPeriod
/ram:CompleteDateTime
/udt:DateTimeString</v>
      </c>
      <c r="AR28" s="67" t="str">
        <f t="shared" si="10"/>
        <v>/rsm:CrossIndustryInvoice/rsm:ExchangedDocument/ram:EffectiveSpecifiedPeriod/ram:CompleteDateTime/udt:DateTimeString</v>
      </c>
      <c r="AS28" s="66" t="s">
        <v>151</v>
      </c>
      <c r="AT28" s="68" t="s">
        <v>56</v>
      </c>
      <c r="AU28" s="62" t="str">
        <f t="shared" si="6"/>
        <v>0..1</v>
      </c>
      <c r="AV28" s="66"/>
      <c r="AW28" s="69"/>
      <c r="AX28" s="7"/>
      <c r="AY28" s="70" t="str">
        <f t="shared" si="11"/>
        <v>EXTENDED</v>
      </c>
      <c r="AZ28" s="70" t="str">
        <f t="shared" si="11"/>
        <v>EXTENDED</v>
      </c>
      <c r="BB28" s="57"/>
    </row>
    <row r="29" spans="1:56" ht="105" x14ac:dyDescent="0.2">
      <c r="A29" s="45" t="str">
        <f t="shared" si="12"/>
        <v>EXT</v>
      </c>
      <c r="B29" s="45"/>
      <c r="C29" s="45"/>
      <c r="D29" s="86" t="s">
        <v>30</v>
      </c>
      <c r="E29" s="61" t="s">
        <v>41</v>
      </c>
      <c r="F29" s="282" t="e">
        <v>#N/A</v>
      </c>
      <c r="G29" s="62">
        <f t="shared" si="1"/>
        <v>5</v>
      </c>
      <c r="H29" s="62" t="s">
        <v>32</v>
      </c>
      <c r="I29" s="64" t="s">
        <v>226</v>
      </c>
      <c r="J29" s="64"/>
      <c r="K29" s="65"/>
      <c r="L29" s="65"/>
      <c r="M29" s="65" t="s">
        <v>160</v>
      </c>
      <c r="N29" s="64"/>
      <c r="O29" s="66" t="s">
        <v>32</v>
      </c>
      <c r="P29" s="66" t="str">
        <f t="shared" si="7"/>
        <v>1..1</v>
      </c>
      <c r="Q29" s="6" t="s">
        <v>227</v>
      </c>
      <c r="R29" s="67" t="s">
        <v>228</v>
      </c>
      <c r="S29" s="66"/>
      <c r="T29" s="68" t="s">
        <v>163</v>
      </c>
      <c r="U29" s="62" t="s">
        <v>42</v>
      </c>
      <c r="V29" s="66"/>
      <c r="W29" s="69"/>
      <c r="X29" s="38"/>
      <c r="Y29" s="70" t="s">
        <v>47</v>
      </c>
      <c r="Z29" s="70" t="s">
        <v>47</v>
      </c>
      <c r="AA29" s="57"/>
      <c r="AB29" s="13" t="str">
        <f t="shared" si="2"/>
        <v>/rsm:CrossIndustryInvoice/rsm:ExchangedDocument/ram:EffectiveSpecifiedPeriod/ram:CompleteDateTime/udt:DateTimeString</v>
      </c>
      <c r="AC29" s="13" t="str">
        <f t="shared" si="3"/>
        <v>/@format</v>
      </c>
      <c r="AD29" s="14">
        <f>COUNTIFS(R$4:R29,AB29)</f>
        <v>1</v>
      </c>
      <c r="AE29" s="57"/>
      <c r="AF29" s="61" t="str">
        <f t="shared" si="8"/>
        <v>EXT</v>
      </c>
      <c r="AG29" s="62">
        <f t="shared" si="4"/>
        <v>5</v>
      </c>
      <c r="AH29" s="62" t="str">
        <f t="shared" si="9"/>
        <v>1..1</v>
      </c>
      <c r="AI29" s="64" t="s">
        <v>229</v>
      </c>
      <c r="AJ29" s="64"/>
      <c r="AK29" s="65"/>
      <c r="AL29" s="65"/>
      <c r="AM29" s="65"/>
      <c r="AN29" s="64"/>
      <c r="AO29" s="66" t="str">
        <f t="shared" si="10"/>
        <v>1..1</v>
      </c>
      <c r="AP29" s="66" t="str">
        <f t="shared" si="10"/>
        <v>1..1</v>
      </c>
      <c r="AQ29" s="6" t="str">
        <f t="shared" si="10"/>
        <v>/rsm:CrossIndustryInvoice
/rsm:ExchangedDocument
/ram:EffectiveSpecifiedPeriod
/ram:CompleteDateTime
/udt:DateTimeString
/@format</v>
      </c>
      <c r="AR29" s="67" t="str">
        <f t="shared" si="10"/>
        <v>/rsm:CrossIndustryInvoice/rsm:ExchangedDocument/ram:EffectiveSpecifiedPeriod/ram:CompleteDateTime/udt:DateTimeString/@format</v>
      </c>
      <c r="AS29" s="66"/>
      <c r="AT29" s="68" t="s">
        <v>163</v>
      </c>
      <c r="AU29" s="62" t="str">
        <f t="shared" si="6"/>
        <v>0..1</v>
      </c>
      <c r="AV29" s="66"/>
      <c r="AW29" s="69"/>
      <c r="AX29" s="7"/>
      <c r="AY29" s="70" t="str">
        <f t="shared" si="11"/>
        <v>EXTENDED</v>
      </c>
      <c r="AZ29" s="70" t="str">
        <f t="shared" si="11"/>
        <v>EXTENDED</v>
      </c>
      <c r="BB29" s="57"/>
    </row>
    <row r="30" spans="1:56" ht="45" x14ac:dyDescent="0.2">
      <c r="A30" s="45" t="str">
        <f t="shared" si="12"/>
        <v>NO</v>
      </c>
      <c r="B30" s="45"/>
      <c r="C30" s="45"/>
      <c r="D30" s="106" t="s">
        <v>230</v>
      </c>
      <c r="E30" s="79" t="s">
        <v>231</v>
      </c>
      <c r="F30" s="285" t="e">
        <v>#N/A</v>
      </c>
      <c r="G30" s="48">
        <f t="shared" si="1"/>
        <v>1</v>
      </c>
      <c r="H30" s="80" t="s">
        <v>32</v>
      </c>
      <c r="I30" s="50" t="s">
        <v>232</v>
      </c>
      <c r="J30" s="50"/>
      <c r="K30" s="51"/>
      <c r="L30" s="51"/>
      <c r="M30" s="51"/>
      <c r="N30" s="50"/>
      <c r="O30" s="80" t="s">
        <v>32</v>
      </c>
      <c r="P30" s="80" t="str">
        <f t="shared" si="7"/>
        <v>1..1</v>
      </c>
      <c r="Q30" s="81" t="s">
        <v>233</v>
      </c>
      <c r="R30" s="82" t="s">
        <v>234</v>
      </c>
      <c r="S30" s="80"/>
      <c r="T30" s="49" t="s">
        <v>38</v>
      </c>
      <c r="U30" s="80" t="s">
        <v>32</v>
      </c>
      <c r="V30" s="80"/>
      <c r="W30" s="83"/>
      <c r="X30" s="38"/>
      <c r="Y30" s="49" t="s">
        <v>39</v>
      </c>
      <c r="Z30" s="49" t="s">
        <v>39</v>
      </c>
      <c r="AA30" s="57"/>
      <c r="AB30" s="13" t="str">
        <f t="shared" si="2"/>
        <v>/rsm:CrossIndustryInvoice</v>
      </c>
      <c r="AC30" s="13" t="str">
        <f t="shared" si="3"/>
        <v>/rsm:SupplyChainTradeTransaction</v>
      </c>
      <c r="AD30" s="14">
        <f>COUNTIFS(R$4:R30,AB30)</f>
        <v>0</v>
      </c>
      <c r="AE30" s="57"/>
      <c r="AF30" s="79" t="str">
        <f t="shared" si="8"/>
        <v>BG-25-00</v>
      </c>
      <c r="AG30" s="48">
        <f t="shared" si="4"/>
        <v>1</v>
      </c>
      <c r="AH30" s="80" t="str">
        <f t="shared" si="9"/>
        <v>1..1</v>
      </c>
      <c r="AI30" s="50" t="s">
        <v>235</v>
      </c>
      <c r="AJ30" s="50"/>
      <c r="AK30" s="51"/>
      <c r="AL30" s="51"/>
      <c r="AM30" s="51" t="s">
        <v>35</v>
      </c>
      <c r="AN30" s="50"/>
      <c r="AO30" s="80" t="str">
        <f t="shared" si="10"/>
        <v>1..1</v>
      </c>
      <c r="AP30" s="80" t="str">
        <f t="shared" si="10"/>
        <v>1..1</v>
      </c>
      <c r="AQ30" s="81" t="str">
        <f t="shared" si="10"/>
        <v>/rsm:CrossIndustryInvoice
/rsm:SupplyChainTradeTransaction</v>
      </c>
      <c r="AR30" s="82" t="str">
        <f t="shared" si="10"/>
        <v>/rsm:CrossIndustryInvoice/rsm:SupplyChainTradeTransaction</v>
      </c>
      <c r="AS30" s="80"/>
      <c r="AT30" s="49" t="s">
        <v>38</v>
      </c>
      <c r="AU30" s="80" t="str">
        <f t="shared" si="6"/>
        <v>1..1</v>
      </c>
      <c r="AV30" s="80"/>
      <c r="AW30" s="83"/>
      <c r="AX30" s="7"/>
      <c r="AY30" s="49" t="str">
        <f t="shared" si="11"/>
        <v>MINIMUM</v>
      </c>
      <c r="AZ30" s="49" t="str">
        <f t="shared" si="11"/>
        <v>MINIMUM</v>
      </c>
      <c r="BB30" s="57"/>
    </row>
    <row r="31" spans="1:56" ht="60" x14ac:dyDescent="0.2">
      <c r="A31" s="45" t="str">
        <f t="shared" si="12"/>
        <v>NO</v>
      </c>
      <c r="B31" s="45"/>
      <c r="C31" s="45"/>
      <c r="D31" s="107" t="s">
        <v>236</v>
      </c>
      <c r="E31" s="108" t="s">
        <v>237</v>
      </c>
      <c r="F31" s="291" t="s">
        <v>237</v>
      </c>
      <c r="G31" s="88">
        <f t="shared" si="1"/>
        <v>2</v>
      </c>
      <c r="H31" s="88" t="s">
        <v>238</v>
      </c>
      <c r="I31" s="90" t="s">
        <v>239</v>
      </c>
      <c r="J31" s="90" t="s">
        <v>240</v>
      </c>
      <c r="K31" s="91"/>
      <c r="L31" s="91"/>
      <c r="M31" s="91" t="s">
        <v>241</v>
      </c>
      <c r="N31" s="90"/>
      <c r="O31" s="88" t="s">
        <v>238</v>
      </c>
      <c r="P31" s="88" t="str">
        <f t="shared" si="7"/>
        <v>1..n</v>
      </c>
      <c r="Q31" s="92" t="s">
        <v>242</v>
      </c>
      <c r="R31" s="93" t="s">
        <v>243</v>
      </c>
      <c r="S31" s="88" t="s">
        <v>35</v>
      </c>
      <c r="T31" s="94" t="s">
        <v>38</v>
      </c>
      <c r="U31" s="88" t="s">
        <v>62</v>
      </c>
      <c r="V31" s="88" t="s">
        <v>132</v>
      </c>
      <c r="W31" s="95" t="s">
        <v>35</v>
      </c>
      <c r="X31" s="38"/>
      <c r="Y31" s="94" t="s">
        <v>244</v>
      </c>
      <c r="Z31" s="94" t="s">
        <v>244</v>
      </c>
      <c r="AA31" s="57"/>
      <c r="AB31" s="13" t="str">
        <f t="shared" si="2"/>
        <v>/rsm:CrossIndustryInvoice/rsm:SupplyChainTradeTransaction</v>
      </c>
      <c r="AC31" s="13" t="str">
        <f t="shared" si="3"/>
        <v>/ram:IncludedSupplyChainTradeLineItem</v>
      </c>
      <c r="AD31" s="14">
        <f>COUNTIFS(R$4:R31,AB31)</f>
        <v>1</v>
      </c>
      <c r="AE31" s="57"/>
      <c r="AF31" s="108" t="str">
        <f t="shared" si="8"/>
        <v>BG-25</v>
      </c>
      <c r="AG31" s="88">
        <f t="shared" si="4"/>
        <v>2</v>
      </c>
      <c r="AH31" s="88" t="str">
        <f t="shared" si="9"/>
        <v>1..n</v>
      </c>
      <c r="AI31" s="90" t="s">
        <v>245</v>
      </c>
      <c r="AJ31" s="90" t="s">
        <v>246</v>
      </c>
      <c r="AK31" s="91"/>
      <c r="AL31" s="91"/>
      <c r="AM31" s="91" t="s">
        <v>247</v>
      </c>
      <c r="AN31" s="90"/>
      <c r="AO31" s="88" t="str">
        <f t="shared" si="10"/>
        <v>1..n</v>
      </c>
      <c r="AP31" s="88" t="str">
        <f t="shared" si="10"/>
        <v>1..n</v>
      </c>
      <c r="AQ31" s="92" t="str">
        <f t="shared" si="10"/>
        <v>/rsm:CrossIndustryInvoice
/rsm:SupplyChainTradeTransaction
/ram:IncludedSupplyChainTradeLineItem</v>
      </c>
      <c r="AR31" s="93" t="str">
        <f t="shared" si="10"/>
        <v>/rsm:CrossIndustryInvoice/rsm:SupplyChainTradeTransaction/ram:IncludedSupplyChainTradeLineItem</v>
      </c>
      <c r="AS31" s="88" t="s">
        <v>35</v>
      </c>
      <c r="AT31" s="94" t="s">
        <v>38</v>
      </c>
      <c r="AU31" s="88" t="str">
        <f t="shared" si="6"/>
        <v>0..n</v>
      </c>
      <c r="AV31" s="88" t="s">
        <v>132</v>
      </c>
      <c r="AW31" s="95" t="s">
        <v>35</v>
      </c>
      <c r="AX31" s="7"/>
      <c r="AY31" s="94" t="str">
        <f t="shared" si="11"/>
        <v>BASIC</v>
      </c>
      <c r="AZ31" s="94" t="str">
        <f t="shared" si="11"/>
        <v>BASIC</v>
      </c>
      <c r="BB31" s="57"/>
    </row>
    <row r="32" spans="1:56" ht="75" x14ac:dyDescent="0.2">
      <c r="A32" s="45" t="str">
        <f t="shared" si="12"/>
        <v>NO</v>
      </c>
      <c r="B32" s="45"/>
      <c r="C32" s="45"/>
      <c r="D32" s="107" t="s">
        <v>236</v>
      </c>
      <c r="E32" s="109" t="s">
        <v>248</v>
      </c>
      <c r="F32" s="292" t="e">
        <v>#N/A</v>
      </c>
      <c r="G32" s="110">
        <f t="shared" si="1"/>
        <v>3</v>
      </c>
      <c r="H32" s="110" t="s">
        <v>32</v>
      </c>
      <c r="I32" s="111" t="s">
        <v>249</v>
      </c>
      <c r="J32" s="112"/>
      <c r="K32" s="113"/>
      <c r="L32" s="113"/>
      <c r="M32" s="113"/>
      <c r="N32" s="112"/>
      <c r="O32" s="110" t="s">
        <v>32</v>
      </c>
      <c r="P32" s="110" t="str">
        <f t="shared" si="7"/>
        <v>1..1</v>
      </c>
      <c r="Q32" s="114" t="s">
        <v>250</v>
      </c>
      <c r="R32" s="115" t="s">
        <v>251</v>
      </c>
      <c r="S32" s="110"/>
      <c r="T32" s="116" t="s">
        <v>38</v>
      </c>
      <c r="U32" s="110" t="s">
        <v>32</v>
      </c>
      <c r="V32" s="110"/>
      <c r="W32" s="117"/>
      <c r="X32" s="38"/>
      <c r="Y32" s="116" t="s">
        <v>244</v>
      </c>
      <c r="Z32" s="116" t="s">
        <v>244</v>
      </c>
      <c r="AA32" s="57"/>
      <c r="AB32" s="13" t="str">
        <f t="shared" si="2"/>
        <v>/rsm:CrossIndustryInvoice/rsm:SupplyChainTradeTransaction/ram:IncludedSupplyChainTradeLineItem</v>
      </c>
      <c r="AC32" s="13" t="str">
        <f t="shared" si="3"/>
        <v>/ram:AssociatedDocumentLineDocument</v>
      </c>
      <c r="AD32" s="14">
        <f>COUNTIFS(R$4:R32,AB32)</f>
        <v>1</v>
      </c>
      <c r="AE32" s="57"/>
      <c r="AF32" s="109" t="str">
        <f t="shared" si="8"/>
        <v>BT-126-00</v>
      </c>
      <c r="AG32" s="110">
        <f t="shared" si="4"/>
        <v>3</v>
      </c>
      <c r="AH32" s="110" t="str">
        <f t="shared" si="9"/>
        <v>1..1</v>
      </c>
      <c r="AI32" s="111" t="s">
        <v>252</v>
      </c>
      <c r="AJ32" s="112"/>
      <c r="AK32" s="113"/>
      <c r="AL32" s="113"/>
      <c r="AM32" s="113" t="s">
        <v>35</v>
      </c>
      <c r="AN32" s="112"/>
      <c r="AO32" s="110" t="str">
        <f t="shared" si="10"/>
        <v>1..1</v>
      </c>
      <c r="AP32" s="110" t="str">
        <f t="shared" si="10"/>
        <v>1..1</v>
      </c>
      <c r="AQ32" s="114" t="str">
        <f t="shared" si="10"/>
        <v>/rsm:CrossIndustryInvoice
/rsm:SupplyChainTradeTransaction
/ram:IncludedSupplyChainTradeLineItem
/ram:AssociatedDocumentLineDocument</v>
      </c>
      <c r="AR32" s="115" t="str">
        <f t="shared" si="10"/>
        <v>/rsm:CrossIndustryInvoice/rsm:SupplyChainTradeTransaction/ram:IncludedSupplyChainTradeLineItem/ram:AssociatedDocumentLineDocument</v>
      </c>
      <c r="AS32" s="110"/>
      <c r="AT32" s="116" t="s">
        <v>38</v>
      </c>
      <c r="AU32" s="110" t="str">
        <f t="shared" si="6"/>
        <v>1..1</v>
      </c>
      <c r="AV32" s="110"/>
      <c r="AW32" s="117"/>
      <c r="AX32" s="7"/>
      <c r="AY32" s="116" t="str">
        <f t="shared" si="11"/>
        <v>BASIC</v>
      </c>
      <c r="AZ32" s="116" t="str">
        <f t="shared" si="11"/>
        <v>BASIC</v>
      </c>
      <c r="BB32" s="57"/>
    </row>
    <row r="33" spans="1:78" ht="90" x14ac:dyDescent="0.2">
      <c r="A33" s="45" t="str">
        <f t="shared" si="12"/>
        <v>YES</v>
      </c>
      <c r="B33" s="45"/>
      <c r="C33" s="45"/>
      <c r="D33" s="118" t="s">
        <v>236</v>
      </c>
      <c r="E33" s="119" t="s">
        <v>253</v>
      </c>
      <c r="F33" s="293" t="s">
        <v>253</v>
      </c>
      <c r="G33" s="66">
        <f t="shared" si="1"/>
        <v>4</v>
      </c>
      <c r="H33" s="66" t="s">
        <v>32</v>
      </c>
      <c r="I33" s="64" t="s">
        <v>254</v>
      </c>
      <c r="J33" s="64" t="s">
        <v>255</v>
      </c>
      <c r="K33" s="65"/>
      <c r="L33" s="65"/>
      <c r="M33" s="65" t="s">
        <v>256</v>
      </c>
      <c r="N33" s="64" t="s">
        <v>90</v>
      </c>
      <c r="O33" s="66" t="s">
        <v>32</v>
      </c>
      <c r="P33" s="66" t="str">
        <f t="shared" si="7"/>
        <v>1..1</v>
      </c>
      <c r="Q33" s="2" t="s">
        <v>257</v>
      </c>
      <c r="R33" s="75" t="s">
        <v>258</v>
      </c>
      <c r="S33" s="66" t="s">
        <v>55</v>
      </c>
      <c r="T33" s="68" t="s">
        <v>56</v>
      </c>
      <c r="U33" s="66" t="s">
        <v>42</v>
      </c>
      <c r="V33" s="66" t="s">
        <v>132</v>
      </c>
      <c r="W33" s="69" t="s">
        <v>35</v>
      </c>
      <c r="X33" s="38"/>
      <c r="Y33" s="68" t="s">
        <v>244</v>
      </c>
      <c r="Z33" s="68" t="s">
        <v>244</v>
      </c>
      <c r="AA33" s="57"/>
      <c r="AB33" s="13" t="str">
        <f t="shared" si="2"/>
        <v>/rsm:CrossIndustryInvoice/rsm:SupplyChainTradeTransaction/ram:IncludedSupplyChainTradeLineItem/ram:AssociatedDocumentLineDocument</v>
      </c>
      <c r="AC33" s="13" t="str">
        <f t="shared" si="3"/>
        <v>/ram:LineID</v>
      </c>
      <c r="AD33" s="14">
        <f>COUNTIFS(R$4:R33,AB33)</f>
        <v>1</v>
      </c>
      <c r="AE33" s="57"/>
      <c r="AF33" s="119" t="str">
        <f t="shared" si="8"/>
        <v>BT-126</v>
      </c>
      <c r="AG33" s="66">
        <f t="shared" si="4"/>
        <v>4</v>
      </c>
      <c r="AH33" s="66" t="str">
        <f t="shared" si="9"/>
        <v>1..1</v>
      </c>
      <c r="AI33" s="64" t="s">
        <v>259</v>
      </c>
      <c r="AJ33" s="64" t="s">
        <v>260</v>
      </c>
      <c r="AK33" s="65"/>
      <c r="AL33" s="65"/>
      <c r="AM33" s="65" t="s">
        <v>261</v>
      </c>
      <c r="AN33" s="64" t="s">
        <v>99</v>
      </c>
      <c r="AO33" s="66" t="str">
        <f t="shared" si="10"/>
        <v>1..1</v>
      </c>
      <c r="AP33" s="66" t="str">
        <f t="shared" si="10"/>
        <v>1..1</v>
      </c>
      <c r="AQ33" s="2" t="str">
        <f t="shared" si="10"/>
        <v>/rsm:CrossIndustryInvoice
/rsm:SupplyChainTradeTransaction
/ram:IncludedSupplyChainTradeLineItem
/ram:AssociatedDocumentLineDocument
/ram:LineID</v>
      </c>
      <c r="AR33" s="75" t="str">
        <f t="shared" si="10"/>
        <v>/rsm:CrossIndustryInvoice/rsm:SupplyChainTradeTransaction/ram:IncludedSupplyChainTradeLineItem/ram:AssociatedDocumentLineDocument/ram:LineID</v>
      </c>
      <c r="AS33" s="66" t="s">
        <v>55</v>
      </c>
      <c r="AT33" s="68" t="s">
        <v>56</v>
      </c>
      <c r="AU33" s="66" t="str">
        <f t="shared" si="6"/>
        <v>0..1</v>
      </c>
      <c r="AV33" s="66" t="s">
        <v>132</v>
      </c>
      <c r="AW33" s="69" t="s">
        <v>35</v>
      </c>
      <c r="AX33" s="7"/>
      <c r="AY33" s="68" t="str">
        <f t="shared" si="11"/>
        <v>BASIC</v>
      </c>
      <c r="AZ33" s="68" t="str">
        <f t="shared" si="11"/>
        <v>BASIC</v>
      </c>
      <c r="BB33" s="57"/>
    </row>
    <row r="34" spans="1:78" ht="90" x14ac:dyDescent="0.2">
      <c r="A34" s="45" t="str">
        <f t="shared" si="12"/>
        <v>EXT</v>
      </c>
      <c r="B34" s="120" t="s">
        <v>262</v>
      </c>
      <c r="C34" s="120"/>
      <c r="D34" s="121" t="s">
        <v>236</v>
      </c>
      <c r="E34" s="61" t="s">
        <v>41</v>
      </c>
      <c r="F34" s="282" t="e">
        <v>#N/A</v>
      </c>
      <c r="G34" s="62">
        <f t="shared" si="1"/>
        <v>4</v>
      </c>
      <c r="H34" s="62" t="s">
        <v>42</v>
      </c>
      <c r="I34" s="64" t="s">
        <v>263</v>
      </c>
      <c r="J34" s="64" t="s">
        <v>264</v>
      </c>
      <c r="K34" s="65"/>
      <c r="L34" s="65"/>
      <c r="M34" s="65"/>
      <c r="N34" s="64"/>
      <c r="O34" s="66" t="s">
        <v>42</v>
      </c>
      <c r="P34" s="66" t="str">
        <f t="shared" si="7"/>
        <v>0..1</v>
      </c>
      <c r="Q34" s="6" t="s">
        <v>265</v>
      </c>
      <c r="R34" s="67" t="s">
        <v>266</v>
      </c>
      <c r="S34" s="66" t="s">
        <v>55</v>
      </c>
      <c r="T34" s="68" t="s">
        <v>56</v>
      </c>
      <c r="U34" s="62" t="s">
        <v>42</v>
      </c>
      <c r="V34" s="66"/>
      <c r="W34" s="69"/>
      <c r="X34" s="38"/>
      <c r="Y34" s="70" t="s">
        <v>47</v>
      </c>
      <c r="Z34" s="122" t="s">
        <v>47</v>
      </c>
      <c r="AA34" s="57"/>
      <c r="AB34" s="13" t="str">
        <f t="shared" si="2"/>
        <v>/rsm:CrossIndustryInvoice/rsm:SupplyChainTradeTransaction/ram:IncludedSupplyChainTradeLineItem/ram:AssociatedDocumentLineDocument</v>
      </c>
      <c r="AC34" s="13" t="str">
        <f t="shared" si="3"/>
        <v>/ram:ParentLineID</v>
      </c>
      <c r="AD34" s="14">
        <f>COUNTIFS(R$4:R34,AB34)</f>
        <v>1</v>
      </c>
      <c r="AE34" s="57"/>
      <c r="AF34" s="61" t="str">
        <f t="shared" si="8"/>
        <v>EXT</v>
      </c>
      <c r="AG34" s="62">
        <f t="shared" si="4"/>
        <v>4</v>
      </c>
      <c r="AH34" s="62" t="str">
        <f t="shared" si="9"/>
        <v>0..1</v>
      </c>
      <c r="AI34" s="64" t="s">
        <v>267</v>
      </c>
      <c r="AJ34" s="64"/>
      <c r="AK34" s="65"/>
      <c r="AL34" s="65"/>
      <c r="AM34" s="65"/>
      <c r="AN34" s="64"/>
      <c r="AO34" s="66" t="str">
        <f t="shared" si="10"/>
        <v>0..1</v>
      </c>
      <c r="AP34" s="66" t="str">
        <f t="shared" si="10"/>
        <v>0..1</v>
      </c>
      <c r="AQ34" s="6" t="str">
        <f t="shared" si="10"/>
        <v>/rsm:CrossIndustryInvoice
/rsm:SupplyChainTradeTransaction
/ram:IncludedSupplyChainTradeLineItem
/ram:AssociatedDocumentLineDocument
/ram:ParentLineID</v>
      </c>
      <c r="AR34" s="67" t="str">
        <f t="shared" si="10"/>
        <v>/rsm:CrossIndustryInvoice/rsm:SupplyChainTradeTransaction/ram:IncludedSupplyChainTradeLineItem/ram:AssociatedDocumentLineDocument/ram:ParentLineID</v>
      </c>
      <c r="AS34" s="66" t="s">
        <v>55</v>
      </c>
      <c r="AT34" s="68" t="s">
        <v>56</v>
      </c>
      <c r="AU34" s="62" t="str">
        <f t="shared" si="6"/>
        <v>0..1</v>
      </c>
      <c r="AV34" s="66"/>
      <c r="AW34" s="69"/>
      <c r="AX34" s="7"/>
      <c r="AY34" s="70" t="s">
        <v>4849</v>
      </c>
      <c r="AZ34" s="122" t="str">
        <f t="shared" si="11"/>
        <v>EXTENDED</v>
      </c>
      <c r="BB34" s="57"/>
    </row>
    <row r="35" spans="1:78" ht="90" x14ac:dyDescent="0.2">
      <c r="A35" s="45" t="str">
        <f t="shared" si="12"/>
        <v>EXT</v>
      </c>
      <c r="B35" s="45"/>
      <c r="C35" s="45"/>
      <c r="D35" s="121" t="s">
        <v>236</v>
      </c>
      <c r="E35" s="61" t="s">
        <v>41</v>
      </c>
      <c r="F35" s="282" t="e">
        <v>#N/A</v>
      </c>
      <c r="G35" s="62">
        <f t="shared" si="1"/>
        <v>4</v>
      </c>
      <c r="H35" s="62" t="s">
        <v>42</v>
      </c>
      <c r="I35" s="64" t="s">
        <v>268</v>
      </c>
      <c r="J35" s="64" t="s">
        <v>264</v>
      </c>
      <c r="K35" s="65" t="s">
        <v>269</v>
      </c>
      <c r="L35" s="65"/>
      <c r="M35" s="65"/>
      <c r="N35" s="64"/>
      <c r="O35" s="66" t="s">
        <v>42</v>
      </c>
      <c r="P35" s="66" t="str">
        <f t="shared" si="7"/>
        <v>0..1</v>
      </c>
      <c r="Q35" s="6" t="s">
        <v>270</v>
      </c>
      <c r="R35" s="67" t="s">
        <v>271</v>
      </c>
      <c r="S35" s="66" t="s">
        <v>131</v>
      </c>
      <c r="T35" s="68" t="s">
        <v>56</v>
      </c>
      <c r="U35" s="62" t="s">
        <v>42</v>
      </c>
      <c r="V35" s="66"/>
      <c r="W35" s="69"/>
      <c r="X35" s="38"/>
      <c r="Y35" s="70" t="s">
        <v>47</v>
      </c>
      <c r="Z35" s="122" t="s">
        <v>47</v>
      </c>
      <c r="AA35" s="57"/>
      <c r="AB35" s="13" t="str">
        <f t="shared" si="2"/>
        <v>/rsm:CrossIndustryInvoice/rsm:SupplyChainTradeTransaction/ram:IncludedSupplyChainTradeLineItem/ram:AssociatedDocumentLineDocument</v>
      </c>
      <c r="AC35" s="13" t="str">
        <f t="shared" si="3"/>
        <v>/ram:LineStatusCode</v>
      </c>
      <c r="AD35" s="14">
        <f>COUNTIFS(R$4:R35,AB35)</f>
        <v>1</v>
      </c>
      <c r="AE35" s="57"/>
      <c r="AF35" s="61" t="str">
        <f t="shared" si="8"/>
        <v>EXT</v>
      </c>
      <c r="AG35" s="62">
        <f t="shared" si="4"/>
        <v>4</v>
      </c>
      <c r="AH35" s="62" t="str">
        <f t="shared" si="9"/>
        <v>0..1</v>
      </c>
      <c r="AI35" s="64" t="s">
        <v>272</v>
      </c>
      <c r="AJ35" s="64"/>
      <c r="AK35" s="65"/>
      <c r="AL35" s="65"/>
      <c r="AM35" s="65"/>
      <c r="AN35" s="64"/>
      <c r="AO35" s="66" t="str">
        <f t="shared" si="10"/>
        <v>0..1</v>
      </c>
      <c r="AP35" s="66" t="str">
        <f t="shared" si="10"/>
        <v>0..1</v>
      </c>
      <c r="AQ35" s="6" t="str">
        <f t="shared" si="10"/>
        <v>/rsm:CrossIndustryInvoice
/rsm:SupplyChainTradeTransaction
/ram:IncludedSupplyChainTradeLineItem
/ram:AssociatedDocumentLineDocument
/ram:LineStatusCode</v>
      </c>
      <c r="AR35" s="67" t="str">
        <f t="shared" si="10"/>
        <v>/rsm:CrossIndustryInvoice/rsm:SupplyChainTradeTransaction/ram:IncludedSupplyChainTradeLineItem/ram:AssociatedDocumentLineDocument/ram:LineStatusCode</v>
      </c>
      <c r="AS35" s="66" t="s">
        <v>131</v>
      </c>
      <c r="AT35" s="68" t="s">
        <v>56</v>
      </c>
      <c r="AU35" s="62" t="str">
        <f t="shared" si="6"/>
        <v>0..1</v>
      </c>
      <c r="AV35" s="66"/>
      <c r="AW35" s="69"/>
      <c r="AX35" s="7"/>
      <c r="AY35" s="70" t="str">
        <f t="shared" si="11"/>
        <v>EXTENDED</v>
      </c>
      <c r="AZ35" s="122" t="str">
        <f t="shared" si="11"/>
        <v>EXTENDED</v>
      </c>
      <c r="BB35" s="57"/>
    </row>
    <row r="36" spans="1:78" ht="90" x14ac:dyDescent="0.2">
      <c r="A36" s="45" t="str">
        <f t="shared" si="12"/>
        <v>EXT</v>
      </c>
      <c r="B36" s="45"/>
      <c r="C36" s="45"/>
      <c r="D36" s="121" t="s">
        <v>236</v>
      </c>
      <c r="E36" s="61" t="s">
        <v>41</v>
      </c>
      <c r="F36" s="282" t="e">
        <v>#N/A</v>
      </c>
      <c r="G36" s="62">
        <f t="shared" si="1"/>
        <v>4</v>
      </c>
      <c r="H36" s="62" t="s">
        <v>42</v>
      </c>
      <c r="I36" s="64" t="s">
        <v>273</v>
      </c>
      <c r="J36" s="64" t="s">
        <v>274</v>
      </c>
      <c r="K36" s="65"/>
      <c r="L36" s="65"/>
      <c r="M36" s="65"/>
      <c r="N36" s="64"/>
      <c r="O36" s="66" t="s">
        <v>42</v>
      </c>
      <c r="P36" s="66" t="str">
        <f t="shared" si="7"/>
        <v>0..1</v>
      </c>
      <c r="Q36" s="6" t="s">
        <v>275</v>
      </c>
      <c r="R36" s="67" t="s">
        <v>276</v>
      </c>
      <c r="S36" s="66" t="s">
        <v>131</v>
      </c>
      <c r="T36" s="68" t="s">
        <v>56</v>
      </c>
      <c r="U36" s="62" t="s">
        <v>42</v>
      </c>
      <c r="V36" s="66"/>
      <c r="W36" s="69"/>
      <c r="X36" s="38"/>
      <c r="Y36" s="70" t="s">
        <v>47</v>
      </c>
      <c r="Z36" s="122" t="s">
        <v>47</v>
      </c>
      <c r="AA36" s="57"/>
      <c r="AB36" s="13" t="str">
        <f t="shared" si="2"/>
        <v>/rsm:CrossIndustryInvoice/rsm:SupplyChainTradeTransaction/ram:IncludedSupplyChainTradeLineItem/ram:AssociatedDocumentLineDocument</v>
      </c>
      <c r="AC36" s="13" t="str">
        <f t="shared" si="3"/>
        <v>/ram:LineStatusReasonCode</v>
      </c>
      <c r="AD36" s="14">
        <f>COUNTIFS(R$4:R36,AB36)</f>
        <v>1</v>
      </c>
      <c r="AE36" s="57"/>
      <c r="AF36" s="61" t="str">
        <f t="shared" si="8"/>
        <v>EXT</v>
      </c>
      <c r="AG36" s="62">
        <f t="shared" si="4"/>
        <v>4</v>
      </c>
      <c r="AH36" s="62" t="str">
        <f t="shared" si="9"/>
        <v>0..1</v>
      </c>
      <c r="AI36" s="64" t="s">
        <v>277</v>
      </c>
      <c r="AJ36" s="64"/>
      <c r="AK36" s="65"/>
      <c r="AL36" s="65"/>
      <c r="AM36" s="65"/>
      <c r="AN36" s="64"/>
      <c r="AO36" s="66" t="str">
        <f t="shared" si="10"/>
        <v>0..1</v>
      </c>
      <c r="AP36" s="66" t="str">
        <f t="shared" si="10"/>
        <v>0..1</v>
      </c>
      <c r="AQ36" s="6" t="str">
        <f t="shared" si="10"/>
        <v>/rsm:CrossIndustryInvoice
/rsm:SupplyChainTradeTransaction
/ram:IncludedSupplyChainTradeLineItem
/ram:AssociatedDocumentLineDocument
/ram:LineStatusReasonCode</v>
      </c>
      <c r="AR36" s="67" t="str">
        <f t="shared" si="10"/>
        <v>/rsm:CrossIndustryInvoice/rsm:SupplyChainTradeTransaction/ram:IncludedSupplyChainTradeLineItem/ram:AssociatedDocumentLineDocument/ram:LineStatusReasonCode</v>
      </c>
      <c r="AS36" s="66" t="s">
        <v>131</v>
      </c>
      <c r="AT36" s="68" t="s">
        <v>56</v>
      </c>
      <c r="AU36" s="62" t="str">
        <f t="shared" si="6"/>
        <v>0..1</v>
      </c>
      <c r="AV36" s="66"/>
      <c r="AW36" s="69"/>
      <c r="AX36" s="7"/>
      <c r="AY36" s="70" t="str">
        <f t="shared" si="11"/>
        <v>EXTENDED</v>
      </c>
      <c r="AZ36" s="122" t="str">
        <f t="shared" si="11"/>
        <v>EXTENDED</v>
      </c>
      <c r="BB36" s="57"/>
    </row>
    <row r="37" spans="1:78" ht="90" x14ac:dyDescent="0.2">
      <c r="A37" s="45" t="str">
        <f t="shared" si="12"/>
        <v>NO</v>
      </c>
      <c r="B37" s="45"/>
      <c r="C37" s="45"/>
      <c r="D37" s="118" t="s">
        <v>236</v>
      </c>
      <c r="E37" s="123" t="s">
        <v>278</v>
      </c>
      <c r="F37" s="294" t="s">
        <v>278</v>
      </c>
      <c r="G37" s="124">
        <f t="shared" si="1"/>
        <v>4</v>
      </c>
      <c r="H37" s="124" t="s">
        <v>42</v>
      </c>
      <c r="I37" s="125" t="s">
        <v>279</v>
      </c>
      <c r="J37" s="125"/>
      <c r="K37" s="126"/>
      <c r="L37" s="126"/>
      <c r="M37" s="126"/>
      <c r="N37" s="125"/>
      <c r="O37" s="124" t="s">
        <v>42</v>
      </c>
      <c r="P37" s="124" t="s">
        <v>62</v>
      </c>
      <c r="Q37" s="127" t="s">
        <v>280</v>
      </c>
      <c r="R37" s="128" t="s">
        <v>281</v>
      </c>
      <c r="S37" s="124"/>
      <c r="T37" s="129"/>
      <c r="U37" s="124" t="s">
        <v>62</v>
      </c>
      <c r="V37" s="124"/>
      <c r="W37" s="130"/>
      <c r="X37" s="38"/>
      <c r="Y37" s="129" t="s">
        <v>282</v>
      </c>
      <c r="Z37" s="129" t="s">
        <v>244</v>
      </c>
      <c r="AA37" s="57"/>
      <c r="AB37" s="13" t="str">
        <f t="shared" si="2"/>
        <v>/rsm:CrossIndustryInvoice/rsm:SupplyChainTradeTransaction/ram:IncludedSupplyChainTradeLineItem/ram:AssociatedDocumentLineDocument</v>
      </c>
      <c r="AC37" s="13" t="str">
        <f t="shared" si="3"/>
        <v>/ram:IncludedNote</v>
      </c>
      <c r="AD37" s="14">
        <f>COUNTIFS(R$4:R37,AB37)</f>
        <v>1</v>
      </c>
      <c r="AE37" s="57"/>
      <c r="AF37" s="123" t="str">
        <f t="shared" si="8"/>
        <v>BT-127-00</v>
      </c>
      <c r="AG37" s="124">
        <f t="shared" si="4"/>
        <v>4</v>
      </c>
      <c r="AH37" s="124" t="str">
        <f t="shared" si="9"/>
        <v>0..1</v>
      </c>
      <c r="AI37" s="125" t="s">
        <v>279</v>
      </c>
      <c r="AJ37" s="125"/>
      <c r="AK37" s="126"/>
      <c r="AL37" s="126"/>
      <c r="AM37" s="126" t="s">
        <v>35</v>
      </c>
      <c r="AN37" s="125"/>
      <c r="AO37" s="124" t="str">
        <f t="shared" si="10"/>
        <v>0..1</v>
      </c>
      <c r="AP37" s="124" t="str">
        <f t="shared" si="10"/>
        <v>0..n</v>
      </c>
      <c r="AQ37" s="127" t="str">
        <f t="shared" si="10"/>
        <v>/rsm:CrossIndustryInvoice
/rsm:SupplyChainTradeTransaction
/ram:IncludedSupplyChainTradeLineItem
/ram:AssociatedDocumentLineDocument
/ram:IncludedNote</v>
      </c>
      <c r="AR37" s="128" t="str">
        <f t="shared" si="10"/>
        <v>/rsm:CrossIndustryInvoice/rsm:SupplyChainTradeTransaction/ram:IncludedSupplyChainTradeLineItem/ram:AssociatedDocumentLineDocument/ram:IncludedNote</v>
      </c>
      <c r="AS37" s="124"/>
      <c r="AT37" s="129"/>
      <c r="AU37" s="124" t="str">
        <f t="shared" si="6"/>
        <v>0..n</v>
      </c>
      <c r="AV37" s="124"/>
      <c r="AW37" s="130"/>
      <c r="AX37" s="7"/>
      <c r="AY37" s="129" t="str">
        <f t="shared" si="11"/>
        <v>EN 16931</v>
      </c>
      <c r="AZ37" s="129" t="str">
        <f t="shared" si="11"/>
        <v>BASIC</v>
      </c>
      <c r="BB37" s="57"/>
    </row>
    <row r="38" spans="1:78" ht="105" x14ac:dyDescent="0.2">
      <c r="A38" s="45" t="str">
        <f t="shared" si="12"/>
        <v>EXT</v>
      </c>
      <c r="B38" s="45"/>
      <c r="C38" s="45"/>
      <c r="D38" s="121" t="s">
        <v>236</v>
      </c>
      <c r="E38" s="61" t="s">
        <v>41</v>
      </c>
      <c r="F38" s="282" t="e">
        <v>#N/A</v>
      </c>
      <c r="G38" s="62">
        <f t="shared" si="1"/>
        <v>5</v>
      </c>
      <c r="H38" s="62" t="s">
        <v>42</v>
      </c>
      <c r="I38" s="64" t="s">
        <v>188</v>
      </c>
      <c r="J38" s="64"/>
      <c r="K38" s="65"/>
      <c r="L38" s="65"/>
      <c r="M38" s="65"/>
      <c r="N38" s="64"/>
      <c r="O38" s="66" t="s">
        <v>42</v>
      </c>
      <c r="P38" s="66" t="str">
        <f t="shared" si="7"/>
        <v>0..1</v>
      </c>
      <c r="Q38" s="6" t="s">
        <v>283</v>
      </c>
      <c r="R38" s="67" t="s">
        <v>284</v>
      </c>
      <c r="S38" s="66" t="s">
        <v>131</v>
      </c>
      <c r="T38" s="68" t="s">
        <v>56</v>
      </c>
      <c r="U38" s="62" t="s">
        <v>42</v>
      </c>
      <c r="V38" s="66"/>
      <c r="W38" s="69"/>
      <c r="X38" s="38"/>
      <c r="Y38" s="70" t="s">
        <v>47</v>
      </c>
      <c r="Z38" s="70" t="s">
        <v>47</v>
      </c>
      <c r="AA38" s="57"/>
      <c r="AB38" s="13" t="str">
        <f t="shared" si="2"/>
        <v>/rsm:CrossIndustryInvoice/rsm:SupplyChainTradeTransaction/ram:IncludedSupplyChainTradeLineItem/ram:AssociatedDocumentLineDocument/ram:IncludedNote</v>
      </c>
      <c r="AC38" s="13" t="str">
        <f t="shared" si="3"/>
        <v>/ram:ContentCode</v>
      </c>
      <c r="AD38" s="14">
        <f>COUNTIFS(R$4:R38,AB38)</f>
        <v>1</v>
      </c>
      <c r="AE38" s="57"/>
      <c r="AF38" s="61" t="str">
        <f t="shared" si="8"/>
        <v>EXT</v>
      </c>
      <c r="AG38" s="62">
        <f t="shared" si="4"/>
        <v>5</v>
      </c>
      <c r="AH38" s="62" t="str">
        <f t="shared" si="9"/>
        <v>0..1</v>
      </c>
      <c r="AI38" s="64" t="s">
        <v>285</v>
      </c>
      <c r="AJ38" s="64"/>
      <c r="AK38" s="65"/>
      <c r="AL38" s="65"/>
      <c r="AM38" s="65"/>
      <c r="AN38" s="64"/>
      <c r="AO38" s="66" t="str">
        <f t="shared" si="10"/>
        <v>0..1</v>
      </c>
      <c r="AP38" s="66" t="str">
        <f t="shared" si="10"/>
        <v>0..1</v>
      </c>
      <c r="AQ38" s="6" t="str">
        <f t="shared" si="10"/>
        <v>/rsm:CrossIndustryInvoice
/rsm:SupplyChainTradeTransaction
/ram:IncludedSupplyChainTradeLineItem
/ram:AssociatedDocumentLineDocument
/ram:IncludedNote
/ram:ContentCode</v>
      </c>
      <c r="AR38" s="67" t="str">
        <f t="shared" si="10"/>
        <v>/rsm:CrossIndustryInvoice/rsm:SupplyChainTradeTransaction/ram:IncludedSupplyChainTradeLineItem/ram:AssociatedDocumentLineDocument/ram:IncludedNote/ram:ContentCode</v>
      </c>
      <c r="AS38" s="66" t="s">
        <v>131</v>
      </c>
      <c r="AT38" s="68" t="s">
        <v>56</v>
      </c>
      <c r="AU38" s="62" t="str">
        <f t="shared" si="6"/>
        <v>0..1</v>
      </c>
      <c r="AV38" s="66"/>
      <c r="AW38" s="69"/>
      <c r="AX38" s="7"/>
      <c r="AY38" s="70" t="str">
        <f t="shared" si="11"/>
        <v>EXTENDED</v>
      </c>
      <c r="AZ38" s="70" t="str">
        <f t="shared" si="11"/>
        <v>EXTENDED</v>
      </c>
      <c r="BB38" s="57"/>
    </row>
    <row r="39" spans="1:78" ht="105" x14ac:dyDescent="0.2">
      <c r="A39" s="45" t="str">
        <f t="shared" si="12"/>
        <v>YES</v>
      </c>
      <c r="B39" s="45"/>
      <c r="C39" s="45"/>
      <c r="D39" s="118" t="s">
        <v>236</v>
      </c>
      <c r="E39" s="119" t="s">
        <v>286</v>
      </c>
      <c r="F39" s="293" t="s">
        <v>286</v>
      </c>
      <c r="G39" s="66">
        <f t="shared" si="1"/>
        <v>5</v>
      </c>
      <c r="H39" s="66" t="s">
        <v>42</v>
      </c>
      <c r="I39" s="64" t="s">
        <v>287</v>
      </c>
      <c r="J39" s="64" t="s">
        <v>288</v>
      </c>
      <c r="K39" s="65"/>
      <c r="L39" s="65"/>
      <c r="M39" s="65" t="s">
        <v>35</v>
      </c>
      <c r="N39" s="64" t="s">
        <v>70</v>
      </c>
      <c r="O39" s="66" t="s">
        <v>32</v>
      </c>
      <c r="P39" s="66" t="str">
        <f t="shared" si="7"/>
        <v>1..1</v>
      </c>
      <c r="Q39" s="2" t="s">
        <v>289</v>
      </c>
      <c r="R39" s="75" t="s">
        <v>290</v>
      </c>
      <c r="S39" s="66" t="s">
        <v>73</v>
      </c>
      <c r="T39" s="68" t="s">
        <v>56</v>
      </c>
      <c r="U39" s="66" t="s">
        <v>62</v>
      </c>
      <c r="V39" s="66" t="s">
        <v>200</v>
      </c>
      <c r="W39" s="69" t="s">
        <v>35</v>
      </c>
      <c r="X39" s="38"/>
      <c r="Y39" s="68" t="s">
        <v>282</v>
      </c>
      <c r="Z39" s="68" t="s">
        <v>244</v>
      </c>
      <c r="AA39" s="57"/>
      <c r="AB39" s="13" t="str">
        <f t="shared" si="2"/>
        <v>/rsm:CrossIndustryInvoice/rsm:SupplyChainTradeTransaction/ram:IncludedSupplyChainTradeLineItem/ram:AssociatedDocumentLineDocument/ram:IncludedNote</v>
      </c>
      <c r="AC39" s="13" t="str">
        <f t="shared" si="3"/>
        <v>/ram:Content</v>
      </c>
      <c r="AD39" s="14">
        <f>COUNTIFS(R$4:R39,AB39)</f>
        <v>1</v>
      </c>
      <c r="AE39" s="57"/>
      <c r="AF39" s="119" t="str">
        <f t="shared" si="8"/>
        <v>BT-127</v>
      </c>
      <c r="AG39" s="66">
        <f t="shared" si="4"/>
        <v>5</v>
      </c>
      <c r="AH39" s="66" t="str">
        <f t="shared" si="9"/>
        <v>0..1</v>
      </c>
      <c r="AI39" s="64" t="s">
        <v>291</v>
      </c>
      <c r="AJ39" s="64" t="s">
        <v>292</v>
      </c>
      <c r="AK39" s="65"/>
      <c r="AL39" s="65"/>
      <c r="AM39" s="65" t="s">
        <v>35</v>
      </c>
      <c r="AN39" s="64" t="s">
        <v>78</v>
      </c>
      <c r="AO39" s="66" t="str">
        <f t="shared" si="10"/>
        <v>1..1</v>
      </c>
      <c r="AP39" s="66" t="str">
        <f t="shared" si="10"/>
        <v>1..1</v>
      </c>
      <c r="AQ39" s="2" t="str">
        <f t="shared" si="10"/>
        <v>/rsm:CrossIndustryInvoice
/rsm:SupplyChainTradeTransaction
/ram:IncludedSupplyChainTradeLineItem
/ram:AssociatedDocumentLineDocument
/ram:IncludedNote
/ram:Content</v>
      </c>
      <c r="AR39" s="75" t="str">
        <f t="shared" si="10"/>
        <v>/rsm:CrossIndustryInvoice/rsm:SupplyChainTradeTransaction/ram:IncludedSupplyChainTradeLineItem/ram:AssociatedDocumentLineDocument/ram:IncludedNote/ram:Content</v>
      </c>
      <c r="AS39" s="66" t="s">
        <v>73</v>
      </c>
      <c r="AT39" s="68" t="s">
        <v>56</v>
      </c>
      <c r="AU39" s="66" t="str">
        <f t="shared" si="6"/>
        <v>0..n</v>
      </c>
      <c r="AV39" s="66" t="s">
        <v>200</v>
      </c>
      <c r="AW39" s="69" t="s">
        <v>35</v>
      </c>
      <c r="AX39" s="7"/>
      <c r="AY39" s="68" t="str">
        <f t="shared" si="11"/>
        <v>EN 16931</v>
      </c>
      <c r="AZ39" s="68" t="str">
        <f t="shared" si="11"/>
        <v>BASIC</v>
      </c>
      <c r="BB39" s="57"/>
    </row>
    <row r="40" spans="1:78" ht="105" x14ac:dyDescent="0.2">
      <c r="A40" s="45" t="str">
        <f t="shared" si="12"/>
        <v>EXT</v>
      </c>
      <c r="B40" s="45"/>
      <c r="C40" s="45"/>
      <c r="D40" s="121" t="s">
        <v>236</v>
      </c>
      <c r="E40" s="61" t="s">
        <v>41</v>
      </c>
      <c r="F40" s="282" t="s">
        <v>4909</v>
      </c>
      <c r="G40" s="62">
        <f t="shared" si="1"/>
        <v>5</v>
      </c>
      <c r="H40" s="62" t="s">
        <v>42</v>
      </c>
      <c r="I40" s="64" t="s">
        <v>293</v>
      </c>
      <c r="J40" s="64"/>
      <c r="K40" s="65"/>
      <c r="L40" s="65"/>
      <c r="M40" s="65"/>
      <c r="N40" s="64"/>
      <c r="O40" s="66" t="s">
        <v>42</v>
      </c>
      <c r="P40" s="66" t="str">
        <f t="shared" si="7"/>
        <v>0..1</v>
      </c>
      <c r="Q40" s="6" t="s">
        <v>294</v>
      </c>
      <c r="R40" s="67" t="s">
        <v>295</v>
      </c>
      <c r="S40" s="66" t="s">
        <v>131</v>
      </c>
      <c r="T40" s="68" t="s">
        <v>56</v>
      </c>
      <c r="U40" s="62" t="s">
        <v>42</v>
      </c>
      <c r="V40" s="66"/>
      <c r="W40" s="69"/>
      <c r="X40" s="38"/>
      <c r="Y40" s="70" t="s">
        <v>47</v>
      </c>
      <c r="Z40" s="122" t="s">
        <v>48</v>
      </c>
      <c r="AA40" s="57"/>
      <c r="AB40" s="13" t="str">
        <f t="shared" si="2"/>
        <v>/rsm:CrossIndustryInvoice/rsm:SupplyChainTradeTransaction/ram:IncludedSupplyChainTradeLineItem/ram:AssociatedDocumentLineDocument/ram:IncludedNote</v>
      </c>
      <c r="AC40" s="13" t="str">
        <f t="shared" si="3"/>
        <v>/ram:SubjectCode</v>
      </c>
      <c r="AD40" s="14">
        <f>COUNTIFS(R$4:R40,AB40)</f>
        <v>1</v>
      </c>
      <c r="AE40" s="57"/>
      <c r="AF40" s="61" t="str">
        <f t="shared" si="8"/>
        <v>EXT</v>
      </c>
      <c r="AG40" s="62">
        <f t="shared" si="4"/>
        <v>5</v>
      </c>
      <c r="AH40" s="62" t="str">
        <f t="shared" si="9"/>
        <v>0..1</v>
      </c>
      <c r="AI40" s="64" t="s">
        <v>296</v>
      </c>
      <c r="AJ40" s="64"/>
      <c r="AK40" s="65"/>
      <c r="AL40" s="65"/>
      <c r="AM40" s="65"/>
      <c r="AN40" s="64"/>
      <c r="AO40" s="66" t="str">
        <f t="shared" si="10"/>
        <v>0..1</v>
      </c>
      <c r="AP40" s="66" t="str">
        <f t="shared" si="10"/>
        <v>0..1</v>
      </c>
      <c r="AQ40" s="6" t="str">
        <f t="shared" si="10"/>
        <v>/rsm:CrossIndustryInvoice
/rsm:SupplyChainTradeTransaction
/ram:IncludedSupplyChainTradeLineItem
/ram:AssociatedDocumentLineDocument
/ram:IncludedNote
/ram:SubjectCode</v>
      </c>
      <c r="AR40" s="67" t="str">
        <f t="shared" si="10"/>
        <v>/rsm:CrossIndustryInvoice/rsm:SupplyChainTradeTransaction/ram:IncludedSupplyChainTradeLineItem/ram:AssociatedDocumentLineDocument/ram:IncludedNote/ram:SubjectCode</v>
      </c>
      <c r="AS40" s="66" t="s">
        <v>131</v>
      </c>
      <c r="AT40" s="68" t="s">
        <v>56</v>
      </c>
      <c r="AU40" s="62" t="str">
        <f t="shared" si="6"/>
        <v>0..1</v>
      </c>
      <c r="AV40" s="66"/>
      <c r="AW40" s="69"/>
      <c r="AX40" s="7"/>
      <c r="AY40" s="70" t="str">
        <f t="shared" si="11"/>
        <v>EXTENDED</v>
      </c>
      <c r="AZ40" s="122" t="str">
        <f t="shared" si="11"/>
        <v>EXTENDED FR B2B</v>
      </c>
      <c r="BB40" s="57"/>
    </row>
    <row r="41" spans="1:78" ht="75" x14ac:dyDescent="0.2">
      <c r="A41" s="45" t="str">
        <f t="shared" si="12"/>
        <v>NO</v>
      </c>
      <c r="B41" s="45"/>
      <c r="C41" s="45"/>
      <c r="D41" s="107" t="s">
        <v>236</v>
      </c>
      <c r="E41" s="109" t="s">
        <v>297</v>
      </c>
      <c r="F41" s="292" t="s">
        <v>297</v>
      </c>
      <c r="G41" s="110">
        <f t="shared" si="1"/>
        <v>3</v>
      </c>
      <c r="H41" s="110" t="s">
        <v>32</v>
      </c>
      <c r="I41" s="111" t="s">
        <v>298</v>
      </c>
      <c r="J41" s="112" t="s">
        <v>299</v>
      </c>
      <c r="K41" s="113"/>
      <c r="L41" s="113"/>
      <c r="M41" s="113" t="s">
        <v>35</v>
      </c>
      <c r="N41" s="112"/>
      <c r="O41" s="110" t="s">
        <v>32</v>
      </c>
      <c r="P41" s="110" t="str">
        <f t="shared" si="7"/>
        <v>1..1</v>
      </c>
      <c r="Q41" s="114" t="s">
        <v>300</v>
      </c>
      <c r="R41" s="115" t="s">
        <v>301</v>
      </c>
      <c r="S41" s="110" t="s">
        <v>35</v>
      </c>
      <c r="T41" s="116" t="s">
        <v>38</v>
      </c>
      <c r="U41" s="110" t="s">
        <v>42</v>
      </c>
      <c r="V41" s="110" t="s">
        <v>132</v>
      </c>
      <c r="W41" s="117" t="s">
        <v>35</v>
      </c>
      <c r="X41" s="38"/>
      <c r="Y41" s="116" t="s">
        <v>244</v>
      </c>
      <c r="Z41" s="116" t="s">
        <v>244</v>
      </c>
      <c r="AA41" s="57"/>
      <c r="AB41" s="13" t="str">
        <f t="shared" si="2"/>
        <v>/rsm:CrossIndustryInvoice/rsm:SupplyChainTradeTransaction/ram:IncludedSupplyChainTradeLineItem</v>
      </c>
      <c r="AC41" s="13" t="str">
        <f t="shared" si="3"/>
        <v>/ram:SpecifiedTradeProduct</v>
      </c>
      <c r="AD41" s="14">
        <f>COUNTIFS(R$4:R41,AB41)</f>
        <v>1</v>
      </c>
      <c r="AE41" s="57"/>
      <c r="AF41" s="109" t="str">
        <f t="shared" si="8"/>
        <v>BG-31</v>
      </c>
      <c r="AG41" s="110">
        <f t="shared" si="4"/>
        <v>3</v>
      </c>
      <c r="AH41" s="110" t="str">
        <f t="shared" si="9"/>
        <v>1..1</v>
      </c>
      <c r="AI41" s="111" t="s">
        <v>302</v>
      </c>
      <c r="AJ41" s="112" t="s">
        <v>303</v>
      </c>
      <c r="AK41" s="113"/>
      <c r="AL41" s="113"/>
      <c r="AM41" s="113" t="s">
        <v>35</v>
      </c>
      <c r="AN41" s="112"/>
      <c r="AO41" s="110" t="str">
        <f t="shared" si="10"/>
        <v>1..1</v>
      </c>
      <c r="AP41" s="110" t="str">
        <f t="shared" si="10"/>
        <v>1..1</v>
      </c>
      <c r="AQ41" s="114" t="str">
        <f t="shared" si="10"/>
        <v>/rsm:CrossIndustryInvoice
/rsm:SupplyChainTradeTransaction
/ram:IncludedSupplyChainTradeLineItem
/ram:SpecifiedTradeProduct</v>
      </c>
      <c r="AR41" s="115" t="str">
        <f t="shared" si="10"/>
        <v>/rsm:CrossIndustryInvoice/rsm:SupplyChainTradeTransaction/ram:IncludedSupplyChainTradeLineItem/ram:SpecifiedTradeProduct</v>
      </c>
      <c r="AS41" s="110" t="s">
        <v>35</v>
      </c>
      <c r="AT41" s="116" t="s">
        <v>38</v>
      </c>
      <c r="AU41" s="110" t="str">
        <f t="shared" si="6"/>
        <v>0..1</v>
      </c>
      <c r="AV41" s="110" t="s">
        <v>132</v>
      </c>
      <c r="AW41" s="117" t="s">
        <v>35</v>
      </c>
      <c r="AX41" s="7"/>
      <c r="AY41" s="116" t="str">
        <f t="shared" si="11"/>
        <v>BASIC</v>
      </c>
      <c r="AZ41" s="116" t="str">
        <f t="shared" si="11"/>
        <v>BASIC</v>
      </c>
      <c r="BB41" s="57"/>
    </row>
    <row r="42" spans="1:78" ht="90" x14ac:dyDescent="0.2">
      <c r="A42" s="45" t="str">
        <f t="shared" si="12"/>
        <v>EXT</v>
      </c>
      <c r="B42" s="131" t="s">
        <v>304</v>
      </c>
      <c r="C42" s="131"/>
      <c r="D42" s="121" t="s">
        <v>236</v>
      </c>
      <c r="E42" s="61" t="s">
        <v>41</v>
      </c>
      <c r="F42" s="282" t="e">
        <v>#N/A</v>
      </c>
      <c r="G42" s="62">
        <f t="shared" si="1"/>
        <v>4</v>
      </c>
      <c r="H42" s="62" t="s">
        <v>42</v>
      </c>
      <c r="I42" s="64" t="s">
        <v>305</v>
      </c>
      <c r="J42" s="64" t="s">
        <v>306</v>
      </c>
      <c r="K42" s="65"/>
      <c r="L42" s="65"/>
      <c r="M42" s="65"/>
      <c r="N42" s="64" t="s">
        <v>90</v>
      </c>
      <c r="O42" s="66" t="s">
        <v>42</v>
      </c>
      <c r="P42" s="66" t="str">
        <f t="shared" si="7"/>
        <v>0..1</v>
      </c>
      <c r="Q42" s="6" t="s">
        <v>307</v>
      </c>
      <c r="R42" s="67" t="s">
        <v>308</v>
      </c>
      <c r="S42" s="66" t="s">
        <v>55</v>
      </c>
      <c r="T42" s="68" t="s">
        <v>56</v>
      </c>
      <c r="U42" s="62" t="s">
        <v>62</v>
      </c>
      <c r="V42" s="66" t="s">
        <v>35</v>
      </c>
      <c r="W42" s="69" t="s">
        <v>35</v>
      </c>
      <c r="X42" s="38"/>
      <c r="Y42" s="70" t="s">
        <v>47</v>
      </c>
      <c r="Z42" s="122" t="s">
        <v>48</v>
      </c>
      <c r="AA42" s="57"/>
      <c r="AB42" s="13" t="str">
        <f t="shared" si="2"/>
        <v>/rsm:CrossIndustryInvoice/rsm:SupplyChainTradeTransaction/ram:IncludedSupplyChainTradeLineItem/ram:SpecifiedTradeProduct</v>
      </c>
      <c r="AC42" s="13" t="str">
        <f t="shared" si="3"/>
        <v>/ram:ID</v>
      </c>
      <c r="AD42" s="14">
        <f>COUNTIFS(R$4:R42,AB42)</f>
        <v>1</v>
      </c>
      <c r="AE42" s="57"/>
      <c r="AF42" s="61" t="str">
        <f t="shared" si="8"/>
        <v>EXT</v>
      </c>
      <c r="AG42" s="62">
        <f t="shared" si="4"/>
        <v>4</v>
      </c>
      <c r="AH42" s="62" t="str">
        <f t="shared" si="9"/>
        <v>0..1</v>
      </c>
      <c r="AI42" s="64" t="s">
        <v>309</v>
      </c>
      <c r="AJ42" s="64" t="s">
        <v>310</v>
      </c>
      <c r="AK42" s="65"/>
      <c r="AL42" s="65"/>
      <c r="AM42" s="65"/>
      <c r="AN42" s="64" t="s">
        <v>99</v>
      </c>
      <c r="AO42" s="66" t="str">
        <f t="shared" si="10"/>
        <v>0..1</v>
      </c>
      <c r="AP42" s="66" t="str">
        <f t="shared" si="10"/>
        <v>0..1</v>
      </c>
      <c r="AQ42" s="6" t="str">
        <f t="shared" si="10"/>
        <v>/rsm:CrossIndustryInvoice
/rsm:SupplyChainTradeTransaction
/ram:IncludedSupplyChainTradeLineItem
/ram:SpecifiedTradeProduct
/ram:ID</v>
      </c>
      <c r="AR42" s="67" t="str">
        <f t="shared" si="10"/>
        <v>/rsm:CrossIndustryInvoice/rsm:SupplyChainTradeTransaction/ram:IncludedSupplyChainTradeLineItem/ram:SpecifiedTradeProduct/ram:ID</v>
      </c>
      <c r="AS42" s="66" t="s">
        <v>55</v>
      </c>
      <c r="AT42" s="68" t="s">
        <v>56</v>
      </c>
      <c r="AU42" s="62" t="str">
        <f t="shared" si="6"/>
        <v>0..n</v>
      </c>
      <c r="AV42" s="66" t="s">
        <v>35</v>
      </c>
      <c r="AW42" s="69" t="s">
        <v>35</v>
      </c>
      <c r="AX42" s="7"/>
      <c r="AY42" s="70" t="str">
        <f t="shared" si="11"/>
        <v>EXTENDED</v>
      </c>
      <c r="AZ42" s="122" t="str">
        <f t="shared" si="11"/>
        <v>EXTENDED FR B2B</v>
      </c>
      <c r="BB42" s="57"/>
    </row>
    <row r="43" spans="1:78" ht="90" x14ac:dyDescent="0.2">
      <c r="A43" s="45" t="str">
        <f t="shared" si="12"/>
        <v>YES</v>
      </c>
      <c r="B43" s="45"/>
      <c r="C43" s="45"/>
      <c r="D43" s="118" t="s">
        <v>236</v>
      </c>
      <c r="E43" s="119" t="s">
        <v>311</v>
      </c>
      <c r="F43" s="293" t="s">
        <v>311</v>
      </c>
      <c r="G43" s="66">
        <f t="shared" si="1"/>
        <v>4</v>
      </c>
      <c r="H43" s="66" t="s">
        <v>42</v>
      </c>
      <c r="I43" s="64" t="s">
        <v>312</v>
      </c>
      <c r="J43" s="64" t="s">
        <v>313</v>
      </c>
      <c r="K43" s="65" t="s">
        <v>314</v>
      </c>
      <c r="L43" s="65" t="s">
        <v>315</v>
      </c>
      <c r="M43" s="65" t="s">
        <v>316</v>
      </c>
      <c r="N43" s="64" t="s">
        <v>90</v>
      </c>
      <c r="O43" s="66" t="s">
        <v>42</v>
      </c>
      <c r="P43" s="66" t="str">
        <f t="shared" si="7"/>
        <v>0..1</v>
      </c>
      <c r="Q43" s="2" t="s">
        <v>317</v>
      </c>
      <c r="R43" s="75" t="s">
        <v>318</v>
      </c>
      <c r="S43" s="66" t="s">
        <v>55</v>
      </c>
      <c r="T43" s="68" t="s">
        <v>56</v>
      </c>
      <c r="U43" s="66" t="s">
        <v>62</v>
      </c>
      <c r="V43" s="66" t="s">
        <v>35</v>
      </c>
      <c r="W43" s="69" t="s">
        <v>35</v>
      </c>
      <c r="X43" s="38"/>
      <c r="Y43" s="68" t="s">
        <v>244</v>
      </c>
      <c r="Z43" s="68" t="s">
        <v>244</v>
      </c>
      <c r="AA43" s="57"/>
      <c r="AB43" s="13" t="str">
        <f t="shared" si="2"/>
        <v>/rsm:CrossIndustryInvoice/rsm:SupplyChainTradeTransaction/ram:IncludedSupplyChainTradeLineItem/ram:SpecifiedTradeProduct</v>
      </c>
      <c r="AC43" s="13" t="str">
        <f t="shared" si="3"/>
        <v>/ram:GlobalID</v>
      </c>
      <c r="AD43" s="14">
        <f>COUNTIFS(R$4:R43,AB43)</f>
        <v>1</v>
      </c>
      <c r="AE43" s="57"/>
      <c r="AF43" s="119" t="str">
        <f t="shared" si="8"/>
        <v>BT-157</v>
      </c>
      <c r="AG43" s="66">
        <f t="shared" si="4"/>
        <v>4</v>
      </c>
      <c r="AH43" s="66" t="str">
        <f t="shared" si="9"/>
        <v>0..1</v>
      </c>
      <c r="AI43" s="64" t="s">
        <v>319</v>
      </c>
      <c r="AJ43" s="64" t="s">
        <v>320</v>
      </c>
      <c r="AK43" s="65"/>
      <c r="AL43" s="65" t="s">
        <v>321</v>
      </c>
      <c r="AM43" s="65" t="s">
        <v>322</v>
      </c>
      <c r="AN43" s="64" t="s">
        <v>99</v>
      </c>
      <c r="AO43" s="66" t="str">
        <f t="shared" si="10"/>
        <v>0..1</v>
      </c>
      <c r="AP43" s="66" t="str">
        <f t="shared" si="10"/>
        <v>0..1</v>
      </c>
      <c r="AQ43" s="2" t="str">
        <f t="shared" si="10"/>
        <v>/rsm:CrossIndustryInvoice
/rsm:SupplyChainTradeTransaction
/ram:IncludedSupplyChainTradeLineItem
/ram:SpecifiedTradeProduct
/ram:GlobalID</v>
      </c>
      <c r="AR43" s="75" t="str">
        <f t="shared" si="10"/>
        <v>/rsm:CrossIndustryInvoice/rsm:SupplyChainTradeTransaction/ram:IncludedSupplyChainTradeLineItem/ram:SpecifiedTradeProduct/ram:GlobalID</v>
      </c>
      <c r="AS43" s="66" t="s">
        <v>55</v>
      </c>
      <c r="AT43" s="68" t="s">
        <v>56</v>
      </c>
      <c r="AU43" s="66" t="str">
        <f t="shared" si="6"/>
        <v>0..n</v>
      </c>
      <c r="AV43" s="66" t="s">
        <v>35</v>
      </c>
      <c r="AW43" s="69" t="s">
        <v>35</v>
      </c>
      <c r="AX43" s="7"/>
      <c r="AY43" s="68" t="str">
        <f t="shared" si="11"/>
        <v>BASIC</v>
      </c>
      <c r="AZ43" s="68" t="str">
        <f t="shared" si="11"/>
        <v>BASIC</v>
      </c>
      <c r="BB43" s="57"/>
    </row>
    <row r="44" spans="1:78" ht="105" x14ac:dyDescent="0.2">
      <c r="A44" s="45" t="str">
        <f t="shared" si="12"/>
        <v>NO</v>
      </c>
      <c r="B44" s="45"/>
      <c r="C44" s="45"/>
      <c r="D44" s="118" t="s">
        <v>236</v>
      </c>
      <c r="E44" s="119" t="s">
        <v>323</v>
      </c>
      <c r="F44" s="293" t="s">
        <v>323</v>
      </c>
      <c r="G44" s="66">
        <f t="shared" si="1"/>
        <v>5</v>
      </c>
      <c r="H44" s="66" t="s">
        <v>32</v>
      </c>
      <c r="I44" s="97" t="s">
        <v>324</v>
      </c>
      <c r="J44" s="64" t="s">
        <v>325</v>
      </c>
      <c r="K44" s="65" t="s">
        <v>326</v>
      </c>
      <c r="L44" s="65"/>
      <c r="M44" s="65" t="s">
        <v>35</v>
      </c>
      <c r="N44" s="64"/>
      <c r="O44" s="66" t="s">
        <v>32</v>
      </c>
      <c r="P44" s="66" t="str">
        <f t="shared" si="7"/>
        <v>1..1</v>
      </c>
      <c r="Q44" s="2" t="s">
        <v>327</v>
      </c>
      <c r="R44" s="75" t="s">
        <v>328</v>
      </c>
      <c r="S44" s="66" t="s">
        <v>329</v>
      </c>
      <c r="T44" s="68" t="s">
        <v>163</v>
      </c>
      <c r="U44" s="66" t="s">
        <v>42</v>
      </c>
      <c r="V44" s="66" t="s">
        <v>35</v>
      </c>
      <c r="W44" s="69" t="s">
        <v>35</v>
      </c>
      <c r="X44" s="38"/>
      <c r="Y44" s="68" t="s">
        <v>244</v>
      </c>
      <c r="Z44" s="68" t="s">
        <v>244</v>
      </c>
      <c r="AA44" s="57"/>
      <c r="AB44" s="13" t="str">
        <f t="shared" si="2"/>
        <v>/rsm:CrossIndustryInvoice/rsm:SupplyChainTradeTransaction/ram:IncludedSupplyChainTradeLineItem/ram:SpecifiedTradeProduct/ram:GlobalID</v>
      </c>
      <c r="AC44" s="13" t="str">
        <f t="shared" si="3"/>
        <v>/@schemeID</v>
      </c>
      <c r="AD44" s="14">
        <f>COUNTIFS(R$4:R44,AB44)</f>
        <v>1</v>
      </c>
      <c r="AE44" s="57"/>
      <c r="AF44" s="119" t="str">
        <f t="shared" si="8"/>
        <v>BT-157-1</v>
      </c>
      <c r="AG44" s="66">
        <f t="shared" si="4"/>
        <v>5</v>
      </c>
      <c r="AH44" s="66" t="str">
        <f t="shared" si="9"/>
        <v>1..1</v>
      </c>
      <c r="AI44" s="97" t="s">
        <v>330</v>
      </c>
      <c r="AJ44" s="64" t="s">
        <v>325</v>
      </c>
      <c r="AK44" s="65" t="s">
        <v>331</v>
      </c>
      <c r="AL44" s="65"/>
      <c r="AM44" s="65" t="s">
        <v>35</v>
      </c>
      <c r="AN44" s="64"/>
      <c r="AO44" s="66" t="str">
        <f t="shared" si="10"/>
        <v>1..1</v>
      </c>
      <c r="AP44" s="66" t="str">
        <f t="shared" si="10"/>
        <v>1..1</v>
      </c>
      <c r="AQ44" s="2" t="str">
        <f t="shared" si="10"/>
        <v>/rsm:CrossIndustryInvoice
/rsm:SupplyChainTradeTransaction
/ram:IncludedSupplyChainTradeLineItem
/ram:SpecifiedTradeProduct
/ram:GlobalID
/@schemeID</v>
      </c>
      <c r="AR44" s="75" t="str">
        <f t="shared" si="10"/>
        <v>/rsm:CrossIndustryInvoice/rsm:SupplyChainTradeTransaction/ram:IncludedSupplyChainTradeLineItem/ram:SpecifiedTradeProduct/ram:GlobalID/@schemeID</v>
      </c>
      <c r="AS44" s="66" t="s">
        <v>329</v>
      </c>
      <c r="AT44" s="68" t="s">
        <v>163</v>
      </c>
      <c r="AU44" s="66" t="str">
        <f t="shared" si="6"/>
        <v>0..1</v>
      </c>
      <c r="AV44" s="66" t="s">
        <v>35</v>
      </c>
      <c r="AW44" s="69" t="s">
        <v>35</v>
      </c>
      <c r="AX44" s="7"/>
      <c r="AY44" s="68" t="str">
        <f t="shared" si="11"/>
        <v>BASIC</v>
      </c>
      <c r="AZ44" s="68" t="str">
        <f t="shared" si="11"/>
        <v>BASIC</v>
      </c>
      <c r="BB44" s="57"/>
    </row>
    <row r="45" spans="1:78" ht="90" x14ac:dyDescent="0.2">
      <c r="A45" s="45" t="str">
        <f t="shared" si="12"/>
        <v>YES</v>
      </c>
      <c r="B45" s="45"/>
      <c r="C45" s="45"/>
      <c r="D45" s="118" t="s">
        <v>236</v>
      </c>
      <c r="E45" s="119" t="s">
        <v>332</v>
      </c>
      <c r="F45" s="293" t="s">
        <v>332</v>
      </c>
      <c r="G45" s="66">
        <f t="shared" si="1"/>
        <v>4</v>
      </c>
      <c r="H45" s="66" t="s">
        <v>42</v>
      </c>
      <c r="I45" s="64" t="s">
        <v>333</v>
      </c>
      <c r="J45" s="64" t="s">
        <v>334</v>
      </c>
      <c r="K45" s="65"/>
      <c r="L45" s="65"/>
      <c r="M45" s="65" t="s">
        <v>35</v>
      </c>
      <c r="N45" s="64" t="s">
        <v>90</v>
      </c>
      <c r="O45" s="66" t="s">
        <v>42</v>
      </c>
      <c r="P45" s="66" t="str">
        <f t="shared" si="7"/>
        <v>0..1</v>
      </c>
      <c r="Q45" s="2" t="s">
        <v>335</v>
      </c>
      <c r="R45" s="75" t="s">
        <v>336</v>
      </c>
      <c r="S45" s="66" t="s">
        <v>55</v>
      </c>
      <c r="T45" s="68" t="s">
        <v>56</v>
      </c>
      <c r="U45" s="66" t="s">
        <v>42</v>
      </c>
      <c r="V45" s="66" t="s">
        <v>35</v>
      </c>
      <c r="W45" s="69" t="s">
        <v>35</v>
      </c>
      <c r="X45" s="38"/>
      <c r="Y45" s="68" t="s">
        <v>282</v>
      </c>
      <c r="Z45" s="68" t="s">
        <v>282</v>
      </c>
      <c r="AA45" s="57"/>
      <c r="AB45" s="13" t="str">
        <f t="shared" si="2"/>
        <v>/rsm:CrossIndustryInvoice/rsm:SupplyChainTradeTransaction/ram:IncludedSupplyChainTradeLineItem/ram:SpecifiedTradeProduct</v>
      </c>
      <c r="AC45" s="13" t="str">
        <f t="shared" si="3"/>
        <v>/ram:SellerAssignedID</v>
      </c>
      <c r="AD45" s="14">
        <f>COUNTIFS(R$4:R45,AB45)</f>
        <v>1</v>
      </c>
      <c r="AE45" s="57"/>
      <c r="AF45" s="119" t="str">
        <f t="shared" si="8"/>
        <v>BT-155</v>
      </c>
      <c r="AG45" s="66">
        <f t="shared" si="4"/>
        <v>4</v>
      </c>
      <c r="AH45" s="66" t="str">
        <f t="shared" si="9"/>
        <v>0..1</v>
      </c>
      <c r="AI45" s="64" t="s">
        <v>337</v>
      </c>
      <c r="AJ45" s="64" t="s">
        <v>338</v>
      </c>
      <c r="AK45" s="65"/>
      <c r="AL45" s="65"/>
      <c r="AM45" s="65" t="s">
        <v>35</v>
      </c>
      <c r="AN45" s="64" t="s">
        <v>99</v>
      </c>
      <c r="AO45" s="66" t="str">
        <f t="shared" si="10"/>
        <v>0..1</v>
      </c>
      <c r="AP45" s="66" t="str">
        <f t="shared" si="10"/>
        <v>0..1</v>
      </c>
      <c r="AQ45" s="2" t="str">
        <f t="shared" si="10"/>
        <v>/rsm:CrossIndustryInvoice
/rsm:SupplyChainTradeTransaction
/ram:IncludedSupplyChainTradeLineItem
/ram:SpecifiedTradeProduct
/ram:SellerAssignedID</v>
      </c>
      <c r="AR45" s="75" t="str">
        <f t="shared" si="10"/>
        <v>/rsm:CrossIndustryInvoice/rsm:SupplyChainTradeTransaction/ram:IncludedSupplyChainTradeLineItem/ram:SpecifiedTradeProduct/ram:SellerAssignedID</v>
      </c>
      <c r="AS45" s="66" t="s">
        <v>55</v>
      </c>
      <c r="AT45" s="68" t="s">
        <v>56</v>
      </c>
      <c r="AU45" s="66" t="str">
        <f t="shared" si="6"/>
        <v>0..1</v>
      </c>
      <c r="AV45" s="66" t="s">
        <v>35</v>
      </c>
      <c r="AW45" s="69" t="s">
        <v>35</v>
      </c>
      <c r="AX45" s="7"/>
      <c r="AY45" s="68" t="str">
        <f t="shared" si="11"/>
        <v>EN 16931</v>
      </c>
      <c r="AZ45" s="68" t="str">
        <f t="shared" si="11"/>
        <v>EN 16931</v>
      </c>
      <c r="BB45" s="57"/>
    </row>
    <row r="46" spans="1:78" ht="90" x14ac:dyDescent="0.2">
      <c r="A46" s="45" t="str">
        <f t="shared" si="12"/>
        <v>YES</v>
      </c>
      <c r="B46" s="45"/>
      <c r="C46" s="45"/>
      <c r="D46" s="118" t="s">
        <v>236</v>
      </c>
      <c r="E46" s="119" t="s">
        <v>339</v>
      </c>
      <c r="F46" s="293" t="s">
        <v>339</v>
      </c>
      <c r="G46" s="66">
        <f t="shared" si="1"/>
        <v>4</v>
      </c>
      <c r="H46" s="66" t="s">
        <v>42</v>
      </c>
      <c r="I46" s="64" t="s">
        <v>340</v>
      </c>
      <c r="J46" s="64" t="s">
        <v>341</v>
      </c>
      <c r="K46" s="65"/>
      <c r="L46" s="65"/>
      <c r="M46" s="65" t="s">
        <v>35</v>
      </c>
      <c r="N46" s="64" t="s">
        <v>90</v>
      </c>
      <c r="O46" s="66" t="s">
        <v>42</v>
      </c>
      <c r="P46" s="66" t="str">
        <f t="shared" si="7"/>
        <v>0..1</v>
      </c>
      <c r="Q46" s="2" t="s">
        <v>342</v>
      </c>
      <c r="R46" s="75" t="s">
        <v>343</v>
      </c>
      <c r="S46" s="66" t="s">
        <v>55</v>
      </c>
      <c r="T46" s="68" t="s">
        <v>56</v>
      </c>
      <c r="U46" s="66" t="s">
        <v>42</v>
      </c>
      <c r="V46" s="66" t="s">
        <v>35</v>
      </c>
      <c r="W46" s="69" t="s">
        <v>35</v>
      </c>
      <c r="X46" s="38"/>
      <c r="Y46" s="68" t="s">
        <v>282</v>
      </c>
      <c r="Z46" s="68" t="s">
        <v>282</v>
      </c>
      <c r="AA46" s="57"/>
      <c r="AB46" s="13" t="str">
        <f t="shared" si="2"/>
        <v>/rsm:CrossIndustryInvoice/rsm:SupplyChainTradeTransaction/ram:IncludedSupplyChainTradeLineItem/ram:SpecifiedTradeProduct</v>
      </c>
      <c r="AC46" s="13" t="str">
        <f t="shared" si="3"/>
        <v>/ram:BuyerAssignedID</v>
      </c>
      <c r="AD46" s="14">
        <f>COUNTIFS(R$4:R46,AB46)</f>
        <v>1</v>
      </c>
      <c r="AE46" s="57"/>
      <c r="AF46" s="119" t="str">
        <f t="shared" si="8"/>
        <v>BT-156</v>
      </c>
      <c r="AG46" s="66">
        <f t="shared" si="4"/>
        <v>4</v>
      </c>
      <c r="AH46" s="66" t="str">
        <f t="shared" si="9"/>
        <v>0..1</v>
      </c>
      <c r="AI46" s="64" t="s">
        <v>344</v>
      </c>
      <c r="AJ46" s="64" t="s">
        <v>345</v>
      </c>
      <c r="AK46" s="65" t="s">
        <v>35</v>
      </c>
      <c r="AL46" s="65"/>
      <c r="AM46" s="65" t="s">
        <v>35</v>
      </c>
      <c r="AN46" s="64" t="s">
        <v>99</v>
      </c>
      <c r="AO46" s="66" t="str">
        <f t="shared" si="10"/>
        <v>0..1</v>
      </c>
      <c r="AP46" s="66" t="str">
        <f t="shared" si="10"/>
        <v>0..1</v>
      </c>
      <c r="AQ46" s="2" t="str">
        <f t="shared" si="10"/>
        <v>/rsm:CrossIndustryInvoice
/rsm:SupplyChainTradeTransaction
/ram:IncludedSupplyChainTradeLineItem
/ram:SpecifiedTradeProduct
/ram:BuyerAssignedID</v>
      </c>
      <c r="AR46" s="75" t="str">
        <f t="shared" si="10"/>
        <v>/rsm:CrossIndustryInvoice/rsm:SupplyChainTradeTransaction/ram:IncludedSupplyChainTradeLineItem/ram:SpecifiedTradeProduct/ram:BuyerAssignedID</v>
      </c>
      <c r="AS46" s="66" t="s">
        <v>55</v>
      </c>
      <c r="AT46" s="68" t="s">
        <v>56</v>
      </c>
      <c r="AU46" s="66" t="str">
        <f t="shared" si="6"/>
        <v>0..1</v>
      </c>
      <c r="AV46" s="66" t="s">
        <v>35</v>
      </c>
      <c r="AW46" s="69" t="s">
        <v>35</v>
      </c>
      <c r="AX46" s="7"/>
      <c r="AY46" s="68" t="str">
        <f t="shared" si="11"/>
        <v>EN 16931</v>
      </c>
      <c r="AZ46" s="68" t="str">
        <f t="shared" si="11"/>
        <v>EN 16931</v>
      </c>
      <c r="BB46" s="57"/>
    </row>
    <row r="47" spans="1:78" s="59" customFormat="1" ht="90" x14ac:dyDescent="0.2">
      <c r="A47" s="45" t="str">
        <f t="shared" si="12"/>
        <v>YES</v>
      </c>
      <c r="B47" s="45"/>
      <c r="C47" s="45"/>
      <c r="D47" s="118" t="s">
        <v>236</v>
      </c>
      <c r="E47" s="119" t="s">
        <v>355</v>
      </c>
      <c r="F47" s="293" t="s">
        <v>355</v>
      </c>
      <c r="G47" s="66">
        <f t="shared" si="1"/>
        <v>4</v>
      </c>
      <c r="H47" s="66" t="s">
        <v>32</v>
      </c>
      <c r="I47" s="64" t="s">
        <v>356</v>
      </c>
      <c r="J47" s="64" t="s">
        <v>357</v>
      </c>
      <c r="K47" s="65"/>
      <c r="L47" s="65"/>
      <c r="M47" s="65" t="s">
        <v>358</v>
      </c>
      <c r="N47" s="64" t="s">
        <v>70</v>
      </c>
      <c r="O47" s="66" t="s">
        <v>32</v>
      </c>
      <c r="P47" s="66" t="str">
        <f t="shared" si="7"/>
        <v>1..1</v>
      </c>
      <c r="Q47" s="2" t="s">
        <v>359</v>
      </c>
      <c r="R47" s="75" t="s">
        <v>360</v>
      </c>
      <c r="S47" s="66" t="s">
        <v>73</v>
      </c>
      <c r="T47" s="68" t="s">
        <v>56</v>
      </c>
      <c r="U47" s="66" t="s">
        <v>62</v>
      </c>
      <c r="V47" s="66" t="s">
        <v>93</v>
      </c>
      <c r="W47" s="69" t="s">
        <v>35</v>
      </c>
      <c r="X47" s="38"/>
      <c r="Y47" s="68" t="s">
        <v>244</v>
      </c>
      <c r="Z47" s="68" t="s">
        <v>244</v>
      </c>
      <c r="AA47" s="57"/>
      <c r="AB47" s="13" t="str">
        <f t="shared" si="2"/>
        <v>/rsm:CrossIndustryInvoice/rsm:SupplyChainTradeTransaction/ram:IncludedSupplyChainTradeLineItem/ram:SpecifiedTradeProduct</v>
      </c>
      <c r="AC47" s="13" t="str">
        <f t="shared" si="3"/>
        <v>/ram:Name</v>
      </c>
      <c r="AD47" s="14">
        <f>COUNTIFS(R$4:R47,AB47)</f>
        <v>1</v>
      </c>
      <c r="AE47" s="57"/>
      <c r="AF47" s="119" t="str">
        <f t="shared" si="8"/>
        <v>BT-153</v>
      </c>
      <c r="AG47" s="66">
        <f t="shared" si="4"/>
        <v>4</v>
      </c>
      <c r="AH47" s="66" t="str">
        <f t="shared" si="9"/>
        <v>1..1</v>
      </c>
      <c r="AI47" s="64" t="s">
        <v>361</v>
      </c>
      <c r="AJ47" s="64" t="s">
        <v>362</v>
      </c>
      <c r="AK47" s="65"/>
      <c r="AL47" s="65"/>
      <c r="AM47" s="65" t="s">
        <v>363</v>
      </c>
      <c r="AN47" s="64" t="s">
        <v>78</v>
      </c>
      <c r="AO47" s="66" t="str">
        <f t="shared" si="10"/>
        <v>1..1</v>
      </c>
      <c r="AP47" s="66" t="str">
        <f t="shared" si="10"/>
        <v>1..1</v>
      </c>
      <c r="AQ47" s="2" t="str">
        <f t="shared" si="10"/>
        <v>/rsm:CrossIndustryInvoice
/rsm:SupplyChainTradeTransaction
/ram:IncludedSupplyChainTradeLineItem
/ram:SpecifiedTradeProduct
/ram:Name</v>
      </c>
      <c r="AR47" s="75" t="str">
        <f t="shared" si="10"/>
        <v>/rsm:CrossIndustryInvoice/rsm:SupplyChainTradeTransaction/ram:IncludedSupplyChainTradeLineItem/ram:SpecifiedTradeProduct/ram:Name</v>
      </c>
      <c r="AS47" s="66" t="s">
        <v>73</v>
      </c>
      <c r="AT47" s="68" t="s">
        <v>56</v>
      </c>
      <c r="AU47" s="66" t="str">
        <f t="shared" si="6"/>
        <v>0..n</v>
      </c>
      <c r="AV47" s="66" t="s">
        <v>93</v>
      </c>
      <c r="AW47" s="69" t="s">
        <v>35</v>
      </c>
      <c r="AX47" s="7"/>
      <c r="AY47" s="68" t="str">
        <f t="shared" si="11"/>
        <v>BASIC</v>
      </c>
      <c r="AZ47" s="68" t="str">
        <f t="shared" si="11"/>
        <v>BASIC</v>
      </c>
      <c r="BA47" s="1"/>
      <c r="BB47" s="57"/>
      <c r="BE47"/>
      <c r="BF47" s="1"/>
      <c r="BG47" s="1"/>
      <c r="BH47" s="1"/>
      <c r="BI47" s="1"/>
      <c r="BJ47" s="1"/>
      <c r="BK47" s="1"/>
      <c r="BL47" s="1"/>
      <c r="BM47" s="1"/>
      <c r="BN47" s="1"/>
      <c r="BO47" s="1"/>
      <c r="BP47" s="1"/>
      <c r="BQ47" s="1"/>
      <c r="BR47" s="1"/>
      <c r="BS47" s="1"/>
      <c r="BT47" s="1"/>
      <c r="BU47" s="1"/>
      <c r="BV47" s="1"/>
      <c r="BW47" s="1"/>
      <c r="BX47" s="1"/>
      <c r="BY47" s="1"/>
      <c r="BZ47" s="1"/>
    </row>
    <row r="48" spans="1:78" s="59" customFormat="1" ht="90" x14ac:dyDescent="0.2">
      <c r="A48" s="45" t="str">
        <f t="shared" si="12"/>
        <v>YES</v>
      </c>
      <c r="B48" s="45"/>
      <c r="C48" s="45"/>
      <c r="D48" s="118" t="s">
        <v>236</v>
      </c>
      <c r="E48" s="119" t="s">
        <v>364</v>
      </c>
      <c r="F48" s="293" t="s">
        <v>364</v>
      </c>
      <c r="G48" s="66">
        <f t="shared" si="1"/>
        <v>4</v>
      </c>
      <c r="H48" s="66" t="s">
        <v>42</v>
      </c>
      <c r="I48" s="64" t="s">
        <v>365</v>
      </c>
      <c r="J48" s="64" t="s">
        <v>366</v>
      </c>
      <c r="K48" s="65" t="s">
        <v>367</v>
      </c>
      <c r="L48" s="65"/>
      <c r="M48" s="65" t="s">
        <v>35</v>
      </c>
      <c r="N48" s="64" t="s">
        <v>70</v>
      </c>
      <c r="O48" s="66" t="s">
        <v>42</v>
      </c>
      <c r="P48" s="66" t="str">
        <f t="shared" si="7"/>
        <v>0..1</v>
      </c>
      <c r="Q48" s="2" t="s">
        <v>368</v>
      </c>
      <c r="R48" s="75" t="s">
        <v>369</v>
      </c>
      <c r="S48" s="66" t="s">
        <v>73</v>
      </c>
      <c r="T48" s="68" t="s">
        <v>56</v>
      </c>
      <c r="U48" s="66" t="s">
        <v>42</v>
      </c>
      <c r="V48" s="66" t="s">
        <v>200</v>
      </c>
      <c r="W48" s="69" t="s">
        <v>35</v>
      </c>
      <c r="X48" s="38"/>
      <c r="Y48" s="68" t="s">
        <v>282</v>
      </c>
      <c r="Z48" s="68" t="s">
        <v>282</v>
      </c>
      <c r="AA48" s="57"/>
      <c r="AB48" s="13" t="str">
        <f t="shared" si="2"/>
        <v>/rsm:CrossIndustryInvoice/rsm:SupplyChainTradeTransaction/ram:IncludedSupplyChainTradeLineItem/ram:SpecifiedTradeProduct</v>
      </c>
      <c r="AC48" s="13" t="str">
        <f t="shared" si="3"/>
        <v>/ram:Description</v>
      </c>
      <c r="AD48" s="14">
        <f>COUNTIFS(R$4:R48,AB48)</f>
        <v>1</v>
      </c>
      <c r="AE48" s="57"/>
      <c r="AF48" s="119" t="str">
        <f t="shared" si="8"/>
        <v>BT-154</v>
      </c>
      <c r="AG48" s="66">
        <f t="shared" si="4"/>
        <v>4</v>
      </c>
      <c r="AH48" s="66" t="str">
        <f t="shared" si="9"/>
        <v>0..1</v>
      </c>
      <c r="AI48" s="64" t="s">
        <v>370</v>
      </c>
      <c r="AJ48" s="64" t="s">
        <v>371</v>
      </c>
      <c r="AK48" s="65" t="s">
        <v>372</v>
      </c>
      <c r="AL48" s="65"/>
      <c r="AM48" s="65" t="s">
        <v>35</v>
      </c>
      <c r="AN48" s="64" t="s">
        <v>78</v>
      </c>
      <c r="AO48" s="66" t="str">
        <f t="shared" si="10"/>
        <v>0..1</v>
      </c>
      <c r="AP48" s="66" t="str">
        <f t="shared" si="10"/>
        <v>0..1</v>
      </c>
      <c r="AQ48" s="2" t="str">
        <f t="shared" si="10"/>
        <v>/rsm:CrossIndustryInvoice
/rsm:SupplyChainTradeTransaction
/ram:IncludedSupplyChainTradeLineItem
/ram:SpecifiedTradeProduct
/ram:Description</v>
      </c>
      <c r="AR48" s="75" t="str">
        <f t="shared" si="10"/>
        <v>/rsm:CrossIndustryInvoice/rsm:SupplyChainTradeTransaction/ram:IncludedSupplyChainTradeLineItem/ram:SpecifiedTradeProduct/ram:Description</v>
      </c>
      <c r="AS48" s="66" t="s">
        <v>73</v>
      </c>
      <c r="AT48" s="68" t="s">
        <v>56</v>
      </c>
      <c r="AU48" s="66" t="str">
        <f t="shared" si="6"/>
        <v>0..1</v>
      </c>
      <c r="AV48" s="66" t="s">
        <v>200</v>
      </c>
      <c r="AW48" s="69" t="s">
        <v>35</v>
      </c>
      <c r="AX48" s="7"/>
      <c r="AY48" s="68" t="str">
        <f t="shared" si="11"/>
        <v>EN 16931</v>
      </c>
      <c r="AZ48" s="68" t="str">
        <f t="shared" si="11"/>
        <v>EN 16931</v>
      </c>
      <c r="BA48" s="1"/>
      <c r="BB48" s="57"/>
      <c r="BE48"/>
      <c r="BF48" s="1"/>
      <c r="BG48" s="1"/>
      <c r="BH48" s="1"/>
      <c r="BI48" s="1"/>
      <c r="BJ48" s="1"/>
      <c r="BK48" s="1"/>
      <c r="BL48" s="1"/>
      <c r="BM48" s="1"/>
      <c r="BN48" s="1"/>
      <c r="BO48" s="1"/>
      <c r="BP48" s="1"/>
      <c r="BQ48" s="1"/>
      <c r="BR48" s="1"/>
      <c r="BS48" s="1"/>
      <c r="BT48" s="1"/>
      <c r="BU48" s="1"/>
      <c r="BV48" s="1"/>
      <c r="BW48" s="1"/>
      <c r="BX48" s="1"/>
      <c r="BY48" s="1"/>
      <c r="BZ48" s="1"/>
    </row>
    <row r="49" spans="1:78" s="59" customFormat="1" ht="90" x14ac:dyDescent="0.2">
      <c r="A49" s="45" t="str">
        <f t="shared" si="12"/>
        <v>NO</v>
      </c>
      <c r="B49" s="45"/>
      <c r="C49" s="45"/>
      <c r="D49" s="118" t="s">
        <v>236</v>
      </c>
      <c r="E49" s="123" t="s">
        <v>386</v>
      </c>
      <c r="F49" s="294" t="s">
        <v>386</v>
      </c>
      <c r="G49" s="124">
        <f t="shared" si="1"/>
        <v>4</v>
      </c>
      <c r="H49" s="124" t="s">
        <v>62</v>
      </c>
      <c r="I49" s="125" t="s">
        <v>387</v>
      </c>
      <c r="J49" s="125" t="s">
        <v>388</v>
      </c>
      <c r="K49" s="126"/>
      <c r="L49" s="126"/>
      <c r="M49" s="126" t="s">
        <v>35</v>
      </c>
      <c r="N49" s="125"/>
      <c r="O49" s="124" t="s">
        <v>62</v>
      </c>
      <c r="P49" s="124" t="str">
        <f t="shared" si="7"/>
        <v>0..n</v>
      </c>
      <c r="Q49" s="127" t="s">
        <v>389</v>
      </c>
      <c r="R49" s="128" t="s">
        <v>390</v>
      </c>
      <c r="S49" s="124" t="s">
        <v>35</v>
      </c>
      <c r="T49" s="129" t="s">
        <v>38</v>
      </c>
      <c r="U49" s="124" t="s">
        <v>62</v>
      </c>
      <c r="V49" s="124" t="s">
        <v>35</v>
      </c>
      <c r="W49" s="130" t="s">
        <v>35</v>
      </c>
      <c r="X49" s="38"/>
      <c r="Y49" s="129" t="s">
        <v>282</v>
      </c>
      <c r="Z49" s="129" t="s">
        <v>282</v>
      </c>
      <c r="AA49" s="57"/>
      <c r="AB49" s="13" t="str">
        <f t="shared" si="2"/>
        <v>/rsm:CrossIndustryInvoice/rsm:SupplyChainTradeTransaction/ram:IncludedSupplyChainTradeLineItem/ram:SpecifiedTradeProduct</v>
      </c>
      <c r="AC49" s="13" t="str">
        <f t="shared" si="3"/>
        <v>/ram:ApplicableProductCharacteristic</v>
      </c>
      <c r="AD49" s="14">
        <f>COUNTIFS(R$4:R49,AB49)</f>
        <v>1</v>
      </c>
      <c r="AE49" s="57"/>
      <c r="AF49" s="123" t="str">
        <f t="shared" si="8"/>
        <v>BG-32</v>
      </c>
      <c r="AG49" s="124">
        <f t="shared" si="4"/>
        <v>4</v>
      </c>
      <c r="AH49" s="124" t="str">
        <f t="shared" si="9"/>
        <v>0..n</v>
      </c>
      <c r="AI49" s="125" t="s">
        <v>391</v>
      </c>
      <c r="AJ49" s="125" t="s">
        <v>392</v>
      </c>
      <c r="AK49" s="126"/>
      <c r="AL49" s="126"/>
      <c r="AM49" s="126" t="s">
        <v>35</v>
      </c>
      <c r="AN49" s="125"/>
      <c r="AO49" s="124" t="str">
        <f t="shared" si="10"/>
        <v>0..n</v>
      </c>
      <c r="AP49" s="124" t="str">
        <f t="shared" si="10"/>
        <v>0..n</v>
      </c>
      <c r="AQ49" s="127" t="str">
        <f t="shared" si="10"/>
        <v>/rsm:CrossIndustryInvoice
/rsm:SupplyChainTradeTransaction
/ram:IncludedSupplyChainTradeLineItem
/ram:SpecifiedTradeProduct
/ram:ApplicableProductCharacteristic</v>
      </c>
      <c r="AR49" s="128" t="str">
        <f t="shared" si="10"/>
        <v>/rsm:CrossIndustryInvoice/rsm:SupplyChainTradeTransaction/ram:IncludedSupplyChainTradeLineItem/ram:SpecifiedTradeProduct/ram:ApplicableProductCharacteristic</v>
      </c>
      <c r="AS49" s="124" t="s">
        <v>35</v>
      </c>
      <c r="AT49" s="129" t="s">
        <v>38</v>
      </c>
      <c r="AU49" s="124" t="str">
        <f t="shared" si="6"/>
        <v>0..n</v>
      </c>
      <c r="AV49" s="124" t="s">
        <v>35</v>
      </c>
      <c r="AW49" s="130" t="s">
        <v>35</v>
      </c>
      <c r="AX49" s="7"/>
      <c r="AY49" s="129" t="str">
        <f t="shared" si="11"/>
        <v>EN 16931</v>
      </c>
      <c r="AZ49" s="129" t="str">
        <f t="shared" si="11"/>
        <v>EN 16931</v>
      </c>
      <c r="BA49" s="1"/>
      <c r="BB49" s="57"/>
      <c r="BE49"/>
      <c r="BF49" s="1"/>
      <c r="BG49" s="1"/>
      <c r="BH49" s="1"/>
      <c r="BI49" s="1"/>
      <c r="BJ49" s="1"/>
      <c r="BK49" s="1"/>
      <c r="BL49" s="1"/>
      <c r="BM49" s="1"/>
      <c r="BN49" s="1"/>
      <c r="BO49" s="1"/>
      <c r="BP49" s="1"/>
      <c r="BQ49" s="1"/>
      <c r="BR49" s="1"/>
      <c r="BS49" s="1"/>
      <c r="BT49" s="1"/>
      <c r="BU49" s="1"/>
      <c r="BV49" s="1"/>
      <c r="BW49" s="1"/>
      <c r="BX49" s="1"/>
      <c r="BY49" s="1"/>
      <c r="BZ49" s="1"/>
    </row>
    <row r="50" spans="1:78" s="59" customFormat="1" ht="105" x14ac:dyDescent="0.2">
      <c r="A50" s="45" t="str">
        <f t="shared" si="12"/>
        <v>EXT</v>
      </c>
      <c r="B50" s="45"/>
      <c r="C50" s="45"/>
      <c r="D50" s="121" t="s">
        <v>236</v>
      </c>
      <c r="E50" s="61" t="s">
        <v>41</v>
      </c>
      <c r="F50" s="282" t="e">
        <v>#N/A</v>
      </c>
      <c r="G50" s="62">
        <f t="shared" si="1"/>
        <v>5</v>
      </c>
      <c r="H50" s="62" t="s">
        <v>42</v>
      </c>
      <c r="I50" s="64" t="s">
        <v>393</v>
      </c>
      <c r="J50" s="64"/>
      <c r="K50" s="65"/>
      <c r="L50" s="65"/>
      <c r="M50" s="65"/>
      <c r="N50" s="64"/>
      <c r="O50" s="66" t="s">
        <v>42</v>
      </c>
      <c r="P50" s="66" t="str">
        <f t="shared" si="7"/>
        <v>0..1</v>
      </c>
      <c r="Q50" s="6" t="s">
        <v>394</v>
      </c>
      <c r="R50" s="67" t="s">
        <v>395</v>
      </c>
      <c r="S50" s="66" t="s">
        <v>131</v>
      </c>
      <c r="T50" s="68" t="s">
        <v>56</v>
      </c>
      <c r="U50" s="62" t="s">
        <v>42</v>
      </c>
      <c r="V50" s="66"/>
      <c r="W50" s="69"/>
      <c r="X50" s="38"/>
      <c r="Y50" s="70" t="s">
        <v>47</v>
      </c>
      <c r="Z50" s="70" t="s">
        <v>47</v>
      </c>
      <c r="AA50" s="57"/>
      <c r="AB50" s="13" t="str">
        <f t="shared" si="2"/>
        <v>/rsm:CrossIndustryInvoice/rsm:SupplyChainTradeTransaction/ram:IncludedSupplyChainTradeLineItem/ram:SpecifiedTradeProduct/ram:ApplicableProductCharacteristic</v>
      </c>
      <c r="AC50" s="13" t="str">
        <f t="shared" si="3"/>
        <v>/ram:TypeCode</v>
      </c>
      <c r="AD50" s="14">
        <f>COUNTIFS(R$4:R50,AB50)</f>
        <v>1</v>
      </c>
      <c r="AE50" s="57"/>
      <c r="AF50" s="61" t="str">
        <f t="shared" si="8"/>
        <v>EXT</v>
      </c>
      <c r="AG50" s="62">
        <f t="shared" si="4"/>
        <v>5</v>
      </c>
      <c r="AH50" s="62" t="str">
        <f t="shared" si="9"/>
        <v>0..1</v>
      </c>
      <c r="AI50" s="64" t="s">
        <v>396</v>
      </c>
      <c r="AJ50" s="64"/>
      <c r="AK50" s="65"/>
      <c r="AL50" s="65"/>
      <c r="AM50" s="65"/>
      <c r="AN50" s="64"/>
      <c r="AO50" s="66" t="str">
        <f t="shared" si="10"/>
        <v>0..1</v>
      </c>
      <c r="AP50" s="66" t="str">
        <f t="shared" si="10"/>
        <v>0..1</v>
      </c>
      <c r="AQ50" s="6" t="str">
        <f t="shared" si="10"/>
        <v>/rsm:CrossIndustryInvoice
/rsm:SupplyChainTradeTransaction
/ram:IncludedSupplyChainTradeLineItem
/ram:SpecifiedTradeProduct
/ram:ApplicableProductCharacteristic
/ram:TypeCode</v>
      </c>
      <c r="AR50" s="67" t="str">
        <f t="shared" si="10"/>
        <v>/rsm:CrossIndustryInvoice/rsm:SupplyChainTradeTransaction/ram:IncludedSupplyChainTradeLineItem/ram:SpecifiedTradeProduct/ram:ApplicableProductCharacteristic/ram:TypeCode</v>
      </c>
      <c r="AS50" s="66" t="s">
        <v>131</v>
      </c>
      <c r="AT50" s="68" t="s">
        <v>56</v>
      </c>
      <c r="AU50" s="62" t="str">
        <f t="shared" si="6"/>
        <v>0..1</v>
      </c>
      <c r="AV50" s="66"/>
      <c r="AW50" s="69"/>
      <c r="AX50" s="7"/>
      <c r="AY50" s="70" t="str">
        <f t="shared" si="11"/>
        <v>EXTENDED</v>
      </c>
      <c r="AZ50" s="70" t="str">
        <f t="shared" si="11"/>
        <v>EXTENDED</v>
      </c>
      <c r="BA50" s="1"/>
      <c r="BB50" s="57"/>
      <c r="BE50"/>
      <c r="BF50" s="1"/>
      <c r="BG50" s="1"/>
      <c r="BH50" s="1"/>
      <c r="BI50" s="1"/>
      <c r="BJ50" s="1"/>
      <c r="BK50" s="1"/>
      <c r="BL50" s="1"/>
      <c r="BM50" s="1"/>
      <c r="BN50" s="1"/>
      <c r="BO50" s="1"/>
      <c r="BP50" s="1"/>
      <c r="BQ50" s="1"/>
      <c r="BR50" s="1"/>
      <c r="BS50" s="1"/>
      <c r="BT50" s="1"/>
      <c r="BU50" s="1"/>
      <c r="BV50" s="1"/>
      <c r="BW50" s="1"/>
      <c r="BX50" s="1"/>
      <c r="BY50" s="1"/>
      <c r="BZ50" s="1"/>
    </row>
    <row r="51" spans="1:78" s="59" customFormat="1" ht="105" x14ac:dyDescent="0.2">
      <c r="A51" s="45" t="str">
        <f t="shared" si="12"/>
        <v>YES</v>
      </c>
      <c r="B51" s="45"/>
      <c r="C51" s="45"/>
      <c r="D51" s="118" t="s">
        <v>236</v>
      </c>
      <c r="E51" s="119" t="s">
        <v>397</v>
      </c>
      <c r="F51" s="293" t="s">
        <v>397</v>
      </c>
      <c r="G51" s="66">
        <f t="shared" si="1"/>
        <v>5</v>
      </c>
      <c r="H51" s="66" t="s">
        <v>32</v>
      </c>
      <c r="I51" s="64" t="s">
        <v>398</v>
      </c>
      <c r="J51" s="64" t="s">
        <v>399</v>
      </c>
      <c r="K51" s="65" t="s">
        <v>400</v>
      </c>
      <c r="L51" s="65"/>
      <c r="M51" s="65" t="s">
        <v>401</v>
      </c>
      <c r="N51" s="64" t="s">
        <v>70</v>
      </c>
      <c r="O51" s="66" t="s">
        <v>32</v>
      </c>
      <c r="P51" s="66" t="str">
        <f t="shared" si="7"/>
        <v>1..1</v>
      </c>
      <c r="Q51" s="2" t="s">
        <v>402</v>
      </c>
      <c r="R51" s="75" t="s">
        <v>403</v>
      </c>
      <c r="S51" s="66" t="s">
        <v>73</v>
      </c>
      <c r="T51" s="68" t="s">
        <v>56</v>
      </c>
      <c r="U51" s="66" t="s">
        <v>62</v>
      </c>
      <c r="V51" s="66" t="s">
        <v>93</v>
      </c>
      <c r="W51" s="69" t="s">
        <v>35</v>
      </c>
      <c r="X51" s="38"/>
      <c r="Y51" s="68" t="s">
        <v>282</v>
      </c>
      <c r="Z51" s="68" t="s">
        <v>282</v>
      </c>
      <c r="AA51" s="57"/>
      <c r="AB51" s="13" t="str">
        <f t="shared" si="2"/>
        <v>/rsm:CrossIndustryInvoice/rsm:SupplyChainTradeTransaction/ram:IncludedSupplyChainTradeLineItem/ram:SpecifiedTradeProduct/ram:ApplicableProductCharacteristic</v>
      </c>
      <c r="AC51" s="13" t="str">
        <f t="shared" si="3"/>
        <v>/ram:Description</v>
      </c>
      <c r="AD51" s="14">
        <f>COUNTIFS(R$4:R51,AB51)</f>
        <v>1</v>
      </c>
      <c r="AE51" s="57"/>
      <c r="AF51" s="119" t="str">
        <f t="shared" si="8"/>
        <v>BT-160</v>
      </c>
      <c r="AG51" s="66">
        <f t="shared" si="4"/>
        <v>5</v>
      </c>
      <c r="AH51" s="66" t="str">
        <f t="shared" si="9"/>
        <v>1..1</v>
      </c>
      <c r="AI51" s="64" t="s">
        <v>404</v>
      </c>
      <c r="AJ51" s="64" t="s">
        <v>405</v>
      </c>
      <c r="AK51" s="65" t="s">
        <v>406</v>
      </c>
      <c r="AL51" s="65"/>
      <c r="AM51" s="65" t="s">
        <v>407</v>
      </c>
      <c r="AN51" s="64" t="s">
        <v>78</v>
      </c>
      <c r="AO51" s="66" t="str">
        <f t="shared" si="10"/>
        <v>1..1</v>
      </c>
      <c r="AP51" s="66" t="str">
        <f t="shared" si="10"/>
        <v>1..1</v>
      </c>
      <c r="AQ51" s="2" t="str">
        <f t="shared" si="10"/>
        <v>/rsm:CrossIndustryInvoice
/rsm:SupplyChainTradeTransaction
/ram:IncludedSupplyChainTradeLineItem
/ram:SpecifiedTradeProduct
/ram:ApplicableProductCharacteristic
/ram:Description</v>
      </c>
      <c r="AR51" s="75" t="str">
        <f t="shared" si="10"/>
        <v>/rsm:CrossIndustryInvoice/rsm:SupplyChainTradeTransaction/ram:IncludedSupplyChainTradeLineItem/ram:SpecifiedTradeProduct/ram:ApplicableProductCharacteristic/ram:Description</v>
      </c>
      <c r="AS51" s="66" t="s">
        <v>73</v>
      </c>
      <c r="AT51" s="68" t="s">
        <v>56</v>
      </c>
      <c r="AU51" s="66" t="str">
        <f t="shared" si="6"/>
        <v>0..n</v>
      </c>
      <c r="AV51" s="66" t="s">
        <v>93</v>
      </c>
      <c r="AW51" s="69" t="s">
        <v>35</v>
      </c>
      <c r="AX51" s="7"/>
      <c r="AY51" s="68" t="str">
        <f t="shared" si="11"/>
        <v>EN 16931</v>
      </c>
      <c r="AZ51" s="68" t="str">
        <f t="shared" si="11"/>
        <v>EN 16931</v>
      </c>
      <c r="BA51" s="1"/>
      <c r="BB51" s="57"/>
      <c r="BE51"/>
      <c r="BF51" s="1"/>
      <c r="BG51" s="1"/>
      <c r="BH51" s="1"/>
      <c r="BI51" s="1"/>
      <c r="BJ51" s="1"/>
      <c r="BK51" s="1"/>
      <c r="BL51" s="1"/>
      <c r="BM51" s="1"/>
      <c r="BN51" s="1"/>
      <c r="BO51" s="1"/>
      <c r="BP51" s="1"/>
      <c r="BQ51" s="1"/>
      <c r="BR51" s="1"/>
      <c r="BS51" s="1"/>
      <c r="BT51" s="1"/>
      <c r="BU51" s="1"/>
      <c r="BV51" s="1"/>
      <c r="BW51" s="1"/>
      <c r="BX51" s="1"/>
      <c r="BY51" s="1"/>
      <c r="BZ51" s="1"/>
    </row>
    <row r="52" spans="1:78" s="59" customFormat="1" ht="105" x14ac:dyDescent="0.2">
      <c r="A52" s="45" t="str">
        <f t="shared" si="12"/>
        <v>EXT</v>
      </c>
      <c r="B52" s="45"/>
      <c r="C52" s="45"/>
      <c r="D52" s="121" t="s">
        <v>236</v>
      </c>
      <c r="E52" s="61" t="s">
        <v>41</v>
      </c>
      <c r="F52" s="282" t="e">
        <v>#N/A</v>
      </c>
      <c r="G52" s="62">
        <f t="shared" si="1"/>
        <v>5</v>
      </c>
      <c r="H52" s="62" t="s">
        <v>42</v>
      </c>
      <c r="I52" s="64" t="s">
        <v>408</v>
      </c>
      <c r="J52" s="64" t="s">
        <v>409</v>
      </c>
      <c r="K52" s="65"/>
      <c r="L52" s="65"/>
      <c r="M52" s="65"/>
      <c r="N52" s="64"/>
      <c r="O52" s="66" t="s">
        <v>42</v>
      </c>
      <c r="P52" s="66" t="str">
        <f t="shared" si="7"/>
        <v>0..1</v>
      </c>
      <c r="Q52" s="6" t="s">
        <v>410</v>
      </c>
      <c r="R52" s="67" t="s">
        <v>411</v>
      </c>
      <c r="S52" s="66" t="s">
        <v>151</v>
      </c>
      <c r="T52" s="68" t="s">
        <v>56</v>
      </c>
      <c r="U52" s="62" t="s">
        <v>42</v>
      </c>
      <c r="V52" s="66"/>
      <c r="W52" s="69"/>
      <c r="X52" s="38"/>
      <c r="Y52" s="70" t="s">
        <v>47</v>
      </c>
      <c r="Z52" s="70" t="s">
        <v>47</v>
      </c>
      <c r="AA52" s="57"/>
      <c r="AB52" s="13" t="str">
        <f t="shared" si="2"/>
        <v>/rsm:CrossIndustryInvoice/rsm:SupplyChainTradeTransaction/ram:IncludedSupplyChainTradeLineItem/ram:SpecifiedTradeProduct/ram:ApplicableProductCharacteristic</v>
      </c>
      <c r="AC52" s="13" t="str">
        <f t="shared" si="3"/>
        <v>/ram:ValueMeasure</v>
      </c>
      <c r="AD52" s="14">
        <f>COUNTIFS(R$4:R52,AB52)</f>
        <v>1</v>
      </c>
      <c r="AE52" s="57"/>
      <c r="AF52" s="61" t="str">
        <f t="shared" si="8"/>
        <v>EXT</v>
      </c>
      <c r="AG52" s="62">
        <f t="shared" si="4"/>
        <v>5</v>
      </c>
      <c r="AH52" s="62" t="str">
        <f t="shared" si="9"/>
        <v>0..1</v>
      </c>
      <c r="AI52" s="64" t="s">
        <v>377</v>
      </c>
      <c r="AJ52" s="64"/>
      <c r="AK52" s="65"/>
      <c r="AL52" s="65"/>
      <c r="AM52" s="65"/>
      <c r="AN52" s="64"/>
      <c r="AO52" s="66" t="str">
        <f t="shared" si="10"/>
        <v>0..1</v>
      </c>
      <c r="AP52" s="66" t="str">
        <f t="shared" si="10"/>
        <v>0..1</v>
      </c>
      <c r="AQ52" s="6" t="str">
        <f t="shared" si="10"/>
        <v>/rsm:CrossIndustryInvoice
/rsm:SupplyChainTradeTransaction
/ram:IncludedSupplyChainTradeLineItem
/ram:SpecifiedTradeProduct
/ram:ApplicableProductCharacteristic
/ram:ValueMeasure</v>
      </c>
      <c r="AR52" s="67" t="str">
        <f t="shared" si="10"/>
        <v>/rsm:CrossIndustryInvoice/rsm:SupplyChainTradeTransaction/ram:IncludedSupplyChainTradeLineItem/ram:SpecifiedTradeProduct/ram:ApplicableProductCharacteristic/ram:ValueMeasure</v>
      </c>
      <c r="AS52" s="66" t="s">
        <v>151</v>
      </c>
      <c r="AT52" s="68" t="s">
        <v>56</v>
      </c>
      <c r="AU52" s="62" t="str">
        <f t="shared" si="6"/>
        <v>0..1</v>
      </c>
      <c r="AV52" s="66"/>
      <c r="AW52" s="69"/>
      <c r="AX52" s="7"/>
      <c r="AY52" s="70" t="str">
        <f t="shared" si="11"/>
        <v>EXTENDED</v>
      </c>
      <c r="AZ52" s="70" t="str">
        <f t="shared" si="11"/>
        <v>EXTENDED</v>
      </c>
      <c r="BA52" s="1"/>
      <c r="BB52" s="57"/>
      <c r="BE52"/>
      <c r="BF52" s="1"/>
      <c r="BG52" s="1"/>
      <c r="BH52" s="1"/>
      <c r="BI52" s="1"/>
      <c r="BJ52" s="1"/>
      <c r="BK52" s="1"/>
      <c r="BL52" s="1"/>
      <c r="BM52" s="1"/>
      <c r="BN52" s="1"/>
      <c r="BO52" s="1"/>
      <c r="BP52" s="1"/>
      <c r="BQ52" s="1"/>
      <c r="BR52" s="1"/>
      <c r="BS52" s="1"/>
      <c r="BT52" s="1"/>
      <c r="BU52" s="1"/>
      <c r="BV52" s="1"/>
      <c r="BW52" s="1"/>
      <c r="BX52" s="1"/>
      <c r="BY52" s="1"/>
      <c r="BZ52" s="1"/>
    </row>
    <row r="53" spans="1:78" s="59" customFormat="1" ht="120" x14ac:dyDescent="0.2">
      <c r="A53" s="45" t="str">
        <f t="shared" si="12"/>
        <v>EXT</v>
      </c>
      <c r="B53" s="45"/>
      <c r="C53" s="45"/>
      <c r="D53" s="121" t="s">
        <v>236</v>
      </c>
      <c r="E53" s="61" t="s">
        <v>41</v>
      </c>
      <c r="F53" s="282" t="e">
        <v>#N/A</v>
      </c>
      <c r="G53" s="62">
        <f t="shared" si="1"/>
        <v>6</v>
      </c>
      <c r="H53" s="62" t="s">
        <v>32</v>
      </c>
      <c r="I53" s="64" t="s">
        <v>412</v>
      </c>
      <c r="J53" s="64"/>
      <c r="K53" s="65"/>
      <c r="L53" s="65"/>
      <c r="M53" s="65"/>
      <c r="N53" s="64"/>
      <c r="O53" s="66" t="s">
        <v>42</v>
      </c>
      <c r="P53" s="66" t="str">
        <f t="shared" si="7"/>
        <v>0..1</v>
      </c>
      <c r="Q53" s="6" t="s">
        <v>413</v>
      </c>
      <c r="R53" s="67" t="s">
        <v>414</v>
      </c>
      <c r="S53" s="66"/>
      <c r="T53" s="68" t="s">
        <v>163</v>
      </c>
      <c r="U53" s="62" t="s">
        <v>42</v>
      </c>
      <c r="V53" s="66"/>
      <c r="W53" s="69"/>
      <c r="X53" s="38"/>
      <c r="Y53" s="70" t="s">
        <v>47</v>
      </c>
      <c r="Z53" s="70" t="s">
        <v>47</v>
      </c>
      <c r="AA53" s="57"/>
      <c r="AB53" s="13" t="str">
        <f t="shared" si="2"/>
        <v>/rsm:CrossIndustryInvoice/rsm:SupplyChainTradeTransaction/ram:IncludedSupplyChainTradeLineItem/ram:SpecifiedTradeProduct/ram:ApplicableProductCharacteristic/ram:ValueMeasure</v>
      </c>
      <c r="AC53" s="13" t="str">
        <f t="shared" si="3"/>
        <v>/@unitCode</v>
      </c>
      <c r="AD53" s="14">
        <f>COUNTIFS(R$4:R53,AB53)</f>
        <v>1</v>
      </c>
      <c r="AE53" s="57"/>
      <c r="AF53" s="61" t="str">
        <f t="shared" si="8"/>
        <v>EXT</v>
      </c>
      <c r="AG53" s="62">
        <f t="shared" si="4"/>
        <v>6</v>
      </c>
      <c r="AH53" s="62" t="str">
        <f t="shared" si="9"/>
        <v>1..1</v>
      </c>
      <c r="AI53" s="64" t="s">
        <v>415</v>
      </c>
      <c r="AJ53" s="64"/>
      <c r="AK53" s="65"/>
      <c r="AL53" s="65"/>
      <c r="AM53" s="65"/>
      <c r="AN53" s="64"/>
      <c r="AO53" s="66" t="str">
        <f t="shared" si="10"/>
        <v>0..1</v>
      </c>
      <c r="AP53" s="66" t="str">
        <f t="shared" si="10"/>
        <v>0..1</v>
      </c>
      <c r="AQ53" s="6" t="str">
        <f t="shared" si="10"/>
        <v>/rsm:CrossIndustryInvoice
/rsm:SupplyChainTradeTransaction
/ram:IncludedSupplyChainTradeLineItem
/ram:SpecifiedTradeProduct
/ram:ApplicableProductCharacteristic
/ram:ValueMeasure
/@unitCode</v>
      </c>
      <c r="AR53" s="67" t="str">
        <f t="shared" si="10"/>
        <v>/rsm:CrossIndustryInvoice/rsm:SupplyChainTradeTransaction/ram:IncludedSupplyChainTradeLineItem/ram:SpecifiedTradeProduct/ram:ApplicableProductCharacteristic/ram:ValueMeasure/@unitCode</v>
      </c>
      <c r="AS53" s="66"/>
      <c r="AT53" s="68" t="s">
        <v>163</v>
      </c>
      <c r="AU53" s="62" t="str">
        <f t="shared" si="6"/>
        <v>0..1</v>
      </c>
      <c r="AV53" s="66"/>
      <c r="AW53" s="69"/>
      <c r="AX53" s="7"/>
      <c r="AY53" s="70" t="str">
        <f t="shared" si="11"/>
        <v>EXTENDED</v>
      </c>
      <c r="AZ53" s="70" t="str">
        <f t="shared" si="11"/>
        <v>EXTENDED</v>
      </c>
      <c r="BA53" s="1"/>
      <c r="BB53" s="57"/>
      <c r="BE53"/>
      <c r="BF53" s="1"/>
      <c r="BG53" s="1"/>
      <c r="BH53" s="1"/>
      <c r="BI53" s="1"/>
      <c r="BJ53" s="1"/>
      <c r="BK53" s="1"/>
      <c r="BL53" s="1"/>
      <c r="BM53" s="1"/>
      <c r="BN53" s="1"/>
      <c r="BO53" s="1"/>
      <c r="BP53" s="1"/>
      <c r="BQ53" s="1"/>
      <c r="BR53" s="1"/>
      <c r="BS53" s="1"/>
      <c r="BT53" s="1"/>
      <c r="BU53" s="1"/>
      <c r="BV53" s="1"/>
      <c r="BW53" s="1"/>
      <c r="BX53" s="1"/>
      <c r="BY53" s="1"/>
      <c r="BZ53" s="1"/>
    </row>
    <row r="54" spans="1:78" s="59" customFormat="1" ht="105" x14ac:dyDescent="0.2">
      <c r="A54" s="45" t="str">
        <f t="shared" si="12"/>
        <v>YES</v>
      </c>
      <c r="B54" s="45"/>
      <c r="C54" s="45"/>
      <c r="D54" s="118" t="s">
        <v>236</v>
      </c>
      <c r="E54" s="119" t="s">
        <v>416</v>
      </c>
      <c r="F54" s="293" t="s">
        <v>416</v>
      </c>
      <c r="G54" s="66">
        <f t="shared" si="1"/>
        <v>5</v>
      </c>
      <c r="H54" s="66" t="s">
        <v>32</v>
      </c>
      <c r="I54" s="64" t="s">
        <v>417</v>
      </c>
      <c r="J54" s="64" t="s">
        <v>418</v>
      </c>
      <c r="K54" s="65" t="s">
        <v>419</v>
      </c>
      <c r="L54" s="65"/>
      <c r="M54" s="65" t="s">
        <v>420</v>
      </c>
      <c r="N54" s="64" t="s">
        <v>70</v>
      </c>
      <c r="O54" s="66" t="s">
        <v>32</v>
      </c>
      <c r="P54" s="66" t="str">
        <f t="shared" si="7"/>
        <v>1..1</v>
      </c>
      <c r="Q54" s="2" t="s">
        <v>421</v>
      </c>
      <c r="R54" s="75" t="s">
        <v>422</v>
      </c>
      <c r="S54" s="66" t="s">
        <v>73</v>
      </c>
      <c r="T54" s="68" t="s">
        <v>56</v>
      </c>
      <c r="U54" s="66" t="s">
        <v>62</v>
      </c>
      <c r="V54" s="66" t="s">
        <v>423</v>
      </c>
      <c r="W54" s="69" t="s">
        <v>35</v>
      </c>
      <c r="X54" s="38"/>
      <c r="Y54" s="68" t="s">
        <v>282</v>
      </c>
      <c r="Z54" s="68" t="s">
        <v>282</v>
      </c>
      <c r="AA54" s="57"/>
      <c r="AB54" s="13" t="str">
        <f t="shared" si="2"/>
        <v>/rsm:CrossIndustryInvoice/rsm:SupplyChainTradeTransaction/ram:IncludedSupplyChainTradeLineItem/ram:SpecifiedTradeProduct/ram:ApplicableProductCharacteristic</v>
      </c>
      <c r="AC54" s="13" t="str">
        <f t="shared" si="3"/>
        <v>/ram:Value</v>
      </c>
      <c r="AD54" s="14">
        <f>COUNTIFS(R$4:R54,AB54)</f>
        <v>1</v>
      </c>
      <c r="AE54" s="57"/>
      <c r="AF54" s="119" t="str">
        <f t="shared" si="8"/>
        <v>BT-161</v>
      </c>
      <c r="AG54" s="66">
        <f t="shared" si="4"/>
        <v>5</v>
      </c>
      <c r="AH54" s="66" t="str">
        <f t="shared" si="9"/>
        <v>1..1</v>
      </c>
      <c r="AI54" s="64" t="s">
        <v>424</v>
      </c>
      <c r="AJ54" s="64" t="s">
        <v>425</v>
      </c>
      <c r="AK54" s="65" t="s">
        <v>426</v>
      </c>
      <c r="AL54" s="65"/>
      <c r="AM54" s="65" t="s">
        <v>407</v>
      </c>
      <c r="AN54" s="64" t="s">
        <v>78</v>
      </c>
      <c r="AO54" s="66" t="str">
        <f t="shared" si="10"/>
        <v>1..1</v>
      </c>
      <c r="AP54" s="66" t="str">
        <f t="shared" si="10"/>
        <v>1..1</v>
      </c>
      <c r="AQ54" s="2" t="str">
        <f t="shared" si="10"/>
        <v>/rsm:CrossIndustryInvoice
/rsm:SupplyChainTradeTransaction
/ram:IncludedSupplyChainTradeLineItem
/ram:SpecifiedTradeProduct
/ram:ApplicableProductCharacteristic
/ram:Value</v>
      </c>
      <c r="AR54" s="75" t="str">
        <f t="shared" si="10"/>
        <v>/rsm:CrossIndustryInvoice/rsm:SupplyChainTradeTransaction/ram:IncludedSupplyChainTradeLineItem/ram:SpecifiedTradeProduct/ram:ApplicableProductCharacteristic/ram:Value</v>
      </c>
      <c r="AS54" s="66" t="s">
        <v>73</v>
      </c>
      <c r="AT54" s="68" t="s">
        <v>56</v>
      </c>
      <c r="AU54" s="66" t="str">
        <f t="shared" si="6"/>
        <v>0..n</v>
      </c>
      <c r="AV54" s="66" t="s">
        <v>423</v>
      </c>
      <c r="AW54" s="69" t="s">
        <v>35</v>
      </c>
      <c r="AX54" s="7"/>
      <c r="AY54" s="68" t="str">
        <f t="shared" si="11"/>
        <v>EN 16931</v>
      </c>
      <c r="AZ54" s="68" t="str">
        <f t="shared" si="11"/>
        <v>EN 16931</v>
      </c>
      <c r="BA54" s="1"/>
      <c r="BB54" s="57"/>
      <c r="BE54"/>
      <c r="BF54" s="1"/>
      <c r="BG54" s="1"/>
      <c r="BH54" s="1"/>
      <c r="BI54" s="1"/>
      <c r="BJ54" s="1"/>
      <c r="BK54" s="1"/>
      <c r="BL54" s="1"/>
      <c r="BM54" s="1"/>
      <c r="BN54" s="1"/>
      <c r="BO54" s="1"/>
      <c r="BP54" s="1"/>
      <c r="BQ54" s="1"/>
      <c r="BR54" s="1"/>
      <c r="BS54" s="1"/>
      <c r="BT54" s="1"/>
      <c r="BU54" s="1"/>
      <c r="BV54" s="1"/>
      <c r="BW54" s="1"/>
      <c r="BX54" s="1"/>
      <c r="BY54" s="1"/>
      <c r="BZ54" s="1"/>
    </row>
    <row r="55" spans="1:78" s="59" customFormat="1" ht="90" x14ac:dyDescent="0.2">
      <c r="A55" s="45" t="str">
        <f t="shared" si="12"/>
        <v>NO</v>
      </c>
      <c r="B55" s="45"/>
      <c r="C55" s="45"/>
      <c r="D55" s="118" t="s">
        <v>236</v>
      </c>
      <c r="E55" s="123" t="s">
        <v>427</v>
      </c>
      <c r="F55" s="294" t="e">
        <v>#N/A</v>
      </c>
      <c r="G55" s="124">
        <f t="shared" si="1"/>
        <v>4</v>
      </c>
      <c r="H55" s="124" t="s">
        <v>62</v>
      </c>
      <c r="I55" s="138" t="s">
        <v>428</v>
      </c>
      <c r="J55" s="125"/>
      <c r="K55" s="126"/>
      <c r="L55" s="126"/>
      <c r="M55" s="126"/>
      <c r="N55" s="125"/>
      <c r="O55" s="124" t="s">
        <v>62</v>
      </c>
      <c r="P55" s="124" t="str">
        <f t="shared" si="7"/>
        <v>0..n</v>
      </c>
      <c r="Q55" s="127" t="s">
        <v>429</v>
      </c>
      <c r="R55" s="128" t="s">
        <v>430</v>
      </c>
      <c r="S55" s="124"/>
      <c r="T55" s="129" t="s">
        <v>38</v>
      </c>
      <c r="U55" s="124" t="s">
        <v>62</v>
      </c>
      <c r="V55" s="124"/>
      <c r="W55" s="130"/>
      <c r="X55" s="38"/>
      <c r="Y55" s="129" t="s">
        <v>282</v>
      </c>
      <c r="Z55" s="129" t="s">
        <v>282</v>
      </c>
      <c r="AA55" s="57"/>
      <c r="AB55" s="13" t="str">
        <f t="shared" si="2"/>
        <v>/rsm:CrossIndustryInvoice/rsm:SupplyChainTradeTransaction/ram:IncludedSupplyChainTradeLineItem/ram:SpecifiedTradeProduct</v>
      </c>
      <c r="AC55" s="13" t="str">
        <f t="shared" si="3"/>
        <v>/ram:DesignatedProductClassification</v>
      </c>
      <c r="AD55" s="14">
        <f>COUNTIFS(R$4:R55,AB55)</f>
        <v>1</v>
      </c>
      <c r="AE55" s="57"/>
      <c r="AF55" s="123" t="str">
        <f t="shared" si="8"/>
        <v>BT-158-00</v>
      </c>
      <c r="AG55" s="124">
        <f t="shared" si="4"/>
        <v>4</v>
      </c>
      <c r="AH55" s="124" t="str">
        <f t="shared" si="9"/>
        <v>0..n</v>
      </c>
      <c r="AI55" s="138" t="s">
        <v>428</v>
      </c>
      <c r="AJ55" s="125"/>
      <c r="AK55" s="126"/>
      <c r="AL55" s="126"/>
      <c r="AM55" s="126" t="s">
        <v>35</v>
      </c>
      <c r="AN55" s="125"/>
      <c r="AO55" s="124" t="str">
        <f t="shared" si="10"/>
        <v>0..n</v>
      </c>
      <c r="AP55" s="124" t="str">
        <f t="shared" si="10"/>
        <v>0..n</v>
      </c>
      <c r="AQ55" s="127" t="str">
        <f t="shared" si="10"/>
        <v>/rsm:CrossIndustryInvoice
/rsm:SupplyChainTradeTransaction
/ram:IncludedSupplyChainTradeLineItem
/ram:SpecifiedTradeProduct
/ram:DesignatedProductClassification</v>
      </c>
      <c r="AR55" s="128" t="str">
        <f t="shared" si="10"/>
        <v>/rsm:CrossIndustryInvoice/rsm:SupplyChainTradeTransaction/ram:IncludedSupplyChainTradeLineItem/ram:SpecifiedTradeProduct/ram:DesignatedProductClassification</v>
      </c>
      <c r="AS55" s="124"/>
      <c r="AT55" s="129" t="s">
        <v>38</v>
      </c>
      <c r="AU55" s="124" t="str">
        <f t="shared" si="6"/>
        <v>0..n</v>
      </c>
      <c r="AV55" s="124"/>
      <c r="AW55" s="130"/>
      <c r="AX55" s="7"/>
      <c r="AY55" s="129" t="str">
        <f t="shared" si="11"/>
        <v>EN 16931</v>
      </c>
      <c r="AZ55" s="129" t="str">
        <f t="shared" si="11"/>
        <v>EN 16931</v>
      </c>
      <c r="BA55" s="1"/>
      <c r="BB55" s="57"/>
      <c r="BE55"/>
      <c r="BF55" s="1"/>
      <c r="BG55" s="1"/>
      <c r="BH55" s="1"/>
      <c r="BI55" s="1"/>
      <c r="BJ55" s="1"/>
      <c r="BK55" s="1"/>
      <c r="BL55" s="1"/>
      <c r="BM55" s="1"/>
      <c r="BN55" s="1"/>
      <c r="BO55" s="1"/>
      <c r="BP55" s="1"/>
      <c r="BQ55" s="1"/>
      <c r="BR55" s="1"/>
      <c r="BS55" s="1"/>
      <c r="BT55" s="1"/>
      <c r="BU55" s="1"/>
      <c r="BV55" s="1"/>
      <c r="BW55" s="1"/>
      <c r="BX55" s="1"/>
      <c r="BY55" s="1"/>
      <c r="BZ55" s="1"/>
    </row>
    <row r="56" spans="1:78" s="59" customFormat="1" ht="105" x14ac:dyDescent="0.2">
      <c r="A56" s="45" t="str">
        <f t="shared" si="12"/>
        <v>YES</v>
      </c>
      <c r="B56" s="45"/>
      <c r="C56" s="45"/>
      <c r="D56" s="118" t="s">
        <v>236</v>
      </c>
      <c r="E56" s="119" t="s">
        <v>431</v>
      </c>
      <c r="F56" s="293" t="s">
        <v>431</v>
      </c>
      <c r="G56" s="66">
        <f t="shared" si="1"/>
        <v>5</v>
      </c>
      <c r="H56" s="66" t="s">
        <v>62</v>
      </c>
      <c r="I56" s="64" t="s">
        <v>432</v>
      </c>
      <c r="J56" s="64" t="s">
        <v>433</v>
      </c>
      <c r="K56" s="65" t="s">
        <v>434</v>
      </c>
      <c r="L56" s="65"/>
      <c r="M56" s="65" t="s">
        <v>435</v>
      </c>
      <c r="N56" s="64" t="s">
        <v>90</v>
      </c>
      <c r="O56" s="66" t="s">
        <v>42</v>
      </c>
      <c r="P56" s="66" t="str">
        <f t="shared" si="7"/>
        <v>0..1</v>
      </c>
      <c r="Q56" s="2" t="s">
        <v>436</v>
      </c>
      <c r="R56" s="75" t="s">
        <v>437</v>
      </c>
      <c r="S56" s="66" t="s">
        <v>55</v>
      </c>
      <c r="T56" s="68" t="s">
        <v>56</v>
      </c>
      <c r="U56" s="66" t="s">
        <v>42</v>
      </c>
      <c r="V56" s="66" t="s">
        <v>35</v>
      </c>
      <c r="W56" s="69" t="s">
        <v>35</v>
      </c>
      <c r="X56" s="38"/>
      <c r="Y56" s="68" t="s">
        <v>282</v>
      </c>
      <c r="Z56" s="68" t="s">
        <v>282</v>
      </c>
      <c r="AA56" s="57"/>
      <c r="AB56" s="13" t="str">
        <f t="shared" si="2"/>
        <v>/rsm:CrossIndustryInvoice/rsm:SupplyChainTradeTransaction/ram:IncludedSupplyChainTradeLineItem/ram:SpecifiedTradeProduct/ram:DesignatedProductClassification</v>
      </c>
      <c r="AC56" s="13" t="str">
        <f t="shared" si="3"/>
        <v>/ram:ClassCode</v>
      </c>
      <c r="AD56" s="14">
        <f>COUNTIFS(R$4:R56,AB56)</f>
        <v>1</v>
      </c>
      <c r="AE56" s="57"/>
      <c r="AF56" s="119" t="str">
        <f t="shared" si="8"/>
        <v>BT-158</v>
      </c>
      <c r="AG56" s="66">
        <f t="shared" si="4"/>
        <v>5</v>
      </c>
      <c r="AH56" s="66" t="str">
        <f t="shared" si="9"/>
        <v>0..n</v>
      </c>
      <c r="AI56" s="64" t="s">
        <v>438</v>
      </c>
      <c r="AJ56" s="64" t="s">
        <v>439</v>
      </c>
      <c r="AK56" s="65" t="s">
        <v>440</v>
      </c>
      <c r="AL56" s="65"/>
      <c r="AM56" s="65" t="s">
        <v>441</v>
      </c>
      <c r="AN56" s="64" t="s">
        <v>99</v>
      </c>
      <c r="AO56" s="66" t="str">
        <f t="shared" si="10"/>
        <v>0..1</v>
      </c>
      <c r="AP56" s="66" t="str">
        <f t="shared" si="10"/>
        <v>0..1</v>
      </c>
      <c r="AQ56" s="2" t="str">
        <f t="shared" si="10"/>
        <v>/rsm:CrossIndustryInvoice
/rsm:SupplyChainTradeTransaction
/ram:IncludedSupplyChainTradeLineItem
/ram:SpecifiedTradeProduct
/ram:DesignatedProductClassification
/ram:ClassCode</v>
      </c>
      <c r="AR56" s="75" t="str">
        <f t="shared" si="10"/>
        <v>/rsm:CrossIndustryInvoice/rsm:SupplyChainTradeTransaction/ram:IncludedSupplyChainTradeLineItem/ram:SpecifiedTradeProduct/ram:DesignatedProductClassification/ram:ClassCode</v>
      </c>
      <c r="AS56" s="66" t="s">
        <v>55</v>
      </c>
      <c r="AT56" s="68" t="s">
        <v>56</v>
      </c>
      <c r="AU56" s="66" t="str">
        <f t="shared" si="6"/>
        <v>0..1</v>
      </c>
      <c r="AV56" s="66" t="s">
        <v>35</v>
      </c>
      <c r="AW56" s="69" t="s">
        <v>35</v>
      </c>
      <c r="AX56" s="7"/>
      <c r="AY56" s="68" t="str">
        <f t="shared" si="11"/>
        <v>EN 16931</v>
      </c>
      <c r="AZ56" s="68" t="str">
        <f t="shared" si="11"/>
        <v>EN 16931</v>
      </c>
      <c r="BA56" s="1"/>
      <c r="BB56" s="57"/>
      <c r="BE56"/>
      <c r="BF56" s="1"/>
      <c r="BG56" s="1"/>
      <c r="BH56" s="1"/>
      <c r="BI56" s="1"/>
      <c r="BJ56" s="1"/>
      <c r="BK56" s="1"/>
      <c r="BL56" s="1"/>
      <c r="BM56" s="1"/>
      <c r="BN56" s="1"/>
      <c r="BO56" s="1"/>
      <c r="BP56" s="1"/>
      <c r="BQ56" s="1"/>
      <c r="BR56" s="1"/>
      <c r="BS56" s="1"/>
      <c r="BT56" s="1"/>
      <c r="BU56" s="1"/>
      <c r="BV56" s="1"/>
      <c r="BW56" s="1"/>
      <c r="BX56" s="1"/>
      <c r="BY56" s="1"/>
      <c r="BZ56" s="1"/>
    </row>
    <row r="57" spans="1:78" s="59" customFormat="1" ht="120" x14ac:dyDescent="0.2">
      <c r="A57" s="45" t="str">
        <f t="shared" si="12"/>
        <v>NO</v>
      </c>
      <c r="B57" s="45"/>
      <c r="C57" s="45"/>
      <c r="D57" s="118" t="s">
        <v>236</v>
      </c>
      <c r="E57" s="119" t="s">
        <v>442</v>
      </c>
      <c r="F57" s="293" t="s">
        <v>442</v>
      </c>
      <c r="G57" s="66">
        <f t="shared" si="1"/>
        <v>6</v>
      </c>
      <c r="H57" s="66" t="s">
        <v>32</v>
      </c>
      <c r="I57" s="97" t="s">
        <v>443</v>
      </c>
      <c r="J57" s="64" t="s">
        <v>444</v>
      </c>
      <c r="K57" s="65" t="s">
        <v>445</v>
      </c>
      <c r="L57" s="65"/>
      <c r="M57" s="65" t="s">
        <v>35</v>
      </c>
      <c r="N57" s="64"/>
      <c r="O57" s="66" t="s">
        <v>32</v>
      </c>
      <c r="P57" s="66" t="str">
        <f t="shared" si="7"/>
        <v>1..1</v>
      </c>
      <c r="Q57" s="2" t="s">
        <v>446</v>
      </c>
      <c r="R57" s="75" t="s">
        <v>447</v>
      </c>
      <c r="S57" s="66" t="s">
        <v>329</v>
      </c>
      <c r="T57" s="68" t="s">
        <v>163</v>
      </c>
      <c r="U57" s="66" t="s">
        <v>42</v>
      </c>
      <c r="V57" s="66" t="s">
        <v>132</v>
      </c>
      <c r="W57" s="69" t="s">
        <v>35</v>
      </c>
      <c r="X57" s="38"/>
      <c r="Y57" s="68" t="s">
        <v>282</v>
      </c>
      <c r="Z57" s="68" t="s">
        <v>282</v>
      </c>
      <c r="AA57" s="57"/>
      <c r="AB57" s="13" t="str">
        <f t="shared" si="2"/>
        <v>/rsm:CrossIndustryInvoice/rsm:SupplyChainTradeTransaction/ram:IncludedSupplyChainTradeLineItem/ram:SpecifiedTradeProduct/ram:DesignatedProductClassification/ram:ClassCode</v>
      </c>
      <c r="AC57" s="13" t="str">
        <f t="shared" si="3"/>
        <v>/@listID</v>
      </c>
      <c r="AD57" s="14">
        <f>COUNTIFS(R$4:R57,AB57)</f>
        <v>1</v>
      </c>
      <c r="AE57" s="57"/>
      <c r="AF57" s="119" t="str">
        <f t="shared" si="8"/>
        <v>BT-158-1</v>
      </c>
      <c r="AG57" s="66">
        <f t="shared" si="4"/>
        <v>6</v>
      </c>
      <c r="AH57" s="66" t="str">
        <f t="shared" si="9"/>
        <v>1..1</v>
      </c>
      <c r="AI57" s="97" t="s">
        <v>330</v>
      </c>
      <c r="AJ57" s="64" t="s">
        <v>448</v>
      </c>
      <c r="AK57" s="65" t="s">
        <v>449</v>
      </c>
      <c r="AL57" s="65"/>
      <c r="AM57" s="65" t="s">
        <v>35</v>
      </c>
      <c r="AN57" s="64"/>
      <c r="AO57" s="66" t="str">
        <f t="shared" si="10"/>
        <v>1..1</v>
      </c>
      <c r="AP57" s="66" t="str">
        <f t="shared" si="10"/>
        <v>1..1</v>
      </c>
      <c r="AQ57" s="2" t="str">
        <f t="shared" si="10"/>
        <v>/rsm:CrossIndustryInvoice
/rsm:SupplyChainTradeTransaction
/ram:IncludedSupplyChainTradeLineItem
/ram:SpecifiedTradeProduct
/ram:DesignatedProductClassification
/ram:ClassCode
/@listID</v>
      </c>
      <c r="AR57" s="75" t="str">
        <f t="shared" si="10"/>
        <v>/rsm:CrossIndustryInvoice/rsm:SupplyChainTradeTransaction/ram:IncludedSupplyChainTradeLineItem/ram:SpecifiedTradeProduct/ram:DesignatedProductClassification/ram:ClassCode/@listID</v>
      </c>
      <c r="AS57" s="66" t="s">
        <v>329</v>
      </c>
      <c r="AT57" s="68" t="s">
        <v>163</v>
      </c>
      <c r="AU57" s="66" t="str">
        <f t="shared" si="6"/>
        <v>0..1</v>
      </c>
      <c r="AV57" s="66" t="s">
        <v>132</v>
      </c>
      <c r="AW57" s="69" t="s">
        <v>35</v>
      </c>
      <c r="AX57" s="7"/>
      <c r="AY57" s="68" t="str">
        <f t="shared" si="11"/>
        <v>EN 16931</v>
      </c>
      <c r="AZ57" s="68" t="str">
        <f t="shared" si="11"/>
        <v>EN 16931</v>
      </c>
      <c r="BA57" s="1"/>
      <c r="BB57" s="57"/>
      <c r="BE57"/>
      <c r="BF57" s="1"/>
      <c r="BG57" s="1"/>
      <c r="BH57" s="1"/>
      <c r="BI57" s="1"/>
      <c r="BJ57" s="1"/>
      <c r="BK57" s="1"/>
      <c r="BL57" s="1"/>
      <c r="BM57" s="1"/>
      <c r="BN57" s="1"/>
      <c r="BO57" s="1"/>
      <c r="BP57" s="1"/>
      <c r="BQ57" s="1"/>
      <c r="BR57" s="1"/>
      <c r="BS57" s="1"/>
      <c r="BT57" s="1"/>
      <c r="BU57" s="1"/>
      <c r="BV57" s="1"/>
      <c r="BW57" s="1"/>
      <c r="BX57" s="1"/>
      <c r="BY57" s="1"/>
      <c r="BZ57" s="1"/>
    </row>
    <row r="58" spans="1:78" s="59" customFormat="1" ht="120" x14ac:dyDescent="0.2">
      <c r="A58" s="45" t="str">
        <f t="shared" si="12"/>
        <v>NO</v>
      </c>
      <c r="B58" s="45"/>
      <c r="C58" s="45"/>
      <c r="D58" s="118" t="s">
        <v>236</v>
      </c>
      <c r="E58" s="119" t="s">
        <v>450</v>
      </c>
      <c r="F58" s="293" t="s">
        <v>450</v>
      </c>
      <c r="G58" s="66">
        <f t="shared" si="1"/>
        <v>6</v>
      </c>
      <c r="H58" s="66" t="s">
        <v>42</v>
      </c>
      <c r="I58" s="97" t="s">
        <v>451</v>
      </c>
      <c r="J58" s="64" t="s">
        <v>451</v>
      </c>
      <c r="K58" s="65" t="s">
        <v>35</v>
      </c>
      <c r="L58" s="65"/>
      <c r="M58" s="65" t="s">
        <v>35</v>
      </c>
      <c r="N58" s="64"/>
      <c r="O58" s="66" t="s">
        <v>42</v>
      </c>
      <c r="P58" s="66" t="str">
        <f t="shared" si="7"/>
        <v>0..1</v>
      </c>
      <c r="Q58" s="2" t="s">
        <v>452</v>
      </c>
      <c r="R58" s="75" t="s">
        <v>453</v>
      </c>
      <c r="S58" s="66" t="s">
        <v>329</v>
      </c>
      <c r="T58" s="68" t="s">
        <v>163</v>
      </c>
      <c r="U58" s="66" t="s">
        <v>42</v>
      </c>
      <c r="V58" s="66" t="s">
        <v>35</v>
      </c>
      <c r="W58" s="69" t="s">
        <v>35</v>
      </c>
      <c r="X58" s="38"/>
      <c r="Y58" s="68" t="s">
        <v>282</v>
      </c>
      <c r="Z58" s="68" t="s">
        <v>282</v>
      </c>
      <c r="AA58" s="57"/>
      <c r="AB58" s="13" t="str">
        <f t="shared" si="2"/>
        <v>/rsm:CrossIndustryInvoice/rsm:SupplyChainTradeTransaction/ram:IncludedSupplyChainTradeLineItem/ram:SpecifiedTradeProduct/ram:DesignatedProductClassification/ram:ClassCode</v>
      </c>
      <c r="AC58" s="13" t="str">
        <f t="shared" si="3"/>
        <v>/@listVersionID</v>
      </c>
      <c r="AD58" s="14">
        <f>COUNTIFS(R$4:R58,AB58)</f>
        <v>1</v>
      </c>
      <c r="AE58" s="57"/>
      <c r="AF58" s="119" t="str">
        <f t="shared" si="8"/>
        <v>BT-158-2</v>
      </c>
      <c r="AG58" s="66">
        <f t="shared" si="4"/>
        <v>6</v>
      </c>
      <c r="AH58" s="66" t="str">
        <f t="shared" si="9"/>
        <v>0..1</v>
      </c>
      <c r="AI58" s="97" t="s">
        <v>454</v>
      </c>
      <c r="AJ58" s="64" t="s">
        <v>455</v>
      </c>
      <c r="AK58" s="65" t="s">
        <v>35</v>
      </c>
      <c r="AL58" s="65"/>
      <c r="AM58" s="65" t="s">
        <v>35</v>
      </c>
      <c r="AN58" s="64"/>
      <c r="AO58" s="66" t="str">
        <f t="shared" si="10"/>
        <v>0..1</v>
      </c>
      <c r="AP58" s="66" t="str">
        <f t="shared" si="10"/>
        <v>0..1</v>
      </c>
      <c r="AQ58" s="2" t="str">
        <f t="shared" si="10"/>
        <v>/rsm:CrossIndustryInvoice
/rsm:SupplyChainTradeTransaction
/ram:IncludedSupplyChainTradeLineItem
/ram:SpecifiedTradeProduct
/ram:DesignatedProductClassification
/ram:ClassCode
/@listVersionID</v>
      </c>
      <c r="AR58" s="75" t="str">
        <f t="shared" si="10"/>
        <v>/rsm:CrossIndustryInvoice/rsm:SupplyChainTradeTransaction/ram:IncludedSupplyChainTradeLineItem/ram:SpecifiedTradeProduct/ram:DesignatedProductClassification/ram:ClassCode/@listVersionID</v>
      </c>
      <c r="AS58" s="66" t="s">
        <v>329</v>
      </c>
      <c r="AT58" s="68" t="s">
        <v>163</v>
      </c>
      <c r="AU58" s="66" t="str">
        <f t="shared" si="6"/>
        <v>0..1</v>
      </c>
      <c r="AV58" s="66" t="s">
        <v>35</v>
      </c>
      <c r="AW58" s="69" t="s">
        <v>35</v>
      </c>
      <c r="AX58" s="7"/>
      <c r="AY58" s="68" t="str">
        <f t="shared" si="11"/>
        <v>EN 16931</v>
      </c>
      <c r="AZ58" s="68" t="str">
        <f t="shared" si="11"/>
        <v>EN 16931</v>
      </c>
      <c r="BA58" s="1"/>
      <c r="BB58" s="57"/>
      <c r="BE58"/>
      <c r="BF58" s="1"/>
      <c r="BG58" s="1"/>
      <c r="BH58" s="1"/>
      <c r="BI58" s="1"/>
      <c r="BJ58" s="1"/>
      <c r="BK58" s="1"/>
      <c r="BL58" s="1"/>
      <c r="BM58" s="1"/>
      <c r="BN58" s="1"/>
      <c r="BO58" s="1"/>
      <c r="BP58" s="1"/>
      <c r="BQ58" s="1"/>
      <c r="BR58" s="1"/>
      <c r="BS58" s="1"/>
      <c r="BT58" s="1"/>
      <c r="BU58" s="1"/>
      <c r="BV58" s="1"/>
      <c r="BW58" s="1"/>
      <c r="BX58" s="1"/>
      <c r="BY58" s="1"/>
      <c r="BZ58" s="1"/>
    </row>
    <row r="59" spans="1:78" s="59" customFormat="1" ht="105" x14ac:dyDescent="0.2">
      <c r="A59" s="45" t="str">
        <f t="shared" si="12"/>
        <v>EXT</v>
      </c>
      <c r="B59" s="45"/>
      <c r="C59" s="45"/>
      <c r="D59" s="121" t="s">
        <v>236</v>
      </c>
      <c r="E59" s="61" t="s">
        <v>41</v>
      </c>
      <c r="F59" s="282" t="e">
        <v>#N/A</v>
      </c>
      <c r="G59" s="62">
        <f t="shared" si="1"/>
        <v>5</v>
      </c>
      <c r="H59" s="62" t="s">
        <v>42</v>
      </c>
      <c r="I59" s="64" t="s">
        <v>456</v>
      </c>
      <c r="J59" s="64"/>
      <c r="K59" s="65"/>
      <c r="L59" s="65"/>
      <c r="M59" s="65"/>
      <c r="N59" s="64"/>
      <c r="O59" s="66" t="s">
        <v>42</v>
      </c>
      <c r="P59" s="66" t="str">
        <f t="shared" si="7"/>
        <v>0..1</v>
      </c>
      <c r="Q59" s="6" t="s">
        <v>457</v>
      </c>
      <c r="R59" s="67" t="s">
        <v>458</v>
      </c>
      <c r="S59" s="66" t="s">
        <v>73</v>
      </c>
      <c r="T59" s="68" t="s">
        <v>56</v>
      </c>
      <c r="U59" s="62" t="s">
        <v>62</v>
      </c>
      <c r="V59" s="66"/>
      <c r="W59" s="69"/>
      <c r="X59" s="38"/>
      <c r="Y59" s="70" t="s">
        <v>47</v>
      </c>
      <c r="Z59" s="70" t="s">
        <v>47</v>
      </c>
      <c r="AA59" s="57"/>
      <c r="AB59" s="13" t="str">
        <f t="shared" si="2"/>
        <v>/rsm:CrossIndustryInvoice/rsm:SupplyChainTradeTransaction/ram:IncludedSupplyChainTradeLineItem/ram:SpecifiedTradeProduct/ram:DesignatedProductClassification</v>
      </c>
      <c r="AC59" s="13" t="str">
        <f t="shared" si="3"/>
        <v>/ram:ClassName</v>
      </c>
      <c r="AD59" s="14">
        <f>COUNTIFS(R$4:R59,AB59)</f>
        <v>1</v>
      </c>
      <c r="AE59" s="57"/>
      <c r="AF59" s="61" t="str">
        <f t="shared" si="8"/>
        <v>EXT</v>
      </c>
      <c r="AG59" s="62">
        <f t="shared" si="4"/>
        <v>5</v>
      </c>
      <c r="AH59" s="62" t="str">
        <f t="shared" si="9"/>
        <v>0..1</v>
      </c>
      <c r="AI59" s="64" t="s">
        <v>459</v>
      </c>
      <c r="AJ59" s="64"/>
      <c r="AK59" s="65"/>
      <c r="AL59" s="65"/>
      <c r="AM59" s="65"/>
      <c r="AN59" s="64"/>
      <c r="AO59" s="66" t="str">
        <f t="shared" si="10"/>
        <v>0..1</v>
      </c>
      <c r="AP59" s="66" t="str">
        <f t="shared" si="10"/>
        <v>0..1</v>
      </c>
      <c r="AQ59" s="6" t="str">
        <f t="shared" si="10"/>
        <v>/rsm:CrossIndustryInvoice
/rsm:SupplyChainTradeTransaction
/ram:IncludedSupplyChainTradeLineItem
/ram:SpecifiedTradeProduct
/ram:DesignatedProductClassification
/ram:ClassName</v>
      </c>
      <c r="AR59" s="67" t="str">
        <f t="shared" si="10"/>
        <v>/rsm:CrossIndustryInvoice/rsm:SupplyChainTradeTransaction/ram:IncludedSupplyChainTradeLineItem/ram:SpecifiedTradeProduct/ram:DesignatedProductClassification/ram:ClassName</v>
      </c>
      <c r="AS59" s="66" t="s">
        <v>73</v>
      </c>
      <c r="AT59" s="68" t="s">
        <v>56</v>
      </c>
      <c r="AU59" s="62" t="str">
        <f t="shared" si="6"/>
        <v>0..n</v>
      </c>
      <c r="AV59" s="66"/>
      <c r="AW59" s="69"/>
      <c r="AX59" s="7"/>
      <c r="AY59" s="70" t="str">
        <f t="shared" si="11"/>
        <v>EXTENDED</v>
      </c>
      <c r="AZ59" s="70" t="str">
        <f t="shared" si="11"/>
        <v>EXTENDED</v>
      </c>
      <c r="BA59" s="1"/>
      <c r="BB59" s="57"/>
      <c r="BE59"/>
      <c r="BF59" s="1"/>
      <c r="BG59" s="1"/>
      <c r="BH59" s="1"/>
      <c r="BI59" s="1"/>
      <c r="BJ59" s="1"/>
      <c r="BK59" s="1"/>
      <c r="BL59" s="1"/>
      <c r="BM59" s="1"/>
      <c r="BN59" s="1"/>
      <c r="BO59" s="1"/>
      <c r="BP59" s="1"/>
      <c r="BQ59" s="1"/>
      <c r="BR59" s="1"/>
      <c r="BS59" s="1"/>
      <c r="BT59" s="1"/>
      <c r="BU59" s="1"/>
      <c r="BV59" s="1"/>
      <c r="BW59" s="1"/>
      <c r="BX59" s="1"/>
      <c r="BY59" s="1"/>
      <c r="BZ59" s="1"/>
    </row>
    <row r="60" spans="1:78" s="11" customFormat="1" ht="90" x14ac:dyDescent="0.2">
      <c r="A60" s="45" t="str">
        <f t="shared" si="12"/>
        <v>EXT</v>
      </c>
      <c r="B60" s="131" t="s">
        <v>304</v>
      </c>
      <c r="C60" s="131"/>
      <c r="D60" s="139" t="s">
        <v>236</v>
      </c>
      <c r="E60" s="140" t="s">
        <v>41</v>
      </c>
      <c r="F60" s="296" t="e">
        <v>#N/A</v>
      </c>
      <c r="G60" s="141">
        <f>LEN(R60)-LEN(SUBSTITUTE(R60,"/",""))-1</f>
        <v>4</v>
      </c>
      <c r="H60" s="141" t="s">
        <v>62</v>
      </c>
      <c r="I60" s="125" t="s">
        <v>460</v>
      </c>
      <c r="J60" s="125"/>
      <c r="K60" s="126"/>
      <c r="L60" s="126"/>
      <c r="M60" s="126"/>
      <c r="N60" s="125"/>
      <c r="O60" s="124" t="s">
        <v>42</v>
      </c>
      <c r="P60" s="124" t="s">
        <v>62</v>
      </c>
      <c r="Q60" s="142" t="s">
        <v>461</v>
      </c>
      <c r="R60" s="143" t="s">
        <v>462</v>
      </c>
      <c r="S60" s="124"/>
      <c r="T60" s="129"/>
      <c r="U60" s="141" t="s">
        <v>62</v>
      </c>
      <c r="V60" s="124"/>
      <c r="W60" s="130"/>
      <c r="X60" s="38"/>
      <c r="Y60" s="144" t="s">
        <v>47</v>
      </c>
      <c r="Z60" s="144" t="s">
        <v>47</v>
      </c>
      <c r="AA60" s="57"/>
      <c r="AB60" s="13" t="str">
        <f t="shared" si="2"/>
        <v>/rsm:CrossIndustryInvoice/rsm:SupplyChainTradeTransaction/ram:IncludedSupplyChainTradeLineItem/ram:SpecifiedTradeProduct</v>
      </c>
      <c r="AC60" s="13" t="str">
        <f t="shared" si="3"/>
        <v>/ram:IndividualTradeProductInstance</v>
      </c>
      <c r="AD60" s="14">
        <f>COUNTIFS(R$4:R60,AB60)</f>
        <v>1</v>
      </c>
      <c r="AE60" s="57"/>
      <c r="AF60" s="140" t="str">
        <f t="shared" si="8"/>
        <v>EXT</v>
      </c>
      <c r="AG60" s="141">
        <f t="shared" si="4"/>
        <v>4</v>
      </c>
      <c r="AH60" s="141" t="str">
        <f t="shared" si="9"/>
        <v>0..n</v>
      </c>
      <c r="AI60" s="125" t="s">
        <v>460</v>
      </c>
      <c r="AJ60" s="125"/>
      <c r="AK60" s="126"/>
      <c r="AL60" s="126"/>
      <c r="AM60" s="126"/>
      <c r="AN60" s="125"/>
      <c r="AO60" s="124" t="str">
        <f t="shared" si="10"/>
        <v>0..1</v>
      </c>
      <c r="AP60" s="124" t="str">
        <f t="shared" si="10"/>
        <v>0..n</v>
      </c>
      <c r="AQ60" s="142" t="str">
        <f t="shared" si="10"/>
        <v>/rsm:CrossIndustryInvoice
/rsm:SupplyChainTradeTransaction
/ram:IncludedSupplyChainTradeLineItem
/ram:SpecifiedTradeProduct
/ram:IndividualTradeProductInstance</v>
      </c>
      <c r="AR60" s="143" t="str">
        <f t="shared" si="10"/>
        <v>/rsm:CrossIndustryInvoice/rsm:SupplyChainTradeTransaction/ram:IncludedSupplyChainTradeLineItem/ram:SpecifiedTradeProduct/ram:IndividualTradeProductInstance</v>
      </c>
      <c r="AS60" s="124"/>
      <c r="AT60" s="129"/>
      <c r="AU60" s="141" t="str">
        <f t="shared" si="6"/>
        <v>0..n</v>
      </c>
      <c r="AV60" s="124"/>
      <c r="AW60" s="130"/>
      <c r="AX60" s="7"/>
      <c r="AY60" s="144" t="str">
        <f t="shared" si="11"/>
        <v>EXTENDED</v>
      </c>
      <c r="AZ60" s="144" t="str">
        <f t="shared" si="11"/>
        <v>EXTENDED</v>
      </c>
      <c r="BB60" s="57"/>
      <c r="BC60" s="59"/>
      <c r="BD60" s="59"/>
    </row>
    <row r="61" spans="1:78" customFormat="1" ht="105" x14ac:dyDescent="0.2">
      <c r="A61" s="45" t="str">
        <f t="shared" si="12"/>
        <v>EXT</v>
      </c>
      <c r="B61" s="131" t="s">
        <v>304</v>
      </c>
      <c r="C61" s="131"/>
      <c r="D61" s="121" t="s">
        <v>236</v>
      </c>
      <c r="E61" s="61" t="s">
        <v>41</v>
      </c>
      <c r="F61" s="282" t="e">
        <v>#N/A</v>
      </c>
      <c r="G61" s="62">
        <f t="shared" ref="G61:G124" si="13">LEN(R61)-LEN(SUBSTITUTE(R61,"/",""))-1</f>
        <v>5</v>
      </c>
      <c r="H61" s="62" t="s">
        <v>42</v>
      </c>
      <c r="I61" s="64" t="s">
        <v>463</v>
      </c>
      <c r="J61" s="64" t="s">
        <v>464</v>
      </c>
      <c r="K61" s="65"/>
      <c r="L61" s="65"/>
      <c r="M61" s="65"/>
      <c r="N61" s="64"/>
      <c r="O61" s="66" t="s">
        <v>42</v>
      </c>
      <c r="P61" s="66" t="str">
        <f t="shared" si="7"/>
        <v>0..1</v>
      </c>
      <c r="Q61" s="6" t="s">
        <v>465</v>
      </c>
      <c r="R61" s="67" t="s">
        <v>466</v>
      </c>
      <c r="S61" s="66" t="s">
        <v>55</v>
      </c>
      <c r="T61" s="68" t="s">
        <v>56</v>
      </c>
      <c r="U61" s="62" t="s">
        <v>42</v>
      </c>
      <c r="V61" s="66"/>
      <c r="W61" s="69"/>
      <c r="X61" s="38"/>
      <c r="Y61" s="70" t="s">
        <v>47</v>
      </c>
      <c r="Z61" s="70" t="s">
        <v>47</v>
      </c>
      <c r="AA61" s="57"/>
      <c r="AB61" s="13" t="str">
        <f t="shared" si="2"/>
        <v>/rsm:CrossIndustryInvoice/rsm:SupplyChainTradeTransaction/ram:IncludedSupplyChainTradeLineItem/ram:SpecifiedTradeProduct/ram:IndividualTradeProductInstance</v>
      </c>
      <c r="AC61" s="13" t="str">
        <f t="shared" si="3"/>
        <v>/ram:BatchID</v>
      </c>
      <c r="AD61" s="14">
        <f>COUNTIFS(R$4:R61,AB61)</f>
        <v>1</v>
      </c>
      <c r="AE61" s="57"/>
      <c r="AF61" s="61" t="str">
        <f t="shared" si="8"/>
        <v>EXT</v>
      </c>
      <c r="AG61" s="62">
        <f t="shared" si="4"/>
        <v>5</v>
      </c>
      <c r="AH61" s="62" t="str">
        <f t="shared" si="9"/>
        <v>0..1</v>
      </c>
      <c r="AI61" s="64" t="s">
        <v>463</v>
      </c>
      <c r="AJ61" s="64"/>
      <c r="AK61" s="65"/>
      <c r="AL61" s="65"/>
      <c r="AM61" s="65"/>
      <c r="AN61" s="64"/>
      <c r="AO61" s="66" t="str">
        <f t="shared" si="10"/>
        <v>0..1</v>
      </c>
      <c r="AP61" s="66" t="str">
        <f t="shared" si="10"/>
        <v>0..1</v>
      </c>
      <c r="AQ61" s="6" t="str">
        <f t="shared" si="10"/>
        <v>/rsm:CrossIndustryInvoice
/rsm:SupplyChainTradeTransaction
/ram:IncludedSupplyChainTradeLineItem
/ram:SpecifiedTradeProduct
/ram:IndividualTradeProductInstance
/ram:BatchID</v>
      </c>
      <c r="AR61" s="67" t="str">
        <f t="shared" si="10"/>
        <v>/rsm:CrossIndustryInvoice/rsm:SupplyChainTradeTransaction/ram:IncludedSupplyChainTradeLineItem/ram:SpecifiedTradeProduct/ram:IndividualTradeProductInstance/ram:BatchID</v>
      </c>
      <c r="AS61" s="66" t="s">
        <v>55</v>
      </c>
      <c r="AT61" s="68" t="s">
        <v>56</v>
      </c>
      <c r="AU61" s="62" t="str">
        <f t="shared" si="6"/>
        <v>0..1</v>
      </c>
      <c r="AV61" s="66"/>
      <c r="AW61" s="69"/>
      <c r="AX61" s="7"/>
      <c r="AY61" s="70" t="str">
        <f t="shared" si="11"/>
        <v>EXTENDED</v>
      </c>
      <c r="AZ61" s="70" t="str">
        <f t="shared" si="11"/>
        <v>EXTENDED</v>
      </c>
      <c r="BA61" s="1"/>
      <c r="BB61" s="57"/>
      <c r="BC61" s="59"/>
      <c r="BD61" s="59"/>
      <c r="BF61" s="1"/>
      <c r="BG61" s="1"/>
      <c r="BH61" s="1"/>
      <c r="BI61" s="1"/>
      <c r="BJ61" s="1"/>
      <c r="BK61" s="1"/>
      <c r="BL61" s="1"/>
      <c r="BM61" s="1"/>
      <c r="BN61" s="1"/>
      <c r="BO61" s="1"/>
      <c r="BP61" s="1"/>
      <c r="BQ61" s="1"/>
      <c r="BR61" s="1"/>
      <c r="BS61" s="1"/>
      <c r="BT61" s="1"/>
      <c r="BU61" s="1"/>
      <c r="BV61" s="1"/>
      <c r="BW61" s="1"/>
      <c r="BX61" s="1"/>
      <c r="BY61" s="1"/>
      <c r="BZ61" s="1"/>
    </row>
    <row r="62" spans="1:78" customFormat="1" ht="105" x14ac:dyDescent="0.2">
      <c r="A62" s="45" t="str">
        <f t="shared" si="12"/>
        <v>EXT</v>
      </c>
      <c r="B62" s="131" t="s">
        <v>304</v>
      </c>
      <c r="C62" s="131"/>
      <c r="D62" s="121" t="s">
        <v>236</v>
      </c>
      <c r="E62" s="145" t="s">
        <v>41</v>
      </c>
      <c r="F62" s="297" t="e">
        <v>#N/A</v>
      </c>
      <c r="G62" s="146">
        <f t="shared" si="13"/>
        <v>5</v>
      </c>
      <c r="H62" s="146" t="s">
        <v>42</v>
      </c>
      <c r="I62" s="64" t="s">
        <v>467</v>
      </c>
      <c r="J62" s="64" t="s">
        <v>468</v>
      </c>
      <c r="K62" s="65"/>
      <c r="L62" s="65"/>
      <c r="M62" s="65"/>
      <c r="N62" s="64"/>
      <c r="O62" s="66" t="s">
        <v>42</v>
      </c>
      <c r="P62" s="66" t="str">
        <f t="shared" si="7"/>
        <v>0..1</v>
      </c>
      <c r="Q62" s="6" t="s">
        <v>469</v>
      </c>
      <c r="R62" s="67" t="s">
        <v>470</v>
      </c>
      <c r="S62" s="66" t="s">
        <v>55</v>
      </c>
      <c r="T62" s="68" t="s">
        <v>56</v>
      </c>
      <c r="U62" s="62" t="s">
        <v>42</v>
      </c>
      <c r="V62" s="66"/>
      <c r="W62" s="69"/>
      <c r="X62" s="38"/>
      <c r="Y62" s="70" t="s">
        <v>47</v>
      </c>
      <c r="Z62" s="70" t="s">
        <v>47</v>
      </c>
      <c r="AA62" s="57"/>
      <c r="AB62" s="13" t="str">
        <f t="shared" si="2"/>
        <v>/rsm:CrossIndustryInvoice/rsm:SupplyChainTradeTransaction/ram:IncludedSupplyChainTradeLineItem/ram:SpecifiedTradeProduct/ram:IndividualTradeProductInstance</v>
      </c>
      <c r="AC62" s="13" t="str">
        <f t="shared" si="3"/>
        <v>/ram:SupplierAssignedSerialID</v>
      </c>
      <c r="AD62" s="14">
        <f>COUNTIFS(R$4:R62,AB62)</f>
        <v>1</v>
      </c>
      <c r="AE62" s="57"/>
      <c r="AF62" s="145" t="str">
        <f t="shared" si="8"/>
        <v>EXT</v>
      </c>
      <c r="AG62" s="146">
        <f t="shared" si="4"/>
        <v>5</v>
      </c>
      <c r="AH62" s="146" t="str">
        <f t="shared" si="9"/>
        <v>0..1</v>
      </c>
      <c r="AI62" s="64" t="s">
        <v>467</v>
      </c>
      <c r="AJ62" s="64"/>
      <c r="AK62" s="65"/>
      <c r="AL62" s="65"/>
      <c r="AM62" s="65"/>
      <c r="AN62" s="64"/>
      <c r="AO62" s="66" t="str">
        <f t="shared" si="10"/>
        <v>0..1</v>
      </c>
      <c r="AP62" s="66" t="str">
        <f t="shared" si="10"/>
        <v>0..1</v>
      </c>
      <c r="AQ62" s="6" t="str">
        <f t="shared" si="10"/>
        <v>/rsm:CrossIndustryInvoice
/rsm:SupplyChainTradeTransaction
/ram:IncludedSupplyChainTradeLineItem
/ram:SpecifiedTradeProduct
/ram:IndividualTradeProductInstance
/ram:SupplierAssignedSerialID</v>
      </c>
      <c r="AR62" s="67" t="str">
        <f t="shared" si="10"/>
        <v>/rsm:CrossIndustryInvoice/rsm:SupplyChainTradeTransaction/ram:IncludedSupplyChainTradeLineItem/ram:SpecifiedTradeProduct/ram:IndividualTradeProductInstance/ram:SupplierAssignedSerialID</v>
      </c>
      <c r="AS62" s="66" t="s">
        <v>55</v>
      </c>
      <c r="AT62" s="68" t="s">
        <v>56</v>
      </c>
      <c r="AU62" s="62" t="str">
        <f t="shared" si="6"/>
        <v>0..1</v>
      </c>
      <c r="AV62" s="66"/>
      <c r="AW62" s="69"/>
      <c r="AX62" s="7"/>
      <c r="AY62" s="70" t="str">
        <f t="shared" si="11"/>
        <v>EXTENDED</v>
      </c>
      <c r="AZ62" s="70" t="str">
        <f t="shared" si="11"/>
        <v>EXTENDED</v>
      </c>
      <c r="BA62" s="1"/>
      <c r="BB62" s="57"/>
      <c r="BC62" s="59"/>
      <c r="BD62" s="59"/>
      <c r="BF62" s="1"/>
      <c r="BG62" s="1"/>
      <c r="BH62" s="1"/>
      <c r="BI62" s="1"/>
      <c r="BJ62" s="1"/>
      <c r="BK62" s="1"/>
      <c r="BL62" s="1"/>
      <c r="BM62" s="1"/>
      <c r="BN62" s="1"/>
      <c r="BO62" s="1"/>
      <c r="BP62" s="1"/>
      <c r="BQ62" s="1"/>
      <c r="BR62" s="1"/>
      <c r="BS62" s="1"/>
      <c r="BT62" s="1"/>
      <c r="BU62" s="1"/>
      <c r="BV62" s="1"/>
      <c r="BW62" s="1"/>
      <c r="BX62" s="1"/>
      <c r="BY62" s="1"/>
      <c r="BZ62" s="1"/>
    </row>
    <row r="63" spans="1:78" customFormat="1" ht="90" x14ac:dyDescent="0.2">
      <c r="A63" s="45" t="str">
        <f t="shared" si="12"/>
        <v>NO</v>
      </c>
      <c r="B63" s="45"/>
      <c r="C63" s="45"/>
      <c r="D63" s="118" t="s">
        <v>236</v>
      </c>
      <c r="E63" s="123" t="s">
        <v>471</v>
      </c>
      <c r="F63" s="294" t="e">
        <v>#N/A</v>
      </c>
      <c r="G63" s="124">
        <f t="shared" si="13"/>
        <v>4</v>
      </c>
      <c r="H63" s="124" t="s">
        <v>42</v>
      </c>
      <c r="I63" s="125" t="s">
        <v>472</v>
      </c>
      <c r="J63" s="125"/>
      <c r="K63" s="126"/>
      <c r="L63" s="126"/>
      <c r="M63" s="126"/>
      <c r="N63" s="125"/>
      <c r="O63" s="124" t="s">
        <v>42</v>
      </c>
      <c r="P63" s="124" t="str">
        <f t="shared" si="7"/>
        <v>0..1</v>
      </c>
      <c r="Q63" s="127" t="s">
        <v>473</v>
      </c>
      <c r="R63" s="128" t="s">
        <v>474</v>
      </c>
      <c r="S63" s="124"/>
      <c r="T63" s="129"/>
      <c r="U63" s="124" t="s">
        <v>42</v>
      </c>
      <c r="V63" s="124"/>
      <c r="W63" s="130"/>
      <c r="X63" s="38"/>
      <c r="Y63" s="129" t="s">
        <v>282</v>
      </c>
      <c r="Z63" s="129" t="s">
        <v>282</v>
      </c>
      <c r="AA63" s="57"/>
      <c r="AB63" s="13" t="str">
        <f t="shared" si="2"/>
        <v>/rsm:CrossIndustryInvoice/rsm:SupplyChainTradeTransaction/ram:IncludedSupplyChainTradeLineItem/ram:SpecifiedTradeProduct</v>
      </c>
      <c r="AC63" s="13" t="str">
        <f t="shared" si="3"/>
        <v>/ram:OriginTradeCountry</v>
      </c>
      <c r="AD63" s="14">
        <f>COUNTIFS(R$4:R63,AB63)</f>
        <v>1</v>
      </c>
      <c r="AE63" s="57"/>
      <c r="AF63" s="123" t="str">
        <f t="shared" si="8"/>
        <v>BT-159-00</v>
      </c>
      <c r="AG63" s="124">
        <f t="shared" si="4"/>
        <v>4</v>
      </c>
      <c r="AH63" s="124" t="str">
        <f t="shared" si="9"/>
        <v>0..1</v>
      </c>
      <c r="AI63" s="125" t="s">
        <v>475</v>
      </c>
      <c r="AJ63" s="125"/>
      <c r="AK63" s="126"/>
      <c r="AL63" s="126"/>
      <c r="AM63" s="126" t="s">
        <v>35</v>
      </c>
      <c r="AN63" s="125"/>
      <c r="AO63" s="124" t="str">
        <f t="shared" si="10"/>
        <v>0..1</v>
      </c>
      <c r="AP63" s="124" t="str">
        <f t="shared" si="10"/>
        <v>0..1</v>
      </c>
      <c r="AQ63" s="127" t="str">
        <f t="shared" si="10"/>
        <v>/rsm:CrossIndustryInvoice
/rsm:SupplyChainTradeTransaction
/ram:IncludedSupplyChainTradeLineItem
/ram:SpecifiedTradeProduct
/ram:OriginTradeCountry</v>
      </c>
      <c r="AR63" s="128" t="str">
        <f t="shared" si="10"/>
        <v>/rsm:CrossIndustryInvoice/rsm:SupplyChainTradeTransaction/ram:IncludedSupplyChainTradeLineItem/ram:SpecifiedTradeProduct/ram:OriginTradeCountry</v>
      </c>
      <c r="AS63" s="124"/>
      <c r="AT63" s="129"/>
      <c r="AU63" s="124" t="str">
        <f t="shared" si="6"/>
        <v>0..1</v>
      </c>
      <c r="AV63" s="124"/>
      <c r="AW63" s="130"/>
      <c r="AX63" s="7"/>
      <c r="AY63" s="129" t="str">
        <f t="shared" si="11"/>
        <v>EN 16931</v>
      </c>
      <c r="AZ63" s="129" t="str">
        <f t="shared" si="11"/>
        <v>EN 16931</v>
      </c>
      <c r="BA63" s="1"/>
      <c r="BB63" s="57"/>
      <c r="BC63" s="59"/>
      <c r="BD63" s="59"/>
      <c r="BF63" s="1"/>
      <c r="BG63" s="1"/>
      <c r="BH63" s="1"/>
      <c r="BI63" s="1"/>
      <c r="BJ63" s="1"/>
      <c r="BK63" s="1"/>
      <c r="BL63" s="1"/>
      <c r="BM63" s="1"/>
      <c r="BN63" s="1"/>
      <c r="BO63" s="1"/>
      <c r="BP63" s="1"/>
      <c r="BQ63" s="1"/>
      <c r="BR63" s="1"/>
      <c r="BS63" s="1"/>
      <c r="BT63" s="1"/>
      <c r="BU63" s="1"/>
      <c r="BV63" s="1"/>
      <c r="BW63" s="1"/>
      <c r="BX63" s="1"/>
      <c r="BY63" s="1"/>
      <c r="BZ63" s="1"/>
    </row>
    <row r="64" spans="1:78" customFormat="1" ht="105" x14ac:dyDescent="0.2">
      <c r="A64" s="45" t="str">
        <f t="shared" si="12"/>
        <v>YES</v>
      </c>
      <c r="B64" s="120" t="s">
        <v>476</v>
      </c>
      <c r="C64" s="120"/>
      <c r="D64" s="118" t="s">
        <v>236</v>
      </c>
      <c r="E64" s="119" t="s">
        <v>477</v>
      </c>
      <c r="F64" s="293" t="s">
        <v>477</v>
      </c>
      <c r="G64" s="66">
        <f t="shared" si="13"/>
        <v>5</v>
      </c>
      <c r="H64" s="66" t="s">
        <v>42</v>
      </c>
      <c r="I64" s="64" t="s">
        <v>478</v>
      </c>
      <c r="J64" s="64" t="s">
        <v>479</v>
      </c>
      <c r="K64" s="65" t="s">
        <v>480</v>
      </c>
      <c r="L64" s="65"/>
      <c r="M64" s="65" t="s">
        <v>35</v>
      </c>
      <c r="N64" s="64" t="s">
        <v>128</v>
      </c>
      <c r="O64" s="66" t="s">
        <v>42</v>
      </c>
      <c r="P64" s="66" t="str">
        <f t="shared" si="7"/>
        <v>0..1</v>
      </c>
      <c r="Q64" s="2" t="s">
        <v>481</v>
      </c>
      <c r="R64" s="75" t="s">
        <v>482</v>
      </c>
      <c r="S64" s="66" t="s">
        <v>131</v>
      </c>
      <c r="T64" s="68" t="s">
        <v>56</v>
      </c>
      <c r="U64" s="66" t="s">
        <v>42</v>
      </c>
      <c r="V64" s="66" t="s">
        <v>35</v>
      </c>
      <c r="W64" s="69" t="s">
        <v>35</v>
      </c>
      <c r="X64" s="38"/>
      <c r="Y64" s="68" t="s">
        <v>282</v>
      </c>
      <c r="Z64" s="68" t="s">
        <v>282</v>
      </c>
      <c r="AA64" s="57"/>
      <c r="AB64" s="13" t="str">
        <f t="shared" si="2"/>
        <v>/rsm:CrossIndustryInvoice/rsm:SupplyChainTradeTransaction/ram:IncludedSupplyChainTradeLineItem/ram:SpecifiedTradeProduct/ram:OriginTradeCountry</v>
      </c>
      <c r="AC64" s="13" t="str">
        <f t="shared" si="3"/>
        <v>/ram:ID</v>
      </c>
      <c r="AD64" s="14">
        <f>COUNTIFS(R$4:R64,AB64)</f>
        <v>1</v>
      </c>
      <c r="AE64" s="57"/>
      <c r="AF64" s="119" t="str">
        <f t="shared" si="8"/>
        <v>BT-159</v>
      </c>
      <c r="AG64" s="66">
        <f t="shared" ref="AG64:AG127" si="14">LEN(AR64)-LEN(SUBSTITUTE(AR64,"/",""))-1</f>
        <v>5</v>
      </c>
      <c r="AH64" s="66" t="str">
        <f t="shared" si="9"/>
        <v>0..1</v>
      </c>
      <c r="AI64" s="64" t="s">
        <v>483</v>
      </c>
      <c r="AJ64" s="64" t="s">
        <v>484</v>
      </c>
      <c r="AK64" s="65" t="s">
        <v>485</v>
      </c>
      <c r="AL64" s="65"/>
      <c r="AM64" s="65" t="s">
        <v>35</v>
      </c>
      <c r="AN64" s="64" t="s">
        <v>128</v>
      </c>
      <c r="AO64" s="66" t="str">
        <f t="shared" si="10"/>
        <v>0..1</v>
      </c>
      <c r="AP64" s="66" t="str">
        <f t="shared" si="10"/>
        <v>0..1</v>
      </c>
      <c r="AQ64" s="2" t="str">
        <f t="shared" si="10"/>
        <v>/rsm:CrossIndustryInvoice
/rsm:SupplyChainTradeTransaction
/ram:IncludedSupplyChainTradeLineItem
/ram:SpecifiedTradeProduct
/ram:OriginTradeCountry
/ram:ID</v>
      </c>
      <c r="AR64" s="75" t="str">
        <f t="shared" si="10"/>
        <v>/rsm:CrossIndustryInvoice/rsm:SupplyChainTradeTransaction/ram:IncludedSupplyChainTradeLineItem/ram:SpecifiedTradeProduct/ram:OriginTradeCountry/ram:ID</v>
      </c>
      <c r="AS64" s="66" t="s">
        <v>131</v>
      </c>
      <c r="AT64" s="68" t="s">
        <v>56</v>
      </c>
      <c r="AU64" s="66" t="str">
        <f t="shared" ref="AU64:AU127" si="15">U64</f>
        <v>0..1</v>
      </c>
      <c r="AV64" s="66" t="s">
        <v>35</v>
      </c>
      <c r="AW64" s="69" t="s">
        <v>35</v>
      </c>
      <c r="AX64" s="7"/>
      <c r="AY64" s="68" t="str">
        <f t="shared" si="11"/>
        <v>EN 16931</v>
      </c>
      <c r="AZ64" s="68" t="str">
        <f t="shared" si="11"/>
        <v>EN 16931</v>
      </c>
      <c r="BA64" s="1"/>
      <c r="BB64" s="57"/>
      <c r="BC64" s="59"/>
      <c r="BD64" s="59"/>
      <c r="BF64" s="1"/>
      <c r="BG64" s="1"/>
      <c r="BH64" s="1"/>
      <c r="BI64" s="1"/>
      <c r="BJ64" s="1"/>
      <c r="BK64" s="1"/>
      <c r="BL64" s="1"/>
      <c r="BM64" s="1"/>
      <c r="BN64" s="1"/>
      <c r="BO64" s="1"/>
      <c r="BP64" s="1"/>
      <c r="BQ64" s="1"/>
      <c r="BR64" s="1"/>
      <c r="BS64" s="1"/>
      <c r="BT64" s="1"/>
      <c r="BU64" s="1"/>
      <c r="BV64" s="1"/>
      <c r="BW64" s="1"/>
      <c r="BX64" s="1"/>
      <c r="BY64" s="1"/>
      <c r="BZ64" s="1"/>
    </row>
    <row r="65" spans="1:78" customFormat="1" ht="90" x14ac:dyDescent="0.2">
      <c r="A65" s="45" t="str">
        <f t="shared" si="12"/>
        <v>EXT</v>
      </c>
      <c r="B65" s="45"/>
      <c r="C65" s="45"/>
      <c r="D65" s="121" t="s">
        <v>236</v>
      </c>
      <c r="E65" s="140" t="s">
        <v>41</v>
      </c>
      <c r="F65" s="296" t="e">
        <v>#N/A</v>
      </c>
      <c r="G65" s="141">
        <f t="shared" si="13"/>
        <v>4</v>
      </c>
      <c r="H65" s="141" t="s">
        <v>62</v>
      </c>
      <c r="I65" s="125" t="s">
        <v>486</v>
      </c>
      <c r="J65" s="125" t="s">
        <v>487</v>
      </c>
      <c r="K65" s="126"/>
      <c r="L65" s="126"/>
      <c r="M65" s="126"/>
      <c r="N65" s="125"/>
      <c r="O65" s="124" t="s">
        <v>62</v>
      </c>
      <c r="P65" s="124" t="str">
        <f t="shared" si="7"/>
        <v>0..n</v>
      </c>
      <c r="Q65" s="142" t="s">
        <v>488</v>
      </c>
      <c r="R65" s="143" t="s">
        <v>489</v>
      </c>
      <c r="S65" s="124"/>
      <c r="T65" s="129"/>
      <c r="U65" s="141" t="s">
        <v>62</v>
      </c>
      <c r="V65" s="124"/>
      <c r="W65" s="130"/>
      <c r="X65" s="38"/>
      <c r="Y65" s="144" t="s">
        <v>47</v>
      </c>
      <c r="Z65" s="144" t="s">
        <v>47</v>
      </c>
      <c r="AA65" s="57"/>
      <c r="AB65" s="13" t="str">
        <f t="shared" si="2"/>
        <v>/rsm:CrossIndustryInvoice/rsm:SupplyChainTradeTransaction/ram:IncludedSupplyChainTradeLineItem/ram:SpecifiedTradeProduct</v>
      </c>
      <c r="AC65" s="13" t="str">
        <f t="shared" si="3"/>
        <v>/ram:IncludedReferencedProduct</v>
      </c>
      <c r="AD65" s="14">
        <f>COUNTIFS(R$4:R65,AB65)</f>
        <v>1</v>
      </c>
      <c r="AE65" s="57"/>
      <c r="AF65" s="140" t="str">
        <f t="shared" ref="AF65:AF128" si="16">E65</f>
        <v>EXT</v>
      </c>
      <c r="AG65" s="141">
        <f t="shared" si="14"/>
        <v>4</v>
      </c>
      <c r="AH65" s="141" t="str">
        <f t="shared" ref="AH65:AH128" si="17">H65</f>
        <v>0..n</v>
      </c>
      <c r="AI65" s="125" t="s">
        <v>490</v>
      </c>
      <c r="AJ65" s="125"/>
      <c r="AK65" s="126"/>
      <c r="AL65" s="126"/>
      <c r="AM65" s="126"/>
      <c r="AN65" s="125"/>
      <c r="AO65" s="124" t="str">
        <f t="shared" ref="AO65:AR125" si="18">O65</f>
        <v>0..n</v>
      </c>
      <c r="AP65" s="124" t="str">
        <f t="shared" si="18"/>
        <v>0..n</v>
      </c>
      <c r="AQ65" s="142" t="str">
        <f t="shared" si="18"/>
        <v>/rsm:CrossIndustryInvoice
/rsm:SupplyChainTradeTransaction
/ram:IncludedSupplyChainTradeLineItem
/ram:SpecifiedTradeProduct
/ram:IncludedReferencedProduct</v>
      </c>
      <c r="AR65" s="143" t="str">
        <f t="shared" si="18"/>
        <v>/rsm:CrossIndustryInvoice/rsm:SupplyChainTradeTransaction/ram:IncludedSupplyChainTradeLineItem/ram:SpecifiedTradeProduct/ram:IncludedReferencedProduct</v>
      </c>
      <c r="AS65" s="124"/>
      <c r="AT65" s="129"/>
      <c r="AU65" s="141" t="str">
        <f t="shared" si="15"/>
        <v>0..n</v>
      </c>
      <c r="AV65" s="124"/>
      <c r="AW65" s="130"/>
      <c r="AX65" s="7"/>
      <c r="AY65" s="144" t="str">
        <f t="shared" ref="AY65:AZ128" si="19">Y65</f>
        <v>EXTENDED</v>
      </c>
      <c r="AZ65" s="144" t="str">
        <f t="shared" si="19"/>
        <v>EXTENDED</v>
      </c>
      <c r="BA65" s="1"/>
      <c r="BB65" s="57"/>
      <c r="BC65" s="59"/>
      <c r="BD65" s="59"/>
      <c r="BF65" s="1"/>
      <c r="BG65" s="1"/>
      <c r="BH65" s="1"/>
      <c r="BI65" s="1"/>
      <c r="BJ65" s="1"/>
      <c r="BK65" s="1"/>
      <c r="BL65" s="1"/>
      <c r="BM65" s="1"/>
      <c r="BN65" s="1"/>
      <c r="BO65" s="1"/>
      <c r="BP65" s="1"/>
      <c r="BQ65" s="1"/>
      <c r="BR65" s="1"/>
      <c r="BS65" s="1"/>
      <c r="BT65" s="1"/>
      <c r="BU65" s="1"/>
      <c r="BV65" s="1"/>
      <c r="BW65" s="1"/>
      <c r="BX65" s="1"/>
      <c r="BY65" s="1"/>
      <c r="BZ65" s="1"/>
    </row>
    <row r="66" spans="1:78" customFormat="1" ht="105" x14ac:dyDescent="0.2">
      <c r="A66" s="45" t="str">
        <f t="shared" si="12"/>
        <v>EXT</v>
      </c>
      <c r="B66" s="131" t="s">
        <v>304</v>
      </c>
      <c r="C66" s="131"/>
      <c r="D66" s="121" t="s">
        <v>236</v>
      </c>
      <c r="E66" s="61" t="s">
        <v>41</v>
      </c>
      <c r="F66" s="282" t="e">
        <v>#N/A</v>
      </c>
      <c r="G66" s="62">
        <f t="shared" si="13"/>
        <v>5</v>
      </c>
      <c r="H66" s="62" t="s">
        <v>42</v>
      </c>
      <c r="I66" s="64" t="s">
        <v>491</v>
      </c>
      <c r="J66" s="64"/>
      <c r="K66" s="65"/>
      <c r="L66" s="65"/>
      <c r="M66" s="65"/>
      <c r="N66" s="64"/>
      <c r="O66" s="66" t="s">
        <v>42</v>
      </c>
      <c r="P66" s="66" t="str">
        <f t="shared" si="7"/>
        <v>0..1</v>
      </c>
      <c r="Q66" s="6" t="s">
        <v>492</v>
      </c>
      <c r="R66" s="67" t="s">
        <v>493</v>
      </c>
      <c r="S66" s="66" t="s">
        <v>55</v>
      </c>
      <c r="T66" s="68" t="s">
        <v>56</v>
      </c>
      <c r="U66" s="62" t="s">
        <v>62</v>
      </c>
      <c r="V66" s="66"/>
      <c r="W66" s="69"/>
      <c r="X66" s="38"/>
      <c r="Y66" s="70" t="s">
        <v>47</v>
      </c>
      <c r="Z66" s="70" t="s">
        <v>47</v>
      </c>
      <c r="AA66" s="57"/>
      <c r="AB66" s="13" t="str">
        <f t="shared" si="2"/>
        <v>/rsm:CrossIndustryInvoice/rsm:SupplyChainTradeTransaction/ram:IncludedSupplyChainTradeLineItem/ram:SpecifiedTradeProduct/ram:IncludedReferencedProduct</v>
      </c>
      <c r="AC66" s="13" t="str">
        <f t="shared" si="3"/>
        <v>/ram:ID</v>
      </c>
      <c r="AD66" s="14">
        <f>COUNTIFS(R$4:R66,AB66)</f>
        <v>1</v>
      </c>
      <c r="AE66" s="57"/>
      <c r="AF66" s="61" t="str">
        <f t="shared" si="16"/>
        <v>EXT</v>
      </c>
      <c r="AG66" s="62">
        <f t="shared" si="14"/>
        <v>5</v>
      </c>
      <c r="AH66" s="62" t="str">
        <f t="shared" si="17"/>
        <v>0..1</v>
      </c>
      <c r="AI66" s="64" t="s">
        <v>494</v>
      </c>
      <c r="AJ66" s="64"/>
      <c r="AK66" s="65"/>
      <c r="AL66" s="65"/>
      <c r="AM66" s="65"/>
      <c r="AN66" s="64"/>
      <c r="AO66" s="66" t="str">
        <f t="shared" si="18"/>
        <v>0..1</v>
      </c>
      <c r="AP66" s="66" t="str">
        <f t="shared" si="18"/>
        <v>0..1</v>
      </c>
      <c r="AQ66" s="6" t="str">
        <f t="shared" si="18"/>
        <v>/rsm:CrossIndustryInvoice
/rsm:SupplyChainTradeTransaction
/ram:IncludedSupplyChainTradeLineItem
/ram:SpecifiedTradeProduct
/ram:IncludedReferencedProduct
/ram:ID</v>
      </c>
      <c r="AR66" s="67" t="str">
        <f t="shared" si="18"/>
        <v>/rsm:CrossIndustryInvoice/rsm:SupplyChainTradeTransaction/ram:IncludedSupplyChainTradeLineItem/ram:SpecifiedTradeProduct/ram:IncludedReferencedProduct/ram:ID</v>
      </c>
      <c r="AS66" s="66" t="s">
        <v>55</v>
      </c>
      <c r="AT66" s="68" t="s">
        <v>56</v>
      </c>
      <c r="AU66" s="62" t="str">
        <f t="shared" si="15"/>
        <v>0..n</v>
      </c>
      <c r="AV66" s="66"/>
      <c r="AW66" s="69"/>
      <c r="AX66" s="7"/>
      <c r="AY66" s="70" t="str">
        <f t="shared" si="19"/>
        <v>EXTENDED</v>
      </c>
      <c r="AZ66" s="70" t="str">
        <f t="shared" si="19"/>
        <v>EXTENDED</v>
      </c>
      <c r="BA66" s="1"/>
      <c r="BB66" s="57"/>
      <c r="BC66" s="59"/>
      <c r="BD66" s="59"/>
      <c r="BF66" s="1"/>
      <c r="BG66" s="1"/>
      <c r="BH66" s="1"/>
      <c r="BI66" s="1"/>
      <c r="BJ66" s="1"/>
      <c r="BK66" s="1"/>
      <c r="BL66" s="1"/>
      <c r="BM66" s="1"/>
      <c r="BN66" s="1"/>
      <c r="BO66" s="1"/>
      <c r="BP66" s="1"/>
      <c r="BQ66" s="1"/>
      <c r="BR66" s="1"/>
      <c r="BS66" s="1"/>
      <c r="BT66" s="1"/>
      <c r="BU66" s="1"/>
      <c r="BV66" s="1"/>
      <c r="BW66" s="1"/>
      <c r="BX66" s="1"/>
      <c r="BY66" s="1"/>
      <c r="BZ66" s="1"/>
    </row>
    <row r="67" spans="1:78" customFormat="1" ht="105" x14ac:dyDescent="0.2">
      <c r="A67" s="45" t="str">
        <f t="shared" si="12"/>
        <v>EXT</v>
      </c>
      <c r="B67" s="45"/>
      <c r="C67" s="45"/>
      <c r="D67" s="121" t="s">
        <v>236</v>
      </c>
      <c r="E67" s="61" t="s">
        <v>41</v>
      </c>
      <c r="F67" s="282" t="e">
        <v>#N/A</v>
      </c>
      <c r="G67" s="62">
        <f t="shared" si="13"/>
        <v>5</v>
      </c>
      <c r="H67" s="62" t="s">
        <v>62</v>
      </c>
      <c r="I67" s="64" t="s">
        <v>495</v>
      </c>
      <c r="J67" s="64"/>
      <c r="K67" s="65"/>
      <c r="L67" s="65"/>
      <c r="M67" s="65"/>
      <c r="N67" s="64"/>
      <c r="O67" s="66" t="s">
        <v>62</v>
      </c>
      <c r="P67" s="66" t="str">
        <f t="shared" si="7"/>
        <v>0..n</v>
      </c>
      <c r="Q67" s="6" t="s">
        <v>496</v>
      </c>
      <c r="R67" s="67" t="s">
        <v>497</v>
      </c>
      <c r="S67" s="66" t="s">
        <v>55</v>
      </c>
      <c r="T67" s="68" t="s">
        <v>56</v>
      </c>
      <c r="U67" s="62" t="s">
        <v>62</v>
      </c>
      <c r="V67" s="66"/>
      <c r="W67" s="69"/>
      <c r="X67" s="38"/>
      <c r="Y67" s="70" t="s">
        <v>47</v>
      </c>
      <c r="Z67" s="70" t="s">
        <v>47</v>
      </c>
      <c r="AA67" s="57"/>
      <c r="AB67" s="13" t="str">
        <f t="shared" si="2"/>
        <v>/rsm:CrossIndustryInvoice/rsm:SupplyChainTradeTransaction/ram:IncludedSupplyChainTradeLineItem/ram:SpecifiedTradeProduct/ram:IncludedReferencedProduct</v>
      </c>
      <c r="AC67" s="13" t="str">
        <f t="shared" si="3"/>
        <v>/ram:GlobalID</v>
      </c>
      <c r="AD67" s="14">
        <f>COUNTIFS(R$4:R67,AB67)</f>
        <v>1</v>
      </c>
      <c r="AE67" s="57"/>
      <c r="AF67" s="61" t="str">
        <f t="shared" si="16"/>
        <v>EXT</v>
      </c>
      <c r="AG67" s="62">
        <f t="shared" si="14"/>
        <v>5</v>
      </c>
      <c r="AH67" s="62" t="str">
        <f t="shared" si="17"/>
        <v>0..n</v>
      </c>
      <c r="AI67" s="64" t="s">
        <v>319</v>
      </c>
      <c r="AJ67" s="64"/>
      <c r="AK67" s="65"/>
      <c r="AL67" s="65"/>
      <c r="AM67" s="65"/>
      <c r="AN67" s="64"/>
      <c r="AO67" s="66" t="str">
        <f t="shared" si="18"/>
        <v>0..n</v>
      </c>
      <c r="AP67" s="66" t="str">
        <f t="shared" si="18"/>
        <v>0..n</v>
      </c>
      <c r="AQ67" s="6" t="str">
        <f t="shared" si="18"/>
        <v>/rsm:CrossIndustryInvoice
/rsm:SupplyChainTradeTransaction
/ram:IncludedSupplyChainTradeLineItem
/ram:SpecifiedTradeProduct
/ram:IncludedReferencedProduct
/ram:GlobalID</v>
      </c>
      <c r="AR67" s="67" t="str">
        <f t="shared" si="18"/>
        <v>/rsm:CrossIndustryInvoice/rsm:SupplyChainTradeTransaction/ram:IncludedSupplyChainTradeLineItem/ram:SpecifiedTradeProduct/ram:IncludedReferencedProduct/ram:GlobalID</v>
      </c>
      <c r="AS67" s="66" t="s">
        <v>55</v>
      </c>
      <c r="AT67" s="68" t="s">
        <v>56</v>
      </c>
      <c r="AU67" s="62" t="str">
        <f t="shared" si="15"/>
        <v>0..n</v>
      </c>
      <c r="AV67" s="66"/>
      <c r="AW67" s="69"/>
      <c r="AX67" s="7"/>
      <c r="AY67" s="70" t="str">
        <f t="shared" si="19"/>
        <v>EXTENDED</v>
      </c>
      <c r="AZ67" s="70" t="str">
        <f t="shared" si="19"/>
        <v>EXTENDED</v>
      </c>
      <c r="BA67" s="1"/>
      <c r="BB67" s="57"/>
      <c r="BC67" s="59"/>
      <c r="BD67" s="59"/>
      <c r="BF67" s="1"/>
      <c r="BG67" s="1"/>
      <c r="BH67" s="1"/>
      <c r="BI67" s="1"/>
      <c r="BJ67" s="1"/>
      <c r="BK67" s="1"/>
      <c r="BL67" s="1"/>
      <c r="BM67" s="1"/>
      <c r="BN67" s="1"/>
      <c r="BO67" s="1"/>
      <c r="BP67" s="1"/>
      <c r="BQ67" s="1"/>
      <c r="BR67" s="1"/>
      <c r="BS67" s="1"/>
      <c r="BT67" s="1"/>
      <c r="BU67" s="1"/>
      <c r="BV67" s="1"/>
      <c r="BW67" s="1"/>
      <c r="BX67" s="1"/>
      <c r="BY67" s="1"/>
      <c r="BZ67" s="1"/>
    </row>
    <row r="68" spans="1:78" customFormat="1" ht="120" x14ac:dyDescent="0.2">
      <c r="A68" s="45" t="str">
        <f t="shared" si="12"/>
        <v>EXT</v>
      </c>
      <c r="B68" s="45"/>
      <c r="C68" s="45"/>
      <c r="D68" s="121" t="s">
        <v>236</v>
      </c>
      <c r="E68" s="61" t="s">
        <v>41</v>
      </c>
      <c r="F68" s="282" t="e">
        <v>#N/A</v>
      </c>
      <c r="G68" s="62">
        <f t="shared" si="13"/>
        <v>6</v>
      </c>
      <c r="H68" s="62" t="s">
        <v>32</v>
      </c>
      <c r="I68" s="64" t="s">
        <v>498</v>
      </c>
      <c r="J68" s="64"/>
      <c r="K68" s="65"/>
      <c r="L68" s="65"/>
      <c r="M68" s="65"/>
      <c r="N68" s="64"/>
      <c r="O68" s="66" t="s">
        <v>32</v>
      </c>
      <c r="P68" s="66" t="str">
        <f t="shared" si="7"/>
        <v>1..1</v>
      </c>
      <c r="Q68" s="6" t="s">
        <v>499</v>
      </c>
      <c r="R68" s="67" t="s">
        <v>500</v>
      </c>
      <c r="S68" s="66" t="s">
        <v>329</v>
      </c>
      <c r="T68" s="68" t="s">
        <v>163</v>
      </c>
      <c r="U68" s="62" t="s">
        <v>42</v>
      </c>
      <c r="V68" s="66"/>
      <c r="W68" s="69"/>
      <c r="X68" s="38"/>
      <c r="Y68" s="70" t="s">
        <v>47</v>
      </c>
      <c r="Z68" s="70" t="s">
        <v>47</v>
      </c>
      <c r="AA68" s="57"/>
      <c r="AB68" s="13" t="str">
        <f t="shared" si="2"/>
        <v>/rsm:CrossIndustryInvoice/rsm:SupplyChainTradeTransaction/ram:IncludedSupplyChainTradeLineItem/ram:SpecifiedTradeProduct/ram:IncludedReferencedProduct/ram:GlobalID</v>
      </c>
      <c r="AC68" s="13" t="str">
        <f t="shared" si="3"/>
        <v>/@schemeID</v>
      </c>
      <c r="AD68" s="14">
        <f>COUNTIFS(R$4:R68,AB68)</f>
        <v>1</v>
      </c>
      <c r="AE68" s="57"/>
      <c r="AF68" s="61" t="str">
        <f t="shared" si="16"/>
        <v>EXT</v>
      </c>
      <c r="AG68" s="62">
        <f t="shared" si="14"/>
        <v>6</v>
      </c>
      <c r="AH68" s="62" t="str">
        <f t="shared" si="17"/>
        <v>1..1</v>
      </c>
      <c r="AI68" s="64" t="s">
        <v>330</v>
      </c>
      <c r="AJ68" s="64"/>
      <c r="AK68" s="65"/>
      <c r="AL68" s="65"/>
      <c r="AM68" s="65"/>
      <c r="AN68" s="64"/>
      <c r="AO68" s="66" t="str">
        <f t="shared" si="18"/>
        <v>1..1</v>
      </c>
      <c r="AP68" s="66" t="str">
        <f t="shared" si="18"/>
        <v>1..1</v>
      </c>
      <c r="AQ68" s="6" t="str">
        <f t="shared" si="18"/>
        <v>/rsm:CrossIndustryInvoice
/rsm:SupplyChainTradeTransaction
/ram:IncludedSupplyChainTradeLineItem
/ram:SpecifiedTradeProduct
/ram:IncludedReferencedProduct
/ram:GlobalID
/@schemeID</v>
      </c>
      <c r="AR68" s="67" t="str">
        <f t="shared" si="18"/>
        <v>/rsm:CrossIndustryInvoice/rsm:SupplyChainTradeTransaction/ram:IncludedSupplyChainTradeLineItem/ram:SpecifiedTradeProduct/ram:IncludedReferencedProduct/ram:GlobalID/@schemeID</v>
      </c>
      <c r="AS68" s="66" t="s">
        <v>329</v>
      </c>
      <c r="AT68" s="68" t="s">
        <v>163</v>
      </c>
      <c r="AU68" s="62" t="str">
        <f t="shared" si="15"/>
        <v>0..1</v>
      </c>
      <c r="AV68" s="66"/>
      <c r="AW68" s="69"/>
      <c r="AX68" s="7"/>
      <c r="AY68" s="70" t="str">
        <f t="shared" si="19"/>
        <v>EXTENDED</v>
      </c>
      <c r="AZ68" s="70" t="str">
        <f t="shared" si="19"/>
        <v>EXTENDED</v>
      </c>
      <c r="BA68" s="1"/>
      <c r="BB68" s="57"/>
      <c r="BC68" s="59"/>
      <c r="BD68" s="59"/>
      <c r="BF68" s="1"/>
      <c r="BG68" s="1"/>
      <c r="BH68" s="1"/>
      <c r="BI68" s="1"/>
      <c r="BJ68" s="1"/>
      <c r="BK68" s="1"/>
      <c r="BL68" s="1"/>
      <c r="BM68" s="1"/>
      <c r="BN68" s="1"/>
      <c r="BO68" s="1"/>
      <c r="BP68" s="1"/>
      <c r="BQ68" s="1"/>
      <c r="BR68" s="1"/>
      <c r="BS68" s="1"/>
      <c r="BT68" s="1"/>
      <c r="BU68" s="1"/>
      <c r="BV68" s="1"/>
      <c r="BW68" s="1"/>
      <c r="BX68" s="1"/>
      <c r="BY68" s="1"/>
      <c r="BZ68" s="1"/>
    </row>
    <row r="69" spans="1:78" customFormat="1" ht="105" x14ac:dyDescent="0.2">
      <c r="A69" s="45" t="str">
        <f t="shared" si="12"/>
        <v>EXT</v>
      </c>
      <c r="B69" s="45"/>
      <c r="C69" s="45"/>
      <c r="D69" s="121" t="s">
        <v>236</v>
      </c>
      <c r="E69" s="61" t="s">
        <v>41</v>
      </c>
      <c r="F69" s="282" t="e">
        <v>#N/A</v>
      </c>
      <c r="G69" s="62">
        <f t="shared" si="13"/>
        <v>5</v>
      </c>
      <c r="H69" s="62" t="s">
        <v>42</v>
      </c>
      <c r="I69" s="64" t="s">
        <v>501</v>
      </c>
      <c r="J69" s="64"/>
      <c r="K69" s="65"/>
      <c r="L69" s="65"/>
      <c r="M69" s="65"/>
      <c r="N69" s="64"/>
      <c r="O69" s="66" t="s">
        <v>42</v>
      </c>
      <c r="P69" s="66" t="str">
        <f t="shared" si="7"/>
        <v>0..1</v>
      </c>
      <c r="Q69" s="6" t="s">
        <v>502</v>
      </c>
      <c r="R69" s="67" t="s">
        <v>503</v>
      </c>
      <c r="S69" s="147" t="s">
        <v>55</v>
      </c>
      <c r="T69" s="148" t="s">
        <v>56</v>
      </c>
      <c r="U69" s="62" t="s">
        <v>42</v>
      </c>
      <c r="V69" s="66"/>
      <c r="W69" s="69"/>
      <c r="X69" s="38"/>
      <c r="Y69" s="70" t="s">
        <v>47</v>
      </c>
      <c r="Z69" s="70" t="s">
        <v>47</v>
      </c>
      <c r="AA69" s="57"/>
      <c r="AB69" s="13" t="str">
        <f t="shared" si="2"/>
        <v>/rsm:CrossIndustryInvoice/rsm:SupplyChainTradeTransaction/ram:IncludedSupplyChainTradeLineItem/ram:SpecifiedTradeProduct/ram:IncludedReferencedProduct</v>
      </c>
      <c r="AC69" s="13" t="str">
        <f t="shared" si="3"/>
        <v>/ram:SellerAssignedID</v>
      </c>
      <c r="AD69" s="14">
        <f>COUNTIFS(R$4:R69,AB69)</f>
        <v>1</v>
      </c>
      <c r="AE69" s="57"/>
      <c r="AF69" s="61" t="str">
        <f t="shared" si="16"/>
        <v>EXT</v>
      </c>
      <c r="AG69" s="62">
        <f t="shared" si="14"/>
        <v>5</v>
      </c>
      <c r="AH69" s="62" t="str">
        <f t="shared" si="17"/>
        <v>0..1</v>
      </c>
      <c r="AI69" s="64" t="s">
        <v>337</v>
      </c>
      <c r="AJ69" s="64"/>
      <c r="AK69" s="65"/>
      <c r="AL69" s="65"/>
      <c r="AM69" s="65"/>
      <c r="AN69" s="64"/>
      <c r="AO69" s="66" t="str">
        <f t="shared" si="18"/>
        <v>0..1</v>
      </c>
      <c r="AP69" s="66" t="str">
        <f t="shared" si="18"/>
        <v>0..1</v>
      </c>
      <c r="AQ69" s="6" t="str">
        <f t="shared" si="18"/>
        <v>/rsm:CrossIndustryInvoice
/rsm:SupplyChainTradeTransaction
/ram:IncludedSupplyChainTradeLineItem
/ram:SpecifiedTradeProduct
/ram:IncludedReferencedProduct
/ram:SellerAssignedID</v>
      </c>
      <c r="AR69" s="67" t="str">
        <f t="shared" si="18"/>
        <v>/rsm:CrossIndustryInvoice/rsm:SupplyChainTradeTransaction/ram:IncludedSupplyChainTradeLineItem/ram:SpecifiedTradeProduct/ram:IncludedReferencedProduct/ram:SellerAssignedID</v>
      </c>
      <c r="AS69" s="147" t="s">
        <v>55</v>
      </c>
      <c r="AT69" s="148" t="s">
        <v>56</v>
      </c>
      <c r="AU69" s="62" t="str">
        <f t="shared" si="15"/>
        <v>0..1</v>
      </c>
      <c r="AV69" s="66"/>
      <c r="AW69" s="69"/>
      <c r="AX69" s="7"/>
      <c r="AY69" s="70" t="str">
        <f t="shared" si="19"/>
        <v>EXTENDED</v>
      </c>
      <c r="AZ69" s="70" t="str">
        <f t="shared" si="19"/>
        <v>EXTENDED</v>
      </c>
      <c r="BA69" s="1"/>
      <c r="BB69" s="57"/>
      <c r="BC69" s="59"/>
      <c r="BD69" s="59"/>
      <c r="BF69" s="1"/>
      <c r="BG69" s="1"/>
      <c r="BH69" s="1"/>
      <c r="BI69" s="1"/>
      <c r="BJ69" s="1"/>
      <c r="BK69" s="1"/>
      <c r="BL69" s="1"/>
      <c r="BM69" s="1"/>
      <c r="BN69" s="1"/>
      <c r="BO69" s="1"/>
      <c r="BP69" s="1"/>
      <c r="BQ69" s="1"/>
      <c r="BR69" s="1"/>
      <c r="BS69" s="1"/>
      <c r="BT69" s="1"/>
      <c r="BU69" s="1"/>
      <c r="BV69" s="1"/>
      <c r="BW69" s="1"/>
      <c r="BX69" s="1"/>
      <c r="BY69" s="1"/>
      <c r="BZ69" s="1"/>
    </row>
    <row r="70" spans="1:78" customFormat="1" ht="105" x14ac:dyDescent="0.2">
      <c r="A70" s="45" t="str">
        <f t="shared" si="12"/>
        <v>EXT</v>
      </c>
      <c r="B70" s="45"/>
      <c r="C70" s="45"/>
      <c r="D70" s="121" t="s">
        <v>236</v>
      </c>
      <c r="E70" s="61" t="s">
        <v>41</v>
      </c>
      <c r="F70" s="282" t="e">
        <v>#N/A</v>
      </c>
      <c r="G70" s="62">
        <f t="shared" si="13"/>
        <v>5</v>
      </c>
      <c r="H70" s="62" t="s">
        <v>42</v>
      </c>
      <c r="I70" s="64" t="s">
        <v>504</v>
      </c>
      <c r="J70" s="64"/>
      <c r="K70" s="65"/>
      <c r="L70" s="65"/>
      <c r="M70" s="65"/>
      <c r="N70" s="64"/>
      <c r="O70" s="66" t="s">
        <v>42</v>
      </c>
      <c r="P70" s="66" t="str">
        <f t="shared" si="7"/>
        <v>0..1</v>
      </c>
      <c r="Q70" s="6" t="s">
        <v>505</v>
      </c>
      <c r="R70" s="67" t="s">
        <v>506</v>
      </c>
      <c r="S70" s="147" t="s">
        <v>55</v>
      </c>
      <c r="T70" s="148" t="s">
        <v>56</v>
      </c>
      <c r="U70" s="62" t="s">
        <v>42</v>
      </c>
      <c r="V70" s="66"/>
      <c r="W70" s="69"/>
      <c r="X70" s="38"/>
      <c r="Y70" s="70" t="s">
        <v>47</v>
      </c>
      <c r="Z70" s="70" t="s">
        <v>47</v>
      </c>
      <c r="AA70" s="57"/>
      <c r="AB70" s="13" t="str">
        <f t="shared" si="2"/>
        <v>/rsm:CrossIndustryInvoice/rsm:SupplyChainTradeTransaction/ram:IncludedSupplyChainTradeLineItem/ram:SpecifiedTradeProduct/ram:IncludedReferencedProduct</v>
      </c>
      <c r="AC70" s="13" t="str">
        <f t="shared" si="3"/>
        <v>/ram:BuyerAssignedID</v>
      </c>
      <c r="AD70" s="14">
        <f>COUNTIFS(R$4:R70,AB70)</f>
        <v>1</v>
      </c>
      <c r="AE70" s="57"/>
      <c r="AF70" s="61" t="str">
        <f t="shared" si="16"/>
        <v>EXT</v>
      </c>
      <c r="AG70" s="62">
        <f t="shared" si="14"/>
        <v>5</v>
      </c>
      <c r="AH70" s="62" t="str">
        <f t="shared" si="17"/>
        <v>0..1</v>
      </c>
      <c r="AI70" s="64" t="s">
        <v>344</v>
      </c>
      <c r="AJ70" s="64"/>
      <c r="AK70" s="65"/>
      <c r="AL70" s="65"/>
      <c r="AM70" s="65"/>
      <c r="AN70" s="64"/>
      <c r="AO70" s="66" t="str">
        <f t="shared" si="18"/>
        <v>0..1</v>
      </c>
      <c r="AP70" s="66" t="str">
        <f t="shared" si="18"/>
        <v>0..1</v>
      </c>
      <c r="AQ70" s="6" t="str">
        <f t="shared" si="18"/>
        <v>/rsm:CrossIndustryInvoice
/rsm:SupplyChainTradeTransaction
/ram:IncludedSupplyChainTradeLineItem
/ram:SpecifiedTradeProduct
/ram:IncludedReferencedProduct
/ram:BuyerAssignedID</v>
      </c>
      <c r="AR70" s="67" t="str">
        <f t="shared" si="18"/>
        <v>/rsm:CrossIndustryInvoice/rsm:SupplyChainTradeTransaction/ram:IncludedSupplyChainTradeLineItem/ram:SpecifiedTradeProduct/ram:IncludedReferencedProduct/ram:BuyerAssignedID</v>
      </c>
      <c r="AS70" s="147" t="s">
        <v>55</v>
      </c>
      <c r="AT70" s="148" t="s">
        <v>56</v>
      </c>
      <c r="AU70" s="62" t="str">
        <f t="shared" si="15"/>
        <v>0..1</v>
      </c>
      <c r="AV70" s="66"/>
      <c r="AW70" s="69"/>
      <c r="AX70" s="7"/>
      <c r="AY70" s="70" t="str">
        <f t="shared" si="19"/>
        <v>EXTENDED</v>
      </c>
      <c r="AZ70" s="70" t="str">
        <f t="shared" si="19"/>
        <v>EXTENDED</v>
      </c>
      <c r="BA70" s="1"/>
      <c r="BB70" s="57"/>
      <c r="BC70" s="59"/>
      <c r="BD70" s="59"/>
      <c r="BF70" s="1"/>
      <c r="BG70" s="1"/>
      <c r="BH70" s="1"/>
      <c r="BI70" s="1"/>
      <c r="BJ70" s="1"/>
      <c r="BK70" s="1"/>
      <c r="BL70" s="1"/>
      <c r="BM70" s="1"/>
      <c r="BN70" s="1"/>
      <c r="BO70" s="1"/>
      <c r="BP70" s="1"/>
      <c r="BQ70" s="1"/>
      <c r="BR70" s="1"/>
      <c r="BS70" s="1"/>
      <c r="BT70" s="1"/>
      <c r="BU70" s="1"/>
      <c r="BV70" s="1"/>
      <c r="BW70" s="1"/>
      <c r="BX70" s="1"/>
      <c r="BY70" s="1"/>
      <c r="BZ70" s="1"/>
    </row>
    <row r="71" spans="1:78" customFormat="1" ht="105" x14ac:dyDescent="0.2">
      <c r="A71" s="45" t="str">
        <f t="shared" si="12"/>
        <v>EXT</v>
      </c>
      <c r="B71" s="131" t="s">
        <v>304</v>
      </c>
      <c r="C71" s="131"/>
      <c r="D71" s="121" t="s">
        <v>236</v>
      </c>
      <c r="E71" s="61" t="s">
        <v>41</v>
      </c>
      <c r="F71" s="282" t="e">
        <v>#N/A</v>
      </c>
      <c r="G71" s="62">
        <f t="shared" si="13"/>
        <v>5</v>
      </c>
      <c r="H71" s="62" t="s">
        <v>42</v>
      </c>
      <c r="I71" s="64" t="s">
        <v>507</v>
      </c>
      <c r="J71" s="64"/>
      <c r="K71" s="65"/>
      <c r="L71" s="65"/>
      <c r="M71" s="65"/>
      <c r="N71" s="64"/>
      <c r="O71" s="66" t="s">
        <v>42</v>
      </c>
      <c r="P71" s="66" t="str">
        <f t="shared" si="7"/>
        <v>0..1</v>
      </c>
      <c r="Q71" s="6" t="s">
        <v>508</v>
      </c>
      <c r="R71" s="67" t="s">
        <v>509</v>
      </c>
      <c r="S71" s="147" t="s">
        <v>55</v>
      </c>
      <c r="T71" s="148" t="s">
        <v>56</v>
      </c>
      <c r="U71" s="62" t="s">
        <v>62</v>
      </c>
      <c r="V71" s="66"/>
      <c r="W71" s="69"/>
      <c r="X71" s="38"/>
      <c r="Y71" s="70" t="s">
        <v>47</v>
      </c>
      <c r="Z71" s="70" t="s">
        <v>47</v>
      </c>
      <c r="AA71" s="57"/>
      <c r="AB71" s="13" t="str">
        <f t="shared" si="2"/>
        <v>/rsm:CrossIndustryInvoice/rsm:SupplyChainTradeTransaction/ram:IncludedSupplyChainTradeLineItem/ram:SpecifiedTradeProduct/ram:IncludedReferencedProduct</v>
      </c>
      <c r="AC71" s="13" t="str">
        <f t="shared" si="3"/>
        <v>/ram:IndustryAssignedID</v>
      </c>
      <c r="AD71" s="14">
        <f>COUNTIFS(R$4:R71,AB71)</f>
        <v>1</v>
      </c>
      <c r="AE71" s="57"/>
      <c r="AF71" s="61" t="str">
        <f t="shared" si="16"/>
        <v>EXT</v>
      </c>
      <c r="AG71" s="62">
        <f t="shared" si="14"/>
        <v>5</v>
      </c>
      <c r="AH71" s="62" t="str">
        <f t="shared" si="17"/>
        <v>0..1</v>
      </c>
      <c r="AI71" s="64" t="s">
        <v>510</v>
      </c>
      <c r="AJ71" s="64"/>
      <c r="AK71" s="65"/>
      <c r="AL71" s="65"/>
      <c r="AM71" s="65"/>
      <c r="AN71" s="64"/>
      <c r="AO71" s="66" t="str">
        <f t="shared" si="18"/>
        <v>0..1</v>
      </c>
      <c r="AP71" s="66" t="str">
        <f t="shared" si="18"/>
        <v>0..1</v>
      </c>
      <c r="AQ71" s="6" t="str">
        <f t="shared" si="18"/>
        <v>/rsm:CrossIndustryInvoice
/rsm:SupplyChainTradeTransaction
/ram:IncludedSupplyChainTradeLineItem
/ram:SpecifiedTradeProduct
/ram:IncludedReferencedProduct
/ram:IndustryAssignedID</v>
      </c>
      <c r="AR71" s="67" t="str">
        <f t="shared" si="18"/>
        <v>/rsm:CrossIndustryInvoice/rsm:SupplyChainTradeTransaction/ram:IncludedSupplyChainTradeLineItem/ram:SpecifiedTradeProduct/ram:IncludedReferencedProduct/ram:IndustryAssignedID</v>
      </c>
      <c r="AS71" s="147" t="s">
        <v>55</v>
      </c>
      <c r="AT71" s="148" t="s">
        <v>56</v>
      </c>
      <c r="AU71" s="62" t="str">
        <f t="shared" si="15"/>
        <v>0..n</v>
      </c>
      <c r="AV71" s="66"/>
      <c r="AW71" s="69"/>
      <c r="AX71" s="7"/>
      <c r="AY71" s="70" t="str">
        <f t="shared" si="19"/>
        <v>EXTENDED</v>
      </c>
      <c r="AZ71" s="70" t="str">
        <f t="shared" si="19"/>
        <v>EXTENDED</v>
      </c>
      <c r="BA71" s="1"/>
      <c r="BB71" s="57"/>
      <c r="BC71" s="59"/>
      <c r="BD71" s="59"/>
      <c r="BF71" s="1"/>
      <c r="BG71" s="1"/>
      <c r="BH71" s="1"/>
      <c r="BI71" s="1"/>
      <c r="BJ71" s="1"/>
      <c r="BK71" s="1"/>
      <c r="BL71" s="1"/>
      <c r="BM71" s="1"/>
      <c r="BN71" s="1"/>
      <c r="BO71" s="1"/>
      <c r="BP71" s="1"/>
      <c r="BQ71" s="1"/>
      <c r="BR71" s="1"/>
      <c r="BS71" s="1"/>
      <c r="BT71" s="1"/>
      <c r="BU71" s="1"/>
      <c r="BV71" s="1"/>
      <c r="BW71" s="1"/>
      <c r="BX71" s="1"/>
      <c r="BY71" s="1"/>
      <c r="BZ71" s="1"/>
    </row>
    <row r="72" spans="1:78" customFormat="1" ht="105" x14ac:dyDescent="0.2">
      <c r="A72" s="45" t="str">
        <f t="shared" si="12"/>
        <v>EXT</v>
      </c>
      <c r="B72" s="45"/>
      <c r="C72" s="45"/>
      <c r="D72" s="121" t="s">
        <v>236</v>
      </c>
      <c r="E72" s="61" t="s">
        <v>41</v>
      </c>
      <c r="F72" s="282" t="e">
        <v>#N/A</v>
      </c>
      <c r="G72" s="62">
        <f t="shared" si="13"/>
        <v>5</v>
      </c>
      <c r="H72" s="62" t="s">
        <v>32</v>
      </c>
      <c r="I72" s="64" t="s">
        <v>511</v>
      </c>
      <c r="J72" s="64"/>
      <c r="K72" s="65"/>
      <c r="L72" s="65"/>
      <c r="M72" s="65"/>
      <c r="N72" s="64"/>
      <c r="O72" s="66" t="s">
        <v>32</v>
      </c>
      <c r="P72" s="66" t="str">
        <f t="shared" si="7"/>
        <v>1..1</v>
      </c>
      <c r="Q72" s="6" t="s">
        <v>512</v>
      </c>
      <c r="R72" s="67" t="s">
        <v>513</v>
      </c>
      <c r="S72" s="147" t="s">
        <v>73</v>
      </c>
      <c r="T72" s="148" t="s">
        <v>56</v>
      </c>
      <c r="U72" s="62" t="s">
        <v>62</v>
      </c>
      <c r="V72" s="66"/>
      <c r="W72" s="69"/>
      <c r="X72" s="38"/>
      <c r="Y72" s="70" t="s">
        <v>47</v>
      </c>
      <c r="Z72" s="70" t="s">
        <v>47</v>
      </c>
      <c r="AA72" s="57"/>
      <c r="AB72" s="13" t="str">
        <f t="shared" si="2"/>
        <v>/rsm:CrossIndustryInvoice/rsm:SupplyChainTradeTransaction/ram:IncludedSupplyChainTradeLineItem/ram:SpecifiedTradeProduct/ram:IncludedReferencedProduct</v>
      </c>
      <c r="AC72" s="13" t="str">
        <f t="shared" si="3"/>
        <v>/ram:Name</v>
      </c>
      <c r="AD72" s="14">
        <f>COUNTIFS(R$4:R72,AB72)</f>
        <v>1</v>
      </c>
      <c r="AE72" s="57"/>
      <c r="AF72" s="61" t="str">
        <f t="shared" si="16"/>
        <v>EXT</v>
      </c>
      <c r="AG72" s="62">
        <f t="shared" si="14"/>
        <v>5</v>
      </c>
      <c r="AH72" s="62" t="str">
        <f t="shared" si="17"/>
        <v>1..1</v>
      </c>
      <c r="AI72" s="64" t="s">
        <v>361</v>
      </c>
      <c r="AJ72" s="64"/>
      <c r="AK72" s="65"/>
      <c r="AL72" s="65"/>
      <c r="AM72" s="65"/>
      <c r="AN72" s="64"/>
      <c r="AO72" s="66" t="str">
        <f t="shared" si="18"/>
        <v>1..1</v>
      </c>
      <c r="AP72" s="66" t="str">
        <f t="shared" si="18"/>
        <v>1..1</v>
      </c>
      <c r="AQ72" s="6" t="str">
        <f t="shared" si="18"/>
        <v>/rsm:CrossIndustryInvoice
/rsm:SupplyChainTradeTransaction
/ram:IncludedSupplyChainTradeLineItem
/ram:SpecifiedTradeProduct
/ram:IncludedReferencedProduct
/ram:Name</v>
      </c>
      <c r="AR72" s="67" t="str">
        <f t="shared" si="18"/>
        <v>/rsm:CrossIndustryInvoice/rsm:SupplyChainTradeTransaction/ram:IncludedSupplyChainTradeLineItem/ram:SpecifiedTradeProduct/ram:IncludedReferencedProduct/ram:Name</v>
      </c>
      <c r="AS72" s="147" t="s">
        <v>73</v>
      </c>
      <c r="AT72" s="148" t="s">
        <v>56</v>
      </c>
      <c r="AU72" s="62" t="str">
        <f t="shared" si="15"/>
        <v>0..n</v>
      </c>
      <c r="AV72" s="66"/>
      <c r="AW72" s="69"/>
      <c r="AX72" s="7"/>
      <c r="AY72" s="70" t="str">
        <f t="shared" si="19"/>
        <v>EXTENDED</v>
      </c>
      <c r="AZ72" s="70" t="str">
        <f t="shared" si="19"/>
        <v>EXTENDED</v>
      </c>
      <c r="BA72" s="1"/>
      <c r="BB72" s="57"/>
      <c r="BC72" s="59"/>
      <c r="BD72" s="59"/>
      <c r="BF72" s="1"/>
      <c r="BG72" s="1"/>
      <c r="BH72" s="1"/>
      <c r="BI72" s="1"/>
      <c r="BJ72" s="1"/>
      <c r="BK72" s="1"/>
      <c r="BL72" s="1"/>
      <c r="BM72" s="1"/>
      <c r="BN72" s="1"/>
      <c r="BO72" s="1"/>
      <c r="BP72" s="1"/>
      <c r="BQ72" s="1"/>
      <c r="BR72" s="1"/>
      <c r="BS72" s="1"/>
      <c r="BT72" s="1"/>
      <c r="BU72" s="1"/>
      <c r="BV72" s="1"/>
      <c r="BW72" s="1"/>
      <c r="BX72" s="1"/>
      <c r="BY72" s="1"/>
      <c r="BZ72" s="1"/>
    </row>
    <row r="73" spans="1:78" customFormat="1" ht="105" x14ac:dyDescent="0.2">
      <c r="A73" s="45" t="str">
        <f t="shared" si="12"/>
        <v>EXT</v>
      </c>
      <c r="B73" s="45"/>
      <c r="C73" s="45"/>
      <c r="D73" s="121" t="s">
        <v>236</v>
      </c>
      <c r="E73" s="61" t="s">
        <v>41</v>
      </c>
      <c r="F73" s="282" t="e">
        <v>#N/A</v>
      </c>
      <c r="G73" s="62">
        <f t="shared" si="13"/>
        <v>5</v>
      </c>
      <c r="H73" s="62" t="s">
        <v>42</v>
      </c>
      <c r="I73" s="64" t="s">
        <v>514</v>
      </c>
      <c r="J73" s="64"/>
      <c r="K73" s="65"/>
      <c r="L73" s="65"/>
      <c r="M73" s="65"/>
      <c r="N73" s="64"/>
      <c r="O73" s="66" t="s">
        <v>42</v>
      </c>
      <c r="P73" s="66" t="str">
        <f t="shared" si="7"/>
        <v>0..1</v>
      </c>
      <c r="Q73" s="6" t="s">
        <v>515</v>
      </c>
      <c r="R73" s="67" t="s">
        <v>516</v>
      </c>
      <c r="S73" s="147" t="s">
        <v>73</v>
      </c>
      <c r="T73" s="148" t="s">
        <v>56</v>
      </c>
      <c r="U73" s="62" t="s">
        <v>62</v>
      </c>
      <c r="V73" s="66"/>
      <c r="W73" s="69"/>
      <c r="X73" s="38"/>
      <c r="Y73" s="70" t="s">
        <v>47</v>
      </c>
      <c r="Z73" s="70" t="s">
        <v>47</v>
      </c>
      <c r="AA73" s="57"/>
      <c r="AB73" s="13" t="str">
        <f t="shared" si="2"/>
        <v>/rsm:CrossIndustryInvoice/rsm:SupplyChainTradeTransaction/ram:IncludedSupplyChainTradeLineItem/ram:SpecifiedTradeProduct/ram:IncludedReferencedProduct</v>
      </c>
      <c r="AC73" s="13" t="str">
        <f t="shared" si="3"/>
        <v>/ram:Description</v>
      </c>
      <c r="AD73" s="14">
        <f>COUNTIFS(R$4:R73,AB73)</f>
        <v>1</v>
      </c>
      <c r="AE73" s="57"/>
      <c r="AF73" s="61" t="str">
        <f t="shared" si="16"/>
        <v>EXT</v>
      </c>
      <c r="AG73" s="62">
        <f t="shared" si="14"/>
        <v>5</v>
      </c>
      <c r="AH73" s="62" t="str">
        <f t="shared" si="17"/>
        <v>0..1</v>
      </c>
      <c r="AI73" s="64" t="s">
        <v>370</v>
      </c>
      <c r="AJ73" s="64"/>
      <c r="AK73" s="65"/>
      <c r="AL73" s="65"/>
      <c r="AM73" s="65"/>
      <c r="AN73" s="64"/>
      <c r="AO73" s="66" t="str">
        <f t="shared" si="18"/>
        <v>0..1</v>
      </c>
      <c r="AP73" s="66" t="str">
        <f t="shared" si="18"/>
        <v>0..1</v>
      </c>
      <c r="AQ73" s="6" t="str">
        <f t="shared" si="18"/>
        <v>/rsm:CrossIndustryInvoice
/rsm:SupplyChainTradeTransaction
/ram:IncludedSupplyChainTradeLineItem
/ram:SpecifiedTradeProduct
/ram:IncludedReferencedProduct
/ram:Description</v>
      </c>
      <c r="AR73" s="67" t="str">
        <f t="shared" si="18"/>
        <v>/rsm:CrossIndustryInvoice/rsm:SupplyChainTradeTransaction/ram:IncludedSupplyChainTradeLineItem/ram:SpecifiedTradeProduct/ram:IncludedReferencedProduct/ram:Description</v>
      </c>
      <c r="AS73" s="147" t="s">
        <v>73</v>
      </c>
      <c r="AT73" s="148" t="s">
        <v>56</v>
      </c>
      <c r="AU73" s="62" t="str">
        <f t="shared" si="15"/>
        <v>0..n</v>
      </c>
      <c r="AV73" s="66"/>
      <c r="AW73" s="69"/>
      <c r="AX73" s="7"/>
      <c r="AY73" s="70" t="str">
        <f t="shared" si="19"/>
        <v>EXTENDED</v>
      </c>
      <c r="AZ73" s="70" t="str">
        <f t="shared" si="19"/>
        <v>EXTENDED</v>
      </c>
      <c r="BA73" s="1"/>
      <c r="BB73" s="57"/>
      <c r="BC73" s="59"/>
      <c r="BD73" s="59"/>
      <c r="BF73" s="1"/>
      <c r="BG73" s="1"/>
      <c r="BH73" s="1"/>
      <c r="BI73" s="1"/>
      <c r="BJ73" s="1"/>
      <c r="BK73" s="1"/>
      <c r="BL73" s="1"/>
      <c r="BM73" s="1"/>
      <c r="BN73" s="1"/>
      <c r="BO73" s="1"/>
      <c r="BP73" s="1"/>
      <c r="BQ73" s="1"/>
      <c r="BR73" s="1"/>
      <c r="BS73" s="1"/>
      <c r="BT73" s="1"/>
      <c r="BU73" s="1"/>
      <c r="BV73" s="1"/>
      <c r="BW73" s="1"/>
      <c r="BX73" s="1"/>
      <c r="BY73" s="1"/>
      <c r="BZ73" s="1"/>
    </row>
    <row r="74" spans="1:78" customFormat="1" ht="105" x14ac:dyDescent="0.2">
      <c r="A74" s="45" t="str">
        <f t="shared" si="12"/>
        <v>EXT</v>
      </c>
      <c r="B74" s="45"/>
      <c r="C74" s="45"/>
      <c r="D74" s="121" t="s">
        <v>236</v>
      </c>
      <c r="E74" s="61" t="s">
        <v>41</v>
      </c>
      <c r="F74" s="282" t="e">
        <v>#N/A</v>
      </c>
      <c r="G74" s="62">
        <f t="shared" si="13"/>
        <v>5</v>
      </c>
      <c r="H74" s="62" t="s">
        <v>42</v>
      </c>
      <c r="I74" s="64" t="s">
        <v>517</v>
      </c>
      <c r="J74" s="64"/>
      <c r="K74" s="65"/>
      <c r="L74" s="65"/>
      <c r="M74" s="65"/>
      <c r="N74" s="64"/>
      <c r="O74" s="66" t="s">
        <v>42</v>
      </c>
      <c r="P74" s="66" t="str">
        <f t="shared" si="7"/>
        <v>0..1</v>
      </c>
      <c r="Q74" s="6" t="s">
        <v>518</v>
      </c>
      <c r="R74" s="67" t="s">
        <v>519</v>
      </c>
      <c r="S74" s="66" t="s">
        <v>520</v>
      </c>
      <c r="T74" s="68" t="s">
        <v>56</v>
      </c>
      <c r="U74" s="62" t="s">
        <v>62</v>
      </c>
      <c r="V74" s="66"/>
      <c r="W74" s="69"/>
      <c r="X74" s="38"/>
      <c r="Y74" s="70" t="s">
        <v>47</v>
      </c>
      <c r="Z74" s="70" t="s">
        <v>47</v>
      </c>
      <c r="AA74" s="57"/>
      <c r="AB74" s="13" t="str">
        <f t="shared" si="2"/>
        <v>/rsm:CrossIndustryInvoice/rsm:SupplyChainTradeTransaction/ram:IncludedSupplyChainTradeLineItem/ram:SpecifiedTradeProduct/ram:IncludedReferencedProduct</v>
      </c>
      <c r="AC74" s="13" t="str">
        <f t="shared" si="3"/>
        <v>/ram:UnitQuantity</v>
      </c>
      <c r="AD74" s="14">
        <f>COUNTIFS(R$4:R74,AB74)</f>
        <v>1</v>
      </c>
      <c r="AE74" s="57"/>
      <c r="AF74" s="61" t="str">
        <f t="shared" si="16"/>
        <v>EXT</v>
      </c>
      <c r="AG74" s="62">
        <f t="shared" si="14"/>
        <v>5</v>
      </c>
      <c r="AH74" s="62" t="str">
        <f t="shared" si="17"/>
        <v>0..1</v>
      </c>
      <c r="AI74" s="64" t="s">
        <v>521</v>
      </c>
      <c r="AJ74" s="64"/>
      <c r="AK74" s="65"/>
      <c r="AL74" s="65"/>
      <c r="AM74" s="65"/>
      <c r="AN74" s="64"/>
      <c r="AO74" s="66" t="str">
        <f t="shared" si="18"/>
        <v>0..1</v>
      </c>
      <c r="AP74" s="66" t="str">
        <f t="shared" si="18"/>
        <v>0..1</v>
      </c>
      <c r="AQ74" s="6" t="str">
        <f t="shared" si="18"/>
        <v>/rsm:CrossIndustryInvoice
/rsm:SupplyChainTradeTransaction
/ram:IncludedSupplyChainTradeLineItem
/ram:SpecifiedTradeProduct
/ram:IncludedReferencedProduct
/ram:UnitQuantity</v>
      </c>
      <c r="AR74" s="67" t="str">
        <f t="shared" si="18"/>
        <v>/rsm:CrossIndustryInvoice/rsm:SupplyChainTradeTransaction/ram:IncludedSupplyChainTradeLineItem/ram:SpecifiedTradeProduct/ram:IncludedReferencedProduct/ram:UnitQuantity</v>
      </c>
      <c r="AS74" s="66" t="s">
        <v>520</v>
      </c>
      <c r="AT74" s="68" t="s">
        <v>56</v>
      </c>
      <c r="AU74" s="62" t="str">
        <f t="shared" si="15"/>
        <v>0..n</v>
      </c>
      <c r="AV74" s="66"/>
      <c r="AW74" s="69"/>
      <c r="AX74" s="7"/>
      <c r="AY74" s="70" t="str">
        <f t="shared" si="19"/>
        <v>EXTENDED</v>
      </c>
      <c r="AZ74" s="70" t="str">
        <f t="shared" si="19"/>
        <v>EXTENDED</v>
      </c>
      <c r="BA74" s="1"/>
      <c r="BB74" s="57"/>
      <c r="BC74" s="59"/>
      <c r="BD74" s="59"/>
      <c r="BF74" s="1"/>
      <c r="BG74" s="1"/>
      <c r="BH74" s="1"/>
      <c r="BI74" s="1"/>
      <c r="BJ74" s="1"/>
      <c r="BK74" s="1"/>
      <c r="BL74" s="1"/>
      <c r="BM74" s="1"/>
      <c r="BN74" s="1"/>
      <c r="BO74" s="1"/>
      <c r="BP74" s="1"/>
      <c r="BQ74" s="1"/>
      <c r="BR74" s="1"/>
      <c r="BS74" s="1"/>
      <c r="BT74" s="1"/>
      <c r="BU74" s="1"/>
      <c r="BV74" s="1"/>
      <c r="BW74" s="1"/>
      <c r="BX74" s="1"/>
      <c r="BY74" s="1"/>
      <c r="BZ74" s="1"/>
    </row>
    <row r="75" spans="1:78" customFormat="1" ht="120" x14ac:dyDescent="0.2">
      <c r="A75" s="45" t="str">
        <f t="shared" si="12"/>
        <v>EXT</v>
      </c>
      <c r="B75" s="45"/>
      <c r="C75" s="45"/>
      <c r="D75" s="121" t="s">
        <v>236</v>
      </c>
      <c r="E75" s="61" t="s">
        <v>41</v>
      </c>
      <c r="F75" s="282" t="e">
        <v>#N/A</v>
      </c>
      <c r="G75" s="62">
        <f t="shared" si="13"/>
        <v>6</v>
      </c>
      <c r="H75" s="62" t="s">
        <v>32</v>
      </c>
      <c r="I75" s="64" t="s">
        <v>522</v>
      </c>
      <c r="J75" s="64"/>
      <c r="K75" s="65"/>
      <c r="L75" s="65"/>
      <c r="M75" s="65"/>
      <c r="N75" s="64"/>
      <c r="O75" s="66" t="s">
        <v>32</v>
      </c>
      <c r="P75" s="66" t="str">
        <f t="shared" si="7"/>
        <v>1..1</v>
      </c>
      <c r="Q75" s="6" t="s">
        <v>523</v>
      </c>
      <c r="R75" s="67" t="s">
        <v>524</v>
      </c>
      <c r="S75" s="66"/>
      <c r="T75" s="68" t="s">
        <v>163</v>
      </c>
      <c r="U75" s="62" t="s">
        <v>42</v>
      </c>
      <c r="V75" s="66"/>
      <c r="W75" s="69"/>
      <c r="X75" s="38"/>
      <c r="Y75" s="70" t="s">
        <v>47</v>
      </c>
      <c r="Z75" s="70" t="s">
        <v>47</v>
      </c>
      <c r="AA75" s="57"/>
      <c r="AB75" s="13" t="str">
        <f t="shared" si="2"/>
        <v>/rsm:CrossIndustryInvoice/rsm:SupplyChainTradeTransaction/ram:IncludedSupplyChainTradeLineItem/ram:SpecifiedTradeProduct/ram:IncludedReferencedProduct/ram:UnitQuantity</v>
      </c>
      <c r="AC75" s="13" t="str">
        <f t="shared" si="3"/>
        <v>/@unitCode</v>
      </c>
      <c r="AD75" s="14">
        <f>COUNTIFS(R$4:R75,AB75)</f>
        <v>1</v>
      </c>
      <c r="AE75" s="57"/>
      <c r="AF75" s="61" t="str">
        <f t="shared" si="16"/>
        <v>EXT</v>
      </c>
      <c r="AG75" s="62">
        <f t="shared" si="14"/>
        <v>6</v>
      </c>
      <c r="AH75" s="62" t="str">
        <f t="shared" si="17"/>
        <v>1..1</v>
      </c>
      <c r="AI75" s="64" t="s">
        <v>415</v>
      </c>
      <c r="AJ75" s="64"/>
      <c r="AK75" s="65"/>
      <c r="AL75" s="65"/>
      <c r="AM75" s="65"/>
      <c r="AN75" s="64"/>
      <c r="AO75" s="66" t="str">
        <f t="shared" si="18"/>
        <v>1..1</v>
      </c>
      <c r="AP75" s="66" t="str">
        <f t="shared" si="18"/>
        <v>1..1</v>
      </c>
      <c r="AQ75" s="6" t="str">
        <f t="shared" si="18"/>
        <v>/rsm:CrossIndustryInvoice
/rsm:SupplyChainTradeTransaction
/ram:IncludedSupplyChainTradeLineItem
/ram:SpecifiedTradeProduct
/ram:IncludedReferencedProduct
/ram:UnitQuantity
/@unitCode</v>
      </c>
      <c r="AR75" s="67" t="str">
        <f t="shared" si="18"/>
        <v>/rsm:CrossIndustryInvoice/rsm:SupplyChainTradeTransaction/ram:IncludedSupplyChainTradeLineItem/ram:SpecifiedTradeProduct/ram:IncludedReferencedProduct/ram:UnitQuantity/@unitCode</v>
      </c>
      <c r="AS75" s="66"/>
      <c r="AT75" s="68" t="s">
        <v>163</v>
      </c>
      <c r="AU75" s="62" t="str">
        <f t="shared" si="15"/>
        <v>0..1</v>
      </c>
      <c r="AV75" s="66"/>
      <c r="AW75" s="69"/>
      <c r="AX75" s="7"/>
      <c r="AY75" s="70" t="str">
        <f t="shared" si="19"/>
        <v>EXTENDED</v>
      </c>
      <c r="AZ75" s="70" t="str">
        <f t="shared" si="19"/>
        <v>EXTENDED</v>
      </c>
      <c r="BA75" s="1"/>
      <c r="BB75" s="57"/>
      <c r="BC75" s="59"/>
      <c r="BD75" s="59"/>
      <c r="BF75" s="1"/>
      <c r="BG75" s="1"/>
      <c r="BH75" s="1"/>
      <c r="BI75" s="1"/>
      <c r="BJ75" s="1"/>
      <c r="BK75" s="1"/>
      <c r="BL75" s="1"/>
      <c r="BM75" s="1"/>
      <c r="BN75" s="1"/>
      <c r="BO75" s="1"/>
      <c r="BP75" s="1"/>
      <c r="BQ75" s="1"/>
      <c r="BR75" s="1"/>
      <c r="BS75" s="1"/>
      <c r="BT75" s="1"/>
      <c r="BU75" s="1"/>
      <c r="BV75" s="1"/>
      <c r="BW75" s="1"/>
      <c r="BX75" s="1"/>
      <c r="BY75" s="1"/>
      <c r="BZ75" s="1"/>
    </row>
    <row r="76" spans="1:78" customFormat="1" ht="75" x14ac:dyDescent="0.2">
      <c r="A76" s="45" t="str">
        <f t="shared" si="12"/>
        <v>NO</v>
      </c>
      <c r="B76" s="45"/>
      <c r="C76" s="45"/>
      <c r="D76" s="149" t="s">
        <v>525</v>
      </c>
      <c r="E76" s="109" t="s">
        <v>526</v>
      </c>
      <c r="F76" s="292" t="s">
        <v>526</v>
      </c>
      <c r="G76" s="110">
        <f t="shared" si="13"/>
        <v>3</v>
      </c>
      <c r="H76" s="110" t="s">
        <v>32</v>
      </c>
      <c r="I76" s="111" t="s">
        <v>527</v>
      </c>
      <c r="J76" s="112" t="s">
        <v>528</v>
      </c>
      <c r="K76" s="113"/>
      <c r="L76" s="113"/>
      <c r="M76" s="113" t="s">
        <v>35</v>
      </c>
      <c r="N76" s="112"/>
      <c r="O76" s="110" t="s">
        <v>32</v>
      </c>
      <c r="P76" s="110" t="str">
        <f t="shared" si="7"/>
        <v>1..1</v>
      </c>
      <c r="Q76" s="114" t="s">
        <v>529</v>
      </c>
      <c r="R76" s="115" t="s">
        <v>530</v>
      </c>
      <c r="S76" s="110" t="s">
        <v>35</v>
      </c>
      <c r="T76" s="116" t="s">
        <v>38</v>
      </c>
      <c r="U76" s="110" t="s">
        <v>42</v>
      </c>
      <c r="V76" s="110" t="s">
        <v>531</v>
      </c>
      <c r="W76" s="117" t="s">
        <v>35</v>
      </c>
      <c r="X76" s="38"/>
      <c r="Y76" s="116" t="s">
        <v>244</v>
      </c>
      <c r="Z76" s="116" t="s">
        <v>244</v>
      </c>
      <c r="AA76" s="57"/>
      <c r="AB76" s="13" t="str">
        <f t="shared" ref="AB76:AB154" si="20">IF(ISERROR(FIND("/",R76)),R76,LEFT(R76,FIND(CHAR(1),SUBSTITUTE(R76,"/",CHAR(1),LEN(R76)-LEN(SUBSTITUTE(R76,"/",""))))-1))</f>
        <v>/rsm:CrossIndustryInvoice/rsm:SupplyChainTradeTransaction/ram:IncludedSupplyChainTradeLineItem</v>
      </c>
      <c r="AC76" s="13" t="str">
        <f t="shared" ref="AC76:AC154" si="21">IF(ISERROR(FIND("/",R76)),R76,MID(R76, FIND(CHAR(1),SUBSTITUTE(R76,"/",CHAR(1), LEN(R76)-LEN(SUBSTITUTE(R76,"/","")))), LEN(R76)))</f>
        <v>/ram:SpecifiedLineTradeAgreement</v>
      </c>
      <c r="AD76" s="14">
        <f>COUNTIFS(R$4:R76,AB76)</f>
        <v>1</v>
      </c>
      <c r="AE76" s="57"/>
      <c r="AF76" s="109" t="str">
        <f t="shared" si="16"/>
        <v>BG-29</v>
      </c>
      <c r="AG76" s="110">
        <f t="shared" si="14"/>
        <v>3</v>
      </c>
      <c r="AH76" s="110" t="str">
        <f t="shared" si="17"/>
        <v>1..1</v>
      </c>
      <c r="AI76" s="111" t="s">
        <v>527</v>
      </c>
      <c r="AJ76" s="112" t="s">
        <v>532</v>
      </c>
      <c r="AK76" s="113"/>
      <c r="AL76" s="113"/>
      <c r="AM76" s="113" t="s">
        <v>35</v>
      </c>
      <c r="AN76" s="112"/>
      <c r="AO76" s="110" t="str">
        <f t="shared" si="18"/>
        <v>1..1</v>
      </c>
      <c r="AP76" s="110" t="str">
        <f t="shared" si="18"/>
        <v>1..1</v>
      </c>
      <c r="AQ76" s="114" t="str">
        <f t="shared" si="18"/>
        <v>/rsm:CrossIndustryInvoice
/rsm:SupplyChainTradeTransaction
/ram:IncludedSupplyChainTradeLineItem
/ram:SpecifiedLineTradeAgreement</v>
      </c>
      <c r="AR76" s="115" t="str">
        <f t="shared" si="18"/>
        <v>/rsm:CrossIndustryInvoice/rsm:SupplyChainTradeTransaction/ram:IncludedSupplyChainTradeLineItem/ram:SpecifiedLineTradeAgreement</v>
      </c>
      <c r="AS76" s="110" t="s">
        <v>35</v>
      </c>
      <c r="AT76" s="116" t="s">
        <v>38</v>
      </c>
      <c r="AU76" s="110" t="str">
        <f t="shared" si="15"/>
        <v>0..1</v>
      </c>
      <c r="AV76" s="110" t="s">
        <v>531</v>
      </c>
      <c r="AW76" s="117" t="s">
        <v>35</v>
      </c>
      <c r="AX76" s="7"/>
      <c r="AY76" s="116" t="str">
        <f t="shared" si="19"/>
        <v>BASIC</v>
      </c>
      <c r="AZ76" s="116" t="str">
        <f t="shared" si="19"/>
        <v>BASIC</v>
      </c>
      <c r="BA76" s="1"/>
      <c r="BB76" s="57"/>
      <c r="BC76" s="59"/>
      <c r="BD76" s="59"/>
      <c r="BF76" s="1"/>
      <c r="BG76" s="1"/>
      <c r="BH76" s="1"/>
      <c r="BI76" s="1"/>
      <c r="BJ76" s="1"/>
      <c r="BK76" s="1"/>
      <c r="BL76" s="1"/>
      <c r="BM76" s="1"/>
      <c r="BN76" s="1"/>
      <c r="BO76" s="1"/>
      <c r="BP76" s="1"/>
      <c r="BQ76" s="1"/>
      <c r="BR76" s="1"/>
      <c r="BS76" s="1"/>
      <c r="BT76" s="1"/>
      <c r="BU76" s="1"/>
      <c r="BV76" s="1"/>
      <c r="BW76" s="1"/>
      <c r="BX76" s="1"/>
      <c r="BY76" s="1"/>
      <c r="BZ76" s="1"/>
    </row>
    <row r="77" spans="1:78" customFormat="1" ht="90" x14ac:dyDescent="0.2">
      <c r="A77" s="45" t="str">
        <f t="shared" si="12"/>
        <v>NO</v>
      </c>
      <c r="B77" s="45"/>
      <c r="C77" s="45"/>
      <c r="D77" s="149" t="s">
        <v>525</v>
      </c>
      <c r="E77" s="123" t="s">
        <v>533</v>
      </c>
      <c r="F77" s="294" t="e">
        <v>#N/A</v>
      </c>
      <c r="G77" s="124">
        <f t="shared" si="13"/>
        <v>4</v>
      </c>
      <c r="H77" s="124" t="s">
        <v>42</v>
      </c>
      <c r="I77" s="125" t="s">
        <v>534</v>
      </c>
      <c r="J77" s="125"/>
      <c r="K77" s="126"/>
      <c r="L77" s="126"/>
      <c r="M77" s="126"/>
      <c r="N77" s="125"/>
      <c r="O77" s="124" t="s">
        <v>42</v>
      </c>
      <c r="P77" s="124" t="str">
        <f t="shared" ref="P77:P137" si="22">O77</f>
        <v>0..1</v>
      </c>
      <c r="Q77" s="127" t="s">
        <v>535</v>
      </c>
      <c r="R77" s="128" t="s">
        <v>536</v>
      </c>
      <c r="S77" s="124"/>
      <c r="T77" s="129"/>
      <c r="U77" s="124" t="s">
        <v>42</v>
      </c>
      <c r="V77" s="124"/>
      <c r="W77" s="130"/>
      <c r="X77" s="38"/>
      <c r="Y77" s="129" t="s">
        <v>282</v>
      </c>
      <c r="Z77" s="129" t="s">
        <v>282</v>
      </c>
      <c r="AA77" s="57"/>
      <c r="AB77" s="13" t="str">
        <f t="shared" si="20"/>
        <v>/rsm:CrossIndustryInvoice/rsm:SupplyChainTradeTransaction/ram:IncludedSupplyChainTradeLineItem/ram:SpecifiedLineTradeAgreement</v>
      </c>
      <c r="AC77" s="13" t="str">
        <f t="shared" si="21"/>
        <v>/ram:BuyerOrderReferencedDocument</v>
      </c>
      <c r="AD77" s="14">
        <f>COUNTIFS(R$4:R77,AB77)</f>
        <v>1</v>
      </c>
      <c r="AE77" s="57"/>
      <c r="AF77" s="123" t="str">
        <f t="shared" si="16"/>
        <v>BT-132-00</v>
      </c>
      <c r="AG77" s="124">
        <f t="shared" si="14"/>
        <v>4</v>
      </c>
      <c r="AH77" s="124" t="str">
        <f t="shared" si="17"/>
        <v>0..1</v>
      </c>
      <c r="AI77" s="125" t="s">
        <v>537</v>
      </c>
      <c r="AJ77" s="125"/>
      <c r="AK77" s="126"/>
      <c r="AL77" s="126"/>
      <c r="AM77" s="126" t="s">
        <v>35</v>
      </c>
      <c r="AN77" s="125"/>
      <c r="AO77" s="124" t="str">
        <f t="shared" si="18"/>
        <v>0..1</v>
      </c>
      <c r="AP77" s="124" t="str">
        <f t="shared" si="18"/>
        <v>0..1</v>
      </c>
      <c r="AQ77" s="127" t="str">
        <f t="shared" si="18"/>
        <v>/rsm:CrossIndustryInvoice
/rsm:SupplyChainTradeTransaction
/ram:IncludedSupplyChainTradeLineItem
/ram:SpecifiedLineTradeAgreement
/ram:BuyerOrderReferencedDocument</v>
      </c>
      <c r="AR77" s="128" t="str">
        <f t="shared" si="18"/>
        <v>/rsm:CrossIndustryInvoice/rsm:SupplyChainTradeTransaction/ram:IncludedSupplyChainTradeLineItem/ram:SpecifiedLineTradeAgreement/ram:BuyerOrderReferencedDocument</v>
      </c>
      <c r="AS77" s="124"/>
      <c r="AT77" s="129"/>
      <c r="AU77" s="124" t="str">
        <f t="shared" si="15"/>
        <v>0..1</v>
      </c>
      <c r="AV77" s="124"/>
      <c r="AW77" s="130"/>
      <c r="AX77" s="7"/>
      <c r="AY77" s="129" t="str">
        <f t="shared" si="19"/>
        <v>EN 16931</v>
      </c>
      <c r="AZ77" s="129" t="str">
        <f t="shared" si="19"/>
        <v>EN 16931</v>
      </c>
      <c r="BA77" s="1"/>
      <c r="BB77" s="57"/>
      <c r="BC77" s="59"/>
      <c r="BD77" s="59"/>
      <c r="BF77" s="1"/>
      <c r="BG77" s="1"/>
      <c r="BH77" s="1"/>
      <c r="BI77" s="1"/>
      <c r="BJ77" s="1"/>
      <c r="BK77" s="1"/>
      <c r="BL77" s="1"/>
      <c r="BM77" s="1"/>
      <c r="BN77" s="1"/>
      <c r="BO77" s="1"/>
      <c r="BP77" s="1"/>
      <c r="BQ77" s="1"/>
      <c r="BR77" s="1"/>
      <c r="BS77" s="1"/>
      <c r="BT77" s="1"/>
      <c r="BU77" s="1"/>
      <c r="BV77" s="1"/>
      <c r="BW77" s="1"/>
      <c r="BX77" s="1"/>
      <c r="BY77" s="1"/>
      <c r="BZ77" s="1"/>
    </row>
    <row r="78" spans="1:78" customFormat="1" ht="105" x14ac:dyDescent="0.2">
      <c r="A78" s="45" t="str">
        <f t="shared" ref="A78:A156" si="23">IF(LEFT(E78,2)="BG","NO",IF(LEN(E78)-LEN(SUBSTITUTE(E78,"-",""))&gt;1,"NO",IF(E78="EXT","EXT","YES")))</f>
        <v>EXT</v>
      </c>
      <c r="B78" s="45"/>
      <c r="C78" s="45"/>
      <c r="D78" s="139" t="s">
        <v>525</v>
      </c>
      <c r="E78" s="61" t="s">
        <v>41</v>
      </c>
      <c r="F78" s="282" t="s">
        <v>4913</v>
      </c>
      <c r="G78" s="62">
        <f t="shared" si="13"/>
        <v>5</v>
      </c>
      <c r="H78" s="62" t="s">
        <v>42</v>
      </c>
      <c r="I78" s="64" t="s">
        <v>538</v>
      </c>
      <c r="J78" s="64" t="s">
        <v>539</v>
      </c>
      <c r="K78" s="65" t="s">
        <v>540</v>
      </c>
      <c r="L78" s="65"/>
      <c r="M78" s="65"/>
      <c r="N78" s="64"/>
      <c r="O78" s="66" t="s">
        <v>42</v>
      </c>
      <c r="P78" s="66" t="str">
        <f t="shared" si="22"/>
        <v>0..1</v>
      </c>
      <c r="Q78" s="6" t="s">
        <v>541</v>
      </c>
      <c r="R78" s="67" t="s">
        <v>542</v>
      </c>
      <c r="S78" s="66" t="s">
        <v>55</v>
      </c>
      <c r="T78" s="68" t="s">
        <v>56</v>
      </c>
      <c r="U78" s="62" t="s">
        <v>42</v>
      </c>
      <c r="V78" s="66"/>
      <c r="W78" s="69"/>
      <c r="X78" s="38"/>
      <c r="Y78" s="70" t="s">
        <v>47</v>
      </c>
      <c r="Z78" s="70" t="s">
        <v>48</v>
      </c>
      <c r="AA78" s="57"/>
      <c r="AB78" s="13" t="str">
        <f t="shared" si="20"/>
        <v>/rsm:CrossIndustryInvoice/rsm:SupplyChainTradeTransaction/ram:IncludedSupplyChainTradeLineItem/ram:SpecifiedLineTradeAgreement/ram:BuyerOrderReferencedDocument</v>
      </c>
      <c r="AC78" s="13" t="str">
        <f t="shared" si="21"/>
        <v>/ram:IssuerAssignedID</v>
      </c>
      <c r="AD78" s="14">
        <f>COUNTIFS(R$4:R78,AB78)</f>
        <v>1</v>
      </c>
      <c r="AE78" s="57"/>
      <c r="AF78" s="61" t="str">
        <f t="shared" si="16"/>
        <v>EXT</v>
      </c>
      <c r="AG78" s="62">
        <f t="shared" si="14"/>
        <v>5</v>
      </c>
      <c r="AH78" s="62" t="str">
        <f t="shared" si="17"/>
        <v>0..1</v>
      </c>
      <c r="AI78" s="64" t="s">
        <v>543</v>
      </c>
      <c r="AJ78" s="64"/>
      <c r="AK78" s="65"/>
      <c r="AL78" s="65"/>
      <c r="AM78" s="65"/>
      <c r="AN78" s="64"/>
      <c r="AO78" s="66" t="str">
        <f t="shared" si="18"/>
        <v>0..1</v>
      </c>
      <c r="AP78" s="66" t="str">
        <f t="shared" si="18"/>
        <v>0..1</v>
      </c>
      <c r="AQ78" s="6" t="str">
        <f t="shared" si="18"/>
        <v>/rsm:CrossIndustryInvoice
/rsm:SupplyChainTradeTransaction
/ram:IncludedSupplyChainTradeLineItem
/ram:SpecifiedLineTradeAgreement
/ram:BuyerOrderReferencedDocument
/ram:IssuerAssignedID</v>
      </c>
      <c r="AR78" s="67" t="str">
        <f t="shared" si="18"/>
        <v>/rsm:CrossIndustryInvoice/rsm:SupplyChainTradeTransaction/ram:IncludedSupplyChainTradeLineItem/ram:SpecifiedLineTradeAgreement/ram:BuyerOrderReferencedDocument/ram:IssuerAssignedID</v>
      </c>
      <c r="AS78" s="66" t="s">
        <v>55</v>
      </c>
      <c r="AT78" s="68" t="s">
        <v>56</v>
      </c>
      <c r="AU78" s="62" t="str">
        <f t="shared" si="15"/>
        <v>0..1</v>
      </c>
      <c r="AV78" s="66"/>
      <c r="AW78" s="69"/>
      <c r="AX78" s="7"/>
      <c r="AY78" s="70" t="str">
        <f t="shared" si="19"/>
        <v>EXTENDED</v>
      </c>
      <c r="AZ78" s="70" t="str">
        <f t="shared" si="19"/>
        <v>EXTENDED FR B2B</v>
      </c>
      <c r="BA78" s="1"/>
      <c r="BB78" s="57"/>
      <c r="BC78" s="59"/>
      <c r="BD78" s="59"/>
      <c r="BF78" s="1"/>
      <c r="BG78" s="1"/>
      <c r="BH78" s="1"/>
      <c r="BI78" s="1"/>
      <c r="BJ78" s="1"/>
      <c r="BK78" s="1"/>
      <c r="BL78" s="1"/>
      <c r="BM78" s="1"/>
      <c r="BN78" s="1"/>
      <c r="BO78" s="1"/>
      <c r="BP78" s="1"/>
      <c r="BQ78" s="1"/>
      <c r="BR78" s="1"/>
      <c r="BS78" s="1"/>
      <c r="BT78" s="1"/>
      <c r="BU78" s="1"/>
      <c r="BV78" s="1"/>
      <c r="BW78" s="1"/>
      <c r="BX78" s="1"/>
      <c r="BY78" s="1"/>
      <c r="BZ78" s="1"/>
    </row>
    <row r="79" spans="1:78" customFormat="1" ht="105" x14ac:dyDescent="0.2">
      <c r="A79" s="45" t="str">
        <f t="shared" si="23"/>
        <v>YES</v>
      </c>
      <c r="B79" s="45"/>
      <c r="C79" s="45"/>
      <c r="D79" s="149" t="s">
        <v>525</v>
      </c>
      <c r="E79" s="119" t="s">
        <v>544</v>
      </c>
      <c r="F79" s="293" t="s">
        <v>544</v>
      </c>
      <c r="G79" s="66">
        <f t="shared" si="13"/>
        <v>5</v>
      </c>
      <c r="H79" s="66" t="s">
        <v>42</v>
      </c>
      <c r="I79" s="64" t="s">
        <v>545</v>
      </c>
      <c r="J79" s="64" t="s">
        <v>546</v>
      </c>
      <c r="K79" s="65" t="s">
        <v>547</v>
      </c>
      <c r="L79" s="65"/>
      <c r="M79" s="65" t="s">
        <v>35</v>
      </c>
      <c r="N79" s="150" t="s">
        <v>548</v>
      </c>
      <c r="O79" s="66" t="s">
        <v>42</v>
      </c>
      <c r="P79" s="66" t="str">
        <f t="shared" si="22"/>
        <v>0..1</v>
      </c>
      <c r="Q79" s="2" t="s">
        <v>549</v>
      </c>
      <c r="R79" s="75" t="s">
        <v>550</v>
      </c>
      <c r="S79" s="66" t="s">
        <v>551</v>
      </c>
      <c r="T79" s="68" t="s">
        <v>56</v>
      </c>
      <c r="U79" s="66" t="s">
        <v>42</v>
      </c>
      <c r="V79" s="66" t="s">
        <v>35</v>
      </c>
      <c r="W79" s="69" t="s">
        <v>35</v>
      </c>
      <c r="X79" s="38"/>
      <c r="Y79" s="68" t="s">
        <v>282</v>
      </c>
      <c r="Z79" s="68" t="s">
        <v>282</v>
      </c>
      <c r="AA79" s="57"/>
      <c r="AB79" s="13" t="str">
        <f t="shared" si="20"/>
        <v>/rsm:CrossIndustryInvoice/rsm:SupplyChainTradeTransaction/ram:IncludedSupplyChainTradeLineItem/ram:SpecifiedLineTradeAgreement/ram:BuyerOrderReferencedDocument</v>
      </c>
      <c r="AC79" s="13" t="str">
        <f t="shared" si="21"/>
        <v>/ram:LineID</v>
      </c>
      <c r="AD79" s="14">
        <f>COUNTIFS(R$4:R79,AB79)</f>
        <v>1</v>
      </c>
      <c r="AE79" s="57"/>
      <c r="AF79" s="119" t="str">
        <f t="shared" si="16"/>
        <v>BT-132</v>
      </c>
      <c r="AG79" s="66">
        <f t="shared" si="14"/>
        <v>5</v>
      </c>
      <c r="AH79" s="66" t="str">
        <f t="shared" si="17"/>
        <v>0..1</v>
      </c>
      <c r="AI79" s="64" t="s">
        <v>552</v>
      </c>
      <c r="AJ79" s="64" t="s">
        <v>553</v>
      </c>
      <c r="AK79" s="65" t="s">
        <v>554</v>
      </c>
      <c r="AL79" s="65"/>
      <c r="AM79" s="65" t="s">
        <v>35</v>
      </c>
      <c r="AN79" s="150" t="s">
        <v>555</v>
      </c>
      <c r="AO79" s="66" t="str">
        <f t="shared" si="18"/>
        <v>0..1</v>
      </c>
      <c r="AP79" s="66" t="str">
        <f t="shared" si="18"/>
        <v>0..1</v>
      </c>
      <c r="AQ79" s="2" t="str">
        <f t="shared" si="18"/>
        <v>/rsm:CrossIndustryInvoice
/rsm:SupplyChainTradeTransaction
/ram:IncludedSupplyChainTradeLineItem
/ram:SpecifiedLineTradeAgreement
/ram:BuyerOrderReferencedDocument
/ram:LineID</v>
      </c>
      <c r="AR79" s="75" t="str">
        <f t="shared" si="18"/>
        <v>/rsm:CrossIndustryInvoice/rsm:SupplyChainTradeTransaction/ram:IncludedSupplyChainTradeLineItem/ram:SpecifiedLineTradeAgreement/ram:BuyerOrderReferencedDocument/ram:LineID</v>
      </c>
      <c r="AS79" s="66" t="s">
        <v>551</v>
      </c>
      <c r="AT79" s="68" t="s">
        <v>56</v>
      </c>
      <c r="AU79" s="66" t="str">
        <f t="shared" si="15"/>
        <v>0..1</v>
      </c>
      <c r="AV79" s="66" t="s">
        <v>35</v>
      </c>
      <c r="AW79" s="69" t="s">
        <v>35</v>
      </c>
      <c r="AX79" s="7"/>
      <c r="AY79" s="68" t="str">
        <f t="shared" si="19"/>
        <v>EN 16931</v>
      </c>
      <c r="AZ79" s="68" t="str">
        <f t="shared" si="19"/>
        <v>EN 16931</v>
      </c>
      <c r="BA79" s="1"/>
      <c r="BB79" s="57"/>
      <c r="BC79" s="59"/>
      <c r="BD79" s="59"/>
      <c r="BF79" s="1"/>
      <c r="BG79" s="1"/>
      <c r="BH79" s="1"/>
      <c r="BI79" s="1"/>
      <c r="BJ79" s="1"/>
      <c r="BK79" s="1"/>
      <c r="BL79" s="1"/>
      <c r="BM79" s="1"/>
      <c r="BN79" s="1"/>
      <c r="BO79" s="1"/>
      <c r="BP79" s="1"/>
      <c r="BQ79" s="1"/>
      <c r="BR79" s="1"/>
      <c r="BS79" s="1"/>
      <c r="BT79" s="1"/>
      <c r="BU79" s="1"/>
      <c r="BV79" s="1"/>
      <c r="BW79" s="1"/>
      <c r="BX79" s="1"/>
      <c r="BY79" s="1"/>
      <c r="BZ79" s="1"/>
    </row>
    <row r="80" spans="1:78" s="11" customFormat="1" ht="105" x14ac:dyDescent="0.2">
      <c r="A80" s="45" t="str">
        <f t="shared" si="23"/>
        <v>EXT</v>
      </c>
      <c r="B80" s="45"/>
      <c r="C80" s="45"/>
      <c r="D80" s="139" t="s">
        <v>525</v>
      </c>
      <c r="E80" s="61" t="s">
        <v>41</v>
      </c>
      <c r="F80" s="282" t="e">
        <v>#N/A</v>
      </c>
      <c r="G80" s="62">
        <f t="shared" si="13"/>
        <v>5</v>
      </c>
      <c r="H80" s="62" t="s">
        <v>42</v>
      </c>
      <c r="I80" s="64" t="s">
        <v>556</v>
      </c>
      <c r="J80" s="64" t="s">
        <v>557</v>
      </c>
      <c r="K80" s="65" t="s">
        <v>540</v>
      </c>
      <c r="L80" s="65"/>
      <c r="M80" s="65"/>
      <c r="N80" s="64"/>
      <c r="O80" s="66" t="s">
        <v>42</v>
      </c>
      <c r="P80" s="66" t="str">
        <f t="shared" si="22"/>
        <v>0..1</v>
      </c>
      <c r="Q80" s="6" t="s">
        <v>558</v>
      </c>
      <c r="R80" s="67" t="s">
        <v>559</v>
      </c>
      <c r="S80" s="66"/>
      <c r="T80" s="68"/>
      <c r="U80" s="62" t="s">
        <v>42</v>
      </c>
      <c r="V80" s="66"/>
      <c r="W80" s="69"/>
      <c r="X80" s="38"/>
      <c r="Y80" s="70" t="s">
        <v>47</v>
      </c>
      <c r="Z80" s="70" t="s">
        <v>47</v>
      </c>
      <c r="AA80" s="57"/>
      <c r="AB80" s="13" t="str">
        <f t="shared" si="20"/>
        <v>/rsm:CrossIndustryInvoice/rsm:SupplyChainTradeTransaction/ram:IncludedSupplyChainTradeLineItem/ram:SpecifiedLineTradeAgreement/ram:BuyerOrderReferencedDocument</v>
      </c>
      <c r="AC80" s="13" t="str">
        <f t="shared" si="21"/>
        <v>/ram:FormattedIssueDateTime</v>
      </c>
      <c r="AD80" s="14">
        <f>COUNTIFS(R$4:R80,AB80)</f>
        <v>1</v>
      </c>
      <c r="AE80" s="57"/>
      <c r="AF80" s="61" t="str">
        <f t="shared" si="16"/>
        <v>EXT</v>
      </c>
      <c r="AG80" s="62">
        <f t="shared" si="14"/>
        <v>5</v>
      </c>
      <c r="AH80" s="62" t="str">
        <f t="shared" si="17"/>
        <v>0..1</v>
      </c>
      <c r="AI80" s="64" t="s">
        <v>560</v>
      </c>
      <c r="AJ80" s="64"/>
      <c r="AK80" s="65"/>
      <c r="AL80" s="65"/>
      <c r="AM80" s="65"/>
      <c r="AN80" s="64"/>
      <c r="AO80" s="66" t="str">
        <f t="shared" si="18"/>
        <v>0..1</v>
      </c>
      <c r="AP80" s="66" t="str">
        <f t="shared" si="18"/>
        <v>0..1</v>
      </c>
      <c r="AQ80" s="6" t="str">
        <f t="shared" si="18"/>
        <v>/rsm:CrossIndustryInvoice
/rsm:SupplyChainTradeTransaction
/ram:IncludedSupplyChainTradeLineItem
/ram:SpecifiedLineTradeAgreement
/ram:BuyerOrderReferencedDocument
/ram:FormattedIssueDateTime</v>
      </c>
      <c r="AR80" s="67" t="str">
        <f t="shared" si="18"/>
        <v>/rsm:CrossIndustryInvoice/rsm:SupplyChainTradeTransaction/ram:IncludedSupplyChainTradeLineItem/ram:SpecifiedLineTradeAgreement/ram:BuyerOrderReferencedDocument/ram:FormattedIssueDateTime</v>
      </c>
      <c r="AS80" s="66"/>
      <c r="AT80" s="68"/>
      <c r="AU80" s="62" t="str">
        <f t="shared" si="15"/>
        <v>0..1</v>
      </c>
      <c r="AV80" s="66"/>
      <c r="AW80" s="69"/>
      <c r="AX80" s="7"/>
      <c r="AY80" s="70" t="str">
        <f t="shared" si="19"/>
        <v>EXTENDED</v>
      </c>
      <c r="AZ80" s="70" t="str">
        <f t="shared" si="19"/>
        <v>EXTENDED</v>
      </c>
      <c r="BB80" s="57"/>
      <c r="BC80" s="59"/>
      <c r="BD80" s="59"/>
    </row>
    <row r="81" spans="1:56" s="11" customFormat="1" ht="120" x14ac:dyDescent="0.2">
      <c r="A81" s="45" t="str">
        <f t="shared" si="23"/>
        <v>EXT</v>
      </c>
      <c r="B81" s="45"/>
      <c r="C81" s="45"/>
      <c r="D81" s="139" t="s">
        <v>525</v>
      </c>
      <c r="E81" s="61" t="s">
        <v>41</v>
      </c>
      <c r="F81" s="282" t="e">
        <v>#N/A</v>
      </c>
      <c r="G81" s="62">
        <f t="shared" si="13"/>
        <v>6</v>
      </c>
      <c r="H81" s="62" t="s">
        <v>32</v>
      </c>
      <c r="I81" s="64" t="s">
        <v>222</v>
      </c>
      <c r="J81" s="64"/>
      <c r="K81" s="65"/>
      <c r="L81" s="65"/>
      <c r="M81" s="65"/>
      <c r="N81" s="64" t="s">
        <v>148</v>
      </c>
      <c r="O81" s="66" t="s">
        <v>32</v>
      </c>
      <c r="P81" s="66" t="str">
        <f t="shared" si="22"/>
        <v>1..1</v>
      </c>
      <c r="Q81" s="6" t="s">
        <v>561</v>
      </c>
      <c r="R81" s="67" t="s">
        <v>562</v>
      </c>
      <c r="S81" s="66" t="s">
        <v>151</v>
      </c>
      <c r="T81" s="68" t="s">
        <v>56</v>
      </c>
      <c r="U81" s="62" t="s">
        <v>42</v>
      </c>
      <c r="V81" s="66"/>
      <c r="W81" s="69"/>
      <c r="X81" s="38"/>
      <c r="Y81" s="70" t="s">
        <v>47</v>
      </c>
      <c r="Z81" s="70" t="s">
        <v>47</v>
      </c>
      <c r="AA81" s="57"/>
      <c r="AB81" s="13" t="str">
        <f t="shared" si="20"/>
        <v>/rsm:CrossIndustryInvoice/rsm:SupplyChainTradeTransaction/ram:IncludedSupplyChainTradeLineItem/ram:SpecifiedLineTradeAgreement/ram:BuyerOrderReferencedDocument/ram:FormattedIssueDateTime</v>
      </c>
      <c r="AC81" s="13" t="str">
        <f t="shared" si="21"/>
        <v>/qdt:DateTimeString</v>
      </c>
      <c r="AD81" s="14">
        <f>COUNTIFS(R$4:R81,AB81)</f>
        <v>1</v>
      </c>
      <c r="AE81" s="57"/>
      <c r="AF81" s="61" t="str">
        <f t="shared" si="16"/>
        <v>EXT</v>
      </c>
      <c r="AG81" s="62">
        <f t="shared" si="14"/>
        <v>6</v>
      </c>
      <c r="AH81" s="62" t="str">
        <f t="shared" si="17"/>
        <v>1..1</v>
      </c>
      <c r="AI81" s="64" t="s">
        <v>563</v>
      </c>
      <c r="AJ81" s="64"/>
      <c r="AK81" s="65"/>
      <c r="AL81" s="65"/>
      <c r="AM81" s="65"/>
      <c r="AN81" s="64"/>
      <c r="AO81" s="66" t="str">
        <f t="shared" si="18"/>
        <v>1..1</v>
      </c>
      <c r="AP81" s="66" t="str">
        <f t="shared" si="18"/>
        <v>1..1</v>
      </c>
      <c r="AQ81" s="6" t="str">
        <f t="shared" si="18"/>
        <v>/rsm:CrossIndustryInvoice
/rsm:SupplyChainTradeTransaction
/ram:IncludedSupplyChainTradeLineItem
/ram:SpecifiedLineTradeAgreement
/ram:BuyerOrderReferencedDocument
/ram:FormattedIssueDateTime
/qdt:DateTimeString</v>
      </c>
      <c r="AR81" s="67" t="str">
        <f t="shared" si="18"/>
        <v>/rsm:CrossIndustryInvoice/rsm:SupplyChainTradeTransaction/ram:IncludedSupplyChainTradeLineItem/ram:SpecifiedLineTradeAgreement/ram:BuyerOrderReferencedDocument/ram:FormattedIssueDateTime/qdt:DateTimeString</v>
      </c>
      <c r="AS81" s="66" t="s">
        <v>151</v>
      </c>
      <c r="AT81" s="68" t="s">
        <v>56</v>
      </c>
      <c r="AU81" s="62" t="str">
        <f t="shared" si="15"/>
        <v>0..1</v>
      </c>
      <c r="AV81" s="66"/>
      <c r="AW81" s="69"/>
      <c r="AX81" s="7"/>
      <c r="AY81" s="70" t="str">
        <f t="shared" si="19"/>
        <v>EXTENDED</v>
      </c>
      <c r="AZ81" s="70" t="str">
        <f t="shared" si="19"/>
        <v>EXTENDED</v>
      </c>
      <c r="BB81" s="57"/>
      <c r="BC81" s="59"/>
      <c r="BD81" s="59"/>
    </row>
    <row r="82" spans="1:56" s="11" customFormat="1" ht="135" x14ac:dyDescent="0.2">
      <c r="A82" s="45" t="str">
        <f t="shared" si="23"/>
        <v>EXT</v>
      </c>
      <c r="B82" s="45"/>
      <c r="C82" s="45"/>
      <c r="D82" s="139" t="s">
        <v>525</v>
      </c>
      <c r="E82" s="61" t="s">
        <v>41</v>
      </c>
      <c r="F82" s="282" t="e">
        <v>#N/A</v>
      </c>
      <c r="G82" s="62">
        <f t="shared" si="13"/>
        <v>7</v>
      </c>
      <c r="H82" s="62" t="s">
        <v>32</v>
      </c>
      <c r="I82" s="64" t="s">
        <v>226</v>
      </c>
      <c r="J82" s="64"/>
      <c r="K82" s="65"/>
      <c r="L82" s="65"/>
      <c r="M82" s="65" t="s">
        <v>160</v>
      </c>
      <c r="N82" s="64"/>
      <c r="O82" s="66" t="s">
        <v>32</v>
      </c>
      <c r="P82" s="66" t="str">
        <f t="shared" si="22"/>
        <v>1..1</v>
      </c>
      <c r="Q82" s="6" t="s">
        <v>564</v>
      </c>
      <c r="R82" s="67" t="s">
        <v>565</v>
      </c>
      <c r="S82" s="66"/>
      <c r="T82" s="68" t="s">
        <v>163</v>
      </c>
      <c r="U82" s="62" t="s">
        <v>42</v>
      </c>
      <c r="V82" s="66"/>
      <c r="W82" s="69"/>
      <c r="X82" s="38"/>
      <c r="Y82" s="70" t="s">
        <v>47</v>
      </c>
      <c r="Z82" s="70" t="s">
        <v>47</v>
      </c>
      <c r="AA82" s="57"/>
      <c r="AB82" s="13" t="str">
        <f t="shared" si="20"/>
        <v>/rsm:CrossIndustryInvoice/rsm:SupplyChainTradeTransaction/ram:IncludedSupplyChainTradeLineItem/ram:SpecifiedLineTradeAgreement/ram:BuyerOrderReferencedDocument/ram:FormattedIssueDateTime/qdt:DateTimeString</v>
      </c>
      <c r="AC82" s="13" t="str">
        <f t="shared" si="21"/>
        <v>/@format</v>
      </c>
      <c r="AD82" s="14">
        <f>COUNTIFS(R$4:R82,AB82)</f>
        <v>1</v>
      </c>
      <c r="AE82" s="57"/>
      <c r="AF82" s="61" t="str">
        <f t="shared" si="16"/>
        <v>EXT</v>
      </c>
      <c r="AG82" s="62">
        <f t="shared" si="14"/>
        <v>7</v>
      </c>
      <c r="AH82" s="62" t="str">
        <f t="shared" si="17"/>
        <v>1..1</v>
      </c>
      <c r="AI82" s="64" t="s">
        <v>229</v>
      </c>
      <c r="AJ82" s="64"/>
      <c r="AK82" s="65"/>
      <c r="AL82" s="65"/>
      <c r="AM82" s="65"/>
      <c r="AN82" s="64"/>
      <c r="AO82" s="66" t="str">
        <f t="shared" si="18"/>
        <v>1..1</v>
      </c>
      <c r="AP82" s="66" t="str">
        <f t="shared" si="18"/>
        <v>1..1</v>
      </c>
      <c r="AQ82" s="6" t="str">
        <f t="shared" si="18"/>
        <v>/rsm:CrossIndustryInvoice
/rsm:SupplyChainTradeTransaction
/ram:IncludedSupplyChainTradeLineItem
/ram:SpecifiedLineTradeAgreement
/ram:BuyerOrderReferencedDocument
/ram:FormattedIssueDateTime
/qdt:DateTimeString
/@format</v>
      </c>
      <c r="AR82" s="67" t="str">
        <f t="shared" si="18"/>
        <v>/rsm:CrossIndustryInvoice/rsm:SupplyChainTradeTransaction/ram:IncludedSupplyChainTradeLineItem/ram:SpecifiedLineTradeAgreement/ram:BuyerOrderReferencedDocument/ram:FormattedIssueDateTime/qdt:DateTimeString/@format</v>
      </c>
      <c r="AS82" s="66"/>
      <c r="AT82" s="68" t="s">
        <v>163</v>
      </c>
      <c r="AU82" s="62" t="str">
        <f t="shared" si="15"/>
        <v>0..1</v>
      </c>
      <c r="AV82" s="66"/>
      <c r="AW82" s="69"/>
      <c r="AX82" s="7"/>
      <c r="AY82" s="70" t="str">
        <f t="shared" si="19"/>
        <v>EXTENDED</v>
      </c>
      <c r="AZ82" s="70" t="str">
        <f t="shared" si="19"/>
        <v>EXTENDED</v>
      </c>
      <c r="BB82" s="57"/>
      <c r="BC82" s="59"/>
      <c r="BD82" s="59"/>
    </row>
    <row r="83" spans="1:56" s="11" customFormat="1" ht="90" x14ac:dyDescent="0.2">
      <c r="A83" s="45" t="str">
        <f t="shared" si="23"/>
        <v>EXT</v>
      </c>
      <c r="B83" s="131" t="s">
        <v>304</v>
      </c>
      <c r="C83" s="131"/>
      <c r="D83" s="139" t="s">
        <v>525</v>
      </c>
      <c r="E83" s="140" t="s">
        <v>41</v>
      </c>
      <c r="F83" s="296" t="e">
        <v>#N/A</v>
      </c>
      <c r="G83" s="141">
        <f t="shared" si="13"/>
        <v>4</v>
      </c>
      <c r="H83" s="141" t="s">
        <v>42</v>
      </c>
      <c r="I83" s="125" t="s">
        <v>566</v>
      </c>
      <c r="J83" s="125" t="s">
        <v>567</v>
      </c>
      <c r="K83" s="126" t="s">
        <v>568</v>
      </c>
      <c r="L83" s="126"/>
      <c r="M83" s="126"/>
      <c r="N83" s="125"/>
      <c r="O83" s="124" t="s">
        <v>42</v>
      </c>
      <c r="P83" s="124" t="str">
        <f t="shared" si="22"/>
        <v>0..1</v>
      </c>
      <c r="Q83" s="142" t="s">
        <v>569</v>
      </c>
      <c r="R83" s="143" t="s">
        <v>570</v>
      </c>
      <c r="S83" s="124"/>
      <c r="T83" s="129"/>
      <c r="U83" s="141" t="s">
        <v>42</v>
      </c>
      <c r="V83" s="124"/>
      <c r="W83" s="130"/>
      <c r="X83" s="38"/>
      <c r="Y83" s="144" t="s">
        <v>47</v>
      </c>
      <c r="Z83" s="144" t="s">
        <v>47</v>
      </c>
      <c r="AA83" s="57"/>
      <c r="AB83" s="13" t="str">
        <f t="shared" si="20"/>
        <v>/rsm:CrossIndustryInvoice/rsm:SupplyChainTradeTransaction/ram:IncludedSupplyChainTradeLineItem/ram:SpecifiedLineTradeAgreement</v>
      </c>
      <c r="AC83" s="13" t="str">
        <f t="shared" si="21"/>
        <v>/ram:QuotationReferencedDocument</v>
      </c>
      <c r="AD83" s="14">
        <f>COUNTIFS(R$4:R83,AB83)</f>
        <v>1</v>
      </c>
      <c r="AE83" s="57"/>
      <c r="AF83" s="140" t="str">
        <f t="shared" si="16"/>
        <v>EXT</v>
      </c>
      <c r="AG83" s="141">
        <f t="shared" si="14"/>
        <v>4</v>
      </c>
      <c r="AH83" s="141" t="str">
        <f t="shared" si="17"/>
        <v>0..1</v>
      </c>
      <c r="AI83" s="125" t="s">
        <v>571</v>
      </c>
      <c r="AJ83" s="125"/>
      <c r="AK83" s="126"/>
      <c r="AL83" s="126"/>
      <c r="AM83" s="126"/>
      <c r="AN83" s="125"/>
      <c r="AO83" s="124" t="str">
        <f t="shared" si="18"/>
        <v>0..1</v>
      </c>
      <c r="AP83" s="124" t="str">
        <f t="shared" si="18"/>
        <v>0..1</v>
      </c>
      <c r="AQ83" s="142" t="str">
        <f t="shared" si="18"/>
        <v>/rsm:CrossIndustryInvoice
/rsm:SupplyChainTradeTransaction
/ram:IncludedSupplyChainTradeLineItem
/ram:SpecifiedLineTradeAgreement
/ram:QuotationReferencedDocument</v>
      </c>
      <c r="AR83" s="143" t="str">
        <f t="shared" si="18"/>
        <v>/rsm:CrossIndustryInvoice/rsm:SupplyChainTradeTransaction/ram:IncludedSupplyChainTradeLineItem/ram:SpecifiedLineTradeAgreement/ram:QuotationReferencedDocument</v>
      </c>
      <c r="AS83" s="124"/>
      <c r="AT83" s="129"/>
      <c r="AU83" s="141" t="str">
        <f t="shared" si="15"/>
        <v>0..1</v>
      </c>
      <c r="AV83" s="124"/>
      <c r="AW83" s="130"/>
      <c r="AX83" s="7"/>
      <c r="AY83" s="144" t="str">
        <f t="shared" si="19"/>
        <v>EXTENDED</v>
      </c>
      <c r="AZ83" s="144" t="str">
        <f t="shared" si="19"/>
        <v>EXTENDED</v>
      </c>
      <c r="BB83" s="57"/>
      <c r="BC83" s="59"/>
      <c r="BD83" s="59"/>
    </row>
    <row r="84" spans="1:56" s="11" customFormat="1" ht="105" x14ac:dyDescent="0.2">
      <c r="A84" s="45" t="str">
        <f t="shared" si="23"/>
        <v>EXT</v>
      </c>
      <c r="B84" s="131" t="s">
        <v>304</v>
      </c>
      <c r="C84" s="131"/>
      <c r="D84" s="139" t="s">
        <v>525</v>
      </c>
      <c r="E84" s="61" t="s">
        <v>41</v>
      </c>
      <c r="F84" s="282" t="e">
        <v>#N/A</v>
      </c>
      <c r="G84" s="62">
        <f t="shared" si="13"/>
        <v>5</v>
      </c>
      <c r="H84" s="62" t="s">
        <v>42</v>
      </c>
      <c r="I84" s="64" t="s">
        <v>572</v>
      </c>
      <c r="J84" s="64" t="s">
        <v>573</v>
      </c>
      <c r="K84" s="65"/>
      <c r="L84" s="65"/>
      <c r="M84" s="65"/>
      <c r="N84" s="64"/>
      <c r="O84" s="66" t="s">
        <v>42</v>
      </c>
      <c r="P84" s="66" t="str">
        <f t="shared" si="22"/>
        <v>0..1</v>
      </c>
      <c r="Q84" s="6" t="s">
        <v>574</v>
      </c>
      <c r="R84" s="67" t="s">
        <v>575</v>
      </c>
      <c r="S84" s="66" t="s">
        <v>55</v>
      </c>
      <c r="T84" s="68" t="s">
        <v>56</v>
      </c>
      <c r="U84" s="62" t="s">
        <v>42</v>
      </c>
      <c r="V84" s="66"/>
      <c r="W84" s="69"/>
      <c r="X84" s="38"/>
      <c r="Y84" s="70" t="s">
        <v>47</v>
      </c>
      <c r="Z84" s="70" t="s">
        <v>47</v>
      </c>
      <c r="AA84" s="57"/>
      <c r="AB84" s="13" t="str">
        <f t="shared" si="20"/>
        <v>/rsm:CrossIndustryInvoice/rsm:SupplyChainTradeTransaction/ram:IncludedSupplyChainTradeLineItem/ram:SpecifiedLineTradeAgreement/ram:QuotationReferencedDocument</v>
      </c>
      <c r="AC84" s="13" t="str">
        <f t="shared" si="21"/>
        <v>/ram:IssuerAssignedID</v>
      </c>
      <c r="AD84" s="14">
        <f>COUNTIFS(R$4:R84,AB84)</f>
        <v>1</v>
      </c>
      <c r="AE84" s="57"/>
      <c r="AF84" s="61" t="str">
        <f t="shared" si="16"/>
        <v>EXT</v>
      </c>
      <c r="AG84" s="62">
        <f t="shared" si="14"/>
        <v>5</v>
      </c>
      <c r="AH84" s="62" t="str">
        <f t="shared" si="17"/>
        <v>0..1</v>
      </c>
      <c r="AI84" s="64" t="s">
        <v>576</v>
      </c>
      <c r="AJ84" s="64"/>
      <c r="AK84" s="65"/>
      <c r="AL84" s="65"/>
      <c r="AM84" s="65"/>
      <c r="AN84" s="64"/>
      <c r="AO84" s="66" t="str">
        <f t="shared" si="18"/>
        <v>0..1</v>
      </c>
      <c r="AP84" s="66" t="str">
        <f t="shared" si="18"/>
        <v>0..1</v>
      </c>
      <c r="AQ84" s="6" t="str">
        <f t="shared" si="18"/>
        <v>/rsm:CrossIndustryInvoice
/rsm:SupplyChainTradeTransaction
/ram:IncludedSupplyChainTradeLineItem
/ram:SpecifiedLineTradeAgreement
/ram:QuotationReferencedDocument
/ram:IssuerAssignedID</v>
      </c>
      <c r="AR84" s="67" t="str">
        <f t="shared" si="18"/>
        <v>/rsm:CrossIndustryInvoice/rsm:SupplyChainTradeTransaction/ram:IncludedSupplyChainTradeLineItem/ram:SpecifiedLineTradeAgreement/ram:QuotationReferencedDocument/ram:IssuerAssignedID</v>
      </c>
      <c r="AS84" s="66" t="s">
        <v>55</v>
      </c>
      <c r="AT84" s="68" t="s">
        <v>56</v>
      </c>
      <c r="AU84" s="62" t="str">
        <f t="shared" si="15"/>
        <v>0..1</v>
      </c>
      <c r="AV84" s="66"/>
      <c r="AW84" s="69"/>
      <c r="AX84" s="7"/>
      <c r="AY84" s="70" t="str">
        <f t="shared" si="19"/>
        <v>EXTENDED</v>
      </c>
      <c r="AZ84" s="70" t="str">
        <f t="shared" si="19"/>
        <v>EXTENDED</v>
      </c>
      <c r="BB84" s="57"/>
      <c r="BC84" s="59"/>
      <c r="BD84" s="59"/>
    </row>
    <row r="85" spans="1:56" s="11" customFormat="1" ht="105" x14ac:dyDescent="0.2">
      <c r="A85" s="45" t="str">
        <f t="shared" si="23"/>
        <v>EXT</v>
      </c>
      <c r="B85" s="131" t="s">
        <v>304</v>
      </c>
      <c r="C85" s="131"/>
      <c r="D85" s="139" t="s">
        <v>525</v>
      </c>
      <c r="E85" s="61" t="s">
        <v>41</v>
      </c>
      <c r="F85" s="282" t="e">
        <v>#N/A</v>
      </c>
      <c r="G85" s="62">
        <f t="shared" si="13"/>
        <v>5</v>
      </c>
      <c r="H85" s="62" t="s">
        <v>42</v>
      </c>
      <c r="I85" s="64" t="s">
        <v>577</v>
      </c>
      <c r="J85" s="64" t="s">
        <v>578</v>
      </c>
      <c r="K85" s="65"/>
      <c r="L85" s="65"/>
      <c r="M85" s="65"/>
      <c r="N85" s="64"/>
      <c r="O85" s="66" t="s">
        <v>42</v>
      </c>
      <c r="P85" s="66" t="str">
        <f t="shared" si="22"/>
        <v>0..1</v>
      </c>
      <c r="Q85" s="6" t="s">
        <v>579</v>
      </c>
      <c r="R85" s="67" t="s">
        <v>580</v>
      </c>
      <c r="S85" s="66" t="s">
        <v>55</v>
      </c>
      <c r="T85" s="68" t="s">
        <v>56</v>
      </c>
      <c r="U85" s="62" t="s">
        <v>42</v>
      </c>
      <c r="V85" s="66"/>
      <c r="W85" s="69"/>
      <c r="X85" s="38"/>
      <c r="Y85" s="70" t="s">
        <v>47</v>
      </c>
      <c r="Z85" s="70" t="s">
        <v>47</v>
      </c>
      <c r="AA85" s="57"/>
      <c r="AB85" s="13" t="str">
        <f t="shared" si="20"/>
        <v>/rsm:CrossIndustryInvoice/rsm:SupplyChainTradeTransaction/ram:IncludedSupplyChainTradeLineItem/ram:SpecifiedLineTradeAgreement/ram:QuotationReferencedDocument</v>
      </c>
      <c r="AC85" s="13" t="str">
        <f t="shared" si="21"/>
        <v>/ram:LineID</v>
      </c>
      <c r="AD85" s="14">
        <f>COUNTIFS(R$4:R85,AB85)</f>
        <v>1</v>
      </c>
      <c r="AE85" s="57"/>
      <c r="AF85" s="61" t="str">
        <f t="shared" si="16"/>
        <v>EXT</v>
      </c>
      <c r="AG85" s="62">
        <f t="shared" si="14"/>
        <v>5</v>
      </c>
      <c r="AH85" s="62" t="str">
        <f t="shared" si="17"/>
        <v>0..1</v>
      </c>
      <c r="AI85" s="64" t="s">
        <v>581</v>
      </c>
      <c r="AJ85" s="64"/>
      <c r="AK85" s="65"/>
      <c r="AL85" s="65"/>
      <c r="AM85" s="65"/>
      <c r="AN85" s="64"/>
      <c r="AO85" s="66" t="str">
        <f t="shared" si="18"/>
        <v>0..1</v>
      </c>
      <c r="AP85" s="66" t="str">
        <f t="shared" si="18"/>
        <v>0..1</v>
      </c>
      <c r="AQ85" s="6" t="str">
        <f t="shared" si="18"/>
        <v>/rsm:CrossIndustryInvoice
/rsm:SupplyChainTradeTransaction
/ram:IncludedSupplyChainTradeLineItem
/ram:SpecifiedLineTradeAgreement
/ram:QuotationReferencedDocument
/ram:LineID</v>
      </c>
      <c r="AR85" s="67" t="str">
        <f t="shared" si="18"/>
        <v>/rsm:CrossIndustryInvoice/rsm:SupplyChainTradeTransaction/ram:IncludedSupplyChainTradeLineItem/ram:SpecifiedLineTradeAgreement/ram:QuotationReferencedDocument/ram:LineID</v>
      </c>
      <c r="AS85" s="66" t="s">
        <v>55</v>
      </c>
      <c r="AT85" s="68" t="s">
        <v>56</v>
      </c>
      <c r="AU85" s="62" t="str">
        <f t="shared" si="15"/>
        <v>0..1</v>
      </c>
      <c r="AV85" s="66"/>
      <c r="AW85" s="69"/>
      <c r="AX85" s="7"/>
      <c r="AY85" s="70" t="str">
        <f t="shared" si="19"/>
        <v>EXTENDED</v>
      </c>
      <c r="AZ85" s="70" t="str">
        <f t="shared" si="19"/>
        <v>EXTENDED</v>
      </c>
      <c r="BB85" s="57"/>
      <c r="BC85" s="59"/>
      <c r="BD85" s="59"/>
    </row>
    <row r="86" spans="1:56" s="152" customFormat="1" ht="105" x14ac:dyDescent="0.2">
      <c r="A86" s="45" t="str">
        <f t="shared" si="23"/>
        <v>EXT</v>
      </c>
      <c r="B86" s="131" t="s">
        <v>304</v>
      </c>
      <c r="C86" s="131"/>
      <c r="D86" s="139" t="s">
        <v>525</v>
      </c>
      <c r="E86" s="61" t="s">
        <v>41</v>
      </c>
      <c r="F86" s="282" t="e">
        <v>#N/A</v>
      </c>
      <c r="G86" s="62">
        <f t="shared" si="13"/>
        <v>5</v>
      </c>
      <c r="H86" s="62" t="s">
        <v>42</v>
      </c>
      <c r="I86" s="151" t="s">
        <v>582</v>
      </c>
      <c r="J86" s="64"/>
      <c r="K86" s="65"/>
      <c r="L86" s="65"/>
      <c r="M86" s="65"/>
      <c r="N86" s="64"/>
      <c r="O86" s="66" t="s">
        <v>42</v>
      </c>
      <c r="P86" s="66" t="str">
        <f t="shared" si="22"/>
        <v>0..1</v>
      </c>
      <c r="Q86" s="6" t="s">
        <v>583</v>
      </c>
      <c r="R86" s="67" t="s">
        <v>584</v>
      </c>
      <c r="S86" s="66"/>
      <c r="T86" s="68"/>
      <c r="U86" s="62" t="s">
        <v>42</v>
      </c>
      <c r="V86" s="66"/>
      <c r="W86" s="69"/>
      <c r="X86" s="38"/>
      <c r="Y86" s="70" t="s">
        <v>47</v>
      </c>
      <c r="Z86" s="70" t="s">
        <v>47</v>
      </c>
      <c r="AA86" s="57"/>
      <c r="AB86" s="13" t="str">
        <f t="shared" si="20"/>
        <v>/rsm:CrossIndustryInvoice/rsm:SupplyChainTradeTransaction/ram:IncludedSupplyChainTradeLineItem/ram:SpecifiedLineTradeAgreement/ram:QuotationReferencedDocument</v>
      </c>
      <c r="AC86" s="13" t="str">
        <f t="shared" si="21"/>
        <v>/ram:FormattedIssueDateTime</v>
      </c>
      <c r="AD86" s="14">
        <f>COUNTIFS(R$4:R86,AB86)</f>
        <v>1</v>
      </c>
      <c r="AE86" s="57"/>
      <c r="AF86" s="61" t="str">
        <f t="shared" si="16"/>
        <v>EXT</v>
      </c>
      <c r="AG86" s="62">
        <f t="shared" si="14"/>
        <v>5</v>
      </c>
      <c r="AH86" s="62" t="str">
        <f t="shared" si="17"/>
        <v>0..1</v>
      </c>
      <c r="AI86" s="64" t="s">
        <v>585</v>
      </c>
      <c r="AJ86" s="64"/>
      <c r="AK86" s="65"/>
      <c r="AL86" s="65"/>
      <c r="AM86" s="65"/>
      <c r="AN86" s="64"/>
      <c r="AO86" s="66" t="str">
        <f t="shared" si="18"/>
        <v>0..1</v>
      </c>
      <c r="AP86" s="66" t="str">
        <f t="shared" si="18"/>
        <v>0..1</v>
      </c>
      <c r="AQ86" s="6" t="str">
        <f t="shared" si="18"/>
        <v>/rsm:CrossIndustryInvoice
/rsm:SupplyChainTradeTransaction
/ram:IncludedSupplyChainTradeLineItem
/ram:SpecifiedLineTradeAgreement
/ram:QuotationReferencedDocument
/ram:FormattedIssueDateTime</v>
      </c>
      <c r="AR86" s="67" t="str">
        <f t="shared" si="18"/>
        <v>/rsm:CrossIndustryInvoice/rsm:SupplyChainTradeTransaction/ram:IncludedSupplyChainTradeLineItem/ram:SpecifiedLineTradeAgreement/ram:QuotationReferencedDocument/ram:FormattedIssueDateTime</v>
      </c>
      <c r="AS86" s="66"/>
      <c r="AT86" s="68"/>
      <c r="AU86" s="62" t="str">
        <f t="shared" si="15"/>
        <v>0..1</v>
      </c>
      <c r="AV86" s="66"/>
      <c r="AW86" s="69"/>
      <c r="AX86" s="7"/>
      <c r="AY86" s="70" t="str">
        <f t="shared" si="19"/>
        <v>EXTENDED</v>
      </c>
      <c r="AZ86" s="70" t="str">
        <f t="shared" si="19"/>
        <v>EXTENDED</v>
      </c>
      <c r="BB86" s="57"/>
      <c r="BC86" s="59"/>
      <c r="BD86" s="59"/>
    </row>
    <row r="87" spans="1:56" s="11" customFormat="1" ht="120" x14ac:dyDescent="0.2">
      <c r="A87" s="45" t="str">
        <f t="shared" si="23"/>
        <v>EXT</v>
      </c>
      <c r="B87" s="131" t="s">
        <v>304</v>
      </c>
      <c r="C87" s="131"/>
      <c r="D87" s="139" t="s">
        <v>525</v>
      </c>
      <c r="E87" s="61" t="s">
        <v>41</v>
      </c>
      <c r="F87" s="282" t="e">
        <v>#N/A</v>
      </c>
      <c r="G87" s="62">
        <f t="shared" si="13"/>
        <v>6</v>
      </c>
      <c r="H87" s="62" t="s">
        <v>32</v>
      </c>
      <c r="I87" s="64" t="s">
        <v>586</v>
      </c>
      <c r="J87" s="64" t="s">
        <v>587</v>
      </c>
      <c r="K87" s="65"/>
      <c r="L87" s="65"/>
      <c r="M87" s="65"/>
      <c r="N87" s="64" t="s">
        <v>148</v>
      </c>
      <c r="O87" s="66" t="s">
        <v>32</v>
      </c>
      <c r="P87" s="66" t="str">
        <f t="shared" si="22"/>
        <v>1..1</v>
      </c>
      <c r="Q87" s="6" t="s">
        <v>588</v>
      </c>
      <c r="R87" s="67" t="s">
        <v>589</v>
      </c>
      <c r="S87" s="66" t="s">
        <v>151</v>
      </c>
      <c r="T87" s="68" t="s">
        <v>56</v>
      </c>
      <c r="U87" s="62" t="s">
        <v>42</v>
      </c>
      <c r="V87" s="66"/>
      <c r="W87" s="69"/>
      <c r="X87" s="38"/>
      <c r="Y87" s="70" t="s">
        <v>47</v>
      </c>
      <c r="Z87" s="70" t="s">
        <v>47</v>
      </c>
      <c r="AA87" s="57"/>
      <c r="AB87" s="13" t="str">
        <f t="shared" si="20"/>
        <v>/rsm:CrossIndustryInvoice/rsm:SupplyChainTradeTransaction/ram:IncludedSupplyChainTradeLineItem/ram:SpecifiedLineTradeAgreement/ram:QuotationReferencedDocument/ram:FormattedIssueDateTime</v>
      </c>
      <c r="AC87" s="13" t="str">
        <f t="shared" si="21"/>
        <v>/qdt:DateTimeString</v>
      </c>
      <c r="AD87" s="14">
        <f>COUNTIFS(R$4:R87,AB87)</f>
        <v>1</v>
      </c>
      <c r="AE87" s="57"/>
      <c r="AF87" s="61" t="str">
        <f t="shared" si="16"/>
        <v>EXT</v>
      </c>
      <c r="AG87" s="62">
        <f t="shared" si="14"/>
        <v>6</v>
      </c>
      <c r="AH87" s="62" t="str">
        <f t="shared" si="17"/>
        <v>1..1</v>
      </c>
      <c r="AI87" s="64" t="s">
        <v>590</v>
      </c>
      <c r="AJ87" s="64"/>
      <c r="AK87" s="65"/>
      <c r="AL87" s="65"/>
      <c r="AM87" s="65"/>
      <c r="AN87" s="64"/>
      <c r="AO87" s="66" t="str">
        <f t="shared" si="18"/>
        <v>1..1</v>
      </c>
      <c r="AP87" s="66" t="str">
        <f t="shared" si="18"/>
        <v>1..1</v>
      </c>
      <c r="AQ87" s="6" t="str">
        <f t="shared" si="18"/>
        <v>/rsm:CrossIndustryInvoice
/rsm:SupplyChainTradeTransaction
/ram:IncludedSupplyChainTradeLineItem
/ram:SpecifiedLineTradeAgreement
/ram:QuotationReferencedDocument
/ram:FormattedIssueDateTime
/qdt:DateTimeString</v>
      </c>
      <c r="AR87" s="67" t="str">
        <f t="shared" si="18"/>
        <v>/rsm:CrossIndustryInvoice/rsm:SupplyChainTradeTransaction/ram:IncludedSupplyChainTradeLineItem/ram:SpecifiedLineTradeAgreement/ram:QuotationReferencedDocument/ram:FormattedIssueDateTime/qdt:DateTimeString</v>
      </c>
      <c r="AS87" s="66" t="s">
        <v>151</v>
      </c>
      <c r="AT87" s="68" t="s">
        <v>56</v>
      </c>
      <c r="AU87" s="62" t="str">
        <f t="shared" si="15"/>
        <v>0..1</v>
      </c>
      <c r="AV87" s="66"/>
      <c r="AW87" s="69"/>
      <c r="AX87" s="7"/>
      <c r="AY87" s="70" t="str">
        <f t="shared" si="19"/>
        <v>EXTENDED</v>
      </c>
      <c r="AZ87" s="70" t="str">
        <f t="shared" si="19"/>
        <v>EXTENDED</v>
      </c>
      <c r="BB87" s="57"/>
      <c r="BC87" s="59"/>
      <c r="BD87" s="59"/>
    </row>
    <row r="88" spans="1:56" s="11" customFormat="1" ht="135" x14ac:dyDescent="0.2">
      <c r="A88" s="45" t="str">
        <f t="shared" si="23"/>
        <v>EXT</v>
      </c>
      <c r="B88" s="131" t="s">
        <v>304</v>
      </c>
      <c r="C88" s="131"/>
      <c r="D88" s="139" t="s">
        <v>525</v>
      </c>
      <c r="E88" s="61" t="s">
        <v>41</v>
      </c>
      <c r="F88" s="282" t="e">
        <v>#N/A</v>
      </c>
      <c r="G88" s="62">
        <f t="shared" si="13"/>
        <v>7</v>
      </c>
      <c r="H88" s="62" t="s">
        <v>32</v>
      </c>
      <c r="I88" s="64" t="s">
        <v>226</v>
      </c>
      <c r="J88" s="64"/>
      <c r="K88" s="65"/>
      <c r="L88" s="65"/>
      <c r="M88" s="153" t="s">
        <v>591</v>
      </c>
      <c r="N88" s="64"/>
      <c r="O88" s="66" t="s">
        <v>32</v>
      </c>
      <c r="P88" s="66" t="str">
        <f t="shared" si="22"/>
        <v>1..1</v>
      </c>
      <c r="Q88" s="6" t="s">
        <v>592</v>
      </c>
      <c r="R88" s="67" t="s">
        <v>593</v>
      </c>
      <c r="S88" s="66"/>
      <c r="T88" s="68" t="s">
        <v>163</v>
      </c>
      <c r="U88" s="62" t="s">
        <v>42</v>
      </c>
      <c r="V88" s="66"/>
      <c r="W88" s="69"/>
      <c r="X88" s="38"/>
      <c r="Y88" s="70" t="s">
        <v>47</v>
      </c>
      <c r="Z88" s="70" t="s">
        <v>47</v>
      </c>
      <c r="AA88" s="57"/>
      <c r="AB88" s="13" t="str">
        <f t="shared" si="20"/>
        <v>/rsm:CrossIndustryInvoice/rsm:SupplyChainTradeTransaction/ram:IncludedSupplyChainTradeLineItem/ram:SpecifiedLineTradeAgreement/ram:QuotationReferencedDocument/ram:FormattedIssueDateTime/qdt:DateTimeString</v>
      </c>
      <c r="AC88" s="13" t="str">
        <f t="shared" si="21"/>
        <v>/@format</v>
      </c>
      <c r="AD88" s="14">
        <f>COUNTIFS(R$4:R88,AB88)</f>
        <v>1</v>
      </c>
      <c r="AE88" s="57"/>
      <c r="AF88" s="61" t="str">
        <f t="shared" si="16"/>
        <v>EXT</v>
      </c>
      <c r="AG88" s="62">
        <f t="shared" si="14"/>
        <v>7</v>
      </c>
      <c r="AH88" s="62" t="str">
        <f t="shared" si="17"/>
        <v>1..1</v>
      </c>
      <c r="AI88" s="64" t="s">
        <v>229</v>
      </c>
      <c r="AJ88" s="64"/>
      <c r="AK88" s="65"/>
      <c r="AL88" s="65"/>
      <c r="AM88" s="65"/>
      <c r="AN88" s="64"/>
      <c r="AO88" s="66" t="str">
        <f t="shared" si="18"/>
        <v>1..1</v>
      </c>
      <c r="AP88" s="66" t="str">
        <f t="shared" si="18"/>
        <v>1..1</v>
      </c>
      <c r="AQ88" s="6" t="str">
        <f t="shared" si="18"/>
        <v>/rsm:CrossIndustryInvoice
/rsm:SupplyChainTradeTransaction
/ram:IncludedSupplyChainTradeLineItem
/ram:SpecifiedLineTradeAgreement
/ram:QuotationReferencedDocument
/ram:FormattedIssueDateTime
/qdt:DateTimeString
/@format</v>
      </c>
      <c r="AR88" s="67" t="str">
        <f t="shared" si="18"/>
        <v>/rsm:CrossIndustryInvoice/rsm:SupplyChainTradeTransaction/ram:IncludedSupplyChainTradeLineItem/ram:SpecifiedLineTradeAgreement/ram:QuotationReferencedDocument/ram:FormattedIssueDateTime/qdt:DateTimeString/@format</v>
      </c>
      <c r="AS88" s="66"/>
      <c r="AT88" s="68" t="s">
        <v>163</v>
      </c>
      <c r="AU88" s="62" t="str">
        <f t="shared" si="15"/>
        <v>0..1</v>
      </c>
      <c r="AV88" s="66"/>
      <c r="AW88" s="69"/>
      <c r="AX88" s="7"/>
      <c r="AY88" s="70" t="str">
        <f t="shared" si="19"/>
        <v>EXTENDED</v>
      </c>
      <c r="AZ88" s="70" t="str">
        <f t="shared" si="19"/>
        <v>EXTENDED</v>
      </c>
      <c r="BB88" s="57"/>
      <c r="BC88" s="59"/>
      <c r="BD88" s="59"/>
    </row>
    <row r="89" spans="1:56" s="11" customFormat="1" ht="90" x14ac:dyDescent="0.2">
      <c r="A89" s="45" t="str">
        <f t="shared" si="23"/>
        <v>EXT</v>
      </c>
      <c r="B89" s="45"/>
      <c r="C89" s="45"/>
      <c r="D89" s="139" t="s">
        <v>525</v>
      </c>
      <c r="E89" s="140" t="s">
        <v>41</v>
      </c>
      <c r="F89" s="296" t="e">
        <v>#N/A</v>
      </c>
      <c r="G89" s="141">
        <f t="shared" si="13"/>
        <v>4</v>
      </c>
      <c r="H89" s="141" t="s">
        <v>42</v>
      </c>
      <c r="I89" s="125" t="s">
        <v>594</v>
      </c>
      <c r="J89" s="125" t="s">
        <v>567</v>
      </c>
      <c r="K89" s="126" t="s">
        <v>568</v>
      </c>
      <c r="L89" s="126"/>
      <c r="M89" s="126"/>
      <c r="N89" s="125"/>
      <c r="O89" s="124" t="s">
        <v>42</v>
      </c>
      <c r="P89" s="124" t="str">
        <f t="shared" si="22"/>
        <v>0..1</v>
      </c>
      <c r="Q89" s="142" t="s">
        <v>595</v>
      </c>
      <c r="R89" s="143" t="s">
        <v>596</v>
      </c>
      <c r="S89" s="124"/>
      <c r="T89" s="129"/>
      <c r="U89" s="141" t="s">
        <v>42</v>
      </c>
      <c r="V89" s="124"/>
      <c r="W89" s="130"/>
      <c r="X89" s="38"/>
      <c r="Y89" s="144" t="s">
        <v>47</v>
      </c>
      <c r="Z89" s="144" t="s">
        <v>47</v>
      </c>
      <c r="AA89" s="57"/>
      <c r="AB89" s="13" t="str">
        <f t="shared" si="20"/>
        <v>/rsm:CrossIndustryInvoice/rsm:SupplyChainTradeTransaction/ram:IncludedSupplyChainTradeLineItem/ram:SpecifiedLineTradeAgreement</v>
      </c>
      <c r="AC89" s="13" t="str">
        <f t="shared" si="21"/>
        <v>/ram:ContractReferencedDocument</v>
      </c>
      <c r="AD89" s="14">
        <f>COUNTIFS(R$4:R89,AB89)</f>
        <v>1</v>
      </c>
      <c r="AE89" s="57"/>
      <c r="AF89" s="140" t="str">
        <f t="shared" si="16"/>
        <v>EXT</v>
      </c>
      <c r="AG89" s="141">
        <f t="shared" si="14"/>
        <v>4</v>
      </c>
      <c r="AH89" s="141" t="str">
        <f t="shared" si="17"/>
        <v>0..1</v>
      </c>
      <c r="AI89" s="125" t="s">
        <v>597</v>
      </c>
      <c r="AJ89" s="125"/>
      <c r="AK89" s="126"/>
      <c r="AL89" s="126"/>
      <c r="AM89" s="126"/>
      <c r="AN89" s="125"/>
      <c r="AO89" s="124" t="str">
        <f t="shared" si="18"/>
        <v>0..1</v>
      </c>
      <c r="AP89" s="124" t="str">
        <f t="shared" si="18"/>
        <v>0..1</v>
      </c>
      <c r="AQ89" s="142" t="str">
        <f t="shared" si="18"/>
        <v>/rsm:CrossIndustryInvoice
/rsm:SupplyChainTradeTransaction
/ram:IncludedSupplyChainTradeLineItem
/ram:SpecifiedLineTradeAgreement
/ram:ContractReferencedDocument</v>
      </c>
      <c r="AR89" s="143" t="str">
        <f t="shared" si="18"/>
        <v>/rsm:CrossIndustryInvoice/rsm:SupplyChainTradeTransaction/ram:IncludedSupplyChainTradeLineItem/ram:SpecifiedLineTradeAgreement/ram:ContractReferencedDocument</v>
      </c>
      <c r="AS89" s="124"/>
      <c r="AT89" s="129"/>
      <c r="AU89" s="141" t="str">
        <f t="shared" si="15"/>
        <v>0..1</v>
      </c>
      <c r="AV89" s="124"/>
      <c r="AW89" s="130"/>
      <c r="AX89" s="7"/>
      <c r="AY89" s="144" t="str">
        <f t="shared" si="19"/>
        <v>EXTENDED</v>
      </c>
      <c r="AZ89" s="144" t="str">
        <f t="shared" si="19"/>
        <v>EXTENDED</v>
      </c>
      <c r="BB89" s="57"/>
      <c r="BC89" s="59"/>
      <c r="BD89" s="59"/>
    </row>
    <row r="90" spans="1:56" s="11" customFormat="1" ht="105" x14ac:dyDescent="0.2">
      <c r="A90" s="45" t="str">
        <f t="shared" si="23"/>
        <v>EXT</v>
      </c>
      <c r="B90" s="45"/>
      <c r="C90" s="45"/>
      <c r="D90" s="139" t="s">
        <v>525</v>
      </c>
      <c r="E90" s="61" t="s">
        <v>41</v>
      </c>
      <c r="F90" s="282" t="e">
        <v>#N/A</v>
      </c>
      <c r="G90" s="62">
        <f t="shared" si="13"/>
        <v>5</v>
      </c>
      <c r="H90" s="62" t="s">
        <v>42</v>
      </c>
      <c r="I90" s="64" t="s">
        <v>572</v>
      </c>
      <c r="J90" s="64" t="s">
        <v>598</v>
      </c>
      <c r="K90" s="65"/>
      <c r="L90" s="65"/>
      <c r="M90" s="65"/>
      <c r="N90" s="64"/>
      <c r="O90" s="66" t="s">
        <v>42</v>
      </c>
      <c r="P90" s="66" t="str">
        <f t="shared" si="22"/>
        <v>0..1</v>
      </c>
      <c r="Q90" s="6" t="s">
        <v>599</v>
      </c>
      <c r="R90" s="67" t="s">
        <v>600</v>
      </c>
      <c r="S90" s="66" t="s">
        <v>551</v>
      </c>
      <c r="T90" s="68" t="s">
        <v>56</v>
      </c>
      <c r="U90" s="62" t="s">
        <v>42</v>
      </c>
      <c r="V90" s="66"/>
      <c r="W90" s="69"/>
      <c r="X90" s="38"/>
      <c r="Y90" s="70" t="s">
        <v>47</v>
      </c>
      <c r="Z90" s="70" t="s">
        <v>47</v>
      </c>
      <c r="AA90" s="57"/>
      <c r="AB90" s="13" t="str">
        <f t="shared" si="20"/>
        <v>/rsm:CrossIndustryInvoice/rsm:SupplyChainTradeTransaction/ram:IncludedSupplyChainTradeLineItem/ram:SpecifiedLineTradeAgreement/ram:ContractReferencedDocument</v>
      </c>
      <c r="AC90" s="13" t="str">
        <f t="shared" si="21"/>
        <v>/ram:IssuerAssignedID</v>
      </c>
      <c r="AD90" s="14">
        <f>COUNTIFS(R$4:R90,AB90)</f>
        <v>1</v>
      </c>
      <c r="AE90" s="57"/>
      <c r="AF90" s="61" t="str">
        <f t="shared" si="16"/>
        <v>EXT</v>
      </c>
      <c r="AG90" s="62">
        <f t="shared" si="14"/>
        <v>5</v>
      </c>
      <c r="AH90" s="62" t="str">
        <f t="shared" si="17"/>
        <v>0..1</v>
      </c>
      <c r="AI90" s="64" t="s">
        <v>601</v>
      </c>
      <c r="AJ90" s="64"/>
      <c r="AK90" s="65"/>
      <c r="AL90" s="65"/>
      <c r="AM90" s="65"/>
      <c r="AN90" s="64"/>
      <c r="AO90" s="66" t="str">
        <f t="shared" si="18"/>
        <v>0..1</v>
      </c>
      <c r="AP90" s="66" t="str">
        <f t="shared" si="18"/>
        <v>0..1</v>
      </c>
      <c r="AQ90" s="6" t="str">
        <f t="shared" si="18"/>
        <v>/rsm:CrossIndustryInvoice
/rsm:SupplyChainTradeTransaction
/ram:IncludedSupplyChainTradeLineItem
/ram:SpecifiedLineTradeAgreement
/ram:ContractReferencedDocument
/ram:IssuerAssignedID</v>
      </c>
      <c r="AR90" s="67" t="str">
        <f t="shared" si="18"/>
        <v>/rsm:CrossIndustryInvoice/rsm:SupplyChainTradeTransaction/ram:IncludedSupplyChainTradeLineItem/ram:SpecifiedLineTradeAgreement/ram:ContractReferencedDocument/ram:IssuerAssignedID</v>
      </c>
      <c r="AS90" s="66" t="s">
        <v>551</v>
      </c>
      <c r="AT90" s="68" t="s">
        <v>56</v>
      </c>
      <c r="AU90" s="62" t="str">
        <f t="shared" si="15"/>
        <v>0..1</v>
      </c>
      <c r="AV90" s="66"/>
      <c r="AW90" s="69"/>
      <c r="AX90" s="7"/>
      <c r="AY90" s="70" t="str">
        <f t="shared" si="19"/>
        <v>EXTENDED</v>
      </c>
      <c r="AZ90" s="70" t="str">
        <f t="shared" si="19"/>
        <v>EXTENDED</v>
      </c>
      <c r="BB90" s="57"/>
      <c r="BC90" s="59"/>
      <c r="BD90" s="59"/>
    </row>
    <row r="91" spans="1:56" s="11" customFormat="1" ht="105" x14ac:dyDescent="0.2">
      <c r="A91" s="45" t="str">
        <f t="shared" si="23"/>
        <v>EXT</v>
      </c>
      <c r="B91" s="45"/>
      <c r="C91" s="45"/>
      <c r="D91" s="139" t="s">
        <v>525</v>
      </c>
      <c r="E91" s="61" t="s">
        <v>41</v>
      </c>
      <c r="F91" s="282" t="e">
        <v>#N/A</v>
      </c>
      <c r="G91" s="62">
        <f t="shared" si="13"/>
        <v>5</v>
      </c>
      <c r="H91" s="62" t="s">
        <v>42</v>
      </c>
      <c r="I91" s="64" t="s">
        <v>577</v>
      </c>
      <c r="J91" s="64" t="s">
        <v>602</v>
      </c>
      <c r="K91" s="65"/>
      <c r="L91" s="65"/>
      <c r="M91" s="65"/>
      <c r="N91" s="64"/>
      <c r="O91" s="66" t="s">
        <v>42</v>
      </c>
      <c r="P91" s="66" t="str">
        <f t="shared" si="22"/>
        <v>0..1</v>
      </c>
      <c r="Q91" s="6" t="s">
        <v>603</v>
      </c>
      <c r="R91" s="67" t="s">
        <v>604</v>
      </c>
      <c r="S91" s="66" t="s">
        <v>55</v>
      </c>
      <c r="T91" s="68" t="s">
        <v>56</v>
      </c>
      <c r="U91" s="62" t="s">
        <v>42</v>
      </c>
      <c r="V91" s="66"/>
      <c r="W91" s="69"/>
      <c r="X91" s="38"/>
      <c r="Y91" s="70" t="s">
        <v>47</v>
      </c>
      <c r="Z91" s="70" t="s">
        <v>47</v>
      </c>
      <c r="AA91" s="57"/>
      <c r="AB91" s="13" t="str">
        <f t="shared" si="20"/>
        <v>/rsm:CrossIndustryInvoice/rsm:SupplyChainTradeTransaction/ram:IncludedSupplyChainTradeLineItem/ram:SpecifiedLineTradeAgreement/ram:ContractReferencedDocument</v>
      </c>
      <c r="AC91" s="13" t="str">
        <f t="shared" si="21"/>
        <v>/ram:LineID</v>
      </c>
      <c r="AD91" s="14">
        <f>COUNTIFS(R$4:R91,AB91)</f>
        <v>1</v>
      </c>
      <c r="AE91" s="57"/>
      <c r="AF91" s="61" t="str">
        <f t="shared" si="16"/>
        <v>EXT</v>
      </c>
      <c r="AG91" s="62">
        <f t="shared" si="14"/>
        <v>5</v>
      </c>
      <c r="AH91" s="62" t="str">
        <f t="shared" si="17"/>
        <v>0..1</v>
      </c>
      <c r="AI91" s="64" t="s">
        <v>605</v>
      </c>
      <c r="AJ91" s="64"/>
      <c r="AK91" s="65"/>
      <c r="AL91" s="65"/>
      <c r="AM91" s="65"/>
      <c r="AN91" s="64"/>
      <c r="AO91" s="66" t="str">
        <f t="shared" si="18"/>
        <v>0..1</v>
      </c>
      <c r="AP91" s="66" t="str">
        <f t="shared" si="18"/>
        <v>0..1</v>
      </c>
      <c r="AQ91" s="6" t="str">
        <f t="shared" si="18"/>
        <v>/rsm:CrossIndustryInvoice
/rsm:SupplyChainTradeTransaction
/ram:IncludedSupplyChainTradeLineItem
/ram:SpecifiedLineTradeAgreement
/ram:ContractReferencedDocument
/ram:LineID</v>
      </c>
      <c r="AR91" s="67" t="str">
        <f t="shared" si="18"/>
        <v>/rsm:CrossIndustryInvoice/rsm:SupplyChainTradeTransaction/ram:IncludedSupplyChainTradeLineItem/ram:SpecifiedLineTradeAgreement/ram:ContractReferencedDocument/ram:LineID</v>
      </c>
      <c r="AS91" s="66" t="s">
        <v>55</v>
      </c>
      <c r="AT91" s="68" t="s">
        <v>56</v>
      </c>
      <c r="AU91" s="62" t="str">
        <f t="shared" si="15"/>
        <v>0..1</v>
      </c>
      <c r="AV91" s="66"/>
      <c r="AW91" s="69"/>
      <c r="AX91" s="7"/>
      <c r="AY91" s="70" t="str">
        <f t="shared" si="19"/>
        <v>EXTENDED</v>
      </c>
      <c r="AZ91" s="70" t="str">
        <f t="shared" si="19"/>
        <v>EXTENDED</v>
      </c>
      <c r="BB91" s="57"/>
      <c r="BC91" s="59"/>
      <c r="BD91" s="59"/>
    </row>
    <row r="92" spans="1:56" s="152" customFormat="1" ht="105" x14ac:dyDescent="0.2">
      <c r="A92" s="45" t="str">
        <f t="shared" si="23"/>
        <v>EXT</v>
      </c>
      <c r="B92" s="45"/>
      <c r="C92" s="45"/>
      <c r="D92" s="139" t="s">
        <v>525</v>
      </c>
      <c r="E92" s="61" t="s">
        <v>41</v>
      </c>
      <c r="F92" s="282" t="e">
        <v>#N/A</v>
      </c>
      <c r="G92" s="62">
        <f t="shared" si="13"/>
        <v>5</v>
      </c>
      <c r="H92" s="62" t="s">
        <v>42</v>
      </c>
      <c r="I92" s="151" t="s">
        <v>582</v>
      </c>
      <c r="J92" s="64" t="s">
        <v>606</v>
      </c>
      <c r="K92" s="65"/>
      <c r="L92" s="65"/>
      <c r="M92" s="65"/>
      <c r="N92" s="64"/>
      <c r="O92" s="66" t="s">
        <v>42</v>
      </c>
      <c r="P92" s="66" t="str">
        <f t="shared" si="22"/>
        <v>0..1</v>
      </c>
      <c r="Q92" s="6" t="s">
        <v>607</v>
      </c>
      <c r="R92" s="67" t="s">
        <v>608</v>
      </c>
      <c r="S92" s="66"/>
      <c r="T92" s="68"/>
      <c r="U92" s="62" t="s">
        <v>42</v>
      </c>
      <c r="V92" s="66"/>
      <c r="W92" s="69"/>
      <c r="X92" s="38"/>
      <c r="Y92" s="70" t="s">
        <v>47</v>
      </c>
      <c r="Z92" s="70" t="s">
        <v>47</v>
      </c>
      <c r="AA92" s="57"/>
      <c r="AB92" s="13" t="str">
        <f t="shared" si="20"/>
        <v>/rsm:CrossIndustryInvoice/rsm:SupplyChainTradeTransaction/ram:IncludedSupplyChainTradeLineItem/ram:SpecifiedLineTradeAgreement/ram:ContractReferencedDocument</v>
      </c>
      <c r="AC92" s="13" t="str">
        <f t="shared" si="21"/>
        <v>/ram:FormattedIssueDateTime</v>
      </c>
      <c r="AD92" s="14">
        <f>COUNTIFS(R$4:R92,AB92)</f>
        <v>1</v>
      </c>
      <c r="AE92" s="57"/>
      <c r="AF92" s="61" t="str">
        <f t="shared" si="16"/>
        <v>EXT</v>
      </c>
      <c r="AG92" s="62">
        <f t="shared" si="14"/>
        <v>5</v>
      </c>
      <c r="AH92" s="62" t="str">
        <f t="shared" si="17"/>
        <v>0..1</v>
      </c>
      <c r="AI92" s="64" t="s">
        <v>609</v>
      </c>
      <c r="AJ92" s="64"/>
      <c r="AK92" s="65"/>
      <c r="AL92" s="65"/>
      <c r="AM92" s="65"/>
      <c r="AN92" s="64"/>
      <c r="AO92" s="66" t="str">
        <f t="shared" si="18"/>
        <v>0..1</v>
      </c>
      <c r="AP92" s="66" t="str">
        <f t="shared" si="18"/>
        <v>0..1</v>
      </c>
      <c r="AQ92" s="6" t="str">
        <f t="shared" si="18"/>
        <v>/rsm:CrossIndustryInvoice
/rsm:SupplyChainTradeTransaction
/ram:IncludedSupplyChainTradeLineItem
/ram:SpecifiedLineTradeAgreement
/ram:ContractReferencedDocument
/ram:FormattedIssueDateTime</v>
      </c>
      <c r="AR92" s="67" t="str">
        <f t="shared" si="18"/>
        <v>/rsm:CrossIndustryInvoice/rsm:SupplyChainTradeTransaction/ram:IncludedSupplyChainTradeLineItem/ram:SpecifiedLineTradeAgreement/ram:ContractReferencedDocument/ram:FormattedIssueDateTime</v>
      </c>
      <c r="AS92" s="66"/>
      <c r="AT92" s="68"/>
      <c r="AU92" s="62" t="str">
        <f t="shared" si="15"/>
        <v>0..1</v>
      </c>
      <c r="AV92" s="66"/>
      <c r="AW92" s="69"/>
      <c r="AX92" s="7"/>
      <c r="AY92" s="70" t="str">
        <f t="shared" si="19"/>
        <v>EXTENDED</v>
      </c>
      <c r="AZ92" s="70" t="str">
        <f t="shared" si="19"/>
        <v>EXTENDED</v>
      </c>
      <c r="BB92" s="57"/>
      <c r="BC92" s="59"/>
      <c r="BD92" s="59"/>
    </row>
    <row r="93" spans="1:56" s="11" customFormat="1" ht="120" x14ac:dyDescent="0.2">
      <c r="A93" s="45" t="str">
        <f t="shared" si="23"/>
        <v>EXT</v>
      </c>
      <c r="B93" s="45"/>
      <c r="C93" s="45"/>
      <c r="D93" s="139" t="s">
        <v>525</v>
      </c>
      <c r="E93" s="61" t="s">
        <v>41</v>
      </c>
      <c r="F93" s="282" t="e">
        <v>#N/A</v>
      </c>
      <c r="G93" s="62">
        <f t="shared" si="13"/>
        <v>6</v>
      </c>
      <c r="H93" s="62" t="s">
        <v>32</v>
      </c>
      <c r="I93" s="64" t="s">
        <v>586</v>
      </c>
      <c r="J93" s="64"/>
      <c r="K93" s="65"/>
      <c r="L93" s="65"/>
      <c r="M93" s="65"/>
      <c r="N93" s="64" t="s">
        <v>148</v>
      </c>
      <c r="O93" s="66" t="s">
        <v>32</v>
      </c>
      <c r="P93" s="66" t="str">
        <f t="shared" si="22"/>
        <v>1..1</v>
      </c>
      <c r="Q93" s="6" t="s">
        <v>610</v>
      </c>
      <c r="R93" s="67" t="s">
        <v>611</v>
      </c>
      <c r="S93" s="66" t="s">
        <v>151</v>
      </c>
      <c r="T93" s="68" t="s">
        <v>56</v>
      </c>
      <c r="U93" s="62" t="s">
        <v>42</v>
      </c>
      <c r="V93" s="66"/>
      <c r="W93" s="69"/>
      <c r="X93" s="38"/>
      <c r="Y93" s="70" t="s">
        <v>47</v>
      </c>
      <c r="Z93" s="70" t="s">
        <v>47</v>
      </c>
      <c r="AA93" s="57"/>
      <c r="AB93" s="13" t="str">
        <f t="shared" si="20"/>
        <v>/rsm:CrossIndustryInvoice/rsm:SupplyChainTradeTransaction/ram:IncludedSupplyChainTradeLineItem/ram:SpecifiedLineTradeAgreement/ram:ContractReferencedDocument/ram:FormattedIssueDateTime</v>
      </c>
      <c r="AC93" s="13" t="str">
        <f t="shared" si="21"/>
        <v>/qdt:DateTimeString</v>
      </c>
      <c r="AD93" s="14">
        <f>COUNTIFS(R$4:R93,AB93)</f>
        <v>1</v>
      </c>
      <c r="AE93" s="57"/>
      <c r="AF93" s="61" t="str">
        <f t="shared" si="16"/>
        <v>EXT</v>
      </c>
      <c r="AG93" s="62">
        <f t="shared" si="14"/>
        <v>6</v>
      </c>
      <c r="AH93" s="62" t="str">
        <f t="shared" si="17"/>
        <v>1..1</v>
      </c>
      <c r="AI93" s="64" t="s">
        <v>612</v>
      </c>
      <c r="AJ93" s="64"/>
      <c r="AK93" s="65"/>
      <c r="AL93" s="65"/>
      <c r="AM93" s="65"/>
      <c r="AN93" s="64"/>
      <c r="AO93" s="66" t="str">
        <f t="shared" si="18"/>
        <v>1..1</v>
      </c>
      <c r="AP93" s="66" t="str">
        <f t="shared" si="18"/>
        <v>1..1</v>
      </c>
      <c r="AQ93" s="6" t="str">
        <f t="shared" si="18"/>
        <v>/rsm:CrossIndustryInvoice
/rsm:SupplyChainTradeTransaction
/ram:IncludedSupplyChainTradeLineItem
/ram:SpecifiedLineTradeAgreement
/ram:ContractReferencedDocument
/ram:FormattedIssueDateTime
/qdt:DateTimeString</v>
      </c>
      <c r="AR93" s="67" t="str">
        <f t="shared" si="18"/>
        <v>/rsm:CrossIndustryInvoice/rsm:SupplyChainTradeTransaction/ram:IncludedSupplyChainTradeLineItem/ram:SpecifiedLineTradeAgreement/ram:ContractReferencedDocument/ram:FormattedIssueDateTime/qdt:DateTimeString</v>
      </c>
      <c r="AS93" s="66" t="s">
        <v>151</v>
      </c>
      <c r="AT93" s="68" t="s">
        <v>56</v>
      </c>
      <c r="AU93" s="62" t="str">
        <f t="shared" si="15"/>
        <v>0..1</v>
      </c>
      <c r="AV93" s="66"/>
      <c r="AW93" s="69"/>
      <c r="AX93" s="7"/>
      <c r="AY93" s="70" t="str">
        <f t="shared" si="19"/>
        <v>EXTENDED</v>
      </c>
      <c r="AZ93" s="70" t="str">
        <f t="shared" si="19"/>
        <v>EXTENDED</v>
      </c>
      <c r="BB93" s="57"/>
      <c r="BC93" s="59"/>
      <c r="BD93" s="59"/>
    </row>
    <row r="94" spans="1:56" s="11" customFormat="1" ht="135" x14ac:dyDescent="0.2">
      <c r="A94" s="45" t="str">
        <f t="shared" si="23"/>
        <v>EXT</v>
      </c>
      <c r="B94" s="45"/>
      <c r="C94" s="45"/>
      <c r="D94" s="139" t="s">
        <v>525</v>
      </c>
      <c r="E94" s="61" t="s">
        <v>41</v>
      </c>
      <c r="F94" s="282" t="e">
        <v>#N/A</v>
      </c>
      <c r="G94" s="62">
        <f t="shared" si="13"/>
        <v>7</v>
      </c>
      <c r="H94" s="62" t="s">
        <v>32</v>
      </c>
      <c r="I94" s="64" t="s">
        <v>226</v>
      </c>
      <c r="J94" s="64"/>
      <c r="K94" s="65"/>
      <c r="L94" s="65"/>
      <c r="M94" s="65" t="s">
        <v>160</v>
      </c>
      <c r="N94" s="64"/>
      <c r="O94" s="66" t="s">
        <v>32</v>
      </c>
      <c r="P94" s="66" t="str">
        <f t="shared" si="22"/>
        <v>1..1</v>
      </c>
      <c r="Q94" s="6" t="s">
        <v>613</v>
      </c>
      <c r="R94" s="67" t="s">
        <v>614</v>
      </c>
      <c r="S94" s="66"/>
      <c r="T94" s="68" t="s">
        <v>163</v>
      </c>
      <c r="U94" s="62" t="s">
        <v>42</v>
      </c>
      <c r="V94" s="66"/>
      <c r="W94" s="69"/>
      <c r="X94" s="38"/>
      <c r="Y94" s="70" t="s">
        <v>47</v>
      </c>
      <c r="Z94" s="70" t="s">
        <v>47</v>
      </c>
      <c r="AA94" s="57"/>
      <c r="AB94" s="13" t="str">
        <f t="shared" si="20"/>
        <v>/rsm:CrossIndustryInvoice/rsm:SupplyChainTradeTransaction/ram:IncludedSupplyChainTradeLineItem/ram:SpecifiedLineTradeAgreement/ram:ContractReferencedDocument/ram:FormattedIssueDateTime/qdt:DateTimeString</v>
      </c>
      <c r="AC94" s="13" t="str">
        <f t="shared" si="21"/>
        <v>/@format</v>
      </c>
      <c r="AD94" s="14">
        <f>COUNTIFS(R$4:R94,AB94)</f>
        <v>1</v>
      </c>
      <c r="AE94" s="57"/>
      <c r="AF94" s="61" t="str">
        <f t="shared" si="16"/>
        <v>EXT</v>
      </c>
      <c r="AG94" s="62">
        <f t="shared" si="14"/>
        <v>7</v>
      </c>
      <c r="AH94" s="62" t="str">
        <f t="shared" si="17"/>
        <v>1..1</v>
      </c>
      <c r="AI94" s="64" t="s">
        <v>229</v>
      </c>
      <c r="AJ94" s="64"/>
      <c r="AK94" s="65"/>
      <c r="AL94" s="65"/>
      <c r="AM94" s="65"/>
      <c r="AN94" s="64"/>
      <c r="AO94" s="66" t="str">
        <f t="shared" si="18"/>
        <v>1..1</v>
      </c>
      <c r="AP94" s="66" t="str">
        <f t="shared" si="18"/>
        <v>1..1</v>
      </c>
      <c r="AQ94" s="6" t="str">
        <f t="shared" si="18"/>
        <v>/rsm:CrossIndustryInvoice
/rsm:SupplyChainTradeTransaction
/ram:IncludedSupplyChainTradeLineItem
/ram:SpecifiedLineTradeAgreement
/ram:ContractReferencedDocument
/ram:FormattedIssueDateTime
/qdt:DateTimeString
/@format</v>
      </c>
      <c r="AR94" s="67" t="str">
        <f t="shared" si="18"/>
        <v>/rsm:CrossIndustryInvoice/rsm:SupplyChainTradeTransaction/ram:IncludedSupplyChainTradeLineItem/ram:SpecifiedLineTradeAgreement/ram:ContractReferencedDocument/ram:FormattedIssueDateTime/qdt:DateTimeString/@format</v>
      </c>
      <c r="AS94" s="66"/>
      <c r="AT94" s="68" t="s">
        <v>163</v>
      </c>
      <c r="AU94" s="62" t="str">
        <f t="shared" si="15"/>
        <v>0..1</v>
      </c>
      <c r="AV94" s="66"/>
      <c r="AW94" s="69"/>
      <c r="AX94" s="7"/>
      <c r="AY94" s="70" t="str">
        <f t="shared" si="19"/>
        <v>EXTENDED</v>
      </c>
      <c r="AZ94" s="70" t="str">
        <f t="shared" si="19"/>
        <v>EXTENDED</v>
      </c>
      <c r="BB94" s="57"/>
      <c r="BC94" s="59"/>
      <c r="BD94" s="59"/>
    </row>
    <row r="95" spans="1:56" s="11" customFormat="1" ht="90" x14ac:dyDescent="0.2">
      <c r="A95" s="45" t="str">
        <f t="shared" si="23"/>
        <v>EXT</v>
      </c>
      <c r="B95" s="45"/>
      <c r="C95" s="45"/>
      <c r="D95" s="139" t="s">
        <v>525</v>
      </c>
      <c r="E95" s="140" t="s">
        <v>41</v>
      </c>
      <c r="F95" s="296" t="e">
        <v>#N/A</v>
      </c>
      <c r="G95" s="141">
        <f t="shared" si="13"/>
        <v>4</v>
      </c>
      <c r="H95" s="141" t="s">
        <v>62</v>
      </c>
      <c r="I95" s="125" t="s">
        <v>615</v>
      </c>
      <c r="J95" s="125" t="s">
        <v>616</v>
      </c>
      <c r="K95" s="126"/>
      <c r="L95" s="126"/>
      <c r="M95" s="126"/>
      <c r="N95" s="125"/>
      <c r="O95" s="124" t="s">
        <v>62</v>
      </c>
      <c r="P95" s="124" t="str">
        <f t="shared" si="22"/>
        <v>0..n</v>
      </c>
      <c r="Q95" s="142" t="s">
        <v>617</v>
      </c>
      <c r="R95" s="143" t="s">
        <v>618</v>
      </c>
      <c r="S95" s="124"/>
      <c r="T95" s="129"/>
      <c r="U95" s="141" t="s">
        <v>62</v>
      </c>
      <c r="V95" s="124"/>
      <c r="W95" s="130"/>
      <c r="X95" s="38"/>
      <c r="Y95" s="144" t="s">
        <v>47</v>
      </c>
      <c r="Z95" s="144" t="s">
        <v>47</v>
      </c>
      <c r="AA95" s="57"/>
      <c r="AB95" s="13" t="str">
        <f t="shared" si="20"/>
        <v>/rsm:CrossIndustryInvoice/rsm:SupplyChainTradeTransaction/ram:IncludedSupplyChainTradeLineItem/ram:SpecifiedLineTradeAgreement</v>
      </c>
      <c r="AC95" s="13" t="str">
        <f t="shared" si="21"/>
        <v>/ram:AdditionalReferencedDocument</v>
      </c>
      <c r="AD95" s="14">
        <f>COUNTIFS(R$4:R95,AB95)</f>
        <v>1</v>
      </c>
      <c r="AE95" s="57"/>
      <c r="AF95" s="140" t="str">
        <f t="shared" si="16"/>
        <v>EXT</v>
      </c>
      <c r="AG95" s="141">
        <f t="shared" si="14"/>
        <v>4</v>
      </c>
      <c r="AH95" s="141" t="str">
        <f t="shared" si="17"/>
        <v>0..n</v>
      </c>
      <c r="AI95" s="125" t="s">
        <v>619</v>
      </c>
      <c r="AJ95" s="125"/>
      <c r="AK95" s="126"/>
      <c r="AL95" s="126"/>
      <c r="AM95" s="126"/>
      <c r="AN95" s="125"/>
      <c r="AO95" s="124" t="str">
        <f t="shared" si="18"/>
        <v>0..n</v>
      </c>
      <c r="AP95" s="124" t="str">
        <f t="shared" si="18"/>
        <v>0..n</v>
      </c>
      <c r="AQ95" s="142" t="str">
        <f t="shared" si="18"/>
        <v>/rsm:CrossIndustryInvoice
/rsm:SupplyChainTradeTransaction
/ram:IncludedSupplyChainTradeLineItem
/ram:SpecifiedLineTradeAgreement
/ram:AdditionalReferencedDocument</v>
      </c>
      <c r="AR95" s="143" t="str">
        <f t="shared" si="18"/>
        <v>/rsm:CrossIndustryInvoice/rsm:SupplyChainTradeTransaction/ram:IncludedSupplyChainTradeLineItem/ram:SpecifiedLineTradeAgreement/ram:AdditionalReferencedDocument</v>
      </c>
      <c r="AS95" s="124"/>
      <c r="AT95" s="129"/>
      <c r="AU95" s="141" t="str">
        <f t="shared" si="15"/>
        <v>0..n</v>
      </c>
      <c r="AV95" s="124"/>
      <c r="AW95" s="130"/>
      <c r="AX95" s="7"/>
      <c r="AY95" s="144" t="str">
        <f t="shared" si="19"/>
        <v>EXTENDED</v>
      </c>
      <c r="AZ95" s="144" t="str">
        <f t="shared" si="19"/>
        <v>EXTENDED</v>
      </c>
      <c r="BB95" s="57"/>
      <c r="BC95" s="59"/>
      <c r="BD95" s="59"/>
    </row>
    <row r="96" spans="1:56" s="11" customFormat="1" ht="105" x14ac:dyDescent="0.2">
      <c r="A96" s="45" t="str">
        <f t="shared" si="23"/>
        <v>EXT</v>
      </c>
      <c r="B96" s="45"/>
      <c r="C96" s="45"/>
      <c r="D96" s="139" t="s">
        <v>525</v>
      </c>
      <c r="E96" s="61" t="s">
        <v>41</v>
      </c>
      <c r="F96" s="282" t="e">
        <v>#N/A</v>
      </c>
      <c r="G96" s="62">
        <f t="shared" si="13"/>
        <v>5</v>
      </c>
      <c r="H96" s="62" t="s">
        <v>32</v>
      </c>
      <c r="I96" s="64" t="s">
        <v>572</v>
      </c>
      <c r="J96" s="64"/>
      <c r="K96" s="65"/>
      <c r="L96" s="65"/>
      <c r="M96" s="65"/>
      <c r="N96" s="64"/>
      <c r="O96" s="66" t="s">
        <v>32</v>
      </c>
      <c r="P96" s="66" t="str">
        <f t="shared" si="22"/>
        <v>1..1</v>
      </c>
      <c r="Q96" s="6" t="s">
        <v>620</v>
      </c>
      <c r="R96" s="67" t="s">
        <v>621</v>
      </c>
      <c r="S96" s="66" t="s">
        <v>551</v>
      </c>
      <c r="T96" s="68" t="s">
        <v>56</v>
      </c>
      <c r="U96" s="62" t="s">
        <v>42</v>
      </c>
      <c r="V96" s="66"/>
      <c r="W96" s="69"/>
      <c r="X96" s="38"/>
      <c r="Y96" s="70" t="s">
        <v>47</v>
      </c>
      <c r="Z96" s="70" t="s">
        <v>47</v>
      </c>
      <c r="AA96" s="57"/>
      <c r="AB96" s="13" t="str">
        <f t="shared" si="20"/>
        <v>/rsm:CrossIndustryInvoice/rsm:SupplyChainTradeTransaction/ram:IncludedSupplyChainTradeLineItem/ram:SpecifiedLineTradeAgreement/ram:AdditionalReferencedDocument</v>
      </c>
      <c r="AC96" s="13" t="str">
        <f t="shared" si="21"/>
        <v>/ram:IssuerAssignedID</v>
      </c>
      <c r="AD96" s="14">
        <f>COUNTIFS(R$4:R96,AB96)</f>
        <v>1</v>
      </c>
      <c r="AE96" s="57"/>
      <c r="AF96" s="61" t="str">
        <f t="shared" si="16"/>
        <v>EXT</v>
      </c>
      <c r="AG96" s="62">
        <f t="shared" si="14"/>
        <v>5</v>
      </c>
      <c r="AH96" s="62" t="str">
        <f t="shared" si="17"/>
        <v>1..1</v>
      </c>
      <c r="AI96" s="64" t="s">
        <v>622</v>
      </c>
      <c r="AJ96" s="64"/>
      <c r="AK96" s="65"/>
      <c r="AL96" s="65"/>
      <c r="AM96" s="65"/>
      <c r="AN96" s="64"/>
      <c r="AO96" s="66" t="str">
        <f t="shared" si="18"/>
        <v>1..1</v>
      </c>
      <c r="AP96" s="66" t="str">
        <f t="shared" si="18"/>
        <v>1..1</v>
      </c>
      <c r="AQ96" s="6" t="str">
        <f t="shared" si="18"/>
        <v>/rsm:CrossIndustryInvoice
/rsm:SupplyChainTradeTransaction
/ram:IncludedSupplyChainTradeLineItem
/ram:SpecifiedLineTradeAgreement
/ram:AdditionalReferencedDocument
/ram:IssuerAssignedID</v>
      </c>
      <c r="AR96" s="67" t="str">
        <f t="shared" si="18"/>
        <v>/rsm:CrossIndustryInvoice/rsm:SupplyChainTradeTransaction/ram:IncludedSupplyChainTradeLineItem/ram:SpecifiedLineTradeAgreement/ram:AdditionalReferencedDocument/ram:IssuerAssignedID</v>
      </c>
      <c r="AS96" s="66" t="s">
        <v>551</v>
      </c>
      <c r="AT96" s="68" t="s">
        <v>56</v>
      </c>
      <c r="AU96" s="62" t="str">
        <f t="shared" si="15"/>
        <v>0..1</v>
      </c>
      <c r="AV96" s="66"/>
      <c r="AW96" s="69"/>
      <c r="AX96" s="7"/>
      <c r="AY96" s="70" t="str">
        <f t="shared" si="19"/>
        <v>EXTENDED</v>
      </c>
      <c r="AZ96" s="70" t="str">
        <f t="shared" si="19"/>
        <v>EXTENDED</v>
      </c>
      <c r="BB96" s="57"/>
      <c r="BC96" s="59"/>
      <c r="BD96" s="59"/>
    </row>
    <row r="97" spans="1:56" s="11" customFormat="1" ht="105" x14ac:dyDescent="0.2">
      <c r="A97" s="45" t="str">
        <f t="shared" si="23"/>
        <v>EXT</v>
      </c>
      <c r="B97" s="45"/>
      <c r="C97" s="45"/>
      <c r="D97" s="139" t="s">
        <v>525</v>
      </c>
      <c r="E97" s="61" t="s">
        <v>41</v>
      </c>
      <c r="F97" s="282" t="e">
        <v>#N/A</v>
      </c>
      <c r="G97" s="62">
        <f t="shared" si="13"/>
        <v>5</v>
      </c>
      <c r="H97" s="62" t="s">
        <v>42</v>
      </c>
      <c r="I97" s="64" t="s">
        <v>623</v>
      </c>
      <c r="J97" s="64"/>
      <c r="K97" s="65"/>
      <c r="L97" s="65"/>
      <c r="M97" s="65"/>
      <c r="N97" s="64"/>
      <c r="O97" s="66" t="s">
        <v>42</v>
      </c>
      <c r="P97" s="66" t="str">
        <f t="shared" si="22"/>
        <v>0..1</v>
      </c>
      <c r="Q97" s="6" t="s">
        <v>624</v>
      </c>
      <c r="R97" s="67" t="s">
        <v>625</v>
      </c>
      <c r="S97" s="66"/>
      <c r="T97" s="68" t="s">
        <v>56</v>
      </c>
      <c r="U97" s="62" t="s">
        <v>42</v>
      </c>
      <c r="V97" s="66"/>
      <c r="W97" s="69"/>
      <c r="X97" s="38"/>
      <c r="Y97" s="70" t="s">
        <v>47</v>
      </c>
      <c r="Z97" s="70" t="s">
        <v>47</v>
      </c>
      <c r="AA97" s="57"/>
      <c r="AB97" s="13" t="str">
        <f t="shared" si="20"/>
        <v>/rsm:CrossIndustryInvoice/rsm:SupplyChainTradeTransaction/ram:IncludedSupplyChainTradeLineItem/ram:SpecifiedLineTradeAgreement/ram:AdditionalReferencedDocument</v>
      </c>
      <c r="AC97" s="13" t="str">
        <f t="shared" si="21"/>
        <v>/ram:URIID</v>
      </c>
      <c r="AD97" s="14">
        <f>COUNTIFS(R$4:R97,AB97)</f>
        <v>1</v>
      </c>
      <c r="AE97" s="57"/>
      <c r="AF97" s="61" t="str">
        <f t="shared" si="16"/>
        <v>EXT</v>
      </c>
      <c r="AG97" s="62">
        <f t="shared" si="14"/>
        <v>5</v>
      </c>
      <c r="AH97" s="62" t="str">
        <f t="shared" si="17"/>
        <v>0..1</v>
      </c>
      <c r="AI97" s="64">
        <v>0</v>
      </c>
      <c r="AJ97" s="64"/>
      <c r="AK97" s="65"/>
      <c r="AL97" s="65"/>
      <c r="AM97" s="65"/>
      <c r="AN97" s="64"/>
      <c r="AO97" s="66" t="str">
        <f t="shared" si="18"/>
        <v>0..1</v>
      </c>
      <c r="AP97" s="66" t="str">
        <f t="shared" si="18"/>
        <v>0..1</v>
      </c>
      <c r="AQ97" s="6" t="str">
        <f t="shared" si="18"/>
        <v>/rsm:CrossIndustryInvoice
/rsm:SupplyChainTradeTransaction
/ram:IncludedSupplyChainTradeLineItem
/ram:SpecifiedLineTradeAgreement
/ram:AdditionalReferencedDocument
/ram:URIID</v>
      </c>
      <c r="AR97" s="67" t="str">
        <f t="shared" si="18"/>
        <v>/rsm:CrossIndustryInvoice/rsm:SupplyChainTradeTransaction/ram:IncludedSupplyChainTradeLineItem/ram:SpecifiedLineTradeAgreement/ram:AdditionalReferencedDocument/ram:URIID</v>
      </c>
      <c r="AS97" s="66"/>
      <c r="AT97" s="68" t="s">
        <v>56</v>
      </c>
      <c r="AU97" s="62" t="str">
        <f t="shared" si="15"/>
        <v>0..1</v>
      </c>
      <c r="AV97" s="66"/>
      <c r="AW97" s="69"/>
      <c r="AX97" s="7"/>
      <c r="AY97" s="70" t="str">
        <f t="shared" si="19"/>
        <v>EXTENDED</v>
      </c>
      <c r="AZ97" s="70" t="str">
        <f t="shared" si="19"/>
        <v>EXTENDED</v>
      </c>
      <c r="BB97" s="57"/>
      <c r="BC97" s="59"/>
      <c r="BD97" s="59"/>
    </row>
    <row r="98" spans="1:56" s="11" customFormat="1" ht="105" x14ac:dyDescent="0.2">
      <c r="A98" s="45" t="str">
        <f t="shared" si="23"/>
        <v>EXT</v>
      </c>
      <c r="B98" s="45"/>
      <c r="C98" s="45"/>
      <c r="D98" s="139" t="s">
        <v>525</v>
      </c>
      <c r="E98" s="61" t="s">
        <v>41</v>
      </c>
      <c r="F98" s="282" t="e">
        <v>#N/A</v>
      </c>
      <c r="G98" s="62">
        <f t="shared" si="13"/>
        <v>5</v>
      </c>
      <c r="H98" s="62" t="s">
        <v>42</v>
      </c>
      <c r="I98" s="64" t="s">
        <v>577</v>
      </c>
      <c r="J98" s="64"/>
      <c r="K98" s="65"/>
      <c r="L98" s="65"/>
      <c r="M98" s="65"/>
      <c r="N98" s="64"/>
      <c r="O98" s="66" t="s">
        <v>42</v>
      </c>
      <c r="P98" s="66" t="str">
        <f t="shared" si="22"/>
        <v>0..1</v>
      </c>
      <c r="Q98" s="6" t="s">
        <v>626</v>
      </c>
      <c r="R98" s="67" t="s">
        <v>627</v>
      </c>
      <c r="S98" s="66" t="s">
        <v>55</v>
      </c>
      <c r="T98" s="68" t="s">
        <v>56</v>
      </c>
      <c r="U98" s="62" t="s">
        <v>42</v>
      </c>
      <c r="V98" s="66"/>
      <c r="W98" s="69"/>
      <c r="X98" s="38"/>
      <c r="Y98" s="70" t="s">
        <v>47</v>
      </c>
      <c r="Z98" s="70" t="s">
        <v>47</v>
      </c>
      <c r="AA98" s="57"/>
      <c r="AB98" s="13" t="str">
        <f t="shared" si="20"/>
        <v>/rsm:CrossIndustryInvoice/rsm:SupplyChainTradeTransaction/ram:IncludedSupplyChainTradeLineItem/ram:SpecifiedLineTradeAgreement/ram:AdditionalReferencedDocument</v>
      </c>
      <c r="AC98" s="13" t="str">
        <f t="shared" si="21"/>
        <v>/ram:LineID</v>
      </c>
      <c r="AD98" s="14">
        <f>COUNTIFS(R$4:R98,AB98)</f>
        <v>1</v>
      </c>
      <c r="AE98" s="57"/>
      <c r="AF98" s="61" t="str">
        <f t="shared" si="16"/>
        <v>EXT</v>
      </c>
      <c r="AG98" s="62">
        <f t="shared" si="14"/>
        <v>5</v>
      </c>
      <c r="AH98" s="62" t="str">
        <f t="shared" si="17"/>
        <v>0..1</v>
      </c>
      <c r="AI98" s="64" t="s">
        <v>628</v>
      </c>
      <c r="AJ98" s="64"/>
      <c r="AK98" s="65"/>
      <c r="AL98" s="65"/>
      <c r="AM98" s="65"/>
      <c r="AN98" s="64"/>
      <c r="AO98" s="66" t="str">
        <f t="shared" si="18"/>
        <v>0..1</v>
      </c>
      <c r="AP98" s="66" t="str">
        <f t="shared" si="18"/>
        <v>0..1</v>
      </c>
      <c r="AQ98" s="6" t="str">
        <f t="shared" si="18"/>
        <v>/rsm:CrossIndustryInvoice
/rsm:SupplyChainTradeTransaction
/ram:IncludedSupplyChainTradeLineItem
/ram:SpecifiedLineTradeAgreement
/ram:AdditionalReferencedDocument
/ram:LineID</v>
      </c>
      <c r="AR98" s="67" t="str">
        <f t="shared" si="18"/>
        <v>/rsm:CrossIndustryInvoice/rsm:SupplyChainTradeTransaction/ram:IncludedSupplyChainTradeLineItem/ram:SpecifiedLineTradeAgreement/ram:AdditionalReferencedDocument/ram:LineID</v>
      </c>
      <c r="AS98" s="66" t="s">
        <v>55</v>
      </c>
      <c r="AT98" s="68" t="s">
        <v>56</v>
      </c>
      <c r="AU98" s="62" t="str">
        <f t="shared" si="15"/>
        <v>0..1</v>
      </c>
      <c r="AV98" s="66"/>
      <c r="AW98" s="69"/>
      <c r="AX98" s="7"/>
      <c r="AY98" s="70" t="str">
        <f t="shared" si="19"/>
        <v>EXTENDED</v>
      </c>
      <c r="AZ98" s="70" t="str">
        <f t="shared" si="19"/>
        <v>EXTENDED</v>
      </c>
      <c r="BB98" s="57"/>
      <c r="BC98" s="59"/>
      <c r="BD98" s="59"/>
    </row>
    <row r="99" spans="1:56" s="152" customFormat="1" ht="105" x14ac:dyDescent="0.2">
      <c r="A99" s="45" t="str">
        <f t="shared" si="23"/>
        <v>EXT</v>
      </c>
      <c r="B99" s="45"/>
      <c r="C99" s="45"/>
      <c r="D99" s="139" t="s">
        <v>525</v>
      </c>
      <c r="E99" s="61" t="s">
        <v>41</v>
      </c>
      <c r="F99" s="282" t="e">
        <v>#N/A</v>
      </c>
      <c r="G99" s="62">
        <f t="shared" si="13"/>
        <v>5</v>
      </c>
      <c r="H99" s="62" t="s">
        <v>32</v>
      </c>
      <c r="I99" s="64" t="s">
        <v>393</v>
      </c>
      <c r="J99" s="64"/>
      <c r="K99" s="65"/>
      <c r="L99" s="65"/>
      <c r="M99" s="65"/>
      <c r="N99" s="64"/>
      <c r="O99" s="66" t="s">
        <v>32</v>
      </c>
      <c r="P99" s="66" t="str">
        <f t="shared" si="22"/>
        <v>1..1</v>
      </c>
      <c r="Q99" s="6" t="s">
        <v>629</v>
      </c>
      <c r="R99" s="67" t="s">
        <v>630</v>
      </c>
      <c r="S99" s="66" t="s">
        <v>131</v>
      </c>
      <c r="T99" s="68" t="s">
        <v>56</v>
      </c>
      <c r="U99" s="62" t="s">
        <v>42</v>
      </c>
      <c r="V99" s="66"/>
      <c r="W99" s="69"/>
      <c r="X99" s="38"/>
      <c r="Y99" s="70" t="s">
        <v>47</v>
      </c>
      <c r="Z99" s="70" t="s">
        <v>47</v>
      </c>
      <c r="AA99" s="57"/>
      <c r="AB99" s="13" t="str">
        <f t="shared" si="20"/>
        <v>/rsm:CrossIndustryInvoice/rsm:SupplyChainTradeTransaction/ram:IncludedSupplyChainTradeLineItem/ram:SpecifiedLineTradeAgreement/ram:AdditionalReferencedDocument</v>
      </c>
      <c r="AC99" s="13" t="str">
        <f t="shared" si="21"/>
        <v>/ram:TypeCode</v>
      </c>
      <c r="AD99" s="14">
        <f>COUNTIFS(R$4:R99,AB99)</f>
        <v>1</v>
      </c>
      <c r="AE99" s="57"/>
      <c r="AF99" s="61" t="str">
        <f t="shared" si="16"/>
        <v>EXT</v>
      </c>
      <c r="AG99" s="62">
        <f t="shared" si="14"/>
        <v>5</v>
      </c>
      <c r="AH99" s="62" t="str">
        <f t="shared" si="17"/>
        <v>1..1</v>
      </c>
      <c r="AI99" s="64">
        <v>0</v>
      </c>
      <c r="AJ99" s="64"/>
      <c r="AK99" s="65"/>
      <c r="AL99" s="65"/>
      <c r="AM99" s="65"/>
      <c r="AN99" s="64"/>
      <c r="AO99" s="66" t="str">
        <f t="shared" si="18"/>
        <v>1..1</v>
      </c>
      <c r="AP99" s="66" t="str">
        <f t="shared" si="18"/>
        <v>1..1</v>
      </c>
      <c r="AQ99" s="6" t="str">
        <f t="shared" si="18"/>
        <v>/rsm:CrossIndustryInvoice
/rsm:SupplyChainTradeTransaction
/ram:IncludedSupplyChainTradeLineItem
/ram:SpecifiedLineTradeAgreement
/ram:AdditionalReferencedDocument
/ram:TypeCode</v>
      </c>
      <c r="AR99" s="67" t="str">
        <f t="shared" si="18"/>
        <v>/rsm:CrossIndustryInvoice/rsm:SupplyChainTradeTransaction/ram:IncludedSupplyChainTradeLineItem/ram:SpecifiedLineTradeAgreement/ram:AdditionalReferencedDocument/ram:TypeCode</v>
      </c>
      <c r="AS99" s="66" t="s">
        <v>131</v>
      </c>
      <c r="AT99" s="68" t="s">
        <v>56</v>
      </c>
      <c r="AU99" s="62" t="str">
        <f t="shared" si="15"/>
        <v>0..1</v>
      </c>
      <c r="AV99" s="66"/>
      <c r="AW99" s="69"/>
      <c r="AX99" s="7"/>
      <c r="AY99" s="70" t="str">
        <f t="shared" si="19"/>
        <v>EXTENDED</v>
      </c>
      <c r="AZ99" s="70" t="str">
        <f t="shared" si="19"/>
        <v>EXTENDED</v>
      </c>
      <c r="BB99" s="57"/>
      <c r="BC99" s="59"/>
      <c r="BD99" s="59"/>
    </row>
    <row r="100" spans="1:56" s="11" customFormat="1" ht="105" x14ac:dyDescent="0.2">
      <c r="A100" s="45" t="str">
        <f t="shared" si="23"/>
        <v>EXT</v>
      </c>
      <c r="B100" s="45"/>
      <c r="C100" s="45"/>
      <c r="D100" s="139" t="s">
        <v>525</v>
      </c>
      <c r="E100" s="61" t="s">
        <v>41</v>
      </c>
      <c r="F100" s="282" t="e">
        <v>#N/A</v>
      </c>
      <c r="G100" s="62">
        <f t="shared" si="13"/>
        <v>5</v>
      </c>
      <c r="H100" s="62" t="s">
        <v>62</v>
      </c>
      <c r="I100" s="64" t="s">
        <v>117</v>
      </c>
      <c r="J100" s="64"/>
      <c r="K100" s="65"/>
      <c r="L100" s="65"/>
      <c r="M100" s="65"/>
      <c r="N100" s="64"/>
      <c r="O100" s="66" t="s">
        <v>62</v>
      </c>
      <c r="P100" s="66" t="str">
        <f t="shared" si="22"/>
        <v>0..n</v>
      </c>
      <c r="Q100" s="6" t="s">
        <v>631</v>
      </c>
      <c r="R100" s="67" t="s">
        <v>632</v>
      </c>
      <c r="S100" s="66" t="s">
        <v>73</v>
      </c>
      <c r="T100" s="68" t="s">
        <v>56</v>
      </c>
      <c r="U100" s="62" t="s">
        <v>62</v>
      </c>
      <c r="V100" s="66"/>
      <c r="W100" s="69"/>
      <c r="X100" s="38"/>
      <c r="Y100" s="70" t="s">
        <v>47</v>
      </c>
      <c r="Z100" s="70" t="s">
        <v>47</v>
      </c>
      <c r="AA100" s="57"/>
      <c r="AB100" s="13" t="str">
        <f t="shared" si="20"/>
        <v>/rsm:CrossIndustryInvoice/rsm:SupplyChainTradeTransaction/ram:IncludedSupplyChainTradeLineItem/ram:SpecifiedLineTradeAgreement/ram:AdditionalReferencedDocument</v>
      </c>
      <c r="AC100" s="13" t="str">
        <f t="shared" si="21"/>
        <v>/ram:Name</v>
      </c>
      <c r="AD100" s="14">
        <f>COUNTIFS(R$4:R100,AB100)</f>
        <v>1</v>
      </c>
      <c r="AE100" s="57"/>
      <c r="AF100" s="61" t="str">
        <f t="shared" si="16"/>
        <v>EXT</v>
      </c>
      <c r="AG100" s="62">
        <f t="shared" si="14"/>
        <v>5</v>
      </c>
      <c r="AH100" s="62" t="str">
        <f t="shared" si="17"/>
        <v>0..n</v>
      </c>
      <c r="AI100" s="64">
        <v>0</v>
      </c>
      <c r="AJ100" s="64"/>
      <c r="AK100" s="65"/>
      <c r="AL100" s="65"/>
      <c r="AM100" s="65"/>
      <c r="AN100" s="64"/>
      <c r="AO100" s="66" t="str">
        <f t="shared" si="18"/>
        <v>0..n</v>
      </c>
      <c r="AP100" s="66" t="str">
        <f t="shared" si="18"/>
        <v>0..n</v>
      </c>
      <c r="AQ100" s="6" t="str">
        <f t="shared" si="18"/>
        <v>/rsm:CrossIndustryInvoice
/rsm:SupplyChainTradeTransaction
/ram:IncludedSupplyChainTradeLineItem
/ram:SpecifiedLineTradeAgreement
/ram:AdditionalReferencedDocument
/ram:Name</v>
      </c>
      <c r="AR100" s="67" t="str">
        <f t="shared" si="18"/>
        <v>/rsm:CrossIndustryInvoice/rsm:SupplyChainTradeTransaction/ram:IncludedSupplyChainTradeLineItem/ram:SpecifiedLineTradeAgreement/ram:AdditionalReferencedDocument/ram:Name</v>
      </c>
      <c r="AS100" s="66" t="s">
        <v>73</v>
      </c>
      <c r="AT100" s="68" t="s">
        <v>56</v>
      </c>
      <c r="AU100" s="62" t="str">
        <f t="shared" si="15"/>
        <v>0..n</v>
      </c>
      <c r="AV100" s="66"/>
      <c r="AW100" s="69"/>
      <c r="AX100" s="7"/>
      <c r="AY100" s="70" t="str">
        <f t="shared" si="19"/>
        <v>EXTENDED</v>
      </c>
      <c r="AZ100" s="70" t="str">
        <f t="shared" si="19"/>
        <v>EXTENDED</v>
      </c>
      <c r="BB100" s="57"/>
      <c r="BC100" s="59"/>
      <c r="BD100" s="59"/>
    </row>
    <row r="101" spans="1:56" s="11" customFormat="1" ht="105" x14ac:dyDescent="0.2">
      <c r="A101" s="45" t="str">
        <f t="shared" si="23"/>
        <v>EXT</v>
      </c>
      <c r="B101" s="45"/>
      <c r="C101" s="45"/>
      <c r="D101" s="139" t="s">
        <v>525</v>
      </c>
      <c r="E101" s="61" t="s">
        <v>41</v>
      </c>
      <c r="F101" s="282" t="e">
        <v>#N/A</v>
      </c>
      <c r="G101" s="62">
        <f t="shared" si="13"/>
        <v>5</v>
      </c>
      <c r="H101" s="62" t="s">
        <v>42</v>
      </c>
      <c r="I101" s="64" t="s">
        <v>633</v>
      </c>
      <c r="J101" s="64"/>
      <c r="K101" s="65"/>
      <c r="L101" s="65"/>
      <c r="M101" s="65"/>
      <c r="N101" s="64"/>
      <c r="O101" s="66" t="s">
        <v>42</v>
      </c>
      <c r="P101" s="66" t="str">
        <f t="shared" si="22"/>
        <v>0..1</v>
      </c>
      <c r="Q101" s="6" t="s">
        <v>634</v>
      </c>
      <c r="R101" s="67" t="s">
        <v>635</v>
      </c>
      <c r="S101" s="66" t="s">
        <v>636</v>
      </c>
      <c r="T101" s="68" t="s">
        <v>56</v>
      </c>
      <c r="U101" s="62" t="s">
        <v>62</v>
      </c>
      <c r="V101" s="66"/>
      <c r="W101" s="69"/>
      <c r="X101" s="38"/>
      <c r="Y101" s="70" t="s">
        <v>47</v>
      </c>
      <c r="Z101" s="70" t="s">
        <v>47</v>
      </c>
      <c r="AA101" s="57"/>
      <c r="AB101" s="13" t="str">
        <f t="shared" si="20"/>
        <v>/rsm:CrossIndustryInvoice/rsm:SupplyChainTradeTransaction/ram:IncludedSupplyChainTradeLineItem/ram:SpecifiedLineTradeAgreement/ram:AdditionalReferencedDocument</v>
      </c>
      <c r="AC101" s="13" t="str">
        <f t="shared" si="21"/>
        <v>/ram:AttachmentBinaryObject</v>
      </c>
      <c r="AD101" s="14">
        <f>COUNTIFS(R$4:R101,AB101)</f>
        <v>1</v>
      </c>
      <c r="AE101" s="57"/>
      <c r="AF101" s="61" t="str">
        <f t="shared" si="16"/>
        <v>EXT</v>
      </c>
      <c r="AG101" s="62">
        <f t="shared" si="14"/>
        <v>5</v>
      </c>
      <c r="AH101" s="62" t="str">
        <f t="shared" si="17"/>
        <v>0..1</v>
      </c>
      <c r="AI101" s="64">
        <v>0</v>
      </c>
      <c r="AJ101" s="64"/>
      <c r="AK101" s="65"/>
      <c r="AL101" s="65"/>
      <c r="AM101" s="65"/>
      <c r="AN101" s="64"/>
      <c r="AO101" s="66" t="str">
        <f t="shared" si="18"/>
        <v>0..1</v>
      </c>
      <c r="AP101" s="66" t="str">
        <f t="shared" si="18"/>
        <v>0..1</v>
      </c>
      <c r="AQ101" s="6" t="str">
        <f t="shared" si="18"/>
        <v>/rsm:CrossIndustryInvoice
/rsm:SupplyChainTradeTransaction
/ram:IncludedSupplyChainTradeLineItem
/ram:SpecifiedLineTradeAgreement
/ram:AdditionalReferencedDocument
/ram:AttachmentBinaryObject</v>
      </c>
      <c r="AR101" s="67" t="str">
        <f t="shared" si="18"/>
        <v>/rsm:CrossIndustryInvoice/rsm:SupplyChainTradeTransaction/ram:IncludedSupplyChainTradeLineItem/ram:SpecifiedLineTradeAgreement/ram:AdditionalReferencedDocument/ram:AttachmentBinaryObject</v>
      </c>
      <c r="AS101" s="66" t="s">
        <v>636</v>
      </c>
      <c r="AT101" s="68" t="s">
        <v>56</v>
      </c>
      <c r="AU101" s="62" t="str">
        <f t="shared" si="15"/>
        <v>0..n</v>
      </c>
      <c r="AV101" s="66"/>
      <c r="AW101" s="69"/>
      <c r="AX101" s="7"/>
      <c r="AY101" s="70" t="str">
        <f t="shared" si="19"/>
        <v>EXTENDED</v>
      </c>
      <c r="AZ101" s="70" t="str">
        <f t="shared" si="19"/>
        <v>EXTENDED</v>
      </c>
      <c r="BB101" s="57"/>
      <c r="BC101" s="59"/>
      <c r="BD101" s="59"/>
    </row>
    <row r="102" spans="1:56" s="11" customFormat="1" ht="120" x14ac:dyDescent="0.2">
      <c r="A102" s="45" t="str">
        <f t="shared" si="23"/>
        <v>EXT</v>
      </c>
      <c r="B102" s="45"/>
      <c r="C102" s="45"/>
      <c r="D102" s="139" t="s">
        <v>525</v>
      </c>
      <c r="E102" s="61" t="s">
        <v>41</v>
      </c>
      <c r="F102" s="282" t="e">
        <v>#N/A</v>
      </c>
      <c r="G102" s="62">
        <f t="shared" si="13"/>
        <v>6</v>
      </c>
      <c r="H102" s="62" t="s">
        <v>42</v>
      </c>
      <c r="I102" s="64" t="s">
        <v>637</v>
      </c>
      <c r="J102" s="64"/>
      <c r="K102" s="65"/>
      <c r="L102" s="65"/>
      <c r="M102" s="65"/>
      <c r="N102" s="64"/>
      <c r="O102" s="66" t="s">
        <v>32</v>
      </c>
      <c r="P102" s="66" t="str">
        <f t="shared" si="22"/>
        <v>1..1</v>
      </c>
      <c r="Q102" s="6" t="s">
        <v>638</v>
      </c>
      <c r="R102" s="67" t="s">
        <v>639</v>
      </c>
      <c r="S102" s="66"/>
      <c r="T102" s="68" t="s">
        <v>163</v>
      </c>
      <c r="U102" s="62" t="s">
        <v>42</v>
      </c>
      <c r="V102" s="66"/>
      <c r="W102" s="69"/>
      <c r="X102" s="38"/>
      <c r="Y102" s="70" t="s">
        <v>47</v>
      </c>
      <c r="Z102" s="70" t="s">
        <v>47</v>
      </c>
      <c r="AA102" s="57"/>
      <c r="AB102" s="13" t="str">
        <f t="shared" si="20"/>
        <v>/rsm:CrossIndustryInvoice/rsm:SupplyChainTradeTransaction/ram:IncludedSupplyChainTradeLineItem/ram:SpecifiedLineTradeAgreement/ram:AdditionalReferencedDocument/ram:AttachmentBinaryObject</v>
      </c>
      <c r="AC102" s="13" t="str">
        <f t="shared" si="21"/>
        <v>/@mimeCode</v>
      </c>
      <c r="AD102" s="14">
        <f>COUNTIFS(R$4:R102,AB102)</f>
        <v>1</v>
      </c>
      <c r="AE102" s="57"/>
      <c r="AF102" s="61" t="str">
        <f t="shared" si="16"/>
        <v>EXT</v>
      </c>
      <c r="AG102" s="62">
        <f t="shared" si="14"/>
        <v>6</v>
      </c>
      <c r="AH102" s="62" t="str">
        <f t="shared" si="17"/>
        <v>0..1</v>
      </c>
      <c r="AI102" s="64" t="s">
        <v>640</v>
      </c>
      <c r="AJ102" s="64"/>
      <c r="AK102" s="65"/>
      <c r="AL102" s="65"/>
      <c r="AM102" s="65"/>
      <c r="AN102" s="64"/>
      <c r="AO102" s="66" t="str">
        <f t="shared" si="18"/>
        <v>1..1</v>
      </c>
      <c r="AP102" s="66" t="str">
        <f t="shared" si="18"/>
        <v>1..1</v>
      </c>
      <c r="AQ102" s="6" t="str">
        <f t="shared" si="18"/>
        <v>/rsm:CrossIndustryInvoice
/rsm:SupplyChainTradeTransaction
/ram:IncludedSupplyChainTradeLineItem
/ram:SpecifiedLineTradeAgreement
/ram:AdditionalReferencedDocument
/ram:AttachmentBinaryObject
/@mimeCode</v>
      </c>
      <c r="AR102" s="67" t="str">
        <f t="shared" si="18"/>
        <v>/rsm:CrossIndustryInvoice/rsm:SupplyChainTradeTransaction/ram:IncludedSupplyChainTradeLineItem/ram:SpecifiedLineTradeAgreement/ram:AdditionalReferencedDocument/ram:AttachmentBinaryObject/@mimeCode</v>
      </c>
      <c r="AS102" s="66"/>
      <c r="AT102" s="68" t="s">
        <v>163</v>
      </c>
      <c r="AU102" s="62" t="str">
        <f t="shared" si="15"/>
        <v>0..1</v>
      </c>
      <c r="AV102" s="66"/>
      <c r="AW102" s="69"/>
      <c r="AX102" s="7"/>
      <c r="AY102" s="70" t="str">
        <f t="shared" si="19"/>
        <v>EXTENDED</v>
      </c>
      <c r="AZ102" s="70" t="str">
        <f t="shared" si="19"/>
        <v>EXTENDED</v>
      </c>
      <c r="BB102" s="57"/>
      <c r="BC102" s="59"/>
      <c r="BD102" s="59"/>
    </row>
    <row r="103" spans="1:56" s="154" customFormat="1" ht="120" x14ac:dyDescent="0.2">
      <c r="A103" s="45" t="str">
        <f t="shared" si="23"/>
        <v>EXT</v>
      </c>
      <c r="B103" s="45"/>
      <c r="C103" s="45"/>
      <c r="D103" s="139" t="s">
        <v>525</v>
      </c>
      <c r="E103" s="61" t="s">
        <v>41</v>
      </c>
      <c r="F103" s="282" t="e">
        <v>#N/A</v>
      </c>
      <c r="G103" s="62">
        <f t="shared" si="13"/>
        <v>6</v>
      </c>
      <c r="H103" s="62" t="s">
        <v>42</v>
      </c>
      <c r="I103" s="64" t="s">
        <v>641</v>
      </c>
      <c r="J103" s="64"/>
      <c r="K103" s="65"/>
      <c r="L103" s="65"/>
      <c r="M103" s="65"/>
      <c r="N103" s="64"/>
      <c r="O103" s="66" t="s">
        <v>32</v>
      </c>
      <c r="P103" s="66" t="str">
        <f t="shared" si="22"/>
        <v>1..1</v>
      </c>
      <c r="Q103" s="6" t="s">
        <v>642</v>
      </c>
      <c r="R103" s="67" t="s">
        <v>643</v>
      </c>
      <c r="S103" s="66"/>
      <c r="T103" s="68" t="s">
        <v>163</v>
      </c>
      <c r="U103" s="62" t="s">
        <v>42</v>
      </c>
      <c r="V103" s="66"/>
      <c r="W103" s="69"/>
      <c r="X103" s="38"/>
      <c r="Y103" s="70" t="s">
        <v>47</v>
      </c>
      <c r="Z103" s="70" t="s">
        <v>47</v>
      </c>
      <c r="AA103" s="57"/>
      <c r="AB103" s="13" t="str">
        <f t="shared" si="20"/>
        <v>/rsm:CrossIndustryInvoice/rsm:SupplyChainTradeTransaction/ram:IncludedSupplyChainTradeLineItem/ram:SpecifiedLineTradeAgreement/ram:AdditionalReferencedDocument/ram:AttachmentBinaryObject</v>
      </c>
      <c r="AC103" s="13" t="str">
        <f t="shared" si="21"/>
        <v>/@filename</v>
      </c>
      <c r="AD103" s="14">
        <f>COUNTIFS(R$4:R103,AB103)</f>
        <v>1</v>
      </c>
      <c r="AE103" s="57"/>
      <c r="AF103" s="61" t="str">
        <f t="shared" si="16"/>
        <v>EXT</v>
      </c>
      <c r="AG103" s="62">
        <f t="shared" si="14"/>
        <v>6</v>
      </c>
      <c r="AH103" s="62" t="str">
        <f t="shared" si="17"/>
        <v>0..1</v>
      </c>
      <c r="AI103" s="64">
        <v>0</v>
      </c>
      <c r="AJ103" s="64"/>
      <c r="AK103" s="65"/>
      <c r="AL103" s="65"/>
      <c r="AM103" s="65"/>
      <c r="AN103" s="64"/>
      <c r="AO103" s="66" t="str">
        <f t="shared" si="18"/>
        <v>1..1</v>
      </c>
      <c r="AP103" s="66" t="str">
        <f t="shared" si="18"/>
        <v>1..1</v>
      </c>
      <c r="AQ103" s="6" t="str">
        <f t="shared" si="18"/>
        <v>/rsm:CrossIndustryInvoice
/rsm:SupplyChainTradeTransaction
/ram:IncludedSupplyChainTradeLineItem
/ram:SpecifiedLineTradeAgreement
/ram:AdditionalReferencedDocument
/ram:AttachmentBinaryObject
/@filename</v>
      </c>
      <c r="AR103" s="67" t="str">
        <f t="shared" si="18"/>
        <v>/rsm:CrossIndustryInvoice/rsm:SupplyChainTradeTransaction/ram:IncludedSupplyChainTradeLineItem/ram:SpecifiedLineTradeAgreement/ram:AdditionalReferencedDocument/ram:AttachmentBinaryObject/@filename</v>
      </c>
      <c r="AS103" s="66"/>
      <c r="AT103" s="68" t="s">
        <v>163</v>
      </c>
      <c r="AU103" s="62" t="str">
        <f t="shared" si="15"/>
        <v>0..1</v>
      </c>
      <c r="AV103" s="66"/>
      <c r="AW103" s="69"/>
      <c r="AX103" s="7"/>
      <c r="AY103" s="70" t="str">
        <f t="shared" si="19"/>
        <v>EXTENDED</v>
      </c>
      <c r="AZ103" s="70" t="str">
        <f t="shared" si="19"/>
        <v>EXTENDED</v>
      </c>
      <c r="BB103" s="57"/>
      <c r="BC103" s="59"/>
      <c r="BD103" s="59"/>
    </row>
    <row r="104" spans="1:56" s="11" customFormat="1" ht="105" x14ac:dyDescent="0.2">
      <c r="A104" s="45" t="str">
        <f t="shared" si="23"/>
        <v>EXT</v>
      </c>
      <c r="B104" s="45"/>
      <c r="C104" s="45"/>
      <c r="D104" s="139" t="s">
        <v>525</v>
      </c>
      <c r="E104" s="61" t="s">
        <v>41</v>
      </c>
      <c r="F104" s="282" t="e">
        <v>#N/A</v>
      </c>
      <c r="G104" s="62">
        <f t="shared" si="13"/>
        <v>5</v>
      </c>
      <c r="H104" s="62" t="s">
        <v>42</v>
      </c>
      <c r="I104" s="64" t="s">
        <v>644</v>
      </c>
      <c r="J104" s="64"/>
      <c r="K104" s="65"/>
      <c r="L104" s="65"/>
      <c r="M104" s="65"/>
      <c r="N104" s="64"/>
      <c r="O104" s="66" t="s">
        <v>42</v>
      </c>
      <c r="P104" s="66" t="str">
        <f t="shared" si="22"/>
        <v>0..1</v>
      </c>
      <c r="Q104" s="6" t="s">
        <v>645</v>
      </c>
      <c r="R104" s="67" t="s">
        <v>646</v>
      </c>
      <c r="S104" s="66" t="s">
        <v>551</v>
      </c>
      <c r="T104" s="68" t="s">
        <v>56</v>
      </c>
      <c r="U104" s="62" t="s">
        <v>42</v>
      </c>
      <c r="V104" s="66"/>
      <c r="W104" s="69"/>
      <c r="X104" s="38"/>
      <c r="Y104" s="70" t="s">
        <v>47</v>
      </c>
      <c r="Z104" s="70" t="s">
        <v>47</v>
      </c>
      <c r="AA104" s="57"/>
      <c r="AB104" s="13" t="str">
        <f t="shared" si="20"/>
        <v>/rsm:CrossIndustryInvoice/rsm:SupplyChainTradeTransaction/ram:IncludedSupplyChainTradeLineItem/ram:SpecifiedLineTradeAgreement/ram:AdditionalReferencedDocument</v>
      </c>
      <c r="AC104" s="13" t="str">
        <f t="shared" si="21"/>
        <v>/ram:ReferenceTypeCode</v>
      </c>
      <c r="AD104" s="14">
        <f>COUNTIFS(R$4:R104,AB104)</f>
        <v>1</v>
      </c>
      <c r="AE104" s="57"/>
      <c r="AF104" s="61" t="str">
        <f t="shared" si="16"/>
        <v>EXT</v>
      </c>
      <c r="AG104" s="62">
        <f t="shared" si="14"/>
        <v>5</v>
      </c>
      <c r="AH104" s="62" t="str">
        <f t="shared" si="17"/>
        <v>0..1</v>
      </c>
      <c r="AI104" s="64" t="s">
        <v>647</v>
      </c>
      <c r="AJ104" s="64"/>
      <c r="AK104" s="65"/>
      <c r="AL104" s="65"/>
      <c r="AM104" s="65"/>
      <c r="AN104" s="64"/>
      <c r="AO104" s="66" t="str">
        <f t="shared" si="18"/>
        <v>0..1</v>
      </c>
      <c r="AP104" s="66" t="str">
        <f t="shared" si="18"/>
        <v>0..1</v>
      </c>
      <c r="AQ104" s="6" t="str">
        <f t="shared" si="18"/>
        <v>/rsm:CrossIndustryInvoice
/rsm:SupplyChainTradeTransaction
/ram:IncludedSupplyChainTradeLineItem
/ram:SpecifiedLineTradeAgreement
/ram:AdditionalReferencedDocument
/ram:ReferenceTypeCode</v>
      </c>
      <c r="AR104" s="67" t="str">
        <f t="shared" si="18"/>
        <v>/rsm:CrossIndustryInvoice/rsm:SupplyChainTradeTransaction/ram:IncludedSupplyChainTradeLineItem/ram:SpecifiedLineTradeAgreement/ram:AdditionalReferencedDocument/ram:ReferenceTypeCode</v>
      </c>
      <c r="AS104" s="66" t="s">
        <v>551</v>
      </c>
      <c r="AT104" s="68" t="s">
        <v>56</v>
      </c>
      <c r="AU104" s="62" t="str">
        <f t="shared" si="15"/>
        <v>0..1</v>
      </c>
      <c r="AV104" s="66"/>
      <c r="AW104" s="69"/>
      <c r="AX104" s="7"/>
      <c r="AY104" s="70" t="str">
        <f t="shared" si="19"/>
        <v>EXTENDED</v>
      </c>
      <c r="AZ104" s="70" t="str">
        <f t="shared" si="19"/>
        <v>EXTENDED</v>
      </c>
      <c r="BB104" s="57"/>
      <c r="BC104" s="59"/>
      <c r="BD104" s="59"/>
    </row>
    <row r="105" spans="1:56" s="152" customFormat="1" ht="105" x14ac:dyDescent="0.2">
      <c r="A105" s="45" t="str">
        <f t="shared" si="23"/>
        <v>EXT</v>
      </c>
      <c r="B105" s="45"/>
      <c r="C105" s="45"/>
      <c r="D105" s="139" t="s">
        <v>525</v>
      </c>
      <c r="E105" s="61" t="s">
        <v>41</v>
      </c>
      <c r="F105" s="282" t="e">
        <v>#N/A</v>
      </c>
      <c r="G105" s="62">
        <f t="shared" si="13"/>
        <v>5</v>
      </c>
      <c r="H105" s="62" t="s">
        <v>42</v>
      </c>
      <c r="I105" s="64" t="s">
        <v>648</v>
      </c>
      <c r="J105" s="64"/>
      <c r="K105" s="65"/>
      <c r="L105" s="65"/>
      <c r="M105" s="65"/>
      <c r="N105" s="64"/>
      <c r="O105" s="66" t="s">
        <v>42</v>
      </c>
      <c r="P105" s="66" t="str">
        <f t="shared" si="22"/>
        <v>0..1</v>
      </c>
      <c r="Q105" s="6" t="s">
        <v>649</v>
      </c>
      <c r="R105" s="67" t="s">
        <v>650</v>
      </c>
      <c r="S105" s="66"/>
      <c r="T105" s="68"/>
      <c r="U105" s="62" t="s">
        <v>42</v>
      </c>
      <c r="V105" s="66"/>
      <c r="W105" s="69"/>
      <c r="X105" s="38"/>
      <c r="Y105" s="70" t="s">
        <v>47</v>
      </c>
      <c r="Z105" s="70" t="s">
        <v>47</v>
      </c>
      <c r="AA105" s="57"/>
      <c r="AB105" s="13" t="str">
        <f t="shared" si="20"/>
        <v>/rsm:CrossIndustryInvoice/rsm:SupplyChainTradeTransaction/ram:IncludedSupplyChainTradeLineItem/ram:SpecifiedLineTradeAgreement/ram:AdditionalReferencedDocument</v>
      </c>
      <c r="AC105" s="13" t="str">
        <f t="shared" si="21"/>
        <v>/ram:FormattedIssueDateTime</v>
      </c>
      <c r="AD105" s="14">
        <f>COUNTIFS(R$4:R105,AB105)</f>
        <v>1</v>
      </c>
      <c r="AE105" s="57"/>
      <c r="AF105" s="61" t="str">
        <f t="shared" si="16"/>
        <v>EXT</v>
      </c>
      <c r="AG105" s="62">
        <f t="shared" si="14"/>
        <v>5</v>
      </c>
      <c r="AH105" s="62" t="str">
        <f t="shared" si="17"/>
        <v>0..1</v>
      </c>
      <c r="AI105" s="64" t="s">
        <v>651</v>
      </c>
      <c r="AJ105" s="64"/>
      <c r="AK105" s="65"/>
      <c r="AL105" s="65"/>
      <c r="AM105" s="65"/>
      <c r="AN105" s="64"/>
      <c r="AO105" s="66" t="str">
        <f t="shared" si="18"/>
        <v>0..1</v>
      </c>
      <c r="AP105" s="66" t="str">
        <f t="shared" si="18"/>
        <v>0..1</v>
      </c>
      <c r="AQ105" s="6" t="str">
        <f t="shared" si="18"/>
        <v>/rsm:CrossIndustryInvoice
/rsm:SupplyChainTradeTransaction
/ram:IncludedSupplyChainTradeLineItem
/ram:SpecifiedLineTradeAgreement
/ram:AdditionalReferencedDocument
/ram:FormattedIssueDateTime</v>
      </c>
      <c r="AR105" s="67" t="str">
        <f t="shared" si="18"/>
        <v>/rsm:CrossIndustryInvoice/rsm:SupplyChainTradeTransaction/ram:IncludedSupplyChainTradeLineItem/ram:SpecifiedLineTradeAgreement/ram:AdditionalReferencedDocument/ram:FormattedIssueDateTime</v>
      </c>
      <c r="AS105" s="66"/>
      <c r="AT105" s="68"/>
      <c r="AU105" s="62" t="str">
        <f t="shared" si="15"/>
        <v>0..1</v>
      </c>
      <c r="AV105" s="66"/>
      <c r="AW105" s="69"/>
      <c r="AX105" s="7"/>
      <c r="AY105" s="70" t="str">
        <f t="shared" si="19"/>
        <v>EXTENDED</v>
      </c>
      <c r="AZ105" s="70" t="str">
        <f t="shared" si="19"/>
        <v>EXTENDED</v>
      </c>
      <c r="BB105" s="57"/>
      <c r="BC105" s="59"/>
      <c r="BD105" s="59"/>
    </row>
    <row r="106" spans="1:56" s="11" customFormat="1" ht="120" x14ac:dyDescent="0.2">
      <c r="A106" s="45" t="str">
        <f t="shared" si="23"/>
        <v>EXT</v>
      </c>
      <c r="B106" s="45"/>
      <c r="C106" s="45"/>
      <c r="D106" s="139" t="s">
        <v>525</v>
      </c>
      <c r="E106" s="61" t="s">
        <v>41</v>
      </c>
      <c r="F106" s="282" t="e">
        <v>#N/A</v>
      </c>
      <c r="G106" s="62">
        <f t="shared" si="13"/>
        <v>6</v>
      </c>
      <c r="H106" s="62" t="s">
        <v>32</v>
      </c>
      <c r="I106" s="64" t="s">
        <v>222</v>
      </c>
      <c r="J106" s="64"/>
      <c r="K106" s="65"/>
      <c r="L106" s="65"/>
      <c r="M106" s="65"/>
      <c r="N106" s="64" t="s">
        <v>148</v>
      </c>
      <c r="O106" s="66" t="s">
        <v>32</v>
      </c>
      <c r="P106" s="66" t="str">
        <f t="shared" si="22"/>
        <v>1..1</v>
      </c>
      <c r="Q106" s="6" t="s">
        <v>652</v>
      </c>
      <c r="R106" s="67" t="s">
        <v>653</v>
      </c>
      <c r="S106" s="66" t="s">
        <v>151</v>
      </c>
      <c r="T106" s="68" t="s">
        <v>56</v>
      </c>
      <c r="U106" s="62" t="s">
        <v>42</v>
      </c>
      <c r="V106" s="66"/>
      <c r="W106" s="69"/>
      <c r="X106" s="38"/>
      <c r="Y106" s="70" t="s">
        <v>47</v>
      </c>
      <c r="Z106" s="70" t="s">
        <v>47</v>
      </c>
      <c r="AA106" s="57"/>
      <c r="AB106" s="13" t="str">
        <f t="shared" si="20"/>
        <v>/rsm:CrossIndustryInvoice/rsm:SupplyChainTradeTransaction/ram:IncludedSupplyChainTradeLineItem/ram:SpecifiedLineTradeAgreement/ram:AdditionalReferencedDocument/ram:FormattedIssueDateTime</v>
      </c>
      <c r="AC106" s="13" t="str">
        <f t="shared" si="21"/>
        <v>/qdt:DateTimeString</v>
      </c>
      <c r="AD106" s="14">
        <f>COUNTIFS(R$4:R106,AB106)</f>
        <v>1</v>
      </c>
      <c r="AE106" s="57"/>
      <c r="AF106" s="61" t="str">
        <f t="shared" si="16"/>
        <v>EXT</v>
      </c>
      <c r="AG106" s="62">
        <f t="shared" si="14"/>
        <v>6</v>
      </c>
      <c r="AH106" s="62" t="str">
        <f t="shared" si="17"/>
        <v>1..1</v>
      </c>
      <c r="AI106" s="64" t="s">
        <v>654</v>
      </c>
      <c r="AJ106" s="64"/>
      <c r="AK106" s="65"/>
      <c r="AL106" s="65"/>
      <c r="AM106" s="65"/>
      <c r="AN106" s="64"/>
      <c r="AO106" s="66" t="str">
        <f t="shared" si="18"/>
        <v>1..1</v>
      </c>
      <c r="AP106" s="66" t="str">
        <f t="shared" si="18"/>
        <v>1..1</v>
      </c>
      <c r="AQ106" s="6" t="str">
        <f t="shared" si="18"/>
        <v>/rsm:CrossIndustryInvoice
/rsm:SupplyChainTradeTransaction
/ram:IncludedSupplyChainTradeLineItem
/ram:SpecifiedLineTradeAgreement
/ram:AdditionalReferencedDocument
/ram:FormattedIssueDateTime
/qdt:DateTimeString</v>
      </c>
      <c r="AR106" s="67" t="str">
        <f t="shared" si="18"/>
        <v>/rsm:CrossIndustryInvoice/rsm:SupplyChainTradeTransaction/ram:IncludedSupplyChainTradeLineItem/ram:SpecifiedLineTradeAgreement/ram:AdditionalReferencedDocument/ram:FormattedIssueDateTime/qdt:DateTimeString</v>
      </c>
      <c r="AS106" s="66" t="s">
        <v>151</v>
      </c>
      <c r="AT106" s="68" t="s">
        <v>56</v>
      </c>
      <c r="AU106" s="62" t="str">
        <f t="shared" si="15"/>
        <v>0..1</v>
      </c>
      <c r="AV106" s="66"/>
      <c r="AW106" s="69"/>
      <c r="AX106" s="7"/>
      <c r="AY106" s="70" t="str">
        <f t="shared" si="19"/>
        <v>EXTENDED</v>
      </c>
      <c r="AZ106" s="70" t="str">
        <f t="shared" si="19"/>
        <v>EXTENDED</v>
      </c>
      <c r="BB106" s="57"/>
      <c r="BC106" s="59"/>
      <c r="BD106" s="59"/>
    </row>
    <row r="107" spans="1:56" s="11" customFormat="1" ht="135" x14ac:dyDescent="0.2">
      <c r="A107" s="45" t="str">
        <f t="shared" si="23"/>
        <v>EXT</v>
      </c>
      <c r="B107" s="45"/>
      <c r="C107" s="45"/>
      <c r="D107" s="139" t="s">
        <v>525</v>
      </c>
      <c r="E107" s="61" t="s">
        <v>41</v>
      </c>
      <c r="F107" s="282" t="e">
        <v>#N/A</v>
      </c>
      <c r="G107" s="62">
        <f t="shared" si="13"/>
        <v>7</v>
      </c>
      <c r="H107" s="62" t="s">
        <v>32</v>
      </c>
      <c r="I107" s="64" t="s">
        <v>226</v>
      </c>
      <c r="J107" s="64"/>
      <c r="K107" s="65"/>
      <c r="L107" s="65"/>
      <c r="M107" s="65" t="s">
        <v>160</v>
      </c>
      <c r="N107" s="64"/>
      <c r="O107" s="66" t="s">
        <v>32</v>
      </c>
      <c r="P107" s="66" t="str">
        <f t="shared" si="22"/>
        <v>1..1</v>
      </c>
      <c r="Q107" s="6" t="s">
        <v>655</v>
      </c>
      <c r="R107" s="67" t="s">
        <v>656</v>
      </c>
      <c r="S107" s="66"/>
      <c r="T107" s="68" t="s">
        <v>163</v>
      </c>
      <c r="U107" s="62" t="s">
        <v>42</v>
      </c>
      <c r="V107" s="66"/>
      <c r="W107" s="69"/>
      <c r="X107" s="38"/>
      <c r="Y107" s="70" t="s">
        <v>47</v>
      </c>
      <c r="Z107" s="70" t="s">
        <v>47</v>
      </c>
      <c r="AA107" s="57"/>
      <c r="AB107" s="13" t="str">
        <f t="shared" si="20"/>
        <v>/rsm:CrossIndustryInvoice/rsm:SupplyChainTradeTransaction/ram:IncludedSupplyChainTradeLineItem/ram:SpecifiedLineTradeAgreement/ram:AdditionalReferencedDocument/ram:FormattedIssueDateTime/qdt:DateTimeString</v>
      </c>
      <c r="AC107" s="13" t="str">
        <f t="shared" si="21"/>
        <v>/@format</v>
      </c>
      <c r="AD107" s="14">
        <f>COUNTIFS(R$4:R107,AB107)</f>
        <v>1</v>
      </c>
      <c r="AE107" s="57"/>
      <c r="AF107" s="61" t="str">
        <f t="shared" si="16"/>
        <v>EXT</v>
      </c>
      <c r="AG107" s="62">
        <f t="shared" si="14"/>
        <v>7</v>
      </c>
      <c r="AH107" s="62" t="str">
        <f t="shared" si="17"/>
        <v>1..1</v>
      </c>
      <c r="AI107" s="64" t="s">
        <v>229</v>
      </c>
      <c r="AJ107" s="64"/>
      <c r="AK107" s="65"/>
      <c r="AL107" s="65"/>
      <c r="AM107" s="65"/>
      <c r="AN107" s="64"/>
      <c r="AO107" s="66" t="str">
        <f t="shared" si="18"/>
        <v>1..1</v>
      </c>
      <c r="AP107" s="66" t="str">
        <f t="shared" si="18"/>
        <v>1..1</v>
      </c>
      <c r="AQ107" s="6" t="str">
        <f t="shared" si="18"/>
        <v>/rsm:CrossIndustryInvoice
/rsm:SupplyChainTradeTransaction
/ram:IncludedSupplyChainTradeLineItem
/ram:SpecifiedLineTradeAgreement
/ram:AdditionalReferencedDocument
/ram:FormattedIssueDateTime
/qdt:DateTimeString
/@format</v>
      </c>
      <c r="AR107" s="67" t="str">
        <f t="shared" si="18"/>
        <v>/rsm:CrossIndustryInvoice/rsm:SupplyChainTradeTransaction/ram:IncludedSupplyChainTradeLineItem/ram:SpecifiedLineTradeAgreement/ram:AdditionalReferencedDocument/ram:FormattedIssueDateTime/qdt:DateTimeString/@format</v>
      </c>
      <c r="AS107" s="66"/>
      <c r="AT107" s="68" t="s">
        <v>163</v>
      </c>
      <c r="AU107" s="62" t="str">
        <f t="shared" si="15"/>
        <v>0..1</v>
      </c>
      <c r="AV107" s="66"/>
      <c r="AW107" s="69"/>
      <c r="AX107" s="7"/>
      <c r="AY107" s="70" t="str">
        <f t="shared" si="19"/>
        <v>EXTENDED</v>
      </c>
      <c r="AZ107" s="70" t="str">
        <f t="shared" si="19"/>
        <v>EXTENDED</v>
      </c>
      <c r="BB107" s="57"/>
      <c r="BC107" s="59"/>
      <c r="BD107" s="59"/>
    </row>
    <row r="108" spans="1:56" s="11" customFormat="1" ht="90" x14ac:dyDescent="0.2">
      <c r="A108" s="45" t="str">
        <f t="shared" si="23"/>
        <v>NO</v>
      </c>
      <c r="B108" s="45"/>
      <c r="C108" s="45"/>
      <c r="D108" s="149" t="s">
        <v>525</v>
      </c>
      <c r="E108" s="123" t="s">
        <v>657</v>
      </c>
      <c r="F108" s="294" t="e">
        <v>#N/A</v>
      </c>
      <c r="G108" s="124">
        <f t="shared" si="13"/>
        <v>4</v>
      </c>
      <c r="H108" s="124" t="s">
        <v>42</v>
      </c>
      <c r="I108" s="125" t="s">
        <v>658</v>
      </c>
      <c r="J108" s="125"/>
      <c r="K108" s="126"/>
      <c r="L108" s="126"/>
      <c r="M108" s="126"/>
      <c r="N108" s="125"/>
      <c r="O108" s="124" t="s">
        <v>42</v>
      </c>
      <c r="P108" s="124" t="str">
        <f t="shared" si="22"/>
        <v>0..1</v>
      </c>
      <c r="Q108" s="127" t="s">
        <v>659</v>
      </c>
      <c r="R108" s="128" t="s">
        <v>660</v>
      </c>
      <c r="S108" s="124"/>
      <c r="T108" s="129"/>
      <c r="U108" s="124" t="s">
        <v>42</v>
      </c>
      <c r="V108" s="124"/>
      <c r="W108" s="130"/>
      <c r="X108" s="38"/>
      <c r="Y108" s="129" t="s">
        <v>282</v>
      </c>
      <c r="Z108" s="129" t="s">
        <v>244</v>
      </c>
      <c r="AA108" s="57"/>
      <c r="AB108" s="13" t="str">
        <f t="shared" si="20"/>
        <v>/rsm:CrossIndustryInvoice/rsm:SupplyChainTradeTransaction/ram:IncludedSupplyChainTradeLineItem/ram:SpecifiedLineTradeAgreement</v>
      </c>
      <c r="AC108" s="13" t="str">
        <f t="shared" si="21"/>
        <v>/ram:GrossPriceProductTradePrice</v>
      </c>
      <c r="AD108" s="14">
        <f>COUNTIFS(R$4:R108,AB108)</f>
        <v>1</v>
      </c>
      <c r="AE108" s="57"/>
      <c r="AF108" s="123" t="str">
        <f t="shared" si="16"/>
        <v>BT-148-00</v>
      </c>
      <c r="AG108" s="124">
        <f t="shared" si="14"/>
        <v>4</v>
      </c>
      <c r="AH108" s="124" t="str">
        <f t="shared" si="17"/>
        <v>0..1</v>
      </c>
      <c r="AI108" s="125" t="s">
        <v>661</v>
      </c>
      <c r="AJ108" s="125"/>
      <c r="AK108" s="126"/>
      <c r="AL108" s="126"/>
      <c r="AM108" s="126" t="s">
        <v>35</v>
      </c>
      <c r="AN108" s="125"/>
      <c r="AO108" s="124" t="str">
        <f t="shared" si="18"/>
        <v>0..1</v>
      </c>
      <c r="AP108" s="124" t="str">
        <f t="shared" si="18"/>
        <v>0..1</v>
      </c>
      <c r="AQ108" s="127" t="str">
        <f t="shared" si="18"/>
        <v>/rsm:CrossIndustryInvoice
/rsm:SupplyChainTradeTransaction
/ram:IncludedSupplyChainTradeLineItem
/ram:SpecifiedLineTradeAgreement
/ram:GrossPriceProductTradePrice</v>
      </c>
      <c r="AR108" s="128" t="str">
        <f t="shared" si="18"/>
        <v>/rsm:CrossIndustryInvoice/rsm:SupplyChainTradeTransaction/ram:IncludedSupplyChainTradeLineItem/ram:SpecifiedLineTradeAgreement/ram:GrossPriceProductTradePrice</v>
      </c>
      <c r="AS108" s="124"/>
      <c r="AT108" s="129"/>
      <c r="AU108" s="124" t="str">
        <f t="shared" si="15"/>
        <v>0..1</v>
      </c>
      <c r="AV108" s="124"/>
      <c r="AW108" s="130"/>
      <c r="AX108" s="7"/>
      <c r="AY108" s="129" t="str">
        <f t="shared" si="19"/>
        <v>EN 16931</v>
      </c>
      <c r="AZ108" s="129" t="str">
        <f t="shared" si="19"/>
        <v>BASIC</v>
      </c>
      <c r="BB108" s="57"/>
      <c r="BC108" s="59"/>
      <c r="BD108" s="59"/>
    </row>
    <row r="109" spans="1:56" s="11" customFormat="1" ht="105" x14ac:dyDescent="0.2">
      <c r="A109" s="45" t="str">
        <f t="shared" si="23"/>
        <v>YES</v>
      </c>
      <c r="B109" s="45"/>
      <c r="C109" s="45"/>
      <c r="D109" s="149" t="s">
        <v>525</v>
      </c>
      <c r="E109" s="119" t="s">
        <v>662</v>
      </c>
      <c r="F109" s="293" t="s">
        <v>662</v>
      </c>
      <c r="G109" s="66">
        <f t="shared" si="13"/>
        <v>5</v>
      </c>
      <c r="H109" s="66" t="s">
        <v>42</v>
      </c>
      <c r="I109" s="64" t="s">
        <v>663</v>
      </c>
      <c r="J109" s="64" t="s">
        <v>664</v>
      </c>
      <c r="K109" s="65"/>
      <c r="L109" s="65" t="s">
        <v>665</v>
      </c>
      <c r="M109" s="65" t="s">
        <v>666</v>
      </c>
      <c r="N109" s="64" t="s">
        <v>667</v>
      </c>
      <c r="O109" s="66" t="s">
        <v>32</v>
      </c>
      <c r="P109" s="66" t="str">
        <f t="shared" si="22"/>
        <v>1..1</v>
      </c>
      <c r="Q109" s="2" t="s">
        <v>668</v>
      </c>
      <c r="R109" s="75" t="s">
        <v>669</v>
      </c>
      <c r="S109" s="66" t="s">
        <v>670</v>
      </c>
      <c r="T109" s="68" t="s">
        <v>56</v>
      </c>
      <c r="U109" s="66" t="s">
        <v>238</v>
      </c>
      <c r="V109" s="66" t="s">
        <v>200</v>
      </c>
      <c r="W109" s="69" t="s">
        <v>35</v>
      </c>
      <c r="X109" s="38"/>
      <c r="Y109" s="68" t="s">
        <v>282</v>
      </c>
      <c r="Z109" s="68" t="s">
        <v>244</v>
      </c>
      <c r="AA109" s="57"/>
      <c r="AB109" s="13" t="str">
        <f t="shared" si="20"/>
        <v>/rsm:CrossIndustryInvoice/rsm:SupplyChainTradeTransaction/ram:IncludedSupplyChainTradeLineItem/ram:SpecifiedLineTradeAgreement/ram:GrossPriceProductTradePrice</v>
      </c>
      <c r="AC109" s="13" t="str">
        <f t="shared" si="21"/>
        <v>/ram:ChargeAmount</v>
      </c>
      <c r="AD109" s="14">
        <f>COUNTIFS(R$4:R109,AB109)</f>
        <v>1</v>
      </c>
      <c r="AE109" s="57"/>
      <c r="AF109" s="119" t="str">
        <f t="shared" si="16"/>
        <v>BT-148</v>
      </c>
      <c r="AG109" s="66">
        <f t="shared" si="14"/>
        <v>5</v>
      </c>
      <c r="AH109" s="66" t="str">
        <f t="shared" si="17"/>
        <v>0..1</v>
      </c>
      <c r="AI109" s="64" t="s">
        <v>671</v>
      </c>
      <c r="AJ109" s="64" t="s">
        <v>672</v>
      </c>
      <c r="AK109" s="65"/>
      <c r="AL109" s="65" t="s">
        <v>673</v>
      </c>
      <c r="AM109" s="65" t="s">
        <v>674</v>
      </c>
      <c r="AN109" s="64" t="s">
        <v>675</v>
      </c>
      <c r="AO109" s="66" t="str">
        <f t="shared" si="18"/>
        <v>1..1</v>
      </c>
      <c r="AP109" s="66" t="str">
        <f t="shared" si="18"/>
        <v>1..1</v>
      </c>
      <c r="AQ109" s="2" t="str">
        <f t="shared" si="18"/>
        <v>/rsm:CrossIndustryInvoice
/rsm:SupplyChainTradeTransaction
/ram:IncludedSupplyChainTradeLineItem
/ram:SpecifiedLineTradeAgreement
/ram:GrossPriceProductTradePrice
/ram:ChargeAmount</v>
      </c>
      <c r="AR109" s="75" t="str">
        <f t="shared" si="18"/>
        <v>/rsm:CrossIndustryInvoice/rsm:SupplyChainTradeTransaction/ram:IncludedSupplyChainTradeLineItem/ram:SpecifiedLineTradeAgreement/ram:GrossPriceProductTradePrice/ram:ChargeAmount</v>
      </c>
      <c r="AS109" s="66" t="s">
        <v>670</v>
      </c>
      <c r="AT109" s="68" t="s">
        <v>56</v>
      </c>
      <c r="AU109" s="66" t="str">
        <f t="shared" si="15"/>
        <v>1..n</v>
      </c>
      <c r="AV109" s="66" t="s">
        <v>200</v>
      </c>
      <c r="AW109" s="69" t="s">
        <v>35</v>
      </c>
      <c r="AX109" s="7"/>
      <c r="AY109" s="68" t="str">
        <f t="shared" si="19"/>
        <v>EN 16931</v>
      </c>
      <c r="AZ109" s="68" t="str">
        <f t="shared" si="19"/>
        <v>BASIC</v>
      </c>
      <c r="BB109" s="57"/>
      <c r="BC109" s="59"/>
      <c r="BD109" s="59"/>
    </row>
    <row r="110" spans="1:56" s="11" customFormat="1" ht="105" x14ac:dyDescent="0.2">
      <c r="A110" s="45" t="str">
        <f t="shared" si="23"/>
        <v>NO</v>
      </c>
      <c r="B110" s="45"/>
      <c r="C110" s="45"/>
      <c r="D110" s="149" t="s">
        <v>525</v>
      </c>
      <c r="E110" s="119" t="s">
        <v>676</v>
      </c>
      <c r="F110" s="293" t="e">
        <v>#N/A</v>
      </c>
      <c r="G110" s="66">
        <f t="shared" si="13"/>
        <v>5</v>
      </c>
      <c r="H110" s="66" t="s">
        <v>42</v>
      </c>
      <c r="I110" s="64" t="s">
        <v>677</v>
      </c>
      <c r="J110" s="64" t="s">
        <v>678</v>
      </c>
      <c r="K110" s="65"/>
      <c r="L110" s="65" t="s">
        <v>679</v>
      </c>
      <c r="M110" s="65" t="s">
        <v>35</v>
      </c>
      <c r="N110" s="64" t="s">
        <v>680</v>
      </c>
      <c r="O110" s="66" t="s">
        <v>42</v>
      </c>
      <c r="P110" s="66" t="str">
        <f t="shared" si="22"/>
        <v>0..1</v>
      </c>
      <c r="Q110" s="2" t="s">
        <v>681</v>
      </c>
      <c r="R110" s="75" t="s">
        <v>682</v>
      </c>
      <c r="S110" s="66" t="s">
        <v>520</v>
      </c>
      <c r="T110" s="68"/>
      <c r="U110" s="66" t="s">
        <v>42</v>
      </c>
      <c r="V110" s="66" t="s">
        <v>531</v>
      </c>
      <c r="W110" s="69" t="s">
        <v>35</v>
      </c>
      <c r="X110" s="38"/>
      <c r="Y110" s="68" t="s">
        <v>282</v>
      </c>
      <c r="Z110" s="68" t="s">
        <v>244</v>
      </c>
      <c r="AA110" s="57"/>
      <c r="AB110" s="13" t="str">
        <f t="shared" si="20"/>
        <v>/rsm:CrossIndustryInvoice/rsm:SupplyChainTradeTransaction/ram:IncludedSupplyChainTradeLineItem/ram:SpecifiedLineTradeAgreement/ram:GrossPriceProductTradePrice</v>
      </c>
      <c r="AC110" s="13" t="str">
        <f t="shared" si="21"/>
        <v>/ram:BasisQuantity</v>
      </c>
      <c r="AD110" s="14">
        <f>COUNTIFS(R$4:R110,AB110)</f>
        <v>1</v>
      </c>
      <c r="AE110" s="57"/>
      <c r="AF110" s="119" t="str">
        <f t="shared" si="16"/>
        <v>BT-149-1</v>
      </c>
      <c r="AG110" s="66">
        <f t="shared" si="14"/>
        <v>5</v>
      </c>
      <c r="AH110" s="66" t="str">
        <f t="shared" si="17"/>
        <v>0..1</v>
      </c>
      <c r="AI110" s="64" t="s">
        <v>683</v>
      </c>
      <c r="AJ110" s="64" t="s">
        <v>684</v>
      </c>
      <c r="AK110" s="65"/>
      <c r="AL110" s="65" t="s">
        <v>685</v>
      </c>
      <c r="AM110" s="65" t="s">
        <v>35</v>
      </c>
      <c r="AN110" s="64" t="s">
        <v>686</v>
      </c>
      <c r="AO110" s="66" t="str">
        <f t="shared" si="18"/>
        <v>0..1</v>
      </c>
      <c r="AP110" s="66" t="str">
        <f t="shared" si="18"/>
        <v>0..1</v>
      </c>
      <c r="AQ110" s="2" t="str">
        <f t="shared" si="18"/>
        <v>/rsm:CrossIndustryInvoice
/rsm:SupplyChainTradeTransaction
/ram:IncludedSupplyChainTradeLineItem
/ram:SpecifiedLineTradeAgreement
/ram:GrossPriceProductTradePrice
/ram:BasisQuantity</v>
      </c>
      <c r="AR110" s="75" t="str">
        <f t="shared" si="18"/>
        <v>/rsm:CrossIndustryInvoice/rsm:SupplyChainTradeTransaction/ram:IncludedSupplyChainTradeLineItem/ram:SpecifiedLineTradeAgreement/ram:GrossPriceProductTradePrice/ram:BasisQuantity</v>
      </c>
      <c r="AS110" s="66" t="s">
        <v>520</v>
      </c>
      <c r="AT110" s="68"/>
      <c r="AU110" s="66" t="str">
        <f t="shared" si="15"/>
        <v>0..1</v>
      </c>
      <c r="AV110" s="66" t="s">
        <v>531</v>
      </c>
      <c r="AW110" s="69" t="s">
        <v>35</v>
      </c>
      <c r="AX110" s="7"/>
      <c r="AY110" s="68" t="str">
        <f t="shared" si="19"/>
        <v>EN 16931</v>
      </c>
      <c r="AZ110" s="68" t="str">
        <f t="shared" si="19"/>
        <v>BASIC</v>
      </c>
      <c r="BB110" s="57"/>
      <c r="BC110" s="59"/>
      <c r="BD110" s="59"/>
    </row>
    <row r="111" spans="1:56" s="11" customFormat="1" ht="120" x14ac:dyDescent="0.2">
      <c r="A111" s="45" t="str">
        <f t="shared" si="23"/>
        <v>NO</v>
      </c>
      <c r="B111" s="45"/>
      <c r="C111" s="45"/>
      <c r="D111" s="149" t="s">
        <v>525</v>
      </c>
      <c r="E111" s="119" t="s">
        <v>687</v>
      </c>
      <c r="F111" s="293" t="e">
        <v>#N/A</v>
      </c>
      <c r="G111" s="66">
        <f t="shared" si="13"/>
        <v>6</v>
      </c>
      <c r="H111" s="66" t="s">
        <v>42</v>
      </c>
      <c r="I111" s="155" t="s">
        <v>688</v>
      </c>
      <c r="J111" s="64" t="s">
        <v>689</v>
      </c>
      <c r="K111" s="65" t="s">
        <v>690</v>
      </c>
      <c r="L111" s="65" t="s">
        <v>691</v>
      </c>
      <c r="M111" s="65" t="s">
        <v>692</v>
      </c>
      <c r="N111" s="64" t="s">
        <v>128</v>
      </c>
      <c r="O111" s="66" t="s">
        <v>42</v>
      </c>
      <c r="P111" s="66" t="str">
        <f t="shared" si="22"/>
        <v>0..1</v>
      </c>
      <c r="Q111" s="2" t="s">
        <v>693</v>
      </c>
      <c r="R111" s="75" t="s">
        <v>694</v>
      </c>
      <c r="S111" s="66" t="s">
        <v>131</v>
      </c>
      <c r="T111" s="68" t="s">
        <v>163</v>
      </c>
      <c r="U111" s="66" t="s">
        <v>42</v>
      </c>
      <c r="V111" s="66" t="s">
        <v>35</v>
      </c>
      <c r="W111" s="69" t="s">
        <v>35</v>
      </c>
      <c r="X111" s="38"/>
      <c r="Y111" s="68" t="s">
        <v>282</v>
      </c>
      <c r="Z111" s="68" t="s">
        <v>244</v>
      </c>
      <c r="AA111" s="57"/>
      <c r="AB111" s="13" t="str">
        <f t="shared" si="20"/>
        <v>/rsm:CrossIndustryInvoice/rsm:SupplyChainTradeTransaction/ram:IncludedSupplyChainTradeLineItem/ram:SpecifiedLineTradeAgreement/ram:GrossPriceProductTradePrice/ram:BasisQuantity</v>
      </c>
      <c r="AC111" s="13" t="str">
        <f t="shared" si="21"/>
        <v>/@unitCode</v>
      </c>
      <c r="AD111" s="14">
        <f>COUNTIFS(R$4:R111,AB111)</f>
        <v>1</v>
      </c>
      <c r="AE111" s="57"/>
      <c r="AF111" s="119" t="str">
        <f t="shared" si="16"/>
        <v>BT-150-1</v>
      </c>
      <c r="AG111" s="66">
        <f t="shared" si="14"/>
        <v>6</v>
      </c>
      <c r="AH111" s="66" t="str">
        <f t="shared" si="17"/>
        <v>0..1</v>
      </c>
      <c r="AI111" s="155" t="s">
        <v>695</v>
      </c>
      <c r="AJ111" s="64" t="s">
        <v>696</v>
      </c>
      <c r="AK111" s="65" t="s">
        <v>697</v>
      </c>
      <c r="AL111" s="65" t="s">
        <v>698</v>
      </c>
      <c r="AM111" s="65" t="s">
        <v>699</v>
      </c>
      <c r="AN111" s="64" t="s">
        <v>128</v>
      </c>
      <c r="AO111" s="66" t="str">
        <f t="shared" si="18"/>
        <v>0..1</v>
      </c>
      <c r="AP111" s="66" t="str">
        <f t="shared" si="18"/>
        <v>0..1</v>
      </c>
      <c r="AQ111" s="2" t="str">
        <f t="shared" si="18"/>
        <v>/rsm:CrossIndustryInvoice
/rsm:SupplyChainTradeTransaction
/ram:IncludedSupplyChainTradeLineItem
/ram:SpecifiedLineTradeAgreement
/ram:GrossPriceProductTradePrice
/ram:BasisQuantity
/@unitCode</v>
      </c>
      <c r="AR111" s="75" t="str">
        <f t="shared" si="18"/>
        <v>/rsm:CrossIndustryInvoice/rsm:SupplyChainTradeTransaction/ram:IncludedSupplyChainTradeLineItem/ram:SpecifiedLineTradeAgreement/ram:GrossPriceProductTradePrice/ram:BasisQuantity/@unitCode</v>
      </c>
      <c r="AS111" s="66" t="s">
        <v>131</v>
      </c>
      <c r="AT111" s="68" t="s">
        <v>163</v>
      </c>
      <c r="AU111" s="66" t="str">
        <f t="shared" si="15"/>
        <v>0..1</v>
      </c>
      <c r="AV111" s="66" t="s">
        <v>35</v>
      </c>
      <c r="AW111" s="69" t="s">
        <v>35</v>
      </c>
      <c r="AX111" s="7"/>
      <c r="AY111" s="68" t="str">
        <f t="shared" si="19"/>
        <v>EN 16931</v>
      </c>
      <c r="AZ111" s="68" t="str">
        <f t="shared" si="19"/>
        <v>BASIC</v>
      </c>
      <c r="BB111" s="57"/>
      <c r="BC111" s="59"/>
      <c r="BD111" s="59"/>
    </row>
    <row r="112" spans="1:56" s="11" customFormat="1" ht="105" x14ac:dyDescent="0.2">
      <c r="A112" s="45" t="str">
        <f t="shared" si="23"/>
        <v>NO</v>
      </c>
      <c r="B112" s="31" t="s">
        <v>700</v>
      </c>
      <c r="C112" s="31"/>
      <c r="D112" s="149" t="s">
        <v>525</v>
      </c>
      <c r="E112" s="119" t="s">
        <v>701</v>
      </c>
      <c r="F112" s="293" t="e">
        <v>#N/A</v>
      </c>
      <c r="G112" s="73">
        <f t="shared" si="13"/>
        <v>5</v>
      </c>
      <c r="H112" s="73" t="s">
        <v>42</v>
      </c>
      <c r="I112" s="74" t="s">
        <v>702</v>
      </c>
      <c r="J112" s="64"/>
      <c r="K112" s="65"/>
      <c r="L112" s="65"/>
      <c r="M112" s="65"/>
      <c r="N112" s="64"/>
      <c r="O112" s="66" t="s">
        <v>42</v>
      </c>
      <c r="P112" s="66" t="s">
        <v>62</v>
      </c>
      <c r="Q112" s="2" t="s">
        <v>703</v>
      </c>
      <c r="R112" s="75" t="s">
        <v>704</v>
      </c>
      <c r="S112" s="66"/>
      <c r="T112" s="68"/>
      <c r="U112" s="66" t="s">
        <v>62</v>
      </c>
      <c r="V112" s="66"/>
      <c r="W112" s="69"/>
      <c r="X112" s="38"/>
      <c r="Y112" s="68" t="s">
        <v>282</v>
      </c>
      <c r="Z112" s="68" t="s">
        <v>244</v>
      </c>
      <c r="AA112" s="57"/>
      <c r="AB112" s="13" t="str">
        <f t="shared" si="20"/>
        <v>/rsm:CrossIndustryInvoice/rsm:SupplyChainTradeTransaction/ram:IncludedSupplyChainTradeLineItem/ram:SpecifiedLineTradeAgreement/ram:GrossPriceProductTradePrice</v>
      </c>
      <c r="AC112" s="13" t="str">
        <f t="shared" si="21"/>
        <v>/ram:AppliedTradeAllowanceCharge</v>
      </c>
      <c r="AD112" s="14">
        <f>COUNTIFS(R$4:R112,AB112)</f>
        <v>1</v>
      </c>
      <c r="AE112" s="57"/>
      <c r="AF112" s="119" t="str">
        <f t="shared" si="16"/>
        <v>BT-147-00</v>
      </c>
      <c r="AG112" s="73">
        <f t="shared" si="14"/>
        <v>5</v>
      </c>
      <c r="AH112" s="73" t="str">
        <f t="shared" si="17"/>
        <v>0..1</v>
      </c>
      <c r="AI112" s="74" t="s">
        <v>705</v>
      </c>
      <c r="AJ112" s="64"/>
      <c r="AK112" s="65"/>
      <c r="AL112" s="65"/>
      <c r="AM112" s="65" t="s">
        <v>35</v>
      </c>
      <c r="AN112" s="64"/>
      <c r="AO112" s="66" t="str">
        <f t="shared" si="18"/>
        <v>0..1</v>
      </c>
      <c r="AP112" s="66" t="str">
        <f t="shared" si="18"/>
        <v>0..n</v>
      </c>
      <c r="AQ112" s="2" t="str">
        <f t="shared" si="18"/>
        <v>/rsm:CrossIndustryInvoice
/rsm:SupplyChainTradeTransaction
/ram:IncludedSupplyChainTradeLineItem
/ram:SpecifiedLineTradeAgreement
/ram:GrossPriceProductTradePrice
/ram:AppliedTradeAllowanceCharge</v>
      </c>
      <c r="AR112" s="75" t="str">
        <f t="shared" si="18"/>
        <v>/rsm:CrossIndustryInvoice/rsm:SupplyChainTradeTransaction/ram:IncludedSupplyChainTradeLineItem/ram:SpecifiedLineTradeAgreement/ram:GrossPriceProductTradePrice/ram:AppliedTradeAllowanceCharge</v>
      </c>
      <c r="AS112" s="66"/>
      <c r="AT112" s="68"/>
      <c r="AU112" s="66" t="str">
        <f t="shared" si="15"/>
        <v>0..n</v>
      </c>
      <c r="AV112" s="66"/>
      <c r="AW112" s="69"/>
      <c r="AX112" s="7"/>
      <c r="AY112" s="68" t="str">
        <f t="shared" si="19"/>
        <v>EN 16931</v>
      </c>
      <c r="AZ112" s="68" t="str">
        <f t="shared" si="19"/>
        <v>BASIC</v>
      </c>
      <c r="BB112" s="57"/>
      <c r="BC112" s="59"/>
      <c r="BD112" s="59"/>
    </row>
    <row r="113" spans="1:56" s="11" customFormat="1" ht="120" x14ac:dyDescent="0.2">
      <c r="A113" s="45" t="str">
        <f t="shared" si="23"/>
        <v>NO</v>
      </c>
      <c r="B113" s="45"/>
      <c r="C113" s="45"/>
      <c r="D113" s="149" t="s">
        <v>525</v>
      </c>
      <c r="E113" s="119" t="s">
        <v>706</v>
      </c>
      <c r="F113" s="293" t="e">
        <v>#N/A</v>
      </c>
      <c r="G113" s="156">
        <f t="shared" si="13"/>
        <v>6</v>
      </c>
      <c r="H113" s="73" t="s">
        <v>32</v>
      </c>
      <c r="I113" s="74" t="s">
        <v>707</v>
      </c>
      <c r="J113" s="64"/>
      <c r="K113" s="65"/>
      <c r="L113" s="65"/>
      <c r="M113" s="65"/>
      <c r="N113" s="64"/>
      <c r="O113" s="66" t="s">
        <v>32</v>
      </c>
      <c r="P113" s="66" t="str">
        <f t="shared" si="22"/>
        <v>1..1</v>
      </c>
      <c r="Q113" s="2" t="s">
        <v>708</v>
      </c>
      <c r="R113" s="75" t="s">
        <v>709</v>
      </c>
      <c r="S113" s="66"/>
      <c r="T113" s="68"/>
      <c r="U113" s="66" t="s">
        <v>42</v>
      </c>
      <c r="V113" s="66"/>
      <c r="W113" s="69"/>
      <c r="X113" s="38"/>
      <c r="Y113" s="68" t="s">
        <v>282</v>
      </c>
      <c r="Z113" s="68" t="s">
        <v>244</v>
      </c>
      <c r="AA113" s="57"/>
      <c r="AB113" s="13" t="str">
        <f t="shared" si="20"/>
        <v>/rsm:CrossIndustryInvoice/rsm:SupplyChainTradeTransaction/ram:IncludedSupplyChainTradeLineItem/ram:SpecifiedLineTradeAgreement/ram:GrossPriceProductTradePrice/ram:AppliedTradeAllowanceCharge</v>
      </c>
      <c r="AC113" s="13" t="str">
        <f t="shared" si="21"/>
        <v>/ram:ChargeIndicator</v>
      </c>
      <c r="AD113" s="14">
        <f>COUNTIFS(R$4:R113,AB113)</f>
        <v>1</v>
      </c>
      <c r="AE113" s="57"/>
      <c r="AF113" s="119" t="str">
        <f t="shared" si="16"/>
        <v>BT-147-01</v>
      </c>
      <c r="AG113" s="156">
        <f t="shared" si="14"/>
        <v>6</v>
      </c>
      <c r="AH113" s="73" t="str">
        <f t="shared" si="17"/>
        <v>1..1</v>
      </c>
      <c r="AI113" s="74" t="s">
        <v>710</v>
      </c>
      <c r="AJ113" s="64"/>
      <c r="AK113" s="65"/>
      <c r="AL113" s="65"/>
      <c r="AM113" s="65" t="s">
        <v>35</v>
      </c>
      <c r="AN113" s="64"/>
      <c r="AO113" s="66" t="str">
        <f t="shared" si="18"/>
        <v>1..1</v>
      </c>
      <c r="AP113" s="66" t="str">
        <f t="shared" si="18"/>
        <v>1..1</v>
      </c>
      <c r="AQ113" s="2" t="str">
        <f t="shared" si="18"/>
        <v>/rsm:CrossIndustryInvoice
/rsm:SupplyChainTradeTransaction
/ram:IncludedSupplyChainTradeLineItem
/ram:SpecifiedLineTradeAgreement
/ram:GrossPriceProductTradePrice
/ram:AppliedTradeAllowanceCharge
/ram:ChargeIndicator</v>
      </c>
      <c r="AR113" s="75" t="str">
        <f t="shared" si="18"/>
        <v>/rsm:CrossIndustryInvoice/rsm:SupplyChainTradeTransaction/ram:IncludedSupplyChainTradeLineItem/ram:SpecifiedLineTradeAgreement/ram:GrossPriceProductTradePrice/ram:AppliedTradeAllowanceCharge/ram:ChargeIndicator</v>
      </c>
      <c r="AS113" s="66"/>
      <c r="AT113" s="68"/>
      <c r="AU113" s="66" t="str">
        <f t="shared" si="15"/>
        <v>0..1</v>
      </c>
      <c r="AV113" s="66"/>
      <c r="AW113" s="69"/>
      <c r="AX113" s="7"/>
      <c r="AY113" s="68" t="str">
        <f t="shared" si="19"/>
        <v>EN 16931</v>
      </c>
      <c r="AZ113" s="68" t="str">
        <f t="shared" si="19"/>
        <v>BASIC</v>
      </c>
      <c r="BB113" s="57"/>
      <c r="BC113" s="59"/>
      <c r="BD113" s="59"/>
    </row>
    <row r="114" spans="1:56" s="11" customFormat="1" ht="135" x14ac:dyDescent="0.2">
      <c r="A114" s="45" t="str">
        <f t="shared" si="23"/>
        <v>NO</v>
      </c>
      <c r="B114" s="45"/>
      <c r="C114" s="45"/>
      <c r="D114" s="149" t="s">
        <v>525</v>
      </c>
      <c r="E114" s="119" t="s">
        <v>711</v>
      </c>
      <c r="F114" s="293" t="e">
        <v>#N/A</v>
      </c>
      <c r="G114" s="156">
        <f t="shared" si="13"/>
        <v>7</v>
      </c>
      <c r="H114" s="73" t="s">
        <v>32</v>
      </c>
      <c r="I114" s="74" t="s">
        <v>712</v>
      </c>
      <c r="J114" s="64"/>
      <c r="K114" s="65"/>
      <c r="L114" s="65"/>
      <c r="M114" s="65" t="s">
        <v>713</v>
      </c>
      <c r="N114" s="64"/>
      <c r="O114" s="66" t="s">
        <v>32</v>
      </c>
      <c r="P114" s="66" t="str">
        <f t="shared" si="22"/>
        <v>1..1</v>
      </c>
      <c r="Q114" s="2" t="s">
        <v>714</v>
      </c>
      <c r="R114" s="75" t="s">
        <v>715</v>
      </c>
      <c r="S114" s="66"/>
      <c r="T114" s="68"/>
      <c r="U114" s="66" t="s">
        <v>32</v>
      </c>
      <c r="V114" s="66"/>
      <c r="W114" s="69"/>
      <c r="X114" s="38"/>
      <c r="Y114" s="68" t="s">
        <v>282</v>
      </c>
      <c r="Z114" s="68" t="s">
        <v>244</v>
      </c>
      <c r="AA114" s="57"/>
      <c r="AB114" s="13" t="str">
        <f t="shared" si="20"/>
        <v>/rsm:CrossIndustryInvoice/rsm:SupplyChainTradeTransaction/ram:IncludedSupplyChainTradeLineItem/ram:SpecifiedLineTradeAgreement/ram:GrossPriceProductTradePrice/ram:AppliedTradeAllowanceCharge/ram:ChargeIndicator</v>
      </c>
      <c r="AC114" s="13" t="str">
        <f t="shared" si="21"/>
        <v>/udt:Indicator</v>
      </c>
      <c r="AD114" s="14">
        <f>COUNTIFS(R$4:R114,AB114)</f>
        <v>1</v>
      </c>
      <c r="AE114" s="57"/>
      <c r="AF114" s="119" t="str">
        <f t="shared" si="16"/>
        <v>BT-147-02</v>
      </c>
      <c r="AG114" s="156">
        <f t="shared" si="14"/>
        <v>7</v>
      </c>
      <c r="AH114" s="73" t="str">
        <f t="shared" si="17"/>
        <v>1..1</v>
      </c>
      <c r="AI114" s="74" t="s">
        <v>716</v>
      </c>
      <c r="AJ114" s="64"/>
      <c r="AK114" s="65"/>
      <c r="AL114" s="65"/>
      <c r="AM114" s="65" t="s">
        <v>717</v>
      </c>
      <c r="AN114" s="64"/>
      <c r="AO114" s="66" t="str">
        <f t="shared" si="18"/>
        <v>1..1</v>
      </c>
      <c r="AP114" s="66" t="str">
        <f t="shared" si="18"/>
        <v>1..1</v>
      </c>
      <c r="AQ114" s="2" t="str">
        <f t="shared" si="18"/>
        <v>/rsm:CrossIndustryInvoice
/rsm:SupplyChainTradeTransaction
/ram:IncludedSupplyChainTradeLineItem
/ram:SpecifiedLineTradeAgreement
/ram:GrossPriceProductTradePrice
/ram:AppliedTradeAllowanceCharge
/ram:ChargeIndicator
/udt:Indicator</v>
      </c>
      <c r="AR114" s="75" t="str">
        <f t="shared" si="18"/>
        <v>/rsm:CrossIndustryInvoice/rsm:SupplyChainTradeTransaction/ram:IncludedSupplyChainTradeLineItem/ram:SpecifiedLineTradeAgreement/ram:GrossPriceProductTradePrice/ram:AppliedTradeAllowanceCharge/ram:ChargeIndicator/udt:Indicator</v>
      </c>
      <c r="AS114" s="66"/>
      <c r="AT114" s="68"/>
      <c r="AU114" s="66" t="str">
        <f t="shared" si="15"/>
        <v>1..1</v>
      </c>
      <c r="AV114" s="66"/>
      <c r="AW114" s="69"/>
      <c r="AX114" s="7"/>
      <c r="AY114" s="68" t="str">
        <f t="shared" si="19"/>
        <v>EN 16931</v>
      </c>
      <c r="AZ114" s="68" t="str">
        <f t="shared" si="19"/>
        <v>BASIC</v>
      </c>
      <c r="BB114" s="57"/>
      <c r="BC114" s="59"/>
      <c r="BD114" s="59"/>
    </row>
    <row r="115" spans="1:56" s="11" customFormat="1" ht="120" x14ac:dyDescent="0.2">
      <c r="A115" s="45" t="str">
        <f t="shared" si="23"/>
        <v>EXT</v>
      </c>
      <c r="B115" s="45"/>
      <c r="C115" s="45"/>
      <c r="D115" s="139" t="s">
        <v>525</v>
      </c>
      <c r="E115" s="61" t="s">
        <v>41</v>
      </c>
      <c r="F115" s="282" t="e">
        <v>#N/A</v>
      </c>
      <c r="G115" s="62">
        <f t="shared" si="13"/>
        <v>6</v>
      </c>
      <c r="H115" s="62" t="s">
        <v>42</v>
      </c>
      <c r="I115" s="64" t="s">
        <v>718</v>
      </c>
      <c r="J115" s="64" t="s">
        <v>719</v>
      </c>
      <c r="K115" s="65"/>
      <c r="L115" s="65"/>
      <c r="M115" s="65"/>
      <c r="N115" s="64"/>
      <c r="O115" s="66" t="s">
        <v>42</v>
      </c>
      <c r="P115" s="66" t="str">
        <f t="shared" si="22"/>
        <v>0..1</v>
      </c>
      <c r="Q115" s="6" t="s">
        <v>720</v>
      </c>
      <c r="R115" s="67" t="s">
        <v>721</v>
      </c>
      <c r="S115" s="66" t="s">
        <v>722</v>
      </c>
      <c r="T115" s="68" t="s">
        <v>56</v>
      </c>
      <c r="U115" s="62" t="s">
        <v>42</v>
      </c>
      <c r="V115" s="66"/>
      <c r="W115" s="69"/>
      <c r="X115" s="38"/>
      <c r="Y115" s="70" t="s">
        <v>47</v>
      </c>
      <c r="Z115" s="70" t="s">
        <v>47</v>
      </c>
      <c r="AA115" s="57"/>
      <c r="AB115" s="13" t="str">
        <f t="shared" si="20"/>
        <v>/rsm:CrossIndustryInvoice/rsm:SupplyChainTradeTransaction/ram:IncludedSupplyChainTradeLineItem/ram:SpecifiedLineTradeAgreement/ram:GrossPriceProductTradePrice/ram:AppliedTradeAllowanceCharge</v>
      </c>
      <c r="AC115" s="13" t="str">
        <f t="shared" si="21"/>
        <v>/ram:CalculationPercent</v>
      </c>
      <c r="AD115" s="14">
        <f>COUNTIFS(R$4:R115,AB115)</f>
        <v>1</v>
      </c>
      <c r="AE115" s="57"/>
      <c r="AF115" s="61" t="str">
        <f t="shared" si="16"/>
        <v>EXT</v>
      </c>
      <c r="AG115" s="62">
        <f t="shared" si="14"/>
        <v>6</v>
      </c>
      <c r="AH115" s="62" t="str">
        <f t="shared" si="17"/>
        <v>0..1</v>
      </c>
      <c r="AI115" s="64">
        <v>0</v>
      </c>
      <c r="AJ115" s="64"/>
      <c r="AK115" s="65"/>
      <c r="AL115" s="65"/>
      <c r="AM115" s="65"/>
      <c r="AN115" s="64"/>
      <c r="AO115" s="66" t="str">
        <f t="shared" si="18"/>
        <v>0..1</v>
      </c>
      <c r="AP115" s="66" t="str">
        <f t="shared" si="18"/>
        <v>0..1</v>
      </c>
      <c r="AQ115" s="6" t="str">
        <f t="shared" si="18"/>
        <v>/rsm:CrossIndustryInvoice
/rsm:SupplyChainTradeTransaction
/ram:IncludedSupplyChainTradeLineItem
/ram:SpecifiedLineTradeAgreement
/ram:GrossPriceProductTradePrice
/ram:AppliedTradeAllowanceCharge
/ram:CalculationPercent</v>
      </c>
      <c r="AR115" s="67" t="str">
        <f t="shared" si="18"/>
        <v>/rsm:CrossIndustryInvoice/rsm:SupplyChainTradeTransaction/ram:IncludedSupplyChainTradeLineItem/ram:SpecifiedLineTradeAgreement/ram:GrossPriceProductTradePrice/ram:AppliedTradeAllowanceCharge/ram:CalculationPercent</v>
      </c>
      <c r="AS115" s="66" t="s">
        <v>722</v>
      </c>
      <c r="AT115" s="68" t="s">
        <v>56</v>
      </c>
      <c r="AU115" s="62" t="str">
        <f t="shared" si="15"/>
        <v>0..1</v>
      </c>
      <c r="AV115" s="66"/>
      <c r="AW115" s="69"/>
      <c r="AX115" s="7"/>
      <c r="AY115" s="70" t="str">
        <f t="shared" si="19"/>
        <v>EXTENDED</v>
      </c>
      <c r="AZ115" s="70" t="str">
        <f t="shared" si="19"/>
        <v>EXTENDED</v>
      </c>
      <c r="BB115" s="57"/>
      <c r="BC115" s="59"/>
      <c r="BD115" s="59"/>
    </row>
    <row r="116" spans="1:56" s="11" customFormat="1" ht="120" x14ac:dyDescent="0.2">
      <c r="A116" s="45" t="str">
        <f t="shared" si="23"/>
        <v>EXT</v>
      </c>
      <c r="B116" s="45"/>
      <c r="C116" s="45"/>
      <c r="D116" s="139" t="s">
        <v>525</v>
      </c>
      <c r="E116" s="61" t="s">
        <v>41</v>
      </c>
      <c r="F116" s="282" t="e">
        <v>#N/A</v>
      </c>
      <c r="G116" s="62">
        <f t="shared" si="13"/>
        <v>6</v>
      </c>
      <c r="H116" s="62" t="s">
        <v>42</v>
      </c>
      <c r="I116" s="64" t="s">
        <v>723</v>
      </c>
      <c r="J116" s="64" t="s">
        <v>724</v>
      </c>
      <c r="K116" s="65"/>
      <c r="L116" s="65"/>
      <c r="M116" s="65"/>
      <c r="N116" s="64"/>
      <c r="O116" s="66" t="s">
        <v>42</v>
      </c>
      <c r="P116" s="66" t="str">
        <f t="shared" si="22"/>
        <v>0..1</v>
      </c>
      <c r="Q116" s="6" t="s">
        <v>725</v>
      </c>
      <c r="R116" s="67" t="s">
        <v>726</v>
      </c>
      <c r="S116" s="66" t="s">
        <v>163</v>
      </c>
      <c r="T116" s="68" t="s">
        <v>56</v>
      </c>
      <c r="U116" s="62" t="s">
        <v>42</v>
      </c>
      <c r="V116" s="66"/>
      <c r="W116" s="69"/>
      <c r="X116" s="38"/>
      <c r="Y116" s="70" t="s">
        <v>47</v>
      </c>
      <c r="Z116" s="70" t="s">
        <v>47</v>
      </c>
      <c r="AA116" s="57"/>
      <c r="AB116" s="13" t="str">
        <f t="shared" si="20"/>
        <v>/rsm:CrossIndustryInvoice/rsm:SupplyChainTradeTransaction/ram:IncludedSupplyChainTradeLineItem/ram:SpecifiedLineTradeAgreement/ram:GrossPriceProductTradePrice/ram:AppliedTradeAllowanceCharge</v>
      </c>
      <c r="AC116" s="13" t="str">
        <f t="shared" si="21"/>
        <v>/ram:BasisAmount</v>
      </c>
      <c r="AD116" s="14">
        <f>COUNTIFS(R$4:R116,AB116)</f>
        <v>1</v>
      </c>
      <c r="AE116" s="57"/>
      <c r="AF116" s="61" t="str">
        <f t="shared" si="16"/>
        <v>EXT</v>
      </c>
      <c r="AG116" s="62">
        <f t="shared" si="14"/>
        <v>6</v>
      </c>
      <c r="AH116" s="62" t="str">
        <f t="shared" si="17"/>
        <v>0..1</v>
      </c>
      <c r="AI116" s="64">
        <v>0</v>
      </c>
      <c r="AJ116" s="64"/>
      <c r="AK116" s="65"/>
      <c r="AL116" s="65"/>
      <c r="AM116" s="65"/>
      <c r="AN116" s="64"/>
      <c r="AO116" s="66" t="str">
        <f t="shared" si="18"/>
        <v>0..1</v>
      </c>
      <c r="AP116" s="66" t="str">
        <f t="shared" si="18"/>
        <v>0..1</v>
      </c>
      <c r="AQ116" s="6" t="str">
        <f t="shared" si="18"/>
        <v>/rsm:CrossIndustryInvoice
/rsm:SupplyChainTradeTransaction
/ram:IncludedSupplyChainTradeLineItem
/ram:SpecifiedLineTradeAgreement
/ram:GrossPriceProductTradePrice
/ram:AppliedTradeAllowanceCharge
/ram:BasisAmount</v>
      </c>
      <c r="AR116" s="67" t="str">
        <f t="shared" si="18"/>
        <v>/rsm:CrossIndustryInvoice/rsm:SupplyChainTradeTransaction/ram:IncludedSupplyChainTradeLineItem/ram:SpecifiedLineTradeAgreement/ram:GrossPriceProductTradePrice/ram:AppliedTradeAllowanceCharge/ram:BasisAmount</v>
      </c>
      <c r="AS116" s="66" t="s">
        <v>163</v>
      </c>
      <c r="AT116" s="68" t="s">
        <v>56</v>
      </c>
      <c r="AU116" s="62" t="str">
        <f t="shared" si="15"/>
        <v>0..1</v>
      </c>
      <c r="AV116" s="66"/>
      <c r="AW116" s="69"/>
      <c r="AX116" s="7"/>
      <c r="AY116" s="70" t="str">
        <f t="shared" si="19"/>
        <v>EXTENDED</v>
      </c>
      <c r="AZ116" s="70" t="str">
        <f t="shared" si="19"/>
        <v>EXTENDED</v>
      </c>
      <c r="BB116" s="57"/>
      <c r="BC116" s="59"/>
      <c r="BD116" s="59"/>
    </row>
    <row r="117" spans="1:56" s="11" customFormat="1" ht="120" x14ac:dyDescent="0.2">
      <c r="A117" s="45" t="str">
        <f t="shared" si="23"/>
        <v>YES</v>
      </c>
      <c r="B117" s="45"/>
      <c r="C117" s="45"/>
      <c r="D117" s="149" t="s">
        <v>525</v>
      </c>
      <c r="E117" s="119" t="s">
        <v>727</v>
      </c>
      <c r="F117" s="293" t="s">
        <v>727</v>
      </c>
      <c r="G117" s="66">
        <f t="shared" si="13"/>
        <v>6</v>
      </c>
      <c r="H117" s="66" t="s">
        <v>42</v>
      </c>
      <c r="I117" s="64" t="s">
        <v>728</v>
      </c>
      <c r="J117" s="64" t="s">
        <v>729</v>
      </c>
      <c r="K117" s="65" t="s">
        <v>730</v>
      </c>
      <c r="L117" s="65"/>
      <c r="M117" s="65" t="s">
        <v>35</v>
      </c>
      <c r="N117" s="64" t="s">
        <v>667</v>
      </c>
      <c r="O117" s="66" t="s">
        <v>32</v>
      </c>
      <c r="P117" s="66" t="str">
        <f t="shared" si="22"/>
        <v>1..1</v>
      </c>
      <c r="Q117" s="2" t="s">
        <v>731</v>
      </c>
      <c r="R117" s="75" t="s">
        <v>732</v>
      </c>
      <c r="S117" s="66" t="s">
        <v>670</v>
      </c>
      <c r="T117" s="68" t="s">
        <v>56</v>
      </c>
      <c r="U117" s="66" t="s">
        <v>62</v>
      </c>
      <c r="V117" s="66" t="s">
        <v>200</v>
      </c>
      <c r="W117" s="69" t="s">
        <v>35</v>
      </c>
      <c r="X117" s="38"/>
      <c r="Y117" s="68" t="s">
        <v>282</v>
      </c>
      <c r="Z117" s="68" t="s">
        <v>244</v>
      </c>
      <c r="AA117" s="57"/>
      <c r="AB117" s="13" t="str">
        <f t="shared" si="20"/>
        <v>/rsm:CrossIndustryInvoice/rsm:SupplyChainTradeTransaction/ram:IncludedSupplyChainTradeLineItem/ram:SpecifiedLineTradeAgreement/ram:GrossPriceProductTradePrice/ram:AppliedTradeAllowanceCharge</v>
      </c>
      <c r="AC117" s="13" t="str">
        <f t="shared" si="21"/>
        <v>/ram:ActualAmount</v>
      </c>
      <c r="AD117" s="14">
        <f>COUNTIFS(R$4:R117,AB117)</f>
        <v>1</v>
      </c>
      <c r="AE117" s="57"/>
      <c r="AF117" s="119" t="str">
        <f t="shared" si="16"/>
        <v>BT-147</v>
      </c>
      <c r="AG117" s="66">
        <f t="shared" si="14"/>
        <v>6</v>
      </c>
      <c r="AH117" s="66" t="str">
        <f t="shared" si="17"/>
        <v>0..1</v>
      </c>
      <c r="AI117" s="64" t="s">
        <v>733</v>
      </c>
      <c r="AJ117" s="64" t="s">
        <v>734</v>
      </c>
      <c r="AK117" s="65" t="s">
        <v>735</v>
      </c>
      <c r="AL117" s="65"/>
      <c r="AM117" s="65" t="s">
        <v>35</v>
      </c>
      <c r="AN117" s="64" t="s">
        <v>675</v>
      </c>
      <c r="AO117" s="66" t="str">
        <f t="shared" si="18"/>
        <v>1..1</v>
      </c>
      <c r="AP117" s="66" t="str">
        <f t="shared" si="18"/>
        <v>1..1</v>
      </c>
      <c r="AQ117" s="2" t="str">
        <f t="shared" si="18"/>
        <v>/rsm:CrossIndustryInvoice
/rsm:SupplyChainTradeTransaction
/ram:IncludedSupplyChainTradeLineItem
/ram:SpecifiedLineTradeAgreement
/ram:GrossPriceProductTradePrice
/ram:AppliedTradeAllowanceCharge
/ram:ActualAmount</v>
      </c>
      <c r="AR117" s="75" t="str">
        <f t="shared" si="18"/>
        <v>/rsm:CrossIndustryInvoice/rsm:SupplyChainTradeTransaction/ram:IncludedSupplyChainTradeLineItem/ram:SpecifiedLineTradeAgreement/ram:GrossPriceProductTradePrice/ram:AppliedTradeAllowanceCharge/ram:ActualAmount</v>
      </c>
      <c r="AS117" s="66" t="s">
        <v>670</v>
      </c>
      <c r="AT117" s="68" t="s">
        <v>56</v>
      </c>
      <c r="AU117" s="66" t="str">
        <f t="shared" si="15"/>
        <v>0..n</v>
      </c>
      <c r="AV117" s="66" t="s">
        <v>200</v>
      </c>
      <c r="AW117" s="69" t="s">
        <v>35</v>
      </c>
      <c r="AX117" s="7"/>
      <c r="AY117" s="68" t="str">
        <f t="shared" si="19"/>
        <v>EN 16931</v>
      </c>
      <c r="AZ117" s="68" t="str">
        <f t="shared" si="19"/>
        <v>BASIC</v>
      </c>
      <c r="BB117" s="57"/>
      <c r="BC117" s="59"/>
      <c r="BD117" s="59"/>
    </row>
    <row r="118" spans="1:56" s="11" customFormat="1" ht="120" x14ac:dyDescent="0.2">
      <c r="A118" s="45" t="str">
        <f t="shared" si="23"/>
        <v>EXT</v>
      </c>
      <c r="B118" s="131" t="s">
        <v>304</v>
      </c>
      <c r="C118" s="131"/>
      <c r="D118" s="139" t="s">
        <v>525</v>
      </c>
      <c r="E118" s="61" t="s">
        <v>41</v>
      </c>
      <c r="F118" s="282" t="e">
        <v>#N/A</v>
      </c>
      <c r="G118" s="62">
        <f t="shared" si="13"/>
        <v>6</v>
      </c>
      <c r="H118" s="62" t="s">
        <v>42</v>
      </c>
      <c r="I118" s="64" t="s">
        <v>736</v>
      </c>
      <c r="J118" s="64" t="s">
        <v>737</v>
      </c>
      <c r="K118" s="65"/>
      <c r="L118" s="65"/>
      <c r="M118" s="65"/>
      <c r="N118" s="64"/>
      <c r="O118" s="66" t="s">
        <v>42</v>
      </c>
      <c r="P118" s="66" t="str">
        <f t="shared" si="22"/>
        <v>0..1</v>
      </c>
      <c r="Q118" s="6" t="s">
        <v>738</v>
      </c>
      <c r="R118" s="67" t="s">
        <v>739</v>
      </c>
      <c r="S118" s="66" t="s">
        <v>131</v>
      </c>
      <c r="T118" s="68" t="s">
        <v>56</v>
      </c>
      <c r="U118" s="146" t="s">
        <v>42</v>
      </c>
      <c r="V118" s="66"/>
      <c r="W118" s="69"/>
      <c r="X118" s="38"/>
      <c r="Y118" s="70" t="s">
        <v>47</v>
      </c>
      <c r="Z118" s="122" t="s">
        <v>48</v>
      </c>
      <c r="AA118" s="57"/>
      <c r="AB118" s="13" t="str">
        <f t="shared" si="20"/>
        <v>/rsm:CrossIndustryInvoice/rsm:SupplyChainTradeTransaction/ram:IncludedSupplyChainTradeLineItem/ram:SpecifiedLineTradeAgreement/ram:GrossPriceProductTradePrice/ram:AppliedTradeAllowanceCharge</v>
      </c>
      <c r="AC118" s="13" t="str">
        <f t="shared" si="21"/>
        <v>/ram:ReasonCode</v>
      </c>
      <c r="AD118" s="14">
        <f>COUNTIFS(R$4:R118,AB118)</f>
        <v>1</v>
      </c>
      <c r="AE118" s="57"/>
      <c r="AF118" s="61" t="str">
        <f t="shared" si="16"/>
        <v>EXT</v>
      </c>
      <c r="AG118" s="62">
        <f t="shared" si="14"/>
        <v>6</v>
      </c>
      <c r="AH118" s="62" t="str">
        <f t="shared" si="17"/>
        <v>0..1</v>
      </c>
      <c r="AI118" s="64" t="s">
        <v>740</v>
      </c>
      <c r="AJ118" s="64"/>
      <c r="AK118" s="65"/>
      <c r="AL118" s="65"/>
      <c r="AM118" s="65"/>
      <c r="AN118" s="64"/>
      <c r="AO118" s="66" t="str">
        <f t="shared" si="18"/>
        <v>0..1</v>
      </c>
      <c r="AP118" s="66" t="str">
        <f t="shared" si="18"/>
        <v>0..1</v>
      </c>
      <c r="AQ118" s="6" t="str">
        <f t="shared" si="18"/>
        <v>/rsm:CrossIndustryInvoice
/rsm:SupplyChainTradeTransaction
/ram:IncludedSupplyChainTradeLineItem
/ram:SpecifiedLineTradeAgreement
/ram:GrossPriceProductTradePrice
/ram:AppliedTradeAllowanceCharge
/ram:ReasonCode</v>
      </c>
      <c r="AR118" s="67" t="str">
        <f t="shared" si="18"/>
        <v>/rsm:CrossIndustryInvoice/rsm:SupplyChainTradeTransaction/ram:IncludedSupplyChainTradeLineItem/ram:SpecifiedLineTradeAgreement/ram:GrossPriceProductTradePrice/ram:AppliedTradeAllowanceCharge/ram:ReasonCode</v>
      </c>
      <c r="AS118" s="66" t="s">
        <v>131</v>
      </c>
      <c r="AT118" s="68" t="s">
        <v>56</v>
      </c>
      <c r="AU118" s="146" t="str">
        <f t="shared" si="15"/>
        <v>0..1</v>
      </c>
      <c r="AV118" s="66"/>
      <c r="AW118" s="69"/>
      <c r="AX118" s="7"/>
      <c r="AY118" s="70" t="str">
        <f t="shared" si="19"/>
        <v>EXTENDED</v>
      </c>
      <c r="AZ118" s="122" t="str">
        <f t="shared" si="19"/>
        <v>EXTENDED FR B2B</v>
      </c>
      <c r="BB118" s="57"/>
      <c r="BC118" s="59"/>
      <c r="BD118" s="59"/>
    </row>
    <row r="119" spans="1:56" s="11" customFormat="1" ht="120" x14ac:dyDescent="0.2">
      <c r="A119" s="45" t="str">
        <f t="shared" si="23"/>
        <v>EXT</v>
      </c>
      <c r="B119" s="45"/>
      <c r="C119" s="45"/>
      <c r="D119" s="139" t="s">
        <v>525</v>
      </c>
      <c r="E119" s="61" t="s">
        <v>41</v>
      </c>
      <c r="F119" s="282" t="e">
        <v>#N/A</v>
      </c>
      <c r="G119" s="62">
        <f t="shared" si="13"/>
        <v>6</v>
      </c>
      <c r="H119" s="62" t="s">
        <v>42</v>
      </c>
      <c r="I119" s="64" t="s">
        <v>741</v>
      </c>
      <c r="J119" s="64" t="s">
        <v>737</v>
      </c>
      <c r="K119" s="65"/>
      <c r="L119" s="65"/>
      <c r="M119" s="65"/>
      <c r="N119" s="64"/>
      <c r="O119" s="66" t="s">
        <v>42</v>
      </c>
      <c r="P119" s="66" t="str">
        <f t="shared" si="22"/>
        <v>0..1</v>
      </c>
      <c r="Q119" s="6" t="s">
        <v>742</v>
      </c>
      <c r="R119" s="67" t="s">
        <v>743</v>
      </c>
      <c r="S119" s="66" t="s">
        <v>73</v>
      </c>
      <c r="T119" s="68" t="s">
        <v>56</v>
      </c>
      <c r="U119" s="62" t="s">
        <v>42</v>
      </c>
      <c r="V119" s="66"/>
      <c r="W119" s="69"/>
      <c r="X119" s="38"/>
      <c r="Y119" s="70" t="s">
        <v>47</v>
      </c>
      <c r="Z119" s="122" t="s">
        <v>48</v>
      </c>
      <c r="AA119" s="57"/>
      <c r="AB119" s="13" t="str">
        <f t="shared" si="20"/>
        <v>/rsm:CrossIndustryInvoice/rsm:SupplyChainTradeTransaction/ram:IncludedSupplyChainTradeLineItem/ram:SpecifiedLineTradeAgreement/ram:GrossPriceProductTradePrice/ram:AppliedTradeAllowanceCharge</v>
      </c>
      <c r="AC119" s="13" t="str">
        <f t="shared" si="21"/>
        <v>/ram:Reason</v>
      </c>
      <c r="AD119" s="14">
        <f>COUNTIFS(R$4:R119,AB119)</f>
        <v>1</v>
      </c>
      <c r="AE119" s="57"/>
      <c r="AF119" s="61" t="str">
        <f t="shared" si="16"/>
        <v>EXT</v>
      </c>
      <c r="AG119" s="62">
        <f t="shared" si="14"/>
        <v>6</v>
      </c>
      <c r="AH119" s="62" t="str">
        <f t="shared" si="17"/>
        <v>0..1</v>
      </c>
      <c r="AI119" s="64" t="s">
        <v>744</v>
      </c>
      <c r="AJ119" s="64"/>
      <c r="AK119" s="65"/>
      <c r="AL119" s="65"/>
      <c r="AM119" s="65"/>
      <c r="AN119" s="64"/>
      <c r="AO119" s="66" t="str">
        <f t="shared" si="18"/>
        <v>0..1</v>
      </c>
      <c r="AP119" s="66" t="str">
        <f t="shared" si="18"/>
        <v>0..1</v>
      </c>
      <c r="AQ119" s="6" t="str">
        <f t="shared" si="18"/>
        <v>/rsm:CrossIndustryInvoice
/rsm:SupplyChainTradeTransaction
/ram:IncludedSupplyChainTradeLineItem
/ram:SpecifiedLineTradeAgreement
/ram:GrossPriceProductTradePrice
/ram:AppliedTradeAllowanceCharge
/ram:Reason</v>
      </c>
      <c r="AR119" s="67" t="str">
        <f t="shared" si="18"/>
        <v>/rsm:CrossIndustryInvoice/rsm:SupplyChainTradeTransaction/ram:IncludedSupplyChainTradeLineItem/ram:SpecifiedLineTradeAgreement/ram:GrossPriceProductTradePrice/ram:AppliedTradeAllowanceCharge/ram:Reason</v>
      </c>
      <c r="AS119" s="66" t="s">
        <v>73</v>
      </c>
      <c r="AT119" s="68" t="s">
        <v>56</v>
      </c>
      <c r="AU119" s="62" t="str">
        <f t="shared" si="15"/>
        <v>0..1</v>
      </c>
      <c r="AV119" s="66"/>
      <c r="AW119" s="69"/>
      <c r="AX119" s="7"/>
      <c r="AY119" s="70" t="str">
        <f t="shared" si="19"/>
        <v>EXTENDED</v>
      </c>
      <c r="AZ119" s="122" t="str">
        <f t="shared" si="19"/>
        <v>EXTENDED FR B2B</v>
      </c>
      <c r="BB119" s="57"/>
      <c r="BC119" s="59"/>
      <c r="BD119" s="59"/>
    </row>
    <row r="120" spans="1:56" s="11" customFormat="1" ht="105" x14ac:dyDescent="0.2">
      <c r="A120" s="45" t="str">
        <f t="shared" si="23"/>
        <v>EXT</v>
      </c>
      <c r="B120" s="131" t="s">
        <v>304</v>
      </c>
      <c r="C120" s="131"/>
      <c r="D120" s="149" t="s">
        <v>525</v>
      </c>
      <c r="E120" s="61" t="s">
        <v>41</v>
      </c>
      <c r="F120" s="282" t="e">
        <v>#N/A</v>
      </c>
      <c r="G120" s="146">
        <f t="shared" si="13"/>
        <v>5</v>
      </c>
      <c r="H120" s="146" t="s">
        <v>42</v>
      </c>
      <c r="I120" s="74" t="s">
        <v>745</v>
      </c>
      <c r="J120" s="64"/>
      <c r="K120" s="65"/>
      <c r="L120" s="65"/>
      <c r="M120" s="65"/>
      <c r="N120" s="64"/>
      <c r="O120" s="66" t="s">
        <v>42</v>
      </c>
      <c r="P120" s="66" t="s">
        <v>62</v>
      </c>
      <c r="Q120" s="157" t="s">
        <v>703</v>
      </c>
      <c r="R120" s="158" t="s">
        <v>704</v>
      </c>
      <c r="S120" s="66"/>
      <c r="T120" s="68"/>
      <c r="U120" s="146" t="s">
        <v>62</v>
      </c>
      <c r="V120" s="66"/>
      <c r="W120" s="69"/>
      <c r="X120" s="38"/>
      <c r="Y120" s="70" t="s">
        <v>47</v>
      </c>
      <c r="Z120" s="122" t="s">
        <v>48</v>
      </c>
      <c r="AA120" s="57"/>
      <c r="AB120" s="13" t="str">
        <f t="shared" si="20"/>
        <v>/rsm:CrossIndustryInvoice/rsm:SupplyChainTradeTransaction/ram:IncludedSupplyChainTradeLineItem/ram:SpecifiedLineTradeAgreement/ram:GrossPriceProductTradePrice</v>
      </c>
      <c r="AC120" s="13" t="str">
        <f t="shared" si="21"/>
        <v>/ram:AppliedTradeAllowanceCharge</v>
      </c>
      <c r="AD120" s="14">
        <f>COUNTIFS(R$4:R120,AB120)</f>
        <v>1</v>
      </c>
      <c r="AE120" s="57"/>
      <c r="AF120" s="61" t="str">
        <f t="shared" si="16"/>
        <v>EXT</v>
      </c>
      <c r="AG120" s="146">
        <f t="shared" si="14"/>
        <v>5</v>
      </c>
      <c r="AH120" s="146" t="str">
        <f t="shared" si="17"/>
        <v>0..1</v>
      </c>
      <c r="AI120" s="74" t="s">
        <v>746</v>
      </c>
      <c r="AJ120" s="64"/>
      <c r="AK120" s="65"/>
      <c r="AL120" s="65"/>
      <c r="AM120" s="65" t="s">
        <v>35</v>
      </c>
      <c r="AN120" s="64"/>
      <c r="AO120" s="66" t="str">
        <f t="shared" si="18"/>
        <v>0..1</v>
      </c>
      <c r="AP120" s="66" t="str">
        <f t="shared" si="18"/>
        <v>0..n</v>
      </c>
      <c r="AQ120" s="157" t="str">
        <f t="shared" si="18"/>
        <v>/rsm:CrossIndustryInvoice
/rsm:SupplyChainTradeTransaction
/ram:IncludedSupplyChainTradeLineItem
/ram:SpecifiedLineTradeAgreement
/ram:GrossPriceProductTradePrice
/ram:AppliedTradeAllowanceCharge</v>
      </c>
      <c r="AR120" s="158" t="str">
        <f t="shared" si="18"/>
        <v>/rsm:CrossIndustryInvoice/rsm:SupplyChainTradeTransaction/ram:IncludedSupplyChainTradeLineItem/ram:SpecifiedLineTradeAgreement/ram:GrossPriceProductTradePrice/ram:AppliedTradeAllowanceCharge</v>
      </c>
      <c r="AS120" s="66"/>
      <c r="AT120" s="68"/>
      <c r="AU120" s="146" t="str">
        <f t="shared" si="15"/>
        <v>0..n</v>
      </c>
      <c r="AV120" s="66"/>
      <c r="AW120" s="69"/>
      <c r="AX120" s="7"/>
      <c r="AY120" s="70" t="str">
        <f t="shared" si="19"/>
        <v>EXTENDED</v>
      </c>
      <c r="AZ120" s="122" t="str">
        <f t="shared" si="19"/>
        <v>EXTENDED FR B2B</v>
      </c>
      <c r="BB120" s="57"/>
      <c r="BC120" s="59"/>
      <c r="BD120" s="59"/>
    </row>
    <row r="121" spans="1:56" s="11" customFormat="1" ht="120" x14ac:dyDescent="0.2">
      <c r="A121" s="45" t="str">
        <f t="shared" si="23"/>
        <v>EXT</v>
      </c>
      <c r="B121" s="131" t="s">
        <v>304</v>
      </c>
      <c r="C121" s="131"/>
      <c r="D121" s="149" t="s">
        <v>525</v>
      </c>
      <c r="E121" s="61" t="s">
        <v>41</v>
      </c>
      <c r="F121" s="282" t="e">
        <v>#N/A</v>
      </c>
      <c r="G121" s="146">
        <f t="shared" si="13"/>
        <v>6</v>
      </c>
      <c r="H121" s="146" t="s">
        <v>32</v>
      </c>
      <c r="I121" s="74" t="s">
        <v>747</v>
      </c>
      <c r="J121" s="64"/>
      <c r="K121" s="65"/>
      <c r="L121" s="65"/>
      <c r="M121" s="65"/>
      <c r="N121" s="64"/>
      <c r="O121" s="66" t="s">
        <v>32</v>
      </c>
      <c r="P121" s="66" t="str">
        <f t="shared" ref="P121:P127" si="24">O121</f>
        <v>1..1</v>
      </c>
      <c r="Q121" s="157" t="s">
        <v>708</v>
      </c>
      <c r="R121" s="158" t="s">
        <v>709</v>
      </c>
      <c r="S121" s="66"/>
      <c r="T121" s="68"/>
      <c r="U121" s="146" t="s">
        <v>42</v>
      </c>
      <c r="V121" s="66"/>
      <c r="W121" s="69"/>
      <c r="X121" s="38"/>
      <c r="Y121" s="70" t="s">
        <v>47</v>
      </c>
      <c r="Z121" s="122" t="s">
        <v>48</v>
      </c>
      <c r="AA121" s="57"/>
      <c r="AB121" s="13" t="str">
        <f t="shared" si="20"/>
        <v>/rsm:CrossIndustryInvoice/rsm:SupplyChainTradeTransaction/ram:IncludedSupplyChainTradeLineItem/ram:SpecifiedLineTradeAgreement/ram:GrossPriceProductTradePrice/ram:AppliedTradeAllowanceCharge</v>
      </c>
      <c r="AC121" s="13" t="str">
        <f t="shared" si="21"/>
        <v>/ram:ChargeIndicator</v>
      </c>
      <c r="AD121" s="14">
        <f>COUNTIFS(R$4:R121,AB121)</f>
        <v>2</v>
      </c>
      <c r="AE121" s="57"/>
      <c r="AF121" s="61" t="str">
        <f t="shared" si="16"/>
        <v>EXT</v>
      </c>
      <c r="AG121" s="146">
        <f t="shared" si="14"/>
        <v>6</v>
      </c>
      <c r="AH121" s="146" t="str">
        <f t="shared" si="17"/>
        <v>1..1</v>
      </c>
      <c r="AI121" s="74" t="s">
        <v>748</v>
      </c>
      <c r="AJ121" s="64"/>
      <c r="AK121" s="65"/>
      <c r="AL121" s="65"/>
      <c r="AM121" s="65" t="s">
        <v>35</v>
      </c>
      <c r="AN121" s="64"/>
      <c r="AO121" s="66" t="str">
        <f t="shared" si="18"/>
        <v>1..1</v>
      </c>
      <c r="AP121" s="66" t="str">
        <f t="shared" si="18"/>
        <v>1..1</v>
      </c>
      <c r="AQ121" s="157" t="str">
        <f t="shared" si="18"/>
        <v>/rsm:CrossIndustryInvoice
/rsm:SupplyChainTradeTransaction
/ram:IncludedSupplyChainTradeLineItem
/ram:SpecifiedLineTradeAgreement
/ram:GrossPriceProductTradePrice
/ram:AppliedTradeAllowanceCharge
/ram:ChargeIndicator</v>
      </c>
      <c r="AR121" s="158" t="str">
        <f t="shared" si="18"/>
        <v>/rsm:CrossIndustryInvoice/rsm:SupplyChainTradeTransaction/ram:IncludedSupplyChainTradeLineItem/ram:SpecifiedLineTradeAgreement/ram:GrossPriceProductTradePrice/ram:AppliedTradeAllowanceCharge/ram:ChargeIndicator</v>
      </c>
      <c r="AS121" s="66"/>
      <c r="AT121" s="68"/>
      <c r="AU121" s="146" t="str">
        <f t="shared" si="15"/>
        <v>0..1</v>
      </c>
      <c r="AV121" s="66"/>
      <c r="AW121" s="69"/>
      <c r="AX121" s="7"/>
      <c r="AY121" s="70" t="str">
        <f t="shared" si="19"/>
        <v>EXTENDED</v>
      </c>
      <c r="AZ121" s="122" t="str">
        <f t="shared" si="19"/>
        <v>EXTENDED FR B2B</v>
      </c>
      <c r="BB121" s="57"/>
      <c r="BC121" s="59"/>
      <c r="BD121" s="59"/>
    </row>
    <row r="122" spans="1:56" s="11" customFormat="1" ht="135" x14ac:dyDescent="0.2">
      <c r="A122" s="45" t="str">
        <f t="shared" si="23"/>
        <v>EXT</v>
      </c>
      <c r="B122" s="131" t="s">
        <v>304</v>
      </c>
      <c r="C122" s="131"/>
      <c r="D122" s="149" t="s">
        <v>525</v>
      </c>
      <c r="E122" s="61" t="s">
        <v>41</v>
      </c>
      <c r="F122" s="282" t="e">
        <v>#N/A</v>
      </c>
      <c r="G122" s="146">
        <f t="shared" si="13"/>
        <v>7</v>
      </c>
      <c r="H122" s="146" t="s">
        <v>32</v>
      </c>
      <c r="I122" s="74" t="s">
        <v>749</v>
      </c>
      <c r="J122" s="64"/>
      <c r="K122" s="65"/>
      <c r="L122" s="65"/>
      <c r="M122" s="65" t="s">
        <v>750</v>
      </c>
      <c r="N122" s="64"/>
      <c r="O122" s="66" t="s">
        <v>32</v>
      </c>
      <c r="P122" s="66" t="str">
        <f t="shared" si="24"/>
        <v>1..1</v>
      </c>
      <c r="Q122" s="157" t="s">
        <v>714</v>
      </c>
      <c r="R122" s="158" t="s">
        <v>715</v>
      </c>
      <c r="S122" s="66"/>
      <c r="T122" s="68"/>
      <c r="U122" s="146" t="s">
        <v>32</v>
      </c>
      <c r="V122" s="66"/>
      <c r="W122" s="69"/>
      <c r="X122" s="38"/>
      <c r="Y122" s="70" t="s">
        <v>47</v>
      </c>
      <c r="Z122" s="122" t="s">
        <v>48</v>
      </c>
      <c r="AA122" s="57"/>
      <c r="AB122" s="13" t="str">
        <f t="shared" si="20"/>
        <v>/rsm:CrossIndustryInvoice/rsm:SupplyChainTradeTransaction/ram:IncludedSupplyChainTradeLineItem/ram:SpecifiedLineTradeAgreement/ram:GrossPriceProductTradePrice/ram:AppliedTradeAllowanceCharge/ram:ChargeIndicator</v>
      </c>
      <c r="AC122" s="13" t="str">
        <f t="shared" si="21"/>
        <v>/udt:Indicator</v>
      </c>
      <c r="AD122" s="14">
        <f>COUNTIFS(R$4:R122,AB122)</f>
        <v>2</v>
      </c>
      <c r="AE122" s="57"/>
      <c r="AF122" s="61" t="str">
        <f t="shared" si="16"/>
        <v>EXT</v>
      </c>
      <c r="AG122" s="146">
        <f t="shared" si="14"/>
        <v>7</v>
      </c>
      <c r="AH122" s="146" t="str">
        <f t="shared" si="17"/>
        <v>1..1</v>
      </c>
      <c r="AI122" s="74" t="s">
        <v>751</v>
      </c>
      <c r="AJ122" s="64"/>
      <c r="AK122" s="65"/>
      <c r="AL122" s="65"/>
      <c r="AM122" s="65" t="s">
        <v>717</v>
      </c>
      <c r="AN122" s="64"/>
      <c r="AO122" s="66" t="str">
        <f t="shared" si="18"/>
        <v>1..1</v>
      </c>
      <c r="AP122" s="66" t="str">
        <f t="shared" si="18"/>
        <v>1..1</v>
      </c>
      <c r="AQ122" s="157" t="str">
        <f t="shared" si="18"/>
        <v>/rsm:CrossIndustryInvoice
/rsm:SupplyChainTradeTransaction
/ram:IncludedSupplyChainTradeLineItem
/ram:SpecifiedLineTradeAgreement
/ram:GrossPriceProductTradePrice
/ram:AppliedTradeAllowanceCharge
/ram:ChargeIndicator
/udt:Indicator</v>
      </c>
      <c r="AR122" s="158" t="str">
        <f t="shared" si="18"/>
        <v>/rsm:CrossIndustryInvoice/rsm:SupplyChainTradeTransaction/ram:IncludedSupplyChainTradeLineItem/ram:SpecifiedLineTradeAgreement/ram:GrossPriceProductTradePrice/ram:AppliedTradeAllowanceCharge/ram:ChargeIndicator/udt:Indicator</v>
      </c>
      <c r="AS122" s="66"/>
      <c r="AT122" s="68"/>
      <c r="AU122" s="146" t="str">
        <f t="shared" si="15"/>
        <v>1..1</v>
      </c>
      <c r="AV122" s="66"/>
      <c r="AW122" s="69"/>
      <c r="AX122" s="7"/>
      <c r="AY122" s="70" t="str">
        <f t="shared" si="19"/>
        <v>EXTENDED</v>
      </c>
      <c r="AZ122" s="122" t="str">
        <f t="shared" si="19"/>
        <v>EXTENDED FR B2B</v>
      </c>
      <c r="BB122" s="57"/>
      <c r="BC122" s="59"/>
      <c r="BD122" s="59"/>
    </row>
    <row r="123" spans="1:56" s="11" customFormat="1" ht="120" x14ac:dyDescent="0.2">
      <c r="A123" s="45" t="str">
        <f t="shared" si="23"/>
        <v>EXT</v>
      </c>
      <c r="B123" s="131" t="s">
        <v>304</v>
      </c>
      <c r="C123" s="131"/>
      <c r="D123" s="139" t="s">
        <v>525</v>
      </c>
      <c r="E123" s="61" t="s">
        <v>41</v>
      </c>
      <c r="F123" s="282" t="e">
        <v>#N/A</v>
      </c>
      <c r="G123" s="62">
        <f t="shared" si="13"/>
        <v>6</v>
      </c>
      <c r="H123" s="62" t="s">
        <v>42</v>
      </c>
      <c r="I123" s="64" t="s">
        <v>718</v>
      </c>
      <c r="J123" s="64" t="s">
        <v>752</v>
      </c>
      <c r="K123" s="65"/>
      <c r="L123" s="65"/>
      <c r="M123" s="65"/>
      <c r="N123" s="64"/>
      <c r="O123" s="66" t="s">
        <v>42</v>
      </c>
      <c r="P123" s="66" t="str">
        <f t="shared" si="24"/>
        <v>0..1</v>
      </c>
      <c r="Q123" s="157" t="s">
        <v>720</v>
      </c>
      <c r="R123" s="158" t="s">
        <v>721</v>
      </c>
      <c r="S123" s="66" t="s">
        <v>722</v>
      </c>
      <c r="T123" s="68" t="s">
        <v>56</v>
      </c>
      <c r="U123" s="146" t="s">
        <v>42</v>
      </c>
      <c r="V123" s="66"/>
      <c r="W123" s="69"/>
      <c r="X123" s="38"/>
      <c r="Y123" s="70" t="s">
        <v>47</v>
      </c>
      <c r="Z123" s="70" t="s">
        <v>47</v>
      </c>
      <c r="AA123" s="57"/>
      <c r="AB123" s="13" t="str">
        <f t="shared" si="20"/>
        <v>/rsm:CrossIndustryInvoice/rsm:SupplyChainTradeTransaction/ram:IncludedSupplyChainTradeLineItem/ram:SpecifiedLineTradeAgreement/ram:GrossPriceProductTradePrice/ram:AppliedTradeAllowanceCharge</v>
      </c>
      <c r="AC123" s="13" t="str">
        <f t="shared" si="21"/>
        <v>/ram:CalculationPercent</v>
      </c>
      <c r="AD123" s="14">
        <f>COUNTIFS(R$4:R123,AB123)</f>
        <v>2</v>
      </c>
      <c r="AE123" s="57"/>
      <c r="AF123" s="61" t="str">
        <f t="shared" si="16"/>
        <v>EXT</v>
      </c>
      <c r="AG123" s="62">
        <f t="shared" si="14"/>
        <v>6</v>
      </c>
      <c r="AH123" s="62" t="str">
        <f t="shared" si="17"/>
        <v>0..1</v>
      </c>
      <c r="AI123" s="64" t="s">
        <v>753</v>
      </c>
      <c r="AJ123" s="64"/>
      <c r="AK123" s="65"/>
      <c r="AL123" s="65"/>
      <c r="AM123" s="65"/>
      <c r="AN123" s="64"/>
      <c r="AO123" s="66" t="str">
        <f t="shared" si="18"/>
        <v>0..1</v>
      </c>
      <c r="AP123" s="66" t="str">
        <f t="shared" si="18"/>
        <v>0..1</v>
      </c>
      <c r="AQ123" s="157" t="str">
        <f t="shared" si="18"/>
        <v>/rsm:CrossIndustryInvoice
/rsm:SupplyChainTradeTransaction
/ram:IncludedSupplyChainTradeLineItem
/ram:SpecifiedLineTradeAgreement
/ram:GrossPriceProductTradePrice
/ram:AppliedTradeAllowanceCharge
/ram:CalculationPercent</v>
      </c>
      <c r="AR123" s="158" t="str">
        <f t="shared" si="18"/>
        <v>/rsm:CrossIndustryInvoice/rsm:SupplyChainTradeTransaction/ram:IncludedSupplyChainTradeLineItem/ram:SpecifiedLineTradeAgreement/ram:GrossPriceProductTradePrice/ram:AppliedTradeAllowanceCharge/ram:CalculationPercent</v>
      </c>
      <c r="AS123" s="66" t="s">
        <v>722</v>
      </c>
      <c r="AT123" s="68" t="s">
        <v>56</v>
      </c>
      <c r="AU123" s="146" t="str">
        <f t="shared" si="15"/>
        <v>0..1</v>
      </c>
      <c r="AV123" s="66"/>
      <c r="AW123" s="69"/>
      <c r="AX123" s="7"/>
      <c r="AY123" s="70" t="str">
        <f t="shared" si="19"/>
        <v>EXTENDED</v>
      </c>
      <c r="AZ123" s="70" t="str">
        <f t="shared" si="19"/>
        <v>EXTENDED</v>
      </c>
      <c r="BB123" s="57"/>
      <c r="BC123" s="59"/>
      <c r="BD123" s="59"/>
    </row>
    <row r="124" spans="1:56" s="11" customFormat="1" ht="120" x14ac:dyDescent="0.2">
      <c r="A124" s="45" t="str">
        <f t="shared" si="23"/>
        <v>EXT</v>
      </c>
      <c r="B124" s="131" t="s">
        <v>304</v>
      </c>
      <c r="C124" s="131"/>
      <c r="D124" s="139" t="s">
        <v>525</v>
      </c>
      <c r="E124" s="61" t="s">
        <v>41</v>
      </c>
      <c r="F124" s="282" t="e">
        <v>#N/A</v>
      </c>
      <c r="G124" s="62">
        <f t="shared" si="13"/>
        <v>6</v>
      </c>
      <c r="H124" s="62" t="s">
        <v>42</v>
      </c>
      <c r="I124" s="64" t="s">
        <v>723</v>
      </c>
      <c r="J124" s="64" t="s">
        <v>754</v>
      </c>
      <c r="K124" s="65"/>
      <c r="L124" s="65"/>
      <c r="M124" s="65"/>
      <c r="N124" s="64"/>
      <c r="O124" s="66" t="s">
        <v>42</v>
      </c>
      <c r="P124" s="66" t="str">
        <f t="shared" si="24"/>
        <v>0..1</v>
      </c>
      <c r="Q124" s="157" t="s">
        <v>725</v>
      </c>
      <c r="R124" s="158" t="s">
        <v>726</v>
      </c>
      <c r="S124" s="66" t="s">
        <v>163</v>
      </c>
      <c r="T124" s="68" t="s">
        <v>56</v>
      </c>
      <c r="U124" s="146" t="s">
        <v>42</v>
      </c>
      <c r="V124" s="66"/>
      <c r="W124" s="69"/>
      <c r="X124" s="38"/>
      <c r="Y124" s="70" t="s">
        <v>47</v>
      </c>
      <c r="Z124" s="70" t="s">
        <v>47</v>
      </c>
      <c r="AA124" s="57"/>
      <c r="AB124" s="13" t="str">
        <f t="shared" si="20"/>
        <v>/rsm:CrossIndustryInvoice/rsm:SupplyChainTradeTransaction/ram:IncludedSupplyChainTradeLineItem/ram:SpecifiedLineTradeAgreement/ram:GrossPriceProductTradePrice/ram:AppliedTradeAllowanceCharge</v>
      </c>
      <c r="AC124" s="13" t="str">
        <f t="shared" si="21"/>
        <v>/ram:BasisAmount</v>
      </c>
      <c r="AD124" s="14">
        <f>COUNTIFS(R$4:R124,AB124)</f>
        <v>2</v>
      </c>
      <c r="AE124" s="57"/>
      <c r="AF124" s="61" t="str">
        <f t="shared" si="16"/>
        <v>EXT</v>
      </c>
      <c r="AG124" s="62">
        <f t="shared" si="14"/>
        <v>6</v>
      </c>
      <c r="AH124" s="62" t="str">
        <f t="shared" si="17"/>
        <v>0..1</v>
      </c>
      <c r="AI124" s="64" t="s">
        <v>755</v>
      </c>
      <c r="AJ124" s="64"/>
      <c r="AK124" s="65"/>
      <c r="AL124" s="65"/>
      <c r="AM124" s="65"/>
      <c r="AN124" s="64"/>
      <c r="AO124" s="66" t="str">
        <f t="shared" si="18"/>
        <v>0..1</v>
      </c>
      <c r="AP124" s="66" t="str">
        <f t="shared" si="18"/>
        <v>0..1</v>
      </c>
      <c r="AQ124" s="157" t="str">
        <f t="shared" si="18"/>
        <v>/rsm:CrossIndustryInvoice
/rsm:SupplyChainTradeTransaction
/ram:IncludedSupplyChainTradeLineItem
/ram:SpecifiedLineTradeAgreement
/ram:GrossPriceProductTradePrice
/ram:AppliedTradeAllowanceCharge
/ram:BasisAmount</v>
      </c>
      <c r="AR124" s="158" t="str">
        <f t="shared" si="18"/>
        <v>/rsm:CrossIndustryInvoice/rsm:SupplyChainTradeTransaction/ram:IncludedSupplyChainTradeLineItem/ram:SpecifiedLineTradeAgreement/ram:GrossPriceProductTradePrice/ram:AppliedTradeAllowanceCharge/ram:BasisAmount</v>
      </c>
      <c r="AS124" s="66" t="s">
        <v>163</v>
      </c>
      <c r="AT124" s="68" t="s">
        <v>56</v>
      </c>
      <c r="AU124" s="146" t="str">
        <f t="shared" si="15"/>
        <v>0..1</v>
      </c>
      <c r="AV124" s="66"/>
      <c r="AW124" s="69"/>
      <c r="AX124" s="7"/>
      <c r="AY124" s="70" t="str">
        <f t="shared" si="19"/>
        <v>EXTENDED</v>
      </c>
      <c r="AZ124" s="70" t="str">
        <f t="shared" si="19"/>
        <v>EXTENDED</v>
      </c>
      <c r="BB124" s="57"/>
      <c r="BC124" s="59"/>
      <c r="BD124" s="59"/>
    </row>
    <row r="125" spans="1:56" s="11" customFormat="1" ht="120" x14ac:dyDescent="0.2">
      <c r="A125" s="45" t="str">
        <f t="shared" si="23"/>
        <v>EXT</v>
      </c>
      <c r="B125" s="131" t="s">
        <v>304</v>
      </c>
      <c r="C125" s="131"/>
      <c r="D125" s="149" t="s">
        <v>525</v>
      </c>
      <c r="E125" s="61" t="s">
        <v>41</v>
      </c>
      <c r="F125" s="282" t="s">
        <v>727</v>
      </c>
      <c r="G125" s="146">
        <f t="shared" ref="G125:G188" si="25">LEN(R125)-LEN(SUBSTITUTE(R125,"/",""))-1</f>
        <v>6</v>
      </c>
      <c r="H125" s="146" t="s">
        <v>42</v>
      </c>
      <c r="I125" s="64" t="s">
        <v>756</v>
      </c>
      <c r="J125" s="64" t="s">
        <v>757</v>
      </c>
      <c r="K125" s="64" t="s">
        <v>758</v>
      </c>
      <c r="L125" s="65"/>
      <c r="M125" s="65" t="s">
        <v>35</v>
      </c>
      <c r="N125" s="64" t="s">
        <v>667</v>
      </c>
      <c r="O125" s="66" t="s">
        <v>32</v>
      </c>
      <c r="P125" s="66" t="str">
        <f t="shared" si="24"/>
        <v>1..1</v>
      </c>
      <c r="Q125" s="157" t="s">
        <v>731</v>
      </c>
      <c r="R125" s="158" t="s">
        <v>732</v>
      </c>
      <c r="S125" s="66" t="s">
        <v>670</v>
      </c>
      <c r="T125" s="68" t="s">
        <v>56</v>
      </c>
      <c r="U125" s="146" t="s">
        <v>62</v>
      </c>
      <c r="V125" s="66" t="s">
        <v>200</v>
      </c>
      <c r="W125" s="69" t="s">
        <v>35</v>
      </c>
      <c r="X125" s="38"/>
      <c r="Y125" s="70" t="s">
        <v>47</v>
      </c>
      <c r="Z125" s="122" t="s">
        <v>48</v>
      </c>
      <c r="AA125" s="57"/>
      <c r="AB125" s="13" t="str">
        <f t="shared" si="20"/>
        <v>/rsm:CrossIndustryInvoice/rsm:SupplyChainTradeTransaction/ram:IncludedSupplyChainTradeLineItem/ram:SpecifiedLineTradeAgreement/ram:GrossPriceProductTradePrice/ram:AppliedTradeAllowanceCharge</v>
      </c>
      <c r="AC125" s="13" t="str">
        <f t="shared" si="21"/>
        <v>/ram:ActualAmount</v>
      </c>
      <c r="AD125" s="14">
        <f>COUNTIFS(R$4:R125,AB125)</f>
        <v>2</v>
      </c>
      <c r="AE125" s="57"/>
      <c r="AF125" s="61" t="str">
        <f t="shared" si="16"/>
        <v>EXT</v>
      </c>
      <c r="AG125" s="146">
        <f t="shared" si="14"/>
        <v>6</v>
      </c>
      <c r="AH125" s="146" t="str">
        <f t="shared" si="17"/>
        <v>0..1</v>
      </c>
      <c r="AI125" s="64" t="s">
        <v>759</v>
      </c>
      <c r="AJ125" s="64" t="s">
        <v>760</v>
      </c>
      <c r="AK125" s="65" t="s">
        <v>761</v>
      </c>
      <c r="AL125" s="65"/>
      <c r="AM125" s="65" t="s">
        <v>35</v>
      </c>
      <c r="AN125" s="64" t="s">
        <v>675</v>
      </c>
      <c r="AO125" s="66" t="str">
        <f t="shared" si="18"/>
        <v>1..1</v>
      </c>
      <c r="AP125" s="66" t="str">
        <f t="shared" si="18"/>
        <v>1..1</v>
      </c>
      <c r="AQ125" s="157" t="str">
        <f t="shared" si="18"/>
        <v>/rsm:CrossIndustryInvoice
/rsm:SupplyChainTradeTransaction
/ram:IncludedSupplyChainTradeLineItem
/ram:SpecifiedLineTradeAgreement
/ram:GrossPriceProductTradePrice
/ram:AppliedTradeAllowanceCharge
/ram:ActualAmount</v>
      </c>
      <c r="AR125" s="158" t="str">
        <f t="shared" ref="AO125:AR189" si="26">R125</f>
        <v>/rsm:CrossIndustryInvoice/rsm:SupplyChainTradeTransaction/ram:IncludedSupplyChainTradeLineItem/ram:SpecifiedLineTradeAgreement/ram:GrossPriceProductTradePrice/ram:AppliedTradeAllowanceCharge/ram:ActualAmount</v>
      </c>
      <c r="AS125" s="66" t="s">
        <v>670</v>
      </c>
      <c r="AT125" s="68" t="s">
        <v>56</v>
      </c>
      <c r="AU125" s="146" t="str">
        <f t="shared" si="15"/>
        <v>0..n</v>
      </c>
      <c r="AV125" s="66" t="s">
        <v>200</v>
      </c>
      <c r="AW125" s="69" t="s">
        <v>35</v>
      </c>
      <c r="AX125" s="7"/>
      <c r="AY125" s="70" t="str">
        <f t="shared" si="19"/>
        <v>EXTENDED</v>
      </c>
      <c r="AZ125" s="122" t="str">
        <f t="shared" si="19"/>
        <v>EXTENDED FR B2B</v>
      </c>
      <c r="BB125" s="57"/>
      <c r="BC125" s="59"/>
      <c r="BD125" s="59"/>
    </row>
    <row r="126" spans="1:56" s="11" customFormat="1" ht="120" x14ac:dyDescent="0.2">
      <c r="A126" s="45" t="str">
        <f t="shared" si="23"/>
        <v>EXT</v>
      </c>
      <c r="B126" s="131" t="s">
        <v>304</v>
      </c>
      <c r="C126" s="131"/>
      <c r="D126" s="139" t="s">
        <v>525</v>
      </c>
      <c r="E126" s="61" t="s">
        <v>41</v>
      </c>
      <c r="F126" s="282" t="e">
        <v>#N/A</v>
      </c>
      <c r="G126" s="62">
        <f t="shared" si="25"/>
        <v>6</v>
      </c>
      <c r="H126" s="62" t="s">
        <v>42</v>
      </c>
      <c r="I126" s="64" t="s">
        <v>736</v>
      </c>
      <c r="J126" s="64" t="s">
        <v>737</v>
      </c>
      <c r="K126" s="64" t="s">
        <v>762</v>
      </c>
      <c r="L126" s="65"/>
      <c r="M126" s="65"/>
      <c r="N126" s="64"/>
      <c r="O126" s="66" t="s">
        <v>42</v>
      </c>
      <c r="P126" s="66" t="str">
        <f t="shared" si="24"/>
        <v>0..1</v>
      </c>
      <c r="Q126" s="157" t="s">
        <v>738</v>
      </c>
      <c r="R126" s="158" t="s">
        <v>739</v>
      </c>
      <c r="S126" s="66" t="s">
        <v>131</v>
      </c>
      <c r="T126" s="68" t="s">
        <v>56</v>
      </c>
      <c r="U126" s="146" t="s">
        <v>42</v>
      </c>
      <c r="V126" s="66"/>
      <c r="W126" s="69"/>
      <c r="X126" s="38"/>
      <c r="Y126" s="70" t="s">
        <v>47</v>
      </c>
      <c r="Z126" s="122" t="s">
        <v>48</v>
      </c>
      <c r="AA126" s="57"/>
      <c r="AB126" s="13" t="str">
        <f t="shared" si="20"/>
        <v>/rsm:CrossIndustryInvoice/rsm:SupplyChainTradeTransaction/ram:IncludedSupplyChainTradeLineItem/ram:SpecifiedLineTradeAgreement/ram:GrossPriceProductTradePrice/ram:AppliedTradeAllowanceCharge</v>
      </c>
      <c r="AC126" s="13" t="str">
        <f t="shared" si="21"/>
        <v>/ram:ReasonCode</v>
      </c>
      <c r="AD126" s="14">
        <f>COUNTIFS(R$4:R126,AB126)</f>
        <v>2</v>
      </c>
      <c r="AE126" s="57"/>
      <c r="AF126" s="61" t="str">
        <f t="shared" si="16"/>
        <v>EXT</v>
      </c>
      <c r="AG126" s="62">
        <f t="shared" si="14"/>
        <v>6</v>
      </c>
      <c r="AH126" s="62" t="str">
        <f t="shared" si="17"/>
        <v>0..1</v>
      </c>
      <c r="AI126" s="64" t="s">
        <v>763</v>
      </c>
      <c r="AJ126" s="64"/>
      <c r="AK126" s="65"/>
      <c r="AL126" s="65"/>
      <c r="AM126" s="65"/>
      <c r="AN126" s="64"/>
      <c r="AO126" s="66" t="str">
        <f t="shared" si="26"/>
        <v>0..1</v>
      </c>
      <c r="AP126" s="66" t="str">
        <f t="shared" si="26"/>
        <v>0..1</v>
      </c>
      <c r="AQ126" s="157" t="str">
        <f t="shared" si="26"/>
        <v>/rsm:CrossIndustryInvoice
/rsm:SupplyChainTradeTransaction
/ram:IncludedSupplyChainTradeLineItem
/ram:SpecifiedLineTradeAgreement
/ram:GrossPriceProductTradePrice
/ram:AppliedTradeAllowanceCharge
/ram:ReasonCode</v>
      </c>
      <c r="AR126" s="158" t="str">
        <f t="shared" si="26"/>
        <v>/rsm:CrossIndustryInvoice/rsm:SupplyChainTradeTransaction/ram:IncludedSupplyChainTradeLineItem/ram:SpecifiedLineTradeAgreement/ram:GrossPriceProductTradePrice/ram:AppliedTradeAllowanceCharge/ram:ReasonCode</v>
      </c>
      <c r="AS126" s="66" t="s">
        <v>131</v>
      </c>
      <c r="AT126" s="68" t="s">
        <v>56</v>
      </c>
      <c r="AU126" s="146" t="str">
        <f t="shared" si="15"/>
        <v>0..1</v>
      </c>
      <c r="AV126" s="66"/>
      <c r="AW126" s="69"/>
      <c r="AX126" s="7"/>
      <c r="AY126" s="70" t="str">
        <f t="shared" si="19"/>
        <v>EXTENDED</v>
      </c>
      <c r="AZ126" s="122" t="str">
        <f t="shared" si="19"/>
        <v>EXTENDED FR B2B</v>
      </c>
      <c r="BB126" s="57"/>
      <c r="BC126" s="59"/>
      <c r="BD126" s="59"/>
    </row>
    <row r="127" spans="1:56" s="11" customFormat="1" ht="120" x14ac:dyDescent="0.2">
      <c r="A127" s="45" t="str">
        <f t="shared" si="23"/>
        <v>EXT</v>
      </c>
      <c r="B127" s="131" t="s">
        <v>304</v>
      </c>
      <c r="C127" s="131"/>
      <c r="D127" s="139" t="s">
        <v>525</v>
      </c>
      <c r="E127" s="61" t="s">
        <v>41</v>
      </c>
      <c r="F127" s="282" t="e">
        <v>#N/A</v>
      </c>
      <c r="G127" s="62">
        <f t="shared" si="25"/>
        <v>6</v>
      </c>
      <c r="H127" s="62" t="s">
        <v>42</v>
      </c>
      <c r="I127" s="64" t="s">
        <v>741</v>
      </c>
      <c r="J127" s="64" t="s">
        <v>737</v>
      </c>
      <c r="K127" s="64" t="s">
        <v>764</v>
      </c>
      <c r="L127" s="65"/>
      <c r="M127" s="65"/>
      <c r="N127" s="64"/>
      <c r="O127" s="66" t="s">
        <v>42</v>
      </c>
      <c r="P127" s="66" t="str">
        <f t="shared" si="24"/>
        <v>0..1</v>
      </c>
      <c r="Q127" s="6" t="s">
        <v>742</v>
      </c>
      <c r="R127" s="67" t="s">
        <v>743</v>
      </c>
      <c r="S127" s="66" t="s">
        <v>73</v>
      </c>
      <c r="T127" s="68" t="s">
        <v>56</v>
      </c>
      <c r="U127" s="62" t="s">
        <v>42</v>
      </c>
      <c r="V127" s="66"/>
      <c r="W127" s="69"/>
      <c r="X127" s="38"/>
      <c r="Y127" s="70" t="s">
        <v>47</v>
      </c>
      <c r="Z127" s="122" t="s">
        <v>48</v>
      </c>
      <c r="AA127" s="57"/>
      <c r="AB127" s="13" t="str">
        <f t="shared" si="20"/>
        <v>/rsm:CrossIndustryInvoice/rsm:SupplyChainTradeTransaction/ram:IncludedSupplyChainTradeLineItem/ram:SpecifiedLineTradeAgreement/ram:GrossPriceProductTradePrice/ram:AppliedTradeAllowanceCharge</v>
      </c>
      <c r="AC127" s="13" t="str">
        <f t="shared" si="21"/>
        <v>/ram:Reason</v>
      </c>
      <c r="AD127" s="14">
        <f>COUNTIFS(R$4:R127,AB127)</f>
        <v>2</v>
      </c>
      <c r="AE127" s="57"/>
      <c r="AF127" s="61" t="str">
        <f t="shared" si="16"/>
        <v>EXT</v>
      </c>
      <c r="AG127" s="62">
        <f t="shared" si="14"/>
        <v>6</v>
      </c>
      <c r="AH127" s="62" t="str">
        <f t="shared" si="17"/>
        <v>0..1</v>
      </c>
      <c r="AI127" s="64" t="s">
        <v>765</v>
      </c>
      <c r="AJ127" s="64"/>
      <c r="AK127" s="65"/>
      <c r="AL127" s="65"/>
      <c r="AM127" s="65"/>
      <c r="AN127" s="64"/>
      <c r="AO127" s="66" t="str">
        <f t="shared" si="26"/>
        <v>0..1</v>
      </c>
      <c r="AP127" s="66" t="str">
        <f t="shared" si="26"/>
        <v>0..1</v>
      </c>
      <c r="AQ127" s="6" t="str">
        <f t="shared" si="26"/>
        <v>/rsm:CrossIndustryInvoice
/rsm:SupplyChainTradeTransaction
/ram:IncludedSupplyChainTradeLineItem
/ram:SpecifiedLineTradeAgreement
/ram:GrossPriceProductTradePrice
/ram:AppliedTradeAllowanceCharge
/ram:Reason</v>
      </c>
      <c r="AR127" s="67" t="str">
        <f t="shared" si="26"/>
        <v>/rsm:CrossIndustryInvoice/rsm:SupplyChainTradeTransaction/ram:IncludedSupplyChainTradeLineItem/ram:SpecifiedLineTradeAgreement/ram:GrossPriceProductTradePrice/ram:AppliedTradeAllowanceCharge/ram:Reason</v>
      </c>
      <c r="AS127" s="66" t="s">
        <v>73</v>
      </c>
      <c r="AT127" s="68" t="s">
        <v>56</v>
      </c>
      <c r="AU127" s="62" t="str">
        <f t="shared" si="15"/>
        <v>0..1</v>
      </c>
      <c r="AV127" s="66"/>
      <c r="AW127" s="69"/>
      <c r="AX127" s="7"/>
      <c r="AY127" s="70" t="str">
        <f t="shared" si="19"/>
        <v>EXTENDED</v>
      </c>
      <c r="AZ127" s="122" t="str">
        <f t="shared" si="19"/>
        <v>EXTENDED FR B2B</v>
      </c>
      <c r="BB127" s="57"/>
      <c r="BC127" s="59"/>
      <c r="BD127" s="59"/>
    </row>
    <row r="128" spans="1:56" s="11" customFormat="1" ht="90" x14ac:dyDescent="0.2">
      <c r="A128" s="45" t="str">
        <f t="shared" si="23"/>
        <v>NO</v>
      </c>
      <c r="B128" s="45"/>
      <c r="C128" s="45"/>
      <c r="D128" s="149" t="s">
        <v>525</v>
      </c>
      <c r="E128" s="123" t="s">
        <v>766</v>
      </c>
      <c r="F128" s="294" t="e">
        <v>#N/A</v>
      </c>
      <c r="G128" s="124">
        <f t="shared" si="25"/>
        <v>4</v>
      </c>
      <c r="H128" s="124" t="s">
        <v>32</v>
      </c>
      <c r="I128" s="125" t="s">
        <v>767</v>
      </c>
      <c r="J128" s="125"/>
      <c r="K128" s="126"/>
      <c r="L128" s="126"/>
      <c r="M128" s="126"/>
      <c r="N128" s="125"/>
      <c r="O128" s="124" t="s">
        <v>32</v>
      </c>
      <c r="P128" s="124" t="str">
        <f t="shared" si="22"/>
        <v>1..1</v>
      </c>
      <c r="Q128" s="127" t="s">
        <v>768</v>
      </c>
      <c r="R128" s="128" t="s">
        <v>769</v>
      </c>
      <c r="S128" s="124"/>
      <c r="T128" s="129" t="s">
        <v>38</v>
      </c>
      <c r="U128" s="124" t="s">
        <v>42</v>
      </c>
      <c r="V128" s="124"/>
      <c r="W128" s="130"/>
      <c r="X128" s="38"/>
      <c r="Y128" s="129" t="s">
        <v>244</v>
      </c>
      <c r="Z128" s="129" t="s">
        <v>244</v>
      </c>
      <c r="AA128" s="57"/>
      <c r="AB128" s="13" t="str">
        <f t="shared" si="20"/>
        <v>/rsm:CrossIndustryInvoice/rsm:SupplyChainTradeTransaction/ram:IncludedSupplyChainTradeLineItem/ram:SpecifiedLineTradeAgreement</v>
      </c>
      <c r="AC128" s="13" t="str">
        <f t="shared" si="21"/>
        <v>/ram:NetPriceProductTradePrice</v>
      </c>
      <c r="AD128" s="14">
        <f>COUNTIFS(R$4:R128,AB128)</f>
        <v>1</v>
      </c>
      <c r="AE128" s="57"/>
      <c r="AF128" s="123" t="str">
        <f t="shared" si="16"/>
        <v>BT-146-00</v>
      </c>
      <c r="AG128" s="124">
        <f t="shared" ref="AG128:AG191" si="27">LEN(AR128)-LEN(SUBSTITUTE(AR128,"/",""))-1</f>
        <v>4</v>
      </c>
      <c r="AH128" s="124" t="str">
        <f t="shared" si="17"/>
        <v>1..1</v>
      </c>
      <c r="AI128" s="125" t="s">
        <v>770</v>
      </c>
      <c r="AJ128" s="125"/>
      <c r="AK128" s="126"/>
      <c r="AL128" s="126"/>
      <c r="AM128" s="126" t="s">
        <v>35</v>
      </c>
      <c r="AN128" s="125"/>
      <c r="AO128" s="124" t="str">
        <f t="shared" si="26"/>
        <v>1..1</v>
      </c>
      <c r="AP128" s="124" t="str">
        <f t="shared" si="26"/>
        <v>1..1</v>
      </c>
      <c r="AQ128" s="127" t="str">
        <f t="shared" si="26"/>
        <v>/rsm:CrossIndustryInvoice
/rsm:SupplyChainTradeTransaction
/ram:IncludedSupplyChainTradeLineItem
/ram:SpecifiedLineTradeAgreement
/ram:NetPriceProductTradePrice</v>
      </c>
      <c r="AR128" s="128" t="str">
        <f t="shared" si="26"/>
        <v>/rsm:CrossIndustryInvoice/rsm:SupplyChainTradeTransaction/ram:IncludedSupplyChainTradeLineItem/ram:SpecifiedLineTradeAgreement/ram:NetPriceProductTradePrice</v>
      </c>
      <c r="AS128" s="124"/>
      <c r="AT128" s="129" t="s">
        <v>38</v>
      </c>
      <c r="AU128" s="124" t="str">
        <f t="shared" ref="AU128:AU191" si="28">U128</f>
        <v>0..1</v>
      </c>
      <c r="AV128" s="124"/>
      <c r="AW128" s="130"/>
      <c r="AX128" s="7"/>
      <c r="AY128" s="129" t="str">
        <f t="shared" si="19"/>
        <v>BASIC</v>
      </c>
      <c r="AZ128" s="129" t="str">
        <f t="shared" si="19"/>
        <v>BASIC</v>
      </c>
      <c r="BB128" s="57"/>
      <c r="BC128" s="59"/>
      <c r="BD128" s="59"/>
    </row>
    <row r="129" spans="1:56" s="11" customFormat="1" ht="105" x14ac:dyDescent="0.2">
      <c r="A129" s="45" t="str">
        <f t="shared" si="23"/>
        <v>YES</v>
      </c>
      <c r="B129" s="45"/>
      <c r="C129" s="45"/>
      <c r="D129" s="149" t="s">
        <v>525</v>
      </c>
      <c r="E129" s="119" t="s">
        <v>771</v>
      </c>
      <c r="F129" s="293" t="s">
        <v>771</v>
      </c>
      <c r="G129" s="66">
        <f t="shared" si="25"/>
        <v>5</v>
      </c>
      <c r="H129" s="66" t="s">
        <v>32</v>
      </c>
      <c r="I129" s="64" t="s">
        <v>772</v>
      </c>
      <c r="J129" s="64" t="s">
        <v>773</v>
      </c>
      <c r="K129" s="65" t="s">
        <v>774</v>
      </c>
      <c r="L129" s="65" t="s">
        <v>775</v>
      </c>
      <c r="M129" s="65" t="s">
        <v>776</v>
      </c>
      <c r="N129" s="64" t="s">
        <v>667</v>
      </c>
      <c r="O129" s="66" t="s">
        <v>32</v>
      </c>
      <c r="P129" s="66" t="str">
        <f t="shared" si="22"/>
        <v>1..1</v>
      </c>
      <c r="Q129" s="2" t="s">
        <v>777</v>
      </c>
      <c r="R129" s="75" t="s">
        <v>778</v>
      </c>
      <c r="S129" s="66" t="s">
        <v>670</v>
      </c>
      <c r="T129" s="68" t="s">
        <v>56</v>
      </c>
      <c r="U129" s="66" t="s">
        <v>238</v>
      </c>
      <c r="V129" s="66" t="s">
        <v>200</v>
      </c>
      <c r="W129" s="69" t="s">
        <v>35</v>
      </c>
      <c r="X129" s="38"/>
      <c r="Y129" s="68" t="s">
        <v>244</v>
      </c>
      <c r="Z129" s="68" t="s">
        <v>244</v>
      </c>
      <c r="AA129" s="57"/>
      <c r="AB129" s="13" t="str">
        <f t="shared" si="20"/>
        <v>/rsm:CrossIndustryInvoice/rsm:SupplyChainTradeTransaction/ram:IncludedSupplyChainTradeLineItem/ram:SpecifiedLineTradeAgreement/ram:NetPriceProductTradePrice</v>
      </c>
      <c r="AC129" s="13" t="str">
        <f t="shared" si="21"/>
        <v>/ram:ChargeAmount</v>
      </c>
      <c r="AD129" s="14">
        <f>COUNTIFS(R$4:R129,AB129)</f>
        <v>1</v>
      </c>
      <c r="AE129" s="57"/>
      <c r="AF129" s="119" t="str">
        <f t="shared" ref="AF129:AF192" si="29">E129</f>
        <v>BT-146</v>
      </c>
      <c r="AG129" s="66">
        <f t="shared" si="27"/>
        <v>5</v>
      </c>
      <c r="AH129" s="66" t="str">
        <f t="shared" ref="AH129:AH192" si="30">H129</f>
        <v>1..1</v>
      </c>
      <c r="AI129" s="64" t="s">
        <v>779</v>
      </c>
      <c r="AJ129" s="64" t="s">
        <v>780</v>
      </c>
      <c r="AK129" s="65" t="s">
        <v>781</v>
      </c>
      <c r="AL129" s="65" t="s">
        <v>782</v>
      </c>
      <c r="AM129" s="65" t="s">
        <v>783</v>
      </c>
      <c r="AN129" s="64" t="s">
        <v>675</v>
      </c>
      <c r="AO129" s="66" t="str">
        <f t="shared" si="26"/>
        <v>1..1</v>
      </c>
      <c r="AP129" s="66" t="str">
        <f t="shared" si="26"/>
        <v>1..1</v>
      </c>
      <c r="AQ129" s="2" t="str">
        <f t="shared" si="26"/>
        <v>/rsm:CrossIndustryInvoice
/rsm:SupplyChainTradeTransaction
/ram:IncludedSupplyChainTradeLineItem
/ram:SpecifiedLineTradeAgreement
/ram:NetPriceProductTradePrice
/ram:ChargeAmount</v>
      </c>
      <c r="AR129" s="75" t="str">
        <f t="shared" si="26"/>
        <v>/rsm:CrossIndustryInvoice/rsm:SupplyChainTradeTransaction/ram:IncludedSupplyChainTradeLineItem/ram:SpecifiedLineTradeAgreement/ram:NetPriceProductTradePrice/ram:ChargeAmount</v>
      </c>
      <c r="AS129" s="66" t="s">
        <v>670</v>
      </c>
      <c r="AT129" s="68" t="s">
        <v>56</v>
      </c>
      <c r="AU129" s="66" t="str">
        <f t="shared" si="28"/>
        <v>1..n</v>
      </c>
      <c r="AV129" s="66" t="s">
        <v>200</v>
      </c>
      <c r="AW129" s="69" t="s">
        <v>35</v>
      </c>
      <c r="AX129" s="7"/>
      <c r="AY129" s="68" t="str">
        <f t="shared" ref="AY129:AZ192" si="31">Y129</f>
        <v>BASIC</v>
      </c>
      <c r="AZ129" s="68" t="str">
        <f t="shared" si="31"/>
        <v>BASIC</v>
      </c>
      <c r="BB129" s="57"/>
      <c r="BC129" s="59"/>
      <c r="BD129" s="59"/>
    </row>
    <row r="130" spans="1:56" s="11" customFormat="1" ht="105" x14ac:dyDescent="0.2">
      <c r="A130" s="45" t="str">
        <f t="shared" si="23"/>
        <v>YES</v>
      </c>
      <c r="B130" s="45"/>
      <c r="C130" s="45"/>
      <c r="D130" s="149" t="s">
        <v>525</v>
      </c>
      <c r="E130" s="119" t="s">
        <v>784</v>
      </c>
      <c r="F130" s="293" t="s">
        <v>784</v>
      </c>
      <c r="G130" s="66">
        <f t="shared" si="25"/>
        <v>5</v>
      </c>
      <c r="H130" s="66" t="s">
        <v>42</v>
      </c>
      <c r="I130" s="64" t="s">
        <v>677</v>
      </c>
      <c r="J130" s="64" t="s">
        <v>678</v>
      </c>
      <c r="K130" s="65"/>
      <c r="L130" s="65" t="s">
        <v>785</v>
      </c>
      <c r="M130" s="65" t="s">
        <v>35</v>
      </c>
      <c r="N130" s="64" t="s">
        <v>680</v>
      </c>
      <c r="O130" s="66" t="s">
        <v>42</v>
      </c>
      <c r="P130" s="66" t="str">
        <f t="shared" si="22"/>
        <v>0..1</v>
      </c>
      <c r="Q130" s="2" t="s">
        <v>786</v>
      </c>
      <c r="R130" s="75" t="s">
        <v>787</v>
      </c>
      <c r="S130" s="66" t="s">
        <v>520</v>
      </c>
      <c r="T130" s="68" t="s">
        <v>56</v>
      </c>
      <c r="U130" s="66" t="s">
        <v>42</v>
      </c>
      <c r="V130" s="66" t="s">
        <v>531</v>
      </c>
      <c r="W130" s="69" t="s">
        <v>35</v>
      </c>
      <c r="X130" s="38"/>
      <c r="Y130" s="68" t="s">
        <v>244</v>
      </c>
      <c r="Z130" s="68" t="s">
        <v>244</v>
      </c>
      <c r="AA130" s="57"/>
      <c r="AB130" s="13" t="str">
        <f t="shared" si="20"/>
        <v>/rsm:CrossIndustryInvoice/rsm:SupplyChainTradeTransaction/ram:IncludedSupplyChainTradeLineItem/ram:SpecifiedLineTradeAgreement/ram:NetPriceProductTradePrice</v>
      </c>
      <c r="AC130" s="13" t="str">
        <f t="shared" si="21"/>
        <v>/ram:BasisQuantity</v>
      </c>
      <c r="AD130" s="14">
        <f>COUNTIFS(R$4:R130,AB130)</f>
        <v>1</v>
      </c>
      <c r="AE130" s="57"/>
      <c r="AF130" s="119" t="str">
        <f t="shared" si="29"/>
        <v>BT-149</v>
      </c>
      <c r="AG130" s="66">
        <f t="shared" si="27"/>
        <v>5</v>
      </c>
      <c r="AH130" s="66" t="str">
        <f t="shared" si="30"/>
        <v>0..1</v>
      </c>
      <c r="AI130" s="64" t="s">
        <v>683</v>
      </c>
      <c r="AJ130" s="64" t="s">
        <v>684</v>
      </c>
      <c r="AK130" s="65"/>
      <c r="AL130" s="65" t="s">
        <v>788</v>
      </c>
      <c r="AM130" s="65" t="s">
        <v>35</v>
      </c>
      <c r="AN130" s="64" t="s">
        <v>686</v>
      </c>
      <c r="AO130" s="66" t="str">
        <f t="shared" si="26"/>
        <v>0..1</v>
      </c>
      <c r="AP130" s="66" t="str">
        <f t="shared" si="26"/>
        <v>0..1</v>
      </c>
      <c r="AQ130" s="2" t="str">
        <f t="shared" si="26"/>
        <v>/rsm:CrossIndustryInvoice
/rsm:SupplyChainTradeTransaction
/ram:IncludedSupplyChainTradeLineItem
/ram:SpecifiedLineTradeAgreement
/ram:NetPriceProductTradePrice
/ram:BasisQuantity</v>
      </c>
      <c r="AR130" s="75" t="str">
        <f t="shared" si="26"/>
        <v>/rsm:CrossIndustryInvoice/rsm:SupplyChainTradeTransaction/ram:IncludedSupplyChainTradeLineItem/ram:SpecifiedLineTradeAgreement/ram:NetPriceProductTradePrice/ram:BasisQuantity</v>
      </c>
      <c r="AS130" s="66" t="s">
        <v>520</v>
      </c>
      <c r="AT130" s="68" t="s">
        <v>56</v>
      </c>
      <c r="AU130" s="66" t="str">
        <f t="shared" si="28"/>
        <v>0..1</v>
      </c>
      <c r="AV130" s="66" t="s">
        <v>531</v>
      </c>
      <c r="AW130" s="69" t="s">
        <v>35</v>
      </c>
      <c r="AX130" s="7"/>
      <c r="AY130" s="68" t="str">
        <f t="shared" si="31"/>
        <v>BASIC</v>
      </c>
      <c r="AZ130" s="68" t="str">
        <f t="shared" si="31"/>
        <v>BASIC</v>
      </c>
      <c r="BB130" s="57"/>
      <c r="BC130" s="59"/>
      <c r="BD130" s="59"/>
    </row>
    <row r="131" spans="1:56" s="11" customFormat="1" ht="120" x14ac:dyDescent="0.2">
      <c r="A131" s="45" t="str">
        <f t="shared" si="23"/>
        <v>YES</v>
      </c>
      <c r="B131" s="45"/>
      <c r="C131" s="45"/>
      <c r="D131" s="149" t="s">
        <v>525</v>
      </c>
      <c r="E131" s="119" t="s">
        <v>789</v>
      </c>
      <c r="F131" s="293" t="s">
        <v>789</v>
      </c>
      <c r="G131" s="156">
        <f t="shared" si="25"/>
        <v>6</v>
      </c>
      <c r="H131" s="66" t="s">
        <v>42</v>
      </c>
      <c r="I131" s="64" t="s">
        <v>688</v>
      </c>
      <c r="J131" s="64" t="s">
        <v>689</v>
      </c>
      <c r="K131" s="65" t="s">
        <v>690</v>
      </c>
      <c r="L131" s="65" t="s">
        <v>691</v>
      </c>
      <c r="M131" s="65" t="s">
        <v>790</v>
      </c>
      <c r="N131" s="64" t="s">
        <v>128</v>
      </c>
      <c r="O131" s="66" t="s">
        <v>42</v>
      </c>
      <c r="P131" s="66" t="str">
        <f t="shared" si="22"/>
        <v>0..1</v>
      </c>
      <c r="Q131" s="2" t="s">
        <v>791</v>
      </c>
      <c r="R131" s="75" t="s">
        <v>792</v>
      </c>
      <c r="S131" s="66"/>
      <c r="T131" s="68" t="s">
        <v>163</v>
      </c>
      <c r="U131" s="66" t="s">
        <v>42</v>
      </c>
      <c r="V131" s="66"/>
      <c r="W131" s="69"/>
      <c r="X131" s="38"/>
      <c r="Y131" s="68" t="s">
        <v>244</v>
      </c>
      <c r="Z131" s="68" t="s">
        <v>244</v>
      </c>
      <c r="AA131" s="57"/>
      <c r="AB131" s="13" t="str">
        <f t="shared" si="20"/>
        <v>/rsm:CrossIndustryInvoice/rsm:SupplyChainTradeTransaction/ram:IncludedSupplyChainTradeLineItem/ram:SpecifiedLineTradeAgreement/ram:NetPriceProductTradePrice/ram:BasisQuantity</v>
      </c>
      <c r="AC131" s="13" t="str">
        <f t="shared" si="21"/>
        <v>/@unitCode</v>
      </c>
      <c r="AD131" s="14">
        <f>COUNTIFS(R$4:R131,AB131)</f>
        <v>1</v>
      </c>
      <c r="AE131" s="57"/>
      <c r="AF131" s="119" t="str">
        <f t="shared" si="29"/>
        <v>BT-150</v>
      </c>
      <c r="AG131" s="156">
        <f t="shared" si="27"/>
        <v>6</v>
      </c>
      <c r="AH131" s="66" t="str">
        <f t="shared" si="30"/>
        <v>0..1</v>
      </c>
      <c r="AI131" s="64" t="s">
        <v>695</v>
      </c>
      <c r="AJ131" s="64" t="s">
        <v>696</v>
      </c>
      <c r="AK131" s="65" t="s">
        <v>697</v>
      </c>
      <c r="AL131" s="65" t="s">
        <v>698</v>
      </c>
      <c r="AM131" s="65" t="s">
        <v>793</v>
      </c>
      <c r="AN131" s="64" t="s">
        <v>128</v>
      </c>
      <c r="AO131" s="66" t="str">
        <f t="shared" si="26"/>
        <v>0..1</v>
      </c>
      <c r="AP131" s="66" t="str">
        <f t="shared" si="26"/>
        <v>0..1</v>
      </c>
      <c r="AQ131" s="2" t="str">
        <f t="shared" si="26"/>
        <v>/rsm:CrossIndustryInvoice
/rsm:SupplyChainTradeTransaction
/ram:IncludedSupplyChainTradeLineItem
/ram:SpecifiedLineTradeAgreement
/ram:NetPriceProductTradePrice
/ram:BasisQuantity
/@unitCode</v>
      </c>
      <c r="AR131" s="75" t="str">
        <f t="shared" si="26"/>
        <v>/rsm:CrossIndustryInvoice/rsm:SupplyChainTradeTransaction/ram:IncludedSupplyChainTradeLineItem/ram:SpecifiedLineTradeAgreement/ram:NetPriceProductTradePrice/ram:BasisQuantity/@unitCode</v>
      </c>
      <c r="AS131" s="66"/>
      <c r="AT131" s="68" t="s">
        <v>163</v>
      </c>
      <c r="AU131" s="66" t="str">
        <f t="shared" si="28"/>
        <v>0..1</v>
      </c>
      <c r="AV131" s="66"/>
      <c r="AW131" s="69"/>
      <c r="AX131" s="7"/>
      <c r="AY131" s="68" t="str">
        <f t="shared" si="31"/>
        <v>BASIC</v>
      </c>
      <c r="AZ131" s="68" t="str">
        <f t="shared" si="31"/>
        <v>BASIC</v>
      </c>
      <c r="BB131" s="57"/>
      <c r="BC131" s="59"/>
      <c r="BD131" s="59"/>
    </row>
    <row r="132" spans="1:56" s="11" customFormat="1" ht="105" x14ac:dyDescent="0.2">
      <c r="A132" s="45" t="str">
        <f t="shared" si="23"/>
        <v>EXT</v>
      </c>
      <c r="B132" s="45"/>
      <c r="C132" s="45"/>
      <c r="D132" s="139" t="s">
        <v>525</v>
      </c>
      <c r="E132" s="61" t="s">
        <v>41</v>
      </c>
      <c r="F132" s="282" t="e">
        <v>#N/A</v>
      </c>
      <c r="G132" s="62">
        <f t="shared" si="25"/>
        <v>5</v>
      </c>
      <c r="H132" s="62" t="s">
        <v>42</v>
      </c>
      <c r="I132" s="64" t="s">
        <v>794</v>
      </c>
      <c r="J132" s="64"/>
      <c r="K132" s="65"/>
      <c r="L132" s="65"/>
      <c r="M132" s="65"/>
      <c r="N132" s="64"/>
      <c r="O132" s="66" t="s">
        <v>42</v>
      </c>
      <c r="P132" s="66" t="str">
        <f t="shared" si="22"/>
        <v>0..1</v>
      </c>
      <c r="Q132" s="6" t="s">
        <v>795</v>
      </c>
      <c r="R132" s="67" t="s">
        <v>796</v>
      </c>
      <c r="S132" s="66"/>
      <c r="T132" s="68"/>
      <c r="U132" s="62" t="s">
        <v>62</v>
      </c>
      <c r="V132" s="66"/>
      <c r="W132" s="69"/>
      <c r="X132" s="38"/>
      <c r="Y132" s="70" t="s">
        <v>47</v>
      </c>
      <c r="Z132" s="70" t="s">
        <v>47</v>
      </c>
      <c r="AA132" s="57"/>
      <c r="AB132" s="13" t="str">
        <f t="shared" si="20"/>
        <v>/rsm:CrossIndustryInvoice/rsm:SupplyChainTradeTransaction/ram:IncludedSupplyChainTradeLineItem/ram:SpecifiedLineTradeAgreement/ram:NetPriceProductTradePrice</v>
      </c>
      <c r="AC132" s="13" t="str">
        <f t="shared" si="21"/>
        <v>/ram:IncludedTradeTax</v>
      </c>
      <c r="AD132" s="14">
        <f>COUNTIFS(R$4:R132,AB132)</f>
        <v>1</v>
      </c>
      <c r="AE132" s="57"/>
      <c r="AF132" s="61" t="str">
        <f t="shared" si="29"/>
        <v>EXT</v>
      </c>
      <c r="AG132" s="62">
        <f t="shared" si="27"/>
        <v>5</v>
      </c>
      <c r="AH132" s="62" t="str">
        <f t="shared" si="30"/>
        <v>0..1</v>
      </c>
      <c r="AI132" s="64" t="s">
        <v>797</v>
      </c>
      <c r="AJ132" s="64"/>
      <c r="AK132" s="65"/>
      <c r="AL132" s="65"/>
      <c r="AM132" s="65"/>
      <c r="AN132" s="64"/>
      <c r="AO132" s="66" t="str">
        <f t="shared" si="26"/>
        <v>0..1</v>
      </c>
      <c r="AP132" s="66" t="str">
        <f t="shared" si="26"/>
        <v>0..1</v>
      </c>
      <c r="AQ132" s="6" t="str">
        <f t="shared" si="26"/>
        <v>/rsm:CrossIndustryInvoice
/rsm:SupplyChainTradeTransaction
/ram:IncludedSupplyChainTradeLineItem
/ram:SpecifiedLineTradeAgreement
/ram:NetPriceProductTradePrice
/ram:IncludedTradeTax</v>
      </c>
      <c r="AR132" s="67" t="str">
        <f t="shared" si="26"/>
        <v>/rsm:CrossIndustryInvoice/rsm:SupplyChainTradeTransaction/ram:IncludedSupplyChainTradeLineItem/ram:SpecifiedLineTradeAgreement/ram:NetPriceProductTradePrice/ram:IncludedTradeTax</v>
      </c>
      <c r="AS132" s="66"/>
      <c r="AT132" s="68"/>
      <c r="AU132" s="62" t="str">
        <f t="shared" si="28"/>
        <v>0..n</v>
      </c>
      <c r="AV132" s="66"/>
      <c r="AW132" s="69"/>
      <c r="AX132" s="7"/>
      <c r="AY132" s="70" t="str">
        <f t="shared" si="31"/>
        <v>EXTENDED</v>
      </c>
      <c r="AZ132" s="70" t="str">
        <f t="shared" si="31"/>
        <v>EXTENDED</v>
      </c>
      <c r="BB132" s="57"/>
      <c r="BC132" s="59"/>
      <c r="BD132" s="59"/>
    </row>
    <row r="133" spans="1:56" s="11" customFormat="1" ht="120" x14ac:dyDescent="0.2">
      <c r="A133" s="45" t="str">
        <f t="shared" si="23"/>
        <v>EXT</v>
      </c>
      <c r="B133" s="45"/>
      <c r="C133" s="45"/>
      <c r="D133" s="139" t="s">
        <v>525</v>
      </c>
      <c r="E133" s="61" t="s">
        <v>41</v>
      </c>
      <c r="F133" s="282" t="e">
        <v>#N/A</v>
      </c>
      <c r="G133" s="62">
        <f t="shared" si="25"/>
        <v>6</v>
      </c>
      <c r="H133" s="62" t="s">
        <v>32</v>
      </c>
      <c r="I133" s="64" t="s">
        <v>798</v>
      </c>
      <c r="J133" s="64" t="s">
        <v>799</v>
      </c>
      <c r="K133" s="65"/>
      <c r="L133" s="65"/>
      <c r="M133" s="65"/>
      <c r="N133" s="64"/>
      <c r="O133" s="66" t="s">
        <v>32</v>
      </c>
      <c r="P133" s="66" t="str">
        <f t="shared" si="22"/>
        <v>1..1</v>
      </c>
      <c r="Q133" s="6" t="s">
        <v>800</v>
      </c>
      <c r="R133" s="67" t="s">
        <v>801</v>
      </c>
      <c r="S133" s="66" t="s">
        <v>163</v>
      </c>
      <c r="T133" s="68" t="s">
        <v>56</v>
      </c>
      <c r="U133" s="62" t="s">
        <v>62</v>
      </c>
      <c r="V133" s="66"/>
      <c r="W133" s="69"/>
      <c r="X133" s="38"/>
      <c r="Y133" s="70" t="s">
        <v>47</v>
      </c>
      <c r="Z133" s="70" t="s">
        <v>47</v>
      </c>
      <c r="AA133" s="57"/>
      <c r="AB133" s="13" t="str">
        <f t="shared" si="20"/>
        <v>/rsm:CrossIndustryInvoice/rsm:SupplyChainTradeTransaction/ram:IncludedSupplyChainTradeLineItem/ram:SpecifiedLineTradeAgreement/ram:NetPriceProductTradePrice/ram:IncludedTradeTax</v>
      </c>
      <c r="AC133" s="13" t="str">
        <f t="shared" si="21"/>
        <v>/ram:CalculatedAmount</v>
      </c>
      <c r="AD133" s="14">
        <f>COUNTIFS(R$4:R133,AB133)</f>
        <v>1</v>
      </c>
      <c r="AE133" s="57"/>
      <c r="AF133" s="61" t="str">
        <f t="shared" si="29"/>
        <v>EXT</v>
      </c>
      <c r="AG133" s="62">
        <f t="shared" si="27"/>
        <v>6</v>
      </c>
      <c r="AH133" s="62" t="str">
        <f t="shared" si="30"/>
        <v>1..1</v>
      </c>
      <c r="AI133" s="64" t="s">
        <v>802</v>
      </c>
      <c r="AJ133" s="64"/>
      <c r="AK133" s="65"/>
      <c r="AL133" s="65"/>
      <c r="AM133" s="65"/>
      <c r="AN133" s="64"/>
      <c r="AO133" s="66" t="str">
        <f t="shared" si="26"/>
        <v>1..1</v>
      </c>
      <c r="AP133" s="66" t="str">
        <f t="shared" si="26"/>
        <v>1..1</v>
      </c>
      <c r="AQ133" s="6" t="str">
        <f t="shared" si="26"/>
        <v>/rsm:CrossIndustryInvoice
/rsm:SupplyChainTradeTransaction
/ram:IncludedSupplyChainTradeLineItem
/ram:SpecifiedLineTradeAgreement
/ram:NetPriceProductTradePrice
/ram:IncludedTradeTax
/ram:CalculatedAmount</v>
      </c>
      <c r="AR133" s="67" t="str">
        <f t="shared" si="26"/>
        <v>/rsm:CrossIndustryInvoice/rsm:SupplyChainTradeTransaction/ram:IncludedSupplyChainTradeLineItem/ram:SpecifiedLineTradeAgreement/ram:NetPriceProductTradePrice/ram:IncludedTradeTax/ram:CalculatedAmount</v>
      </c>
      <c r="AS133" s="66" t="s">
        <v>163</v>
      </c>
      <c r="AT133" s="68" t="s">
        <v>56</v>
      </c>
      <c r="AU133" s="62" t="str">
        <f t="shared" si="28"/>
        <v>0..n</v>
      </c>
      <c r="AV133" s="66"/>
      <c r="AW133" s="69"/>
      <c r="AX133" s="7"/>
      <c r="AY133" s="70" t="str">
        <f t="shared" si="31"/>
        <v>EXTENDED</v>
      </c>
      <c r="AZ133" s="70" t="str">
        <f t="shared" si="31"/>
        <v>EXTENDED</v>
      </c>
      <c r="BB133" s="57"/>
      <c r="BC133" s="59"/>
      <c r="BD133" s="59"/>
    </row>
    <row r="134" spans="1:56" s="11" customFormat="1" ht="120" x14ac:dyDescent="0.2">
      <c r="A134" s="45" t="str">
        <f t="shared" si="23"/>
        <v>EXT</v>
      </c>
      <c r="B134" s="45"/>
      <c r="C134" s="45"/>
      <c r="D134" s="139" t="s">
        <v>525</v>
      </c>
      <c r="E134" s="61" t="s">
        <v>41</v>
      </c>
      <c r="F134" s="282" t="e">
        <v>#N/A</v>
      </c>
      <c r="G134" s="62">
        <f t="shared" si="25"/>
        <v>6</v>
      </c>
      <c r="H134" s="62" t="s">
        <v>32</v>
      </c>
      <c r="I134" s="64" t="s">
        <v>393</v>
      </c>
      <c r="J134" s="64" t="s">
        <v>803</v>
      </c>
      <c r="K134" s="65" t="s">
        <v>804</v>
      </c>
      <c r="L134" s="65"/>
      <c r="M134" s="65" t="s">
        <v>805</v>
      </c>
      <c r="N134" s="64"/>
      <c r="O134" s="66" t="s">
        <v>32</v>
      </c>
      <c r="P134" s="66" t="str">
        <f t="shared" si="22"/>
        <v>1..1</v>
      </c>
      <c r="Q134" s="6" t="s">
        <v>806</v>
      </c>
      <c r="R134" s="67" t="s">
        <v>807</v>
      </c>
      <c r="S134" s="66"/>
      <c r="T134" s="68"/>
      <c r="U134" s="62" t="s">
        <v>42</v>
      </c>
      <c r="V134" s="66"/>
      <c r="W134" s="69"/>
      <c r="X134" s="38"/>
      <c r="Y134" s="70" t="s">
        <v>47</v>
      </c>
      <c r="Z134" s="70" t="s">
        <v>47</v>
      </c>
      <c r="AA134" s="57"/>
      <c r="AB134" s="13" t="str">
        <f t="shared" si="20"/>
        <v>/rsm:CrossIndustryInvoice/rsm:SupplyChainTradeTransaction/ram:IncludedSupplyChainTradeLineItem/ram:SpecifiedLineTradeAgreement/ram:NetPriceProductTradePrice/ram:IncludedTradeTax</v>
      </c>
      <c r="AC134" s="13" t="str">
        <f t="shared" si="21"/>
        <v>/ram:TypeCode</v>
      </c>
      <c r="AD134" s="14">
        <f>COUNTIFS(R$4:R134,AB134)</f>
        <v>1</v>
      </c>
      <c r="AE134" s="57"/>
      <c r="AF134" s="61" t="str">
        <f t="shared" si="29"/>
        <v>EXT</v>
      </c>
      <c r="AG134" s="62">
        <f t="shared" si="27"/>
        <v>6</v>
      </c>
      <c r="AH134" s="62" t="str">
        <f t="shared" si="30"/>
        <v>1..1</v>
      </c>
      <c r="AI134" s="64" t="s">
        <v>808</v>
      </c>
      <c r="AJ134" s="64"/>
      <c r="AK134" s="65"/>
      <c r="AL134" s="65"/>
      <c r="AM134" s="65"/>
      <c r="AN134" s="64"/>
      <c r="AO134" s="66" t="str">
        <f t="shared" si="26"/>
        <v>1..1</v>
      </c>
      <c r="AP134" s="66" t="str">
        <f t="shared" si="26"/>
        <v>1..1</v>
      </c>
      <c r="AQ134" s="6" t="str">
        <f t="shared" si="26"/>
        <v>/rsm:CrossIndustryInvoice
/rsm:SupplyChainTradeTransaction
/ram:IncludedSupplyChainTradeLineItem
/ram:SpecifiedLineTradeAgreement
/ram:NetPriceProductTradePrice
/ram:IncludedTradeTax
/ram:TypeCode</v>
      </c>
      <c r="AR134" s="67" t="str">
        <f t="shared" si="26"/>
        <v>/rsm:CrossIndustryInvoice/rsm:SupplyChainTradeTransaction/ram:IncludedSupplyChainTradeLineItem/ram:SpecifiedLineTradeAgreement/ram:NetPriceProductTradePrice/ram:IncludedTradeTax/ram:TypeCode</v>
      </c>
      <c r="AS134" s="66"/>
      <c r="AT134" s="68"/>
      <c r="AU134" s="62" t="str">
        <f t="shared" si="28"/>
        <v>0..1</v>
      </c>
      <c r="AV134" s="66"/>
      <c r="AW134" s="69"/>
      <c r="AX134" s="7"/>
      <c r="AY134" s="70" t="str">
        <f t="shared" si="31"/>
        <v>EXTENDED</v>
      </c>
      <c r="AZ134" s="70" t="str">
        <f t="shared" si="31"/>
        <v>EXTENDED</v>
      </c>
      <c r="BB134" s="57"/>
      <c r="BC134" s="59"/>
      <c r="BD134" s="59"/>
    </row>
    <row r="135" spans="1:56" s="152" customFormat="1" ht="120" x14ac:dyDescent="0.2">
      <c r="A135" s="45" t="str">
        <f t="shared" si="23"/>
        <v>EXT</v>
      </c>
      <c r="B135" s="45"/>
      <c r="C135" s="45"/>
      <c r="D135" s="139" t="s">
        <v>525</v>
      </c>
      <c r="E135" s="61" t="s">
        <v>41</v>
      </c>
      <c r="F135" s="282" t="e">
        <v>#N/A</v>
      </c>
      <c r="G135" s="62">
        <f t="shared" si="25"/>
        <v>6</v>
      </c>
      <c r="H135" s="62" t="s">
        <v>42</v>
      </c>
      <c r="I135" s="64" t="s">
        <v>809</v>
      </c>
      <c r="J135" s="64"/>
      <c r="K135" s="65"/>
      <c r="L135" s="65"/>
      <c r="M135" s="65"/>
      <c r="N135" s="64"/>
      <c r="O135" s="66" t="s">
        <v>42</v>
      </c>
      <c r="P135" s="66" t="str">
        <f t="shared" si="22"/>
        <v>0..1</v>
      </c>
      <c r="Q135" s="6" t="s">
        <v>810</v>
      </c>
      <c r="R135" s="67" t="s">
        <v>811</v>
      </c>
      <c r="S135" s="66" t="s">
        <v>73</v>
      </c>
      <c r="T135" s="68" t="s">
        <v>56</v>
      </c>
      <c r="U135" s="62" t="s">
        <v>42</v>
      </c>
      <c r="V135" s="66"/>
      <c r="W135" s="69"/>
      <c r="X135" s="38"/>
      <c r="Y135" s="70" t="s">
        <v>47</v>
      </c>
      <c r="Z135" s="70" t="s">
        <v>47</v>
      </c>
      <c r="AA135" s="57"/>
      <c r="AB135" s="13" t="str">
        <f t="shared" si="20"/>
        <v>/rsm:CrossIndustryInvoice/rsm:SupplyChainTradeTransaction/ram:IncludedSupplyChainTradeLineItem/ram:SpecifiedLineTradeAgreement/ram:NetPriceProductTradePrice/ram:IncludedTradeTax</v>
      </c>
      <c r="AC135" s="13" t="str">
        <f t="shared" si="21"/>
        <v>/ram:ExemptionReason</v>
      </c>
      <c r="AD135" s="14">
        <f>COUNTIFS(R$4:R135,AB135)</f>
        <v>1</v>
      </c>
      <c r="AE135" s="57"/>
      <c r="AF135" s="61" t="str">
        <f t="shared" si="29"/>
        <v>EXT</v>
      </c>
      <c r="AG135" s="62">
        <f t="shared" si="27"/>
        <v>6</v>
      </c>
      <c r="AH135" s="62" t="str">
        <f t="shared" si="30"/>
        <v>0..1</v>
      </c>
      <c r="AI135" s="64" t="s">
        <v>812</v>
      </c>
      <c r="AJ135" s="64"/>
      <c r="AK135" s="65"/>
      <c r="AL135" s="65"/>
      <c r="AM135" s="65"/>
      <c r="AN135" s="64"/>
      <c r="AO135" s="66" t="str">
        <f t="shared" si="26"/>
        <v>0..1</v>
      </c>
      <c r="AP135" s="66" t="str">
        <f t="shared" si="26"/>
        <v>0..1</v>
      </c>
      <c r="AQ135" s="6" t="str">
        <f t="shared" si="26"/>
        <v>/rsm:CrossIndustryInvoice
/rsm:SupplyChainTradeTransaction
/ram:IncludedSupplyChainTradeLineItem
/ram:SpecifiedLineTradeAgreement
/ram:NetPriceProductTradePrice
/ram:IncludedTradeTax
/ram:ExemptionReason</v>
      </c>
      <c r="AR135" s="67" t="str">
        <f t="shared" si="26"/>
        <v>/rsm:CrossIndustryInvoice/rsm:SupplyChainTradeTransaction/ram:IncludedSupplyChainTradeLineItem/ram:SpecifiedLineTradeAgreement/ram:NetPriceProductTradePrice/ram:IncludedTradeTax/ram:ExemptionReason</v>
      </c>
      <c r="AS135" s="66" t="s">
        <v>73</v>
      </c>
      <c r="AT135" s="68" t="s">
        <v>56</v>
      </c>
      <c r="AU135" s="62" t="str">
        <f t="shared" si="28"/>
        <v>0..1</v>
      </c>
      <c r="AV135" s="66"/>
      <c r="AW135" s="69"/>
      <c r="AX135" s="7"/>
      <c r="AY135" s="70" t="str">
        <f t="shared" si="31"/>
        <v>EXTENDED</v>
      </c>
      <c r="AZ135" s="70" t="str">
        <f t="shared" si="31"/>
        <v>EXTENDED</v>
      </c>
      <c r="BB135" s="57"/>
      <c r="BC135" s="59"/>
      <c r="BD135" s="59"/>
    </row>
    <row r="136" spans="1:56" s="11" customFormat="1" ht="195" x14ac:dyDescent="0.2">
      <c r="A136" s="45" t="str">
        <f t="shared" si="23"/>
        <v>EXT</v>
      </c>
      <c r="B136" s="45"/>
      <c r="C136" s="45"/>
      <c r="D136" s="139" t="s">
        <v>525</v>
      </c>
      <c r="E136" s="61" t="s">
        <v>41</v>
      </c>
      <c r="F136" s="282" t="e">
        <v>#N/A</v>
      </c>
      <c r="G136" s="62">
        <f t="shared" si="25"/>
        <v>6</v>
      </c>
      <c r="H136" s="62" t="s">
        <v>32</v>
      </c>
      <c r="I136" s="64" t="s">
        <v>813</v>
      </c>
      <c r="J136" s="64" t="s">
        <v>814</v>
      </c>
      <c r="K136" s="65" t="s">
        <v>815</v>
      </c>
      <c r="L136" s="65" t="s">
        <v>816</v>
      </c>
      <c r="M136" s="65"/>
      <c r="N136" s="64"/>
      <c r="O136" s="66" t="s">
        <v>32</v>
      </c>
      <c r="P136" s="66" t="str">
        <f t="shared" si="22"/>
        <v>1..1</v>
      </c>
      <c r="Q136" s="6" t="s">
        <v>817</v>
      </c>
      <c r="R136" s="67" t="s">
        <v>818</v>
      </c>
      <c r="S136" s="66" t="s">
        <v>131</v>
      </c>
      <c r="T136" s="68" t="s">
        <v>56</v>
      </c>
      <c r="U136" s="62" t="s">
        <v>42</v>
      </c>
      <c r="V136" s="66"/>
      <c r="W136" s="69"/>
      <c r="X136" s="38"/>
      <c r="Y136" s="70" t="s">
        <v>47</v>
      </c>
      <c r="Z136" s="70" t="s">
        <v>47</v>
      </c>
      <c r="AA136" s="57"/>
      <c r="AB136" s="13" t="str">
        <f t="shared" si="20"/>
        <v>/rsm:CrossIndustryInvoice/rsm:SupplyChainTradeTransaction/ram:IncludedSupplyChainTradeLineItem/ram:SpecifiedLineTradeAgreement/ram:NetPriceProductTradePrice/ram:IncludedTradeTax</v>
      </c>
      <c r="AC136" s="13" t="str">
        <f t="shared" si="21"/>
        <v>/ram:CategoryCode</v>
      </c>
      <c r="AD136" s="14">
        <f>COUNTIFS(R$4:R136,AB136)</f>
        <v>1</v>
      </c>
      <c r="AE136" s="57"/>
      <c r="AF136" s="61" t="str">
        <f t="shared" si="29"/>
        <v>EXT</v>
      </c>
      <c r="AG136" s="62">
        <f t="shared" si="27"/>
        <v>6</v>
      </c>
      <c r="AH136" s="62" t="str">
        <f t="shared" si="30"/>
        <v>1..1</v>
      </c>
      <c r="AI136" s="64" t="s">
        <v>819</v>
      </c>
      <c r="AJ136" s="64"/>
      <c r="AK136" s="65"/>
      <c r="AL136" s="65"/>
      <c r="AM136" s="65"/>
      <c r="AN136" s="64"/>
      <c r="AO136" s="66" t="str">
        <f t="shared" si="26"/>
        <v>1..1</v>
      </c>
      <c r="AP136" s="66" t="str">
        <f t="shared" si="26"/>
        <v>1..1</v>
      </c>
      <c r="AQ136" s="6" t="str">
        <f t="shared" si="26"/>
        <v>/rsm:CrossIndustryInvoice
/rsm:SupplyChainTradeTransaction
/ram:IncludedSupplyChainTradeLineItem
/ram:SpecifiedLineTradeAgreement
/ram:NetPriceProductTradePrice
/ram:IncludedTradeTax
/ram:CategoryCode</v>
      </c>
      <c r="AR136" s="67" t="str">
        <f t="shared" si="26"/>
        <v>/rsm:CrossIndustryInvoice/rsm:SupplyChainTradeTransaction/ram:IncludedSupplyChainTradeLineItem/ram:SpecifiedLineTradeAgreement/ram:NetPriceProductTradePrice/ram:IncludedTradeTax/ram:CategoryCode</v>
      </c>
      <c r="AS136" s="66" t="s">
        <v>131</v>
      </c>
      <c r="AT136" s="68" t="s">
        <v>56</v>
      </c>
      <c r="AU136" s="62" t="str">
        <f t="shared" si="28"/>
        <v>0..1</v>
      </c>
      <c r="AV136" s="66"/>
      <c r="AW136" s="69"/>
      <c r="AX136" s="7"/>
      <c r="AY136" s="70" t="str">
        <f t="shared" si="31"/>
        <v>EXTENDED</v>
      </c>
      <c r="AZ136" s="70" t="str">
        <f t="shared" si="31"/>
        <v>EXTENDED</v>
      </c>
      <c r="BB136" s="57"/>
      <c r="BC136" s="59"/>
      <c r="BD136" s="59"/>
    </row>
    <row r="137" spans="1:56" s="11" customFormat="1" ht="120" x14ac:dyDescent="0.2">
      <c r="A137" s="45" t="str">
        <f t="shared" si="23"/>
        <v>EXT</v>
      </c>
      <c r="B137" s="45"/>
      <c r="C137" s="45"/>
      <c r="D137" s="139" t="s">
        <v>525</v>
      </c>
      <c r="E137" s="61" t="s">
        <v>41</v>
      </c>
      <c r="F137" s="282" t="e">
        <v>#N/A</v>
      </c>
      <c r="G137" s="62">
        <f t="shared" si="25"/>
        <v>6</v>
      </c>
      <c r="H137" s="62" t="s">
        <v>42</v>
      </c>
      <c r="I137" s="64" t="s">
        <v>820</v>
      </c>
      <c r="J137" s="64"/>
      <c r="K137" s="65"/>
      <c r="L137" s="65"/>
      <c r="M137" s="65"/>
      <c r="N137" s="64"/>
      <c r="O137" s="66" t="s">
        <v>42</v>
      </c>
      <c r="P137" s="66" t="str">
        <f t="shared" si="22"/>
        <v>0..1</v>
      </c>
      <c r="Q137" s="6" t="s">
        <v>821</v>
      </c>
      <c r="R137" s="67" t="s">
        <v>822</v>
      </c>
      <c r="S137" s="66" t="s">
        <v>131</v>
      </c>
      <c r="T137" s="68" t="s">
        <v>56</v>
      </c>
      <c r="U137" s="62" t="s">
        <v>42</v>
      </c>
      <c r="V137" s="66"/>
      <c r="W137" s="69"/>
      <c r="X137" s="38"/>
      <c r="Y137" s="70" t="s">
        <v>47</v>
      </c>
      <c r="Z137" s="70" t="s">
        <v>47</v>
      </c>
      <c r="AA137" s="57"/>
      <c r="AB137" s="13" t="str">
        <f t="shared" si="20"/>
        <v>/rsm:CrossIndustryInvoice/rsm:SupplyChainTradeTransaction/ram:IncludedSupplyChainTradeLineItem/ram:SpecifiedLineTradeAgreement/ram:NetPriceProductTradePrice/ram:IncludedTradeTax</v>
      </c>
      <c r="AC137" s="13" t="str">
        <f t="shared" si="21"/>
        <v>/ram:ExemptionReasonCode</v>
      </c>
      <c r="AD137" s="14">
        <f>COUNTIFS(R$4:R137,AB137)</f>
        <v>1</v>
      </c>
      <c r="AE137" s="57"/>
      <c r="AF137" s="61" t="str">
        <f t="shared" si="29"/>
        <v>EXT</v>
      </c>
      <c r="AG137" s="62">
        <f t="shared" si="27"/>
        <v>6</v>
      </c>
      <c r="AH137" s="62" t="str">
        <f t="shared" si="30"/>
        <v>0..1</v>
      </c>
      <c r="AI137" s="64" t="s">
        <v>823</v>
      </c>
      <c r="AJ137" s="64"/>
      <c r="AK137" s="65"/>
      <c r="AL137" s="65"/>
      <c r="AM137" s="65"/>
      <c r="AN137" s="64"/>
      <c r="AO137" s="66" t="str">
        <f t="shared" si="26"/>
        <v>0..1</v>
      </c>
      <c r="AP137" s="66" t="str">
        <f t="shared" si="26"/>
        <v>0..1</v>
      </c>
      <c r="AQ137" s="6" t="str">
        <f t="shared" si="26"/>
        <v>/rsm:CrossIndustryInvoice
/rsm:SupplyChainTradeTransaction
/ram:IncludedSupplyChainTradeLineItem
/ram:SpecifiedLineTradeAgreement
/ram:NetPriceProductTradePrice
/ram:IncludedTradeTax
/ram:ExemptionReasonCode</v>
      </c>
      <c r="AR137" s="67" t="str">
        <f t="shared" si="26"/>
        <v>/rsm:CrossIndustryInvoice/rsm:SupplyChainTradeTransaction/ram:IncludedSupplyChainTradeLineItem/ram:SpecifiedLineTradeAgreement/ram:NetPriceProductTradePrice/ram:IncludedTradeTax/ram:ExemptionReasonCode</v>
      </c>
      <c r="AS137" s="66" t="s">
        <v>131</v>
      </c>
      <c r="AT137" s="68" t="s">
        <v>56</v>
      </c>
      <c r="AU137" s="62" t="str">
        <f t="shared" si="28"/>
        <v>0..1</v>
      </c>
      <c r="AV137" s="66"/>
      <c r="AW137" s="69"/>
      <c r="AX137" s="7"/>
      <c r="AY137" s="70" t="str">
        <f t="shared" si="31"/>
        <v>EXTENDED</v>
      </c>
      <c r="AZ137" s="70" t="str">
        <f t="shared" si="31"/>
        <v>EXTENDED</v>
      </c>
      <c r="BB137" s="57"/>
      <c r="BC137" s="59"/>
      <c r="BD137" s="59"/>
    </row>
    <row r="138" spans="1:56" s="11" customFormat="1" ht="120" x14ac:dyDescent="0.2">
      <c r="A138" s="45" t="str">
        <f t="shared" si="23"/>
        <v>EXT</v>
      </c>
      <c r="B138" s="45"/>
      <c r="C138" s="45"/>
      <c r="D138" s="139" t="s">
        <v>525</v>
      </c>
      <c r="E138" s="61" t="s">
        <v>41</v>
      </c>
      <c r="F138" s="282" t="e">
        <v>#N/A</v>
      </c>
      <c r="G138" s="62">
        <f t="shared" si="25"/>
        <v>6</v>
      </c>
      <c r="H138" s="62" t="s">
        <v>32</v>
      </c>
      <c r="I138" s="64" t="s">
        <v>824</v>
      </c>
      <c r="J138" s="64" t="s">
        <v>825</v>
      </c>
      <c r="K138" s="65"/>
      <c r="L138" s="65" t="s">
        <v>826</v>
      </c>
      <c r="M138" s="65"/>
      <c r="N138" s="64"/>
      <c r="O138" s="66" t="s">
        <v>32</v>
      </c>
      <c r="P138" s="66" t="str">
        <f t="shared" ref="P138:P216" si="32">O138</f>
        <v>1..1</v>
      </c>
      <c r="Q138" s="6" t="s">
        <v>827</v>
      </c>
      <c r="R138" s="67" t="s">
        <v>828</v>
      </c>
      <c r="S138" s="66" t="s">
        <v>722</v>
      </c>
      <c r="T138" s="68" t="s">
        <v>56</v>
      </c>
      <c r="U138" s="62" t="s">
        <v>42</v>
      </c>
      <c r="V138" s="66"/>
      <c r="W138" s="69"/>
      <c r="X138" s="38"/>
      <c r="Y138" s="70" t="s">
        <v>47</v>
      </c>
      <c r="Z138" s="70" t="s">
        <v>47</v>
      </c>
      <c r="AA138" s="57"/>
      <c r="AB138" s="13" t="str">
        <f t="shared" si="20"/>
        <v>/rsm:CrossIndustryInvoice/rsm:SupplyChainTradeTransaction/ram:IncludedSupplyChainTradeLineItem/ram:SpecifiedLineTradeAgreement/ram:NetPriceProductTradePrice/ram:IncludedTradeTax</v>
      </c>
      <c r="AC138" s="13" t="str">
        <f t="shared" si="21"/>
        <v>/ram:RateApplicablePercent</v>
      </c>
      <c r="AD138" s="14">
        <f>COUNTIFS(R$4:R138,AB138)</f>
        <v>1</v>
      </c>
      <c r="AE138" s="57"/>
      <c r="AF138" s="61" t="str">
        <f t="shared" si="29"/>
        <v>EXT</v>
      </c>
      <c r="AG138" s="62">
        <f t="shared" si="27"/>
        <v>6</v>
      </c>
      <c r="AH138" s="62" t="str">
        <f t="shared" si="30"/>
        <v>1..1</v>
      </c>
      <c r="AI138" s="64" t="s">
        <v>829</v>
      </c>
      <c r="AJ138" s="64"/>
      <c r="AK138" s="65"/>
      <c r="AL138" s="65"/>
      <c r="AM138" s="65"/>
      <c r="AN138" s="64"/>
      <c r="AO138" s="66" t="str">
        <f t="shared" si="26"/>
        <v>1..1</v>
      </c>
      <c r="AP138" s="66" t="str">
        <f t="shared" si="26"/>
        <v>1..1</v>
      </c>
      <c r="AQ138" s="6" t="str">
        <f t="shared" si="26"/>
        <v>/rsm:CrossIndustryInvoice
/rsm:SupplyChainTradeTransaction
/ram:IncludedSupplyChainTradeLineItem
/ram:SpecifiedLineTradeAgreement
/ram:NetPriceProductTradePrice
/ram:IncludedTradeTax
/ram:RateApplicablePercent</v>
      </c>
      <c r="AR138" s="67" t="str">
        <f t="shared" si="26"/>
        <v>/rsm:CrossIndustryInvoice/rsm:SupplyChainTradeTransaction/ram:IncludedSupplyChainTradeLineItem/ram:SpecifiedLineTradeAgreement/ram:NetPriceProductTradePrice/ram:IncludedTradeTax/ram:RateApplicablePercent</v>
      </c>
      <c r="AS138" s="66" t="s">
        <v>722</v>
      </c>
      <c r="AT138" s="68" t="s">
        <v>56</v>
      </c>
      <c r="AU138" s="62" t="str">
        <f t="shared" si="28"/>
        <v>0..1</v>
      </c>
      <c r="AV138" s="66"/>
      <c r="AW138" s="69"/>
      <c r="AX138" s="7"/>
      <c r="AY138" s="70" t="str">
        <f t="shared" si="31"/>
        <v>EXTENDED</v>
      </c>
      <c r="AZ138" s="70" t="str">
        <f t="shared" si="31"/>
        <v>EXTENDED</v>
      </c>
      <c r="BB138" s="57"/>
      <c r="BC138" s="59"/>
      <c r="BD138" s="59"/>
    </row>
    <row r="139" spans="1:56" s="159" customFormat="1" ht="90" x14ac:dyDescent="0.2">
      <c r="A139" s="45" t="str">
        <f t="shared" si="23"/>
        <v>EXT</v>
      </c>
      <c r="B139" s="45"/>
      <c r="C139" s="45"/>
      <c r="D139" s="139" t="s">
        <v>525</v>
      </c>
      <c r="E139" s="140" t="s">
        <v>41</v>
      </c>
      <c r="F139" s="296" t="e">
        <v>#N/A</v>
      </c>
      <c r="G139" s="141">
        <f t="shared" si="25"/>
        <v>4</v>
      </c>
      <c r="H139" s="141" t="s">
        <v>62</v>
      </c>
      <c r="I139" s="125" t="s">
        <v>830</v>
      </c>
      <c r="J139" s="125" t="s">
        <v>831</v>
      </c>
      <c r="K139" s="126"/>
      <c r="L139" s="126"/>
      <c r="M139" s="126"/>
      <c r="N139" s="125"/>
      <c r="O139" s="124" t="s">
        <v>62</v>
      </c>
      <c r="P139" s="124" t="str">
        <f t="shared" si="32"/>
        <v>0..n</v>
      </c>
      <c r="Q139" s="142" t="s">
        <v>832</v>
      </c>
      <c r="R139" s="143" t="s">
        <v>833</v>
      </c>
      <c r="S139" s="124"/>
      <c r="T139" s="129"/>
      <c r="U139" s="141" t="s">
        <v>62</v>
      </c>
      <c r="V139" s="124"/>
      <c r="W139" s="130"/>
      <c r="X139" s="38"/>
      <c r="Y139" s="144" t="s">
        <v>47</v>
      </c>
      <c r="Z139" s="144" t="s">
        <v>47</v>
      </c>
      <c r="AA139" s="57"/>
      <c r="AB139" s="13" t="str">
        <f t="shared" si="20"/>
        <v>/rsm:CrossIndustryInvoice/rsm:SupplyChainTradeTransaction/ram:IncludedSupplyChainTradeLineItem/ram:SpecifiedLineTradeAgreement</v>
      </c>
      <c r="AC139" s="13" t="str">
        <f t="shared" si="21"/>
        <v>/ram:UltimateCustomerOrderReferencedDocument</v>
      </c>
      <c r="AD139" s="14">
        <f>COUNTIFS(R$4:R139,AB139)</f>
        <v>1</v>
      </c>
      <c r="AE139" s="57"/>
      <c r="AF139" s="140" t="str">
        <f t="shared" si="29"/>
        <v>EXT</v>
      </c>
      <c r="AG139" s="141">
        <f t="shared" si="27"/>
        <v>4</v>
      </c>
      <c r="AH139" s="141" t="str">
        <f t="shared" si="30"/>
        <v>0..n</v>
      </c>
      <c r="AI139" s="125">
        <v>0</v>
      </c>
      <c r="AJ139" s="125"/>
      <c r="AK139" s="126"/>
      <c r="AL139" s="126"/>
      <c r="AM139" s="126"/>
      <c r="AN139" s="125"/>
      <c r="AO139" s="124" t="str">
        <f t="shared" si="26"/>
        <v>0..n</v>
      </c>
      <c r="AP139" s="124" t="str">
        <f t="shared" si="26"/>
        <v>0..n</v>
      </c>
      <c r="AQ139" s="142" t="str">
        <f t="shared" si="26"/>
        <v>/rsm:CrossIndustryInvoice
/rsm:SupplyChainTradeTransaction
/ram:IncludedSupplyChainTradeLineItem
/ram:SpecifiedLineTradeAgreement
/ram:UltimateCustomerOrderReferencedDocument</v>
      </c>
      <c r="AR139" s="143" t="str">
        <f t="shared" si="26"/>
        <v>/rsm:CrossIndustryInvoice/rsm:SupplyChainTradeTransaction/ram:IncludedSupplyChainTradeLineItem/ram:SpecifiedLineTradeAgreement/ram:UltimateCustomerOrderReferencedDocument</v>
      </c>
      <c r="AS139" s="124"/>
      <c r="AT139" s="129"/>
      <c r="AU139" s="141" t="str">
        <f t="shared" si="28"/>
        <v>0..n</v>
      </c>
      <c r="AV139" s="124"/>
      <c r="AW139" s="130"/>
      <c r="AX139" s="7"/>
      <c r="AY139" s="144" t="str">
        <f t="shared" si="31"/>
        <v>EXTENDED</v>
      </c>
      <c r="AZ139" s="144" t="str">
        <f t="shared" si="31"/>
        <v>EXTENDED</v>
      </c>
      <c r="BB139" s="57"/>
      <c r="BC139" s="59"/>
      <c r="BD139" s="59"/>
    </row>
    <row r="140" spans="1:56" s="11" customFormat="1" ht="105" x14ac:dyDescent="0.2">
      <c r="A140" s="45" t="str">
        <f t="shared" si="23"/>
        <v>EXT</v>
      </c>
      <c r="B140" s="45"/>
      <c r="C140" s="45"/>
      <c r="D140" s="139" t="s">
        <v>525</v>
      </c>
      <c r="E140" s="61" t="s">
        <v>41</v>
      </c>
      <c r="F140" s="282" t="e">
        <v>#N/A</v>
      </c>
      <c r="G140" s="62">
        <f t="shared" si="25"/>
        <v>5</v>
      </c>
      <c r="H140" s="62" t="s">
        <v>42</v>
      </c>
      <c r="I140" s="64" t="s">
        <v>572</v>
      </c>
      <c r="J140" s="64"/>
      <c r="K140" s="65"/>
      <c r="L140" s="65"/>
      <c r="M140" s="65"/>
      <c r="N140" s="64"/>
      <c r="O140" s="66" t="s">
        <v>42</v>
      </c>
      <c r="P140" s="66" t="str">
        <f t="shared" si="32"/>
        <v>0..1</v>
      </c>
      <c r="Q140" s="6" t="s">
        <v>834</v>
      </c>
      <c r="R140" s="67" t="s">
        <v>835</v>
      </c>
      <c r="S140" s="66" t="s">
        <v>551</v>
      </c>
      <c r="T140" s="68" t="s">
        <v>56</v>
      </c>
      <c r="U140" s="62" t="s">
        <v>42</v>
      </c>
      <c r="V140" s="66"/>
      <c r="W140" s="69"/>
      <c r="X140" s="38"/>
      <c r="Y140" s="70" t="s">
        <v>47</v>
      </c>
      <c r="Z140" s="70" t="s">
        <v>47</v>
      </c>
      <c r="AA140" s="57"/>
      <c r="AB140" s="13" t="str">
        <f t="shared" si="20"/>
        <v>/rsm:CrossIndustryInvoice/rsm:SupplyChainTradeTransaction/ram:IncludedSupplyChainTradeLineItem/ram:SpecifiedLineTradeAgreement/ram:UltimateCustomerOrderReferencedDocument</v>
      </c>
      <c r="AC140" s="13" t="str">
        <f t="shared" si="21"/>
        <v>/ram:IssuerAssignedID</v>
      </c>
      <c r="AD140" s="14">
        <f>COUNTIFS(R$4:R140,AB140)</f>
        <v>1</v>
      </c>
      <c r="AE140" s="57"/>
      <c r="AF140" s="61" t="str">
        <f t="shared" si="29"/>
        <v>EXT</v>
      </c>
      <c r="AG140" s="62">
        <f t="shared" si="27"/>
        <v>5</v>
      </c>
      <c r="AH140" s="62" t="str">
        <f t="shared" si="30"/>
        <v>0..1</v>
      </c>
      <c r="AI140" s="64">
        <v>0</v>
      </c>
      <c r="AJ140" s="64"/>
      <c r="AK140" s="65"/>
      <c r="AL140" s="65"/>
      <c r="AM140" s="65"/>
      <c r="AN140" s="64"/>
      <c r="AO140" s="66" t="str">
        <f t="shared" si="26"/>
        <v>0..1</v>
      </c>
      <c r="AP140" s="66" t="str">
        <f t="shared" si="26"/>
        <v>0..1</v>
      </c>
      <c r="AQ140" s="6" t="str">
        <f t="shared" si="26"/>
        <v>/rsm:CrossIndustryInvoice
/rsm:SupplyChainTradeTransaction
/ram:IncludedSupplyChainTradeLineItem
/ram:SpecifiedLineTradeAgreement
/ram:UltimateCustomerOrderReferencedDocument
/ram:IssuerAssignedID</v>
      </c>
      <c r="AR140" s="67" t="str">
        <f t="shared" si="26"/>
        <v>/rsm:CrossIndustryInvoice/rsm:SupplyChainTradeTransaction/ram:IncludedSupplyChainTradeLineItem/ram:SpecifiedLineTradeAgreement/ram:UltimateCustomerOrderReferencedDocument/ram:IssuerAssignedID</v>
      </c>
      <c r="AS140" s="66" t="s">
        <v>551</v>
      </c>
      <c r="AT140" s="68" t="s">
        <v>56</v>
      </c>
      <c r="AU140" s="62" t="str">
        <f t="shared" si="28"/>
        <v>0..1</v>
      </c>
      <c r="AV140" s="66"/>
      <c r="AW140" s="69"/>
      <c r="AX140" s="7"/>
      <c r="AY140" s="70" t="str">
        <f t="shared" si="31"/>
        <v>EXTENDED</v>
      </c>
      <c r="AZ140" s="70" t="str">
        <f t="shared" si="31"/>
        <v>EXTENDED</v>
      </c>
      <c r="BB140" s="57"/>
      <c r="BC140" s="59"/>
      <c r="BD140" s="59"/>
    </row>
    <row r="141" spans="1:56" s="11" customFormat="1" ht="105" x14ac:dyDescent="0.2">
      <c r="A141" s="45" t="str">
        <f t="shared" si="23"/>
        <v>EXT</v>
      </c>
      <c r="B141" s="45"/>
      <c r="C141" s="45"/>
      <c r="D141" s="139" t="s">
        <v>525</v>
      </c>
      <c r="E141" s="61" t="s">
        <v>41</v>
      </c>
      <c r="F141" s="282" t="e">
        <v>#N/A</v>
      </c>
      <c r="G141" s="62">
        <f t="shared" si="25"/>
        <v>5</v>
      </c>
      <c r="H141" s="62" t="s">
        <v>42</v>
      </c>
      <c r="I141" s="64" t="s">
        <v>577</v>
      </c>
      <c r="J141" s="64"/>
      <c r="K141" s="65"/>
      <c r="L141" s="65"/>
      <c r="M141" s="65"/>
      <c r="N141" s="64"/>
      <c r="O141" s="66" t="s">
        <v>42</v>
      </c>
      <c r="P141" s="66" t="str">
        <f t="shared" si="32"/>
        <v>0..1</v>
      </c>
      <c r="Q141" s="6" t="s">
        <v>836</v>
      </c>
      <c r="R141" s="67" t="s">
        <v>837</v>
      </c>
      <c r="S141" s="66" t="s">
        <v>55</v>
      </c>
      <c r="T141" s="68" t="s">
        <v>56</v>
      </c>
      <c r="U141" s="62" t="s">
        <v>42</v>
      </c>
      <c r="V141" s="66"/>
      <c r="W141" s="69"/>
      <c r="X141" s="38"/>
      <c r="Y141" s="70" t="s">
        <v>47</v>
      </c>
      <c r="Z141" s="70" t="s">
        <v>47</v>
      </c>
      <c r="AA141" s="57"/>
      <c r="AB141" s="13" t="str">
        <f t="shared" si="20"/>
        <v>/rsm:CrossIndustryInvoice/rsm:SupplyChainTradeTransaction/ram:IncludedSupplyChainTradeLineItem/ram:SpecifiedLineTradeAgreement/ram:UltimateCustomerOrderReferencedDocument</v>
      </c>
      <c r="AC141" s="13" t="str">
        <f t="shared" si="21"/>
        <v>/ram:LineID</v>
      </c>
      <c r="AD141" s="14">
        <f>COUNTIFS(R$4:R141,AB141)</f>
        <v>1</v>
      </c>
      <c r="AE141" s="57"/>
      <c r="AF141" s="61" t="str">
        <f t="shared" si="29"/>
        <v>EXT</v>
      </c>
      <c r="AG141" s="62">
        <f t="shared" si="27"/>
        <v>5</v>
      </c>
      <c r="AH141" s="62" t="str">
        <f t="shared" si="30"/>
        <v>0..1</v>
      </c>
      <c r="AI141" s="64">
        <v>0</v>
      </c>
      <c r="AJ141" s="64"/>
      <c r="AK141" s="65"/>
      <c r="AL141" s="65"/>
      <c r="AM141" s="65"/>
      <c r="AN141" s="64"/>
      <c r="AO141" s="66" t="str">
        <f t="shared" si="26"/>
        <v>0..1</v>
      </c>
      <c r="AP141" s="66" t="str">
        <f t="shared" si="26"/>
        <v>0..1</v>
      </c>
      <c r="AQ141" s="6" t="str">
        <f t="shared" si="26"/>
        <v>/rsm:CrossIndustryInvoice
/rsm:SupplyChainTradeTransaction
/ram:IncludedSupplyChainTradeLineItem
/ram:SpecifiedLineTradeAgreement
/ram:UltimateCustomerOrderReferencedDocument
/ram:LineID</v>
      </c>
      <c r="AR141" s="67" t="str">
        <f t="shared" si="26"/>
        <v>/rsm:CrossIndustryInvoice/rsm:SupplyChainTradeTransaction/ram:IncludedSupplyChainTradeLineItem/ram:SpecifiedLineTradeAgreement/ram:UltimateCustomerOrderReferencedDocument/ram:LineID</v>
      </c>
      <c r="AS141" s="66" t="s">
        <v>55</v>
      </c>
      <c r="AT141" s="68" t="s">
        <v>56</v>
      </c>
      <c r="AU141" s="62" t="str">
        <f t="shared" si="28"/>
        <v>0..1</v>
      </c>
      <c r="AV141" s="66"/>
      <c r="AW141" s="69"/>
      <c r="AX141" s="7"/>
      <c r="AY141" s="70" t="str">
        <f t="shared" si="31"/>
        <v>EXTENDED</v>
      </c>
      <c r="AZ141" s="70" t="str">
        <f t="shared" si="31"/>
        <v>EXTENDED</v>
      </c>
      <c r="BB141" s="57"/>
      <c r="BC141" s="59"/>
      <c r="BD141" s="59"/>
    </row>
    <row r="142" spans="1:56" s="11" customFormat="1" ht="105" x14ac:dyDescent="0.2">
      <c r="A142" s="45" t="str">
        <f t="shared" si="23"/>
        <v>EXT</v>
      </c>
      <c r="B142" s="45"/>
      <c r="C142" s="45"/>
      <c r="D142" s="139" t="s">
        <v>525</v>
      </c>
      <c r="E142" s="61" t="s">
        <v>41</v>
      </c>
      <c r="F142" s="282" t="e">
        <v>#N/A</v>
      </c>
      <c r="G142" s="62">
        <f t="shared" si="25"/>
        <v>5</v>
      </c>
      <c r="H142" s="62" t="s">
        <v>42</v>
      </c>
      <c r="I142" s="151" t="s">
        <v>838</v>
      </c>
      <c r="J142" s="64"/>
      <c r="K142" s="65"/>
      <c r="L142" s="65"/>
      <c r="M142" s="65"/>
      <c r="N142" s="64"/>
      <c r="O142" s="66" t="s">
        <v>42</v>
      </c>
      <c r="P142" s="66" t="str">
        <f t="shared" si="32"/>
        <v>0..1</v>
      </c>
      <c r="Q142" s="6" t="s">
        <v>839</v>
      </c>
      <c r="R142" s="67" t="s">
        <v>840</v>
      </c>
      <c r="S142" s="66"/>
      <c r="T142" s="68"/>
      <c r="U142" s="62" t="s">
        <v>42</v>
      </c>
      <c r="V142" s="66"/>
      <c r="W142" s="69"/>
      <c r="X142" s="38"/>
      <c r="Y142" s="70" t="s">
        <v>47</v>
      </c>
      <c r="Z142" s="70" t="s">
        <v>47</v>
      </c>
      <c r="AA142" s="57"/>
      <c r="AB142" s="13" t="str">
        <f t="shared" si="20"/>
        <v>/rsm:CrossIndustryInvoice/rsm:SupplyChainTradeTransaction/ram:IncludedSupplyChainTradeLineItem/ram:SpecifiedLineTradeAgreement/ram:UltimateCustomerOrderReferencedDocument</v>
      </c>
      <c r="AC142" s="13" t="str">
        <f t="shared" si="21"/>
        <v>/ram:FormattedIssueDateTime</v>
      </c>
      <c r="AD142" s="14">
        <f>COUNTIFS(R$4:R142,AB142)</f>
        <v>1</v>
      </c>
      <c r="AE142" s="57"/>
      <c r="AF142" s="61" t="str">
        <f t="shared" si="29"/>
        <v>EXT</v>
      </c>
      <c r="AG142" s="62">
        <f t="shared" si="27"/>
        <v>5</v>
      </c>
      <c r="AH142" s="62" t="str">
        <f t="shared" si="30"/>
        <v>0..1</v>
      </c>
      <c r="AI142" s="151">
        <v>0</v>
      </c>
      <c r="AJ142" s="64"/>
      <c r="AK142" s="65"/>
      <c r="AL142" s="65"/>
      <c r="AM142" s="65"/>
      <c r="AN142" s="64"/>
      <c r="AO142" s="66" t="str">
        <f t="shared" si="26"/>
        <v>0..1</v>
      </c>
      <c r="AP142" s="66" t="str">
        <f t="shared" si="26"/>
        <v>0..1</v>
      </c>
      <c r="AQ142" s="6" t="str">
        <f t="shared" si="26"/>
        <v>/rsm:CrossIndustryInvoice
/rsm:SupplyChainTradeTransaction
/ram:IncludedSupplyChainTradeLineItem
/ram:SpecifiedLineTradeAgreement
/ram:UltimateCustomerOrderReferencedDocument
/ram:FormattedIssueDateTime</v>
      </c>
      <c r="AR142" s="67" t="str">
        <f t="shared" si="26"/>
        <v>/rsm:CrossIndustryInvoice/rsm:SupplyChainTradeTransaction/ram:IncludedSupplyChainTradeLineItem/ram:SpecifiedLineTradeAgreement/ram:UltimateCustomerOrderReferencedDocument/ram:FormattedIssueDateTime</v>
      </c>
      <c r="AS142" s="66"/>
      <c r="AT142" s="68"/>
      <c r="AU142" s="62" t="str">
        <f t="shared" si="28"/>
        <v>0..1</v>
      </c>
      <c r="AV142" s="66"/>
      <c r="AW142" s="69"/>
      <c r="AX142" s="7"/>
      <c r="AY142" s="70" t="str">
        <f t="shared" si="31"/>
        <v>EXTENDED</v>
      </c>
      <c r="AZ142" s="70" t="str">
        <f t="shared" si="31"/>
        <v>EXTENDED</v>
      </c>
      <c r="BB142" s="57"/>
      <c r="BC142" s="59"/>
      <c r="BD142" s="59"/>
    </row>
    <row r="143" spans="1:56" s="11" customFormat="1" ht="120" x14ac:dyDescent="0.2">
      <c r="A143" s="45" t="str">
        <f t="shared" si="23"/>
        <v>EXT</v>
      </c>
      <c r="B143" s="45"/>
      <c r="C143" s="45"/>
      <c r="D143" s="139" t="s">
        <v>525</v>
      </c>
      <c r="E143" s="61" t="s">
        <v>41</v>
      </c>
      <c r="F143" s="282" t="e">
        <v>#N/A</v>
      </c>
      <c r="G143" s="62">
        <f t="shared" si="25"/>
        <v>6</v>
      </c>
      <c r="H143" s="62" t="s">
        <v>32</v>
      </c>
      <c r="I143" s="64" t="s">
        <v>841</v>
      </c>
      <c r="J143" s="64"/>
      <c r="K143" s="65"/>
      <c r="L143" s="65"/>
      <c r="M143" s="65"/>
      <c r="N143" s="64" t="s">
        <v>148</v>
      </c>
      <c r="O143" s="66" t="s">
        <v>32</v>
      </c>
      <c r="P143" s="66" t="str">
        <f t="shared" si="32"/>
        <v>1..1</v>
      </c>
      <c r="Q143" s="6" t="s">
        <v>842</v>
      </c>
      <c r="R143" s="67" t="s">
        <v>843</v>
      </c>
      <c r="S143" s="66" t="s">
        <v>151</v>
      </c>
      <c r="T143" s="68" t="s">
        <v>56</v>
      </c>
      <c r="U143" s="62" t="s">
        <v>42</v>
      </c>
      <c r="V143" s="66"/>
      <c r="W143" s="69"/>
      <c r="X143" s="38"/>
      <c r="Y143" s="70" t="s">
        <v>47</v>
      </c>
      <c r="Z143" s="70" t="s">
        <v>47</v>
      </c>
      <c r="AA143" s="57"/>
      <c r="AB143" s="13" t="str">
        <f t="shared" si="20"/>
        <v>/rsm:CrossIndustryInvoice/rsm:SupplyChainTradeTransaction/ram:IncludedSupplyChainTradeLineItem/ram:SpecifiedLineTradeAgreement/ram:UltimateCustomerOrderReferencedDocument/ram:FormattedIssueDateTime</v>
      </c>
      <c r="AC143" s="13" t="str">
        <f t="shared" si="21"/>
        <v>/qdt:DateTimeString</v>
      </c>
      <c r="AD143" s="14">
        <f>COUNTIFS(R$4:R143,AB143)</f>
        <v>1</v>
      </c>
      <c r="AE143" s="57"/>
      <c r="AF143" s="61" t="str">
        <f t="shared" si="29"/>
        <v>EXT</v>
      </c>
      <c r="AG143" s="62">
        <f t="shared" si="27"/>
        <v>6</v>
      </c>
      <c r="AH143" s="62" t="str">
        <f t="shared" si="30"/>
        <v>1..1</v>
      </c>
      <c r="AI143" s="64">
        <v>0</v>
      </c>
      <c r="AJ143" s="64"/>
      <c r="AK143" s="65"/>
      <c r="AL143" s="65"/>
      <c r="AM143" s="65"/>
      <c r="AN143" s="64"/>
      <c r="AO143" s="66" t="str">
        <f t="shared" si="26"/>
        <v>1..1</v>
      </c>
      <c r="AP143" s="66" t="str">
        <f t="shared" si="26"/>
        <v>1..1</v>
      </c>
      <c r="AQ143" s="6" t="str">
        <f t="shared" si="26"/>
        <v>/rsm:CrossIndustryInvoice
/rsm:SupplyChainTradeTransaction
/ram:IncludedSupplyChainTradeLineItem
/ram:SpecifiedLineTradeAgreement
/ram:UltimateCustomerOrderReferencedDocument
/ram:FormattedIssueDateTime
/qdt:DateTimeString</v>
      </c>
      <c r="AR143" s="67" t="str">
        <f t="shared" si="26"/>
        <v>/rsm:CrossIndustryInvoice/rsm:SupplyChainTradeTransaction/ram:IncludedSupplyChainTradeLineItem/ram:SpecifiedLineTradeAgreement/ram:UltimateCustomerOrderReferencedDocument/ram:FormattedIssueDateTime/qdt:DateTimeString</v>
      </c>
      <c r="AS143" s="66" t="s">
        <v>151</v>
      </c>
      <c r="AT143" s="68" t="s">
        <v>56</v>
      </c>
      <c r="AU143" s="62" t="str">
        <f t="shared" si="28"/>
        <v>0..1</v>
      </c>
      <c r="AV143" s="66"/>
      <c r="AW143" s="69"/>
      <c r="AX143" s="7"/>
      <c r="AY143" s="70" t="str">
        <f t="shared" si="31"/>
        <v>EXTENDED</v>
      </c>
      <c r="AZ143" s="70" t="str">
        <f t="shared" si="31"/>
        <v>EXTENDED</v>
      </c>
      <c r="BB143" s="57"/>
      <c r="BC143" s="59"/>
      <c r="BD143" s="59"/>
    </row>
    <row r="144" spans="1:56" s="11" customFormat="1" ht="135" x14ac:dyDescent="0.2">
      <c r="A144" s="45" t="str">
        <f t="shared" si="23"/>
        <v>EXT</v>
      </c>
      <c r="B144" s="45"/>
      <c r="C144" s="45"/>
      <c r="D144" s="139" t="s">
        <v>525</v>
      </c>
      <c r="E144" s="61" t="s">
        <v>41</v>
      </c>
      <c r="F144" s="282" t="e">
        <v>#N/A</v>
      </c>
      <c r="G144" s="62">
        <f t="shared" si="25"/>
        <v>7</v>
      </c>
      <c r="H144" s="62" t="s">
        <v>32</v>
      </c>
      <c r="I144" s="64" t="s">
        <v>226</v>
      </c>
      <c r="J144" s="64"/>
      <c r="K144" s="65"/>
      <c r="L144" s="65"/>
      <c r="M144" s="65" t="s">
        <v>160</v>
      </c>
      <c r="N144" s="64"/>
      <c r="O144" s="66" t="s">
        <v>32</v>
      </c>
      <c r="P144" s="66" t="str">
        <f t="shared" si="32"/>
        <v>1..1</v>
      </c>
      <c r="Q144" s="6" t="s">
        <v>844</v>
      </c>
      <c r="R144" s="67" t="s">
        <v>845</v>
      </c>
      <c r="S144" s="66"/>
      <c r="T144" s="68" t="s">
        <v>163</v>
      </c>
      <c r="U144" s="62" t="s">
        <v>42</v>
      </c>
      <c r="V144" s="66"/>
      <c r="W144" s="69"/>
      <c r="X144" s="38"/>
      <c r="Y144" s="70" t="s">
        <v>47</v>
      </c>
      <c r="Z144" s="70" t="s">
        <v>47</v>
      </c>
      <c r="AA144" s="57"/>
      <c r="AB144" s="13" t="str">
        <f t="shared" si="20"/>
        <v>/rsm:CrossIndustryInvoice/rsm:SupplyChainTradeTransaction/ram:IncludedSupplyChainTradeLineItem/ram:SpecifiedLineTradeAgreement/ram:UltimateCustomerOrderReferencedDocument/ram:FormattedIssueDateTime/qdt:DateTimeString</v>
      </c>
      <c r="AC144" s="13" t="str">
        <f t="shared" si="21"/>
        <v>/@format</v>
      </c>
      <c r="AD144" s="14">
        <f>COUNTIFS(R$4:R144,AB144)</f>
        <v>1</v>
      </c>
      <c r="AE144" s="57"/>
      <c r="AF144" s="61" t="str">
        <f t="shared" si="29"/>
        <v>EXT</v>
      </c>
      <c r="AG144" s="62">
        <f t="shared" si="27"/>
        <v>7</v>
      </c>
      <c r="AH144" s="62" t="str">
        <f t="shared" si="30"/>
        <v>1..1</v>
      </c>
      <c r="AI144" s="64" t="s">
        <v>229</v>
      </c>
      <c r="AJ144" s="64"/>
      <c r="AK144" s="65"/>
      <c r="AL144" s="65"/>
      <c r="AM144" s="65"/>
      <c r="AN144" s="64"/>
      <c r="AO144" s="66" t="str">
        <f t="shared" si="26"/>
        <v>1..1</v>
      </c>
      <c r="AP144" s="66" t="str">
        <f t="shared" si="26"/>
        <v>1..1</v>
      </c>
      <c r="AQ144" s="6" t="str">
        <f t="shared" si="26"/>
        <v>/rsm:CrossIndustryInvoice
/rsm:SupplyChainTradeTransaction
/ram:IncludedSupplyChainTradeLineItem
/ram:SpecifiedLineTradeAgreement
/ram:UltimateCustomerOrderReferencedDocument
/ram:FormattedIssueDateTime
/qdt:DateTimeString
/@format</v>
      </c>
      <c r="AR144" s="67" t="str">
        <f t="shared" si="26"/>
        <v>/rsm:CrossIndustryInvoice/rsm:SupplyChainTradeTransaction/ram:IncludedSupplyChainTradeLineItem/ram:SpecifiedLineTradeAgreement/ram:UltimateCustomerOrderReferencedDocument/ram:FormattedIssueDateTime/qdt:DateTimeString/@format</v>
      </c>
      <c r="AS144" s="66"/>
      <c r="AT144" s="68" t="s">
        <v>163</v>
      </c>
      <c r="AU144" s="62" t="str">
        <f t="shared" si="28"/>
        <v>0..1</v>
      </c>
      <c r="AV144" s="66"/>
      <c r="AW144" s="69"/>
      <c r="AX144" s="7"/>
      <c r="AY144" s="70" t="str">
        <f t="shared" si="31"/>
        <v>EXTENDED</v>
      </c>
      <c r="AZ144" s="70" t="str">
        <f t="shared" si="31"/>
        <v>EXTENDED</v>
      </c>
      <c r="BB144" s="57"/>
      <c r="BC144" s="59"/>
      <c r="BD144" s="59"/>
    </row>
    <row r="145" spans="1:56" s="152" customFormat="1" ht="75" x14ac:dyDescent="0.2">
      <c r="A145" s="45" t="str">
        <f t="shared" si="23"/>
        <v>NO</v>
      </c>
      <c r="B145" s="45"/>
      <c r="C145" s="45"/>
      <c r="D145" s="160" t="s">
        <v>846</v>
      </c>
      <c r="E145" s="109" t="s">
        <v>847</v>
      </c>
      <c r="F145" s="292" t="e">
        <v>#N/A</v>
      </c>
      <c r="G145" s="110">
        <f t="shared" si="25"/>
        <v>3</v>
      </c>
      <c r="H145" s="110" t="s">
        <v>32</v>
      </c>
      <c r="I145" s="111" t="s">
        <v>848</v>
      </c>
      <c r="J145" s="112"/>
      <c r="K145" s="113"/>
      <c r="L145" s="113"/>
      <c r="M145" s="113"/>
      <c r="N145" s="112"/>
      <c r="O145" s="110" t="s">
        <v>32</v>
      </c>
      <c r="P145" s="110" t="str">
        <f t="shared" si="32"/>
        <v>1..1</v>
      </c>
      <c r="Q145" s="114" t="s">
        <v>849</v>
      </c>
      <c r="R145" s="115" t="s">
        <v>850</v>
      </c>
      <c r="S145" s="110"/>
      <c r="T145" s="116"/>
      <c r="U145" s="110" t="s">
        <v>42</v>
      </c>
      <c r="V145" s="110"/>
      <c r="W145" s="117"/>
      <c r="X145" s="38"/>
      <c r="Y145" s="116" t="s">
        <v>244</v>
      </c>
      <c r="Z145" s="116" t="s">
        <v>244</v>
      </c>
      <c r="AA145" s="57"/>
      <c r="AB145" s="13" t="str">
        <f t="shared" si="20"/>
        <v>/rsm:CrossIndustryInvoice/rsm:SupplyChainTradeTransaction/ram:IncludedSupplyChainTradeLineItem</v>
      </c>
      <c r="AC145" s="13" t="str">
        <f t="shared" si="21"/>
        <v>/ram:SpecifiedLineTradeDelivery</v>
      </c>
      <c r="AD145" s="14">
        <f>COUNTIFS(R$4:R145,AB145)</f>
        <v>1</v>
      </c>
      <c r="AE145" s="57"/>
      <c r="AF145" s="109" t="str">
        <f t="shared" si="29"/>
        <v>BT-129-00</v>
      </c>
      <c r="AG145" s="110">
        <f t="shared" si="27"/>
        <v>3</v>
      </c>
      <c r="AH145" s="110" t="str">
        <f t="shared" si="30"/>
        <v>1..1</v>
      </c>
      <c r="AI145" s="111" t="s">
        <v>848</v>
      </c>
      <c r="AJ145" s="112"/>
      <c r="AK145" s="113"/>
      <c r="AL145" s="113"/>
      <c r="AM145" s="113" t="s">
        <v>35</v>
      </c>
      <c r="AN145" s="112"/>
      <c r="AO145" s="110" t="str">
        <f t="shared" si="26"/>
        <v>1..1</v>
      </c>
      <c r="AP145" s="110" t="str">
        <f t="shared" si="26"/>
        <v>1..1</v>
      </c>
      <c r="AQ145" s="114" t="str">
        <f t="shared" si="26"/>
        <v>/rsm:CrossIndustryInvoice
/rsm:SupplyChainTradeTransaction
/ram:IncludedSupplyChainTradeLineItem
/ram:SpecifiedLineTradeDelivery</v>
      </c>
      <c r="AR145" s="115" t="str">
        <f t="shared" si="26"/>
        <v>/rsm:CrossIndustryInvoice/rsm:SupplyChainTradeTransaction/ram:IncludedSupplyChainTradeLineItem/ram:SpecifiedLineTradeDelivery</v>
      </c>
      <c r="AS145" s="110"/>
      <c r="AT145" s="116"/>
      <c r="AU145" s="110" t="str">
        <f t="shared" si="28"/>
        <v>0..1</v>
      </c>
      <c r="AV145" s="110"/>
      <c r="AW145" s="117"/>
      <c r="AX145" s="7"/>
      <c r="AY145" s="116" t="str">
        <f t="shared" si="31"/>
        <v>BASIC</v>
      </c>
      <c r="AZ145" s="116" t="str">
        <f t="shared" si="31"/>
        <v>BASIC</v>
      </c>
      <c r="BB145" s="57"/>
      <c r="BC145" s="59"/>
      <c r="BD145" s="59"/>
    </row>
    <row r="146" spans="1:56" s="11" customFormat="1" ht="90" x14ac:dyDescent="0.2">
      <c r="A146" s="45" t="str">
        <f t="shared" si="23"/>
        <v>YES</v>
      </c>
      <c r="B146" s="45"/>
      <c r="C146" s="45"/>
      <c r="D146" s="160" t="s">
        <v>846</v>
      </c>
      <c r="E146" s="119" t="s">
        <v>851</v>
      </c>
      <c r="F146" s="293" t="s">
        <v>851</v>
      </c>
      <c r="G146" s="66">
        <f t="shared" si="25"/>
        <v>4</v>
      </c>
      <c r="H146" s="66" t="s">
        <v>32</v>
      </c>
      <c r="I146" s="64" t="s">
        <v>852</v>
      </c>
      <c r="J146" s="64" t="s">
        <v>853</v>
      </c>
      <c r="K146" s="65"/>
      <c r="L146" s="65" t="s">
        <v>854</v>
      </c>
      <c r="M146" s="65" t="s">
        <v>855</v>
      </c>
      <c r="N146" s="64" t="s">
        <v>680</v>
      </c>
      <c r="O146" s="66" t="s">
        <v>32</v>
      </c>
      <c r="P146" s="66" t="str">
        <f t="shared" si="32"/>
        <v>1..1</v>
      </c>
      <c r="Q146" s="2" t="s">
        <v>856</v>
      </c>
      <c r="R146" s="75" t="s">
        <v>857</v>
      </c>
      <c r="S146" s="66" t="s">
        <v>520</v>
      </c>
      <c r="T146" s="68" t="s">
        <v>56</v>
      </c>
      <c r="U146" s="66" t="s">
        <v>42</v>
      </c>
      <c r="V146" s="66" t="s">
        <v>132</v>
      </c>
      <c r="W146" s="69" t="s">
        <v>35</v>
      </c>
      <c r="X146" s="38"/>
      <c r="Y146" s="68" t="s">
        <v>244</v>
      </c>
      <c r="Z146" s="68" t="s">
        <v>244</v>
      </c>
      <c r="AA146" s="57"/>
      <c r="AB146" s="13" t="str">
        <f t="shared" si="20"/>
        <v>/rsm:CrossIndustryInvoice/rsm:SupplyChainTradeTransaction/ram:IncludedSupplyChainTradeLineItem/ram:SpecifiedLineTradeDelivery</v>
      </c>
      <c r="AC146" s="13" t="str">
        <f t="shared" si="21"/>
        <v>/ram:BilledQuantity</v>
      </c>
      <c r="AD146" s="14">
        <f>COUNTIFS(R$4:R146,AB146)</f>
        <v>1</v>
      </c>
      <c r="AE146" s="57"/>
      <c r="AF146" s="119" t="str">
        <f t="shared" si="29"/>
        <v>BT-129</v>
      </c>
      <c r="AG146" s="66">
        <f t="shared" si="27"/>
        <v>4</v>
      </c>
      <c r="AH146" s="66" t="str">
        <f t="shared" si="30"/>
        <v>1..1</v>
      </c>
      <c r="AI146" s="64" t="s">
        <v>858</v>
      </c>
      <c r="AJ146" s="64" t="s">
        <v>859</v>
      </c>
      <c r="AK146" s="65"/>
      <c r="AL146" s="65" t="s">
        <v>860</v>
      </c>
      <c r="AM146" s="65" t="s">
        <v>861</v>
      </c>
      <c r="AN146" s="64" t="s">
        <v>686</v>
      </c>
      <c r="AO146" s="66" t="str">
        <f t="shared" si="26"/>
        <v>1..1</v>
      </c>
      <c r="AP146" s="66" t="str">
        <f t="shared" si="26"/>
        <v>1..1</v>
      </c>
      <c r="AQ146" s="2" t="str">
        <f t="shared" si="26"/>
        <v>/rsm:CrossIndustryInvoice
/rsm:SupplyChainTradeTransaction
/ram:IncludedSupplyChainTradeLineItem
/ram:SpecifiedLineTradeDelivery
/ram:BilledQuantity</v>
      </c>
      <c r="AR146" s="75" t="str">
        <f t="shared" si="26"/>
        <v>/rsm:CrossIndustryInvoice/rsm:SupplyChainTradeTransaction/ram:IncludedSupplyChainTradeLineItem/ram:SpecifiedLineTradeDelivery/ram:BilledQuantity</v>
      </c>
      <c r="AS146" s="66" t="s">
        <v>520</v>
      </c>
      <c r="AT146" s="68" t="s">
        <v>56</v>
      </c>
      <c r="AU146" s="66" t="str">
        <f t="shared" si="28"/>
        <v>0..1</v>
      </c>
      <c r="AV146" s="66" t="s">
        <v>132</v>
      </c>
      <c r="AW146" s="69" t="s">
        <v>35</v>
      </c>
      <c r="AX146" s="7"/>
      <c r="AY146" s="68" t="str">
        <f t="shared" si="31"/>
        <v>BASIC</v>
      </c>
      <c r="AZ146" s="68" t="str">
        <f t="shared" si="31"/>
        <v>BASIC</v>
      </c>
      <c r="BB146" s="57"/>
      <c r="BC146" s="59"/>
      <c r="BD146" s="59"/>
    </row>
    <row r="147" spans="1:56" s="11" customFormat="1" ht="135" x14ac:dyDescent="0.2">
      <c r="A147" s="45" t="str">
        <f t="shared" si="23"/>
        <v>YES</v>
      </c>
      <c r="B147" s="45"/>
      <c r="C147" s="45"/>
      <c r="D147" s="160" t="s">
        <v>846</v>
      </c>
      <c r="E147" s="119" t="s">
        <v>862</v>
      </c>
      <c r="F147" s="293" t="s">
        <v>862</v>
      </c>
      <c r="G147" s="66">
        <f t="shared" si="25"/>
        <v>5</v>
      </c>
      <c r="H147" s="66" t="s">
        <v>32</v>
      </c>
      <c r="I147" s="64" t="s">
        <v>863</v>
      </c>
      <c r="J147" s="64" t="s">
        <v>864</v>
      </c>
      <c r="K147" s="65" t="s">
        <v>865</v>
      </c>
      <c r="L147" s="65" t="s">
        <v>691</v>
      </c>
      <c r="M147" s="65" t="s">
        <v>866</v>
      </c>
      <c r="N147" s="64" t="s">
        <v>128</v>
      </c>
      <c r="O147" s="66" t="s">
        <v>32</v>
      </c>
      <c r="P147" s="66" t="str">
        <f t="shared" si="32"/>
        <v>1..1</v>
      </c>
      <c r="Q147" s="2" t="s">
        <v>867</v>
      </c>
      <c r="R147" s="75" t="s">
        <v>868</v>
      </c>
      <c r="S147" s="66" t="s">
        <v>131</v>
      </c>
      <c r="T147" s="68" t="s">
        <v>163</v>
      </c>
      <c r="U147" s="66" t="s">
        <v>42</v>
      </c>
      <c r="V147" s="66" t="s">
        <v>132</v>
      </c>
      <c r="W147" s="69" t="s">
        <v>35</v>
      </c>
      <c r="X147" s="38"/>
      <c r="Y147" s="68" t="s">
        <v>244</v>
      </c>
      <c r="Z147" s="68" t="s">
        <v>244</v>
      </c>
      <c r="AA147" s="57"/>
      <c r="AB147" s="13" t="str">
        <f t="shared" si="20"/>
        <v>/rsm:CrossIndustryInvoice/rsm:SupplyChainTradeTransaction/ram:IncludedSupplyChainTradeLineItem/ram:SpecifiedLineTradeDelivery/ram:BilledQuantity</v>
      </c>
      <c r="AC147" s="13" t="str">
        <f t="shared" si="21"/>
        <v>/@unitCode</v>
      </c>
      <c r="AD147" s="14">
        <f>COUNTIFS(R$4:R147,AB147)</f>
        <v>1</v>
      </c>
      <c r="AE147" s="57"/>
      <c r="AF147" s="119" t="str">
        <f t="shared" si="29"/>
        <v>BT-130</v>
      </c>
      <c r="AG147" s="66">
        <f t="shared" si="27"/>
        <v>5</v>
      </c>
      <c r="AH147" s="66" t="str">
        <f t="shared" si="30"/>
        <v>1..1</v>
      </c>
      <c r="AI147" s="64" t="s">
        <v>869</v>
      </c>
      <c r="AJ147" s="64" t="s">
        <v>870</v>
      </c>
      <c r="AK147" s="65" t="s">
        <v>871</v>
      </c>
      <c r="AL147" s="65" t="s">
        <v>698</v>
      </c>
      <c r="AM147" s="65" t="s">
        <v>872</v>
      </c>
      <c r="AN147" s="64" t="s">
        <v>128</v>
      </c>
      <c r="AO147" s="66" t="str">
        <f t="shared" si="26"/>
        <v>1..1</v>
      </c>
      <c r="AP147" s="66" t="str">
        <f t="shared" si="26"/>
        <v>1..1</v>
      </c>
      <c r="AQ147" s="2" t="str">
        <f t="shared" si="26"/>
        <v>/rsm:CrossIndustryInvoice
/rsm:SupplyChainTradeTransaction
/ram:IncludedSupplyChainTradeLineItem
/ram:SpecifiedLineTradeDelivery
/ram:BilledQuantity
/@unitCode</v>
      </c>
      <c r="AR147" s="75" t="str">
        <f t="shared" si="26"/>
        <v>/rsm:CrossIndustryInvoice/rsm:SupplyChainTradeTransaction/ram:IncludedSupplyChainTradeLineItem/ram:SpecifiedLineTradeDelivery/ram:BilledQuantity/@unitCode</v>
      </c>
      <c r="AS147" s="66" t="s">
        <v>131</v>
      </c>
      <c r="AT147" s="68" t="s">
        <v>163</v>
      </c>
      <c r="AU147" s="66" t="str">
        <f t="shared" si="28"/>
        <v>0..1</v>
      </c>
      <c r="AV147" s="66" t="s">
        <v>132</v>
      </c>
      <c r="AW147" s="69" t="s">
        <v>35</v>
      </c>
      <c r="AX147" s="7"/>
      <c r="AY147" s="68" t="str">
        <f t="shared" si="31"/>
        <v>BASIC</v>
      </c>
      <c r="AZ147" s="68" t="str">
        <f t="shared" si="31"/>
        <v>BASIC</v>
      </c>
      <c r="BB147" s="57"/>
      <c r="BC147" s="59"/>
      <c r="BD147" s="59"/>
    </row>
    <row r="148" spans="1:56" s="11" customFormat="1" ht="90" x14ac:dyDescent="0.2">
      <c r="A148" s="45" t="str">
        <f t="shared" si="23"/>
        <v>EXT</v>
      </c>
      <c r="B148" s="45"/>
      <c r="C148" s="45"/>
      <c r="D148" s="161" t="s">
        <v>846</v>
      </c>
      <c r="E148" s="61" t="s">
        <v>41</v>
      </c>
      <c r="F148" s="282" t="e">
        <v>#N/A</v>
      </c>
      <c r="G148" s="62">
        <f t="shared" si="25"/>
        <v>4</v>
      </c>
      <c r="H148" s="62" t="s">
        <v>42</v>
      </c>
      <c r="I148" s="64" t="s">
        <v>873</v>
      </c>
      <c r="J148" s="64" t="s">
        <v>874</v>
      </c>
      <c r="K148" s="65"/>
      <c r="L148" s="65"/>
      <c r="M148" s="65"/>
      <c r="N148" s="64"/>
      <c r="O148" s="66" t="s">
        <v>42</v>
      </c>
      <c r="P148" s="66" t="str">
        <f t="shared" si="32"/>
        <v>0..1</v>
      </c>
      <c r="Q148" s="6" t="s">
        <v>875</v>
      </c>
      <c r="R148" s="67" t="s">
        <v>876</v>
      </c>
      <c r="S148" s="66" t="s">
        <v>520</v>
      </c>
      <c r="T148" s="68" t="s">
        <v>56</v>
      </c>
      <c r="U148" s="62" t="s">
        <v>42</v>
      </c>
      <c r="V148" s="66"/>
      <c r="W148" s="69"/>
      <c r="X148" s="38"/>
      <c r="Y148" s="70" t="s">
        <v>47</v>
      </c>
      <c r="Z148" s="70" t="s">
        <v>47</v>
      </c>
      <c r="AA148" s="57"/>
      <c r="AB148" s="13" t="str">
        <f t="shared" si="20"/>
        <v>/rsm:CrossIndustryInvoice/rsm:SupplyChainTradeTransaction/ram:IncludedSupplyChainTradeLineItem/ram:SpecifiedLineTradeDelivery</v>
      </c>
      <c r="AC148" s="13" t="str">
        <f t="shared" si="21"/>
        <v>/ram:ChargeFreeQuantity</v>
      </c>
      <c r="AD148" s="14">
        <f>COUNTIFS(R$4:R148,AB148)</f>
        <v>1</v>
      </c>
      <c r="AE148" s="57"/>
      <c r="AF148" s="61" t="str">
        <f t="shared" si="29"/>
        <v>EXT</v>
      </c>
      <c r="AG148" s="62">
        <f t="shared" si="27"/>
        <v>4</v>
      </c>
      <c r="AH148" s="62" t="str">
        <f t="shared" si="30"/>
        <v>0..1</v>
      </c>
      <c r="AI148" s="64" t="s">
        <v>877</v>
      </c>
      <c r="AJ148" s="64"/>
      <c r="AK148" s="65"/>
      <c r="AL148" s="65"/>
      <c r="AM148" s="65"/>
      <c r="AN148" s="64"/>
      <c r="AO148" s="66" t="str">
        <f t="shared" si="26"/>
        <v>0..1</v>
      </c>
      <c r="AP148" s="66" t="str">
        <f t="shared" si="26"/>
        <v>0..1</v>
      </c>
      <c r="AQ148" s="6" t="str">
        <f t="shared" si="26"/>
        <v>/rsm:CrossIndustryInvoice
/rsm:SupplyChainTradeTransaction
/ram:IncludedSupplyChainTradeLineItem
/ram:SpecifiedLineTradeDelivery
/ram:ChargeFreeQuantity</v>
      </c>
      <c r="AR148" s="67" t="str">
        <f t="shared" si="26"/>
        <v>/rsm:CrossIndustryInvoice/rsm:SupplyChainTradeTransaction/ram:IncludedSupplyChainTradeLineItem/ram:SpecifiedLineTradeDelivery/ram:ChargeFreeQuantity</v>
      </c>
      <c r="AS148" s="66" t="s">
        <v>520</v>
      </c>
      <c r="AT148" s="68" t="s">
        <v>56</v>
      </c>
      <c r="AU148" s="62" t="str">
        <f t="shared" si="28"/>
        <v>0..1</v>
      </c>
      <c r="AV148" s="66"/>
      <c r="AW148" s="69"/>
      <c r="AX148" s="7"/>
      <c r="AY148" s="70" t="str">
        <f t="shared" si="31"/>
        <v>EXTENDED</v>
      </c>
      <c r="AZ148" s="70" t="str">
        <f t="shared" si="31"/>
        <v>EXTENDED</v>
      </c>
      <c r="BB148" s="57"/>
      <c r="BC148" s="59"/>
      <c r="BD148" s="59"/>
    </row>
    <row r="149" spans="1:56" s="11" customFormat="1" ht="105" x14ac:dyDescent="0.2">
      <c r="A149" s="45" t="str">
        <f t="shared" si="23"/>
        <v>EXT</v>
      </c>
      <c r="B149" s="45"/>
      <c r="C149" s="45"/>
      <c r="D149" s="161" t="s">
        <v>846</v>
      </c>
      <c r="E149" s="61" t="s">
        <v>41</v>
      </c>
      <c r="F149" s="282" t="e">
        <v>#N/A</v>
      </c>
      <c r="G149" s="62">
        <f t="shared" si="25"/>
        <v>5</v>
      </c>
      <c r="H149" s="62" t="s">
        <v>32</v>
      </c>
      <c r="I149" s="64" t="s">
        <v>522</v>
      </c>
      <c r="J149" s="64"/>
      <c r="K149" s="65"/>
      <c r="L149" s="65"/>
      <c r="M149" s="65"/>
      <c r="N149" s="64"/>
      <c r="O149" s="66" t="s">
        <v>42</v>
      </c>
      <c r="P149" s="66" t="str">
        <f t="shared" si="32"/>
        <v>0..1</v>
      </c>
      <c r="Q149" s="6" t="s">
        <v>878</v>
      </c>
      <c r="R149" s="67" t="s">
        <v>879</v>
      </c>
      <c r="S149" s="66"/>
      <c r="T149" s="68" t="s">
        <v>163</v>
      </c>
      <c r="U149" s="62" t="s">
        <v>42</v>
      </c>
      <c r="V149" s="66"/>
      <c r="W149" s="69"/>
      <c r="X149" s="38"/>
      <c r="Y149" s="70" t="s">
        <v>47</v>
      </c>
      <c r="Z149" s="70" t="s">
        <v>47</v>
      </c>
      <c r="AA149" s="57"/>
      <c r="AB149" s="13" t="str">
        <f t="shared" si="20"/>
        <v>/rsm:CrossIndustryInvoice/rsm:SupplyChainTradeTransaction/ram:IncludedSupplyChainTradeLineItem/ram:SpecifiedLineTradeDelivery/ram:ChargeFreeQuantity</v>
      </c>
      <c r="AC149" s="13" t="str">
        <f t="shared" si="21"/>
        <v>/@unitCode</v>
      </c>
      <c r="AD149" s="14">
        <f>COUNTIFS(R$4:R149,AB149)</f>
        <v>1</v>
      </c>
      <c r="AE149" s="57"/>
      <c r="AF149" s="61" t="str">
        <f t="shared" si="29"/>
        <v>EXT</v>
      </c>
      <c r="AG149" s="62">
        <f t="shared" si="27"/>
        <v>5</v>
      </c>
      <c r="AH149" s="62" t="str">
        <f t="shared" si="30"/>
        <v>1..1</v>
      </c>
      <c r="AI149" s="64" t="s">
        <v>415</v>
      </c>
      <c r="AJ149" s="64"/>
      <c r="AK149" s="65"/>
      <c r="AL149" s="65"/>
      <c r="AM149" s="65"/>
      <c r="AN149" s="64"/>
      <c r="AO149" s="66" t="str">
        <f t="shared" si="26"/>
        <v>0..1</v>
      </c>
      <c r="AP149" s="66" t="str">
        <f t="shared" si="26"/>
        <v>0..1</v>
      </c>
      <c r="AQ149" s="6" t="str">
        <f t="shared" si="26"/>
        <v>/rsm:CrossIndustryInvoice
/rsm:SupplyChainTradeTransaction
/ram:IncludedSupplyChainTradeLineItem
/ram:SpecifiedLineTradeDelivery
/ram:ChargeFreeQuantity
/@unitCode</v>
      </c>
      <c r="AR149" s="67" t="str">
        <f t="shared" si="26"/>
        <v>/rsm:CrossIndustryInvoice/rsm:SupplyChainTradeTransaction/ram:IncludedSupplyChainTradeLineItem/ram:SpecifiedLineTradeDelivery/ram:ChargeFreeQuantity/@unitCode</v>
      </c>
      <c r="AS149" s="66"/>
      <c r="AT149" s="68" t="s">
        <v>163</v>
      </c>
      <c r="AU149" s="62" t="str">
        <f t="shared" si="28"/>
        <v>0..1</v>
      </c>
      <c r="AV149" s="66"/>
      <c r="AW149" s="69"/>
      <c r="AX149" s="7"/>
      <c r="AY149" s="70" t="str">
        <f t="shared" si="31"/>
        <v>EXTENDED</v>
      </c>
      <c r="AZ149" s="70" t="str">
        <f t="shared" si="31"/>
        <v>EXTENDED</v>
      </c>
      <c r="BB149" s="57"/>
      <c r="BC149" s="59"/>
      <c r="BD149" s="59"/>
    </row>
    <row r="150" spans="1:56" s="11" customFormat="1" ht="90" x14ac:dyDescent="0.2">
      <c r="A150" s="45" t="str">
        <f t="shared" si="23"/>
        <v>EXT</v>
      </c>
      <c r="B150" s="45"/>
      <c r="C150" s="45"/>
      <c r="D150" s="161" t="s">
        <v>846</v>
      </c>
      <c r="E150" s="61" t="s">
        <v>41</v>
      </c>
      <c r="F150" s="282" t="e">
        <v>#N/A</v>
      </c>
      <c r="G150" s="62">
        <f t="shared" si="25"/>
        <v>4</v>
      </c>
      <c r="H150" s="62" t="s">
        <v>42</v>
      </c>
      <c r="I150" s="64" t="s">
        <v>880</v>
      </c>
      <c r="J150" s="64" t="s">
        <v>881</v>
      </c>
      <c r="K150" s="65"/>
      <c r="L150" s="65"/>
      <c r="M150" s="65"/>
      <c r="N150" s="64"/>
      <c r="O150" s="66" t="s">
        <v>42</v>
      </c>
      <c r="P150" s="66" t="str">
        <f t="shared" si="32"/>
        <v>0..1</v>
      </c>
      <c r="Q150" s="6" t="s">
        <v>882</v>
      </c>
      <c r="R150" s="67" t="s">
        <v>883</v>
      </c>
      <c r="S150" s="66" t="s">
        <v>520</v>
      </c>
      <c r="T150" s="68" t="s">
        <v>56</v>
      </c>
      <c r="U150" s="62" t="s">
        <v>42</v>
      </c>
      <c r="V150" s="66"/>
      <c r="W150" s="69"/>
      <c r="X150" s="38"/>
      <c r="Y150" s="70" t="s">
        <v>47</v>
      </c>
      <c r="Z150" s="70" t="s">
        <v>47</v>
      </c>
      <c r="AA150" s="57"/>
      <c r="AB150" s="13" t="str">
        <f t="shared" si="20"/>
        <v>/rsm:CrossIndustryInvoice/rsm:SupplyChainTradeTransaction/ram:IncludedSupplyChainTradeLineItem/ram:SpecifiedLineTradeDelivery</v>
      </c>
      <c r="AC150" s="13" t="str">
        <f t="shared" si="21"/>
        <v>/ram:PackageQuantity</v>
      </c>
      <c r="AD150" s="14">
        <f>COUNTIFS(R$4:R150,AB150)</f>
        <v>1</v>
      </c>
      <c r="AE150" s="57"/>
      <c r="AF150" s="61" t="str">
        <f t="shared" si="29"/>
        <v>EXT</v>
      </c>
      <c r="AG150" s="62">
        <f t="shared" si="27"/>
        <v>4</v>
      </c>
      <c r="AH150" s="62" t="str">
        <f t="shared" si="30"/>
        <v>0..1</v>
      </c>
      <c r="AI150" s="64" t="s">
        <v>884</v>
      </c>
      <c r="AJ150" s="64"/>
      <c r="AK150" s="65"/>
      <c r="AL150" s="65"/>
      <c r="AM150" s="65"/>
      <c r="AN150" s="64"/>
      <c r="AO150" s="66" t="str">
        <f t="shared" si="26"/>
        <v>0..1</v>
      </c>
      <c r="AP150" s="66" t="str">
        <f t="shared" si="26"/>
        <v>0..1</v>
      </c>
      <c r="AQ150" s="6" t="str">
        <f t="shared" si="26"/>
        <v>/rsm:CrossIndustryInvoice
/rsm:SupplyChainTradeTransaction
/ram:IncludedSupplyChainTradeLineItem
/ram:SpecifiedLineTradeDelivery
/ram:PackageQuantity</v>
      </c>
      <c r="AR150" s="67" t="str">
        <f t="shared" si="26"/>
        <v>/rsm:CrossIndustryInvoice/rsm:SupplyChainTradeTransaction/ram:IncludedSupplyChainTradeLineItem/ram:SpecifiedLineTradeDelivery/ram:PackageQuantity</v>
      </c>
      <c r="AS150" s="66" t="s">
        <v>520</v>
      </c>
      <c r="AT150" s="68" t="s">
        <v>56</v>
      </c>
      <c r="AU150" s="62" t="str">
        <f t="shared" si="28"/>
        <v>0..1</v>
      </c>
      <c r="AV150" s="66"/>
      <c r="AW150" s="69"/>
      <c r="AX150" s="7"/>
      <c r="AY150" s="70" t="str">
        <f t="shared" si="31"/>
        <v>EXTENDED</v>
      </c>
      <c r="AZ150" s="70" t="str">
        <f t="shared" si="31"/>
        <v>EXTENDED</v>
      </c>
      <c r="BB150" s="57"/>
      <c r="BC150" s="59"/>
      <c r="BD150" s="59"/>
    </row>
    <row r="151" spans="1:56" s="11" customFormat="1" ht="105" x14ac:dyDescent="0.2">
      <c r="A151" s="45" t="str">
        <f t="shared" si="23"/>
        <v>EXT</v>
      </c>
      <c r="B151" s="45"/>
      <c r="C151" s="45"/>
      <c r="D151" s="161" t="s">
        <v>846</v>
      </c>
      <c r="E151" s="61" t="s">
        <v>41</v>
      </c>
      <c r="F151" s="282" t="e">
        <v>#N/A</v>
      </c>
      <c r="G151" s="62">
        <f t="shared" si="25"/>
        <v>5</v>
      </c>
      <c r="H151" s="62" t="s">
        <v>32</v>
      </c>
      <c r="I151" s="64" t="s">
        <v>522</v>
      </c>
      <c r="J151" s="64"/>
      <c r="K151" s="65"/>
      <c r="L151" s="65"/>
      <c r="M151" s="65"/>
      <c r="N151" s="64"/>
      <c r="O151" s="66" t="s">
        <v>42</v>
      </c>
      <c r="P151" s="66" t="str">
        <f t="shared" si="32"/>
        <v>0..1</v>
      </c>
      <c r="Q151" s="6" t="s">
        <v>885</v>
      </c>
      <c r="R151" s="67" t="s">
        <v>886</v>
      </c>
      <c r="S151" s="66"/>
      <c r="T151" s="68" t="s">
        <v>163</v>
      </c>
      <c r="U151" s="62" t="s">
        <v>42</v>
      </c>
      <c r="V151" s="66"/>
      <c r="W151" s="69"/>
      <c r="X151" s="38"/>
      <c r="Y151" s="70" t="s">
        <v>47</v>
      </c>
      <c r="Z151" s="70" t="s">
        <v>47</v>
      </c>
      <c r="AA151" s="57"/>
      <c r="AB151" s="13" t="str">
        <f t="shared" si="20"/>
        <v>/rsm:CrossIndustryInvoice/rsm:SupplyChainTradeTransaction/ram:IncludedSupplyChainTradeLineItem/ram:SpecifiedLineTradeDelivery/ram:PackageQuantity</v>
      </c>
      <c r="AC151" s="13" t="str">
        <f t="shared" si="21"/>
        <v>/@unitCode</v>
      </c>
      <c r="AD151" s="14">
        <f>COUNTIFS(R$4:R151,AB151)</f>
        <v>1</v>
      </c>
      <c r="AE151" s="57"/>
      <c r="AF151" s="61" t="str">
        <f t="shared" si="29"/>
        <v>EXT</v>
      </c>
      <c r="AG151" s="62">
        <f t="shared" si="27"/>
        <v>5</v>
      </c>
      <c r="AH151" s="62" t="str">
        <f t="shared" si="30"/>
        <v>1..1</v>
      </c>
      <c r="AI151" s="64" t="s">
        <v>415</v>
      </c>
      <c r="AJ151" s="64"/>
      <c r="AK151" s="65"/>
      <c r="AL151" s="65"/>
      <c r="AM151" s="65"/>
      <c r="AN151" s="64"/>
      <c r="AO151" s="66" t="str">
        <f t="shared" si="26"/>
        <v>0..1</v>
      </c>
      <c r="AP151" s="66" t="str">
        <f t="shared" si="26"/>
        <v>0..1</v>
      </c>
      <c r="AQ151" s="6" t="str">
        <f t="shared" si="26"/>
        <v>/rsm:CrossIndustryInvoice
/rsm:SupplyChainTradeTransaction
/ram:IncludedSupplyChainTradeLineItem
/ram:SpecifiedLineTradeDelivery
/ram:PackageQuantity
/@unitCode</v>
      </c>
      <c r="AR151" s="67" t="str">
        <f t="shared" si="26"/>
        <v>/rsm:CrossIndustryInvoice/rsm:SupplyChainTradeTransaction/ram:IncludedSupplyChainTradeLineItem/ram:SpecifiedLineTradeDelivery/ram:PackageQuantity/@unitCode</v>
      </c>
      <c r="AS151" s="66"/>
      <c r="AT151" s="68" t="s">
        <v>163</v>
      </c>
      <c r="AU151" s="62" t="str">
        <f t="shared" si="28"/>
        <v>0..1</v>
      </c>
      <c r="AV151" s="66"/>
      <c r="AW151" s="69"/>
      <c r="AX151" s="7"/>
      <c r="AY151" s="70" t="str">
        <f t="shared" si="31"/>
        <v>EXTENDED</v>
      </c>
      <c r="AZ151" s="70" t="str">
        <f t="shared" si="31"/>
        <v>EXTENDED</v>
      </c>
      <c r="BB151" s="57"/>
      <c r="BC151" s="59"/>
      <c r="BD151" s="59"/>
    </row>
    <row r="152" spans="1:56" s="152" customFormat="1" ht="90" x14ac:dyDescent="0.2">
      <c r="A152" s="45" t="str">
        <f t="shared" si="23"/>
        <v>EXT</v>
      </c>
      <c r="B152" s="45"/>
      <c r="C152" s="45"/>
      <c r="D152" s="161" t="s">
        <v>846</v>
      </c>
      <c r="E152" s="140" t="s">
        <v>41</v>
      </c>
      <c r="F152" s="296" t="s">
        <v>4914</v>
      </c>
      <c r="G152" s="141">
        <f t="shared" si="25"/>
        <v>4</v>
      </c>
      <c r="H152" s="141" t="s">
        <v>42</v>
      </c>
      <c r="I152" s="125" t="s">
        <v>887</v>
      </c>
      <c r="J152" s="125" t="s">
        <v>888</v>
      </c>
      <c r="K152" s="125" t="s">
        <v>889</v>
      </c>
      <c r="L152" s="126"/>
      <c r="M152" s="126"/>
      <c r="N152" s="125"/>
      <c r="O152" s="124" t="s">
        <v>42</v>
      </c>
      <c r="P152" s="124" t="str">
        <f t="shared" si="32"/>
        <v>0..1</v>
      </c>
      <c r="Q152" s="142" t="s">
        <v>890</v>
      </c>
      <c r="R152" s="143" t="s">
        <v>891</v>
      </c>
      <c r="S152" s="124"/>
      <c r="T152" s="129"/>
      <c r="U152" s="141" t="s">
        <v>42</v>
      </c>
      <c r="V152" s="124"/>
      <c r="W152" s="130"/>
      <c r="X152" s="38"/>
      <c r="Y152" s="144" t="s">
        <v>47</v>
      </c>
      <c r="Z152" s="144" t="s">
        <v>48</v>
      </c>
      <c r="AA152" s="57"/>
      <c r="AB152" s="13" t="str">
        <f t="shared" si="20"/>
        <v>/rsm:CrossIndustryInvoice/rsm:SupplyChainTradeTransaction/ram:IncludedSupplyChainTradeLineItem/ram:SpecifiedLineTradeDelivery</v>
      </c>
      <c r="AC152" s="13" t="str">
        <f t="shared" si="21"/>
        <v>/ram:ShipToTradeParty</v>
      </c>
      <c r="AD152" s="14">
        <f>COUNTIFS(R$4:R152,AB152)</f>
        <v>1</v>
      </c>
      <c r="AE152" s="57"/>
      <c r="AF152" s="140" t="str">
        <f t="shared" si="29"/>
        <v>EXT</v>
      </c>
      <c r="AG152" s="141">
        <f t="shared" si="27"/>
        <v>4</v>
      </c>
      <c r="AH152" s="141" t="str">
        <f t="shared" si="30"/>
        <v>0..1</v>
      </c>
      <c r="AI152" s="125" t="s">
        <v>892</v>
      </c>
      <c r="AJ152" s="125"/>
      <c r="AK152" s="125"/>
      <c r="AL152" s="126"/>
      <c r="AM152" s="126"/>
      <c r="AN152" s="125"/>
      <c r="AO152" s="124" t="str">
        <f t="shared" si="26"/>
        <v>0..1</v>
      </c>
      <c r="AP152" s="124" t="str">
        <f t="shared" si="26"/>
        <v>0..1</v>
      </c>
      <c r="AQ152" s="142" t="str">
        <f t="shared" si="26"/>
        <v>/rsm:CrossIndustryInvoice
/rsm:SupplyChainTradeTransaction
/ram:IncludedSupplyChainTradeLineItem
/ram:SpecifiedLineTradeDelivery
/ram:ShipToTradeParty</v>
      </c>
      <c r="AR152" s="143" t="str">
        <f t="shared" si="26"/>
        <v>/rsm:CrossIndustryInvoice/rsm:SupplyChainTradeTransaction/ram:IncludedSupplyChainTradeLineItem/ram:SpecifiedLineTradeDelivery/ram:ShipToTradeParty</v>
      </c>
      <c r="AS152" s="124"/>
      <c r="AT152" s="129"/>
      <c r="AU152" s="141" t="str">
        <f t="shared" si="28"/>
        <v>0..1</v>
      </c>
      <c r="AV152" s="124"/>
      <c r="AW152" s="130"/>
      <c r="AX152" s="7"/>
      <c r="AY152" s="144" t="str">
        <f t="shared" si="31"/>
        <v>EXTENDED</v>
      </c>
      <c r="AZ152" s="144" t="str">
        <f t="shared" si="31"/>
        <v>EXTENDED FR B2B</v>
      </c>
      <c r="BB152" s="57"/>
      <c r="BC152" s="59"/>
      <c r="BD152" s="59"/>
    </row>
    <row r="153" spans="1:56" s="11" customFormat="1" ht="105" x14ac:dyDescent="0.2">
      <c r="A153" s="45" t="str">
        <f t="shared" si="23"/>
        <v>EXT</v>
      </c>
      <c r="B153" s="45"/>
      <c r="C153" s="45"/>
      <c r="D153" s="161" t="s">
        <v>846</v>
      </c>
      <c r="E153" s="61" t="s">
        <v>41</v>
      </c>
      <c r="F153" s="282" t="e">
        <v>#N/A</v>
      </c>
      <c r="G153" s="62">
        <f t="shared" si="25"/>
        <v>5</v>
      </c>
      <c r="H153" s="62" t="s">
        <v>42</v>
      </c>
      <c r="I153" s="64" t="s">
        <v>893</v>
      </c>
      <c r="J153" s="64"/>
      <c r="K153" s="65" t="s">
        <v>894</v>
      </c>
      <c r="L153" s="65"/>
      <c r="M153" s="65"/>
      <c r="N153" s="64"/>
      <c r="O153" s="66" t="s">
        <v>42</v>
      </c>
      <c r="P153" s="66" t="str">
        <f t="shared" si="32"/>
        <v>0..1</v>
      </c>
      <c r="Q153" s="6" t="s">
        <v>895</v>
      </c>
      <c r="R153" s="67" t="s">
        <v>896</v>
      </c>
      <c r="S153" s="66" t="s">
        <v>55</v>
      </c>
      <c r="T153" s="68" t="s">
        <v>56</v>
      </c>
      <c r="U153" s="62" t="s">
        <v>62</v>
      </c>
      <c r="V153" s="66"/>
      <c r="W153" s="69"/>
      <c r="X153" s="38"/>
      <c r="Y153" s="70" t="s">
        <v>47</v>
      </c>
      <c r="Z153" s="122" t="s">
        <v>48</v>
      </c>
      <c r="AA153" s="57"/>
      <c r="AB153" s="13" t="str">
        <f t="shared" si="20"/>
        <v>/rsm:CrossIndustryInvoice/rsm:SupplyChainTradeTransaction/ram:IncludedSupplyChainTradeLineItem/ram:SpecifiedLineTradeDelivery/ram:ShipToTradeParty</v>
      </c>
      <c r="AC153" s="13" t="str">
        <f t="shared" si="21"/>
        <v>/ram:ID</v>
      </c>
      <c r="AD153" s="14">
        <f>COUNTIFS(R$4:R153,AB153)</f>
        <v>1</v>
      </c>
      <c r="AE153" s="57"/>
      <c r="AF153" s="61" t="str">
        <f t="shared" si="29"/>
        <v>EXT</v>
      </c>
      <c r="AG153" s="62">
        <f t="shared" si="27"/>
        <v>5</v>
      </c>
      <c r="AH153" s="62" t="str">
        <f t="shared" si="30"/>
        <v>0..1</v>
      </c>
      <c r="AI153" s="64" t="s">
        <v>897</v>
      </c>
      <c r="AJ153" s="64"/>
      <c r="AK153" s="65"/>
      <c r="AL153" s="65"/>
      <c r="AM153" s="65"/>
      <c r="AN153" s="64"/>
      <c r="AO153" s="66" t="str">
        <f t="shared" si="26"/>
        <v>0..1</v>
      </c>
      <c r="AP153" s="66" t="str">
        <f t="shared" si="26"/>
        <v>0..1</v>
      </c>
      <c r="AQ153" s="6" t="str">
        <f t="shared" si="26"/>
        <v>/rsm:CrossIndustryInvoice
/rsm:SupplyChainTradeTransaction
/ram:IncludedSupplyChainTradeLineItem
/ram:SpecifiedLineTradeDelivery
/ram:ShipToTradeParty
/ram:ID</v>
      </c>
      <c r="AR153" s="67" t="str">
        <f t="shared" si="26"/>
        <v>/rsm:CrossIndustryInvoice/rsm:SupplyChainTradeTransaction/ram:IncludedSupplyChainTradeLineItem/ram:SpecifiedLineTradeDelivery/ram:ShipToTradeParty/ram:ID</v>
      </c>
      <c r="AS153" s="66" t="s">
        <v>55</v>
      </c>
      <c r="AT153" s="68" t="s">
        <v>56</v>
      </c>
      <c r="AU153" s="62" t="str">
        <f t="shared" si="28"/>
        <v>0..n</v>
      </c>
      <c r="AV153" s="66"/>
      <c r="AW153" s="69"/>
      <c r="AX153" s="7"/>
      <c r="AY153" s="70" t="str">
        <f t="shared" si="31"/>
        <v>EXTENDED</v>
      </c>
      <c r="AZ153" s="122" t="str">
        <f t="shared" si="31"/>
        <v>EXTENDED FR B2B</v>
      </c>
      <c r="BB153" s="57"/>
      <c r="BC153" s="59"/>
      <c r="BD153" s="59"/>
    </row>
    <row r="154" spans="1:56" s="11" customFormat="1" ht="105" x14ac:dyDescent="0.2">
      <c r="A154" s="45" t="str">
        <f t="shared" si="23"/>
        <v>EXT</v>
      </c>
      <c r="B154" s="45"/>
      <c r="C154" s="45"/>
      <c r="D154" s="161" t="s">
        <v>846</v>
      </c>
      <c r="E154" s="61" t="s">
        <v>41</v>
      </c>
      <c r="F154" s="282" t="s">
        <v>4915</v>
      </c>
      <c r="G154" s="62">
        <f t="shared" si="25"/>
        <v>5</v>
      </c>
      <c r="H154" s="62" t="s">
        <v>62</v>
      </c>
      <c r="I154" s="64" t="s">
        <v>898</v>
      </c>
      <c r="J154" s="64"/>
      <c r="K154" s="65" t="s">
        <v>894</v>
      </c>
      <c r="L154" s="65"/>
      <c r="M154" s="65"/>
      <c r="N154" s="64"/>
      <c r="O154" s="66" t="s">
        <v>62</v>
      </c>
      <c r="P154" s="66" t="str">
        <f t="shared" si="32"/>
        <v>0..n</v>
      </c>
      <c r="Q154" s="6" t="s">
        <v>899</v>
      </c>
      <c r="R154" s="67" t="s">
        <v>900</v>
      </c>
      <c r="S154" s="66" t="s">
        <v>55</v>
      </c>
      <c r="T154" s="68" t="s">
        <v>56</v>
      </c>
      <c r="U154" s="62" t="s">
        <v>62</v>
      </c>
      <c r="V154" s="66"/>
      <c r="W154" s="69"/>
      <c r="X154" s="38"/>
      <c r="Y154" s="70" t="s">
        <v>47</v>
      </c>
      <c r="Z154" s="122" t="s">
        <v>48</v>
      </c>
      <c r="AA154" s="57"/>
      <c r="AB154" s="13" t="str">
        <f t="shared" si="20"/>
        <v>/rsm:CrossIndustryInvoice/rsm:SupplyChainTradeTransaction/ram:IncludedSupplyChainTradeLineItem/ram:SpecifiedLineTradeDelivery/ram:ShipToTradeParty</v>
      </c>
      <c r="AC154" s="13" t="str">
        <f t="shared" si="21"/>
        <v>/ram:GlobalID</v>
      </c>
      <c r="AD154" s="14">
        <f>COUNTIFS(R$4:R154,AB154)</f>
        <v>1</v>
      </c>
      <c r="AE154" s="57"/>
      <c r="AF154" s="61" t="str">
        <f t="shared" si="29"/>
        <v>EXT</v>
      </c>
      <c r="AG154" s="62">
        <f t="shared" si="27"/>
        <v>5</v>
      </c>
      <c r="AH154" s="62" t="str">
        <f t="shared" si="30"/>
        <v>0..n</v>
      </c>
      <c r="AI154" s="64" t="s">
        <v>901</v>
      </c>
      <c r="AJ154" s="64"/>
      <c r="AK154" s="65"/>
      <c r="AL154" s="65"/>
      <c r="AM154" s="65"/>
      <c r="AN154" s="64"/>
      <c r="AO154" s="66" t="str">
        <f t="shared" si="26"/>
        <v>0..n</v>
      </c>
      <c r="AP154" s="66" t="str">
        <f t="shared" si="26"/>
        <v>0..n</v>
      </c>
      <c r="AQ154" s="6" t="str">
        <f t="shared" si="26"/>
        <v>/rsm:CrossIndustryInvoice
/rsm:SupplyChainTradeTransaction
/ram:IncludedSupplyChainTradeLineItem
/ram:SpecifiedLineTradeDelivery
/ram:ShipToTradeParty
/ram:GlobalID</v>
      </c>
      <c r="AR154" s="67" t="str">
        <f t="shared" si="26"/>
        <v>/rsm:CrossIndustryInvoice/rsm:SupplyChainTradeTransaction/ram:IncludedSupplyChainTradeLineItem/ram:SpecifiedLineTradeDelivery/ram:ShipToTradeParty/ram:GlobalID</v>
      </c>
      <c r="AS154" s="66" t="s">
        <v>55</v>
      </c>
      <c r="AT154" s="68" t="s">
        <v>56</v>
      </c>
      <c r="AU154" s="62" t="str">
        <f t="shared" si="28"/>
        <v>0..n</v>
      </c>
      <c r="AV154" s="66"/>
      <c r="AW154" s="69"/>
      <c r="AX154" s="7"/>
      <c r="AY154" s="70" t="str">
        <f t="shared" si="31"/>
        <v>EXTENDED</v>
      </c>
      <c r="AZ154" s="122" t="str">
        <f t="shared" si="31"/>
        <v>EXTENDED FR B2B</v>
      </c>
      <c r="BB154" s="57"/>
      <c r="BC154" s="59"/>
      <c r="BD154" s="59"/>
    </row>
    <row r="155" spans="1:56" s="11" customFormat="1" ht="120" x14ac:dyDescent="0.2">
      <c r="A155" s="45" t="str">
        <f t="shared" si="23"/>
        <v>EXT</v>
      </c>
      <c r="B155" s="45"/>
      <c r="C155" s="45"/>
      <c r="D155" s="161" t="s">
        <v>846</v>
      </c>
      <c r="E155" s="61" t="s">
        <v>41</v>
      </c>
      <c r="F155" s="282" t="s">
        <v>4916</v>
      </c>
      <c r="G155" s="62">
        <f t="shared" si="25"/>
        <v>6</v>
      </c>
      <c r="H155" s="62" t="s">
        <v>32</v>
      </c>
      <c r="I155" s="64" t="s">
        <v>498</v>
      </c>
      <c r="J155" s="64"/>
      <c r="K155" s="65" t="s">
        <v>326</v>
      </c>
      <c r="L155" s="65"/>
      <c r="M155" s="65"/>
      <c r="N155" s="64"/>
      <c r="O155" s="66" t="s">
        <v>32</v>
      </c>
      <c r="P155" s="66" t="str">
        <f t="shared" si="32"/>
        <v>1..1</v>
      </c>
      <c r="Q155" s="6" t="s">
        <v>902</v>
      </c>
      <c r="R155" s="67" t="s">
        <v>903</v>
      </c>
      <c r="S155" s="66" t="s">
        <v>329</v>
      </c>
      <c r="T155" s="68" t="s">
        <v>163</v>
      </c>
      <c r="U155" s="62" t="s">
        <v>42</v>
      </c>
      <c r="V155" s="66"/>
      <c r="W155" s="69"/>
      <c r="X155" s="38"/>
      <c r="Y155" s="70" t="s">
        <v>47</v>
      </c>
      <c r="Z155" s="122" t="s">
        <v>48</v>
      </c>
      <c r="AA155" s="57"/>
      <c r="AB155" s="13" t="str">
        <f t="shared" ref="AB155:AB220" si="33">IF(ISERROR(FIND("/",R155)),R155,LEFT(R155,FIND(CHAR(1),SUBSTITUTE(R155,"/",CHAR(1),LEN(R155)-LEN(SUBSTITUTE(R155,"/",""))))-1))</f>
        <v>/rsm:CrossIndustryInvoice/rsm:SupplyChainTradeTransaction/ram:IncludedSupplyChainTradeLineItem/ram:SpecifiedLineTradeDelivery/ram:ShipToTradeParty/ram:GlobalID</v>
      </c>
      <c r="AC155" s="13" t="str">
        <f t="shared" ref="AC155:AC220" si="34">IF(ISERROR(FIND("/",R155)),R155,MID(R155, FIND(CHAR(1),SUBSTITUTE(R155,"/",CHAR(1), LEN(R155)-LEN(SUBSTITUTE(R155,"/","")))), LEN(R155)))</f>
        <v>/@schemeID</v>
      </c>
      <c r="AD155" s="14">
        <f>COUNTIFS(R$4:R155,AB155)</f>
        <v>1</v>
      </c>
      <c r="AE155" s="57"/>
      <c r="AF155" s="61" t="str">
        <f t="shared" si="29"/>
        <v>EXT</v>
      </c>
      <c r="AG155" s="62">
        <f t="shared" si="27"/>
        <v>6</v>
      </c>
      <c r="AH155" s="62" t="str">
        <f t="shared" si="30"/>
        <v>1..1</v>
      </c>
      <c r="AI155" s="64" t="s">
        <v>330</v>
      </c>
      <c r="AJ155" s="64"/>
      <c r="AK155" s="65"/>
      <c r="AL155" s="65"/>
      <c r="AM155" s="65"/>
      <c r="AN155" s="64"/>
      <c r="AO155" s="66" t="str">
        <f t="shared" si="26"/>
        <v>1..1</v>
      </c>
      <c r="AP155" s="66" t="str">
        <f t="shared" si="26"/>
        <v>1..1</v>
      </c>
      <c r="AQ155" s="6" t="str">
        <f t="shared" si="26"/>
        <v>/rsm:CrossIndustryInvoice
/rsm:SupplyChainTradeTransaction
/ram:IncludedSupplyChainTradeLineItem
/ram:SpecifiedLineTradeDelivery
/ram:ShipToTradeParty
/ram:GlobalID
/@schemeID</v>
      </c>
      <c r="AR155" s="67" t="str">
        <f t="shared" si="26"/>
        <v>/rsm:CrossIndustryInvoice/rsm:SupplyChainTradeTransaction/ram:IncludedSupplyChainTradeLineItem/ram:SpecifiedLineTradeDelivery/ram:ShipToTradeParty/ram:GlobalID/@schemeID</v>
      </c>
      <c r="AS155" s="66" t="s">
        <v>329</v>
      </c>
      <c r="AT155" s="68" t="s">
        <v>163</v>
      </c>
      <c r="AU155" s="62" t="str">
        <f t="shared" si="28"/>
        <v>0..1</v>
      </c>
      <c r="AV155" s="66"/>
      <c r="AW155" s="69"/>
      <c r="AX155" s="7"/>
      <c r="AY155" s="70" t="str">
        <f t="shared" si="31"/>
        <v>EXTENDED</v>
      </c>
      <c r="AZ155" s="122" t="str">
        <f t="shared" si="31"/>
        <v>EXTENDED FR B2B</v>
      </c>
      <c r="BB155" s="57"/>
      <c r="BC155" s="59"/>
      <c r="BD155" s="59"/>
    </row>
    <row r="156" spans="1:56" s="152" customFormat="1" ht="105" x14ac:dyDescent="0.2">
      <c r="A156" s="45" t="str">
        <f t="shared" si="23"/>
        <v>EXT</v>
      </c>
      <c r="B156" s="45"/>
      <c r="C156" s="45"/>
      <c r="D156" s="161" t="s">
        <v>846</v>
      </c>
      <c r="E156" s="61" t="s">
        <v>41</v>
      </c>
      <c r="F156" s="282" t="s">
        <v>4917</v>
      </c>
      <c r="G156" s="62">
        <f t="shared" si="25"/>
        <v>5</v>
      </c>
      <c r="H156" s="62" t="s">
        <v>42</v>
      </c>
      <c r="I156" s="64" t="s">
        <v>904</v>
      </c>
      <c r="J156" s="64"/>
      <c r="K156" s="65"/>
      <c r="L156" s="65"/>
      <c r="M156" s="65"/>
      <c r="N156" s="64"/>
      <c r="O156" s="66" t="s">
        <v>42</v>
      </c>
      <c r="P156" s="66" t="str">
        <f t="shared" si="32"/>
        <v>0..1</v>
      </c>
      <c r="Q156" s="6" t="s">
        <v>905</v>
      </c>
      <c r="R156" s="67" t="s">
        <v>906</v>
      </c>
      <c r="S156" s="66" t="s">
        <v>73</v>
      </c>
      <c r="T156" s="68" t="s">
        <v>56</v>
      </c>
      <c r="U156" s="62" t="s">
        <v>42</v>
      </c>
      <c r="V156" s="66"/>
      <c r="W156" s="69"/>
      <c r="X156" s="38"/>
      <c r="Y156" s="70" t="s">
        <v>47</v>
      </c>
      <c r="Z156" s="122" t="s">
        <v>48</v>
      </c>
      <c r="AA156" s="57"/>
      <c r="AB156" s="13" t="str">
        <f t="shared" si="33"/>
        <v>/rsm:CrossIndustryInvoice/rsm:SupplyChainTradeTransaction/ram:IncludedSupplyChainTradeLineItem/ram:SpecifiedLineTradeDelivery/ram:ShipToTradeParty</v>
      </c>
      <c r="AC156" s="13" t="str">
        <f t="shared" si="34"/>
        <v>/ram:Name</v>
      </c>
      <c r="AD156" s="14">
        <f>COUNTIFS(R$4:R156,AB156)</f>
        <v>1</v>
      </c>
      <c r="AE156" s="57"/>
      <c r="AF156" s="61" t="str">
        <f t="shared" si="29"/>
        <v>EXT</v>
      </c>
      <c r="AG156" s="62">
        <f t="shared" si="27"/>
        <v>5</v>
      </c>
      <c r="AH156" s="62" t="str">
        <f t="shared" si="30"/>
        <v>0..1</v>
      </c>
      <c r="AI156" s="64" t="s">
        <v>907</v>
      </c>
      <c r="AJ156" s="64"/>
      <c r="AK156" s="65"/>
      <c r="AL156" s="65"/>
      <c r="AM156" s="65"/>
      <c r="AN156" s="64"/>
      <c r="AO156" s="66" t="str">
        <f t="shared" si="26"/>
        <v>0..1</v>
      </c>
      <c r="AP156" s="66" t="str">
        <f t="shared" si="26"/>
        <v>0..1</v>
      </c>
      <c r="AQ156" s="6" t="str">
        <f t="shared" si="26"/>
        <v>/rsm:CrossIndustryInvoice
/rsm:SupplyChainTradeTransaction
/ram:IncludedSupplyChainTradeLineItem
/ram:SpecifiedLineTradeDelivery
/ram:ShipToTradeParty
/ram:Name</v>
      </c>
      <c r="AR156" s="67" t="str">
        <f t="shared" si="26"/>
        <v>/rsm:CrossIndustryInvoice/rsm:SupplyChainTradeTransaction/ram:IncludedSupplyChainTradeLineItem/ram:SpecifiedLineTradeDelivery/ram:ShipToTradeParty/ram:Name</v>
      </c>
      <c r="AS156" s="66" t="s">
        <v>73</v>
      </c>
      <c r="AT156" s="68" t="s">
        <v>56</v>
      </c>
      <c r="AU156" s="62" t="str">
        <f t="shared" si="28"/>
        <v>0..1</v>
      </c>
      <c r="AV156" s="66"/>
      <c r="AW156" s="69"/>
      <c r="AX156" s="7"/>
      <c r="AY156" s="70" t="str">
        <f t="shared" si="31"/>
        <v>EXTENDED</v>
      </c>
      <c r="AZ156" s="122" t="str">
        <f t="shared" si="31"/>
        <v>EXTENDED FR B2B</v>
      </c>
      <c r="BB156" s="57"/>
      <c r="BC156" s="59"/>
      <c r="BD156" s="59"/>
    </row>
    <row r="157" spans="1:56" s="11" customFormat="1" ht="105" x14ac:dyDescent="0.2">
      <c r="A157" s="45" t="str">
        <f t="shared" ref="A157:A222" si="35">IF(LEFT(E157,2)="BG","NO",IF(LEN(E157)-LEN(SUBSTITUTE(E157,"-",""))&gt;1,"NO",IF(E157="EXT","EXT","YES")))</f>
        <v>EXT</v>
      </c>
      <c r="B157" s="45"/>
      <c r="C157" s="45"/>
      <c r="D157" s="161" t="s">
        <v>846</v>
      </c>
      <c r="E157" s="162" t="s">
        <v>41</v>
      </c>
      <c r="F157" s="298" t="e">
        <v>#N/A</v>
      </c>
      <c r="G157" s="163">
        <f t="shared" si="25"/>
        <v>5</v>
      </c>
      <c r="H157" s="163" t="s">
        <v>42</v>
      </c>
      <c r="I157" s="164" t="s">
        <v>908</v>
      </c>
      <c r="J157" s="164"/>
      <c r="K157" s="165"/>
      <c r="L157" s="165"/>
      <c r="M157" s="165"/>
      <c r="N157" s="164"/>
      <c r="O157" s="166" t="s">
        <v>42</v>
      </c>
      <c r="P157" s="166" t="str">
        <f t="shared" si="32"/>
        <v>0..1</v>
      </c>
      <c r="Q157" s="167" t="s">
        <v>909</v>
      </c>
      <c r="R157" s="168" t="s">
        <v>910</v>
      </c>
      <c r="S157" s="166"/>
      <c r="T157" s="169"/>
      <c r="U157" s="163" t="s">
        <v>42</v>
      </c>
      <c r="V157" s="166"/>
      <c r="W157" s="170"/>
      <c r="X157" s="38"/>
      <c r="Y157" s="171" t="s">
        <v>47</v>
      </c>
      <c r="Z157" s="171" t="s">
        <v>47</v>
      </c>
      <c r="AA157" s="57"/>
      <c r="AB157" s="13" t="str">
        <f t="shared" si="33"/>
        <v>/rsm:CrossIndustryInvoice/rsm:SupplyChainTradeTransaction/ram:IncludedSupplyChainTradeLineItem/ram:SpecifiedLineTradeDelivery/ram:ShipToTradeParty</v>
      </c>
      <c r="AC157" s="13" t="str">
        <f t="shared" si="34"/>
        <v>/ram:SpecifiedLegalOrganization</v>
      </c>
      <c r="AD157" s="14">
        <f>COUNTIFS(R$4:R157,AB157)</f>
        <v>1</v>
      </c>
      <c r="AE157" s="57"/>
      <c r="AF157" s="162" t="str">
        <f t="shared" si="29"/>
        <v>EXT</v>
      </c>
      <c r="AG157" s="163">
        <f t="shared" si="27"/>
        <v>5</v>
      </c>
      <c r="AH157" s="163" t="str">
        <f t="shared" si="30"/>
        <v>0..1</v>
      </c>
      <c r="AI157" s="164" t="s">
        <v>911</v>
      </c>
      <c r="AJ157" s="164"/>
      <c r="AK157" s="165"/>
      <c r="AL157" s="165"/>
      <c r="AM157" s="165"/>
      <c r="AN157" s="164"/>
      <c r="AO157" s="166" t="str">
        <f t="shared" si="26"/>
        <v>0..1</v>
      </c>
      <c r="AP157" s="166" t="str">
        <f t="shared" si="26"/>
        <v>0..1</v>
      </c>
      <c r="AQ157" s="167" t="str">
        <f t="shared" si="26"/>
        <v>/rsm:CrossIndustryInvoice
/rsm:SupplyChainTradeTransaction
/ram:IncludedSupplyChainTradeLineItem
/ram:SpecifiedLineTradeDelivery
/ram:ShipToTradeParty
/ram:SpecifiedLegalOrganization</v>
      </c>
      <c r="AR157" s="168" t="str">
        <f t="shared" si="26"/>
        <v>/rsm:CrossIndustryInvoice/rsm:SupplyChainTradeTransaction/ram:IncludedSupplyChainTradeLineItem/ram:SpecifiedLineTradeDelivery/ram:ShipToTradeParty/ram:SpecifiedLegalOrganization</v>
      </c>
      <c r="AS157" s="166"/>
      <c r="AT157" s="169"/>
      <c r="AU157" s="163" t="str">
        <f t="shared" si="28"/>
        <v>0..1</v>
      </c>
      <c r="AV157" s="166"/>
      <c r="AW157" s="170"/>
      <c r="AX157" s="7"/>
      <c r="AY157" s="171" t="str">
        <f t="shared" si="31"/>
        <v>EXTENDED</v>
      </c>
      <c r="AZ157" s="171" t="str">
        <f t="shared" si="31"/>
        <v>EXTENDED</v>
      </c>
      <c r="BB157" s="57"/>
      <c r="BC157" s="59"/>
      <c r="BD157" s="59"/>
    </row>
    <row r="158" spans="1:56" s="11" customFormat="1" ht="120" x14ac:dyDescent="0.2">
      <c r="A158" s="45" t="str">
        <f t="shared" si="35"/>
        <v>EXT</v>
      </c>
      <c r="B158" s="45"/>
      <c r="C158" s="45"/>
      <c r="D158" s="161" t="s">
        <v>846</v>
      </c>
      <c r="E158" s="61" t="s">
        <v>41</v>
      </c>
      <c r="F158" s="282" t="e">
        <v>#N/A</v>
      </c>
      <c r="G158" s="62">
        <f t="shared" si="25"/>
        <v>6</v>
      </c>
      <c r="H158" s="62" t="s">
        <v>42</v>
      </c>
      <c r="I158" s="64" t="s">
        <v>912</v>
      </c>
      <c r="J158" s="64"/>
      <c r="K158" s="172"/>
      <c r="L158" s="172"/>
      <c r="M158" s="65"/>
      <c r="N158" s="64"/>
      <c r="O158" s="66" t="s">
        <v>42</v>
      </c>
      <c r="P158" s="66" t="str">
        <f t="shared" si="32"/>
        <v>0..1</v>
      </c>
      <c r="Q158" s="6" t="s">
        <v>913</v>
      </c>
      <c r="R158" s="67" t="s">
        <v>914</v>
      </c>
      <c r="S158" s="66" t="s">
        <v>55</v>
      </c>
      <c r="T158" s="68" t="s">
        <v>56</v>
      </c>
      <c r="U158" s="62" t="s">
        <v>42</v>
      </c>
      <c r="V158" s="66"/>
      <c r="W158" s="69"/>
      <c r="X158" s="38"/>
      <c r="Y158" s="70" t="s">
        <v>47</v>
      </c>
      <c r="Z158" s="70" t="s">
        <v>47</v>
      </c>
      <c r="AA158" s="57"/>
      <c r="AB158" s="13" t="str">
        <f t="shared" si="33"/>
        <v>/rsm:CrossIndustryInvoice/rsm:SupplyChainTradeTransaction/ram:IncludedSupplyChainTradeLineItem/ram:SpecifiedLineTradeDelivery/ram:ShipToTradeParty/ram:SpecifiedLegalOrganization</v>
      </c>
      <c r="AC158" s="13" t="str">
        <f t="shared" si="34"/>
        <v>/ram:ID</v>
      </c>
      <c r="AD158" s="14">
        <f>COUNTIFS(R$4:R158,AB158)</f>
        <v>1</v>
      </c>
      <c r="AE158" s="57"/>
      <c r="AF158" s="61" t="str">
        <f t="shared" si="29"/>
        <v>EXT</v>
      </c>
      <c r="AG158" s="62">
        <f t="shared" si="27"/>
        <v>6</v>
      </c>
      <c r="AH158" s="62" t="str">
        <f t="shared" si="30"/>
        <v>0..1</v>
      </c>
      <c r="AI158" s="64" t="s">
        <v>915</v>
      </c>
      <c r="AJ158" s="64"/>
      <c r="AK158" s="172"/>
      <c r="AL158" s="172"/>
      <c r="AM158" s="65"/>
      <c r="AN158" s="64"/>
      <c r="AO158" s="66" t="str">
        <f t="shared" si="26"/>
        <v>0..1</v>
      </c>
      <c r="AP158" s="66" t="str">
        <f t="shared" si="26"/>
        <v>0..1</v>
      </c>
      <c r="AQ158" s="6" t="str">
        <f t="shared" si="26"/>
        <v>/rsm:CrossIndustryInvoice
/rsm:SupplyChainTradeTransaction
/ram:IncludedSupplyChainTradeLineItem
/ram:SpecifiedLineTradeDelivery
/ram:ShipToTradeParty
/ram:SpecifiedLegalOrganization
/ram:ID</v>
      </c>
      <c r="AR158" s="67" t="str">
        <f t="shared" si="26"/>
        <v>/rsm:CrossIndustryInvoice/rsm:SupplyChainTradeTransaction/ram:IncludedSupplyChainTradeLineItem/ram:SpecifiedLineTradeDelivery/ram:ShipToTradeParty/ram:SpecifiedLegalOrganization/ram:ID</v>
      </c>
      <c r="AS158" s="66" t="s">
        <v>55</v>
      </c>
      <c r="AT158" s="68" t="s">
        <v>56</v>
      </c>
      <c r="AU158" s="62" t="str">
        <f t="shared" si="28"/>
        <v>0..1</v>
      </c>
      <c r="AV158" s="66"/>
      <c r="AW158" s="69"/>
      <c r="AX158" s="7"/>
      <c r="AY158" s="70" t="str">
        <f t="shared" si="31"/>
        <v>EXTENDED</v>
      </c>
      <c r="AZ158" s="70" t="str">
        <f t="shared" si="31"/>
        <v>EXTENDED</v>
      </c>
      <c r="BB158" s="57"/>
      <c r="BC158" s="59"/>
      <c r="BD158" s="59"/>
    </row>
    <row r="159" spans="1:56" s="11" customFormat="1" ht="135" x14ac:dyDescent="0.2">
      <c r="A159" s="45" t="str">
        <f t="shared" si="35"/>
        <v>EXT</v>
      </c>
      <c r="B159" s="45"/>
      <c r="C159" s="45"/>
      <c r="D159" s="161" t="s">
        <v>846</v>
      </c>
      <c r="E159" s="61" t="s">
        <v>41</v>
      </c>
      <c r="F159" s="282" t="e">
        <v>#N/A</v>
      </c>
      <c r="G159" s="62">
        <f t="shared" si="25"/>
        <v>7</v>
      </c>
      <c r="H159" s="62" t="s">
        <v>42</v>
      </c>
      <c r="I159" s="64" t="s">
        <v>498</v>
      </c>
      <c r="J159" s="64"/>
      <c r="K159" s="65" t="s">
        <v>326</v>
      </c>
      <c r="L159" s="65" t="s">
        <v>916</v>
      </c>
      <c r="M159" s="65" t="s">
        <v>35</v>
      </c>
      <c r="N159" s="64" t="s">
        <v>128</v>
      </c>
      <c r="O159" s="66" t="s">
        <v>42</v>
      </c>
      <c r="P159" s="66" t="str">
        <f t="shared" si="32"/>
        <v>0..1</v>
      </c>
      <c r="Q159" s="6" t="s">
        <v>917</v>
      </c>
      <c r="R159" s="67" t="s">
        <v>918</v>
      </c>
      <c r="S159" s="66" t="s">
        <v>329</v>
      </c>
      <c r="T159" s="68" t="s">
        <v>163</v>
      </c>
      <c r="U159" s="62" t="s">
        <v>42</v>
      </c>
      <c r="V159" s="66"/>
      <c r="W159" s="69"/>
      <c r="X159" s="38"/>
      <c r="Y159" s="70" t="s">
        <v>47</v>
      </c>
      <c r="Z159" s="70" t="s">
        <v>47</v>
      </c>
      <c r="AA159" s="57"/>
      <c r="AB159" s="13" t="str">
        <f t="shared" si="33"/>
        <v>/rsm:CrossIndustryInvoice/rsm:SupplyChainTradeTransaction/ram:IncludedSupplyChainTradeLineItem/ram:SpecifiedLineTradeDelivery/ram:ShipToTradeParty/ram:SpecifiedLegalOrganization/ram:ID</v>
      </c>
      <c r="AC159" s="13" t="str">
        <f t="shared" si="34"/>
        <v>/@schemeID</v>
      </c>
      <c r="AD159" s="14">
        <f>COUNTIFS(R$4:R159,AB159)</f>
        <v>1</v>
      </c>
      <c r="AE159" s="57"/>
      <c r="AF159" s="61" t="str">
        <f t="shared" si="29"/>
        <v>EXT</v>
      </c>
      <c r="AG159" s="62">
        <f t="shared" si="27"/>
        <v>7</v>
      </c>
      <c r="AH159" s="62" t="str">
        <f t="shared" si="30"/>
        <v>0..1</v>
      </c>
      <c r="AI159" s="64" t="s">
        <v>919</v>
      </c>
      <c r="AJ159" s="64"/>
      <c r="AK159" s="65"/>
      <c r="AL159" s="65"/>
      <c r="AM159" s="65"/>
      <c r="AN159" s="64"/>
      <c r="AO159" s="66" t="str">
        <f t="shared" si="26"/>
        <v>0..1</v>
      </c>
      <c r="AP159" s="66" t="str">
        <f t="shared" si="26"/>
        <v>0..1</v>
      </c>
      <c r="AQ159" s="6" t="str">
        <f t="shared" si="26"/>
        <v>/rsm:CrossIndustryInvoice
/rsm:SupplyChainTradeTransaction
/ram:IncludedSupplyChainTradeLineItem
/ram:SpecifiedLineTradeDelivery
/ram:ShipToTradeParty
/ram:SpecifiedLegalOrganization
/ram:ID
/@schemeID</v>
      </c>
      <c r="AR159" s="67" t="str">
        <f t="shared" si="26"/>
        <v>/rsm:CrossIndustryInvoice/rsm:SupplyChainTradeTransaction/ram:IncludedSupplyChainTradeLineItem/ram:SpecifiedLineTradeDelivery/ram:ShipToTradeParty/ram:SpecifiedLegalOrganization/ram:ID/@schemeID</v>
      </c>
      <c r="AS159" s="66" t="s">
        <v>329</v>
      </c>
      <c r="AT159" s="68" t="s">
        <v>163</v>
      </c>
      <c r="AU159" s="62" t="str">
        <f t="shared" si="28"/>
        <v>0..1</v>
      </c>
      <c r="AV159" s="66"/>
      <c r="AW159" s="69"/>
      <c r="AX159" s="7"/>
      <c r="AY159" s="70" t="str">
        <f t="shared" si="31"/>
        <v>EXTENDED</v>
      </c>
      <c r="AZ159" s="70" t="str">
        <f t="shared" si="31"/>
        <v>EXTENDED</v>
      </c>
      <c r="BB159" s="57"/>
      <c r="BC159" s="59"/>
      <c r="BD159" s="59"/>
    </row>
    <row r="160" spans="1:56" s="11" customFormat="1" ht="120" x14ac:dyDescent="0.2">
      <c r="A160" s="45" t="str">
        <f t="shared" si="35"/>
        <v>EXT</v>
      </c>
      <c r="B160" s="45"/>
      <c r="C160" s="45"/>
      <c r="D160" s="161" t="s">
        <v>846</v>
      </c>
      <c r="E160" s="61" t="s">
        <v>41</v>
      </c>
      <c r="F160" s="282" t="e">
        <v>#N/A</v>
      </c>
      <c r="G160" s="62">
        <f t="shared" si="25"/>
        <v>6</v>
      </c>
      <c r="H160" s="62" t="s">
        <v>42</v>
      </c>
      <c r="I160" s="64" t="s">
        <v>920</v>
      </c>
      <c r="J160" s="64"/>
      <c r="K160" s="65"/>
      <c r="L160" s="65"/>
      <c r="M160" s="65"/>
      <c r="N160" s="64"/>
      <c r="O160" s="66" t="s">
        <v>42</v>
      </c>
      <c r="P160" s="66" t="str">
        <f t="shared" si="32"/>
        <v>0..1</v>
      </c>
      <c r="Q160" s="6" t="s">
        <v>921</v>
      </c>
      <c r="R160" s="67" t="s">
        <v>922</v>
      </c>
      <c r="S160" s="66" t="s">
        <v>73</v>
      </c>
      <c r="T160" s="68" t="s">
        <v>56</v>
      </c>
      <c r="U160" s="62" t="s">
        <v>42</v>
      </c>
      <c r="V160" s="66"/>
      <c r="W160" s="69"/>
      <c r="X160" s="38"/>
      <c r="Y160" s="70" t="s">
        <v>47</v>
      </c>
      <c r="Z160" s="70" t="s">
        <v>47</v>
      </c>
      <c r="AA160" s="57"/>
      <c r="AB160" s="13" t="str">
        <f t="shared" si="33"/>
        <v>/rsm:CrossIndustryInvoice/rsm:SupplyChainTradeTransaction/ram:IncludedSupplyChainTradeLineItem/ram:SpecifiedLineTradeDelivery/ram:ShipToTradeParty/ram:SpecifiedLegalOrganization</v>
      </c>
      <c r="AC160" s="13" t="str">
        <f t="shared" si="34"/>
        <v>/ram:TradingBusinessName</v>
      </c>
      <c r="AD160" s="14">
        <f>COUNTIFS(R$4:R160,AB160)</f>
        <v>1</v>
      </c>
      <c r="AE160" s="57"/>
      <c r="AF160" s="61" t="str">
        <f t="shared" si="29"/>
        <v>EXT</v>
      </c>
      <c r="AG160" s="62">
        <f t="shared" si="27"/>
        <v>6</v>
      </c>
      <c r="AH160" s="62" t="str">
        <f t="shared" si="30"/>
        <v>0..1</v>
      </c>
      <c r="AI160" s="64" t="s">
        <v>923</v>
      </c>
      <c r="AJ160" s="64"/>
      <c r="AK160" s="65"/>
      <c r="AL160" s="65"/>
      <c r="AM160" s="65"/>
      <c r="AN160" s="64"/>
      <c r="AO160" s="66" t="str">
        <f t="shared" si="26"/>
        <v>0..1</v>
      </c>
      <c r="AP160" s="66" t="str">
        <f t="shared" si="26"/>
        <v>0..1</v>
      </c>
      <c r="AQ160" s="6" t="str">
        <f t="shared" si="26"/>
        <v>/rsm:CrossIndustryInvoice
/rsm:SupplyChainTradeTransaction
/ram:IncludedSupplyChainTradeLineItem
/ram:SpecifiedLineTradeDelivery
/ram:ShipToTradeParty
/ram:SpecifiedLegalOrganization
/ram:TradingBusinessName</v>
      </c>
      <c r="AR160" s="67" t="str">
        <f t="shared" si="26"/>
        <v>/rsm:CrossIndustryInvoice/rsm:SupplyChainTradeTransaction/ram:IncludedSupplyChainTradeLineItem/ram:SpecifiedLineTradeDelivery/ram:ShipToTradeParty/ram:SpecifiedLegalOrganization/ram:TradingBusinessName</v>
      </c>
      <c r="AS160" s="66" t="s">
        <v>73</v>
      </c>
      <c r="AT160" s="68" t="s">
        <v>56</v>
      </c>
      <c r="AU160" s="62" t="str">
        <f t="shared" si="28"/>
        <v>0..1</v>
      </c>
      <c r="AV160" s="66"/>
      <c r="AW160" s="69"/>
      <c r="AX160" s="7"/>
      <c r="AY160" s="70" t="str">
        <f t="shared" si="31"/>
        <v>EXTENDED</v>
      </c>
      <c r="AZ160" s="70" t="str">
        <f t="shared" si="31"/>
        <v>EXTENDED</v>
      </c>
      <c r="BB160" s="57"/>
      <c r="BC160" s="59"/>
      <c r="BD160" s="59"/>
    </row>
    <row r="161" spans="1:56" s="152" customFormat="1" ht="105" x14ac:dyDescent="0.2">
      <c r="A161" s="45" t="str">
        <f t="shared" si="35"/>
        <v>EXT</v>
      </c>
      <c r="B161" s="45"/>
      <c r="C161" s="45"/>
      <c r="D161" s="161" t="s">
        <v>846</v>
      </c>
      <c r="E161" s="162" t="s">
        <v>41</v>
      </c>
      <c r="F161" s="298" t="e">
        <v>#N/A</v>
      </c>
      <c r="G161" s="163">
        <f t="shared" si="25"/>
        <v>5</v>
      </c>
      <c r="H161" s="163" t="s">
        <v>42</v>
      </c>
      <c r="I161" s="164" t="s">
        <v>924</v>
      </c>
      <c r="J161" s="164"/>
      <c r="K161" s="165"/>
      <c r="L161" s="165"/>
      <c r="M161" s="165"/>
      <c r="N161" s="164"/>
      <c r="O161" s="166" t="s">
        <v>42</v>
      </c>
      <c r="P161" s="166" t="s">
        <v>62</v>
      </c>
      <c r="Q161" s="167" t="s">
        <v>925</v>
      </c>
      <c r="R161" s="168" t="s">
        <v>926</v>
      </c>
      <c r="S161" s="166"/>
      <c r="T161" s="169" t="s">
        <v>38</v>
      </c>
      <c r="U161" s="163" t="s">
        <v>62</v>
      </c>
      <c r="V161" s="166"/>
      <c r="W161" s="170"/>
      <c r="X161" s="38"/>
      <c r="Y161" s="171" t="s">
        <v>47</v>
      </c>
      <c r="Z161" s="171" t="s">
        <v>47</v>
      </c>
      <c r="AA161" s="57"/>
      <c r="AB161" s="13" t="str">
        <f t="shared" si="33"/>
        <v>/rsm:CrossIndustryInvoice/rsm:SupplyChainTradeTransaction/ram:IncludedSupplyChainTradeLineItem/ram:SpecifiedLineTradeDelivery/ram:ShipToTradeParty</v>
      </c>
      <c r="AC161" s="13" t="str">
        <f t="shared" si="34"/>
        <v>/ram:DefinedTradeContact</v>
      </c>
      <c r="AD161" s="14">
        <f>COUNTIFS(R$4:R161,AB161)</f>
        <v>1</v>
      </c>
      <c r="AE161" s="57"/>
      <c r="AF161" s="162" t="str">
        <f t="shared" si="29"/>
        <v>EXT</v>
      </c>
      <c r="AG161" s="163">
        <f t="shared" si="27"/>
        <v>5</v>
      </c>
      <c r="AH161" s="163" t="str">
        <f t="shared" si="30"/>
        <v>0..1</v>
      </c>
      <c r="AI161" s="164" t="s">
        <v>927</v>
      </c>
      <c r="AJ161" s="164"/>
      <c r="AK161" s="165"/>
      <c r="AL161" s="165"/>
      <c r="AM161" s="165"/>
      <c r="AN161" s="164"/>
      <c r="AO161" s="166" t="str">
        <f t="shared" si="26"/>
        <v>0..1</v>
      </c>
      <c r="AP161" s="166" t="str">
        <f t="shared" si="26"/>
        <v>0..n</v>
      </c>
      <c r="AQ161" s="167" t="str">
        <f t="shared" si="26"/>
        <v>/rsm:CrossIndustryInvoice
/rsm:SupplyChainTradeTransaction
/ram:IncludedSupplyChainTradeLineItem
/ram:SpecifiedLineTradeDelivery
/ram:ShipToTradeParty
/ram:DefinedTradeContact</v>
      </c>
      <c r="AR161" s="168" t="str">
        <f t="shared" si="26"/>
        <v>/rsm:CrossIndustryInvoice/rsm:SupplyChainTradeTransaction/ram:IncludedSupplyChainTradeLineItem/ram:SpecifiedLineTradeDelivery/ram:ShipToTradeParty/ram:DefinedTradeContact</v>
      </c>
      <c r="AS161" s="166"/>
      <c r="AT161" s="169" t="s">
        <v>38</v>
      </c>
      <c r="AU161" s="163" t="str">
        <f t="shared" si="28"/>
        <v>0..n</v>
      </c>
      <c r="AV161" s="166"/>
      <c r="AW161" s="170"/>
      <c r="AX161" s="7"/>
      <c r="AY161" s="171" t="str">
        <f t="shared" si="31"/>
        <v>EXTENDED</v>
      </c>
      <c r="AZ161" s="171" t="str">
        <f t="shared" si="31"/>
        <v>EXTENDED</v>
      </c>
      <c r="BB161" s="57"/>
      <c r="BC161" s="59"/>
      <c r="BD161" s="59"/>
    </row>
    <row r="162" spans="1:56" s="11" customFormat="1" ht="120" x14ac:dyDescent="0.2">
      <c r="A162" s="45" t="str">
        <f t="shared" si="35"/>
        <v>EXT</v>
      </c>
      <c r="B162" s="45"/>
      <c r="C162" s="45"/>
      <c r="D162" s="161" t="s">
        <v>846</v>
      </c>
      <c r="E162" s="61" t="s">
        <v>41</v>
      </c>
      <c r="F162" s="282" t="e">
        <v>#N/A</v>
      </c>
      <c r="G162" s="62">
        <f t="shared" si="25"/>
        <v>6</v>
      </c>
      <c r="H162" s="62" t="s">
        <v>42</v>
      </c>
      <c r="I162" s="64" t="s">
        <v>928</v>
      </c>
      <c r="J162" s="64"/>
      <c r="K162" s="65"/>
      <c r="L162" s="65"/>
      <c r="M162" s="65"/>
      <c r="N162" s="64"/>
      <c r="O162" s="66" t="s">
        <v>42</v>
      </c>
      <c r="P162" s="66" t="str">
        <f t="shared" si="32"/>
        <v>0..1</v>
      </c>
      <c r="Q162" s="6" t="s">
        <v>929</v>
      </c>
      <c r="R162" s="67" t="s">
        <v>930</v>
      </c>
      <c r="S162" s="66" t="s">
        <v>73</v>
      </c>
      <c r="T162" s="68" t="s">
        <v>56</v>
      </c>
      <c r="U162" s="62" t="s">
        <v>42</v>
      </c>
      <c r="V162" s="66"/>
      <c r="W162" s="69"/>
      <c r="X162" s="38"/>
      <c r="Y162" s="70" t="s">
        <v>47</v>
      </c>
      <c r="Z162" s="70" t="s">
        <v>47</v>
      </c>
      <c r="AA162" s="57"/>
      <c r="AB162" s="13" t="str">
        <f t="shared" si="33"/>
        <v>/rsm:CrossIndustryInvoice/rsm:SupplyChainTradeTransaction/ram:IncludedSupplyChainTradeLineItem/ram:SpecifiedLineTradeDelivery/ram:ShipToTradeParty/ram:DefinedTradeContact</v>
      </c>
      <c r="AC162" s="13" t="str">
        <f t="shared" si="34"/>
        <v>/ram:PersonName</v>
      </c>
      <c r="AD162" s="14">
        <f>COUNTIFS(R$4:R162,AB162)</f>
        <v>1</v>
      </c>
      <c r="AE162" s="57"/>
      <c r="AF162" s="61" t="str">
        <f t="shared" si="29"/>
        <v>EXT</v>
      </c>
      <c r="AG162" s="62">
        <f t="shared" si="27"/>
        <v>6</v>
      </c>
      <c r="AH162" s="62" t="str">
        <f t="shared" si="30"/>
        <v>0..1</v>
      </c>
      <c r="AI162" s="64" t="s">
        <v>931</v>
      </c>
      <c r="AJ162" s="64"/>
      <c r="AK162" s="65"/>
      <c r="AL162" s="65"/>
      <c r="AM162" s="65"/>
      <c r="AN162" s="64"/>
      <c r="AO162" s="66" t="str">
        <f t="shared" si="26"/>
        <v>0..1</v>
      </c>
      <c r="AP162" s="66" t="str">
        <f t="shared" si="26"/>
        <v>0..1</v>
      </c>
      <c r="AQ162" s="6" t="str">
        <f t="shared" si="26"/>
        <v>/rsm:CrossIndustryInvoice
/rsm:SupplyChainTradeTransaction
/ram:IncludedSupplyChainTradeLineItem
/ram:SpecifiedLineTradeDelivery
/ram:ShipToTradeParty
/ram:DefinedTradeContact
/ram:PersonName</v>
      </c>
      <c r="AR162" s="67" t="str">
        <f t="shared" si="26"/>
        <v>/rsm:CrossIndustryInvoice/rsm:SupplyChainTradeTransaction/ram:IncludedSupplyChainTradeLineItem/ram:SpecifiedLineTradeDelivery/ram:ShipToTradeParty/ram:DefinedTradeContact/ram:PersonName</v>
      </c>
      <c r="AS162" s="66" t="s">
        <v>73</v>
      </c>
      <c r="AT162" s="68" t="s">
        <v>56</v>
      </c>
      <c r="AU162" s="62" t="str">
        <f t="shared" si="28"/>
        <v>0..1</v>
      </c>
      <c r="AV162" s="66"/>
      <c r="AW162" s="69"/>
      <c r="AX162" s="7"/>
      <c r="AY162" s="70" t="str">
        <f t="shared" si="31"/>
        <v>EXTENDED</v>
      </c>
      <c r="AZ162" s="70" t="str">
        <f t="shared" si="31"/>
        <v>EXTENDED</v>
      </c>
      <c r="BB162" s="57"/>
      <c r="BC162" s="59"/>
      <c r="BD162" s="59"/>
    </row>
    <row r="163" spans="1:56" s="11" customFormat="1" ht="120" x14ac:dyDescent="0.2">
      <c r="A163" s="45" t="str">
        <f t="shared" si="35"/>
        <v>EXT</v>
      </c>
      <c r="B163" s="45"/>
      <c r="C163" s="45"/>
      <c r="D163" s="161" t="s">
        <v>846</v>
      </c>
      <c r="E163" s="61" t="s">
        <v>41</v>
      </c>
      <c r="F163" s="282" t="e">
        <v>#N/A</v>
      </c>
      <c r="G163" s="62">
        <f t="shared" si="25"/>
        <v>6</v>
      </c>
      <c r="H163" s="62" t="s">
        <v>42</v>
      </c>
      <c r="I163" s="64" t="s">
        <v>932</v>
      </c>
      <c r="J163" s="64"/>
      <c r="K163" s="65"/>
      <c r="L163" s="65"/>
      <c r="M163" s="65"/>
      <c r="N163" s="64"/>
      <c r="O163" s="66" t="s">
        <v>42</v>
      </c>
      <c r="P163" s="66" t="str">
        <f t="shared" si="32"/>
        <v>0..1</v>
      </c>
      <c r="Q163" s="6" t="s">
        <v>933</v>
      </c>
      <c r="R163" s="67" t="s">
        <v>934</v>
      </c>
      <c r="S163" s="66" t="s">
        <v>73</v>
      </c>
      <c r="T163" s="68" t="s">
        <v>56</v>
      </c>
      <c r="U163" s="62" t="s">
        <v>42</v>
      </c>
      <c r="V163" s="66"/>
      <c r="W163" s="69"/>
      <c r="X163" s="38"/>
      <c r="Y163" s="70" t="s">
        <v>47</v>
      </c>
      <c r="Z163" s="70" t="s">
        <v>47</v>
      </c>
      <c r="AA163" s="57"/>
      <c r="AB163" s="13" t="str">
        <f t="shared" si="33"/>
        <v>/rsm:CrossIndustryInvoice/rsm:SupplyChainTradeTransaction/ram:IncludedSupplyChainTradeLineItem/ram:SpecifiedLineTradeDelivery/ram:ShipToTradeParty/ram:DefinedTradeContact</v>
      </c>
      <c r="AC163" s="13" t="str">
        <f t="shared" si="34"/>
        <v>/ram:DepartmentName</v>
      </c>
      <c r="AD163" s="14">
        <f>COUNTIFS(R$4:R163,AB163)</f>
        <v>1</v>
      </c>
      <c r="AE163" s="57"/>
      <c r="AF163" s="61" t="str">
        <f t="shared" si="29"/>
        <v>EXT</v>
      </c>
      <c r="AG163" s="62">
        <f t="shared" si="27"/>
        <v>6</v>
      </c>
      <c r="AH163" s="62" t="str">
        <f t="shared" si="30"/>
        <v>0..1</v>
      </c>
      <c r="AI163" s="64" t="s">
        <v>935</v>
      </c>
      <c r="AJ163" s="64"/>
      <c r="AK163" s="65"/>
      <c r="AL163" s="65"/>
      <c r="AM163" s="65"/>
      <c r="AN163" s="64"/>
      <c r="AO163" s="66" t="str">
        <f t="shared" si="26"/>
        <v>0..1</v>
      </c>
      <c r="AP163" s="66" t="str">
        <f t="shared" si="26"/>
        <v>0..1</v>
      </c>
      <c r="AQ163" s="6" t="str">
        <f t="shared" si="26"/>
        <v>/rsm:CrossIndustryInvoice
/rsm:SupplyChainTradeTransaction
/ram:IncludedSupplyChainTradeLineItem
/ram:SpecifiedLineTradeDelivery
/ram:ShipToTradeParty
/ram:DefinedTradeContact
/ram:DepartmentName</v>
      </c>
      <c r="AR163" s="67" t="str">
        <f t="shared" si="26"/>
        <v>/rsm:CrossIndustryInvoice/rsm:SupplyChainTradeTransaction/ram:IncludedSupplyChainTradeLineItem/ram:SpecifiedLineTradeDelivery/ram:ShipToTradeParty/ram:DefinedTradeContact/ram:DepartmentName</v>
      </c>
      <c r="AS163" s="66" t="s">
        <v>73</v>
      </c>
      <c r="AT163" s="68" t="s">
        <v>56</v>
      </c>
      <c r="AU163" s="62" t="str">
        <f t="shared" si="28"/>
        <v>0..1</v>
      </c>
      <c r="AV163" s="66"/>
      <c r="AW163" s="69"/>
      <c r="AX163" s="7"/>
      <c r="AY163" s="70" t="str">
        <f t="shared" si="31"/>
        <v>EXTENDED</v>
      </c>
      <c r="AZ163" s="70" t="str">
        <f t="shared" si="31"/>
        <v>EXTENDED</v>
      </c>
      <c r="BB163" s="57"/>
      <c r="BC163" s="59"/>
      <c r="BD163" s="59"/>
    </row>
    <row r="164" spans="1:56" s="11" customFormat="1" ht="120" x14ac:dyDescent="0.2">
      <c r="A164" s="45" t="str">
        <f t="shared" si="35"/>
        <v>EXT</v>
      </c>
      <c r="B164" s="131" t="s">
        <v>304</v>
      </c>
      <c r="C164" s="131"/>
      <c r="D164" s="161" t="s">
        <v>846</v>
      </c>
      <c r="E164" s="61" t="s">
        <v>41</v>
      </c>
      <c r="F164" s="282" t="e">
        <v>#N/A</v>
      </c>
      <c r="G164" s="62">
        <f t="shared" si="25"/>
        <v>6</v>
      </c>
      <c r="H164" s="62" t="s">
        <v>42</v>
      </c>
      <c r="I164" s="64" t="s">
        <v>936</v>
      </c>
      <c r="J164" s="64" t="s">
        <v>937</v>
      </c>
      <c r="K164" s="65" t="s">
        <v>938</v>
      </c>
      <c r="L164" s="65"/>
      <c r="M164" s="65"/>
      <c r="N164" s="64"/>
      <c r="O164" s="66" t="s">
        <v>42</v>
      </c>
      <c r="P164" s="66" t="str">
        <f t="shared" si="32"/>
        <v>0..1</v>
      </c>
      <c r="Q164" s="6" t="s">
        <v>939</v>
      </c>
      <c r="R164" s="67" t="s">
        <v>940</v>
      </c>
      <c r="S164" s="66" t="s">
        <v>131</v>
      </c>
      <c r="T164" s="68" t="s">
        <v>56</v>
      </c>
      <c r="U164" s="62" t="s">
        <v>42</v>
      </c>
      <c r="V164" s="66"/>
      <c r="W164" s="69"/>
      <c r="X164" s="38"/>
      <c r="Y164" s="70" t="s">
        <v>47</v>
      </c>
      <c r="Z164" s="70" t="s">
        <v>47</v>
      </c>
      <c r="AA164" s="57"/>
      <c r="AB164" s="13" t="str">
        <f t="shared" si="33"/>
        <v>/rsm:CrossIndustryInvoice/rsm:SupplyChainTradeTransaction/ram:IncludedSupplyChainTradeLineItem/ram:SpecifiedLineTradeDelivery/ram:ShipToTradeParty/ram:DefinedTradeContact</v>
      </c>
      <c r="AC164" s="13" t="str">
        <f t="shared" si="34"/>
        <v>/ram:TypeCode</v>
      </c>
      <c r="AD164" s="14">
        <f>COUNTIFS(R$4:R164,AB164)</f>
        <v>1</v>
      </c>
      <c r="AE164" s="57"/>
      <c r="AF164" s="61" t="str">
        <f t="shared" si="29"/>
        <v>EXT</v>
      </c>
      <c r="AG164" s="62">
        <f t="shared" si="27"/>
        <v>6</v>
      </c>
      <c r="AH164" s="62" t="str">
        <f t="shared" si="30"/>
        <v>0..1</v>
      </c>
      <c r="AI164" s="64" t="s">
        <v>941</v>
      </c>
      <c r="AJ164" s="64"/>
      <c r="AK164" s="65" t="s">
        <v>942</v>
      </c>
      <c r="AL164" s="65"/>
      <c r="AM164" s="65"/>
      <c r="AN164" s="64"/>
      <c r="AO164" s="66" t="str">
        <f t="shared" si="26"/>
        <v>0..1</v>
      </c>
      <c r="AP164" s="66" t="str">
        <f t="shared" si="26"/>
        <v>0..1</v>
      </c>
      <c r="AQ164" s="6" t="str">
        <f t="shared" si="26"/>
        <v>/rsm:CrossIndustryInvoice
/rsm:SupplyChainTradeTransaction
/ram:IncludedSupplyChainTradeLineItem
/ram:SpecifiedLineTradeDelivery
/ram:ShipToTradeParty
/ram:DefinedTradeContact
/ram:TypeCode</v>
      </c>
      <c r="AR164" s="67" t="str">
        <f t="shared" si="26"/>
        <v>/rsm:CrossIndustryInvoice/rsm:SupplyChainTradeTransaction/ram:IncludedSupplyChainTradeLineItem/ram:SpecifiedLineTradeDelivery/ram:ShipToTradeParty/ram:DefinedTradeContact/ram:TypeCode</v>
      </c>
      <c r="AS164" s="66" t="s">
        <v>131</v>
      </c>
      <c r="AT164" s="68" t="s">
        <v>56</v>
      </c>
      <c r="AU164" s="62" t="str">
        <f t="shared" si="28"/>
        <v>0..1</v>
      </c>
      <c r="AV164" s="66"/>
      <c r="AW164" s="69"/>
      <c r="AX164" s="7"/>
      <c r="AY164" s="70" t="str">
        <f t="shared" si="31"/>
        <v>EXTENDED</v>
      </c>
      <c r="AZ164" s="70" t="str">
        <f t="shared" si="31"/>
        <v>EXTENDED</v>
      </c>
      <c r="BB164" s="57"/>
      <c r="BC164" s="59"/>
      <c r="BD164" s="59"/>
    </row>
    <row r="165" spans="1:56" s="152" customFormat="1" ht="120" x14ac:dyDescent="0.2">
      <c r="A165" s="45" t="str">
        <f t="shared" si="35"/>
        <v>EXT</v>
      </c>
      <c r="B165" s="45"/>
      <c r="C165" s="45"/>
      <c r="D165" s="161" t="s">
        <v>846</v>
      </c>
      <c r="E165" s="61" t="s">
        <v>41</v>
      </c>
      <c r="F165" s="282" t="e">
        <v>#N/A</v>
      </c>
      <c r="G165" s="62">
        <f t="shared" si="25"/>
        <v>6</v>
      </c>
      <c r="H165" s="62" t="s">
        <v>42</v>
      </c>
      <c r="I165" s="64" t="s">
        <v>943</v>
      </c>
      <c r="J165" s="64"/>
      <c r="K165" s="65"/>
      <c r="L165" s="65"/>
      <c r="M165" s="65"/>
      <c r="N165" s="64"/>
      <c r="O165" s="66" t="s">
        <v>42</v>
      </c>
      <c r="P165" s="66" t="str">
        <f t="shared" si="32"/>
        <v>0..1</v>
      </c>
      <c r="Q165" s="6" t="s">
        <v>944</v>
      </c>
      <c r="R165" s="67" t="s">
        <v>945</v>
      </c>
      <c r="S165" s="66"/>
      <c r="T165" s="68"/>
      <c r="U165" s="62" t="s">
        <v>42</v>
      </c>
      <c r="V165" s="66"/>
      <c r="W165" s="69"/>
      <c r="X165" s="38"/>
      <c r="Y165" s="70" t="s">
        <v>47</v>
      </c>
      <c r="Z165" s="70" t="s">
        <v>47</v>
      </c>
      <c r="AA165" s="57"/>
      <c r="AB165" s="13" t="str">
        <f t="shared" si="33"/>
        <v>/rsm:CrossIndustryInvoice/rsm:SupplyChainTradeTransaction/ram:IncludedSupplyChainTradeLineItem/ram:SpecifiedLineTradeDelivery/ram:ShipToTradeParty/ram:DefinedTradeContact</v>
      </c>
      <c r="AC165" s="13" t="str">
        <f t="shared" si="34"/>
        <v>/ram:TelephoneUniversalCommunication</v>
      </c>
      <c r="AD165" s="14">
        <f>COUNTIFS(R$4:R165,AB165)</f>
        <v>1</v>
      </c>
      <c r="AE165" s="57"/>
      <c r="AF165" s="61" t="str">
        <f t="shared" si="29"/>
        <v>EXT</v>
      </c>
      <c r="AG165" s="62">
        <f t="shared" si="27"/>
        <v>6</v>
      </c>
      <c r="AH165" s="62" t="str">
        <f t="shared" si="30"/>
        <v>0..1</v>
      </c>
      <c r="AI165" s="64" t="s">
        <v>946</v>
      </c>
      <c r="AJ165" s="64"/>
      <c r="AK165" s="65"/>
      <c r="AL165" s="65"/>
      <c r="AM165" s="65"/>
      <c r="AN165" s="64"/>
      <c r="AO165" s="66" t="str">
        <f t="shared" si="26"/>
        <v>0..1</v>
      </c>
      <c r="AP165" s="66" t="str">
        <f t="shared" si="26"/>
        <v>0..1</v>
      </c>
      <c r="AQ165" s="6" t="str">
        <f t="shared" si="26"/>
        <v>/rsm:CrossIndustryInvoice
/rsm:SupplyChainTradeTransaction
/ram:IncludedSupplyChainTradeLineItem
/ram:SpecifiedLineTradeDelivery
/ram:ShipToTradeParty
/ram:DefinedTradeContact
/ram:TelephoneUniversalCommunication</v>
      </c>
      <c r="AR165" s="67" t="str">
        <f t="shared" si="26"/>
        <v>/rsm:CrossIndustryInvoice/rsm:SupplyChainTradeTransaction/ram:IncludedSupplyChainTradeLineItem/ram:SpecifiedLineTradeDelivery/ram:ShipToTradeParty/ram:DefinedTradeContact/ram:TelephoneUniversalCommunication</v>
      </c>
      <c r="AS165" s="66"/>
      <c r="AT165" s="68"/>
      <c r="AU165" s="62" t="str">
        <f t="shared" si="28"/>
        <v>0..1</v>
      </c>
      <c r="AV165" s="66"/>
      <c r="AW165" s="69"/>
      <c r="AX165" s="7"/>
      <c r="AY165" s="70" t="str">
        <f t="shared" si="31"/>
        <v>EXTENDED</v>
      </c>
      <c r="AZ165" s="70" t="str">
        <f t="shared" si="31"/>
        <v>EXTENDED</v>
      </c>
      <c r="BB165" s="57"/>
      <c r="BC165" s="59"/>
      <c r="BD165" s="59"/>
    </row>
    <row r="166" spans="1:56" s="11" customFormat="1" ht="135" x14ac:dyDescent="0.2">
      <c r="A166" s="45" t="str">
        <f t="shared" si="35"/>
        <v>EXT</v>
      </c>
      <c r="B166" s="45"/>
      <c r="C166" s="45"/>
      <c r="D166" s="161" t="s">
        <v>846</v>
      </c>
      <c r="E166" s="61" t="s">
        <v>41</v>
      </c>
      <c r="F166" s="282" t="e">
        <v>#N/A</v>
      </c>
      <c r="G166" s="62">
        <f t="shared" si="25"/>
        <v>7</v>
      </c>
      <c r="H166" s="62" t="s">
        <v>32</v>
      </c>
      <c r="I166" s="64" t="s">
        <v>947</v>
      </c>
      <c r="J166" s="64"/>
      <c r="K166" s="65"/>
      <c r="L166" s="65"/>
      <c r="M166" s="65"/>
      <c r="N166" s="64"/>
      <c r="O166" s="66" t="s">
        <v>32</v>
      </c>
      <c r="P166" s="66" t="str">
        <f t="shared" si="32"/>
        <v>1..1</v>
      </c>
      <c r="Q166" s="6" t="s">
        <v>948</v>
      </c>
      <c r="R166" s="67" t="s">
        <v>949</v>
      </c>
      <c r="S166" s="66" t="s">
        <v>73</v>
      </c>
      <c r="T166" s="68" t="s">
        <v>56</v>
      </c>
      <c r="U166" s="62" t="s">
        <v>42</v>
      </c>
      <c r="V166" s="66"/>
      <c r="W166" s="69"/>
      <c r="X166" s="38"/>
      <c r="Y166" s="70" t="s">
        <v>47</v>
      </c>
      <c r="Z166" s="70" t="s">
        <v>47</v>
      </c>
      <c r="AA166" s="57"/>
      <c r="AB166" s="13" t="str">
        <f t="shared" si="33"/>
        <v>/rsm:CrossIndustryInvoice/rsm:SupplyChainTradeTransaction/ram:IncludedSupplyChainTradeLineItem/ram:SpecifiedLineTradeDelivery/ram:ShipToTradeParty/ram:DefinedTradeContact/ram:TelephoneUniversalCommunication</v>
      </c>
      <c r="AC166" s="13" t="str">
        <f t="shared" si="34"/>
        <v>/ram:CompleteNumber</v>
      </c>
      <c r="AD166" s="14">
        <f>COUNTIFS(R$4:R166,AB166)</f>
        <v>1</v>
      </c>
      <c r="AE166" s="57"/>
      <c r="AF166" s="61" t="str">
        <f t="shared" si="29"/>
        <v>EXT</v>
      </c>
      <c r="AG166" s="62">
        <f t="shared" si="27"/>
        <v>7</v>
      </c>
      <c r="AH166" s="62" t="str">
        <f t="shared" si="30"/>
        <v>1..1</v>
      </c>
      <c r="AI166" s="64" t="s">
        <v>950</v>
      </c>
      <c r="AJ166" s="64"/>
      <c r="AK166" s="65"/>
      <c r="AL166" s="65"/>
      <c r="AM166" s="65"/>
      <c r="AN166" s="64"/>
      <c r="AO166" s="66" t="str">
        <f t="shared" si="26"/>
        <v>1..1</v>
      </c>
      <c r="AP166" s="66" t="str">
        <f t="shared" si="26"/>
        <v>1..1</v>
      </c>
      <c r="AQ166" s="6" t="str">
        <f t="shared" si="26"/>
        <v>/rsm:CrossIndustryInvoice
/rsm:SupplyChainTradeTransaction
/ram:IncludedSupplyChainTradeLineItem
/ram:SpecifiedLineTradeDelivery
/ram:ShipToTradeParty
/ram:DefinedTradeContact
/ram:TelephoneUniversalCommunication
/ram:CompleteNumber</v>
      </c>
      <c r="AR166" s="67" t="str">
        <f t="shared" si="26"/>
        <v>/rsm:CrossIndustryInvoice/rsm:SupplyChainTradeTransaction/ram:IncludedSupplyChainTradeLineItem/ram:SpecifiedLineTradeDelivery/ram:ShipToTradeParty/ram:DefinedTradeContact/ram:TelephoneUniversalCommunication/ram:CompleteNumber</v>
      </c>
      <c r="AS166" s="66" t="s">
        <v>73</v>
      </c>
      <c r="AT166" s="68" t="s">
        <v>56</v>
      </c>
      <c r="AU166" s="62" t="str">
        <f t="shared" si="28"/>
        <v>0..1</v>
      </c>
      <c r="AV166" s="66"/>
      <c r="AW166" s="69"/>
      <c r="AX166" s="7"/>
      <c r="AY166" s="70" t="str">
        <f t="shared" si="31"/>
        <v>EXTENDED</v>
      </c>
      <c r="AZ166" s="70" t="str">
        <f t="shared" si="31"/>
        <v>EXTENDED</v>
      </c>
      <c r="BB166" s="57"/>
      <c r="BC166" s="59"/>
      <c r="BD166" s="59"/>
    </row>
    <row r="167" spans="1:56" s="11" customFormat="1" ht="120" x14ac:dyDescent="0.2">
      <c r="A167" s="45" t="str">
        <f t="shared" si="35"/>
        <v>EXT</v>
      </c>
      <c r="B167" s="45"/>
      <c r="C167" s="45"/>
      <c r="D167" s="161" t="s">
        <v>846</v>
      </c>
      <c r="E167" s="61" t="s">
        <v>41</v>
      </c>
      <c r="F167" s="282" t="e">
        <v>#N/A</v>
      </c>
      <c r="G167" s="62">
        <f t="shared" si="25"/>
        <v>6</v>
      </c>
      <c r="H167" s="62" t="s">
        <v>42</v>
      </c>
      <c r="I167" s="64" t="s">
        <v>951</v>
      </c>
      <c r="J167" s="64"/>
      <c r="K167" s="65"/>
      <c r="L167" s="65"/>
      <c r="M167" s="65"/>
      <c r="N167" s="64"/>
      <c r="O167" s="66" t="s">
        <v>42</v>
      </c>
      <c r="P167" s="66" t="str">
        <f t="shared" si="32"/>
        <v>0..1</v>
      </c>
      <c r="Q167" s="6" t="s">
        <v>952</v>
      </c>
      <c r="R167" s="67" t="s">
        <v>953</v>
      </c>
      <c r="S167" s="66"/>
      <c r="T167" s="68"/>
      <c r="U167" s="62" t="s">
        <v>42</v>
      </c>
      <c r="V167" s="66"/>
      <c r="W167" s="69"/>
      <c r="X167" s="38"/>
      <c r="Y167" s="70" t="s">
        <v>47</v>
      </c>
      <c r="Z167" s="70" t="s">
        <v>47</v>
      </c>
      <c r="AA167" s="57"/>
      <c r="AB167" s="13" t="str">
        <f t="shared" si="33"/>
        <v>/rsm:CrossIndustryInvoice/rsm:SupplyChainTradeTransaction/ram:IncludedSupplyChainTradeLineItem/ram:SpecifiedLineTradeDelivery/ram:ShipToTradeParty/ram:DefinedTradeContact</v>
      </c>
      <c r="AC167" s="13" t="str">
        <f t="shared" si="34"/>
        <v>/ram:FaxUniversalCommunication</v>
      </c>
      <c r="AD167" s="14">
        <f>COUNTIFS(R$4:R167,AB167)</f>
        <v>1</v>
      </c>
      <c r="AE167" s="57"/>
      <c r="AF167" s="61" t="str">
        <f t="shared" si="29"/>
        <v>EXT</v>
      </c>
      <c r="AG167" s="62">
        <f t="shared" si="27"/>
        <v>6</v>
      </c>
      <c r="AH167" s="62" t="str">
        <f t="shared" si="30"/>
        <v>0..1</v>
      </c>
      <c r="AI167" s="64" t="s">
        <v>954</v>
      </c>
      <c r="AJ167" s="64"/>
      <c r="AK167" s="65"/>
      <c r="AL167" s="65"/>
      <c r="AM167" s="65"/>
      <c r="AN167" s="64"/>
      <c r="AO167" s="66" t="str">
        <f t="shared" si="26"/>
        <v>0..1</v>
      </c>
      <c r="AP167" s="66" t="str">
        <f t="shared" si="26"/>
        <v>0..1</v>
      </c>
      <c r="AQ167" s="6" t="str">
        <f t="shared" si="26"/>
        <v>/rsm:CrossIndustryInvoice
/rsm:SupplyChainTradeTransaction
/ram:IncludedSupplyChainTradeLineItem
/ram:SpecifiedLineTradeDelivery
/ram:ShipToTradeParty
/ram:DefinedTradeContact
/ram:FaxUniversalCommunication</v>
      </c>
      <c r="AR167" s="67" t="str">
        <f t="shared" si="26"/>
        <v>/rsm:CrossIndustryInvoice/rsm:SupplyChainTradeTransaction/ram:IncludedSupplyChainTradeLineItem/ram:SpecifiedLineTradeDelivery/ram:ShipToTradeParty/ram:DefinedTradeContact/ram:FaxUniversalCommunication</v>
      </c>
      <c r="AS167" s="66"/>
      <c r="AT167" s="68"/>
      <c r="AU167" s="62" t="str">
        <f t="shared" si="28"/>
        <v>0..1</v>
      </c>
      <c r="AV167" s="66"/>
      <c r="AW167" s="69"/>
      <c r="AX167" s="7"/>
      <c r="AY167" s="70" t="str">
        <f t="shared" si="31"/>
        <v>EXTENDED</v>
      </c>
      <c r="AZ167" s="70" t="str">
        <f t="shared" si="31"/>
        <v>EXTENDED</v>
      </c>
      <c r="BB167" s="57"/>
      <c r="BC167" s="59"/>
      <c r="BD167" s="59"/>
    </row>
    <row r="168" spans="1:56" s="11" customFormat="1" ht="135" x14ac:dyDescent="0.2">
      <c r="A168" s="45" t="str">
        <f t="shared" si="35"/>
        <v>EXT</v>
      </c>
      <c r="B168" s="45"/>
      <c r="C168" s="45"/>
      <c r="D168" s="161" t="s">
        <v>846</v>
      </c>
      <c r="E168" s="61" t="s">
        <v>41</v>
      </c>
      <c r="F168" s="282" t="e">
        <v>#N/A</v>
      </c>
      <c r="G168" s="62">
        <f t="shared" si="25"/>
        <v>7</v>
      </c>
      <c r="H168" s="62" t="s">
        <v>32</v>
      </c>
      <c r="I168" s="64" t="s">
        <v>955</v>
      </c>
      <c r="J168" s="64"/>
      <c r="K168" s="65"/>
      <c r="L168" s="65"/>
      <c r="M168" s="65"/>
      <c r="N168" s="64"/>
      <c r="O168" s="66" t="s">
        <v>32</v>
      </c>
      <c r="P168" s="66" t="str">
        <f t="shared" si="32"/>
        <v>1..1</v>
      </c>
      <c r="Q168" s="6" t="s">
        <v>956</v>
      </c>
      <c r="R168" s="67" t="s">
        <v>957</v>
      </c>
      <c r="S168" s="66" t="s">
        <v>73</v>
      </c>
      <c r="T168" s="68" t="s">
        <v>56</v>
      </c>
      <c r="U168" s="62" t="s">
        <v>42</v>
      </c>
      <c r="V168" s="66"/>
      <c r="W168" s="69"/>
      <c r="X168" s="38"/>
      <c r="Y168" s="70" t="s">
        <v>47</v>
      </c>
      <c r="Z168" s="70" t="s">
        <v>47</v>
      </c>
      <c r="AA168" s="57"/>
      <c r="AB168" s="13" t="str">
        <f t="shared" si="33"/>
        <v>/rsm:CrossIndustryInvoice/rsm:SupplyChainTradeTransaction/ram:IncludedSupplyChainTradeLineItem/ram:SpecifiedLineTradeDelivery/ram:ShipToTradeParty/ram:DefinedTradeContact/ram:FaxUniversalCommunication</v>
      </c>
      <c r="AC168" s="13" t="str">
        <f t="shared" si="34"/>
        <v>/ram:CompleteNumber</v>
      </c>
      <c r="AD168" s="14">
        <f>COUNTIFS(R$4:R168,AB168)</f>
        <v>1</v>
      </c>
      <c r="AE168" s="57"/>
      <c r="AF168" s="61" t="str">
        <f t="shared" si="29"/>
        <v>EXT</v>
      </c>
      <c r="AG168" s="62">
        <f t="shared" si="27"/>
        <v>7</v>
      </c>
      <c r="AH168" s="62" t="str">
        <f t="shared" si="30"/>
        <v>1..1</v>
      </c>
      <c r="AI168" s="64" t="s">
        <v>958</v>
      </c>
      <c r="AJ168" s="64"/>
      <c r="AK168" s="65"/>
      <c r="AL168" s="65"/>
      <c r="AM168" s="65"/>
      <c r="AN168" s="64"/>
      <c r="AO168" s="66" t="str">
        <f t="shared" si="26"/>
        <v>1..1</v>
      </c>
      <c r="AP168" s="66" t="str">
        <f t="shared" si="26"/>
        <v>1..1</v>
      </c>
      <c r="AQ168" s="6" t="str">
        <f t="shared" si="26"/>
        <v>/rsm:CrossIndustryInvoice
/rsm:SupplyChainTradeTransaction
/ram:IncludedSupplyChainTradeLineItem
/ram:SpecifiedLineTradeDelivery
/ram:ShipToTradeParty
/ram:DefinedTradeContact
/ram:FaxUniversalCommunication
/ram:CompleteNumber</v>
      </c>
      <c r="AR168" s="67" t="str">
        <f t="shared" si="26"/>
        <v>/rsm:CrossIndustryInvoice/rsm:SupplyChainTradeTransaction/ram:IncludedSupplyChainTradeLineItem/ram:SpecifiedLineTradeDelivery/ram:ShipToTradeParty/ram:DefinedTradeContact/ram:FaxUniversalCommunication/ram:CompleteNumber</v>
      </c>
      <c r="AS168" s="66" t="s">
        <v>73</v>
      </c>
      <c r="AT168" s="68" t="s">
        <v>56</v>
      </c>
      <c r="AU168" s="62" t="str">
        <f t="shared" si="28"/>
        <v>0..1</v>
      </c>
      <c r="AV168" s="66"/>
      <c r="AW168" s="69"/>
      <c r="AX168" s="7"/>
      <c r="AY168" s="70" t="str">
        <f t="shared" si="31"/>
        <v>EXTENDED</v>
      </c>
      <c r="AZ168" s="70" t="str">
        <f t="shared" si="31"/>
        <v>EXTENDED</v>
      </c>
      <c r="BB168" s="57"/>
      <c r="BC168" s="59"/>
      <c r="BD168" s="59"/>
    </row>
    <row r="169" spans="1:56" s="152" customFormat="1" ht="120" x14ac:dyDescent="0.2">
      <c r="A169" s="45" t="str">
        <f t="shared" si="35"/>
        <v>EXT</v>
      </c>
      <c r="B169" s="45"/>
      <c r="C169" s="45"/>
      <c r="D169" s="161" t="s">
        <v>846</v>
      </c>
      <c r="E169" s="61" t="s">
        <v>41</v>
      </c>
      <c r="F169" s="282" t="e">
        <v>#N/A</v>
      </c>
      <c r="G169" s="62">
        <f t="shared" si="25"/>
        <v>6</v>
      </c>
      <c r="H169" s="62" t="s">
        <v>42</v>
      </c>
      <c r="I169" s="64" t="s">
        <v>959</v>
      </c>
      <c r="J169" s="64"/>
      <c r="K169" s="65"/>
      <c r="L169" s="65"/>
      <c r="M169" s="65"/>
      <c r="N169" s="64"/>
      <c r="O169" s="66" t="s">
        <v>42</v>
      </c>
      <c r="P169" s="66" t="str">
        <f t="shared" si="32"/>
        <v>0..1</v>
      </c>
      <c r="Q169" s="6" t="s">
        <v>960</v>
      </c>
      <c r="R169" s="67" t="s">
        <v>961</v>
      </c>
      <c r="S169" s="66"/>
      <c r="T169" s="68"/>
      <c r="U169" s="62" t="s">
        <v>42</v>
      </c>
      <c r="V169" s="66"/>
      <c r="W169" s="69"/>
      <c r="X169" s="38"/>
      <c r="Y169" s="70" t="s">
        <v>47</v>
      </c>
      <c r="Z169" s="70" t="s">
        <v>47</v>
      </c>
      <c r="AA169" s="57"/>
      <c r="AB169" s="13" t="str">
        <f t="shared" si="33"/>
        <v>/rsm:CrossIndustryInvoice/rsm:SupplyChainTradeTransaction/ram:IncludedSupplyChainTradeLineItem/ram:SpecifiedLineTradeDelivery/ram:ShipToTradeParty/ram:DefinedTradeContact</v>
      </c>
      <c r="AC169" s="13" t="str">
        <f t="shared" si="34"/>
        <v>/ram:EmailURIUniversalCommunication</v>
      </c>
      <c r="AD169" s="14">
        <f>COUNTIFS(R$4:R169,AB169)</f>
        <v>1</v>
      </c>
      <c r="AE169" s="57"/>
      <c r="AF169" s="61" t="str">
        <f t="shared" si="29"/>
        <v>EXT</v>
      </c>
      <c r="AG169" s="62">
        <f t="shared" si="27"/>
        <v>6</v>
      </c>
      <c r="AH169" s="62" t="str">
        <f t="shared" si="30"/>
        <v>0..1</v>
      </c>
      <c r="AI169" s="64" t="s">
        <v>962</v>
      </c>
      <c r="AJ169" s="64"/>
      <c r="AK169" s="65"/>
      <c r="AL169" s="65"/>
      <c r="AM169" s="65"/>
      <c r="AN169" s="64"/>
      <c r="AO169" s="66" t="str">
        <f t="shared" si="26"/>
        <v>0..1</v>
      </c>
      <c r="AP169" s="66" t="str">
        <f t="shared" si="26"/>
        <v>0..1</v>
      </c>
      <c r="AQ169" s="6" t="str">
        <f t="shared" si="26"/>
        <v>/rsm:CrossIndustryInvoice
/rsm:SupplyChainTradeTransaction
/ram:IncludedSupplyChainTradeLineItem
/ram:SpecifiedLineTradeDelivery
/ram:ShipToTradeParty
/ram:DefinedTradeContact
/ram:EmailURIUniversalCommunication</v>
      </c>
      <c r="AR169" s="67" t="str">
        <f t="shared" si="26"/>
        <v>/rsm:CrossIndustryInvoice/rsm:SupplyChainTradeTransaction/ram:IncludedSupplyChainTradeLineItem/ram:SpecifiedLineTradeDelivery/ram:ShipToTradeParty/ram:DefinedTradeContact/ram:EmailURIUniversalCommunication</v>
      </c>
      <c r="AS169" s="66"/>
      <c r="AT169" s="68"/>
      <c r="AU169" s="62" t="str">
        <f t="shared" si="28"/>
        <v>0..1</v>
      </c>
      <c r="AV169" s="66"/>
      <c r="AW169" s="69"/>
      <c r="AX169" s="7"/>
      <c r="AY169" s="70" t="str">
        <f t="shared" si="31"/>
        <v>EXTENDED</v>
      </c>
      <c r="AZ169" s="70" t="str">
        <f t="shared" si="31"/>
        <v>EXTENDED</v>
      </c>
      <c r="BB169" s="57"/>
      <c r="BC169" s="59"/>
      <c r="BD169" s="59"/>
    </row>
    <row r="170" spans="1:56" s="11" customFormat="1" ht="135" x14ac:dyDescent="0.2">
      <c r="A170" s="45" t="str">
        <f t="shared" si="35"/>
        <v>EXT</v>
      </c>
      <c r="B170" s="45"/>
      <c r="C170" s="45"/>
      <c r="D170" s="161" t="s">
        <v>846</v>
      </c>
      <c r="E170" s="61" t="s">
        <v>41</v>
      </c>
      <c r="F170" s="282" t="e">
        <v>#N/A</v>
      </c>
      <c r="G170" s="62">
        <f t="shared" si="25"/>
        <v>7</v>
      </c>
      <c r="H170" s="62" t="s">
        <v>32</v>
      </c>
      <c r="I170" s="64" t="s">
        <v>623</v>
      </c>
      <c r="J170" s="64"/>
      <c r="K170" s="65"/>
      <c r="L170" s="65"/>
      <c r="M170" s="65"/>
      <c r="N170" s="64"/>
      <c r="O170" s="66" t="s">
        <v>32</v>
      </c>
      <c r="P170" s="66" t="str">
        <f t="shared" si="32"/>
        <v>1..1</v>
      </c>
      <c r="Q170" s="6" t="s">
        <v>963</v>
      </c>
      <c r="R170" s="67" t="s">
        <v>964</v>
      </c>
      <c r="S170" s="66" t="s">
        <v>73</v>
      </c>
      <c r="T170" s="68" t="s">
        <v>56</v>
      </c>
      <c r="U170" s="62" t="s">
        <v>42</v>
      </c>
      <c r="V170" s="66"/>
      <c r="W170" s="69"/>
      <c r="X170" s="38"/>
      <c r="Y170" s="70" t="s">
        <v>47</v>
      </c>
      <c r="Z170" s="70" t="s">
        <v>47</v>
      </c>
      <c r="AA170" s="57"/>
      <c r="AB170" s="13" t="str">
        <f t="shared" si="33"/>
        <v>/rsm:CrossIndustryInvoice/rsm:SupplyChainTradeTransaction/ram:IncludedSupplyChainTradeLineItem/ram:SpecifiedLineTradeDelivery/ram:ShipToTradeParty/ram:DefinedTradeContact/ram:EmailURIUniversalCommunication</v>
      </c>
      <c r="AC170" s="13" t="str">
        <f t="shared" si="34"/>
        <v>/ram:URIID</v>
      </c>
      <c r="AD170" s="14">
        <f>COUNTIFS(R$4:R170,AB170)</f>
        <v>1</v>
      </c>
      <c r="AE170" s="57"/>
      <c r="AF170" s="61" t="str">
        <f t="shared" si="29"/>
        <v>EXT</v>
      </c>
      <c r="AG170" s="62">
        <f t="shared" si="27"/>
        <v>7</v>
      </c>
      <c r="AH170" s="62" t="str">
        <f t="shared" si="30"/>
        <v>1..1</v>
      </c>
      <c r="AI170" s="64" t="s">
        <v>965</v>
      </c>
      <c r="AJ170" s="64"/>
      <c r="AK170" s="65"/>
      <c r="AL170" s="65"/>
      <c r="AM170" s="65"/>
      <c r="AN170" s="64"/>
      <c r="AO170" s="66" t="str">
        <f t="shared" si="26"/>
        <v>1..1</v>
      </c>
      <c r="AP170" s="66" t="str">
        <f t="shared" si="26"/>
        <v>1..1</v>
      </c>
      <c r="AQ170" s="6" t="str">
        <f t="shared" si="26"/>
        <v>/rsm:CrossIndustryInvoice
/rsm:SupplyChainTradeTransaction
/ram:IncludedSupplyChainTradeLineItem
/ram:SpecifiedLineTradeDelivery
/ram:ShipToTradeParty
/ram:DefinedTradeContact
/ram:EmailURIUniversalCommunication
/ram:URIID</v>
      </c>
      <c r="AR170" s="67" t="str">
        <f t="shared" si="26"/>
        <v>/rsm:CrossIndustryInvoice/rsm:SupplyChainTradeTransaction/ram:IncludedSupplyChainTradeLineItem/ram:SpecifiedLineTradeDelivery/ram:ShipToTradeParty/ram:DefinedTradeContact/ram:EmailURIUniversalCommunication/ram:URIID</v>
      </c>
      <c r="AS170" s="66" t="s">
        <v>73</v>
      </c>
      <c r="AT170" s="68" t="s">
        <v>56</v>
      </c>
      <c r="AU170" s="62" t="str">
        <f t="shared" si="28"/>
        <v>0..1</v>
      </c>
      <c r="AV170" s="66"/>
      <c r="AW170" s="69"/>
      <c r="AX170" s="7"/>
      <c r="AY170" s="70" t="str">
        <f t="shared" si="31"/>
        <v>EXTENDED</v>
      </c>
      <c r="AZ170" s="70" t="str">
        <f t="shared" si="31"/>
        <v>EXTENDED</v>
      </c>
      <c r="BB170" s="57"/>
      <c r="BC170" s="59"/>
      <c r="BD170" s="59"/>
    </row>
    <row r="171" spans="1:56" s="11" customFormat="1" ht="105" x14ac:dyDescent="0.2">
      <c r="A171" s="45" t="str">
        <f t="shared" si="35"/>
        <v>EXT</v>
      </c>
      <c r="B171" s="45"/>
      <c r="C171" s="45"/>
      <c r="D171" s="161" t="s">
        <v>846</v>
      </c>
      <c r="E171" s="162" t="s">
        <v>41</v>
      </c>
      <c r="F171" s="298" t="s">
        <v>4918</v>
      </c>
      <c r="G171" s="163">
        <f t="shared" si="25"/>
        <v>5</v>
      </c>
      <c r="H171" s="163" t="s">
        <v>42</v>
      </c>
      <c r="I171" s="164" t="s">
        <v>966</v>
      </c>
      <c r="J171" s="164"/>
      <c r="K171" s="165"/>
      <c r="L171" s="165"/>
      <c r="M171" s="165"/>
      <c r="N171" s="164"/>
      <c r="O171" s="166" t="s">
        <v>42</v>
      </c>
      <c r="P171" s="166" t="str">
        <f t="shared" si="32"/>
        <v>0..1</v>
      </c>
      <c r="Q171" s="167" t="s">
        <v>967</v>
      </c>
      <c r="R171" s="168" t="s">
        <v>968</v>
      </c>
      <c r="S171" s="166"/>
      <c r="T171" s="169"/>
      <c r="U171" s="163" t="s">
        <v>42</v>
      </c>
      <c r="V171" s="166"/>
      <c r="W171" s="170"/>
      <c r="X171" s="38"/>
      <c r="Y171" s="171" t="s">
        <v>47</v>
      </c>
      <c r="Z171" s="171" t="s">
        <v>48</v>
      </c>
      <c r="AA171" s="57"/>
      <c r="AB171" s="13" t="str">
        <f t="shared" si="33"/>
        <v>/rsm:CrossIndustryInvoice/rsm:SupplyChainTradeTransaction/ram:IncludedSupplyChainTradeLineItem/ram:SpecifiedLineTradeDelivery/ram:ShipToTradeParty</v>
      </c>
      <c r="AC171" s="13" t="str">
        <f t="shared" si="34"/>
        <v>/ram:PostalTradeAddress</v>
      </c>
      <c r="AD171" s="14">
        <f>COUNTIFS(R$4:R171,AB171)</f>
        <v>1</v>
      </c>
      <c r="AE171" s="57"/>
      <c r="AF171" s="162" t="str">
        <f t="shared" si="29"/>
        <v>EXT</v>
      </c>
      <c r="AG171" s="163">
        <f t="shared" si="27"/>
        <v>5</v>
      </c>
      <c r="AH171" s="163" t="str">
        <f t="shared" si="30"/>
        <v>0..1</v>
      </c>
      <c r="AI171" s="164" t="s">
        <v>969</v>
      </c>
      <c r="AJ171" s="164"/>
      <c r="AK171" s="165"/>
      <c r="AL171" s="165"/>
      <c r="AM171" s="165"/>
      <c r="AN171" s="164"/>
      <c r="AO171" s="166" t="str">
        <f t="shared" si="26"/>
        <v>0..1</v>
      </c>
      <c r="AP171" s="166" t="str">
        <f t="shared" si="26"/>
        <v>0..1</v>
      </c>
      <c r="AQ171" s="167" t="str">
        <f t="shared" si="26"/>
        <v>/rsm:CrossIndustryInvoice
/rsm:SupplyChainTradeTransaction
/ram:IncludedSupplyChainTradeLineItem
/ram:SpecifiedLineTradeDelivery
/ram:ShipToTradeParty
/ram:PostalTradeAddress</v>
      </c>
      <c r="AR171" s="168" t="str">
        <f t="shared" si="26"/>
        <v>/rsm:CrossIndustryInvoice/rsm:SupplyChainTradeTransaction/ram:IncludedSupplyChainTradeLineItem/ram:SpecifiedLineTradeDelivery/ram:ShipToTradeParty/ram:PostalTradeAddress</v>
      </c>
      <c r="AS171" s="166"/>
      <c r="AT171" s="169"/>
      <c r="AU171" s="163" t="str">
        <f t="shared" si="28"/>
        <v>0..1</v>
      </c>
      <c r="AV171" s="166"/>
      <c r="AW171" s="170"/>
      <c r="AX171" s="7"/>
      <c r="AY171" s="171" t="str">
        <f t="shared" si="31"/>
        <v>EXTENDED</v>
      </c>
      <c r="AZ171" s="171" t="str">
        <f t="shared" si="31"/>
        <v>EXTENDED FR B2B</v>
      </c>
      <c r="BB171" s="57"/>
      <c r="BC171" s="59"/>
      <c r="BD171" s="59"/>
    </row>
    <row r="172" spans="1:56" s="11" customFormat="1" ht="120" x14ac:dyDescent="0.2">
      <c r="A172" s="45" t="str">
        <f t="shared" si="35"/>
        <v>EXT</v>
      </c>
      <c r="B172" s="45"/>
      <c r="C172" s="45"/>
      <c r="D172" s="161" t="s">
        <v>846</v>
      </c>
      <c r="E172" s="61" t="s">
        <v>41</v>
      </c>
      <c r="F172" s="282" t="s">
        <v>4919</v>
      </c>
      <c r="G172" s="62">
        <f t="shared" si="25"/>
        <v>6</v>
      </c>
      <c r="H172" s="62" t="s">
        <v>42</v>
      </c>
      <c r="I172" s="64" t="s">
        <v>970</v>
      </c>
      <c r="J172" s="64"/>
      <c r="K172" s="65"/>
      <c r="L172" s="65"/>
      <c r="M172" s="65"/>
      <c r="N172" s="64"/>
      <c r="O172" s="66" t="s">
        <v>42</v>
      </c>
      <c r="P172" s="66" t="str">
        <f t="shared" si="32"/>
        <v>0..1</v>
      </c>
      <c r="Q172" s="6" t="s">
        <v>971</v>
      </c>
      <c r="R172" s="67" t="s">
        <v>972</v>
      </c>
      <c r="S172" s="66" t="s">
        <v>73</v>
      </c>
      <c r="T172" s="68" t="s">
        <v>56</v>
      </c>
      <c r="U172" s="62" t="s">
        <v>42</v>
      </c>
      <c r="V172" s="66"/>
      <c r="W172" s="69"/>
      <c r="X172" s="38"/>
      <c r="Y172" s="70" t="s">
        <v>47</v>
      </c>
      <c r="Z172" s="70" t="s">
        <v>48</v>
      </c>
      <c r="AA172" s="57"/>
      <c r="AB172" s="13" t="str">
        <f t="shared" si="33"/>
        <v>/rsm:CrossIndustryInvoice/rsm:SupplyChainTradeTransaction/ram:IncludedSupplyChainTradeLineItem/ram:SpecifiedLineTradeDelivery/ram:ShipToTradeParty/ram:PostalTradeAddress</v>
      </c>
      <c r="AC172" s="13" t="str">
        <f t="shared" si="34"/>
        <v>/ram:PostcodeCode</v>
      </c>
      <c r="AD172" s="14">
        <f>COUNTIFS(R$4:R172,AB172)</f>
        <v>1</v>
      </c>
      <c r="AE172" s="57"/>
      <c r="AF172" s="61" t="str">
        <f t="shared" si="29"/>
        <v>EXT</v>
      </c>
      <c r="AG172" s="62">
        <f t="shared" si="27"/>
        <v>6</v>
      </c>
      <c r="AH172" s="62" t="str">
        <f t="shared" si="30"/>
        <v>0..1</v>
      </c>
      <c r="AI172" s="64" t="s">
        <v>973</v>
      </c>
      <c r="AJ172" s="64"/>
      <c r="AK172" s="65"/>
      <c r="AL172" s="65"/>
      <c r="AM172" s="65"/>
      <c r="AN172" s="64"/>
      <c r="AO172" s="66" t="str">
        <f t="shared" si="26"/>
        <v>0..1</v>
      </c>
      <c r="AP172" s="66" t="str">
        <f t="shared" si="26"/>
        <v>0..1</v>
      </c>
      <c r="AQ172" s="6" t="str">
        <f t="shared" si="26"/>
        <v>/rsm:CrossIndustryInvoice
/rsm:SupplyChainTradeTransaction
/ram:IncludedSupplyChainTradeLineItem
/ram:SpecifiedLineTradeDelivery
/ram:ShipToTradeParty
/ram:PostalTradeAddress
/ram:PostcodeCode</v>
      </c>
      <c r="AR172" s="67" t="str">
        <f t="shared" si="26"/>
        <v>/rsm:CrossIndustryInvoice/rsm:SupplyChainTradeTransaction/ram:IncludedSupplyChainTradeLineItem/ram:SpecifiedLineTradeDelivery/ram:ShipToTradeParty/ram:PostalTradeAddress/ram:PostcodeCode</v>
      </c>
      <c r="AS172" s="66" t="s">
        <v>73</v>
      </c>
      <c r="AT172" s="68" t="s">
        <v>56</v>
      </c>
      <c r="AU172" s="62" t="str">
        <f t="shared" si="28"/>
        <v>0..1</v>
      </c>
      <c r="AV172" s="66"/>
      <c r="AW172" s="69"/>
      <c r="AX172" s="7"/>
      <c r="AY172" s="70" t="str">
        <f t="shared" si="31"/>
        <v>EXTENDED</v>
      </c>
      <c r="AZ172" s="70" t="str">
        <f t="shared" si="31"/>
        <v>EXTENDED FR B2B</v>
      </c>
      <c r="BB172" s="57"/>
      <c r="BC172" s="59"/>
      <c r="BD172" s="59"/>
    </row>
    <row r="173" spans="1:56" s="11" customFormat="1" ht="120" x14ac:dyDescent="0.2">
      <c r="A173" s="45" t="str">
        <f t="shared" si="35"/>
        <v>EXT</v>
      </c>
      <c r="B173" s="45"/>
      <c r="C173" s="45"/>
      <c r="D173" s="161" t="s">
        <v>846</v>
      </c>
      <c r="E173" s="61" t="s">
        <v>41</v>
      </c>
      <c r="F173" s="282" t="s">
        <v>4920</v>
      </c>
      <c r="G173" s="62">
        <f t="shared" si="25"/>
        <v>6</v>
      </c>
      <c r="H173" s="62" t="s">
        <v>42</v>
      </c>
      <c r="I173" s="64" t="s">
        <v>974</v>
      </c>
      <c r="J173" s="64"/>
      <c r="K173" s="65"/>
      <c r="L173" s="65"/>
      <c r="M173" s="65"/>
      <c r="N173" s="64"/>
      <c r="O173" s="66" t="s">
        <v>42</v>
      </c>
      <c r="P173" s="66" t="str">
        <f t="shared" si="32"/>
        <v>0..1</v>
      </c>
      <c r="Q173" s="6" t="s">
        <v>975</v>
      </c>
      <c r="R173" s="67" t="s">
        <v>976</v>
      </c>
      <c r="S173" s="66" t="s">
        <v>73</v>
      </c>
      <c r="T173" s="68" t="s">
        <v>56</v>
      </c>
      <c r="U173" s="62" t="s">
        <v>42</v>
      </c>
      <c r="V173" s="66"/>
      <c r="W173" s="69"/>
      <c r="X173" s="38"/>
      <c r="Y173" s="70" t="s">
        <v>47</v>
      </c>
      <c r="Z173" s="70" t="s">
        <v>48</v>
      </c>
      <c r="AA173" s="57"/>
      <c r="AB173" s="13" t="str">
        <f t="shared" si="33"/>
        <v>/rsm:CrossIndustryInvoice/rsm:SupplyChainTradeTransaction/ram:IncludedSupplyChainTradeLineItem/ram:SpecifiedLineTradeDelivery/ram:ShipToTradeParty/ram:PostalTradeAddress</v>
      </c>
      <c r="AC173" s="13" t="str">
        <f t="shared" si="34"/>
        <v>/ram:LineOne</v>
      </c>
      <c r="AD173" s="14">
        <f>COUNTIFS(R$4:R173,AB173)</f>
        <v>1</v>
      </c>
      <c r="AE173" s="57"/>
      <c r="AF173" s="61" t="str">
        <f t="shared" si="29"/>
        <v>EXT</v>
      </c>
      <c r="AG173" s="62">
        <f t="shared" si="27"/>
        <v>6</v>
      </c>
      <c r="AH173" s="62" t="str">
        <f t="shared" si="30"/>
        <v>0..1</v>
      </c>
      <c r="AI173" s="64" t="s">
        <v>977</v>
      </c>
      <c r="AJ173" s="64"/>
      <c r="AK173" s="65"/>
      <c r="AL173" s="65"/>
      <c r="AM173" s="65"/>
      <c r="AN173" s="64"/>
      <c r="AO173" s="66" t="str">
        <f t="shared" si="26"/>
        <v>0..1</v>
      </c>
      <c r="AP173" s="66" t="str">
        <f t="shared" si="26"/>
        <v>0..1</v>
      </c>
      <c r="AQ173" s="6" t="str">
        <f t="shared" si="26"/>
        <v>/rsm:CrossIndustryInvoice
/rsm:SupplyChainTradeTransaction
/ram:IncludedSupplyChainTradeLineItem
/ram:SpecifiedLineTradeDelivery
/ram:ShipToTradeParty
/ram:PostalTradeAddress
/ram:LineOne</v>
      </c>
      <c r="AR173" s="67" t="str">
        <f t="shared" si="26"/>
        <v>/rsm:CrossIndustryInvoice/rsm:SupplyChainTradeTransaction/ram:IncludedSupplyChainTradeLineItem/ram:SpecifiedLineTradeDelivery/ram:ShipToTradeParty/ram:PostalTradeAddress/ram:LineOne</v>
      </c>
      <c r="AS173" s="66" t="s">
        <v>73</v>
      </c>
      <c r="AT173" s="68" t="s">
        <v>56</v>
      </c>
      <c r="AU173" s="62" t="str">
        <f t="shared" si="28"/>
        <v>0..1</v>
      </c>
      <c r="AV173" s="66"/>
      <c r="AW173" s="69"/>
      <c r="AX173" s="7"/>
      <c r="AY173" s="70" t="str">
        <f t="shared" si="31"/>
        <v>EXTENDED</v>
      </c>
      <c r="AZ173" s="70" t="str">
        <f t="shared" si="31"/>
        <v>EXTENDED FR B2B</v>
      </c>
      <c r="BB173" s="57"/>
      <c r="BC173" s="59"/>
      <c r="BD173" s="59"/>
    </row>
    <row r="174" spans="1:56" s="11" customFormat="1" ht="120" x14ac:dyDescent="0.2">
      <c r="A174" s="45" t="str">
        <f t="shared" si="35"/>
        <v>EXT</v>
      </c>
      <c r="B174" s="45"/>
      <c r="C174" s="45"/>
      <c r="D174" s="161" t="s">
        <v>846</v>
      </c>
      <c r="E174" s="61" t="s">
        <v>41</v>
      </c>
      <c r="F174" s="282" t="s">
        <v>4921</v>
      </c>
      <c r="G174" s="62">
        <f t="shared" si="25"/>
        <v>6</v>
      </c>
      <c r="H174" s="62" t="s">
        <v>42</v>
      </c>
      <c r="I174" s="64" t="s">
        <v>978</v>
      </c>
      <c r="J174" s="64"/>
      <c r="K174" s="65"/>
      <c r="L174" s="65"/>
      <c r="M174" s="65"/>
      <c r="N174" s="64"/>
      <c r="O174" s="66" t="s">
        <v>42</v>
      </c>
      <c r="P174" s="66" t="str">
        <f t="shared" si="32"/>
        <v>0..1</v>
      </c>
      <c r="Q174" s="6" t="s">
        <v>979</v>
      </c>
      <c r="R174" s="67" t="s">
        <v>980</v>
      </c>
      <c r="S174" s="66" t="s">
        <v>73</v>
      </c>
      <c r="T174" s="68" t="s">
        <v>56</v>
      </c>
      <c r="U174" s="62" t="s">
        <v>42</v>
      </c>
      <c r="V174" s="66"/>
      <c r="W174" s="69"/>
      <c r="X174" s="38"/>
      <c r="Y174" s="70" t="s">
        <v>47</v>
      </c>
      <c r="Z174" s="70" t="s">
        <v>48</v>
      </c>
      <c r="AA174" s="57"/>
      <c r="AB174" s="13" t="str">
        <f t="shared" si="33"/>
        <v>/rsm:CrossIndustryInvoice/rsm:SupplyChainTradeTransaction/ram:IncludedSupplyChainTradeLineItem/ram:SpecifiedLineTradeDelivery/ram:ShipToTradeParty/ram:PostalTradeAddress</v>
      </c>
      <c r="AC174" s="13" t="str">
        <f t="shared" si="34"/>
        <v>/ram:LineTwo</v>
      </c>
      <c r="AD174" s="14">
        <f>COUNTIFS(R$4:R174,AB174)</f>
        <v>1</v>
      </c>
      <c r="AE174" s="57"/>
      <c r="AF174" s="61" t="str">
        <f t="shared" si="29"/>
        <v>EXT</v>
      </c>
      <c r="AG174" s="62">
        <f t="shared" si="27"/>
        <v>6</v>
      </c>
      <c r="AH174" s="62" t="str">
        <f t="shared" si="30"/>
        <v>0..1</v>
      </c>
      <c r="AI174" s="64" t="s">
        <v>981</v>
      </c>
      <c r="AJ174" s="64"/>
      <c r="AK174" s="65"/>
      <c r="AL174" s="65"/>
      <c r="AM174" s="65"/>
      <c r="AN174" s="64"/>
      <c r="AO174" s="66" t="str">
        <f t="shared" si="26"/>
        <v>0..1</v>
      </c>
      <c r="AP174" s="66" t="str">
        <f t="shared" si="26"/>
        <v>0..1</v>
      </c>
      <c r="AQ174" s="6" t="str">
        <f t="shared" si="26"/>
        <v>/rsm:CrossIndustryInvoice
/rsm:SupplyChainTradeTransaction
/ram:IncludedSupplyChainTradeLineItem
/ram:SpecifiedLineTradeDelivery
/ram:ShipToTradeParty
/ram:PostalTradeAddress
/ram:LineTwo</v>
      </c>
      <c r="AR174" s="67" t="str">
        <f t="shared" si="26"/>
        <v>/rsm:CrossIndustryInvoice/rsm:SupplyChainTradeTransaction/ram:IncludedSupplyChainTradeLineItem/ram:SpecifiedLineTradeDelivery/ram:ShipToTradeParty/ram:PostalTradeAddress/ram:LineTwo</v>
      </c>
      <c r="AS174" s="66" t="s">
        <v>73</v>
      </c>
      <c r="AT174" s="68" t="s">
        <v>56</v>
      </c>
      <c r="AU174" s="62" t="str">
        <f t="shared" si="28"/>
        <v>0..1</v>
      </c>
      <c r="AV174" s="66"/>
      <c r="AW174" s="69"/>
      <c r="AX174" s="7"/>
      <c r="AY174" s="70" t="str">
        <f t="shared" si="31"/>
        <v>EXTENDED</v>
      </c>
      <c r="AZ174" s="70" t="str">
        <f t="shared" si="31"/>
        <v>EXTENDED FR B2B</v>
      </c>
      <c r="BB174" s="57"/>
      <c r="BC174" s="59"/>
      <c r="BD174" s="59"/>
    </row>
    <row r="175" spans="1:56" s="11" customFormat="1" ht="120" x14ac:dyDescent="0.2">
      <c r="A175" s="45" t="str">
        <f t="shared" si="35"/>
        <v>EXT</v>
      </c>
      <c r="B175" s="45"/>
      <c r="C175" s="45"/>
      <c r="D175" s="161" t="s">
        <v>846</v>
      </c>
      <c r="E175" s="61" t="s">
        <v>41</v>
      </c>
      <c r="F175" s="282" t="s">
        <v>4922</v>
      </c>
      <c r="G175" s="62">
        <f t="shared" si="25"/>
        <v>6</v>
      </c>
      <c r="H175" s="62" t="s">
        <v>42</v>
      </c>
      <c r="I175" s="64" t="s">
        <v>982</v>
      </c>
      <c r="J175" s="64"/>
      <c r="K175" s="65"/>
      <c r="L175" s="65"/>
      <c r="M175" s="65"/>
      <c r="N175" s="64"/>
      <c r="O175" s="66" t="s">
        <v>42</v>
      </c>
      <c r="P175" s="66" t="str">
        <f t="shared" si="32"/>
        <v>0..1</v>
      </c>
      <c r="Q175" s="6" t="s">
        <v>983</v>
      </c>
      <c r="R175" s="67" t="s">
        <v>984</v>
      </c>
      <c r="S175" s="66" t="s">
        <v>73</v>
      </c>
      <c r="T175" s="68" t="s">
        <v>56</v>
      </c>
      <c r="U175" s="62" t="s">
        <v>42</v>
      </c>
      <c r="V175" s="66"/>
      <c r="W175" s="69"/>
      <c r="X175" s="38"/>
      <c r="Y175" s="70" t="s">
        <v>47</v>
      </c>
      <c r="Z175" s="70" t="s">
        <v>48</v>
      </c>
      <c r="AA175" s="57"/>
      <c r="AB175" s="13" t="str">
        <f t="shared" si="33"/>
        <v>/rsm:CrossIndustryInvoice/rsm:SupplyChainTradeTransaction/ram:IncludedSupplyChainTradeLineItem/ram:SpecifiedLineTradeDelivery/ram:ShipToTradeParty/ram:PostalTradeAddress</v>
      </c>
      <c r="AC175" s="13" t="str">
        <f t="shared" si="34"/>
        <v>/ram:LineThree</v>
      </c>
      <c r="AD175" s="14">
        <f>COUNTIFS(R$4:R175,AB175)</f>
        <v>1</v>
      </c>
      <c r="AE175" s="57"/>
      <c r="AF175" s="61" t="str">
        <f t="shared" si="29"/>
        <v>EXT</v>
      </c>
      <c r="AG175" s="62">
        <f t="shared" si="27"/>
        <v>6</v>
      </c>
      <c r="AH175" s="62" t="str">
        <f t="shared" si="30"/>
        <v>0..1</v>
      </c>
      <c r="AI175" s="64" t="s">
        <v>985</v>
      </c>
      <c r="AJ175" s="64"/>
      <c r="AK175" s="65"/>
      <c r="AL175" s="65"/>
      <c r="AM175" s="65"/>
      <c r="AN175" s="64"/>
      <c r="AO175" s="66" t="str">
        <f t="shared" si="26"/>
        <v>0..1</v>
      </c>
      <c r="AP175" s="66" t="str">
        <f t="shared" si="26"/>
        <v>0..1</v>
      </c>
      <c r="AQ175" s="6" t="str">
        <f t="shared" si="26"/>
        <v>/rsm:CrossIndustryInvoice
/rsm:SupplyChainTradeTransaction
/ram:IncludedSupplyChainTradeLineItem
/ram:SpecifiedLineTradeDelivery
/ram:ShipToTradeParty
/ram:PostalTradeAddress
/ram:LineThree</v>
      </c>
      <c r="AR175" s="67" t="str">
        <f t="shared" si="26"/>
        <v>/rsm:CrossIndustryInvoice/rsm:SupplyChainTradeTransaction/ram:IncludedSupplyChainTradeLineItem/ram:SpecifiedLineTradeDelivery/ram:ShipToTradeParty/ram:PostalTradeAddress/ram:LineThree</v>
      </c>
      <c r="AS175" s="66" t="s">
        <v>73</v>
      </c>
      <c r="AT175" s="68" t="s">
        <v>56</v>
      </c>
      <c r="AU175" s="62" t="str">
        <f t="shared" si="28"/>
        <v>0..1</v>
      </c>
      <c r="AV175" s="66"/>
      <c r="AW175" s="69"/>
      <c r="AX175" s="7"/>
      <c r="AY175" s="70" t="str">
        <f t="shared" si="31"/>
        <v>EXTENDED</v>
      </c>
      <c r="AZ175" s="70" t="str">
        <f t="shared" si="31"/>
        <v>EXTENDED FR B2B</v>
      </c>
      <c r="BB175" s="57"/>
      <c r="BC175" s="59"/>
      <c r="BD175" s="59"/>
    </row>
    <row r="176" spans="1:56" s="11" customFormat="1" ht="120" x14ac:dyDescent="0.2">
      <c r="A176" s="45" t="str">
        <f t="shared" si="35"/>
        <v>EXT</v>
      </c>
      <c r="B176" s="45"/>
      <c r="C176" s="45"/>
      <c r="D176" s="161" t="s">
        <v>846</v>
      </c>
      <c r="E176" s="61" t="s">
        <v>41</v>
      </c>
      <c r="F176" s="282" t="s">
        <v>4923</v>
      </c>
      <c r="G176" s="62">
        <f t="shared" si="25"/>
        <v>6</v>
      </c>
      <c r="H176" s="62" t="s">
        <v>42</v>
      </c>
      <c r="I176" s="64" t="s">
        <v>986</v>
      </c>
      <c r="J176" s="64"/>
      <c r="K176" s="65"/>
      <c r="L176" s="65"/>
      <c r="M176" s="65"/>
      <c r="N176" s="64"/>
      <c r="O176" s="66" t="s">
        <v>42</v>
      </c>
      <c r="P176" s="66" t="str">
        <f t="shared" si="32"/>
        <v>0..1</v>
      </c>
      <c r="Q176" s="6" t="s">
        <v>987</v>
      </c>
      <c r="R176" s="67" t="s">
        <v>988</v>
      </c>
      <c r="S176" s="66" t="s">
        <v>73</v>
      </c>
      <c r="T176" s="68" t="s">
        <v>56</v>
      </c>
      <c r="U176" s="62" t="s">
        <v>42</v>
      </c>
      <c r="V176" s="66"/>
      <c r="W176" s="69"/>
      <c r="X176" s="38"/>
      <c r="Y176" s="70" t="s">
        <v>47</v>
      </c>
      <c r="Z176" s="70" t="s">
        <v>48</v>
      </c>
      <c r="AA176" s="57"/>
      <c r="AB176" s="13" t="str">
        <f t="shared" si="33"/>
        <v>/rsm:CrossIndustryInvoice/rsm:SupplyChainTradeTransaction/ram:IncludedSupplyChainTradeLineItem/ram:SpecifiedLineTradeDelivery/ram:ShipToTradeParty/ram:PostalTradeAddress</v>
      </c>
      <c r="AC176" s="13" t="str">
        <f t="shared" si="34"/>
        <v>/ram:CityName</v>
      </c>
      <c r="AD176" s="14">
        <f>COUNTIFS(R$4:R176,AB176)</f>
        <v>1</v>
      </c>
      <c r="AE176" s="57"/>
      <c r="AF176" s="61" t="str">
        <f t="shared" si="29"/>
        <v>EXT</v>
      </c>
      <c r="AG176" s="62">
        <f t="shared" si="27"/>
        <v>6</v>
      </c>
      <c r="AH176" s="62" t="str">
        <f t="shared" si="30"/>
        <v>0..1</v>
      </c>
      <c r="AI176" s="64" t="s">
        <v>989</v>
      </c>
      <c r="AJ176" s="64"/>
      <c r="AK176" s="65"/>
      <c r="AL176" s="65"/>
      <c r="AM176" s="65"/>
      <c r="AN176" s="64"/>
      <c r="AO176" s="66" t="str">
        <f t="shared" si="26"/>
        <v>0..1</v>
      </c>
      <c r="AP176" s="66" t="str">
        <f t="shared" si="26"/>
        <v>0..1</v>
      </c>
      <c r="AQ176" s="6" t="str">
        <f t="shared" si="26"/>
        <v>/rsm:CrossIndustryInvoice
/rsm:SupplyChainTradeTransaction
/ram:IncludedSupplyChainTradeLineItem
/ram:SpecifiedLineTradeDelivery
/ram:ShipToTradeParty
/ram:PostalTradeAddress
/ram:CityName</v>
      </c>
      <c r="AR176" s="67" t="str">
        <f t="shared" si="26"/>
        <v>/rsm:CrossIndustryInvoice/rsm:SupplyChainTradeTransaction/ram:IncludedSupplyChainTradeLineItem/ram:SpecifiedLineTradeDelivery/ram:ShipToTradeParty/ram:PostalTradeAddress/ram:CityName</v>
      </c>
      <c r="AS176" s="66" t="s">
        <v>73</v>
      </c>
      <c r="AT176" s="68" t="s">
        <v>56</v>
      </c>
      <c r="AU176" s="62" t="str">
        <f t="shared" si="28"/>
        <v>0..1</v>
      </c>
      <c r="AV176" s="66"/>
      <c r="AW176" s="69"/>
      <c r="AX176" s="7"/>
      <c r="AY176" s="70" t="str">
        <f t="shared" si="31"/>
        <v>EXTENDED</v>
      </c>
      <c r="AZ176" s="70" t="str">
        <f t="shared" si="31"/>
        <v>EXTENDED FR B2B</v>
      </c>
      <c r="BB176" s="57"/>
      <c r="BC176" s="59"/>
      <c r="BD176" s="59"/>
    </row>
    <row r="177" spans="1:56" s="11" customFormat="1" ht="120" x14ac:dyDescent="0.2">
      <c r="A177" s="45" t="str">
        <f t="shared" si="35"/>
        <v>EXT</v>
      </c>
      <c r="B177" s="45"/>
      <c r="C177" s="45"/>
      <c r="D177" s="161" t="s">
        <v>846</v>
      </c>
      <c r="E177" s="61" t="s">
        <v>41</v>
      </c>
      <c r="F177" s="282" t="s">
        <v>4924</v>
      </c>
      <c r="G177" s="62">
        <f t="shared" si="25"/>
        <v>6</v>
      </c>
      <c r="H177" s="62" t="s">
        <v>32</v>
      </c>
      <c r="I177" s="64" t="s">
        <v>990</v>
      </c>
      <c r="J177" s="64"/>
      <c r="K177" s="65"/>
      <c r="L177" s="65"/>
      <c r="M177" s="65"/>
      <c r="N177" s="64"/>
      <c r="O177" s="66" t="s">
        <v>32</v>
      </c>
      <c r="P177" s="66" t="str">
        <f t="shared" si="32"/>
        <v>1..1</v>
      </c>
      <c r="Q177" s="6" t="s">
        <v>991</v>
      </c>
      <c r="R177" s="67" t="s">
        <v>992</v>
      </c>
      <c r="S177" s="66" t="s">
        <v>131</v>
      </c>
      <c r="T177" s="68" t="s">
        <v>56</v>
      </c>
      <c r="U177" s="62" t="s">
        <v>42</v>
      </c>
      <c r="V177" s="66"/>
      <c r="W177" s="69"/>
      <c r="X177" s="38"/>
      <c r="Y177" s="70" t="s">
        <v>47</v>
      </c>
      <c r="Z177" s="70" t="s">
        <v>48</v>
      </c>
      <c r="AA177" s="57"/>
      <c r="AB177" s="13" t="str">
        <f t="shared" si="33"/>
        <v>/rsm:CrossIndustryInvoice/rsm:SupplyChainTradeTransaction/ram:IncludedSupplyChainTradeLineItem/ram:SpecifiedLineTradeDelivery/ram:ShipToTradeParty/ram:PostalTradeAddress</v>
      </c>
      <c r="AC177" s="13" t="str">
        <f t="shared" si="34"/>
        <v>/ram:CountryID</v>
      </c>
      <c r="AD177" s="14">
        <f>COUNTIFS(R$4:R177,AB177)</f>
        <v>1</v>
      </c>
      <c r="AE177" s="57"/>
      <c r="AF177" s="61" t="str">
        <f t="shared" si="29"/>
        <v>EXT</v>
      </c>
      <c r="AG177" s="62">
        <f t="shared" si="27"/>
        <v>6</v>
      </c>
      <c r="AH177" s="62" t="str">
        <f t="shared" si="30"/>
        <v>1..1</v>
      </c>
      <c r="AI177" s="64" t="s">
        <v>993</v>
      </c>
      <c r="AJ177" s="64"/>
      <c r="AK177" s="65"/>
      <c r="AL177" s="65"/>
      <c r="AM177" s="65"/>
      <c r="AN177" s="64"/>
      <c r="AO177" s="66" t="str">
        <f t="shared" si="26"/>
        <v>1..1</v>
      </c>
      <c r="AP177" s="66" t="str">
        <f t="shared" si="26"/>
        <v>1..1</v>
      </c>
      <c r="AQ177" s="6" t="str">
        <f t="shared" si="26"/>
        <v>/rsm:CrossIndustryInvoice
/rsm:SupplyChainTradeTransaction
/ram:IncludedSupplyChainTradeLineItem
/ram:SpecifiedLineTradeDelivery
/ram:ShipToTradeParty
/ram:PostalTradeAddress
/ram:CountryID</v>
      </c>
      <c r="AR177" s="67" t="str">
        <f t="shared" si="26"/>
        <v>/rsm:CrossIndustryInvoice/rsm:SupplyChainTradeTransaction/ram:IncludedSupplyChainTradeLineItem/ram:SpecifiedLineTradeDelivery/ram:ShipToTradeParty/ram:PostalTradeAddress/ram:CountryID</v>
      </c>
      <c r="AS177" s="66" t="s">
        <v>131</v>
      </c>
      <c r="AT177" s="68" t="s">
        <v>56</v>
      </c>
      <c r="AU177" s="62" t="str">
        <f t="shared" si="28"/>
        <v>0..1</v>
      </c>
      <c r="AV177" s="66"/>
      <c r="AW177" s="69"/>
      <c r="AX177" s="7"/>
      <c r="AY177" s="70" t="str">
        <f t="shared" si="31"/>
        <v>EXTENDED</v>
      </c>
      <c r="AZ177" s="70" t="str">
        <f t="shared" si="31"/>
        <v>EXTENDED FR B2B</v>
      </c>
      <c r="BB177" s="57"/>
      <c r="BC177" s="59"/>
      <c r="BD177" s="59"/>
    </row>
    <row r="178" spans="1:56" s="11" customFormat="1" ht="120" x14ac:dyDescent="0.2">
      <c r="A178" s="45" t="str">
        <f t="shared" si="35"/>
        <v>EXT</v>
      </c>
      <c r="B178" s="45"/>
      <c r="C178" s="45"/>
      <c r="D178" s="161" t="s">
        <v>846</v>
      </c>
      <c r="E178" s="61" t="s">
        <v>41</v>
      </c>
      <c r="F178" s="282" t="s">
        <v>4925</v>
      </c>
      <c r="G178" s="62">
        <f t="shared" si="25"/>
        <v>6</v>
      </c>
      <c r="H178" s="62" t="s">
        <v>42</v>
      </c>
      <c r="I178" s="64" t="s">
        <v>994</v>
      </c>
      <c r="J178" s="64"/>
      <c r="K178" s="65"/>
      <c r="L178" s="65"/>
      <c r="M178" s="65"/>
      <c r="N178" s="64"/>
      <c r="O178" s="66" t="s">
        <v>42</v>
      </c>
      <c r="P178" s="66" t="str">
        <f t="shared" si="32"/>
        <v>0..1</v>
      </c>
      <c r="Q178" s="6" t="s">
        <v>995</v>
      </c>
      <c r="R178" s="67" t="s">
        <v>996</v>
      </c>
      <c r="S178" s="66" t="s">
        <v>73</v>
      </c>
      <c r="T178" s="68" t="s">
        <v>56</v>
      </c>
      <c r="U178" s="62" t="s">
        <v>42</v>
      </c>
      <c r="V178" s="66"/>
      <c r="W178" s="69"/>
      <c r="X178" s="38"/>
      <c r="Y178" s="70" t="s">
        <v>47</v>
      </c>
      <c r="Z178" s="70" t="s">
        <v>48</v>
      </c>
      <c r="AA178" s="57"/>
      <c r="AB178" s="13" t="str">
        <f t="shared" si="33"/>
        <v>/rsm:CrossIndustryInvoice/rsm:SupplyChainTradeTransaction/ram:IncludedSupplyChainTradeLineItem/ram:SpecifiedLineTradeDelivery/ram:ShipToTradeParty/ram:PostalTradeAddress</v>
      </c>
      <c r="AC178" s="13" t="str">
        <f t="shared" si="34"/>
        <v>/ram:CountrySubDivisionName</v>
      </c>
      <c r="AD178" s="14">
        <f>COUNTIFS(R$4:R178,AB178)</f>
        <v>1</v>
      </c>
      <c r="AE178" s="57"/>
      <c r="AF178" s="61" t="str">
        <f t="shared" si="29"/>
        <v>EXT</v>
      </c>
      <c r="AG178" s="62">
        <f t="shared" si="27"/>
        <v>6</v>
      </c>
      <c r="AH178" s="62" t="str">
        <f t="shared" si="30"/>
        <v>0..1</v>
      </c>
      <c r="AI178" s="64" t="s">
        <v>997</v>
      </c>
      <c r="AJ178" s="64"/>
      <c r="AK178" s="65"/>
      <c r="AL178" s="65"/>
      <c r="AM178" s="65"/>
      <c r="AN178" s="64"/>
      <c r="AO178" s="66" t="str">
        <f t="shared" si="26"/>
        <v>0..1</v>
      </c>
      <c r="AP178" s="66" t="str">
        <f t="shared" si="26"/>
        <v>0..1</v>
      </c>
      <c r="AQ178" s="6" t="str">
        <f t="shared" si="26"/>
        <v>/rsm:CrossIndustryInvoice
/rsm:SupplyChainTradeTransaction
/ram:IncludedSupplyChainTradeLineItem
/ram:SpecifiedLineTradeDelivery
/ram:ShipToTradeParty
/ram:PostalTradeAddress
/ram:CountrySubDivisionName</v>
      </c>
      <c r="AR178" s="67" t="str">
        <f t="shared" si="26"/>
        <v>/rsm:CrossIndustryInvoice/rsm:SupplyChainTradeTransaction/ram:IncludedSupplyChainTradeLineItem/ram:SpecifiedLineTradeDelivery/ram:ShipToTradeParty/ram:PostalTradeAddress/ram:CountrySubDivisionName</v>
      </c>
      <c r="AS178" s="66" t="s">
        <v>73</v>
      </c>
      <c r="AT178" s="68" t="s">
        <v>56</v>
      </c>
      <c r="AU178" s="62" t="str">
        <f t="shared" si="28"/>
        <v>0..1</v>
      </c>
      <c r="AV178" s="66"/>
      <c r="AW178" s="69"/>
      <c r="AX178" s="7"/>
      <c r="AY178" s="70" t="str">
        <f t="shared" si="31"/>
        <v>EXTENDED</v>
      </c>
      <c r="AZ178" s="70" t="str">
        <f t="shared" si="31"/>
        <v>EXTENDED FR B2B</v>
      </c>
      <c r="BB178" s="57"/>
      <c r="BC178" s="59"/>
      <c r="BD178" s="59"/>
    </row>
    <row r="179" spans="1:56" s="11" customFormat="1" ht="105" x14ac:dyDescent="0.2">
      <c r="A179" s="45" t="str">
        <f t="shared" si="35"/>
        <v>EXT</v>
      </c>
      <c r="B179" s="45"/>
      <c r="C179" s="45"/>
      <c r="D179" s="161" t="s">
        <v>846</v>
      </c>
      <c r="E179" s="162" t="s">
        <v>41</v>
      </c>
      <c r="F179" s="298" t="e">
        <v>#N/A</v>
      </c>
      <c r="G179" s="163">
        <f t="shared" si="25"/>
        <v>5</v>
      </c>
      <c r="H179" s="163" t="s">
        <v>42</v>
      </c>
      <c r="I179" s="164" t="s">
        <v>998</v>
      </c>
      <c r="J179" s="164"/>
      <c r="K179" s="165"/>
      <c r="L179" s="165"/>
      <c r="M179" s="165"/>
      <c r="N179" s="164"/>
      <c r="O179" s="166" t="s">
        <v>42</v>
      </c>
      <c r="P179" s="166" t="str">
        <f t="shared" si="32"/>
        <v>0..1</v>
      </c>
      <c r="Q179" s="167" t="s">
        <v>999</v>
      </c>
      <c r="R179" s="168" t="s">
        <v>1000</v>
      </c>
      <c r="S179" s="166"/>
      <c r="T179" s="169"/>
      <c r="U179" s="163" t="s">
        <v>62</v>
      </c>
      <c r="V179" s="166"/>
      <c r="W179" s="170"/>
      <c r="X179" s="38"/>
      <c r="Y179" s="171" t="s">
        <v>47</v>
      </c>
      <c r="Z179" s="171" t="s">
        <v>47</v>
      </c>
      <c r="AA179" s="57"/>
      <c r="AB179" s="13" t="str">
        <f t="shared" si="33"/>
        <v>/rsm:CrossIndustryInvoice/rsm:SupplyChainTradeTransaction/ram:IncludedSupplyChainTradeLineItem/ram:SpecifiedLineTradeDelivery/ram:ShipToTradeParty</v>
      </c>
      <c r="AC179" s="13" t="str">
        <f t="shared" si="34"/>
        <v>/ram:URIUniversalCommunication</v>
      </c>
      <c r="AD179" s="14">
        <f>COUNTIFS(R$4:R179,AB179)</f>
        <v>1</v>
      </c>
      <c r="AE179" s="57"/>
      <c r="AF179" s="162" t="str">
        <f t="shared" si="29"/>
        <v>EXT</v>
      </c>
      <c r="AG179" s="163">
        <f t="shared" si="27"/>
        <v>5</v>
      </c>
      <c r="AH179" s="163" t="str">
        <f t="shared" si="30"/>
        <v>0..1</v>
      </c>
      <c r="AI179" s="164" t="s">
        <v>1001</v>
      </c>
      <c r="AJ179" s="164"/>
      <c r="AK179" s="165"/>
      <c r="AL179" s="165"/>
      <c r="AM179" s="165"/>
      <c r="AN179" s="164"/>
      <c r="AO179" s="166" t="str">
        <f t="shared" si="26"/>
        <v>0..1</v>
      </c>
      <c r="AP179" s="166" t="str">
        <f t="shared" si="26"/>
        <v>0..1</v>
      </c>
      <c r="AQ179" s="167" t="str">
        <f t="shared" si="26"/>
        <v>/rsm:CrossIndustryInvoice
/rsm:SupplyChainTradeTransaction
/ram:IncludedSupplyChainTradeLineItem
/ram:SpecifiedLineTradeDelivery
/ram:ShipToTradeParty
/ram:URIUniversalCommunication</v>
      </c>
      <c r="AR179" s="168" t="str">
        <f t="shared" si="26"/>
        <v>/rsm:CrossIndustryInvoice/rsm:SupplyChainTradeTransaction/ram:IncludedSupplyChainTradeLineItem/ram:SpecifiedLineTradeDelivery/ram:ShipToTradeParty/ram:URIUniversalCommunication</v>
      </c>
      <c r="AS179" s="166"/>
      <c r="AT179" s="169"/>
      <c r="AU179" s="163" t="str">
        <f t="shared" si="28"/>
        <v>0..n</v>
      </c>
      <c r="AV179" s="166"/>
      <c r="AW179" s="170"/>
      <c r="AX179" s="7"/>
      <c r="AY179" s="171" t="str">
        <f t="shared" si="31"/>
        <v>EXTENDED</v>
      </c>
      <c r="AZ179" s="171" t="str">
        <f t="shared" si="31"/>
        <v>EXTENDED</v>
      </c>
      <c r="BB179" s="57"/>
      <c r="BC179" s="59"/>
      <c r="BD179" s="59"/>
    </row>
    <row r="180" spans="1:56" s="11" customFormat="1" ht="120" x14ac:dyDescent="0.2">
      <c r="A180" s="45" t="str">
        <f t="shared" si="35"/>
        <v>EXT</v>
      </c>
      <c r="B180" s="45"/>
      <c r="C180" s="45"/>
      <c r="D180" s="161" t="s">
        <v>846</v>
      </c>
      <c r="E180" s="61" t="s">
        <v>41</v>
      </c>
      <c r="F180" s="282" t="e">
        <v>#N/A</v>
      </c>
      <c r="G180" s="62">
        <f t="shared" si="25"/>
        <v>6</v>
      </c>
      <c r="H180" s="62" t="s">
        <v>32</v>
      </c>
      <c r="I180" s="64" t="s">
        <v>623</v>
      </c>
      <c r="J180" s="64"/>
      <c r="K180" s="172"/>
      <c r="L180" s="65"/>
      <c r="M180" s="65"/>
      <c r="N180" s="64"/>
      <c r="O180" s="66" t="s">
        <v>32</v>
      </c>
      <c r="P180" s="66" t="str">
        <f t="shared" si="32"/>
        <v>1..1</v>
      </c>
      <c r="Q180" s="6" t="s">
        <v>1002</v>
      </c>
      <c r="R180" s="67" t="s">
        <v>1003</v>
      </c>
      <c r="S180" s="66" t="s">
        <v>55</v>
      </c>
      <c r="T180" s="68" t="s">
        <v>56</v>
      </c>
      <c r="U180" s="62" t="s">
        <v>42</v>
      </c>
      <c r="V180" s="66"/>
      <c r="W180" s="69"/>
      <c r="X180" s="38"/>
      <c r="Y180" s="70" t="s">
        <v>47</v>
      </c>
      <c r="Z180" s="70" t="s">
        <v>47</v>
      </c>
      <c r="AA180" s="57"/>
      <c r="AB180" s="13" t="str">
        <f t="shared" si="33"/>
        <v>/rsm:CrossIndustryInvoice/rsm:SupplyChainTradeTransaction/ram:IncludedSupplyChainTradeLineItem/ram:SpecifiedLineTradeDelivery/ram:ShipToTradeParty/ram:URIUniversalCommunication</v>
      </c>
      <c r="AC180" s="13" t="str">
        <f t="shared" si="34"/>
        <v>/ram:URIID</v>
      </c>
      <c r="AD180" s="14">
        <f>COUNTIFS(R$4:R180,AB180)</f>
        <v>1</v>
      </c>
      <c r="AE180" s="57"/>
      <c r="AF180" s="61" t="str">
        <f t="shared" si="29"/>
        <v>EXT</v>
      </c>
      <c r="AG180" s="62">
        <f t="shared" si="27"/>
        <v>6</v>
      </c>
      <c r="AH180" s="62" t="str">
        <f t="shared" si="30"/>
        <v>1..1</v>
      </c>
      <c r="AI180" s="64" t="s">
        <v>1004</v>
      </c>
      <c r="AJ180" s="64"/>
      <c r="AK180" s="172"/>
      <c r="AL180" s="65"/>
      <c r="AM180" s="65"/>
      <c r="AN180" s="64"/>
      <c r="AO180" s="66" t="str">
        <f t="shared" si="26"/>
        <v>1..1</v>
      </c>
      <c r="AP180" s="66" t="str">
        <f t="shared" si="26"/>
        <v>1..1</v>
      </c>
      <c r="AQ180" s="6" t="str">
        <f t="shared" si="26"/>
        <v>/rsm:CrossIndustryInvoice
/rsm:SupplyChainTradeTransaction
/ram:IncludedSupplyChainTradeLineItem
/ram:SpecifiedLineTradeDelivery
/ram:ShipToTradeParty
/ram:URIUniversalCommunication
/ram:URIID</v>
      </c>
      <c r="AR180" s="67" t="str">
        <f t="shared" si="26"/>
        <v>/rsm:CrossIndustryInvoice/rsm:SupplyChainTradeTransaction/ram:IncludedSupplyChainTradeLineItem/ram:SpecifiedLineTradeDelivery/ram:ShipToTradeParty/ram:URIUniversalCommunication/ram:URIID</v>
      </c>
      <c r="AS180" s="66" t="s">
        <v>55</v>
      </c>
      <c r="AT180" s="68" t="s">
        <v>56</v>
      </c>
      <c r="AU180" s="62" t="str">
        <f t="shared" si="28"/>
        <v>0..1</v>
      </c>
      <c r="AV180" s="66"/>
      <c r="AW180" s="69"/>
      <c r="AX180" s="7"/>
      <c r="AY180" s="70" t="str">
        <f t="shared" si="31"/>
        <v>EXTENDED</v>
      </c>
      <c r="AZ180" s="70" t="str">
        <f t="shared" si="31"/>
        <v>EXTENDED</v>
      </c>
      <c r="BB180" s="57"/>
      <c r="BC180" s="59"/>
      <c r="BD180" s="59"/>
    </row>
    <row r="181" spans="1:56" s="11" customFormat="1" ht="135" x14ac:dyDescent="0.2">
      <c r="A181" s="45" t="str">
        <f t="shared" si="35"/>
        <v>EXT</v>
      </c>
      <c r="B181" s="45"/>
      <c r="C181" s="45"/>
      <c r="D181" s="161" t="s">
        <v>846</v>
      </c>
      <c r="E181" s="61" t="s">
        <v>41</v>
      </c>
      <c r="F181" s="282" t="e">
        <v>#N/A</v>
      </c>
      <c r="G181" s="62">
        <f t="shared" si="25"/>
        <v>7</v>
      </c>
      <c r="H181" s="62" t="s">
        <v>32</v>
      </c>
      <c r="I181" s="64" t="s">
        <v>498</v>
      </c>
      <c r="J181" s="64"/>
      <c r="K181" s="65" t="s">
        <v>1005</v>
      </c>
      <c r="L181" s="65"/>
      <c r="M181" s="65"/>
      <c r="N181" s="64"/>
      <c r="O181" s="66" t="s">
        <v>32</v>
      </c>
      <c r="P181" s="66" t="str">
        <f t="shared" si="32"/>
        <v>1..1</v>
      </c>
      <c r="Q181" s="6" t="s">
        <v>1006</v>
      </c>
      <c r="R181" s="67" t="s">
        <v>1007</v>
      </c>
      <c r="S181" s="66" t="s">
        <v>329</v>
      </c>
      <c r="T181" s="68" t="s">
        <v>163</v>
      </c>
      <c r="U181" s="62" t="s">
        <v>42</v>
      </c>
      <c r="V181" s="66"/>
      <c r="W181" s="69"/>
      <c r="X181" s="38"/>
      <c r="Y181" s="70" t="s">
        <v>47</v>
      </c>
      <c r="Z181" s="70" t="s">
        <v>47</v>
      </c>
      <c r="AA181" s="57"/>
      <c r="AB181" s="13" t="str">
        <f t="shared" si="33"/>
        <v>/rsm:CrossIndustryInvoice/rsm:SupplyChainTradeTransaction/ram:IncludedSupplyChainTradeLineItem/ram:SpecifiedLineTradeDelivery/ram:ShipToTradeParty/ram:URIUniversalCommunication/ram:URIID</v>
      </c>
      <c r="AC181" s="13" t="str">
        <f t="shared" si="34"/>
        <v>/@schemeID</v>
      </c>
      <c r="AD181" s="14">
        <f>COUNTIFS(R$4:R181,AB181)</f>
        <v>1</v>
      </c>
      <c r="AE181" s="57"/>
      <c r="AF181" s="61" t="str">
        <f t="shared" si="29"/>
        <v>EXT</v>
      </c>
      <c r="AG181" s="62">
        <f t="shared" si="27"/>
        <v>7</v>
      </c>
      <c r="AH181" s="62" t="str">
        <f t="shared" si="30"/>
        <v>1..1</v>
      </c>
      <c r="AI181" s="64" t="s">
        <v>330</v>
      </c>
      <c r="AJ181" s="64"/>
      <c r="AK181" s="65"/>
      <c r="AL181" s="65"/>
      <c r="AM181" s="65"/>
      <c r="AN181" s="64"/>
      <c r="AO181" s="66" t="str">
        <f t="shared" si="26"/>
        <v>1..1</v>
      </c>
      <c r="AP181" s="66" t="str">
        <f t="shared" si="26"/>
        <v>1..1</v>
      </c>
      <c r="AQ181" s="6" t="str">
        <f t="shared" si="26"/>
        <v>/rsm:CrossIndustryInvoice
/rsm:SupplyChainTradeTransaction
/ram:IncludedSupplyChainTradeLineItem
/ram:SpecifiedLineTradeDelivery
/ram:ShipToTradeParty
/ram:URIUniversalCommunication
/ram:URIID
/@schemeID</v>
      </c>
      <c r="AR181" s="67" t="str">
        <f t="shared" si="26"/>
        <v>/rsm:CrossIndustryInvoice/rsm:SupplyChainTradeTransaction/ram:IncludedSupplyChainTradeLineItem/ram:SpecifiedLineTradeDelivery/ram:ShipToTradeParty/ram:URIUniversalCommunication/ram:URIID/@schemeID</v>
      </c>
      <c r="AS181" s="66" t="s">
        <v>329</v>
      </c>
      <c r="AT181" s="68" t="s">
        <v>163</v>
      </c>
      <c r="AU181" s="62" t="str">
        <f t="shared" si="28"/>
        <v>0..1</v>
      </c>
      <c r="AV181" s="66"/>
      <c r="AW181" s="69"/>
      <c r="AX181" s="7"/>
      <c r="AY181" s="70" t="str">
        <f t="shared" si="31"/>
        <v>EXTENDED</v>
      </c>
      <c r="AZ181" s="70" t="str">
        <f t="shared" si="31"/>
        <v>EXTENDED</v>
      </c>
      <c r="BB181" s="57"/>
      <c r="BC181" s="59"/>
      <c r="BD181" s="59"/>
    </row>
    <row r="182" spans="1:56" s="11" customFormat="1" ht="105" x14ac:dyDescent="0.2">
      <c r="A182" s="45" t="str">
        <f t="shared" si="35"/>
        <v>EXT</v>
      </c>
      <c r="B182" s="45"/>
      <c r="C182" s="45"/>
      <c r="D182" s="161" t="s">
        <v>846</v>
      </c>
      <c r="E182" s="162" t="s">
        <v>41</v>
      </c>
      <c r="F182" s="298" t="e">
        <v>#N/A</v>
      </c>
      <c r="G182" s="163">
        <f t="shared" si="25"/>
        <v>5</v>
      </c>
      <c r="H182" s="163" t="s">
        <v>42</v>
      </c>
      <c r="I182" s="164" t="s">
        <v>1008</v>
      </c>
      <c r="J182" s="164"/>
      <c r="K182" s="165"/>
      <c r="L182" s="165"/>
      <c r="M182" s="165"/>
      <c r="N182" s="164"/>
      <c r="O182" s="166" t="s">
        <v>42</v>
      </c>
      <c r="P182" s="166" t="str">
        <f t="shared" si="32"/>
        <v>0..1</v>
      </c>
      <c r="Q182" s="167" t="s">
        <v>1009</v>
      </c>
      <c r="R182" s="168" t="s">
        <v>1010</v>
      </c>
      <c r="S182" s="166"/>
      <c r="T182" s="169"/>
      <c r="U182" s="163" t="s">
        <v>62</v>
      </c>
      <c r="V182" s="166"/>
      <c r="W182" s="170"/>
      <c r="X182" s="38"/>
      <c r="Y182" s="171" t="s">
        <v>47</v>
      </c>
      <c r="Z182" s="171" t="s">
        <v>47</v>
      </c>
      <c r="AA182" s="57"/>
      <c r="AB182" s="13" t="str">
        <f t="shared" si="33"/>
        <v>/rsm:CrossIndustryInvoice/rsm:SupplyChainTradeTransaction/ram:IncludedSupplyChainTradeLineItem/ram:SpecifiedLineTradeDelivery/ram:ShipToTradeParty</v>
      </c>
      <c r="AC182" s="13" t="str">
        <f t="shared" si="34"/>
        <v>/ram:SpecifiedTaxRegistration</v>
      </c>
      <c r="AD182" s="14">
        <f>COUNTIFS(R$4:R182,AB182)</f>
        <v>1</v>
      </c>
      <c r="AE182" s="57"/>
      <c r="AF182" s="162" t="str">
        <f t="shared" si="29"/>
        <v>EXT</v>
      </c>
      <c r="AG182" s="163">
        <f t="shared" si="27"/>
        <v>5</v>
      </c>
      <c r="AH182" s="163" t="str">
        <f t="shared" si="30"/>
        <v>0..1</v>
      </c>
      <c r="AI182" s="164" t="s">
        <v>1011</v>
      </c>
      <c r="AJ182" s="164"/>
      <c r="AK182" s="165"/>
      <c r="AL182" s="165"/>
      <c r="AM182" s="165"/>
      <c r="AN182" s="164"/>
      <c r="AO182" s="166" t="str">
        <f t="shared" si="26"/>
        <v>0..1</v>
      </c>
      <c r="AP182" s="166" t="str">
        <f t="shared" si="26"/>
        <v>0..1</v>
      </c>
      <c r="AQ182" s="167" t="str">
        <f t="shared" si="26"/>
        <v>/rsm:CrossIndustryInvoice
/rsm:SupplyChainTradeTransaction
/ram:IncludedSupplyChainTradeLineItem
/ram:SpecifiedLineTradeDelivery
/ram:ShipToTradeParty
/ram:SpecifiedTaxRegistration</v>
      </c>
      <c r="AR182" s="168" t="str">
        <f t="shared" si="26"/>
        <v>/rsm:CrossIndustryInvoice/rsm:SupplyChainTradeTransaction/ram:IncludedSupplyChainTradeLineItem/ram:SpecifiedLineTradeDelivery/ram:ShipToTradeParty/ram:SpecifiedTaxRegistration</v>
      </c>
      <c r="AS182" s="166"/>
      <c r="AT182" s="169"/>
      <c r="AU182" s="163" t="str">
        <f t="shared" si="28"/>
        <v>0..n</v>
      </c>
      <c r="AV182" s="166"/>
      <c r="AW182" s="170"/>
      <c r="AX182" s="7"/>
      <c r="AY182" s="171" t="str">
        <f t="shared" si="31"/>
        <v>EXTENDED</v>
      </c>
      <c r="AZ182" s="171" t="str">
        <f t="shared" si="31"/>
        <v>EXTENDED</v>
      </c>
      <c r="BB182" s="57"/>
      <c r="BC182" s="59"/>
      <c r="BD182" s="59"/>
    </row>
    <row r="183" spans="1:56" s="11" customFormat="1" ht="120" x14ac:dyDescent="0.2">
      <c r="A183" s="45" t="str">
        <f t="shared" si="35"/>
        <v>EXT</v>
      </c>
      <c r="B183" s="45"/>
      <c r="C183" s="45"/>
      <c r="D183" s="161" t="s">
        <v>846</v>
      </c>
      <c r="E183" s="61" t="s">
        <v>41</v>
      </c>
      <c r="F183" s="282" t="e">
        <v>#N/A</v>
      </c>
      <c r="G183" s="62">
        <f t="shared" si="25"/>
        <v>6</v>
      </c>
      <c r="H183" s="62" t="s">
        <v>32</v>
      </c>
      <c r="I183" s="64" t="s">
        <v>3</v>
      </c>
      <c r="J183" s="64"/>
      <c r="K183" s="65"/>
      <c r="L183" s="65"/>
      <c r="M183" s="65"/>
      <c r="N183" s="64"/>
      <c r="O183" s="66" t="s">
        <v>32</v>
      </c>
      <c r="P183" s="66" t="str">
        <f t="shared" si="32"/>
        <v>1..1</v>
      </c>
      <c r="Q183" s="6" t="s">
        <v>1012</v>
      </c>
      <c r="R183" s="67" t="s">
        <v>1013</v>
      </c>
      <c r="S183" s="66" t="s">
        <v>55</v>
      </c>
      <c r="T183" s="68" t="s">
        <v>56</v>
      </c>
      <c r="U183" s="62" t="s">
        <v>42</v>
      </c>
      <c r="V183" s="66"/>
      <c r="W183" s="69"/>
      <c r="X183" s="38"/>
      <c r="Y183" s="70" t="s">
        <v>47</v>
      </c>
      <c r="Z183" s="70" t="s">
        <v>47</v>
      </c>
      <c r="AA183" s="57"/>
      <c r="AB183" s="13" t="str">
        <f t="shared" si="33"/>
        <v>/rsm:CrossIndustryInvoice/rsm:SupplyChainTradeTransaction/ram:IncludedSupplyChainTradeLineItem/ram:SpecifiedLineTradeDelivery/ram:ShipToTradeParty/ram:SpecifiedTaxRegistration</v>
      </c>
      <c r="AC183" s="13" t="str">
        <f t="shared" si="34"/>
        <v>/ram:ID</v>
      </c>
      <c r="AD183" s="14">
        <f>COUNTIFS(R$4:R183,AB183)</f>
        <v>1</v>
      </c>
      <c r="AE183" s="57"/>
      <c r="AF183" s="61" t="str">
        <f t="shared" si="29"/>
        <v>EXT</v>
      </c>
      <c r="AG183" s="62">
        <f t="shared" si="27"/>
        <v>6</v>
      </c>
      <c r="AH183" s="62" t="str">
        <f t="shared" si="30"/>
        <v>1..1</v>
      </c>
      <c r="AI183" s="64" t="s">
        <v>1014</v>
      </c>
      <c r="AJ183" s="64"/>
      <c r="AK183" s="65"/>
      <c r="AL183" s="65"/>
      <c r="AM183" s="65"/>
      <c r="AN183" s="64"/>
      <c r="AO183" s="66" t="str">
        <f t="shared" si="26"/>
        <v>1..1</v>
      </c>
      <c r="AP183" s="66" t="str">
        <f t="shared" si="26"/>
        <v>1..1</v>
      </c>
      <c r="AQ183" s="6" t="str">
        <f t="shared" si="26"/>
        <v>/rsm:CrossIndustryInvoice
/rsm:SupplyChainTradeTransaction
/ram:IncludedSupplyChainTradeLineItem
/ram:SpecifiedLineTradeDelivery
/ram:ShipToTradeParty
/ram:SpecifiedTaxRegistration
/ram:ID</v>
      </c>
      <c r="AR183" s="67" t="str">
        <f t="shared" si="26"/>
        <v>/rsm:CrossIndustryInvoice/rsm:SupplyChainTradeTransaction/ram:IncludedSupplyChainTradeLineItem/ram:SpecifiedLineTradeDelivery/ram:ShipToTradeParty/ram:SpecifiedTaxRegistration/ram:ID</v>
      </c>
      <c r="AS183" s="66" t="s">
        <v>55</v>
      </c>
      <c r="AT183" s="68" t="s">
        <v>56</v>
      </c>
      <c r="AU183" s="62" t="str">
        <f t="shared" si="28"/>
        <v>0..1</v>
      </c>
      <c r="AV183" s="66"/>
      <c r="AW183" s="69"/>
      <c r="AX183" s="7"/>
      <c r="AY183" s="70" t="str">
        <f t="shared" si="31"/>
        <v>EXTENDED</v>
      </c>
      <c r="AZ183" s="70" t="str">
        <f t="shared" si="31"/>
        <v>EXTENDED</v>
      </c>
      <c r="BB183" s="57"/>
      <c r="BC183" s="59"/>
      <c r="BD183" s="59"/>
    </row>
    <row r="184" spans="1:56" s="11" customFormat="1" ht="135" x14ac:dyDescent="0.2">
      <c r="A184" s="45" t="str">
        <f t="shared" si="35"/>
        <v>EXT</v>
      </c>
      <c r="B184" s="45"/>
      <c r="C184" s="45"/>
      <c r="D184" s="161" t="s">
        <v>846</v>
      </c>
      <c r="E184" s="61" t="s">
        <v>41</v>
      </c>
      <c r="F184" s="282" t="e">
        <v>#N/A</v>
      </c>
      <c r="G184" s="62">
        <f t="shared" si="25"/>
        <v>7</v>
      </c>
      <c r="H184" s="62" t="s">
        <v>32</v>
      </c>
      <c r="I184" s="64" t="s">
        <v>498</v>
      </c>
      <c r="J184" s="64"/>
      <c r="K184" s="65" t="s">
        <v>1015</v>
      </c>
      <c r="L184" s="65"/>
      <c r="M184" s="65" t="s">
        <v>1016</v>
      </c>
      <c r="N184" s="64"/>
      <c r="O184" s="66" t="s">
        <v>32</v>
      </c>
      <c r="P184" s="66" t="str">
        <f t="shared" si="32"/>
        <v>1..1</v>
      </c>
      <c r="Q184" s="6" t="s">
        <v>1017</v>
      </c>
      <c r="R184" s="67" t="s">
        <v>1018</v>
      </c>
      <c r="S184" s="66" t="s">
        <v>329</v>
      </c>
      <c r="T184" s="68" t="s">
        <v>163</v>
      </c>
      <c r="U184" s="62" t="s">
        <v>42</v>
      </c>
      <c r="V184" s="66"/>
      <c r="W184" s="69"/>
      <c r="X184" s="38"/>
      <c r="Y184" s="70" t="s">
        <v>47</v>
      </c>
      <c r="Z184" s="70" t="s">
        <v>47</v>
      </c>
      <c r="AA184" s="57"/>
      <c r="AB184" s="13" t="str">
        <f t="shared" si="33"/>
        <v>/rsm:CrossIndustryInvoice/rsm:SupplyChainTradeTransaction/ram:IncludedSupplyChainTradeLineItem/ram:SpecifiedLineTradeDelivery/ram:ShipToTradeParty/ram:SpecifiedTaxRegistration/ram:ID</v>
      </c>
      <c r="AC184" s="13" t="str">
        <f t="shared" si="34"/>
        <v>/@schemeID</v>
      </c>
      <c r="AD184" s="14">
        <f>COUNTIFS(R$4:R184,AB184)</f>
        <v>1</v>
      </c>
      <c r="AE184" s="57"/>
      <c r="AF184" s="61" t="str">
        <f t="shared" si="29"/>
        <v>EXT</v>
      </c>
      <c r="AG184" s="62">
        <f t="shared" si="27"/>
        <v>7</v>
      </c>
      <c r="AH184" s="62" t="str">
        <f t="shared" si="30"/>
        <v>1..1</v>
      </c>
      <c r="AI184" s="64" t="s">
        <v>1019</v>
      </c>
      <c r="AJ184" s="64"/>
      <c r="AK184" s="65"/>
      <c r="AL184" s="65"/>
      <c r="AM184" s="65"/>
      <c r="AN184" s="64"/>
      <c r="AO184" s="66" t="str">
        <f t="shared" si="26"/>
        <v>1..1</v>
      </c>
      <c r="AP184" s="66" t="str">
        <f t="shared" si="26"/>
        <v>1..1</v>
      </c>
      <c r="AQ184" s="6" t="str">
        <f t="shared" si="26"/>
        <v>/rsm:CrossIndustryInvoice
/rsm:SupplyChainTradeTransaction
/ram:IncludedSupplyChainTradeLineItem
/ram:SpecifiedLineTradeDelivery
/ram:ShipToTradeParty
/ram:SpecifiedTaxRegistration
/ram:ID
/@schemeID</v>
      </c>
      <c r="AR184" s="67" t="str">
        <f t="shared" si="26"/>
        <v>/rsm:CrossIndustryInvoice/rsm:SupplyChainTradeTransaction/ram:IncludedSupplyChainTradeLineItem/ram:SpecifiedLineTradeDelivery/ram:ShipToTradeParty/ram:SpecifiedTaxRegistration/ram:ID/@schemeID</v>
      </c>
      <c r="AS184" s="66" t="s">
        <v>329</v>
      </c>
      <c r="AT184" s="68" t="s">
        <v>163</v>
      </c>
      <c r="AU184" s="62" t="str">
        <f t="shared" si="28"/>
        <v>0..1</v>
      </c>
      <c r="AV184" s="66"/>
      <c r="AW184" s="69"/>
      <c r="AX184" s="7"/>
      <c r="AY184" s="70" t="str">
        <f t="shared" si="31"/>
        <v>EXTENDED</v>
      </c>
      <c r="AZ184" s="70" t="str">
        <f t="shared" si="31"/>
        <v>EXTENDED</v>
      </c>
      <c r="BB184" s="57"/>
      <c r="BC184" s="59"/>
      <c r="BD184" s="59"/>
    </row>
    <row r="185" spans="1:56" s="11" customFormat="1" ht="90" x14ac:dyDescent="0.2">
      <c r="A185" s="45" t="str">
        <f t="shared" si="35"/>
        <v>EXT</v>
      </c>
      <c r="B185" s="45"/>
      <c r="C185" s="45"/>
      <c r="D185" s="161" t="s">
        <v>846</v>
      </c>
      <c r="E185" s="140" t="s">
        <v>41</v>
      </c>
      <c r="F185" s="296" t="e">
        <v>#N/A</v>
      </c>
      <c r="G185" s="141">
        <f t="shared" si="25"/>
        <v>4</v>
      </c>
      <c r="H185" s="141" t="s">
        <v>42</v>
      </c>
      <c r="I185" s="125" t="s">
        <v>1020</v>
      </c>
      <c r="J185" s="125" t="s">
        <v>1021</v>
      </c>
      <c r="K185" s="125"/>
      <c r="L185" s="126"/>
      <c r="M185" s="126"/>
      <c r="N185" s="125"/>
      <c r="O185" s="124" t="s">
        <v>42</v>
      </c>
      <c r="P185" s="124" t="str">
        <f t="shared" si="32"/>
        <v>0..1</v>
      </c>
      <c r="Q185" s="142" t="s">
        <v>1022</v>
      </c>
      <c r="R185" s="143" t="s">
        <v>1023</v>
      </c>
      <c r="S185" s="124"/>
      <c r="T185" s="129"/>
      <c r="U185" s="141" t="s">
        <v>42</v>
      </c>
      <c r="V185" s="124"/>
      <c r="W185" s="130"/>
      <c r="X185" s="38"/>
      <c r="Y185" s="144" t="s">
        <v>47</v>
      </c>
      <c r="Z185" s="144" t="s">
        <v>47</v>
      </c>
      <c r="AA185" s="57"/>
      <c r="AB185" s="13" t="str">
        <f t="shared" si="33"/>
        <v>/rsm:CrossIndustryInvoice/rsm:SupplyChainTradeTransaction/ram:IncludedSupplyChainTradeLineItem/ram:SpecifiedLineTradeDelivery</v>
      </c>
      <c r="AC185" s="13" t="str">
        <f t="shared" si="34"/>
        <v>/ram:UltimateShipToTradeParty</v>
      </c>
      <c r="AD185" s="14">
        <f>COUNTIFS(R$4:R185,AB185)</f>
        <v>1</v>
      </c>
      <c r="AE185" s="57"/>
      <c r="AF185" s="140" t="str">
        <f t="shared" si="29"/>
        <v>EXT</v>
      </c>
      <c r="AG185" s="141">
        <f t="shared" si="27"/>
        <v>4</v>
      </c>
      <c r="AH185" s="141" t="str">
        <f t="shared" si="30"/>
        <v>0..1</v>
      </c>
      <c r="AI185" s="125" t="s">
        <v>1024</v>
      </c>
      <c r="AJ185" s="125"/>
      <c r="AK185" s="125"/>
      <c r="AL185" s="126"/>
      <c r="AM185" s="126"/>
      <c r="AN185" s="125"/>
      <c r="AO185" s="124" t="str">
        <f t="shared" si="26"/>
        <v>0..1</v>
      </c>
      <c r="AP185" s="124" t="str">
        <f t="shared" si="26"/>
        <v>0..1</v>
      </c>
      <c r="AQ185" s="142" t="str">
        <f t="shared" si="26"/>
        <v>/rsm:CrossIndustryInvoice
/rsm:SupplyChainTradeTransaction
/ram:IncludedSupplyChainTradeLineItem
/ram:SpecifiedLineTradeDelivery
/ram:UltimateShipToTradeParty</v>
      </c>
      <c r="AR185" s="143" t="str">
        <f t="shared" si="26"/>
        <v>/rsm:CrossIndustryInvoice/rsm:SupplyChainTradeTransaction/ram:IncludedSupplyChainTradeLineItem/ram:SpecifiedLineTradeDelivery/ram:UltimateShipToTradeParty</v>
      </c>
      <c r="AS185" s="124"/>
      <c r="AT185" s="129"/>
      <c r="AU185" s="141" t="str">
        <f t="shared" si="28"/>
        <v>0..1</v>
      </c>
      <c r="AV185" s="124"/>
      <c r="AW185" s="130"/>
      <c r="AX185" s="7"/>
      <c r="AY185" s="144" t="str">
        <f t="shared" si="31"/>
        <v>EXTENDED</v>
      </c>
      <c r="AZ185" s="144" t="str">
        <f t="shared" si="31"/>
        <v>EXTENDED</v>
      </c>
      <c r="BB185" s="57"/>
      <c r="BC185" s="59"/>
      <c r="BD185" s="59"/>
    </row>
    <row r="186" spans="1:56" s="11" customFormat="1" ht="105" x14ac:dyDescent="0.2">
      <c r="A186" s="45" t="str">
        <f t="shared" si="35"/>
        <v>EXT</v>
      </c>
      <c r="B186" s="45"/>
      <c r="C186" s="45"/>
      <c r="D186" s="161" t="s">
        <v>846</v>
      </c>
      <c r="E186" s="61" t="s">
        <v>41</v>
      </c>
      <c r="F186" s="282" t="e">
        <v>#N/A</v>
      </c>
      <c r="G186" s="62">
        <f t="shared" si="25"/>
        <v>5</v>
      </c>
      <c r="H186" s="62" t="s">
        <v>42</v>
      </c>
      <c r="I186" s="64" t="s">
        <v>3</v>
      </c>
      <c r="J186" s="64"/>
      <c r="K186" s="65"/>
      <c r="L186" s="173"/>
      <c r="M186" s="65"/>
      <c r="N186" s="64"/>
      <c r="O186" s="66" t="s">
        <v>42</v>
      </c>
      <c r="P186" s="66" t="str">
        <f t="shared" si="32"/>
        <v>0..1</v>
      </c>
      <c r="Q186" s="6" t="s">
        <v>1025</v>
      </c>
      <c r="R186" s="67" t="s">
        <v>1026</v>
      </c>
      <c r="S186" s="66" t="s">
        <v>55</v>
      </c>
      <c r="T186" s="68" t="s">
        <v>56</v>
      </c>
      <c r="U186" s="62" t="s">
        <v>62</v>
      </c>
      <c r="V186" s="66"/>
      <c r="W186" s="69"/>
      <c r="X186" s="38"/>
      <c r="Y186" s="70" t="s">
        <v>47</v>
      </c>
      <c r="Z186" s="70" t="s">
        <v>47</v>
      </c>
      <c r="AA186" s="57"/>
      <c r="AB186" s="13" t="str">
        <f t="shared" si="33"/>
        <v>/rsm:CrossIndustryInvoice/rsm:SupplyChainTradeTransaction/ram:IncludedSupplyChainTradeLineItem/ram:SpecifiedLineTradeDelivery/ram:UltimateShipToTradeParty</v>
      </c>
      <c r="AC186" s="13" t="str">
        <f t="shared" si="34"/>
        <v>/ram:ID</v>
      </c>
      <c r="AD186" s="14">
        <f>COUNTIFS(R$4:R186,AB186)</f>
        <v>1</v>
      </c>
      <c r="AE186" s="57"/>
      <c r="AF186" s="61" t="str">
        <f t="shared" si="29"/>
        <v>EXT</v>
      </c>
      <c r="AG186" s="62">
        <f t="shared" si="27"/>
        <v>5</v>
      </c>
      <c r="AH186" s="62" t="str">
        <f t="shared" si="30"/>
        <v>0..1</v>
      </c>
      <c r="AI186" s="64" t="s">
        <v>1027</v>
      </c>
      <c r="AJ186" s="64"/>
      <c r="AK186" s="65"/>
      <c r="AL186" s="173"/>
      <c r="AM186" s="65"/>
      <c r="AN186" s="64"/>
      <c r="AO186" s="66" t="str">
        <f t="shared" si="26"/>
        <v>0..1</v>
      </c>
      <c r="AP186" s="66" t="str">
        <f t="shared" si="26"/>
        <v>0..1</v>
      </c>
      <c r="AQ186" s="6" t="str">
        <f t="shared" si="26"/>
        <v>/rsm:CrossIndustryInvoice
/rsm:SupplyChainTradeTransaction
/ram:IncludedSupplyChainTradeLineItem
/ram:SpecifiedLineTradeDelivery
/ram:UltimateShipToTradeParty
/ram:ID</v>
      </c>
      <c r="AR186" s="67" t="str">
        <f t="shared" si="26"/>
        <v>/rsm:CrossIndustryInvoice/rsm:SupplyChainTradeTransaction/ram:IncludedSupplyChainTradeLineItem/ram:SpecifiedLineTradeDelivery/ram:UltimateShipToTradeParty/ram:ID</v>
      </c>
      <c r="AS186" s="66" t="s">
        <v>55</v>
      </c>
      <c r="AT186" s="68" t="s">
        <v>56</v>
      </c>
      <c r="AU186" s="62" t="str">
        <f t="shared" si="28"/>
        <v>0..n</v>
      </c>
      <c r="AV186" s="66"/>
      <c r="AW186" s="69"/>
      <c r="AX186" s="7"/>
      <c r="AY186" s="70" t="str">
        <f t="shared" si="31"/>
        <v>EXTENDED</v>
      </c>
      <c r="AZ186" s="70" t="str">
        <f t="shared" si="31"/>
        <v>EXTENDED</v>
      </c>
      <c r="BB186" s="57"/>
      <c r="BC186" s="59"/>
      <c r="BD186" s="59"/>
    </row>
    <row r="187" spans="1:56" s="11" customFormat="1" ht="105" x14ac:dyDescent="0.2">
      <c r="A187" s="45" t="str">
        <f t="shared" si="35"/>
        <v>EXT</v>
      </c>
      <c r="B187" s="45"/>
      <c r="C187" s="45"/>
      <c r="D187" s="161" t="s">
        <v>846</v>
      </c>
      <c r="E187" s="61" t="s">
        <v>41</v>
      </c>
      <c r="F187" s="282" t="e">
        <v>#N/A</v>
      </c>
      <c r="G187" s="62">
        <f t="shared" si="25"/>
        <v>5</v>
      </c>
      <c r="H187" s="62" t="s">
        <v>62</v>
      </c>
      <c r="I187" s="64" t="s">
        <v>1028</v>
      </c>
      <c r="J187" s="64"/>
      <c r="K187" s="65"/>
      <c r="L187" s="65"/>
      <c r="M187" s="65"/>
      <c r="N187" s="64"/>
      <c r="O187" s="66" t="s">
        <v>62</v>
      </c>
      <c r="P187" s="66" t="str">
        <f t="shared" si="32"/>
        <v>0..n</v>
      </c>
      <c r="Q187" s="6" t="s">
        <v>1029</v>
      </c>
      <c r="R187" s="67" t="s">
        <v>1030</v>
      </c>
      <c r="S187" s="66" t="s">
        <v>55</v>
      </c>
      <c r="T187" s="68" t="s">
        <v>56</v>
      </c>
      <c r="U187" s="62" t="s">
        <v>62</v>
      </c>
      <c r="V187" s="66"/>
      <c r="W187" s="69"/>
      <c r="X187" s="38"/>
      <c r="Y187" s="70" t="s">
        <v>47</v>
      </c>
      <c r="Z187" s="70" t="s">
        <v>47</v>
      </c>
      <c r="AA187" s="57"/>
      <c r="AB187" s="13" t="str">
        <f t="shared" si="33"/>
        <v>/rsm:CrossIndustryInvoice/rsm:SupplyChainTradeTransaction/ram:IncludedSupplyChainTradeLineItem/ram:SpecifiedLineTradeDelivery/ram:UltimateShipToTradeParty</v>
      </c>
      <c r="AC187" s="13" t="str">
        <f t="shared" si="34"/>
        <v>/ram:GlobalID</v>
      </c>
      <c r="AD187" s="14">
        <f>COUNTIFS(R$4:R187,AB187)</f>
        <v>1</v>
      </c>
      <c r="AE187" s="57"/>
      <c r="AF187" s="61" t="str">
        <f t="shared" si="29"/>
        <v>EXT</v>
      </c>
      <c r="AG187" s="62">
        <f t="shared" si="27"/>
        <v>5</v>
      </c>
      <c r="AH187" s="62" t="str">
        <f t="shared" si="30"/>
        <v>0..n</v>
      </c>
      <c r="AI187" s="64" t="s">
        <v>1031</v>
      </c>
      <c r="AJ187" s="64"/>
      <c r="AK187" s="65"/>
      <c r="AL187" s="65"/>
      <c r="AM187" s="65"/>
      <c r="AN187" s="64"/>
      <c r="AO187" s="66" t="str">
        <f t="shared" si="26"/>
        <v>0..n</v>
      </c>
      <c r="AP187" s="66" t="str">
        <f t="shared" si="26"/>
        <v>0..n</v>
      </c>
      <c r="AQ187" s="6" t="str">
        <f t="shared" si="26"/>
        <v>/rsm:CrossIndustryInvoice
/rsm:SupplyChainTradeTransaction
/ram:IncludedSupplyChainTradeLineItem
/ram:SpecifiedLineTradeDelivery
/ram:UltimateShipToTradeParty
/ram:GlobalID</v>
      </c>
      <c r="AR187" s="67" t="str">
        <f t="shared" si="26"/>
        <v>/rsm:CrossIndustryInvoice/rsm:SupplyChainTradeTransaction/ram:IncludedSupplyChainTradeLineItem/ram:SpecifiedLineTradeDelivery/ram:UltimateShipToTradeParty/ram:GlobalID</v>
      </c>
      <c r="AS187" s="66" t="s">
        <v>55</v>
      </c>
      <c r="AT187" s="68" t="s">
        <v>56</v>
      </c>
      <c r="AU187" s="62" t="str">
        <f t="shared" si="28"/>
        <v>0..n</v>
      </c>
      <c r="AV187" s="66"/>
      <c r="AW187" s="69"/>
      <c r="AX187" s="7"/>
      <c r="AY187" s="70" t="str">
        <f t="shared" si="31"/>
        <v>EXTENDED</v>
      </c>
      <c r="AZ187" s="70" t="str">
        <f t="shared" si="31"/>
        <v>EXTENDED</v>
      </c>
      <c r="BB187" s="57"/>
      <c r="BC187" s="59"/>
      <c r="BD187" s="59"/>
    </row>
    <row r="188" spans="1:56" s="11" customFormat="1" ht="120" x14ac:dyDescent="0.2">
      <c r="A188" s="45" t="str">
        <f t="shared" si="35"/>
        <v>EXT</v>
      </c>
      <c r="B188" s="45"/>
      <c r="C188" s="45"/>
      <c r="D188" s="161" t="s">
        <v>846</v>
      </c>
      <c r="E188" s="61" t="s">
        <v>41</v>
      </c>
      <c r="F188" s="282" t="e">
        <v>#N/A</v>
      </c>
      <c r="G188" s="62">
        <f t="shared" si="25"/>
        <v>6</v>
      </c>
      <c r="H188" s="62" t="s">
        <v>32</v>
      </c>
      <c r="I188" s="64" t="s">
        <v>498</v>
      </c>
      <c r="J188" s="64"/>
      <c r="K188" s="65"/>
      <c r="L188" s="65"/>
      <c r="M188" s="65"/>
      <c r="N188" s="64"/>
      <c r="O188" s="66" t="s">
        <v>32</v>
      </c>
      <c r="P188" s="66" t="str">
        <f t="shared" si="32"/>
        <v>1..1</v>
      </c>
      <c r="Q188" s="6" t="s">
        <v>1032</v>
      </c>
      <c r="R188" s="67" t="s">
        <v>1033</v>
      </c>
      <c r="S188" s="66" t="s">
        <v>329</v>
      </c>
      <c r="T188" s="68" t="s">
        <v>163</v>
      </c>
      <c r="U188" s="62" t="s">
        <v>42</v>
      </c>
      <c r="V188" s="66"/>
      <c r="W188" s="69"/>
      <c r="X188" s="38"/>
      <c r="Y188" s="70" t="s">
        <v>47</v>
      </c>
      <c r="Z188" s="70" t="s">
        <v>47</v>
      </c>
      <c r="AA188" s="57"/>
      <c r="AB188" s="13" t="str">
        <f t="shared" si="33"/>
        <v>/rsm:CrossIndustryInvoice/rsm:SupplyChainTradeTransaction/ram:IncludedSupplyChainTradeLineItem/ram:SpecifiedLineTradeDelivery/ram:UltimateShipToTradeParty/ram:GlobalID</v>
      </c>
      <c r="AC188" s="13" t="str">
        <f t="shared" si="34"/>
        <v>/@schemeID</v>
      </c>
      <c r="AD188" s="14">
        <f>COUNTIFS(R$4:R188,AB188)</f>
        <v>1</v>
      </c>
      <c r="AE188" s="57"/>
      <c r="AF188" s="61" t="str">
        <f t="shared" si="29"/>
        <v>EXT</v>
      </c>
      <c r="AG188" s="62">
        <f t="shared" si="27"/>
        <v>6</v>
      </c>
      <c r="AH188" s="62" t="str">
        <f t="shared" si="30"/>
        <v>1..1</v>
      </c>
      <c r="AI188" s="64" t="s">
        <v>330</v>
      </c>
      <c r="AJ188" s="64"/>
      <c r="AK188" s="65"/>
      <c r="AL188" s="65"/>
      <c r="AM188" s="65"/>
      <c r="AN188" s="64"/>
      <c r="AO188" s="66" t="str">
        <f t="shared" si="26"/>
        <v>1..1</v>
      </c>
      <c r="AP188" s="66" t="str">
        <f t="shared" si="26"/>
        <v>1..1</v>
      </c>
      <c r="AQ188" s="6" t="str">
        <f t="shared" si="26"/>
        <v>/rsm:CrossIndustryInvoice
/rsm:SupplyChainTradeTransaction
/ram:IncludedSupplyChainTradeLineItem
/ram:SpecifiedLineTradeDelivery
/ram:UltimateShipToTradeParty
/ram:GlobalID
/@schemeID</v>
      </c>
      <c r="AR188" s="67" t="str">
        <f t="shared" si="26"/>
        <v>/rsm:CrossIndustryInvoice/rsm:SupplyChainTradeTransaction/ram:IncludedSupplyChainTradeLineItem/ram:SpecifiedLineTradeDelivery/ram:UltimateShipToTradeParty/ram:GlobalID/@schemeID</v>
      </c>
      <c r="AS188" s="66" t="s">
        <v>329</v>
      </c>
      <c r="AT188" s="68" t="s">
        <v>163</v>
      </c>
      <c r="AU188" s="62" t="str">
        <f t="shared" si="28"/>
        <v>0..1</v>
      </c>
      <c r="AV188" s="66"/>
      <c r="AW188" s="69"/>
      <c r="AX188" s="7"/>
      <c r="AY188" s="70" t="str">
        <f t="shared" si="31"/>
        <v>EXTENDED</v>
      </c>
      <c r="AZ188" s="70" t="str">
        <f t="shared" si="31"/>
        <v>EXTENDED</v>
      </c>
      <c r="BB188" s="57"/>
      <c r="BC188" s="59"/>
      <c r="BD188" s="59"/>
    </row>
    <row r="189" spans="1:56" s="11" customFormat="1" ht="105" x14ac:dyDescent="0.2">
      <c r="A189" s="45" t="str">
        <f t="shared" si="35"/>
        <v>EXT</v>
      </c>
      <c r="B189" s="45"/>
      <c r="C189" s="45"/>
      <c r="D189" s="161" t="s">
        <v>846</v>
      </c>
      <c r="E189" s="61" t="s">
        <v>41</v>
      </c>
      <c r="F189" s="282" t="e">
        <v>#N/A</v>
      </c>
      <c r="G189" s="62">
        <f t="shared" ref="G189:G252" si="36">LEN(R189)-LEN(SUBSTITUTE(R189,"/",""))-1</f>
        <v>5</v>
      </c>
      <c r="H189" s="62" t="s">
        <v>32</v>
      </c>
      <c r="I189" s="64" t="s">
        <v>117</v>
      </c>
      <c r="J189" s="64"/>
      <c r="K189" s="65"/>
      <c r="L189" s="65"/>
      <c r="M189" s="65"/>
      <c r="N189" s="64"/>
      <c r="O189" s="66" t="s">
        <v>42</v>
      </c>
      <c r="P189" s="66" t="str">
        <f t="shared" si="32"/>
        <v>0..1</v>
      </c>
      <c r="Q189" s="6" t="s">
        <v>1034</v>
      </c>
      <c r="R189" s="67" t="s">
        <v>1035</v>
      </c>
      <c r="S189" s="66" t="s">
        <v>73</v>
      </c>
      <c r="T189" s="68" t="s">
        <v>56</v>
      </c>
      <c r="U189" s="62" t="s">
        <v>42</v>
      </c>
      <c r="V189" s="66"/>
      <c r="W189" s="69"/>
      <c r="X189" s="38"/>
      <c r="Y189" s="70" t="s">
        <v>47</v>
      </c>
      <c r="Z189" s="70" t="s">
        <v>47</v>
      </c>
      <c r="AA189" s="57"/>
      <c r="AB189" s="13" t="str">
        <f t="shared" si="33"/>
        <v>/rsm:CrossIndustryInvoice/rsm:SupplyChainTradeTransaction/ram:IncludedSupplyChainTradeLineItem/ram:SpecifiedLineTradeDelivery/ram:UltimateShipToTradeParty</v>
      </c>
      <c r="AC189" s="13" t="str">
        <f t="shared" si="34"/>
        <v>/ram:Name</v>
      </c>
      <c r="AD189" s="14">
        <f>COUNTIFS(R$4:R189,AB189)</f>
        <v>1</v>
      </c>
      <c r="AE189" s="57"/>
      <c r="AF189" s="61" t="str">
        <f t="shared" si="29"/>
        <v>EXT</v>
      </c>
      <c r="AG189" s="62">
        <f t="shared" si="27"/>
        <v>5</v>
      </c>
      <c r="AH189" s="62" t="str">
        <f t="shared" si="30"/>
        <v>1..1</v>
      </c>
      <c r="AI189" s="64" t="s">
        <v>1036</v>
      </c>
      <c r="AJ189" s="64"/>
      <c r="AK189" s="65"/>
      <c r="AL189" s="65"/>
      <c r="AM189" s="65"/>
      <c r="AN189" s="64"/>
      <c r="AO189" s="66" t="str">
        <f t="shared" si="26"/>
        <v>0..1</v>
      </c>
      <c r="AP189" s="66" t="str">
        <f t="shared" si="26"/>
        <v>0..1</v>
      </c>
      <c r="AQ189" s="6" t="str">
        <f t="shared" ref="AO189:AR252" si="37">Q189</f>
        <v>/rsm:CrossIndustryInvoice
/rsm:SupplyChainTradeTransaction
/ram:IncludedSupplyChainTradeLineItem
/ram:SpecifiedLineTradeDelivery
/ram:UltimateShipToTradeParty
/ram:Name</v>
      </c>
      <c r="AR189" s="67" t="str">
        <f t="shared" si="37"/>
        <v>/rsm:CrossIndustryInvoice/rsm:SupplyChainTradeTransaction/ram:IncludedSupplyChainTradeLineItem/ram:SpecifiedLineTradeDelivery/ram:UltimateShipToTradeParty/ram:Name</v>
      </c>
      <c r="AS189" s="66" t="s">
        <v>73</v>
      </c>
      <c r="AT189" s="68" t="s">
        <v>56</v>
      </c>
      <c r="AU189" s="62" t="str">
        <f t="shared" si="28"/>
        <v>0..1</v>
      </c>
      <c r="AV189" s="66"/>
      <c r="AW189" s="69"/>
      <c r="AX189" s="7"/>
      <c r="AY189" s="70" t="str">
        <f t="shared" si="31"/>
        <v>EXTENDED</v>
      </c>
      <c r="AZ189" s="70" t="str">
        <f t="shared" si="31"/>
        <v>EXTENDED</v>
      </c>
      <c r="BB189" s="57"/>
      <c r="BC189" s="59"/>
      <c r="BD189" s="59"/>
    </row>
    <row r="190" spans="1:56" s="152" customFormat="1" ht="105" x14ac:dyDescent="0.2">
      <c r="A190" s="45" t="str">
        <f t="shared" si="35"/>
        <v>EXT</v>
      </c>
      <c r="B190" s="45"/>
      <c r="C190" s="45"/>
      <c r="D190" s="161" t="s">
        <v>846</v>
      </c>
      <c r="E190" s="162" t="s">
        <v>41</v>
      </c>
      <c r="F190" s="298" t="e">
        <v>#N/A</v>
      </c>
      <c r="G190" s="163">
        <f t="shared" si="36"/>
        <v>5</v>
      </c>
      <c r="H190" s="163" t="s">
        <v>42</v>
      </c>
      <c r="I190" s="164" t="s">
        <v>1037</v>
      </c>
      <c r="J190" s="164"/>
      <c r="K190" s="165"/>
      <c r="L190" s="165"/>
      <c r="M190" s="165"/>
      <c r="N190" s="164"/>
      <c r="O190" s="66" t="s">
        <v>42</v>
      </c>
      <c r="P190" s="66" t="str">
        <f t="shared" si="32"/>
        <v>0..1</v>
      </c>
      <c r="Q190" s="167" t="s">
        <v>1038</v>
      </c>
      <c r="R190" s="168" t="s">
        <v>1039</v>
      </c>
      <c r="S190" s="166"/>
      <c r="T190" s="169"/>
      <c r="U190" s="163" t="s">
        <v>42</v>
      </c>
      <c r="V190" s="166"/>
      <c r="W190" s="170"/>
      <c r="X190" s="38"/>
      <c r="Y190" s="171" t="s">
        <v>47</v>
      </c>
      <c r="Z190" s="171" t="s">
        <v>47</v>
      </c>
      <c r="AA190" s="57"/>
      <c r="AB190" s="13" t="str">
        <f t="shared" si="33"/>
        <v>/rsm:CrossIndustryInvoice/rsm:SupplyChainTradeTransaction/ram:IncludedSupplyChainTradeLineItem/ram:SpecifiedLineTradeDelivery/ram:UltimateShipToTradeParty</v>
      </c>
      <c r="AC190" s="13" t="str">
        <f t="shared" si="34"/>
        <v>/ram:SpecifiedLegalOrganization</v>
      </c>
      <c r="AD190" s="14">
        <f>COUNTIFS(R$4:R190,AB190)</f>
        <v>1</v>
      </c>
      <c r="AE190" s="57"/>
      <c r="AF190" s="162" t="str">
        <f t="shared" si="29"/>
        <v>EXT</v>
      </c>
      <c r="AG190" s="163">
        <f t="shared" si="27"/>
        <v>5</v>
      </c>
      <c r="AH190" s="163" t="str">
        <f t="shared" si="30"/>
        <v>0..1</v>
      </c>
      <c r="AI190" s="164" t="s">
        <v>911</v>
      </c>
      <c r="AJ190" s="164"/>
      <c r="AK190" s="165"/>
      <c r="AL190" s="165"/>
      <c r="AM190" s="165"/>
      <c r="AN190" s="164"/>
      <c r="AO190" s="66" t="str">
        <f t="shared" si="37"/>
        <v>0..1</v>
      </c>
      <c r="AP190" s="66" t="str">
        <f t="shared" si="37"/>
        <v>0..1</v>
      </c>
      <c r="AQ190" s="167" t="str">
        <f t="shared" si="37"/>
        <v>/rsm:CrossIndustryInvoice
/rsm:SupplyChainTradeTransaction
/ram:IncludedSupplyChainTradeLineItem
/ram:SpecifiedLineTradeDelivery
/ram:UltimateShipToTradeParty
/ram:SpecifiedLegalOrganization</v>
      </c>
      <c r="AR190" s="168" t="str">
        <f t="shared" si="37"/>
        <v>/rsm:CrossIndustryInvoice/rsm:SupplyChainTradeTransaction/ram:IncludedSupplyChainTradeLineItem/ram:SpecifiedLineTradeDelivery/ram:UltimateShipToTradeParty/ram:SpecifiedLegalOrganization</v>
      </c>
      <c r="AS190" s="166"/>
      <c r="AT190" s="169"/>
      <c r="AU190" s="163" t="str">
        <f t="shared" si="28"/>
        <v>0..1</v>
      </c>
      <c r="AV190" s="166"/>
      <c r="AW190" s="170"/>
      <c r="AX190" s="7"/>
      <c r="AY190" s="171" t="str">
        <f t="shared" si="31"/>
        <v>EXTENDED</v>
      </c>
      <c r="AZ190" s="171" t="str">
        <f t="shared" si="31"/>
        <v>EXTENDED</v>
      </c>
      <c r="BB190" s="57"/>
      <c r="BC190" s="59"/>
      <c r="BD190" s="59"/>
    </row>
    <row r="191" spans="1:56" s="11" customFormat="1" ht="120" x14ac:dyDescent="0.2">
      <c r="A191" s="45" t="str">
        <f t="shared" si="35"/>
        <v>EXT</v>
      </c>
      <c r="B191" s="45"/>
      <c r="C191" s="45"/>
      <c r="D191" s="161" t="s">
        <v>846</v>
      </c>
      <c r="E191" s="61" t="s">
        <v>41</v>
      </c>
      <c r="F191" s="282" t="e">
        <v>#N/A</v>
      </c>
      <c r="G191" s="62">
        <f t="shared" si="36"/>
        <v>6</v>
      </c>
      <c r="H191" s="62" t="s">
        <v>42</v>
      </c>
      <c r="I191" s="64" t="s">
        <v>3</v>
      </c>
      <c r="J191" s="64"/>
      <c r="K191" s="65"/>
      <c r="L191" s="65"/>
      <c r="M191" s="65"/>
      <c r="N191" s="64"/>
      <c r="O191" s="66" t="s">
        <v>42</v>
      </c>
      <c r="P191" s="66" t="str">
        <f t="shared" si="32"/>
        <v>0..1</v>
      </c>
      <c r="Q191" s="6" t="s">
        <v>1040</v>
      </c>
      <c r="R191" s="67" t="s">
        <v>1041</v>
      </c>
      <c r="S191" s="66" t="s">
        <v>55</v>
      </c>
      <c r="T191" s="68" t="s">
        <v>56</v>
      </c>
      <c r="U191" s="62" t="s">
        <v>42</v>
      </c>
      <c r="V191" s="66"/>
      <c r="W191" s="69"/>
      <c r="X191" s="38"/>
      <c r="Y191" s="70" t="s">
        <v>47</v>
      </c>
      <c r="Z191" s="70" t="s">
        <v>47</v>
      </c>
      <c r="AA191" s="57"/>
      <c r="AB191" s="13" t="str">
        <f t="shared" si="33"/>
        <v>/rsm:CrossIndustryInvoice/rsm:SupplyChainTradeTransaction/ram:IncludedSupplyChainTradeLineItem/ram:SpecifiedLineTradeDelivery/ram:UltimateShipToTradeParty/ram:SpecifiedLegalOrganization</v>
      </c>
      <c r="AC191" s="13" t="str">
        <f t="shared" si="34"/>
        <v>/ram:ID</v>
      </c>
      <c r="AD191" s="14">
        <f>COUNTIFS(R$4:R191,AB191)</f>
        <v>1</v>
      </c>
      <c r="AE191" s="57"/>
      <c r="AF191" s="61" t="str">
        <f t="shared" si="29"/>
        <v>EXT</v>
      </c>
      <c r="AG191" s="62">
        <f t="shared" si="27"/>
        <v>6</v>
      </c>
      <c r="AH191" s="62" t="str">
        <f t="shared" si="30"/>
        <v>0..1</v>
      </c>
      <c r="AI191" s="64" t="s">
        <v>915</v>
      </c>
      <c r="AJ191" s="64"/>
      <c r="AK191" s="65"/>
      <c r="AL191" s="65"/>
      <c r="AM191" s="65"/>
      <c r="AN191" s="64"/>
      <c r="AO191" s="66" t="str">
        <f t="shared" si="37"/>
        <v>0..1</v>
      </c>
      <c r="AP191" s="66" t="str">
        <f t="shared" si="37"/>
        <v>0..1</v>
      </c>
      <c r="AQ191" s="6" t="str">
        <f t="shared" si="37"/>
        <v>/rsm:CrossIndustryInvoice
/rsm:SupplyChainTradeTransaction
/ram:IncludedSupplyChainTradeLineItem
/ram:SpecifiedLineTradeDelivery
/ram:UltimateShipToTradeParty
/ram:SpecifiedLegalOrganization
/ram:ID</v>
      </c>
      <c r="AR191" s="67" t="str">
        <f t="shared" si="37"/>
        <v>/rsm:CrossIndustryInvoice/rsm:SupplyChainTradeTransaction/ram:IncludedSupplyChainTradeLineItem/ram:SpecifiedLineTradeDelivery/ram:UltimateShipToTradeParty/ram:SpecifiedLegalOrganization/ram:ID</v>
      </c>
      <c r="AS191" s="66" t="s">
        <v>55</v>
      </c>
      <c r="AT191" s="68" t="s">
        <v>56</v>
      </c>
      <c r="AU191" s="62" t="str">
        <f t="shared" si="28"/>
        <v>0..1</v>
      </c>
      <c r="AV191" s="66"/>
      <c r="AW191" s="69"/>
      <c r="AX191" s="7"/>
      <c r="AY191" s="70" t="str">
        <f t="shared" si="31"/>
        <v>EXTENDED</v>
      </c>
      <c r="AZ191" s="70" t="str">
        <f t="shared" si="31"/>
        <v>EXTENDED</v>
      </c>
      <c r="BB191" s="57"/>
      <c r="BC191" s="59"/>
      <c r="BD191" s="59"/>
    </row>
    <row r="192" spans="1:56" s="11" customFormat="1" ht="135" x14ac:dyDescent="0.2">
      <c r="A192" s="45" t="str">
        <f t="shared" si="35"/>
        <v>EXT</v>
      </c>
      <c r="B192" s="45"/>
      <c r="C192" s="45"/>
      <c r="D192" s="161" t="s">
        <v>846</v>
      </c>
      <c r="E192" s="61" t="s">
        <v>41</v>
      </c>
      <c r="F192" s="282" t="e">
        <v>#N/A</v>
      </c>
      <c r="G192" s="62">
        <f t="shared" si="36"/>
        <v>7</v>
      </c>
      <c r="H192" s="62" t="s">
        <v>42</v>
      </c>
      <c r="I192" s="64" t="s">
        <v>498</v>
      </c>
      <c r="J192" s="64"/>
      <c r="K192" s="65" t="s">
        <v>326</v>
      </c>
      <c r="L192" s="65" t="s">
        <v>916</v>
      </c>
      <c r="M192" s="65" t="s">
        <v>35</v>
      </c>
      <c r="N192" s="64" t="s">
        <v>128</v>
      </c>
      <c r="O192" s="66" t="s">
        <v>42</v>
      </c>
      <c r="P192" s="66" t="str">
        <f t="shared" si="32"/>
        <v>0..1</v>
      </c>
      <c r="Q192" s="6" t="s">
        <v>1042</v>
      </c>
      <c r="R192" s="67" t="s">
        <v>1043</v>
      </c>
      <c r="S192" s="66" t="s">
        <v>329</v>
      </c>
      <c r="T192" s="68" t="s">
        <v>163</v>
      </c>
      <c r="U192" s="62" t="s">
        <v>42</v>
      </c>
      <c r="V192" s="66"/>
      <c r="W192" s="69"/>
      <c r="X192" s="38"/>
      <c r="Y192" s="70" t="s">
        <v>47</v>
      </c>
      <c r="Z192" s="70" t="s">
        <v>47</v>
      </c>
      <c r="AA192" s="57"/>
      <c r="AB192" s="13" t="str">
        <f t="shared" si="33"/>
        <v>/rsm:CrossIndustryInvoice/rsm:SupplyChainTradeTransaction/ram:IncludedSupplyChainTradeLineItem/ram:SpecifiedLineTradeDelivery/ram:UltimateShipToTradeParty/ram:SpecifiedLegalOrganization/ram:ID</v>
      </c>
      <c r="AC192" s="13" t="str">
        <f t="shared" si="34"/>
        <v>/@schemeID</v>
      </c>
      <c r="AD192" s="14">
        <f>COUNTIFS(R$4:R192,AB192)</f>
        <v>1</v>
      </c>
      <c r="AE192" s="57"/>
      <c r="AF192" s="61" t="str">
        <f t="shared" si="29"/>
        <v>EXT</v>
      </c>
      <c r="AG192" s="62">
        <f t="shared" ref="AG192:AG255" si="38">LEN(AR192)-LEN(SUBSTITUTE(AR192,"/",""))-1</f>
        <v>7</v>
      </c>
      <c r="AH192" s="62" t="str">
        <f t="shared" si="30"/>
        <v>0..1</v>
      </c>
      <c r="AI192" s="64" t="s">
        <v>919</v>
      </c>
      <c r="AJ192" s="64"/>
      <c r="AK192" s="65"/>
      <c r="AL192" s="65"/>
      <c r="AM192" s="65"/>
      <c r="AN192" s="64"/>
      <c r="AO192" s="66" t="str">
        <f t="shared" si="37"/>
        <v>0..1</v>
      </c>
      <c r="AP192" s="66" t="str">
        <f t="shared" si="37"/>
        <v>0..1</v>
      </c>
      <c r="AQ192" s="6" t="str">
        <f t="shared" si="37"/>
        <v>/rsm:CrossIndustryInvoice
/rsm:SupplyChainTradeTransaction
/ram:IncludedSupplyChainTradeLineItem
/ram:SpecifiedLineTradeDelivery
/ram:UltimateShipToTradeParty
/ram:SpecifiedLegalOrganization
/ram:ID
/@schemeID</v>
      </c>
      <c r="AR192" s="67" t="str">
        <f t="shared" si="37"/>
        <v>/rsm:CrossIndustryInvoice/rsm:SupplyChainTradeTransaction/ram:IncludedSupplyChainTradeLineItem/ram:SpecifiedLineTradeDelivery/ram:UltimateShipToTradeParty/ram:SpecifiedLegalOrganization/ram:ID/@schemeID</v>
      </c>
      <c r="AS192" s="66" t="s">
        <v>329</v>
      </c>
      <c r="AT192" s="68" t="s">
        <v>163</v>
      </c>
      <c r="AU192" s="62" t="str">
        <f t="shared" ref="AU192:AU255" si="39">U192</f>
        <v>0..1</v>
      </c>
      <c r="AV192" s="66"/>
      <c r="AW192" s="69"/>
      <c r="AX192" s="7"/>
      <c r="AY192" s="70" t="str">
        <f t="shared" si="31"/>
        <v>EXTENDED</v>
      </c>
      <c r="AZ192" s="70" t="str">
        <f t="shared" si="31"/>
        <v>EXTENDED</v>
      </c>
      <c r="BB192" s="57"/>
      <c r="BC192" s="59"/>
      <c r="BD192" s="59"/>
    </row>
    <row r="193" spans="1:56" s="11" customFormat="1" ht="120" x14ac:dyDescent="0.2">
      <c r="A193" s="45" t="str">
        <f t="shared" si="35"/>
        <v>EXT</v>
      </c>
      <c r="B193" s="45"/>
      <c r="C193" s="45"/>
      <c r="D193" s="161" t="s">
        <v>846</v>
      </c>
      <c r="E193" s="61" t="s">
        <v>41</v>
      </c>
      <c r="F193" s="282" t="e">
        <v>#N/A</v>
      </c>
      <c r="G193" s="62">
        <f t="shared" si="36"/>
        <v>6</v>
      </c>
      <c r="H193" s="62" t="s">
        <v>42</v>
      </c>
      <c r="I193" s="64" t="s">
        <v>1044</v>
      </c>
      <c r="J193" s="64"/>
      <c r="K193" s="65"/>
      <c r="L193" s="65"/>
      <c r="M193" s="65"/>
      <c r="N193" s="64"/>
      <c r="O193" s="66" t="s">
        <v>42</v>
      </c>
      <c r="P193" s="66" t="str">
        <f t="shared" si="32"/>
        <v>0..1</v>
      </c>
      <c r="Q193" s="6" t="s">
        <v>1045</v>
      </c>
      <c r="R193" s="67" t="s">
        <v>1046</v>
      </c>
      <c r="S193" s="66" t="s">
        <v>73</v>
      </c>
      <c r="T193" s="68" t="s">
        <v>56</v>
      </c>
      <c r="U193" s="62" t="s">
        <v>42</v>
      </c>
      <c r="V193" s="66"/>
      <c r="W193" s="69"/>
      <c r="X193" s="38"/>
      <c r="Y193" s="70" t="s">
        <v>47</v>
      </c>
      <c r="Z193" s="70" t="s">
        <v>47</v>
      </c>
      <c r="AA193" s="57"/>
      <c r="AB193" s="13" t="str">
        <f t="shared" si="33"/>
        <v>/rsm:CrossIndustryInvoice/rsm:SupplyChainTradeTransaction/ram:IncludedSupplyChainTradeLineItem/ram:SpecifiedLineTradeDelivery/ram:UltimateShipToTradeParty/ram:SpecifiedLegalOrganization</v>
      </c>
      <c r="AC193" s="13" t="str">
        <f t="shared" si="34"/>
        <v>/ram:TradingBusinessName</v>
      </c>
      <c r="AD193" s="14">
        <f>COUNTIFS(R$4:R193,AB193)</f>
        <v>1</v>
      </c>
      <c r="AE193" s="57"/>
      <c r="AF193" s="61" t="str">
        <f t="shared" ref="AF193:AF256" si="40">E193</f>
        <v>EXT</v>
      </c>
      <c r="AG193" s="62">
        <f t="shared" si="38"/>
        <v>6</v>
      </c>
      <c r="AH193" s="62" t="str">
        <f t="shared" ref="AH193:AH256" si="41">H193</f>
        <v>0..1</v>
      </c>
      <c r="AI193" s="64" t="s">
        <v>923</v>
      </c>
      <c r="AJ193" s="64"/>
      <c r="AK193" s="65"/>
      <c r="AL193" s="65"/>
      <c r="AM193" s="65"/>
      <c r="AN193" s="64"/>
      <c r="AO193" s="66" t="str">
        <f t="shared" si="37"/>
        <v>0..1</v>
      </c>
      <c r="AP193" s="66" t="str">
        <f t="shared" si="37"/>
        <v>0..1</v>
      </c>
      <c r="AQ193" s="6" t="str">
        <f t="shared" si="37"/>
        <v>/rsm:CrossIndustryInvoice
/rsm:SupplyChainTradeTransaction
/ram:IncludedSupplyChainTradeLineItem
/ram:SpecifiedLineTradeDelivery
/ram:UltimateShipToTradeParty
/ram:SpecifiedLegalOrganization
/ram:TradingBusinessName</v>
      </c>
      <c r="AR193" s="67" t="str">
        <f t="shared" si="37"/>
        <v>/rsm:CrossIndustryInvoice/rsm:SupplyChainTradeTransaction/ram:IncludedSupplyChainTradeLineItem/ram:SpecifiedLineTradeDelivery/ram:UltimateShipToTradeParty/ram:SpecifiedLegalOrganization/ram:TradingBusinessName</v>
      </c>
      <c r="AS193" s="66" t="s">
        <v>73</v>
      </c>
      <c r="AT193" s="68" t="s">
        <v>56</v>
      </c>
      <c r="AU193" s="62" t="str">
        <f t="shared" si="39"/>
        <v>0..1</v>
      </c>
      <c r="AV193" s="66"/>
      <c r="AW193" s="69"/>
      <c r="AX193" s="7"/>
      <c r="AY193" s="70" t="str">
        <f t="shared" ref="AY193:AZ256" si="42">Y193</f>
        <v>EXTENDED</v>
      </c>
      <c r="AZ193" s="70" t="str">
        <f t="shared" si="42"/>
        <v>EXTENDED</v>
      </c>
      <c r="BB193" s="57"/>
      <c r="BC193" s="59"/>
      <c r="BD193" s="59"/>
    </row>
    <row r="194" spans="1:56" s="11" customFormat="1" ht="105" x14ac:dyDescent="0.2">
      <c r="A194" s="45" t="str">
        <f t="shared" si="35"/>
        <v>EXT</v>
      </c>
      <c r="B194" s="45"/>
      <c r="C194" s="45"/>
      <c r="D194" s="161" t="s">
        <v>846</v>
      </c>
      <c r="E194" s="162" t="s">
        <v>41</v>
      </c>
      <c r="F194" s="298" t="e">
        <v>#N/A</v>
      </c>
      <c r="G194" s="163">
        <f t="shared" si="36"/>
        <v>5</v>
      </c>
      <c r="H194" s="163" t="s">
        <v>42</v>
      </c>
      <c r="I194" s="164" t="s">
        <v>1047</v>
      </c>
      <c r="J194" s="164"/>
      <c r="K194" s="165"/>
      <c r="L194" s="165"/>
      <c r="M194" s="165"/>
      <c r="N194" s="164"/>
      <c r="O194" s="66" t="s">
        <v>42</v>
      </c>
      <c r="P194" s="66" t="s">
        <v>62</v>
      </c>
      <c r="Q194" s="167" t="s">
        <v>1048</v>
      </c>
      <c r="R194" s="168" t="s">
        <v>1049</v>
      </c>
      <c r="S194" s="166"/>
      <c r="T194" s="169" t="s">
        <v>38</v>
      </c>
      <c r="U194" s="163" t="s">
        <v>62</v>
      </c>
      <c r="V194" s="166"/>
      <c r="W194" s="170"/>
      <c r="X194" s="38"/>
      <c r="Y194" s="171" t="s">
        <v>47</v>
      </c>
      <c r="Z194" s="171" t="s">
        <v>47</v>
      </c>
      <c r="AA194" s="57"/>
      <c r="AB194" s="13" t="str">
        <f t="shared" si="33"/>
        <v>/rsm:CrossIndustryInvoice/rsm:SupplyChainTradeTransaction/ram:IncludedSupplyChainTradeLineItem/ram:SpecifiedLineTradeDelivery/ram:UltimateShipToTradeParty</v>
      </c>
      <c r="AC194" s="13" t="str">
        <f t="shared" si="34"/>
        <v>/ram:DefinedTradeContact</v>
      </c>
      <c r="AD194" s="14">
        <f>COUNTIFS(R$4:R194,AB194)</f>
        <v>1</v>
      </c>
      <c r="AE194" s="57"/>
      <c r="AF194" s="162" t="str">
        <f t="shared" si="40"/>
        <v>EXT</v>
      </c>
      <c r="AG194" s="163">
        <f t="shared" si="38"/>
        <v>5</v>
      </c>
      <c r="AH194" s="163" t="str">
        <f t="shared" si="41"/>
        <v>0..1</v>
      </c>
      <c r="AI194" s="164" t="s">
        <v>1050</v>
      </c>
      <c r="AJ194" s="164"/>
      <c r="AK194" s="165"/>
      <c r="AL194" s="165"/>
      <c r="AM194" s="165"/>
      <c r="AN194" s="164"/>
      <c r="AO194" s="66" t="str">
        <f t="shared" si="37"/>
        <v>0..1</v>
      </c>
      <c r="AP194" s="66" t="str">
        <f t="shared" si="37"/>
        <v>0..n</v>
      </c>
      <c r="AQ194" s="167" t="str">
        <f t="shared" si="37"/>
        <v>/rsm:CrossIndustryInvoice
/rsm:SupplyChainTradeTransaction
/ram:IncludedSupplyChainTradeLineItem
/ram:SpecifiedLineTradeDelivery
/ram:UltimateShipToTradeParty
/ram:DefinedTradeContact</v>
      </c>
      <c r="AR194" s="168" t="str">
        <f t="shared" si="37"/>
        <v>/rsm:CrossIndustryInvoice/rsm:SupplyChainTradeTransaction/ram:IncludedSupplyChainTradeLineItem/ram:SpecifiedLineTradeDelivery/ram:UltimateShipToTradeParty/ram:DefinedTradeContact</v>
      </c>
      <c r="AS194" s="166"/>
      <c r="AT194" s="169" t="s">
        <v>38</v>
      </c>
      <c r="AU194" s="163" t="str">
        <f t="shared" si="39"/>
        <v>0..n</v>
      </c>
      <c r="AV194" s="166"/>
      <c r="AW194" s="170"/>
      <c r="AX194" s="7"/>
      <c r="AY194" s="171" t="str">
        <f t="shared" si="42"/>
        <v>EXTENDED</v>
      </c>
      <c r="AZ194" s="171" t="str">
        <f t="shared" si="42"/>
        <v>EXTENDED</v>
      </c>
      <c r="BB194" s="57"/>
      <c r="BC194" s="59"/>
      <c r="BD194" s="59"/>
    </row>
    <row r="195" spans="1:56" s="11" customFormat="1" ht="120" x14ac:dyDescent="0.2">
      <c r="A195" s="45" t="str">
        <f t="shared" si="35"/>
        <v>EXT</v>
      </c>
      <c r="B195" s="45"/>
      <c r="C195" s="45"/>
      <c r="D195" s="161" t="s">
        <v>846</v>
      </c>
      <c r="E195" s="61" t="s">
        <v>41</v>
      </c>
      <c r="F195" s="282" t="e">
        <v>#N/A</v>
      </c>
      <c r="G195" s="62">
        <f t="shared" si="36"/>
        <v>6</v>
      </c>
      <c r="H195" s="62" t="s">
        <v>42</v>
      </c>
      <c r="I195" s="64" t="s">
        <v>1051</v>
      </c>
      <c r="J195" s="64"/>
      <c r="K195" s="65"/>
      <c r="L195" s="65"/>
      <c r="M195" s="65"/>
      <c r="N195" s="64"/>
      <c r="O195" s="66" t="s">
        <v>42</v>
      </c>
      <c r="P195" s="66" t="str">
        <f t="shared" si="32"/>
        <v>0..1</v>
      </c>
      <c r="Q195" s="6" t="s">
        <v>1052</v>
      </c>
      <c r="R195" s="67" t="s">
        <v>1053</v>
      </c>
      <c r="S195" s="66" t="s">
        <v>73</v>
      </c>
      <c r="T195" s="68" t="s">
        <v>56</v>
      </c>
      <c r="U195" s="62" t="s">
        <v>42</v>
      </c>
      <c r="V195" s="66"/>
      <c r="W195" s="69"/>
      <c r="X195" s="38"/>
      <c r="Y195" s="70" t="s">
        <v>47</v>
      </c>
      <c r="Z195" s="70" t="s">
        <v>47</v>
      </c>
      <c r="AA195" s="57"/>
      <c r="AB195" s="13" t="str">
        <f t="shared" si="33"/>
        <v>/rsm:CrossIndustryInvoice/rsm:SupplyChainTradeTransaction/ram:IncludedSupplyChainTradeLineItem/ram:SpecifiedLineTradeDelivery/ram:UltimateShipToTradeParty/ram:DefinedTradeContact</v>
      </c>
      <c r="AC195" s="13" t="str">
        <f t="shared" si="34"/>
        <v>/ram:PersonName</v>
      </c>
      <c r="AD195" s="14">
        <f>COUNTIFS(R$4:R195,AB195)</f>
        <v>1</v>
      </c>
      <c r="AE195" s="57"/>
      <c r="AF195" s="61" t="str">
        <f t="shared" si="40"/>
        <v>EXT</v>
      </c>
      <c r="AG195" s="62">
        <f t="shared" si="38"/>
        <v>6</v>
      </c>
      <c r="AH195" s="62" t="str">
        <f t="shared" si="41"/>
        <v>0..1</v>
      </c>
      <c r="AI195" s="64" t="s">
        <v>1054</v>
      </c>
      <c r="AJ195" s="64"/>
      <c r="AK195" s="65"/>
      <c r="AL195" s="65"/>
      <c r="AM195" s="65"/>
      <c r="AN195" s="64"/>
      <c r="AO195" s="66" t="str">
        <f t="shared" si="37"/>
        <v>0..1</v>
      </c>
      <c r="AP195" s="66" t="str">
        <f t="shared" si="37"/>
        <v>0..1</v>
      </c>
      <c r="AQ195" s="6" t="str">
        <f t="shared" si="37"/>
        <v>/rsm:CrossIndustryInvoice
/rsm:SupplyChainTradeTransaction
/ram:IncludedSupplyChainTradeLineItem
/ram:SpecifiedLineTradeDelivery
/ram:UltimateShipToTradeParty
/ram:DefinedTradeContact
/ram:PersonName</v>
      </c>
      <c r="AR195" s="67" t="str">
        <f t="shared" si="37"/>
        <v>/rsm:CrossIndustryInvoice/rsm:SupplyChainTradeTransaction/ram:IncludedSupplyChainTradeLineItem/ram:SpecifiedLineTradeDelivery/ram:UltimateShipToTradeParty/ram:DefinedTradeContact/ram:PersonName</v>
      </c>
      <c r="AS195" s="66" t="s">
        <v>73</v>
      </c>
      <c r="AT195" s="68" t="s">
        <v>56</v>
      </c>
      <c r="AU195" s="62" t="str">
        <f t="shared" si="39"/>
        <v>0..1</v>
      </c>
      <c r="AV195" s="66"/>
      <c r="AW195" s="69"/>
      <c r="AX195" s="7"/>
      <c r="AY195" s="70" t="str">
        <f t="shared" si="42"/>
        <v>EXTENDED</v>
      </c>
      <c r="AZ195" s="70" t="str">
        <f t="shared" si="42"/>
        <v>EXTENDED</v>
      </c>
      <c r="BB195" s="57"/>
      <c r="BC195" s="59"/>
      <c r="BD195" s="59"/>
    </row>
    <row r="196" spans="1:56" s="11" customFormat="1" ht="120" x14ac:dyDescent="0.2">
      <c r="A196" s="45" t="str">
        <f t="shared" si="35"/>
        <v>EXT</v>
      </c>
      <c r="B196" s="45"/>
      <c r="C196" s="45"/>
      <c r="D196" s="161" t="s">
        <v>846</v>
      </c>
      <c r="E196" s="61" t="s">
        <v>41</v>
      </c>
      <c r="F196" s="282" t="e">
        <v>#N/A</v>
      </c>
      <c r="G196" s="62">
        <f t="shared" si="36"/>
        <v>6</v>
      </c>
      <c r="H196" s="62" t="s">
        <v>42</v>
      </c>
      <c r="I196" s="64" t="s">
        <v>1055</v>
      </c>
      <c r="J196" s="64"/>
      <c r="K196" s="65"/>
      <c r="L196" s="65"/>
      <c r="M196" s="65"/>
      <c r="N196" s="64"/>
      <c r="O196" s="66" t="s">
        <v>42</v>
      </c>
      <c r="P196" s="66" t="str">
        <f t="shared" si="32"/>
        <v>0..1</v>
      </c>
      <c r="Q196" s="6" t="s">
        <v>1056</v>
      </c>
      <c r="R196" s="67" t="s">
        <v>1057</v>
      </c>
      <c r="S196" s="66" t="s">
        <v>73</v>
      </c>
      <c r="T196" s="68" t="s">
        <v>56</v>
      </c>
      <c r="U196" s="62" t="s">
        <v>42</v>
      </c>
      <c r="V196" s="66"/>
      <c r="W196" s="69"/>
      <c r="X196" s="38"/>
      <c r="Y196" s="70" t="s">
        <v>47</v>
      </c>
      <c r="Z196" s="70" t="s">
        <v>47</v>
      </c>
      <c r="AA196" s="57"/>
      <c r="AB196" s="13" t="str">
        <f t="shared" si="33"/>
        <v>/rsm:CrossIndustryInvoice/rsm:SupplyChainTradeTransaction/ram:IncludedSupplyChainTradeLineItem/ram:SpecifiedLineTradeDelivery/ram:UltimateShipToTradeParty/ram:DefinedTradeContact</v>
      </c>
      <c r="AC196" s="13" t="str">
        <f t="shared" si="34"/>
        <v>/ram:DepartmentName</v>
      </c>
      <c r="AD196" s="14">
        <f>COUNTIFS(R$4:R196,AB196)</f>
        <v>1</v>
      </c>
      <c r="AE196" s="57"/>
      <c r="AF196" s="61" t="str">
        <f t="shared" si="40"/>
        <v>EXT</v>
      </c>
      <c r="AG196" s="62">
        <f t="shared" si="38"/>
        <v>6</v>
      </c>
      <c r="AH196" s="62" t="str">
        <f t="shared" si="41"/>
        <v>0..1</v>
      </c>
      <c r="AI196" s="64" t="s">
        <v>1058</v>
      </c>
      <c r="AJ196" s="64"/>
      <c r="AK196" s="65"/>
      <c r="AL196" s="65"/>
      <c r="AM196" s="65"/>
      <c r="AN196" s="64"/>
      <c r="AO196" s="66" t="str">
        <f t="shared" si="37"/>
        <v>0..1</v>
      </c>
      <c r="AP196" s="66" t="str">
        <f t="shared" si="37"/>
        <v>0..1</v>
      </c>
      <c r="AQ196" s="6" t="str">
        <f t="shared" si="37"/>
        <v>/rsm:CrossIndustryInvoice
/rsm:SupplyChainTradeTransaction
/ram:IncludedSupplyChainTradeLineItem
/ram:SpecifiedLineTradeDelivery
/ram:UltimateShipToTradeParty
/ram:DefinedTradeContact
/ram:DepartmentName</v>
      </c>
      <c r="AR196" s="67" t="str">
        <f t="shared" si="37"/>
        <v>/rsm:CrossIndustryInvoice/rsm:SupplyChainTradeTransaction/ram:IncludedSupplyChainTradeLineItem/ram:SpecifiedLineTradeDelivery/ram:UltimateShipToTradeParty/ram:DefinedTradeContact/ram:DepartmentName</v>
      </c>
      <c r="AS196" s="66" t="s">
        <v>73</v>
      </c>
      <c r="AT196" s="68" t="s">
        <v>56</v>
      </c>
      <c r="AU196" s="62" t="str">
        <f t="shared" si="39"/>
        <v>0..1</v>
      </c>
      <c r="AV196" s="66"/>
      <c r="AW196" s="69"/>
      <c r="AX196" s="7"/>
      <c r="AY196" s="70" t="str">
        <f t="shared" si="42"/>
        <v>EXTENDED</v>
      </c>
      <c r="AZ196" s="70" t="str">
        <f t="shared" si="42"/>
        <v>EXTENDED</v>
      </c>
      <c r="BB196" s="57"/>
      <c r="BC196" s="59"/>
      <c r="BD196" s="59"/>
    </row>
    <row r="197" spans="1:56" s="11" customFormat="1" ht="120" x14ac:dyDescent="0.2">
      <c r="A197" s="45" t="str">
        <f t="shared" si="35"/>
        <v>EXT</v>
      </c>
      <c r="B197" s="131" t="s">
        <v>304</v>
      </c>
      <c r="C197" s="131"/>
      <c r="D197" s="161" t="s">
        <v>846</v>
      </c>
      <c r="E197" s="61" t="s">
        <v>41</v>
      </c>
      <c r="F197" s="282" t="e">
        <v>#N/A</v>
      </c>
      <c r="G197" s="62">
        <f t="shared" si="36"/>
        <v>6</v>
      </c>
      <c r="H197" s="62" t="s">
        <v>42</v>
      </c>
      <c r="I197" s="64" t="s">
        <v>1059</v>
      </c>
      <c r="J197" s="64" t="s">
        <v>937</v>
      </c>
      <c r="K197" s="65" t="s">
        <v>938</v>
      </c>
      <c r="L197" s="65"/>
      <c r="M197" s="65"/>
      <c r="N197" s="64"/>
      <c r="O197" s="66" t="s">
        <v>42</v>
      </c>
      <c r="P197" s="66" t="str">
        <f t="shared" si="32"/>
        <v>0..1</v>
      </c>
      <c r="Q197" s="6" t="s">
        <v>1060</v>
      </c>
      <c r="R197" s="67" t="s">
        <v>1061</v>
      </c>
      <c r="S197" s="66" t="s">
        <v>131</v>
      </c>
      <c r="T197" s="68" t="s">
        <v>56</v>
      </c>
      <c r="U197" s="62" t="s">
        <v>42</v>
      </c>
      <c r="V197" s="66"/>
      <c r="W197" s="69"/>
      <c r="X197" s="38"/>
      <c r="Y197" s="70" t="s">
        <v>47</v>
      </c>
      <c r="Z197" s="70" t="s">
        <v>47</v>
      </c>
      <c r="AA197" s="57"/>
      <c r="AB197" s="13" t="str">
        <f t="shared" si="33"/>
        <v>/rsm:CrossIndustryInvoice/rsm:SupplyChainTradeTransaction/ram:IncludedSupplyChainTradeLineItem/ram:SpecifiedLineTradeDelivery/ram:UltimateShipToTradeParty/ram:DefinedTradeContact</v>
      </c>
      <c r="AC197" s="13" t="str">
        <f t="shared" si="34"/>
        <v>/ram:TypeCode</v>
      </c>
      <c r="AD197" s="14">
        <f>COUNTIFS(R$4:R197,AB197)</f>
        <v>1</v>
      </c>
      <c r="AE197" s="57"/>
      <c r="AF197" s="61" t="str">
        <f t="shared" si="40"/>
        <v>EXT</v>
      </c>
      <c r="AG197" s="62">
        <f t="shared" si="38"/>
        <v>6</v>
      </c>
      <c r="AH197" s="62" t="str">
        <f t="shared" si="41"/>
        <v>0..1</v>
      </c>
      <c r="AI197" s="64" t="s">
        <v>1062</v>
      </c>
      <c r="AJ197" s="64"/>
      <c r="AK197" s="65" t="s">
        <v>942</v>
      </c>
      <c r="AL197" s="65"/>
      <c r="AM197" s="65"/>
      <c r="AN197" s="64"/>
      <c r="AO197" s="66" t="str">
        <f t="shared" si="37"/>
        <v>0..1</v>
      </c>
      <c r="AP197" s="66" t="str">
        <f t="shared" si="37"/>
        <v>0..1</v>
      </c>
      <c r="AQ197" s="6" t="str">
        <f t="shared" si="37"/>
        <v>/rsm:CrossIndustryInvoice
/rsm:SupplyChainTradeTransaction
/ram:IncludedSupplyChainTradeLineItem
/ram:SpecifiedLineTradeDelivery
/ram:UltimateShipToTradeParty
/ram:DefinedTradeContact
/ram:TypeCode</v>
      </c>
      <c r="AR197" s="67" t="str">
        <f t="shared" si="37"/>
        <v>/rsm:CrossIndustryInvoice/rsm:SupplyChainTradeTransaction/ram:IncludedSupplyChainTradeLineItem/ram:SpecifiedLineTradeDelivery/ram:UltimateShipToTradeParty/ram:DefinedTradeContact/ram:TypeCode</v>
      </c>
      <c r="AS197" s="66" t="s">
        <v>131</v>
      </c>
      <c r="AT197" s="68" t="s">
        <v>56</v>
      </c>
      <c r="AU197" s="62" t="str">
        <f t="shared" si="39"/>
        <v>0..1</v>
      </c>
      <c r="AV197" s="66"/>
      <c r="AW197" s="69"/>
      <c r="AX197" s="7"/>
      <c r="AY197" s="70" t="str">
        <f t="shared" si="42"/>
        <v>EXTENDED</v>
      </c>
      <c r="AZ197" s="70" t="str">
        <f t="shared" si="42"/>
        <v>EXTENDED</v>
      </c>
      <c r="BB197" s="57"/>
      <c r="BC197" s="59"/>
      <c r="BD197" s="59"/>
    </row>
    <row r="198" spans="1:56" s="11" customFormat="1" ht="120" x14ac:dyDescent="0.2">
      <c r="A198" s="45" t="str">
        <f t="shared" si="35"/>
        <v>EXT</v>
      </c>
      <c r="B198" s="45"/>
      <c r="C198" s="45"/>
      <c r="D198" s="161" t="s">
        <v>846</v>
      </c>
      <c r="E198" s="61" t="s">
        <v>41</v>
      </c>
      <c r="F198" s="282" t="e">
        <v>#N/A</v>
      </c>
      <c r="G198" s="62">
        <f t="shared" si="36"/>
        <v>6</v>
      </c>
      <c r="H198" s="62" t="s">
        <v>42</v>
      </c>
      <c r="I198" s="64" t="s">
        <v>1063</v>
      </c>
      <c r="J198" s="64"/>
      <c r="K198" s="65"/>
      <c r="L198" s="65"/>
      <c r="M198" s="65"/>
      <c r="N198" s="64"/>
      <c r="O198" s="66" t="s">
        <v>42</v>
      </c>
      <c r="P198" s="66" t="str">
        <f t="shared" si="32"/>
        <v>0..1</v>
      </c>
      <c r="Q198" s="6" t="s">
        <v>1064</v>
      </c>
      <c r="R198" s="67" t="s">
        <v>1065</v>
      </c>
      <c r="S198" s="66"/>
      <c r="T198" s="68"/>
      <c r="U198" s="62" t="s">
        <v>42</v>
      </c>
      <c r="V198" s="66"/>
      <c r="W198" s="69"/>
      <c r="X198" s="38"/>
      <c r="Y198" s="70" t="s">
        <v>47</v>
      </c>
      <c r="Z198" s="70" t="s">
        <v>47</v>
      </c>
      <c r="AA198" s="57"/>
      <c r="AB198" s="13" t="str">
        <f t="shared" si="33"/>
        <v>/rsm:CrossIndustryInvoice/rsm:SupplyChainTradeTransaction/ram:IncludedSupplyChainTradeLineItem/ram:SpecifiedLineTradeDelivery/ram:UltimateShipToTradeParty/ram:DefinedTradeContact</v>
      </c>
      <c r="AC198" s="13" t="str">
        <f t="shared" si="34"/>
        <v>/ram:TelephoneUniversalCommunication</v>
      </c>
      <c r="AD198" s="14">
        <f>COUNTIFS(R$4:R198,AB198)</f>
        <v>1</v>
      </c>
      <c r="AE198" s="57"/>
      <c r="AF198" s="61" t="str">
        <f t="shared" si="40"/>
        <v>EXT</v>
      </c>
      <c r="AG198" s="62">
        <f t="shared" si="38"/>
        <v>6</v>
      </c>
      <c r="AH198" s="62" t="str">
        <f t="shared" si="41"/>
        <v>0..1</v>
      </c>
      <c r="AI198" s="64" t="s">
        <v>946</v>
      </c>
      <c r="AJ198" s="64"/>
      <c r="AK198" s="65"/>
      <c r="AL198" s="65"/>
      <c r="AM198" s="65"/>
      <c r="AN198" s="64"/>
      <c r="AO198" s="66" t="str">
        <f t="shared" si="37"/>
        <v>0..1</v>
      </c>
      <c r="AP198" s="66" t="str">
        <f t="shared" si="37"/>
        <v>0..1</v>
      </c>
      <c r="AQ198" s="6" t="str">
        <f t="shared" si="37"/>
        <v>/rsm:CrossIndustryInvoice
/rsm:SupplyChainTradeTransaction
/ram:IncludedSupplyChainTradeLineItem
/ram:SpecifiedLineTradeDelivery
/ram:UltimateShipToTradeParty
/ram:DefinedTradeContact
/ram:TelephoneUniversalCommunication</v>
      </c>
      <c r="AR198" s="67" t="str">
        <f t="shared" si="37"/>
        <v>/rsm:CrossIndustryInvoice/rsm:SupplyChainTradeTransaction/ram:IncludedSupplyChainTradeLineItem/ram:SpecifiedLineTradeDelivery/ram:UltimateShipToTradeParty/ram:DefinedTradeContact/ram:TelephoneUniversalCommunication</v>
      </c>
      <c r="AS198" s="66"/>
      <c r="AT198" s="68"/>
      <c r="AU198" s="62" t="str">
        <f t="shared" si="39"/>
        <v>0..1</v>
      </c>
      <c r="AV198" s="66"/>
      <c r="AW198" s="69"/>
      <c r="AX198" s="7"/>
      <c r="AY198" s="70" t="str">
        <f t="shared" si="42"/>
        <v>EXTENDED</v>
      </c>
      <c r="AZ198" s="70" t="str">
        <f t="shared" si="42"/>
        <v>EXTENDED</v>
      </c>
      <c r="BB198" s="57"/>
      <c r="BC198" s="59"/>
      <c r="BD198" s="59"/>
    </row>
    <row r="199" spans="1:56" s="11" customFormat="1" ht="135" x14ac:dyDescent="0.2">
      <c r="A199" s="45" t="str">
        <f t="shared" si="35"/>
        <v>EXT</v>
      </c>
      <c r="B199" s="45"/>
      <c r="C199" s="45"/>
      <c r="D199" s="161" t="s">
        <v>846</v>
      </c>
      <c r="E199" s="61" t="s">
        <v>41</v>
      </c>
      <c r="F199" s="282" t="e">
        <v>#N/A</v>
      </c>
      <c r="G199" s="62">
        <f t="shared" si="36"/>
        <v>7</v>
      </c>
      <c r="H199" s="62" t="s">
        <v>32</v>
      </c>
      <c r="I199" s="64" t="s">
        <v>1066</v>
      </c>
      <c r="J199" s="64"/>
      <c r="K199" s="65"/>
      <c r="L199" s="65"/>
      <c r="M199" s="65"/>
      <c r="N199" s="64"/>
      <c r="O199" s="66" t="s">
        <v>32</v>
      </c>
      <c r="P199" s="66" t="str">
        <f t="shared" si="32"/>
        <v>1..1</v>
      </c>
      <c r="Q199" s="6" t="s">
        <v>1067</v>
      </c>
      <c r="R199" s="67" t="s">
        <v>1068</v>
      </c>
      <c r="S199" s="66" t="s">
        <v>73</v>
      </c>
      <c r="T199" s="68" t="s">
        <v>56</v>
      </c>
      <c r="U199" s="62" t="s">
        <v>42</v>
      </c>
      <c r="V199" s="66"/>
      <c r="W199" s="69"/>
      <c r="X199" s="38"/>
      <c r="Y199" s="70" t="s">
        <v>47</v>
      </c>
      <c r="Z199" s="70" t="s">
        <v>47</v>
      </c>
      <c r="AA199" s="57"/>
      <c r="AB199" s="13" t="str">
        <f t="shared" si="33"/>
        <v>/rsm:CrossIndustryInvoice/rsm:SupplyChainTradeTransaction/ram:IncludedSupplyChainTradeLineItem/ram:SpecifiedLineTradeDelivery/ram:UltimateShipToTradeParty/ram:DefinedTradeContact/ram:TelephoneUniversalCommunication</v>
      </c>
      <c r="AC199" s="13" t="str">
        <f t="shared" si="34"/>
        <v>/ram:CompleteNumber</v>
      </c>
      <c r="AD199" s="14">
        <f>COUNTIFS(R$4:R199,AB199)</f>
        <v>1</v>
      </c>
      <c r="AE199" s="57"/>
      <c r="AF199" s="61" t="str">
        <f t="shared" si="40"/>
        <v>EXT</v>
      </c>
      <c r="AG199" s="62">
        <f t="shared" si="38"/>
        <v>7</v>
      </c>
      <c r="AH199" s="62" t="str">
        <f t="shared" si="41"/>
        <v>1..1</v>
      </c>
      <c r="AI199" s="64" t="s">
        <v>950</v>
      </c>
      <c r="AJ199" s="64"/>
      <c r="AK199" s="65"/>
      <c r="AL199" s="65"/>
      <c r="AM199" s="65"/>
      <c r="AN199" s="64"/>
      <c r="AO199" s="66" t="str">
        <f t="shared" si="37"/>
        <v>1..1</v>
      </c>
      <c r="AP199" s="66" t="str">
        <f t="shared" si="37"/>
        <v>1..1</v>
      </c>
      <c r="AQ199" s="6" t="str">
        <f t="shared" si="37"/>
        <v>/rsm:CrossIndustryInvoice
/rsm:SupplyChainTradeTransaction
/ram:IncludedSupplyChainTradeLineItem
/ram:SpecifiedLineTradeDelivery
/ram:UltimateShipToTradeParty
/ram:DefinedTradeContact
/ram:TelephoneUniversalCommunication
/ram:CompleteNumber</v>
      </c>
      <c r="AR199" s="67" t="str">
        <f t="shared" si="37"/>
        <v>/rsm:CrossIndustryInvoice/rsm:SupplyChainTradeTransaction/ram:IncludedSupplyChainTradeLineItem/ram:SpecifiedLineTradeDelivery/ram:UltimateShipToTradeParty/ram:DefinedTradeContact/ram:TelephoneUniversalCommunication/ram:CompleteNumber</v>
      </c>
      <c r="AS199" s="66" t="s">
        <v>73</v>
      </c>
      <c r="AT199" s="68" t="s">
        <v>56</v>
      </c>
      <c r="AU199" s="62" t="str">
        <f t="shared" si="39"/>
        <v>0..1</v>
      </c>
      <c r="AV199" s="66"/>
      <c r="AW199" s="69"/>
      <c r="AX199" s="7"/>
      <c r="AY199" s="70" t="str">
        <f t="shared" si="42"/>
        <v>EXTENDED</v>
      </c>
      <c r="AZ199" s="70" t="str">
        <f t="shared" si="42"/>
        <v>EXTENDED</v>
      </c>
      <c r="BB199" s="57"/>
      <c r="BC199" s="59"/>
      <c r="BD199" s="59"/>
    </row>
    <row r="200" spans="1:56" s="11" customFormat="1" ht="120" x14ac:dyDescent="0.2">
      <c r="A200" s="45" t="str">
        <f t="shared" si="35"/>
        <v>EXT</v>
      </c>
      <c r="B200" s="45"/>
      <c r="C200" s="45"/>
      <c r="D200" s="161" t="s">
        <v>846</v>
      </c>
      <c r="E200" s="61" t="s">
        <v>41</v>
      </c>
      <c r="F200" s="282" t="e">
        <v>#N/A</v>
      </c>
      <c r="G200" s="62">
        <f t="shared" si="36"/>
        <v>6</v>
      </c>
      <c r="H200" s="62" t="s">
        <v>42</v>
      </c>
      <c r="I200" s="64" t="s">
        <v>1069</v>
      </c>
      <c r="J200" s="64"/>
      <c r="K200" s="65"/>
      <c r="L200" s="65"/>
      <c r="M200" s="65"/>
      <c r="N200" s="64"/>
      <c r="O200" s="66" t="s">
        <v>42</v>
      </c>
      <c r="P200" s="66" t="str">
        <f t="shared" si="32"/>
        <v>0..1</v>
      </c>
      <c r="Q200" s="6" t="s">
        <v>1070</v>
      </c>
      <c r="R200" s="67" t="s">
        <v>1071</v>
      </c>
      <c r="S200" s="66"/>
      <c r="T200" s="68"/>
      <c r="U200" s="62" t="s">
        <v>42</v>
      </c>
      <c r="V200" s="66"/>
      <c r="W200" s="69"/>
      <c r="X200" s="38"/>
      <c r="Y200" s="70" t="s">
        <v>47</v>
      </c>
      <c r="Z200" s="70" t="s">
        <v>47</v>
      </c>
      <c r="AA200" s="57"/>
      <c r="AB200" s="13" t="str">
        <f t="shared" si="33"/>
        <v>/rsm:CrossIndustryInvoice/rsm:SupplyChainTradeTransaction/ram:IncludedSupplyChainTradeLineItem/ram:SpecifiedLineTradeDelivery/ram:UltimateShipToTradeParty/ram:DefinedTradeContact</v>
      </c>
      <c r="AC200" s="13" t="str">
        <f t="shared" si="34"/>
        <v>/ram:FaxUniversalCommunication</v>
      </c>
      <c r="AD200" s="14">
        <f>COUNTIFS(R$4:R200,AB200)</f>
        <v>1</v>
      </c>
      <c r="AE200" s="57"/>
      <c r="AF200" s="61" t="str">
        <f t="shared" si="40"/>
        <v>EXT</v>
      </c>
      <c r="AG200" s="62">
        <f t="shared" si="38"/>
        <v>6</v>
      </c>
      <c r="AH200" s="62" t="str">
        <f t="shared" si="41"/>
        <v>0..1</v>
      </c>
      <c r="AI200" s="64" t="s">
        <v>954</v>
      </c>
      <c r="AJ200" s="64"/>
      <c r="AK200" s="65"/>
      <c r="AL200" s="65"/>
      <c r="AM200" s="65"/>
      <c r="AN200" s="64"/>
      <c r="AO200" s="66" t="str">
        <f t="shared" si="37"/>
        <v>0..1</v>
      </c>
      <c r="AP200" s="66" t="str">
        <f t="shared" si="37"/>
        <v>0..1</v>
      </c>
      <c r="AQ200" s="6" t="str">
        <f t="shared" si="37"/>
        <v>/rsm:CrossIndustryInvoice
/rsm:SupplyChainTradeTransaction
/ram:IncludedSupplyChainTradeLineItem
/ram:SpecifiedLineTradeDelivery
/ram:UltimateShipToTradeParty
/ram:DefinedTradeContact
/ram:FaxUniversalCommunication</v>
      </c>
      <c r="AR200" s="67" t="str">
        <f t="shared" si="37"/>
        <v>/rsm:CrossIndustryInvoice/rsm:SupplyChainTradeTransaction/ram:IncludedSupplyChainTradeLineItem/ram:SpecifiedLineTradeDelivery/ram:UltimateShipToTradeParty/ram:DefinedTradeContact/ram:FaxUniversalCommunication</v>
      </c>
      <c r="AS200" s="66"/>
      <c r="AT200" s="68"/>
      <c r="AU200" s="62" t="str">
        <f t="shared" si="39"/>
        <v>0..1</v>
      </c>
      <c r="AV200" s="66"/>
      <c r="AW200" s="69"/>
      <c r="AX200" s="7"/>
      <c r="AY200" s="70" t="str">
        <f t="shared" si="42"/>
        <v>EXTENDED</v>
      </c>
      <c r="AZ200" s="70" t="str">
        <f t="shared" si="42"/>
        <v>EXTENDED</v>
      </c>
      <c r="BB200" s="57"/>
      <c r="BC200" s="59"/>
      <c r="BD200" s="59"/>
    </row>
    <row r="201" spans="1:56" s="11" customFormat="1" ht="135" x14ac:dyDescent="0.2">
      <c r="A201" s="45" t="str">
        <f t="shared" si="35"/>
        <v>EXT</v>
      </c>
      <c r="B201" s="45"/>
      <c r="C201" s="45"/>
      <c r="D201" s="161" t="s">
        <v>846</v>
      </c>
      <c r="E201" s="61" t="s">
        <v>41</v>
      </c>
      <c r="F201" s="282" t="e">
        <v>#N/A</v>
      </c>
      <c r="G201" s="62">
        <f t="shared" si="36"/>
        <v>7</v>
      </c>
      <c r="H201" s="62" t="s">
        <v>32</v>
      </c>
      <c r="I201" s="64" t="s">
        <v>1072</v>
      </c>
      <c r="J201" s="64"/>
      <c r="K201" s="65"/>
      <c r="L201" s="65"/>
      <c r="M201" s="65"/>
      <c r="N201" s="64"/>
      <c r="O201" s="66" t="s">
        <v>32</v>
      </c>
      <c r="P201" s="66" t="str">
        <f t="shared" si="32"/>
        <v>1..1</v>
      </c>
      <c r="Q201" s="6" t="s">
        <v>1073</v>
      </c>
      <c r="R201" s="67" t="s">
        <v>1074</v>
      </c>
      <c r="S201" s="66" t="s">
        <v>73</v>
      </c>
      <c r="T201" s="68" t="s">
        <v>56</v>
      </c>
      <c r="U201" s="62" t="s">
        <v>42</v>
      </c>
      <c r="V201" s="66"/>
      <c r="W201" s="69"/>
      <c r="X201" s="38"/>
      <c r="Y201" s="70" t="s">
        <v>47</v>
      </c>
      <c r="Z201" s="70" t="s">
        <v>47</v>
      </c>
      <c r="AA201" s="57"/>
      <c r="AB201" s="13" t="str">
        <f t="shared" si="33"/>
        <v>/rsm:CrossIndustryInvoice/rsm:SupplyChainTradeTransaction/ram:IncludedSupplyChainTradeLineItem/ram:SpecifiedLineTradeDelivery/ram:UltimateShipToTradeParty/ram:DefinedTradeContact/ram:FaxUniversalCommunication</v>
      </c>
      <c r="AC201" s="13" t="str">
        <f t="shared" si="34"/>
        <v>/ram:CompleteNumber</v>
      </c>
      <c r="AD201" s="14">
        <f>COUNTIFS(R$4:R201,AB201)</f>
        <v>1</v>
      </c>
      <c r="AE201" s="57"/>
      <c r="AF201" s="61" t="str">
        <f t="shared" si="40"/>
        <v>EXT</v>
      </c>
      <c r="AG201" s="62">
        <f t="shared" si="38"/>
        <v>7</v>
      </c>
      <c r="AH201" s="62" t="str">
        <f t="shared" si="41"/>
        <v>1..1</v>
      </c>
      <c r="AI201" s="64" t="s">
        <v>958</v>
      </c>
      <c r="AJ201" s="64"/>
      <c r="AK201" s="65"/>
      <c r="AL201" s="65"/>
      <c r="AM201" s="65"/>
      <c r="AN201" s="64"/>
      <c r="AO201" s="66" t="str">
        <f t="shared" si="37"/>
        <v>1..1</v>
      </c>
      <c r="AP201" s="66" t="str">
        <f t="shared" si="37"/>
        <v>1..1</v>
      </c>
      <c r="AQ201" s="6" t="str">
        <f t="shared" si="37"/>
        <v>/rsm:CrossIndustryInvoice
/rsm:SupplyChainTradeTransaction
/ram:IncludedSupplyChainTradeLineItem
/ram:SpecifiedLineTradeDelivery
/ram:UltimateShipToTradeParty
/ram:DefinedTradeContact
/ram:FaxUniversalCommunication
/ram:CompleteNumber</v>
      </c>
      <c r="AR201" s="67" t="str">
        <f t="shared" si="37"/>
        <v>/rsm:CrossIndustryInvoice/rsm:SupplyChainTradeTransaction/ram:IncludedSupplyChainTradeLineItem/ram:SpecifiedLineTradeDelivery/ram:UltimateShipToTradeParty/ram:DefinedTradeContact/ram:FaxUniversalCommunication/ram:CompleteNumber</v>
      </c>
      <c r="AS201" s="66" t="s">
        <v>73</v>
      </c>
      <c r="AT201" s="68" t="s">
        <v>56</v>
      </c>
      <c r="AU201" s="62" t="str">
        <f t="shared" si="39"/>
        <v>0..1</v>
      </c>
      <c r="AV201" s="66"/>
      <c r="AW201" s="69"/>
      <c r="AX201" s="7"/>
      <c r="AY201" s="70" t="str">
        <f t="shared" si="42"/>
        <v>EXTENDED</v>
      </c>
      <c r="AZ201" s="70" t="str">
        <f t="shared" si="42"/>
        <v>EXTENDED</v>
      </c>
      <c r="BB201" s="57"/>
      <c r="BC201" s="59"/>
      <c r="BD201" s="59"/>
    </row>
    <row r="202" spans="1:56" s="11" customFormat="1" ht="120" x14ac:dyDescent="0.2">
      <c r="A202" s="45" t="str">
        <f t="shared" si="35"/>
        <v>EXT</v>
      </c>
      <c r="B202" s="45"/>
      <c r="C202" s="45"/>
      <c r="D202" s="161" t="s">
        <v>846</v>
      </c>
      <c r="E202" s="61" t="s">
        <v>41</v>
      </c>
      <c r="F202" s="282" t="e">
        <v>#N/A</v>
      </c>
      <c r="G202" s="62">
        <f t="shared" si="36"/>
        <v>6</v>
      </c>
      <c r="H202" s="62" t="s">
        <v>42</v>
      </c>
      <c r="I202" s="64" t="s">
        <v>1075</v>
      </c>
      <c r="J202" s="64"/>
      <c r="K202" s="65"/>
      <c r="L202" s="65"/>
      <c r="M202" s="65"/>
      <c r="N202" s="64"/>
      <c r="O202" s="66" t="s">
        <v>42</v>
      </c>
      <c r="P202" s="66" t="str">
        <f t="shared" si="32"/>
        <v>0..1</v>
      </c>
      <c r="Q202" s="6" t="s">
        <v>1076</v>
      </c>
      <c r="R202" s="67" t="s">
        <v>1077</v>
      </c>
      <c r="S202" s="66"/>
      <c r="T202" s="68"/>
      <c r="U202" s="62" t="s">
        <v>42</v>
      </c>
      <c r="V202" s="66"/>
      <c r="W202" s="69"/>
      <c r="X202" s="38"/>
      <c r="Y202" s="70" t="s">
        <v>47</v>
      </c>
      <c r="Z202" s="70" t="s">
        <v>47</v>
      </c>
      <c r="AA202" s="57"/>
      <c r="AB202" s="13" t="str">
        <f t="shared" si="33"/>
        <v>/rsm:CrossIndustryInvoice/rsm:SupplyChainTradeTransaction/ram:IncludedSupplyChainTradeLineItem/ram:SpecifiedLineTradeDelivery/ram:UltimateShipToTradeParty/ram:DefinedTradeContact</v>
      </c>
      <c r="AC202" s="13" t="str">
        <f t="shared" si="34"/>
        <v>/ram:EmailURIUniversalCommunication</v>
      </c>
      <c r="AD202" s="14">
        <f>COUNTIFS(R$4:R202,AB202)</f>
        <v>1</v>
      </c>
      <c r="AE202" s="57"/>
      <c r="AF202" s="61" t="str">
        <f t="shared" si="40"/>
        <v>EXT</v>
      </c>
      <c r="AG202" s="62">
        <f t="shared" si="38"/>
        <v>6</v>
      </c>
      <c r="AH202" s="62" t="str">
        <f t="shared" si="41"/>
        <v>0..1</v>
      </c>
      <c r="AI202" s="64" t="s">
        <v>962</v>
      </c>
      <c r="AJ202" s="64"/>
      <c r="AK202" s="65"/>
      <c r="AL202" s="65"/>
      <c r="AM202" s="65"/>
      <c r="AN202" s="64"/>
      <c r="AO202" s="66" t="str">
        <f t="shared" si="37"/>
        <v>0..1</v>
      </c>
      <c r="AP202" s="66" t="str">
        <f t="shared" si="37"/>
        <v>0..1</v>
      </c>
      <c r="AQ202" s="6" t="str">
        <f t="shared" si="37"/>
        <v>/rsm:CrossIndustryInvoice
/rsm:SupplyChainTradeTransaction
/ram:IncludedSupplyChainTradeLineItem
/ram:SpecifiedLineTradeDelivery
/ram:UltimateShipToTradeParty
/ram:DefinedTradeContact
/ram:EmailURIUniversalCommunication</v>
      </c>
      <c r="AR202" s="67" t="str">
        <f t="shared" si="37"/>
        <v>/rsm:CrossIndustryInvoice/rsm:SupplyChainTradeTransaction/ram:IncludedSupplyChainTradeLineItem/ram:SpecifiedLineTradeDelivery/ram:UltimateShipToTradeParty/ram:DefinedTradeContact/ram:EmailURIUniversalCommunication</v>
      </c>
      <c r="AS202" s="66"/>
      <c r="AT202" s="68"/>
      <c r="AU202" s="62" t="str">
        <f t="shared" si="39"/>
        <v>0..1</v>
      </c>
      <c r="AV202" s="66"/>
      <c r="AW202" s="69"/>
      <c r="AX202" s="7"/>
      <c r="AY202" s="70" t="str">
        <f t="shared" si="42"/>
        <v>EXTENDED</v>
      </c>
      <c r="AZ202" s="70" t="str">
        <f t="shared" si="42"/>
        <v>EXTENDED</v>
      </c>
      <c r="BB202" s="57"/>
      <c r="BC202" s="59"/>
      <c r="BD202" s="59"/>
    </row>
    <row r="203" spans="1:56" s="11" customFormat="1" ht="135" x14ac:dyDescent="0.2">
      <c r="A203" s="45" t="str">
        <f t="shared" si="35"/>
        <v>EXT</v>
      </c>
      <c r="B203" s="45"/>
      <c r="C203" s="45"/>
      <c r="D203" s="161" t="s">
        <v>846</v>
      </c>
      <c r="E203" s="61" t="s">
        <v>41</v>
      </c>
      <c r="F203" s="282" t="e">
        <v>#N/A</v>
      </c>
      <c r="G203" s="62">
        <f t="shared" si="36"/>
        <v>7</v>
      </c>
      <c r="H203" s="62" t="s">
        <v>32</v>
      </c>
      <c r="I203" s="64" t="s">
        <v>623</v>
      </c>
      <c r="J203" s="64"/>
      <c r="K203" s="65"/>
      <c r="L203" s="65"/>
      <c r="M203" s="65"/>
      <c r="N203" s="64"/>
      <c r="O203" s="66" t="s">
        <v>32</v>
      </c>
      <c r="P203" s="66" t="str">
        <f t="shared" si="32"/>
        <v>1..1</v>
      </c>
      <c r="Q203" s="6" t="s">
        <v>1078</v>
      </c>
      <c r="R203" s="67" t="s">
        <v>1079</v>
      </c>
      <c r="S203" s="66" t="s">
        <v>73</v>
      </c>
      <c r="T203" s="68" t="s">
        <v>56</v>
      </c>
      <c r="U203" s="62" t="s">
        <v>42</v>
      </c>
      <c r="V203" s="66"/>
      <c r="W203" s="69"/>
      <c r="X203" s="38"/>
      <c r="Y203" s="70" t="s">
        <v>47</v>
      </c>
      <c r="Z203" s="70" t="s">
        <v>47</v>
      </c>
      <c r="AA203" s="57"/>
      <c r="AB203" s="13" t="str">
        <f t="shared" si="33"/>
        <v>/rsm:CrossIndustryInvoice/rsm:SupplyChainTradeTransaction/ram:IncludedSupplyChainTradeLineItem/ram:SpecifiedLineTradeDelivery/ram:UltimateShipToTradeParty/ram:DefinedTradeContact/ram:EmailURIUniversalCommunication</v>
      </c>
      <c r="AC203" s="13" t="str">
        <f t="shared" si="34"/>
        <v>/ram:URIID</v>
      </c>
      <c r="AD203" s="14">
        <f>COUNTIFS(R$4:R203,AB203)</f>
        <v>1</v>
      </c>
      <c r="AE203" s="57"/>
      <c r="AF203" s="61" t="str">
        <f t="shared" si="40"/>
        <v>EXT</v>
      </c>
      <c r="AG203" s="62">
        <f t="shared" si="38"/>
        <v>7</v>
      </c>
      <c r="AH203" s="62" t="str">
        <f t="shared" si="41"/>
        <v>1..1</v>
      </c>
      <c r="AI203" s="64" t="s">
        <v>965</v>
      </c>
      <c r="AJ203" s="64"/>
      <c r="AK203" s="65"/>
      <c r="AL203" s="65"/>
      <c r="AM203" s="65"/>
      <c r="AN203" s="64"/>
      <c r="AO203" s="66" t="str">
        <f t="shared" si="37"/>
        <v>1..1</v>
      </c>
      <c r="AP203" s="66" t="str">
        <f t="shared" si="37"/>
        <v>1..1</v>
      </c>
      <c r="AQ203" s="6" t="str">
        <f t="shared" si="37"/>
        <v>/rsm:CrossIndustryInvoice
/rsm:SupplyChainTradeTransaction
/ram:IncludedSupplyChainTradeLineItem
/ram:SpecifiedLineTradeDelivery
/ram:UltimateShipToTradeParty
/ram:DefinedTradeContact
/ram:EmailURIUniversalCommunication
/ram:URIID</v>
      </c>
      <c r="AR203" s="67" t="str">
        <f t="shared" si="37"/>
        <v>/rsm:CrossIndustryInvoice/rsm:SupplyChainTradeTransaction/ram:IncludedSupplyChainTradeLineItem/ram:SpecifiedLineTradeDelivery/ram:UltimateShipToTradeParty/ram:DefinedTradeContact/ram:EmailURIUniversalCommunication/ram:URIID</v>
      </c>
      <c r="AS203" s="66" t="s">
        <v>73</v>
      </c>
      <c r="AT203" s="68" t="s">
        <v>56</v>
      </c>
      <c r="AU203" s="62" t="str">
        <f t="shared" si="39"/>
        <v>0..1</v>
      </c>
      <c r="AV203" s="66"/>
      <c r="AW203" s="69"/>
      <c r="AX203" s="7"/>
      <c r="AY203" s="70" t="str">
        <f t="shared" si="42"/>
        <v>EXTENDED</v>
      </c>
      <c r="AZ203" s="70" t="str">
        <f t="shared" si="42"/>
        <v>EXTENDED</v>
      </c>
      <c r="BB203" s="57"/>
      <c r="BC203" s="59"/>
      <c r="BD203" s="59"/>
    </row>
    <row r="204" spans="1:56" s="152" customFormat="1" ht="105" x14ac:dyDescent="0.2">
      <c r="A204" s="45" t="str">
        <f t="shared" si="35"/>
        <v>EXT</v>
      </c>
      <c r="B204" s="45"/>
      <c r="C204" s="45"/>
      <c r="D204" s="161" t="s">
        <v>846</v>
      </c>
      <c r="E204" s="162" t="s">
        <v>41</v>
      </c>
      <c r="F204" s="298" t="e">
        <v>#N/A</v>
      </c>
      <c r="G204" s="163">
        <f t="shared" si="36"/>
        <v>5</v>
      </c>
      <c r="H204" s="163" t="s">
        <v>42</v>
      </c>
      <c r="I204" s="164" t="s">
        <v>1080</v>
      </c>
      <c r="J204" s="164"/>
      <c r="K204" s="165"/>
      <c r="L204" s="165"/>
      <c r="M204" s="165"/>
      <c r="N204" s="164"/>
      <c r="O204" s="66" t="s">
        <v>42</v>
      </c>
      <c r="P204" s="66" t="str">
        <f t="shared" si="32"/>
        <v>0..1</v>
      </c>
      <c r="Q204" s="167" t="s">
        <v>1081</v>
      </c>
      <c r="R204" s="168" t="s">
        <v>1082</v>
      </c>
      <c r="S204" s="166"/>
      <c r="T204" s="169"/>
      <c r="U204" s="163" t="s">
        <v>42</v>
      </c>
      <c r="V204" s="166"/>
      <c r="W204" s="170"/>
      <c r="X204" s="38"/>
      <c r="Y204" s="171" t="s">
        <v>47</v>
      </c>
      <c r="Z204" s="171" t="s">
        <v>47</v>
      </c>
      <c r="AA204" s="57"/>
      <c r="AB204" s="13" t="str">
        <f t="shared" si="33"/>
        <v>/rsm:CrossIndustryInvoice/rsm:SupplyChainTradeTransaction/ram:IncludedSupplyChainTradeLineItem/ram:SpecifiedLineTradeDelivery/ram:UltimateShipToTradeParty</v>
      </c>
      <c r="AC204" s="13" t="str">
        <f t="shared" si="34"/>
        <v>/ram:PostalTradeAddress</v>
      </c>
      <c r="AD204" s="14">
        <f>COUNTIFS(R$4:R204,AB204)</f>
        <v>1</v>
      </c>
      <c r="AE204" s="57"/>
      <c r="AF204" s="162" t="str">
        <f t="shared" si="40"/>
        <v>EXT</v>
      </c>
      <c r="AG204" s="163">
        <f t="shared" si="38"/>
        <v>5</v>
      </c>
      <c r="AH204" s="163" t="str">
        <f t="shared" si="41"/>
        <v>0..1</v>
      </c>
      <c r="AI204" s="164" t="s">
        <v>1083</v>
      </c>
      <c r="AJ204" s="164"/>
      <c r="AK204" s="165"/>
      <c r="AL204" s="165"/>
      <c r="AM204" s="165"/>
      <c r="AN204" s="164"/>
      <c r="AO204" s="66" t="str">
        <f t="shared" si="37"/>
        <v>0..1</v>
      </c>
      <c r="AP204" s="66" t="str">
        <f t="shared" si="37"/>
        <v>0..1</v>
      </c>
      <c r="AQ204" s="167" t="str">
        <f t="shared" si="37"/>
        <v>/rsm:CrossIndustryInvoice
/rsm:SupplyChainTradeTransaction
/ram:IncludedSupplyChainTradeLineItem
/ram:SpecifiedLineTradeDelivery
/ram:UltimateShipToTradeParty
/ram:PostalTradeAddress</v>
      </c>
      <c r="AR204" s="168" t="str">
        <f t="shared" si="37"/>
        <v>/rsm:CrossIndustryInvoice/rsm:SupplyChainTradeTransaction/ram:IncludedSupplyChainTradeLineItem/ram:SpecifiedLineTradeDelivery/ram:UltimateShipToTradeParty/ram:PostalTradeAddress</v>
      </c>
      <c r="AS204" s="166"/>
      <c r="AT204" s="169"/>
      <c r="AU204" s="163" t="str">
        <f t="shared" si="39"/>
        <v>0..1</v>
      </c>
      <c r="AV204" s="166"/>
      <c r="AW204" s="170"/>
      <c r="AX204" s="7"/>
      <c r="AY204" s="171" t="str">
        <f t="shared" si="42"/>
        <v>EXTENDED</v>
      </c>
      <c r="AZ204" s="171" t="str">
        <f t="shared" si="42"/>
        <v>EXTENDED</v>
      </c>
      <c r="BB204" s="57"/>
      <c r="BC204" s="59"/>
      <c r="BD204" s="59"/>
    </row>
    <row r="205" spans="1:56" s="11" customFormat="1" ht="120" x14ac:dyDescent="0.2">
      <c r="A205" s="45" t="str">
        <f t="shared" si="35"/>
        <v>EXT</v>
      </c>
      <c r="B205" s="45"/>
      <c r="C205" s="45"/>
      <c r="D205" s="161" t="s">
        <v>846</v>
      </c>
      <c r="E205" s="61" t="s">
        <v>41</v>
      </c>
      <c r="F205" s="282" t="e">
        <v>#N/A</v>
      </c>
      <c r="G205" s="62">
        <f t="shared" si="36"/>
        <v>6</v>
      </c>
      <c r="H205" s="62" t="s">
        <v>42</v>
      </c>
      <c r="I205" s="64" t="s">
        <v>970</v>
      </c>
      <c r="J205" s="64"/>
      <c r="K205" s="65"/>
      <c r="L205" s="65"/>
      <c r="M205" s="65"/>
      <c r="N205" s="64"/>
      <c r="O205" s="66" t="s">
        <v>42</v>
      </c>
      <c r="P205" s="66" t="str">
        <f t="shared" si="32"/>
        <v>0..1</v>
      </c>
      <c r="Q205" s="6" t="s">
        <v>1084</v>
      </c>
      <c r="R205" s="67" t="s">
        <v>1085</v>
      </c>
      <c r="S205" s="66" t="s">
        <v>73</v>
      </c>
      <c r="T205" s="68" t="s">
        <v>56</v>
      </c>
      <c r="U205" s="62" t="s">
        <v>42</v>
      </c>
      <c r="V205" s="66"/>
      <c r="W205" s="69"/>
      <c r="X205" s="38"/>
      <c r="Y205" s="70" t="s">
        <v>47</v>
      </c>
      <c r="Z205" s="70" t="s">
        <v>47</v>
      </c>
      <c r="AA205" s="57"/>
      <c r="AB205" s="13" t="str">
        <f t="shared" si="33"/>
        <v>/rsm:CrossIndustryInvoice/rsm:SupplyChainTradeTransaction/ram:IncludedSupplyChainTradeLineItem/ram:SpecifiedLineTradeDelivery/ram:UltimateShipToTradeParty/ram:PostalTradeAddress</v>
      </c>
      <c r="AC205" s="13" t="str">
        <f t="shared" si="34"/>
        <v>/ram:PostcodeCode</v>
      </c>
      <c r="AD205" s="14">
        <f>COUNTIFS(R$4:R205,AB205)</f>
        <v>1</v>
      </c>
      <c r="AE205" s="57"/>
      <c r="AF205" s="61" t="str">
        <f t="shared" si="40"/>
        <v>EXT</v>
      </c>
      <c r="AG205" s="62">
        <f t="shared" si="38"/>
        <v>6</v>
      </c>
      <c r="AH205" s="62" t="str">
        <f t="shared" si="41"/>
        <v>0..1</v>
      </c>
      <c r="AI205" s="64" t="s">
        <v>1086</v>
      </c>
      <c r="AJ205" s="64"/>
      <c r="AK205" s="65"/>
      <c r="AL205" s="65"/>
      <c r="AM205" s="65"/>
      <c r="AN205" s="64"/>
      <c r="AO205" s="66" t="str">
        <f t="shared" si="37"/>
        <v>0..1</v>
      </c>
      <c r="AP205" s="66" t="str">
        <f t="shared" si="37"/>
        <v>0..1</v>
      </c>
      <c r="AQ205" s="6" t="str">
        <f t="shared" si="37"/>
        <v>/rsm:CrossIndustryInvoice
/rsm:SupplyChainTradeTransaction
/ram:IncludedSupplyChainTradeLineItem
/ram:SpecifiedLineTradeDelivery
/ram:UltimateShipToTradeParty
/ram:PostalTradeAddress
/ram:PostcodeCode</v>
      </c>
      <c r="AR205" s="67" t="str">
        <f t="shared" si="37"/>
        <v>/rsm:CrossIndustryInvoice/rsm:SupplyChainTradeTransaction/ram:IncludedSupplyChainTradeLineItem/ram:SpecifiedLineTradeDelivery/ram:UltimateShipToTradeParty/ram:PostalTradeAddress/ram:PostcodeCode</v>
      </c>
      <c r="AS205" s="66" t="s">
        <v>73</v>
      </c>
      <c r="AT205" s="68" t="s">
        <v>56</v>
      </c>
      <c r="AU205" s="62" t="str">
        <f t="shared" si="39"/>
        <v>0..1</v>
      </c>
      <c r="AV205" s="66"/>
      <c r="AW205" s="69"/>
      <c r="AX205" s="7"/>
      <c r="AY205" s="70" t="str">
        <f t="shared" si="42"/>
        <v>EXTENDED</v>
      </c>
      <c r="AZ205" s="70" t="str">
        <f t="shared" si="42"/>
        <v>EXTENDED</v>
      </c>
      <c r="BB205" s="57"/>
      <c r="BC205" s="59"/>
      <c r="BD205" s="59"/>
    </row>
    <row r="206" spans="1:56" s="11" customFormat="1" ht="120" x14ac:dyDescent="0.2">
      <c r="A206" s="45" t="str">
        <f t="shared" si="35"/>
        <v>EXT</v>
      </c>
      <c r="B206" s="45"/>
      <c r="C206" s="45"/>
      <c r="D206" s="161" t="s">
        <v>846</v>
      </c>
      <c r="E206" s="61" t="s">
        <v>41</v>
      </c>
      <c r="F206" s="282" t="e">
        <v>#N/A</v>
      </c>
      <c r="G206" s="62">
        <f t="shared" si="36"/>
        <v>6</v>
      </c>
      <c r="H206" s="62" t="s">
        <v>42</v>
      </c>
      <c r="I206" s="64" t="s">
        <v>974</v>
      </c>
      <c r="J206" s="64"/>
      <c r="K206" s="65"/>
      <c r="L206" s="65"/>
      <c r="M206" s="65"/>
      <c r="N206" s="64"/>
      <c r="O206" s="66" t="s">
        <v>42</v>
      </c>
      <c r="P206" s="66" t="str">
        <f t="shared" si="32"/>
        <v>0..1</v>
      </c>
      <c r="Q206" s="6" t="s">
        <v>1087</v>
      </c>
      <c r="R206" s="67" t="s">
        <v>1088</v>
      </c>
      <c r="S206" s="66" t="s">
        <v>73</v>
      </c>
      <c r="T206" s="68" t="s">
        <v>56</v>
      </c>
      <c r="U206" s="62" t="s">
        <v>42</v>
      </c>
      <c r="V206" s="66"/>
      <c r="W206" s="69"/>
      <c r="X206" s="38"/>
      <c r="Y206" s="70" t="s">
        <v>47</v>
      </c>
      <c r="Z206" s="70" t="s">
        <v>47</v>
      </c>
      <c r="AA206" s="57"/>
      <c r="AB206" s="13" t="str">
        <f t="shared" si="33"/>
        <v>/rsm:CrossIndustryInvoice/rsm:SupplyChainTradeTransaction/ram:IncludedSupplyChainTradeLineItem/ram:SpecifiedLineTradeDelivery/ram:UltimateShipToTradeParty/ram:PostalTradeAddress</v>
      </c>
      <c r="AC206" s="13" t="str">
        <f t="shared" si="34"/>
        <v>/ram:LineOne</v>
      </c>
      <c r="AD206" s="14">
        <f>COUNTIFS(R$4:R206,AB206)</f>
        <v>1</v>
      </c>
      <c r="AE206" s="57"/>
      <c r="AF206" s="61" t="str">
        <f t="shared" si="40"/>
        <v>EXT</v>
      </c>
      <c r="AG206" s="62">
        <f t="shared" si="38"/>
        <v>6</v>
      </c>
      <c r="AH206" s="62" t="str">
        <f t="shared" si="41"/>
        <v>0..1</v>
      </c>
      <c r="AI206" s="64" t="s">
        <v>977</v>
      </c>
      <c r="AJ206" s="64"/>
      <c r="AK206" s="65"/>
      <c r="AL206" s="65"/>
      <c r="AM206" s="65"/>
      <c r="AN206" s="64"/>
      <c r="AO206" s="66" t="str">
        <f t="shared" si="37"/>
        <v>0..1</v>
      </c>
      <c r="AP206" s="66" t="str">
        <f t="shared" si="37"/>
        <v>0..1</v>
      </c>
      <c r="AQ206" s="6" t="str">
        <f t="shared" si="37"/>
        <v>/rsm:CrossIndustryInvoice
/rsm:SupplyChainTradeTransaction
/ram:IncludedSupplyChainTradeLineItem
/ram:SpecifiedLineTradeDelivery
/ram:UltimateShipToTradeParty
/ram:PostalTradeAddress
/ram:LineOne</v>
      </c>
      <c r="AR206" s="67" t="str">
        <f t="shared" si="37"/>
        <v>/rsm:CrossIndustryInvoice/rsm:SupplyChainTradeTransaction/ram:IncludedSupplyChainTradeLineItem/ram:SpecifiedLineTradeDelivery/ram:UltimateShipToTradeParty/ram:PostalTradeAddress/ram:LineOne</v>
      </c>
      <c r="AS206" s="66" t="s">
        <v>73</v>
      </c>
      <c r="AT206" s="68" t="s">
        <v>56</v>
      </c>
      <c r="AU206" s="62" t="str">
        <f t="shared" si="39"/>
        <v>0..1</v>
      </c>
      <c r="AV206" s="66"/>
      <c r="AW206" s="69"/>
      <c r="AX206" s="7"/>
      <c r="AY206" s="70" t="str">
        <f t="shared" si="42"/>
        <v>EXTENDED</v>
      </c>
      <c r="AZ206" s="70" t="str">
        <f t="shared" si="42"/>
        <v>EXTENDED</v>
      </c>
      <c r="BB206" s="57"/>
      <c r="BC206" s="59"/>
      <c r="BD206" s="59"/>
    </row>
    <row r="207" spans="1:56" s="11" customFormat="1" ht="120" x14ac:dyDescent="0.2">
      <c r="A207" s="45" t="str">
        <f t="shared" si="35"/>
        <v>EXT</v>
      </c>
      <c r="B207" s="45"/>
      <c r="C207" s="45"/>
      <c r="D207" s="161" t="s">
        <v>846</v>
      </c>
      <c r="E207" s="61" t="s">
        <v>41</v>
      </c>
      <c r="F207" s="282" t="e">
        <v>#N/A</v>
      </c>
      <c r="G207" s="62">
        <f t="shared" si="36"/>
        <v>6</v>
      </c>
      <c r="H207" s="62" t="s">
        <v>42</v>
      </c>
      <c r="I207" s="64" t="s">
        <v>978</v>
      </c>
      <c r="J207" s="64"/>
      <c r="K207" s="65"/>
      <c r="L207" s="65"/>
      <c r="M207" s="65"/>
      <c r="N207" s="64"/>
      <c r="O207" s="66" t="s">
        <v>42</v>
      </c>
      <c r="P207" s="66" t="str">
        <f t="shared" si="32"/>
        <v>0..1</v>
      </c>
      <c r="Q207" s="6" t="s">
        <v>1089</v>
      </c>
      <c r="R207" s="67" t="s">
        <v>1090</v>
      </c>
      <c r="S207" s="66" t="s">
        <v>73</v>
      </c>
      <c r="T207" s="68" t="s">
        <v>56</v>
      </c>
      <c r="U207" s="62" t="s">
        <v>42</v>
      </c>
      <c r="V207" s="66"/>
      <c r="W207" s="69"/>
      <c r="X207" s="38"/>
      <c r="Y207" s="70" t="s">
        <v>47</v>
      </c>
      <c r="Z207" s="70" t="s">
        <v>47</v>
      </c>
      <c r="AA207" s="57"/>
      <c r="AB207" s="13" t="str">
        <f t="shared" si="33"/>
        <v>/rsm:CrossIndustryInvoice/rsm:SupplyChainTradeTransaction/ram:IncludedSupplyChainTradeLineItem/ram:SpecifiedLineTradeDelivery/ram:UltimateShipToTradeParty/ram:PostalTradeAddress</v>
      </c>
      <c r="AC207" s="13" t="str">
        <f t="shared" si="34"/>
        <v>/ram:LineTwo</v>
      </c>
      <c r="AD207" s="14">
        <f>COUNTIFS(R$4:R207,AB207)</f>
        <v>1</v>
      </c>
      <c r="AE207" s="57"/>
      <c r="AF207" s="61" t="str">
        <f t="shared" si="40"/>
        <v>EXT</v>
      </c>
      <c r="AG207" s="62">
        <f t="shared" si="38"/>
        <v>6</v>
      </c>
      <c r="AH207" s="62" t="str">
        <f t="shared" si="41"/>
        <v>0..1</v>
      </c>
      <c r="AI207" s="64" t="s">
        <v>981</v>
      </c>
      <c r="AJ207" s="64"/>
      <c r="AK207" s="65"/>
      <c r="AL207" s="65"/>
      <c r="AM207" s="65"/>
      <c r="AN207" s="64"/>
      <c r="AO207" s="66" t="str">
        <f t="shared" si="37"/>
        <v>0..1</v>
      </c>
      <c r="AP207" s="66" t="str">
        <f t="shared" si="37"/>
        <v>0..1</v>
      </c>
      <c r="AQ207" s="6" t="str">
        <f t="shared" si="37"/>
        <v>/rsm:CrossIndustryInvoice
/rsm:SupplyChainTradeTransaction
/ram:IncludedSupplyChainTradeLineItem
/ram:SpecifiedLineTradeDelivery
/ram:UltimateShipToTradeParty
/ram:PostalTradeAddress
/ram:LineTwo</v>
      </c>
      <c r="AR207" s="67" t="str">
        <f t="shared" si="37"/>
        <v>/rsm:CrossIndustryInvoice/rsm:SupplyChainTradeTransaction/ram:IncludedSupplyChainTradeLineItem/ram:SpecifiedLineTradeDelivery/ram:UltimateShipToTradeParty/ram:PostalTradeAddress/ram:LineTwo</v>
      </c>
      <c r="AS207" s="66" t="s">
        <v>73</v>
      </c>
      <c r="AT207" s="68" t="s">
        <v>56</v>
      </c>
      <c r="AU207" s="62" t="str">
        <f t="shared" si="39"/>
        <v>0..1</v>
      </c>
      <c r="AV207" s="66"/>
      <c r="AW207" s="69"/>
      <c r="AX207" s="7"/>
      <c r="AY207" s="70" t="str">
        <f t="shared" si="42"/>
        <v>EXTENDED</v>
      </c>
      <c r="AZ207" s="70" t="str">
        <f t="shared" si="42"/>
        <v>EXTENDED</v>
      </c>
      <c r="BB207" s="57"/>
      <c r="BC207" s="59"/>
      <c r="BD207" s="59"/>
    </row>
    <row r="208" spans="1:56" s="11" customFormat="1" ht="120" x14ac:dyDescent="0.2">
      <c r="A208" s="45" t="str">
        <f t="shared" si="35"/>
        <v>EXT</v>
      </c>
      <c r="B208" s="45"/>
      <c r="C208" s="45"/>
      <c r="D208" s="161" t="s">
        <v>846</v>
      </c>
      <c r="E208" s="61" t="s">
        <v>41</v>
      </c>
      <c r="F208" s="282" t="e">
        <v>#N/A</v>
      </c>
      <c r="G208" s="62">
        <f t="shared" si="36"/>
        <v>6</v>
      </c>
      <c r="H208" s="62" t="s">
        <v>42</v>
      </c>
      <c r="I208" s="64" t="s">
        <v>982</v>
      </c>
      <c r="J208" s="64"/>
      <c r="K208" s="65"/>
      <c r="L208" s="65"/>
      <c r="M208" s="65"/>
      <c r="N208" s="64"/>
      <c r="O208" s="66" t="s">
        <v>42</v>
      </c>
      <c r="P208" s="66" t="str">
        <f t="shared" si="32"/>
        <v>0..1</v>
      </c>
      <c r="Q208" s="6" t="s">
        <v>1091</v>
      </c>
      <c r="R208" s="67" t="s">
        <v>1092</v>
      </c>
      <c r="S208" s="66" t="s">
        <v>73</v>
      </c>
      <c r="T208" s="68" t="s">
        <v>56</v>
      </c>
      <c r="U208" s="62" t="s">
        <v>42</v>
      </c>
      <c r="V208" s="66"/>
      <c r="W208" s="69"/>
      <c r="X208" s="38"/>
      <c r="Y208" s="70" t="s">
        <v>47</v>
      </c>
      <c r="Z208" s="70" t="s">
        <v>47</v>
      </c>
      <c r="AA208" s="57"/>
      <c r="AB208" s="13" t="str">
        <f t="shared" si="33"/>
        <v>/rsm:CrossIndustryInvoice/rsm:SupplyChainTradeTransaction/ram:IncludedSupplyChainTradeLineItem/ram:SpecifiedLineTradeDelivery/ram:UltimateShipToTradeParty/ram:PostalTradeAddress</v>
      </c>
      <c r="AC208" s="13" t="str">
        <f t="shared" si="34"/>
        <v>/ram:LineThree</v>
      </c>
      <c r="AD208" s="14">
        <f>COUNTIFS(R$4:R208,AB208)</f>
        <v>1</v>
      </c>
      <c r="AE208" s="57"/>
      <c r="AF208" s="61" t="str">
        <f t="shared" si="40"/>
        <v>EXT</v>
      </c>
      <c r="AG208" s="62">
        <f t="shared" si="38"/>
        <v>6</v>
      </c>
      <c r="AH208" s="62" t="str">
        <f t="shared" si="41"/>
        <v>0..1</v>
      </c>
      <c r="AI208" s="64" t="s">
        <v>1093</v>
      </c>
      <c r="AJ208" s="64"/>
      <c r="AK208" s="65"/>
      <c r="AL208" s="65"/>
      <c r="AM208" s="65"/>
      <c r="AN208" s="64"/>
      <c r="AO208" s="66" t="str">
        <f t="shared" si="37"/>
        <v>0..1</v>
      </c>
      <c r="AP208" s="66" t="str">
        <f t="shared" si="37"/>
        <v>0..1</v>
      </c>
      <c r="AQ208" s="6" t="str">
        <f t="shared" si="37"/>
        <v>/rsm:CrossIndustryInvoice
/rsm:SupplyChainTradeTransaction
/ram:IncludedSupplyChainTradeLineItem
/ram:SpecifiedLineTradeDelivery
/ram:UltimateShipToTradeParty
/ram:PostalTradeAddress
/ram:LineThree</v>
      </c>
      <c r="AR208" s="67" t="str">
        <f t="shared" si="37"/>
        <v>/rsm:CrossIndustryInvoice/rsm:SupplyChainTradeTransaction/ram:IncludedSupplyChainTradeLineItem/ram:SpecifiedLineTradeDelivery/ram:UltimateShipToTradeParty/ram:PostalTradeAddress/ram:LineThree</v>
      </c>
      <c r="AS208" s="66" t="s">
        <v>73</v>
      </c>
      <c r="AT208" s="68" t="s">
        <v>56</v>
      </c>
      <c r="AU208" s="62" t="str">
        <f t="shared" si="39"/>
        <v>0..1</v>
      </c>
      <c r="AV208" s="66"/>
      <c r="AW208" s="69"/>
      <c r="AX208" s="7"/>
      <c r="AY208" s="70" t="str">
        <f t="shared" si="42"/>
        <v>EXTENDED</v>
      </c>
      <c r="AZ208" s="70" t="str">
        <f t="shared" si="42"/>
        <v>EXTENDED</v>
      </c>
      <c r="BB208" s="57"/>
      <c r="BC208" s="59"/>
      <c r="BD208" s="59"/>
    </row>
    <row r="209" spans="1:56" s="11" customFormat="1" ht="120" x14ac:dyDescent="0.2">
      <c r="A209" s="45" t="str">
        <f t="shared" si="35"/>
        <v>EXT</v>
      </c>
      <c r="B209" s="45"/>
      <c r="C209" s="45"/>
      <c r="D209" s="161" t="s">
        <v>846</v>
      </c>
      <c r="E209" s="61" t="s">
        <v>41</v>
      </c>
      <c r="F209" s="282" t="e">
        <v>#N/A</v>
      </c>
      <c r="G209" s="62">
        <f t="shared" si="36"/>
        <v>6</v>
      </c>
      <c r="H209" s="62" t="s">
        <v>42</v>
      </c>
      <c r="I209" s="64" t="s">
        <v>986</v>
      </c>
      <c r="J209" s="64"/>
      <c r="K209" s="65"/>
      <c r="L209" s="65"/>
      <c r="M209" s="65"/>
      <c r="N209" s="64"/>
      <c r="O209" s="66" t="s">
        <v>42</v>
      </c>
      <c r="P209" s="66" t="str">
        <f t="shared" si="32"/>
        <v>0..1</v>
      </c>
      <c r="Q209" s="6" t="s">
        <v>1094</v>
      </c>
      <c r="R209" s="67" t="s">
        <v>1095</v>
      </c>
      <c r="S209" s="66" t="s">
        <v>73</v>
      </c>
      <c r="T209" s="68" t="s">
        <v>56</v>
      </c>
      <c r="U209" s="62" t="s">
        <v>42</v>
      </c>
      <c r="V209" s="66"/>
      <c r="W209" s="69"/>
      <c r="X209" s="38"/>
      <c r="Y209" s="70" t="s">
        <v>47</v>
      </c>
      <c r="Z209" s="70" t="s">
        <v>47</v>
      </c>
      <c r="AA209" s="57"/>
      <c r="AB209" s="13" t="str">
        <f t="shared" si="33"/>
        <v>/rsm:CrossIndustryInvoice/rsm:SupplyChainTradeTransaction/ram:IncludedSupplyChainTradeLineItem/ram:SpecifiedLineTradeDelivery/ram:UltimateShipToTradeParty/ram:PostalTradeAddress</v>
      </c>
      <c r="AC209" s="13" t="str">
        <f t="shared" si="34"/>
        <v>/ram:CityName</v>
      </c>
      <c r="AD209" s="14">
        <f>COUNTIFS(R$4:R209,AB209)</f>
        <v>1</v>
      </c>
      <c r="AE209" s="57"/>
      <c r="AF209" s="61" t="str">
        <f t="shared" si="40"/>
        <v>EXT</v>
      </c>
      <c r="AG209" s="62">
        <f t="shared" si="38"/>
        <v>6</v>
      </c>
      <c r="AH209" s="62" t="str">
        <f t="shared" si="41"/>
        <v>0..1</v>
      </c>
      <c r="AI209" s="64" t="s">
        <v>1096</v>
      </c>
      <c r="AJ209" s="64"/>
      <c r="AK209" s="65"/>
      <c r="AL209" s="65"/>
      <c r="AM209" s="65"/>
      <c r="AN209" s="64"/>
      <c r="AO209" s="66" t="str">
        <f t="shared" si="37"/>
        <v>0..1</v>
      </c>
      <c r="AP209" s="66" t="str">
        <f t="shared" si="37"/>
        <v>0..1</v>
      </c>
      <c r="AQ209" s="6" t="str">
        <f t="shared" si="37"/>
        <v>/rsm:CrossIndustryInvoice
/rsm:SupplyChainTradeTransaction
/ram:IncludedSupplyChainTradeLineItem
/ram:SpecifiedLineTradeDelivery
/ram:UltimateShipToTradeParty
/ram:PostalTradeAddress
/ram:CityName</v>
      </c>
      <c r="AR209" s="67" t="str">
        <f t="shared" si="37"/>
        <v>/rsm:CrossIndustryInvoice/rsm:SupplyChainTradeTransaction/ram:IncludedSupplyChainTradeLineItem/ram:SpecifiedLineTradeDelivery/ram:UltimateShipToTradeParty/ram:PostalTradeAddress/ram:CityName</v>
      </c>
      <c r="AS209" s="66" t="s">
        <v>73</v>
      </c>
      <c r="AT209" s="68" t="s">
        <v>56</v>
      </c>
      <c r="AU209" s="62" t="str">
        <f t="shared" si="39"/>
        <v>0..1</v>
      </c>
      <c r="AV209" s="66"/>
      <c r="AW209" s="69"/>
      <c r="AX209" s="7"/>
      <c r="AY209" s="70" t="str">
        <f t="shared" si="42"/>
        <v>EXTENDED</v>
      </c>
      <c r="AZ209" s="70" t="str">
        <f t="shared" si="42"/>
        <v>EXTENDED</v>
      </c>
      <c r="BB209" s="57"/>
      <c r="BC209" s="59"/>
      <c r="BD209" s="59"/>
    </row>
    <row r="210" spans="1:56" s="11" customFormat="1" ht="120" x14ac:dyDescent="0.2">
      <c r="A210" s="45" t="str">
        <f t="shared" si="35"/>
        <v>EXT</v>
      </c>
      <c r="B210" s="45"/>
      <c r="C210" s="45"/>
      <c r="D210" s="161" t="s">
        <v>846</v>
      </c>
      <c r="E210" s="61" t="s">
        <v>41</v>
      </c>
      <c r="F210" s="282" t="e">
        <v>#N/A</v>
      </c>
      <c r="G210" s="62">
        <f t="shared" si="36"/>
        <v>6</v>
      </c>
      <c r="H210" s="62" t="s">
        <v>32</v>
      </c>
      <c r="I210" s="64" t="s">
        <v>990</v>
      </c>
      <c r="J210" s="64"/>
      <c r="K210" s="65"/>
      <c r="L210" s="65"/>
      <c r="M210" s="65"/>
      <c r="N210" s="64"/>
      <c r="O210" s="66" t="s">
        <v>32</v>
      </c>
      <c r="P210" s="66" t="str">
        <f t="shared" si="32"/>
        <v>1..1</v>
      </c>
      <c r="Q210" s="6" t="s">
        <v>1097</v>
      </c>
      <c r="R210" s="67" t="s">
        <v>1098</v>
      </c>
      <c r="S210" s="66" t="s">
        <v>131</v>
      </c>
      <c r="T210" s="68" t="s">
        <v>56</v>
      </c>
      <c r="U210" s="62" t="s">
        <v>42</v>
      </c>
      <c r="V210" s="66"/>
      <c r="W210" s="69"/>
      <c r="X210" s="38"/>
      <c r="Y210" s="70" t="s">
        <v>47</v>
      </c>
      <c r="Z210" s="70" t="s">
        <v>47</v>
      </c>
      <c r="AA210" s="57"/>
      <c r="AB210" s="13" t="str">
        <f t="shared" si="33"/>
        <v>/rsm:CrossIndustryInvoice/rsm:SupplyChainTradeTransaction/ram:IncludedSupplyChainTradeLineItem/ram:SpecifiedLineTradeDelivery/ram:UltimateShipToTradeParty/ram:PostalTradeAddress</v>
      </c>
      <c r="AC210" s="13" t="str">
        <f t="shared" si="34"/>
        <v>/ram:CountryID</v>
      </c>
      <c r="AD210" s="14">
        <f>COUNTIFS(R$4:R210,AB210)</f>
        <v>1</v>
      </c>
      <c r="AE210" s="57"/>
      <c r="AF210" s="61" t="str">
        <f t="shared" si="40"/>
        <v>EXT</v>
      </c>
      <c r="AG210" s="62">
        <f t="shared" si="38"/>
        <v>6</v>
      </c>
      <c r="AH210" s="62" t="str">
        <f t="shared" si="41"/>
        <v>1..1</v>
      </c>
      <c r="AI210" s="64" t="s">
        <v>1099</v>
      </c>
      <c r="AJ210" s="64"/>
      <c r="AK210" s="65"/>
      <c r="AL210" s="65"/>
      <c r="AM210" s="65"/>
      <c r="AN210" s="64"/>
      <c r="AO210" s="66" t="str">
        <f t="shared" si="37"/>
        <v>1..1</v>
      </c>
      <c r="AP210" s="66" t="str">
        <f t="shared" si="37"/>
        <v>1..1</v>
      </c>
      <c r="AQ210" s="6" t="str">
        <f t="shared" si="37"/>
        <v>/rsm:CrossIndustryInvoice
/rsm:SupplyChainTradeTransaction
/ram:IncludedSupplyChainTradeLineItem
/ram:SpecifiedLineTradeDelivery
/ram:UltimateShipToTradeParty
/ram:PostalTradeAddress
/ram:CountryID</v>
      </c>
      <c r="AR210" s="67" t="str">
        <f t="shared" si="37"/>
        <v>/rsm:CrossIndustryInvoice/rsm:SupplyChainTradeTransaction/ram:IncludedSupplyChainTradeLineItem/ram:SpecifiedLineTradeDelivery/ram:UltimateShipToTradeParty/ram:PostalTradeAddress/ram:CountryID</v>
      </c>
      <c r="AS210" s="66" t="s">
        <v>131</v>
      </c>
      <c r="AT210" s="68" t="s">
        <v>56</v>
      </c>
      <c r="AU210" s="62" t="str">
        <f t="shared" si="39"/>
        <v>0..1</v>
      </c>
      <c r="AV210" s="66"/>
      <c r="AW210" s="69"/>
      <c r="AX210" s="7"/>
      <c r="AY210" s="70" t="str">
        <f t="shared" si="42"/>
        <v>EXTENDED</v>
      </c>
      <c r="AZ210" s="70" t="str">
        <f t="shared" si="42"/>
        <v>EXTENDED</v>
      </c>
      <c r="BB210" s="57"/>
      <c r="BC210" s="59"/>
      <c r="BD210" s="59"/>
    </row>
    <row r="211" spans="1:56" s="11" customFormat="1" ht="120" x14ac:dyDescent="0.2">
      <c r="A211" s="45" t="str">
        <f t="shared" si="35"/>
        <v>EXT</v>
      </c>
      <c r="B211" s="45"/>
      <c r="C211" s="45"/>
      <c r="D211" s="161" t="s">
        <v>846</v>
      </c>
      <c r="E211" s="61" t="s">
        <v>41</v>
      </c>
      <c r="F211" s="282" t="e">
        <v>#N/A</v>
      </c>
      <c r="G211" s="62">
        <f t="shared" si="36"/>
        <v>6</v>
      </c>
      <c r="H211" s="62" t="s">
        <v>42</v>
      </c>
      <c r="I211" s="64" t="s">
        <v>994</v>
      </c>
      <c r="J211" s="64"/>
      <c r="K211" s="65"/>
      <c r="L211" s="65"/>
      <c r="M211" s="65"/>
      <c r="N211" s="64"/>
      <c r="O211" s="66" t="s">
        <v>42</v>
      </c>
      <c r="P211" s="66" t="str">
        <f t="shared" si="32"/>
        <v>0..1</v>
      </c>
      <c r="Q211" s="6" t="s">
        <v>1100</v>
      </c>
      <c r="R211" s="67" t="s">
        <v>1101</v>
      </c>
      <c r="S211" s="66" t="s">
        <v>73</v>
      </c>
      <c r="T211" s="68" t="s">
        <v>56</v>
      </c>
      <c r="U211" s="62" t="s">
        <v>42</v>
      </c>
      <c r="V211" s="66"/>
      <c r="W211" s="69"/>
      <c r="X211" s="38"/>
      <c r="Y211" s="70" t="s">
        <v>47</v>
      </c>
      <c r="Z211" s="70" t="s">
        <v>47</v>
      </c>
      <c r="AA211" s="57"/>
      <c r="AB211" s="13" t="str">
        <f t="shared" si="33"/>
        <v>/rsm:CrossIndustryInvoice/rsm:SupplyChainTradeTransaction/ram:IncludedSupplyChainTradeLineItem/ram:SpecifiedLineTradeDelivery/ram:UltimateShipToTradeParty/ram:PostalTradeAddress</v>
      </c>
      <c r="AC211" s="13" t="str">
        <f t="shared" si="34"/>
        <v>/ram:CountrySubDivisionName</v>
      </c>
      <c r="AD211" s="14">
        <f>COUNTIFS(R$4:R211,AB211)</f>
        <v>1</v>
      </c>
      <c r="AE211" s="57"/>
      <c r="AF211" s="61" t="str">
        <f t="shared" si="40"/>
        <v>EXT</v>
      </c>
      <c r="AG211" s="62">
        <f t="shared" si="38"/>
        <v>6</v>
      </c>
      <c r="AH211" s="62" t="str">
        <f t="shared" si="41"/>
        <v>0..1</v>
      </c>
      <c r="AI211" s="64" t="s">
        <v>1102</v>
      </c>
      <c r="AJ211" s="64"/>
      <c r="AK211" s="65"/>
      <c r="AL211" s="65"/>
      <c r="AM211" s="65"/>
      <c r="AN211" s="64"/>
      <c r="AO211" s="66" t="str">
        <f t="shared" si="37"/>
        <v>0..1</v>
      </c>
      <c r="AP211" s="66" t="str">
        <f t="shared" si="37"/>
        <v>0..1</v>
      </c>
      <c r="AQ211" s="6" t="str">
        <f t="shared" si="37"/>
        <v>/rsm:CrossIndustryInvoice
/rsm:SupplyChainTradeTransaction
/ram:IncludedSupplyChainTradeLineItem
/ram:SpecifiedLineTradeDelivery
/ram:UltimateShipToTradeParty
/ram:PostalTradeAddress
/ram:CountrySubDivisionName</v>
      </c>
      <c r="AR211" s="67" t="str">
        <f t="shared" si="37"/>
        <v>/rsm:CrossIndustryInvoice/rsm:SupplyChainTradeTransaction/ram:IncludedSupplyChainTradeLineItem/ram:SpecifiedLineTradeDelivery/ram:UltimateShipToTradeParty/ram:PostalTradeAddress/ram:CountrySubDivisionName</v>
      </c>
      <c r="AS211" s="66" t="s">
        <v>73</v>
      </c>
      <c r="AT211" s="68" t="s">
        <v>56</v>
      </c>
      <c r="AU211" s="62" t="str">
        <f t="shared" si="39"/>
        <v>0..1</v>
      </c>
      <c r="AV211" s="66"/>
      <c r="AW211" s="69"/>
      <c r="AX211" s="7"/>
      <c r="AY211" s="70" t="str">
        <f t="shared" si="42"/>
        <v>EXTENDED</v>
      </c>
      <c r="AZ211" s="70" t="str">
        <f t="shared" si="42"/>
        <v>EXTENDED</v>
      </c>
      <c r="BB211" s="57"/>
      <c r="BC211" s="59"/>
      <c r="BD211" s="59"/>
    </row>
    <row r="212" spans="1:56" s="11" customFormat="1" ht="105" x14ac:dyDescent="0.2">
      <c r="A212" s="45" t="str">
        <f t="shared" si="35"/>
        <v>EXT</v>
      </c>
      <c r="B212" s="45"/>
      <c r="C212" s="45"/>
      <c r="D212" s="161" t="s">
        <v>846</v>
      </c>
      <c r="E212" s="162" t="s">
        <v>41</v>
      </c>
      <c r="F212" s="298" t="e">
        <v>#N/A</v>
      </c>
      <c r="G212" s="163">
        <f t="shared" si="36"/>
        <v>5</v>
      </c>
      <c r="H212" s="163" t="s">
        <v>42</v>
      </c>
      <c r="I212" s="164" t="s">
        <v>1103</v>
      </c>
      <c r="J212" s="164"/>
      <c r="K212" s="165"/>
      <c r="L212" s="165"/>
      <c r="M212" s="165"/>
      <c r="N212" s="164"/>
      <c r="O212" s="66" t="s">
        <v>42</v>
      </c>
      <c r="P212" s="66" t="str">
        <f t="shared" si="32"/>
        <v>0..1</v>
      </c>
      <c r="Q212" s="167" t="s">
        <v>1104</v>
      </c>
      <c r="R212" s="168" t="s">
        <v>1105</v>
      </c>
      <c r="S212" s="166"/>
      <c r="T212" s="169"/>
      <c r="U212" s="163" t="s">
        <v>62</v>
      </c>
      <c r="V212" s="166"/>
      <c r="W212" s="170"/>
      <c r="X212" s="38"/>
      <c r="Y212" s="171" t="s">
        <v>47</v>
      </c>
      <c r="Z212" s="171" t="s">
        <v>47</v>
      </c>
      <c r="AA212" s="57"/>
      <c r="AB212" s="13" t="str">
        <f t="shared" si="33"/>
        <v>/rsm:CrossIndustryInvoice/rsm:SupplyChainTradeTransaction/ram:IncludedSupplyChainTradeLineItem/ram:SpecifiedLineTradeDelivery/ram:UltimateShipToTradeParty</v>
      </c>
      <c r="AC212" s="13" t="str">
        <f t="shared" si="34"/>
        <v>/ram:URIUniversalCommunication</v>
      </c>
      <c r="AD212" s="14">
        <f>COUNTIFS(R$4:R212,AB212)</f>
        <v>1</v>
      </c>
      <c r="AE212" s="57"/>
      <c r="AF212" s="162" t="str">
        <f t="shared" si="40"/>
        <v>EXT</v>
      </c>
      <c r="AG212" s="163">
        <f t="shared" si="38"/>
        <v>5</v>
      </c>
      <c r="AH212" s="163" t="str">
        <f t="shared" si="41"/>
        <v>0..1</v>
      </c>
      <c r="AI212" s="164" t="s">
        <v>1001</v>
      </c>
      <c r="AJ212" s="164"/>
      <c r="AK212" s="165"/>
      <c r="AL212" s="165"/>
      <c r="AM212" s="165"/>
      <c r="AN212" s="164"/>
      <c r="AO212" s="66" t="str">
        <f t="shared" si="37"/>
        <v>0..1</v>
      </c>
      <c r="AP212" s="66" t="str">
        <f t="shared" si="37"/>
        <v>0..1</v>
      </c>
      <c r="AQ212" s="167" t="str">
        <f t="shared" si="37"/>
        <v>/rsm:CrossIndustryInvoice
/rsm:SupplyChainTradeTransaction
/ram:IncludedSupplyChainTradeLineItem
/ram:SpecifiedLineTradeDelivery
/ram:UltimateShipToTradeParty
/ram:URIUniversalCommunication</v>
      </c>
      <c r="AR212" s="168" t="str">
        <f t="shared" si="37"/>
        <v>/rsm:CrossIndustryInvoice/rsm:SupplyChainTradeTransaction/ram:IncludedSupplyChainTradeLineItem/ram:SpecifiedLineTradeDelivery/ram:UltimateShipToTradeParty/ram:URIUniversalCommunication</v>
      </c>
      <c r="AS212" s="166"/>
      <c r="AT212" s="169"/>
      <c r="AU212" s="163" t="str">
        <f t="shared" si="39"/>
        <v>0..n</v>
      </c>
      <c r="AV212" s="166"/>
      <c r="AW212" s="170"/>
      <c r="AX212" s="7"/>
      <c r="AY212" s="171" t="str">
        <f t="shared" si="42"/>
        <v>EXTENDED</v>
      </c>
      <c r="AZ212" s="171" t="str">
        <f t="shared" si="42"/>
        <v>EXTENDED</v>
      </c>
      <c r="BB212" s="57"/>
      <c r="BC212" s="59"/>
      <c r="BD212" s="59"/>
    </row>
    <row r="213" spans="1:56" s="152" customFormat="1" ht="120" x14ac:dyDescent="0.2">
      <c r="A213" s="45" t="str">
        <f t="shared" si="35"/>
        <v>EXT</v>
      </c>
      <c r="B213" s="45"/>
      <c r="C213" s="45"/>
      <c r="D213" s="161" t="s">
        <v>846</v>
      </c>
      <c r="E213" s="61" t="s">
        <v>41</v>
      </c>
      <c r="F213" s="282" t="e">
        <v>#N/A</v>
      </c>
      <c r="G213" s="62">
        <f t="shared" si="36"/>
        <v>6</v>
      </c>
      <c r="H213" s="62" t="s">
        <v>32</v>
      </c>
      <c r="I213" s="64" t="s">
        <v>623</v>
      </c>
      <c r="J213" s="64"/>
      <c r="K213" s="65"/>
      <c r="L213" s="65"/>
      <c r="M213" s="65"/>
      <c r="N213" s="64"/>
      <c r="O213" s="66" t="s">
        <v>32</v>
      </c>
      <c r="P213" s="66" t="str">
        <f t="shared" si="32"/>
        <v>1..1</v>
      </c>
      <c r="Q213" s="6" t="s">
        <v>1106</v>
      </c>
      <c r="R213" s="67" t="s">
        <v>1107</v>
      </c>
      <c r="S213" s="66" t="s">
        <v>55</v>
      </c>
      <c r="T213" s="68" t="s">
        <v>56</v>
      </c>
      <c r="U213" s="62" t="s">
        <v>42</v>
      </c>
      <c r="V213" s="66"/>
      <c r="W213" s="69"/>
      <c r="X213" s="38"/>
      <c r="Y213" s="70" t="s">
        <v>47</v>
      </c>
      <c r="Z213" s="70" t="s">
        <v>47</v>
      </c>
      <c r="AA213" s="57"/>
      <c r="AB213" s="13" t="str">
        <f t="shared" si="33"/>
        <v>/rsm:CrossIndustryInvoice/rsm:SupplyChainTradeTransaction/ram:IncludedSupplyChainTradeLineItem/ram:SpecifiedLineTradeDelivery/ram:UltimateShipToTradeParty/ram:URIUniversalCommunication</v>
      </c>
      <c r="AC213" s="13" t="str">
        <f t="shared" si="34"/>
        <v>/ram:URIID</v>
      </c>
      <c r="AD213" s="14">
        <f>COUNTIFS(R$4:R213,AB213)</f>
        <v>1</v>
      </c>
      <c r="AE213" s="57"/>
      <c r="AF213" s="61" t="str">
        <f t="shared" si="40"/>
        <v>EXT</v>
      </c>
      <c r="AG213" s="62">
        <f t="shared" si="38"/>
        <v>6</v>
      </c>
      <c r="AH213" s="62" t="str">
        <f t="shared" si="41"/>
        <v>1..1</v>
      </c>
      <c r="AI213" s="64" t="s">
        <v>1004</v>
      </c>
      <c r="AJ213" s="64"/>
      <c r="AK213" s="65"/>
      <c r="AL213" s="65"/>
      <c r="AM213" s="65"/>
      <c r="AN213" s="64"/>
      <c r="AO213" s="66" t="str">
        <f t="shared" si="37"/>
        <v>1..1</v>
      </c>
      <c r="AP213" s="66" t="str">
        <f t="shared" si="37"/>
        <v>1..1</v>
      </c>
      <c r="AQ213" s="6" t="str">
        <f t="shared" si="37"/>
        <v>/rsm:CrossIndustryInvoice
/rsm:SupplyChainTradeTransaction
/ram:IncludedSupplyChainTradeLineItem
/ram:SpecifiedLineTradeDelivery
/ram:UltimateShipToTradeParty
/ram:URIUniversalCommunication
/ram:URIID</v>
      </c>
      <c r="AR213" s="67" t="str">
        <f t="shared" si="37"/>
        <v>/rsm:CrossIndustryInvoice/rsm:SupplyChainTradeTransaction/ram:IncludedSupplyChainTradeLineItem/ram:SpecifiedLineTradeDelivery/ram:UltimateShipToTradeParty/ram:URIUniversalCommunication/ram:URIID</v>
      </c>
      <c r="AS213" s="66" t="s">
        <v>55</v>
      </c>
      <c r="AT213" s="68" t="s">
        <v>56</v>
      </c>
      <c r="AU213" s="62" t="str">
        <f t="shared" si="39"/>
        <v>0..1</v>
      </c>
      <c r="AV213" s="66"/>
      <c r="AW213" s="69"/>
      <c r="AX213" s="7"/>
      <c r="AY213" s="70" t="str">
        <f t="shared" si="42"/>
        <v>EXTENDED</v>
      </c>
      <c r="AZ213" s="70" t="str">
        <f t="shared" si="42"/>
        <v>EXTENDED</v>
      </c>
      <c r="BB213" s="57"/>
      <c r="BC213" s="59"/>
      <c r="BD213" s="59"/>
    </row>
    <row r="214" spans="1:56" s="152" customFormat="1" ht="135" x14ac:dyDescent="0.2">
      <c r="A214" s="45" t="str">
        <f t="shared" si="35"/>
        <v>EXT</v>
      </c>
      <c r="B214" s="45"/>
      <c r="C214" s="45"/>
      <c r="D214" s="161" t="s">
        <v>846</v>
      </c>
      <c r="E214" s="61" t="s">
        <v>41</v>
      </c>
      <c r="F214" s="282" t="e">
        <v>#N/A</v>
      </c>
      <c r="G214" s="62">
        <f t="shared" si="36"/>
        <v>7</v>
      </c>
      <c r="H214" s="62" t="s">
        <v>32</v>
      </c>
      <c r="I214" s="64" t="s">
        <v>498</v>
      </c>
      <c r="J214" s="64"/>
      <c r="K214" s="65"/>
      <c r="L214" s="65"/>
      <c r="M214" s="65"/>
      <c r="N214" s="64"/>
      <c r="O214" s="66" t="s">
        <v>32</v>
      </c>
      <c r="P214" s="66" t="str">
        <f t="shared" si="32"/>
        <v>1..1</v>
      </c>
      <c r="Q214" s="6" t="s">
        <v>1108</v>
      </c>
      <c r="R214" s="67" t="s">
        <v>1109</v>
      </c>
      <c r="S214" s="66" t="s">
        <v>329</v>
      </c>
      <c r="T214" s="68" t="s">
        <v>163</v>
      </c>
      <c r="U214" s="62" t="s">
        <v>42</v>
      </c>
      <c r="V214" s="66"/>
      <c r="W214" s="69"/>
      <c r="X214" s="38"/>
      <c r="Y214" s="70" t="s">
        <v>47</v>
      </c>
      <c r="Z214" s="70" t="s">
        <v>47</v>
      </c>
      <c r="AA214" s="57"/>
      <c r="AB214" s="13" t="str">
        <f t="shared" si="33"/>
        <v>/rsm:CrossIndustryInvoice/rsm:SupplyChainTradeTransaction/ram:IncludedSupplyChainTradeLineItem/ram:SpecifiedLineTradeDelivery/ram:UltimateShipToTradeParty/ram:URIUniversalCommunication/ram:URIID</v>
      </c>
      <c r="AC214" s="13" t="str">
        <f t="shared" si="34"/>
        <v>/@schemeID</v>
      </c>
      <c r="AD214" s="14">
        <f>COUNTIFS(R$4:R214,AB214)</f>
        <v>1</v>
      </c>
      <c r="AE214" s="57"/>
      <c r="AF214" s="61" t="str">
        <f t="shared" si="40"/>
        <v>EXT</v>
      </c>
      <c r="AG214" s="62">
        <f t="shared" si="38"/>
        <v>7</v>
      </c>
      <c r="AH214" s="62" t="str">
        <f t="shared" si="41"/>
        <v>1..1</v>
      </c>
      <c r="AI214" s="64" t="s">
        <v>330</v>
      </c>
      <c r="AJ214" s="64"/>
      <c r="AK214" s="65"/>
      <c r="AL214" s="65"/>
      <c r="AM214" s="65"/>
      <c r="AN214" s="64"/>
      <c r="AO214" s="66" t="str">
        <f t="shared" si="37"/>
        <v>1..1</v>
      </c>
      <c r="AP214" s="66" t="str">
        <f t="shared" si="37"/>
        <v>1..1</v>
      </c>
      <c r="AQ214" s="6" t="str">
        <f t="shared" si="37"/>
        <v>/rsm:CrossIndustryInvoice
/rsm:SupplyChainTradeTransaction
/ram:IncludedSupplyChainTradeLineItem
/ram:SpecifiedLineTradeDelivery
/ram:UltimateShipToTradeParty
/ram:URIUniversalCommunication
/ram:URIID
/@schemeID</v>
      </c>
      <c r="AR214" s="67" t="str">
        <f t="shared" si="37"/>
        <v>/rsm:CrossIndustryInvoice/rsm:SupplyChainTradeTransaction/ram:IncludedSupplyChainTradeLineItem/ram:SpecifiedLineTradeDelivery/ram:UltimateShipToTradeParty/ram:URIUniversalCommunication/ram:URIID/@schemeID</v>
      </c>
      <c r="AS214" s="66" t="s">
        <v>329</v>
      </c>
      <c r="AT214" s="68" t="s">
        <v>163</v>
      </c>
      <c r="AU214" s="62" t="str">
        <f t="shared" si="39"/>
        <v>0..1</v>
      </c>
      <c r="AV214" s="66"/>
      <c r="AW214" s="69"/>
      <c r="AX214" s="7"/>
      <c r="AY214" s="70" t="str">
        <f t="shared" si="42"/>
        <v>EXTENDED</v>
      </c>
      <c r="AZ214" s="70" t="str">
        <f t="shared" si="42"/>
        <v>EXTENDED</v>
      </c>
      <c r="BB214" s="57"/>
      <c r="BC214" s="59"/>
      <c r="BD214" s="59"/>
    </row>
    <row r="215" spans="1:56" s="11" customFormat="1" ht="105" x14ac:dyDescent="0.2">
      <c r="A215" s="45" t="str">
        <f t="shared" si="35"/>
        <v>EXT</v>
      </c>
      <c r="B215" s="45"/>
      <c r="C215" s="45"/>
      <c r="D215" s="161" t="s">
        <v>846</v>
      </c>
      <c r="E215" s="162" t="s">
        <v>41</v>
      </c>
      <c r="F215" s="298" t="e">
        <v>#N/A</v>
      </c>
      <c r="G215" s="163">
        <f t="shared" si="36"/>
        <v>5</v>
      </c>
      <c r="H215" s="163" t="s">
        <v>42</v>
      </c>
      <c r="I215" s="164" t="s">
        <v>1110</v>
      </c>
      <c r="J215" s="164"/>
      <c r="K215" s="165"/>
      <c r="L215" s="165"/>
      <c r="M215" s="165"/>
      <c r="N215" s="164"/>
      <c r="O215" s="66" t="s">
        <v>42</v>
      </c>
      <c r="P215" s="66" t="str">
        <f t="shared" si="32"/>
        <v>0..1</v>
      </c>
      <c r="Q215" s="167" t="s">
        <v>1111</v>
      </c>
      <c r="R215" s="168" t="s">
        <v>1112</v>
      </c>
      <c r="S215" s="166"/>
      <c r="T215" s="169"/>
      <c r="U215" s="163" t="s">
        <v>62</v>
      </c>
      <c r="V215" s="166"/>
      <c r="W215" s="170"/>
      <c r="X215" s="38"/>
      <c r="Y215" s="171" t="s">
        <v>47</v>
      </c>
      <c r="Z215" s="171" t="s">
        <v>47</v>
      </c>
      <c r="AA215" s="57"/>
      <c r="AB215" s="13" t="str">
        <f t="shared" si="33"/>
        <v>/rsm:CrossIndustryInvoice/rsm:SupplyChainTradeTransaction/ram:IncludedSupplyChainTradeLineItem/ram:SpecifiedLineTradeDelivery/ram:UltimateShipToTradeParty</v>
      </c>
      <c r="AC215" s="13" t="str">
        <f t="shared" si="34"/>
        <v>/ram:SpecifiedTaxRegistration</v>
      </c>
      <c r="AD215" s="14">
        <f>COUNTIFS(R$4:R215,AB215)</f>
        <v>1</v>
      </c>
      <c r="AE215" s="57"/>
      <c r="AF215" s="162" t="str">
        <f t="shared" si="40"/>
        <v>EXT</v>
      </c>
      <c r="AG215" s="163">
        <f t="shared" si="38"/>
        <v>5</v>
      </c>
      <c r="AH215" s="163" t="str">
        <f t="shared" si="41"/>
        <v>0..1</v>
      </c>
      <c r="AI215" s="164" t="s">
        <v>1011</v>
      </c>
      <c r="AJ215" s="164"/>
      <c r="AK215" s="165"/>
      <c r="AL215" s="165"/>
      <c r="AM215" s="165"/>
      <c r="AN215" s="164"/>
      <c r="AO215" s="66" t="str">
        <f t="shared" si="37"/>
        <v>0..1</v>
      </c>
      <c r="AP215" s="66" t="str">
        <f t="shared" si="37"/>
        <v>0..1</v>
      </c>
      <c r="AQ215" s="167" t="str">
        <f t="shared" si="37"/>
        <v>/rsm:CrossIndustryInvoice
/rsm:SupplyChainTradeTransaction
/ram:IncludedSupplyChainTradeLineItem
/ram:SpecifiedLineTradeDelivery
/ram:UltimateShipToTradeParty
/ram:SpecifiedTaxRegistration</v>
      </c>
      <c r="AR215" s="168" t="str">
        <f t="shared" si="37"/>
        <v>/rsm:CrossIndustryInvoice/rsm:SupplyChainTradeTransaction/ram:IncludedSupplyChainTradeLineItem/ram:SpecifiedLineTradeDelivery/ram:UltimateShipToTradeParty/ram:SpecifiedTaxRegistration</v>
      </c>
      <c r="AS215" s="166"/>
      <c r="AT215" s="169"/>
      <c r="AU215" s="163" t="str">
        <f t="shared" si="39"/>
        <v>0..n</v>
      </c>
      <c r="AV215" s="166"/>
      <c r="AW215" s="170"/>
      <c r="AX215" s="7"/>
      <c r="AY215" s="171" t="str">
        <f t="shared" si="42"/>
        <v>EXTENDED</v>
      </c>
      <c r="AZ215" s="171" t="str">
        <f t="shared" si="42"/>
        <v>EXTENDED</v>
      </c>
      <c r="BB215" s="57"/>
      <c r="BC215" s="59"/>
      <c r="BD215" s="59"/>
    </row>
    <row r="216" spans="1:56" s="11" customFormat="1" ht="120" x14ac:dyDescent="0.2">
      <c r="A216" s="45" t="str">
        <f t="shared" si="35"/>
        <v>EXT</v>
      </c>
      <c r="B216" s="45"/>
      <c r="C216" s="45"/>
      <c r="D216" s="161" t="s">
        <v>846</v>
      </c>
      <c r="E216" s="61" t="s">
        <v>41</v>
      </c>
      <c r="F216" s="282" t="e">
        <v>#N/A</v>
      </c>
      <c r="G216" s="62">
        <f t="shared" si="36"/>
        <v>6</v>
      </c>
      <c r="H216" s="62" t="s">
        <v>32</v>
      </c>
      <c r="I216" s="64" t="s">
        <v>3</v>
      </c>
      <c r="J216" s="64"/>
      <c r="K216" s="65"/>
      <c r="L216" s="65"/>
      <c r="M216" s="65"/>
      <c r="N216" s="64"/>
      <c r="O216" s="66" t="s">
        <v>32</v>
      </c>
      <c r="P216" s="66" t="str">
        <f t="shared" si="32"/>
        <v>1..1</v>
      </c>
      <c r="Q216" s="6" t="s">
        <v>1113</v>
      </c>
      <c r="R216" s="67" t="s">
        <v>1114</v>
      </c>
      <c r="S216" s="66" t="s">
        <v>55</v>
      </c>
      <c r="T216" s="68" t="s">
        <v>56</v>
      </c>
      <c r="U216" s="62" t="s">
        <v>42</v>
      </c>
      <c r="V216" s="66"/>
      <c r="W216" s="69"/>
      <c r="X216" s="38"/>
      <c r="Y216" s="70" t="s">
        <v>47</v>
      </c>
      <c r="Z216" s="70" t="s">
        <v>47</v>
      </c>
      <c r="AA216" s="57"/>
      <c r="AB216" s="13" t="str">
        <f t="shared" si="33"/>
        <v>/rsm:CrossIndustryInvoice/rsm:SupplyChainTradeTransaction/ram:IncludedSupplyChainTradeLineItem/ram:SpecifiedLineTradeDelivery/ram:UltimateShipToTradeParty/ram:SpecifiedTaxRegistration</v>
      </c>
      <c r="AC216" s="13" t="str">
        <f t="shared" si="34"/>
        <v>/ram:ID</v>
      </c>
      <c r="AD216" s="14">
        <f>COUNTIFS(R$4:R216,AB216)</f>
        <v>1</v>
      </c>
      <c r="AE216" s="57"/>
      <c r="AF216" s="61" t="str">
        <f t="shared" si="40"/>
        <v>EXT</v>
      </c>
      <c r="AG216" s="62">
        <f t="shared" si="38"/>
        <v>6</v>
      </c>
      <c r="AH216" s="62" t="str">
        <f t="shared" si="41"/>
        <v>1..1</v>
      </c>
      <c r="AI216" s="64" t="s">
        <v>1014</v>
      </c>
      <c r="AJ216" s="64"/>
      <c r="AK216" s="65"/>
      <c r="AL216" s="65"/>
      <c r="AM216" s="65"/>
      <c r="AN216" s="64"/>
      <c r="AO216" s="66" t="str">
        <f t="shared" si="37"/>
        <v>1..1</v>
      </c>
      <c r="AP216" s="66" t="str">
        <f t="shared" si="37"/>
        <v>1..1</v>
      </c>
      <c r="AQ216" s="6" t="str">
        <f t="shared" si="37"/>
        <v>/rsm:CrossIndustryInvoice
/rsm:SupplyChainTradeTransaction
/ram:IncludedSupplyChainTradeLineItem
/ram:SpecifiedLineTradeDelivery
/ram:UltimateShipToTradeParty
/ram:SpecifiedTaxRegistration
/ram:ID</v>
      </c>
      <c r="AR216" s="67" t="str">
        <f t="shared" si="37"/>
        <v>/rsm:CrossIndustryInvoice/rsm:SupplyChainTradeTransaction/ram:IncludedSupplyChainTradeLineItem/ram:SpecifiedLineTradeDelivery/ram:UltimateShipToTradeParty/ram:SpecifiedTaxRegistration/ram:ID</v>
      </c>
      <c r="AS216" s="66" t="s">
        <v>55</v>
      </c>
      <c r="AT216" s="68" t="s">
        <v>56</v>
      </c>
      <c r="AU216" s="62" t="str">
        <f t="shared" si="39"/>
        <v>0..1</v>
      </c>
      <c r="AV216" s="66"/>
      <c r="AW216" s="69"/>
      <c r="AX216" s="7"/>
      <c r="AY216" s="70" t="str">
        <f t="shared" si="42"/>
        <v>EXTENDED</v>
      </c>
      <c r="AZ216" s="70" t="str">
        <f t="shared" si="42"/>
        <v>EXTENDED</v>
      </c>
      <c r="BB216" s="57"/>
      <c r="BC216" s="59"/>
      <c r="BD216" s="59"/>
    </row>
    <row r="217" spans="1:56" s="11" customFormat="1" ht="135" x14ac:dyDescent="0.2">
      <c r="A217" s="45" t="str">
        <f t="shared" si="35"/>
        <v>EXT</v>
      </c>
      <c r="B217" s="45"/>
      <c r="C217" s="45"/>
      <c r="D217" s="161" t="s">
        <v>846</v>
      </c>
      <c r="E217" s="61" t="s">
        <v>41</v>
      </c>
      <c r="F217" s="282" t="e">
        <v>#N/A</v>
      </c>
      <c r="G217" s="62">
        <f t="shared" si="36"/>
        <v>7</v>
      </c>
      <c r="H217" s="62" t="s">
        <v>32</v>
      </c>
      <c r="I217" s="64" t="s">
        <v>498</v>
      </c>
      <c r="J217" s="64"/>
      <c r="K217" s="65" t="s">
        <v>1015</v>
      </c>
      <c r="L217" s="65"/>
      <c r="M217" s="65" t="s">
        <v>1016</v>
      </c>
      <c r="N217" s="64"/>
      <c r="O217" s="66" t="s">
        <v>32</v>
      </c>
      <c r="P217" s="66" t="str">
        <f t="shared" ref="P217:P281" si="43">O217</f>
        <v>1..1</v>
      </c>
      <c r="Q217" s="6" t="s">
        <v>1115</v>
      </c>
      <c r="R217" s="67" t="s">
        <v>1116</v>
      </c>
      <c r="S217" s="66" t="s">
        <v>329</v>
      </c>
      <c r="T217" s="68" t="s">
        <v>163</v>
      </c>
      <c r="U217" s="62" t="s">
        <v>42</v>
      </c>
      <c r="V217" s="66"/>
      <c r="W217" s="69"/>
      <c r="X217" s="38"/>
      <c r="Y217" s="70" t="s">
        <v>47</v>
      </c>
      <c r="Z217" s="70" t="s">
        <v>47</v>
      </c>
      <c r="AA217" s="57"/>
      <c r="AB217" s="13" t="str">
        <f t="shared" si="33"/>
        <v>/rsm:CrossIndustryInvoice/rsm:SupplyChainTradeTransaction/ram:IncludedSupplyChainTradeLineItem/ram:SpecifiedLineTradeDelivery/ram:UltimateShipToTradeParty/ram:SpecifiedTaxRegistration/ram:ID</v>
      </c>
      <c r="AC217" s="13" t="str">
        <f t="shared" si="34"/>
        <v>/@schemeID</v>
      </c>
      <c r="AD217" s="14">
        <f>COUNTIFS(R$4:R217,AB217)</f>
        <v>1</v>
      </c>
      <c r="AE217" s="57"/>
      <c r="AF217" s="61" t="str">
        <f t="shared" si="40"/>
        <v>EXT</v>
      </c>
      <c r="AG217" s="62">
        <f t="shared" si="38"/>
        <v>7</v>
      </c>
      <c r="AH217" s="62" t="str">
        <f t="shared" si="41"/>
        <v>1..1</v>
      </c>
      <c r="AI217" s="64" t="s">
        <v>1019</v>
      </c>
      <c r="AJ217" s="64"/>
      <c r="AK217" s="65"/>
      <c r="AL217" s="65"/>
      <c r="AM217" s="65"/>
      <c r="AN217" s="64"/>
      <c r="AO217" s="66" t="str">
        <f t="shared" si="37"/>
        <v>1..1</v>
      </c>
      <c r="AP217" s="66" t="str">
        <f t="shared" si="37"/>
        <v>1..1</v>
      </c>
      <c r="AQ217" s="6" t="str">
        <f t="shared" si="37"/>
        <v>/rsm:CrossIndustryInvoice
/rsm:SupplyChainTradeTransaction
/ram:IncludedSupplyChainTradeLineItem
/ram:SpecifiedLineTradeDelivery
/ram:UltimateShipToTradeParty
/ram:SpecifiedTaxRegistration
/ram:ID
/@schemeID</v>
      </c>
      <c r="AR217" s="67" t="str">
        <f t="shared" si="37"/>
        <v>/rsm:CrossIndustryInvoice/rsm:SupplyChainTradeTransaction/ram:IncludedSupplyChainTradeLineItem/ram:SpecifiedLineTradeDelivery/ram:UltimateShipToTradeParty/ram:SpecifiedTaxRegistration/ram:ID/@schemeID</v>
      </c>
      <c r="AS217" s="66" t="s">
        <v>329</v>
      </c>
      <c r="AT217" s="68" t="s">
        <v>163</v>
      </c>
      <c r="AU217" s="62" t="str">
        <f t="shared" si="39"/>
        <v>0..1</v>
      </c>
      <c r="AV217" s="66"/>
      <c r="AW217" s="69"/>
      <c r="AX217" s="7"/>
      <c r="AY217" s="70" t="str">
        <f t="shared" si="42"/>
        <v>EXTENDED</v>
      </c>
      <c r="AZ217" s="70" t="str">
        <f t="shared" si="42"/>
        <v>EXTENDED</v>
      </c>
      <c r="BB217" s="57"/>
      <c r="BC217" s="59"/>
      <c r="BD217" s="59"/>
    </row>
    <row r="218" spans="1:56" s="11" customFormat="1" ht="90" x14ac:dyDescent="0.2">
      <c r="A218" s="45" t="str">
        <f t="shared" si="35"/>
        <v>EXT</v>
      </c>
      <c r="B218" s="45"/>
      <c r="C218" s="45"/>
      <c r="D218" s="161" t="s">
        <v>846</v>
      </c>
      <c r="E218" s="140" t="s">
        <v>41</v>
      </c>
      <c r="F218" s="296" t="s">
        <v>4926</v>
      </c>
      <c r="G218" s="141">
        <f t="shared" si="36"/>
        <v>4</v>
      </c>
      <c r="H218" s="141" t="s">
        <v>42</v>
      </c>
      <c r="I218" s="125" t="s">
        <v>1117</v>
      </c>
      <c r="J218" s="125"/>
      <c r="K218" s="125"/>
      <c r="L218" s="126"/>
      <c r="M218" s="126"/>
      <c r="N218" s="125"/>
      <c r="O218" s="124" t="s">
        <v>42</v>
      </c>
      <c r="P218" s="124" t="str">
        <f t="shared" si="43"/>
        <v>0..1</v>
      </c>
      <c r="Q218" s="142" t="s">
        <v>1118</v>
      </c>
      <c r="R218" s="143" t="s">
        <v>1119</v>
      </c>
      <c r="S218" s="124"/>
      <c r="T218" s="129"/>
      <c r="U218" s="141" t="s">
        <v>42</v>
      </c>
      <c r="V218" s="124"/>
      <c r="W218" s="130"/>
      <c r="X218" s="38"/>
      <c r="Y218" s="144" t="s">
        <v>47</v>
      </c>
      <c r="Z218" s="144" t="s">
        <v>48</v>
      </c>
      <c r="AA218" s="57"/>
      <c r="AB218" s="13" t="str">
        <f t="shared" si="33"/>
        <v>/rsm:CrossIndustryInvoice/rsm:SupplyChainTradeTransaction/ram:IncludedSupplyChainTradeLineItem/ram:SpecifiedLineTradeDelivery</v>
      </c>
      <c r="AC218" s="13" t="str">
        <f t="shared" si="34"/>
        <v>/ram:ActualDeliverySupplyChainEvent</v>
      </c>
      <c r="AD218" s="14">
        <f>COUNTIFS(R$4:R218,AB218)</f>
        <v>1</v>
      </c>
      <c r="AE218" s="57"/>
      <c r="AF218" s="140" t="str">
        <f t="shared" si="40"/>
        <v>EXT</v>
      </c>
      <c r="AG218" s="141">
        <f t="shared" si="38"/>
        <v>4</v>
      </c>
      <c r="AH218" s="141" t="str">
        <f t="shared" si="41"/>
        <v>0..1</v>
      </c>
      <c r="AI218" s="125" t="s">
        <v>1120</v>
      </c>
      <c r="AJ218" s="125"/>
      <c r="AK218" s="125"/>
      <c r="AL218" s="126"/>
      <c r="AM218" s="126"/>
      <c r="AN218" s="125"/>
      <c r="AO218" s="124" t="str">
        <f t="shared" si="37"/>
        <v>0..1</v>
      </c>
      <c r="AP218" s="124" t="str">
        <f t="shared" si="37"/>
        <v>0..1</v>
      </c>
      <c r="AQ218" s="142" t="str">
        <f t="shared" si="37"/>
        <v>/rsm:CrossIndustryInvoice
/rsm:SupplyChainTradeTransaction
/ram:IncludedSupplyChainTradeLineItem
/ram:SpecifiedLineTradeDelivery
/ram:ActualDeliverySupplyChainEvent</v>
      </c>
      <c r="AR218" s="143" t="str">
        <f t="shared" si="37"/>
        <v>/rsm:CrossIndustryInvoice/rsm:SupplyChainTradeTransaction/ram:IncludedSupplyChainTradeLineItem/ram:SpecifiedLineTradeDelivery/ram:ActualDeliverySupplyChainEvent</v>
      </c>
      <c r="AS218" s="124"/>
      <c r="AT218" s="129"/>
      <c r="AU218" s="141" t="str">
        <f t="shared" si="39"/>
        <v>0..1</v>
      </c>
      <c r="AV218" s="124"/>
      <c r="AW218" s="130"/>
      <c r="AX218" s="7"/>
      <c r="AY218" s="144" t="str">
        <f t="shared" si="42"/>
        <v>EXTENDED</v>
      </c>
      <c r="AZ218" s="144" t="str">
        <f t="shared" si="42"/>
        <v>EXTENDED FR B2B</v>
      </c>
      <c r="BB218" s="57"/>
      <c r="BC218" s="59"/>
      <c r="BD218" s="59"/>
    </row>
    <row r="219" spans="1:56" s="11" customFormat="1" ht="105" x14ac:dyDescent="0.2">
      <c r="A219" s="45" t="str">
        <f t="shared" si="35"/>
        <v>EXT</v>
      </c>
      <c r="B219" s="45"/>
      <c r="C219" s="45"/>
      <c r="D219" s="161" t="s">
        <v>846</v>
      </c>
      <c r="E219" s="61" t="s">
        <v>41</v>
      </c>
      <c r="F219" s="282" t="e">
        <v>#N/A</v>
      </c>
      <c r="G219" s="62">
        <f t="shared" si="36"/>
        <v>5</v>
      </c>
      <c r="H219" s="62" t="s">
        <v>32</v>
      </c>
      <c r="I219" s="151" t="s">
        <v>1121</v>
      </c>
      <c r="J219" s="64"/>
      <c r="K219" s="65"/>
      <c r="L219" s="65"/>
      <c r="M219" s="65"/>
      <c r="N219" s="64"/>
      <c r="O219" s="66" t="s">
        <v>32</v>
      </c>
      <c r="P219" s="66" t="str">
        <f t="shared" si="43"/>
        <v>1..1</v>
      </c>
      <c r="Q219" s="6" t="s">
        <v>1122</v>
      </c>
      <c r="R219" s="67" t="s">
        <v>1123</v>
      </c>
      <c r="S219" s="66"/>
      <c r="T219" s="68"/>
      <c r="U219" s="62" t="s">
        <v>42</v>
      </c>
      <c r="V219" s="66"/>
      <c r="W219" s="69"/>
      <c r="X219" s="38"/>
      <c r="Y219" s="70" t="s">
        <v>47</v>
      </c>
      <c r="Z219" s="70" t="s">
        <v>48</v>
      </c>
      <c r="AA219" s="57"/>
      <c r="AB219" s="13" t="str">
        <f t="shared" si="33"/>
        <v>/rsm:CrossIndustryInvoice/rsm:SupplyChainTradeTransaction/ram:IncludedSupplyChainTradeLineItem/ram:SpecifiedLineTradeDelivery/ram:ActualDeliverySupplyChainEvent</v>
      </c>
      <c r="AC219" s="13" t="str">
        <f t="shared" si="34"/>
        <v>/ram:OccurrenceDateTime</v>
      </c>
      <c r="AD219" s="14">
        <f>COUNTIFS(R$4:R219,AB219)</f>
        <v>1</v>
      </c>
      <c r="AE219" s="57"/>
      <c r="AF219" s="61" t="str">
        <f t="shared" si="40"/>
        <v>EXT</v>
      </c>
      <c r="AG219" s="62">
        <f t="shared" si="38"/>
        <v>5</v>
      </c>
      <c r="AH219" s="62" t="str">
        <f t="shared" si="41"/>
        <v>1..1</v>
      </c>
      <c r="AI219" s="151" t="s">
        <v>1124</v>
      </c>
      <c r="AJ219" s="64"/>
      <c r="AK219" s="65"/>
      <c r="AL219" s="65"/>
      <c r="AM219" s="65"/>
      <c r="AN219" s="64"/>
      <c r="AO219" s="66" t="str">
        <f t="shared" si="37"/>
        <v>1..1</v>
      </c>
      <c r="AP219" s="66" t="str">
        <f t="shared" si="37"/>
        <v>1..1</v>
      </c>
      <c r="AQ219" s="6" t="str">
        <f t="shared" si="37"/>
        <v>/rsm:CrossIndustryInvoice
/rsm:SupplyChainTradeTransaction
/ram:IncludedSupplyChainTradeLineItem
/ram:SpecifiedLineTradeDelivery
/ram:ActualDeliverySupplyChainEvent
/ram:OccurrenceDateTime</v>
      </c>
      <c r="AR219" s="67" t="str">
        <f t="shared" si="37"/>
        <v>/rsm:CrossIndustryInvoice/rsm:SupplyChainTradeTransaction/ram:IncludedSupplyChainTradeLineItem/ram:SpecifiedLineTradeDelivery/ram:ActualDeliverySupplyChainEvent/ram:OccurrenceDateTime</v>
      </c>
      <c r="AS219" s="66"/>
      <c r="AT219" s="68"/>
      <c r="AU219" s="62" t="str">
        <f t="shared" si="39"/>
        <v>0..1</v>
      </c>
      <c r="AV219" s="66"/>
      <c r="AW219" s="69"/>
      <c r="AX219" s="7"/>
      <c r="AY219" s="70" t="str">
        <f t="shared" si="42"/>
        <v>EXTENDED</v>
      </c>
      <c r="AZ219" s="70" t="str">
        <f t="shared" si="42"/>
        <v>EXTENDED FR B2B</v>
      </c>
      <c r="BB219" s="57"/>
      <c r="BC219" s="59"/>
      <c r="BD219" s="59"/>
    </row>
    <row r="220" spans="1:56" s="11" customFormat="1" ht="120" x14ac:dyDescent="0.2">
      <c r="A220" s="45" t="str">
        <f t="shared" si="35"/>
        <v>EXT</v>
      </c>
      <c r="B220" s="45"/>
      <c r="C220" s="45"/>
      <c r="D220" s="161" t="s">
        <v>846</v>
      </c>
      <c r="E220" s="61" t="s">
        <v>41</v>
      </c>
      <c r="F220" s="282" t="s">
        <v>4927</v>
      </c>
      <c r="G220" s="62">
        <f t="shared" si="36"/>
        <v>6</v>
      </c>
      <c r="H220" s="62" t="s">
        <v>32</v>
      </c>
      <c r="I220" s="64" t="s">
        <v>1125</v>
      </c>
      <c r="J220" s="64"/>
      <c r="K220" s="65"/>
      <c r="L220" s="65"/>
      <c r="M220" s="65"/>
      <c r="N220" s="64" t="s">
        <v>148</v>
      </c>
      <c r="O220" s="66" t="s">
        <v>32</v>
      </c>
      <c r="P220" s="66" t="str">
        <f t="shared" si="43"/>
        <v>1..1</v>
      </c>
      <c r="Q220" s="6" t="s">
        <v>1126</v>
      </c>
      <c r="R220" s="67" t="s">
        <v>1127</v>
      </c>
      <c r="S220" s="66" t="s">
        <v>151</v>
      </c>
      <c r="T220" s="68" t="s">
        <v>56</v>
      </c>
      <c r="U220" s="62" t="s">
        <v>42</v>
      </c>
      <c r="V220" s="66"/>
      <c r="W220" s="69"/>
      <c r="X220" s="38"/>
      <c r="Y220" s="70" t="s">
        <v>47</v>
      </c>
      <c r="Z220" s="70" t="s">
        <v>48</v>
      </c>
      <c r="AA220" s="57"/>
      <c r="AB220" s="13" t="str">
        <f t="shared" si="33"/>
        <v>/rsm:CrossIndustryInvoice/rsm:SupplyChainTradeTransaction/ram:IncludedSupplyChainTradeLineItem/ram:SpecifiedLineTradeDelivery/ram:ActualDeliverySupplyChainEvent/ram:OccurrenceDateTime</v>
      </c>
      <c r="AC220" s="13" t="str">
        <f t="shared" si="34"/>
        <v>/udt:DateTimeString</v>
      </c>
      <c r="AD220" s="14">
        <f>COUNTIFS(R$4:R220,AB220)</f>
        <v>1</v>
      </c>
      <c r="AE220" s="57"/>
      <c r="AF220" s="61" t="str">
        <f t="shared" si="40"/>
        <v>EXT</v>
      </c>
      <c r="AG220" s="62">
        <f t="shared" si="38"/>
        <v>6</v>
      </c>
      <c r="AH220" s="62" t="str">
        <f t="shared" si="41"/>
        <v>1..1</v>
      </c>
      <c r="AI220" s="64" t="s">
        <v>1128</v>
      </c>
      <c r="AJ220" s="64"/>
      <c r="AK220" s="65"/>
      <c r="AL220" s="65"/>
      <c r="AM220" s="65"/>
      <c r="AN220" s="64"/>
      <c r="AO220" s="66" t="str">
        <f t="shared" si="37"/>
        <v>1..1</v>
      </c>
      <c r="AP220" s="66" t="str">
        <f t="shared" si="37"/>
        <v>1..1</v>
      </c>
      <c r="AQ220" s="6" t="str">
        <f t="shared" si="37"/>
        <v>/rsm:CrossIndustryInvoice
/rsm:SupplyChainTradeTransaction
/ram:IncludedSupplyChainTradeLineItem
/ram:SpecifiedLineTradeDelivery
/ram:ActualDeliverySupplyChainEvent
/ram:OccurrenceDateTime
/udt:DateTimeString</v>
      </c>
      <c r="AR220" s="67" t="str">
        <f t="shared" si="37"/>
        <v>/rsm:CrossIndustryInvoice/rsm:SupplyChainTradeTransaction/ram:IncludedSupplyChainTradeLineItem/ram:SpecifiedLineTradeDelivery/ram:ActualDeliverySupplyChainEvent/ram:OccurrenceDateTime/udt:DateTimeString</v>
      </c>
      <c r="AS220" s="66" t="s">
        <v>151</v>
      </c>
      <c r="AT220" s="68" t="s">
        <v>56</v>
      </c>
      <c r="AU220" s="62" t="str">
        <f t="shared" si="39"/>
        <v>0..1</v>
      </c>
      <c r="AV220" s="66"/>
      <c r="AW220" s="69"/>
      <c r="AX220" s="7"/>
      <c r="AY220" s="70" t="str">
        <f t="shared" si="42"/>
        <v>EXTENDED</v>
      </c>
      <c r="AZ220" s="70" t="str">
        <f t="shared" si="42"/>
        <v>EXTENDED FR B2B</v>
      </c>
      <c r="BB220" s="57"/>
      <c r="BC220" s="59"/>
      <c r="BD220" s="59"/>
    </row>
    <row r="221" spans="1:56" s="11" customFormat="1" ht="135" x14ac:dyDescent="0.2">
      <c r="A221" s="45" t="str">
        <f t="shared" si="35"/>
        <v>EXT</v>
      </c>
      <c r="B221" s="45"/>
      <c r="C221" s="45"/>
      <c r="D221" s="161" t="s">
        <v>846</v>
      </c>
      <c r="E221" s="61" t="s">
        <v>41</v>
      </c>
      <c r="F221" s="282" t="s">
        <v>4928</v>
      </c>
      <c r="G221" s="62">
        <f t="shared" si="36"/>
        <v>7</v>
      </c>
      <c r="H221" s="62" t="s">
        <v>32</v>
      </c>
      <c r="I221" s="64" t="s">
        <v>226</v>
      </c>
      <c r="J221" s="64"/>
      <c r="K221" s="65"/>
      <c r="L221" s="65"/>
      <c r="M221" s="65" t="s">
        <v>160</v>
      </c>
      <c r="N221" s="64"/>
      <c r="O221" s="66" t="s">
        <v>32</v>
      </c>
      <c r="P221" s="66" t="str">
        <f t="shared" si="43"/>
        <v>1..1</v>
      </c>
      <c r="Q221" s="6" t="s">
        <v>1129</v>
      </c>
      <c r="R221" s="67" t="s">
        <v>1130</v>
      </c>
      <c r="S221" s="66"/>
      <c r="T221" s="68" t="s">
        <v>163</v>
      </c>
      <c r="U221" s="62" t="s">
        <v>42</v>
      </c>
      <c r="V221" s="66"/>
      <c r="W221" s="69"/>
      <c r="X221" s="38"/>
      <c r="Y221" s="70" t="s">
        <v>47</v>
      </c>
      <c r="Z221" s="70" t="s">
        <v>48</v>
      </c>
      <c r="AA221" s="57"/>
      <c r="AB221" s="13" t="str">
        <f t="shared" ref="AB221:AB294" si="44">IF(ISERROR(FIND("/",R221)),R221,LEFT(R221,FIND(CHAR(1),SUBSTITUTE(R221,"/",CHAR(1),LEN(R221)-LEN(SUBSTITUTE(R221,"/",""))))-1))</f>
        <v>/rsm:CrossIndustryInvoice/rsm:SupplyChainTradeTransaction/ram:IncludedSupplyChainTradeLineItem/ram:SpecifiedLineTradeDelivery/ram:ActualDeliverySupplyChainEvent/ram:OccurrenceDateTime/udt:DateTimeString</v>
      </c>
      <c r="AC221" s="13" t="str">
        <f t="shared" ref="AC221:AC294" si="45">IF(ISERROR(FIND("/",R221)),R221,MID(R221, FIND(CHAR(1),SUBSTITUTE(R221,"/",CHAR(1), LEN(R221)-LEN(SUBSTITUTE(R221,"/","")))), LEN(R221)))</f>
        <v>/@format</v>
      </c>
      <c r="AD221" s="14">
        <f>COUNTIFS(R$4:R221,AB221)</f>
        <v>1</v>
      </c>
      <c r="AE221" s="57"/>
      <c r="AF221" s="61" t="str">
        <f t="shared" si="40"/>
        <v>EXT</v>
      </c>
      <c r="AG221" s="62">
        <f t="shared" si="38"/>
        <v>7</v>
      </c>
      <c r="AH221" s="62" t="str">
        <f t="shared" si="41"/>
        <v>1..1</v>
      </c>
      <c r="AI221" s="64" t="s">
        <v>229</v>
      </c>
      <c r="AJ221" s="64"/>
      <c r="AK221" s="65"/>
      <c r="AL221" s="65"/>
      <c r="AM221" s="65"/>
      <c r="AN221" s="64"/>
      <c r="AO221" s="66" t="str">
        <f t="shared" si="37"/>
        <v>1..1</v>
      </c>
      <c r="AP221" s="66" t="str">
        <f t="shared" si="37"/>
        <v>1..1</v>
      </c>
      <c r="AQ221" s="6" t="str">
        <f t="shared" si="37"/>
        <v>/rsm:CrossIndustryInvoice
/rsm:SupplyChainTradeTransaction
/ram:IncludedSupplyChainTradeLineItem
/ram:SpecifiedLineTradeDelivery
/ram:ActualDeliverySupplyChainEvent
/ram:OccurrenceDateTime
/udt:DateTimeString
/@format</v>
      </c>
      <c r="AR221" s="67" t="str">
        <f t="shared" si="37"/>
        <v>/rsm:CrossIndustryInvoice/rsm:SupplyChainTradeTransaction/ram:IncludedSupplyChainTradeLineItem/ram:SpecifiedLineTradeDelivery/ram:ActualDeliverySupplyChainEvent/ram:OccurrenceDateTime/udt:DateTimeString/@format</v>
      </c>
      <c r="AS221" s="66"/>
      <c r="AT221" s="68" t="s">
        <v>163</v>
      </c>
      <c r="AU221" s="62" t="str">
        <f t="shared" si="39"/>
        <v>0..1</v>
      </c>
      <c r="AV221" s="66"/>
      <c r="AW221" s="69"/>
      <c r="AX221" s="7"/>
      <c r="AY221" s="70" t="str">
        <f t="shared" si="42"/>
        <v>EXTENDED</v>
      </c>
      <c r="AZ221" s="70" t="str">
        <f t="shared" si="42"/>
        <v>EXTENDED FR B2B</v>
      </c>
      <c r="BB221" s="57"/>
      <c r="BC221" s="59"/>
      <c r="BD221" s="59"/>
    </row>
    <row r="222" spans="1:56" s="152" customFormat="1" ht="90" x14ac:dyDescent="0.2">
      <c r="A222" s="45" t="str">
        <f t="shared" si="35"/>
        <v>EXT</v>
      </c>
      <c r="B222" s="45"/>
      <c r="C222" s="45"/>
      <c r="D222" s="161" t="s">
        <v>846</v>
      </c>
      <c r="E222" s="140" t="s">
        <v>41</v>
      </c>
      <c r="F222" s="296" t="s">
        <v>4929</v>
      </c>
      <c r="G222" s="141">
        <f t="shared" si="36"/>
        <v>4</v>
      </c>
      <c r="H222" s="141" t="s">
        <v>42</v>
      </c>
      <c r="I222" s="125" t="s">
        <v>1131</v>
      </c>
      <c r="J222" s="125"/>
      <c r="K222" s="125"/>
      <c r="L222" s="126"/>
      <c r="M222" s="126"/>
      <c r="N222" s="125"/>
      <c r="O222" s="124" t="s">
        <v>42</v>
      </c>
      <c r="P222" s="124" t="str">
        <f t="shared" si="43"/>
        <v>0..1</v>
      </c>
      <c r="Q222" s="142" t="s">
        <v>1132</v>
      </c>
      <c r="R222" s="143" t="s">
        <v>1133</v>
      </c>
      <c r="S222" s="124"/>
      <c r="T222" s="129" t="s">
        <v>38</v>
      </c>
      <c r="U222" s="141" t="s">
        <v>42</v>
      </c>
      <c r="V222" s="124"/>
      <c r="W222" s="130"/>
      <c r="X222" s="38"/>
      <c r="Y222" s="144" t="s">
        <v>47</v>
      </c>
      <c r="Z222" s="144" t="s">
        <v>48</v>
      </c>
      <c r="AA222" s="57"/>
      <c r="AB222" s="13" t="str">
        <f t="shared" si="44"/>
        <v>/rsm:CrossIndustryInvoice/rsm:SupplyChainTradeTransaction/ram:IncludedSupplyChainTradeLineItem/ram:SpecifiedLineTradeDelivery</v>
      </c>
      <c r="AC222" s="13" t="str">
        <f t="shared" si="45"/>
        <v>/ram:DespatchAdviceReferencedDocument</v>
      </c>
      <c r="AD222" s="14">
        <f>COUNTIFS(R$4:R222,AB222)</f>
        <v>1</v>
      </c>
      <c r="AE222" s="57"/>
      <c r="AF222" s="140" t="str">
        <f t="shared" si="40"/>
        <v>EXT</v>
      </c>
      <c r="AG222" s="141">
        <f t="shared" si="38"/>
        <v>4</v>
      </c>
      <c r="AH222" s="141" t="str">
        <f t="shared" si="41"/>
        <v>0..1</v>
      </c>
      <c r="AI222" s="125" t="s">
        <v>1134</v>
      </c>
      <c r="AJ222" s="125"/>
      <c r="AK222" s="125"/>
      <c r="AL222" s="126"/>
      <c r="AM222" s="126"/>
      <c r="AN222" s="125"/>
      <c r="AO222" s="124" t="str">
        <f t="shared" si="37"/>
        <v>0..1</v>
      </c>
      <c r="AP222" s="124" t="str">
        <f t="shared" si="37"/>
        <v>0..1</v>
      </c>
      <c r="AQ222" s="142" t="str">
        <f t="shared" si="37"/>
        <v>/rsm:CrossIndustryInvoice
/rsm:SupplyChainTradeTransaction
/ram:IncludedSupplyChainTradeLineItem
/ram:SpecifiedLineTradeDelivery
/ram:DespatchAdviceReferencedDocument</v>
      </c>
      <c r="AR222" s="143" t="str">
        <f t="shared" si="37"/>
        <v>/rsm:CrossIndustryInvoice/rsm:SupplyChainTradeTransaction/ram:IncludedSupplyChainTradeLineItem/ram:SpecifiedLineTradeDelivery/ram:DespatchAdviceReferencedDocument</v>
      </c>
      <c r="AS222" s="124"/>
      <c r="AT222" s="129" t="s">
        <v>38</v>
      </c>
      <c r="AU222" s="141" t="str">
        <f t="shared" si="39"/>
        <v>0..1</v>
      </c>
      <c r="AV222" s="124"/>
      <c r="AW222" s="130"/>
      <c r="AX222" s="7"/>
      <c r="AY222" s="144" t="str">
        <f t="shared" si="42"/>
        <v>EXTENDED</v>
      </c>
      <c r="AZ222" s="144" t="str">
        <f t="shared" si="42"/>
        <v>EXTENDED FR B2B</v>
      </c>
      <c r="BB222" s="57"/>
      <c r="BC222" s="59"/>
      <c r="BD222" s="59"/>
    </row>
    <row r="223" spans="1:56" s="11" customFormat="1" ht="105" x14ac:dyDescent="0.2">
      <c r="A223" s="45" t="str">
        <f t="shared" ref="A223:A296" si="46">IF(LEFT(E223,2)="BG","NO",IF(LEN(E223)-LEN(SUBSTITUTE(E223,"-",""))&gt;1,"NO",IF(E223="EXT","EXT","YES")))</f>
        <v>EXT</v>
      </c>
      <c r="B223" s="45"/>
      <c r="C223" s="45"/>
      <c r="D223" s="161" t="s">
        <v>846</v>
      </c>
      <c r="E223" s="61" t="s">
        <v>41</v>
      </c>
      <c r="F223" s="282" t="s">
        <v>4930</v>
      </c>
      <c r="G223" s="62">
        <f t="shared" si="36"/>
        <v>5</v>
      </c>
      <c r="H223" s="62" t="s">
        <v>42</v>
      </c>
      <c r="I223" s="64" t="s">
        <v>572</v>
      </c>
      <c r="J223" s="64"/>
      <c r="K223" s="65"/>
      <c r="L223" s="65"/>
      <c r="M223" s="65"/>
      <c r="N223" s="64"/>
      <c r="O223" s="66" t="s">
        <v>42</v>
      </c>
      <c r="P223" s="66" t="str">
        <f t="shared" si="43"/>
        <v>0..1</v>
      </c>
      <c r="Q223" s="6" t="s">
        <v>1135</v>
      </c>
      <c r="R223" s="67" t="s">
        <v>1136</v>
      </c>
      <c r="S223" s="66" t="s">
        <v>551</v>
      </c>
      <c r="T223" s="68" t="s">
        <v>56</v>
      </c>
      <c r="U223" s="62" t="s">
        <v>42</v>
      </c>
      <c r="V223" s="66"/>
      <c r="W223" s="69"/>
      <c r="X223" s="38"/>
      <c r="Y223" s="70" t="s">
        <v>47</v>
      </c>
      <c r="Z223" s="70" t="s">
        <v>48</v>
      </c>
      <c r="AA223" s="57"/>
      <c r="AB223" s="13" t="str">
        <f t="shared" si="44"/>
        <v>/rsm:CrossIndustryInvoice/rsm:SupplyChainTradeTransaction/ram:IncludedSupplyChainTradeLineItem/ram:SpecifiedLineTradeDelivery/ram:DespatchAdviceReferencedDocument</v>
      </c>
      <c r="AC223" s="13" t="str">
        <f t="shared" si="45"/>
        <v>/ram:IssuerAssignedID</v>
      </c>
      <c r="AD223" s="14">
        <f>COUNTIFS(R$4:R223,AB223)</f>
        <v>1</v>
      </c>
      <c r="AE223" s="57"/>
      <c r="AF223" s="61" t="str">
        <f t="shared" si="40"/>
        <v>EXT</v>
      </c>
      <c r="AG223" s="62">
        <f t="shared" si="38"/>
        <v>5</v>
      </c>
      <c r="AH223" s="62" t="str">
        <f t="shared" si="41"/>
        <v>0..1</v>
      </c>
      <c r="AI223" s="64" t="s">
        <v>1137</v>
      </c>
      <c r="AJ223" s="64"/>
      <c r="AK223" s="65"/>
      <c r="AL223" s="65"/>
      <c r="AM223" s="65"/>
      <c r="AN223" s="64"/>
      <c r="AO223" s="66" t="str">
        <f t="shared" si="37"/>
        <v>0..1</v>
      </c>
      <c r="AP223" s="66" t="str">
        <f t="shared" si="37"/>
        <v>0..1</v>
      </c>
      <c r="AQ223" s="6" t="str">
        <f t="shared" si="37"/>
        <v>/rsm:CrossIndustryInvoice
/rsm:SupplyChainTradeTransaction
/ram:IncludedSupplyChainTradeLineItem
/ram:SpecifiedLineTradeDelivery
/ram:DespatchAdviceReferencedDocument
/ram:IssuerAssignedID</v>
      </c>
      <c r="AR223" s="67" t="str">
        <f t="shared" si="37"/>
        <v>/rsm:CrossIndustryInvoice/rsm:SupplyChainTradeTransaction/ram:IncludedSupplyChainTradeLineItem/ram:SpecifiedLineTradeDelivery/ram:DespatchAdviceReferencedDocument/ram:IssuerAssignedID</v>
      </c>
      <c r="AS223" s="66" t="s">
        <v>551</v>
      </c>
      <c r="AT223" s="68" t="s">
        <v>56</v>
      </c>
      <c r="AU223" s="62" t="str">
        <f t="shared" si="39"/>
        <v>0..1</v>
      </c>
      <c r="AV223" s="66"/>
      <c r="AW223" s="69"/>
      <c r="AX223" s="7"/>
      <c r="AY223" s="70" t="str">
        <f t="shared" si="42"/>
        <v>EXTENDED</v>
      </c>
      <c r="AZ223" s="70" t="str">
        <f t="shared" si="42"/>
        <v>EXTENDED FR B2B</v>
      </c>
      <c r="BB223" s="57"/>
      <c r="BC223" s="59"/>
      <c r="BD223" s="59"/>
    </row>
    <row r="224" spans="1:56" s="11" customFormat="1" ht="105" x14ac:dyDescent="0.2">
      <c r="A224" s="45" t="str">
        <f t="shared" si="46"/>
        <v>EXT</v>
      </c>
      <c r="B224" s="45"/>
      <c r="C224" s="45"/>
      <c r="D224" s="161" t="s">
        <v>846</v>
      </c>
      <c r="E224" s="61" t="s">
        <v>41</v>
      </c>
      <c r="F224" s="282" t="s">
        <v>4931</v>
      </c>
      <c r="G224" s="62">
        <f t="shared" si="36"/>
        <v>5</v>
      </c>
      <c r="H224" s="62" t="s">
        <v>42</v>
      </c>
      <c r="I224" s="64" t="s">
        <v>577</v>
      </c>
      <c r="J224" s="64"/>
      <c r="K224" s="65"/>
      <c r="L224" s="65"/>
      <c r="M224" s="65"/>
      <c r="N224" s="64"/>
      <c r="O224" s="66" t="s">
        <v>42</v>
      </c>
      <c r="P224" s="66" t="str">
        <f t="shared" si="43"/>
        <v>0..1</v>
      </c>
      <c r="Q224" s="6" t="s">
        <v>1138</v>
      </c>
      <c r="R224" s="67" t="s">
        <v>1139</v>
      </c>
      <c r="S224" s="66" t="s">
        <v>55</v>
      </c>
      <c r="T224" s="68" t="s">
        <v>56</v>
      </c>
      <c r="U224" s="62" t="s">
        <v>42</v>
      </c>
      <c r="V224" s="66"/>
      <c r="W224" s="69"/>
      <c r="X224" s="38"/>
      <c r="Y224" s="70" t="s">
        <v>47</v>
      </c>
      <c r="Z224" s="70" t="s">
        <v>48</v>
      </c>
      <c r="AA224" s="57"/>
      <c r="AB224" s="13" t="str">
        <f t="shared" si="44"/>
        <v>/rsm:CrossIndustryInvoice/rsm:SupplyChainTradeTransaction/ram:IncludedSupplyChainTradeLineItem/ram:SpecifiedLineTradeDelivery/ram:DespatchAdviceReferencedDocument</v>
      </c>
      <c r="AC224" s="13" t="str">
        <f t="shared" si="45"/>
        <v>/ram:LineID</v>
      </c>
      <c r="AD224" s="14">
        <f>COUNTIFS(R$4:R224,AB224)</f>
        <v>1</v>
      </c>
      <c r="AE224" s="57"/>
      <c r="AF224" s="61" t="str">
        <f t="shared" si="40"/>
        <v>EXT</v>
      </c>
      <c r="AG224" s="62">
        <f t="shared" si="38"/>
        <v>5</v>
      </c>
      <c r="AH224" s="62" t="str">
        <f t="shared" si="41"/>
        <v>0..1</v>
      </c>
      <c r="AI224" s="64" t="s">
        <v>1140</v>
      </c>
      <c r="AJ224" s="64"/>
      <c r="AK224" s="65"/>
      <c r="AL224" s="65"/>
      <c r="AM224" s="65"/>
      <c r="AN224" s="64"/>
      <c r="AO224" s="66" t="str">
        <f t="shared" si="37"/>
        <v>0..1</v>
      </c>
      <c r="AP224" s="66" t="str">
        <f t="shared" si="37"/>
        <v>0..1</v>
      </c>
      <c r="AQ224" s="6" t="str">
        <f t="shared" si="37"/>
        <v>/rsm:CrossIndustryInvoice
/rsm:SupplyChainTradeTransaction
/ram:IncludedSupplyChainTradeLineItem
/ram:SpecifiedLineTradeDelivery
/ram:DespatchAdviceReferencedDocument
/ram:LineID</v>
      </c>
      <c r="AR224" s="67" t="str">
        <f t="shared" si="37"/>
        <v>/rsm:CrossIndustryInvoice/rsm:SupplyChainTradeTransaction/ram:IncludedSupplyChainTradeLineItem/ram:SpecifiedLineTradeDelivery/ram:DespatchAdviceReferencedDocument/ram:LineID</v>
      </c>
      <c r="AS224" s="66" t="s">
        <v>55</v>
      </c>
      <c r="AT224" s="68" t="s">
        <v>56</v>
      </c>
      <c r="AU224" s="62" t="str">
        <f t="shared" si="39"/>
        <v>0..1</v>
      </c>
      <c r="AV224" s="66"/>
      <c r="AW224" s="69"/>
      <c r="AX224" s="7"/>
      <c r="AY224" s="70" t="str">
        <f t="shared" si="42"/>
        <v>EXTENDED</v>
      </c>
      <c r="AZ224" s="70" t="str">
        <f t="shared" si="42"/>
        <v>EXTENDED FR B2B</v>
      </c>
      <c r="BB224" s="57"/>
      <c r="BC224" s="59"/>
      <c r="BD224" s="59"/>
    </row>
    <row r="225" spans="1:56" s="11" customFormat="1" ht="105" x14ac:dyDescent="0.2">
      <c r="A225" s="45" t="str">
        <f t="shared" si="46"/>
        <v>EXT</v>
      </c>
      <c r="B225" s="45"/>
      <c r="C225" s="45"/>
      <c r="D225" s="161" t="s">
        <v>846</v>
      </c>
      <c r="E225" s="61" t="s">
        <v>41</v>
      </c>
      <c r="F225" s="282" t="e">
        <v>#N/A</v>
      </c>
      <c r="G225" s="62">
        <f t="shared" si="36"/>
        <v>5</v>
      </c>
      <c r="H225" s="62" t="s">
        <v>42</v>
      </c>
      <c r="I225" s="151" t="s">
        <v>1141</v>
      </c>
      <c r="J225" s="64"/>
      <c r="K225" s="65"/>
      <c r="L225" s="65"/>
      <c r="M225" s="65"/>
      <c r="N225" s="64"/>
      <c r="O225" s="66" t="s">
        <v>42</v>
      </c>
      <c r="P225" s="66" t="str">
        <f t="shared" si="43"/>
        <v>0..1</v>
      </c>
      <c r="Q225" s="6" t="s">
        <v>1142</v>
      </c>
      <c r="R225" s="67" t="s">
        <v>1143</v>
      </c>
      <c r="S225" s="66"/>
      <c r="T225" s="68"/>
      <c r="U225" s="62" t="s">
        <v>42</v>
      </c>
      <c r="V225" s="66"/>
      <c r="W225" s="69"/>
      <c r="X225" s="38"/>
      <c r="Y225" s="70" t="s">
        <v>47</v>
      </c>
      <c r="Z225" s="70" t="s">
        <v>47</v>
      </c>
      <c r="AA225" s="57"/>
      <c r="AB225" s="13" t="str">
        <f t="shared" si="44"/>
        <v>/rsm:CrossIndustryInvoice/rsm:SupplyChainTradeTransaction/ram:IncludedSupplyChainTradeLineItem/ram:SpecifiedLineTradeDelivery/ram:DespatchAdviceReferencedDocument</v>
      </c>
      <c r="AC225" s="13" t="str">
        <f t="shared" si="45"/>
        <v>/ram:FormattedIssueDateTime</v>
      </c>
      <c r="AD225" s="14">
        <f>COUNTIFS(R$4:R225,AB225)</f>
        <v>1</v>
      </c>
      <c r="AE225" s="57"/>
      <c r="AF225" s="61" t="str">
        <f t="shared" si="40"/>
        <v>EXT</v>
      </c>
      <c r="AG225" s="62">
        <f t="shared" si="38"/>
        <v>5</v>
      </c>
      <c r="AH225" s="62" t="str">
        <f t="shared" si="41"/>
        <v>0..1</v>
      </c>
      <c r="AI225" s="151" t="s">
        <v>1144</v>
      </c>
      <c r="AJ225" s="64"/>
      <c r="AK225" s="65"/>
      <c r="AL225" s="65"/>
      <c r="AM225" s="65"/>
      <c r="AN225" s="64"/>
      <c r="AO225" s="66" t="str">
        <f t="shared" si="37"/>
        <v>0..1</v>
      </c>
      <c r="AP225" s="66" t="str">
        <f t="shared" si="37"/>
        <v>0..1</v>
      </c>
      <c r="AQ225" s="6" t="str">
        <f t="shared" si="37"/>
        <v>/rsm:CrossIndustryInvoice
/rsm:SupplyChainTradeTransaction
/ram:IncludedSupplyChainTradeLineItem
/ram:SpecifiedLineTradeDelivery
/ram:DespatchAdviceReferencedDocument
/ram:FormattedIssueDateTime</v>
      </c>
      <c r="AR225" s="67" t="str">
        <f t="shared" si="37"/>
        <v>/rsm:CrossIndustryInvoice/rsm:SupplyChainTradeTransaction/ram:IncludedSupplyChainTradeLineItem/ram:SpecifiedLineTradeDelivery/ram:DespatchAdviceReferencedDocument/ram:FormattedIssueDateTime</v>
      </c>
      <c r="AS225" s="66"/>
      <c r="AT225" s="68"/>
      <c r="AU225" s="62" t="str">
        <f t="shared" si="39"/>
        <v>0..1</v>
      </c>
      <c r="AV225" s="66"/>
      <c r="AW225" s="69"/>
      <c r="AX225" s="7"/>
      <c r="AY225" s="70" t="str">
        <f t="shared" si="42"/>
        <v>EXTENDED</v>
      </c>
      <c r="AZ225" s="70" t="str">
        <f t="shared" si="42"/>
        <v>EXTENDED</v>
      </c>
      <c r="BB225" s="57"/>
      <c r="BC225" s="59"/>
      <c r="BD225" s="59"/>
    </row>
    <row r="226" spans="1:56" s="11" customFormat="1" ht="120" x14ac:dyDescent="0.2">
      <c r="A226" s="45" t="str">
        <f t="shared" si="46"/>
        <v>EXT</v>
      </c>
      <c r="B226" s="45"/>
      <c r="C226" s="45"/>
      <c r="D226" s="161" t="s">
        <v>846</v>
      </c>
      <c r="E226" s="61" t="s">
        <v>41</v>
      </c>
      <c r="F226" s="282" t="e">
        <v>#N/A</v>
      </c>
      <c r="G226" s="62">
        <f t="shared" si="36"/>
        <v>6</v>
      </c>
      <c r="H226" s="62" t="s">
        <v>32</v>
      </c>
      <c r="I226" s="64" t="s">
        <v>1145</v>
      </c>
      <c r="J226" s="64"/>
      <c r="K226" s="65"/>
      <c r="L226" s="65"/>
      <c r="M226" s="65"/>
      <c r="N226" s="64" t="s">
        <v>148</v>
      </c>
      <c r="O226" s="66" t="s">
        <v>32</v>
      </c>
      <c r="P226" s="66" t="str">
        <f t="shared" si="43"/>
        <v>1..1</v>
      </c>
      <c r="Q226" s="6" t="s">
        <v>1146</v>
      </c>
      <c r="R226" s="67" t="s">
        <v>1147</v>
      </c>
      <c r="S226" s="66" t="s">
        <v>151</v>
      </c>
      <c r="T226" s="68" t="s">
        <v>56</v>
      </c>
      <c r="U226" s="62" t="s">
        <v>42</v>
      </c>
      <c r="V226" s="66"/>
      <c r="W226" s="69"/>
      <c r="X226" s="38"/>
      <c r="Y226" s="70" t="s">
        <v>47</v>
      </c>
      <c r="Z226" s="70" t="s">
        <v>47</v>
      </c>
      <c r="AA226" s="57"/>
      <c r="AB226" s="13" t="str">
        <f t="shared" si="44"/>
        <v>/rsm:CrossIndustryInvoice/rsm:SupplyChainTradeTransaction/ram:IncludedSupplyChainTradeLineItem/ram:SpecifiedLineTradeDelivery/ram:DespatchAdviceReferencedDocument/ram:FormattedIssueDateTime</v>
      </c>
      <c r="AC226" s="13" t="str">
        <f t="shared" si="45"/>
        <v>/qdt:DateTimeString</v>
      </c>
      <c r="AD226" s="14">
        <f>COUNTIFS(R$4:R226,AB226)</f>
        <v>1</v>
      </c>
      <c r="AE226" s="57"/>
      <c r="AF226" s="61" t="str">
        <f t="shared" si="40"/>
        <v>EXT</v>
      </c>
      <c r="AG226" s="62">
        <f t="shared" si="38"/>
        <v>6</v>
      </c>
      <c r="AH226" s="62" t="str">
        <f t="shared" si="41"/>
        <v>1..1</v>
      </c>
      <c r="AI226" s="64" t="s">
        <v>1148</v>
      </c>
      <c r="AJ226" s="64"/>
      <c r="AK226" s="65"/>
      <c r="AL226" s="65"/>
      <c r="AM226" s="65"/>
      <c r="AN226" s="64"/>
      <c r="AO226" s="66" t="str">
        <f t="shared" si="37"/>
        <v>1..1</v>
      </c>
      <c r="AP226" s="66" t="str">
        <f t="shared" si="37"/>
        <v>1..1</v>
      </c>
      <c r="AQ226" s="6" t="str">
        <f t="shared" si="37"/>
        <v>/rsm:CrossIndustryInvoice
/rsm:SupplyChainTradeTransaction
/ram:IncludedSupplyChainTradeLineItem
/ram:SpecifiedLineTradeDelivery
/ram:DespatchAdviceReferencedDocument
/ram:FormattedIssueDateTime
/qdt:DateTimeString</v>
      </c>
      <c r="AR226" s="67" t="str">
        <f t="shared" si="37"/>
        <v>/rsm:CrossIndustryInvoice/rsm:SupplyChainTradeTransaction/ram:IncludedSupplyChainTradeLineItem/ram:SpecifiedLineTradeDelivery/ram:DespatchAdviceReferencedDocument/ram:FormattedIssueDateTime/qdt:DateTimeString</v>
      </c>
      <c r="AS226" s="66" t="s">
        <v>151</v>
      </c>
      <c r="AT226" s="68" t="s">
        <v>56</v>
      </c>
      <c r="AU226" s="62" t="str">
        <f t="shared" si="39"/>
        <v>0..1</v>
      </c>
      <c r="AV226" s="66"/>
      <c r="AW226" s="69"/>
      <c r="AX226" s="7"/>
      <c r="AY226" s="70" t="str">
        <f t="shared" si="42"/>
        <v>EXTENDED</v>
      </c>
      <c r="AZ226" s="70" t="str">
        <f t="shared" si="42"/>
        <v>EXTENDED</v>
      </c>
      <c r="BB226" s="57"/>
      <c r="BC226" s="59"/>
      <c r="BD226" s="59"/>
    </row>
    <row r="227" spans="1:56" s="11" customFormat="1" ht="135" x14ac:dyDescent="0.2">
      <c r="A227" s="45" t="str">
        <f t="shared" si="46"/>
        <v>EXT</v>
      </c>
      <c r="B227" s="45"/>
      <c r="C227" s="45"/>
      <c r="D227" s="161" t="s">
        <v>846</v>
      </c>
      <c r="E227" s="61" t="s">
        <v>41</v>
      </c>
      <c r="F227" s="282" t="e">
        <v>#N/A</v>
      </c>
      <c r="G227" s="62">
        <f t="shared" si="36"/>
        <v>7</v>
      </c>
      <c r="H227" s="62" t="s">
        <v>32</v>
      </c>
      <c r="I227" s="64" t="s">
        <v>226</v>
      </c>
      <c r="J227" s="64"/>
      <c r="K227" s="65"/>
      <c r="L227" s="65"/>
      <c r="M227" s="65" t="s">
        <v>160</v>
      </c>
      <c r="N227" s="64"/>
      <c r="O227" s="66" t="s">
        <v>32</v>
      </c>
      <c r="P227" s="66" t="str">
        <f t="shared" si="43"/>
        <v>1..1</v>
      </c>
      <c r="Q227" s="6" t="s">
        <v>1149</v>
      </c>
      <c r="R227" s="67" t="s">
        <v>1150</v>
      </c>
      <c r="S227" s="66"/>
      <c r="T227" s="68" t="s">
        <v>163</v>
      </c>
      <c r="U227" s="62" t="s">
        <v>42</v>
      </c>
      <c r="V227" s="66"/>
      <c r="W227" s="69"/>
      <c r="X227" s="38"/>
      <c r="Y227" s="70" t="s">
        <v>47</v>
      </c>
      <c r="Z227" s="70" t="s">
        <v>47</v>
      </c>
      <c r="AA227" s="57"/>
      <c r="AB227" s="13" t="str">
        <f t="shared" si="44"/>
        <v>/rsm:CrossIndustryInvoice/rsm:SupplyChainTradeTransaction/ram:IncludedSupplyChainTradeLineItem/ram:SpecifiedLineTradeDelivery/ram:DespatchAdviceReferencedDocument/ram:FormattedIssueDateTime/qdt:DateTimeString</v>
      </c>
      <c r="AC227" s="13" t="str">
        <f t="shared" si="45"/>
        <v>/@format</v>
      </c>
      <c r="AD227" s="14">
        <f>COUNTIFS(R$4:R227,AB227)</f>
        <v>1</v>
      </c>
      <c r="AE227" s="57"/>
      <c r="AF227" s="61" t="str">
        <f t="shared" si="40"/>
        <v>EXT</v>
      </c>
      <c r="AG227" s="62">
        <f t="shared" si="38"/>
        <v>7</v>
      </c>
      <c r="AH227" s="62" t="str">
        <f t="shared" si="41"/>
        <v>1..1</v>
      </c>
      <c r="AI227" s="64" t="s">
        <v>229</v>
      </c>
      <c r="AJ227" s="64"/>
      <c r="AK227" s="65"/>
      <c r="AL227" s="65"/>
      <c r="AM227" s="65"/>
      <c r="AN227" s="64"/>
      <c r="AO227" s="66" t="str">
        <f t="shared" si="37"/>
        <v>1..1</v>
      </c>
      <c r="AP227" s="66" t="str">
        <f t="shared" si="37"/>
        <v>1..1</v>
      </c>
      <c r="AQ227" s="6" t="str">
        <f t="shared" si="37"/>
        <v>/rsm:CrossIndustryInvoice
/rsm:SupplyChainTradeTransaction
/ram:IncludedSupplyChainTradeLineItem
/ram:SpecifiedLineTradeDelivery
/ram:DespatchAdviceReferencedDocument
/ram:FormattedIssueDateTime
/qdt:DateTimeString
/@format</v>
      </c>
      <c r="AR227" s="67" t="str">
        <f t="shared" si="37"/>
        <v>/rsm:CrossIndustryInvoice/rsm:SupplyChainTradeTransaction/ram:IncludedSupplyChainTradeLineItem/ram:SpecifiedLineTradeDelivery/ram:DespatchAdviceReferencedDocument/ram:FormattedIssueDateTime/qdt:DateTimeString/@format</v>
      </c>
      <c r="AS227" s="66"/>
      <c r="AT227" s="68" t="s">
        <v>163</v>
      </c>
      <c r="AU227" s="62" t="str">
        <f t="shared" si="39"/>
        <v>0..1</v>
      </c>
      <c r="AV227" s="66"/>
      <c r="AW227" s="69"/>
      <c r="AX227" s="7"/>
      <c r="AY227" s="70" t="str">
        <f t="shared" si="42"/>
        <v>EXTENDED</v>
      </c>
      <c r="AZ227" s="70" t="str">
        <f t="shared" si="42"/>
        <v>EXTENDED</v>
      </c>
      <c r="BB227" s="57"/>
      <c r="BC227" s="59"/>
      <c r="BD227" s="59"/>
    </row>
    <row r="228" spans="1:56" s="11" customFormat="1" ht="90" x14ac:dyDescent="0.2">
      <c r="A228" s="45" t="str">
        <f t="shared" si="46"/>
        <v>EXT</v>
      </c>
      <c r="B228" s="45"/>
      <c r="C228" s="45"/>
      <c r="D228" s="161" t="s">
        <v>846</v>
      </c>
      <c r="E228" s="140" t="s">
        <v>41</v>
      </c>
      <c r="F228" s="296" t="s">
        <v>4932</v>
      </c>
      <c r="G228" s="141">
        <f t="shared" si="36"/>
        <v>4</v>
      </c>
      <c r="H228" s="141" t="s">
        <v>42</v>
      </c>
      <c r="I228" s="125" t="s">
        <v>1151</v>
      </c>
      <c r="J228" s="125"/>
      <c r="K228" s="125"/>
      <c r="L228" s="126"/>
      <c r="M228" s="126"/>
      <c r="N228" s="125"/>
      <c r="O228" s="124" t="s">
        <v>42</v>
      </c>
      <c r="P228" s="124" t="str">
        <f t="shared" si="43"/>
        <v>0..1</v>
      </c>
      <c r="Q228" s="142" t="s">
        <v>1152</v>
      </c>
      <c r="R228" s="143" t="s">
        <v>1153</v>
      </c>
      <c r="S228" s="124"/>
      <c r="T228" s="129" t="s">
        <v>38</v>
      </c>
      <c r="U228" s="141" t="s">
        <v>42</v>
      </c>
      <c r="V228" s="124"/>
      <c r="W228" s="130"/>
      <c r="X228" s="38"/>
      <c r="Y228" s="144" t="s">
        <v>47</v>
      </c>
      <c r="Z228" s="144" t="s">
        <v>48</v>
      </c>
      <c r="AA228" s="57"/>
      <c r="AB228" s="13" t="str">
        <f t="shared" si="44"/>
        <v>/rsm:CrossIndustryInvoice/rsm:SupplyChainTradeTransaction/ram:IncludedSupplyChainTradeLineItem/ram:SpecifiedLineTradeDelivery</v>
      </c>
      <c r="AC228" s="13" t="str">
        <f t="shared" si="45"/>
        <v>/ram:ReceivingAdviceReferencedDocument</v>
      </c>
      <c r="AD228" s="14">
        <f>COUNTIFS(R$4:R228,AB228)</f>
        <v>1</v>
      </c>
      <c r="AE228" s="57"/>
      <c r="AF228" s="140" t="str">
        <f t="shared" si="40"/>
        <v>EXT</v>
      </c>
      <c r="AG228" s="141">
        <f t="shared" si="38"/>
        <v>4</v>
      </c>
      <c r="AH228" s="141" t="str">
        <f t="shared" si="41"/>
        <v>0..1</v>
      </c>
      <c r="AI228" s="125" t="s">
        <v>1154</v>
      </c>
      <c r="AJ228" s="125"/>
      <c r="AK228" s="125"/>
      <c r="AL228" s="126"/>
      <c r="AM228" s="126"/>
      <c r="AN228" s="125"/>
      <c r="AO228" s="124" t="str">
        <f t="shared" si="37"/>
        <v>0..1</v>
      </c>
      <c r="AP228" s="124" t="str">
        <f t="shared" si="37"/>
        <v>0..1</v>
      </c>
      <c r="AQ228" s="142" t="str">
        <f t="shared" si="37"/>
        <v>/rsm:CrossIndustryInvoice
/rsm:SupplyChainTradeTransaction
/ram:IncludedSupplyChainTradeLineItem
/ram:SpecifiedLineTradeDelivery
/ram:ReceivingAdviceReferencedDocument</v>
      </c>
      <c r="AR228" s="143" t="str">
        <f t="shared" si="37"/>
        <v>/rsm:CrossIndustryInvoice/rsm:SupplyChainTradeTransaction/ram:IncludedSupplyChainTradeLineItem/ram:SpecifiedLineTradeDelivery/ram:ReceivingAdviceReferencedDocument</v>
      </c>
      <c r="AS228" s="124"/>
      <c r="AT228" s="129" t="s">
        <v>38</v>
      </c>
      <c r="AU228" s="141" t="str">
        <f t="shared" si="39"/>
        <v>0..1</v>
      </c>
      <c r="AV228" s="124"/>
      <c r="AW228" s="130"/>
      <c r="AX228" s="7"/>
      <c r="AY228" s="144" t="str">
        <f t="shared" si="42"/>
        <v>EXTENDED</v>
      </c>
      <c r="AZ228" s="144" t="str">
        <f t="shared" si="42"/>
        <v>EXTENDED FR B2B</v>
      </c>
      <c r="BB228" s="57"/>
      <c r="BC228" s="59"/>
      <c r="BD228" s="59"/>
    </row>
    <row r="229" spans="1:56" s="11" customFormat="1" ht="105" x14ac:dyDescent="0.2">
      <c r="A229" s="45" t="str">
        <f t="shared" si="46"/>
        <v>EXT</v>
      </c>
      <c r="B229" s="45"/>
      <c r="C229" s="45"/>
      <c r="D229" s="161" t="s">
        <v>846</v>
      </c>
      <c r="E229" s="61" t="s">
        <v>41</v>
      </c>
      <c r="F229" s="282" t="s">
        <v>4933</v>
      </c>
      <c r="G229" s="62">
        <f t="shared" si="36"/>
        <v>5</v>
      </c>
      <c r="H229" s="62" t="s">
        <v>42</v>
      </c>
      <c r="I229" s="64" t="s">
        <v>572</v>
      </c>
      <c r="J229" s="64"/>
      <c r="K229" s="65"/>
      <c r="L229" s="65"/>
      <c r="M229" s="65"/>
      <c r="N229" s="64"/>
      <c r="O229" s="66" t="s">
        <v>42</v>
      </c>
      <c r="P229" s="66" t="str">
        <f t="shared" si="43"/>
        <v>0..1</v>
      </c>
      <c r="Q229" s="6" t="s">
        <v>1155</v>
      </c>
      <c r="R229" s="67" t="s">
        <v>1156</v>
      </c>
      <c r="S229" s="66" t="s">
        <v>551</v>
      </c>
      <c r="T229" s="68" t="s">
        <v>56</v>
      </c>
      <c r="U229" s="62" t="s">
        <v>42</v>
      </c>
      <c r="V229" s="66"/>
      <c r="W229" s="69"/>
      <c r="X229" s="38"/>
      <c r="Y229" s="70" t="s">
        <v>47</v>
      </c>
      <c r="Z229" s="70" t="s">
        <v>48</v>
      </c>
      <c r="AA229" s="57"/>
      <c r="AB229" s="13" t="str">
        <f t="shared" si="44"/>
        <v>/rsm:CrossIndustryInvoice/rsm:SupplyChainTradeTransaction/ram:IncludedSupplyChainTradeLineItem/ram:SpecifiedLineTradeDelivery/ram:ReceivingAdviceReferencedDocument</v>
      </c>
      <c r="AC229" s="13" t="str">
        <f t="shared" si="45"/>
        <v>/ram:IssuerAssignedID</v>
      </c>
      <c r="AD229" s="14">
        <f>COUNTIFS(R$4:R229,AB229)</f>
        <v>1</v>
      </c>
      <c r="AE229" s="57"/>
      <c r="AF229" s="61" t="str">
        <f t="shared" si="40"/>
        <v>EXT</v>
      </c>
      <c r="AG229" s="62">
        <f t="shared" si="38"/>
        <v>5</v>
      </c>
      <c r="AH229" s="62" t="str">
        <f t="shared" si="41"/>
        <v>0..1</v>
      </c>
      <c r="AI229" s="64" t="s">
        <v>1157</v>
      </c>
      <c r="AJ229" s="64"/>
      <c r="AK229" s="65"/>
      <c r="AL229" s="65"/>
      <c r="AM229" s="65"/>
      <c r="AN229" s="64"/>
      <c r="AO229" s="66" t="str">
        <f t="shared" si="37"/>
        <v>0..1</v>
      </c>
      <c r="AP229" s="66" t="str">
        <f t="shared" si="37"/>
        <v>0..1</v>
      </c>
      <c r="AQ229" s="6" t="str">
        <f t="shared" si="37"/>
        <v>/rsm:CrossIndustryInvoice
/rsm:SupplyChainTradeTransaction
/ram:IncludedSupplyChainTradeLineItem
/ram:SpecifiedLineTradeDelivery
/ram:ReceivingAdviceReferencedDocument
/ram:IssuerAssignedID</v>
      </c>
      <c r="AR229" s="67" t="str">
        <f t="shared" si="37"/>
        <v>/rsm:CrossIndustryInvoice/rsm:SupplyChainTradeTransaction/ram:IncludedSupplyChainTradeLineItem/ram:SpecifiedLineTradeDelivery/ram:ReceivingAdviceReferencedDocument/ram:IssuerAssignedID</v>
      </c>
      <c r="AS229" s="66" t="s">
        <v>551</v>
      </c>
      <c r="AT229" s="68" t="s">
        <v>56</v>
      </c>
      <c r="AU229" s="62" t="str">
        <f t="shared" si="39"/>
        <v>0..1</v>
      </c>
      <c r="AV229" s="66"/>
      <c r="AW229" s="69"/>
      <c r="AX229" s="7"/>
      <c r="AY229" s="70" t="str">
        <f t="shared" si="42"/>
        <v>EXTENDED</v>
      </c>
      <c r="AZ229" s="70" t="str">
        <f t="shared" si="42"/>
        <v>EXTENDED FR B2B</v>
      </c>
      <c r="BB229" s="57"/>
      <c r="BC229" s="59"/>
      <c r="BD229" s="59"/>
    </row>
    <row r="230" spans="1:56" s="11" customFormat="1" ht="105" x14ac:dyDescent="0.2">
      <c r="A230" s="45" t="str">
        <f t="shared" si="46"/>
        <v>EXT</v>
      </c>
      <c r="B230" s="45"/>
      <c r="C230" s="45"/>
      <c r="D230" s="161" t="s">
        <v>846</v>
      </c>
      <c r="E230" s="61" t="s">
        <v>41</v>
      </c>
      <c r="F230" s="282" t="s">
        <v>4934</v>
      </c>
      <c r="G230" s="62">
        <f t="shared" si="36"/>
        <v>5</v>
      </c>
      <c r="H230" s="62" t="s">
        <v>42</v>
      </c>
      <c r="I230" s="64" t="s">
        <v>577</v>
      </c>
      <c r="J230" s="64"/>
      <c r="K230" s="65"/>
      <c r="L230" s="65"/>
      <c r="M230" s="65"/>
      <c r="N230" s="64"/>
      <c r="O230" s="66" t="s">
        <v>42</v>
      </c>
      <c r="P230" s="66" t="str">
        <f t="shared" si="43"/>
        <v>0..1</v>
      </c>
      <c r="Q230" s="6" t="s">
        <v>1158</v>
      </c>
      <c r="R230" s="67" t="s">
        <v>1159</v>
      </c>
      <c r="S230" s="66" t="s">
        <v>55</v>
      </c>
      <c r="T230" s="68" t="s">
        <v>56</v>
      </c>
      <c r="U230" s="62" t="s">
        <v>42</v>
      </c>
      <c r="V230" s="66"/>
      <c r="W230" s="69"/>
      <c r="X230" s="38"/>
      <c r="Y230" s="70" t="s">
        <v>47</v>
      </c>
      <c r="Z230" s="70" t="s">
        <v>48</v>
      </c>
      <c r="AA230" s="57"/>
      <c r="AB230" s="13" t="str">
        <f t="shared" si="44"/>
        <v>/rsm:CrossIndustryInvoice/rsm:SupplyChainTradeTransaction/ram:IncludedSupplyChainTradeLineItem/ram:SpecifiedLineTradeDelivery/ram:ReceivingAdviceReferencedDocument</v>
      </c>
      <c r="AC230" s="13" t="str">
        <f t="shared" si="45"/>
        <v>/ram:LineID</v>
      </c>
      <c r="AD230" s="14">
        <f>COUNTIFS(R$4:R230,AB230)</f>
        <v>1</v>
      </c>
      <c r="AE230" s="57"/>
      <c r="AF230" s="61" t="str">
        <f t="shared" si="40"/>
        <v>EXT</v>
      </c>
      <c r="AG230" s="62">
        <f t="shared" si="38"/>
        <v>5</v>
      </c>
      <c r="AH230" s="62" t="str">
        <f t="shared" si="41"/>
        <v>0..1</v>
      </c>
      <c r="AI230" s="64" t="s">
        <v>1160</v>
      </c>
      <c r="AJ230" s="64"/>
      <c r="AK230" s="65"/>
      <c r="AL230" s="65"/>
      <c r="AM230" s="65"/>
      <c r="AN230" s="64"/>
      <c r="AO230" s="66" t="str">
        <f t="shared" si="37"/>
        <v>0..1</v>
      </c>
      <c r="AP230" s="66" t="str">
        <f t="shared" si="37"/>
        <v>0..1</v>
      </c>
      <c r="AQ230" s="6" t="str">
        <f t="shared" si="37"/>
        <v>/rsm:CrossIndustryInvoice
/rsm:SupplyChainTradeTransaction
/ram:IncludedSupplyChainTradeLineItem
/ram:SpecifiedLineTradeDelivery
/ram:ReceivingAdviceReferencedDocument
/ram:LineID</v>
      </c>
      <c r="AR230" s="67" t="str">
        <f t="shared" si="37"/>
        <v>/rsm:CrossIndustryInvoice/rsm:SupplyChainTradeTransaction/ram:IncludedSupplyChainTradeLineItem/ram:SpecifiedLineTradeDelivery/ram:ReceivingAdviceReferencedDocument/ram:LineID</v>
      </c>
      <c r="AS230" s="66" t="s">
        <v>55</v>
      </c>
      <c r="AT230" s="68" t="s">
        <v>56</v>
      </c>
      <c r="AU230" s="62" t="str">
        <f t="shared" si="39"/>
        <v>0..1</v>
      </c>
      <c r="AV230" s="66"/>
      <c r="AW230" s="69"/>
      <c r="AX230" s="7"/>
      <c r="AY230" s="70" t="str">
        <f t="shared" si="42"/>
        <v>EXTENDED</v>
      </c>
      <c r="AZ230" s="70" t="str">
        <f t="shared" si="42"/>
        <v>EXTENDED FR B2B</v>
      </c>
      <c r="BB230" s="57"/>
      <c r="BC230" s="59"/>
      <c r="BD230" s="59"/>
    </row>
    <row r="231" spans="1:56" s="11" customFormat="1" ht="105" x14ac:dyDescent="0.2">
      <c r="A231" s="45" t="str">
        <f t="shared" si="46"/>
        <v>EXT</v>
      </c>
      <c r="B231" s="45"/>
      <c r="C231" s="45"/>
      <c r="D231" s="161" t="s">
        <v>846</v>
      </c>
      <c r="E231" s="61" t="s">
        <v>41</v>
      </c>
      <c r="F231" s="282" t="e">
        <v>#N/A</v>
      </c>
      <c r="G231" s="62">
        <f t="shared" si="36"/>
        <v>5</v>
      </c>
      <c r="H231" s="62" t="s">
        <v>42</v>
      </c>
      <c r="I231" s="151" t="s">
        <v>1141</v>
      </c>
      <c r="J231" s="64"/>
      <c r="K231" s="65"/>
      <c r="L231" s="65"/>
      <c r="M231" s="65"/>
      <c r="N231" s="64"/>
      <c r="O231" s="66" t="s">
        <v>42</v>
      </c>
      <c r="P231" s="66" t="str">
        <f t="shared" si="43"/>
        <v>0..1</v>
      </c>
      <c r="Q231" s="6" t="s">
        <v>1161</v>
      </c>
      <c r="R231" s="67" t="s">
        <v>1162</v>
      </c>
      <c r="S231" s="66"/>
      <c r="T231" s="68"/>
      <c r="U231" s="62" t="s">
        <v>42</v>
      </c>
      <c r="V231" s="66"/>
      <c r="W231" s="69"/>
      <c r="X231" s="38"/>
      <c r="Y231" s="70" t="s">
        <v>47</v>
      </c>
      <c r="Z231" s="70" t="s">
        <v>47</v>
      </c>
      <c r="AA231" s="57"/>
      <c r="AB231" s="13" t="str">
        <f t="shared" si="44"/>
        <v>/rsm:CrossIndustryInvoice/rsm:SupplyChainTradeTransaction/ram:IncludedSupplyChainTradeLineItem/ram:SpecifiedLineTradeDelivery/ram:ReceivingAdviceReferencedDocument</v>
      </c>
      <c r="AC231" s="13" t="str">
        <f t="shared" si="45"/>
        <v>/ram:FormattedIssueDateTime</v>
      </c>
      <c r="AD231" s="14">
        <f>COUNTIFS(R$4:R231,AB231)</f>
        <v>1</v>
      </c>
      <c r="AE231" s="57"/>
      <c r="AF231" s="61" t="str">
        <f t="shared" si="40"/>
        <v>EXT</v>
      </c>
      <c r="AG231" s="62">
        <f t="shared" si="38"/>
        <v>5</v>
      </c>
      <c r="AH231" s="62" t="str">
        <f t="shared" si="41"/>
        <v>0..1</v>
      </c>
      <c r="AI231" s="151" t="s">
        <v>1163</v>
      </c>
      <c r="AJ231" s="64"/>
      <c r="AK231" s="65"/>
      <c r="AL231" s="65"/>
      <c r="AM231" s="65"/>
      <c r="AN231" s="64"/>
      <c r="AO231" s="66" t="str">
        <f t="shared" si="37"/>
        <v>0..1</v>
      </c>
      <c r="AP231" s="66" t="str">
        <f t="shared" si="37"/>
        <v>0..1</v>
      </c>
      <c r="AQ231" s="6" t="str">
        <f t="shared" si="37"/>
        <v>/rsm:CrossIndustryInvoice
/rsm:SupplyChainTradeTransaction
/ram:IncludedSupplyChainTradeLineItem
/ram:SpecifiedLineTradeDelivery
/ram:ReceivingAdviceReferencedDocument
/ram:FormattedIssueDateTime</v>
      </c>
      <c r="AR231" s="67" t="str">
        <f t="shared" si="37"/>
        <v>/rsm:CrossIndustryInvoice/rsm:SupplyChainTradeTransaction/ram:IncludedSupplyChainTradeLineItem/ram:SpecifiedLineTradeDelivery/ram:ReceivingAdviceReferencedDocument/ram:FormattedIssueDateTime</v>
      </c>
      <c r="AS231" s="66"/>
      <c r="AT231" s="68"/>
      <c r="AU231" s="62" t="str">
        <f t="shared" si="39"/>
        <v>0..1</v>
      </c>
      <c r="AV231" s="66"/>
      <c r="AW231" s="69"/>
      <c r="AX231" s="7"/>
      <c r="AY231" s="70" t="str">
        <f t="shared" si="42"/>
        <v>EXTENDED</v>
      </c>
      <c r="AZ231" s="70" t="str">
        <f t="shared" si="42"/>
        <v>EXTENDED</v>
      </c>
      <c r="BB231" s="57"/>
      <c r="BC231" s="59"/>
      <c r="BD231" s="59"/>
    </row>
    <row r="232" spans="1:56" s="11" customFormat="1" ht="120" x14ac:dyDescent="0.2">
      <c r="A232" s="45" t="str">
        <f t="shared" si="46"/>
        <v>EXT</v>
      </c>
      <c r="B232" s="45"/>
      <c r="C232" s="45"/>
      <c r="D232" s="161" t="s">
        <v>846</v>
      </c>
      <c r="E232" s="61" t="s">
        <v>41</v>
      </c>
      <c r="F232" s="282" t="e">
        <v>#N/A</v>
      </c>
      <c r="G232" s="62">
        <f t="shared" si="36"/>
        <v>6</v>
      </c>
      <c r="H232" s="62" t="s">
        <v>32</v>
      </c>
      <c r="I232" s="64" t="s">
        <v>1145</v>
      </c>
      <c r="J232" s="64"/>
      <c r="K232" s="65"/>
      <c r="L232" s="65"/>
      <c r="M232" s="65"/>
      <c r="N232" s="64" t="s">
        <v>148</v>
      </c>
      <c r="O232" s="66" t="s">
        <v>32</v>
      </c>
      <c r="P232" s="66" t="str">
        <f t="shared" si="43"/>
        <v>1..1</v>
      </c>
      <c r="Q232" s="6" t="s">
        <v>1164</v>
      </c>
      <c r="R232" s="67" t="s">
        <v>1165</v>
      </c>
      <c r="S232" s="66" t="s">
        <v>151</v>
      </c>
      <c r="T232" s="68" t="s">
        <v>56</v>
      </c>
      <c r="U232" s="62" t="s">
        <v>42</v>
      </c>
      <c r="V232" s="66"/>
      <c r="W232" s="69"/>
      <c r="X232" s="38"/>
      <c r="Y232" s="70" t="s">
        <v>47</v>
      </c>
      <c r="Z232" s="70" t="s">
        <v>47</v>
      </c>
      <c r="AA232" s="57"/>
      <c r="AB232" s="13" t="str">
        <f t="shared" si="44"/>
        <v>/rsm:CrossIndustryInvoice/rsm:SupplyChainTradeTransaction/ram:IncludedSupplyChainTradeLineItem/ram:SpecifiedLineTradeDelivery/ram:ReceivingAdviceReferencedDocument/ram:FormattedIssueDateTime</v>
      </c>
      <c r="AC232" s="13" t="str">
        <f t="shared" si="45"/>
        <v>/qdt:DateTimeString</v>
      </c>
      <c r="AD232" s="14">
        <f>COUNTIFS(R$4:R232,AB232)</f>
        <v>1</v>
      </c>
      <c r="AE232" s="57"/>
      <c r="AF232" s="61" t="str">
        <f t="shared" si="40"/>
        <v>EXT</v>
      </c>
      <c r="AG232" s="62">
        <f t="shared" si="38"/>
        <v>6</v>
      </c>
      <c r="AH232" s="62" t="str">
        <f t="shared" si="41"/>
        <v>1..1</v>
      </c>
      <c r="AI232" s="64" t="s">
        <v>1166</v>
      </c>
      <c r="AJ232" s="64"/>
      <c r="AK232" s="65"/>
      <c r="AL232" s="65"/>
      <c r="AM232" s="65"/>
      <c r="AN232" s="64"/>
      <c r="AO232" s="66" t="str">
        <f t="shared" si="37"/>
        <v>1..1</v>
      </c>
      <c r="AP232" s="66" t="str">
        <f t="shared" si="37"/>
        <v>1..1</v>
      </c>
      <c r="AQ232" s="6" t="str">
        <f t="shared" si="37"/>
        <v>/rsm:CrossIndustryInvoice
/rsm:SupplyChainTradeTransaction
/ram:IncludedSupplyChainTradeLineItem
/ram:SpecifiedLineTradeDelivery
/ram:ReceivingAdviceReferencedDocument
/ram:FormattedIssueDateTime
/qdt:DateTimeString</v>
      </c>
      <c r="AR232" s="67" t="str">
        <f t="shared" si="37"/>
        <v>/rsm:CrossIndustryInvoice/rsm:SupplyChainTradeTransaction/ram:IncludedSupplyChainTradeLineItem/ram:SpecifiedLineTradeDelivery/ram:ReceivingAdviceReferencedDocument/ram:FormattedIssueDateTime/qdt:DateTimeString</v>
      </c>
      <c r="AS232" s="66" t="s">
        <v>151</v>
      </c>
      <c r="AT232" s="68" t="s">
        <v>56</v>
      </c>
      <c r="AU232" s="62" t="str">
        <f t="shared" si="39"/>
        <v>0..1</v>
      </c>
      <c r="AV232" s="66"/>
      <c r="AW232" s="69"/>
      <c r="AX232" s="7"/>
      <c r="AY232" s="70" t="str">
        <f t="shared" si="42"/>
        <v>EXTENDED</v>
      </c>
      <c r="AZ232" s="70" t="str">
        <f t="shared" si="42"/>
        <v>EXTENDED</v>
      </c>
      <c r="BB232" s="57"/>
      <c r="BC232" s="59"/>
      <c r="BD232" s="59"/>
    </row>
    <row r="233" spans="1:56" s="11" customFormat="1" ht="135" x14ac:dyDescent="0.2">
      <c r="A233" s="45" t="str">
        <f t="shared" si="46"/>
        <v>EXT</v>
      </c>
      <c r="B233" s="45"/>
      <c r="C233" s="45"/>
      <c r="D233" s="161" t="s">
        <v>846</v>
      </c>
      <c r="E233" s="61" t="s">
        <v>41</v>
      </c>
      <c r="F233" s="282" t="e">
        <v>#N/A</v>
      </c>
      <c r="G233" s="62">
        <f t="shared" si="36"/>
        <v>7</v>
      </c>
      <c r="H233" s="62" t="s">
        <v>32</v>
      </c>
      <c r="I233" s="64" t="s">
        <v>226</v>
      </c>
      <c r="J233" s="64"/>
      <c r="K233" s="65"/>
      <c r="L233" s="65"/>
      <c r="M233" s="65" t="s">
        <v>160</v>
      </c>
      <c r="N233" s="64"/>
      <c r="O233" s="66" t="s">
        <v>32</v>
      </c>
      <c r="P233" s="66" t="str">
        <f t="shared" si="43"/>
        <v>1..1</v>
      </c>
      <c r="Q233" s="6" t="s">
        <v>1167</v>
      </c>
      <c r="R233" s="67" t="s">
        <v>1168</v>
      </c>
      <c r="S233" s="66"/>
      <c r="T233" s="68" t="s">
        <v>163</v>
      </c>
      <c r="U233" s="62" t="s">
        <v>42</v>
      </c>
      <c r="V233" s="66"/>
      <c r="W233" s="69"/>
      <c r="X233" s="38"/>
      <c r="Y233" s="70" t="s">
        <v>47</v>
      </c>
      <c r="Z233" s="70" t="s">
        <v>47</v>
      </c>
      <c r="AA233" s="57"/>
      <c r="AB233" s="13" t="str">
        <f t="shared" si="44"/>
        <v>/rsm:CrossIndustryInvoice/rsm:SupplyChainTradeTransaction/ram:IncludedSupplyChainTradeLineItem/ram:SpecifiedLineTradeDelivery/ram:ReceivingAdviceReferencedDocument/ram:FormattedIssueDateTime/qdt:DateTimeString</v>
      </c>
      <c r="AC233" s="13" t="str">
        <f t="shared" si="45"/>
        <v>/@format</v>
      </c>
      <c r="AD233" s="14">
        <f>COUNTIFS(R$4:R233,AB233)</f>
        <v>1</v>
      </c>
      <c r="AE233" s="57"/>
      <c r="AF233" s="61" t="str">
        <f t="shared" si="40"/>
        <v>EXT</v>
      </c>
      <c r="AG233" s="62">
        <f t="shared" si="38"/>
        <v>7</v>
      </c>
      <c r="AH233" s="62" t="str">
        <f t="shared" si="41"/>
        <v>1..1</v>
      </c>
      <c r="AI233" s="64" t="s">
        <v>229</v>
      </c>
      <c r="AJ233" s="64"/>
      <c r="AK233" s="65"/>
      <c r="AL233" s="65"/>
      <c r="AM233" s="65"/>
      <c r="AN233" s="64"/>
      <c r="AO233" s="66" t="str">
        <f t="shared" si="37"/>
        <v>1..1</v>
      </c>
      <c r="AP233" s="66" t="str">
        <f t="shared" si="37"/>
        <v>1..1</v>
      </c>
      <c r="AQ233" s="6" t="str">
        <f t="shared" si="37"/>
        <v>/rsm:CrossIndustryInvoice
/rsm:SupplyChainTradeTransaction
/ram:IncludedSupplyChainTradeLineItem
/ram:SpecifiedLineTradeDelivery
/ram:ReceivingAdviceReferencedDocument
/ram:FormattedIssueDateTime
/qdt:DateTimeString
/@format</v>
      </c>
      <c r="AR233" s="67" t="str">
        <f t="shared" si="37"/>
        <v>/rsm:CrossIndustryInvoice/rsm:SupplyChainTradeTransaction/ram:IncludedSupplyChainTradeLineItem/ram:SpecifiedLineTradeDelivery/ram:ReceivingAdviceReferencedDocument/ram:FormattedIssueDateTime/qdt:DateTimeString/@format</v>
      </c>
      <c r="AS233" s="66"/>
      <c r="AT233" s="68" t="s">
        <v>163</v>
      </c>
      <c r="AU233" s="62" t="str">
        <f t="shared" si="39"/>
        <v>0..1</v>
      </c>
      <c r="AV233" s="66"/>
      <c r="AW233" s="69"/>
      <c r="AX233" s="7"/>
      <c r="AY233" s="70" t="str">
        <f t="shared" si="42"/>
        <v>EXTENDED</v>
      </c>
      <c r="AZ233" s="70" t="str">
        <f t="shared" si="42"/>
        <v>EXTENDED</v>
      </c>
      <c r="BB233" s="57"/>
      <c r="BC233" s="59"/>
      <c r="BD233" s="59"/>
    </row>
    <row r="234" spans="1:56" s="11" customFormat="1" ht="90" x14ac:dyDescent="0.2">
      <c r="A234" s="45" t="str">
        <f t="shared" si="46"/>
        <v>EXT</v>
      </c>
      <c r="B234" s="45"/>
      <c r="C234" s="45"/>
      <c r="D234" s="161" t="s">
        <v>846</v>
      </c>
      <c r="E234" s="140" t="s">
        <v>41</v>
      </c>
      <c r="F234" s="296" t="e">
        <v>#N/A</v>
      </c>
      <c r="G234" s="141">
        <f t="shared" si="36"/>
        <v>4</v>
      </c>
      <c r="H234" s="141" t="s">
        <v>42</v>
      </c>
      <c r="I234" s="125" t="s">
        <v>1169</v>
      </c>
      <c r="J234" s="125"/>
      <c r="K234" s="125"/>
      <c r="L234" s="126"/>
      <c r="M234" s="126"/>
      <c r="N234" s="125"/>
      <c r="O234" s="124" t="s">
        <v>42</v>
      </c>
      <c r="P234" s="124" t="str">
        <f t="shared" si="43"/>
        <v>0..1</v>
      </c>
      <c r="Q234" s="142" t="s">
        <v>1170</v>
      </c>
      <c r="R234" s="143" t="s">
        <v>1171</v>
      </c>
      <c r="S234" s="124"/>
      <c r="T234" s="129" t="s">
        <v>38</v>
      </c>
      <c r="U234" s="141" t="s">
        <v>42</v>
      </c>
      <c r="V234" s="124"/>
      <c r="W234" s="130"/>
      <c r="X234" s="38"/>
      <c r="Y234" s="144" t="s">
        <v>47</v>
      </c>
      <c r="Z234" s="144" t="s">
        <v>47</v>
      </c>
      <c r="AA234" s="57"/>
      <c r="AB234" s="13" t="str">
        <f t="shared" si="44"/>
        <v>/rsm:CrossIndustryInvoice/rsm:SupplyChainTradeTransaction/ram:IncludedSupplyChainTradeLineItem/ram:SpecifiedLineTradeDelivery</v>
      </c>
      <c r="AC234" s="13" t="str">
        <f t="shared" si="45"/>
        <v>/ram:DeliveryNoteReferencedDocument</v>
      </c>
      <c r="AD234" s="14">
        <f>COUNTIFS(R$4:R234,AB234)</f>
        <v>1</v>
      </c>
      <c r="AE234" s="57"/>
      <c r="AF234" s="140" t="str">
        <f t="shared" si="40"/>
        <v>EXT</v>
      </c>
      <c r="AG234" s="141">
        <f t="shared" si="38"/>
        <v>4</v>
      </c>
      <c r="AH234" s="141" t="str">
        <f t="shared" si="41"/>
        <v>0..1</v>
      </c>
      <c r="AI234" s="125" t="s">
        <v>1172</v>
      </c>
      <c r="AJ234" s="125"/>
      <c r="AK234" s="125"/>
      <c r="AL234" s="126"/>
      <c r="AM234" s="126"/>
      <c r="AN234" s="125"/>
      <c r="AO234" s="124" t="str">
        <f t="shared" si="37"/>
        <v>0..1</v>
      </c>
      <c r="AP234" s="124" t="str">
        <f t="shared" si="37"/>
        <v>0..1</v>
      </c>
      <c r="AQ234" s="142" t="str">
        <f t="shared" si="37"/>
        <v>/rsm:CrossIndustryInvoice
/rsm:SupplyChainTradeTransaction
/ram:IncludedSupplyChainTradeLineItem
/ram:SpecifiedLineTradeDelivery
/ram:DeliveryNoteReferencedDocument</v>
      </c>
      <c r="AR234" s="143" t="str">
        <f t="shared" si="37"/>
        <v>/rsm:CrossIndustryInvoice/rsm:SupplyChainTradeTransaction/ram:IncludedSupplyChainTradeLineItem/ram:SpecifiedLineTradeDelivery/ram:DeliveryNoteReferencedDocument</v>
      </c>
      <c r="AS234" s="124"/>
      <c r="AT234" s="129" t="s">
        <v>38</v>
      </c>
      <c r="AU234" s="141" t="str">
        <f t="shared" si="39"/>
        <v>0..1</v>
      </c>
      <c r="AV234" s="124"/>
      <c r="AW234" s="130"/>
      <c r="AX234" s="7"/>
      <c r="AY234" s="144" t="str">
        <f t="shared" si="42"/>
        <v>EXTENDED</v>
      </c>
      <c r="AZ234" s="144" t="str">
        <f t="shared" si="42"/>
        <v>EXTENDED</v>
      </c>
      <c r="BB234" s="57"/>
      <c r="BC234" s="59"/>
      <c r="BD234" s="59"/>
    </row>
    <row r="235" spans="1:56" s="152" customFormat="1" ht="105" x14ac:dyDescent="0.2">
      <c r="A235" s="45" t="str">
        <f t="shared" si="46"/>
        <v>EXT</v>
      </c>
      <c r="B235" s="45"/>
      <c r="C235" s="45"/>
      <c r="D235" s="161" t="s">
        <v>846</v>
      </c>
      <c r="E235" s="61" t="s">
        <v>41</v>
      </c>
      <c r="F235" s="282" t="e">
        <v>#N/A</v>
      </c>
      <c r="G235" s="62">
        <f t="shared" si="36"/>
        <v>5</v>
      </c>
      <c r="H235" s="62" t="s">
        <v>42</v>
      </c>
      <c r="I235" s="64" t="s">
        <v>572</v>
      </c>
      <c r="J235" s="64"/>
      <c r="K235" s="65"/>
      <c r="L235" s="65"/>
      <c r="M235" s="65"/>
      <c r="N235" s="64"/>
      <c r="O235" s="66" t="s">
        <v>42</v>
      </c>
      <c r="P235" s="66" t="str">
        <f t="shared" si="43"/>
        <v>0..1</v>
      </c>
      <c r="Q235" s="6" t="s">
        <v>1173</v>
      </c>
      <c r="R235" s="67" t="s">
        <v>1174</v>
      </c>
      <c r="S235" s="66" t="s">
        <v>551</v>
      </c>
      <c r="T235" s="68" t="s">
        <v>56</v>
      </c>
      <c r="U235" s="62" t="s">
        <v>42</v>
      </c>
      <c r="V235" s="66"/>
      <c r="W235" s="69"/>
      <c r="X235" s="38"/>
      <c r="Y235" s="70" t="s">
        <v>47</v>
      </c>
      <c r="Z235" s="70" t="s">
        <v>47</v>
      </c>
      <c r="AA235" s="57"/>
      <c r="AB235" s="13" t="str">
        <f t="shared" si="44"/>
        <v>/rsm:CrossIndustryInvoice/rsm:SupplyChainTradeTransaction/ram:IncludedSupplyChainTradeLineItem/ram:SpecifiedLineTradeDelivery/ram:DeliveryNoteReferencedDocument</v>
      </c>
      <c r="AC235" s="13" t="str">
        <f t="shared" si="45"/>
        <v>/ram:IssuerAssignedID</v>
      </c>
      <c r="AD235" s="14">
        <f>COUNTIFS(R$4:R235,AB235)</f>
        <v>1</v>
      </c>
      <c r="AE235" s="57"/>
      <c r="AF235" s="61" t="str">
        <f t="shared" si="40"/>
        <v>EXT</v>
      </c>
      <c r="AG235" s="62">
        <f t="shared" si="38"/>
        <v>5</v>
      </c>
      <c r="AH235" s="62" t="str">
        <f t="shared" si="41"/>
        <v>0..1</v>
      </c>
      <c r="AI235" s="64" t="s">
        <v>1175</v>
      </c>
      <c r="AJ235" s="64"/>
      <c r="AK235" s="65"/>
      <c r="AL235" s="65"/>
      <c r="AM235" s="65"/>
      <c r="AN235" s="64"/>
      <c r="AO235" s="66" t="str">
        <f t="shared" si="37"/>
        <v>0..1</v>
      </c>
      <c r="AP235" s="66" t="str">
        <f t="shared" si="37"/>
        <v>0..1</v>
      </c>
      <c r="AQ235" s="6" t="str">
        <f t="shared" si="37"/>
        <v>/rsm:CrossIndustryInvoice
/rsm:SupplyChainTradeTransaction
/ram:IncludedSupplyChainTradeLineItem
/ram:SpecifiedLineTradeDelivery
/ram:DeliveryNoteReferencedDocument
/ram:IssuerAssignedID</v>
      </c>
      <c r="AR235" s="67" t="str">
        <f t="shared" si="37"/>
        <v>/rsm:CrossIndustryInvoice/rsm:SupplyChainTradeTransaction/ram:IncludedSupplyChainTradeLineItem/ram:SpecifiedLineTradeDelivery/ram:DeliveryNoteReferencedDocument/ram:IssuerAssignedID</v>
      </c>
      <c r="AS235" s="66" t="s">
        <v>551</v>
      </c>
      <c r="AT235" s="68" t="s">
        <v>56</v>
      </c>
      <c r="AU235" s="62" t="str">
        <f t="shared" si="39"/>
        <v>0..1</v>
      </c>
      <c r="AV235" s="66"/>
      <c r="AW235" s="69"/>
      <c r="AX235" s="7"/>
      <c r="AY235" s="70" t="str">
        <f t="shared" si="42"/>
        <v>EXTENDED</v>
      </c>
      <c r="AZ235" s="70" t="str">
        <f t="shared" si="42"/>
        <v>EXTENDED</v>
      </c>
      <c r="BB235" s="57"/>
      <c r="BC235" s="59"/>
      <c r="BD235" s="59"/>
    </row>
    <row r="236" spans="1:56" s="11" customFormat="1" ht="105" x14ac:dyDescent="0.2">
      <c r="A236" s="45" t="str">
        <f t="shared" si="46"/>
        <v>EXT</v>
      </c>
      <c r="B236" s="45"/>
      <c r="C236" s="45"/>
      <c r="D236" s="161" t="s">
        <v>846</v>
      </c>
      <c r="E236" s="61" t="s">
        <v>41</v>
      </c>
      <c r="F236" s="282" t="e">
        <v>#N/A</v>
      </c>
      <c r="G236" s="62">
        <f t="shared" si="36"/>
        <v>5</v>
      </c>
      <c r="H236" s="62" t="s">
        <v>42</v>
      </c>
      <c r="I236" s="64" t="s">
        <v>577</v>
      </c>
      <c r="J236" s="64"/>
      <c r="K236" s="65"/>
      <c r="L236" s="65"/>
      <c r="M236" s="65"/>
      <c r="N236" s="64"/>
      <c r="O236" s="66" t="s">
        <v>42</v>
      </c>
      <c r="P236" s="66" t="str">
        <f t="shared" si="43"/>
        <v>0..1</v>
      </c>
      <c r="Q236" s="6" t="s">
        <v>1176</v>
      </c>
      <c r="R236" s="67" t="s">
        <v>1177</v>
      </c>
      <c r="S236" s="66" t="s">
        <v>55</v>
      </c>
      <c r="T236" s="68" t="s">
        <v>56</v>
      </c>
      <c r="U236" s="62" t="s">
        <v>42</v>
      </c>
      <c r="V236" s="66"/>
      <c r="W236" s="69"/>
      <c r="X236" s="38"/>
      <c r="Y236" s="70" t="s">
        <v>47</v>
      </c>
      <c r="Z236" s="70" t="s">
        <v>47</v>
      </c>
      <c r="AA236" s="57"/>
      <c r="AB236" s="13" t="str">
        <f t="shared" si="44"/>
        <v>/rsm:CrossIndustryInvoice/rsm:SupplyChainTradeTransaction/ram:IncludedSupplyChainTradeLineItem/ram:SpecifiedLineTradeDelivery/ram:DeliveryNoteReferencedDocument</v>
      </c>
      <c r="AC236" s="13" t="str">
        <f t="shared" si="45"/>
        <v>/ram:LineID</v>
      </c>
      <c r="AD236" s="14">
        <f>COUNTIFS(R$4:R236,AB236)</f>
        <v>1</v>
      </c>
      <c r="AE236" s="57"/>
      <c r="AF236" s="61" t="str">
        <f t="shared" si="40"/>
        <v>EXT</v>
      </c>
      <c r="AG236" s="62">
        <f t="shared" si="38"/>
        <v>5</v>
      </c>
      <c r="AH236" s="62" t="str">
        <f t="shared" si="41"/>
        <v>0..1</v>
      </c>
      <c r="AI236" s="64" t="s">
        <v>1178</v>
      </c>
      <c r="AJ236" s="64"/>
      <c r="AK236" s="65"/>
      <c r="AL236" s="65"/>
      <c r="AM236" s="65"/>
      <c r="AN236" s="64"/>
      <c r="AO236" s="66" t="str">
        <f t="shared" si="37"/>
        <v>0..1</v>
      </c>
      <c r="AP236" s="66" t="str">
        <f t="shared" si="37"/>
        <v>0..1</v>
      </c>
      <c r="AQ236" s="6" t="str">
        <f t="shared" si="37"/>
        <v>/rsm:CrossIndustryInvoice
/rsm:SupplyChainTradeTransaction
/ram:IncludedSupplyChainTradeLineItem
/ram:SpecifiedLineTradeDelivery
/ram:DeliveryNoteReferencedDocument
/ram:LineID</v>
      </c>
      <c r="AR236" s="67" t="str">
        <f t="shared" si="37"/>
        <v>/rsm:CrossIndustryInvoice/rsm:SupplyChainTradeTransaction/ram:IncludedSupplyChainTradeLineItem/ram:SpecifiedLineTradeDelivery/ram:DeliveryNoteReferencedDocument/ram:LineID</v>
      </c>
      <c r="AS236" s="66" t="s">
        <v>55</v>
      </c>
      <c r="AT236" s="68" t="s">
        <v>56</v>
      </c>
      <c r="AU236" s="62" t="str">
        <f t="shared" si="39"/>
        <v>0..1</v>
      </c>
      <c r="AV236" s="66"/>
      <c r="AW236" s="69"/>
      <c r="AX236" s="7"/>
      <c r="AY236" s="70" t="str">
        <f t="shared" si="42"/>
        <v>EXTENDED</v>
      </c>
      <c r="AZ236" s="70" t="str">
        <f t="shared" si="42"/>
        <v>EXTENDED</v>
      </c>
      <c r="BB236" s="57"/>
      <c r="BC236" s="59"/>
      <c r="BD236" s="59"/>
    </row>
    <row r="237" spans="1:56" s="11" customFormat="1" ht="105" x14ac:dyDescent="0.2">
      <c r="A237" s="45" t="str">
        <f t="shared" si="46"/>
        <v>EXT</v>
      </c>
      <c r="B237" s="45"/>
      <c r="C237" s="45"/>
      <c r="D237" s="161" t="s">
        <v>846</v>
      </c>
      <c r="E237" s="61" t="s">
        <v>41</v>
      </c>
      <c r="F237" s="282" t="e">
        <v>#N/A</v>
      </c>
      <c r="G237" s="62">
        <f t="shared" si="36"/>
        <v>5</v>
      </c>
      <c r="H237" s="62" t="s">
        <v>42</v>
      </c>
      <c r="I237" s="151" t="s">
        <v>1141</v>
      </c>
      <c r="J237" s="64"/>
      <c r="K237" s="65"/>
      <c r="L237" s="65"/>
      <c r="M237" s="65"/>
      <c r="N237" s="64"/>
      <c r="O237" s="66" t="s">
        <v>42</v>
      </c>
      <c r="P237" s="66" t="str">
        <f t="shared" si="43"/>
        <v>0..1</v>
      </c>
      <c r="Q237" s="6" t="s">
        <v>1179</v>
      </c>
      <c r="R237" s="67" t="s">
        <v>1180</v>
      </c>
      <c r="S237" s="66"/>
      <c r="T237" s="68"/>
      <c r="U237" s="62" t="s">
        <v>42</v>
      </c>
      <c r="V237" s="66"/>
      <c r="W237" s="69"/>
      <c r="X237" s="38"/>
      <c r="Y237" s="70" t="s">
        <v>47</v>
      </c>
      <c r="Z237" s="70" t="s">
        <v>47</v>
      </c>
      <c r="AA237" s="57"/>
      <c r="AB237" s="13" t="str">
        <f t="shared" si="44"/>
        <v>/rsm:CrossIndustryInvoice/rsm:SupplyChainTradeTransaction/ram:IncludedSupplyChainTradeLineItem/ram:SpecifiedLineTradeDelivery/ram:DeliveryNoteReferencedDocument</v>
      </c>
      <c r="AC237" s="13" t="str">
        <f t="shared" si="45"/>
        <v>/ram:FormattedIssueDateTime</v>
      </c>
      <c r="AD237" s="14">
        <f>COUNTIFS(R$4:R237,AB237)</f>
        <v>1</v>
      </c>
      <c r="AE237" s="57"/>
      <c r="AF237" s="61" t="str">
        <f t="shared" si="40"/>
        <v>EXT</v>
      </c>
      <c r="AG237" s="62">
        <f t="shared" si="38"/>
        <v>5</v>
      </c>
      <c r="AH237" s="62" t="str">
        <f t="shared" si="41"/>
        <v>0..1</v>
      </c>
      <c r="AI237" s="151" t="s">
        <v>1181</v>
      </c>
      <c r="AJ237" s="64"/>
      <c r="AK237" s="65"/>
      <c r="AL237" s="65"/>
      <c r="AM237" s="65"/>
      <c r="AN237" s="64"/>
      <c r="AO237" s="66" t="str">
        <f t="shared" si="37"/>
        <v>0..1</v>
      </c>
      <c r="AP237" s="66" t="str">
        <f t="shared" si="37"/>
        <v>0..1</v>
      </c>
      <c r="AQ237" s="6" t="str">
        <f t="shared" si="37"/>
        <v>/rsm:CrossIndustryInvoice
/rsm:SupplyChainTradeTransaction
/ram:IncludedSupplyChainTradeLineItem
/ram:SpecifiedLineTradeDelivery
/ram:DeliveryNoteReferencedDocument
/ram:FormattedIssueDateTime</v>
      </c>
      <c r="AR237" s="67" t="str">
        <f t="shared" si="37"/>
        <v>/rsm:CrossIndustryInvoice/rsm:SupplyChainTradeTransaction/ram:IncludedSupplyChainTradeLineItem/ram:SpecifiedLineTradeDelivery/ram:DeliveryNoteReferencedDocument/ram:FormattedIssueDateTime</v>
      </c>
      <c r="AS237" s="66"/>
      <c r="AT237" s="68"/>
      <c r="AU237" s="62" t="str">
        <f t="shared" si="39"/>
        <v>0..1</v>
      </c>
      <c r="AV237" s="66"/>
      <c r="AW237" s="69"/>
      <c r="AX237" s="7"/>
      <c r="AY237" s="70" t="str">
        <f t="shared" si="42"/>
        <v>EXTENDED</v>
      </c>
      <c r="AZ237" s="70" t="str">
        <f t="shared" si="42"/>
        <v>EXTENDED</v>
      </c>
      <c r="BB237" s="57"/>
      <c r="BC237" s="59"/>
      <c r="BD237" s="59"/>
    </row>
    <row r="238" spans="1:56" s="11" customFormat="1" ht="120" x14ac:dyDescent="0.2">
      <c r="A238" s="45" t="str">
        <f t="shared" si="46"/>
        <v>EXT</v>
      </c>
      <c r="B238" s="45"/>
      <c r="C238" s="45"/>
      <c r="D238" s="161" t="s">
        <v>846</v>
      </c>
      <c r="E238" s="61" t="s">
        <v>41</v>
      </c>
      <c r="F238" s="282" t="e">
        <v>#N/A</v>
      </c>
      <c r="G238" s="62">
        <f t="shared" si="36"/>
        <v>6</v>
      </c>
      <c r="H238" s="62" t="s">
        <v>32</v>
      </c>
      <c r="I238" s="64" t="s">
        <v>1145</v>
      </c>
      <c r="J238" s="64"/>
      <c r="K238" s="65"/>
      <c r="L238" s="65"/>
      <c r="M238" s="65"/>
      <c r="N238" s="64" t="s">
        <v>148</v>
      </c>
      <c r="O238" s="66" t="s">
        <v>32</v>
      </c>
      <c r="P238" s="66" t="str">
        <f t="shared" si="43"/>
        <v>1..1</v>
      </c>
      <c r="Q238" s="6" t="s">
        <v>1182</v>
      </c>
      <c r="R238" s="67" t="s">
        <v>1183</v>
      </c>
      <c r="S238" s="66" t="s">
        <v>151</v>
      </c>
      <c r="T238" s="68" t="s">
        <v>56</v>
      </c>
      <c r="U238" s="62" t="s">
        <v>42</v>
      </c>
      <c r="V238" s="66"/>
      <c r="W238" s="69"/>
      <c r="X238" s="38"/>
      <c r="Y238" s="70" t="s">
        <v>47</v>
      </c>
      <c r="Z238" s="70" t="s">
        <v>47</v>
      </c>
      <c r="AA238" s="57"/>
      <c r="AB238" s="13" t="str">
        <f t="shared" si="44"/>
        <v>/rsm:CrossIndustryInvoice/rsm:SupplyChainTradeTransaction/ram:IncludedSupplyChainTradeLineItem/ram:SpecifiedLineTradeDelivery/ram:DeliveryNoteReferencedDocument/ram:FormattedIssueDateTime</v>
      </c>
      <c r="AC238" s="13" t="str">
        <f t="shared" si="45"/>
        <v>/qdt:DateTimeString</v>
      </c>
      <c r="AD238" s="14">
        <f>COUNTIFS(R$4:R238,AB238)</f>
        <v>1</v>
      </c>
      <c r="AE238" s="57"/>
      <c r="AF238" s="61" t="str">
        <f t="shared" si="40"/>
        <v>EXT</v>
      </c>
      <c r="AG238" s="62">
        <f t="shared" si="38"/>
        <v>6</v>
      </c>
      <c r="AH238" s="62" t="str">
        <f t="shared" si="41"/>
        <v>1..1</v>
      </c>
      <c r="AI238" s="64" t="s">
        <v>1184</v>
      </c>
      <c r="AJ238" s="64"/>
      <c r="AK238" s="65"/>
      <c r="AL238" s="65"/>
      <c r="AM238" s="65"/>
      <c r="AN238" s="64"/>
      <c r="AO238" s="66" t="str">
        <f t="shared" si="37"/>
        <v>1..1</v>
      </c>
      <c r="AP238" s="66" t="str">
        <f t="shared" si="37"/>
        <v>1..1</v>
      </c>
      <c r="AQ238" s="6" t="str">
        <f t="shared" si="37"/>
        <v>/rsm:CrossIndustryInvoice
/rsm:SupplyChainTradeTransaction
/ram:IncludedSupplyChainTradeLineItem
/ram:SpecifiedLineTradeDelivery
/ram:DeliveryNoteReferencedDocument
/ram:FormattedIssueDateTime
/qdt:DateTimeString</v>
      </c>
      <c r="AR238" s="67" t="str">
        <f t="shared" si="37"/>
        <v>/rsm:CrossIndustryInvoice/rsm:SupplyChainTradeTransaction/ram:IncludedSupplyChainTradeLineItem/ram:SpecifiedLineTradeDelivery/ram:DeliveryNoteReferencedDocument/ram:FormattedIssueDateTime/qdt:DateTimeString</v>
      </c>
      <c r="AS238" s="66" t="s">
        <v>151</v>
      </c>
      <c r="AT238" s="68" t="s">
        <v>56</v>
      </c>
      <c r="AU238" s="62" t="str">
        <f t="shared" si="39"/>
        <v>0..1</v>
      </c>
      <c r="AV238" s="66"/>
      <c r="AW238" s="69"/>
      <c r="AX238" s="7"/>
      <c r="AY238" s="70" t="str">
        <f t="shared" si="42"/>
        <v>EXTENDED</v>
      </c>
      <c r="AZ238" s="70" t="str">
        <f t="shared" si="42"/>
        <v>EXTENDED</v>
      </c>
      <c r="BB238" s="57"/>
      <c r="BC238" s="59"/>
      <c r="BD238" s="59"/>
    </row>
    <row r="239" spans="1:56" s="11" customFormat="1" ht="135" x14ac:dyDescent="0.2">
      <c r="A239" s="45" t="str">
        <f t="shared" si="46"/>
        <v>EXT</v>
      </c>
      <c r="B239" s="45"/>
      <c r="C239" s="45"/>
      <c r="D239" s="161" t="s">
        <v>846</v>
      </c>
      <c r="E239" s="61" t="s">
        <v>41</v>
      </c>
      <c r="F239" s="282" t="e">
        <v>#N/A</v>
      </c>
      <c r="G239" s="62">
        <f t="shared" si="36"/>
        <v>7</v>
      </c>
      <c r="H239" s="62" t="s">
        <v>32</v>
      </c>
      <c r="I239" s="64" t="s">
        <v>226</v>
      </c>
      <c r="J239" s="64"/>
      <c r="K239" s="65"/>
      <c r="L239" s="65"/>
      <c r="M239" s="65" t="s">
        <v>160</v>
      </c>
      <c r="N239" s="64"/>
      <c r="O239" s="66" t="s">
        <v>32</v>
      </c>
      <c r="P239" s="66" t="str">
        <f t="shared" si="43"/>
        <v>1..1</v>
      </c>
      <c r="Q239" s="6" t="s">
        <v>1185</v>
      </c>
      <c r="R239" s="67" t="s">
        <v>1186</v>
      </c>
      <c r="S239" s="66"/>
      <c r="T239" s="68" t="s">
        <v>163</v>
      </c>
      <c r="U239" s="62" t="s">
        <v>42</v>
      </c>
      <c r="V239" s="66"/>
      <c r="W239" s="69"/>
      <c r="X239" s="38"/>
      <c r="Y239" s="70" t="s">
        <v>47</v>
      </c>
      <c r="Z239" s="70" t="s">
        <v>47</v>
      </c>
      <c r="AA239" s="57"/>
      <c r="AB239" s="13" t="str">
        <f t="shared" si="44"/>
        <v>/rsm:CrossIndustryInvoice/rsm:SupplyChainTradeTransaction/ram:IncludedSupplyChainTradeLineItem/ram:SpecifiedLineTradeDelivery/ram:DeliveryNoteReferencedDocument/ram:FormattedIssueDateTime/qdt:DateTimeString</v>
      </c>
      <c r="AC239" s="13" t="str">
        <f t="shared" si="45"/>
        <v>/@format</v>
      </c>
      <c r="AD239" s="14">
        <f>COUNTIFS(R$4:R239,AB239)</f>
        <v>1</v>
      </c>
      <c r="AE239" s="57"/>
      <c r="AF239" s="61" t="str">
        <f t="shared" si="40"/>
        <v>EXT</v>
      </c>
      <c r="AG239" s="62">
        <f t="shared" si="38"/>
        <v>7</v>
      </c>
      <c r="AH239" s="62" t="str">
        <f t="shared" si="41"/>
        <v>1..1</v>
      </c>
      <c r="AI239" s="64" t="s">
        <v>229</v>
      </c>
      <c r="AJ239" s="64"/>
      <c r="AK239" s="65"/>
      <c r="AL239" s="65"/>
      <c r="AM239" s="65"/>
      <c r="AN239" s="64"/>
      <c r="AO239" s="66" t="str">
        <f t="shared" si="37"/>
        <v>1..1</v>
      </c>
      <c r="AP239" s="66" t="str">
        <f t="shared" si="37"/>
        <v>1..1</v>
      </c>
      <c r="AQ239" s="6" t="str">
        <f t="shared" si="37"/>
        <v>/rsm:CrossIndustryInvoice
/rsm:SupplyChainTradeTransaction
/ram:IncludedSupplyChainTradeLineItem
/ram:SpecifiedLineTradeDelivery
/ram:DeliveryNoteReferencedDocument
/ram:FormattedIssueDateTime
/qdt:DateTimeString
/@format</v>
      </c>
      <c r="AR239" s="67" t="str">
        <f t="shared" si="37"/>
        <v>/rsm:CrossIndustryInvoice/rsm:SupplyChainTradeTransaction/ram:IncludedSupplyChainTradeLineItem/ram:SpecifiedLineTradeDelivery/ram:DeliveryNoteReferencedDocument/ram:FormattedIssueDateTime/qdt:DateTimeString/@format</v>
      </c>
      <c r="AS239" s="66"/>
      <c r="AT239" s="68" t="s">
        <v>163</v>
      </c>
      <c r="AU239" s="62" t="str">
        <f t="shared" si="39"/>
        <v>0..1</v>
      </c>
      <c r="AV239" s="66"/>
      <c r="AW239" s="69"/>
      <c r="AX239" s="7"/>
      <c r="AY239" s="70" t="str">
        <f t="shared" si="42"/>
        <v>EXTENDED</v>
      </c>
      <c r="AZ239" s="70" t="str">
        <f t="shared" si="42"/>
        <v>EXTENDED</v>
      </c>
      <c r="BB239" s="57"/>
      <c r="BC239" s="59"/>
      <c r="BD239" s="59"/>
    </row>
    <row r="240" spans="1:56" s="152" customFormat="1" ht="75" x14ac:dyDescent="0.2">
      <c r="A240" s="45" t="str">
        <f t="shared" si="46"/>
        <v>NO</v>
      </c>
      <c r="B240" s="45"/>
      <c r="C240" s="45"/>
      <c r="D240" s="174" t="s">
        <v>1187</v>
      </c>
      <c r="E240" s="109" t="s">
        <v>1188</v>
      </c>
      <c r="F240" s="292" t="e">
        <v>#N/A</v>
      </c>
      <c r="G240" s="110">
        <f t="shared" si="36"/>
        <v>3</v>
      </c>
      <c r="H240" s="110" t="s">
        <v>32</v>
      </c>
      <c r="I240" s="111" t="s">
        <v>1189</v>
      </c>
      <c r="J240" s="112"/>
      <c r="K240" s="113"/>
      <c r="L240" s="113"/>
      <c r="M240" s="113"/>
      <c r="N240" s="112"/>
      <c r="O240" s="110" t="s">
        <v>32</v>
      </c>
      <c r="P240" s="110" t="str">
        <f t="shared" si="43"/>
        <v>1..1</v>
      </c>
      <c r="Q240" s="114" t="s">
        <v>1190</v>
      </c>
      <c r="R240" s="115" t="s">
        <v>1191</v>
      </c>
      <c r="S240" s="110"/>
      <c r="T240" s="116" t="s">
        <v>38</v>
      </c>
      <c r="U240" s="110" t="s">
        <v>32</v>
      </c>
      <c r="V240" s="110"/>
      <c r="W240" s="117"/>
      <c r="X240" s="38"/>
      <c r="Y240" s="116" t="s">
        <v>244</v>
      </c>
      <c r="Z240" s="116" t="s">
        <v>244</v>
      </c>
      <c r="AA240" s="57"/>
      <c r="AB240" s="13" t="str">
        <f t="shared" si="44"/>
        <v>/rsm:CrossIndustryInvoice/rsm:SupplyChainTradeTransaction/ram:IncludedSupplyChainTradeLineItem</v>
      </c>
      <c r="AC240" s="13" t="str">
        <f t="shared" si="45"/>
        <v>/ram:SpecifiedLineTradeSettlement</v>
      </c>
      <c r="AD240" s="14">
        <f>COUNTIFS(R$4:R240,AB240)</f>
        <v>1</v>
      </c>
      <c r="AE240" s="57"/>
      <c r="AF240" s="109" t="str">
        <f t="shared" si="40"/>
        <v>BG-30-00</v>
      </c>
      <c r="AG240" s="110">
        <f t="shared" si="38"/>
        <v>3</v>
      </c>
      <c r="AH240" s="110" t="str">
        <f t="shared" si="41"/>
        <v>1..1</v>
      </c>
      <c r="AI240" s="111" t="s">
        <v>1189</v>
      </c>
      <c r="AJ240" s="112"/>
      <c r="AK240" s="113"/>
      <c r="AL240" s="113"/>
      <c r="AM240" s="113" t="s">
        <v>35</v>
      </c>
      <c r="AN240" s="112"/>
      <c r="AO240" s="110" t="str">
        <f t="shared" si="37"/>
        <v>1..1</v>
      </c>
      <c r="AP240" s="110" t="str">
        <f t="shared" si="37"/>
        <v>1..1</v>
      </c>
      <c r="AQ240" s="114" t="str">
        <f t="shared" si="37"/>
        <v>/rsm:CrossIndustryInvoice
/rsm:SupplyChainTradeTransaction
/ram:IncludedSupplyChainTradeLineItem
/ram:SpecifiedLineTradeSettlement</v>
      </c>
      <c r="AR240" s="115" t="str">
        <f t="shared" si="37"/>
        <v>/rsm:CrossIndustryInvoice/rsm:SupplyChainTradeTransaction/ram:IncludedSupplyChainTradeLineItem/ram:SpecifiedLineTradeSettlement</v>
      </c>
      <c r="AS240" s="110"/>
      <c r="AT240" s="116" t="s">
        <v>38</v>
      </c>
      <c r="AU240" s="110" t="str">
        <f t="shared" si="39"/>
        <v>1..1</v>
      </c>
      <c r="AV240" s="110"/>
      <c r="AW240" s="117"/>
      <c r="AX240" s="7"/>
      <c r="AY240" s="116" t="str">
        <f t="shared" si="42"/>
        <v>BASIC</v>
      </c>
      <c r="AZ240" s="116" t="str">
        <f t="shared" si="42"/>
        <v>BASIC</v>
      </c>
      <c r="BB240" s="57"/>
      <c r="BC240" s="59"/>
      <c r="BD240" s="59"/>
    </row>
    <row r="241" spans="1:56" s="11" customFormat="1" ht="90" x14ac:dyDescent="0.2">
      <c r="A241" s="45" t="str">
        <f t="shared" si="46"/>
        <v>NO</v>
      </c>
      <c r="B241" s="45"/>
      <c r="C241" s="45"/>
      <c r="D241" s="174" t="s">
        <v>1187</v>
      </c>
      <c r="E241" s="123" t="s">
        <v>1192</v>
      </c>
      <c r="F241" s="294" t="s">
        <v>1192</v>
      </c>
      <c r="G241" s="124">
        <f t="shared" si="36"/>
        <v>4</v>
      </c>
      <c r="H241" s="124" t="s">
        <v>32</v>
      </c>
      <c r="I241" s="125" t="s">
        <v>1193</v>
      </c>
      <c r="J241" s="125" t="s">
        <v>1194</v>
      </c>
      <c r="K241" s="126"/>
      <c r="L241" s="126"/>
      <c r="M241" s="126" t="s">
        <v>35</v>
      </c>
      <c r="N241" s="125"/>
      <c r="O241" s="124" t="s">
        <v>32</v>
      </c>
      <c r="P241" s="124" t="s">
        <v>238</v>
      </c>
      <c r="Q241" s="127" t="s">
        <v>1195</v>
      </c>
      <c r="R241" s="128" t="s">
        <v>1196</v>
      </c>
      <c r="S241" s="124" t="s">
        <v>35</v>
      </c>
      <c r="T241" s="129" t="s">
        <v>38</v>
      </c>
      <c r="U241" s="124" t="s">
        <v>62</v>
      </c>
      <c r="V241" s="124" t="s">
        <v>200</v>
      </c>
      <c r="W241" s="130" t="s">
        <v>35</v>
      </c>
      <c r="X241" s="38"/>
      <c r="Y241" s="129" t="s">
        <v>244</v>
      </c>
      <c r="Z241" s="129" t="s">
        <v>244</v>
      </c>
      <c r="AA241" s="57"/>
      <c r="AB241" s="13" t="str">
        <f t="shared" si="44"/>
        <v>/rsm:CrossIndustryInvoice/rsm:SupplyChainTradeTransaction/ram:IncludedSupplyChainTradeLineItem/ram:SpecifiedLineTradeSettlement</v>
      </c>
      <c r="AC241" s="13" t="str">
        <f t="shared" si="45"/>
        <v>/ram:ApplicableTradeTax</v>
      </c>
      <c r="AD241" s="14">
        <f>COUNTIFS(R$4:R241,AB241)</f>
        <v>1</v>
      </c>
      <c r="AE241" s="57"/>
      <c r="AF241" s="123" t="str">
        <f t="shared" si="40"/>
        <v>BG-30</v>
      </c>
      <c r="AG241" s="124">
        <f t="shared" si="38"/>
        <v>4</v>
      </c>
      <c r="AH241" s="124" t="str">
        <f t="shared" si="41"/>
        <v>1..1</v>
      </c>
      <c r="AI241" s="125" t="s">
        <v>1197</v>
      </c>
      <c r="AJ241" s="125" t="s">
        <v>1198</v>
      </c>
      <c r="AK241" s="126"/>
      <c r="AL241" s="126"/>
      <c r="AM241" s="126" t="s">
        <v>35</v>
      </c>
      <c r="AN241" s="125"/>
      <c r="AO241" s="124" t="str">
        <f t="shared" si="37"/>
        <v>1..1</v>
      </c>
      <c r="AP241" s="124" t="str">
        <f t="shared" si="37"/>
        <v>1..n</v>
      </c>
      <c r="AQ241" s="127" t="str">
        <f t="shared" si="37"/>
        <v>/rsm:CrossIndustryInvoice
/rsm:SupplyChainTradeTransaction
/ram:IncludedSupplyChainTradeLineItem
/ram:SpecifiedLineTradeSettlement
/ram:ApplicableTradeTax</v>
      </c>
      <c r="AR241" s="128" t="str">
        <f t="shared" si="37"/>
        <v>/rsm:CrossIndustryInvoice/rsm:SupplyChainTradeTransaction/ram:IncludedSupplyChainTradeLineItem/ram:SpecifiedLineTradeSettlement/ram:ApplicableTradeTax</v>
      </c>
      <c r="AS241" s="124" t="s">
        <v>35</v>
      </c>
      <c r="AT241" s="129" t="s">
        <v>38</v>
      </c>
      <c r="AU241" s="124" t="str">
        <f t="shared" si="39"/>
        <v>0..n</v>
      </c>
      <c r="AV241" s="124" t="s">
        <v>200</v>
      </c>
      <c r="AW241" s="130" t="s">
        <v>35</v>
      </c>
      <c r="AX241" s="7"/>
      <c r="AY241" s="129" t="str">
        <f t="shared" si="42"/>
        <v>BASIC</v>
      </c>
      <c r="AZ241" s="129" t="str">
        <f t="shared" si="42"/>
        <v>BASIC</v>
      </c>
      <c r="BB241" s="57"/>
      <c r="BC241" s="59"/>
      <c r="BD241" s="59"/>
    </row>
    <row r="242" spans="1:56" s="11" customFormat="1" ht="105" x14ac:dyDescent="0.2">
      <c r="A242" s="45" t="str">
        <f t="shared" si="46"/>
        <v>EXT</v>
      </c>
      <c r="B242" s="45"/>
      <c r="C242" s="45"/>
      <c r="D242" s="175" t="s">
        <v>1187</v>
      </c>
      <c r="E242" s="61" t="s">
        <v>41</v>
      </c>
      <c r="F242" s="282" t="e">
        <v>#N/A</v>
      </c>
      <c r="G242" s="62">
        <f t="shared" si="36"/>
        <v>5</v>
      </c>
      <c r="H242" s="62" t="s">
        <v>42</v>
      </c>
      <c r="I242" s="64" t="s">
        <v>1199</v>
      </c>
      <c r="J242" s="64" t="s">
        <v>799</v>
      </c>
      <c r="K242" s="65"/>
      <c r="L242" s="65"/>
      <c r="M242" s="65"/>
      <c r="N242" s="64"/>
      <c r="O242" s="66" t="s">
        <v>42</v>
      </c>
      <c r="P242" s="66" t="str">
        <f t="shared" si="43"/>
        <v>0..1</v>
      </c>
      <c r="Q242" s="6" t="s">
        <v>1200</v>
      </c>
      <c r="R242" s="67" t="s">
        <v>1201</v>
      </c>
      <c r="S242" s="66" t="s">
        <v>163</v>
      </c>
      <c r="T242" s="68" t="s">
        <v>56</v>
      </c>
      <c r="U242" s="62" t="s">
        <v>62</v>
      </c>
      <c r="V242" s="66"/>
      <c r="W242" s="69"/>
      <c r="X242" s="38"/>
      <c r="Y242" s="70" t="s">
        <v>47</v>
      </c>
      <c r="Z242" s="70" t="s">
        <v>47</v>
      </c>
      <c r="AA242" s="57"/>
      <c r="AB242" s="13" t="str">
        <f t="shared" si="44"/>
        <v>/rsm:CrossIndustryInvoice/rsm:SupplyChainTradeTransaction/ram:IncludedSupplyChainTradeLineItem/ram:SpecifiedLineTradeSettlement/ram:ApplicableTradeTax</v>
      </c>
      <c r="AC242" s="13" t="str">
        <f t="shared" si="45"/>
        <v>/ram:CalculatedAmount</v>
      </c>
      <c r="AD242" s="14">
        <f>COUNTIFS(R$4:R242,AB242)</f>
        <v>1</v>
      </c>
      <c r="AE242" s="57"/>
      <c r="AF242" s="61" t="str">
        <f t="shared" si="40"/>
        <v>EXT</v>
      </c>
      <c r="AG242" s="62">
        <f t="shared" si="38"/>
        <v>5</v>
      </c>
      <c r="AH242" s="62" t="str">
        <f t="shared" si="41"/>
        <v>0..1</v>
      </c>
      <c r="AI242" s="64" t="s">
        <v>1202</v>
      </c>
      <c r="AJ242" s="64"/>
      <c r="AK242" s="65"/>
      <c r="AL242" s="65"/>
      <c r="AM242" s="65"/>
      <c r="AN242" s="64"/>
      <c r="AO242" s="66" t="str">
        <f t="shared" si="37"/>
        <v>0..1</v>
      </c>
      <c r="AP242" s="66" t="str">
        <f t="shared" si="37"/>
        <v>0..1</v>
      </c>
      <c r="AQ242" s="6" t="str">
        <f t="shared" si="37"/>
        <v>/rsm:CrossIndustryInvoice
/rsm:SupplyChainTradeTransaction
/ram:IncludedSupplyChainTradeLineItem
/ram:SpecifiedLineTradeSettlement
/ram:ApplicableTradeTax
/ram:CalculatedAmount</v>
      </c>
      <c r="AR242" s="67" t="str">
        <f t="shared" si="37"/>
        <v>/rsm:CrossIndustryInvoice/rsm:SupplyChainTradeTransaction/ram:IncludedSupplyChainTradeLineItem/ram:SpecifiedLineTradeSettlement/ram:ApplicableTradeTax/ram:CalculatedAmount</v>
      </c>
      <c r="AS242" s="66" t="s">
        <v>163</v>
      </c>
      <c r="AT242" s="68" t="s">
        <v>56</v>
      </c>
      <c r="AU242" s="62" t="str">
        <f t="shared" si="39"/>
        <v>0..n</v>
      </c>
      <c r="AV242" s="66"/>
      <c r="AW242" s="69"/>
      <c r="AX242" s="7"/>
      <c r="AY242" s="70" t="str">
        <f t="shared" si="42"/>
        <v>EXTENDED</v>
      </c>
      <c r="AZ242" s="70" t="str">
        <f t="shared" si="42"/>
        <v>EXTENDED</v>
      </c>
      <c r="BB242" s="57"/>
      <c r="BC242" s="59"/>
      <c r="BD242" s="59"/>
    </row>
    <row r="243" spans="1:56" s="11" customFormat="1" ht="105" x14ac:dyDescent="0.2">
      <c r="A243" s="45" t="str">
        <f t="shared" si="46"/>
        <v>NO</v>
      </c>
      <c r="B243" s="45"/>
      <c r="C243" s="45"/>
      <c r="D243" s="174" t="s">
        <v>1187</v>
      </c>
      <c r="E243" s="119" t="s">
        <v>1203</v>
      </c>
      <c r="F243" s="293" t="e">
        <v>#N/A</v>
      </c>
      <c r="G243" s="66">
        <f t="shared" si="36"/>
        <v>5</v>
      </c>
      <c r="H243" s="66" t="s">
        <v>32</v>
      </c>
      <c r="I243" s="97" t="s">
        <v>1204</v>
      </c>
      <c r="J243" s="64" t="s">
        <v>35</v>
      </c>
      <c r="K243" s="65" t="s">
        <v>804</v>
      </c>
      <c r="L243" s="65"/>
      <c r="M243" s="65" t="s">
        <v>805</v>
      </c>
      <c r="N243" s="64"/>
      <c r="O243" s="66" t="s">
        <v>32</v>
      </c>
      <c r="P243" s="66" t="str">
        <f t="shared" si="43"/>
        <v>1..1</v>
      </c>
      <c r="Q243" s="2" t="s">
        <v>1205</v>
      </c>
      <c r="R243" s="75" t="s">
        <v>1206</v>
      </c>
      <c r="S243" s="66" t="s">
        <v>35</v>
      </c>
      <c r="T243" s="68"/>
      <c r="U243" s="66" t="s">
        <v>42</v>
      </c>
      <c r="V243" s="66" t="s">
        <v>35</v>
      </c>
      <c r="W243" s="69" t="s">
        <v>805</v>
      </c>
      <c r="X243" s="38"/>
      <c r="Y243" s="68" t="s">
        <v>244</v>
      </c>
      <c r="Z243" s="68" t="s">
        <v>244</v>
      </c>
      <c r="AA243" s="57"/>
      <c r="AB243" s="13" t="str">
        <f t="shared" si="44"/>
        <v>/rsm:CrossIndustryInvoice/rsm:SupplyChainTradeTransaction/ram:IncludedSupplyChainTradeLineItem/ram:SpecifiedLineTradeSettlement/ram:ApplicableTradeTax</v>
      </c>
      <c r="AC243" s="13" t="str">
        <f t="shared" si="45"/>
        <v>/ram:TypeCode</v>
      </c>
      <c r="AD243" s="14">
        <f>COUNTIFS(R$4:R243,AB243)</f>
        <v>1</v>
      </c>
      <c r="AE243" s="57"/>
      <c r="AF243" s="119" t="str">
        <f t="shared" si="40"/>
        <v>BT-151-0</v>
      </c>
      <c r="AG243" s="66">
        <f t="shared" si="38"/>
        <v>5</v>
      </c>
      <c r="AH243" s="66" t="str">
        <f t="shared" si="41"/>
        <v>1..1</v>
      </c>
      <c r="AI243" s="97" t="s">
        <v>1207</v>
      </c>
      <c r="AJ243" s="64" t="s">
        <v>35</v>
      </c>
      <c r="AK243" s="65" t="s">
        <v>1208</v>
      </c>
      <c r="AL243" s="65"/>
      <c r="AM243" s="65" t="s">
        <v>1208</v>
      </c>
      <c r="AN243" s="64"/>
      <c r="AO243" s="66" t="str">
        <f t="shared" si="37"/>
        <v>1..1</v>
      </c>
      <c r="AP243" s="66" t="str">
        <f t="shared" si="37"/>
        <v>1..1</v>
      </c>
      <c r="AQ243" s="2" t="str">
        <f t="shared" si="37"/>
        <v>/rsm:CrossIndustryInvoice
/rsm:SupplyChainTradeTransaction
/ram:IncludedSupplyChainTradeLineItem
/ram:SpecifiedLineTradeSettlement
/ram:ApplicableTradeTax
/ram:TypeCode</v>
      </c>
      <c r="AR243" s="75" t="str">
        <f t="shared" si="37"/>
        <v>/rsm:CrossIndustryInvoice/rsm:SupplyChainTradeTransaction/ram:IncludedSupplyChainTradeLineItem/ram:SpecifiedLineTradeSettlement/ram:ApplicableTradeTax/ram:TypeCode</v>
      </c>
      <c r="AS243" s="66" t="s">
        <v>35</v>
      </c>
      <c r="AT243" s="68"/>
      <c r="AU243" s="66" t="str">
        <f t="shared" si="39"/>
        <v>0..1</v>
      </c>
      <c r="AV243" s="66" t="s">
        <v>35</v>
      </c>
      <c r="AW243" s="69" t="s">
        <v>805</v>
      </c>
      <c r="AX243" s="7"/>
      <c r="AY243" s="68" t="str">
        <f t="shared" si="42"/>
        <v>BASIC</v>
      </c>
      <c r="AZ243" s="68" t="str">
        <f t="shared" si="42"/>
        <v>BASIC</v>
      </c>
      <c r="BB243" s="57"/>
      <c r="BC243" s="59"/>
      <c r="BD243" s="59"/>
    </row>
    <row r="244" spans="1:56" s="11" customFormat="1" ht="105" x14ac:dyDescent="0.2">
      <c r="A244" s="45" t="str">
        <f t="shared" si="46"/>
        <v>EXT</v>
      </c>
      <c r="B244" s="45"/>
      <c r="C244" s="45"/>
      <c r="D244" s="175" t="s">
        <v>1187</v>
      </c>
      <c r="E244" s="61" t="s">
        <v>41</v>
      </c>
      <c r="F244" s="282" t="e">
        <v>#N/A</v>
      </c>
      <c r="G244" s="62">
        <f t="shared" si="36"/>
        <v>5</v>
      </c>
      <c r="H244" s="62" t="s">
        <v>42</v>
      </c>
      <c r="I244" s="64" t="s">
        <v>1209</v>
      </c>
      <c r="J244" s="64" t="s">
        <v>1210</v>
      </c>
      <c r="K244" s="65"/>
      <c r="L244" s="65"/>
      <c r="M244" s="65"/>
      <c r="N244" s="64"/>
      <c r="O244" s="66" t="s">
        <v>42</v>
      </c>
      <c r="P244" s="66" t="str">
        <f t="shared" si="43"/>
        <v>0..1</v>
      </c>
      <c r="Q244" s="6" t="s">
        <v>1211</v>
      </c>
      <c r="R244" s="67" t="s">
        <v>1212</v>
      </c>
      <c r="S244" s="66" t="s">
        <v>73</v>
      </c>
      <c r="T244" s="68" t="s">
        <v>56</v>
      </c>
      <c r="U244" s="62" t="s">
        <v>42</v>
      </c>
      <c r="V244" s="66"/>
      <c r="W244" s="69"/>
      <c r="X244" s="38"/>
      <c r="Y244" s="70" t="s">
        <v>47</v>
      </c>
      <c r="Z244" s="70" t="s">
        <v>47</v>
      </c>
      <c r="AA244" s="57"/>
      <c r="AB244" s="13" t="str">
        <f t="shared" si="44"/>
        <v>/rsm:CrossIndustryInvoice/rsm:SupplyChainTradeTransaction/ram:IncludedSupplyChainTradeLineItem/ram:SpecifiedLineTradeSettlement/ram:ApplicableTradeTax</v>
      </c>
      <c r="AC244" s="13" t="str">
        <f t="shared" si="45"/>
        <v>/ram:ExemptionReason</v>
      </c>
      <c r="AD244" s="14">
        <f>COUNTIFS(R$4:R244,AB244)</f>
        <v>1</v>
      </c>
      <c r="AE244" s="57"/>
      <c r="AF244" s="61" t="str">
        <f t="shared" si="40"/>
        <v>EXT</v>
      </c>
      <c r="AG244" s="62">
        <f t="shared" si="38"/>
        <v>5</v>
      </c>
      <c r="AH244" s="62" t="str">
        <f t="shared" si="41"/>
        <v>0..1</v>
      </c>
      <c r="AI244" s="64" t="s">
        <v>1213</v>
      </c>
      <c r="AJ244" s="64"/>
      <c r="AK244" s="65"/>
      <c r="AL244" s="65"/>
      <c r="AM244" s="65"/>
      <c r="AN244" s="64"/>
      <c r="AO244" s="66" t="str">
        <f t="shared" si="37"/>
        <v>0..1</v>
      </c>
      <c r="AP244" s="66" t="str">
        <f t="shared" si="37"/>
        <v>0..1</v>
      </c>
      <c r="AQ244" s="6" t="str">
        <f t="shared" si="37"/>
        <v>/rsm:CrossIndustryInvoice
/rsm:SupplyChainTradeTransaction
/ram:IncludedSupplyChainTradeLineItem
/ram:SpecifiedLineTradeSettlement
/ram:ApplicableTradeTax
/ram:ExemptionReason</v>
      </c>
      <c r="AR244" s="67" t="str">
        <f t="shared" si="37"/>
        <v>/rsm:CrossIndustryInvoice/rsm:SupplyChainTradeTransaction/ram:IncludedSupplyChainTradeLineItem/ram:SpecifiedLineTradeSettlement/ram:ApplicableTradeTax/ram:ExemptionReason</v>
      </c>
      <c r="AS244" s="66" t="s">
        <v>73</v>
      </c>
      <c r="AT244" s="68" t="s">
        <v>56</v>
      </c>
      <c r="AU244" s="62" t="str">
        <f t="shared" si="39"/>
        <v>0..1</v>
      </c>
      <c r="AV244" s="66"/>
      <c r="AW244" s="69"/>
      <c r="AX244" s="7"/>
      <c r="AY244" s="70" t="str">
        <f t="shared" si="42"/>
        <v>EXTENDED</v>
      </c>
      <c r="AZ244" s="70" t="str">
        <f t="shared" si="42"/>
        <v>EXTENDED</v>
      </c>
      <c r="BB244" s="57"/>
      <c r="BC244" s="59"/>
      <c r="BD244" s="59"/>
    </row>
    <row r="245" spans="1:56" s="11" customFormat="1" ht="195" x14ac:dyDescent="0.2">
      <c r="A245" s="45" t="str">
        <f t="shared" si="46"/>
        <v>YES</v>
      </c>
      <c r="B245" s="45"/>
      <c r="C245" s="45"/>
      <c r="D245" s="174" t="s">
        <v>1187</v>
      </c>
      <c r="E245" s="119" t="s">
        <v>1214</v>
      </c>
      <c r="F245" s="293" t="s">
        <v>1214</v>
      </c>
      <c r="G245" s="66">
        <f t="shared" si="36"/>
        <v>5</v>
      </c>
      <c r="H245" s="66" t="s">
        <v>32</v>
      </c>
      <c r="I245" s="64" t="s">
        <v>1215</v>
      </c>
      <c r="J245" s="64" t="s">
        <v>814</v>
      </c>
      <c r="K245" s="65" t="s">
        <v>815</v>
      </c>
      <c r="L245" s="65" t="s">
        <v>816</v>
      </c>
      <c r="M245" s="65" t="s">
        <v>1216</v>
      </c>
      <c r="N245" s="64" t="s">
        <v>128</v>
      </c>
      <c r="O245" s="66" t="s">
        <v>32</v>
      </c>
      <c r="P245" s="66" t="str">
        <f t="shared" si="43"/>
        <v>1..1</v>
      </c>
      <c r="Q245" s="2" t="s">
        <v>1217</v>
      </c>
      <c r="R245" s="75" t="s">
        <v>1218</v>
      </c>
      <c r="S245" s="66" t="s">
        <v>131</v>
      </c>
      <c r="T245" s="68" t="s">
        <v>56</v>
      </c>
      <c r="U245" s="66" t="s">
        <v>42</v>
      </c>
      <c r="V245" s="66" t="s">
        <v>132</v>
      </c>
      <c r="W245" s="69" t="s">
        <v>35</v>
      </c>
      <c r="X245" s="38"/>
      <c r="Y245" s="68" t="s">
        <v>244</v>
      </c>
      <c r="Z245" s="68" t="s">
        <v>244</v>
      </c>
      <c r="AA245" s="57"/>
      <c r="AB245" s="13" t="str">
        <f t="shared" si="44"/>
        <v>/rsm:CrossIndustryInvoice/rsm:SupplyChainTradeTransaction/ram:IncludedSupplyChainTradeLineItem/ram:SpecifiedLineTradeSettlement/ram:ApplicableTradeTax</v>
      </c>
      <c r="AC245" s="13" t="str">
        <f t="shared" si="45"/>
        <v>/ram:CategoryCode</v>
      </c>
      <c r="AD245" s="14">
        <f>COUNTIFS(R$4:R245,AB245)</f>
        <v>1</v>
      </c>
      <c r="AE245" s="57"/>
      <c r="AF245" s="119" t="str">
        <f t="shared" si="40"/>
        <v>BT-151</v>
      </c>
      <c r="AG245" s="66">
        <f t="shared" si="38"/>
        <v>5</v>
      </c>
      <c r="AH245" s="66" t="str">
        <f t="shared" si="41"/>
        <v>1..1</v>
      </c>
      <c r="AI245" s="64" t="s">
        <v>1219</v>
      </c>
      <c r="AJ245" s="64" t="s">
        <v>1220</v>
      </c>
      <c r="AK245" s="65" t="s">
        <v>1221</v>
      </c>
      <c r="AL245" s="65" t="s">
        <v>1222</v>
      </c>
      <c r="AM245" s="65" t="s">
        <v>1223</v>
      </c>
      <c r="AN245" s="64" t="s">
        <v>128</v>
      </c>
      <c r="AO245" s="66" t="str">
        <f t="shared" si="37"/>
        <v>1..1</v>
      </c>
      <c r="AP245" s="66" t="str">
        <f t="shared" si="37"/>
        <v>1..1</v>
      </c>
      <c r="AQ245" s="2" t="str">
        <f t="shared" si="37"/>
        <v>/rsm:CrossIndustryInvoice
/rsm:SupplyChainTradeTransaction
/ram:IncludedSupplyChainTradeLineItem
/ram:SpecifiedLineTradeSettlement
/ram:ApplicableTradeTax
/ram:CategoryCode</v>
      </c>
      <c r="AR245" s="75" t="str">
        <f t="shared" si="37"/>
        <v>/rsm:CrossIndustryInvoice/rsm:SupplyChainTradeTransaction/ram:IncludedSupplyChainTradeLineItem/ram:SpecifiedLineTradeSettlement/ram:ApplicableTradeTax/ram:CategoryCode</v>
      </c>
      <c r="AS245" s="66" t="s">
        <v>131</v>
      </c>
      <c r="AT245" s="68" t="s">
        <v>56</v>
      </c>
      <c r="AU245" s="66" t="str">
        <f t="shared" si="39"/>
        <v>0..1</v>
      </c>
      <c r="AV245" s="66" t="s">
        <v>132</v>
      </c>
      <c r="AW245" s="69" t="s">
        <v>35</v>
      </c>
      <c r="AX245" s="7"/>
      <c r="AY245" s="68" t="str">
        <f t="shared" si="42"/>
        <v>BASIC</v>
      </c>
      <c r="AZ245" s="68" t="str">
        <f t="shared" si="42"/>
        <v>BASIC</v>
      </c>
      <c r="BB245" s="57"/>
      <c r="BC245" s="59"/>
      <c r="BD245" s="59"/>
    </row>
    <row r="246" spans="1:56" s="11" customFormat="1" ht="105" x14ac:dyDescent="0.2">
      <c r="A246" s="45" t="str">
        <f t="shared" si="46"/>
        <v>EXT</v>
      </c>
      <c r="B246" s="45"/>
      <c r="C246" s="45"/>
      <c r="D246" s="175" t="s">
        <v>1187</v>
      </c>
      <c r="E246" s="61" t="s">
        <v>41</v>
      </c>
      <c r="F246" s="282" t="e">
        <v>#N/A</v>
      </c>
      <c r="G246" s="62">
        <f t="shared" si="36"/>
        <v>5</v>
      </c>
      <c r="H246" s="62" t="s">
        <v>42</v>
      </c>
      <c r="I246" s="64" t="s">
        <v>1224</v>
      </c>
      <c r="J246" s="64" t="s">
        <v>1225</v>
      </c>
      <c r="K246" s="65"/>
      <c r="L246" s="65"/>
      <c r="M246" s="65"/>
      <c r="N246" s="64"/>
      <c r="O246" s="66" t="s">
        <v>42</v>
      </c>
      <c r="P246" s="66" t="str">
        <f t="shared" si="43"/>
        <v>0..1</v>
      </c>
      <c r="Q246" s="6" t="s">
        <v>1226</v>
      </c>
      <c r="R246" s="67" t="s">
        <v>1227</v>
      </c>
      <c r="S246" s="66" t="s">
        <v>131</v>
      </c>
      <c r="T246" s="68" t="s">
        <v>56</v>
      </c>
      <c r="U246" s="62" t="s">
        <v>42</v>
      </c>
      <c r="V246" s="66"/>
      <c r="W246" s="69"/>
      <c r="X246" s="38"/>
      <c r="Y246" s="70" t="s">
        <v>47</v>
      </c>
      <c r="Z246" s="70" t="s">
        <v>47</v>
      </c>
      <c r="AA246" s="57"/>
      <c r="AB246" s="13" t="str">
        <f t="shared" si="44"/>
        <v>/rsm:CrossIndustryInvoice/rsm:SupplyChainTradeTransaction/ram:IncludedSupplyChainTradeLineItem/ram:SpecifiedLineTradeSettlement/ram:ApplicableTradeTax</v>
      </c>
      <c r="AC246" s="13" t="str">
        <f t="shared" si="45"/>
        <v>/ram:ExemptionReasonCode</v>
      </c>
      <c r="AD246" s="14">
        <f>COUNTIFS(R$4:R246,AB246)</f>
        <v>1</v>
      </c>
      <c r="AE246" s="57"/>
      <c r="AF246" s="61" t="str">
        <f t="shared" si="40"/>
        <v>EXT</v>
      </c>
      <c r="AG246" s="62">
        <f t="shared" si="38"/>
        <v>5</v>
      </c>
      <c r="AH246" s="62" t="str">
        <f t="shared" si="41"/>
        <v>0..1</v>
      </c>
      <c r="AI246" s="64" t="s">
        <v>823</v>
      </c>
      <c r="AJ246" s="64"/>
      <c r="AK246" s="65"/>
      <c r="AL246" s="65"/>
      <c r="AM246" s="65"/>
      <c r="AN246" s="64"/>
      <c r="AO246" s="66" t="str">
        <f t="shared" si="37"/>
        <v>0..1</v>
      </c>
      <c r="AP246" s="66" t="str">
        <f t="shared" si="37"/>
        <v>0..1</v>
      </c>
      <c r="AQ246" s="6" t="str">
        <f t="shared" si="37"/>
        <v>/rsm:CrossIndustryInvoice
/rsm:SupplyChainTradeTransaction
/ram:IncludedSupplyChainTradeLineItem
/ram:SpecifiedLineTradeSettlement
/ram:ApplicableTradeTax
/ram:ExemptionReasonCode</v>
      </c>
      <c r="AR246" s="67" t="str">
        <f t="shared" si="37"/>
        <v>/rsm:CrossIndustryInvoice/rsm:SupplyChainTradeTransaction/ram:IncludedSupplyChainTradeLineItem/ram:SpecifiedLineTradeSettlement/ram:ApplicableTradeTax/ram:ExemptionReasonCode</v>
      </c>
      <c r="AS246" s="66" t="s">
        <v>131</v>
      </c>
      <c r="AT246" s="68" t="s">
        <v>56</v>
      </c>
      <c r="AU246" s="62" t="str">
        <f t="shared" si="39"/>
        <v>0..1</v>
      </c>
      <c r="AV246" s="66"/>
      <c r="AW246" s="69"/>
      <c r="AX246" s="7"/>
      <c r="AY246" s="70" t="str">
        <f t="shared" si="42"/>
        <v>EXTENDED</v>
      </c>
      <c r="AZ246" s="70" t="str">
        <f t="shared" si="42"/>
        <v>EXTENDED</v>
      </c>
      <c r="BB246" s="57"/>
      <c r="BC246" s="59"/>
      <c r="BD246" s="59"/>
    </row>
    <row r="247" spans="1:56" s="11" customFormat="1" ht="105" x14ac:dyDescent="0.2">
      <c r="A247" s="45" t="str">
        <f t="shared" si="46"/>
        <v>YES</v>
      </c>
      <c r="B247" s="45"/>
      <c r="C247" s="45"/>
      <c r="D247" s="174" t="s">
        <v>1187</v>
      </c>
      <c r="E247" s="119" t="s">
        <v>1228</v>
      </c>
      <c r="F247" s="293" t="s">
        <v>1228</v>
      </c>
      <c r="G247" s="66">
        <f t="shared" si="36"/>
        <v>5</v>
      </c>
      <c r="H247" s="66" t="s">
        <v>42</v>
      </c>
      <c r="I247" s="64" t="s">
        <v>1229</v>
      </c>
      <c r="J247" s="64" t="s">
        <v>825</v>
      </c>
      <c r="K247" s="65"/>
      <c r="L247" s="65" t="s">
        <v>826</v>
      </c>
      <c r="M247" s="65" t="s">
        <v>35</v>
      </c>
      <c r="N247" s="64" t="s">
        <v>1230</v>
      </c>
      <c r="O247" s="66" t="s">
        <v>42</v>
      </c>
      <c r="P247" s="66" t="str">
        <f t="shared" si="43"/>
        <v>0..1</v>
      </c>
      <c r="Q247" s="2" t="s">
        <v>1231</v>
      </c>
      <c r="R247" s="75" t="s">
        <v>1232</v>
      </c>
      <c r="S247" s="66" t="s">
        <v>722</v>
      </c>
      <c r="T247" s="68" t="s">
        <v>56</v>
      </c>
      <c r="U247" s="66" t="s">
        <v>42</v>
      </c>
      <c r="V247" s="66" t="s">
        <v>35</v>
      </c>
      <c r="W247" s="69" t="s">
        <v>35</v>
      </c>
      <c r="X247" s="38"/>
      <c r="Y247" s="68" t="s">
        <v>244</v>
      </c>
      <c r="Z247" s="68" t="s">
        <v>244</v>
      </c>
      <c r="AA247" s="57"/>
      <c r="AB247" s="13" t="str">
        <f t="shared" si="44"/>
        <v>/rsm:CrossIndustryInvoice/rsm:SupplyChainTradeTransaction/ram:IncludedSupplyChainTradeLineItem/ram:SpecifiedLineTradeSettlement/ram:ApplicableTradeTax</v>
      </c>
      <c r="AC247" s="13" t="str">
        <f t="shared" si="45"/>
        <v>/ram:RateApplicablePercent</v>
      </c>
      <c r="AD247" s="14">
        <f>COUNTIFS(R$4:R247,AB247)</f>
        <v>1</v>
      </c>
      <c r="AE247" s="57"/>
      <c r="AF247" s="119" t="str">
        <f t="shared" si="40"/>
        <v>BT-152</v>
      </c>
      <c r="AG247" s="66">
        <f t="shared" si="38"/>
        <v>5</v>
      </c>
      <c r="AH247" s="66" t="str">
        <f t="shared" si="41"/>
        <v>0..1</v>
      </c>
      <c r="AI247" s="64" t="s">
        <v>1233</v>
      </c>
      <c r="AJ247" s="64" t="s">
        <v>1234</v>
      </c>
      <c r="AK247" s="65" t="s">
        <v>1235</v>
      </c>
      <c r="AL247" s="65" t="s">
        <v>1236</v>
      </c>
      <c r="AM247" s="65" t="s">
        <v>35</v>
      </c>
      <c r="AN247" s="64" t="s">
        <v>1237</v>
      </c>
      <c r="AO247" s="66" t="str">
        <f t="shared" si="37"/>
        <v>0..1</v>
      </c>
      <c r="AP247" s="66" t="str">
        <f t="shared" si="37"/>
        <v>0..1</v>
      </c>
      <c r="AQ247" s="2" t="str">
        <f t="shared" si="37"/>
        <v>/rsm:CrossIndustryInvoice
/rsm:SupplyChainTradeTransaction
/ram:IncludedSupplyChainTradeLineItem
/ram:SpecifiedLineTradeSettlement
/ram:ApplicableTradeTax
/ram:RateApplicablePercent</v>
      </c>
      <c r="AR247" s="75" t="str">
        <f t="shared" si="37"/>
        <v>/rsm:CrossIndustryInvoice/rsm:SupplyChainTradeTransaction/ram:IncludedSupplyChainTradeLineItem/ram:SpecifiedLineTradeSettlement/ram:ApplicableTradeTax/ram:RateApplicablePercent</v>
      </c>
      <c r="AS247" s="66" t="s">
        <v>722</v>
      </c>
      <c r="AT247" s="68" t="s">
        <v>56</v>
      </c>
      <c r="AU247" s="66" t="str">
        <f t="shared" si="39"/>
        <v>0..1</v>
      </c>
      <c r="AV247" s="66" t="s">
        <v>35</v>
      </c>
      <c r="AW247" s="69" t="s">
        <v>35</v>
      </c>
      <c r="AX247" s="7"/>
      <c r="AY247" s="68" t="str">
        <f t="shared" si="42"/>
        <v>BASIC</v>
      </c>
      <c r="AZ247" s="68" t="str">
        <f t="shared" si="42"/>
        <v>BASIC</v>
      </c>
      <c r="BB247" s="57"/>
      <c r="BC247" s="59"/>
      <c r="BD247" s="59"/>
    </row>
    <row r="248" spans="1:56" s="11" customFormat="1" ht="90" x14ac:dyDescent="0.2">
      <c r="A248" s="45" t="str">
        <f t="shared" si="46"/>
        <v>NO</v>
      </c>
      <c r="B248" s="45"/>
      <c r="C248" s="45"/>
      <c r="D248" s="174" t="s">
        <v>1187</v>
      </c>
      <c r="E248" s="123" t="s">
        <v>1238</v>
      </c>
      <c r="F248" s="294" t="s">
        <v>1238</v>
      </c>
      <c r="G248" s="124">
        <f t="shared" si="36"/>
        <v>4</v>
      </c>
      <c r="H248" s="124" t="s">
        <v>42</v>
      </c>
      <c r="I248" s="125" t="s">
        <v>1239</v>
      </c>
      <c r="J248" s="125" t="s">
        <v>1240</v>
      </c>
      <c r="K248" s="126" t="s">
        <v>1241</v>
      </c>
      <c r="L248" s="126"/>
      <c r="M248" s="126" t="s">
        <v>35</v>
      </c>
      <c r="N248" s="125"/>
      <c r="O248" s="124" t="s">
        <v>42</v>
      </c>
      <c r="P248" s="124" t="str">
        <f t="shared" si="43"/>
        <v>0..1</v>
      </c>
      <c r="Q248" s="127" t="s">
        <v>1242</v>
      </c>
      <c r="R248" s="128" t="s">
        <v>1243</v>
      </c>
      <c r="S248" s="124" t="s">
        <v>35</v>
      </c>
      <c r="T248" s="129"/>
      <c r="U248" s="124" t="s">
        <v>42</v>
      </c>
      <c r="V248" s="124" t="s">
        <v>35</v>
      </c>
      <c r="W248" s="130" t="s">
        <v>35</v>
      </c>
      <c r="X248" s="38"/>
      <c r="Y248" s="129" t="s">
        <v>282</v>
      </c>
      <c r="Z248" s="129" t="s">
        <v>244</v>
      </c>
      <c r="AA248" s="57"/>
      <c r="AB248" s="13" t="str">
        <f t="shared" si="44"/>
        <v>/rsm:CrossIndustryInvoice/rsm:SupplyChainTradeTransaction/ram:IncludedSupplyChainTradeLineItem/ram:SpecifiedLineTradeSettlement</v>
      </c>
      <c r="AC248" s="13" t="str">
        <f t="shared" si="45"/>
        <v>/ram:BillingSpecifiedPeriod</v>
      </c>
      <c r="AD248" s="14">
        <f>COUNTIFS(R$4:R248,AB248)</f>
        <v>1</v>
      </c>
      <c r="AE248" s="57"/>
      <c r="AF248" s="123" t="str">
        <f t="shared" si="40"/>
        <v>BG-26</v>
      </c>
      <c r="AG248" s="124">
        <f t="shared" si="38"/>
        <v>4</v>
      </c>
      <c r="AH248" s="124" t="str">
        <f t="shared" si="41"/>
        <v>0..1</v>
      </c>
      <c r="AI248" s="125" t="s">
        <v>1244</v>
      </c>
      <c r="AJ248" s="125" t="s">
        <v>1245</v>
      </c>
      <c r="AK248" s="126" t="s">
        <v>1246</v>
      </c>
      <c r="AL248" s="126"/>
      <c r="AM248" s="126" t="s">
        <v>35</v>
      </c>
      <c r="AN248" s="125"/>
      <c r="AO248" s="124" t="str">
        <f t="shared" si="37"/>
        <v>0..1</v>
      </c>
      <c r="AP248" s="124" t="str">
        <f t="shared" si="37"/>
        <v>0..1</v>
      </c>
      <c r="AQ248" s="127" t="str">
        <f t="shared" si="37"/>
        <v>/rsm:CrossIndustryInvoice
/rsm:SupplyChainTradeTransaction
/ram:IncludedSupplyChainTradeLineItem
/ram:SpecifiedLineTradeSettlement
/ram:BillingSpecifiedPeriod</v>
      </c>
      <c r="AR248" s="128" t="str">
        <f t="shared" si="37"/>
        <v>/rsm:CrossIndustryInvoice/rsm:SupplyChainTradeTransaction/ram:IncludedSupplyChainTradeLineItem/ram:SpecifiedLineTradeSettlement/ram:BillingSpecifiedPeriod</v>
      </c>
      <c r="AS248" s="124" t="s">
        <v>35</v>
      </c>
      <c r="AT248" s="129"/>
      <c r="AU248" s="124" t="str">
        <f t="shared" si="39"/>
        <v>0..1</v>
      </c>
      <c r="AV248" s="124" t="s">
        <v>35</v>
      </c>
      <c r="AW248" s="130" t="s">
        <v>35</v>
      </c>
      <c r="AX248" s="7"/>
      <c r="AY248" s="129" t="str">
        <f t="shared" si="42"/>
        <v>EN 16931</v>
      </c>
      <c r="AZ248" s="129" t="str">
        <f t="shared" si="42"/>
        <v>BASIC</v>
      </c>
      <c r="BB248" s="57"/>
      <c r="BC248" s="59"/>
      <c r="BD248" s="59"/>
    </row>
    <row r="249" spans="1:56" s="11" customFormat="1" ht="105" x14ac:dyDescent="0.2">
      <c r="A249" s="45" t="str">
        <f t="shared" si="46"/>
        <v>NO</v>
      </c>
      <c r="B249" s="45"/>
      <c r="C249" s="45"/>
      <c r="D249" s="174" t="s">
        <v>1187</v>
      </c>
      <c r="E249" s="119" t="s">
        <v>1247</v>
      </c>
      <c r="F249" s="293" t="e">
        <v>#N/A</v>
      </c>
      <c r="G249" s="73">
        <f t="shared" si="36"/>
        <v>5</v>
      </c>
      <c r="H249" s="73" t="s">
        <v>42</v>
      </c>
      <c r="I249" s="74" t="s">
        <v>1248</v>
      </c>
      <c r="J249" s="64"/>
      <c r="K249" s="65"/>
      <c r="L249" s="65"/>
      <c r="M249" s="65"/>
      <c r="N249" s="64"/>
      <c r="O249" s="66" t="s">
        <v>42</v>
      </c>
      <c r="P249" s="66" t="str">
        <f t="shared" si="43"/>
        <v>0..1</v>
      </c>
      <c r="Q249" s="2" t="s">
        <v>1249</v>
      </c>
      <c r="R249" s="75" t="s">
        <v>1250</v>
      </c>
      <c r="S249" s="66"/>
      <c r="T249" s="68"/>
      <c r="U249" s="66" t="s">
        <v>42</v>
      </c>
      <c r="V249" s="66"/>
      <c r="W249" s="69"/>
      <c r="X249" s="38"/>
      <c r="Y249" s="68" t="s">
        <v>282</v>
      </c>
      <c r="Z249" s="68" t="s">
        <v>244</v>
      </c>
      <c r="AA249" s="57"/>
      <c r="AB249" s="13" t="str">
        <f t="shared" si="44"/>
        <v>/rsm:CrossIndustryInvoice/rsm:SupplyChainTradeTransaction/ram:IncludedSupplyChainTradeLineItem/ram:SpecifiedLineTradeSettlement/ram:BillingSpecifiedPeriod</v>
      </c>
      <c r="AC249" s="13" t="str">
        <f t="shared" si="45"/>
        <v>/ram:StartDateTime</v>
      </c>
      <c r="AD249" s="14">
        <f>COUNTIFS(R$4:R249,AB249)</f>
        <v>1</v>
      </c>
      <c r="AE249" s="57"/>
      <c r="AF249" s="119" t="str">
        <f t="shared" si="40"/>
        <v>BT-134-00</v>
      </c>
      <c r="AG249" s="73">
        <f t="shared" si="38"/>
        <v>5</v>
      </c>
      <c r="AH249" s="73" t="str">
        <f t="shared" si="41"/>
        <v>0..1</v>
      </c>
      <c r="AI249" s="74" t="s">
        <v>1251</v>
      </c>
      <c r="AJ249" s="64"/>
      <c r="AK249" s="65"/>
      <c r="AL249" s="65"/>
      <c r="AM249" s="65" t="s">
        <v>35</v>
      </c>
      <c r="AN249" s="64"/>
      <c r="AO249" s="66" t="str">
        <f t="shared" si="37"/>
        <v>0..1</v>
      </c>
      <c r="AP249" s="66" t="str">
        <f t="shared" si="37"/>
        <v>0..1</v>
      </c>
      <c r="AQ249" s="2" t="str">
        <f t="shared" si="37"/>
        <v>/rsm:CrossIndustryInvoice
/rsm:SupplyChainTradeTransaction
/ram:IncludedSupplyChainTradeLineItem
/ram:SpecifiedLineTradeSettlement
/ram:BillingSpecifiedPeriod
/ram:StartDateTime</v>
      </c>
      <c r="AR249" s="75" t="str">
        <f t="shared" si="37"/>
        <v>/rsm:CrossIndustryInvoice/rsm:SupplyChainTradeTransaction/ram:IncludedSupplyChainTradeLineItem/ram:SpecifiedLineTradeSettlement/ram:BillingSpecifiedPeriod/ram:StartDateTime</v>
      </c>
      <c r="AS249" s="66"/>
      <c r="AT249" s="68"/>
      <c r="AU249" s="66" t="str">
        <f t="shared" si="39"/>
        <v>0..1</v>
      </c>
      <c r="AV249" s="66"/>
      <c r="AW249" s="69"/>
      <c r="AX249" s="7"/>
      <c r="AY249" s="68" t="str">
        <f t="shared" si="42"/>
        <v>EN 16931</v>
      </c>
      <c r="AZ249" s="68" t="str">
        <f t="shared" si="42"/>
        <v>BASIC</v>
      </c>
      <c r="BB249" s="57"/>
      <c r="BC249" s="59"/>
      <c r="BD249" s="59"/>
    </row>
    <row r="250" spans="1:56" s="11" customFormat="1" ht="120" x14ac:dyDescent="0.2">
      <c r="A250" s="45" t="str">
        <f t="shared" si="46"/>
        <v>YES</v>
      </c>
      <c r="B250" s="45"/>
      <c r="C250" s="45"/>
      <c r="D250" s="174" t="s">
        <v>1187</v>
      </c>
      <c r="E250" s="119" t="s">
        <v>1252</v>
      </c>
      <c r="F250" s="293" t="s">
        <v>1252</v>
      </c>
      <c r="G250" s="66">
        <f t="shared" si="36"/>
        <v>6</v>
      </c>
      <c r="H250" s="66" t="s">
        <v>42</v>
      </c>
      <c r="I250" s="64" t="s">
        <v>1253</v>
      </c>
      <c r="J250" s="64" t="s">
        <v>1254</v>
      </c>
      <c r="K250" s="65" t="s">
        <v>1255</v>
      </c>
      <c r="L250" s="65" t="s">
        <v>1256</v>
      </c>
      <c r="M250" s="65" t="s">
        <v>1257</v>
      </c>
      <c r="N250" s="64" t="s">
        <v>148</v>
      </c>
      <c r="O250" s="66" t="s">
        <v>32</v>
      </c>
      <c r="P250" s="66" t="str">
        <f t="shared" si="43"/>
        <v>1..1</v>
      </c>
      <c r="Q250" s="2" t="s">
        <v>1258</v>
      </c>
      <c r="R250" s="75" t="s">
        <v>1259</v>
      </c>
      <c r="S250" s="66" t="s">
        <v>151</v>
      </c>
      <c r="T250" s="68" t="s">
        <v>56</v>
      </c>
      <c r="U250" s="66" t="s">
        <v>42</v>
      </c>
      <c r="V250" s="66" t="s">
        <v>132</v>
      </c>
      <c r="W250" s="69" t="s">
        <v>152</v>
      </c>
      <c r="X250" s="38"/>
      <c r="Y250" s="68" t="s">
        <v>282</v>
      </c>
      <c r="Z250" s="68" t="s">
        <v>244</v>
      </c>
      <c r="AA250" s="57"/>
      <c r="AB250" s="13" t="str">
        <f t="shared" si="44"/>
        <v>/rsm:CrossIndustryInvoice/rsm:SupplyChainTradeTransaction/ram:IncludedSupplyChainTradeLineItem/ram:SpecifiedLineTradeSettlement/ram:BillingSpecifiedPeriod/ram:StartDateTime</v>
      </c>
      <c r="AC250" s="13" t="str">
        <f t="shared" si="45"/>
        <v>/udt:DateTimeString</v>
      </c>
      <c r="AD250" s="14">
        <f>COUNTIFS(R$4:R250,AB250)</f>
        <v>1</v>
      </c>
      <c r="AE250" s="57"/>
      <c r="AF250" s="119" t="str">
        <f t="shared" si="40"/>
        <v>BT-134</v>
      </c>
      <c r="AG250" s="66">
        <f t="shared" si="38"/>
        <v>6</v>
      </c>
      <c r="AH250" s="66" t="str">
        <f t="shared" si="41"/>
        <v>0..1</v>
      </c>
      <c r="AI250" s="64" t="s">
        <v>1260</v>
      </c>
      <c r="AJ250" s="64" t="s">
        <v>1261</v>
      </c>
      <c r="AK250" s="65" t="s">
        <v>1262</v>
      </c>
      <c r="AL250" s="65" t="s">
        <v>1263</v>
      </c>
      <c r="AM250" s="65" t="s">
        <v>1264</v>
      </c>
      <c r="AN250" s="64" t="s">
        <v>148</v>
      </c>
      <c r="AO250" s="66" t="str">
        <f t="shared" si="37"/>
        <v>1..1</v>
      </c>
      <c r="AP250" s="66" t="str">
        <f t="shared" si="37"/>
        <v>1..1</v>
      </c>
      <c r="AQ250" s="2" t="str">
        <f t="shared" si="37"/>
        <v>/rsm:CrossIndustryInvoice
/rsm:SupplyChainTradeTransaction
/ram:IncludedSupplyChainTradeLineItem
/ram:SpecifiedLineTradeSettlement
/ram:BillingSpecifiedPeriod
/ram:StartDateTime
/udt:DateTimeString</v>
      </c>
      <c r="AR250" s="75" t="str">
        <f t="shared" si="37"/>
        <v>/rsm:CrossIndustryInvoice/rsm:SupplyChainTradeTransaction/ram:IncludedSupplyChainTradeLineItem/ram:SpecifiedLineTradeSettlement/ram:BillingSpecifiedPeriod/ram:StartDateTime/udt:DateTimeString</v>
      </c>
      <c r="AS250" s="66" t="s">
        <v>151</v>
      </c>
      <c r="AT250" s="68" t="s">
        <v>56</v>
      </c>
      <c r="AU250" s="66" t="str">
        <f t="shared" si="39"/>
        <v>0..1</v>
      </c>
      <c r="AV250" s="66" t="s">
        <v>132</v>
      </c>
      <c r="AW250" s="69" t="s">
        <v>152</v>
      </c>
      <c r="AX250" s="7"/>
      <c r="AY250" s="68" t="str">
        <f t="shared" si="42"/>
        <v>EN 16931</v>
      </c>
      <c r="AZ250" s="68" t="str">
        <f t="shared" si="42"/>
        <v>BASIC</v>
      </c>
      <c r="BB250" s="57"/>
      <c r="BC250" s="59"/>
      <c r="BD250" s="59"/>
    </row>
    <row r="251" spans="1:56" s="11" customFormat="1" ht="135" x14ac:dyDescent="0.2">
      <c r="A251" s="45" t="str">
        <f t="shared" si="46"/>
        <v>NO</v>
      </c>
      <c r="B251" s="45"/>
      <c r="C251" s="45"/>
      <c r="D251" s="174" t="s">
        <v>1187</v>
      </c>
      <c r="E251" s="119" t="s">
        <v>1265</v>
      </c>
      <c r="F251" s="293" t="e">
        <v>#N/A</v>
      </c>
      <c r="G251" s="66">
        <f t="shared" si="36"/>
        <v>7</v>
      </c>
      <c r="H251" s="66" t="s">
        <v>32</v>
      </c>
      <c r="I251" s="97" t="s">
        <v>1266</v>
      </c>
      <c r="J251" s="64" t="s">
        <v>35</v>
      </c>
      <c r="K251" s="65" t="s">
        <v>1267</v>
      </c>
      <c r="L251" s="65"/>
      <c r="M251" s="65" t="s">
        <v>160</v>
      </c>
      <c r="N251" s="64"/>
      <c r="O251" s="66" t="s">
        <v>32</v>
      </c>
      <c r="P251" s="66" t="str">
        <f t="shared" si="43"/>
        <v>1..1</v>
      </c>
      <c r="Q251" s="2" t="s">
        <v>1268</v>
      </c>
      <c r="R251" s="75" t="s">
        <v>1269</v>
      </c>
      <c r="S251" s="66" t="s">
        <v>35</v>
      </c>
      <c r="T251" s="68" t="s">
        <v>163</v>
      </c>
      <c r="U251" s="66" t="s">
        <v>42</v>
      </c>
      <c r="V251" s="66" t="s">
        <v>35</v>
      </c>
      <c r="W251" s="69" t="s">
        <v>160</v>
      </c>
      <c r="X251" s="38"/>
      <c r="Y251" s="68" t="s">
        <v>282</v>
      </c>
      <c r="Z251" s="68" t="s">
        <v>244</v>
      </c>
      <c r="AA251" s="57"/>
      <c r="AB251" s="13" t="str">
        <f t="shared" si="44"/>
        <v>/rsm:CrossIndustryInvoice/rsm:SupplyChainTradeTransaction/ram:IncludedSupplyChainTradeLineItem/ram:SpecifiedLineTradeSettlement/ram:BillingSpecifiedPeriod/ram:StartDateTime/udt:DateTimeString</v>
      </c>
      <c r="AC251" s="13" t="str">
        <f t="shared" si="45"/>
        <v>/@format</v>
      </c>
      <c r="AD251" s="14">
        <f>COUNTIFS(R$4:R251,AB251)</f>
        <v>1</v>
      </c>
      <c r="AE251" s="57"/>
      <c r="AF251" s="119" t="str">
        <f t="shared" si="40"/>
        <v>BT-134-0</v>
      </c>
      <c r="AG251" s="66">
        <f t="shared" si="38"/>
        <v>7</v>
      </c>
      <c r="AH251" s="66" t="str">
        <f t="shared" si="41"/>
        <v>1..1</v>
      </c>
      <c r="AI251" s="97" t="s">
        <v>1270</v>
      </c>
      <c r="AJ251" s="64" t="s">
        <v>35</v>
      </c>
      <c r="AK251" s="65" t="s">
        <v>165</v>
      </c>
      <c r="AL251" s="65"/>
      <c r="AM251" s="65" t="s">
        <v>166</v>
      </c>
      <c r="AN251" s="64"/>
      <c r="AO251" s="66" t="str">
        <f t="shared" si="37"/>
        <v>1..1</v>
      </c>
      <c r="AP251" s="66" t="str">
        <f t="shared" si="37"/>
        <v>1..1</v>
      </c>
      <c r="AQ251" s="2" t="str">
        <f t="shared" si="37"/>
        <v>/rsm:CrossIndustryInvoice
/rsm:SupplyChainTradeTransaction
/ram:IncludedSupplyChainTradeLineItem
/ram:SpecifiedLineTradeSettlement
/ram:BillingSpecifiedPeriod
/ram:StartDateTime
/udt:DateTimeString
/@format</v>
      </c>
      <c r="AR251" s="75" t="str">
        <f t="shared" si="37"/>
        <v>/rsm:CrossIndustryInvoice/rsm:SupplyChainTradeTransaction/ram:IncludedSupplyChainTradeLineItem/ram:SpecifiedLineTradeSettlement/ram:BillingSpecifiedPeriod/ram:StartDateTime/udt:DateTimeString/@format</v>
      </c>
      <c r="AS251" s="66" t="s">
        <v>35</v>
      </c>
      <c r="AT251" s="68" t="s">
        <v>163</v>
      </c>
      <c r="AU251" s="66" t="str">
        <f t="shared" si="39"/>
        <v>0..1</v>
      </c>
      <c r="AV251" s="66" t="s">
        <v>35</v>
      </c>
      <c r="AW251" s="69" t="s">
        <v>160</v>
      </c>
      <c r="AX251" s="7"/>
      <c r="AY251" s="68" t="str">
        <f t="shared" si="42"/>
        <v>EN 16931</v>
      </c>
      <c r="AZ251" s="68" t="str">
        <f t="shared" si="42"/>
        <v>BASIC</v>
      </c>
      <c r="BB251" s="57"/>
      <c r="BC251" s="59"/>
      <c r="BD251" s="59"/>
    </row>
    <row r="252" spans="1:56" s="11" customFormat="1" ht="105" x14ac:dyDescent="0.2">
      <c r="A252" s="45" t="str">
        <f t="shared" si="46"/>
        <v>NO</v>
      </c>
      <c r="B252" s="45"/>
      <c r="C252" s="45"/>
      <c r="D252" s="174" t="s">
        <v>1187</v>
      </c>
      <c r="E252" s="119" t="s">
        <v>1271</v>
      </c>
      <c r="F252" s="293" t="e">
        <v>#N/A</v>
      </c>
      <c r="G252" s="73">
        <f t="shared" si="36"/>
        <v>5</v>
      </c>
      <c r="H252" s="73" t="s">
        <v>42</v>
      </c>
      <c r="I252" s="74" t="s">
        <v>1272</v>
      </c>
      <c r="J252" s="64"/>
      <c r="K252" s="65"/>
      <c r="L252" s="65"/>
      <c r="M252" s="65"/>
      <c r="N252" s="64"/>
      <c r="O252" s="66" t="s">
        <v>42</v>
      </c>
      <c r="P252" s="66" t="str">
        <f t="shared" si="43"/>
        <v>0..1</v>
      </c>
      <c r="Q252" s="2" t="s">
        <v>1273</v>
      </c>
      <c r="R252" s="75" t="s">
        <v>1274</v>
      </c>
      <c r="S252" s="66"/>
      <c r="T252" s="68"/>
      <c r="U252" s="66" t="s">
        <v>42</v>
      </c>
      <c r="V252" s="66"/>
      <c r="W252" s="69"/>
      <c r="X252" s="38"/>
      <c r="Y252" s="68" t="s">
        <v>282</v>
      </c>
      <c r="Z252" s="68" t="s">
        <v>244</v>
      </c>
      <c r="AA252" s="57"/>
      <c r="AB252" s="13" t="str">
        <f t="shared" si="44"/>
        <v>/rsm:CrossIndustryInvoice/rsm:SupplyChainTradeTransaction/ram:IncludedSupplyChainTradeLineItem/ram:SpecifiedLineTradeSettlement/ram:BillingSpecifiedPeriod</v>
      </c>
      <c r="AC252" s="13" t="str">
        <f t="shared" si="45"/>
        <v>/ram:EndDateTime</v>
      </c>
      <c r="AD252" s="14">
        <f>COUNTIFS(R$4:R252,AB252)</f>
        <v>1</v>
      </c>
      <c r="AE252" s="57"/>
      <c r="AF252" s="119" t="str">
        <f t="shared" si="40"/>
        <v>BT-135-00</v>
      </c>
      <c r="AG252" s="73">
        <f t="shared" si="38"/>
        <v>5</v>
      </c>
      <c r="AH252" s="73" t="str">
        <f t="shared" si="41"/>
        <v>0..1</v>
      </c>
      <c r="AI252" s="74" t="s">
        <v>1275</v>
      </c>
      <c r="AJ252" s="64"/>
      <c r="AK252" s="65"/>
      <c r="AL252" s="65"/>
      <c r="AM252" s="65" t="s">
        <v>35</v>
      </c>
      <c r="AN252" s="64"/>
      <c r="AO252" s="66" t="str">
        <f t="shared" si="37"/>
        <v>0..1</v>
      </c>
      <c r="AP252" s="66" t="str">
        <f t="shared" si="37"/>
        <v>0..1</v>
      </c>
      <c r="AQ252" s="2" t="str">
        <f t="shared" si="37"/>
        <v>/rsm:CrossIndustryInvoice
/rsm:SupplyChainTradeTransaction
/ram:IncludedSupplyChainTradeLineItem
/ram:SpecifiedLineTradeSettlement
/ram:BillingSpecifiedPeriod
/ram:EndDateTime</v>
      </c>
      <c r="AR252" s="75" t="str">
        <f t="shared" si="37"/>
        <v>/rsm:CrossIndustryInvoice/rsm:SupplyChainTradeTransaction/ram:IncludedSupplyChainTradeLineItem/ram:SpecifiedLineTradeSettlement/ram:BillingSpecifiedPeriod/ram:EndDateTime</v>
      </c>
      <c r="AS252" s="66"/>
      <c r="AT252" s="68"/>
      <c r="AU252" s="66" t="str">
        <f t="shared" si="39"/>
        <v>0..1</v>
      </c>
      <c r="AV252" s="66"/>
      <c r="AW252" s="69"/>
      <c r="AX252" s="7"/>
      <c r="AY252" s="68" t="str">
        <f t="shared" si="42"/>
        <v>EN 16931</v>
      </c>
      <c r="AZ252" s="68" t="str">
        <f t="shared" si="42"/>
        <v>BASIC</v>
      </c>
      <c r="BB252" s="57"/>
      <c r="BC252" s="59"/>
      <c r="BD252" s="59"/>
    </row>
    <row r="253" spans="1:56" s="11" customFormat="1" ht="180" x14ac:dyDescent="0.2">
      <c r="A253" s="45" t="str">
        <f t="shared" si="46"/>
        <v>YES</v>
      </c>
      <c r="B253" s="45"/>
      <c r="C253" s="45"/>
      <c r="D253" s="174" t="s">
        <v>1187</v>
      </c>
      <c r="E253" s="119" t="s">
        <v>1276</v>
      </c>
      <c r="F253" s="293" t="s">
        <v>1276</v>
      </c>
      <c r="G253" s="66">
        <f t="shared" ref="G253:G322" si="47">LEN(R253)-LEN(SUBSTITUTE(R253,"/",""))-1</f>
        <v>6</v>
      </c>
      <c r="H253" s="66" t="s">
        <v>42</v>
      </c>
      <c r="I253" s="64" t="s">
        <v>1277</v>
      </c>
      <c r="J253" s="64" t="s">
        <v>1278</v>
      </c>
      <c r="K253" s="65" t="s">
        <v>1279</v>
      </c>
      <c r="L253" s="65" t="s">
        <v>1280</v>
      </c>
      <c r="M253" s="65" t="s">
        <v>1281</v>
      </c>
      <c r="N253" s="64" t="s">
        <v>148</v>
      </c>
      <c r="O253" s="66" t="s">
        <v>32</v>
      </c>
      <c r="P253" s="66" t="str">
        <f t="shared" si="43"/>
        <v>1..1</v>
      </c>
      <c r="Q253" s="2" t="s">
        <v>1282</v>
      </c>
      <c r="R253" s="75" t="s">
        <v>1283</v>
      </c>
      <c r="S253" s="66" t="s">
        <v>151</v>
      </c>
      <c r="T253" s="68" t="s">
        <v>56</v>
      </c>
      <c r="U253" s="66" t="s">
        <v>42</v>
      </c>
      <c r="V253" s="66" t="s">
        <v>35</v>
      </c>
      <c r="W253" s="69" t="s">
        <v>152</v>
      </c>
      <c r="X253" s="38"/>
      <c r="Y253" s="68" t="s">
        <v>282</v>
      </c>
      <c r="Z253" s="68" t="s">
        <v>244</v>
      </c>
      <c r="AA253" s="57"/>
      <c r="AB253" s="13" t="str">
        <f t="shared" si="44"/>
        <v>/rsm:CrossIndustryInvoice/rsm:SupplyChainTradeTransaction/ram:IncludedSupplyChainTradeLineItem/ram:SpecifiedLineTradeSettlement/ram:BillingSpecifiedPeriod/ram:EndDateTime</v>
      </c>
      <c r="AC253" s="13" t="str">
        <f t="shared" si="45"/>
        <v>/udt:DateTimeString</v>
      </c>
      <c r="AD253" s="14">
        <f>COUNTIFS(R$4:R253,AB253)</f>
        <v>1</v>
      </c>
      <c r="AE253" s="57"/>
      <c r="AF253" s="119" t="str">
        <f t="shared" si="40"/>
        <v>BT-135</v>
      </c>
      <c r="AG253" s="66">
        <f t="shared" si="38"/>
        <v>6</v>
      </c>
      <c r="AH253" s="66" t="str">
        <f t="shared" si="41"/>
        <v>0..1</v>
      </c>
      <c r="AI253" s="64" t="s">
        <v>1284</v>
      </c>
      <c r="AJ253" s="64" t="s">
        <v>1285</v>
      </c>
      <c r="AK253" s="65" t="s">
        <v>1286</v>
      </c>
      <c r="AL253" s="65" t="s">
        <v>1287</v>
      </c>
      <c r="AM253" s="65" t="s">
        <v>1288</v>
      </c>
      <c r="AN253" s="64" t="s">
        <v>148</v>
      </c>
      <c r="AO253" s="66" t="str">
        <f t="shared" ref="AO253:AR314" si="48">O253</f>
        <v>1..1</v>
      </c>
      <c r="AP253" s="66" t="str">
        <f t="shared" si="48"/>
        <v>1..1</v>
      </c>
      <c r="AQ253" s="2" t="str">
        <f t="shared" si="48"/>
        <v>/rsm:CrossIndustryInvoice
/rsm:SupplyChainTradeTransaction
/ram:IncludedSupplyChainTradeLineItem
/ram:SpecifiedLineTradeSettlement
/ram:BillingSpecifiedPeriod
/ram:EndDateTime
/udt:DateTimeString</v>
      </c>
      <c r="AR253" s="75" t="str">
        <f t="shared" si="48"/>
        <v>/rsm:CrossIndustryInvoice/rsm:SupplyChainTradeTransaction/ram:IncludedSupplyChainTradeLineItem/ram:SpecifiedLineTradeSettlement/ram:BillingSpecifiedPeriod/ram:EndDateTime/udt:DateTimeString</v>
      </c>
      <c r="AS253" s="66" t="s">
        <v>151</v>
      </c>
      <c r="AT253" s="68" t="s">
        <v>56</v>
      </c>
      <c r="AU253" s="66" t="str">
        <f t="shared" si="39"/>
        <v>0..1</v>
      </c>
      <c r="AV253" s="66" t="s">
        <v>35</v>
      </c>
      <c r="AW253" s="69" t="s">
        <v>152</v>
      </c>
      <c r="AX253" s="7"/>
      <c r="AY253" s="68" t="str">
        <f t="shared" si="42"/>
        <v>EN 16931</v>
      </c>
      <c r="AZ253" s="68" t="str">
        <f t="shared" si="42"/>
        <v>BASIC</v>
      </c>
      <c r="BB253" s="57"/>
      <c r="BC253" s="59"/>
      <c r="BD253" s="59"/>
    </row>
    <row r="254" spans="1:56" s="152" customFormat="1" ht="135" x14ac:dyDescent="0.2">
      <c r="A254" s="45" t="str">
        <f t="shared" si="46"/>
        <v>NO</v>
      </c>
      <c r="B254" s="45"/>
      <c r="C254" s="45"/>
      <c r="D254" s="174" t="s">
        <v>1187</v>
      </c>
      <c r="E254" s="119" t="s">
        <v>1289</v>
      </c>
      <c r="F254" s="293" t="e">
        <v>#N/A</v>
      </c>
      <c r="G254" s="66">
        <f t="shared" si="47"/>
        <v>7</v>
      </c>
      <c r="H254" s="66" t="s">
        <v>32</v>
      </c>
      <c r="I254" s="97" t="s">
        <v>1266</v>
      </c>
      <c r="J254" s="64" t="s">
        <v>35</v>
      </c>
      <c r="K254" s="65" t="s">
        <v>1267</v>
      </c>
      <c r="L254" s="65"/>
      <c r="M254" s="65" t="s">
        <v>160</v>
      </c>
      <c r="N254" s="64"/>
      <c r="O254" s="66" t="s">
        <v>32</v>
      </c>
      <c r="P254" s="66" t="str">
        <f t="shared" si="43"/>
        <v>1..1</v>
      </c>
      <c r="Q254" s="2" t="s">
        <v>1290</v>
      </c>
      <c r="R254" s="75" t="s">
        <v>1291</v>
      </c>
      <c r="S254" s="66" t="s">
        <v>35</v>
      </c>
      <c r="T254" s="68" t="s">
        <v>163</v>
      </c>
      <c r="U254" s="66" t="s">
        <v>42</v>
      </c>
      <c r="V254" s="66" t="s">
        <v>35</v>
      </c>
      <c r="W254" s="69" t="s">
        <v>160</v>
      </c>
      <c r="X254" s="38"/>
      <c r="Y254" s="68" t="s">
        <v>282</v>
      </c>
      <c r="Z254" s="68" t="s">
        <v>244</v>
      </c>
      <c r="AA254" s="57"/>
      <c r="AB254" s="13" t="str">
        <f t="shared" si="44"/>
        <v>/rsm:CrossIndustryInvoice/rsm:SupplyChainTradeTransaction/ram:IncludedSupplyChainTradeLineItem/ram:SpecifiedLineTradeSettlement/ram:BillingSpecifiedPeriod/ram:EndDateTime/udt:DateTimeString</v>
      </c>
      <c r="AC254" s="13" t="str">
        <f t="shared" si="45"/>
        <v>/@format</v>
      </c>
      <c r="AD254" s="14">
        <f>COUNTIFS(R$4:R254,AB254)</f>
        <v>1</v>
      </c>
      <c r="AE254" s="57"/>
      <c r="AF254" s="119" t="str">
        <f t="shared" si="40"/>
        <v>BT-135-0</v>
      </c>
      <c r="AG254" s="66">
        <f t="shared" si="38"/>
        <v>7</v>
      </c>
      <c r="AH254" s="66" t="str">
        <f t="shared" si="41"/>
        <v>1..1</v>
      </c>
      <c r="AI254" s="97" t="s">
        <v>1270</v>
      </c>
      <c r="AJ254" s="64" t="s">
        <v>35</v>
      </c>
      <c r="AK254" s="65" t="s">
        <v>165</v>
      </c>
      <c r="AL254" s="65"/>
      <c r="AM254" s="65" t="s">
        <v>166</v>
      </c>
      <c r="AN254" s="64"/>
      <c r="AO254" s="66" t="str">
        <f t="shared" si="48"/>
        <v>1..1</v>
      </c>
      <c r="AP254" s="66" t="str">
        <f t="shared" si="48"/>
        <v>1..1</v>
      </c>
      <c r="AQ254" s="2" t="str">
        <f t="shared" si="48"/>
        <v>/rsm:CrossIndustryInvoice
/rsm:SupplyChainTradeTransaction
/ram:IncludedSupplyChainTradeLineItem
/ram:SpecifiedLineTradeSettlement
/ram:BillingSpecifiedPeriod
/ram:EndDateTime
/udt:DateTimeString
/@format</v>
      </c>
      <c r="AR254" s="75" t="str">
        <f t="shared" si="48"/>
        <v>/rsm:CrossIndustryInvoice/rsm:SupplyChainTradeTransaction/ram:IncludedSupplyChainTradeLineItem/ram:SpecifiedLineTradeSettlement/ram:BillingSpecifiedPeriod/ram:EndDateTime/udt:DateTimeString/@format</v>
      </c>
      <c r="AS254" s="66" t="s">
        <v>35</v>
      </c>
      <c r="AT254" s="68" t="s">
        <v>163</v>
      </c>
      <c r="AU254" s="66" t="str">
        <f t="shared" si="39"/>
        <v>0..1</v>
      </c>
      <c r="AV254" s="66" t="s">
        <v>35</v>
      </c>
      <c r="AW254" s="69" t="s">
        <v>160</v>
      </c>
      <c r="AX254" s="7"/>
      <c r="AY254" s="68" t="str">
        <f t="shared" si="42"/>
        <v>EN 16931</v>
      </c>
      <c r="AZ254" s="68" t="str">
        <f t="shared" si="42"/>
        <v>BASIC</v>
      </c>
      <c r="BB254" s="57"/>
      <c r="BC254" s="59"/>
      <c r="BD254" s="59"/>
    </row>
    <row r="255" spans="1:56" s="11" customFormat="1" ht="90" x14ac:dyDescent="0.2">
      <c r="A255" s="45" t="str">
        <f t="shared" si="46"/>
        <v>NO</v>
      </c>
      <c r="B255" s="45"/>
      <c r="C255" s="45"/>
      <c r="D255" s="174" t="s">
        <v>1187</v>
      </c>
      <c r="E255" s="123" t="s">
        <v>1292</v>
      </c>
      <c r="F255" s="294" t="s">
        <v>1292</v>
      </c>
      <c r="G255" s="124">
        <f t="shared" si="47"/>
        <v>4</v>
      </c>
      <c r="H255" s="124" t="s">
        <v>62</v>
      </c>
      <c r="I255" s="125" t="s">
        <v>1293</v>
      </c>
      <c r="J255" s="125" t="s">
        <v>1294</v>
      </c>
      <c r="K255" s="126"/>
      <c r="L255" s="126" t="s">
        <v>1295</v>
      </c>
      <c r="M255" s="126" t="s">
        <v>1296</v>
      </c>
      <c r="N255" s="125"/>
      <c r="O255" s="124" t="s">
        <v>62</v>
      </c>
      <c r="P255" s="124" t="str">
        <f t="shared" si="43"/>
        <v>0..n</v>
      </c>
      <c r="Q255" s="127" t="s">
        <v>1297</v>
      </c>
      <c r="R255" s="128" t="s">
        <v>1298</v>
      </c>
      <c r="S255" s="124" t="s">
        <v>35</v>
      </c>
      <c r="T255" s="129" t="s">
        <v>38</v>
      </c>
      <c r="U255" s="124" t="s">
        <v>62</v>
      </c>
      <c r="V255" s="124" t="s">
        <v>1299</v>
      </c>
      <c r="W255" s="130" t="s">
        <v>1296</v>
      </c>
      <c r="X255" s="38"/>
      <c r="Y255" s="129" t="s">
        <v>244</v>
      </c>
      <c r="Z255" s="129" t="s">
        <v>244</v>
      </c>
      <c r="AA255" s="57"/>
      <c r="AB255" s="13" t="str">
        <f t="shared" si="44"/>
        <v>/rsm:CrossIndustryInvoice/rsm:SupplyChainTradeTransaction/ram:IncludedSupplyChainTradeLineItem/ram:SpecifiedLineTradeSettlement</v>
      </c>
      <c r="AC255" s="13" t="str">
        <f t="shared" si="45"/>
        <v>/ram:SpecifiedTradeAllowanceCharge</v>
      </c>
      <c r="AD255" s="14">
        <f>COUNTIFS(R$4:R255,AB255)</f>
        <v>1</v>
      </c>
      <c r="AE255" s="57"/>
      <c r="AF255" s="123" t="str">
        <f t="shared" si="40"/>
        <v>BG-27</v>
      </c>
      <c r="AG255" s="124">
        <f t="shared" si="38"/>
        <v>4</v>
      </c>
      <c r="AH255" s="124" t="str">
        <f t="shared" si="41"/>
        <v>0..n</v>
      </c>
      <c r="AI255" s="125" t="s">
        <v>1300</v>
      </c>
      <c r="AJ255" s="125" t="s">
        <v>1301</v>
      </c>
      <c r="AK255" s="126"/>
      <c r="AL255" s="126" t="s">
        <v>1302</v>
      </c>
      <c r="AM255" s="126" t="s">
        <v>1296</v>
      </c>
      <c r="AN255" s="125"/>
      <c r="AO255" s="124" t="str">
        <f t="shared" si="48"/>
        <v>0..n</v>
      </c>
      <c r="AP255" s="124" t="str">
        <f t="shared" si="48"/>
        <v>0..n</v>
      </c>
      <c r="AQ255" s="127" t="str">
        <f t="shared" si="48"/>
        <v>/rsm:CrossIndustryInvoice
/rsm:SupplyChainTradeTransaction
/ram:IncludedSupplyChainTradeLineItem
/ram:SpecifiedLineTradeSettlement
/ram:SpecifiedTradeAllowanceCharge</v>
      </c>
      <c r="AR255" s="128" t="str">
        <f t="shared" si="48"/>
        <v>/rsm:CrossIndustryInvoice/rsm:SupplyChainTradeTransaction/ram:IncludedSupplyChainTradeLineItem/ram:SpecifiedLineTradeSettlement/ram:SpecifiedTradeAllowanceCharge</v>
      </c>
      <c r="AS255" s="124" t="s">
        <v>35</v>
      </c>
      <c r="AT255" s="129" t="s">
        <v>38</v>
      </c>
      <c r="AU255" s="124" t="str">
        <f t="shared" si="39"/>
        <v>0..n</v>
      </c>
      <c r="AV255" s="124" t="s">
        <v>1299</v>
      </c>
      <c r="AW255" s="130" t="s">
        <v>1296</v>
      </c>
      <c r="AX255" s="7"/>
      <c r="AY255" s="129" t="str">
        <f t="shared" si="42"/>
        <v>BASIC</v>
      </c>
      <c r="AZ255" s="129" t="str">
        <f t="shared" si="42"/>
        <v>BASIC</v>
      </c>
      <c r="BB255" s="57"/>
      <c r="BC255" s="59"/>
      <c r="BD255" s="59"/>
    </row>
    <row r="256" spans="1:56" s="11" customFormat="1" ht="105" x14ac:dyDescent="0.2">
      <c r="A256" s="45" t="str">
        <f t="shared" si="46"/>
        <v>NO</v>
      </c>
      <c r="B256" s="45"/>
      <c r="C256" s="45"/>
      <c r="D256" s="174" t="s">
        <v>1187</v>
      </c>
      <c r="E256" s="119" t="s">
        <v>1303</v>
      </c>
      <c r="F256" s="293" t="e">
        <v>#N/A</v>
      </c>
      <c r="G256" s="66">
        <f t="shared" si="47"/>
        <v>5</v>
      </c>
      <c r="H256" s="66" t="s">
        <v>32</v>
      </c>
      <c r="I256" s="97" t="s">
        <v>1304</v>
      </c>
      <c r="J256" s="64" t="s">
        <v>1305</v>
      </c>
      <c r="K256" s="65" t="s">
        <v>35</v>
      </c>
      <c r="L256" s="65"/>
      <c r="M256" s="65" t="s">
        <v>35</v>
      </c>
      <c r="N256" s="64"/>
      <c r="O256" s="66" t="s">
        <v>32</v>
      </c>
      <c r="P256" s="66" t="str">
        <f t="shared" si="43"/>
        <v>1..1</v>
      </c>
      <c r="Q256" s="2" t="s">
        <v>1306</v>
      </c>
      <c r="R256" s="75" t="s">
        <v>1307</v>
      </c>
      <c r="S256" s="66" t="s">
        <v>35</v>
      </c>
      <c r="T256" s="68" t="s">
        <v>35</v>
      </c>
      <c r="U256" s="66" t="s">
        <v>42</v>
      </c>
      <c r="V256" s="66" t="s">
        <v>35</v>
      </c>
      <c r="W256" s="69" t="s">
        <v>35</v>
      </c>
      <c r="X256" s="38"/>
      <c r="Y256" s="68" t="s">
        <v>244</v>
      </c>
      <c r="Z256" s="68" t="s">
        <v>244</v>
      </c>
      <c r="AA256" s="57"/>
      <c r="AB256" s="13" t="str">
        <f t="shared" si="44"/>
        <v>/rsm:CrossIndustryInvoice/rsm:SupplyChainTradeTransaction/ram:IncludedSupplyChainTradeLineItem/ram:SpecifiedLineTradeSettlement/ram:SpecifiedTradeAllowanceCharge</v>
      </c>
      <c r="AC256" s="13" t="str">
        <f t="shared" si="45"/>
        <v>/ram:ChargeIndicator</v>
      </c>
      <c r="AD256" s="14">
        <f>COUNTIFS(R$4:R256,AB256)</f>
        <v>1</v>
      </c>
      <c r="AE256" s="57"/>
      <c r="AF256" s="119" t="str">
        <f t="shared" si="40"/>
        <v>BG-27-0</v>
      </c>
      <c r="AG256" s="66">
        <f t="shared" ref="AG256:AG319" si="49">LEN(AR256)-LEN(SUBSTITUTE(AR256,"/",""))-1</f>
        <v>5</v>
      </c>
      <c r="AH256" s="66" t="str">
        <f t="shared" si="41"/>
        <v>1..1</v>
      </c>
      <c r="AI256" s="97" t="s">
        <v>1308</v>
      </c>
      <c r="AJ256" s="64" t="s">
        <v>1309</v>
      </c>
      <c r="AK256" s="65" t="s">
        <v>35</v>
      </c>
      <c r="AL256" s="65"/>
      <c r="AM256" s="65" t="s">
        <v>35</v>
      </c>
      <c r="AN256" s="64"/>
      <c r="AO256" s="66" t="str">
        <f t="shared" si="48"/>
        <v>1..1</v>
      </c>
      <c r="AP256" s="66" t="str">
        <f t="shared" si="48"/>
        <v>1..1</v>
      </c>
      <c r="AQ256" s="2" t="str">
        <f t="shared" si="48"/>
        <v>/rsm:CrossIndustryInvoice
/rsm:SupplyChainTradeTransaction
/ram:IncludedSupplyChainTradeLineItem
/ram:SpecifiedLineTradeSettlement
/ram:SpecifiedTradeAllowanceCharge
/ram:ChargeIndicator</v>
      </c>
      <c r="AR256" s="75" t="str">
        <f t="shared" si="48"/>
        <v>/rsm:CrossIndustryInvoice/rsm:SupplyChainTradeTransaction/ram:IncludedSupplyChainTradeLineItem/ram:SpecifiedLineTradeSettlement/ram:SpecifiedTradeAllowanceCharge/ram:ChargeIndicator</v>
      </c>
      <c r="AS256" s="66" t="s">
        <v>35</v>
      </c>
      <c r="AT256" s="68" t="s">
        <v>35</v>
      </c>
      <c r="AU256" s="66" t="str">
        <f t="shared" ref="AU256:AU319" si="50">U256</f>
        <v>0..1</v>
      </c>
      <c r="AV256" s="66" t="s">
        <v>35</v>
      </c>
      <c r="AW256" s="69" t="s">
        <v>35</v>
      </c>
      <c r="AX256" s="7"/>
      <c r="AY256" s="68" t="str">
        <f t="shared" si="42"/>
        <v>BASIC</v>
      </c>
      <c r="AZ256" s="68" t="str">
        <f t="shared" si="42"/>
        <v>BASIC</v>
      </c>
      <c r="BB256" s="57"/>
      <c r="BC256" s="59"/>
      <c r="BD256" s="59"/>
    </row>
    <row r="257" spans="1:56" s="11" customFormat="1" ht="120" x14ac:dyDescent="0.2">
      <c r="A257" s="45" t="str">
        <f t="shared" si="46"/>
        <v>NO</v>
      </c>
      <c r="B257" s="45"/>
      <c r="C257" s="45"/>
      <c r="D257" s="174" t="s">
        <v>1187</v>
      </c>
      <c r="E257" s="119" t="s">
        <v>1310</v>
      </c>
      <c r="F257" s="293" t="e">
        <v>#N/A</v>
      </c>
      <c r="G257" s="66">
        <f t="shared" si="47"/>
        <v>6</v>
      </c>
      <c r="H257" s="66" t="s">
        <v>32</v>
      </c>
      <c r="I257" s="97" t="s">
        <v>1311</v>
      </c>
      <c r="J257" s="64" t="s">
        <v>35</v>
      </c>
      <c r="K257" s="65" t="s">
        <v>713</v>
      </c>
      <c r="L257" s="65"/>
      <c r="M257" s="65" t="s">
        <v>713</v>
      </c>
      <c r="N257" s="64"/>
      <c r="O257" s="66" t="s">
        <v>32</v>
      </c>
      <c r="P257" s="66" t="str">
        <f t="shared" si="43"/>
        <v>1..1</v>
      </c>
      <c r="Q257" s="2" t="s">
        <v>1312</v>
      </c>
      <c r="R257" s="75" t="s">
        <v>1313</v>
      </c>
      <c r="S257" s="66" t="s">
        <v>35</v>
      </c>
      <c r="T257" s="68" t="s">
        <v>35</v>
      </c>
      <c r="U257" s="66" t="s">
        <v>32</v>
      </c>
      <c r="V257" s="66" t="s">
        <v>35</v>
      </c>
      <c r="W257" s="69" t="s">
        <v>713</v>
      </c>
      <c r="X257" s="38"/>
      <c r="Y257" s="68" t="s">
        <v>244</v>
      </c>
      <c r="Z257" s="68" t="s">
        <v>244</v>
      </c>
      <c r="AA257" s="57"/>
      <c r="AB257" s="13" t="str">
        <f t="shared" si="44"/>
        <v>/rsm:CrossIndustryInvoice/rsm:SupplyChainTradeTransaction/ram:IncludedSupplyChainTradeLineItem/ram:SpecifiedLineTradeSettlement/ram:SpecifiedTradeAllowanceCharge/ram:ChargeIndicator</v>
      </c>
      <c r="AC257" s="13" t="str">
        <f t="shared" si="45"/>
        <v>/udt:Indicator</v>
      </c>
      <c r="AD257" s="14">
        <f>COUNTIFS(R$4:R257,AB257)</f>
        <v>1</v>
      </c>
      <c r="AE257" s="57"/>
      <c r="AF257" s="119" t="str">
        <f t="shared" ref="AF257:AF320" si="51">E257</f>
        <v>BG-27-1</v>
      </c>
      <c r="AG257" s="66">
        <f t="shared" si="49"/>
        <v>6</v>
      </c>
      <c r="AH257" s="66" t="str">
        <f t="shared" ref="AH257:AH320" si="52">H257</f>
        <v>1..1</v>
      </c>
      <c r="AI257" s="97" t="s">
        <v>1314</v>
      </c>
      <c r="AJ257" s="64" t="s">
        <v>35</v>
      </c>
      <c r="AK257" s="65" t="s">
        <v>717</v>
      </c>
      <c r="AL257" s="65"/>
      <c r="AM257" s="65" t="s">
        <v>717</v>
      </c>
      <c r="AN257" s="64"/>
      <c r="AO257" s="66" t="str">
        <f t="shared" si="48"/>
        <v>1..1</v>
      </c>
      <c r="AP257" s="66" t="str">
        <f t="shared" si="48"/>
        <v>1..1</v>
      </c>
      <c r="AQ257" s="2" t="str">
        <f t="shared" si="48"/>
        <v>/rsm:CrossIndustryInvoice
/rsm:SupplyChainTradeTransaction
/ram:IncludedSupplyChainTradeLineItem
/ram:SpecifiedLineTradeSettlement
/ram:SpecifiedTradeAllowanceCharge
/ram:ChargeIndicator
/udt:Indicator</v>
      </c>
      <c r="AR257" s="75" t="str">
        <f t="shared" si="48"/>
        <v>/rsm:CrossIndustryInvoice/rsm:SupplyChainTradeTransaction/ram:IncludedSupplyChainTradeLineItem/ram:SpecifiedLineTradeSettlement/ram:SpecifiedTradeAllowanceCharge/ram:ChargeIndicator/udt:Indicator</v>
      </c>
      <c r="AS257" s="66" t="s">
        <v>35</v>
      </c>
      <c r="AT257" s="68" t="s">
        <v>35</v>
      </c>
      <c r="AU257" s="66" t="str">
        <f t="shared" si="50"/>
        <v>1..1</v>
      </c>
      <c r="AV257" s="66" t="s">
        <v>35</v>
      </c>
      <c r="AW257" s="69" t="s">
        <v>713</v>
      </c>
      <c r="AX257" s="7"/>
      <c r="AY257" s="68" t="str">
        <f t="shared" ref="AY257:AZ320" si="53">Y257</f>
        <v>BASIC</v>
      </c>
      <c r="AZ257" s="68" t="str">
        <f t="shared" si="53"/>
        <v>BASIC</v>
      </c>
      <c r="BB257" s="57"/>
      <c r="BC257" s="59"/>
      <c r="BD257" s="59"/>
    </row>
    <row r="258" spans="1:56" s="11" customFormat="1" ht="105" x14ac:dyDescent="0.2">
      <c r="A258" s="45" t="str">
        <f t="shared" si="46"/>
        <v>YES</v>
      </c>
      <c r="B258" s="45"/>
      <c r="C258" s="45"/>
      <c r="D258" s="174" t="s">
        <v>1187</v>
      </c>
      <c r="E258" s="119" t="s">
        <v>1315</v>
      </c>
      <c r="F258" s="293" t="s">
        <v>1315</v>
      </c>
      <c r="G258" s="66">
        <f t="shared" si="47"/>
        <v>5</v>
      </c>
      <c r="H258" s="66" t="s">
        <v>42</v>
      </c>
      <c r="I258" s="64" t="s">
        <v>1316</v>
      </c>
      <c r="J258" s="64" t="s">
        <v>1317</v>
      </c>
      <c r="K258" s="65"/>
      <c r="L258" s="65" t="s">
        <v>826</v>
      </c>
      <c r="M258" s="65" t="s">
        <v>35</v>
      </c>
      <c r="N258" s="64" t="s">
        <v>1230</v>
      </c>
      <c r="O258" s="66" t="s">
        <v>42</v>
      </c>
      <c r="P258" s="66" t="str">
        <f t="shared" si="43"/>
        <v>0..1</v>
      </c>
      <c r="Q258" s="2" t="s">
        <v>1318</v>
      </c>
      <c r="R258" s="75" t="s">
        <v>1319</v>
      </c>
      <c r="S258" s="66" t="s">
        <v>722</v>
      </c>
      <c r="T258" s="68" t="s">
        <v>56</v>
      </c>
      <c r="U258" s="66" t="s">
        <v>42</v>
      </c>
      <c r="V258" s="66" t="s">
        <v>35</v>
      </c>
      <c r="W258" s="69" t="s">
        <v>35</v>
      </c>
      <c r="X258" s="38"/>
      <c r="Y258" s="68" t="s">
        <v>282</v>
      </c>
      <c r="Z258" s="68" t="s">
        <v>282</v>
      </c>
      <c r="AA258" s="57"/>
      <c r="AB258" s="13" t="str">
        <f t="shared" si="44"/>
        <v>/rsm:CrossIndustryInvoice/rsm:SupplyChainTradeTransaction/ram:IncludedSupplyChainTradeLineItem/ram:SpecifiedLineTradeSettlement/ram:SpecifiedTradeAllowanceCharge</v>
      </c>
      <c r="AC258" s="13" t="str">
        <f t="shared" si="45"/>
        <v>/ram:CalculationPercent</v>
      </c>
      <c r="AD258" s="14">
        <f>COUNTIFS(R$4:R258,AB258)</f>
        <v>1</v>
      </c>
      <c r="AE258" s="57"/>
      <c r="AF258" s="119" t="str">
        <f t="shared" si="51"/>
        <v>BT-138</v>
      </c>
      <c r="AG258" s="66">
        <f t="shared" si="49"/>
        <v>5</v>
      </c>
      <c r="AH258" s="66" t="str">
        <f t="shared" si="52"/>
        <v>0..1</v>
      </c>
      <c r="AI258" s="64" t="s">
        <v>1320</v>
      </c>
      <c r="AJ258" s="64" t="s">
        <v>1321</v>
      </c>
      <c r="AK258" s="65"/>
      <c r="AL258" s="65" t="s">
        <v>1236</v>
      </c>
      <c r="AM258" s="65" t="s">
        <v>35</v>
      </c>
      <c r="AN258" s="64" t="s">
        <v>1237</v>
      </c>
      <c r="AO258" s="66" t="str">
        <f t="shared" si="48"/>
        <v>0..1</v>
      </c>
      <c r="AP258" s="66" t="str">
        <f t="shared" si="48"/>
        <v>0..1</v>
      </c>
      <c r="AQ258" s="2" t="str">
        <f t="shared" si="48"/>
        <v>/rsm:CrossIndustryInvoice
/rsm:SupplyChainTradeTransaction
/ram:IncludedSupplyChainTradeLineItem
/ram:SpecifiedLineTradeSettlement
/ram:SpecifiedTradeAllowanceCharge
/ram:CalculationPercent</v>
      </c>
      <c r="AR258" s="75" t="str">
        <f t="shared" si="48"/>
        <v>/rsm:CrossIndustryInvoice/rsm:SupplyChainTradeTransaction/ram:IncludedSupplyChainTradeLineItem/ram:SpecifiedLineTradeSettlement/ram:SpecifiedTradeAllowanceCharge/ram:CalculationPercent</v>
      </c>
      <c r="AS258" s="66" t="s">
        <v>722</v>
      </c>
      <c r="AT258" s="68" t="s">
        <v>56</v>
      </c>
      <c r="AU258" s="66" t="str">
        <f t="shared" si="50"/>
        <v>0..1</v>
      </c>
      <c r="AV258" s="66" t="s">
        <v>35</v>
      </c>
      <c r="AW258" s="69" t="s">
        <v>35</v>
      </c>
      <c r="AX258" s="7"/>
      <c r="AY258" s="68" t="str">
        <f t="shared" si="53"/>
        <v>EN 16931</v>
      </c>
      <c r="AZ258" s="68" t="str">
        <f t="shared" si="53"/>
        <v>EN 16931</v>
      </c>
      <c r="BB258" s="57"/>
      <c r="BC258" s="59"/>
      <c r="BD258" s="59"/>
    </row>
    <row r="259" spans="1:56" s="11" customFormat="1" ht="105" x14ac:dyDescent="0.2">
      <c r="A259" s="45" t="str">
        <f t="shared" si="46"/>
        <v>YES</v>
      </c>
      <c r="B259" s="45"/>
      <c r="C259" s="45"/>
      <c r="D259" s="174" t="s">
        <v>1187</v>
      </c>
      <c r="E259" s="119" t="s">
        <v>1322</v>
      </c>
      <c r="F259" s="293" t="s">
        <v>1322</v>
      </c>
      <c r="G259" s="66">
        <f t="shared" si="47"/>
        <v>5</v>
      </c>
      <c r="H259" s="66" t="s">
        <v>42</v>
      </c>
      <c r="I259" s="64" t="s">
        <v>1323</v>
      </c>
      <c r="J259" s="64" t="s">
        <v>1324</v>
      </c>
      <c r="K259" s="65"/>
      <c r="L259" s="65"/>
      <c r="M259" s="65" t="s">
        <v>35</v>
      </c>
      <c r="N259" s="64" t="s">
        <v>1325</v>
      </c>
      <c r="O259" s="66" t="s">
        <v>42</v>
      </c>
      <c r="P259" s="66" t="str">
        <f t="shared" si="43"/>
        <v>0..1</v>
      </c>
      <c r="Q259" s="2" t="s">
        <v>1326</v>
      </c>
      <c r="R259" s="75" t="s">
        <v>1327</v>
      </c>
      <c r="S259" s="66" t="s">
        <v>163</v>
      </c>
      <c r="T259" s="68" t="s">
        <v>56</v>
      </c>
      <c r="U259" s="66" t="s">
        <v>42</v>
      </c>
      <c r="V259" s="66" t="s">
        <v>35</v>
      </c>
      <c r="W259" s="69" t="s">
        <v>35</v>
      </c>
      <c r="X259" s="38"/>
      <c r="Y259" s="68" t="s">
        <v>282</v>
      </c>
      <c r="Z259" s="68" t="s">
        <v>282</v>
      </c>
      <c r="AA259" s="57"/>
      <c r="AB259" s="13" t="str">
        <f t="shared" si="44"/>
        <v>/rsm:CrossIndustryInvoice/rsm:SupplyChainTradeTransaction/ram:IncludedSupplyChainTradeLineItem/ram:SpecifiedLineTradeSettlement/ram:SpecifiedTradeAllowanceCharge</v>
      </c>
      <c r="AC259" s="13" t="str">
        <f t="shared" si="45"/>
        <v>/ram:BasisAmount</v>
      </c>
      <c r="AD259" s="14">
        <f>COUNTIFS(R$4:R259,AB259)</f>
        <v>1</v>
      </c>
      <c r="AE259" s="57"/>
      <c r="AF259" s="119" t="str">
        <f t="shared" si="51"/>
        <v>BT-137</v>
      </c>
      <c r="AG259" s="66">
        <f t="shared" si="49"/>
        <v>5</v>
      </c>
      <c r="AH259" s="66" t="str">
        <f t="shared" si="52"/>
        <v>0..1</v>
      </c>
      <c r="AI259" s="64" t="s">
        <v>1328</v>
      </c>
      <c r="AJ259" s="64" t="s">
        <v>1329</v>
      </c>
      <c r="AK259" s="65"/>
      <c r="AL259" s="65"/>
      <c r="AM259" s="65" t="s">
        <v>35</v>
      </c>
      <c r="AN259" s="64" t="s">
        <v>1330</v>
      </c>
      <c r="AO259" s="66" t="str">
        <f t="shared" si="48"/>
        <v>0..1</v>
      </c>
      <c r="AP259" s="66" t="str">
        <f t="shared" si="48"/>
        <v>0..1</v>
      </c>
      <c r="AQ259" s="2" t="str">
        <f t="shared" si="48"/>
        <v>/rsm:CrossIndustryInvoice
/rsm:SupplyChainTradeTransaction
/ram:IncludedSupplyChainTradeLineItem
/ram:SpecifiedLineTradeSettlement
/ram:SpecifiedTradeAllowanceCharge
/ram:BasisAmount</v>
      </c>
      <c r="AR259" s="75" t="str">
        <f t="shared" si="48"/>
        <v>/rsm:CrossIndustryInvoice/rsm:SupplyChainTradeTransaction/ram:IncludedSupplyChainTradeLineItem/ram:SpecifiedLineTradeSettlement/ram:SpecifiedTradeAllowanceCharge/ram:BasisAmount</v>
      </c>
      <c r="AS259" s="66" t="s">
        <v>163</v>
      </c>
      <c r="AT259" s="68" t="s">
        <v>56</v>
      </c>
      <c r="AU259" s="66" t="str">
        <f t="shared" si="50"/>
        <v>0..1</v>
      </c>
      <c r="AV259" s="66" t="s">
        <v>35</v>
      </c>
      <c r="AW259" s="69" t="s">
        <v>35</v>
      </c>
      <c r="AX259" s="7"/>
      <c r="AY259" s="68" t="str">
        <f t="shared" si="53"/>
        <v>EN 16931</v>
      </c>
      <c r="AZ259" s="68" t="str">
        <f t="shared" si="53"/>
        <v>EN 16931</v>
      </c>
      <c r="BB259" s="57"/>
      <c r="BC259" s="59"/>
      <c r="BD259" s="59"/>
    </row>
    <row r="260" spans="1:56" s="152" customFormat="1" ht="105" x14ac:dyDescent="0.2">
      <c r="A260" s="45" t="str">
        <f t="shared" si="46"/>
        <v>YES</v>
      </c>
      <c r="B260" s="45"/>
      <c r="C260" s="45"/>
      <c r="D260" s="174" t="s">
        <v>1187</v>
      </c>
      <c r="E260" s="119" t="s">
        <v>1331</v>
      </c>
      <c r="F260" s="293" t="s">
        <v>1331</v>
      </c>
      <c r="G260" s="66">
        <f t="shared" si="47"/>
        <v>5</v>
      </c>
      <c r="H260" s="66" t="s">
        <v>32</v>
      </c>
      <c r="I260" s="64" t="s">
        <v>1332</v>
      </c>
      <c r="J260" s="64" t="s">
        <v>1333</v>
      </c>
      <c r="K260" s="65"/>
      <c r="L260" s="65"/>
      <c r="M260" s="65" t="s">
        <v>1334</v>
      </c>
      <c r="N260" s="64" t="s">
        <v>1325</v>
      </c>
      <c r="O260" s="66" t="s">
        <v>32</v>
      </c>
      <c r="P260" s="66" t="str">
        <f t="shared" si="43"/>
        <v>1..1</v>
      </c>
      <c r="Q260" s="2" t="s">
        <v>1335</v>
      </c>
      <c r="R260" s="75" t="s">
        <v>1336</v>
      </c>
      <c r="S260" s="66" t="s">
        <v>163</v>
      </c>
      <c r="T260" s="68" t="s">
        <v>56</v>
      </c>
      <c r="U260" s="66" t="s">
        <v>62</v>
      </c>
      <c r="V260" s="66" t="s">
        <v>132</v>
      </c>
      <c r="W260" s="69" t="s">
        <v>35</v>
      </c>
      <c r="X260" s="38"/>
      <c r="Y260" s="68" t="s">
        <v>244</v>
      </c>
      <c r="Z260" s="68" t="s">
        <v>244</v>
      </c>
      <c r="AA260" s="57"/>
      <c r="AB260" s="13" t="str">
        <f t="shared" si="44"/>
        <v>/rsm:CrossIndustryInvoice/rsm:SupplyChainTradeTransaction/ram:IncludedSupplyChainTradeLineItem/ram:SpecifiedLineTradeSettlement/ram:SpecifiedTradeAllowanceCharge</v>
      </c>
      <c r="AC260" s="13" t="str">
        <f t="shared" si="45"/>
        <v>/ram:ActualAmount</v>
      </c>
      <c r="AD260" s="14">
        <f>COUNTIFS(R$4:R260,AB260)</f>
        <v>1</v>
      </c>
      <c r="AE260" s="57"/>
      <c r="AF260" s="119" t="str">
        <f t="shared" si="51"/>
        <v>BT-136</v>
      </c>
      <c r="AG260" s="66">
        <f t="shared" si="49"/>
        <v>5</v>
      </c>
      <c r="AH260" s="66" t="str">
        <f t="shared" si="52"/>
        <v>1..1</v>
      </c>
      <c r="AI260" s="64" t="s">
        <v>1337</v>
      </c>
      <c r="AJ260" s="64" t="s">
        <v>1338</v>
      </c>
      <c r="AK260" s="65"/>
      <c r="AL260" s="65"/>
      <c r="AM260" s="65" t="s">
        <v>1339</v>
      </c>
      <c r="AN260" s="64" t="s">
        <v>1330</v>
      </c>
      <c r="AO260" s="66" t="str">
        <f t="shared" si="48"/>
        <v>1..1</v>
      </c>
      <c r="AP260" s="66" t="str">
        <f t="shared" si="48"/>
        <v>1..1</v>
      </c>
      <c r="AQ260" s="2" t="str">
        <f t="shared" si="48"/>
        <v>/rsm:CrossIndustryInvoice
/rsm:SupplyChainTradeTransaction
/ram:IncludedSupplyChainTradeLineItem
/ram:SpecifiedLineTradeSettlement
/ram:SpecifiedTradeAllowanceCharge
/ram:ActualAmount</v>
      </c>
      <c r="AR260" s="75" t="str">
        <f t="shared" si="48"/>
        <v>/rsm:CrossIndustryInvoice/rsm:SupplyChainTradeTransaction/ram:IncludedSupplyChainTradeLineItem/ram:SpecifiedLineTradeSettlement/ram:SpecifiedTradeAllowanceCharge/ram:ActualAmount</v>
      </c>
      <c r="AS260" s="66" t="s">
        <v>163</v>
      </c>
      <c r="AT260" s="68" t="s">
        <v>56</v>
      </c>
      <c r="AU260" s="66" t="str">
        <f t="shared" si="50"/>
        <v>0..n</v>
      </c>
      <c r="AV260" s="66" t="s">
        <v>132</v>
      </c>
      <c r="AW260" s="69" t="s">
        <v>35</v>
      </c>
      <c r="AX260" s="7"/>
      <c r="AY260" s="68" t="str">
        <f t="shared" si="53"/>
        <v>BASIC</v>
      </c>
      <c r="AZ260" s="68" t="str">
        <f t="shared" si="53"/>
        <v>BASIC</v>
      </c>
      <c r="BB260" s="57"/>
      <c r="BC260" s="59"/>
      <c r="BD260" s="59"/>
    </row>
    <row r="261" spans="1:56" s="11" customFormat="1" ht="210" x14ac:dyDescent="0.2">
      <c r="A261" s="45" t="str">
        <f t="shared" si="46"/>
        <v>YES</v>
      </c>
      <c r="B261" s="45"/>
      <c r="C261" s="45"/>
      <c r="D261" s="174" t="s">
        <v>1187</v>
      </c>
      <c r="E261" s="119" t="s">
        <v>1340</v>
      </c>
      <c r="F261" s="293" t="s">
        <v>1340</v>
      </c>
      <c r="G261" s="66">
        <f t="shared" si="47"/>
        <v>5</v>
      </c>
      <c r="H261" s="66" t="s">
        <v>42</v>
      </c>
      <c r="I261" s="64" t="s">
        <v>1341</v>
      </c>
      <c r="J261" s="64" t="s">
        <v>1342</v>
      </c>
      <c r="K261" s="65" t="s">
        <v>1343</v>
      </c>
      <c r="L261" s="65"/>
      <c r="M261" s="65" t="s">
        <v>1344</v>
      </c>
      <c r="N261" s="64" t="s">
        <v>128</v>
      </c>
      <c r="O261" s="66" t="s">
        <v>42</v>
      </c>
      <c r="P261" s="66" t="str">
        <f t="shared" si="43"/>
        <v>0..1</v>
      </c>
      <c r="Q261" s="2" t="s">
        <v>1345</v>
      </c>
      <c r="R261" s="75" t="s">
        <v>1346</v>
      </c>
      <c r="S261" s="66" t="s">
        <v>131</v>
      </c>
      <c r="T261" s="68" t="s">
        <v>56</v>
      </c>
      <c r="U261" s="66" t="s">
        <v>42</v>
      </c>
      <c r="V261" s="66" t="s">
        <v>35</v>
      </c>
      <c r="W261" s="69" t="s">
        <v>35</v>
      </c>
      <c r="X261" s="38"/>
      <c r="Y261" s="68" t="s">
        <v>244</v>
      </c>
      <c r="Z261" s="68" t="s">
        <v>244</v>
      </c>
      <c r="AA261" s="57"/>
      <c r="AB261" s="13" t="str">
        <f t="shared" si="44"/>
        <v>/rsm:CrossIndustryInvoice/rsm:SupplyChainTradeTransaction/ram:IncludedSupplyChainTradeLineItem/ram:SpecifiedLineTradeSettlement/ram:SpecifiedTradeAllowanceCharge</v>
      </c>
      <c r="AC261" s="13" t="str">
        <f t="shared" si="45"/>
        <v>/ram:ReasonCode</v>
      </c>
      <c r="AD261" s="14">
        <f>COUNTIFS(R$4:R261,AB261)</f>
        <v>1</v>
      </c>
      <c r="AE261" s="57"/>
      <c r="AF261" s="119" t="str">
        <f t="shared" si="51"/>
        <v>BT-140</v>
      </c>
      <c r="AG261" s="66">
        <f t="shared" si="49"/>
        <v>5</v>
      </c>
      <c r="AH261" s="66" t="str">
        <f t="shared" si="52"/>
        <v>0..1</v>
      </c>
      <c r="AI261" s="64" t="s">
        <v>1347</v>
      </c>
      <c r="AJ261" s="64" t="s">
        <v>1348</v>
      </c>
      <c r="AK261" s="65" t="s">
        <v>1349</v>
      </c>
      <c r="AL261" s="65"/>
      <c r="AM261" s="65" t="s">
        <v>1350</v>
      </c>
      <c r="AN261" s="64" t="s">
        <v>128</v>
      </c>
      <c r="AO261" s="66" t="str">
        <f t="shared" si="48"/>
        <v>0..1</v>
      </c>
      <c r="AP261" s="66" t="str">
        <f t="shared" si="48"/>
        <v>0..1</v>
      </c>
      <c r="AQ261" s="2" t="str">
        <f t="shared" si="48"/>
        <v>/rsm:CrossIndustryInvoice
/rsm:SupplyChainTradeTransaction
/ram:IncludedSupplyChainTradeLineItem
/ram:SpecifiedLineTradeSettlement
/ram:SpecifiedTradeAllowanceCharge
/ram:ReasonCode</v>
      </c>
      <c r="AR261" s="75" t="str">
        <f t="shared" si="48"/>
        <v>/rsm:CrossIndustryInvoice/rsm:SupplyChainTradeTransaction/ram:IncludedSupplyChainTradeLineItem/ram:SpecifiedLineTradeSettlement/ram:SpecifiedTradeAllowanceCharge/ram:ReasonCode</v>
      </c>
      <c r="AS261" s="66" t="s">
        <v>131</v>
      </c>
      <c r="AT261" s="68" t="s">
        <v>56</v>
      </c>
      <c r="AU261" s="66" t="str">
        <f t="shared" si="50"/>
        <v>0..1</v>
      </c>
      <c r="AV261" s="66" t="s">
        <v>35</v>
      </c>
      <c r="AW261" s="69" t="s">
        <v>35</v>
      </c>
      <c r="AX261" s="7"/>
      <c r="AY261" s="68" t="str">
        <f t="shared" si="53"/>
        <v>BASIC</v>
      </c>
      <c r="AZ261" s="68" t="str">
        <f t="shared" si="53"/>
        <v>BASIC</v>
      </c>
      <c r="BB261" s="57"/>
      <c r="BC261" s="59"/>
      <c r="BD261" s="59"/>
    </row>
    <row r="262" spans="1:56" s="11" customFormat="1" ht="210" x14ac:dyDescent="0.2">
      <c r="A262" s="45" t="str">
        <f t="shared" si="46"/>
        <v>YES</v>
      </c>
      <c r="B262" s="45"/>
      <c r="C262" s="45"/>
      <c r="D262" s="174" t="s">
        <v>1187</v>
      </c>
      <c r="E262" s="119" t="s">
        <v>1351</v>
      </c>
      <c r="F262" s="293" t="s">
        <v>1351</v>
      </c>
      <c r="G262" s="66">
        <f t="shared" si="47"/>
        <v>5</v>
      </c>
      <c r="H262" s="66" t="s">
        <v>42</v>
      </c>
      <c r="I262" s="64" t="s">
        <v>1352</v>
      </c>
      <c r="J262" s="64" t="s">
        <v>1353</v>
      </c>
      <c r="K262" s="65"/>
      <c r="L262" s="65"/>
      <c r="M262" s="65" t="s">
        <v>1344</v>
      </c>
      <c r="N262" s="64" t="s">
        <v>70</v>
      </c>
      <c r="O262" s="66" t="s">
        <v>42</v>
      </c>
      <c r="P262" s="66" t="str">
        <f t="shared" si="43"/>
        <v>0..1</v>
      </c>
      <c r="Q262" s="2" t="s">
        <v>1354</v>
      </c>
      <c r="R262" s="75" t="s">
        <v>1355</v>
      </c>
      <c r="S262" s="66" t="s">
        <v>73</v>
      </c>
      <c r="T262" s="68" t="s">
        <v>56</v>
      </c>
      <c r="U262" s="66" t="s">
        <v>42</v>
      </c>
      <c r="V262" s="66" t="s">
        <v>35</v>
      </c>
      <c r="W262" s="69" t="s">
        <v>35</v>
      </c>
      <c r="X262" s="38"/>
      <c r="Y262" s="68" t="s">
        <v>244</v>
      </c>
      <c r="Z262" s="68" t="s">
        <v>244</v>
      </c>
      <c r="AA262" s="57"/>
      <c r="AB262" s="13" t="str">
        <f t="shared" si="44"/>
        <v>/rsm:CrossIndustryInvoice/rsm:SupplyChainTradeTransaction/ram:IncludedSupplyChainTradeLineItem/ram:SpecifiedLineTradeSettlement/ram:SpecifiedTradeAllowanceCharge</v>
      </c>
      <c r="AC262" s="13" t="str">
        <f t="shared" si="45"/>
        <v>/ram:Reason</v>
      </c>
      <c r="AD262" s="14">
        <f>COUNTIFS(R$4:R262,AB262)</f>
        <v>1</v>
      </c>
      <c r="AE262" s="57"/>
      <c r="AF262" s="119" t="str">
        <f t="shared" si="51"/>
        <v>BT-139</v>
      </c>
      <c r="AG262" s="66">
        <f t="shared" si="49"/>
        <v>5</v>
      </c>
      <c r="AH262" s="66" t="str">
        <f t="shared" si="52"/>
        <v>0..1</v>
      </c>
      <c r="AI262" s="64" t="s">
        <v>1356</v>
      </c>
      <c r="AJ262" s="64" t="s">
        <v>1357</v>
      </c>
      <c r="AK262" s="65"/>
      <c r="AL262" s="65"/>
      <c r="AM262" s="65" t="s">
        <v>1350</v>
      </c>
      <c r="AN262" s="64" t="s">
        <v>78</v>
      </c>
      <c r="AO262" s="66" t="str">
        <f t="shared" si="48"/>
        <v>0..1</v>
      </c>
      <c r="AP262" s="66" t="str">
        <f t="shared" si="48"/>
        <v>0..1</v>
      </c>
      <c r="AQ262" s="2" t="str">
        <f t="shared" si="48"/>
        <v>/rsm:CrossIndustryInvoice
/rsm:SupplyChainTradeTransaction
/ram:IncludedSupplyChainTradeLineItem
/ram:SpecifiedLineTradeSettlement
/ram:SpecifiedTradeAllowanceCharge
/ram:Reason</v>
      </c>
      <c r="AR262" s="75" t="str">
        <f t="shared" si="48"/>
        <v>/rsm:CrossIndustryInvoice/rsm:SupplyChainTradeTransaction/ram:IncludedSupplyChainTradeLineItem/ram:SpecifiedLineTradeSettlement/ram:SpecifiedTradeAllowanceCharge/ram:Reason</v>
      </c>
      <c r="AS262" s="66" t="s">
        <v>73</v>
      </c>
      <c r="AT262" s="68" t="s">
        <v>56</v>
      </c>
      <c r="AU262" s="66" t="str">
        <f t="shared" si="50"/>
        <v>0..1</v>
      </c>
      <c r="AV262" s="66" t="s">
        <v>35</v>
      </c>
      <c r="AW262" s="69" t="s">
        <v>35</v>
      </c>
      <c r="AX262" s="7"/>
      <c r="AY262" s="68" t="str">
        <f t="shared" si="53"/>
        <v>BASIC</v>
      </c>
      <c r="AZ262" s="68" t="str">
        <f t="shared" si="53"/>
        <v>BASIC</v>
      </c>
      <c r="BB262" s="57"/>
      <c r="BC262" s="59"/>
      <c r="BD262" s="59"/>
    </row>
    <row r="263" spans="1:56" s="11" customFormat="1" ht="90" x14ac:dyDescent="0.2">
      <c r="A263" s="45" t="str">
        <f t="shared" si="46"/>
        <v>NO</v>
      </c>
      <c r="B263" s="45"/>
      <c r="C263" s="45"/>
      <c r="D263" s="174" t="s">
        <v>1187</v>
      </c>
      <c r="E263" s="123" t="s">
        <v>1358</v>
      </c>
      <c r="F263" s="294" t="s">
        <v>1292</v>
      </c>
      <c r="G263" s="124">
        <f t="shared" si="47"/>
        <v>4</v>
      </c>
      <c r="H263" s="124" t="s">
        <v>62</v>
      </c>
      <c r="I263" s="125" t="s">
        <v>1359</v>
      </c>
      <c r="J263" s="125" t="s">
        <v>1360</v>
      </c>
      <c r="K263" s="126" t="s">
        <v>1361</v>
      </c>
      <c r="L263" s="126" t="s">
        <v>1362</v>
      </c>
      <c r="M263" s="126" t="s">
        <v>1363</v>
      </c>
      <c r="N263" s="125"/>
      <c r="O263" s="124" t="s">
        <v>62</v>
      </c>
      <c r="P263" s="124" t="str">
        <f t="shared" si="43"/>
        <v>0..n</v>
      </c>
      <c r="Q263" s="127" t="s">
        <v>1297</v>
      </c>
      <c r="R263" s="128" t="s">
        <v>1298</v>
      </c>
      <c r="S263" s="124" t="s">
        <v>35</v>
      </c>
      <c r="T263" s="129"/>
      <c r="U263" s="124" t="s">
        <v>62</v>
      </c>
      <c r="V263" s="124" t="s">
        <v>1299</v>
      </c>
      <c r="W263" s="130" t="s">
        <v>1363</v>
      </c>
      <c r="X263" s="38"/>
      <c r="Y263" s="129" t="s">
        <v>244</v>
      </c>
      <c r="Z263" s="129" t="s">
        <v>244</v>
      </c>
      <c r="AA263" s="57"/>
      <c r="AB263" s="13" t="str">
        <f t="shared" si="44"/>
        <v>/rsm:CrossIndustryInvoice/rsm:SupplyChainTradeTransaction/ram:IncludedSupplyChainTradeLineItem/ram:SpecifiedLineTradeSettlement</v>
      </c>
      <c r="AC263" s="13" t="str">
        <f t="shared" si="45"/>
        <v>/ram:SpecifiedTradeAllowanceCharge</v>
      </c>
      <c r="AD263" s="14">
        <f>COUNTIFS(R$4:R263,AB263)</f>
        <v>1</v>
      </c>
      <c r="AE263" s="57"/>
      <c r="AF263" s="123" t="str">
        <f t="shared" si="51"/>
        <v>BG-28</v>
      </c>
      <c r="AG263" s="124">
        <f t="shared" si="49"/>
        <v>4</v>
      </c>
      <c r="AH263" s="124" t="str">
        <f t="shared" si="52"/>
        <v>0..n</v>
      </c>
      <c r="AI263" s="125" t="s">
        <v>1364</v>
      </c>
      <c r="AJ263" s="125" t="s">
        <v>1365</v>
      </c>
      <c r="AK263" s="126" t="s">
        <v>1366</v>
      </c>
      <c r="AL263" s="126" t="s">
        <v>1367</v>
      </c>
      <c r="AM263" s="126" t="s">
        <v>1363</v>
      </c>
      <c r="AN263" s="125"/>
      <c r="AO263" s="124" t="str">
        <f t="shared" si="48"/>
        <v>0..n</v>
      </c>
      <c r="AP263" s="124" t="str">
        <f t="shared" si="48"/>
        <v>0..n</v>
      </c>
      <c r="AQ263" s="127" t="str">
        <f t="shared" si="48"/>
        <v>/rsm:CrossIndustryInvoice
/rsm:SupplyChainTradeTransaction
/ram:IncludedSupplyChainTradeLineItem
/ram:SpecifiedLineTradeSettlement
/ram:SpecifiedTradeAllowanceCharge</v>
      </c>
      <c r="AR263" s="128" t="str">
        <f t="shared" si="48"/>
        <v>/rsm:CrossIndustryInvoice/rsm:SupplyChainTradeTransaction/ram:IncludedSupplyChainTradeLineItem/ram:SpecifiedLineTradeSettlement/ram:SpecifiedTradeAllowanceCharge</v>
      </c>
      <c r="AS263" s="124" t="s">
        <v>35</v>
      </c>
      <c r="AT263" s="129"/>
      <c r="AU263" s="124" t="str">
        <f t="shared" si="50"/>
        <v>0..n</v>
      </c>
      <c r="AV263" s="124" t="s">
        <v>1299</v>
      </c>
      <c r="AW263" s="130" t="s">
        <v>1363</v>
      </c>
      <c r="AX263" s="7"/>
      <c r="AY263" s="129" t="str">
        <f t="shared" si="53"/>
        <v>BASIC</v>
      </c>
      <c r="AZ263" s="129" t="str">
        <f t="shared" si="53"/>
        <v>BASIC</v>
      </c>
      <c r="BB263" s="57"/>
      <c r="BC263" s="59"/>
      <c r="BD263" s="59"/>
    </row>
    <row r="264" spans="1:56" s="152" customFormat="1" ht="105" x14ac:dyDescent="0.2">
      <c r="A264" s="45" t="str">
        <f t="shared" si="46"/>
        <v>NO</v>
      </c>
      <c r="B264" s="45"/>
      <c r="C264" s="45"/>
      <c r="D264" s="174" t="s">
        <v>1187</v>
      </c>
      <c r="E264" s="119" t="s">
        <v>1368</v>
      </c>
      <c r="F264" s="293" t="e">
        <v>#N/A</v>
      </c>
      <c r="G264" s="66">
        <f t="shared" si="47"/>
        <v>5</v>
      </c>
      <c r="H264" s="66" t="s">
        <v>32</v>
      </c>
      <c r="I264" s="97" t="s">
        <v>1304</v>
      </c>
      <c r="J264" s="64" t="s">
        <v>35</v>
      </c>
      <c r="K264" s="65" t="s">
        <v>35</v>
      </c>
      <c r="L264" s="65"/>
      <c r="M264" s="65" t="s">
        <v>35</v>
      </c>
      <c r="N264" s="64"/>
      <c r="O264" s="66" t="s">
        <v>32</v>
      </c>
      <c r="P264" s="66" t="str">
        <f t="shared" si="43"/>
        <v>1..1</v>
      </c>
      <c r="Q264" s="2" t="s">
        <v>1306</v>
      </c>
      <c r="R264" s="75" t="s">
        <v>1307</v>
      </c>
      <c r="S264" s="66" t="s">
        <v>35</v>
      </c>
      <c r="T264" s="68" t="s">
        <v>35</v>
      </c>
      <c r="U264" s="66" t="s">
        <v>42</v>
      </c>
      <c r="V264" s="66" t="s">
        <v>35</v>
      </c>
      <c r="W264" s="69" t="s">
        <v>35</v>
      </c>
      <c r="X264" s="38"/>
      <c r="Y264" s="68" t="s">
        <v>244</v>
      </c>
      <c r="Z264" s="68" t="s">
        <v>244</v>
      </c>
      <c r="AA264" s="57"/>
      <c r="AB264" s="13" t="str">
        <f t="shared" si="44"/>
        <v>/rsm:CrossIndustryInvoice/rsm:SupplyChainTradeTransaction/ram:IncludedSupplyChainTradeLineItem/ram:SpecifiedLineTradeSettlement/ram:SpecifiedTradeAllowanceCharge</v>
      </c>
      <c r="AC264" s="13" t="str">
        <f t="shared" si="45"/>
        <v>/ram:ChargeIndicator</v>
      </c>
      <c r="AD264" s="14">
        <f>COUNTIFS(R$4:R264,AB264)</f>
        <v>2</v>
      </c>
      <c r="AE264" s="57"/>
      <c r="AF264" s="119" t="str">
        <f t="shared" si="51"/>
        <v>BG-28-0</v>
      </c>
      <c r="AG264" s="66">
        <f t="shared" si="49"/>
        <v>5</v>
      </c>
      <c r="AH264" s="66" t="str">
        <f t="shared" si="52"/>
        <v>1..1</v>
      </c>
      <c r="AI264" s="97" t="s">
        <v>1308</v>
      </c>
      <c r="AJ264" s="64" t="s">
        <v>35</v>
      </c>
      <c r="AK264" s="65" t="s">
        <v>35</v>
      </c>
      <c r="AL264" s="65"/>
      <c r="AM264" s="65" t="s">
        <v>35</v>
      </c>
      <c r="AN264" s="64"/>
      <c r="AO264" s="66" t="str">
        <f t="shared" si="48"/>
        <v>1..1</v>
      </c>
      <c r="AP264" s="66" t="str">
        <f t="shared" si="48"/>
        <v>1..1</v>
      </c>
      <c r="AQ264" s="2" t="str">
        <f t="shared" si="48"/>
        <v>/rsm:CrossIndustryInvoice
/rsm:SupplyChainTradeTransaction
/ram:IncludedSupplyChainTradeLineItem
/ram:SpecifiedLineTradeSettlement
/ram:SpecifiedTradeAllowanceCharge
/ram:ChargeIndicator</v>
      </c>
      <c r="AR264" s="75" t="str">
        <f t="shared" si="48"/>
        <v>/rsm:CrossIndustryInvoice/rsm:SupplyChainTradeTransaction/ram:IncludedSupplyChainTradeLineItem/ram:SpecifiedLineTradeSettlement/ram:SpecifiedTradeAllowanceCharge/ram:ChargeIndicator</v>
      </c>
      <c r="AS264" s="66" t="s">
        <v>35</v>
      </c>
      <c r="AT264" s="68" t="s">
        <v>35</v>
      </c>
      <c r="AU264" s="66" t="str">
        <f t="shared" si="50"/>
        <v>0..1</v>
      </c>
      <c r="AV264" s="66" t="s">
        <v>35</v>
      </c>
      <c r="AW264" s="69" t="s">
        <v>35</v>
      </c>
      <c r="AX264" s="7"/>
      <c r="AY264" s="68" t="str">
        <f t="shared" si="53"/>
        <v>BASIC</v>
      </c>
      <c r="AZ264" s="68" t="str">
        <f t="shared" si="53"/>
        <v>BASIC</v>
      </c>
      <c r="BB264" s="57"/>
      <c r="BC264" s="59"/>
      <c r="BD264" s="59"/>
    </row>
    <row r="265" spans="1:56" s="11" customFormat="1" ht="120" x14ac:dyDescent="0.2">
      <c r="A265" s="45" t="str">
        <f t="shared" si="46"/>
        <v>NO</v>
      </c>
      <c r="B265" s="45"/>
      <c r="C265" s="45"/>
      <c r="D265" s="174" t="s">
        <v>1187</v>
      </c>
      <c r="E265" s="119" t="s">
        <v>1369</v>
      </c>
      <c r="F265" s="293" t="e">
        <v>#N/A</v>
      </c>
      <c r="G265" s="66">
        <f t="shared" si="47"/>
        <v>6</v>
      </c>
      <c r="H265" s="66" t="s">
        <v>32</v>
      </c>
      <c r="I265" s="97" t="s">
        <v>1370</v>
      </c>
      <c r="J265" s="64" t="s">
        <v>35</v>
      </c>
      <c r="K265" s="65" t="s">
        <v>750</v>
      </c>
      <c r="L265" s="65"/>
      <c r="M265" s="65" t="s">
        <v>750</v>
      </c>
      <c r="N265" s="64"/>
      <c r="O265" s="66" t="s">
        <v>32</v>
      </c>
      <c r="P265" s="66" t="str">
        <f t="shared" si="43"/>
        <v>1..1</v>
      </c>
      <c r="Q265" s="2" t="s">
        <v>1312</v>
      </c>
      <c r="R265" s="75" t="s">
        <v>1313</v>
      </c>
      <c r="S265" s="66" t="s">
        <v>35</v>
      </c>
      <c r="T265" s="68" t="s">
        <v>35</v>
      </c>
      <c r="U265" s="66" t="s">
        <v>32</v>
      </c>
      <c r="V265" s="66" t="s">
        <v>35</v>
      </c>
      <c r="W265" s="69" t="s">
        <v>750</v>
      </c>
      <c r="X265" s="38"/>
      <c r="Y265" s="68" t="s">
        <v>244</v>
      </c>
      <c r="Z265" s="68" t="s">
        <v>244</v>
      </c>
      <c r="AA265" s="57"/>
      <c r="AB265" s="13" t="str">
        <f t="shared" si="44"/>
        <v>/rsm:CrossIndustryInvoice/rsm:SupplyChainTradeTransaction/ram:IncludedSupplyChainTradeLineItem/ram:SpecifiedLineTradeSettlement/ram:SpecifiedTradeAllowanceCharge/ram:ChargeIndicator</v>
      </c>
      <c r="AC265" s="13" t="str">
        <f t="shared" si="45"/>
        <v>/udt:Indicator</v>
      </c>
      <c r="AD265" s="14">
        <f>COUNTIFS(R$4:R265,AB265)</f>
        <v>2</v>
      </c>
      <c r="AE265" s="57"/>
      <c r="AF265" s="119" t="str">
        <f t="shared" si="51"/>
        <v>BG-28-1</v>
      </c>
      <c r="AG265" s="66">
        <f t="shared" si="49"/>
        <v>6</v>
      </c>
      <c r="AH265" s="66" t="str">
        <f t="shared" si="52"/>
        <v>1..1</v>
      </c>
      <c r="AI265" s="97" t="s">
        <v>1314</v>
      </c>
      <c r="AJ265" s="64" t="s">
        <v>35</v>
      </c>
      <c r="AK265" s="65" t="s">
        <v>1371</v>
      </c>
      <c r="AL265" s="65"/>
      <c r="AM265" s="65" t="s">
        <v>1371</v>
      </c>
      <c r="AN265" s="64"/>
      <c r="AO265" s="66" t="str">
        <f t="shared" si="48"/>
        <v>1..1</v>
      </c>
      <c r="AP265" s="66" t="str">
        <f t="shared" si="48"/>
        <v>1..1</v>
      </c>
      <c r="AQ265" s="2" t="str">
        <f t="shared" si="48"/>
        <v>/rsm:CrossIndustryInvoice
/rsm:SupplyChainTradeTransaction
/ram:IncludedSupplyChainTradeLineItem
/ram:SpecifiedLineTradeSettlement
/ram:SpecifiedTradeAllowanceCharge
/ram:ChargeIndicator
/udt:Indicator</v>
      </c>
      <c r="AR265" s="75" t="str">
        <f t="shared" si="48"/>
        <v>/rsm:CrossIndustryInvoice/rsm:SupplyChainTradeTransaction/ram:IncludedSupplyChainTradeLineItem/ram:SpecifiedLineTradeSettlement/ram:SpecifiedTradeAllowanceCharge/ram:ChargeIndicator/udt:Indicator</v>
      </c>
      <c r="AS265" s="66" t="s">
        <v>35</v>
      </c>
      <c r="AT265" s="68" t="s">
        <v>35</v>
      </c>
      <c r="AU265" s="66" t="str">
        <f t="shared" si="50"/>
        <v>1..1</v>
      </c>
      <c r="AV265" s="66" t="s">
        <v>35</v>
      </c>
      <c r="AW265" s="69" t="s">
        <v>750</v>
      </c>
      <c r="AX265" s="7"/>
      <c r="AY265" s="68" t="str">
        <f t="shared" si="53"/>
        <v>BASIC</v>
      </c>
      <c r="AZ265" s="68" t="str">
        <f t="shared" si="53"/>
        <v>BASIC</v>
      </c>
      <c r="BB265" s="57"/>
      <c r="BC265" s="59"/>
      <c r="BD265" s="59"/>
    </row>
    <row r="266" spans="1:56" s="11" customFormat="1" ht="105" x14ac:dyDescent="0.2">
      <c r="A266" s="45" t="str">
        <f t="shared" si="46"/>
        <v>YES</v>
      </c>
      <c r="B266" s="45"/>
      <c r="C266" s="45"/>
      <c r="D266" s="174" t="s">
        <v>1187</v>
      </c>
      <c r="E266" s="119" t="s">
        <v>1372</v>
      </c>
      <c r="F266" s="293" t="s">
        <v>1315</v>
      </c>
      <c r="G266" s="66">
        <f t="shared" si="47"/>
        <v>5</v>
      </c>
      <c r="H266" s="66" t="s">
        <v>42</v>
      </c>
      <c r="I266" s="64" t="s">
        <v>1373</v>
      </c>
      <c r="J266" s="64" t="s">
        <v>1374</v>
      </c>
      <c r="K266" s="65"/>
      <c r="L266" s="65" t="s">
        <v>826</v>
      </c>
      <c r="M266" s="65" t="s">
        <v>35</v>
      </c>
      <c r="N266" s="64" t="s">
        <v>1230</v>
      </c>
      <c r="O266" s="66" t="s">
        <v>42</v>
      </c>
      <c r="P266" s="66" t="str">
        <f t="shared" si="43"/>
        <v>0..1</v>
      </c>
      <c r="Q266" s="2" t="s">
        <v>1318</v>
      </c>
      <c r="R266" s="75" t="s">
        <v>1319</v>
      </c>
      <c r="S266" s="66" t="s">
        <v>722</v>
      </c>
      <c r="T266" s="68" t="s">
        <v>56</v>
      </c>
      <c r="U266" s="66" t="s">
        <v>42</v>
      </c>
      <c r="V266" s="66" t="s">
        <v>35</v>
      </c>
      <c r="W266" s="69" t="s">
        <v>35</v>
      </c>
      <c r="X266" s="38"/>
      <c r="Y266" s="68" t="s">
        <v>282</v>
      </c>
      <c r="Z266" s="68" t="s">
        <v>282</v>
      </c>
      <c r="AA266" s="57"/>
      <c r="AB266" s="13" t="str">
        <f t="shared" si="44"/>
        <v>/rsm:CrossIndustryInvoice/rsm:SupplyChainTradeTransaction/ram:IncludedSupplyChainTradeLineItem/ram:SpecifiedLineTradeSettlement/ram:SpecifiedTradeAllowanceCharge</v>
      </c>
      <c r="AC266" s="13" t="str">
        <f t="shared" si="45"/>
        <v>/ram:CalculationPercent</v>
      </c>
      <c r="AD266" s="14">
        <f>COUNTIFS(R$4:R266,AB266)</f>
        <v>2</v>
      </c>
      <c r="AE266" s="57"/>
      <c r="AF266" s="119" t="str">
        <f t="shared" si="51"/>
        <v>BT-143</v>
      </c>
      <c r="AG266" s="66">
        <f t="shared" si="49"/>
        <v>5</v>
      </c>
      <c r="AH266" s="66" t="str">
        <f t="shared" si="52"/>
        <v>0..1</v>
      </c>
      <c r="AI266" s="64" t="s">
        <v>1375</v>
      </c>
      <c r="AJ266" s="64" t="s">
        <v>1376</v>
      </c>
      <c r="AK266" s="65"/>
      <c r="AL266" s="65" t="s">
        <v>1236</v>
      </c>
      <c r="AM266" s="65" t="s">
        <v>35</v>
      </c>
      <c r="AN266" s="64" t="s">
        <v>1237</v>
      </c>
      <c r="AO266" s="66" t="str">
        <f t="shared" si="48"/>
        <v>0..1</v>
      </c>
      <c r="AP266" s="66" t="str">
        <f t="shared" si="48"/>
        <v>0..1</v>
      </c>
      <c r="AQ266" s="2" t="str">
        <f t="shared" si="48"/>
        <v>/rsm:CrossIndustryInvoice
/rsm:SupplyChainTradeTransaction
/ram:IncludedSupplyChainTradeLineItem
/ram:SpecifiedLineTradeSettlement
/ram:SpecifiedTradeAllowanceCharge
/ram:CalculationPercent</v>
      </c>
      <c r="AR266" s="75" t="str">
        <f t="shared" si="48"/>
        <v>/rsm:CrossIndustryInvoice/rsm:SupplyChainTradeTransaction/ram:IncludedSupplyChainTradeLineItem/ram:SpecifiedLineTradeSettlement/ram:SpecifiedTradeAllowanceCharge/ram:CalculationPercent</v>
      </c>
      <c r="AS266" s="66" t="s">
        <v>722</v>
      </c>
      <c r="AT266" s="68" t="s">
        <v>56</v>
      </c>
      <c r="AU266" s="66" t="str">
        <f t="shared" si="50"/>
        <v>0..1</v>
      </c>
      <c r="AV266" s="66" t="s">
        <v>35</v>
      </c>
      <c r="AW266" s="69" t="s">
        <v>35</v>
      </c>
      <c r="AX266" s="7"/>
      <c r="AY266" s="68" t="str">
        <f t="shared" si="53"/>
        <v>EN 16931</v>
      </c>
      <c r="AZ266" s="68" t="str">
        <f t="shared" si="53"/>
        <v>EN 16931</v>
      </c>
      <c r="BB266" s="57"/>
      <c r="BC266" s="59"/>
      <c r="BD266" s="59"/>
    </row>
    <row r="267" spans="1:56" s="11" customFormat="1" ht="105" x14ac:dyDescent="0.2">
      <c r="A267" s="45" t="str">
        <f t="shared" si="46"/>
        <v>YES</v>
      </c>
      <c r="B267" s="45"/>
      <c r="C267" s="45"/>
      <c r="D267" s="174" t="s">
        <v>1187</v>
      </c>
      <c r="E267" s="119" t="s">
        <v>1377</v>
      </c>
      <c r="F267" s="293" t="s">
        <v>1322</v>
      </c>
      <c r="G267" s="66">
        <f t="shared" si="47"/>
        <v>5</v>
      </c>
      <c r="H267" s="66" t="s">
        <v>42</v>
      </c>
      <c r="I267" s="64" t="s">
        <v>1378</v>
      </c>
      <c r="J267" s="64" t="s">
        <v>1379</v>
      </c>
      <c r="K267" s="65"/>
      <c r="L267" s="65"/>
      <c r="M267" s="65" t="s">
        <v>35</v>
      </c>
      <c r="N267" s="64" t="s">
        <v>1325</v>
      </c>
      <c r="O267" s="66" t="s">
        <v>42</v>
      </c>
      <c r="P267" s="66" t="str">
        <f t="shared" si="43"/>
        <v>0..1</v>
      </c>
      <c r="Q267" s="2" t="s">
        <v>1326</v>
      </c>
      <c r="R267" s="75" t="s">
        <v>1327</v>
      </c>
      <c r="S267" s="66" t="s">
        <v>163</v>
      </c>
      <c r="T267" s="68" t="s">
        <v>56</v>
      </c>
      <c r="U267" s="66" t="s">
        <v>42</v>
      </c>
      <c r="V267" s="66" t="s">
        <v>35</v>
      </c>
      <c r="W267" s="69" t="s">
        <v>35</v>
      </c>
      <c r="X267" s="38"/>
      <c r="Y267" s="68" t="s">
        <v>282</v>
      </c>
      <c r="Z267" s="68" t="s">
        <v>282</v>
      </c>
      <c r="AA267" s="57"/>
      <c r="AB267" s="13" t="str">
        <f t="shared" si="44"/>
        <v>/rsm:CrossIndustryInvoice/rsm:SupplyChainTradeTransaction/ram:IncludedSupplyChainTradeLineItem/ram:SpecifiedLineTradeSettlement/ram:SpecifiedTradeAllowanceCharge</v>
      </c>
      <c r="AC267" s="13" t="str">
        <f t="shared" si="45"/>
        <v>/ram:BasisAmount</v>
      </c>
      <c r="AD267" s="14">
        <f>COUNTIFS(R$4:R267,AB267)</f>
        <v>2</v>
      </c>
      <c r="AE267" s="57"/>
      <c r="AF267" s="119" t="str">
        <f t="shared" si="51"/>
        <v>BT-142</v>
      </c>
      <c r="AG267" s="66">
        <f t="shared" si="49"/>
        <v>5</v>
      </c>
      <c r="AH267" s="66" t="str">
        <f t="shared" si="52"/>
        <v>0..1</v>
      </c>
      <c r="AI267" s="64" t="s">
        <v>1380</v>
      </c>
      <c r="AJ267" s="64" t="s">
        <v>1381</v>
      </c>
      <c r="AK267" s="65"/>
      <c r="AL267" s="65"/>
      <c r="AM267" s="65" t="s">
        <v>35</v>
      </c>
      <c r="AN267" s="64" t="s">
        <v>1330</v>
      </c>
      <c r="AO267" s="66" t="str">
        <f t="shared" si="48"/>
        <v>0..1</v>
      </c>
      <c r="AP267" s="66" t="str">
        <f t="shared" si="48"/>
        <v>0..1</v>
      </c>
      <c r="AQ267" s="2" t="str">
        <f t="shared" si="48"/>
        <v>/rsm:CrossIndustryInvoice
/rsm:SupplyChainTradeTransaction
/ram:IncludedSupplyChainTradeLineItem
/ram:SpecifiedLineTradeSettlement
/ram:SpecifiedTradeAllowanceCharge
/ram:BasisAmount</v>
      </c>
      <c r="AR267" s="75" t="str">
        <f t="shared" si="48"/>
        <v>/rsm:CrossIndustryInvoice/rsm:SupplyChainTradeTransaction/ram:IncludedSupplyChainTradeLineItem/ram:SpecifiedLineTradeSettlement/ram:SpecifiedTradeAllowanceCharge/ram:BasisAmount</v>
      </c>
      <c r="AS267" s="66" t="s">
        <v>163</v>
      </c>
      <c r="AT267" s="68" t="s">
        <v>56</v>
      </c>
      <c r="AU267" s="66" t="str">
        <f t="shared" si="50"/>
        <v>0..1</v>
      </c>
      <c r="AV267" s="66" t="s">
        <v>35</v>
      </c>
      <c r="AW267" s="69" t="s">
        <v>35</v>
      </c>
      <c r="AX267" s="7"/>
      <c r="AY267" s="68" t="str">
        <f t="shared" si="53"/>
        <v>EN 16931</v>
      </c>
      <c r="AZ267" s="68" t="str">
        <f t="shared" si="53"/>
        <v>EN 16931</v>
      </c>
      <c r="BB267" s="57"/>
      <c r="BC267" s="59"/>
      <c r="BD267" s="59"/>
    </row>
    <row r="268" spans="1:56" s="11" customFormat="1" ht="105" x14ac:dyDescent="0.2">
      <c r="A268" s="45" t="str">
        <f t="shared" si="46"/>
        <v>YES</v>
      </c>
      <c r="B268" s="45"/>
      <c r="C268" s="45"/>
      <c r="D268" s="174" t="s">
        <v>1187</v>
      </c>
      <c r="E268" s="119" t="s">
        <v>1382</v>
      </c>
      <c r="F268" s="293" t="s">
        <v>1331</v>
      </c>
      <c r="G268" s="66">
        <f t="shared" si="47"/>
        <v>5</v>
      </c>
      <c r="H268" s="66" t="s">
        <v>32</v>
      </c>
      <c r="I268" s="64" t="s">
        <v>1383</v>
      </c>
      <c r="J268" s="64" t="s">
        <v>1384</v>
      </c>
      <c r="K268" s="65"/>
      <c r="L268" s="65"/>
      <c r="M268" s="65" t="s">
        <v>1385</v>
      </c>
      <c r="N268" s="64" t="s">
        <v>1325</v>
      </c>
      <c r="O268" s="66" t="s">
        <v>32</v>
      </c>
      <c r="P268" s="66" t="str">
        <f t="shared" si="43"/>
        <v>1..1</v>
      </c>
      <c r="Q268" s="2" t="s">
        <v>1335</v>
      </c>
      <c r="R268" s="75" t="s">
        <v>1336</v>
      </c>
      <c r="S268" s="66" t="s">
        <v>163</v>
      </c>
      <c r="T268" s="68" t="s">
        <v>56</v>
      </c>
      <c r="U268" s="66" t="s">
        <v>62</v>
      </c>
      <c r="V268" s="66" t="s">
        <v>132</v>
      </c>
      <c r="W268" s="69" t="s">
        <v>35</v>
      </c>
      <c r="X268" s="38"/>
      <c r="Y268" s="68" t="s">
        <v>244</v>
      </c>
      <c r="Z268" s="68" t="s">
        <v>244</v>
      </c>
      <c r="AA268" s="57"/>
      <c r="AB268" s="13" t="str">
        <f t="shared" si="44"/>
        <v>/rsm:CrossIndustryInvoice/rsm:SupplyChainTradeTransaction/ram:IncludedSupplyChainTradeLineItem/ram:SpecifiedLineTradeSettlement/ram:SpecifiedTradeAllowanceCharge</v>
      </c>
      <c r="AC268" s="13" t="str">
        <f t="shared" si="45"/>
        <v>/ram:ActualAmount</v>
      </c>
      <c r="AD268" s="14">
        <f>COUNTIFS(R$4:R268,AB268)</f>
        <v>2</v>
      </c>
      <c r="AE268" s="57"/>
      <c r="AF268" s="119" t="str">
        <f t="shared" si="51"/>
        <v>BT-141</v>
      </c>
      <c r="AG268" s="66">
        <f t="shared" si="49"/>
        <v>5</v>
      </c>
      <c r="AH268" s="66" t="str">
        <f t="shared" si="52"/>
        <v>1..1</v>
      </c>
      <c r="AI268" s="64" t="s">
        <v>1386</v>
      </c>
      <c r="AJ268" s="64" t="s">
        <v>1387</v>
      </c>
      <c r="AK268" s="65"/>
      <c r="AL268" s="65"/>
      <c r="AM268" s="65" t="s">
        <v>1388</v>
      </c>
      <c r="AN268" s="64" t="s">
        <v>1330</v>
      </c>
      <c r="AO268" s="66" t="str">
        <f t="shared" si="48"/>
        <v>1..1</v>
      </c>
      <c r="AP268" s="66" t="str">
        <f t="shared" si="48"/>
        <v>1..1</v>
      </c>
      <c r="AQ268" s="2" t="str">
        <f t="shared" si="48"/>
        <v>/rsm:CrossIndustryInvoice
/rsm:SupplyChainTradeTransaction
/ram:IncludedSupplyChainTradeLineItem
/ram:SpecifiedLineTradeSettlement
/ram:SpecifiedTradeAllowanceCharge
/ram:ActualAmount</v>
      </c>
      <c r="AR268" s="75" t="str">
        <f t="shared" si="48"/>
        <v>/rsm:CrossIndustryInvoice/rsm:SupplyChainTradeTransaction/ram:IncludedSupplyChainTradeLineItem/ram:SpecifiedLineTradeSettlement/ram:SpecifiedTradeAllowanceCharge/ram:ActualAmount</v>
      </c>
      <c r="AS268" s="66" t="s">
        <v>163</v>
      </c>
      <c r="AT268" s="68" t="s">
        <v>56</v>
      </c>
      <c r="AU268" s="66" t="str">
        <f t="shared" si="50"/>
        <v>0..n</v>
      </c>
      <c r="AV268" s="66" t="s">
        <v>132</v>
      </c>
      <c r="AW268" s="69" t="s">
        <v>35</v>
      </c>
      <c r="AX268" s="7"/>
      <c r="AY268" s="68" t="str">
        <f t="shared" si="53"/>
        <v>BASIC</v>
      </c>
      <c r="AZ268" s="68" t="str">
        <f t="shared" si="53"/>
        <v>BASIC</v>
      </c>
      <c r="BB268" s="57"/>
      <c r="BC268" s="59"/>
      <c r="BD268" s="59"/>
    </row>
    <row r="269" spans="1:56" s="11" customFormat="1" ht="255" x14ac:dyDescent="0.2">
      <c r="A269" s="45" t="str">
        <f t="shared" si="46"/>
        <v>YES</v>
      </c>
      <c r="B269" s="45"/>
      <c r="C269" s="45"/>
      <c r="D269" s="174" t="s">
        <v>1187</v>
      </c>
      <c r="E269" s="119" t="s">
        <v>1389</v>
      </c>
      <c r="F269" s="293" t="s">
        <v>1340</v>
      </c>
      <c r="G269" s="66">
        <f t="shared" si="47"/>
        <v>5</v>
      </c>
      <c r="H269" s="66" t="s">
        <v>42</v>
      </c>
      <c r="I269" s="64" t="s">
        <v>1390</v>
      </c>
      <c r="J269" s="64" t="s">
        <v>1391</v>
      </c>
      <c r="K269" s="65" t="s">
        <v>1392</v>
      </c>
      <c r="L269" s="65" t="s">
        <v>1393</v>
      </c>
      <c r="M269" s="65" t="s">
        <v>1394</v>
      </c>
      <c r="N269" s="64" t="s">
        <v>128</v>
      </c>
      <c r="O269" s="66" t="s">
        <v>42</v>
      </c>
      <c r="P269" s="66" t="str">
        <f t="shared" si="43"/>
        <v>0..1</v>
      </c>
      <c r="Q269" s="2" t="s">
        <v>1345</v>
      </c>
      <c r="R269" s="75" t="s">
        <v>1346</v>
      </c>
      <c r="S269" s="66" t="s">
        <v>131</v>
      </c>
      <c r="T269" s="68" t="s">
        <v>56</v>
      </c>
      <c r="U269" s="66" t="s">
        <v>42</v>
      </c>
      <c r="V269" s="66" t="s">
        <v>35</v>
      </c>
      <c r="W269" s="69" t="s">
        <v>35</v>
      </c>
      <c r="X269" s="38"/>
      <c r="Y269" s="68" t="s">
        <v>244</v>
      </c>
      <c r="Z269" s="68" t="s">
        <v>244</v>
      </c>
      <c r="AA269" s="57"/>
      <c r="AB269" s="13" t="str">
        <f t="shared" si="44"/>
        <v>/rsm:CrossIndustryInvoice/rsm:SupplyChainTradeTransaction/ram:IncludedSupplyChainTradeLineItem/ram:SpecifiedLineTradeSettlement/ram:SpecifiedTradeAllowanceCharge</v>
      </c>
      <c r="AC269" s="13" t="str">
        <f t="shared" si="45"/>
        <v>/ram:ReasonCode</v>
      </c>
      <c r="AD269" s="14">
        <f>COUNTIFS(R$4:R269,AB269)</f>
        <v>2</v>
      </c>
      <c r="AE269" s="57"/>
      <c r="AF269" s="119" t="str">
        <f t="shared" si="51"/>
        <v>BT-145</v>
      </c>
      <c r="AG269" s="66">
        <f t="shared" si="49"/>
        <v>5</v>
      </c>
      <c r="AH269" s="66" t="str">
        <f t="shared" si="52"/>
        <v>0..1</v>
      </c>
      <c r="AI269" s="64" t="s">
        <v>1395</v>
      </c>
      <c r="AJ269" s="64" t="s">
        <v>1396</v>
      </c>
      <c r="AK269" s="65" t="s">
        <v>1397</v>
      </c>
      <c r="AL269" s="65" t="s">
        <v>1398</v>
      </c>
      <c r="AM269" s="65" t="s">
        <v>1399</v>
      </c>
      <c r="AN269" s="64" t="s">
        <v>128</v>
      </c>
      <c r="AO269" s="66" t="str">
        <f t="shared" si="48"/>
        <v>0..1</v>
      </c>
      <c r="AP269" s="66" t="str">
        <f t="shared" si="48"/>
        <v>0..1</v>
      </c>
      <c r="AQ269" s="2" t="str">
        <f t="shared" si="48"/>
        <v>/rsm:CrossIndustryInvoice
/rsm:SupplyChainTradeTransaction
/ram:IncludedSupplyChainTradeLineItem
/ram:SpecifiedLineTradeSettlement
/ram:SpecifiedTradeAllowanceCharge
/ram:ReasonCode</v>
      </c>
      <c r="AR269" s="75" t="str">
        <f t="shared" si="48"/>
        <v>/rsm:CrossIndustryInvoice/rsm:SupplyChainTradeTransaction/ram:IncludedSupplyChainTradeLineItem/ram:SpecifiedLineTradeSettlement/ram:SpecifiedTradeAllowanceCharge/ram:ReasonCode</v>
      </c>
      <c r="AS269" s="66" t="s">
        <v>131</v>
      </c>
      <c r="AT269" s="68" t="s">
        <v>56</v>
      </c>
      <c r="AU269" s="66" t="str">
        <f t="shared" si="50"/>
        <v>0..1</v>
      </c>
      <c r="AV269" s="66" t="s">
        <v>35</v>
      </c>
      <c r="AW269" s="69" t="s">
        <v>35</v>
      </c>
      <c r="AX269" s="7"/>
      <c r="AY269" s="68" t="str">
        <f t="shared" si="53"/>
        <v>BASIC</v>
      </c>
      <c r="AZ269" s="68" t="str">
        <f t="shared" si="53"/>
        <v>BASIC</v>
      </c>
      <c r="BB269" s="57"/>
      <c r="BC269" s="59"/>
      <c r="BD269" s="59"/>
    </row>
    <row r="270" spans="1:56" s="11" customFormat="1" ht="255" x14ac:dyDescent="0.2">
      <c r="A270" s="45" t="str">
        <f t="shared" si="46"/>
        <v>YES</v>
      </c>
      <c r="B270" s="45"/>
      <c r="C270" s="45"/>
      <c r="D270" s="174" t="s">
        <v>1187</v>
      </c>
      <c r="E270" s="119" t="s">
        <v>1400</v>
      </c>
      <c r="F270" s="293" t="s">
        <v>1351</v>
      </c>
      <c r="G270" s="66">
        <f t="shared" si="47"/>
        <v>5</v>
      </c>
      <c r="H270" s="66" t="s">
        <v>42</v>
      </c>
      <c r="I270" s="64" t="s">
        <v>1401</v>
      </c>
      <c r="J270" s="64" t="s">
        <v>1402</v>
      </c>
      <c r="K270" s="65"/>
      <c r="L270" s="65"/>
      <c r="M270" s="65" t="s">
        <v>1394</v>
      </c>
      <c r="N270" s="64" t="s">
        <v>70</v>
      </c>
      <c r="O270" s="66" t="s">
        <v>42</v>
      </c>
      <c r="P270" s="66" t="str">
        <f t="shared" si="43"/>
        <v>0..1</v>
      </c>
      <c r="Q270" s="2" t="s">
        <v>1354</v>
      </c>
      <c r="R270" s="75" t="s">
        <v>1355</v>
      </c>
      <c r="S270" s="66" t="s">
        <v>73</v>
      </c>
      <c r="T270" s="68" t="s">
        <v>56</v>
      </c>
      <c r="U270" s="66" t="s">
        <v>42</v>
      </c>
      <c r="V270" s="66" t="s">
        <v>35</v>
      </c>
      <c r="W270" s="69" t="s">
        <v>35</v>
      </c>
      <c r="X270" s="38"/>
      <c r="Y270" s="68" t="s">
        <v>244</v>
      </c>
      <c r="Z270" s="68" t="s">
        <v>244</v>
      </c>
      <c r="AA270" s="57"/>
      <c r="AB270" s="13" t="str">
        <f t="shared" si="44"/>
        <v>/rsm:CrossIndustryInvoice/rsm:SupplyChainTradeTransaction/ram:IncludedSupplyChainTradeLineItem/ram:SpecifiedLineTradeSettlement/ram:SpecifiedTradeAllowanceCharge</v>
      </c>
      <c r="AC270" s="13" t="str">
        <f t="shared" si="45"/>
        <v>/ram:Reason</v>
      </c>
      <c r="AD270" s="14">
        <f>COUNTIFS(R$4:R270,AB270)</f>
        <v>2</v>
      </c>
      <c r="AE270" s="57"/>
      <c r="AF270" s="119" t="str">
        <f t="shared" si="51"/>
        <v>BT-144</v>
      </c>
      <c r="AG270" s="66">
        <f t="shared" si="49"/>
        <v>5</v>
      </c>
      <c r="AH270" s="66" t="str">
        <f t="shared" si="52"/>
        <v>0..1</v>
      </c>
      <c r="AI270" s="64" t="s">
        <v>1403</v>
      </c>
      <c r="AJ270" s="64" t="s">
        <v>1404</v>
      </c>
      <c r="AK270" s="65"/>
      <c r="AL270" s="65"/>
      <c r="AM270" s="65" t="s">
        <v>1399</v>
      </c>
      <c r="AN270" s="64" t="s">
        <v>78</v>
      </c>
      <c r="AO270" s="66" t="str">
        <f t="shared" si="48"/>
        <v>0..1</v>
      </c>
      <c r="AP270" s="66" t="str">
        <f t="shared" si="48"/>
        <v>0..1</v>
      </c>
      <c r="AQ270" s="2" t="str">
        <f t="shared" si="48"/>
        <v>/rsm:CrossIndustryInvoice
/rsm:SupplyChainTradeTransaction
/ram:IncludedSupplyChainTradeLineItem
/ram:SpecifiedLineTradeSettlement
/ram:SpecifiedTradeAllowanceCharge
/ram:Reason</v>
      </c>
      <c r="AR270" s="75" t="str">
        <f t="shared" si="48"/>
        <v>/rsm:CrossIndustryInvoice/rsm:SupplyChainTradeTransaction/ram:IncludedSupplyChainTradeLineItem/ram:SpecifiedLineTradeSettlement/ram:SpecifiedTradeAllowanceCharge/ram:Reason</v>
      </c>
      <c r="AS270" s="66" t="s">
        <v>73</v>
      </c>
      <c r="AT270" s="68" t="s">
        <v>56</v>
      </c>
      <c r="AU270" s="66" t="str">
        <f t="shared" si="50"/>
        <v>0..1</v>
      </c>
      <c r="AV270" s="66" t="s">
        <v>35</v>
      </c>
      <c r="AW270" s="69" t="s">
        <v>35</v>
      </c>
      <c r="AX270" s="7"/>
      <c r="AY270" s="68" t="str">
        <f t="shared" si="53"/>
        <v>BASIC</v>
      </c>
      <c r="AZ270" s="68" t="str">
        <f t="shared" si="53"/>
        <v>BASIC</v>
      </c>
      <c r="BB270" s="57"/>
      <c r="BC270" s="59"/>
      <c r="BD270" s="59"/>
    </row>
    <row r="271" spans="1:56" s="11" customFormat="1" ht="90" x14ac:dyDescent="0.2">
      <c r="A271" s="45" t="str">
        <f t="shared" si="46"/>
        <v>NO</v>
      </c>
      <c r="B271" s="45"/>
      <c r="C271" s="45"/>
      <c r="D271" s="174" t="s">
        <v>1187</v>
      </c>
      <c r="E271" s="123" t="s">
        <v>1405</v>
      </c>
      <c r="F271" s="294" t="e">
        <v>#N/A</v>
      </c>
      <c r="G271" s="124">
        <f t="shared" si="47"/>
        <v>4</v>
      </c>
      <c r="H271" s="124" t="s">
        <v>32</v>
      </c>
      <c r="I271" s="125" t="s">
        <v>1406</v>
      </c>
      <c r="J271" s="125"/>
      <c r="K271" s="126"/>
      <c r="L271" s="126"/>
      <c r="M271" s="126"/>
      <c r="N271" s="125"/>
      <c r="O271" s="124" t="s">
        <v>32</v>
      </c>
      <c r="P271" s="124" t="str">
        <f t="shared" si="43"/>
        <v>1..1</v>
      </c>
      <c r="Q271" s="127" t="s">
        <v>1407</v>
      </c>
      <c r="R271" s="128" t="s">
        <v>1408</v>
      </c>
      <c r="S271" s="124"/>
      <c r="T271" s="129"/>
      <c r="U271" s="124" t="s">
        <v>42</v>
      </c>
      <c r="V271" s="124"/>
      <c r="W271" s="130"/>
      <c r="X271" s="38"/>
      <c r="Y271" s="129" t="s">
        <v>244</v>
      </c>
      <c r="Z271" s="129" t="s">
        <v>244</v>
      </c>
      <c r="AA271" s="57"/>
      <c r="AB271" s="13" t="str">
        <f t="shared" si="44"/>
        <v>/rsm:CrossIndustryInvoice/rsm:SupplyChainTradeTransaction/ram:IncludedSupplyChainTradeLineItem/ram:SpecifiedLineTradeSettlement</v>
      </c>
      <c r="AC271" s="13" t="str">
        <f t="shared" si="45"/>
        <v>/ram:SpecifiedTradeSettlementLineMonetarySummation</v>
      </c>
      <c r="AD271" s="14">
        <f>COUNTIFS(R$4:R271,AB271)</f>
        <v>1</v>
      </c>
      <c r="AE271" s="57"/>
      <c r="AF271" s="123" t="str">
        <f t="shared" si="51"/>
        <v>BT-131-00</v>
      </c>
      <c r="AG271" s="124">
        <f t="shared" si="49"/>
        <v>4</v>
      </c>
      <c r="AH271" s="124" t="str">
        <f t="shared" si="52"/>
        <v>1..1</v>
      </c>
      <c r="AI271" s="125" t="s">
        <v>1409</v>
      </c>
      <c r="AJ271" s="125"/>
      <c r="AK271" s="126"/>
      <c r="AL271" s="126"/>
      <c r="AM271" s="126" t="s">
        <v>35</v>
      </c>
      <c r="AN271" s="125"/>
      <c r="AO271" s="124" t="str">
        <f t="shared" si="48"/>
        <v>1..1</v>
      </c>
      <c r="AP271" s="124" t="str">
        <f t="shared" si="48"/>
        <v>1..1</v>
      </c>
      <c r="AQ271" s="127" t="str">
        <f t="shared" si="48"/>
        <v>/rsm:CrossIndustryInvoice
/rsm:SupplyChainTradeTransaction
/ram:IncludedSupplyChainTradeLineItem
/ram:SpecifiedLineTradeSettlement
/ram:SpecifiedTradeSettlementLineMonetarySummation</v>
      </c>
      <c r="AR271" s="128" t="str">
        <f t="shared" si="48"/>
        <v>/rsm:CrossIndustryInvoice/rsm:SupplyChainTradeTransaction/ram:IncludedSupplyChainTradeLineItem/ram:SpecifiedLineTradeSettlement/ram:SpecifiedTradeSettlementLineMonetarySummation</v>
      </c>
      <c r="AS271" s="124"/>
      <c r="AT271" s="129"/>
      <c r="AU271" s="124" t="str">
        <f t="shared" si="50"/>
        <v>0..1</v>
      </c>
      <c r="AV271" s="124"/>
      <c r="AW271" s="130"/>
      <c r="AX271" s="7"/>
      <c r="AY271" s="129" t="str">
        <f t="shared" si="53"/>
        <v>BASIC</v>
      </c>
      <c r="AZ271" s="129" t="str">
        <f t="shared" si="53"/>
        <v>BASIC</v>
      </c>
      <c r="BB271" s="57"/>
      <c r="BC271" s="59"/>
      <c r="BD271" s="59"/>
    </row>
    <row r="272" spans="1:56" s="152" customFormat="1" ht="105" x14ac:dyDescent="0.2">
      <c r="A272" s="45" t="str">
        <f t="shared" si="46"/>
        <v>YES</v>
      </c>
      <c r="B272" s="45"/>
      <c r="C272" s="45"/>
      <c r="D272" s="174" t="s">
        <v>1187</v>
      </c>
      <c r="E272" s="119" t="s">
        <v>1410</v>
      </c>
      <c r="F272" s="293" t="s">
        <v>1410</v>
      </c>
      <c r="G272" s="66">
        <f t="shared" si="47"/>
        <v>5</v>
      </c>
      <c r="H272" s="66" t="s">
        <v>32</v>
      </c>
      <c r="I272" s="64" t="s">
        <v>1411</v>
      </c>
      <c r="J272" s="64" t="s">
        <v>1412</v>
      </c>
      <c r="K272" s="65" t="s">
        <v>1413</v>
      </c>
      <c r="L272" s="65"/>
      <c r="M272" s="65" t="s">
        <v>1414</v>
      </c>
      <c r="N272" s="64" t="s">
        <v>1325</v>
      </c>
      <c r="O272" s="66" t="s">
        <v>32</v>
      </c>
      <c r="P272" s="66" t="str">
        <f t="shared" si="43"/>
        <v>1..1</v>
      </c>
      <c r="Q272" s="2" t="s">
        <v>1415</v>
      </c>
      <c r="R272" s="75" t="s">
        <v>1416</v>
      </c>
      <c r="S272" s="66" t="s">
        <v>163</v>
      </c>
      <c r="T272" s="68" t="s">
        <v>56</v>
      </c>
      <c r="U272" s="66" t="s">
        <v>62</v>
      </c>
      <c r="V272" s="66" t="s">
        <v>93</v>
      </c>
      <c r="W272" s="69" t="s">
        <v>35</v>
      </c>
      <c r="X272" s="38"/>
      <c r="Y272" s="68" t="s">
        <v>244</v>
      </c>
      <c r="Z272" s="68" t="s">
        <v>244</v>
      </c>
      <c r="AA272" s="57"/>
      <c r="AB272" s="13" t="str">
        <f t="shared" si="44"/>
        <v>/rsm:CrossIndustryInvoice/rsm:SupplyChainTradeTransaction/ram:IncludedSupplyChainTradeLineItem/ram:SpecifiedLineTradeSettlement/ram:SpecifiedTradeSettlementLineMonetarySummation</v>
      </c>
      <c r="AC272" s="13" t="str">
        <f t="shared" si="45"/>
        <v>/ram:LineTotalAmount</v>
      </c>
      <c r="AD272" s="14">
        <f>COUNTIFS(R$4:R272,AB272)</f>
        <v>1</v>
      </c>
      <c r="AE272" s="57"/>
      <c r="AF272" s="119" t="str">
        <f t="shared" si="51"/>
        <v>BT-131</v>
      </c>
      <c r="AG272" s="66">
        <f t="shared" si="49"/>
        <v>5</v>
      </c>
      <c r="AH272" s="66" t="str">
        <f t="shared" si="52"/>
        <v>1..1</v>
      </c>
      <c r="AI272" s="64" t="s">
        <v>1417</v>
      </c>
      <c r="AJ272" s="64" t="s">
        <v>1418</v>
      </c>
      <c r="AK272" s="65" t="s">
        <v>1419</v>
      </c>
      <c r="AL272" s="65"/>
      <c r="AM272" s="65" t="s">
        <v>1420</v>
      </c>
      <c r="AN272" s="64" t="s">
        <v>1330</v>
      </c>
      <c r="AO272" s="66" t="str">
        <f t="shared" si="48"/>
        <v>1..1</v>
      </c>
      <c r="AP272" s="66" t="str">
        <f t="shared" si="48"/>
        <v>1..1</v>
      </c>
      <c r="AQ272" s="2" t="str">
        <f t="shared" si="48"/>
        <v>/rsm:CrossIndustryInvoice
/rsm:SupplyChainTradeTransaction
/ram:IncludedSupplyChainTradeLineItem
/ram:SpecifiedLineTradeSettlement
/ram:SpecifiedTradeSettlementLineMonetarySummation
/ram:LineTotalAmount</v>
      </c>
      <c r="AR272" s="75" t="str">
        <f t="shared" si="48"/>
        <v>/rsm:CrossIndustryInvoice/rsm:SupplyChainTradeTransaction/ram:IncludedSupplyChainTradeLineItem/ram:SpecifiedLineTradeSettlement/ram:SpecifiedTradeSettlementLineMonetarySummation/ram:LineTotalAmount</v>
      </c>
      <c r="AS272" s="66" t="s">
        <v>163</v>
      </c>
      <c r="AT272" s="68" t="s">
        <v>56</v>
      </c>
      <c r="AU272" s="66" t="str">
        <f t="shared" si="50"/>
        <v>0..n</v>
      </c>
      <c r="AV272" s="66" t="s">
        <v>93</v>
      </c>
      <c r="AW272" s="69" t="s">
        <v>35</v>
      </c>
      <c r="AX272" s="7"/>
      <c r="AY272" s="68" t="str">
        <f t="shared" si="53"/>
        <v>BASIC</v>
      </c>
      <c r="AZ272" s="68" t="str">
        <f t="shared" si="53"/>
        <v>BASIC</v>
      </c>
      <c r="BB272" s="57"/>
      <c r="BC272" s="59"/>
      <c r="BD272" s="59"/>
    </row>
    <row r="273" spans="1:78" s="11" customFormat="1" ht="105" x14ac:dyDescent="0.2">
      <c r="A273" s="45" t="str">
        <f t="shared" si="46"/>
        <v>EXT</v>
      </c>
      <c r="B273" s="131" t="s">
        <v>304</v>
      </c>
      <c r="C273" s="131"/>
      <c r="D273" s="175" t="s">
        <v>1187</v>
      </c>
      <c r="E273" s="61" t="s">
        <v>41</v>
      </c>
      <c r="F273" s="282" t="e">
        <v>#N/A</v>
      </c>
      <c r="G273" s="62">
        <f t="shared" si="47"/>
        <v>5</v>
      </c>
      <c r="H273" s="62" t="s">
        <v>42</v>
      </c>
      <c r="I273" s="64" t="s">
        <v>1421</v>
      </c>
      <c r="J273" s="64"/>
      <c r="K273" s="65"/>
      <c r="L273" s="65"/>
      <c r="M273" s="65"/>
      <c r="N273" s="64"/>
      <c r="O273" s="66" t="s">
        <v>42</v>
      </c>
      <c r="P273" s="66" t="str">
        <f t="shared" si="43"/>
        <v>0..1</v>
      </c>
      <c r="Q273" s="6" t="s">
        <v>1422</v>
      </c>
      <c r="R273" s="67" t="s">
        <v>1423</v>
      </c>
      <c r="S273" s="66" t="s">
        <v>163</v>
      </c>
      <c r="T273" s="68" t="s">
        <v>56</v>
      </c>
      <c r="U273" s="62" t="s">
        <v>62</v>
      </c>
      <c r="V273" s="66"/>
      <c r="W273" s="69"/>
      <c r="X273" s="38"/>
      <c r="Y273" s="70" t="s">
        <v>47</v>
      </c>
      <c r="Z273" s="70" t="s">
        <v>47</v>
      </c>
      <c r="AA273" s="57"/>
      <c r="AB273" s="13" t="str">
        <f t="shared" si="44"/>
        <v>/rsm:CrossIndustryInvoice/rsm:SupplyChainTradeTransaction/ram:IncludedSupplyChainTradeLineItem/ram:SpecifiedLineTradeSettlement/ram:SpecifiedTradeSettlementLineMonetarySummation</v>
      </c>
      <c r="AC273" s="13" t="str">
        <f t="shared" si="45"/>
        <v>/ram:ChargeTotalAmount</v>
      </c>
      <c r="AD273" s="14">
        <f>COUNTIFS(R$4:R273,AB273)</f>
        <v>1</v>
      </c>
      <c r="AE273" s="57"/>
      <c r="AF273" s="61" t="str">
        <f t="shared" si="51"/>
        <v>EXT</v>
      </c>
      <c r="AG273" s="62">
        <f t="shared" si="49"/>
        <v>5</v>
      </c>
      <c r="AH273" s="62" t="str">
        <f t="shared" si="52"/>
        <v>0..1</v>
      </c>
      <c r="AI273" s="64" t="s">
        <v>1424</v>
      </c>
      <c r="AJ273" s="64"/>
      <c r="AK273" s="65"/>
      <c r="AL273" s="65"/>
      <c r="AM273" s="65"/>
      <c r="AN273" s="64"/>
      <c r="AO273" s="66" t="str">
        <f t="shared" si="48"/>
        <v>0..1</v>
      </c>
      <c r="AP273" s="66" t="str">
        <f t="shared" si="48"/>
        <v>0..1</v>
      </c>
      <c r="AQ273" s="6" t="str">
        <f t="shared" si="48"/>
        <v>/rsm:CrossIndustryInvoice
/rsm:SupplyChainTradeTransaction
/ram:IncludedSupplyChainTradeLineItem
/ram:SpecifiedLineTradeSettlement
/ram:SpecifiedTradeSettlementLineMonetarySummation
/ram:ChargeTotalAmount</v>
      </c>
      <c r="AR273" s="67" t="str">
        <f t="shared" si="48"/>
        <v>/rsm:CrossIndustryInvoice/rsm:SupplyChainTradeTransaction/ram:IncludedSupplyChainTradeLineItem/ram:SpecifiedLineTradeSettlement/ram:SpecifiedTradeSettlementLineMonetarySummation/ram:ChargeTotalAmount</v>
      </c>
      <c r="AS273" s="66" t="s">
        <v>163</v>
      </c>
      <c r="AT273" s="68" t="s">
        <v>56</v>
      </c>
      <c r="AU273" s="62" t="str">
        <f t="shared" si="50"/>
        <v>0..n</v>
      </c>
      <c r="AV273" s="66"/>
      <c r="AW273" s="69"/>
      <c r="AX273" s="7"/>
      <c r="AY273" s="70" t="str">
        <f t="shared" si="53"/>
        <v>EXTENDED</v>
      </c>
      <c r="AZ273" s="70" t="str">
        <f t="shared" si="53"/>
        <v>EXTENDED</v>
      </c>
      <c r="BB273" s="57"/>
      <c r="BC273" s="59"/>
      <c r="BD273" s="59"/>
    </row>
    <row r="274" spans="1:78" s="11" customFormat="1" ht="105" x14ac:dyDescent="0.2">
      <c r="A274" s="45" t="str">
        <f t="shared" si="46"/>
        <v>EXT</v>
      </c>
      <c r="B274" s="131" t="s">
        <v>304</v>
      </c>
      <c r="C274" s="131"/>
      <c r="D274" s="175" t="s">
        <v>1187</v>
      </c>
      <c r="E274" s="61" t="s">
        <v>41</v>
      </c>
      <c r="F274" s="282" t="e">
        <v>#N/A</v>
      </c>
      <c r="G274" s="62">
        <f t="shared" si="47"/>
        <v>5</v>
      </c>
      <c r="H274" s="62" t="s">
        <v>42</v>
      </c>
      <c r="I274" s="64" t="s">
        <v>1425</v>
      </c>
      <c r="J274" s="64"/>
      <c r="K274" s="65"/>
      <c r="L274" s="65"/>
      <c r="M274" s="65"/>
      <c r="N274" s="64"/>
      <c r="O274" s="66" t="s">
        <v>42</v>
      </c>
      <c r="P274" s="66" t="str">
        <f t="shared" si="43"/>
        <v>0..1</v>
      </c>
      <c r="Q274" s="6" t="s">
        <v>1426</v>
      </c>
      <c r="R274" s="67" t="s">
        <v>1427</v>
      </c>
      <c r="S274" s="66" t="s">
        <v>163</v>
      </c>
      <c r="T274" s="68" t="s">
        <v>56</v>
      </c>
      <c r="U274" s="62" t="s">
        <v>62</v>
      </c>
      <c r="V274" s="66"/>
      <c r="W274" s="69"/>
      <c r="X274" s="38"/>
      <c r="Y274" s="70" t="s">
        <v>47</v>
      </c>
      <c r="Z274" s="70" t="s">
        <v>47</v>
      </c>
      <c r="AA274" s="57"/>
      <c r="AB274" s="13" t="str">
        <f t="shared" si="44"/>
        <v>/rsm:CrossIndustryInvoice/rsm:SupplyChainTradeTransaction/ram:IncludedSupplyChainTradeLineItem/ram:SpecifiedLineTradeSettlement/ram:SpecifiedTradeSettlementLineMonetarySummation</v>
      </c>
      <c r="AC274" s="13" t="str">
        <f t="shared" si="45"/>
        <v>/ram:AllowanceTotalAmount</v>
      </c>
      <c r="AD274" s="14">
        <f>COUNTIFS(R$4:R274,AB274)</f>
        <v>1</v>
      </c>
      <c r="AE274" s="57"/>
      <c r="AF274" s="61" t="str">
        <f t="shared" si="51"/>
        <v>EXT</v>
      </c>
      <c r="AG274" s="62">
        <f t="shared" si="49"/>
        <v>5</v>
      </c>
      <c r="AH274" s="62" t="str">
        <f t="shared" si="52"/>
        <v>0..1</v>
      </c>
      <c r="AI274" s="64" t="s">
        <v>1428</v>
      </c>
      <c r="AJ274" s="64"/>
      <c r="AK274" s="65"/>
      <c r="AL274" s="65"/>
      <c r="AM274" s="65"/>
      <c r="AN274" s="64"/>
      <c r="AO274" s="66" t="str">
        <f t="shared" si="48"/>
        <v>0..1</v>
      </c>
      <c r="AP274" s="66" t="str">
        <f t="shared" si="48"/>
        <v>0..1</v>
      </c>
      <c r="AQ274" s="6" t="str">
        <f t="shared" si="48"/>
        <v>/rsm:CrossIndustryInvoice
/rsm:SupplyChainTradeTransaction
/ram:IncludedSupplyChainTradeLineItem
/ram:SpecifiedLineTradeSettlement
/ram:SpecifiedTradeSettlementLineMonetarySummation
/ram:AllowanceTotalAmount</v>
      </c>
      <c r="AR274" s="67" t="str">
        <f t="shared" si="48"/>
        <v>/rsm:CrossIndustryInvoice/rsm:SupplyChainTradeTransaction/ram:IncludedSupplyChainTradeLineItem/ram:SpecifiedLineTradeSettlement/ram:SpecifiedTradeSettlementLineMonetarySummation/ram:AllowanceTotalAmount</v>
      </c>
      <c r="AS274" s="66" t="s">
        <v>163</v>
      </c>
      <c r="AT274" s="68" t="s">
        <v>56</v>
      </c>
      <c r="AU274" s="62" t="str">
        <f t="shared" si="50"/>
        <v>0..n</v>
      </c>
      <c r="AV274" s="66"/>
      <c r="AW274" s="69"/>
      <c r="AX274" s="7"/>
      <c r="AY274" s="70" t="str">
        <f t="shared" si="53"/>
        <v>EXTENDED</v>
      </c>
      <c r="AZ274" s="70" t="str">
        <f t="shared" si="53"/>
        <v>EXTENDED</v>
      </c>
      <c r="BB274" s="57"/>
      <c r="BC274" s="59"/>
      <c r="BD274" s="59"/>
    </row>
    <row r="275" spans="1:78" s="11" customFormat="1" ht="105" x14ac:dyDescent="0.2">
      <c r="A275" s="45" t="str">
        <f t="shared" si="46"/>
        <v>EXT</v>
      </c>
      <c r="B275" s="131" t="s">
        <v>304</v>
      </c>
      <c r="C275" s="131"/>
      <c r="D275" s="175" t="s">
        <v>1187</v>
      </c>
      <c r="E275" s="61" t="s">
        <v>41</v>
      </c>
      <c r="F275" s="282" t="e">
        <v>#N/A</v>
      </c>
      <c r="G275" s="62">
        <f t="shared" si="47"/>
        <v>5</v>
      </c>
      <c r="H275" s="62" t="s">
        <v>42</v>
      </c>
      <c r="I275" s="64" t="s">
        <v>1429</v>
      </c>
      <c r="J275" s="64"/>
      <c r="K275" s="65"/>
      <c r="L275" s="65"/>
      <c r="M275" s="65"/>
      <c r="N275" s="64"/>
      <c r="O275" s="66" t="s">
        <v>42</v>
      </c>
      <c r="P275" s="66" t="str">
        <f t="shared" si="43"/>
        <v>0..1</v>
      </c>
      <c r="Q275" s="6" t="s">
        <v>1430</v>
      </c>
      <c r="R275" s="67" t="s">
        <v>1431</v>
      </c>
      <c r="S275" s="66" t="s">
        <v>163</v>
      </c>
      <c r="T275" s="68" t="s">
        <v>56</v>
      </c>
      <c r="U275" s="62" t="s">
        <v>62</v>
      </c>
      <c r="V275" s="66"/>
      <c r="W275" s="69"/>
      <c r="X275" s="38"/>
      <c r="Y275" s="70" t="s">
        <v>47</v>
      </c>
      <c r="Z275" s="70" t="s">
        <v>48</v>
      </c>
      <c r="AA275" s="57"/>
      <c r="AB275" s="13" t="str">
        <f t="shared" si="44"/>
        <v>/rsm:CrossIndustryInvoice/rsm:SupplyChainTradeTransaction/ram:IncludedSupplyChainTradeLineItem/ram:SpecifiedLineTradeSettlement/ram:SpecifiedTradeSettlementLineMonetarySummation</v>
      </c>
      <c r="AC275" s="13" t="str">
        <f t="shared" si="45"/>
        <v>/ram:TaxTotalAmount</v>
      </c>
      <c r="AD275" s="14">
        <f>COUNTIFS(R$4:R275,AB275)</f>
        <v>1</v>
      </c>
      <c r="AE275" s="57"/>
      <c r="AF275" s="61" t="str">
        <f t="shared" si="51"/>
        <v>EXT</v>
      </c>
      <c r="AG275" s="62">
        <f t="shared" si="49"/>
        <v>5</v>
      </c>
      <c r="AH275" s="62" t="str">
        <f t="shared" si="52"/>
        <v>0..1</v>
      </c>
      <c r="AI275" s="64" t="s">
        <v>1432</v>
      </c>
      <c r="AJ275" s="64"/>
      <c r="AK275" s="65"/>
      <c r="AL275" s="65"/>
      <c r="AM275" s="65"/>
      <c r="AN275" s="64"/>
      <c r="AO275" s="66" t="str">
        <f t="shared" si="48"/>
        <v>0..1</v>
      </c>
      <c r="AP275" s="66" t="str">
        <f t="shared" si="48"/>
        <v>0..1</v>
      </c>
      <c r="AQ275" s="6" t="str">
        <f t="shared" si="48"/>
        <v>/rsm:CrossIndustryInvoice
/rsm:SupplyChainTradeTransaction
/ram:IncludedSupplyChainTradeLineItem
/ram:SpecifiedLineTradeSettlement
/ram:SpecifiedTradeSettlementLineMonetarySummation
/ram:TaxTotalAmount</v>
      </c>
      <c r="AR275" s="67" t="str">
        <f t="shared" si="48"/>
        <v>/rsm:CrossIndustryInvoice/rsm:SupplyChainTradeTransaction/ram:IncludedSupplyChainTradeLineItem/ram:SpecifiedLineTradeSettlement/ram:SpecifiedTradeSettlementLineMonetarySummation/ram:TaxTotalAmount</v>
      </c>
      <c r="AS275" s="66" t="s">
        <v>163</v>
      </c>
      <c r="AT275" s="68" t="s">
        <v>56</v>
      </c>
      <c r="AU275" s="62" t="str">
        <f t="shared" si="50"/>
        <v>0..n</v>
      </c>
      <c r="AV275" s="66"/>
      <c r="AW275" s="69"/>
      <c r="AX275" s="7"/>
      <c r="AY275" s="70" t="str">
        <f t="shared" si="53"/>
        <v>EXTENDED</v>
      </c>
      <c r="AZ275" s="70" t="str">
        <f t="shared" si="53"/>
        <v>EXTENDED FR B2B</v>
      </c>
      <c r="BB275" s="57"/>
      <c r="BC275" s="59"/>
      <c r="BD275" s="59"/>
    </row>
    <row r="276" spans="1:78" s="11" customFormat="1" ht="105" x14ac:dyDescent="0.2">
      <c r="A276" s="45" t="str">
        <f t="shared" si="46"/>
        <v>EXT</v>
      </c>
      <c r="B276" s="176" t="s">
        <v>1433</v>
      </c>
      <c r="C276" s="176"/>
      <c r="D276" s="175" t="s">
        <v>1187</v>
      </c>
      <c r="E276" s="61" t="s">
        <v>41</v>
      </c>
      <c r="F276" s="282" t="e">
        <v>#N/A</v>
      </c>
      <c r="G276" s="62">
        <f t="shared" si="47"/>
        <v>5</v>
      </c>
      <c r="H276" s="62" t="s">
        <v>42</v>
      </c>
      <c r="I276" s="64" t="s">
        <v>1434</v>
      </c>
      <c r="J276" s="64"/>
      <c r="K276" s="65"/>
      <c r="L276" s="65"/>
      <c r="M276" s="65"/>
      <c r="N276" s="64"/>
      <c r="O276" s="66" t="s">
        <v>42</v>
      </c>
      <c r="P276" s="66" t="str">
        <f t="shared" si="43"/>
        <v>0..1</v>
      </c>
      <c r="Q276" s="6" t="s">
        <v>1435</v>
      </c>
      <c r="R276" s="67" t="s">
        <v>1436</v>
      </c>
      <c r="S276" s="66" t="s">
        <v>163</v>
      </c>
      <c r="T276" s="68" t="s">
        <v>56</v>
      </c>
      <c r="U276" s="62" t="s">
        <v>62</v>
      </c>
      <c r="V276" s="66"/>
      <c r="W276" s="69"/>
      <c r="X276" s="38"/>
      <c r="Y276" s="70" t="s">
        <v>47</v>
      </c>
      <c r="Z276" s="70" t="s">
        <v>48</v>
      </c>
      <c r="AA276" s="57"/>
      <c r="AB276" s="13" t="str">
        <f t="shared" si="44"/>
        <v>/rsm:CrossIndustryInvoice/rsm:SupplyChainTradeTransaction/ram:IncludedSupplyChainTradeLineItem/ram:SpecifiedLineTradeSettlement/ram:SpecifiedTradeSettlementLineMonetarySummation</v>
      </c>
      <c r="AC276" s="13" t="str">
        <f t="shared" si="45"/>
        <v>/ram:GrandTotalAmount</v>
      </c>
      <c r="AD276" s="14">
        <f>COUNTIFS(R$4:R276,AB276)</f>
        <v>1</v>
      </c>
      <c r="AE276" s="57"/>
      <c r="AF276" s="61" t="str">
        <f t="shared" si="51"/>
        <v>EXT</v>
      </c>
      <c r="AG276" s="62">
        <f t="shared" si="49"/>
        <v>5</v>
      </c>
      <c r="AH276" s="62" t="str">
        <f t="shared" si="52"/>
        <v>0..1</v>
      </c>
      <c r="AI276" s="64" t="s">
        <v>1437</v>
      </c>
      <c r="AJ276" s="64"/>
      <c r="AK276" s="65"/>
      <c r="AL276" s="65"/>
      <c r="AM276" s="65"/>
      <c r="AN276" s="64"/>
      <c r="AO276" s="66" t="str">
        <f t="shared" si="48"/>
        <v>0..1</v>
      </c>
      <c r="AP276" s="66" t="str">
        <f t="shared" si="48"/>
        <v>0..1</v>
      </c>
      <c r="AQ276" s="6" t="str">
        <f t="shared" si="48"/>
        <v>/rsm:CrossIndustryInvoice
/rsm:SupplyChainTradeTransaction
/ram:IncludedSupplyChainTradeLineItem
/ram:SpecifiedLineTradeSettlement
/ram:SpecifiedTradeSettlementLineMonetarySummation
/ram:GrandTotalAmount</v>
      </c>
      <c r="AR276" s="67" t="str">
        <f t="shared" si="48"/>
        <v>/rsm:CrossIndustryInvoice/rsm:SupplyChainTradeTransaction/ram:IncludedSupplyChainTradeLineItem/ram:SpecifiedLineTradeSettlement/ram:SpecifiedTradeSettlementLineMonetarySummation/ram:GrandTotalAmount</v>
      </c>
      <c r="AS276" s="66" t="s">
        <v>163</v>
      </c>
      <c r="AT276" s="68" t="s">
        <v>56</v>
      </c>
      <c r="AU276" s="62" t="str">
        <f t="shared" si="50"/>
        <v>0..n</v>
      </c>
      <c r="AV276" s="66"/>
      <c r="AW276" s="69"/>
      <c r="AX276" s="7"/>
      <c r="AY276" s="70" t="str">
        <f t="shared" si="53"/>
        <v>EXTENDED</v>
      </c>
      <c r="AZ276" s="70" t="str">
        <f t="shared" si="53"/>
        <v>EXTENDED FR B2B</v>
      </c>
      <c r="BB276" s="57"/>
      <c r="BC276" s="59"/>
      <c r="BD276" s="59"/>
    </row>
    <row r="277" spans="1:78" s="11" customFormat="1" ht="105" x14ac:dyDescent="0.2">
      <c r="A277" s="45" t="str">
        <f t="shared" si="46"/>
        <v>EXT</v>
      </c>
      <c r="B277" s="45"/>
      <c r="C277" s="45"/>
      <c r="D277" s="175" t="s">
        <v>1187</v>
      </c>
      <c r="E277" s="61" t="s">
        <v>41</v>
      </c>
      <c r="F277" s="282" t="e">
        <v>#N/A</v>
      </c>
      <c r="G277" s="62">
        <f t="shared" si="47"/>
        <v>5</v>
      </c>
      <c r="H277" s="62" t="s">
        <v>42</v>
      </c>
      <c r="I277" s="64" t="s">
        <v>1438</v>
      </c>
      <c r="J277" s="64"/>
      <c r="K277" s="65"/>
      <c r="L277" s="65"/>
      <c r="M277" s="65"/>
      <c r="N277" s="64"/>
      <c r="O277" s="66" t="s">
        <v>42</v>
      </c>
      <c r="P277" s="66" t="str">
        <f t="shared" si="43"/>
        <v>0..1</v>
      </c>
      <c r="Q277" s="6" t="s">
        <v>1439</v>
      </c>
      <c r="R277" s="67" t="s">
        <v>1440</v>
      </c>
      <c r="S277" s="66" t="s">
        <v>163</v>
      </c>
      <c r="T277" s="68" t="s">
        <v>56</v>
      </c>
      <c r="U277" s="62" t="s">
        <v>62</v>
      </c>
      <c r="V277" s="66"/>
      <c r="W277" s="69"/>
      <c r="X277" s="38"/>
      <c r="Y277" s="70" t="s">
        <v>47</v>
      </c>
      <c r="Z277" s="70" t="s">
        <v>47</v>
      </c>
      <c r="AA277" s="57"/>
      <c r="AB277" s="13" t="str">
        <f t="shared" si="44"/>
        <v>/rsm:CrossIndustryInvoice/rsm:SupplyChainTradeTransaction/ram:IncludedSupplyChainTradeLineItem/ram:SpecifiedLineTradeSettlement/ram:SpecifiedTradeSettlementLineMonetarySummation</v>
      </c>
      <c r="AC277" s="13" t="str">
        <f t="shared" si="45"/>
        <v>/ram:TotalAllowanceChargeAmount</v>
      </c>
      <c r="AD277" s="14">
        <f>COUNTIFS(R$4:R277,AB277)</f>
        <v>1</v>
      </c>
      <c r="AE277" s="57"/>
      <c r="AF277" s="61" t="str">
        <f t="shared" si="51"/>
        <v>EXT</v>
      </c>
      <c r="AG277" s="62">
        <f t="shared" si="49"/>
        <v>5</v>
      </c>
      <c r="AH277" s="62" t="str">
        <f t="shared" si="52"/>
        <v>0..1</v>
      </c>
      <c r="AI277" s="64" t="s">
        <v>1441</v>
      </c>
      <c r="AJ277" s="64"/>
      <c r="AK277" s="65"/>
      <c r="AL277" s="65"/>
      <c r="AM277" s="65"/>
      <c r="AN277" s="64"/>
      <c r="AO277" s="66" t="str">
        <f t="shared" si="48"/>
        <v>0..1</v>
      </c>
      <c r="AP277" s="66" t="str">
        <f t="shared" si="48"/>
        <v>0..1</v>
      </c>
      <c r="AQ277" s="6" t="str">
        <f t="shared" si="48"/>
        <v>/rsm:CrossIndustryInvoice
/rsm:SupplyChainTradeTransaction
/ram:IncludedSupplyChainTradeLineItem
/ram:SpecifiedLineTradeSettlement
/ram:SpecifiedTradeSettlementLineMonetarySummation
/ram:TotalAllowanceChargeAmount</v>
      </c>
      <c r="AR277" s="67" t="str">
        <f t="shared" si="48"/>
        <v>/rsm:CrossIndustryInvoice/rsm:SupplyChainTradeTransaction/ram:IncludedSupplyChainTradeLineItem/ram:SpecifiedLineTradeSettlement/ram:SpecifiedTradeSettlementLineMonetarySummation/ram:TotalAllowanceChargeAmount</v>
      </c>
      <c r="AS277" s="66" t="s">
        <v>163</v>
      </c>
      <c r="AT277" s="68" t="s">
        <v>56</v>
      </c>
      <c r="AU277" s="62" t="str">
        <f t="shared" si="50"/>
        <v>0..n</v>
      </c>
      <c r="AV277" s="66"/>
      <c r="AW277" s="69"/>
      <c r="AX277" s="7"/>
      <c r="AY277" s="70" t="str">
        <f t="shared" si="53"/>
        <v>EXTENDED</v>
      </c>
      <c r="AZ277" s="70" t="str">
        <f t="shared" si="53"/>
        <v>EXTENDED</v>
      </c>
      <c r="BB277" s="57"/>
      <c r="BC277" s="59"/>
      <c r="BD277" s="59"/>
    </row>
    <row r="278" spans="1:78" s="11" customFormat="1" ht="104" customHeight="1" x14ac:dyDescent="0.2">
      <c r="A278" s="45" t="str">
        <f t="shared" si="46"/>
        <v>EXT</v>
      </c>
      <c r="B278" s="176" t="s">
        <v>1442</v>
      </c>
      <c r="C278" s="176"/>
      <c r="D278" s="175" t="s">
        <v>1187</v>
      </c>
      <c r="E278" s="177" t="s">
        <v>41</v>
      </c>
      <c r="F278" s="299" t="s">
        <v>4935</v>
      </c>
      <c r="G278" s="178">
        <f t="shared" si="47"/>
        <v>4</v>
      </c>
      <c r="H278" s="178" t="s">
        <v>42</v>
      </c>
      <c r="I278" s="64" t="s">
        <v>1443</v>
      </c>
      <c r="J278" s="64" t="s">
        <v>1444</v>
      </c>
      <c r="K278" s="65" t="s">
        <v>1445</v>
      </c>
      <c r="L278" s="65" t="s">
        <v>1446</v>
      </c>
      <c r="M278" s="65" t="s">
        <v>35</v>
      </c>
      <c r="N278" s="64"/>
      <c r="O278" s="66" t="s">
        <v>42</v>
      </c>
      <c r="P278" s="66" t="str">
        <f t="shared" si="43"/>
        <v>0..1</v>
      </c>
      <c r="Q278" s="179" t="s">
        <v>1447</v>
      </c>
      <c r="R278" s="180" t="s">
        <v>1448</v>
      </c>
      <c r="S278" s="66"/>
      <c r="T278" s="68"/>
      <c r="U278" s="178" t="s">
        <v>42</v>
      </c>
      <c r="V278" s="66"/>
      <c r="W278" s="69"/>
      <c r="X278" s="38"/>
      <c r="Y278" s="70" t="s">
        <v>47</v>
      </c>
      <c r="Z278" s="70" t="s">
        <v>48</v>
      </c>
      <c r="AA278" s="57"/>
      <c r="AB278" s="13" t="str">
        <f t="shared" si="44"/>
        <v>/rsm:CrossIndustryInvoice/rsm:SupplyChainTradeTransaction/ram:IncludedSupplyChainTradeLineItem/ram:SpecifiedLineTradeSettlement</v>
      </c>
      <c r="AC278" s="13" t="str">
        <f t="shared" si="45"/>
        <v>/ram:InvoiceReferencedDocument</v>
      </c>
      <c r="AD278" s="14"/>
      <c r="AE278" s="57"/>
      <c r="AF278" s="177" t="str">
        <f t="shared" si="51"/>
        <v>EXT</v>
      </c>
      <c r="AG278" s="178">
        <f t="shared" si="49"/>
        <v>4</v>
      </c>
      <c r="AH278" s="178" t="str">
        <f t="shared" si="52"/>
        <v>0..1</v>
      </c>
      <c r="AI278" s="64" t="s">
        <v>1449</v>
      </c>
      <c r="AJ278" s="64" t="s">
        <v>1450</v>
      </c>
      <c r="AK278" s="65" t="s">
        <v>1451</v>
      </c>
      <c r="AL278" s="65" t="s">
        <v>1452</v>
      </c>
      <c r="AM278" s="65" t="s">
        <v>35</v>
      </c>
      <c r="AN278" s="64"/>
      <c r="AO278" s="66" t="str">
        <f t="shared" si="48"/>
        <v>0..1</v>
      </c>
      <c r="AP278" s="66" t="str">
        <f t="shared" si="48"/>
        <v>0..1</v>
      </c>
      <c r="AQ278" s="179" t="str">
        <f t="shared" si="48"/>
        <v>/rsm:CrossIndustryInvoice
/rsm:SupplyChainTradeTransaction
/ram:IncludedSupplyChainTradeLineItem
/ram:SpecifiedLineTradeSettlement
/ram:InvoiceReferencedDocument</v>
      </c>
      <c r="AR278" s="180" t="str">
        <f t="shared" si="48"/>
        <v>/rsm:CrossIndustryInvoice/rsm:SupplyChainTradeTransaction/ram:IncludedSupplyChainTradeLineItem/ram:SpecifiedLineTradeSettlement/ram:InvoiceReferencedDocument</v>
      </c>
      <c r="AS278" s="66"/>
      <c r="AT278" s="68"/>
      <c r="AU278" s="178" t="str">
        <f t="shared" si="50"/>
        <v>0..1</v>
      </c>
      <c r="AV278" s="66"/>
      <c r="AW278" s="69"/>
      <c r="AX278" s="7"/>
      <c r="AY278" s="181" t="str">
        <f t="shared" si="53"/>
        <v>EXTENDED</v>
      </c>
      <c r="AZ278" s="181" t="str">
        <f t="shared" si="53"/>
        <v>EXTENDED FR B2B</v>
      </c>
      <c r="BB278" s="57"/>
      <c r="BC278" s="59"/>
      <c r="BD278" s="59"/>
    </row>
    <row r="279" spans="1:78" s="11" customFormat="1" ht="104" customHeight="1" x14ac:dyDescent="0.2">
      <c r="A279" s="45" t="str">
        <f t="shared" si="46"/>
        <v>EXT</v>
      </c>
      <c r="B279" s="176" t="s">
        <v>1442</v>
      </c>
      <c r="C279" s="176"/>
      <c r="D279" s="175" t="s">
        <v>1187</v>
      </c>
      <c r="E279" s="61" t="s">
        <v>41</v>
      </c>
      <c r="F279" s="282" t="s">
        <v>4936</v>
      </c>
      <c r="G279" s="62">
        <f t="shared" si="47"/>
        <v>5</v>
      </c>
      <c r="H279" s="62" t="s">
        <v>32</v>
      </c>
      <c r="I279" s="64" t="s">
        <v>1453</v>
      </c>
      <c r="J279" s="64" t="s">
        <v>1454</v>
      </c>
      <c r="K279" s="65"/>
      <c r="L279" s="65"/>
      <c r="M279" s="65"/>
      <c r="N279" s="64" t="s">
        <v>548</v>
      </c>
      <c r="O279" s="66" t="s">
        <v>32</v>
      </c>
      <c r="P279" s="66" t="str">
        <f t="shared" si="43"/>
        <v>1..1</v>
      </c>
      <c r="Q279" s="6" t="s">
        <v>1455</v>
      </c>
      <c r="R279" s="67" t="s">
        <v>1456</v>
      </c>
      <c r="S279" s="66" t="s">
        <v>551</v>
      </c>
      <c r="T279" s="68" t="s">
        <v>56</v>
      </c>
      <c r="U279" s="62" t="s">
        <v>42</v>
      </c>
      <c r="V279" s="66" t="s">
        <v>132</v>
      </c>
      <c r="W279" s="69" t="s">
        <v>35</v>
      </c>
      <c r="X279" s="38"/>
      <c r="Y279" s="70" t="s">
        <v>47</v>
      </c>
      <c r="Z279" s="70" t="s">
        <v>48</v>
      </c>
      <c r="AA279" s="57"/>
      <c r="AB279" s="13" t="str">
        <f t="shared" si="44"/>
        <v>/rsm:CrossIndustryInvoice/rsm:SupplyChainTradeTransaction/ram:IncludedSupplyChainTradeLineItem/ram:SpecifiedLineTradeSettlement/ram:InvoiceReferencedDocument</v>
      </c>
      <c r="AC279" s="13" t="str">
        <f t="shared" si="45"/>
        <v>/ram:IssuerAssignedID</v>
      </c>
      <c r="AD279" s="14"/>
      <c r="AE279" s="57"/>
      <c r="AF279" s="61" t="str">
        <f t="shared" si="51"/>
        <v>EXT</v>
      </c>
      <c r="AG279" s="62">
        <f t="shared" si="49"/>
        <v>5</v>
      </c>
      <c r="AH279" s="62" t="str">
        <f t="shared" si="52"/>
        <v>1..1</v>
      </c>
      <c r="AI279" s="64" t="s">
        <v>1457</v>
      </c>
      <c r="AJ279" s="64" t="s">
        <v>1458</v>
      </c>
      <c r="AK279" s="65"/>
      <c r="AL279" s="65"/>
      <c r="AM279" s="65"/>
      <c r="AN279" s="64" t="s">
        <v>555</v>
      </c>
      <c r="AO279" s="66" t="str">
        <f t="shared" si="48"/>
        <v>1..1</v>
      </c>
      <c r="AP279" s="66" t="str">
        <f t="shared" si="48"/>
        <v>1..1</v>
      </c>
      <c r="AQ279" s="6" t="str">
        <f t="shared" si="48"/>
        <v>/rsm:CrossIndustryInvoice
/rsm:SupplyChainTradeTransaction
/ram:IncludedSupplyChainTradeLineItem
/ram:SpecifiedLineTradeSettlement
/ram:InvoiceReferencedDocument
/ram:IssuerAssignedID</v>
      </c>
      <c r="AR279" s="67" t="str">
        <f t="shared" si="48"/>
        <v>/rsm:CrossIndustryInvoice/rsm:SupplyChainTradeTransaction/ram:IncludedSupplyChainTradeLineItem/ram:SpecifiedLineTradeSettlement/ram:InvoiceReferencedDocument/ram:IssuerAssignedID</v>
      </c>
      <c r="AS279" s="66"/>
      <c r="AT279" s="68"/>
      <c r="AU279" s="62" t="str">
        <f t="shared" si="50"/>
        <v>0..1</v>
      </c>
      <c r="AV279" s="66"/>
      <c r="AW279" s="69"/>
      <c r="AX279" s="7"/>
      <c r="AY279" s="70" t="str">
        <f t="shared" si="53"/>
        <v>EXTENDED</v>
      </c>
      <c r="AZ279" s="70" t="str">
        <f t="shared" si="53"/>
        <v>EXTENDED FR B2B</v>
      </c>
      <c r="BB279" s="57"/>
      <c r="BC279" s="59"/>
      <c r="BD279" s="59"/>
    </row>
    <row r="280" spans="1:78" s="11" customFormat="1" ht="104" customHeight="1" x14ac:dyDescent="0.2">
      <c r="A280" s="45" t="str">
        <f t="shared" si="46"/>
        <v>EXT</v>
      </c>
      <c r="B280" s="176" t="s">
        <v>1442</v>
      </c>
      <c r="C280" s="176"/>
      <c r="D280" s="175" t="s">
        <v>1187</v>
      </c>
      <c r="E280" s="61" t="s">
        <v>41</v>
      </c>
      <c r="F280" s="282" t="s">
        <v>4938</v>
      </c>
      <c r="G280" s="62">
        <f t="shared" si="47"/>
        <v>5</v>
      </c>
      <c r="H280" s="62" t="s">
        <v>42</v>
      </c>
      <c r="I280" s="64" t="s">
        <v>4899</v>
      </c>
      <c r="J280" s="64" t="s">
        <v>1460</v>
      </c>
      <c r="K280" s="65" t="s">
        <v>1461</v>
      </c>
      <c r="L280" s="65"/>
      <c r="M280" s="65"/>
      <c r="N280" s="64"/>
      <c r="O280" s="66" t="s">
        <v>42</v>
      </c>
      <c r="P280" s="66" t="str">
        <f t="shared" si="43"/>
        <v>0..1</v>
      </c>
      <c r="Q280" s="6" t="s">
        <v>1462</v>
      </c>
      <c r="R280" s="67" t="s">
        <v>1463</v>
      </c>
      <c r="S280" s="66" t="s">
        <v>131</v>
      </c>
      <c r="T280" s="68" t="s">
        <v>56</v>
      </c>
      <c r="U280" s="62" t="s">
        <v>42</v>
      </c>
      <c r="V280" s="66"/>
      <c r="W280" s="69"/>
      <c r="X280" s="38"/>
      <c r="Y280" s="70" t="s">
        <v>47</v>
      </c>
      <c r="Z280" s="70" t="s">
        <v>48</v>
      </c>
      <c r="AA280" s="57"/>
      <c r="AB280" s="13" t="str">
        <f t="shared" si="44"/>
        <v>/rsm:CrossIndustryInvoice/rsm:SupplyChainTradeTransaction/ram:IncludedSupplyChainTradeLineItem/ram:SpecifiedLineTradeSettlement/ram:InvoiceReferencedDocument</v>
      </c>
      <c r="AC280" s="13" t="str">
        <f t="shared" si="45"/>
        <v>/ram:TypeCode</v>
      </c>
      <c r="AD280" s="14"/>
      <c r="AE280" s="57"/>
      <c r="AF280" s="61" t="str">
        <f t="shared" si="51"/>
        <v>EXT</v>
      </c>
      <c r="AG280" s="62">
        <f t="shared" si="49"/>
        <v>5</v>
      </c>
      <c r="AH280" s="62" t="str">
        <f t="shared" si="52"/>
        <v>0..1</v>
      </c>
      <c r="AI280" s="64" t="s">
        <v>1464</v>
      </c>
      <c r="AJ280" s="64" t="s">
        <v>1465</v>
      </c>
      <c r="AK280" s="65" t="s">
        <v>1466</v>
      </c>
      <c r="AL280" s="65"/>
      <c r="AM280" s="65"/>
      <c r="AN280" s="64"/>
      <c r="AO280" s="66" t="str">
        <f t="shared" si="48"/>
        <v>0..1</v>
      </c>
      <c r="AP280" s="66" t="str">
        <f t="shared" si="48"/>
        <v>0..1</v>
      </c>
      <c r="AQ280" s="6" t="str">
        <f t="shared" si="48"/>
        <v>/rsm:CrossIndustryInvoice
/rsm:SupplyChainTradeTransaction
/ram:IncludedSupplyChainTradeLineItem
/ram:SpecifiedLineTradeSettlement
/ram:InvoiceReferencedDocument
/ram:TypeCode</v>
      </c>
      <c r="AR280" s="67" t="str">
        <f t="shared" si="48"/>
        <v>/rsm:CrossIndustryInvoice/rsm:SupplyChainTradeTransaction/ram:IncludedSupplyChainTradeLineItem/ram:SpecifiedLineTradeSettlement/ram:InvoiceReferencedDocument/ram:TypeCode</v>
      </c>
      <c r="AS280" s="66"/>
      <c r="AT280" s="68"/>
      <c r="AU280" s="62" t="str">
        <f t="shared" si="50"/>
        <v>0..1</v>
      </c>
      <c r="AV280" s="66"/>
      <c r="AW280" s="69"/>
      <c r="AX280" s="7"/>
      <c r="AY280" s="70" t="str">
        <f t="shared" si="53"/>
        <v>EXTENDED</v>
      </c>
      <c r="AZ280" s="70" t="str">
        <f t="shared" si="53"/>
        <v>EXTENDED FR B2B</v>
      </c>
      <c r="BB280" s="57"/>
      <c r="BC280" s="59"/>
      <c r="BD280" s="59"/>
    </row>
    <row r="281" spans="1:78" s="11" customFormat="1" ht="104" customHeight="1" x14ac:dyDescent="0.2">
      <c r="A281" s="45" t="str">
        <f t="shared" si="46"/>
        <v>EXT</v>
      </c>
      <c r="B281" s="176" t="s">
        <v>1442</v>
      </c>
      <c r="C281" s="176"/>
      <c r="D281" s="175" t="s">
        <v>1187</v>
      </c>
      <c r="E281" s="61" t="s">
        <v>41</v>
      </c>
      <c r="F281" s="282" t="e">
        <v>#N/A</v>
      </c>
      <c r="G281" s="62">
        <f t="shared" si="47"/>
        <v>5</v>
      </c>
      <c r="H281" s="62" t="s">
        <v>42</v>
      </c>
      <c r="I281" s="64" t="s">
        <v>1467</v>
      </c>
      <c r="J281" s="64"/>
      <c r="K281" s="65"/>
      <c r="L281" s="65"/>
      <c r="M281" s="65"/>
      <c r="N281" s="64"/>
      <c r="O281" s="66" t="s">
        <v>42</v>
      </c>
      <c r="P281" s="66" t="str">
        <f t="shared" si="43"/>
        <v>0..1</v>
      </c>
      <c r="Q281" s="6" t="str">
        <f>MID(SUBSTITUTE(SUBSTITUTE(R281,"/",_xlfn.CONCAT(CHAR(10),"/")),"/",_xlfn.CONCAT(CHAR(10),"/"),G281+1),2,500)</f>
        <v>/rsm:CrossIndustryInvoice
/rsm:SupplyChainTradeTransaction
/ram:IncludedSupplyChainTradeLineItem
/ram:SpecifiedLineTradeSettlement
/ram:InvoiceReferencedDocument
/ram:FormattedIssueDateTime</v>
      </c>
      <c r="R281" s="67" t="s">
        <v>1468</v>
      </c>
      <c r="S281" s="66"/>
      <c r="T281" s="68"/>
      <c r="U281" s="62" t="s">
        <v>42</v>
      </c>
      <c r="V281" s="66"/>
      <c r="W281" s="69"/>
      <c r="X281" s="38"/>
      <c r="Y281" s="70" t="s">
        <v>47</v>
      </c>
      <c r="Z281" s="70" t="s">
        <v>48</v>
      </c>
      <c r="AA281" s="57"/>
      <c r="AB281" s="13" t="str">
        <f t="shared" si="44"/>
        <v>/rsm:CrossIndustryInvoice/rsm:SupplyChainTradeTransaction/ram:IncludedSupplyChainTradeLineItem/ram:SpecifiedLineTradeSettlement/ram:InvoiceReferencedDocument</v>
      </c>
      <c r="AC281" s="13" t="str">
        <f t="shared" si="45"/>
        <v>/ram:FormattedIssueDateTime</v>
      </c>
      <c r="AD281" s="14"/>
      <c r="AE281" s="57"/>
      <c r="AF281" s="61" t="str">
        <f t="shared" si="51"/>
        <v>EXT</v>
      </c>
      <c r="AG281" s="62">
        <f t="shared" si="49"/>
        <v>5</v>
      </c>
      <c r="AH281" s="62" t="str">
        <f t="shared" si="52"/>
        <v>0..1</v>
      </c>
      <c r="AI281" s="64" t="s">
        <v>1469</v>
      </c>
      <c r="AJ281" s="64"/>
      <c r="AK281" s="65"/>
      <c r="AL281" s="65"/>
      <c r="AM281" s="65" t="s">
        <v>35</v>
      </c>
      <c r="AN281" s="64"/>
      <c r="AO281" s="66" t="str">
        <f t="shared" si="48"/>
        <v>0..1</v>
      </c>
      <c r="AP281" s="66" t="str">
        <f t="shared" si="48"/>
        <v>0..1</v>
      </c>
      <c r="AQ281" s="6" t="str">
        <f t="shared" si="48"/>
        <v>/rsm:CrossIndustryInvoice
/rsm:SupplyChainTradeTransaction
/ram:IncludedSupplyChainTradeLineItem
/ram:SpecifiedLineTradeSettlement
/ram:InvoiceReferencedDocument
/ram:FormattedIssueDateTime</v>
      </c>
      <c r="AR281" s="67" t="str">
        <f t="shared" si="48"/>
        <v>/rsm:CrossIndustryInvoice/rsm:SupplyChainTradeTransaction/ram:IncludedSupplyChainTradeLineItem/ram:SpecifiedLineTradeSettlement/ram:InvoiceReferencedDocument/ram:FormattedIssueDateTime</v>
      </c>
      <c r="AS281" s="66"/>
      <c r="AT281" s="68"/>
      <c r="AU281" s="62" t="str">
        <f t="shared" si="50"/>
        <v>0..1</v>
      </c>
      <c r="AV281" s="66"/>
      <c r="AW281" s="69"/>
      <c r="AX281" s="7"/>
      <c r="AY281" s="70" t="str">
        <f t="shared" si="53"/>
        <v>EXTENDED</v>
      </c>
      <c r="AZ281" s="70" t="str">
        <f t="shared" si="53"/>
        <v>EXTENDED FR B2B</v>
      </c>
      <c r="BB281" s="57"/>
      <c r="BC281" s="59"/>
      <c r="BD281" s="59"/>
    </row>
    <row r="282" spans="1:78" s="11" customFormat="1" ht="149" customHeight="1" x14ac:dyDescent="0.2">
      <c r="A282" s="45" t="str">
        <f t="shared" si="46"/>
        <v>EXT</v>
      </c>
      <c r="B282" s="176" t="s">
        <v>1442</v>
      </c>
      <c r="C282" s="176"/>
      <c r="D282" s="175" t="s">
        <v>1187</v>
      </c>
      <c r="E282" s="61" t="s">
        <v>41</v>
      </c>
      <c r="F282" s="282" t="s">
        <v>4939</v>
      </c>
      <c r="G282" s="62">
        <f t="shared" si="47"/>
        <v>6</v>
      </c>
      <c r="H282" s="62" t="s">
        <v>32</v>
      </c>
      <c r="I282" s="64" t="s">
        <v>1470</v>
      </c>
      <c r="J282" s="64" t="s">
        <v>1471</v>
      </c>
      <c r="K282" s="65" t="s">
        <v>1472</v>
      </c>
      <c r="L282" s="65"/>
      <c r="M282" s="65" t="s">
        <v>35</v>
      </c>
      <c r="N282" s="64" t="s">
        <v>148</v>
      </c>
      <c r="O282" s="66" t="s">
        <v>32</v>
      </c>
      <c r="P282" s="66" t="str">
        <f t="shared" ref="P282:P354" si="54">O282</f>
        <v>1..1</v>
      </c>
      <c r="Q282" s="6" t="s">
        <v>1473</v>
      </c>
      <c r="R282" s="67" t="s">
        <v>1474</v>
      </c>
      <c r="S282" s="66" t="s">
        <v>151</v>
      </c>
      <c r="T282" s="68" t="s">
        <v>56</v>
      </c>
      <c r="U282" s="62" t="s">
        <v>32</v>
      </c>
      <c r="V282" s="66" t="s">
        <v>35</v>
      </c>
      <c r="W282" s="69" t="s">
        <v>35</v>
      </c>
      <c r="X282" s="38"/>
      <c r="Y282" s="70" t="s">
        <v>47</v>
      </c>
      <c r="Z282" s="70" t="s">
        <v>48</v>
      </c>
      <c r="AA282" s="57"/>
      <c r="AB282" s="13" t="str">
        <f t="shared" si="44"/>
        <v>/rsm:CrossIndustryInvoice/rsm:SupplyChainTradeTransaction/ram:IncludedSupplyChainTradeLineItem/ram:SpecifiedLineTradeSettlement/ram:InvoiceReferencedDocument/ram:FormattedIssueDateTime</v>
      </c>
      <c r="AC282" s="13" t="str">
        <f t="shared" si="45"/>
        <v>/qdt:DateTimeString</v>
      </c>
      <c r="AD282" s="14"/>
      <c r="AE282" s="57"/>
      <c r="AF282" s="61" t="str">
        <f t="shared" si="51"/>
        <v>EXT</v>
      </c>
      <c r="AG282" s="62">
        <f t="shared" si="49"/>
        <v>6</v>
      </c>
      <c r="AH282" s="62" t="str">
        <f t="shared" si="52"/>
        <v>1..1</v>
      </c>
      <c r="AI282" s="64" t="s">
        <v>1475</v>
      </c>
      <c r="AJ282" s="64" t="s">
        <v>1476</v>
      </c>
      <c r="AK282" s="65" t="s">
        <v>1477</v>
      </c>
      <c r="AL282" s="65"/>
      <c r="AM282" s="65" t="s">
        <v>35</v>
      </c>
      <c r="AN282" s="64" t="s">
        <v>148</v>
      </c>
      <c r="AO282" s="66" t="str">
        <f t="shared" si="48"/>
        <v>1..1</v>
      </c>
      <c r="AP282" s="66" t="str">
        <f t="shared" si="48"/>
        <v>1..1</v>
      </c>
      <c r="AQ282" s="6" t="str">
        <f t="shared" si="48"/>
        <v>/rsm:CrossIndustryInvoice
/rsm:SupplyChainTradeTransaction
/ram:IncludedSupplyChainTradeLineItem
/ram:SpecifiedLineTradeSettlement
/ram:InvoiceReferencedDocument
/ram:FormattedIssueDateTime
/qdt:DateTimeString</v>
      </c>
      <c r="AR282" s="67" t="str">
        <f t="shared" si="48"/>
        <v>/rsm:CrossIndustryInvoice/rsm:SupplyChainTradeTransaction/ram:IncludedSupplyChainTradeLineItem/ram:SpecifiedLineTradeSettlement/ram:InvoiceReferencedDocument/ram:FormattedIssueDateTime/qdt:DateTimeString</v>
      </c>
      <c r="AS282" s="66"/>
      <c r="AT282" s="68"/>
      <c r="AU282" s="62" t="str">
        <f t="shared" si="50"/>
        <v>1..1</v>
      </c>
      <c r="AV282" s="66"/>
      <c r="AW282" s="69"/>
      <c r="AX282" s="7"/>
      <c r="AY282" s="70" t="str">
        <f t="shared" si="53"/>
        <v>EXTENDED</v>
      </c>
      <c r="AZ282" s="70" t="str">
        <f t="shared" si="53"/>
        <v>EXTENDED FR B2B</v>
      </c>
      <c r="BB282" s="57"/>
      <c r="BC282" s="59"/>
      <c r="BD282" s="59"/>
    </row>
    <row r="283" spans="1:78" s="11" customFormat="1" ht="135" x14ac:dyDescent="0.2">
      <c r="A283" s="45" t="str">
        <f t="shared" si="46"/>
        <v>EXT</v>
      </c>
      <c r="B283" s="176" t="s">
        <v>1442</v>
      </c>
      <c r="C283" s="176"/>
      <c r="D283" s="175" t="s">
        <v>1187</v>
      </c>
      <c r="E283" s="61" t="s">
        <v>41</v>
      </c>
      <c r="F283" s="282" t="e">
        <v>#N/A</v>
      </c>
      <c r="G283" s="62">
        <f t="shared" si="47"/>
        <v>7</v>
      </c>
      <c r="H283" s="62" t="s">
        <v>42</v>
      </c>
      <c r="I283" s="64" t="s">
        <v>1266</v>
      </c>
      <c r="J283" s="64" t="s">
        <v>35</v>
      </c>
      <c r="K283" s="65" t="s">
        <v>1267</v>
      </c>
      <c r="L283" s="65"/>
      <c r="M283" s="65" t="s">
        <v>160</v>
      </c>
      <c r="N283" s="64"/>
      <c r="O283" s="66" t="s">
        <v>32</v>
      </c>
      <c r="P283" s="66" t="str">
        <f t="shared" si="54"/>
        <v>1..1</v>
      </c>
      <c r="Q283" s="6" t="s">
        <v>1478</v>
      </c>
      <c r="R283" s="67" t="s">
        <v>1479</v>
      </c>
      <c r="S283" s="66" t="s">
        <v>35</v>
      </c>
      <c r="T283" s="68" t="s">
        <v>163</v>
      </c>
      <c r="U283" s="62" t="s">
        <v>42</v>
      </c>
      <c r="V283" s="66" t="s">
        <v>35</v>
      </c>
      <c r="W283" s="69" t="s">
        <v>160</v>
      </c>
      <c r="X283" s="38"/>
      <c r="Y283" s="70" t="s">
        <v>47</v>
      </c>
      <c r="Z283" s="70" t="s">
        <v>48</v>
      </c>
      <c r="AA283" s="57"/>
      <c r="AB283" s="13" t="str">
        <f t="shared" si="44"/>
        <v>/rsm:CrossIndustryInvoice/rsm:SupplyChainTradeTransaction/ram:IncludedSupplyChainTradeLineItem/ram:SpecifiedLineTradeSettlement/ram:InvoiceReferencedDocument/ram:FormattedIssueDateTime/qdt:DateTimeString</v>
      </c>
      <c r="AC283" s="13" t="str">
        <f t="shared" si="45"/>
        <v>/@format</v>
      </c>
      <c r="AD283" s="14"/>
      <c r="AE283" s="57"/>
      <c r="AF283" s="61" t="str">
        <f t="shared" si="51"/>
        <v>EXT</v>
      </c>
      <c r="AG283" s="62">
        <f t="shared" si="49"/>
        <v>7</v>
      </c>
      <c r="AH283" s="62" t="str">
        <f t="shared" si="52"/>
        <v>0..1</v>
      </c>
      <c r="AI283" s="64" t="s">
        <v>1270</v>
      </c>
      <c r="AJ283" s="64" t="s">
        <v>35</v>
      </c>
      <c r="AK283" s="65" t="s">
        <v>165</v>
      </c>
      <c r="AL283" s="65"/>
      <c r="AM283" s="65" t="s">
        <v>166</v>
      </c>
      <c r="AN283" s="64"/>
      <c r="AO283" s="66" t="str">
        <f t="shared" si="48"/>
        <v>1..1</v>
      </c>
      <c r="AP283" s="66" t="str">
        <f t="shared" si="48"/>
        <v>1..1</v>
      </c>
      <c r="AQ283" s="6" t="str">
        <f t="shared" si="48"/>
        <v>/rsm:CrossIndustryInvoice
/rsm:SupplyChainTradeTransaction
/ram:IncludedSupplyChainTradeLineItem
/ram:SpecifiedLineTradeSettlement
/ram:InvoiceReferencedDocument
/ram:FormattedIssueDateTime
/qdt:DateTimeString
/@format</v>
      </c>
      <c r="AR283" s="67" t="str">
        <f t="shared" si="48"/>
        <v>/rsm:CrossIndustryInvoice/rsm:SupplyChainTradeTransaction/ram:IncludedSupplyChainTradeLineItem/ram:SpecifiedLineTradeSettlement/ram:InvoiceReferencedDocument/ram:FormattedIssueDateTime/qdt:DateTimeString/@format</v>
      </c>
      <c r="AS283" s="66"/>
      <c r="AT283" s="68"/>
      <c r="AU283" s="62" t="str">
        <f t="shared" si="50"/>
        <v>0..1</v>
      </c>
      <c r="AV283" s="66"/>
      <c r="AW283" s="69"/>
      <c r="AX283" s="7"/>
      <c r="AY283" s="70" t="str">
        <f t="shared" si="53"/>
        <v>EXTENDED</v>
      </c>
      <c r="AZ283" s="70" t="str">
        <f t="shared" si="53"/>
        <v>EXTENDED FR B2B</v>
      </c>
      <c r="BB283" s="57"/>
      <c r="BC283" s="59"/>
      <c r="BD283" s="59"/>
    </row>
    <row r="284" spans="1:78" s="11" customFormat="1" ht="90" x14ac:dyDescent="0.2">
      <c r="A284" s="45" t="str">
        <f t="shared" si="46"/>
        <v>NO</v>
      </c>
      <c r="B284" s="45"/>
      <c r="C284" s="45"/>
      <c r="D284" s="174" t="s">
        <v>1187</v>
      </c>
      <c r="E284" s="123" t="s">
        <v>1480</v>
      </c>
      <c r="F284" s="294" t="e">
        <v>#N/A</v>
      </c>
      <c r="G284" s="124">
        <f t="shared" si="47"/>
        <v>4</v>
      </c>
      <c r="H284" s="124" t="s">
        <v>42</v>
      </c>
      <c r="I284" s="125" t="s">
        <v>1481</v>
      </c>
      <c r="J284" s="125"/>
      <c r="K284" s="126"/>
      <c r="L284" s="126"/>
      <c r="M284" s="126"/>
      <c r="N284" s="125"/>
      <c r="O284" s="124" t="s">
        <v>42</v>
      </c>
      <c r="P284" s="124" t="s">
        <v>62</v>
      </c>
      <c r="Q284" s="127" t="s">
        <v>1482</v>
      </c>
      <c r="R284" s="128" t="s">
        <v>1483</v>
      </c>
      <c r="S284" s="124"/>
      <c r="T284" s="129"/>
      <c r="U284" s="124" t="s">
        <v>62</v>
      </c>
      <c r="V284" s="124"/>
      <c r="W284" s="130"/>
      <c r="X284" s="38"/>
      <c r="Y284" s="129" t="s">
        <v>282</v>
      </c>
      <c r="Z284" s="129" t="s">
        <v>282</v>
      </c>
      <c r="AA284" s="57"/>
      <c r="AB284" s="13" t="str">
        <f t="shared" si="44"/>
        <v>/rsm:CrossIndustryInvoice/rsm:SupplyChainTradeTransaction/ram:IncludedSupplyChainTradeLineItem/ram:SpecifiedLineTradeSettlement</v>
      </c>
      <c r="AC284" s="13" t="str">
        <f t="shared" si="45"/>
        <v>/ram:AdditionalReferencedDocument</v>
      </c>
      <c r="AD284" s="14"/>
      <c r="AE284" s="57"/>
      <c r="AF284" s="123" t="str">
        <f t="shared" si="51"/>
        <v>BT-128-00</v>
      </c>
      <c r="AG284" s="124">
        <f t="shared" si="49"/>
        <v>4</v>
      </c>
      <c r="AH284" s="124" t="str">
        <f t="shared" si="52"/>
        <v>0..1</v>
      </c>
      <c r="AI284" s="125" t="s">
        <v>1484</v>
      </c>
      <c r="AJ284" s="125"/>
      <c r="AK284" s="126"/>
      <c r="AL284" s="126"/>
      <c r="AM284" s="126" t="s">
        <v>35</v>
      </c>
      <c r="AN284" s="125"/>
      <c r="AO284" s="124" t="str">
        <f t="shared" si="48"/>
        <v>0..1</v>
      </c>
      <c r="AP284" s="124" t="str">
        <f t="shared" si="48"/>
        <v>0..n</v>
      </c>
      <c r="AQ284" s="127" t="str">
        <f t="shared" si="48"/>
        <v>/rsm:CrossIndustryInvoice
/rsm:SupplyChainTradeTransaction
/ram:IncludedSupplyChainTradeLineItem
/ram:SpecifiedLineTradeSettlement
/ram:AdditionalReferencedDocument</v>
      </c>
      <c r="AR284" s="128" t="str">
        <f t="shared" si="48"/>
        <v>/rsm:CrossIndustryInvoice/rsm:SupplyChainTradeTransaction/ram:IncludedSupplyChainTradeLineItem/ram:SpecifiedLineTradeSettlement/ram:AdditionalReferencedDocument</v>
      </c>
      <c r="AS284" s="124"/>
      <c r="AT284" s="129"/>
      <c r="AU284" s="124" t="str">
        <f t="shared" si="50"/>
        <v>0..n</v>
      </c>
      <c r="AV284" s="124"/>
      <c r="AW284" s="130"/>
      <c r="AX284" s="7"/>
      <c r="AY284" s="129" t="str">
        <f t="shared" si="53"/>
        <v>EN 16931</v>
      </c>
      <c r="AZ284" s="129" t="str">
        <f t="shared" si="53"/>
        <v>EN 16931</v>
      </c>
      <c r="BB284" s="57"/>
      <c r="BC284" s="59"/>
      <c r="BD284" s="59"/>
    </row>
    <row r="285" spans="1:78" customFormat="1" ht="105" x14ac:dyDescent="0.2">
      <c r="A285" s="45" t="str">
        <f t="shared" si="46"/>
        <v>YES</v>
      </c>
      <c r="B285" s="45"/>
      <c r="C285" s="45"/>
      <c r="D285" s="174" t="s">
        <v>1187</v>
      </c>
      <c r="E285" s="119" t="s">
        <v>1485</v>
      </c>
      <c r="F285" s="293" t="s">
        <v>1485</v>
      </c>
      <c r="G285" s="66">
        <f t="shared" si="47"/>
        <v>5</v>
      </c>
      <c r="H285" s="66" t="s">
        <v>42</v>
      </c>
      <c r="I285" s="64" t="s">
        <v>1486</v>
      </c>
      <c r="J285" s="64" t="s">
        <v>1487</v>
      </c>
      <c r="K285" s="65" t="s">
        <v>1488</v>
      </c>
      <c r="L285" s="65"/>
      <c r="M285" s="65" t="s">
        <v>35</v>
      </c>
      <c r="N285" s="64" t="s">
        <v>90</v>
      </c>
      <c r="O285" s="66" t="s">
        <v>32</v>
      </c>
      <c r="P285" s="66" t="str">
        <f t="shared" si="54"/>
        <v>1..1</v>
      </c>
      <c r="Q285" s="2" t="s">
        <v>1489</v>
      </c>
      <c r="R285" s="75" t="s">
        <v>1490</v>
      </c>
      <c r="S285" s="66" t="s">
        <v>55</v>
      </c>
      <c r="T285" s="68" t="s">
        <v>56</v>
      </c>
      <c r="U285" s="66" t="s">
        <v>42</v>
      </c>
      <c r="V285" s="66" t="s">
        <v>35</v>
      </c>
      <c r="W285" s="69" t="s">
        <v>1491</v>
      </c>
      <c r="X285" s="38"/>
      <c r="Y285" s="68" t="s">
        <v>282</v>
      </c>
      <c r="Z285" s="68" t="s">
        <v>282</v>
      </c>
      <c r="AA285" s="57"/>
      <c r="AB285" s="13" t="str">
        <f t="shared" si="44"/>
        <v>/rsm:CrossIndustryInvoice/rsm:SupplyChainTradeTransaction/ram:IncludedSupplyChainTradeLineItem/ram:SpecifiedLineTradeSettlement/ram:AdditionalReferencedDocument</v>
      </c>
      <c r="AC285" s="13" t="str">
        <f t="shared" si="45"/>
        <v>/ram:IssuerAssignedID</v>
      </c>
      <c r="AD285" s="14">
        <f>COUNTIFS(R$4:R285,AB285)</f>
        <v>1</v>
      </c>
      <c r="AE285" s="57"/>
      <c r="AF285" s="119" t="str">
        <f t="shared" si="51"/>
        <v>BT-128</v>
      </c>
      <c r="AG285" s="66">
        <f t="shared" si="49"/>
        <v>5</v>
      </c>
      <c r="AH285" s="66" t="str">
        <f t="shared" si="52"/>
        <v>0..1</v>
      </c>
      <c r="AI285" s="64" t="s">
        <v>1492</v>
      </c>
      <c r="AJ285" s="64" t="s">
        <v>1493</v>
      </c>
      <c r="AK285" s="65" t="s">
        <v>1494</v>
      </c>
      <c r="AL285" s="65"/>
      <c r="AM285" s="65" t="s">
        <v>35</v>
      </c>
      <c r="AN285" s="64" t="s">
        <v>99</v>
      </c>
      <c r="AO285" s="66" t="str">
        <f t="shared" si="48"/>
        <v>1..1</v>
      </c>
      <c r="AP285" s="66" t="str">
        <f t="shared" si="48"/>
        <v>1..1</v>
      </c>
      <c r="AQ285" s="2" t="str">
        <f t="shared" si="48"/>
        <v>/rsm:CrossIndustryInvoice
/rsm:SupplyChainTradeTransaction
/ram:IncludedSupplyChainTradeLineItem
/ram:SpecifiedLineTradeSettlement
/ram:AdditionalReferencedDocument
/ram:IssuerAssignedID</v>
      </c>
      <c r="AR285" s="75" t="str">
        <f t="shared" si="48"/>
        <v>/rsm:CrossIndustryInvoice/rsm:SupplyChainTradeTransaction/ram:IncludedSupplyChainTradeLineItem/ram:SpecifiedLineTradeSettlement/ram:AdditionalReferencedDocument/ram:IssuerAssignedID</v>
      </c>
      <c r="AS285" s="66" t="s">
        <v>55</v>
      </c>
      <c r="AT285" s="68" t="s">
        <v>56</v>
      </c>
      <c r="AU285" s="66" t="str">
        <f t="shared" si="50"/>
        <v>0..1</v>
      </c>
      <c r="AV285" s="66" t="s">
        <v>35</v>
      </c>
      <c r="AW285" s="69" t="s">
        <v>1491</v>
      </c>
      <c r="AX285" s="7"/>
      <c r="AY285" s="68" t="str">
        <f t="shared" si="53"/>
        <v>EN 16931</v>
      </c>
      <c r="AZ285" s="68" t="str">
        <f t="shared" si="53"/>
        <v>EN 16931</v>
      </c>
      <c r="BA285" s="1"/>
      <c r="BB285" s="57"/>
      <c r="BC285" s="59"/>
      <c r="BD285" s="59"/>
      <c r="BF285" s="1"/>
      <c r="BG285" s="1"/>
      <c r="BH285" s="1"/>
      <c r="BI285" s="1"/>
      <c r="BJ285" s="1"/>
      <c r="BK285" s="1"/>
      <c r="BL285" s="1"/>
      <c r="BM285" s="1"/>
      <c r="BN285" s="1"/>
      <c r="BO285" s="1"/>
      <c r="BP285" s="1"/>
      <c r="BQ285" s="1"/>
      <c r="BR285" s="1"/>
      <c r="BS285" s="1"/>
      <c r="BT285" s="1"/>
      <c r="BU285" s="1"/>
      <c r="BV285" s="1"/>
      <c r="BW285" s="1"/>
      <c r="BX285" s="1"/>
      <c r="BY285" s="1"/>
      <c r="BZ285" s="1"/>
    </row>
    <row r="286" spans="1:78" s="11" customFormat="1" ht="105" x14ac:dyDescent="0.2">
      <c r="A286" s="45" t="str">
        <f t="shared" si="46"/>
        <v>NO</v>
      </c>
      <c r="B286" s="45"/>
      <c r="C286" s="45"/>
      <c r="D286" s="174" t="s">
        <v>1187</v>
      </c>
      <c r="E286" s="119" t="s">
        <v>1495</v>
      </c>
      <c r="F286" s="293" t="e">
        <v>#N/A</v>
      </c>
      <c r="G286" s="66">
        <f t="shared" si="47"/>
        <v>5</v>
      </c>
      <c r="H286" s="66" t="s">
        <v>42</v>
      </c>
      <c r="I286" s="97">
        <v>0</v>
      </c>
      <c r="J286" s="64" t="s">
        <v>35</v>
      </c>
      <c r="K286" s="65" t="s">
        <v>1496</v>
      </c>
      <c r="L286" s="65"/>
      <c r="M286" s="65" t="s">
        <v>1491</v>
      </c>
      <c r="N286" s="64"/>
      <c r="O286" s="66" t="s">
        <v>32</v>
      </c>
      <c r="P286" s="66" t="str">
        <f t="shared" si="54"/>
        <v>1..1</v>
      </c>
      <c r="Q286" s="2" t="s">
        <v>1497</v>
      </c>
      <c r="R286" s="75" t="s">
        <v>1498</v>
      </c>
      <c r="S286" s="66" t="s">
        <v>55</v>
      </c>
      <c r="T286" s="68"/>
      <c r="U286" s="66" t="s">
        <v>42</v>
      </c>
      <c r="V286" s="66" t="s">
        <v>35</v>
      </c>
      <c r="W286" s="69" t="s">
        <v>1491</v>
      </c>
      <c r="X286" s="38"/>
      <c r="Y286" s="68" t="s">
        <v>282</v>
      </c>
      <c r="Z286" s="68" t="s">
        <v>282</v>
      </c>
      <c r="AA286" s="57"/>
      <c r="AB286" s="13" t="str">
        <f t="shared" si="44"/>
        <v>/rsm:CrossIndustryInvoice/rsm:SupplyChainTradeTransaction/ram:IncludedSupplyChainTradeLineItem/ram:SpecifiedLineTradeSettlement/ram:AdditionalReferencedDocument</v>
      </c>
      <c r="AC286" s="13" t="str">
        <f t="shared" si="45"/>
        <v>/ram:TypeCode</v>
      </c>
      <c r="AD286" s="14">
        <f>COUNTIFS(R$4:R286,AB286)</f>
        <v>1</v>
      </c>
      <c r="AE286" s="57"/>
      <c r="AF286" s="119" t="str">
        <f t="shared" si="51"/>
        <v>BT-128-0</v>
      </c>
      <c r="AG286" s="66">
        <f t="shared" si="49"/>
        <v>5</v>
      </c>
      <c r="AH286" s="66" t="str">
        <f t="shared" si="52"/>
        <v>0..1</v>
      </c>
      <c r="AI286" s="97" t="s">
        <v>35</v>
      </c>
      <c r="AJ286" s="64" t="s">
        <v>35</v>
      </c>
      <c r="AK286" s="65" t="s">
        <v>1499</v>
      </c>
      <c r="AL286" s="65"/>
      <c r="AM286" s="65" t="s">
        <v>1500</v>
      </c>
      <c r="AN286" s="64"/>
      <c r="AO286" s="66" t="str">
        <f t="shared" si="48"/>
        <v>1..1</v>
      </c>
      <c r="AP286" s="66" t="str">
        <f t="shared" si="48"/>
        <v>1..1</v>
      </c>
      <c r="AQ286" s="2" t="str">
        <f t="shared" si="48"/>
        <v>/rsm:CrossIndustryInvoice
/rsm:SupplyChainTradeTransaction
/ram:IncludedSupplyChainTradeLineItem
/ram:SpecifiedLineTradeSettlement
/ram:AdditionalReferencedDocument
/ram:TypeCode</v>
      </c>
      <c r="AR286" s="75" t="str">
        <f t="shared" si="48"/>
        <v>/rsm:CrossIndustryInvoice/rsm:SupplyChainTradeTransaction/ram:IncludedSupplyChainTradeLineItem/ram:SpecifiedLineTradeSettlement/ram:AdditionalReferencedDocument/ram:TypeCode</v>
      </c>
      <c r="AS286" s="66" t="s">
        <v>55</v>
      </c>
      <c r="AT286" s="68"/>
      <c r="AU286" s="66" t="str">
        <f t="shared" si="50"/>
        <v>0..1</v>
      </c>
      <c r="AV286" s="66" t="s">
        <v>35</v>
      </c>
      <c r="AW286" s="69" t="s">
        <v>1491</v>
      </c>
      <c r="AX286" s="7"/>
      <c r="AY286" s="68" t="str">
        <f t="shared" si="53"/>
        <v>EN 16931</v>
      </c>
      <c r="AZ286" s="68" t="str">
        <f t="shared" si="53"/>
        <v>EN 16931</v>
      </c>
      <c r="BB286" s="57"/>
      <c r="BC286" s="59"/>
      <c r="BD286" s="59"/>
    </row>
    <row r="287" spans="1:78" s="11" customFormat="1" ht="105" x14ac:dyDescent="0.2">
      <c r="A287" s="45" t="str">
        <f t="shared" si="46"/>
        <v>NO</v>
      </c>
      <c r="B287" s="45"/>
      <c r="C287" s="45"/>
      <c r="D287" s="174" t="s">
        <v>1187</v>
      </c>
      <c r="E287" s="119" t="s">
        <v>1501</v>
      </c>
      <c r="F287" s="293" t="s">
        <v>1501</v>
      </c>
      <c r="G287" s="66">
        <f t="shared" si="47"/>
        <v>5</v>
      </c>
      <c r="H287" s="66" t="s">
        <v>42</v>
      </c>
      <c r="I287" s="97" t="s">
        <v>1502</v>
      </c>
      <c r="J287" s="64" t="s">
        <v>1503</v>
      </c>
      <c r="K287" s="65" t="s">
        <v>1504</v>
      </c>
      <c r="L287" s="65"/>
      <c r="M287" s="65" t="s">
        <v>35</v>
      </c>
      <c r="N287" s="64"/>
      <c r="O287" s="66" t="s">
        <v>42</v>
      </c>
      <c r="P287" s="66" t="str">
        <f t="shared" si="54"/>
        <v>0..1</v>
      </c>
      <c r="Q287" s="2" t="s">
        <v>1505</v>
      </c>
      <c r="R287" s="75" t="s">
        <v>1506</v>
      </c>
      <c r="S287" s="66" t="s">
        <v>329</v>
      </c>
      <c r="T287" s="68"/>
      <c r="U287" s="66" t="s">
        <v>42</v>
      </c>
      <c r="V287" s="66" t="s">
        <v>35</v>
      </c>
      <c r="W287" s="69" t="s">
        <v>35</v>
      </c>
      <c r="X287" s="38"/>
      <c r="Y287" s="68" t="s">
        <v>282</v>
      </c>
      <c r="Z287" s="68" t="s">
        <v>282</v>
      </c>
      <c r="AA287" s="57"/>
      <c r="AB287" s="13" t="str">
        <f t="shared" si="44"/>
        <v>/rsm:CrossIndustryInvoice/rsm:SupplyChainTradeTransaction/ram:IncludedSupplyChainTradeLineItem/ram:SpecifiedLineTradeSettlement/ram:AdditionalReferencedDocument</v>
      </c>
      <c r="AC287" s="13" t="str">
        <f t="shared" si="45"/>
        <v>/ram:ReferenceTypeCode</v>
      </c>
      <c r="AD287" s="14">
        <f>COUNTIFS(R$4:R287,AB287)</f>
        <v>1</v>
      </c>
      <c r="AE287" s="57"/>
      <c r="AF287" s="119" t="str">
        <f t="shared" si="51"/>
        <v>BT-128-1</v>
      </c>
      <c r="AG287" s="66">
        <f t="shared" si="49"/>
        <v>5</v>
      </c>
      <c r="AH287" s="66" t="str">
        <f t="shared" si="52"/>
        <v>0..1</v>
      </c>
      <c r="AI287" s="97" t="s">
        <v>330</v>
      </c>
      <c r="AJ287" s="64" t="s">
        <v>1507</v>
      </c>
      <c r="AK287" s="65" t="s">
        <v>1508</v>
      </c>
      <c r="AL287" s="65"/>
      <c r="AM287" s="65" t="s">
        <v>35</v>
      </c>
      <c r="AN287" s="64"/>
      <c r="AO287" s="66" t="str">
        <f t="shared" si="48"/>
        <v>0..1</v>
      </c>
      <c r="AP287" s="66" t="str">
        <f t="shared" si="48"/>
        <v>0..1</v>
      </c>
      <c r="AQ287" s="2" t="str">
        <f t="shared" si="48"/>
        <v>/rsm:CrossIndustryInvoice
/rsm:SupplyChainTradeTransaction
/ram:IncludedSupplyChainTradeLineItem
/ram:SpecifiedLineTradeSettlement
/ram:AdditionalReferencedDocument
/ram:ReferenceTypeCode</v>
      </c>
      <c r="AR287" s="75" t="str">
        <f t="shared" si="48"/>
        <v>/rsm:CrossIndustryInvoice/rsm:SupplyChainTradeTransaction/ram:IncludedSupplyChainTradeLineItem/ram:SpecifiedLineTradeSettlement/ram:AdditionalReferencedDocument/ram:ReferenceTypeCode</v>
      </c>
      <c r="AS287" s="66" t="s">
        <v>329</v>
      </c>
      <c r="AT287" s="68"/>
      <c r="AU287" s="66" t="str">
        <f t="shared" si="50"/>
        <v>0..1</v>
      </c>
      <c r="AV287" s="66" t="s">
        <v>35</v>
      </c>
      <c r="AW287" s="69" t="s">
        <v>35</v>
      </c>
      <c r="AX287" s="7"/>
      <c r="AY287" s="68" t="str">
        <f t="shared" si="53"/>
        <v>EN 16931</v>
      </c>
      <c r="AZ287" s="68" t="str">
        <f t="shared" si="53"/>
        <v>EN 16931</v>
      </c>
      <c r="BB287" s="57"/>
      <c r="BC287" s="59"/>
      <c r="BD287" s="59"/>
    </row>
    <row r="288" spans="1:78" s="11" customFormat="1" ht="90" x14ac:dyDescent="0.2">
      <c r="A288" s="45" t="str">
        <f t="shared" si="46"/>
        <v>NO</v>
      </c>
      <c r="B288" s="45"/>
      <c r="C288" s="45"/>
      <c r="D288" s="174" t="s">
        <v>1187</v>
      </c>
      <c r="E288" s="123" t="s">
        <v>1509</v>
      </c>
      <c r="F288" s="294" t="e">
        <v>#N/A</v>
      </c>
      <c r="G288" s="124">
        <f t="shared" si="47"/>
        <v>4</v>
      </c>
      <c r="H288" s="124" t="s">
        <v>42</v>
      </c>
      <c r="I288" s="125" t="s">
        <v>1510</v>
      </c>
      <c r="J288" s="125"/>
      <c r="K288" s="126"/>
      <c r="L288" s="126"/>
      <c r="M288" s="126"/>
      <c r="N288" s="125"/>
      <c r="O288" s="124" t="s">
        <v>42</v>
      </c>
      <c r="P288" s="124" t="str">
        <f t="shared" si="54"/>
        <v>0..1</v>
      </c>
      <c r="Q288" s="127" t="s">
        <v>1511</v>
      </c>
      <c r="R288" s="128" t="s">
        <v>1512</v>
      </c>
      <c r="S288" s="124"/>
      <c r="T288" s="129"/>
      <c r="U288" s="124" t="s">
        <v>62</v>
      </c>
      <c r="V288" s="124"/>
      <c r="W288" s="130"/>
      <c r="X288" s="38"/>
      <c r="Y288" s="129" t="s">
        <v>282</v>
      </c>
      <c r="Z288" s="129" t="s">
        <v>282</v>
      </c>
      <c r="AA288" s="57"/>
      <c r="AB288" s="13" t="str">
        <f t="shared" si="44"/>
        <v>/rsm:CrossIndustryInvoice/rsm:SupplyChainTradeTransaction/ram:IncludedSupplyChainTradeLineItem/ram:SpecifiedLineTradeSettlement</v>
      </c>
      <c r="AC288" s="13" t="str">
        <f t="shared" si="45"/>
        <v>/ram:ReceivableSpecifiedTradeAccountingAccount</v>
      </c>
      <c r="AD288" s="14">
        <f>COUNTIFS(R$4:R288,AB288)</f>
        <v>1</v>
      </c>
      <c r="AE288" s="57"/>
      <c r="AF288" s="123" t="str">
        <f t="shared" si="51"/>
        <v>BT-133-00</v>
      </c>
      <c r="AG288" s="124">
        <f t="shared" si="49"/>
        <v>4</v>
      </c>
      <c r="AH288" s="124" t="str">
        <f t="shared" si="52"/>
        <v>0..1</v>
      </c>
      <c r="AI288" s="125" t="s">
        <v>1513</v>
      </c>
      <c r="AJ288" s="125"/>
      <c r="AK288" s="126"/>
      <c r="AL288" s="126"/>
      <c r="AM288" s="126" t="s">
        <v>35</v>
      </c>
      <c r="AN288" s="125"/>
      <c r="AO288" s="124" t="str">
        <f t="shared" si="48"/>
        <v>0..1</v>
      </c>
      <c r="AP288" s="124" t="str">
        <f t="shared" si="48"/>
        <v>0..1</v>
      </c>
      <c r="AQ288" s="127" t="str">
        <f t="shared" si="48"/>
        <v>/rsm:CrossIndustryInvoice
/rsm:SupplyChainTradeTransaction
/ram:IncludedSupplyChainTradeLineItem
/ram:SpecifiedLineTradeSettlement
/ram:ReceivableSpecifiedTradeAccountingAccount</v>
      </c>
      <c r="AR288" s="128" t="str">
        <f t="shared" si="48"/>
        <v>/rsm:CrossIndustryInvoice/rsm:SupplyChainTradeTransaction/ram:IncludedSupplyChainTradeLineItem/ram:SpecifiedLineTradeSettlement/ram:ReceivableSpecifiedTradeAccountingAccount</v>
      </c>
      <c r="AS288" s="124"/>
      <c r="AT288" s="129"/>
      <c r="AU288" s="124" t="str">
        <f t="shared" si="50"/>
        <v>0..n</v>
      </c>
      <c r="AV288" s="124"/>
      <c r="AW288" s="130"/>
      <c r="AX288" s="7"/>
      <c r="AY288" s="129" t="str">
        <f t="shared" si="53"/>
        <v>EN 16931</v>
      </c>
      <c r="AZ288" s="129" t="str">
        <f t="shared" si="53"/>
        <v>EN 16931</v>
      </c>
      <c r="BB288" s="57"/>
      <c r="BC288" s="59"/>
      <c r="BD288" s="59"/>
    </row>
    <row r="289" spans="1:78" s="11" customFormat="1" ht="105" x14ac:dyDescent="0.2">
      <c r="A289" s="45" t="str">
        <f t="shared" si="46"/>
        <v>YES</v>
      </c>
      <c r="B289" s="45"/>
      <c r="C289" s="45"/>
      <c r="D289" s="174" t="s">
        <v>1187</v>
      </c>
      <c r="E289" s="119" t="s">
        <v>1514</v>
      </c>
      <c r="F289" s="293" t="s">
        <v>1514</v>
      </c>
      <c r="G289" s="66">
        <f t="shared" si="47"/>
        <v>5</v>
      </c>
      <c r="H289" s="66" t="s">
        <v>42</v>
      </c>
      <c r="I289" s="64" t="s">
        <v>1515</v>
      </c>
      <c r="J289" s="64" t="s">
        <v>1516</v>
      </c>
      <c r="K289" s="65" t="s">
        <v>1517</v>
      </c>
      <c r="L289" s="65"/>
      <c r="M289" s="65" t="s">
        <v>35</v>
      </c>
      <c r="N289" s="64" t="s">
        <v>70</v>
      </c>
      <c r="O289" s="66" t="s">
        <v>32</v>
      </c>
      <c r="P289" s="66" t="str">
        <f t="shared" si="54"/>
        <v>1..1</v>
      </c>
      <c r="Q289" s="2" t="s">
        <v>1518</v>
      </c>
      <c r="R289" s="75" t="s">
        <v>1519</v>
      </c>
      <c r="S289" s="66" t="s">
        <v>73</v>
      </c>
      <c r="T289" s="68" t="s">
        <v>56</v>
      </c>
      <c r="U289" s="66" t="s">
        <v>32</v>
      </c>
      <c r="V289" s="66" t="s">
        <v>200</v>
      </c>
      <c r="W289" s="69" t="s">
        <v>35</v>
      </c>
      <c r="X289" s="38"/>
      <c r="Y289" s="68" t="s">
        <v>282</v>
      </c>
      <c r="Z289" s="68" t="s">
        <v>282</v>
      </c>
      <c r="AA289" s="57"/>
      <c r="AB289" s="13" t="str">
        <f t="shared" si="44"/>
        <v>/rsm:CrossIndustryInvoice/rsm:SupplyChainTradeTransaction/ram:IncludedSupplyChainTradeLineItem/ram:SpecifiedLineTradeSettlement/ram:ReceivableSpecifiedTradeAccountingAccount</v>
      </c>
      <c r="AC289" s="13" t="str">
        <f t="shared" si="45"/>
        <v>/ram:ID</v>
      </c>
      <c r="AD289" s="14">
        <f>COUNTIFS(R$4:R289,AB289)</f>
        <v>1</v>
      </c>
      <c r="AE289" s="57"/>
      <c r="AF289" s="119" t="str">
        <f t="shared" si="51"/>
        <v>BT-133</v>
      </c>
      <c r="AG289" s="66">
        <f t="shared" si="49"/>
        <v>5</v>
      </c>
      <c r="AH289" s="66" t="str">
        <f t="shared" si="52"/>
        <v>0..1</v>
      </c>
      <c r="AI289" s="64" t="s">
        <v>1520</v>
      </c>
      <c r="AJ289" s="64" t="s">
        <v>1521</v>
      </c>
      <c r="AK289" s="65" t="s">
        <v>1522</v>
      </c>
      <c r="AL289" s="65"/>
      <c r="AM289" s="65" t="s">
        <v>35</v>
      </c>
      <c r="AN289" s="64" t="s">
        <v>78</v>
      </c>
      <c r="AO289" s="66" t="str">
        <f t="shared" si="48"/>
        <v>1..1</v>
      </c>
      <c r="AP289" s="66" t="str">
        <f t="shared" si="48"/>
        <v>1..1</v>
      </c>
      <c r="AQ289" s="2" t="str">
        <f t="shared" si="48"/>
        <v>/rsm:CrossIndustryInvoice
/rsm:SupplyChainTradeTransaction
/ram:IncludedSupplyChainTradeLineItem
/ram:SpecifiedLineTradeSettlement
/ram:ReceivableSpecifiedTradeAccountingAccount
/ram:ID</v>
      </c>
      <c r="AR289" s="75" t="str">
        <f t="shared" si="48"/>
        <v>/rsm:CrossIndustryInvoice/rsm:SupplyChainTradeTransaction/ram:IncludedSupplyChainTradeLineItem/ram:SpecifiedLineTradeSettlement/ram:ReceivableSpecifiedTradeAccountingAccount/ram:ID</v>
      </c>
      <c r="AS289" s="66" t="s">
        <v>73</v>
      </c>
      <c r="AT289" s="68" t="s">
        <v>56</v>
      </c>
      <c r="AU289" s="66" t="str">
        <f t="shared" si="50"/>
        <v>1..1</v>
      </c>
      <c r="AV289" s="66" t="s">
        <v>200</v>
      </c>
      <c r="AW289" s="69" t="s">
        <v>35</v>
      </c>
      <c r="AX289" s="7"/>
      <c r="AY289" s="68" t="str">
        <f t="shared" si="53"/>
        <v>EN 16931</v>
      </c>
      <c r="AZ289" s="68" t="str">
        <f t="shared" si="53"/>
        <v>EN 16931</v>
      </c>
      <c r="BB289" s="57"/>
      <c r="BC289" s="59"/>
      <c r="BD289" s="59"/>
    </row>
    <row r="290" spans="1:78" s="11" customFormat="1" ht="105" x14ac:dyDescent="0.2">
      <c r="A290" s="45" t="str">
        <f t="shared" si="46"/>
        <v>EXT</v>
      </c>
      <c r="B290" s="45"/>
      <c r="C290" s="45"/>
      <c r="D290" s="175" t="s">
        <v>1187</v>
      </c>
      <c r="E290" s="61" t="s">
        <v>41</v>
      </c>
      <c r="F290" s="282" t="e">
        <v>#N/A</v>
      </c>
      <c r="G290" s="62">
        <f t="shared" si="47"/>
        <v>5</v>
      </c>
      <c r="H290" s="62" t="s">
        <v>42</v>
      </c>
      <c r="I290" s="64" t="s">
        <v>393</v>
      </c>
      <c r="J290" s="64"/>
      <c r="K290" s="65"/>
      <c r="L290" s="65"/>
      <c r="M290" s="65"/>
      <c r="N290" s="64"/>
      <c r="O290" s="66" t="s">
        <v>42</v>
      </c>
      <c r="P290" s="66" t="str">
        <f t="shared" si="54"/>
        <v>0..1</v>
      </c>
      <c r="Q290" s="6" t="s">
        <v>1523</v>
      </c>
      <c r="R290" s="67" t="s">
        <v>1524</v>
      </c>
      <c r="S290" s="66" t="s">
        <v>131</v>
      </c>
      <c r="T290" s="68" t="s">
        <v>56</v>
      </c>
      <c r="U290" s="62" t="s">
        <v>42</v>
      </c>
      <c r="V290" s="66"/>
      <c r="W290" s="69"/>
      <c r="X290" s="38"/>
      <c r="Y290" s="70" t="s">
        <v>47</v>
      </c>
      <c r="Z290" s="70" t="s">
        <v>47</v>
      </c>
      <c r="AA290" s="57"/>
      <c r="AB290" s="13" t="str">
        <f t="shared" si="44"/>
        <v>/rsm:CrossIndustryInvoice/rsm:SupplyChainTradeTransaction/ram:IncludedSupplyChainTradeLineItem/ram:SpecifiedLineTradeSettlement/ram:ReceivableSpecifiedTradeAccountingAccount</v>
      </c>
      <c r="AC290" s="13" t="str">
        <f t="shared" si="45"/>
        <v>/ram:TypeCode</v>
      </c>
      <c r="AD290" s="14">
        <f>COUNTIFS(R$4:R290,AB290)</f>
        <v>1</v>
      </c>
      <c r="AE290" s="57"/>
      <c r="AF290" s="61" t="str">
        <f t="shared" si="51"/>
        <v>EXT</v>
      </c>
      <c r="AG290" s="62">
        <f t="shared" si="49"/>
        <v>5</v>
      </c>
      <c r="AH290" s="62" t="str">
        <f t="shared" si="52"/>
        <v>0..1</v>
      </c>
      <c r="AI290" s="64" t="s">
        <v>1525</v>
      </c>
      <c r="AJ290" s="64"/>
      <c r="AK290" s="65"/>
      <c r="AL290" s="65"/>
      <c r="AM290" s="65"/>
      <c r="AN290" s="64"/>
      <c r="AO290" s="66" t="str">
        <f t="shared" si="48"/>
        <v>0..1</v>
      </c>
      <c r="AP290" s="66" t="str">
        <f t="shared" si="48"/>
        <v>0..1</v>
      </c>
      <c r="AQ290" s="6" t="str">
        <f t="shared" si="48"/>
        <v>/rsm:CrossIndustryInvoice
/rsm:SupplyChainTradeTransaction
/ram:IncludedSupplyChainTradeLineItem
/ram:SpecifiedLineTradeSettlement
/ram:ReceivableSpecifiedTradeAccountingAccount
/ram:TypeCode</v>
      </c>
      <c r="AR290" s="67" t="str">
        <f t="shared" si="48"/>
        <v>/rsm:CrossIndustryInvoice/rsm:SupplyChainTradeTransaction/ram:IncludedSupplyChainTradeLineItem/ram:SpecifiedLineTradeSettlement/ram:ReceivableSpecifiedTradeAccountingAccount/ram:TypeCode</v>
      </c>
      <c r="AS290" s="66" t="s">
        <v>131</v>
      </c>
      <c r="AT290" s="68" t="s">
        <v>56</v>
      </c>
      <c r="AU290" s="62" t="str">
        <f t="shared" si="50"/>
        <v>0..1</v>
      </c>
      <c r="AV290" s="66"/>
      <c r="AW290" s="69"/>
      <c r="AX290" s="7"/>
      <c r="AY290" s="70" t="str">
        <f t="shared" si="53"/>
        <v>EXTENDED</v>
      </c>
      <c r="AZ290" s="70" t="str">
        <f t="shared" si="53"/>
        <v>EXTENDED</v>
      </c>
      <c r="BB290" s="57"/>
      <c r="BC290" s="59"/>
      <c r="BD290" s="59"/>
    </row>
    <row r="291" spans="1:78" s="11" customFormat="1" ht="60" x14ac:dyDescent="0.2">
      <c r="A291" s="45" t="str">
        <f t="shared" si="46"/>
        <v>NO</v>
      </c>
      <c r="B291" s="45"/>
      <c r="C291" s="45"/>
      <c r="D291" s="182" t="s">
        <v>1526</v>
      </c>
      <c r="E291" s="183" t="s">
        <v>1527</v>
      </c>
      <c r="F291" s="300" t="e">
        <v>#N/A</v>
      </c>
      <c r="G291" s="88">
        <f t="shared" si="47"/>
        <v>2</v>
      </c>
      <c r="H291" s="88" t="s">
        <v>32</v>
      </c>
      <c r="I291" s="90" t="s">
        <v>1528</v>
      </c>
      <c r="J291" s="90"/>
      <c r="K291" s="91"/>
      <c r="L291" s="91"/>
      <c r="M291" s="91"/>
      <c r="N291" s="90"/>
      <c r="O291" s="88" t="s">
        <v>32</v>
      </c>
      <c r="P291" s="88" t="str">
        <f t="shared" si="54"/>
        <v>1..1</v>
      </c>
      <c r="Q291" s="92" t="s">
        <v>1529</v>
      </c>
      <c r="R291" s="93" t="s">
        <v>1530</v>
      </c>
      <c r="S291" s="88"/>
      <c r="T291" s="94"/>
      <c r="U291" s="88" t="s">
        <v>32</v>
      </c>
      <c r="V291" s="88"/>
      <c r="W291" s="95"/>
      <c r="X291" s="38"/>
      <c r="Y291" s="184" t="s">
        <v>39</v>
      </c>
      <c r="Z291" s="184" t="s">
        <v>39</v>
      </c>
      <c r="AA291" s="57"/>
      <c r="AB291" s="13" t="str">
        <f t="shared" si="44"/>
        <v>/rsm:CrossIndustryInvoice/rsm:SupplyChainTradeTransaction</v>
      </c>
      <c r="AC291" s="13" t="str">
        <f t="shared" si="45"/>
        <v>/ram:ApplicableHeaderTradeAgreement</v>
      </c>
      <c r="AD291" s="14">
        <f>COUNTIFS(R$4:R291,AB291)</f>
        <v>1</v>
      </c>
      <c r="AE291" s="57"/>
      <c r="AF291" s="183" t="str">
        <f t="shared" si="51"/>
        <v>BT-10-00</v>
      </c>
      <c r="AG291" s="88">
        <f t="shared" si="49"/>
        <v>2</v>
      </c>
      <c r="AH291" s="88" t="str">
        <f t="shared" si="52"/>
        <v>1..1</v>
      </c>
      <c r="AI291" s="90" t="s">
        <v>1528</v>
      </c>
      <c r="AJ291" s="90"/>
      <c r="AK291" s="91"/>
      <c r="AL291" s="91"/>
      <c r="AM291" s="91" t="s">
        <v>35</v>
      </c>
      <c r="AN291" s="90"/>
      <c r="AO291" s="88" t="str">
        <f t="shared" si="48"/>
        <v>1..1</v>
      </c>
      <c r="AP291" s="88" t="str">
        <f t="shared" si="48"/>
        <v>1..1</v>
      </c>
      <c r="AQ291" s="92" t="str">
        <f t="shared" si="48"/>
        <v>/rsm:CrossIndustryInvoice
/rsm:SupplyChainTradeTransaction
/ram:ApplicableHeaderTradeAgreement</v>
      </c>
      <c r="AR291" s="93" t="str">
        <f t="shared" si="48"/>
        <v>/rsm:CrossIndustryInvoice/rsm:SupplyChainTradeTransaction/ram:ApplicableHeaderTradeAgreement</v>
      </c>
      <c r="AS291" s="88"/>
      <c r="AT291" s="94"/>
      <c r="AU291" s="88" t="str">
        <f t="shared" si="50"/>
        <v>1..1</v>
      </c>
      <c r="AV291" s="88"/>
      <c r="AW291" s="95"/>
      <c r="AX291" s="7"/>
      <c r="AY291" s="184" t="str">
        <f t="shared" si="53"/>
        <v>MINIMUM</v>
      </c>
      <c r="AZ291" s="184" t="str">
        <f t="shared" si="53"/>
        <v>MINIMUM</v>
      </c>
      <c r="BB291" s="57"/>
      <c r="BC291" s="59"/>
      <c r="BD291" s="59"/>
    </row>
    <row r="292" spans="1:78" s="11" customFormat="1" ht="75" x14ac:dyDescent="0.2">
      <c r="A292" s="45" t="str">
        <f t="shared" si="46"/>
        <v>YES</v>
      </c>
      <c r="B292" s="45"/>
      <c r="C292" s="45"/>
      <c r="D292" s="185" t="s">
        <v>1526</v>
      </c>
      <c r="E292" s="186" t="s">
        <v>1531</v>
      </c>
      <c r="F292" s="301" t="s">
        <v>1531</v>
      </c>
      <c r="G292" s="66">
        <f t="shared" si="47"/>
        <v>3</v>
      </c>
      <c r="H292" s="66" t="s">
        <v>42</v>
      </c>
      <c r="I292" s="64" t="s">
        <v>1532</v>
      </c>
      <c r="J292" s="64" t="s">
        <v>1533</v>
      </c>
      <c r="K292" s="65" t="s">
        <v>1534</v>
      </c>
      <c r="L292" s="65" t="s">
        <v>1535</v>
      </c>
      <c r="M292" s="65" t="s">
        <v>35</v>
      </c>
      <c r="N292" s="64" t="s">
        <v>70</v>
      </c>
      <c r="O292" s="66" t="s">
        <v>42</v>
      </c>
      <c r="P292" s="66" t="str">
        <f t="shared" si="54"/>
        <v>0..1</v>
      </c>
      <c r="Q292" s="2" t="s">
        <v>1536</v>
      </c>
      <c r="R292" s="75" t="s">
        <v>1537</v>
      </c>
      <c r="S292" s="66" t="s">
        <v>73</v>
      </c>
      <c r="T292" s="68" t="s">
        <v>56</v>
      </c>
      <c r="U292" s="66" t="s">
        <v>42</v>
      </c>
      <c r="V292" s="66" t="s">
        <v>35</v>
      </c>
      <c r="W292" s="69" t="s">
        <v>35</v>
      </c>
      <c r="X292" s="38"/>
      <c r="Y292" s="68" t="s">
        <v>39</v>
      </c>
      <c r="Z292" s="68" t="s">
        <v>39</v>
      </c>
      <c r="AA292" s="57"/>
      <c r="AB292" s="13" t="str">
        <f t="shared" si="44"/>
        <v>/rsm:CrossIndustryInvoice/rsm:SupplyChainTradeTransaction/ram:ApplicableHeaderTradeAgreement</v>
      </c>
      <c r="AC292" s="13" t="str">
        <f t="shared" si="45"/>
        <v>/ram:BuyerReference</v>
      </c>
      <c r="AD292" s="14">
        <f>COUNTIFS(R$4:R292,AB292)</f>
        <v>1</v>
      </c>
      <c r="AE292" s="57"/>
      <c r="AF292" s="186" t="str">
        <f t="shared" si="51"/>
        <v>BT-10</v>
      </c>
      <c r="AG292" s="66">
        <f t="shared" si="49"/>
        <v>3</v>
      </c>
      <c r="AH292" s="66" t="str">
        <f t="shared" si="52"/>
        <v>0..1</v>
      </c>
      <c r="AI292" s="64" t="s">
        <v>1538</v>
      </c>
      <c r="AJ292" s="64" t="s">
        <v>1539</v>
      </c>
      <c r="AK292" s="65" t="s">
        <v>1540</v>
      </c>
      <c r="AL292" s="65" t="s">
        <v>1541</v>
      </c>
      <c r="AM292" s="65" t="s">
        <v>35</v>
      </c>
      <c r="AN292" s="64" t="s">
        <v>78</v>
      </c>
      <c r="AO292" s="66" t="str">
        <f t="shared" si="48"/>
        <v>0..1</v>
      </c>
      <c r="AP292" s="66" t="str">
        <f t="shared" si="48"/>
        <v>0..1</v>
      </c>
      <c r="AQ292" s="2" t="str">
        <f t="shared" si="48"/>
        <v>/rsm:CrossIndustryInvoice
/rsm:SupplyChainTradeTransaction
/ram:ApplicableHeaderTradeAgreement
/ram:BuyerReference</v>
      </c>
      <c r="AR292" s="75" t="str">
        <f t="shared" si="48"/>
        <v>/rsm:CrossIndustryInvoice/rsm:SupplyChainTradeTransaction/ram:ApplicableHeaderTradeAgreement/ram:BuyerReference</v>
      </c>
      <c r="AS292" s="66" t="s">
        <v>73</v>
      </c>
      <c r="AT292" s="68" t="s">
        <v>56</v>
      </c>
      <c r="AU292" s="66" t="str">
        <f t="shared" si="50"/>
        <v>0..1</v>
      </c>
      <c r="AV292" s="66" t="s">
        <v>35</v>
      </c>
      <c r="AW292" s="69" t="s">
        <v>35</v>
      </c>
      <c r="AX292" s="7"/>
      <c r="AY292" s="68" t="str">
        <f t="shared" si="53"/>
        <v>MINIMUM</v>
      </c>
      <c r="AZ292" s="68" t="str">
        <f t="shared" si="53"/>
        <v>MINIMUM</v>
      </c>
      <c r="BB292" s="57"/>
      <c r="BC292" s="59"/>
      <c r="BD292" s="59"/>
    </row>
    <row r="293" spans="1:78" s="11" customFormat="1" ht="75" x14ac:dyDescent="0.2">
      <c r="A293" s="45" t="str">
        <f t="shared" si="46"/>
        <v>NO</v>
      </c>
      <c r="B293" s="45"/>
      <c r="C293" s="45"/>
      <c r="D293" s="182" t="s">
        <v>1526</v>
      </c>
      <c r="E293" s="187" t="s">
        <v>1542</v>
      </c>
      <c r="F293" s="302" t="s">
        <v>1542</v>
      </c>
      <c r="G293" s="110">
        <f t="shared" si="47"/>
        <v>3</v>
      </c>
      <c r="H293" s="110" t="s">
        <v>32</v>
      </c>
      <c r="I293" s="112" t="s">
        <v>1543</v>
      </c>
      <c r="J293" s="112" t="s">
        <v>1544</v>
      </c>
      <c r="K293" s="113"/>
      <c r="L293" s="113"/>
      <c r="M293" s="113" t="s">
        <v>35</v>
      </c>
      <c r="N293" s="112"/>
      <c r="O293" s="110" t="s">
        <v>32</v>
      </c>
      <c r="P293" s="110" t="str">
        <f t="shared" si="54"/>
        <v>1..1</v>
      </c>
      <c r="Q293" s="114" t="s">
        <v>1545</v>
      </c>
      <c r="R293" s="115" t="s">
        <v>1546</v>
      </c>
      <c r="S293" s="110" t="s">
        <v>35</v>
      </c>
      <c r="T293" s="116"/>
      <c r="U293" s="110" t="s">
        <v>42</v>
      </c>
      <c r="V293" s="110" t="s">
        <v>35</v>
      </c>
      <c r="W293" s="117" t="s">
        <v>35</v>
      </c>
      <c r="X293" s="38"/>
      <c r="Y293" s="116" t="s">
        <v>39</v>
      </c>
      <c r="Z293" s="116" t="s">
        <v>39</v>
      </c>
      <c r="AA293" s="57"/>
      <c r="AB293" s="13" t="str">
        <f t="shared" si="44"/>
        <v>/rsm:CrossIndustryInvoice/rsm:SupplyChainTradeTransaction/ram:ApplicableHeaderTradeAgreement</v>
      </c>
      <c r="AC293" s="13" t="str">
        <f t="shared" si="45"/>
        <v>/ram:SellerTradeParty</v>
      </c>
      <c r="AD293" s="14">
        <f>COUNTIFS(R$4:R293,AB293)</f>
        <v>1</v>
      </c>
      <c r="AE293" s="57"/>
      <c r="AF293" s="187" t="str">
        <f t="shared" si="51"/>
        <v>BG-4</v>
      </c>
      <c r="AG293" s="110">
        <f t="shared" si="49"/>
        <v>3</v>
      </c>
      <c r="AH293" s="110" t="str">
        <f t="shared" si="52"/>
        <v>1..1</v>
      </c>
      <c r="AI293" s="112" t="s">
        <v>1547</v>
      </c>
      <c r="AJ293" s="112" t="s">
        <v>1548</v>
      </c>
      <c r="AK293" s="113"/>
      <c r="AL293" s="113"/>
      <c r="AM293" s="113" t="s">
        <v>35</v>
      </c>
      <c r="AN293" s="112"/>
      <c r="AO293" s="110" t="str">
        <f t="shared" si="48"/>
        <v>1..1</v>
      </c>
      <c r="AP293" s="110" t="str">
        <f t="shared" si="48"/>
        <v>1..1</v>
      </c>
      <c r="AQ293" s="114" t="str">
        <f t="shared" si="48"/>
        <v>/rsm:CrossIndustryInvoice
/rsm:SupplyChainTradeTransaction
/ram:ApplicableHeaderTradeAgreement
/ram:SellerTradeParty</v>
      </c>
      <c r="AR293" s="115" t="str">
        <f t="shared" si="48"/>
        <v>/rsm:CrossIndustryInvoice/rsm:SupplyChainTradeTransaction/ram:ApplicableHeaderTradeAgreement/ram:SellerTradeParty</v>
      </c>
      <c r="AS293" s="110" t="s">
        <v>35</v>
      </c>
      <c r="AT293" s="116"/>
      <c r="AU293" s="110" t="str">
        <f t="shared" si="50"/>
        <v>0..1</v>
      </c>
      <c r="AV293" s="110" t="s">
        <v>35</v>
      </c>
      <c r="AW293" s="117" t="s">
        <v>35</v>
      </c>
      <c r="AX293" s="7"/>
      <c r="AY293" s="116" t="str">
        <f t="shared" si="53"/>
        <v>MINIMUM</v>
      </c>
      <c r="AZ293" s="116" t="str">
        <f t="shared" si="53"/>
        <v>MINIMUM</v>
      </c>
      <c r="BB293" s="57"/>
      <c r="BC293" s="59"/>
      <c r="BD293" s="59"/>
    </row>
    <row r="294" spans="1:78" customFormat="1" ht="90" x14ac:dyDescent="0.2">
      <c r="A294" s="45" t="str">
        <f t="shared" si="46"/>
        <v>YES</v>
      </c>
      <c r="B294" s="45"/>
      <c r="C294" s="45"/>
      <c r="D294" s="185" t="s">
        <v>1526</v>
      </c>
      <c r="E294" s="186" t="s">
        <v>1549</v>
      </c>
      <c r="F294" s="301" t="e">
        <v>#N/A</v>
      </c>
      <c r="G294" s="66">
        <f t="shared" si="47"/>
        <v>4</v>
      </c>
      <c r="H294" s="66" t="s">
        <v>62</v>
      </c>
      <c r="I294" s="64" t="s">
        <v>1550</v>
      </c>
      <c r="J294" s="64" t="s">
        <v>1551</v>
      </c>
      <c r="K294" s="65" t="s">
        <v>1552</v>
      </c>
      <c r="L294" s="65" t="s">
        <v>1553</v>
      </c>
      <c r="M294" s="65" t="s">
        <v>1554</v>
      </c>
      <c r="N294" s="64" t="s">
        <v>90</v>
      </c>
      <c r="O294" s="66" t="s">
        <v>62</v>
      </c>
      <c r="P294" s="66" t="str">
        <f t="shared" si="54"/>
        <v>0..n</v>
      </c>
      <c r="Q294" s="2" t="s">
        <v>1555</v>
      </c>
      <c r="R294" s="75" t="s">
        <v>1556</v>
      </c>
      <c r="S294" s="66" t="s">
        <v>55</v>
      </c>
      <c r="T294" s="68" t="s">
        <v>56</v>
      </c>
      <c r="U294" s="66" t="s">
        <v>62</v>
      </c>
      <c r="V294" s="66" t="s">
        <v>1557</v>
      </c>
      <c r="W294" s="69" t="s">
        <v>894</v>
      </c>
      <c r="X294" s="38"/>
      <c r="Y294" s="68" t="s">
        <v>185</v>
      </c>
      <c r="Z294" s="68" t="s">
        <v>185</v>
      </c>
      <c r="AA294" s="57"/>
      <c r="AB294" s="13" t="str">
        <f t="shared" si="44"/>
        <v>/rsm:CrossIndustryInvoice/rsm:SupplyChainTradeTransaction/ram:ApplicableHeaderTradeAgreement/ram:SellerTradeParty</v>
      </c>
      <c r="AC294" s="13" t="str">
        <f t="shared" si="45"/>
        <v>/ram:ID</v>
      </c>
      <c r="AD294" s="14">
        <f>COUNTIFS(R$4:R294,AB294)</f>
        <v>1</v>
      </c>
      <c r="AE294" s="57"/>
      <c r="AF294" s="186" t="str">
        <f t="shared" si="51"/>
        <v>BT-29</v>
      </c>
      <c r="AG294" s="66">
        <f t="shared" si="49"/>
        <v>4</v>
      </c>
      <c r="AH294" s="66" t="str">
        <f t="shared" si="52"/>
        <v>0..n</v>
      </c>
      <c r="AI294" s="64" t="s">
        <v>1558</v>
      </c>
      <c r="AJ294" s="64" t="s">
        <v>1559</v>
      </c>
      <c r="AK294" s="65" t="s">
        <v>1560</v>
      </c>
      <c r="AL294" s="65" t="s">
        <v>1561</v>
      </c>
      <c r="AM294" s="65" t="s">
        <v>1562</v>
      </c>
      <c r="AN294" s="64" t="s">
        <v>99</v>
      </c>
      <c r="AO294" s="66" t="str">
        <f t="shared" si="48"/>
        <v>0..n</v>
      </c>
      <c r="AP294" s="66" t="str">
        <f t="shared" si="48"/>
        <v>0..n</v>
      </c>
      <c r="AQ294" s="2" t="str">
        <f t="shared" si="48"/>
        <v>/rsm:CrossIndustryInvoice
/rsm:SupplyChainTradeTransaction
/ram:ApplicableHeaderTradeAgreement
/ram:SellerTradeParty
/ram:ID</v>
      </c>
      <c r="AR294" s="75" t="str">
        <f t="shared" si="48"/>
        <v>/rsm:CrossIndustryInvoice/rsm:SupplyChainTradeTransaction/ram:ApplicableHeaderTradeAgreement/ram:SellerTradeParty/ram:ID</v>
      </c>
      <c r="AS294" s="66" t="s">
        <v>55</v>
      </c>
      <c r="AT294" s="68" t="s">
        <v>56</v>
      </c>
      <c r="AU294" s="66" t="str">
        <f t="shared" si="50"/>
        <v>0..n</v>
      </c>
      <c r="AV294" s="66" t="s">
        <v>1557</v>
      </c>
      <c r="AW294" s="69" t="s">
        <v>894</v>
      </c>
      <c r="AX294" s="7"/>
      <c r="AY294" s="68" t="str">
        <f t="shared" si="53"/>
        <v>BASIC WL</v>
      </c>
      <c r="AZ294" s="68" t="str">
        <f t="shared" si="53"/>
        <v>BASIC WL</v>
      </c>
      <c r="BA294" s="1"/>
      <c r="BB294" s="57"/>
      <c r="BC294" s="59"/>
      <c r="BD294" s="59"/>
      <c r="BF294" s="1"/>
      <c r="BG294" s="1"/>
      <c r="BH294" s="1"/>
      <c r="BI294" s="1"/>
      <c r="BJ294" s="1"/>
      <c r="BK294" s="1"/>
      <c r="BL294" s="1"/>
      <c r="BM294" s="1"/>
      <c r="BN294" s="1"/>
      <c r="BO294" s="1"/>
      <c r="BP294" s="1"/>
      <c r="BQ294" s="1"/>
      <c r="BR294" s="1"/>
      <c r="BS294" s="1"/>
      <c r="BT294" s="1"/>
      <c r="BU294" s="1"/>
      <c r="BV294" s="1"/>
      <c r="BW294" s="1"/>
      <c r="BX294" s="1"/>
      <c r="BY294" s="1"/>
      <c r="BZ294" s="1"/>
    </row>
    <row r="295" spans="1:78" customFormat="1" ht="90" x14ac:dyDescent="0.2">
      <c r="A295" s="45" t="str">
        <f t="shared" si="46"/>
        <v>NO</v>
      </c>
      <c r="B295" s="45"/>
      <c r="C295" s="45"/>
      <c r="D295" s="185" t="s">
        <v>1526</v>
      </c>
      <c r="E295" s="186" t="s">
        <v>1563</v>
      </c>
      <c r="F295" s="301" t="s">
        <v>1549</v>
      </c>
      <c r="G295" s="66">
        <f t="shared" si="47"/>
        <v>4</v>
      </c>
      <c r="H295" s="66" t="s">
        <v>62</v>
      </c>
      <c r="I295" s="97" t="s">
        <v>1564</v>
      </c>
      <c r="J295" s="64" t="s">
        <v>1551</v>
      </c>
      <c r="K295" s="65" t="s">
        <v>894</v>
      </c>
      <c r="L295" s="65" t="s">
        <v>1553</v>
      </c>
      <c r="M295" s="65" t="s">
        <v>894</v>
      </c>
      <c r="N295" s="64"/>
      <c r="O295" s="66" t="s">
        <v>62</v>
      </c>
      <c r="P295" s="66" t="str">
        <f t="shared" si="54"/>
        <v>0..n</v>
      </c>
      <c r="Q295" s="2" t="s">
        <v>1565</v>
      </c>
      <c r="R295" s="75" t="s">
        <v>1566</v>
      </c>
      <c r="S295" s="66" t="s">
        <v>35</v>
      </c>
      <c r="T295" s="68"/>
      <c r="U295" s="66" t="s">
        <v>62</v>
      </c>
      <c r="V295" s="66" t="s">
        <v>1557</v>
      </c>
      <c r="W295" s="69" t="s">
        <v>894</v>
      </c>
      <c r="X295" s="38"/>
      <c r="Y295" s="68" t="s">
        <v>185</v>
      </c>
      <c r="Z295" s="68" t="s">
        <v>185</v>
      </c>
      <c r="AA295" s="57"/>
      <c r="AB295" s="13" t="str">
        <f t="shared" ref="AB295:AB361" si="55">IF(ISERROR(FIND("/",R295)),R295,LEFT(R295,FIND(CHAR(1),SUBSTITUTE(R295,"/",CHAR(1),LEN(R295)-LEN(SUBSTITUTE(R295,"/",""))))-1))</f>
        <v>/rsm:CrossIndustryInvoice/rsm:SupplyChainTradeTransaction/ram:ApplicableHeaderTradeAgreement/ram:SellerTradeParty</v>
      </c>
      <c r="AC295" s="13" t="str">
        <f t="shared" ref="AC295:AC361" si="56">IF(ISERROR(FIND("/",R295)),R295,MID(R295, FIND(CHAR(1),SUBSTITUTE(R295,"/",CHAR(1), LEN(R295)-LEN(SUBSTITUTE(R295,"/","")))), LEN(R295)))</f>
        <v>/ram:GlobalID</v>
      </c>
      <c r="AD295" s="14">
        <f>COUNTIFS(R$4:R295,AB295)</f>
        <v>1</v>
      </c>
      <c r="AE295" s="57"/>
      <c r="AF295" s="186" t="str">
        <f t="shared" si="51"/>
        <v>BT-29-0</v>
      </c>
      <c r="AG295" s="66">
        <f t="shared" si="49"/>
        <v>4</v>
      </c>
      <c r="AH295" s="66" t="str">
        <f t="shared" si="52"/>
        <v>0..n</v>
      </c>
      <c r="AI295" s="97" t="s">
        <v>1567</v>
      </c>
      <c r="AJ295" s="64" t="s">
        <v>1568</v>
      </c>
      <c r="AK295" s="65" t="s">
        <v>1569</v>
      </c>
      <c r="AL295" s="65" t="s">
        <v>1561</v>
      </c>
      <c r="AM295" s="65" t="s">
        <v>35</v>
      </c>
      <c r="AN295" s="64"/>
      <c r="AO295" s="66" t="str">
        <f t="shared" si="48"/>
        <v>0..n</v>
      </c>
      <c r="AP295" s="66" t="str">
        <f t="shared" si="48"/>
        <v>0..n</v>
      </c>
      <c r="AQ295" s="2" t="str">
        <f t="shared" si="48"/>
        <v>/rsm:CrossIndustryInvoice
/rsm:SupplyChainTradeTransaction
/ram:ApplicableHeaderTradeAgreement
/ram:SellerTradeParty
/ram:GlobalID</v>
      </c>
      <c r="AR295" s="75" t="str">
        <f t="shared" si="48"/>
        <v>/rsm:CrossIndustryInvoice/rsm:SupplyChainTradeTransaction/ram:ApplicableHeaderTradeAgreement/ram:SellerTradeParty/ram:GlobalID</v>
      </c>
      <c r="AS295" s="66" t="s">
        <v>35</v>
      </c>
      <c r="AT295" s="68"/>
      <c r="AU295" s="66" t="str">
        <f t="shared" si="50"/>
        <v>0..n</v>
      </c>
      <c r="AV295" s="66" t="s">
        <v>1557</v>
      </c>
      <c r="AW295" s="69" t="s">
        <v>894</v>
      </c>
      <c r="AX295" s="7"/>
      <c r="AY295" s="68" t="str">
        <f t="shared" si="53"/>
        <v>BASIC WL</v>
      </c>
      <c r="AZ295" s="68" t="str">
        <f t="shared" si="53"/>
        <v>BASIC WL</v>
      </c>
      <c r="BA295" s="1"/>
      <c r="BB295" s="57"/>
      <c r="BC295" s="59"/>
      <c r="BD295" s="59"/>
      <c r="BF295" s="1"/>
      <c r="BG295" s="1"/>
      <c r="BH295" s="1"/>
      <c r="BI295" s="1"/>
      <c r="BJ295" s="1"/>
      <c r="BK295" s="1"/>
      <c r="BL295" s="1"/>
      <c r="BM295" s="1"/>
      <c r="BN295" s="1"/>
      <c r="BO295" s="1"/>
      <c r="BP295" s="1"/>
      <c r="BQ295" s="1"/>
      <c r="BR295" s="1"/>
      <c r="BS295" s="1"/>
      <c r="BT295" s="1"/>
      <c r="BU295" s="1"/>
      <c r="BV295" s="1"/>
      <c r="BW295" s="1"/>
      <c r="BX295" s="1"/>
      <c r="BY295" s="1"/>
      <c r="BZ295" s="1"/>
    </row>
    <row r="296" spans="1:78" customFormat="1" ht="105" x14ac:dyDescent="0.2">
      <c r="A296" s="45" t="str">
        <f t="shared" si="46"/>
        <v>NO</v>
      </c>
      <c r="B296" s="45"/>
      <c r="C296" s="45"/>
      <c r="D296" s="185" t="s">
        <v>1526</v>
      </c>
      <c r="E296" s="186" t="s">
        <v>1570</v>
      </c>
      <c r="F296" s="301" t="s">
        <v>1570</v>
      </c>
      <c r="G296" s="66">
        <f t="shared" si="47"/>
        <v>5</v>
      </c>
      <c r="H296" s="66" t="s">
        <v>42</v>
      </c>
      <c r="I296" s="97" t="s">
        <v>1571</v>
      </c>
      <c r="J296" s="64" t="s">
        <v>1572</v>
      </c>
      <c r="K296" s="65" t="s">
        <v>326</v>
      </c>
      <c r="L296" s="65" t="s">
        <v>1573</v>
      </c>
      <c r="M296" s="65" t="s">
        <v>35</v>
      </c>
      <c r="N296" s="64"/>
      <c r="O296" s="66" t="s">
        <v>32</v>
      </c>
      <c r="P296" s="66" t="str">
        <f t="shared" si="54"/>
        <v>1..1</v>
      </c>
      <c r="Q296" s="2" t="s">
        <v>1574</v>
      </c>
      <c r="R296" s="75" t="s">
        <v>1575</v>
      </c>
      <c r="S296" s="66" t="s">
        <v>329</v>
      </c>
      <c r="T296" s="68" t="s">
        <v>163</v>
      </c>
      <c r="U296" s="66" t="s">
        <v>42</v>
      </c>
      <c r="V296" s="66" t="s">
        <v>35</v>
      </c>
      <c r="W296" s="69" t="s">
        <v>35</v>
      </c>
      <c r="X296" s="38"/>
      <c r="Y296" s="68" t="s">
        <v>185</v>
      </c>
      <c r="Z296" s="68" t="s">
        <v>185</v>
      </c>
      <c r="AA296" s="57"/>
      <c r="AB296" s="13" t="str">
        <f t="shared" si="55"/>
        <v>/rsm:CrossIndustryInvoice/rsm:SupplyChainTradeTransaction/ram:ApplicableHeaderTradeAgreement/ram:SellerTradeParty/ram:GlobalID</v>
      </c>
      <c r="AC296" s="13" t="str">
        <f t="shared" si="56"/>
        <v>/@schemeID</v>
      </c>
      <c r="AD296" s="14">
        <f>COUNTIFS(R$4:R296,AB296)</f>
        <v>1</v>
      </c>
      <c r="AE296" s="57"/>
      <c r="AF296" s="186" t="str">
        <f t="shared" si="51"/>
        <v>BT-29-1</v>
      </c>
      <c r="AG296" s="66">
        <f t="shared" si="49"/>
        <v>5</v>
      </c>
      <c r="AH296" s="66" t="str">
        <f t="shared" si="52"/>
        <v>0..1</v>
      </c>
      <c r="AI296" s="97" t="s">
        <v>330</v>
      </c>
      <c r="AJ296" s="64" t="s">
        <v>1576</v>
      </c>
      <c r="AK296" s="65" t="s">
        <v>331</v>
      </c>
      <c r="AL296" s="65" t="s">
        <v>1577</v>
      </c>
      <c r="AM296" s="65" t="s">
        <v>35</v>
      </c>
      <c r="AN296" s="64"/>
      <c r="AO296" s="66" t="str">
        <f t="shared" si="48"/>
        <v>1..1</v>
      </c>
      <c r="AP296" s="66" t="str">
        <f t="shared" si="48"/>
        <v>1..1</v>
      </c>
      <c r="AQ296" s="2" t="str">
        <f t="shared" si="48"/>
        <v>/rsm:CrossIndustryInvoice
/rsm:SupplyChainTradeTransaction
/ram:ApplicableHeaderTradeAgreement
/ram:SellerTradeParty
/ram:GlobalID
/@schemeID</v>
      </c>
      <c r="AR296" s="75" t="str">
        <f t="shared" si="48"/>
        <v>/rsm:CrossIndustryInvoice/rsm:SupplyChainTradeTransaction/ram:ApplicableHeaderTradeAgreement/ram:SellerTradeParty/ram:GlobalID/@schemeID</v>
      </c>
      <c r="AS296" s="66" t="s">
        <v>329</v>
      </c>
      <c r="AT296" s="68" t="s">
        <v>163</v>
      </c>
      <c r="AU296" s="66" t="str">
        <f t="shared" si="50"/>
        <v>0..1</v>
      </c>
      <c r="AV296" s="66" t="s">
        <v>35</v>
      </c>
      <c r="AW296" s="69" t="s">
        <v>35</v>
      </c>
      <c r="AX296" s="7"/>
      <c r="AY296" s="68" t="str">
        <f t="shared" si="53"/>
        <v>BASIC WL</v>
      </c>
      <c r="AZ296" s="68" t="str">
        <f t="shared" si="53"/>
        <v>BASIC WL</v>
      </c>
      <c r="BA296" s="1"/>
      <c r="BB296" s="57"/>
      <c r="BC296" s="59"/>
      <c r="BD296" s="59"/>
      <c r="BF296" s="1"/>
      <c r="BG296" s="1"/>
      <c r="BH296" s="1"/>
      <c r="BI296" s="1"/>
      <c r="BJ296" s="1"/>
      <c r="BK296" s="1"/>
      <c r="BL296" s="1"/>
      <c r="BM296" s="1"/>
      <c r="BN296" s="1"/>
      <c r="BO296" s="1"/>
      <c r="BP296" s="1"/>
      <c r="BQ296" s="1"/>
      <c r="BR296" s="1"/>
      <c r="BS296" s="1"/>
      <c r="BT296" s="1"/>
      <c r="BU296" s="1"/>
      <c r="BV296" s="1"/>
      <c r="BW296" s="1"/>
      <c r="BX296" s="1"/>
      <c r="BY296" s="1"/>
      <c r="BZ296" s="1"/>
    </row>
    <row r="297" spans="1:78" customFormat="1" ht="90" x14ac:dyDescent="0.2">
      <c r="A297" s="45" t="str">
        <f t="shared" ref="A297:A363" si="57">IF(LEFT(E297,2)="BG","NO",IF(LEN(E297)-LEN(SUBSTITUTE(E297,"-",""))&gt;1,"NO",IF(E297="EXT","EXT","YES")))</f>
        <v>YES</v>
      </c>
      <c r="B297" s="45"/>
      <c r="C297" s="45"/>
      <c r="D297" s="185" t="s">
        <v>1526</v>
      </c>
      <c r="E297" s="186" t="s">
        <v>1578</v>
      </c>
      <c r="F297" s="301" t="s">
        <v>1578</v>
      </c>
      <c r="G297" s="66">
        <f t="shared" si="47"/>
        <v>4</v>
      </c>
      <c r="H297" s="66" t="s">
        <v>32</v>
      </c>
      <c r="I297" s="64" t="s">
        <v>1579</v>
      </c>
      <c r="J297" s="64" t="s">
        <v>1580</v>
      </c>
      <c r="K297" s="65"/>
      <c r="L297" s="65"/>
      <c r="M297" s="65" t="s">
        <v>1581</v>
      </c>
      <c r="N297" s="64" t="s">
        <v>70</v>
      </c>
      <c r="O297" s="66" t="s">
        <v>32</v>
      </c>
      <c r="P297" s="66" t="str">
        <f t="shared" si="54"/>
        <v>1..1</v>
      </c>
      <c r="Q297" s="2" t="s">
        <v>1582</v>
      </c>
      <c r="R297" s="75" t="s">
        <v>1583</v>
      </c>
      <c r="S297" s="66" t="s">
        <v>73</v>
      </c>
      <c r="T297" s="68" t="s">
        <v>56</v>
      </c>
      <c r="U297" s="66" t="s">
        <v>42</v>
      </c>
      <c r="V297" s="66" t="s">
        <v>132</v>
      </c>
      <c r="W297" s="69" t="s">
        <v>35</v>
      </c>
      <c r="X297" s="38"/>
      <c r="Y297" s="68" t="s">
        <v>39</v>
      </c>
      <c r="Z297" s="68" t="s">
        <v>39</v>
      </c>
      <c r="AA297" s="57"/>
      <c r="AB297" s="13" t="str">
        <f t="shared" si="55"/>
        <v>/rsm:CrossIndustryInvoice/rsm:SupplyChainTradeTransaction/ram:ApplicableHeaderTradeAgreement/ram:SellerTradeParty</v>
      </c>
      <c r="AC297" s="13" t="str">
        <f t="shared" si="56"/>
        <v>/ram:Name</v>
      </c>
      <c r="AD297" s="14">
        <f>COUNTIFS(R$4:R297,AB297)</f>
        <v>1</v>
      </c>
      <c r="AE297" s="57"/>
      <c r="AF297" s="186" t="str">
        <f t="shared" si="51"/>
        <v>BT-27</v>
      </c>
      <c r="AG297" s="66">
        <f t="shared" si="49"/>
        <v>4</v>
      </c>
      <c r="AH297" s="66" t="str">
        <f t="shared" si="52"/>
        <v>1..1</v>
      </c>
      <c r="AI297" s="64" t="s">
        <v>1584</v>
      </c>
      <c r="AJ297" s="64" t="s">
        <v>1585</v>
      </c>
      <c r="AK297" s="65"/>
      <c r="AL297" s="65"/>
      <c r="AM297" s="65" t="s">
        <v>1586</v>
      </c>
      <c r="AN297" s="64" t="s">
        <v>78</v>
      </c>
      <c r="AO297" s="66" t="str">
        <f t="shared" si="48"/>
        <v>1..1</v>
      </c>
      <c r="AP297" s="66" t="str">
        <f t="shared" si="48"/>
        <v>1..1</v>
      </c>
      <c r="AQ297" s="2" t="str">
        <f t="shared" si="48"/>
        <v>/rsm:CrossIndustryInvoice
/rsm:SupplyChainTradeTransaction
/ram:ApplicableHeaderTradeAgreement
/ram:SellerTradeParty
/ram:Name</v>
      </c>
      <c r="AR297" s="75" t="str">
        <f t="shared" si="48"/>
        <v>/rsm:CrossIndustryInvoice/rsm:SupplyChainTradeTransaction/ram:ApplicableHeaderTradeAgreement/ram:SellerTradeParty/ram:Name</v>
      </c>
      <c r="AS297" s="66" t="s">
        <v>73</v>
      </c>
      <c r="AT297" s="68" t="s">
        <v>56</v>
      </c>
      <c r="AU297" s="66" t="str">
        <f t="shared" si="50"/>
        <v>0..1</v>
      </c>
      <c r="AV297" s="66" t="s">
        <v>132</v>
      </c>
      <c r="AW297" s="69" t="s">
        <v>35</v>
      </c>
      <c r="AX297" s="7"/>
      <c r="AY297" s="68" t="str">
        <f t="shared" si="53"/>
        <v>MINIMUM</v>
      </c>
      <c r="AZ297" s="68" t="str">
        <f t="shared" si="53"/>
        <v>MINIMUM</v>
      </c>
      <c r="BA297" s="1"/>
      <c r="BB297" s="57"/>
      <c r="BC297" s="59"/>
      <c r="BD297" s="59"/>
      <c r="BF297" s="1"/>
      <c r="BG297" s="1"/>
      <c r="BH297" s="1"/>
      <c r="BI297" s="1"/>
      <c r="BJ297" s="1"/>
      <c r="BK297" s="1"/>
      <c r="BL297" s="1"/>
      <c r="BM297" s="1"/>
      <c r="BN297" s="1"/>
      <c r="BO297" s="1"/>
      <c r="BP297" s="1"/>
      <c r="BQ297" s="1"/>
      <c r="BR297" s="1"/>
      <c r="BS297" s="1"/>
      <c r="BT297" s="1"/>
      <c r="BU297" s="1"/>
      <c r="BV297" s="1"/>
      <c r="BW297" s="1"/>
      <c r="BX297" s="1"/>
      <c r="BY297" s="1"/>
      <c r="BZ297" s="1"/>
    </row>
    <row r="298" spans="1:78" customFormat="1" ht="90" x14ac:dyDescent="0.2">
      <c r="A298" s="45" t="str">
        <f t="shared" si="57"/>
        <v>YES</v>
      </c>
      <c r="B298" s="45"/>
      <c r="C298" s="45"/>
      <c r="D298" s="185" t="s">
        <v>1526</v>
      </c>
      <c r="E298" s="186" t="s">
        <v>1587</v>
      </c>
      <c r="F298" s="301" t="s">
        <v>1587</v>
      </c>
      <c r="G298" s="66">
        <f t="shared" si="47"/>
        <v>4</v>
      </c>
      <c r="H298" s="66" t="s">
        <v>42</v>
      </c>
      <c r="I298" s="64" t="s">
        <v>1588</v>
      </c>
      <c r="J298" s="64" t="s">
        <v>1589</v>
      </c>
      <c r="K298" s="65" t="s">
        <v>1590</v>
      </c>
      <c r="L298" s="65"/>
      <c r="M298" s="65" t="s">
        <v>35</v>
      </c>
      <c r="N298" s="64" t="s">
        <v>70</v>
      </c>
      <c r="O298" s="66" t="s">
        <v>42</v>
      </c>
      <c r="P298" s="66" t="str">
        <f t="shared" si="54"/>
        <v>0..1</v>
      </c>
      <c r="Q298" s="2" t="s">
        <v>1591</v>
      </c>
      <c r="R298" s="75" t="s">
        <v>1592</v>
      </c>
      <c r="S298" s="66" t="s">
        <v>73</v>
      </c>
      <c r="T298" s="68" t="s">
        <v>56</v>
      </c>
      <c r="U298" s="66" t="s">
        <v>62</v>
      </c>
      <c r="V298" s="66" t="s">
        <v>200</v>
      </c>
      <c r="W298" s="69" t="s">
        <v>35</v>
      </c>
      <c r="X298" s="38"/>
      <c r="Y298" s="68" t="s">
        <v>282</v>
      </c>
      <c r="Z298" s="68" t="s">
        <v>282</v>
      </c>
      <c r="AA298" s="57"/>
      <c r="AB298" s="13" t="str">
        <f t="shared" si="55"/>
        <v>/rsm:CrossIndustryInvoice/rsm:SupplyChainTradeTransaction/ram:ApplicableHeaderTradeAgreement/ram:SellerTradeParty</v>
      </c>
      <c r="AC298" s="13" t="str">
        <f t="shared" si="56"/>
        <v>/ram:Description</v>
      </c>
      <c r="AD298" s="14">
        <f>COUNTIFS(R$4:R298,AB298)</f>
        <v>1</v>
      </c>
      <c r="AE298" s="57"/>
      <c r="AF298" s="186" t="str">
        <f t="shared" si="51"/>
        <v>BT-33</v>
      </c>
      <c r="AG298" s="66">
        <f t="shared" si="49"/>
        <v>4</v>
      </c>
      <c r="AH298" s="66" t="str">
        <f t="shared" si="52"/>
        <v>0..1</v>
      </c>
      <c r="AI298" s="64" t="s">
        <v>1593</v>
      </c>
      <c r="AJ298" s="64" t="s">
        <v>1594</v>
      </c>
      <c r="AK298" s="65" t="s">
        <v>1595</v>
      </c>
      <c r="AL298" s="65"/>
      <c r="AM298" s="65" t="s">
        <v>35</v>
      </c>
      <c r="AN298" s="64" t="s">
        <v>78</v>
      </c>
      <c r="AO298" s="66" t="str">
        <f t="shared" si="48"/>
        <v>0..1</v>
      </c>
      <c r="AP298" s="66" t="str">
        <f t="shared" si="48"/>
        <v>0..1</v>
      </c>
      <c r="AQ298" s="2" t="str">
        <f t="shared" si="48"/>
        <v>/rsm:CrossIndustryInvoice
/rsm:SupplyChainTradeTransaction
/ram:ApplicableHeaderTradeAgreement
/ram:SellerTradeParty
/ram:Description</v>
      </c>
      <c r="AR298" s="75" t="str">
        <f t="shared" si="48"/>
        <v>/rsm:CrossIndustryInvoice/rsm:SupplyChainTradeTransaction/ram:ApplicableHeaderTradeAgreement/ram:SellerTradeParty/ram:Description</v>
      </c>
      <c r="AS298" s="66" t="s">
        <v>73</v>
      </c>
      <c r="AT298" s="68" t="s">
        <v>56</v>
      </c>
      <c r="AU298" s="66" t="str">
        <f t="shared" si="50"/>
        <v>0..n</v>
      </c>
      <c r="AV298" s="66" t="s">
        <v>200</v>
      </c>
      <c r="AW298" s="69" t="s">
        <v>35</v>
      </c>
      <c r="AX298" s="7"/>
      <c r="AY298" s="68" t="str">
        <f t="shared" si="53"/>
        <v>EN 16931</v>
      </c>
      <c r="AZ298" s="68" t="str">
        <f t="shared" si="53"/>
        <v>EN 16931</v>
      </c>
      <c r="BA298" s="1"/>
      <c r="BB298" s="57"/>
      <c r="BC298" s="59"/>
      <c r="BD298" s="59"/>
      <c r="BF298" s="1"/>
      <c r="BG298" s="1"/>
      <c r="BH298" s="1"/>
      <c r="BI298" s="1"/>
      <c r="BJ298" s="1"/>
      <c r="BK298" s="1"/>
      <c r="BL298" s="1"/>
      <c r="BM298" s="1"/>
      <c r="BN298" s="1"/>
      <c r="BO298" s="1"/>
      <c r="BP298" s="1"/>
      <c r="BQ298" s="1"/>
      <c r="BR298" s="1"/>
      <c r="BS298" s="1"/>
      <c r="BT298" s="1"/>
      <c r="BU298" s="1"/>
      <c r="BV298" s="1"/>
      <c r="BW298" s="1"/>
      <c r="BX298" s="1"/>
      <c r="BY298" s="1"/>
      <c r="BZ298" s="1"/>
    </row>
    <row r="299" spans="1:78" customFormat="1" ht="90" x14ac:dyDescent="0.2">
      <c r="A299" s="45" t="str">
        <f t="shared" si="57"/>
        <v>NO</v>
      </c>
      <c r="B299" s="45"/>
      <c r="C299" s="45"/>
      <c r="D299" s="185" t="s">
        <v>1526</v>
      </c>
      <c r="E299" s="188" t="s">
        <v>1596</v>
      </c>
      <c r="F299" s="303" t="e">
        <v>#N/A</v>
      </c>
      <c r="G299" s="124">
        <f t="shared" si="47"/>
        <v>4</v>
      </c>
      <c r="H299" s="124" t="s">
        <v>42</v>
      </c>
      <c r="I299" s="125" t="s">
        <v>1597</v>
      </c>
      <c r="J299" s="125"/>
      <c r="K299" s="126"/>
      <c r="L299" s="126"/>
      <c r="M299" s="126"/>
      <c r="N299" s="125"/>
      <c r="O299" s="124" t="s">
        <v>42</v>
      </c>
      <c r="P299" s="124" t="str">
        <f t="shared" si="54"/>
        <v>0..1</v>
      </c>
      <c r="Q299" s="127" t="s">
        <v>1598</v>
      </c>
      <c r="R299" s="128" t="s">
        <v>1599</v>
      </c>
      <c r="S299" s="124"/>
      <c r="T299" s="129"/>
      <c r="U299" s="124" t="s">
        <v>42</v>
      </c>
      <c r="V299" s="124"/>
      <c r="W299" s="130"/>
      <c r="X299" s="38"/>
      <c r="Y299" s="129" t="s">
        <v>39</v>
      </c>
      <c r="Z299" s="129" t="s">
        <v>39</v>
      </c>
      <c r="AA299" s="57"/>
      <c r="AB299" s="13" t="str">
        <f t="shared" si="55"/>
        <v>/rsm:CrossIndustryInvoice/rsm:SupplyChainTradeTransaction/ram:ApplicableHeaderTradeAgreement/ram:SellerTradeParty</v>
      </c>
      <c r="AC299" s="13" t="str">
        <f t="shared" si="56"/>
        <v>/ram:SpecifiedLegalOrganization</v>
      </c>
      <c r="AD299" s="14">
        <f>COUNTIFS(R$4:R299,AB299)</f>
        <v>1</v>
      </c>
      <c r="AE299" s="57"/>
      <c r="AF299" s="188" t="str">
        <f t="shared" si="51"/>
        <v>BT-30-00</v>
      </c>
      <c r="AG299" s="124">
        <f t="shared" si="49"/>
        <v>4</v>
      </c>
      <c r="AH299" s="124" t="str">
        <f t="shared" si="52"/>
        <v>0..1</v>
      </c>
      <c r="AI299" s="125" t="s">
        <v>1600</v>
      </c>
      <c r="AJ299" s="125"/>
      <c r="AK299" s="126"/>
      <c r="AL299" s="126"/>
      <c r="AM299" s="126" t="s">
        <v>35</v>
      </c>
      <c r="AN299" s="125"/>
      <c r="AO299" s="124" t="str">
        <f t="shared" si="48"/>
        <v>0..1</v>
      </c>
      <c r="AP299" s="124" t="str">
        <f t="shared" si="48"/>
        <v>0..1</v>
      </c>
      <c r="AQ299" s="127" t="str">
        <f t="shared" si="48"/>
        <v>/rsm:CrossIndustryInvoice
/rsm:SupplyChainTradeTransaction
/ram:ApplicableHeaderTradeAgreement
/ram:SellerTradeParty
/ram:SpecifiedLegalOrganization</v>
      </c>
      <c r="AR299" s="128" t="str">
        <f t="shared" si="48"/>
        <v>/rsm:CrossIndustryInvoice/rsm:SupplyChainTradeTransaction/ram:ApplicableHeaderTradeAgreement/ram:SellerTradeParty/ram:SpecifiedLegalOrganization</v>
      </c>
      <c r="AS299" s="124"/>
      <c r="AT299" s="129"/>
      <c r="AU299" s="124" t="str">
        <f t="shared" si="50"/>
        <v>0..1</v>
      </c>
      <c r="AV299" s="124"/>
      <c r="AW299" s="130"/>
      <c r="AX299" s="7"/>
      <c r="AY299" s="129" t="str">
        <f t="shared" si="53"/>
        <v>MINIMUM</v>
      </c>
      <c r="AZ299" s="129" t="str">
        <f t="shared" si="53"/>
        <v>MINIMUM</v>
      </c>
      <c r="BA299" s="1"/>
      <c r="BB299" s="57"/>
      <c r="BC299" s="59"/>
      <c r="BD299" s="59"/>
      <c r="BF299" s="1"/>
      <c r="BG299" s="1"/>
      <c r="BH299" s="1"/>
      <c r="BI299" s="1"/>
      <c r="BJ299" s="1"/>
      <c r="BK299" s="1"/>
      <c r="BL299" s="1"/>
      <c r="BM299" s="1"/>
      <c r="BN299" s="1"/>
      <c r="BO299" s="1"/>
      <c r="BP299" s="1"/>
      <c r="BQ299" s="1"/>
      <c r="BR299" s="1"/>
      <c r="BS299" s="1"/>
      <c r="BT299" s="1"/>
      <c r="BU299" s="1"/>
      <c r="BV299" s="1"/>
      <c r="BW299" s="1"/>
      <c r="BX299" s="1"/>
      <c r="BY299" s="1"/>
      <c r="BZ299" s="1"/>
    </row>
    <row r="300" spans="1:78" s="59" customFormat="1" ht="105" x14ac:dyDescent="0.2">
      <c r="A300" s="45" t="str">
        <f t="shared" si="57"/>
        <v>YES</v>
      </c>
      <c r="B300" s="45"/>
      <c r="C300" s="45"/>
      <c r="D300" s="185" t="s">
        <v>1526</v>
      </c>
      <c r="E300" s="186" t="s">
        <v>1601</v>
      </c>
      <c r="F300" s="301" t="s">
        <v>1601</v>
      </c>
      <c r="G300" s="66">
        <f t="shared" si="47"/>
        <v>5</v>
      </c>
      <c r="H300" s="66" t="s">
        <v>42</v>
      </c>
      <c r="I300" s="64" t="s">
        <v>1602</v>
      </c>
      <c r="J300" s="64" t="s">
        <v>1603</v>
      </c>
      <c r="K300" s="65" t="s">
        <v>1604</v>
      </c>
      <c r="L300" s="65"/>
      <c r="M300" s="65" t="s">
        <v>1554</v>
      </c>
      <c r="N300" s="64" t="s">
        <v>90</v>
      </c>
      <c r="O300" s="66" t="s">
        <v>42</v>
      </c>
      <c r="P300" s="66" t="str">
        <f t="shared" si="54"/>
        <v>0..1</v>
      </c>
      <c r="Q300" s="2" t="s">
        <v>1605</v>
      </c>
      <c r="R300" s="75" t="s">
        <v>1606</v>
      </c>
      <c r="S300" s="66" t="s">
        <v>55</v>
      </c>
      <c r="T300" s="68" t="s">
        <v>56</v>
      </c>
      <c r="U300" s="66" t="s">
        <v>42</v>
      </c>
      <c r="V300" s="66" t="s">
        <v>35</v>
      </c>
      <c r="W300" s="69" t="s">
        <v>35</v>
      </c>
      <c r="X300" s="38"/>
      <c r="Y300" s="68" t="s">
        <v>39</v>
      </c>
      <c r="Z300" s="68" t="s">
        <v>39</v>
      </c>
      <c r="AA300" s="57"/>
      <c r="AB300" s="13" t="str">
        <f t="shared" si="55"/>
        <v>/rsm:CrossIndustryInvoice/rsm:SupplyChainTradeTransaction/ram:ApplicableHeaderTradeAgreement/ram:SellerTradeParty/ram:SpecifiedLegalOrganization</v>
      </c>
      <c r="AC300" s="13" t="str">
        <f t="shared" si="56"/>
        <v>/ram:ID</v>
      </c>
      <c r="AD300" s="14">
        <f>COUNTIFS(R$4:R300,AB300)</f>
        <v>1</v>
      </c>
      <c r="AE300" s="57"/>
      <c r="AF300" s="186" t="str">
        <f t="shared" si="51"/>
        <v>BT-30</v>
      </c>
      <c r="AG300" s="66">
        <f t="shared" si="49"/>
        <v>5</v>
      </c>
      <c r="AH300" s="66" t="str">
        <f t="shared" si="52"/>
        <v>0..1</v>
      </c>
      <c r="AI300" s="64" t="s">
        <v>1607</v>
      </c>
      <c r="AJ300" s="64" t="s">
        <v>1608</v>
      </c>
      <c r="AK300" s="65" t="s">
        <v>1609</v>
      </c>
      <c r="AL300" s="65"/>
      <c r="AM300" s="65" t="s">
        <v>1562</v>
      </c>
      <c r="AN300" s="64" t="s">
        <v>99</v>
      </c>
      <c r="AO300" s="66" t="str">
        <f t="shared" si="48"/>
        <v>0..1</v>
      </c>
      <c r="AP300" s="66" t="str">
        <f t="shared" si="48"/>
        <v>0..1</v>
      </c>
      <c r="AQ300" s="2" t="str">
        <f t="shared" si="48"/>
        <v>/rsm:CrossIndustryInvoice
/rsm:SupplyChainTradeTransaction
/ram:ApplicableHeaderTradeAgreement
/ram:SellerTradeParty
/ram:SpecifiedLegalOrganization
/ram:ID</v>
      </c>
      <c r="AR300" s="75" t="str">
        <f t="shared" si="48"/>
        <v>/rsm:CrossIndustryInvoice/rsm:SupplyChainTradeTransaction/ram:ApplicableHeaderTradeAgreement/ram:SellerTradeParty/ram:SpecifiedLegalOrganization/ram:ID</v>
      </c>
      <c r="AS300" s="66" t="s">
        <v>55</v>
      </c>
      <c r="AT300" s="68" t="s">
        <v>56</v>
      </c>
      <c r="AU300" s="66" t="str">
        <f t="shared" si="50"/>
        <v>0..1</v>
      </c>
      <c r="AV300" s="66" t="s">
        <v>35</v>
      </c>
      <c r="AW300" s="69" t="s">
        <v>35</v>
      </c>
      <c r="AX300" s="7"/>
      <c r="AY300" s="68" t="str">
        <f t="shared" si="53"/>
        <v>MINIMUM</v>
      </c>
      <c r="AZ300" s="68" t="str">
        <f t="shared" si="53"/>
        <v>MINIMUM</v>
      </c>
      <c r="BA300" s="1"/>
      <c r="BB300" s="57"/>
      <c r="BE300"/>
      <c r="BF300" s="1"/>
      <c r="BG300" s="1"/>
      <c r="BH300" s="1"/>
      <c r="BI300" s="1"/>
      <c r="BJ300" s="1"/>
      <c r="BK300" s="1"/>
      <c r="BL300" s="1"/>
      <c r="BM300" s="1"/>
      <c r="BN300" s="1"/>
      <c r="BO300" s="1"/>
      <c r="BP300" s="1"/>
      <c r="BQ300" s="1"/>
      <c r="BR300" s="1"/>
      <c r="BS300" s="1"/>
      <c r="BT300" s="1"/>
      <c r="BU300" s="1"/>
      <c r="BV300" s="1"/>
      <c r="BW300" s="1"/>
      <c r="BX300" s="1"/>
      <c r="BY300" s="1"/>
      <c r="BZ300" s="1"/>
    </row>
    <row r="301" spans="1:78" s="59" customFormat="1" ht="120" x14ac:dyDescent="0.2">
      <c r="A301" s="45" t="str">
        <f t="shared" si="57"/>
        <v>NO</v>
      </c>
      <c r="B301" s="45"/>
      <c r="C301" s="45"/>
      <c r="D301" s="185" t="s">
        <v>1526</v>
      </c>
      <c r="E301" s="186" t="s">
        <v>1610</v>
      </c>
      <c r="F301" s="301" t="s">
        <v>1610</v>
      </c>
      <c r="G301" s="66">
        <f t="shared" si="47"/>
        <v>6</v>
      </c>
      <c r="H301" s="66" t="s">
        <v>42</v>
      </c>
      <c r="I301" s="97" t="s">
        <v>1611</v>
      </c>
      <c r="J301" s="64" t="s">
        <v>1612</v>
      </c>
      <c r="K301" s="65" t="s">
        <v>326</v>
      </c>
      <c r="L301" s="65" t="s">
        <v>916</v>
      </c>
      <c r="M301" s="65" t="s">
        <v>35</v>
      </c>
      <c r="N301" s="64" t="s">
        <v>128</v>
      </c>
      <c r="O301" s="66" t="s">
        <v>42</v>
      </c>
      <c r="P301" s="66" t="str">
        <f t="shared" si="54"/>
        <v>0..1</v>
      </c>
      <c r="Q301" s="2" t="s">
        <v>1613</v>
      </c>
      <c r="R301" s="75" t="s">
        <v>1614</v>
      </c>
      <c r="S301" s="66" t="s">
        <v>329</v>
      </c>
      <c r="T301" s="68" t="s">
        <v>163</v>
      </c>
      <c r="U301" s="66" t="s">
        <v>42</v>
      </c>
      <c r="V301" s="66" t="s">
        <v>35</v>
      </c>
      <c r="W301" s="69" t="s">
        <v>35</v>
      </c>
      <c r="X301" s="38"/>
      <c r="Y301" s="68" t="s">
        <v>39</v>
      </c>
      <c r="Z301" s="68" t="s">
        <v>39</v>
      </c>
      <c r="AA301" s="57"/>
      <c r="AB301" s="13" t="str">
        <f t="shared" si="55"/>
        <v>/rsm:CrossIndustryInvoice/rsm:SupplyChainTradeTransaction/ram:ApplicableHeaderTradeAgreement/ram:SellerTradeParty/ram:SpecifiedLegalOrganization/ram:ID</v>
      </c>
      <c r="AC301" s="13" t="str">
        <f t="shared" si="56"/>
        <v>/@schemeID</v>
      </c>
      <c r="AD301" s="14">
        <f>COUNTIFS(R$4:R301,AB301)</f>
        <v>1</v>
      </c>
      <c r="AE301" s="57"/>
      <c r="AF301" s="186" t="str">
        <f t="shared" si="51"/>
        <v>BT-30-1</v>
      </c>
      <c r="AG301" s="66">
        <f t="shared" si="49"/>
        <v>6</v>
      </c>
      <c r="AH301" s="66" t="str">
        <f t="shared" si="52"/>
        <v>0..1</v>
      </c>
      <c r="AI301" s="97" t="s">
        <v>330</v>
      </c>
      <c r="AJ301" s="64" t="s">
        <v>1615</v>
      </c>
      <c r="AK301" s="65" t="s">
        <v>331</v>
      </c>
      <c r="AL301" s="65" t="s">
        <v>1616</v>
      </c>
      <c r="AM301" s="65" t="s">
        <v>35</v>
      </c>
      <c r="AN301" s="64" t="s">
        <v>128</v>
      </c>
      <c r="AO301" s="66" t="str">
        <f t="shared" si="48"/>
        <v>0..1</v>
      </c>
      <c r="AP301" s="66" t="str">
        <f t="shared" si="48"/>
        <v>0..1</v>
      </c>
      <c r="AQ301" s="2" t="str">
        <f t="shared" si="48"/>
        <v>/rsm:CrossIndustryInvoice
/rsm:SupplyChainTradeTransaction
/ram:ApplicableHeaderTradeAgreement
/ram:SellerTradeParty
/ram:SpecifiedLegalOrganization
/ram:ID
/@schemeID</v>
      </c>
      <c r="AR301" s="75" t="str">
        <f t="shared" si="48"/>
        <v>/rsm:CrossIndustryInvoice/rsm:SupplyChainTradeTransaction/ram:ApplicableHeaderTradeAgreement/ram:SellerTradeParty/ram:SpecifiedLegalOrganization/ram:ID/@schemeID</v>
      </c>
      <c r="AS301" s="66" t="s">
        <v>329</v>
      </c>
      <c r="AT301" s="68" t="s">
        <v>163</v>
      </c>
      <c r="AU301" s="66" t="str">
        <f t="shared" si="50"/>
        <v>0..1</v>
      </c>
      <c r="AV301" s="66" t="s">
        <v>35</v>
      </c>
      <c r="AW301" s="69" t="s">
        <v>35</v>
      </c>
      <c r="AX301" s="7"/>
      <c r="AY301" s="68" t="str">
        <f t="shared" si="53"/>
        <v>MINIMUM</v>
      </c>
      <c r="AZ301" s="68" t="str">
        <f t="shared" si="53"/>
        <v>MINIMUM</v>
      </c>
      <c r="BA301" s="1"/>
      <c r="BB301" s="57"/>
      <c r="BE301"/>
      <c r="BF301" s="1"/>
      <c r="BG301" s="1"/>
      <c r="BH301" s="1"/>
      <c r="BI301" s="1"/>
      <c r="BJ301" s="1"/>
      <c r="BK301" s="1"/>
      <c r="BL301" s="1"/>
      <c r="BM301" s="1"/>
      <c r="BN301" s="1"/>
      <c r="BO301" s="1"/>
      <c r="BP301" s="1"/>
      <c r="BQ301" s="1"/>
      <c r="BR301" s="1"/>
      <c r="BS301" s="1"/>
      <c r="BT301" s="1"/>
      <c r="BU301" s="1"/>
      <c r="BV301" s="1"/>
      <c r="BW301" s="1"/>
      <c r="BX301" s="1"/>
      <c r="BY301" s="1"/>
      <c r="BZ301" s="1"/>
    </row>
    <row r="302" spans="1:78" s="59" customFormat="1" ht="105" x14ac:dyDescent="0.2">
      <c r="A302" s="45" t="str">
        <f t="shared" si="57"/>
        <v>YES</v>
      </c>
      <c r="B302" s="45"/>
      <c r="C302" s="45"/>
      <c r="D302" s="185" t="s">
        <v>1526</v>
      </c>
      <c r="E302" s="186" t="s">
        <v>1617</v>
      </c>
      <c r="F302" s="301" t="s">
        <v>1617</v>
      </c>
      <c r="G302" s="66">
        <f t="shared" si="47"/>
        <v>5</v>
      </c>
      <c r="H302" s="66" t="s">
        <v>42</v>
      </c>
      <c r="I302" s="64" t="s">
        <v>1618</v>
      </c>
      <c r="J302" s="64" t="s">
        <v>1619</v>
      </c>
      <c r="K302" s="65" t="s">
        <v>1620</v>
      </c>
      <c r="L302" s="65" t="s">
        <v>1621</v>
      </c>
      <c r="M302" s="65" t="s">
        <v>35</v>
      </c>
      <c r="N302" s="64" t="s">
        <v>70</v>
      </c>
      <c r="O302" s="66" t="s">
        <v>42</v>
      </c>
      <c r="P302" s="66" t="str">
        <f t="shared" si="54"/>
        <v>0..1</v>
      </c>
      <c r="Q302" s="2" t="s">
        <v>1622</v>
      </c>
      <c r="R302" s="75" t="s">
        <v>1623</v>
      </c>
      <c r="S302" s="66" t="s">
        <v>73</v>
      </c>
      <c r="T302" s="68" t="s">
        <v>56</v>
      </c>
      <c r="U302" s="66" t="s">
        <v>42</v>
      </c>
      <c r="V302" s="66" t="s">
        <v>35</v>
      </c>
      <c r="W302" s="69" t="s">
        <v>35</v>
      </c>
      <c r="X302" s="38"/>
      <c r="Y302" s="68" t="s">
        <v>185</v>
      </c>
      <c r="Z302" s="68" t="s">
        <v>185</v>
      </c>
      <c r="AA302" s="57"/>
      <c r="AB302" s="13" t="str">
        <f t="shared" si="55"/>
        <v>/rsm:CrossIndustryInvoice/rsm:SupplyChainTradeTransaction/ram:ApplicableHeaderTradeAgreement/ram:SellerTradeParty/ram:SpecifiedLegalOrganization</v>
      </c>
      <c r="AC302" s="13" t="str">
        <f t="shared" si="56"/>
        <v>/ram:TradingBusinessName</v>
      </c>
      <c r="AD302" s="14">
        <f>COUNTIFS(R$4:R302,AB302)</f>
        <v>1</v>
      </c>
      <c r="AE302" s="57"/>
      <c r="AF302" s="186" t="str">
        <f t="shared" si="51"/>
        <v>BT-28</v>
      </c>
      <c r="AG302" s="66">
        <f t="shared" si="49"/>
        <v>5</v>
      </c>
      <c r="AH302" s="66" t="str">
        <f t="shared" si="52"/>
        <v>0..1</v>
      </c>
      <c r="AI302" s="64" t="s">
        <v>1624</v>
      </c>
      <c r="AJ302" s="64" t="s">
        <v>1625</v>
      </c>
      <c r="AK302" s="65" t="s">
        <v>1626</v>
      </c>
      <c r="AL302" s="65" t="s">
        <v>1627</v>
      </c>
      <c r="AM302" s="65" t="s">
        <v>35</v>
      </c>
      <c r="AN302" s="64" t="s">
        <v>78</v>
      </c>
      <c r="AO302" s="66" t="str">
        <f t="shared" si="48"/>
        <v>0..1</v>
      </c>
      <c r="AP302" s="66" t="str">
        <f t="shared" si="48"/>
        <v>0..1</v>
      </c>
      <c r="AQ302" s="2" t="str">
        <f t="shared" si="48"/>
        <v>/rsm:CrossIndustryInvoice
/rsm:SupplyChainTradeTransaction
/ram:ApplicableHeaderTradeAgreement
/ram:SellerTradeParty
/ram:SpecifiedLegalOrganization
/ram:TradingBusinessName</v>
      </c>
      <c r="AR302" s="75" t="str">
        <f t="shared" si="48"/>
        <v>/rsm:CrossIndustryInvoice/rsm:SupplyChainTradeTransaction/ram:ApplicableHeaderTradeAgreement/ram:SellerTradeParty/ram:SpecifiedLegalOrganization/ram:TradingBusinessName</v>
      </c>
      <c r="AS302" s="66" t="s">
        <v>73</v>
      </c>
      <c r="AT302" s="68" t="s">
        <v>56</v>
      </c>
      <c r="AU302" s="66" t="str">
        <f t="shared" si="50"/>
        <v>0..1</v>
      </c>
      <c r="AV302" s="66" t="s">
        <v>35</v>
      </c>
      <c r="AW302" s="69" t="s">
        <v>35</v>
      </c>
      <c r="AX302" s="7"/>
      <c r="AY302" s="68" t="str">
        <f t="shared" si="53"/>
        <v>BASIC WL</v>
      </c>
      <c r="AZ302" s="68" t="str">
        <f t="shared" si="53"/>
        <v>BASIC WL</v>
      </c>
      <c r="BA302" s="1"/>
      <c r="BB302" s="57"/>
      <c r="BE302"/>
      <c r="BF302" s="1"/>
      <c r="BG302" s="1"/>
      <c r="BH302" s="1"/>
      <c r="BI302" s="1"/>
      <c r="BJ302" s="1"/>
      <c r="BK302" s="1"/>
      <c r="BL302" s="1"/>
      <c r="BM302" s="1"/>
      <c r="BN302" s="1"/>
      <c r="BO302" s="1"/>
      <c r="BP302" s="1"/>
      <c r="BQ302" s="1"/>
      <c r="BR302" s="1"/>
      <c r="BS302" s="1"/>
      <c r="BT302" s="1"/>
      <c r="BU302" s="1"/>
      <c r="BV302" s="1"/>
      <c r="BW302" s="1"/>
      <c r="BX302" s="1"/>
      <c r="BY302" s="1"/>
      <c r="BZ302" s="1"/>
    </row>
    <row r="303" spans="1:78" s="59" customFormat="1" ht="105" x14ac:dyDescent="0.2">
      <c r="A303" s="45" t="str">
        <f t="shared" si="57"/>
        <v>EXT</v>
      </c>
      <c r="B303" s="45"/>
      <c r="C303" s="45"/>
      <c r="D303" s="189" t="s">
        <v>1526</v>
      </c>
      <c r="E303" s="162" t="s">
        <v>41</v>
      </c>
      <c r="F303" s="298" t="e">
        <v>#N/A</v>
      </c>
      <c r="G303" s="163">
        <f t="shared" si="47"/>
        <v>5</v>
      </c>
      <c r="H303" s="163" t="s">
        <v>42</v>
      </c>
      <c r="I303" s="164" t="s">
        <v>1628</v>
      </c>
      <c r="J303" s="164" t="s">
        <v>1629</v>
      </c>
      <c r="K303" s="165"/>
      <c r="L303" s="165"/>
      <c r="M303" s="165"/>
      <c r="N303" s="164"/>
      <c r="O303" s="66" t="s">
        <v>42</v>
      </c>
      <c r="P303" s="66" t="str">
        <f t="shared" si="54"/>
        <v>0..1</v>
      </c>
      <c r="Q303" s="167" t="s">
        <v>1630</v>
      </c>
      <c r="R303" s="168" t="s">
        <v>1631</v>
      </c>
      <c r="S303" s="166"/>
      <c r="T303" s="169"/>
      <c r="U303" s="163" t="s">
        <v>42</v>
      </c>
      <c r="V303" s="166"/>
      <c r="W303" s="170"/>
      <c r="X303" s="38"/>
      <c r="Y303" s="171" t="s">
        <v>47</v>
      </c>
      <c r="Z303" s="171" t="s">
        <v>48</v>
      </c>
      <c r="AA303" s="57"/>
      <c r="AB303" s="13" t="str">
        <f t="shared" si="55"/>
        <v>/rsm:CrossIndustryInvoice/rsm:SupplyChainTradeTransaction/ram:ApplicableHeaderTradeAgreement/ram:SellerTradeParty/ram:SpecifiedLegalOrganization</v>
      </c>
      <c r="AC303" s="13" t="str">
        <f t="shared" si="56"/>
        <v>/ram:PostalTradeAddress</v>
      </c>
      <c r="AD303" s="14">
        <f>COUNTIFS(R$4:R303,AB303)</f>
        <v>1</v>
      </c>
      <c r="AE303" s="57"/>
      <c r="AF303" s="162" t="str">
        <f t="shared" si="51"/>
        <v>EXT</v>
      </c>
      <c r="AG303" s="163">
        <f t="shared" si="49"/>
        <v>5</v>
      </c>
      <c r="AH303" s="163" t="str">
        <f t="shared" si="52"/>
        <v>0..1</v>
      </c>
      <c r="AI303" s="164" t="s">
        <v>1632</v>
      </c>
      <c r="AJ303" s="164" t="s">
        <v>1633</v>
      </c>
      <c r="AK303" s="165"/>
      <c r="AL303" s="165"/>
      <c r="AM303" s="165"/>
      <c r="AN303" s="164"/>
      <c r="AO303" s="66" t="str">
        <f t="shared" si="48"/>
        <v>0..1</v>
      </c>
      <c r="AP303" s="66" t="str">
        <f t="shared" si="48"/>
        <v>0..1</v>
      </c>
      <c r="AQ303" s="167" t="str">
        <f t="shared" si="48"/>
        <v>/rsm:CrossIndustryInvoice
/rsm:SupplyChainTradeTransaction
/ram:ApplicableHeaderTradeAgreement
/ram:SellerTradeParty
/ram:SpecifiedLegalOrganization
/ram:PostalTradeAddress</v>
      </c>
      <c r="AR303" s="168" t="str">
        <f t="shared" si="48"/>
        <v>/rsm:CrossIndustryInvoice/rsm:SupplyChainTradeTransaction/ram:ApplicableHeaderTradeAgreement/ram:SellerTradeParty/ram:SpecifiedLegalOrganization/ram:PostalTradeAddress</v>
      </c>
      <c r="AS303" s="166"/>
      <c r="AT303" s="169"/>
      <c r="AU303" s="163" t="str">
        <f t="shared" si="50"/>
        <v>0..1</v>
      </c>
      <c r="AV303" s="166"/>
      <c r="AW303" s="170"/>
      <c r="AX303" s="7"/>
      <c r="AY303" s="171" t="str">
        <f t="shared" si="53"/>
        <v>EXTENDED</v>
      </c>
      <c r="AZ303" s="171" t="str">
        <f t="shared" si="53"/>
        <v>EXTENDED FR B2B</v>
      </c>
      <c r="BA303" s="1"/>
      <c r="BB303" s="57"/>
      <c r="BE303"/>
      <c r="BF303" s="1"/>
      <c r="BG303" s="1"/>
      <c r="BH303" s="1"/>
      <c r="BI303" s="1"/>
      <c r="BJ303" s="1"/>
      <c r="BK303" s="1"/>
      <c r="BL303" s="1"/>
      <c r="BM303" s="1"/>
      <c r="BN303" s="1"/>
      <c r="BO303" s="1"/>
      <c r="BP303" s="1"/>
      <c r="BQ303" s="1"/>
      <c r="BR303" s="1"/>
      <c r="BS303" s="1"/>
      <c r="BT303" s="1"/>
      <c r="BU303" s="1"/>
      <c r="BV303" s="1"/>
      <c r="BW303" s="1"/>
      <c r="BX303" s="1"/>
      <c r="BY303" s="1"/>
      <c r="BZ303" s="1"/>
    </row>
    <row r="304" spans="1:78" s="59" customFormat="1" ht="120" x14ac:dyDescent="0.2">
      <c r="A304" s="45" t="str">
        <f t="shared" si="57"/>
        <v>EXT</v>
      </c>
      <c r="B304" s="45"/>
      <c r="C304" s="45"/>
      <c r="D304" s="189" t="s">
        <v>1526</v>
      </c>
      <c r="E304" s="61" t="s">
        <v>41</v>
      </c>
      <c r="F304" s="282" t="e">
        <v>#N/A</v>
      </c>
      <c r="G304" s="62">
        <f t="shared" si="47"/>
        <v>6</v>
      </c>
      <c r="H304" s="62" t="s">
        <v>42</v>
      </c>
      <c r="I304" s="64" t="s">
        <v>1634</v>
      </c>
      <c r="J304" s="64" t="s">
        <v>1635</v>
      </c>
      <c r="K304" s="65" t="s">
        <v>1636</v>
      </c>
      <c r="L304" s="65"/>
      <c r="M304" s="65"/>
      <c r="N304" s="64" t="s">
        <v>70</v>
      </c>
      <c r="O304" s="66" t="s">
        <v>42</v>
      </c>
      <c r="P304" s="66" t="str">
        <f t="shared" si="54"/>
        <v>0..1</v>
      </c>
      <c r="Q304" s="6" t="s">
        <v>1637</v>
      </c>
      <c r="R304" s="67" t="s">
        <v>1638</v>
      </c>
      <c r="S304" s="66" t="s">
        <v>73</v>
      </c>
      <c r="T304" s="68" t="s">
        <v>56</v>
      </c>
      <c r="U304" s="62" t="s">
        <v>42</v>
      </c>
      <c r="V304" s="66"/>
      <c r="W304" s="69"/>
      <c r="X304" s="38"/>
      <c r="Y304" s="70" t="s">
        <v>47</v>
      </c>
      <c r="Z304" s="70" t="s">
        <v>48</v>
      </c>
      <c r="AA304" s="57"/>
      <c r="AB304" s="13" t="str">
        <f t="shared" si="55"/>
        <v>/rsm:CrossIndustryInvoice/rsm:SupplyChainTradeTransaction/ram:ApplicableHeaderTradeAgreement/ram:SellerTradeParty/ram:SpecifiedLegalOrganization/ram:PostalTradeAddress</v>
      </c>
      <c r="AC304" s="13" t="str">
        <f t="shared" si="56"/>
        <v>/ram:PostcodeCode</v>
      </c>
      <c r="AD304" s="14">
        <f>COUNTIFS(R$4:R304,AB304)</f>
        <v>1</v>
      </c>
      <c r="AE304" s="57"/>
      <c r="AF304" s="61" t="str">
        <f t="shared" si="51"/>
        <v>EXT</v>
      </c>
      <c r="AG304" s="62">
        <f t="shared" si="49"/>
        <v>6</v>
      </c>
      <c r="AH304" s="62" t="str">
        <f t="shared" si="52"/>
        <v>0..1</v>
      </c>
      <c r="AI304" s="64" t="s">
        <v>1639</v>
      </c>
      <c r="AJ304" s="64"/>
      <c r="AK304" s="65"/>
      <c r="AL304" s="65"/>
      <c r="AM304" s="65"/>
      <c r="AN304" s="64"/>
      <c r="AO304" s="66" t="str">
        <f t="shared" si="48"/>
        <v>0..1</v>
      </c>
      <c r="AP304" s="66" t="str">
        <f t="shared" si="48"/>
        <v>0..1</v>
      </c>
      <c r="AQ304" s="6" t="str">
        <f t="shared" si="48"/>
        <v>/rsm:CrossIndustryInvoice
/rsm:SupplyChainTradeTransaction
/ram:ApplicableHeaderTradeAgreement
/ram:SellerTradeParty
/ram:SpecifiedLegalOrganization
/ram:PostalTradeAddress
/ram:PostcodeCode</v>
      </c>
      <c r="AR304" s="67" t="str">
        <f t="shared" si="48"/>
        <v>/rsm:CrossIndustryInvoice/rsm:SupplyChainTradeTransaction/ram:ApplicableHeaderTradeAgreement/ram:SellerTradeParty/ram:SpecifiedLegalOrganization/ram:PostalTradeAddress/ram:PostcodeCode</v>
      </c>
      <c r="AS304" s="66" t="s">
        <v>73</v>
      </c>
      <c r="AT304" s="68" t="s">
        <v>56</v>
      </c>
      <c r="AU304" s="62" t="str">
        <f t="shared" si="50"/>
        <v>0..1</v>
      </c>
      <c r="AV304" s="66"/>
      <c r="AW304" s="69"/>
      <c r="AX304" s="7"/>
      <c r="AY304" s="70" t="str">
        <f t="shared" si="53"/>
        <v>EXTENDED</v>
      </c>
      <c r="AZ304" s="70" t="str">
        <f t="shared" si="53"/>
        <v>EXTENDED FR B2B</v>
      </c>
      <c r="BA304" s="1"/>
      <c r="BB304" s="57"/>
      <c r="BE304"/>
      <c r="BF304" s="1"/>
      <c r="BG304" s="1"/>
      <c r="BH304" s="1"/>
      <c r="BI304" s="1"/>
      <c r="BJ304" s="1"/>
      <c r="BK304" s="1"/>
      <c r="BL304" s="1"/>
      <c r="BM304" s="1"/>
      <c r="BN304" s="1"/>
      <c r="BO304" s="1"/>
      <c r="BP304" s="1"/>
      <c r="BQ304" s="1"/>
      <c r="BR304" s="1"/>
      <c r="BS304" s="1"/>
      <c r="BT304" s="1"/>
      <c r="BU304" s="1"/>
      <c r="BV304" s="1"/>
      <c r="BW304" s="1"/>
      <c r="BX304" s="1"/>
      <c r="BY304" s="1"/>
      <c r="BZ304" s="1"/>
    </row>
    <row r="305" spans="1:78" s="59" customFormat="1" ht="120" x14ac:dyDescent="0.2">
      <c r="A305" s="45" t="str">
        <f t="shared" si="57"/>
        <v>EXT</v>
      </c>
      <c r="B305" s="45"/>
      <c r="C305" s="45"/>
      <c r="D305" s="189" t="s">
        <v>1526</v>
      </c>
      <c r="E305" s="61" t="s">
        <v>41</v>
      </c>
      <c r="F305" s="282" t="e">
        <v>#N/A</v>
      </c>
      <c r="G305" s="62">
        <f t="shared" si="47"/>
        <v>6</v>
      </c>
      <c r="H305" s="62" t="s">
        <v>42</v>
      </c>
      <c r="I305" s="64" t="s">
        <v>1640</v>
      </c>
      <c r="J305" s="64" t="s">
        <v>1641</v>
      </c>
      <c r="K305" s="65" t="s">
        <v>1642</v>
      </c>
      <c r="L305" s="65"/>
      <c r="M305" s="65"/>
      <c r="N305" s="64" t="s">
        <v>70</v>
      </c>
      <c r="O305" s="66" t="s">
        <v>42</v>
      </c>
      <c r="P305" s="66" t="str">
        <f t="shared" si="54"/>
        <v>0..1</v>
      </c>
      <c r="Q305" s="6" t="s">
        <v>1643</v>
      </c>
      <c r="R305" s="67" t="s">
        <v>1644</v>
      </c>
      <c r="S305" s="66" t="s">
        <v>73</v>
      </c>
      <c r="T305" s="68" t="s">
        <v>56</v>
      </c>
      <c r="U305" s="62" t="s">
        <v>42</v>
      </c>
      <c r="V305" s="66"/>
      <c r="W305" s="69"/>
      <c r="X305" s="38"/>
      <c r="Y305" s="70" t="s">
        <v>47</v>
      </c>
      <c r="Z305" s="70" t="s">
        <v>48</v>
      </c>
      <c r="AA305" s="57"/>
      <c r="AB305" s="13" t="str">
        <f t="shared" si="55"/>
        <v>/rsm:CrossIndustryInvoice/rsm:SupplyChainTradeTransaction/ram:ApplicableHeaderTradeAgreement/ram:SellerTradeParty/ram:SpecifiedLegalOrganization/ram:PostalTradeAddress</v>
      </c>
      <c r="AC305" s="13" t="str">
        <f t="shared" si="56"/>
        <v>/ram:LineOne</v>
      </c>
      <c r="AD305" s="14">
        <f>COUNTIFS(R$4:R305,AB305)</f>
        <v>1</v>
      </c>
      <c r="AE305" s="57"/>
      <c r="AF305" s="61" t="str">
        <f t="shared" si="51"/>
        <v>EXT</v>
      </c>
      <c r="AG305" s="62">
        <f t="shared" si="49"/>
        <v>6</v>
      </c>
      <c r="AH305" s="62" t="str">
        <f t="shared" si="52"/>
        <v>0..1</v>
      </c>
      <c r="AI305" s="64" t="s">
        <v>1645</v>
      </c>
      <c r="AJ305" s="64"/>
      <c r="AK305" s="65"/>
      <c r="AL305" s="65"/>
      <c r="AM305" s="65"/>
      <c r="AN305" s="64"/>
      <c r="AO305" s="66" t="str">
        <f t="shared" si="48"/>
        <v>0..1</v>
      </c>
      <c r="AP305" s="66" t="str">
        <f t="shared" si="48"/>
        <v>0..1</v>
      </c>
      <c r="AQ305" s="6" t="str">
        <f t="shared" si="48"/>
        <v>/rsm:CrossIndustryInvoice
/rsm:SupplyChainTradeTransaction
/ram:ApplicableHeaderTradeAgreement
/ram:SellerTradeParty
/ram:SpecifiedLegalOrganization
/ram:PostalTradeAddress
/ram:LineOne</v>
      </c>
      <c r="AR305" s="67" t="str">
        <f t="shared" si="48"/>
        <v>/rsm:CrossIndustryInvoice/rsm:SupplyChainTradeTransaction/ram:ApplicableHeaderTradeAgreement/ram:SellerTradeParty/ram:SpecifiedLegalOrganization/ram:PostalTradeAddress/ram:LineOne</v>
      </c>
      <c r="AS305" s="66" t="s">
        <v>73</v>
      </c>
      <c r="AT305" s="68" t="s">
        <v>56</v>
      </c>
      <c r="AU305" s="62" t="str">
        <f t="shared" si="50"/>
        <v>0..1</v>
      </c>
      <c r="AV305" s="66"/>
      <c r="AW305" s="69"/>
      <c r="AX305" s="7"/>
      <c r="AY305" s="70" t="str">
        <f t="shared" si="53"/>
        <v>EXTENDED</v>
      </c>
      <c r="AZ305" s="70" t="str">
        <f t="shared" si="53"/>
        <v>EXTENDED FR B2B</v>
      </c>
      <c r="BA305" s="1"/>
      <c r="BB305" s="57"/>
      <c r="BE305"/>
      <c r="BF305" s="1"/>
      <c r="BG305" s="1"/>
      <c r="BH305" s="1"/>
      <c r="BI305" s="1"/>
      <c r="BJ305" s="1"/>
      <c r="BK305" s="1"/>
      <c r="BL305" s="1"/>
      <c r="BM305" s="1"/>
      <c r="BN305" s="1"/>
      <c r="BO305" s="1"/>
      <c r="BP305" s="1"/>
      <c r="BQ305" s="1"/>
      <c r="BR305" s="1"/>
      <c r="BS305" s="1"/>
      <c r="BT305" s="1"/>
      <c r="BU305" s="1"/>
      <c r="BV305" s="1"/>
      <c r="BW305" s="1"/>
      <c r="BX305" s="1"/>
      <c r="BY305" s="1"/>
      <c r="BZ305" s="1"/>
    </row>
    <row r="306" spans="1:78" s="59" customFormat="1" ht="120" x14ac:dyDescent="0.2">
      <c r="A306" s="45" t="str">
        <f t="shared" si="57"/>
        <v>EXT</v>
      </c>
      <c r="B306" s="45"/>
      <c r="C306" s="45"/>
      <c r="D306" s="189" t="s">
        <v>1526</v>
      </c>
      <c r="E306" s="61" t="s">
        <v>41</v>
      </c>
      <c r="F306" s="282" t="e">
        <v>#N/A</v>
      </c>
      <c r="G306" s="62">
        <f t="shared" si="47"/>
        <v>6</v>
      </c>
      <c r="H306" s="62" t="s">
        <v>42</v>
      </c>
      <c r="I306" s="64" t="s">
        <v>1646</v>
      </c>
      <c r="J306" s="64" t="s">
        <v>1647</v>
      </c>
      <c r="K306" s="65"/>
      <c r="L306" s="65"/>
      <c r="M306" s="65"/>
      <c r="N306" s="64" t="s">
        <v>70</v>
      </c>
      <c r="O306" s="66" t="s">
        <v>42</v>
      </c>
      <c r="P306" s="66" t="str">
        <f t="shared" si="54"/>
        <v>0..1</v>
      </c>
      <c r="Q306" s="6" t="s">
        <v>1648</v>
      </c>
      <c r="R306" s="67" t="s">
        <v>1649</v>
      </c>
      <c r="S306" s="66" t="s">
        <v>73</v>
      </c>
      <c r="T306" s="68" t="s">
        <v>56</v>
      </c>
      <c r="U306" s="62" t="s">
        <v>42</v>
      </c>
      <c r="V306" s="66"/>
      <c r="W306" s="69"/>
      <c r="X306" s="38"/>
      <c r="Y306" s="70" t="s">
        <v>47</v>
      </c>
      <c r="Z306" s="70" t="s">
        <v>48</v>
      </c>
      <c r="AA306" s="57"/>
      <c r="AB306" s="13" t="str">
        <f t="shared" si="55"/>
        <v>/rsm:CrossIndustryInvoice/rsm:SupplyChainTradeTransaction/ram:ApplicableHeaderTradeAgreement/ram:SellerTradeParty/ram:SpecifiedLegalOrganization/ram:PostalTradeAddress</v>
      </c>
      <c r="AC306" s="13" t="str">
        <f t="shared" si="56"/>
        <v>/ram:LineTwo</v>
      </c>
      <c r="AD306" s="14">
        <f>COUNTIFS(R$4:R306,AB306)</f>
        <v>1</v>
      </c>
      <c r="AE306" s="57"/>
      <c r="AF306" s="61" t="str">
        <f t="shared" si="51"/>
        <v>EXT</v>
      </c>
      <c r="AG306" s="62">
        <f t="shared" si="49"/>
        <v>6</v>
      </c>
      <c r="AH306" s="62" t="str">
        <f t="shared" si="52"/>
        <v>0..1</v>
      </c>
      <c r="AI306" s="64" t="s">
        <v>1650</v>
      </c>
      <c r="AJ306" s="64"/>
      <c r="AK306" s="65"/>
      <c r="AL306" s="65"/>
      <c r="AM306" s="65"/>
      <c r="AN306" s="64"/>
      <c r="AO306" s="66" t="str">
        <f t="shared" si="48"/>
        <v>0..1</v>
      </c>
      <c r="AP306" s="66" t="str">
        <f t="shared" si="48"/>
        <v>0..1</v>
      </c>
      <c r="AQ306" s="6" t="str">
        <f t="shared" si="48"/>
        <v>/rsm:CrossIndustryInvoice
/rsm:SupplyChainTradeTransaction
/ram:ApplicableHeaderTradeAgreement
/ram:SellerTradeParty
/ram:SpecifiedLegalOrganization
/ram:PostalTradeAddress
/ram:LineTwo</v>
      </c>
      <c r="AR306" s="67" t="str">
        <f t="shared" si="48"/>
        <v>/rsm:CrossIndustryInvoice/rsm:SupplyChainTradeTransaction/ram:ApplicableHeaderTradeAgreement/ram:SellerTradeParty/ram:SpecifiedLegalOrganization/ram:PostalTradeAddress/ram:LineTwo</v>
      </c>
      <c r="AS306" s="66" t="s">
        <v>73</v>
      </c>
      <c r="AT306" s="68" t="s">
        <v>56</v>
      </c>
      <c r="AU306" s="62" t="str">
        <f t="shared" si="50"/>
        <v>0..1</v>
      </c>
      <c r="AV306" s="66"/>
      <c r="AW306" s="69"/>
      <c r="AX306" s="7"/>
      <c r="AY306" s="70" t="str">
        <f t="shared" si="53"/>
        <v>EXTENDED</v>
      </c>
      <c r="AZ306" s="70" t="str">
        <f t="shared" si="53"/>
        <v>EXTENDED FR B2B</v>
      </c>
      <c r="BA306" s="1"/>
      <c r="BB306" s="57"/>
      <c r="BE306"/>
      <c r="BF306" s="1"/>
      <c r="BG306" s="1"/>
      <c r="BH306" s="1"/>
      <c r="BI306" s="1"/>
      <c r="BJ306" s="1"/>
      <c r="BK306" s="1"/>
      <c r="BL306" s="1"/>
      <c r="BM306" s="1"/>
      <c r="BN306" s="1"/>
      <c r="BO306" s="1"/>
      <c r="BP306" s="1"/>
      <c r="BQ306" s="1"/>
      <c r="BR306" s="1"/>
      <c r="BS306" s="1"/>
      <c r="BT306" s="1"/>
      <c r="BU306" s="1"/>
      <c r="BV306" s="1"/>
      <c r="BW306" s="1"/>
      <c r="BX306" s="1"/>
      <c r="BY306" s="1"/>
      <c r="BZ306" s="1"/>
    </row>
    <row r="307" spans="1:78" s="59" customFormat="1" ht="120" x14ac:dyDescent="0.2">
      <c r="A307" s="45" t="str">
        <f t="shared" si="57"/>
        <v>EXT</v>
      </c>
      <c r="B307" s="45"/>
      <c r="C307" s="45"/>
      <c r="D307" s="189" t="s">
        <v>1526</v>
      </c>
      <c r="E307" s="61" t="s">
        <v>41</v>
      </c>
      <c r="F307" s="282" t="e">
        <v>#N/A</v>
      </c>
      <c r="G307" s="62">
        <f t="shared" si="47"/>
        <v>6</v>
      </c>
      <c r="H307" s="62" t="s">
        <v>42</v>
      </c>
      <c r="I307" s="64" t="s">
        <v>1651</v>
      </c>
      <c r="J307" s="64" t="s">
        <v>1647</v>
      </c>
      <c r="K307" s="65"/>
      <c r="L307" s="65"/>
      <c r="M307" s="65"/>
      <c r="N307" s="64" t="s">
        <v>70</v>
      </c>
      <c r="O307" s="66" t="s">
        <v>42</v>
      </c>
      <c r="P307" s="66" t="str">
        <f t="shared" si="54"/>
        <v>0..1</v>
      </c>
      <c r="Q307" s="6" t="s">
        <v>1652</v>
      </c>
      <c r="R307" s="67" t="s">
        <v>1653</v>
      </c>
      <c r="S307" s="66" t="s">
        <v>73</v>
      </c>
      <c r="T307" s="68" t="s">
        <v>56</v>
      </c>
      <c r="U307" s="62" t="s">
        <v>42</v>
      </c>
      <c r="V307" s="66"/>
      <c r="W307" s="69"/>
      <c r="X307" s="38"/>
      <c r="Y307" s="70" t="s">
        <v>47</v>
      </c>
      <c r="Z307" s="70" t="s">
        <v>48</v>
      </c>
      <c r="AA307" s="57"/>
      <c r="AB307" s="13" t="str">
        <f t="shared" si="55"/>
        <v>/rsm:CrossIndustryInvoice/rsm:SupplyChainTradeTransaction/ram:ApplicableHeaderTradeAgreement/ram:SellerTradeParty/ram:SpecifiedLegalOrganization/ram:PostalTradeAddress</v>
      </c>
      <c r="AC307" s="13" t="str">
        <f t="shared" si="56"/>
        <v>/ram:LineThree</v>
      </c>
      <c r="AD307" s="14">
        <f>COUNTIFS(R$4:R307,AB307)</f>
        <v>1</v>
      </c>
      <c r="AE307" s="57"/>
      <c r="AF307" s="61" t="str">
        <f t="shared" si="51"/>
        <v>EXT</v>
      </c>
      <c r="AG307" s="62">
        <f t="shared" si="49"/>
        <v>6</v>
      </c>
      <c r="AH307" s="62" t="str">
        <f t="shared" si="52"/>
        <v>0..1</v>
      </c>
      <c r="AI307" s="64" t="s">
        <v>1654</v>
      </c>
      <c r="AJ307" s="64"/>
      <c r="AK307" s="65"/>
      <c r="AL307" s="65"/>
      <c r="AM307" s="65"/>
      <c r="AN307" s="64"/>
      <c r="AO307" s="66" t="str">
        <f t="shared" si="48"/>
        <v>0..1</v>
      </c>
      <c r="AP307" s="66" t="str">
        <f t="shared" si="48"/>
        <v>0..1</v>
      </c>
      <c r="AQ307" s="6" t="str">
        <f t="shared" si="48"/>
        <v>/rsm:CrossIndustryInvoice
/rsm:SupplyChainTradeTransaction
/ram:ApplicableHeaderTradeAgreement
/ram:SellerTradeParty
/ram:SpecifiedLegalOrganization
/ram:PostalTradeAddress
/ram:LineThree</v>
      </c>
      <c r="AR307" s="67" t="str">
        <f t="shared" si="48"/>
        <v>/rsm:CrossIndustryInvoice/rsm:SupplyChainTradeTransaction/ram:ApplicableHeaderTradeAgreement/ram:SellerTradeParty/ram:SpecifiedLegalOrganization/ram:PostalTradeAddress/ram:LineThree</v>
      </c>
      <c r="AS307" s="66" t="s">
        <v>73</v>
      </c>
      <c r="AT307" s="68" t="s">
        <v>56</v>
      </c>
      <c r="AU307" s="62" t="str">
        <f t="shared" si="50"/>
        <v>0..1</v>
      </c>
      <c r="AV307" s="66"/>
      <c r="AW307" s="69"/>
      <c r="AX307" s="7"/>
      <c r="AY307" s="70" t="str">
        <f t="shared" si="53"/>
        <v>EXTENDED</v>
      </c>
      <c r="AZ307" s="70" t="str">
        <f t="shared" si="53"/>
        <v>EXTENDED FR B2B</v>
      </c>
      <c r="BA307" s="1"/>
      <c r="BB307" s="57"/>
      <c r="BE307"/>
      <c r="BF307" s="1"/>
      <c r="BG307" s="1"/>
      <c r="BH307" s="1"/>
      <c r="BI307" s="1"/>
      <c r="BJ307" s="1"/>
      <c r="BK307" s="1"/>
      <c r="BL307" s="1"/>
      <c r="BM307" s="1"/>
      <c r="BN307" s="1"/>
      <c r="BO307" s="1"/>
      <c r="BP307" s="1"/>
      <c r="BQ307" s="1"/>
      <c r="BR307" s="1"/>
      <c r="BS307" s="1"/>
      <c r="BT307" s="1"/>
      <c r="BU307" s="1"/>
      <c r="BV307" s="1"/>
      <c r="BW307" s="1"/>
      <c r="BX307" s="1"/>
      <c r="BY307" s="1"/>
      <c r="BZ307" s="1"/>
    </row>
    <row r="308" spans="1:78" s="59" customFormat="1" ht="120" x14ac:dyDescent="0.2">
      <c r="A308" s="45" t="str">
        <f t="shared" si="57"/>
        <v>EXT</v>
      </c>
      <c r="B308" s="45"/>
      <c r="C308" s="45"/>
      <c r="D308" s="189" t="s">
        <v>1526</v>
      </c>
      <c r="E308" s="61" t="s">
        <v>41</v>
      </c>
      <c r="F308" s="282" t="e">
        <v>#N/A</v>
      </c>
      <c r="G308" s="62">
        <f t="shared" si="47"/>
        <v>6</v>
      </c>
      <c r="H308" s="62" t="s">
        <v>42</v>
      </c>
      <c r="I308" s="64" t="s">
        <v>1655</v>
      </c>
      <c r="J308" s="64" t="s">
        <v>1656</v>
      </c>
      <c r="K308" s="65"/>
      <c r="L308" s="65"/>
      <c r="M308" s="65"/>
      <c r="N308" s="64" t="s">
        <v>70</v>
      </c>
      <c r="O308" s="66" t="s">
        <v>42</v>
      </c>
      <c r="P308" s="66" t="str">
        <f t="shared" si="54"/>
        <v>0..1</v>
      </c>
      <c r="Q308" s="6" t="s">
        <v>1657</v>
      </c>
      <c r="R308" s="67" t="s">
        <v>1658</v>
      </c>
      <c r="S308" s="66" t="s">
        <v>73</v>
      </c>
      <c r="T308" s="68" t="s">
        <v>56</v>
      </c>
      <c r="U308" s="62" t="s">
        <v>42</v>
      </c>
      <c r="V308" s="66"/>
      <c r="W308" s="69"/>
      <c r="X308" s="38"/>
      <c r="Y308" s="70" t="s">
        <v>47</v>
      </c>
      <c r="Z308" s="70" t="s">
        <v>48</v>
      </c>
      <c r="AA308" s="57"/>
      <c r="AB308" s="13" t="str">
        <f t="shared" si="55"/>
        <v>/rsm:CrossIndustryInvoice/rsm:SupplyChainTradeTransaction/ram:ApplicableHeaderTradeAgreement/ram:SellerTradeParty/ram:SpecifiedLegalOrganization/ram:PostalTradeAddress</v>
      </c>
      <c r="AC308" s="13" t="str">
        <f t="shared" si="56"/>
        <v>/ram:CityName</v>
      </c>
      <c r="AD308" s="14">
        <f>COUNTIFS(R$4:R308,AB308)</f>
        <v>1</v>
      </c>
      <c r="AE308" s="57"/>
      <c r="AF308" s="61" t="str">
        <f t="shared" si="51"/>
        <v>EXT</v>
      </c>
      <c r="AG308" s="62">
        <f t="shared" si="49"/>
        <v>6</v>
      </c>
      <c r="AH308" s="62" t="str">
        <f t="shared" si="52"/>
        <v>0..1</v>
      </c>
      <c r="AI308" s="64" t="s">
        <v>1659</v>
      </c>
      <c r="AJ308" s="64"/>
      <c r="AK308" s="65"/>
      <c r="AL308" s="65"/>
      <c r="AM308" s="65"/>
      <c r="AN308" s="64"/>
      <c r="AO308" s="66" t="str">
        <f t="shared" si="48"/>
        <v>0..1</v>
      </c>
      <c r="AP308" s="66" t="str">
        <f t="shared" si="48"/>
        <v>0..1</v>
      </c>
      <c r="AQ308" s="6" t="str">
        <f t="shared" si="48"/>
        <v>/rsm:CrossIndustryInvoice
/rsm:SupplyChainTradeTransaction
/ram:ApplicableHeaderTradeAgreement
/ram:SellerTradeParty
/ram:SpecifiedLegalOrganization
/ram:PostalTradeAddress
/ram:CityName</v>
      </c>
      <c r="AR308" s="67" t="str">
        <f t="shared" si="48"/>
        <v>/rsm:CrossIndustryInvoice/rsm:SupplyChainTradeTransaction/ram:ApplicableHeaderTradeAgreement/ram:SellerTradeParty/ram:SpecifiedLegalOrganization/ram:PostalTradeAddress/ram:CityName</v>
      </c>
      <c r="AS308" s="66" t="s">
        <v>73</v>
      </c>
      <c r="AT308" s="68" t="s">
        <v>56</v>
      </c>
      <c r="AU308" s="62" t="str">
        <f t="shared" si="50"/>
        <v>0..1</v>
      </c>
      <c r="AV308" s="66"/>
      <c r="AW308" s="69"/>
      <c r="AX308" s="7"/>
      <c r="AY308" s="70" t="str">
        <f t="shared" si="53"/>
        <v>EXTENDED</v>
      </c>
      <c r="AZ308" s="70" t="str">
        <f t="shared" si="53"/>
        <v>EXTENDED FR B2B</v>
      </c>
      <c r="BA308" s="1"/>
      <c r="BB308" s="57"/>
      <c r="BE308"/>
      <c r="BF308" s="1"/>
      <c r="BG308" s="1"/>
      <c r="BH308" s="1"/>
      <c r="BI308" s="1"/>
      <c r="BJ308" s="1"/>
      <c r="BK308" s="1"/>
      <c r="BL308" s="1"/>
      <c r="BM308" s="1"/>
      <c r="BN308" s="1"/>
      <c r="BO308" s="1"/>
      <c r="BP308" s="1"/>
      <c r="BQ308" s="1"/>
      <c r="BR308" s="1"/>
      <c r="BS308" s="1"/>
      <c r="BT308" s="1"/>
      <c r="BU308" s="1"/>
      <c r="BV308" s="1"/>
      <c r="BW308" s="1"/>
      <c r="BX308" s="1"/>
      <c r="BY308" s="1"/>
      <c r="BZ308" s="1"/>
    </row>
    <row r="309" spans="1:78" s="59" customFormat="1" ht="120" x14ac:dyDescent="0.2">
      <c r="A309" s="45" t="str">
        <f t="shared" si="57"/>
        <v>EXT</v>
      </c>
      <c r="B309" s="45"/>
      <c r="C309" s="45"/>
      <c r="D309" s="189" t="s">
        <v>1526</v>
      </c>
      <c r="E309" s="61" t="s">
        <v>41</v>
      </c>
      <c r="F309" s="282" t="e">
        <v>#N/A</v>
      </c>
      <c r="G309" s="62">
        <f t="shared" si="47"/>
        <v>6</v>
      </c>
      <c r="H309" s="62" t="s">
        <v>32</v>
      </c>
      <c r="I309" s="64" t="s">
        <v>1660</v>
      </c>
      <c r="J309" s="64" t="s">
        <v>1661</v>
      </c>
      <c r="K309" s="65" t="s">
        <v>1662</v>
      </c>
      <c r="L309" s="65"/>
      <c r="M309" s="65"/>
      <c r="N309" s="64" t="s">
        <v>128</v>
      </c>
      <c r="O309" s="66" t="s">
        <v>32</v>
      </c>
      <c r="P309" s="66" t="str">
        <f t="shared" si="54"/>
        <v>1..1</v>
      </c>
      <c r="Q309" s="6" t="s">
        <v>1663</v>
      </c>
      <c r="R309" s="67" t="s">
        <v>1664</v>
      </c>
      <c r="S309" s="66" t="s">
        <v>131</v>
      </c>
      <c r="T309" s="68" t="s">
        <v>56</v>
      </c>
      <c r="U309" s="62" t="s">
        <v>42</v>
      </c>
      <c r="V309" s="66"/>
      <c r="W309" s="69"/>
      <c r="X309" s="38"/>
      <c r="Y309" s="70" t="s">
        <v>47</v>
      </c>
      <c r="Z309" s="70" t="s">
        <v>48</v>
      </c>
      <c r="AA309" s="57"/>
      <c r="AB309" s="13" t="str">
        <f t="shared" si="55"/>
        <v>/rsm:CrossIndustryInvoice/rsm:SupplyChainTradeTransaction/ram:ApplicableHeaderTradeAgreement/ram:SellerTradeParty/ram:SpecifiedLegalOrganization/ram:PostalTradeAddress</v>
      </c>
      <c r="AC309" s="13" t="str">
        <f t="shared" si="56"/>
        <v>/ram:CountryID</v>
      </c>
      <c r="AD309" s="14">
        <f>COUNTIFS(R$4:R309,AB309)</f>
        <v>1</v>
      </c>
      <c r="AE309" s="57"/>
      <c r="AF309" s="61" t="str">
        <f t="shared" si="51"/>
        <v>EXT</v>
      </c>
      <c r="AG309" s="62">
        <f t="shared" si="49"/>
        <v>6</v>
      </c>
      <c r="AH309" s="62" t="str">
        <f t="shared" si="52"/>
        <v>1..1</v>
      </c>
      <c r="AI309" s="64" t="s">
        <v>1665</v>
      </c>
      <c r="AJ309" s="64"/>
      <c r="AK309" s="65"/>
      <c r="AL309" s="65"/>
      <c r="AM309" s="65"/>
      <c r="AN309" s="64"/>
      <c r="AO309" s="66" t="str">
        <f t="shared" si="48"/>
        <v>1..1</v>
      </c>
      <c r="AP309" s="66" t="str">
        <f t="shared" si="48"/>
        <v>1..1</v>
      </c>
      <c r="AQ309" s="6" t="str">
        <f t="shared" si="48"/>
        <v>/rsm:CrossIndustryInvoice
/rsm:SupplyChainTradeTransaction
/ram:ApplicableHeaderTradeAgreement
/ram:SellerTradeParty
/ram:SpecifiedLegalOrganization
/ram:PostalTradeAddress
/ram:CountryID</v>
      </c>
      <c r="AR309" s="67" t="str">
        <f t="shared" si="48"/>
        <v>/rsm:CrossIndustryInvoice/rsm:SupplyChainTradeTransaction/ram:ApplicableHeaderTradeAgreement/ram:SellerTradeParty/ram:SpecifiedLegalOrganization/ram:PostalTradeAddress/ram:CountryID</v>
      </c>
      <c r="AS309" s="66" t="s">
        <v>131</v>
      </c>
      <c r="AT309" s="68" t="s">
        <v>56</v>
      </c>
      <c r="AU309" s="62" t="str">
        <f t="shared" si="50"/>
        <v>0..1</v>
      </c>
      <c r="AV309" s="66"/>
      <c r="AW309" s="69"/>
      <c r="AX309" s="7"/>
      <c r="AY309" s="70" t="str">
        <f t="shared" si="53"/>
        <v>EXTENDED</v>
      </c>
      <c r="AZ309" s="70" t="str">
        <f t="shared" si="53"/>
        <v>EXTENDED FR B2B</v>
      </c>
      <c r="BA309" s="1"/>
      <c r="BB309" s="57"/>
      <c r="BE309"/>
      <c r="BF309" s="1"/>
      <c r="BG309" s="1"/>
      <c r="BH309" s="1"/>
      <c r="BI309" s="1"/>
      <c r="BJ309" s="1"/>
      <c r="BK309" s="1"/>
      <c r="BL309" s="1"/>
      <c r="BM309" s="1"/>
      <c r="BN309" s="1"/>
      <c r="BO309" s="1"/>
      <c r="BP309" s="1"/>
      <c r="BQ309" s="1"/>
      <c r="BR309" s="1"/>
      <c r="BS309" s="1"/>
      <c r="BT309" s="1"/>
      <c r="BU309" s="1"/>
      <c r="BV309" s="1"/>
      <c r="BW309" s="1"/>
      <c r="BX309" s="1"/>
      <c r="BY309" s="1"/>
      <c r="BZ309" s="1"/>
    </row>
    <row r="310" spans="1:78" s="59" customFormat="1" ht="120" x14ac:dyDescent="0.2">
      <c r="A310" s="45" t="str">
        <f t="shared" si="57"/>
        <v>EXT</v>
      </c>
      <c r="B310" s="45"/>
      <c r="C310" s="45"/>
      <c r="D310" s="189" t="s">
        <v>1526</v>
      </c>
      <c r="E310" s="61" t="s">
        <v>41</v>
      </c>
      <c r="F310" s="282" t="e">
        <v>#N/A</v>
      </c>
      <c r="G310" s="62">
        <f t="shared" si="47"/>
        <v>6</v>
      </c>
      <c r="H310" s="62" t="s">
        <v>42</v>
      </c>
      <c r="I310" s="64" t="s">
        <v>1666</v>
      </c>
      <c r="J310" s="64" t="s">
        <v>1667</v>
      </c>
      <c r="K310" s="65" t="s">
        <v>1668</v>
      </c>
      <c r="L310" s="65"/>
      <c r="M310" s="65" t="s">
        <v>35</v>
      </c>
      <c r="N310" s="64" t="s">
        <v>70</v>
      </c>
      <c r="O310" s="66" t="s">
        <v>42</v>
      </c>
      <c r="P310" s="66" t="str">
        <f t="shared" si="54"/>
        <v>0..1</v>
      </c>
      <c r="Q310" s="6" t="s">
        <v>1669</v>
      </c>
      <c r="R310" s="67" t="s">
        <v>1670</v>
      </c>
      <c r="S310" s="66" t="s">
        <v>73</v>
      </c>
      <c r="T310" s="68" t="s">
        <v>56</v>
      </c>
      <c r="U310" s="62" t="s">
        <v>62</v>
      </c>
      <c r="V310" s="66"/>
      <c r="W310" s="69" t="s">
        <v>35</v>
      </c>
      <c r="X310" s="38"/>
      <c r="Y310" s="70" t="s">
        <v>47</v>
      </c>
      <c r="Z310" s="70" t="s">
        <v>48</v>
      </c>
      <c r="AA310" s="57"/>
      <c r="AB310" s="13" t="str">
        <f t="shared" si="55"/>
        <v>/rsm:CrossIndustryInvoice/rsm:SupplyChainTradeTransaction/ram:ApplicableHeaderTradeAgreement/ram:SellerTradeParty/ram:SpecifiedLegalOrganization/ram:PostalTradeAddress</v>
      </c>
      <c r="AC310" s="13" t="str">
        <f t="shared" si="56"/>
        <v>/ram:CountrySubDivisionName</v>
      </c>
      <c r="AD310" s="14">
        <f>COUNTIFS(R$4:R310,AB310)</f>
        <v>1</v>
      </c>
      <c r="AE310" s="57"/>
      <c r="AF310" s="61" t="str">
        <f t="shared" si="51"/>
        <v>EXT</v>
      </c>
      <c r="AG310" s="62">
        <f t="shared" si="49"/>
        <v>6</v>
      </c>
      <c r="AH310" s="62" t="str">
        <f t="shared" si="52"/>
        <v>0..1</v>
      </c>
      <c r="AI310" s="64" t="e">
        <v>#N/A</v>
      </c>
      <c r="AJ310" s="64" t="s">
        <v>1671</v>
      </c>
      <c r="AK310" s="65" t="s">
        <v>1672</v>
      </c>
      <c r="AL310" s="65"/>
      <c r="AM310" s="65" t="s">
        <v>35</v>
      </c>
      <c r="AN310" s="64" t="s">
        <v>78</v>
      </c>
      <c r="AO310" s="66" t="str">
        <f t="shared" si="48"/>
        <v>0..1</v>
      </c>
      <c r="AP310" s="66" t="str">
        <f t="shared" si="48"/>
        <v>0..1</v>
      </c>
      <c r="AQ310" s="6" t="str">
        <f t="shared" si="48"/>
        <v>/rsm:CrossIndustryInvoice
/rsm:SupplyChainTradeTransaction
/ram:ApplicableHeaderTradeAgreement
/ram:SellerTradeParty
/ram:SpecifiedLegalOrganization
/ram:PostalTradeAddress
/ram:CountrySubDivisionName</v>
      </c>
      <c r="AR310" s="67" t="str">
        <f t="shared" si="48"/>
        <v>/rsm:CrossIndustryInvoice/rsm:SupplyChainTradeTransaction/ram:ApplicableHeaderTradeAgreement/ram:SellerTradeParty/ram:SpecifiedLegalOrganization/ram:PostalTradeAddress/ram:CountrySubDivisionName</v>
      </c>
      <c r="AS310" s="66" t="s">
        <v>73</v>
      </c>
      <c r="AT310" s="68" t="s">
        <v>56</v>
      </c>
      <c r="AU310" s="62" t="str">
        <f t="shared" si="50"/>
        <v>0..n</v>
      </c>
      <c r="AV310" s="66"/>
      <c r="AW310" s="69" t="s">
        <v>35</v>
      </c>
      <c r="AX310" s="7"/>
      <c r="AY310" s="70" t="str">
        <f t="shared" si="53"/>
        <v>EXTENDED</v>
      </c>
      <c r="AZ310" s="70" t="str">
        <f t="shared" si="53"/>
        <v>EXTENDED FR B2B</v>
      </c>
      <c r="BA310" s="1"/>
      <c r="BB310" s="57"/>
      <c r="BE310"/>
      <c r="BF310" s="1"/>
      <c r="BG310" s="1"/>
      <c r="BH310" s="1"/>
      <c r="BI310" s="1"/>
      <c r="BJ310" s="1"/>
      <c r="BK310" s="1"/>
      <c r="BL310" s="1"/>
      <c r="BM310" s="1"/>
      <c r="BN310" s="1"/>
      <c r="BO310" s="1"/>
      <c r="BP310" s="1"/>
      <c r="BQ310" s="1"/>
      <c r="BR310" s="1"/>
      <c r="BS310" s="1"/>
      <c r="BT310" s="1"/>
      <c r="BU310" s="1"/>
      <c r="BV310" s="1"/>
      <c r="BW310" s="1"/>
      <c r="BX310" s="1"/>
      <c r="BY310" s="1"/>
      <c r="BZ310" s="1"/>
    </row>
    <row r="311" spans="1:78" s="59" customFormat="1" ht="90" x14ac:dyDescent="0.2">
      <c r="A311" s="45" t="str">
        <f t="shared" si="57"/>
        <v>NO</v>
      </c>
      <c r="B311" s="45"/>
      <c r="C311" s="45"/>
      <c r="D311" s="185" t="s">
        <v>1526</v>
      </c>
      <c r="E311" s="188" t="s">
        <v>1673</v>
      </c>
      <c r="F311" s="303" t="s">
        <v>1673</v>
      </c>
      <c r="G311" s="124">
        <f t="shared" si="47"/>
        <v>4</v>
      </c>
      <c r="H311" s="124" t="s">
        <v>42</v>
      </c>
      <c r="I311" s="125" t="s">
        <v>1674</v>
      </c>
      <c r="J311" s="125" t="s">
        <v>1675</v>
      </c>
      <c r="K311" s="126"/>
      <c r="L311" s="126"/>
      <c r="M311" s="126" t="s">
        <v>35</v>
      </c>
      <c r="N311" s="125"/>
      <c r="O311" s="124" t="s">
        <v>42</v>
      </c>
      <c r="P311" s="124" t="s">
        <v>62</v>
      </c>
      <c r="Q311" s="127" t="s">
        <v>1676</v>
      </c>
      <c r="R311" s="128" t="s">
        <v>1677</v>
      </c>
      <c r="S311" s="124" t="s">
        <v>35</v>
      </c>
      <c r="T311" s="129"/>
      <c r="U311" s="124" t="s">
        <v>62</v>
      </c>
      <c r="V311" s="124" t="s">
        <v>200</v>
      </c>
      <c r="W311" s="130" t="s">
        <v>35</v>
      </c>
      <c r="X311" s="38"/>
      <c r="Y311" s="129" t="s">
        <v>282</v>
      </c>
      <c r="Z311" s="129" t="s">
        <v>282</v>
      </c>
      <c r="AA311" s="57"/>
      <c r="AB311" s="13" t="str">
        <f t="shared" si="55"/>
        <v>/rsm:CrossIndustryInvoice/rsm:SupplyChainTradeTransaction/ram:ApplicableHeaderTradeAgreement/ram:SellerTradeParty</v>
      </c>
      <c r="AC311" s="13" t="str">
        <f t="shared" si="56"/>
        <v>/ram:DefinedTradeContact</v>
      </c>
      <c r="AD311" s="14">
        <f>COUNTIFS(R$4:R311,AB311)</f>
        <v>1</v>
      </c>
      <c r="AE311" s="57"/>
      <c r="AF311" s="188" t="str">
        <f t="shared" si="51"/>
        <v>BG-6</v>
      </c>
      <c r="AG311" s="124">
        <f t="shared" si="49"/>
        <v>4</v>
      </c>
      <c r="AH311" s="124" t="str">
        <f t="shared" si="52"/>
        <v>0..1</v>
      </c>
      <c r="AI311" s="125" t="s">
        <v>1678</v>
      </c>
      <c r="AJ311" s="125" t="s">
        <v>1679</v>
      </c>
      <c r="AK311" s="126"/>
      <c r="AL311" s="126"/>
      <c r="AM311" s="126" t="s">
        <v>35</v>
      </c>
      <c r="AN311" s="125"/>
      <c r="AO311" s="124" t="str">
        <f t="shared" si="48"/>
        <v>0..1</v>
      </c>
      <c r="AP311" s="124" t="str">
        <f t="shared" si="48"/>
        <v>0..n</v>
      </c>
      <c r="AQ311" s="127" t="str">
        <f t="shared" si="48"/>
        <v>/rsm:CrossIndustryInvoice
/rsm:SupplyChainTradeTransaction
/ram:ApplicableHeaderTradeAgreement
/ram:SellerTradeParty
/ram:DefinedTradeContact</v>
      </c>
      <c r="AR311" s="128" t="str">
        <f t="shared" si="48"/>
        <v>/rsm:CrossIndustryInvoice/rsm:SupplyChainTradeTransaction/ram:ApplicableHeaderTradeAgreement/ram:SellerTradeParty/ram:DefinedTradeContact</v>
      </c>
      <c r="AS311" s="124" t="s">
        <v>35</v>
      </c>
      <c r="AT311" s="129"/>
      <c r="AU311" s="124" t="str">
        <f t="shared" si="50"/>
        <v>0..n</v>
      </c>
      <c r="AV311" s="124" t="s">
        <v>200</v>
      </c>
      <c r="AW311" s="130" t="s">
        <v>35</v>
      </c>
      <c r="AX311" s="7"/>
      <c r="AY311" s="129" t="str">
        <f t="shared" si="53"/>
        <v>EN 16931</v>
      </c>
      <c r="AZ311" s="129" t="str">
        <f t="shared" si="53"/>
        <v>EN 16931</v>
      </c>
      <c r="BA311" s="1"/>
      <c r="BB311" s="57"/>
      <c r="BE311"/>
      <c r="BF311" s="1"/>
      <c r="BG311" s="1"/>
      <c r="BH311" s="1"/>
      <c r="BI311" s="1"/>
      <c r="BJ311" s="1"/>
      <c r="BK311" s="1"/>
      <c r="BL311" s="1"/>
      <c r="BM311" s="1"/>
      <c r="BN311" s="1"/>
      <c r="BO311" s="1"/>
      <c r="BP311" s="1"/>
      <c r="BQ311" s="1"/>
      <c r="BR311" s="1"/>
      <c r="BS311" s="1"/>
      <c r="BT311" s="1"/>
      <c r="BU311" s="1"/>
      <c r="BV311" s="1"/>
      <c r="BW311" s="1"/>
      <c r="BX311" s="1"/>
      <c r="BY311" s="1"/>
      <c r="BZ311" s="1"/>
    </row>
    <row r="312" spans="1:78" s="59" customFormat="1" ht="105" x14ac:dyDescent="0.2">
      <c r="A312" s="45" t="str">
        <f t="shared" si="57"/>
        <v>YES</v>
      </c>
      <c r="B312" s="45"/>
      <c r="C312" s="45"/>
      <c r="D312" s="185" t="s">
        <v>1526</v>
      </c>
      <c r="E312" s="186" t="s">
        <v>1680</v>
      </c>
      <c r="F312" s="301" t="e">
        <v>#N/A</v>
      </c>
      <c r="G312" s="66">
        <f t="shared" si="47"/>
        <v>5</v>
      </c>
      <c r="H312" s="66" t="s">
        <v>42</v>
      </c>
      <c r="I312" s="64" t="s">
        <v>1681</v>
      </c>
      <c r="J312" s="64" t="s">
        <v>1682</v>
      </c>
      <c r="K312" s="65" t="s">
        <v>1683</v>
      </c>
      <c r="L312" s="65"/>
      <c r="M312" s="65" t="s">
        <v>35</v>
      </c>
      <c r="N312" s="64" t="s">
        <v>70</v>
      </c>
      <c r="O312" s="66" t="s">
        <v>42</v>
      </c>
      <c r="P312" s="66" t="str">
        <f t="shared" si="54"/>
        <v>0..1</v>
      </c>
      <c r="Q312" s="2" t="s">
        <v>1684</v>
      </c>
      <c r="R312" s="75" t="s">
        <v>1685</v>
      </c>
      <c r="S312" s="66" t="s">
        <v>73</v>
      </c>
      <c r="T312" s="68" t="s">
        <v>56</v>
      </c>
      <c r="U312" s="66" t="s">
        <v>42</v>
      </c>
      <c r="V312" s="66" t="s">
        <v>1686</v>
      </c>
      <c r="W312" s="69" t="s">
        <v>35</v>
      </c>
      <c r="X312" s="38"/>
      <c r="Y312" s="68" t="s">
        <v>282</v>
      </c>
      <c r="Z312" s="68" t="s">
        <v>282</v>
      </c>
      <c r="AA312" s="57"/>
      <c r="AB312" s="13" t="str">
        <f t="shared" si="55"/>
        <v>/rsm:CrossIndustryInvoice/rsm:SupplyChainTradeTransaction/ram:ApplicableHeaderTradeAgreement/ram:SellerTradeParty/ram:DefinedTradeContact</v>
      </c>
      <c r="AC312" s="13" t="str">
        <f t="shared" si="56"/>
        <v>/ram:PersonName</v>
      </c>
      <c r="AD312" s="14">
        <f>COUNTIFS(R$4:R312,AB312)</f>
        <v>1</v>
      </c>
      <c r="AE312" s="57"/>
      <c r="AF312" s="186" t="str">
        <f t="shared" si="51"/>
        <v>BT-41</v>
      </c>
      <c r="AG312" s="66">
        <f t="shared" si="49"/>
        <v>5</v>
      </c>
      <c r="AH312" s="66" t="str">
        <f t="shared" si="52"/>
        <v>0..1</v>
      </c>
      <c r="AI312" s="64" t="s">
        <v>1687</v>
      </c>
      <c r="AJ312" s="64" t="s">
        <v>1688</v>
      </c>
      <c r="AK312" s="65" t="s">
        <v>1689</v>
      </c>
      <c r="AL312" s="65"/>
      <c r="AM312" s="65" t="s">
        <v>35</v>
      </c>
      <c r="AN312" s="64" t="s">
        <v>78</v>
      </c>
      <c r="AO312" s="66" t="str">
        <f t="shared" si="48"/>
        <v>0..1</v>
      </c>
      <c r="AP312" s="66" t="str">
        <f t="shared" si="48"/>
        <v>0..1</v>
      </c>
      <c r="AQ312" s="2" t="str">
        <f t="shared" si="48"/>
        <v>/rsm:CrossIndustryInvoice
/rsm:SupplyChainTradeTransaction
/ram:ApplicableHeaderTradeAgreement
/ram:SellerTradeParty
/ram:DefinedTradeContact
/ram:PersonName</v>
      </c>
      <c r="AR312" s="75" t="str">
        <f t="shared" si="48"/>
        <v>/rsm:CrossIndustryInvoice/rsm:SupplyChainTradeTransaction/ram:ApplicableHeaderTradeAgreement/ram:SellerTradeParty/ram:DefinedTradeContact/ram:PersonName</v>
      </c>
      <c r="AS312" s="66" t="s">
        <v>73</v>
      </c>
      <c r="AT312" s="68" t="s">
        <v>56</v>
      </c>
      <c r="AU312" s="66" t="str">
        <f t="shared" si="50"/>
        <v>0..1</v>
      </c>
      <c r="AV312" s="66" t="s">
        <v>1686</v>
      </c>
      <c r="AW312" s="69" t="s">
        <v>35</v>
      </c>
      <c r="AX312" s="7"/>
      <c r="AY312" s="68" t="str">
        <f t="shared" si="53"/>
        <v>EN 16931</v>
      </c>
      <c r="AZ312" s="68" t="str">
        <f t="shared" si="53"/>
        <v>EN 16931</v>
      </c>
      <c r="BA312" s="1"/>
      <c r="BB312" s="57"/>
      <c r="BE312"/>
      <c r="BF312" s="1"/>
      <c r="BG312" s="1"/>
      <c r="BH312" s="1"/>
      <c r="BI312" s="1"/>
      <c r="BJ312" s="1"/>
      <c r="BK312" s="1"/>
      <c r="BL312" s="1"/>
      <c r="BM312" s="1"/>
      <c r="BN312" s="1"/>
      <c r="BO312" s="1"/>
      <c r="BP312" s="1"/>
      <c r="BQ312" s="1"/>
      <c r="BR312" s="1"/>
      <c r="BS312" s="1"/>
      <c r="BT312" s="1"/>
      <c r="BU312" s="1"/>
      <c r="BV312" s="1"/>
      <c r="BW312" s="1"/>
      <c r="BX312" s="1"/>
      <c r="BY312" s="1"/>
      <c r="BZ312" s="1"/>
    </row>
    <row r="313" spans="1:78" s="59" customFormat="1" ht="105" x14ac:dyDescent="0.2">
      <c r="A313" s="45" t="str">
        <f t="shared" si="57"/>
        <v>NO</v>
      </c>
      <c r="B313" s="45"/>
      <c r="C313" s="45"/>
      <c r="D313" s="185" t="s">
        <v>1526</v>
      </c>
      <c r="E313" s="186" t="s">
        <v>1690</v>
      </c>
      <c r="F313" s="301" t="e">
        <v>#N/A</v>
      </c>
      <c r="G313" s="66">
        <f t="shared" si="47"/>
        <v>5</v>
      </c>
      <c r="H313" s="66" t="s">
        <v>42</v>
      </c>
      <c r="I313" s="64" t="s">
        <v>1681</v>
      </c>
      <c r="J313" s="64" t="s">
        <v>1682</v>
      </c>
      <c r="K313" s="65" t="s">
        <v>1691</v>
      </c>
      <c r="L313" s="65"/>
      <c r="M313" s="65" t="s">
        <v>35</v>
      </c>
      <c r="N313" s="64"/>
      <c r="O313" s="66" t="s">
        <v>42</v>
      </c>
      <c r="P313" s="66" t="str">
        <f t="shared" si="54"/>
        <v>0..1</v>
      </c>
      <c r="Q313" s="2" t="s">
        <v>1692</v>
      </c>
      <c r="R313" s="75" t="s">
        <v>1693</v>
      </c>
      <c r="S313" s="66" t="s">
        <v>73</v>
      </c>
      <c r="T313" s="68"/>
      <c r="U313" s="66" t="s">
        <v>42</v>
      </c>
      <c r="V313" s="66" t="s">
        <v>1686</v>
      </c>
      <c r="W313" s="69" t="s">
        <v>35</v>
      </c>
      <c r="X313" s="38"/>
      <c r="Y313" s="68" t="s">
        <v>282</v>
      </c>
      <c r="Z313" s="68" t="s">
        <v>282</v>
      </c>
      <c r="AA313" s="57"/>
      <c r="AB313" s="13" t="str">
        <f t="shared" si="55"/>
        <v>/rsm:CrossIndustryInvoice/rsm:SupplyChainTradeTransaction/ram:ApplicableHeaderTradeAgreement/ram:SellerTradeParty/ram:DefinedTradeContact</v>
      </c>
      <c r="AC313" s="13" t="str">
        <f t="shared" si="56"/>
        <v>/ram:DepartmentName</v>
      </c>
      <c r="AD313" s="14">
        <f>COUNTIFS(R$4:R313,AB313)</f>
        <v>1</v>
      </c>
      <c r="AE313" s="57"/>
      <c r="AF313" s="186" t="str">
        <f t="shared" si="51"/>
        <v>BT-41-0</v>
      </c>
      <c r="AG313" s="66">
        <f t="shared" si="49"/>
        <v>5</v>
      </c>
      <c r="AH313" s="66" t="str">
        <f t="shared" si="52"/>
        <v>0..1</v>
      </c>
      <c r="AI313" s="64" t="s">
        <v>1687</v>
      </c>
      <c r="AJ313" s="64" t="s">
        <v>1688</v>
      </c>
      <c r="AK313" s="65" t="s">
        <v>1694</v>
      </c>
      <c r="AL313" s="65"/>
      <c r="AM313" s="65" t="s">
        <v>35</v>
      </c>
      <c r="AN313" s="64"/>
      <c r="AO313" s="66" t="str">
        <f t="shared" si="48"/>
        <v>0..1</v>
      </c>
      <c r="AP313" s="66" t="str">
        <f t="shared" si="48"/>
        <v>0..1</v>
      </c>
      <c r="AQ313" s="2" t="str">
        <f t="shared" si="48"/>
        <v>/rsm:CrossIndustryInvoice
/rsm:SupplyChainTradeTransaction
/ram:ApplicableHeaderTradeAgreement
/ram:SellerTradeParty
/ram:DefinedTradeContact
/ram:DepartmentName</v>
      </c>
      <c r="AR313" s="75" t="str">
        <f t="shared" si="48"/>
        <v>/rsm:CrossIndustryInvoice/rsm:SupplyChainTradeTransaction/ram:ApplicableHeaderTradeAgreement/ram:SellerTradeParty/ram:DefinedTradeContact/ram:DepartmentName</v>
      </c>
      <c r="AS313" s="66" t="s">
        <v>73</v>
      </c>
      <c r="AT313" s="68"/>
      <c r="AU313" s="66" t="str">
        <f t="shared" si="50"/>
        <v>0..1</v>
      </c>
      <c r="AV313" s="66" t="s">
        <v>1686</v>
      </c>
      <c r="AW313" s="69" t="s">
        <v>35</v>
      </c>
      <c r="AX313" s="7"/>
      <c r="AY313" s="68" t="str">
        <f t="shared" si="53"/>
        <v>EN 16931</v>
      </c>
      <c r="AZ313" s="68" t="str">
        <f t="shared" si="53"/>
        <v>EN 16931</v>
      </c>
      <c r="BA313" s="1"/>
      <c r="BB313" s="57"/>
      <c r="BE313"/>
      <c r="BF313" s="1"/>
      <c r="BG313" s="1"/>
      <c r="BH313" s="1"/>
      <c r="BI313" s="1"/>
      <c r="BJ313" s="1"/>
      <c r="BK313" s="1"/>
      <c r="BL313" s="1"/>
      <c r="BM313" s="1"/>
      <c r="BN313" s="1"/>
      <c r="BO313" s="1"/>
      <c r="BP313" s="1"/>
      <c r="BQ313" s="1"/>
      <c r="BR313" s="1"/>
      <c r="BS313" s="1"/>
      <c r="BT313" s="1"/>
      <c r="BU313" s="1"/>
      <c r="BV313" s="1"/>
      <c r="BW313" s="1"/>
      <c r="BX313" s="1"/>
      <c r="BY313" s="1"/>
      <c r="BZ313" s="1"/>
    </row>
    <row r="314" spans="1:78" s="59" customFormat="1" ht="105" x14ac:dyDescent="0.2">
      <c r="A314" s="45" t="str">
        <f t="shared" si="57"/>
        <v>EXT</v>
      </c>
      <c r="B314" s="131" t="s">
        <v>304</v>
      </c>
      <c r="C314" s="131"/>
      <c r="D314" s="189" t="s">
        <v>1526</v>
      </c>
      <c r="E314" s="61" t="s">
        <v>41</v>
      </c>
      <c r="F314" s="282" t="e">
        <v>#N/A</v>
      </c>
      <c r="G314" s="62">
        <f t="shared" si="47"/>
        <v>5</v>
      </c>
      <c r="H314" s="62" t="s">
        <v>42</v>
      </c>
      <c r="I314" s="64" t="s">
        <v>1695</v>
      </c>
      <c r="J314" s="64"/>
      <c r="K314" s="65" t="s">
        <v>938</v>
      </c>
      <c r="L314" s="65"/>
      <c r="M314" s="65" t="s">
        <v>35</v>
      </c>
      <c r="N314" s="64"/>
      <c r="O314" s="66" t="s">
        <v>42</v>
      </c>
      <c r="P314" s="66" t="str">
        <f t="shared" si="54"/>
        <v>0..1</v>
      </c>
      <c r="Q314" s="6" t="s">
        <v>1696</v>
      </c>
      <c r="R314" s="67" t="s">
        <v>1697</v>
      </c>
      <c r="S314" s="66" t="s">
        <v>131</v>
      </c>
      <c r="T314" s="68" t="s">
        <v>56</v>
      </c>
      <c r="U314" s="62" t="s">
        <v>42</v>
      </c>
      <c r="V314" s="66"/>
      <c r="W314" s="69" t="s">
        <v>35</v>
      </c>
      <c r="X314" s="38"/>
      <c r="Y314" s="70" t="s">
        <v>47</v>
      </c>
      <c r="Z314" s="70" t="s">
        <v>48</v>
      </c>
      <c r="AA314" s="57"/>
      <c r="AB314" s="13" t="str">
        <f t="shared" si="55"/>
        <v>/rsm:CrossIndustryInvoice/rsm:SupplyChainTradeTransaction/ram:ApplicableHeaderTradeAgreement/ram:SellerTradeParty/ram:DefinedTradeContact</v>
      </c>
      <c r="AC314" s="13" t="str">
        <f t="shared" si="56"/>
        <v>/ram:TypeCode</v>
      </c>
      <c r="AD314" s="14">
        <f>COUNTIFS(R$4:R314,AB314)</f>
        <v>1</v>
      </c>
      <c r="AE314" s="57"/>
      <c r="AF314" s="61" t="str">
        <f t="shared" si="51"/>
        <v>EXT</v>
      </c>
      <c r="AG314" s="62">
        <f t="shared" si="49"/>
        <v>5</v>
      </c>
      <c r="AH314" s="62" t="str">
        <f t="shared" si="52"/>
        <v>0..1</v>
      </c>
      <c r="AI314" s="64" t="s">
        <v>1698</v>
      </c>
      <c r="AJ314" s="64"/>
      <c r="AK314" s="65" t="s">
        <v>942</v>
      </c>
      <c r="AL314" s="65"/>
      <c r="AM314" s="65" t="s">
        <v>35</v>
      </c>
      <c r="AN314" s="64"/>
      <c r="AO314" s="66" t="str">
        <f t="shared" si="48"/>
        <v>0..1</v>
      </c>
      <c r="AP314" s="66" t="str">
        <f t="shared" si="48"/>
        <v>0..1</v>
      </c>
      <c r="AQ314" s="6" t="str">
        <f t="shared" si="48"/>
        <v>/rsm:CrossIndustryInvoice
/rsm:SupplyChainTradeTransaction
/ram:ApplicableHeaderTradeAgreement
/ram:SellerTradeParty
/ram:DefinedTradeContact
/ram:TypeCode</v>
      </c>
      <c r="AR314" s="67" t="str">
        <f t="shared" si="48"/>
        <v>/rsm:CrossIndustryInvoice/rsm:SupplyChainTradeTransaction/ram:ApplicableHeaderTradeAgreement/ram:SellerTradeParty/ram:DefinedTradeContact/ram:TypeCode</v>
      </c>
      <c r="AS314" s="66" t="s">
        <v>131</v>
      </c>
      <c r="AT314" s="68" t="s">
        <v>56</v>
      </c>
      <c r="AU314" s="62" t="str">
        <f t="shared" si="50"/>
        <v>0..1</v>
      </c>
      <c r="AV314" s="66"/>
      <c r="AW314" s="69" t="s">
        <v>35</v>
      </c>
      <c r="AX314" s="7"/>
      <c r="AY314" s="70" t="str">
        <f t="shared" si="53"/>
        <v>EXTENDED</v>
      </c>
      <c r="AZ314" s="70" t="str">
        <f t="shared" si="53"/>
        <v>EXTENDED FR B2B</v>
      </c>
      <c r="BA314" s="1"/>
      <c r="BB314" s="57"/>
      <c r="BE314"/>
      <c r="BF314" s="1"/>
      <c r="BG314" s="1"/>
      <c r="BH314" s="1"/>
      <c r="BI314" s="1"/>
      <c r="BJ314" s="1"/>
      <c r="BK314" s="1"/>
      <c r="BL314" s="1"/>
      <c r="BM314" s="1"/>
      <c r="BN314" s="1"/>
      <c r="BO314" s="1"/>
      <c r="BP314" s="1"/>
      <c r="BQ314" s="1"/>
      <c r="BR314" s="1"/>
      <c r="BS314" s="1"/>
      <c r="BT314" s="1"/>
      <c r="BU314" s="1"/>
      <c r="BV314" s="1"/>
      <c r="BW314" s="1"/>
      <c r="BX314" s="1"/>
      <c r="BY314" s="1"/>
      <c r="BZ314" s="1"/>
    </row>
    <row r="315" spans="1:78" s="59" customFormat="1" ht="105" x14ac:dyDescent="0.2">
      <c r="A315" s="45" t="str">
        <f t="shared" si="57"/>
        <v>NO</v>
      </c>
      <c r="B315" s="45"/>
      <c r="C315" s="45"/>
      <c r="D315" s="185" t="s">
        <v>1526</v>
      </c>
      <c r="E315" s="186" t="s">
        <v>1699</v>
      </c>
      <c r="F315" s="301" t="e">
        <v>#N/A</v>
      </c>
      <c r="G315" s="73">
        <f t="shared" si="47"/>
        <v>5</v>
      </c>
      <c r="H315" s="73" t="s">
        <v>42</v>
      </c>
      <c r="I315" s="74" t="s">
        <v>1700</v>
      </c>
      <c r="J315" s="64"/>
      <c r="K315" s="65"/>
      <c r="L315" s="65"/>
      <c r="M315" s="65"/>
      <c r="N315" s="64"/>
      <c r="O315" s="66" t="s">
        <v>42</v>
      </c>
      <c r="P315" s="66" t="str">
        <f t="shared" si="54"/>
        <v>0..1</v>
      </c>
      <c r="Q315" s="2" t="s">
        <v>1701</v>
      </c>
      <c r="R315" s="75" t="s">
        <v>1702</v>
      </c>
      <c r="S315" s="66"/>
      <c r="T315" s="68"/>
      <c r="U315" s="66" t="s">
        <v>42</v>
      </c>
      <c r="V315" s="66"/>
      <c r="W315" s="69"/>
      <c r="X315" s="38"/>
      <c r="Y315" s="68" t="s">
        <v>282</v>
      </c>
      <c r="Z315" s="68" t="s">
        <v>282</v>
      </c>
      <c r="AA315" s="57"/>
      <c r="AB315" s="13" t="str">
        <f t="shared" si="55"/>
        <v>/rsm:CrossIndustryInvoice/rsm:SupplyChainTradeTransaction/ram:ApplicableHeaderTradeAgreement/ram:SellerTradeParty/ram:DefinedTradeContact</v>
      </c>
      <c r="AC315" s="13" t="str">
        <f t="shared" si="56"/>
        <v>/ram:TelephoneUniversalCommunication</v>
      </c>
      <c r="AD315" s="14">
        <f>COUNTIFS(R$4:R315,AB315)</f>
        <v>1</v>
      </c>
      <c r="AE315" s="57"/>
      <c r="AF315" s="186" t="str">
        <f t="shared" si="51"/>
        <v>BT-42-00</v>
      </c>
      <c r="AG315" s="73">
        <f t="shared" si="49"/>
        <v>5</v>
      </c>
      <c r="AH315" s="73" t="str">
        <f t="shared" si="52"/>
        <v>0..1</v>
      </c>
      <c r="AI315" s="74" t="s">
        <v>1703</v>
      </c>
      <c r="AJ315" s="64"/>
      <c r="AK315" s="65"/>
      <c r="AL315" s="65"/>
      <c r="AM315" s="65" t="s">
        <v>35</v>
      </c>
      <c r="AN315" s="64"/>
      <c r="AO315" s="66" t="str">
        <f t="shared" ref="AO315:AR377" si="58">O315</f>
        <v>0..1</v>
      </c>
      <c r="AP315" s="66" t="str">
        <f t="shared" si="58"/>
        <v>0..1</v>
      </c>
      <c r="AQ315" s="2" t="str">
        <f t="shared" si="58"/>
        <v>/rsm:CrossIndustryInvoice
/rsm:SupplyChainTradeTransaction
/ram:ApplicableHeaderTradeAgreement
/ram:SellerTradeParty
/ram:DefinedTradeContact
/ram:TelephoneUniversalCommunication</v>
      </c>
      <c r="AR315" s="75" t="str">
        <f t="shared" si="58"/>
        <v>/rsm:CrossIndustryInvoice/rsm:SupplyChainTradeTransaction/ram:ApplicableHeaderTradeAgreement/ram:SellerTradeParty/ram:DefinedTradeContact/ram:TelephoneUniversalCommunication</v>
      </c>
      <c r="AS315" s="66"/>
      <c r="AT315" s="68"/>
      <c r="AU315" s="66" t="str">
        <f t="shared" si="50"/>
        <v>0..1</v>
      </c>
      <c r="AV315" s="66"/>
      <c r="AW315" s="69"/>
      <c r="AX315" s="7"/>
      <c r="AY315" s="68" t="str">
        <f t="shared" si="53"/>
        <v>EN 16931</v>
      </c>
      <c r="AZ315" s="68" t="str">
        <f t="shared" si="53"/>
        <v>EN 16931</v>
      </c>
      <c r="BA315" s="1"/>
      <c r="BB315" s="57"/>
      <c r="BE315"/>
      <c r="BF315" s="1"/>
      <c r="BG315" s="1"/>
      <c r="BH315" s="1"/>
      <c r="BI315" s="1"/>
      <c r="BJ315" s="1"/>
      <c r="BK315" s="1"/>
      <c r="BL315" s="1"/>
      <c r="BM315" s="1"/>
      <c r="BN315" s="1"/>
      <c r="BO315" s="1"/>
      <c r="BP315" s="1"/>
      <c r="BQ315" s="1"/>
      <c r="BR315" s="1"/>
      <c r="BS315" s="1"/>
      <c r="BT315" s="1"/>
      <c r="BU315" s="1"/>
      <c r="BV315" s="1"/>
      <c r="BW315" s="1"/>
      <c r="BX315" s="1"/>
      <c r="BY315" s="1"/>
      <c r="BZ315" s="1"/>
    </row>
    <row r="316" spans="1:78" s="59" customFormat="1" ht="120" x14ac:dyDescent="0.2">
      <c r="A316" s="45" t="str">
        <f t="shared" si="57"/>
        <v>YES</v>
      </c>
      <c r="B316" s="45"/>
      <c r="C316" s="45"/>
      <c r="D316" s="185" t="s">
        <v>1526</v>
      </c>
      <c r="E316" s="186" t="s">
        <v>1704</v>
      </c>
      <c r="F316" s="301" t="s">
        <v>1704</v>
      </c>
      <c r="G316" s="66">
        <f t="shared" si="47"/>
        <v>6</v>
      </c>
      <c r="H316" s="66" t="s">
        <v>42</v>
      </c>
      <c r="I316" s="64" t="s">
        <v>1705</v>
      </c>
      <c r="J316" s="64" t="s">
        <v>1706</v>
      </c>
      <c r="K316" s="65"/>
      <c r="L316" s="65"/>
      <c r="M316" s="65" t="s">
        <v>35</v>
      </c>
      <c r="N316" s="64" t="s">
        <v>70</v>
      </c>
      <c r="O316" s="66" t="s">
        <v>32</v>
      </c>
      <c r="P316" s="66" t="str">
        <f t="shared" si="54"/>
        <v>1..1</v>
      </c>
      <c r="Q316" s="2" t="s">
        <v>1707</v>
      </c>
      <c r="R316" s="75" t="s">
        <v>1708</v>
      </c>
      <c r="S316" s="66" t="s">
        <v>73</v>
      </c>
      <c r="T316" s="68" t="s">
        <v>56</v>
      </c>
      <c r="U316" s="66" t="s">
        <v>42</v>
      </c>
      <c r="V316" s="66" t="s">
        <v>35</v>
      </c>
      <c r="W316" s="69" t="s">
        <v>35</v>
      </c>
      <c r="X316" s="38"/>
      <c r="Y316" s="68" t="s">
        <v>282</v>
      </c>
      <c r="Z316" s="68" t="s">
        <v>282</v>
      </c>
      <c r="AA316" s="57"/>
      <c r="AB316" s="13" t="str">
        <f t="shared" si="55"/>
        <v>/rsm:CrossIndustryInvoice/rsm:SupplyChainTradeTransaction/ram:ApplicableHeaderTradeAgreement/ram:SellerTradeParty/ram:DefinedTradeContact/ram:TelephoneUniversalCommunication</v>
      </c>
      <c r="AC316" s="13" t="str">
        <f t="shared" si="56"/>
        <v>/ram:CompleteNumber</v>
      </c>
      <c r="AD316" s="14">
        <f>COUNTIFS(R$4:R316,AB316)</f>
        <v>1</v>
      </c>
      <c r="AE316" s="57"/>
      <c r="AF316" s="186" t="str">
        <f t="shared" si="51"/>
        <v>BT-42</v>
      </c>
      <c r="AG316" s="66">
        <f t="shared" si="49"/>
        <v>6</v>
      </c>
      <c r="AH316" s="66" t="str">
        <f t="shared" si="52"/>
        <v>0..1</v>
      </c>
      <c r="AI316" s="64" t="s">
        <v>1709</v>
      </c>
      <c r="AJ316" s="64" t="s">
        <v>1710</v>
      </c>
      <c r="AK316" s="65"/>
      <c r="AL316" s="65"/>
      <c r="AM316" s="65" t="s">
        <v>35</v>
      </c>
      <c r="AN316" s="64" t="s">
        <v>78</v>
      </c>
      <c r="AO316" s="66" t="str">
        <f t="shared" si="58"/>
        <v>1..1</v>
      </c>
      <c r="AP316" s="66" t="str">
        <f t="shared" si="58"/>
        <v>1..1</v>
      </c>
      <c r="AQ316" s="2" t="str">
        <f t="shared" si="58"/>
        <v>/rsm:CrossIndustryInvoice
/rsm:SupplyChainTradeTransaction
/ram:ApplicableHeaderTradeAgreement
/ram:SellerTradeParty
/ram:DefinedTradeContact
/ram:TelephoneUniversalCommunication
/ram:CompleteNumber</v>
      </c>
      <c r="AR316" s="75" t="str">
        <f t="shared" si="58"/>
        <v>/rsm:CrossIndustryInvoice/rsm:SupplyChainTradeTransaction/ram:ApplicableHeaderTradeAgreement/ram:SellerTradeParty/ram:DefinedTradeContact/ram:TelephoneUniversalCommunication/ram:CompleteNumber</v>
      </c>
      <c r="AS316" s="66" t="s">
        <v>73</v>
      </c>
      <c r="AT316" s="68" t="s">
        <v>56</v>
      </c>
      <c r="AU316" s="66" t="str">
        <f t="shared" si="50"/>
        <v>0..1</v>
      </c>
      <c r="AV316" s="66" t="s">
        <v>35</v>
      </c>
      <c r="AW316" s="69" t="s">
        <v>35</v>
      </c>
      <c r="AX316" s="7"/>
      <c r="AY316" s="68" t="str">
        <f t="shared" si="53"/>
        <v>EN 16931</v>
      </c>
      <c r="AZ316" s="68" t="str">
        <f t="shared" si="53"/>
        <v>EN 16931</v>
      </c>
      <c r="BA316" s="1"/>
      <c r="BB316" s="57"/>
      <c r="BE316"/>
      <c r="BF316" s="1"/>
      <c r="BG316" s="1"/>
      <c r="BH316" s="1"/>
      <c r="BI316" s="1"/>
      <c r="BJ316" s="1"/>
      <c r="BK316" s="1"/>
      <c r="BL316" s="1"/>
      <c r="BM316" s="1"/>
      <c r="BN316" s="1"/>
      <c r="BO316" s="1"/>
      <c r="BP316" s="1"/>
      <c r="BQ316" s="1"/>
      <c r="BR316" s="1"/>
      <c r="BS316" s="1"/>
      <c r="BT316" s="1"/>
      <c r="BU316" s="1"/>
      <c r="BV316" s="1"/>
      <c r="BW316" s="1"/>
      <c r="BX316" s="1"/>
      <c r="BY316" s="1"/>
      <c r="BZ316" s="1"/>
    </row>
    <row r="317" spans="1:78" s="59" customFormat="1" ht="105" x14ac:dyDescent="0.2">
      <c r="A317" s="45" t="str">
        <f t="shared" si="57"/>
        <v>EXT</v>
      </c>
      <c r="B317" s="45"/>
      <c r="C317" s="45"/>
      <c r="D317" s="189" t="s">
        <v>1526</v>
      </c>
      <c r="E317" s="61" t="s">
        <v>41</v>
      </c>
      <c r="F317" s="282" t="e">
        <v>#N/A</v>
      </c>
      <c r="G317" s="62">
        <f t="shared" si="47"/>
        <v>5</v>
      </c>
      <c r="H317" s="62" t="s">
        <v>42</v>
      </c>
      <c r="I317" s="151" t="s">
        <v>1711</v>
      </c>
      <c r="J317" s="64"/>
      <c r="K317" s="65"/>
      <c r="L317" s="65"/>
      <c r="M317" s="65"/>
      <c r="N317" s="64"/>
      <c r="O317" s="66" t="s">
        <v>42</v>
      </c>
      <c r="P317" s="66" t="str">
        <f t="shared" si="54"/>
        <v>0..1</v>
      </c>
      <c r="Q317" s="6" t="s">
        <v>1712</v>
      </c>
      <c r="R317" s="67" t="s">
        <v>1713</v>
      </c>
      <c r="S317" s="66"/>
      <c r="T317" s="68"/>
      <c r="U317" s="62" t="s">
        <v>42</v>
      </c>
      <c r="V317" s="66"/>
      <c r="W317" s="69"/>
      <c r="X317" s="38"/>
      <c r="Y317" s="70" t="s">
        <v>47</v>
      </c>
      <c r="Z317" s="70" t="s">
        <v>47</v>
      </c>
      <c r="AA317" s="57"/>
      <c r="AB317" s="13" t="str">
        <f t="shared" si="55"/>
        <v>/rsm:CrossIndustryInvoice/rsm:SupplyChainTradeTransaction/ram:ApplicableHeaderTradeAgreement/ram:SellerTradeParty/ram:DefinedTradeContact</v>
      </c>
      <c r="AC317" s="13" t="str">
        <f t="shared" si="56"/>
        <v>/ram:FaxUniversalCommunication</v>
      </c>
      <c r="AD317" s="14">
        <f>COUNTIFS(R$4:R317,AB317)</f>
        <v>1</v>
      </c>
      <c r="AE317" s="57"/>
      <c r="AF317" s="61" t="str">
        <f t="shared" si="51"/>
        <v>EXT</v>
      </c>
      <c r="AG317" s="62">
        <f t="shared" si="49"/>
        <v>5</v>
      </c>
      <c r="AH317" s="62" t="str">
        <f t="shared" si="52"/>
        <v>0..1</v>
      </c>
      <c r="AI317" s="151" t="s">
        <v>954</v>
      </c>
      <c r="AJ317" s="64"/>
      <c r="AK317" s="65"/>
      <c r="AL317" s="65"/>
      <c r="AM317" s="65"/>
      <c r="AN317" s="64"/>
      <c r="AO317" s="66" t="str">
        <f t="shared" si="58"/>
        <v>0..1</v>
      </c>
      <c r="AP317" s="66" t="str">
        <f t="shared" si="58"/>
        <v>0..1</v>
      </c>
      <c r="AQ317" s="6" t="str">
        <f t="shared" si="58"/>
        <v>/rsm:CrossIndustryInvoice
/rsm:SupplyChainTradeTransaction
/ram:ApplicableHeaderTradeAgreement
/ram:SellerTradeParty
/ram:DefinedTradeContact
/ram:FaxUniversalCommunication</v>
      </c>
      <c r="AR317" s="67" t="str">
        <f t="shared" si="58"/>
        <v>/rsm:CrossIndustryInvoice/rsm:SupplyChainTradeTransaction/ram:ApplicableHeaderTradeAgreement/ram:SellerTradeParty/ram:DefinedTradeContact/ram:FaxUniversalCommunication</v>
      </c>
      <c r="AS317" s="66"/>
      <c r="AT317" s="68"/>
      <c r="AU317" s="62" t="str">
        <f t="shared" si="50"/>
        <v>0..1</v>
      </c>
      <c r="AV317" s="66"/>
      <c r="AW317" s="69"/>
      <c r="AX317" s="7"/>
      <c r="AY317" s="70" t="str">
        <f t="shared" si="53"/>
        <v>EXTENDED</v>
      </c>
      <c r="AZ317" s="70" t="str">
        <f t="shared" si="53"/>
        <v>EXTENDED</v>
      </c>
      <c r="BA317" s="1"/>
      <c r="BB317" s="57"/>
      <c r="BE317"/>
      <c r="BF317" s="1"/>
      <c r="BG317" s="1"/>
      <c r="BH317" s="1"/>
      <c r="BI317" s="1"/>
      <c r="BJ317" s="1"/>
      <c r="BK317" s="1"/>
      <c r="BL317" s="1"/>
      <c r="BM317" s="1"/>
      <c r="BN317" s="1"/>
      <c r="BO317" s="1"/>
      <c r="BP317" s="1"/>
      <c r="BQ317" s="1"/>
      <c r="BR317" s="1"/>
      <c r="BS317" s="1"/>
      <c r="BT317" s="1"/>
      <c r="BU317" s="1"/>
      <c r="BV317" s="1"/>
      <c r="BW317" s="1"/>
      <c r="BX317" s="1"/>
      <c r="BY317" s="1"/>
      <c r="BZ317" s="1"/>
    </row>
    <row r="318" spans="1:78" s="59" customFormat="1" ht="120" x14ac:dyDescent="0.2">
      <c r="A318" s="45" t="str">
        <f t="shared" si="57"/>
        <v>EXT</v>
      </c>
      <c r="B318" s="45"/>
      <c r="C318" s="45"/>
      <c r="D318" s="189" t="s">
        <v>1526</v>
      </c>
      <c r="E318" s="61" t="s">
        <v>41</v>
      </c>
      <c r="F318" s="282" t="e">
        <v>#N/A</v>
      </c>
      <c r="G318" s="62">
        <f t="shared" si="47"/>
        <v>6</v>
      </c>
      <c r="H318" s="62" t="s">
        <v>32</v>
      </c>
      <c r="I318" s="64" t="s">
        <v>1714</v>
      </c>
      <c r="J318" s="64"/>
      <c r="K318" s="65"/>
      <c r="L318" s="65"/>
      <c r="M318" s="65"/>
      <c r="N318" s="64"/>
      <c r="O318" s="66" t="s">
        <v>32</v>
      </c>
      <c r="P318" s="66" t="str">
        <f t="shared" si="54"/>
        <v>1..1</v>
      </c>
      <c r="Q318" s="6" t="s">
        <v>1715</v>
      </c>
      <c r="R318" s="67" t="s">
        <v>1716</v>
      </c>
      <c r="S318" s="66" t="s">
        <v>73</v>
      </c>
      <c r="T318" s="68" t="s">
        <v>56</v>
      </c>
      <c r="U318" s="62" t="s">
        <v>42</v>
      </c>
      <c r="V318" s="66"/>
      <c r="W318" s="69"/>
      <c r="X318" s="38"/>
      <c r="Y318" s="70" t="s">
        <v>47</v>
      </c>
      <c r="Z318" s="70" t="s">
        <v>47</v>
      </c>
      <c r="AA318" s="57"/>
      <c r="AB318" s="13" t="str">
        <f t="shared" si="55"/>
        <v>/rsm:CrossIndustryInvoice/rsm:SupplyChainTradeTransaction/ram:ApplicableHeaderTradeAgreement/ram:SellerTradeParty/ram:DefinedTradeContact/ram:FaxUniversalCommunication</v>
      </c>
      <c r="AC318" s="13" t="str">
        <f t="shared" si="56"/>
        <v>/ram:CompleteNumber</v>
      </c>
      <c r="AD318" s="14">
        <f>COUNTIFS(R$4:R318,AB318)</f>
        <v>1</v>
      </c>
      <c r="AE318" s="57"/>
      <c r="AF318" s="61" t="str">
        <f t="shared" si="51"/>
        <v>EXT</v>
      </c>
      <c r="AG318" s="62">
        <f t="shared" si="49"/>
        <v>6</v>
      </c>
      <c r="AH318" s="62" t="str">
        <f t="shared" si="52"/>
        <v>1..1</v>
      </c>
      <c r="AI318" s="64" t="s">
        <v>1717</v>
      </c>
      <c r="AJ318" s="64"/>
      <c r="AK318" s="65"/>
      <c r="AL318" s="65"/>
      <c r="AM318" s="65"/>
      <c r="AN318" s="64"/>
      <c r="AO318" s="66" t="str">
        <f t="shared" si="58"/>
        <v>1..1</v>
      </c>
      <c r="AP318" s="66" t="str">
        <f t="shared" si="58"/>
        <v>1..1</v>
      </c>
      <c r="AQ318" s="6" t="str">
        <f t="shared" si="58"/>
        <v>/rsm:CrossIndustryInvoice
/rsm:SupplyChainTradeTransaction
/ram:ApplicableHeaderTradeAgreement
/ram:SellerTradeParty
/ram:DefinedTradeContact
/ram:FaxUniversalCommunication
/ram:CompleteNumber</v>
      </c>
      <c r="AR318" s="67" t="str">
        <f t="shared" si="58"/>
        <v>/rsm:CrossIndustryInvoice/rsm:SupplyChainTradeTransaction/ram:ApplicableHeaderTradeAgreement/ram:SellerTradeParty/ram:DefinedTradeContact/ram:FaxUniversalCommunication/ram:CompleteNumber</v>
      </c>
      <c r="AS318" s="66" t="s">
        <v>73</v>
      </c>
      <c r="AT318" s="68" t="s">
        <v>56</v>
      </c>
      <c r="AU318" s="62" t="str">
        <f t="shared" si="50"/>
        <v>0..1</v>
      </c>
      <c r="AV318" s="66"/>
      <c r="AW318" s="69"/>
      <c r="AX318" s="7"/>
      <c r="AY318" s="70" t="str">
        <f t="shared" si="53"/>
        <v>EXTENDED</v>
      </c>
      <c r="AZ318" s="70" t="str">
        <f t="shared" si="53"/>
        <v>EXTENDED</v>
      </c>
      <c r="BA318" s="1"/>
      <c r="BB318" s="57"/>
      <c r="BE318"/>
      <c r="BF318" s="1"/>
      <c r="BG318" s="1"/>
      <c r="BH318" s="1"/>
      <c r="BI318" s="1"/>
      <c r="BJ318" s="1"/>
      <c r="BK318" s="1"/>
      <c r="BL318" s="1"/>
      <c r="BM318" s="1"/>
      <c r="BN318" s="1"/>
      <c r="BO318" s="1"/>
      <c r="BP318" s="1"/>
      <c r="BQ318" s="1"/>
      <c r="BR318" s="1"/>
      <c r="BS318" s="1"/>
      <c r="BT318" s="1"/>
      <c r="BU318" s="1"/>
      <c r="BV318" s="1"/>
      <c r="BW318" s="1"/>
      <c r="BX318" s="1"/>
      <c r="BY318" s="1"/>
      <c r="BZ318" s="1"/>
    </row>
    <row r="319" spans="1:78" s="59" customFormat="1" ht="105" x14ac:dyDescent="0.2">
      <c r="A319" s="45" t="str">
        <f t="shared" si="57"/>
        <v>NO</v>
      </c>
      <c r="B319" s="45"/>
      <c r="C319" s="45"/>
      <c r="D319" s="185" t="s">
        <v>1526</v>
      </c>
      <c r="E319" s="186" t="s">
        <v>1718</v>
      </c>
      <c r="F319" s="301" t="e">
        <v>#N/A</v>
      </c>
      <c r="G319" s="73">
        <f t="shared" si="47"/>
        <v>5</v>
      </c>
      <c r="H319" s="73" t="s">
        <v>42</v>
      </c>
      <c r="I319" s="74" t="s">
        <v>1719</v>
      </c>
      <c r="J319" s="64"/>
      <c r="K319" s="65"/>
      <c r="L319" s="65"/>
      <c r="M319" s="65"/>
      <c r="N319" s="64"/>
      <c r="O319" s="66" t="s">
        <v>42</v>
      </c>
      <c r="P319" s="66" t="str">
        <f t="shared" si="54"/>
        <v>0..1</v>
      </c>
      <c r="Q319" s="2" t="s">
        <v>1720</v>
      </c>
      <c r="R319" s="75" t="s">
        <v>1721</v>
      </c>
      <c r="S319" s="66"/>
      <c r="T319" s="68"/>
      <c r="U319" s="66" t="s">
        <v>42</v>
      </c>
      <c r="V319" s="66"/>
      <c r="W319" s="69"/>
      <c r="X319" s="38"/>
      <c r="Y319" s="68" t="s">
        <v>282</v>
      </c>
      <c r="Z319" s="68" t="s">
        <v>282</v>
      </c>
      <c r="AA319" s="57"/>
      <c r="AB319" s="13" t="str">
        <f t="shared" si="55"/>
        <v>/rsm:CrossIndustryInvoice/rsm:SupplyChainTradeTransaction/ram:ApplicableHeaderTradeAgreement/ram:SellerTradeParty/ram:DefinedTradeContact</v>
      </c>
      <c r="AC319" s="13" t="str">
        <f t="shared" si="56"/>
        <v>/ram:EmailURIUniversalCommunication</v>
      </c>
      <c r="AD319" s="14">
        <f>COUNTIFS(R$4:R319,AB319)</f>
        <v>1</v>
      </c>
      <c r="AE319" s="57"/>
      <c r="AF319" s="186" t="str">
        <f t="shared" si="51"/>
        <v>BT-43-00</v>
      </c>
      <c r="AG319" s="73">
        <f t="shared" si="49"/>
        <v>5</v>
      </c>
      <c r="AH319" s="73" t="str">
        <f t="shared" si="52"/>
        <v>0..1</v>
      </c>
      <c r="AI319" s="74" t="s">
        <v>1722</v>
      </c>
      <c r="AJ319" s="64"/>
      <c r="AK319" s="65"/>
      <c r="AL319" s="65"/>
      <c r="AM319" s="65" t="s">
        <v>35</v>
      </c>
      <c r="AN319" s="64"/>
      <c r="AO319" s="66" t="str">
        <f t="shared" si="58"/>
        <v>0..1</v>
      </c>
      <c r="AP319" s="66" t="str">
        <f t="shared" si="58"/>
        <v>0..1</v>
      </c>
      <c r="AQ319" s="2" t="str">
        <f t="shared" si="58"/>
        <v>/rsm:CrossIndustryInvoice
/rsm:SupplyChainTradeTransaction
/ram:ApplicableHeaderTradeAgreement
/ram:SellerTradeParty
/ram:DefinedTradeContact
/ram:EmailURIUniversalCommunication</v>
      </c>
      <c r="AR319" s="75" t="str">
        <f t="shared" si="58"/>
        <v>/rsm:CrossIndustryInvoice/rsm:SupplyChainTradeTransaction/ram:ApplicableHeaderTradeAgreement/ram:SellerTradeParty/ram:DefinedTradeContact/ram:EmailURIUniversalCommunication</v>
      </c>
      <c r="AS319" s="66"/>
      <c r="AT319" s="68"/>
      <c r="AU319" s="66" t="str">
        <f t="shared" si="50"/>
        <v>0..1</v>
      </c>
      <c r="AV319" s="66"/>
      <c r="AW319" s="69"/>
      <c r="AX319" s="7"/>
      <c r="AY319" s="68" t="str">
        <f t="shared" si="53"/>
        <v>EN 16931</v>
      </c>
      <c r="AZ319" s="68" t="str">
        <f t="shared" si="53"/>
        <v>EN 16931</v>
      </c>
      <c r="BA319" s="1"/>
      <c r="BB319" s="57"/>
      <c r="BE319"/>
      <c r="BF319" s="1"/>
      <c r="BG319" s="1"/>
      <c r="BH319" s="1"/>
      <c r="BI319" s="1"/>
      <c r="BJ319" s="1"/>
      <c r="BK319" s="1"/>
      <c r="BL319" s="1"/>
      <c r="BM319" s="1"/>
      <c r="BN319" s="1"/>
      <c r="BO319" s="1"/>
      <c r="BP319" s="1"/>
      <c r="BQ319" s="1"/>
      <c r="BR319" s="1"/>
      <c r="BS319" s="1"/>
      <c r="BT319" s="1"/>
      <c r="BU319" s="1"/>
      <c r="BV319" s="1"/>
      <c r="BW319" s="1"/>
      <c r="BX319" s="1"/>
      <c r="BY319" s="1"/>
      <c r="BZ319" s="1"/>
    </row>
    <row r="320" spans="1:78" s="59" customFormat="1" ht="120" x14ac:dyDescent="0.2">
      <c r="A320" s="45" t="str">
        <f t="shared" si="57"/>
        <v>YES</v>
      </c>
      <c r="B320" s="45"/>
      <c r="C320" s="45"/>
      <c r="D320" s="185" t="s">
        <v>1526</v>
      </c>
      <c r="E320" s="186" t="s">
        <v>1723</v>
      </c>
      <c r="F320" s="301" t="s">
        <v>1723</v>
      </c>
      <c r="G320" s="66">
        <f t="shared" si="47"/>
        <v>6</v>
      </c>
      <c r="H320" s="66" t="s">
        <v>42</v>
      </c>
      <c r="I320" s="64" t="s">
        <v>1724</v>
      </c>
      <c r="J320" s="64" t="s">
        <v>1725</v>
      </c>
      <c r="K320" s="65"/>
      <c r="L320" s="65"/>
      <c r="M320" s="65" t="s">
        <v>35</v>
      </c>
      <c r="N320" s="64" t="s">
        <v>70</v>
      </c>
      <c r="O320" s="66" t="s">
        <v>32</v>
      </c>
      <c r="P320" s="66" t="str">
        <f t="shared" si="54"/>
        <v>1..1</v>
      </c>
      <c r="Q320" s="2" t="s">
        <v>1726</v>
      </c>
      <c r="R320" s="75" t="s">
        <v>1727</v>
      </c>
      <c r="S320" s="66" t="s">
        <v>73</v>
      </c>
      <c r="T320" s="68" t="s">
        <v>56</v>
      </c>
      <c r="U320" s="66" t="s">
        <v>42</v>
      </c>
      <c r="V320" s="66" t="s">
        <v>35</v>
      </c>
      <c r="W320" s="69" t="s">
        <v>35</v>
      </c>
      <c r="X320" s="38"/>
      <c r="Y320" s="68" t="s">
        <v>282</v>
      </c>
      <c r="Z320" s="68" t="s">
        <v>282</v>
      </c>
      <c r="AA320" s="57"/>
      <c r="AB320" s="13" t="str">
        <f t="shared" si="55"/>
        <v>/rsm:CrossIndustryInvoice/rsm:SupplyChainTradeTransaction/ram:ApplicableHeaderTradeAgreement/ram:SellerTradeParty/ram:DefinedTradeContact/ram:EmailURIUniversalCommunication</v>
      </c>
      <c r="AC320" s="13" t="str">
        <f t="shared" si="56"/>
        <v>/ram:URIID</v>
      </c>
      <c r="AD320" s="14">
        <f>COUNTIFS(R$4:R320,AB320)</f>
        <v>1</v>
      </c>
      <c r="AE320" s="57"/>
      <c r="AF320" s="186" t="str">
        <f t="shared" si="51"/>
        <v>BT-43</v>
      </c>
      <c r="AG320" s="66">
        <f t="shared" ref="AG320:AG383" si="59">LEN(AR320)-LEN(SUBSTITUTE(AR320,"/",""))-1</f>
        <v>6</v>
      </c>
      <c r="AH320" s="66" t="str">
        <f t="shared" si="52"/>
        <v>0..1</v>
      </c>
      <c r="AI320" s="64" t="s">
        <v>1728</v>
      </c>
      <c r="AJ320" s="64" t="s">
        <v>1729</v>
      </c>
      <c r="AK320" s="65"/>
      <c r="AL320" s="65"/>
      <c r="AM320" s="65" t="s">
        <v>35</v>
      </c>
      <c r="AN320" s="64" t="s">
        <v>78</v>
      </c>
      <c r="AO320" s="66" t="str">
        <f t="shared" si="58"/>
        <v>1..1</v>
      </c>
      <c r="AP320" s="66" t="str">
        <f t="shared" si="58"/>
        <v>1..1</v>
      </c>
      <c r="AQ320" s="2" t="str">
        <f t="shared" si="58"/>
        <v>/rsm:CrossIndustryInvoice
/rsm:SupplyChainTradeTransaction
/ram:ApplicableHeaderTradeAgreement
/ram:SellerTradeParty
/ram:DefinedTradeContact
/ram:EmailURIUniversalCommunication
/ram:URIID</v>
      </c>
      <c r="AR320" s="75" t="str">
        <f t="shared" si="58"/>
        <v>/rsm:CrossIndustryInvoice/rsm:SupplyChainTradeTransaction/ram:ApplicableHeaderTradeAgreement/ram:SellerTradeParty/ram:DefinedTradeContact/ram:EmailURIUniversalCommunication/ram:URIID</v>
      </c>
      <c r="AS320" s="66" t="s">
        <v>73</v>
      </c>
      <c r="AT320" s="68" t="s">
        <v>56</v>
      </c>
      <c r="AU320" s="66" t="str">
        <f t="shared" ref="AU320:AU383" si="60">U320</f>
        <v>0..1</v>
      </c>
      <c r="AV320" s="66" t="s">
        <v>35</v>
      </c>
      <c r="AW320" s="69" t="s">
        <v>35</v>
      </c>
      <c r="AX320" s="7"/>
      <c r="AY320" s="68" t="str">
        <f t="shared" si="53"/>
        <v>EN 16931</v>
      </c>
      <c r="AZ320" s="68" t="str">
        <f t="shared" si="53"/>
        <v>EN 16931</v>
      </c>
      <c r="BA320" s="1"/>
      <c r="BB320" s="57"/>
      <c r="BE320"/>
      <c r="BF320" s="1"/>
      <c r="BG320" s="1"/>
      <c r="BH320" s="1"/>
      <c r="BI320" s="1"/>
      <c r="BJ320" s="1"/>
      <c r="BK320" s="1"/>
      <c r="BL320" s="1"/>
      <c r="BM320" s="1"/>
      <c r="BN320" s="1"/>
      <c r="BO320" s="1"/>
      <c r="BP320" s="1"/>
      <c r="BQ320" s="1"/>
      <c r="BR320" s="1"/>
      <c r="BS320" s="1"/>
      <c r="BT320" s="1"/>
      <c r="BU320" s="1"/>
      <c r="BV320" s="1"/>
      <c r="BW320" s="1"/>
      <c r="BX320" s="1"/>
      <c r="BY320" s="1"/>
      <c r="BZ320" s="1"/>
    </row>
    <row r="321" spans="1:78" s="59" customFormat="1" ht="90" x14ac:dyDescent="0.2">
      <c r="A321" s="45" t="str">
        <f t="shared" si="57"/>
        <v>NO</v>
      </c>
      <c r="B321" s="45"/>
      <c r="C321" s="45"/>
      <c r="D321" s="185" t="s">
        <v>1526</v>
      </c>
      <c r="E321" s="188" t="s">
        <v>1730</v>
      </c>
      <c r="F321" s="303" t="s">
        <v>1730</v>
      </c>
      <c r="G321" s="124">
        <f t="shared" si="47"/>
        <v>4</v>
      </c>
      <c r="H321" s="124" t="s">
        <v>32</v>
      </c>
      <c r="I321" s="125" t="s">
        <v>1731</v>
      </c>
      <c r="J321" s="125" t="s">
        <v>1732</v>
      </c>
      <c r="K321" s="126" t="s">
        <v>1733</v>
      </c>
      <c r="L321" s="126" t="s">
        <v>1734</v>
      </c>
      <c r="M321" s="126" t="s">
        <v>1735</v>
      </c>
      <c r="N321" s="125"/>
      <c r="O321" s="124" t="s">
        <v>32</v>
      </c>
      <c r="P321" s="124" t="str">
        <f t="shared" si="54"/>
        <v>1..1</v>
      </c>
      <c r="Q321" s="127" t="s">
        <v>1736</v>
      </c>
      <c r="R321" s="128" t="s">
        <v>1737</v>
      </c>
      <c r="S321" s="124" t="s">
        <v>35</v>
      </c>
      <c r="T321" s="129"/>
      <c r="U321" s="124" t="s">
        <v>42</v>
      </c>
      <c r="V321" s="124" t="s">
        <v>35</v>
      </c>
      <c r="W321" s="130" t="s">
        <v>35</v>
      </c>
      <c r="X321" s="38"/>
      <c r="Y321" s="129" t="s">
        <v>39</v>
      </c>
      <c r="Z321" s="129" t="s">
        <v>39</v>
      </c>
      <c r="AA321" s="57"/>
      <c r="AB321" s="13" t="str">
        <f t="shared" si="55"/>
        <v>/rsm:CrossIndustryInvoice/rsm:SupplyChainTradeTransaction/ram:ApplicableHeaderTradeAgreement/ram:SellerTradeParty</v>
      </c>
      <c r="AC321" s="13" t="str">
        <f t="shared" si="56"/>
        <v>/ram:PostalTradeAddress</v>
      </c>
      <c r="AD321" s="14">
        <f>COUNTIFS(R$4:R321,AB321)</f>
        <v>1</v>
      </c>
      <c r="AE321" s="57"/>
      <c r="AF321" s="188" t="str">
        <f t="shared" ref="AF321:AF384" si="61">E321</f>
        <v>BG-5</v>
      </c>
      <c r="AG321" s="124">
        <f t="shared" si="59"/>
        <v>4</v>
      </c>
      <c r="AH321" s="124" t="str">
        <f t="shared" ref="AH321:AH384" si="62">H321</f>
        <v>1..1</v>
      </c>
      <c r="AI321" s="125" t="s">
        <v>1738</v>
      </c>
      <c r="AJ321" s="125" t="s">
        <v>1739</v>
      </c>
      <c r="AK321" s="126" t="s">
        <v>1740</v>
      </c>
      <c r="AL321" s="126" t="s">
        <v>1741</v>
      </c>
      <c r="AM321" s="126" t="s">
        <v>1742</v>
      </c>
      <c r="AN321" s="125"/>
      <c r="AO321" s="124" t="str">
        <f t="shared" si="58"/>
        <v>1..1</v>
      </c>
      <c r="AP321" s="124" t="str">
        <f t="shared" si="58"/>
        <v>1..1</v>
      </c>
      <c r="AQ321" s="127" t="str">
        <f t="shared" si="58"/>
        <v>/rsm:CrossIndustryInvoice
/rsm:SupplyChainTradeTransaction
/ram:ApplicableHeaderTradeAgreement
/ram:SellerTradeParty
/ram:PostalTradeAddress</v>
      </c>
      <c r="AR321" s="128" t="str">
        <f t="shared" si="58"/>
        <v>/rsm:CrossIndustryInvoice/rsm:SupplyChainTradeTransaction/ram:ApplicableHeaderTradeAgreement/ram:SellerTradeParty/ram:PostalTradeAddress</v>
      </c>
      <c r="AS321" s="124" t="s">
        <v>35</v>
      </c>
      <c r="AT321" s="129"/>
      <c r="AU321" s="124" t="str">
        <f t="shared" si="60"/>
        <v>0..1</v>
      </c>
      <c r="AV321" s="124" t="s">
        <v>35</v>
      </c>
      <c r="AW321" s="130" t="s">
        <v>35</v>
      </c>
      <c r="AX321" s="7"/>
      <c r="AY321" s="129" t="str">
        <f t="shared" ref="AY321:AZ384" si="63">Y321</f>
        <v>MINIMUM</v>
      </c>
      <c r="AZ321" s="129" t="str">
        <f t="shared" si="63"/>
        <v>MINIMUM</v>
      </c>
      <c r="BA321" s="1"/>
      <c r="BB321" s="57"/>
      <c r="BE321"/>
      <c r="BF321" s="1"/>
      <c r="BG321" s="1"/>
      <c r="BH321" s="1"/>
      <c r="BI321" s="1"/>
      <c r="BJ321" s="1"/>
      <c r="BK321" s="1"/>
      <c r="BL321" s="1"/>
      <c r="BM321" s="1"/>
      <c r="BN321" s="1"/>
      <c r="BO321" s="1"/>
      <c r="BP321" s="1"/>
      <c r="BQ321" s="1"/>
      <c r="BR321" s="1"/>
      <c r="BS321" s="1"/>
      <c r="BT321" s="1"/>
      <c r="BU321" s="1"/>
      <c r="BV321" s="1"/>
      <c r="BW321" s="1"/>
      <c r="BX321" s="1"/>
      <c r="BY321" s="1"/>
      <c r="BZ321" s="1"/>
    </row>
    <row r="322" spans="1:78" s="59" customFormat="1" ht="105" x14ac:dyDescent="0.2">
      <c r="A322" s="45" t="str">
        <f t="shared" si="57"/>
        <v>YES</v>
      </c>
      <c r="B322" s="45"/>
      <c r="C322" s="45"/>
      <c r="D322" s="185" t="s">
        <v>1526</v>
      </c>
      <c r="E322" s="186" t="s">
        <v>1743</v>
      </c>
      <c r="F322" s="301" t="s">
        <v>1743</v>
      </c>
      <c r="G322" s="66">
        <f t="shared" si="47"/>
        <v>5</v>
      </c>
      <c r="H322" s="66" t="s">
        <v>42</v>
      </c>
      <c r="I322" s="64" t="s">
        <v>1744</v>
      </c>
      <c r="J322" s="64" t="s">
        <v>1635</v>
      </c>
      <c r="K322" s="65" t="s">
        <v>1636</v>
      </c>
      <c r="L322" s="65"/>
      <c r="M322" s="65" t="s">
        <v>35</v>
      </c>
      <c r="N322" s="64" t="s">
        <v>70</v>
      </c>
      <c r="O322" s="66" t="s">
        <v>42</v>
      </c>
      <c r="P322" s="66" t="str">
        <f t="shared" si="54"/>
        <v>0..1</v>
      </c>
      <c r="Q322" s="2" t="s">
        <v>1745</v>
      </c>
      <c r="R322" s="75" t="s">
        <v>1746</v>
      </c>
      <c r="S322" s="66" t="s">
        <v>73</v>
      </c>
      <c r="T322" s="68" t="s">
        <v>56</v>
      </c>
      <c r="U322" s="66" t="s">
        <v>42</v>
      </c>
      <c r="V322" s="66" t="s">
        <v>35</v>
      </c>
      <c r="W322" s="69" t="s">
        <v>35</v>
      </c>
      <c r="X322" s="38"/>
      <c r="Y322" s="68" t="s">
        <v>185</v>
      </c>
      <c r="Z322" s="68" t="s">
        <v>185</v>
      </c>
      <c r="AA322" s="57"/>
      <c r="AB322" s="13" t="str">
        <f t="shared" si="55"/>
        <v>/rsm:CrossIndustryInvoice/rsm:SupplyChainTradeTransaction/ram:ApplicableHeaderTradeAgreement/ram:SellerTradeParty/ram:PostalTradeAddress</v>
      </c>
      <c r="AC322" s="13" t="str">
        <f t="shared" si="56"/>
        <v>/ram:PostcodeCode</v>
      </c>
      <c r="AD322" s="14">
        <f>COUNTIFS(R$4:R322,AB322)</f>
        <v>1</v>
      </c>
      <c r="AE322" s="57"/>
      <c r="AF322" s="186" t="str">
        <f t="shared" si="61"/>
        <v>BT-38</v>
      </c>
      <c r="AG322" s="66">
        <f t="shared" si="59"/>
        <v>5</v>
      </c>
      <c r="AH322" s="66" t="str">
        <f t="shared" si="62"/>
        <v>0..1</v>
      </c>
      <c r="AI322" s="64" t="s">
        <v>1639</v>
      </c>
      <c r="AJ322" s="64" t="s">
        <v>1747</v>
      </c>
      <c r="AK322" s="65" t="s">
        <v>1748</v>
      </c>
      <c r="AL322" s="65"/>
      <c r="AM322" s="65" t="s">
        <v>35</v>
      </c>
      <c r="AN322" s="64" t="s">
        <v>78</v>
      </c>
      <c r="AO322" s="66" t="str">
        <f t="shared" si="58"/>
        <v>0..1</v>
      </c>
      <c r="AP322" s="66" t="str">
        <f t="shared" si="58"/>
        <v>0..1</v>
      </c>
      <c r="AQ322" s="2" t="str">
        <f t="shared" si="58"/>
        <v>/rsm:CrossIndustryInvoice
/rsm:SupplyChainTradeTransaction
/ram:ApplicableHeaderTradeAgreement
/ram:SellerTradeParty
/ram:PostalTradeAddress
/ram:PostcodeCode</v>
      </c>
      <c r="AR322" s="75" t="str">
        <f t="shared" si="58"/>
        <v>/rsm:CrossIndustryInvoice/rsm:SupplyChainTradeTransaction/ram:ApplicableHeaderTradeAgreement/ram:SellerTradeParty/ram:PostalTradeAddress/ram:PostcodeCode</v>
      </c>
      <c r="AS322" s="66" t="s">
        <v>73</v>
      </c>
      <c r="AT322" s="68" t="s">
        <v>56</v>
      </c>
      <c r="AU322" s="66" t="str">
        <f t="shared" si="60"/>
        <v>0..1</v>
      </c>
      <c r="AV322" s="66" t="s">
        <v>35</v>
      </c>
      <c r="AW322" s="69" t="s">
        <v>35</v>
      </c>
      <c r="AX322" s="7"/>
      <c r="AY322" s="68" t="str">
        <f t="shared" si="63"/>
        <v>BASIC WL</v>
      </c>
      <c r="AZ322" s="68" t="str">
        <f t="shared" si="63"/>
        <v>BASIC WL</v>
      </c>
      <c r="BA322" s="1"/>
      <c r="BB322" s="57"/>
      <c r="BE322"/>
      <c r="BF322" s="1"/>
      <c r="BG322" s="1"/>
      <c r="BH322" s="1"/>
      <c r="BI322" s="1"/>
      <c r="BJ322" s="1"/>
      <c r="BK322" s="1"/>
      <c r="BL322" s="1"/>
      <c r="BM322" s="1"/>
      <c r="BN322" s="1"/>
      <c r="BO322" s="1"/>
      <c r="BP322" s="1"/>
      <c r="BQ322" s="1"/>
      <c r="BR322" s="1"/>
      <c r="BS322" s="1"/>
      <c r="BT322" s="1"/>
      <c r="BU322" s="1"/>
      <c r="BV322" s="1"/>
      <c r="BW322" s="1"/>
      <c r="BX322" s="1"/>
      <c r="BY322" s="1"/>
      <c r="BZ322" s="1"/>
    </row>
    <row r="323" spans="1:78" s="59" customFormat="1" ht="105" x14ac:dyDescent="0.2">
      <c r="A323" s="45" t="str">
        <f t="shared" si="57"/>
        <v>YES</v>
      </c>
      <c r="B323" s="45"/>
      <c r="C323" s="45"/>
      <c r="D323" s="185" t="s">
        <v>1526</v>
      </c>
      <c r="E323" s="186" t="s">
        <v>1749</v>
      </c>
      <c r="F323" s="301" t="s">
        <v>1749</v>
      </c>
      <c r="G323" s="66">
        <f t="shared" ref="G323:G387" si="64">LEN(R323)-LEN(SUBSTITUTE(R323,"/",""))-1</f>
        <v>5</v>
      </c>
      <c r="H323" s="66" t="s">
        <v>42</v>
      </c>
      <c r="I323" s="64" t="s">
        <v>1750</v>
      </c>
      <c r="J323" s="64" t="s">
        <v>1641</v>
      </c>
      <c r="K323" s="65" t="s">
        <v>1642</v>
      </c>
      <c r="L323" s="65"/>
      <c r="M323" s="65" t="s">
        <v>35</v>
      </c>
      <c r="N323" s="64" t="s">
        <v>70</v>
      </c>
      <c r="O323" s="66" t="s">
        <v>42</v>
      </c>
      <c r="P323" s="66" t="str">
        <f t="shared" si="54"/>
        <v>0..1</v>
      </c>
      <c r="Q323" s="2" t="s">
        <v>1751</v>
      </c>
      <c r="R323" s="75" t="s">
        <v>1752</v>
      </c>
      <c r="S323" s="66" t="s">
        <v>73</v>
      </c>
      <c r="T323" s="68" t="s">
        <v>56</v>
      </c>
      <c r="U323" s="66" t="s">
        <v>42</v>
      </c>
      <c r="V323" s="66" t="s">
        <v>35</v>
      </c>
      <c r="W323" s="69" t="s">
        <v>35</v>
      </c>
      <c r="X323" s="38"/>
      <c r="Y323" s="68" t="s">
        <v>185</v>
      </c>
      <c r="Z323" s="68" t="s">
        <v>185</v>
      </c>
      <c r="AA323" s="57"/>
      <c r="AB323" s="13" t="str">
        <f t="shared" si="55"/>
        <v>/rsm:CrossIndustryInvoice/rsm:SupplyChainTradeTransaction/ram:ApplicableHeaderTradeAgreement/ram:SellerTradeParty/ram:PostalTradeAddress</v>
      </c>
      <c r="AC323" s="13" t="str">
        <f t="shared" si="56"/>
        <v>/ram:LineOne</v>
      </c>
      <c r="AD323" s="14">
        <f>COUNTIFS(R$4:R323,AB323)</f>
        <v>1</v>
      </c>
      <c r="AE323" s="57"/>
      <c r="AF323" s="186" t="str">
        <f t="shared" si="61"/>
        <v>BT-35</v>
      </c>
      <c r="AG323" s="66">
        <f t="shared" si="59"/>
        <v>5</v>
      </c>
      <c r="AH323" s="66" t="str">
        <f t="shared" si="62"/>
        <v>0..1</v>
      </c>
      <c r="AI323" s="64" t="s">
        <v>1753</v>
      </c>
      <c r="AJ323" s="64" t="s">
        <v>1754</v>
      </c>
      <c r="AK323" s="65" t="s">
        <v>1755</v>
      </c>
      <c r="AL323" s="65"/>
      <c r="AM323" s="65" t="s">
        <v>35</v>
      </c>
      <c r="AN323" s="64" t="s">
        <v>78</v>
      </c>
      <c r="AO323" s="66" t="str">
        <f t="shared" si="58"/>
        <v>0..1</v>
      </c>
      <c r="AP323" s="66" t="str">
        <f t="shared" si="58"/>
        <v>0..1</v>
      </c>
      <c r="AQ323" s="2" t="str">
        <f t="shared" si="58"/>
        <v>/rsm:CrossIndustryInvoice
/rsm:SupplyChainTradeTransaction
/ram:ApplicableHeaderTradeAgreement
/ram:SellerTradeParty
/ram:PostalTradeAddress
/ram:LineOne</v>
      </c>
      <c r="AR323" s="75" t="str">
        <f t="shared" si="58"/>
        <v>/rsm:CrossIndustryInvoice/rsm:SupplyChainTradeTransaction/ram:ApplicableHeaderTradeAgreement/ram:SellerTradeParty/ram:PostalTradeAddress/ram:LineOne</v>
      </c>
      <c r="AS323" s="66" t="s">
        <v>73</v>
      </c>
      <c r="AT323" s="68" t="s">
        <v>56</v>
      </c>
      <c r="AU323" s="66" t="str">
        <f t="shared" si="60"/>
        <v>0..1</v>
      </c>
      <c r="AV323" s="66" t="s">
        <v>35</v>
      </c>
      <c r="AW323" s="69" t="s">
        <v>35</v>
      </c>
      <c r="AX323" s="7"/>
      <c r="AY323" s="68" t="str">
        <f t="shared" si="63"/>
        <v>BASIC WL</v>
      </c>
      <c r="AZ323" s="68" t="str">
        <f t="shared" si="63"/>
        <v>BASIC WL</v>
      </c>
      <c r="BA323" s="1"/>
      <c r="BB323" s="57"/>
      <c r="BE323"/>
      <c r="BF323" s="1"/>
      <c r="BG323" s="1"/>
      <c r="BH323" s="1"/>
      <c r="BI323" s="1"/>
      <c r="BJ323" s="1"/>
      <c r="BK323" s="1"/>
      <c r="BL323" s="1"/>
      <c r="BM323" s="1"/>
      <c r="BN323" s="1"/>
      <c r="BO323" s="1"/>
      <c r="BP323" s="1"/>
      <c r="BQ323" s="1"/>
      <c r="BR323" s="1"/>
      <c r="BS323" s="1"/>
      <c r="BT323" s="1"/>
      <c r="BU323" s="1"/>
      <c r="BV323" s="1"/>
      <c r="BW323" s="1"/>
      <c r="BX323" s="1"/>
      <c r="BY323" s="1"/>
      <c r="BZ323" s="1"/>
    </row>
    <row r="324" spans="1:78" s="59" customFormat="1" ht="105" x14ac:dyDescent="0.2">
      <c r="A324" s="45" t="str">
        <f t="shared" si="57"/>
        <v>YES</v>
      </c>
      <c r="B324" s="45"/>
      <c r="C324" s="45"/>
      <c r="D324" s="185" t="s">
        <v>1526</v>
      </c>
      <c r="E324" s="186" t="s">
        <v>1756</v>
      </c>
      <c r="F324" s="301" t="s">
        <v>1756</v>
      </c>
      <c r="G324" s="66">
        <f t="shared" si="64"/>
        <v>5</v>
      </c>
      <c r="H324" s="66" t="s">
        <v>42</v>
      </c>
      <c r="I324" s="64" t="s">
        <v>1757</v>
      </c>
      <c r="J324" s="64" t="s">
        <v>1647</v>
      </c>
      <c r="K324" s="65"/>
      <c r="L324" s="65"/>
      <c r="M324" s="65" t="s">
        <v>35</v>
      </c>
      <c r="N324" s="64" t="s">
        <v>70</v>
      </c>
      <c r="O324" s="66" t="s">
        <v>42</v>
      </c>
      <c r="P324" s="66" t="str">
        <f t="shared" si="54"/>
        <v>0..1</v>
      </c>
      <c r="Q324" s="2" t="s">
        <v>1758</v>
      </c>
      <c r="R324" s="75" t="s">
        <v>1759</v>
      </c>
      <c r="S324" s="66" t="s">
        <v>73</v>
      </c>
      <c r="T324" s="68" t="s">
        <v>56</v>
      </c>
      <c r="U324" s="66" t="s">
        <v>42</v>
      </c>
      <c r="V324" s="66" t="s">
        <v>35</v>
      </c>
      <c r="W324" s="69" t="s">
        <v>35</v>
      </c>
      <c r="X324" s="38"/>
      <c r="Y324" s="68" t="s">
        <v>185</v>
      </c>
      <c r="Z324" s="68" t="s">
        <v>185</v>
      </c>
      <c r="AA324" s="57"/>
      <c r="AB324" s="13" t="str">
        <f t="shared" si="55"/>
        <v>/rsm:CrossIndustryInvoice/rsm:SupplyChainTradeTransaction/ram:ApplicableHeaderTradeAgreement/ram:SellerTradeParty/ram:PostalTradeAddress</v>
      </c>
      <c r="AC324" s="13" t="str">
        <f t="shared" si="56"/>
        <v>/ram:LineTwo</v>
      </c>
      <c r="AD324" s="14">
        <f>COUNTIFS(R$4:R324,AB324)</f>
        <v>1</v>
      </c>
      <c r="AE324" s="57"/>
      <c r="AF324" s="186" t="str">
        <f t="shared" si="61"/>
        <v>BT-36</v>
      </c>
      <c r="AG324" s="66">
        <f t="shared" si="59"/>
        <v>5</v>
      </c>
      <c r="AH324" s="66" t="str">
        <f t="shared" si="62"/>
        <v>0..1</v>
      </c>
      <c r="AI324" s="64" t="s">
        <v>1760</v>
      </c>
      <c r="AJ324" s="64" t="s">
        <v>1761</v>
      </c>
      <c r="AK324" s="65" t="s">
        <v>35</v>
      </c>
      <c r="AL324" s="65"/>
      <c r="AM324" s="65" t="s">
        <v>35</v>
      </c>
      <c r="AN324" s="64" t="s">
        <v>78</v>
      </c>
      <c r="AO324" s="66" t="str">
        <f t="shared" si="58"/>
        <v>0..1</v>
      </c>
      <c r="AP324" s="66" t="str">
        <f t="shared" si="58"/>
        <v>0..1</v>
      </c>
      <c r="AQ324" s="2" t="str">
        <f t="shared" si="58"/>
        <v>/rsm:CrossIndustryInvoice
/rsm:SupplyChainTradeTransaction
/ram:ApplicableHeaderTradeAgreement
/ram:SellerTradeParty
/ram:PostalTradeAddress
/ram:LineTwo</v>
      </c>
      <c r="AR324" s="75" t="str">
        <f t="shared" si="58"/>
        <v>/rsm:CrossIndustryInvoice/rsm:SupplyChainTradeTransaction/ram:ApplicableHeaderTradeAgreement/ram:SellerTradeParty/ram:PostalTradeAddress/ram:LineTwo</v>
      </c>
      <c r="AS324" s="66" t="s">
        <v>73</v>
      </c>
      <c r="AT324" s="68" t="s">
        <v>56</v>
      </c>
      <c r="AU324" s="66" t="str">
        <f t="shared" si="60"/>
        <v>0..1</v>
      </c>
      <c r="AV324" s="66" t="s">
        <v>35</v>
      </c>
      <c r="AW324" s="69" t="s">
        <v>35</v>
      </c>
      <c r="AX324" s="7"/>
      <c r="AY324" s="68" t="str">
        <f t="shared" si="63"/>
        <v>BASIC WL</v>
      </c>
      <c r="AZ324" s="68" t="str">
        <f t="shared" si="63"/>
        <v>BASIC WL</v>
      </c>
      <c r="BA324" s="1"/>
      <c r="BB324" s="57"/>
      <c r="BE324"/>
      <c r="BF324" s="1"/>
      <c r="BG324" s="1"/>
      <c r="BH324" s="1"/>
      <c r="BI324" s="1"/>
      <c r="BJ324" s="1"/>
      <c r="BK324" s="1"/>
      <c r="BL324" s="1"/>
      <c r="BM324" s="1"/>
      <c r="BN324" s="1"/>
      <c r="BO324" s="1"/>
      <c r="BP324" s="1"/>
      <c r="BQ324" s="1"/>
      <c r="BR324" s="1"/>
      <c r="BS324" s="1"/>
      <c r="BT324" s="1"/>
      <c r="BU324" s="1"/>
      <c r="BV324" s="1"/>
      <c r="BW324" s="1"/>
      <c r="BX324" s="1"/>
      <c r="BY324" s="1"/>
      <c r="BZ324" s="1"/>
    </row>
    <row r="325" spans="1:78" s="59" customFormat="1" ht="105" x14ac:dyDescent="0.2">
      <c r="A325" s="45" t="str">
        <f t="shared" si="57"/>
        <v>YES</v>
      </c>
      <c r="B325" s="45"/>
      <c r="C325" s="45"/>
      <c r="D325" s="185" t="s">
        <v>1526</v>
      </c>
      <c r="E325" s="186" t="s">
        <v>1762</v>
      </c>
      <c r="F325" s="301" t="s">
        <v>1762</v>
      </c>
      <c r="G325" s="66">
        <f t="shared" si="64"/>
        <v>5</v>
      </c>
      <c r="H325" s="66" t="s">
        <v>42</v>
      </c>
      <c r="I325" s="64" t="s">
        <v>1763</v>
      </c>
      <c r="J325" s="64" t="s">
        <v>1647</v>
      </c>
      <c r="K325" s="65"/>
      <c r="L325" s="65"/>
      <c r="M325" s="65" t="s">
        <v>35</v>
      </c>
      <c r="N325" s="64" t="s">
        <v>70</v>
      </c>
      <c r="O325" s="66" t="s">
        <v>42</v>
      </c>
      <c r="P325" s="66" t="str">
        <f t="shared" si="54"/>
        <v>0..1</v>
      </c>
      <c r="Q325" s="2" t="s">
        <v>1764</v>
      </c>
      <c r="R325" s="75" t="s">
        <v>1765</v>
      </c>
      <c r="S325" s="66" t="s">
        <v>73</v>
      </c>
      <c r="T325" s="68" t="s">
        <v>56</v>
      </c>
      <c r="U325" s="66" t="s">
        <v>42</v>
      </c>
      <c r="V325" s="66" t="s">
        <v>35</v>
      </c>
      <c r="W325" s="69" t="s">
        <v>35</v>
      </c>
      <c r="X325" s="38"/>
      <c r="Y325" s="68" t="s">
        <v>185</v>
      </c>
      <c r="Z325" s="68" t="s">
        <v>185</v>
      </c>
      <c r="AA325" s="57"/>
      <c r="AB325" s="13" t="str">
        <f t="shared" si="55"/>
        <v>/rsm:CrossIndustryInvoice/rsm:SupplyChainTradeTransaction/ram:ApplicableHeaderTradeAgreement/ram:SellerTradeParty/ram:PostalTradeAddress</v>
      </c>
      <c r="AC325" s="13" t="str">
        <f t="shared" si="56"/>
        <v>/ram:LineThree</v>
      </c>
      <c r="AD325" s="14">
        <f>COUNTIFS(R$4:R325,AB325)</f>
        <v>1</v>
      </c>
      <c r="AE325" s="57"/>
      <c r="AF325" s="186" t="str">
        <f t="shared" si="61"/>
        <v>BT-162</v>
      </c>
      <c r="AG325" s="66">
        <f t="shared" si="59"/>
        <v>5</v>
      </c>
      <c r="AH325" s="66" t="str">
        <f t="shared" si="62"/>
        <v>0..1</v>
      </c>
      <c r="AI325" s="64" t="s">
        <v>1766</v>
      </c>
      <c r="AJ325" s="64" t="s">
        <v>1761</v>
      </c>
      <c r="AK325" s="65" t="s">
        <v>35</v>
      </c>
      <c r="AL325" s="65"/>
      <c r="AM325" s="65" t="s">
        <v>35</v>
      </c>
      <c r="AN325" s="64" t="s">
        <v>78</v>
      </c>
      <c r="AO325" s="66" t="str">
        <f t="shared" si="58"/>
        <v>0..1</v>
      </c>
      <c r="AP325" s="66" t="str">
        <f t="shared" si="58"/>
        <v>0..1</v>
      </c>
      <c r="AQ325" s="2" t="str">
        <f t="shared" si="58"/>
        <v>/rsm:CrossIndustryInvoice
/rsm:SupplyChainTradeTransaction
/ram:ApplicableHeaderTradeAgreement
/ram:SellerTradeParty
/ram:PostalTradeAddress
/ram:LineThree</v>
      </c>
      <c r="AR325" s="75" t="str">
        <f t="shared" si="58"/>
        <v>/rsm:CrossIndustryInvoice/rsm:SupplyChainTradeTransaction/ram:ApplicableHeaderTradeAgreement/ram:SellerTradeParty/ram:PostalTradeAddress/ram:LineThree</v>
      </c>
      <c r="AS325" s="66" t="s">
        <v>73</v>
      </c>
      <c r="AT325" s="68" t="s">
        <v>56</v>
      </c>
      <c r="AU325" s="66" t="str">
        <f t="shared" si="60"/>
        <v>0..1</v>
      </c>
      <c r="AV325" s="66" t="s">
        <v>35</v>
      </c>
      <c r="AW325" s="69" t="s">
        <v>35</v>
      </c>
      <c r="AX325" s="7"/>
      <c r="AY325" s="68" t="str">
        <f t="shared" si="63"/>
        <v>BASIC WL</v>
      </c>
      <c r="AZ325" s="68" t="str">
        <f t="shared" si="63"/>
        <v>BASIC WL</v>
      </c>
      <c r="BA325" s="1"/>
      <c r="BB325" s="57"/>
      <c r="BE325"/>
      <c r="BF325" s="1"/>
      <c r="BG325" s="1"/>
      <c r="BH325" s="1"/>
      <c r="BI325" s="1"/>
      <c r="BJ325" s="1"/>
      <c r="BK325" s="1"/>
      <c r="BL325" s="1"/>
      <c r="BM325" s="1"/>
      <c r="BN325" s="1"/>
      <c r="BO325" s="1"/>
      <c r="BP325" s="1"/>
      <c r="BQ325" s="1"/>
      <c r="BR325" s="1"/>
      <c r="BS325" s="1"/>
      <c r="BT325" s="1"/>
      <c r="BU325" s="1"/>
      <c r="BV325" s="1"/>
      <c r="BW325" s="1"/>
      <c r="BX325" s="1"/>
      <c r="BY325" s="1"/>
      <c r="BZ325" s="1"/>
    </row>
    <row r="326" spans="1:78" s="59" customFormat="1" ht="105" x14ac:dyDescent="0.2">
      <c r="A326" s="45" t="str">
        <f t="shared" si="57"/>
        <v>YES</v>
      </c>
      <c r="B326" s="45"/>
      <c r="C326" s="45"/>
      <c r="D326" s="185" t="s">
        <v>1526</v>
      </c>
      <c r="E326" s="186" t="s">
        <v>1767</v>
      </c>
      <c r="F326" s="301" t="s">
        <v>1767</v>
      </c>
      <c r="G326" s="66">
        <f t="shared" si="64"/>
        <v>5</v>
      </c>
      <c r="H326" s="66" t="s">
        <v>42</v>
      </c>
      <c r="I326" s="64" t="s">
        <v>1768</v>
      </c>
      <c r="J326" s="64" t="s">
        <v>1656</v>
      </c>
      <c r="K326" s="65"/>
      <c r="L326" s="65"/>
      <c r="M326" s="65" t="s">
        <v>35</v>
      </c>
      <c r="N326" s="64" t="s">
        <v>70</v>
      </c>
      <c r="O326" s="66" t="s">
        <v>42</v>
      </c>
      <c r="P326" s="66" t="str">
        <f t="shared" si="54"/>
        <v>0..1</v>
      </c>
      <c r="Q326" s="2" t="s">
        <v>1769</v>
      </c>
      <c r="R326" s="75" t="s">
        <v>1770</v>
      </c>
      <c r="S326" s="66" t="s">
        <v>73</v>
      </c>
      <c r="T326" s="68" t="s">
        <v>56</v>
      </c>
      <c r="U326" s="66" t="s">
        <v>42</v>
      </c>
      <c r="V326" s="66" t="s">
        <v>35</v>
      </c>
      <c r="W326" s="69" t="s">
        <v>35</v>
      </c>
      <c r="X326" s="38"/>
      <c r="Y326" s="68" t="s">
        <v>185</v>
      </c>
      <c r="Z326" s="68" t="s">
        <v>185</v>
      </c>
      <c r="AA326" s="57"/>
      <c r="AB326" s="13" t="str">
        <f t="shared" si="55"/>
        <v>/rsm:CrossIndustryInvoice/rsm:SupplyChainTradeTransaction/ram:ApplicableHeaderTradeAgreement/ram:SellerTradeParty/ram:PostalTradeAddress</v>
      </c>
      <c r="AC326" s="13" t="str">
        <f t="shared" si="56"/>
        <v>/ram:CityName</v>
      </c>
      <c r="AD326" s="14">
        <f>COUNTIFS(R$4:R326,AB326)</f>
        <v>1</v>
      </c>
      <c r="AE326" s="57"/>
      <c r="AF326" s="186" t="str">
        <f t="shared" si="61"/>
        <v>BT-37</v>
      </c>
      <c r="AG326" s="66">
        <f t="shared" si="59"/>
        <v>5</v>
      </c>
      <c r="AH326" s="66" t="str">
        <f t="shared" si="62"/>
        <v>0..1</v>
      </c>
      <c r="AI326" s="64" t="s">
        <v>1659</v>
      </c>
      <c r="AJ326" s="64" t="s">
        <v>1771</v>
      </c>
      <c r="AK326" s="65" t="s">
        <v>35</v>
      </c>
      <c r="AL326" s="65"/>
      <c r="AM326" s="65" t="s">
        <v>35</v>
      </c>
      <c r="AN326" s="64" t="s">
        <v>78</v>
      </c>
      <c r="AO326" s="66" t="str">
        <f t="shared" si="58"/>
        <v>0..1</v>
      </c>
      <c r="AP326" s="66" t="str">
        <f t="shared" si="58"/>
        <v>0..1</v>
      </c>
      <c r="AQ326" s="2" t="str">
        <f t="shared" si="58"/>
        <v>/rsm:CrossIndustryInvoice
/rsm:SupplyChainTradeTransaction
/ram:ApplicableHeaderTradeAgreement
/ram:SellerTradeParty
/ram:PostalTradeAddress
/ram:CityName</v>
      </c>
      <c r="AR326" s="75" t="str">
        <f t="shared" si="58"/>
        <v>/rsm:CrossIndustryInvoice/rsm:SupplyChainTradeTransaction/ram:ApplicableHeaderTradeAgreement/ram:SellerTradeParty/ram:PostalTradeAddress/ram:CityName</v>
      </c>
      <c r="AS326" s="66" t="s">
        <v>73</v>
      </c>
      <c r="AT326" s="68" t="s">
        <v>56</v>
      </c>
      <c r="AU326" s="66" t="str">
        <f t="shared" si="60"/>
        <v>0..1</v>
      </c>
      <c r="AV326" s="66" t="s">
        <v>35</v>
      </c>
      <c r="AW326" s="69" t="s">
        <v>35</v>
      </c>
      <c r="AX326" s="7"/>
      <c r="AY326" s="68" t="str">
        <f t="shared" si="63"/>
        <v>BASIC WL</v>
      </c>
      <c r="AZ326" s="68" t="str">
        <f t="shared" si="63"/>
        <v>BASIC WL</v>
      </c>
      <c r="BA326" s="1"/>
      <c r="BB326" s="57"/>
      <c r="BE326"/>
      <c r="BF326" s="1"/>
      <c r="BG326" s="1"/>
      <c r="BH326" s="1"/>
      <c r="BI326" s="1"/>
      <c r="BJ326" s="1"/>
      <c r="BK326" s="1"/>
      <c r="BL326" s="1"/>
      <c r="BM326" s="1"/>
      <c r="BN326" s="1"/>
      <c r="BO326" s="1"/>
      <c r="BP326" s="1"/>
      <c r="BQ326" s="1"/>
      <c r="BR326" s="1"/>
      <c r="BS326" s="1"/>
      <c r="BT326" s="1"/>
      <c r="BU326" s="1"/>
      <c r="BV326" s="1"/>
      <c r="BW326" s="1"/>
      <c r="BX326" s="1"/>
      <c r="BY326" s="1"/>
      <c r="BZ326" s="1"/>
    </row>
    <row r="327" spans="1:78" s="59" customFormat="1" ht="105" x14ac:dyDescent="0.2">
      <c r="A327" s="45" t="str">
        <f t="shared" si="57"/>
        <v>YES</v>
      </c>
      <c r="B327" s="45"/>
      <c r="C327" s="45"/>
      <c r="D327" s="185" t="s">
        <v>1526</v>
      </c>
      <c r="E327" s="186" t="s">
        <v>1772</v>
      </c>
      <c r="F327" s="301" t="s">
        <v>1772</v>
      </c>
      <c r="G327" s="66">
        <f t="shared" si="64"/>
        <v>5</v>
      </c>
      <c r="H327" s="66" t="s">
        <v>32</v>
      </c>
      <c r="I327" s="64" t="s">
        <v>1773</v>
      </c>
      <c r="J327" s="64" t="s">
        <v>1661</v>
      </c>
      <c r="K327" s="65" t="s">
        <v>1662</v>
      </c>
      <c r="L327" s="65"/>
      <c r="M327" s="65" t="s">
        <v>1774</v>
      </c>
      <c r="N327" s="64" t="s">
        <v>128</v>
      </c>
      <c r="O327" s="66" t="s">
        <v>32</v>
      </c>
      <c r="P327" s="66" t="str">
        <f t="shared" si="54"/>
        <v>1..1</v>
      </c>
      <c r="Q327" s="2" t="s">
        <v>1775</v>
      </c>
      <c r="R327" s="75" t="s">
        <v>1776</v>
      </c>
      <c r="S327" s="66" t="s">
        <v>131</v>
      </c>
      <c r="T327" s="68" t="s">
        <v>56</v>
      </c>
      <c r="U327" s="66" t="s">
        <v>42</v>
      </c>
      <c r="V327" s="66" t="s">
        <v>35</v>
      </c>
      <c r="W327" s="69" t="s">
        <v>35</v>
      </c>
      <c r="X327" s="38"/>
      <c r="Y327" s="68" t="s">
        <v>39</v>
      </c>
      <c r="Z327" s="68" t="s">
        <v>39</v>
      </c>
      <c r="AA327" s="57"/>
      <c r="AB327" s="13" t="str">
        <f t="shared" si="55"/>
        <v>/rsm:CrossIndustryInvoice/rsm:SupplyChainTradeTransaction/ram:ApplicableHeaderTradeAgreement/ram:SellerTradeParty/ram:PostalTradeAddress</v>
      </c>
      <c r="AC327" s="13" t="str">
        <f t="shared" si="56"/>
        <v>/ram:CountryID</v>
      </c>
      <c r="AD327" s="14">
        <f>COUNTIFS(R$4:R327,AB327)</f>
        <v>1</v>
      </c>
      <c r="AE327" s="57"/>
      <c r="AF327" s="186" t="str">
        <f t="shared" si="61"/>
        <v>BT-40</v>
      </c>
      <c r="AG327" s="66">
        <f t="shared" si="59"/>
        <v>5</v>
      </c>
      <c r="AH327" s="66" t="str">
        <f t="shared" si="62"/>
        <v>1..1</v>
      </c>
      <c r="AI327" s="64" t="s">
        <v>1665</v>
      </c>
      <c r="AJ327" s="64" t="s">
        <v>1777</v>
      </c>
      <c r="AK327" s="65" t="s">
        <v>485</v>
      </c>
      <c r="AL327" s="65"/>
      <c r="AM327" s="65" t="s">
        <v>1778</v>
      </c>
      <c r="AN327" s="64" t="s">
        <v>128</v>
      </c>
      <c r="AO327" s="66" t="str">
        <f t="shared" si="58"/>
        <v>1..1</v>
      </c>
      <c r="AP327" s="66" t="str">
        <f t="shared" si="58"/>
        <v>1..1</v>
      </c>
      <c r="AQ327" s="2" t="str">
        <f t="shared" si="58"/>
        <v>/rsm:CrossIndustryInvoice
/rsm:SupplyChainTradeTransaction
/ram:ApplicableHeaderTradeAgreement
/ram:SellerTradeParty
/ram:PostalTradeAddress
/ram:CountryID</v>
      </c>
      <c r="AR327" s="75" t="str">
        <f t="shared" si="58"/>
        <v>/rsm:CrossIndustryInvoice/rsm:SupplyChainTradeTransaction/ram:ApplicableHeaderTradeAgreement/ram:SellerTradeParty/ram:PostalTradeAddress/ram:CountryID</v>
      </c>
      <c r="AS327" s="66" t="s">
        <v>131</v>
      </c>
      <c r="AT327" s="68" t="s">
        <v>56</v>
      </c>
      <c r="AU327" s="66" t="str">
        <f t="shared" si="60"/>
        <v>0..1</v>
      </c>
      <c r="AV327" s="66" t="s">
        <v>35</v>
      </c>
      <c r="AW327" s="69" t="s">
        <v>35</v>
      </c>
      <c r="AX327" s="7"/>
      <c r="AY327" s="68" t="str">
        <f t="shared" si="63"/>
        <v>MINIMUM</v>
      </c>
      <c r="AZ327" s="68" t="str">
        <f t="shared" si="63"/>
        <v>MINIMUM</v>
      </c>
      <c r="BA327" s="1"/>
      <c r="BB327" s="57"/>
      <c r="BE327"/>
      <c r="BF327" s="1"/>
      <c r="BG327" s="1"/>
      <c r="BH327" s="1"/>
      <c r="BI327" s="1"/>
      <c r="BJ327" s="1"/>
      <c r="BK327" s="1"/>
      <c r="BL327" s="1"/>
      <c r="BM327" s="1"/>
      <c r="BN327" s="1"/>
      <c r="BO327" s="1"/>
      <c r="BP327" s="1"/>
      <c r="BQ327" s="1"/>
      <c r="BR327" s="1"/>
      <c r="BS327" s="1"/>
      <c r="BT327" s="1"/>
      <c r="BU327" s="1"/>
      <c r="BV327" s="1"/>
      <c r="BW327" s="1"/>
      <c r="BX327" s="1"/>
      <c r="BY327" s="1"/>
      <c r="BZ327" s="1"/>
    </row>
    <row r="328" spans="1:78" s="59" customFormat="1" ht="105" x14ac:dyDescent="0.2">
      <c r="A328" s="45" t="str">
        <f t="shared" si="57"/>
        <v>YES</v>
      </c>
      <c r="B328" s="45"/>
      <c r="C328" s="45"/>
      <c r="D328" s="185" t="s">
        <v>1526</v>
      </c>
      <c r="E328" s="186" t="s">
        <v>1779</v>
      </c>
      <c r="F328" s="301" t="s">
        <v>1779</v>
      </c>
      <c r="G328" s="66">
        <f t="shared" si="64"/>
        <v>5</v>
      </c>
      <c r="H328" s="66" t="s">
        <v>42</v>
      </c>
      <c r="I328" s="64" t="s">
        <v>1780</v>
      </c>
      <c r="J328" s="64" t="s">
        <v>1667</v>
      </c>
      <c r="K328" s="65" t="s">
        <v>1668</v>
      </c>
      <c r="L328" s="65"/>
      <c r="M328" s="65" t="s">
        <v>35</v>
      </c>
      <c r="N328" s="64" t="s">
        <v>70</v>
      </c>
      <c r="O328" s="66" t="s">
        <v>42</v>
      </c>
      <c r="P328" s="66" t="str">
        <f t="shared" si="54"/>
        <v>0..1</v>
      </c>
      <c r="Q328" s="2" t="s">
        <v>1781</v>
      </c>
      <c r="R328" s="75" t="s">
        <v>1782</v>
      </c>
      <c r="S328" s="66" t="s">
        <v>73</v>
      </c>
      <c r="T328" s="68" t="s">
        <v>56</v>
      </c>
      <c r="U328" s="66" t="s">
        <v>62</v>
      </c>
      <c r="V328" s="66" t="s">
        <v>200</v>
      </c>
      <c r="W328" s="69" t="s">
        <v>35</v>
      </c>
      <c r="X328" s="38"/>
      <c r="Y328" s="68" t="s">
        <v>185</v>
      </c>
      <c r="Z328" s="68" t="s">
        <v>185</v>
      </c>
      <c r="AA328" s="57"/>
      <c r="AB328" s="13" t="str">
        <f t="shared" si="55"/>
        <v>/rsm:CrossIndustryInvoice/rsm:SupplyChainTradeTransaction/ram:ApplicableHeaderTradeAgreement/ram:SellerTradeParty/ram:PostalTradeAddress</v>
      </c>
      <c r="AC328" s="13" t="str">
        <f t="shared" si="56"/>
        <v>/ram:CountrySubDivisionName</v>
      </c>
      <c r="AD328" s="14">
        <f>COUNTIFS(R$4:R328,AB328)</f>
        <v>1</v>
      </c>
      <c r="AE328" s="57"/>
      <c r="AF328" s="186" t="str">
        <f t="shared" si="61"/>
        <v>BT-39</v>
      </c>
      <c r="AG328" s="66">
        <f t="shared" si="59"/>
        <v>5</v>
      </c>
      <c r="AH328" s="66" t="str">
        <f t="shared" si="62"/>
        <v>0..1</v>
      </c>
      <c r="AI328" s="64" t="s">
        <v>1783</v>
      </c>
      <c r="AJ328" s="64" t="s">
        <v>1671</v>
      </c>
      <c r="AK328" s="65" t="s">
        <v>1672</v>
      </c>
      <c r="AL328" s="65"/>
      <c r="AM328" s="65" t="s">
        <v>35</v>
      </c>
      <c r="AN328" s="64" t="s">
        <v>78</v>
      </c>
      <c r="AO328" s="66" t="str">
        <f t="shared" si="58"/>
        <v>0..1</v>
      </c>
      <c r="AP328" s="66" t="str">
        <f t="shared" si="58"/>
        <v>0..1</v>
      </c>
      <c r="AQ328" s="2" t="str">
        <f t="shared" si="58"/>
        <v>/rsm:CrossIndustryInvoice
/rsm:SupplyChainTradeTransaction
/ram:ApplicableHeaderTradeAgreement
/ram:SellerTradeParty
/ram:PostalTradeAddress
/ram:CountrySubDivisionName</v>
      </c>
      <c r="AR328" s="75" t="str">
        <f t="shared" si="58"/>
        <v>/rsm:CrossIndustryInvoice/rsm:SupplyChainTradeTransaction/ram:ApplicableHeaderTradeAgreement/ram:SellerTradeParty/ram:PostalTradeAddress/ram:CountrySubDivisionName</v>
      </c>
      <c r="AS328" s="66" t="s">
        <v>73</v>
      </c>
      <c r="AT328" s="68" t="s">
        <v>56</v>
      </c>
      <c r="AU328" s="66" t="str">
        <f t="shared" si="60"/>
        <v>0..n</v>
      </c>
      <c r="AV328" s="66" t="s">
        <v>200</v>
      </c>
      <c r="AW328" s="69" t="s">
        <v>35</v>
      </c>
      <c r="AX328" s="7"/>
      <c r="AY328" s="68" t="str">
        <f t="shared" si="63"/>
        <v>BASIC WL</v>
      </c>
      <c r="AZ328" s="68" t="str">
        <f t="shared" si="63"/>
        <v>BASIC WL</v>
      </c>
      <c r="BA328" s="1"/>
      <c r="BB328" s="57"/>
      <c r="BE328"/>
      <c r="BF328" s="1"/>
      <c r="BG328" s="1"/>
      <c r="BH328" s="1"/>
      <c r="BI328" s="1"/>
      <c r="BJ328" s="1"/>
      <c r="BK328" s="1"/>
      <c r="BL328" s="1"/>
      <c r="BM328" s="1"/>
      <c r="BN328" s="1"/>
      <c r="BO328" s="1"/>
      <c r="BP328" s="1"/>
      <c r="BQ328" s="1"/>
      <c r="BR328" s="1"/>
      <c r="BS328" s="1"/>
      <c r="BT328" s="1"/>
      <c r="BU328" s="1"/>
      <c r="BV328" s="1"/>
      <c r="BW328" s="1"/>
      <c r="BX328" s="1"/>
      <c r="BY328" s="1"/>
      <c r="BZ328" s="1"/>
    </row>
    <row r="329" spans="1:78" s="59" customFormat="1" ht="90" x14ac:dyDescent="0.2">
      <c r="A329" s="45" t="str">
        <f t="shared" si="57"/>
        <v>NO</v>
      </c>
      <c r="B329" s="45"/>
      <c r="C329" s="45"/>
      <c r="D329" s="185" t="s">
        <v>1526</v>
      </c>
      <c r="E329" s="188" t="s">
        <v>1784</v>
      </c>
      <c r="F329" s="303" t="e">
        <v>#N/A</v>
      </c>
      <c r="G329" s="124">
        <f t="shared" si="64"/>
        <v>4</v>
      </c>
      <c r="H329" s="124" t="s">
        <v>42</v>
      </c>
      <c r="I329" s="138" t="s">
        <v>1785</v>
      </c>
      <c r="J329" s="125"/>
      <c r="K329" s="126"/>
      <c r="L329" s="126"/>
      <c r="M329" s="126"/>
      <c r="N329" s="125"/>
      <c r="O329" s="124" t="s">
        <v>42</v>
      </c>
      <c r="P329" s="124" t="str">
        <f t="shared" si="54"/>
        <v>0..1</v>
      </c>
      <c r="Q329" s="127" t="s">
        <v>1786</v>
      </c>
      <c r="R329" s="128" t="s">
        <v>1787</v>
      </c>
      <c r="S329" s="124"/>
      <c r="T329" s="129"/>
      <c r="U329" s="124" t="s">
        <v>62</v>
      </c>
      <c r="V329" s="124"/>
      <c r="W329" s="130"/>
      <c r="X329" s="38"/>
      <c r="Y329" s="129" t="s">
        <v>185</v>
      </c>
      <c r="Z329" s="129" t="s">
        <v>185</v>
      </c>
      <c r="AA329" s="57"/>
      <c r="AB329" s="13" t="str">
        <f t="shared" si="55"/>
        <v>/rsm:CrossIndustryInvoice/rsm:SupplyChainTradeTransaction/ram:ApplicableHeaderTradeAgreement/ram:SellerTradeParty</v>
      </c>
      <c r="AC329" s="13" t="str">
        <f t="shared" si="56"/>
        <v>/ram:URIUniversalCommunication</v>
      </c>
      <c r="AD329" s="14">
        <f>COUNTIFS(R$4:R329,AB329)</f>
        <v>1</v>
      </c>
      <c r="AE329" s="57"/>
      <c r="AF329" s="188" t="str">
        <f t="shared" si="61"/>
        <v>BT-34-00</v>
      </c>
      <c r="AG329" s="124">
        <f t="shared" si="59"/>
        <v>4</v>
      </c>
      <c r="AH329" s="124" t="str">
        <f t="shared" si="62"/>
        <v>0..1</v>
      </c>
      <c r="AI329" s="125" t="s">
        <v>1788</v>
      </c>
      <c r="AJ329" s="125"/>
      <c r="AK329" s="126"/>
      <c r="AL329" s="126"/>
      <c r="AM329" s="126" t="s">
        <v>35</v>
      </c>
      <c r="AN329" s="125"/>
      <c r="AO329" s="124" t="str">
        <f t="shared" si="58"/>
        <v>0..1</v>
      </c>
      <c r="AP329" s="124" t="str">
        <f t="shared" si="58"/>
        <v>0..1</v>
      </c>
      <c r="AQ329" s="127" t="str">
        <f t="shared" si="58"/>
        <v>/rsm:CrossIndustryInvoice
/rsm:SupplyChainTradeTransaction
/ram:ApplicableHeaderTradeAgreement
/ram:SellerTradeParty
/ram:URIUniversalCommunication</v>
      </c>
      <c r="AR329" s="128" t="str">
        <f t="shared" si="58"/>
        <v>/rsm:CrossIndustryInvoice/rsm:SupplyChainTradeTransaction/ram:ApplicableHeaderTradeAgreement/ram:SellerTradeParty/ram:URIUniversalCommunication</v>
      </c>
      <c r="AS329" s="124"/>
      <c r="AT329" s="129"/>
      <c r="AU329" s="124" t="str">
        <f t="shared" si="60"/>
        <v>0..n</v>
      </c>
      <c r="AV329" s="124"/>
      <c r="AW329" s="130"/>
      <c r="AX329" s="7"/>
      <c r="AY329" s="129" t="str">
        <f t="shared" si="63"/>
        <v>BASIC WL</v>
      </c>
      <c r="AZ329" s="129" t="str">
        <f t="shared" si="63"/>
        <v>BASIC WL</v>
      </c>
      <c r="BA329" s="1"/>
      <c r="BB329" s="57"/>
      <c r="BE329"/>
      <c r="BF329" s="1"/>
      <c r="BG329" s="1"/>
      <c r="BH329" s="1"/>
      <c r="BI329" s="1"/>
      <c r="BJ329" s="1"/>
      <c r="BK329" s="1"/>
      <c r="BL329" s="1"/>
      <c r="BM329" s="1"/>
      <c r="BN329" s="1"/>
      <c r="BO329" s="1"/>
      <c r="BP329" s="1"/>
      <c r="BQ329" s="1"/>
      <c r="BR329" s="1"/>
      <c r="BS329" s="1"/>
      <c r="BT329" s="1"/>
      <c r="BU329" s="1"/>
      <c r="BV329" s="1"/>
      <c r="BW329" s="1"/>
      <c r="BX329" s="1"/>
      <c r="BY329" s="1"/>
      <c r="BZ329" s="1"/>
    </row>
    <row r="330" spans="1:78" s="59" customFormat="1" ht="105" x14ac:dyDescent="0.2">
      <c r="A330" s="45" t="str">
        <f t="shared" si="57"/>
        <v>YES</v>
      </c>
      <c r="B330" s="45"/>
      <c r="C330" s="45"/>
      <c r="D330" s="185" t="s">
        <v>1526</v>
      </c>
      <c r="E330" s="186" t="s">
        <v>1789</v>
      </c>
      <c r="F330" s="301" t="s">
        <v>1789</v>
      </c>
      <c r="G330" s="66">
        <f t="shared" si="64"/>
        <v>5</v>
      </c>
      <c r="H330" s="66" t="s">
        <v>42</v>
      </c>
      <c r="I330" s="64" t="s">
        <v>1790</v>
      </c>
      <c r="J330" s="64" t="s">
        <v>1791</v>
      </c>
      <c r="K330" s="65" t="s">
        <v>1005</v>
      </c>
      <c r="L330" s="65"/>
      <c r="M330" s="65" t="s">
        <v>1792</v>
      </c>
      <c r="N330" s="64" t="s">
        <v>90</v>
      </c>
      <c r="O330" s="66" t="s">
        <v>32</v>
      </c>
      <c r="P330" s="66" t="str">
        <f t="shared" si="54"/>
        <v>1..1</v>
      </c>
      <c r="Q330" s="2" t="s">
        <v>1793</v>
      </c>
      <c r="R330" s="75" t="s">
        <v>1794</v>
      </c>
      <c r="S330" s="66" t="s">
        <v>55</v>
      </c>
      <c r="T330" s="68" t="s">
        <v>56</v>
      </c>
      <c r="U330" s="66" t="s">
        <v>42</v>
      </c>
      <c r="V330" s="66" t="s">
        <v>200</v>
      </c>
      <c r="W330" s="69" t="s">
        <v>35</v>
      </c>
      <c r="X330" s="38"/>
      <c r="Y330" s="68" t="s">
        <v>185</v>
      </c>
      <c r="Z330" s="68" t="s">
        <v>185</v>
      </c>
      <c r="AA330" s="57"/>
      <c r="AB330" s="13" t="str">
        <f t="shared" si="55"/>
        <v>/rsm:CrossIndustryInvoice/rsm:SupplyChainTradeTransaction/ram:ApplicableHeaderTradeAgreement/ram:SellerTradeParty/ram:URIUniversalCommunication</v>
      </c>
      <c r="AC330" s="13" t="str">
        <f t="shared" si="56"/>
        <v>/ram:URIID</v>
      </c>
      <c r="AD330" s="14">
        <f>COUNTIFS(R$4:R330,AB330)</f>
        <v>1</v>
      </c>
      <c r="AE330" s="57"/>
      <c r="AF330" s="186" t="str">
        <f t="shared" si="61"/>
        <v>BT-34</v>
      </c>
      <c r="AG330" s="66">
        <f t="shared" si="59"/>
        <v>5</v>
      </c>
      <c r="AH330" s="66" t="str">
        <f t="shared" si="62"/>
        <v>0..1</v>
      </c>
      <c r="AI330" s="64" t="s">
        <v>1795</v>
      </c>
      <c r="AJ330" s="64" t="s">
        <v>1796</v>
      </c>
      <c r="AK330" s="65"/>
      <c r="AL330" s="65"/>
      <c r="AM330" s="65" t="s">
        <v>1797</v>
      </c>
      <c r="AN330" s="64" t="s">
        <v>99</v>
      </c>
      <c r="AO330" s="66" t="str">
        <f t="shared" si="58"/>
        <v>1..1</v>
      </c>
      <c r="AP330" s="66" t="str">
        <f t="shared" si="58"/>
        <v>1..1</v>
      </c>
      <c r="AQ330" s="2" t="str">
        <f t="shared" si="58"/>
        <v>/rsm:CrossIndustryInvoice
/rsm:SupplyChainTradeTransaction
/ram:ApplicableHeaderTradeAgreement
/ram:SellerTradeParty
/ram:URIUniversalCommunication
/ram:URIID</v>
      </c>
      <c r="AR330" s="75" t="str">
        <f t="shared" si="58"/>
        <v>/rsm:CrossIndustryInvoice/rsm:SupplyChainTradeTransaction/ram:ApplicableHeaderTradeAgreement/ram:SellerTradeParty/ram:URIUniversalCommunication/ram:URIID</v>
      </c>
      <c r="AS330" s="66" t="s">
        <v>55</v>
      </c>
      <c r="AT330" s="68" t="s">
        <v>56</v>
      </c>
      <c r="AU330" s="66" t="str">
        <f t="shared" si="60"/>
        <v>0..1</v>
      </c>
      <c r="AV330" s="66" t="s">
        <v>200</v>
      </c>
      <c r="AW330" s="69" t="s">
        <v>35</v>
      </c>
      <c r="AX330" s="7"/>
      <c r="AY330" s="68" t="str">
        <f t="shared" si="63"/>
        <v>BASIC WL</v>
      </c>
      <c r="AZ330" s="68" t="str">
        <f t="shared" si="63"/>
        <v>BASIC WL</v>
      </c>
      <c r="BA330" s="1"/>
      <c r="BB330" s="57"/>
      <c r="BE330"/>
      <c r="BF330" s="1"/>
      <c r="BG330" s="1"/>
      <c r="BH330" s="1"/>
      <c r="BI330" s="1"/>
      <c r="BJ330" s="1"/>
      <c r="BK330" s="1"/>
      <c r="BL330" s="1"/>
      <c r="BM330" s="1"/>
      <c r="BN330" s="1"/>
      <c r="BO330" s="1"/>
      <c r="BP330" s="1"/>
      <c r="BQ330" s="1"/>
      <c r="BR330" s="1"/>
      <c r="BS330" s="1"/>
      <c r="BT330" s="1"/>
      <c r="BU330" s="1"/>
      <c r="BV330" s="1"/>
      <c r="BW330" s="1"/>
      <c r="BX330" s="1"/>
      <c r="BY330" s="1"/>
      <c r="BZ330" s="1"/>
    </row>
    <row r="331" spans="1:78" s="59" customFormat="1" ht="120" x14ac:dyDescent="0.2">
      <c r="A331" s="45" t="str">
        <f t="shared" si="57"/>
        <v>NO</v>
      </c>
      <c r="B331" s="45"/>
      <c r="C331" s="45"/>
      <c r="D331" s="185" t="s">
        <v>1526</v>
      </c>
      <c r="E331" s="186" t="s">
        <v>1798</v>
      </c>
      <c r="F331" s="301" t="s">
        <v>1798</v>
      </c>
      <c r="G331" s="66">
        <f t="shared" si="64"/>
        <v>6</v>
      </c>
      <c r="H331" s="66" t="s">
        <v>32</v>
      </c>
      <c r="I331" s="97" t="s">
        <v>1799</v>
      </c>
      <c r="J331" s="64" t="s">
        <v>1800</v>
      </c>
      <c r="K331" s="65" t="s">
        <v>1005</v>
      </c>
      <c r="L331" s="65"/>
      <c r="M331" s="65" t="s">
        <v>35</v>
      </c>
      <c r="N331" s="64"/>
      <c r="O331" s="66" t="s">
        <v>32</v>
      </c>
      <c r="P331" s="66" t="str">
        <f t="shared" si="54"/>
        <v>1..1</v>
      </c>
      <c r="Q331" s="2" t="s">
        <v>1801</v>
      </c>
      <c r="R331" s="75" t="s">
        <v>1802</v>
      </c>
      <c r="S331" s="66" t="s">
        <v>329</v>
      </c>
      <c r="T331" s="68" t="s">
        <v>163</v>
      </c>
      <c r="U331" s="66" t="s">
        <v>42</v>
      </c>
      <c r="V331" s="66" t="s">
        <v>35</v>
      </c>
      <c r="W331" s="69" t="s">
        <v>35</v>
      </c>
      <c r="X331" s="38"/>
      <c r="Y331" s="68" t="s">
        <v>185</v>
      </c>
      <c r="Z331" s="68" t="s">
        <v>185</v>
      </c>
      <c r="AA331" s="57"/>
      <c r="AB331" s="13" t="str">
        <f t="shared" si="55"/>
        <v>/rsm:CrossIndustryInvoice/rsm:SupplyChainTradeTransaction/ram:ApplicableHeaderTradeAgreement/ram:SellerTradeParty/ram:URIUniversalCommunication/ram:URIID</v>
      </c>
      <c r="AC331" s="13" t="str">
        <f t="shared" si="56"/>
        <v>/@schemeID</v>
      </c>
      <c r="AD331" s="14">
        <f>COUNTIFS(R$4:R331,AB331)</f>
        <v>1</v>
      </c>
      <c r="AE331" s="57"/>
      <c r="AF331" s="186" t="str">
        <f t="shared" si="61"/>
        <v>BT-34-1</v>
      </c>
      <c r="AG331" s="66">
        <f t="shared" si="59"/>
        <v>6</v>
      </c>
      <c r="AH331" s="66" t="str">
        <f t="shared" si="62"/>
        <v>1..1</v>
      </c>
      <c r="AI331" s="97" t="s">
        <v>330</v>
      </c>
      <c r="AJ331" s="64" t="s">
        <v>1803</v>
      </c>
      <c r="AK331" s="65" t="s">
        <v>1804</v>
      </c>
      <c r="AL331" s="65"/>
      <c r="AM331" s="65" t="s">
        <v>35</v>
      </c>
      <c r="AN331" s="64"/>
      <c r="AO331" s="66" t="str">
        <f t="shared" si="58"/>
        <v>1..1</v>
      </c>
      <c r="AP331" s="66" t="str">
        <f t="shared" si="58"/>
        <v>1..1</v>
      </c>
      <c r="AQ331" s="2" t="str">
        <f t="shared" si="58"/>
        <v>/rsm:CrossIndustryInvoice
/rsm:SupplyChainTradeTransaction
/ram:ApplicableHeaderTradeAgreement
/ram:SellerTradeParty
/ram:URIUniversalCommunication
/ram:URIID
/@schemeID</v>
      </c>
      <c r="AR331" s="75" t="str">
        <f t="shared" si="58"/>
        <v>/rsm:CrossIndustryInvoice/rsm:SupplyChainTradeTransaction/ram:ApplicableHeaderTradeAgreement/ram:SellerTradeParty/ram:URIUniversalCommunication/ram:URIID/@schemeID</v>
      </c>
      <c r="AS331" s="66" t="s">
        <v>329</v>
      </c>
      <c r="AT331" s="68" t="s">
        <v>163</v>
      </c>
      <c r="AU331" s="66" t="str">
        <f t="shared" si="60"/>
        <v>0..1</v>
      </c>
      <c r="AV331" s="66" t="s">
        <v>35</v>
      </c>
      <c r="AW331" s="69" t="s">
        <v>35</v>
      </c>
      <c r="AX331" s="7"/>
      <c r="AY331" s="68" t="str">
        <f t="shared" si="63"/>
        <v>BASIC WL</v>
      </c>
      <c r="AZ331" s="68" t="str">
        <f t="shared" si="63"/>
        <v>BASIC WL</v>
      </c>
      <c r="BA331" s="1"/>
      <c r="BB331" s="57"/>
      <c r="BE331"/>
      <c r="BF331" s="1"/>
      <c r="BG331" s="1"/>
      <c r="BH331" s="1"/>
      <c r="BI331" s="1"/>
      <c r="BJ331" s="1"/>
      <c r="BK331" s="1"/>
      <c r="BL331" s="1"/>
      <c r="BM331" s="1"/>
      <c r="BN331" s="1"/>
      <c r="BO331" s="1"/>
      <c r="BP331" s="1"/>
      <c r="BQ331" s="1"/>
      <c r="BR331" s="1"/>
      <c r="BS331" s="1"/>
      <c r="BT331" s="1"/>
      <c r="BU331" s="1"/>
      <c r="BV331" s="1"/>
      <c r="BW331" s="1"/>
      <c r="BX331" s="1"/>
      <c r="BY331" s="1"/>
      <c r="BZ331" s="1"/>
    </row>
    <row r="332" spans="1:78" s="59" customFormat="1" ht="90" x14ac:dyDescent="0.2">
      <c r="A332" s="45" t="str">
        <f t="shared" si="57"/>
        <v>NO</v>
      </c>
      <c r="B332" s="45"/>
      <c r="C332" s="45"/>
      <c r="D332" s="185" t="s">
        <v>1526</v>
      </c>
      <c r="E332" s="188" t="s">
        <v>1805</v>
      </c>
      <c r="F332" s="303" t="e">
        <v>#N/A</v>
      </c>
      <c r="G332" s="124">
        <f t="shared" si="64"/>
        <v>4</v>
      </c>
      <c r="H332" s="124" t="s">
        <v>42</v>
      </c>
      <c r="I332" s="138" t="s">
        <v>1806</v>
      </c>
      <c r="J332" s="125"/>
      <c r="K332" s="126"/>
      <c r="L332" s="126"/>
      <c r="M332" s="126"/>
      <c r="N332" s="125"/>
      <c r="O332" s="124" t="s">
        <v>1807</v>
      </c>
      <c r="P332" s="124" t="str">
        <f t="shared" si="54"/>
        <v>0..2</v>
      </c>
      <c r="Q332" s="127" t="s">
        <v>1808</v>
      </c>
      <c r="R332" s="128" t="s">
        <v>1809</v>
      </c>
      <c r="S332" s="124"/>
      <c r="T332" s="129"/>
      <c r="U332" s="124" t="s">
        <v>62</v>
      </c>
      <c r="V332" s="124"/>
      <c r="W332" s="130"/>
      <c r="X332" s="38"/>
      <c r="Y332" s="129" t="s">
        <v>39</v>
      </c>
      <c r="Z332" s="129" t="s">
        <v>39</v>
      </c>
      <c r="AA332" s="57"/>
      <c r="AB332" s="13" t="str">
        <f t="shared" si="55"/>
        <v>/rsm:CrossIndustryInvoice/rsm:SupplyChainTradeTransaction/ram:ApplicableHeaderTradeAgreement/ram:SellerTradeParty</v>
      </c>
      <c r="AC332" s="13" t="str">
        <f t="shared" si="56"/>
        <v>/ram:SpecifiedTaxRegistration</v>
      </c>
      <c r="AD332" s="14">
        <f>COUNTIFS(R$4:R332,AB332)</f>
        <v>1</v>
      </c>
      <c r="AE332" s="57"/>
      <c r="AF332" s="188" t="str">
        <f t="shared" si="61"/>
        <v>BT-31-00</v>
      </c>
      <c r="AG332" s="124">
        <f t="shared" si="59"/>
        <v>4</v>
      </c>
      <c r="AH332" s="124" t="str">
        <f t="shared" si="62"/>
        <v>0..1</v>
      </c>
      <c r="AI332" s="138" t="s">
        <v>1810</v>
      </c>
      <c r="AJ332" s="125"/>
      <c r="AK332" s="126"/>
      <c r="AL332" s="126"/>
      <c r="AM332" s="126" t="s">
        <v>35</v>
      </c>
      <c r="AN332" s="125"/>
      <c r="AO332" s="124" t="str">
        <f t="shared" si="58"/>
        <v>0..2</v>
      </c>
      <c r="AP332" s="124" t="str">
        <f t="shared" si="58"/>
        <v>0..2</v>
      </c>
      <c r="AQ332" s="127" t="str">
        <f t="shared" si="58"/>
        <v>/rsm:CrossIndustryInvoice
/rsm:SupplyChainTradeTransaction
/ram:ApplicableHeaderTradeAgreement
/ram:SellerTradeParty
/ram:SpecifiedTaxRegistration</v>
      </c>
      <c r="AR332" s="128" t="str">
        <f t="shared" si="58"/>
        <v>/rsm:CrossIndustryInvoice/rsm:SupplyChainTradeTransaction/ram:ApplicableHeaderTradeAgreement/ram:SellerTradeParty/ram:SpecifiedTaxRegistration</v>
      </c>
      <c r="AS332" s="124"/>
      <c r="AT332" s="129"/>
      <c r="AU332" s="124" t="str">
        <f t="shared" si="60"/>
        <v>0..n</v>
      </c>
      <c r="AV332" s="124"/>
      <c r="AW332" s="130"/>
      <c r="AX332" s="7"/>
      <c r="AY332" s="129" t="str">
        <f t="shared" si="63"/>
        <v>MINIMUM</v>
      </c>
      <c r="AZ332" s="129" t="str">
        <f t="shared" si="63"/>
        <v>MINIMUM</v>
      </c>
      <c r="BA332" s="1"/>
      <c r="BB332" s="57"/>
      <c r="BE332"/>
      <c r="BF332" s="1"/>
      <c r="BG332" s="1"/>
      <c r="BH332" s="1"/>
      <c r="BI332" s="1"/>
      <c r="BJ332" s="1"/>
      <c r="BK332" s="1"/>
      <c r="BL332" s="1"/>
      <c r="BM332" s="1"/>
      <c r="BN332" s="1"/>
      <c r="BO332" s="1"/>
      <c r="BP332" s="1"/>
      <c r="BQ332" s="1"/>
      <c r="BR332" s="1"/>
      <c r="BS332" s="1"/>
      <c r="BT332" s="1"/>
      <c r="BU332" s="1"/>
      <c r="BV332" s="1"/>
      <c r="BW332" s="1"/>
      <c r="BX332" s="1"/>
      <c r="BY332" s="1"/>
      <c r="BZ332" s="1"/>
    </row>
    <row r="333" spans="1:78" s="59" customFormat="1" ht="195" x14ac:dyDescent="0.2">
      <c r="A333" s="45" t="str">
        <f t="shared" si="57"/>
        <v>YES</v>
      </c>
      <c r="B333" s="45"/>
      <c r="C333" s="45"/>
      <c r="D333" s="185" t="s">
        <v>1526</v>
      </c>
      <c r="E333" s="186" t="s">
        <v>1811</v>
      </c>
      <c r="F333" s="301" t="s">
        <v>1811</v>
      </c>
      <c r="G333" s="66">
        <f t="shared" si="64"/>
        <v>5</v>
      </c>
      <c r="H333" s="66" t="s">
        <v>42</v>
      </c>
      <c r="I333" s="64" t="s">
        <v>1812</v>
      </c>
      <c r="J333" s="64" t="s">
        <v>1813</v>
      </c>
      <c r="K333" s="65" t="s">
        <v>1814</v>
      </c>
      <c r="L333" s="65"/>
      <c r="M333" s="65" t="s">
        <v>1815</v>
      </c>
      <c r="N333" s="64" t="s">
        <v>90</v>
      </c>
      <c r="O333" s="66" t="s">
        <v>32</v>
      </c>
      <c r="P333" s="66" t="str">
        <f t="shared" si="54"/>
        <v>1..1</v>
      </c>
      <c r="Q333" s="2" t="s">
        <v>1816</v>
      </c>
      <c r="R333" s="75" t="s">
        <v>1817</v>
      </c>
      <c r="S333" s="66" t="s">
        <v>55</v>
      </c>
      <c r="T333" s="68" t="s">
        <v>56</v>
      </c>
      <c r="U333" s="66" t="s">
        <v>42</v>
      </c>
      <c r="V333" s="66" t="s">
        <v>35</v>
      </c>
      <c r="W333" s="69" t="s">
        <v>1016</v>
      </c>
      <c r="X333" s="38"/>
      <c r="Y333" s="68" t="s">
        <v>39</v>
      </c>
      <c r="Z333" s="68" t="s">
        <v>39</v>
      </c>
      <c r="AA333" s="57"/>
      <c r="AB333" s="13" t="str">
        <f t="shared" si="55"/>
        <v>/rsm:CrossIndustryInvoice/rsm:SupplyChainTradeTransaction/ram:ApplicableHeaderTradeAgreement/ram:SellerTradeParty/ram:SpecifiedTaxRegistration</v>
      </c>
      <c r="AC333" s="13" t="str">
        <f t="shared" si="56"/>
        <v>/ram:ID</v>
      </c>
      <c r="AD333" s="14">
        <f>COUNTIFS(R$4:R333,AB333)</f>
        <v>1</v>
      </c>
      <c r="AE333" s="57"/>
      <c r="AF333" s="186" t="str">
        <f t="shared" si="61"/>
        <v>BT-31</v>
      </c>
      <c r="AG333" s="66">
        <f t="shared" si="59"/>
        <v>5</v>
      </c>
      <c r="AH333" s="66" t="str">
        <f t="shared" si="62"/>
        <v>0..1</v>
      </c>
      <c r="AI333" s="64" t="s">
        <v>1818</v>
      </c>
      <c r="AJ333" s="64" t="s">
        <v>1819</v>
      </c>
      <c r="AK333" s="65" t="s">
        <v>1820</v>
      </c>
      <c r="AL333" s="65"/>
      <c r="AM333" s="65" t="s">
        <v>1821</v>
      </c>
      <c r="AN333" s="64" t="s">
        <v>99</v>
      </c>
      <c r="AO333" s="66" t="str">
        <f t="shared" si="58"/>
        <v>1..1</v>
      </c>
      <c r="AP333" s="66" t="str">
        <f t="shared" si="58"/>
        <v>1..1</v>
      </c>
      <c r="AQ333" s="2" t="str">
        <f t="shared" si="58"/>
        <v>/rsm:CrossIndustryInvoice
/rsm:SupplyChainTradeTransaction
/ram:ApplicableHeaderTradeAgreement
/ram:SellerTradeParty
/ram:SpecifiedTaxRegistration
/ram:ID</v>
      </c>
      <c r="AR333" s="75" t="str">
        <f t="shared" si="58"/>
        <v>/rsm:CrossIndustryInvoice/rsm:SupplyChainTradeTransaction/ram:ApplicableHeaderTradeAgreement/ram:SellerTradeParty/ram:SpecifiedTaxRegistration/ram:ID</v>
      </c>
      <c r="AS333" s="66" t="s">
        <v>55</v>
      </c>
      <c r="AT333" s="68" t="s">
        <v>56</v>
      </c>
      <c r="AU333" s="66" t="str">
        <f t="shared" si="60"/>
        <v>0..1</v>
      </c>
      <c r="AV333" s="66" t="s">
        <v>35</v>
      </c>
      <c r="AW333" s="69" t="s">
        <v>1016</v>
      </c>
      <c r="AX333" s="7"/>
      <c r="AY333" s="68" t="str">
        <f t="shared" si="63"/>
        <v>MINIMUM</v>
      </c>
      <c r="AZ333" s="68" t="str">
        <f t="shared" si="63"/>
        <v>MINIMUM</v>
      </c>
      <c r="BA333" s="1"/>
      <c r="BB333" s="57"/>
      <c r="BE333"/>
      <c r="BF333" s="1"/>
      <c r="BG333" s="1"/>
      <c r="BH333" s="1"/>
      <c r="BI333" s="1"/>
      <c r="BJ333" s="1"/>
      <c r="BK333" s="1"/>
      <c r="BL333" s="1"/>
      <c r="BM333" s="1"/>
      <c r="BN333" s="1"/>
      <c r="BO333" s="1"/>
      <c r="BP333" s="1"/>
      <c r="BQ333" s="1"/>
      <c r="BR333" s="1"/>
      <c r="BS333" s="1"/>
      <c r="BT333" s="1"/>
      <c r="BU333" s="1"/>
      <c r="BV333" s="1"/>
      <c r="BW333" s="1"/>
      <c r="BX333" s="1"/>
      <c r="BY333" s="1"/>
      <c r="BZ333" s="1"/>
    </row>
    <row r="334" spans="1:78" s="59" customFormat="1" ht="120" x14ac:dyDescent="0.2">
      <c r="A334" s="45" t="str">
        <f t="shared" si="57"/>
        <v>NO</v>
      </c>
      <c r="B334" s="45"/>
      <c r="C334" s="45"/>
      <c r="D334" s="185" t="s">
        <v>1526</v>
      </c>
      <c r="E334" s="186" t="s">
        <v>1822</v>
      </c>
      <c r="F334" s="301" t="s">
        <v>1822</v>
      </c>
      <c r="G334" s="66">
        <f t="shared" si="64"/>
        <v>6</v>
      </c>
      <c r="H334" s="66" t="s">
        <v>32</v>
      </c>
      <c r="I334" s="97" t="s">
        <v>1823</v>
      </c>
      <c r="J334" s="64" t="s">
        <v>1824</v>
      </c>
      <c r="K334" s="65" t="s">
        <v>1015</v>
      </c>
      <c r="L334" s="65"/>
      <c r="M334" s="65" t="s">
        <v>1016</v>
      </c>
      <c r="N334" s="64"/>
      <c r="O334" s="66" t="s">
        <v>32</v>
      </c>
      <c r="P334" s="66" t="str">
        <f t="shared" si="54"/>
        <v>1..1</v>
      </c>
      <c r="Q334" s="2" t="s">
        <v>1825</v>
      </c>
      <c r="R334" s="75" t="s">
        <v>1826</v>
      </c>
      <c r="S334" s="66" t="s">
        <v>329</v>
      </c>
      <c r="T334" s="68" t="s">
        <v>163</v>
      </c>
      <c r="U334" s="66" t="s">
        <v>42</v>
      </c>
      <c r="V334" s="66" t="s">
        <v>35</v>
      </c>
      <c r="W334" s="69" t="s">
        <v>1016</v>
      </c>
      <c r="X334" s="38"/>
      <c r="Y334" s="68" t="s">
        <v>39</v>
      </c>
      <c r="Z334" s="68" t="s">
        <v>39</v>
      </c>
      <c r="AA334" s="57"/>
      <c r="AB334" s="13" t="str">
        <f t="shared" si="55"/>
        <v>/rsm:CrossIndustryInvoice/rsm:SupplyChainTradeTransaction/ram:ApplicableHeaderTradeAgreement/ram:SellerTradeParty/ram:SpecifiedTaxRegistration/ram:ID</v>
      </c>
      <c r="AC334" s="13" t="str">
        <f t="shared" si="56"/>
        <v>/@schemeID</v>
      </c>
      <c r="AD334" s="14">
        <f>COUNTIFS(R$4:R334,AB334)</f>
        <v>1</v>
      </c>
      <c r="AE334" s="57"/>
      <c r="AF334" s="186" t="str">
        <f t="shared" si="61"/>
        <v>BT-31-0</v>
      </c>
      <c r="AG334" s="66">
        <f t="shared" si="59"/>
        <v>6</v>
      </c>
      <c r="AH334" s="66" t="str">
        <f t="shared" si="62"/>
        <v>1..1</v>
      </c>
      <c r="AI334" s="97" t="s">
        <v>330</v>
      </c>
      <c r="AJ334" s="64" t="s">
        <v>1827</v>
      </c>
      <c r="AK334" s="65" t="s">
        <v>1828</v>
      </c>
      <c r="AL334" s="65"/>
      <c r="AM334" s="65" t="s">
        <v>1828</v>
      </c>
      <c r="AN334" s="64"/>
      <c r="AO334" s="66" t="str">
        <f t="shared" si="58"/>
        <v>1..1</v>
      </c>
      <c r="AP334" s="66" t="str">
        <f t="shared" si="58"/>
        <v>1..1</v>
      </c>
      <c r="AQ334" s="2" t="str">
        <f t="shared" si="58"/>
        <v>/rsm:CrossIndustryInvoice
/rsm:SupplyChainTradeTransaction
/ram:ApplicableHeaderTradeAgreement
/ram:SellerTradeParty
/ram:SpecifiedTaxRegistration
/ram:ID
/@schemeID</v>
      </c>
      <c r="AR334" s="75" t="str">
        <f t="shared" si="58"/>
        <v>/rsm:CrossIndustryInvoice/rsm:SupplyChainTradeTransaction/ram:ApplicableHeaderTradeAgreement/ram:SellerTradeParty/ram:SpecifiedTaxRegistration/ram:ID/@schemeID</v>
      </c>
      <c r="AS334" s="66" t="s">
        <v>329</v>
      </c>
      <c r="AT334" s="68" t="s">
        <v>163</v>
      </c>
      <c r="AU334" s="66" t="str">
        <f t="shared" si="60"/>
        <v>0..1</v>
      </c>
      <c r="AV334" s="66" t="s">
        <v>35</v>
      </c>
      <c r="AW334" s="69" t="s">
        <v>1016</v>
      </c>
      <c r="AX334" s="7"/>
      <c r="AY334" s="68" t="str">
        <f t="shared" si="63"/>
        <v>MINIMUM</v>
      </c>
      <c r="AZ334" s="68" t="str">
        <f t="shared" si="63"/>
        <v>MINIMUM</v>
      </c>
      <c r="BA334" s="1"/>
      <c r="BB334" s="57"/>
      <c r="BE334"/>
      <c r="BF334" s="1"/>
      <c r="BG334" s="1"/>
      <c r="BH334" s="1"/>
      <c r="BI334" s="1"/>
      <c r="BJ334" s="1"/>
      <c r="BK334" s="1"/>
      <c r="BL334" s="1"/>
      <c r="BM334" s="1"/>
      <c r="BN334" s="1"/>
      <c r="BO334" s="1"/>
      <c r="BP334" s="1"/>
      <c r="BQ334" s="1"/>
      <c r="BR334" s="1"/>
      <c r="BS334" s="1"/>
      <c r="BT334" s="1"/>
      <c r="BU334" s="1"/>
      <c r="BV334" s="1"/>
      <c r="BW334" s="1"/>
      <c r="BX334" s="1"/>
      <c r="BY334" s="1"/>
      <c r="BZ334" s="1"/>
    </row>
    <row r="335" spans="1:78" s="59" customFormat="1" ht="90" x14ac:dyDescent="0.2">
      <c r="A335" s="45" t="str">
        <f t="shared" si="57"/>
        <v>NO</v>
      </c>
      <c r="B335" s="45"/>
      <c r="C335" s="45"/>
      <c r="D335" s="185" t="s">
        <v>1526</v>
      </c>
      <c r="E335" s="188" t="s">
        <v>1829</v>
      </c>
      <c r="F335" s="303" t="e">
        <v>#N/A</v>
      </c>
      <c r="G335" s="124">
        <f t="shared" si="64"/>
        <v>4</v>
      </c>
      <c r="H335" s="124" t="s">
        <v>42</v>
      </c>
      <c r="I335" s="138" t="s">
        <v>1830</v>
      </c>
      <c r="J335" s="125"/>
      <c r="K335" s="126"/>
      <c r="L335" s="126"/>
      <c r="M335" s="126"/>
      <c r="N335" s="125"/>
      <c r="O335" s="124" t="s">
        <v>1807</v>
      </c>
      <c r="P335" s="124" t="str">
        <f t="shared" si="54"/>
        <v>0..2</v>
      </c>
      <c r="Q335" s="127" t="s">
        <v>1808</v>
      </c>
      <c r="R335" s="128" t="s">
        <v>1809</v>
      </c>
      <c r="S335" s="124"/>
      <c r="T335" s="129"/>
      <c r="U335" s="124" t="s">
        <v>62</v>
      </c>
      <c r="V335" s="124"/>
      <c r="W335" s="130"/>
      <c r="X335" s="38"/>
      <c r="Y335" s="129" t="s">
        <v>282</v>
      </c>
      <c r="Z335" s="129" t="s">
        <v>282</v>
      </c>
      <c r="AA335" s="57"/>
      <c r="AB335" s="13" t="str">
        <f t="shared" si="55"/>
        <v>/rsm:CrossIndustryInvoice/rsm:SupplyChainTradeTransaction/ram:ApplicableHeaderTradeAgreement/ram:SellerTradeParty</v>
      </c>
      <c r="AC335" s="13" t="str">
        <f t="shared" si="56"/>
        <v>/ram:SpecifiedTaxRegistration</v>
      </c>
      <c r="AD335" s="14">
        <f>COUNTIFS(R$4:R335,AB335)</f>
        <v>1</v>
      </c>
      <c r="AE335" s="57"/>
      <c r="AF335" s="188" t="str">
        <f t="shared" si="61"/>
        <v>BT-32-00</v>
      </c>
      <c r="AG335" s="124">
        <f t="shared" si="59"/>
        <v>4</v>
      </c>
      <c r="AH335" s="124" t="str">
        <f t="shared" si="62"/>
        <v>0..1</v>
      </c>
      <c r="AI335" s="138" t="s">
        <v>1810</v>
      </c>
      <c r="AJ335" s="125"/>
      <c r="AK335" s="126"/>
      <c r="AL335" s="126"/>
      <c r="AM335" s="126" t="s">
        <v>35</v>
      </c>
      <c r="AN335" s="125"/>
      <c r="AO335" s="124" t="str">
        <f t="shared" si="58"/>
        <v>0..2</v>
      </c>
      <c r="AP335" s="124" t="str">
        <f t="shared" si="58"/>
        <v>0..2</v>
      </c>
      <c r="AQ335" s="127" t="str">
        <f t="shared" si="58"/>
        <v>/rsm:CrossIndustryInvoice
/rsm:SupplyChainTradeTransaction
/ram:ApplicableHeaderTradeAgreement
/ram:SellerTradeParty
/ram:SpecifiedTaxRegistration</v>
      </c>
      <c r="AR335" s="128" t="str">
        <f t="shared" si="58"/>
        <v>/rsm:CrossIndustryInvoice/rsm:SupplyChainTradeTransaction/ram:ApplicableHeaderTradeAgreement/ram:SellerTradeParty/ram:SpecifiedTaxRegistration</v>
      </c>
      <c r="AS335" s="124"/>
      <c r="AT335" s="129"/>
      <c r="AU335" s="124" t="str">
        <f t="shared" si="60"/>
        <v>0..n</v>
      </c>
      <c r="AV335" s="124"/>
      <c r="AW335" s="130"/>
      <c r="AX335" s="7"/>
      <c r="AY335" s="129" t="str">
        <f t="shared" si="63"/>
        <v>EN 16931</v>
      </c>
      <c r="AZ335" s="129" t="str">
        <f t="shared" si="63"/>
        <v>EN 16931</v>
      </c>
      <c r="BA335" s="1"/>
      <c r="BB335" s="57"/>
      <c r="BE335"/>
      <c r="BF335" s="1"/>
      <c r="BG335" s="1"/>
      <c r="BH335" s="1"/>
      <c r="BI335" s="1"/>
      <c r="BJ335" s="1"/>
      <c r="BK335" s="1"/>
      <c r="BL335" s="1"/>
      <c r="BM335" s="1"/>
      <c r="BN335" s="1"/>
      <c r="BO335" s="1"/>
      <c r="BP335" s="1"/>
      <c r="BQ335" s="1"/>
      <c r="BR335" s="1"/>
      <c r="BS335" s="1"/>
      <c r="BT335" s="1"/>
      <c r="BU335" s="1"/>
      <c r="BV335" s="1"/>
      <c r="BW335" s="1"/>
      <c r="BX335" s="1"/>
      <c r="BY335" s="1"/>
      <c r="BZ335" s="1"/>
    </row>
    <row r="336" spans="1:78" s="59" customFormat="1" ht="105" x14ac:dyDescent="0.2">
      <c r="A336" s="45" t="str">
        <f t="shared" si="57"/>
        <v>YES</v>
      </c>
      <c r="B336" s="45"/>
      <c r="C336" s="45"/>
      <c r="D336" s="185" t="s">
        <v>1526</v>
      </c>
      <c r="E336" s="186" t="s">
        <v>1831</v>
      </c>
      <c r="F336" s="301" t="s">
        <v>1811</v>
      </c>
      <c r="G336" s="66">
        <f t="shared" si="64"/>
        <v>5</v>
      </c>
      <c r="H336" s="66" t="s">
        <v>42</v>
      </c>
      <c r="I336" s="64" t="s">
        <v>1832</v>
      </c>
      <c r="J336" s="64" t="s">
        <v>1833</v>
      </c>
      <c r="K336" s="65" t="s">
        <v>1834</v>
      </c>
      <c r="L336" s="65"/>
      <c r="M336" s="65" t="s">
        <v>35</v>
      </c>
      <c r="N336" s="64" t="s">
        <v>90</v>
      </c>
      <c r="O336" s="66" t="s">
        <v>32</v>
      </c>
      <c r="P336" s="66" t="str">
        <f t="shared" si="54"/>
        <v>1..1</v>
      </c>
      <c r="Q336" s="2" t="s">
        <v>1816</v>
      </c>
      <c r="R336" s="75" t="s">
        <v>1817</v>
      </c>
      <c r="S336" s="66" t="s">
        <v>55</v>
      </c>
      <c r="T336" s="68" t="s">
        <v>56</v>
      </c>
      <c r="U336" s="66" t="s">
        <v>42</v>
      </c>
      <c r="V336" s="66" t="s">
        <v>35</v>
      </c>
      <c r="W336" s="69" t="s">
        <v>1835</v>
      </c>
      <c r="X336" s="38"/>
      <c r="Y336" s="68" t="s">
        <v>282</v>
      </c>
      <c r="Z336" s="68" t="s">
        <v>282</v>
      </c>
      <c r="AA336" s="57"/>
      <c r="AB336" s="13" t="str">
        <f t="shared" si="55"/>
        <v>/rsm:CrossIndustryInvoice/rsm:SupplyChainTradeTransaction/ram:ApplicableHeaderTradeAgreement/ram:SellerTradeParty/ram:SpecifiedTaxRegistration</v>
      </c>
      <c r="AC336" s="13" t="str">
        <f t="shared" si="56"/>
        <v>/ram:ID</v>
      </c>
      <c r="AD336" s="14">
        <f>COUNTIFS(R$4:R336,AB336)</f>
        <v>2</v>
      </c>
      <c r="AE336" s="57"/>
      <c r="AF336" s="186" t="str">
        <f t="shared" si="61"/>
        <v>BT-32</v>
      </c>
      <c r="AG336" s="66">
        <f t="shared" si="59"/>
        <v>5</v>
      </c>
      <c r="AH336" s="66" t="str">
        <f t="shared" si="62"/>
        <v>0..1</v>
      </c>
      <c r="AI336" s="64" t="s">
        <v>1836</v>
      </c>
      <c r="AJ336" s="64" t="s">
        <v>1837</v>
      </c>
      <c r="AK336" s="65" t="s">
        <v>1838</v>
      </c>
      <c r="AL336" s="65"/>
      <c r="AM336" s="65" t="s">
        <v>35</v>
      </c>
      <c r="AN336" s="64" t="s">
        <v>99</v>
      </c>
      <c r="AO336" s="66" t="str">
        <f t="shared" si="58"/>
        <v>1..1</v>
      </c>
      <c r="AP336" s="66" t="str">
        <f t="shared" si="58"/>
        <v>1..1</v>
      </c>
      <c r="AQ336" s="2" t="str">
        <f t="shared" si="58"/>
        <v>/rsm:CrossIndustryInvoice
/rsm:SupplyChainTradeTransaction
/ram:ApplicableHeaderTradeAgreement
/ram:SellerTradeParty
/ram:SpecifiedTaxRegistration
/ram:ID</v>
      </c>
      <c r="AR336" s="75" t="str">
        <f t="shared" si="58"/>
        <v>/rsm:CrossIndustryInvoice/rsm:SupplyChainTradeTransaction/ram:ApplicableHeaderTradeAgreement/ram:SellerTradeParty/ram:SpecifiedTaxRegistration/ram:ID</v>
      </c>
      <c r="AS336" s="66" t="s">
        <v>55</v>
      </c>
      <c r="AT336" s="68" t="s">
        <v>56</v>
      </c>
      <c r="AU336" s="66" t="str">
        <f t="shared" si="60"/>
        <v>0..1</v>
      </c>
      <c r="AV336" s="66" t="s">
        <v>35</v>
      </c>
      <c r="AW336" s="69" t="s">
        <v>1835</v>
      </c>
      <c r="AX336" s="7"/>
      <c r="AY336" s="68" t="str">
        <f t="shared" si="63"/>
        <v>EN 16931</v>
      </c>
      <c r="AZ336" s="68" t="str">
        <f t="shared" si="63"/>
        <v>EN 16931</v>
      </c>
      <c r="BA336" s="1"/>
      <c r="BB336" s="57"/>
      <c r="BE336"/>
      <c r="BF336" s="1"/>
      <c r="BG336" s="1"/>
      <c r="BH336" s="1"/>
      <c r="BI336" s="1"/>
      <c r="BJ336" s="1"/>
      <c r="BK336" s="1"/>
      <c r="BL336" s="1"/>
      <c r="BM336" s="1"/>
      <c r="BN336" s="1"/>
      <c r="BO336" s="1"/>
      <c r="BP336" s="1"/>
      <c r="BQ336" s="1"/>
      <c r="BR336" s="1"/>
      <c r="BS336" s="1"/>
      <c r="BT336" s="1"/>
      <c r="BU336" s="1"/>
      <c r="BV336" s="1"/>
      <c r="BW336" s="1"/>
      <c r="BX336" s="1"/>
      <c r="BY336" s="1"/>
      <c r="BZ336" s="1"/>
    </row>
    <row r="337" spans="1:78" s="59" customFormat="1" ht="120" x14ac:dyDescent="0.2">
      <c r="A337" s="45" t="str">
        <f t="shared" si="57"/>
        <v>NO</v>
      </c>
      <c r="B337" s="45"/>
      <c r="C337" s="45"/>
      <c r="D337" s="185" t="s">
        <v>1526</v>
      </c>
      <c r="E337" s="186" t="s">
        <v>1839</v>
      </c>
      <c r="F337" s="301" t="s">
        <v>1822</v>
      </c>
      <c r="G337" s="66">
        <f t="shared" si="64"/>
        <v>6</v>
      </c>
      <c r="H337" s="66" t="s">
        <v>32</v>
      </c>
      <c r="I337" s="97" t="s">
        <v>1823</v>
      </c>
      <c r="J337" s="64" t="s">
        <v>1840</v>
      </c>
      <c r="K337" s="65" t="s">
        <v>1841</v>
      </c>
      <c r="L337" s="65"/>
      <c r="M337" s="65" t="s">
        <v>1835</v>
      </c>
      <c r="N337" s="64"/>
      <c r="O337" s="66" t="s">
        <v>32</v>
      </c>
      <c r="P337" s="66" t="str">
        <f t="shared" si="54"/>
        <v>1..1</v>
      </c>
      <c r="Q337" s="2" t="s">
        <v>1825</v>
      </c>
      <c r="R337" s="75" t="s">
        <v>1826</v>
      </c>
      <c r="S337" s="66" t="s">
        <v>329</v>
      </c>
      <c r="T337" s="68" t="s">
        <v>163</v>
      </c>
      <c r="U337" s="66" t="s">
        <v>42</v>
      </c>
      <c r="V337" s="66" t="s">
        <v>35</v>
      </c>
      <c r="W337" s="69" t="s">
        <v>1835</v>
      </c>
      <c r="X337" s="38"/>
      <c r="Y337" s="68" t="s">
        <v>282</v>
      </c>
      <c r="Z337" s="68" t="s">
        <v>282</v>
      </c>
      <c r="AA337" s="57"/>
      <c r="AB337" s="13" t="str">
        <f t="shared" si="55"/>
        <v>/rsm:CrossIndustryInvoice/rsm:SupplyChainTradeTransaction/ram:ApplicableHeaderTradeAgreement/ram:SellerTradeParty/ram:SpecifiedTaxRegistration/ram:ID</v>
      </c>
      <c r="AC337" s="13" t="str">
        <f t="shared" si="56"/>
        <v>/@schemeID</v>
      </c>
      <c r="AD337" s="14">
        <f>COUNTIFS(R$4:R337,AB337)</f>
        <v>2</v>
      </c>
      <c r="AE337" s="57"/>
      <c r="AF337" s="186" t="str">
        <f t="shared" si="61"/>
        <v>BT-32-0</v>
      </c>
      <c r="AG337" s="66">
        <f t="shared" si="59"/>
        <v>6</v>
      </c>
      <c r="AH337" s="66" t="str">
        <f t="shared" si="62"/>
        <v>1..1</v>
      </c>
      <c r="AI337" s="97" t="s">
        <v>330</v>
      </c>
      <c r="AJ337" s="64" t="s">
        <v>1827</v>
      </c>
      <c r="AK337" s="65" t="s">
        <v>1842</v>
      </c>
      <c r="AL337" s="65"/>
      <c r="AM337" s="65" t="s">
        <v>1842</v>
      </c>
      <c r="AN337" s="64"/>
      <c r="AO337" s="66" t="str">
        <f t="shared" si="58"/>
        <v>1..1</v>
      </c>
      <c r="AP337" s="66" t="str">
        <f t="shared" si="58"/>
        <v>1..1</v>
      </c>
      <c r="AQ337" s="2" t="str">
        <f t="shared" si="58"/>
        <v>/rsm:CrossIndustryInvoice
/rsm:SupplyChainTradeTransaction
/ram:ApplicableHeaderTradeAgreement
/ram:SellerTradeParty
/ram:SpecifiedTaxRegistration
/ram:ID
/@schemeID</v>
      </c>
      <c r="AR337" s="75" t="str">
        <f t="shared" si="58"/>
        <v>/rsm:CrossIndustryInvoice/rsm:SupplyChainTradeTransaction/ram:ApplicableHeaderTradeAgreement/ram:SellerTradeParty/ram:SpecifiedTaxRegistration/ram:ID/@schemeID</v>
      </c>
      <c r="AS337" s="66" t="s">
        <v>329</v>
      </c>
      <c r="AT337" s="68" t="s">
        <v>163</v>
      </c>
      <c r="AU337" s="66" t="str">
        <f t="shared" si="60"/>
        <v>0..1</v>
      </c>
      <c r="AV337" s="66" t="s">
        <v>35</v>
      </c>
      <c r="AW337" s="69" t="s">
        <v>1835</v>
      </c>
      <c r="AX337" s="7"/>
      <c r="AY337" s="68" t="str">
        <f t="shared" si="63"/>
        <v>EN 16931</v>
      </c>
      <c r="AZ337" s="68" t="str">
        <f t="shared" si="63"/>
        <v>EN 16931</v>
      </c>
      <c r="BA337" s="1"/>
      <c r="BB337" s="57"/>
      <c r="BE337"/>
      <c r="BF337" s="1"/>
      <c r="BG337" s="1"/>
      <c r="BH337" s="1"/>
      <c r="BI337" s="1"/>
      <c r="BJ337" s="1"/>
      <c r="BK337" s="1"/>
      <c r="BL337" s="1"/>
      <c r="BM337" s="1"/>
      <c r="BN337" s="1"/>
      <c r="BO337" s="1"/>
      <c r="BP337" s="1"/>
      <c r="BQ337" s="1"/>
      <c r="BR337" s="1"/>
      <c r="BS337" s="1"/>
      <c r="BT337" s="1"/>
      <c r="BU337" s="1"/>
      <c r="BV337" s="1"/>
      <c r="BW337" s="1"/>
      <c r="BX337" s="1"/>
      <c r="BY337" s="1"/>
      <c r="BZ337" s="1"/>
    </row>
    <row r="338" spans="1:78" s="59" customFormat="1" ht="75" x14ac:dyDescent="0.2">
      <c r="A338" s="45" t="str">
        <f t="shared" si="57"/>
        <v>NO</v>
      </c>
      <c r="B338" s="45"/>
      <c r="C338" s="45"/>
      <c r="D338" s="182" t="s">
        <v>1526</v>
      </c>
      <c r="E338" s="187" t="s">
        <v>1843</v>
      </c>
      <c r="F338" s="302" t="s">
        <v>1843</v>
      </c>
      <c r="G338" s="110">
        <f t="shared" si="64"/>
        <v>3</v>
      </c>
      <c r="H338" s="110" t="s">
        <v>32</v>
      </c>
      <c r="I338" s="112" t="s">
        <v>1844</v>
      </c>
      <c r="J338" s="112" t="s">
        <v>1845</v>
      </c>
      <c r="K338" s="113"/>
      <c r="L338" s="113"/>
      <c r="M338" s="113" t="s">
        <v>35</v>
      </c>
      <c r="N338" s="112"/>
      <c r="O338" s="110" t="s">
        <v>32</v>
      </c>
      <c r="P338" s="110" t="str">
        <f t="shared" si="54"/>
        <v>1..1</v>
      </c>
      <c r="Q338" s="114" t="s">
        <v>1846</v>
      </c>
      <c r="R338" s="115" t="s">
        <v>1847</v>
      </c>
      <c r="S338" s="110" t="s">
        <v>35</v>
      </c>
      <c r="T338" s="116" t="s">
        <v>38</v>
      </c>
      <c r="U338" s="110" t="s">
        <v>42</v>
      </c>
      <c r="V338" s="110" t="s">
        <v>35</v>
      </c>
      <c r="W338" s="117" t="s">
        <v>35</v>
      </c>
      <c r="X338" s="38"/>
      <c r="Y338" s="116" t="s">
        <v>39</v>
      </c>
      <c r="Z338" s="116" t="s">
        <v>39</v>
      </c>
      <c r="AA338" s="57"/>
      <c r="AB338" s="13" t="str">
        <f t="shared" si="55"/>
        <v>/rsm:CrossIndustryInvoice/rsm:SupplyChainTradeTransaction/ram:ApplicableHeaderTradeAgreement</v>
      </c>
      <c r="AC338" s="13" t="str">
        <f t="shared" si="56"/>
        <v>/ram:BuyerTradeParty</v>
      </c>
      <c r="AD338" s="14">
        <f>COUNTIFS(R$4:R338,AB338)</f>
        <v>1</v>
      </c>
      <c r="AE338" s="57"/>
      <c r="AF338" s="187" t="str">
        <f t="shared" si="61"/>
        <v>BG-7</v>
      </c>
      <c r="AG338" s="110">
        <f t="shared" si="59"/>
        <v>3</v>
      </c>
      <c r="AH338" s="110" t="str">
        <f t="shared" si="62"/>
        <v>1..1</v>
      </c>
      <c r="AI338" s="112" t="s">
        <v>1848</v>
      </c>
      <c r="AJ338" s="112" t="s">
        <v>1849</v>
      </c>
      <c r="AK338" s="113"/>
      <c r="AL338" s="113"/>
      <c r="AM338" s="113" t="s">
        <v>35</v>
      </c>
      <c r="AN338" s="112"/>
      <c r="AO338" s="110" t="str">
        <f t="shared" si="58"/>
        <v>1..1</v>
      </c>
      <c r="AP338" s="110" t="str">
        <f t="shared" si="58"/>
        <v>1..1</v>
      </c>
      <c r="AQ338" s="114" t="str">
        <f t="shared" si="58"/>
        <v>/rsm:CrossIndustryInvoice
/rsm:SupplyChainTradeTransaction
/ram:ApplicableHeaderTradeAgreement
/ram:BuyerTradeParty</v>
      </c>
      <c r="AR338" s="115" t="str">
        <f t="shared" si="58"/>
        <v>/rsm:CrossIndustryInvoice/rsm:SupplyChainTradeTransaction/ram:ApplicableHeaderTradeAgreement/ram:BuyerTradeParty</v>
      </c>
      <c r="AS338" s="110" t="s">
        <v>35</v>
      </c>
      <c r="AT338" s="116" t="s">
        <v>38</v>
      </c>
      <c r="AU338" s="110" t="str">
        <f t="shared" si="60"/>
        <v>0..1</v>
      </c>
      <c r="AV338" s="110" t="s">
        <v>35</v>
      </c>
      <c r="AW338" s="117" t="s">
        <v>35</v>
      </c>
      <c r="AX338" s="7"/>
      <c r="AY338" s="116" t="str">
        <f t="shared" si="63"/>
        <v>MINIMUM</v>
      </c>
      <c r="AZ338" s="116" t="str">
        <f t="shared" si="63"/>
        <v>MINIMUM</v>
      </c>
      <c r="BA338" s="1"/>
      <c r="BB338" s="57"/>
      <c r="BE338"/>
      <c r="BF338" s="1"/>
      <c r="BG338" s="1"/>
      <c r="BH338" s="1"/>
      <c r="BI338" s="1"/>
      <c r="BJ338" s="1"/>
      <c r="BK338" s="1"/>
      <c r="BL338" s="1"/>
      <c r="BM338" s="1"/>
      <c r="BN338" s="1"/>
      <c r="BO338" s="1"/>
      <c r="BP338" s="1"/>
      <c r="BQ338" s="1"/>
      <c r="BR338" s="1"/>
      <c r="BS338" s="1"/>
      <c r="BT338" s="1"/>
      <c r="BU338" s="1"/>
      <c r="BV338" s="1"/>
      <c r="BW338" s="1"/>
      <c r="BX338" s="1"/>
      <c r="BY338" s="1"/>
      <c r="BZ338" s="1"/>
    </row>
    <row r="339" spans="1:78" s="59" customFormat="1" ht="90" x14ac:dyDescent="0.2">
      <c r="A339" s="45" t="str">
        <f t="shared" si="57"/>
        <v>YES</v>
      </c>
      <c r="B339" s="45"/>
      <c r="C339" s="45"/>
      <c r="D339" s="185" t="s">
        <v>1526</v>
      </c>
      <c r="E339" s="186" t="s">
        <v>1850</v>
      </c>
      <c r="F339" s="301" t="e">
        <v>#N/A</v>
      </c>
      <c r="G339" s="66">
        <f t="shared" si="64"/>
        <v>4</v>
      </c>
      <c r="H339" s="66" t="s">
        <v>42</v>
      </c>
      <c r="I339" s="64" t="s">
        <v>1851</v>
      </c>
      <c r="J339" s="64" t="s">
        <v>1852</v>
      </c>
      <c r="K339" s="65" t="s">
        <v>1853</v>
      </c>
      <c r="L339" s="65"/>
      <c r="M339" s="65" t="s">
        <v>894</v>
      </c>
      <c r="N339" s="64" t="s">
        <v>90</v>
      </c>
      <c r="O339" s="66" t="s">
        <v>42</v>
      </c>
      <c r="P339" s="66" t="str">
        <f>O339</f>
        <v>0..1</v>
      </c>
      <c r="Q339" s="2" t="s">
        <v>1854</v>
      </c>
      <c r="R339" s="75" t="s">
        <v>1855</v>
      </c>
      <c r="S339" s="66" t="s">
        <v>55</v>
      </c>
      <c r="T339" s="68" t="s">
        <v>56</v>
      </c>
      <c r="U339" s="66" t="s">
        <v>62</v>
      </c>
      <c r="V339" s="66" t="s">
        <v>1557</v>
      </c>
      <c r="W339" s="69" t="s">
        <v>894</v>
      </c>
      <c r="X339" s="38"/>
      <c r="Y339" s="68" t="s">
        <v>185</v>
      </c>
      <c r="Z339" s="68" t="s">
        <v>185</v>
      </c>
      <c r="AA339" s="57"/>
      <c r="AB339" s="13" t="str">
        <f t="shared" si="55"/>
        <v>/rsm:CrossIndustryInvoice/rsm:SupplyChainTradeTransaction/ram:ApplicableHeaderTradeAgreement/ram:BuyerTradeParty</v>
      </c>
      <c r="AC339" s="13" t="str">
        <f t="shared" si="56"/>
        <v>/ram:ID</v>
      </c>
      <c r="AD339" s="14">
        <f>COUNTIFS(R$4:R339,AB339)</f>
        <v>1</v>
      </c>
      <c r="AE339" s="57"/>
      <c r="AF339" s="186" t="str">
        <f t="shared" si="61"/>
        <v>BT-46</v>
      </c>
      <c r="AG339" s="66">
        <f t="shared" si="59"/>
        <v>4</v>
      </c>
      <c r="AH339" s="66" t="str">
        <f t="shared" si="62"/>
        <v>0..1</v>
      </c>
      <c r="AI339" s="64" t="s">
        <v>1856</v>
      </c>
      <c r="AJ339" s="64" t="s">
        <v>1857</v>
      </c>
      <c r="AK339" s="65" t="s">
        <v>1858</v>
      </c>
      <c r="AL339" s="65"/>
      <c r="AM339" s="65" t="s">
        <v>35</v>
      </c>
      <c r="AN339" s="64" t="s">
        <v>99</v>
      </c>
      <c r="AO339" s="66" t="str">
        <f t="shared" si="58"/>
        <v>0..1</v>
      </c>
      <c r="AP339" s="66" t="str">
        <f t="shared" si="58"/>
        <v>0..1</v>
      </c>
      <c r="AQ339" s="2" t="str">
        <f t="shared" si="58"/>
        <v>/rsm:CrossIndustryInvoice
/rsm:SupplyChainTradeTransaction
/ram:ApplicableHeaderTradeAgreement
/ram:BuyerTradeParty
/ram:ID</v>
      </c>
      <c r="AR339" s="75" t="str">
        <f t="shared" si="58"/>
        <v>/rsm:CrossIndustryInvoice/rsm:SupplyChainTradeTransaction/ram:ApplicableHeaderTradeAgreement/ram:BuyerTradeParty/ram:ID</v>
      </c>
      <c r="AS339" s="66" t="s">
        <v>55</v>
      </c>
      <c r="AT339" s="68" t="s">
        <v>56</v>
      </c>
      <c r="AU339" s="66" t="str">
        <f t="shared" si="60"/>
        <v>0..n</v>
      </c>
      <c r="AV339" s="66" t="s">
        <v>1557</v>
      </c>
      <c r="AW339" s="69" t="s">
        <v>894</v>
      </c>
      <c r="AX339" s="7"/>
      <c r="AY339" s="68" t="str">
        <f t="shared" si="63"/>
        <v>BASIC WL</v>
      </c>
      <c r="AZ339" s="68" t="str">
        <f t="shared" si="63"/>
        <v>BASIC WL</v>
      </c>
      <c r="BA339" s="1"/>
      <c r="BB339" s="57"/>
      <c r="BE339"/>
      <c r="BF339" s="1"/>
      <c r="BG339" s="1"/>
      <c r="BH339" s="1"/>
      <c r="BI339" s="1"/>
      <c r="BJ339" s="1"/>
      <c r="BK339" s="1"/>
      <c r="BL339" s="1"/>
      <c r="BM339" s="1"/>
      <c r="BN339" s="1"/>
      <c r="BO339" s="1"/>
      <c r="BP339" s="1"/>
      <c r="BQ339" s="1"/>
      <c r="BR339" s="1"/>
      <c r="BS339" s="1"/>
      <c r="BT339" s="1"/>
      <c r="BU339" s="1"/>
      <c r="BV339" s="1"/>
      <c r="BW339" s="1"/>
      <c r="BX339" s="1"/>
      <c r="BY339" s="1"/>
      <c r="BZ339" s="1"/>
    </row>
    <row r="340" spans="1:78" s="59" customFormat="1" ht="90" x14ac:dyDescent="0.2">
      <c r="A340" s="45" t="str">
        <f t="shared" si="57"/>
        <v>NO</v>
      </c>
      <c r="B340" s="120" t="s">
        <v>4894</v>
      </c>
      <c r="C340" s="120"/>
      <c r="D340" s="185" t="s">
        <v>1526</v>
      </c>
      <c r="E340" s="186" t="s">
        <v>1859</v>
      </c>
      <c r="F340" s="301" t="s">
        <v>4940</v>
      </c>
      <c r="G340" s="66">
        <f t="shared" si="64"/>
        <v>4</v>
      </c>
      <c r="H340" s="66" t="s">
        <v>42</v>
      </c>
      <c r="I340" s="97" t="s">
        <v>1851</v>
      </c>
      <c r="J340" s="64" t="s">
        <v>35</v>
      </c>
      <c r="K340" s="65" t="s">
        <v>894</v>
      </c>
      <c r="L340" s="65"/>
      <c r="M340" s="65" t="s">
        <v>894</v>
      </c>
      <c r="N340" s="64"/>
      <c r="O340" s="66" t="s">
        <v>42</v>
      </c>
      <c r="P340" s="66" t="s">
        <v>62</v>
      </c>
      <c r="Q340" s="2" t="s">
        <v>1860</v>
      </c>
      <c r="R340" s="75" t="s">
        <v>1861</v>
      </c>
      <c r="S340" s="66" t="s">
        <v>55</v>
      </c>
      <c r="T340" s="68"/>
      <c r="U340" s="66" t="s">
        <v>62</v>
      </c>
      <c r="V340" s="66" t="s">
        <v>1557</v>
      </c>
      <c r="W340" s="69" t="s">
        <v>894</v>
      </c>
      <c r="X340" s="38"/>
      <c r="Y340" s="68" t="s">
        <v>185</v>
      </c>
      <c r="Z340" s="68" t="s">
        <v>185</v>
      </c>
      <c r="AA340" s="57"/>
      <c r="AB340" s="13" t="str">
        <f t="shared" si="55"/>
        <v>/rsm:CrossIndustryInvoice/rsm:SupplyChainTradeTransaction/ram:ApplicableHeaderTradeAgreement/ram:BuyerTradeParty</v>
      </c>
      <c r="AC340" s="13" t="str">
        <f t="shared" si="56"/>
        <v>/ram:GlobalID</v>
      </c>
      <c r="AD340" s="14">
        <f>COUNTIFS(R$4:R340,AB340)</f>
        <v>1</v>
      </c>
      <c r="AE340" s="57"/>
      <c r="AF340" s="186" t="str">
        <f t="shared" si="61"/>
        <v>BT-46-0</v>
      </c>
      <c r="AG340" s="66">
        <f t="shared" si="59"/>
        <v>4</v>
      </c>
      <c r="AH340" s="66" t="str">
        <f t="shared" si="62"/>
        <v>0..1</v>
      </c>
      <c r="AI340" s="97" t="s">
        <v>1862</v>
      </c>
      <c r="AJ340" s="64" t="s">
        <v>35</v>
      </c>
      <c r="AK340" s="65" t="s">
        <v>1569</v>
      </c>
      <c r="AL340" s="65"/>
      <c r="AM340" s="65" t="s">
        <v>35</v>
      </c>
      <c r="AN340" s="64"/>
      <c r="AO340" s="66" t="str">
        <f t="shared" si="58"/>
        <v>0..1</v>
      </c>
      <c r="AP340" s="66" t="str">
        <f t="shared" si="58"/>
        <v>0..n</v>
      </c>
      <c r="AQ340" s="2" t="str">
        <f t="shared" si="58"/>
        <v>/rsm:CrossIndustryInvoice
/rsm:SupplyChainTradeTransaction
/ram:ApplicableHeaderTradeAgreement
/ram:BuyerTradeParty
/ram:GlobalID</v>
      </c>
      <c r="AR340" s="75" t="str">
        <f t="shared" si="58"/>
        <v>/rsm:CrossIndustryInvoice/rsm:SupplyChainTradeTransaction/ram:ApplicableHeaderTradeAgreement/ram:BuyerTradeParty/ram:GlobalID</v>
      </c>
      <c r="AS340" s="66" t="s">
        <v>55</v>
      </c>
      <c r="AT340" s="68"/>
      <c r="AU340" s="66" t="str">
        <f t="shared" si="60"/>
        <v>0..n</v>
      </c>
      <c r="AV340" s="66" t="s">
        <v>1557</v>
      </c>
      <c r="AW340" s="69" t="s">
        <v>894</v>
      </c>
      <c r="AX340" s="7"/>
      <c r="AY340" s="68" t="str">
        <f t="shared" si="63"/>
        <v>BASIC WL</v>
      </c>
      <c r="AZ340" s="68" t="str">
        <f t="shared" si="63"/>
        <v>BASIC WL</v>
      </c>
      <c r="BA340" s="1"/>
      <c r="BB340" s="57"/>
      <c r="BE340"/>
      <c r="BF340" s="1"/>
      <c r="BG340" s="1"/>
      <c r="BH340" s="1"/>
      <c r="BI340" s="1"/>
      <c r="BJ340" s="1"/>
      <c r="BK340" s="1"/>
      <c r="BL340" s="1"/>
      <c r="BM340" s="1"/>
      <c r="BN340" s="1"/>
      <c r="BO340" s="1"/>
      <c r="BP340" s="1"/>
      <c r="BQ340" s="1"/>
      <c r="BR340" s="1"/>
      <c r="BS340" s="1"/>
      <c r="BT340" s="1"/>
      <c r="BU340" s="1"/>
      <c r="BV340" s="1"/>
      <c r="BW340" s="1"/>
      <c r="BX340" s="1"/>
      <c r="BY340" s="1"/>
      <c r="BZ340" s="1"/>
    </row>
    <row r="341" spans="1:78" s="59" customFormat="1" ht="105" x14ac:dyDescent="0.2">
      <c r="A341" s="45" t="str">
        <f t="shared" si="57"/>
        <v>NO</v>
      </c>
      <c r="B341" s="45"/>
      <c r="C341" s="45"/>
      <c r="D341" s="185" t="s">
        <v>1526</v>
      </c>
      <c r="E341" s="186" t="s">
        <v>1863</v>
      </c>
      <c r="F341" s="301" t="s">
        <v>4941</v>
      </c>
      <c r="G341" s="66">
        <f t="shared" si="64"/>
        <v>5</v>
      </c>
      <c r="H341" s="66" t="s">
        <v>32</v>
      </c>
      <c r="I341" s="97" t="s">
        <v>1864</v>
      </c>
      <c r="J341" s="64" t="s">
        <v>1865</v>
      </c>
      <c r="K341" s="65" t="s">
        <v>326</v>
      </c>
      <c r="L341" s="65"/>
      <c r="M341" s="65" t="s">
        <v>35</v>
      </c>
      <c r="N341" s="64"/>
      <c r="O341" s="66" t="s">
        <v>32</v>
      </c>
      <c r="P341" s="66" t="str">
        <f t="shared" si="54"/>
        <v>1..1</v>
      </c>
      <c r="Q341" s="2" t="s">
        <v>1866</v>
      </c>
      <c r="R341" s="75" t="s">
        <v>1867</v>
      </c>
      <c r="S341" s="66" t="s">
        <v>329</v>
      </c>
      <c r="T341" s="68" t="s">
        <v>163</v>
      </c>
      <c r="U341" s="66" t="s">
        <v>42</v>
      </c>
      <c r="V341" s="66" t="s">
        <v>35</v>
      </c>
      <c r="W341" s="69" t="s">
        <v>35</v>
      </c>
      <c r="X341" s="38"/>
      <c r="Y341" s="68" t="s">
        <v>185</v>
      </c>
      <c r="Z341" s="68" t="s">
        <v>185</v>
      </c>
      <c r="AA341" s="57"/>
      <c r="AB341" s="13" t="str">
        <f t="shared" si="55"/>
        <v>/rsm:CrossIndustryInvoice/rsm:SupplyChainTradeTransaction/ram:ApplicableHeaderTradeAgreement/ram:BuyerTradeParty/ram:GlobalID</v>
      </c>
      <c r="AC341" s="13" t="str">
        <f t="shared" si="56"/>
        <v>/@schemeID</v>
      </c>
      <c r="AD341" s="14">
        <f>COUNTIFS(R$4:R341,AB341)</f>
        <v>1</v>
      </c>
      <c r="AE341" s="57"/>
      <c r="AF341" s="186" t="str">
        <f t="shared" si="61"/>
        <v>BT-46-1</v>
      </c>
      <c r="AG341" s="66">
        <f t="shared" si="59"/>
        <v>5</v>
      </c>
      <c r="AH341" s="66" t="str">
        <f t="shared" si="62"/>
        <v>1..1</v>
      </c>
      <c r="AI341" s="97" t="s">
        <v>1868</v>
      </c>
      <c r="AJ341" s="64" t="s">
        <v>1869</v>
      </c>
      <c r="AK341" s="65" t="s">
        <v>331</v>
      </c>
      <c r="AL341" s="65"/>
      <c r="AM341" s="65" t="s">
        <v>35</v>
      </c>
      <c r="AN341" s="64"/>
      <c r="AO341" s="66" t="str">
        <f t="shared" si="58"/>
        <v>1..1</v>
      </c>
      <c r="AP341" s="66" t="str">
        <f t="shared" si="58"/>
        <v>1..1</v>
      </c>
      <c r="AQ341" s="2" t="str">
        <f t="shared" si="58"/>
        <v>/rsm:CrossIndustryInvoice
/rsm:SupplyChainTradeTransaction
/ram:ApplicableHeaderTradeAgreement
/ram:BuyerTradeParty
/ram:GlobalID
/@schemeID</v>
      </c>
      <c r="AR341" s="75" t="str">
        <f t="shared" si="58"/>
        <v>/rsm:CrossIndustryInvoice/rsm:SupplyChainTradeTransaction/ram:ApplicableHeaderTradeAgreement/ram:BuyerTradeParty/ram:GlobalID/@schemeID</v>
      </c>
      <c r="AS341" s="66" t="s">
        <v>329</v>
      </c>
      <c r="AT341" s="68" t="s">
        <v>163</v>
      </c>
      <c r="AU341" s="66" t="str">
        <f t="shared" si="60"/>
        <v>0..1</v>
      </c>
      <c r="AV341" s="66" t="s">
        <v>35</v>
      </c>
      <c r="AW341" s="69" t="s">
        <v>35</v>
      </c>
      <c r="AX341" s="7"/>
      <c r="AY341" s="68" t="str">
        <f t="shared" si="63"/>
        <v>BASIC WL</v>
      </c>
      <c r="AZ341" s="68" t="str">
        <f t="shared" si="63"/>
        <v>BASIC WL</v>
      </c>
      <c r="BA341" s="1"/>
      <c r="BB341" s="57"/>
      <c r="BE341"/>
      <c r="BF341" s="1"/>
      <c r="BG341" s="1"/>
      <c r="BH341" s="1"/>
      <c r="BI341" s="1"/>
      <c r="BJ341" s="1"/>
      <c r="BK341" s="1"/>
      <c r="BL341" s="1"/>
      <c r="BM341" s="1"/>
      <c r="BN341" s="1"/>
      <c r="BO341" s="1"/>
      <c r="BP341" s="1"/>
      <c r="BQ341" s="1"/>
      <c r="BR341" s="1"/>
      <c r="BS341" s="1"/>
      <c r="BT341" s="1"/>
      <c r="BU341" s="1"/>
      <c r="BV341" s="1"/>
      <c r="BW341" s="1"/>
      <c r="BX341" s="1"/>
      <c r="BY341" s="1"/>
      <c r="BZ341" s="1"/>
    </row>
    <row r="342" spans="1:78" s="59" customFormat="1" ht="90" x14ac:dyDescent="0.2">
      <c r="A342" s="45" t="str">
        <f t="shared" si="57"/>
        <v>YES</v>
      </c>
      <c r="B342" s="45"/>
      <c r="C342" s="45"/>
      <c r="D342" s="185" t="s">
        <v>1526</v>
      </c>
      <c r="E342" s="186" t="s">
        <v>1870</v>
      </c>
      <c r="F342" s="301" t="s">
        <v>1870</v>
      </c>
      <c r="G342" s="66">
        <f t="shared" si="64"/>
        <v>4</v>
      </c>
      <c r="H342" s="66" t="s">
        <v>32</v>
      </c>
      <c r="I342" s="64" t="s">
        <v>1871</v>
      </c>
      <c r="J342" s="64" t="s">
        <v>1872</v>
      </c>
      <c r="K342" s="65"/>
      <c r="L342" s="65" t="s">
        <v>1621</v>
      </c>
      <c r="M342" s="65" t="s">
        <v>1873</v>
      </c>
      <c r="N342" s="64" t="s">
        <v>70</v>
      </c>
      <c r="O342" s="66" t="s">
        <v>32</v>
      </c>
      <c r="P342" s="66" t="str">
        <f t="shared" si="54"/>
        <v>1..1</v>
      </c>
      <c r="Q342" s="2" t="s">
        <v>1874</v>
      </c>
      <c r="R342" s="75" t="s">
        <v>1875</v>
      </c>
      <c r="S342" s="66" t="s">
        <v>73</v>
      </c>
      <c r="T342" s="68" t="s">
        <v>56</v>
      </c>
      <c r="U342" s="66" t="s">
        <v>42</v>
      </c>
      <c r="V342" s="66" t="s">
        <v>132</v>
      </c>
      <c r="W342" s="69" t="s">
        <v>35</v>
      </c>
      <c r="X342" s="38"/>
      <c r="Y342" s="68" t="s">
        <v>39</v>
      </c>
      <c r="Z342" s="68" t="s">
        <v>39</v>
      </c>
      <c r="AA342" s="57"/>
      <c r="AB342" s="13" t="str">
        <f t="shared" si="55"/>
        <v>/rsm:CrossIndustryInvoice/rsm:SupplyChainTradeTransaction/ram:ApplicableHeaderTradeAgreement/ram:BuyerTradeParty</v>
      </c>
      <c r="AC342" s="13" t="str">
        <f t="shared" si="56"/>
        <v>/ram:Name</v>
      </c>
      <c r="AD342" s="14">
        <f>COUNTIFS(R$4:R342,AB342)</f>
        <v>1</v>
      </c>
      <c r="AE342" s="57"/>
      <c r="AF342" s="186" t="str">
        <f t="shared" si="61"/>
        <v>BT-44</v>
      </c>
      <c r="AG342" s="66">
        <f t="shared" si="59"/>
        <v>4</v>
      </c>
      <c r="AH342" s="66" t="str">
        <f t="shared" si="62"/>
        <v>1..1</v>
      </c>
      <c r="AI342" s="64" t="s">
        <v>1876</v>
      </c>
      <c r="AJ342" s="64" t="s">
        <v>1877</v>
      </c>
      <c r="AK342" s="65" t="s">
        <v>1878</v>
      </c>
      <c r="AL342" s="65" t="s">
        <v>1627</v>
      </c>
      <c r="AM342" s="65" t="s">
        <v>1879</v>
      </c>
      <c r="AN342" s="64" t="s">
        <v>78</v>
      </c>
      <c r="AO342" s="66" t="str">
        <f t="shared" si="58"/>
        <v>1..1</v>
      </c>
      <c r="AP342" s="66" t="str">
        <f t="shared" si="58"/>
        <v>1..1</v>
      </c>
      <c r="AQ342" s="2" t="str">
        <f t="shared" si="58"/>
        <v>/rsm:CrossIndustryInvoice
/rsm:SupplyChainTradeTransaction
/ram:ApplicableHeaderTradeAgreement
/ram:BuyerTradeParty
/ram:Name</v>
      </c>
      <c r="AR342" s="75" t="str">
        <f t="shared" si="58"/>
        <v>/rsm:CrossIndustryInvoice/rsm:SupplyChainTradeTransaction/ram:ApplicableHeaderTradeAgreement/ram:BuyerTradeParty/ram:Name</v>
      </c>
      <c r="AS342" s="66" t="s">
        <v>73</v>
      </c>
      <c r="AT342" s="68" t="s">
        <v>56</v>
      </c>
      <c r="AU342" s="66" t="str">
        <f t="shared" si="60"/>
        <v>0..1</v>
      </c>
      <c r="AV342" s="66" t="s">
        <v>132</v>
      </c>
      <c r="AW342" s="69" t="s">
        <v>35</v>
      </c>
      <c r="AX342" s="7"/>
      <c r="AY342" s="68" t="str">
        <f t="shared" si="63"/>
        <v>MINIMUM</v>
      </c>
      <c r="AZ342" s="68" t="str">
        <f t="shared" si="63"/>
        <v>MINIMUM</v>
      </c>
      <c r="BA342" s="1"/>
      <c r="BB342" s="57"/>
      <c r="BE342"/>
      <c r="BF342" s="1"/>
      <c r="BG342" s="1"/>
      <c r="BH342" s="1"/>
      <c r="BI342" s="1"/>
      <c r="BJ342" s="1"/>
      <c r="BK342" s="1"/>
      <c r="BL342" s="1"/>
      <c r="BM342" s="1"/>
      <c r="BN342" s="1"/>
      <c r="BO342" s="1"/>
      <c r="BP342" s="1"/>
      <c r="BQ342" s="1"/>
      <c r="BR342" s="1"/>
      <c r="BS342" s="1"/>
      <c r="BT342" s="1"/>
      <c r="BU342" s="1"/>
      <c r="BV342" s="1"/>
      <c r="BW342" s="1"/>
      <c r="BX342" s="1"/>
      <c r="BY342" s="1"/>
      <c r="BZ342" s="1"/>
    </row>
    <row r="343" spans="1:78" s="59" customFormat="1" ht="90" x14ac:dyDescent="0.2">
      <c r="A343" s="45" t="str">
        <f t="shared" si="57"/>
        <v>EXT</v>
      </c>
      <c r="B343" s="131" t="s">
        <v>304</v>
      </c>
      <c r="C343" s="131"/>
      <c r="D343" s="189" t="s">
        <v>1526</v>
      </c>
      <c r="E343" s="61" t="s">
        <v>41</v>
      </c>
      <c r="F343" s="282" t="e">
        <v>#N/A</v>
      </c>
      <c r="G343" s="62">
        <f t="shared" si="64"/>
        <v>4</v>
      </c>
      <c r="H343" s="62" t="s">
        <v>32</v>
      </c>
      <c r="I343" s="64" t="s">
        <v>1880</v>
      </c>
      <c r="J343" s="64" t="s">
        <v>1881</v>
      </c>
      <c r="K343" s="65" t="s">
        <v>1590</v>
      </c>
      <c r="L343" s="64"/>
      <c r="M343" s="65"/>
      <c r="N343" s="64" t="s">
        <v>70</v>
      </c>
      <c r="O343" s="66" t="s">
        <v>42</v>
      </c>
      <c r="P343" s="66" t="str">
        <f t="shared" si="54"/>
        <v>0..1</v>
      </c>
      <c r="Q343" s="6" t="s">
        <v>1882</v>
      </c>
      <c r="R343" s="67" t="s">
        <v>1883</v>
      </c>
      <c r="S343" s="66" t="s">
        <v>73</v>
      </c>
      <c r="T343" s="68" t="s">
        <v>56</v>
      </c>
      <c r="U343" s="62" t="s">
        <v>62</v>
      </c>
      <c r="V343" s="66"/>
      <c r="W343" s="69" t="s">
        <v>35</v>
      </c>
      <c r="X343" s="38"/>
      <c r="Y343" s="70" t="s">
        <v>47</v>
      </c>
      <c r="Z343" s="70" t="s">
        <v>47</v>
      </c>
      <c r="AA343" s="57"/>
      <c r="AB343" s="13" t="str">
        <f t="shared" si="55"/>
        <v>/rsm:CrossIndustryInvoice/rsm:SupplyChainTradeTransaction/ram:ApplicableHeaderTradeAgreement/ram:BuyerTradeParty</v>
      </c>
      <c r="AC343" s="13" t="str">
        <f t="shared" si="56"/>
        <v>/ram:Description</v>
      </c>
      <c r="AD343" s="14">
        <f>COUNTIFS(R$4:R343,AB343)</f>
        <v>1</v>
      </c>
      <c r="AE343" s="57"/>
      <c r="AF343" s="61" t="str">
        <f t="shared" si="61"/>
        <v>EXT</v>
      </c>
      <c r="AG343" s="62">
        <f t="shared" si="59"/>
        <v>4</v>
      </c>
      <c r="AH343" s="62" t="str">
        <f t="shared" si="62"/>
        <v>1..1</v>
      </c>
      <c r="AI343" s="64" t="s">
        <v>1884</v>
      </c>
      <c r="AJ343" s="64" t="s">
        <v>1884</v>
      </c>
      <c r="AK343" s="65" t="s">
        <v>1595</v>
      </c>
      <c r="AL343" s="65"/>
      <c r="AM343" s="65"/>
      <c r="AN343" s="64" t="s">
        <v>78</v>
      </c>
      <c r="AO343" s="66" t="str">
        <f t="shared" si="58"/>
        <v>0..1</v>
      </c>
      <c r="AP343" s="66" t="str">
        <f t="shared" si="58"/>
        <v>0..1</v>
      </c>
      <c r="AQ343" s="6" t="str">
        <f t="shared" si="58"/>
        <v>/rsm:CrossIndustryInvoice
/rsm:SupplyChainTradeTransaction
/ram:ApplicableHeaderTradeAgreement
/ram:BuyerTradeParty
/ram:Description</v>
      </c>
      <c r="AR343" s="67" t="str">
        <f t="shared" si="58"/>
        <v>/rsm:CrossIndustryInvoice/rsm:SupplyChainTradeTransaction/ram:ApplicableHeaderTradeAgreement/ram:BuyerTradeParty/ram:Description</v>
      </c>
      <c r="AS343" s="66" t="s">
        <v>73</v>
      </c>
      <c r="AT343" s="68" t="s">
        <v>56</v>
      </c>
      <c r="AU343" s="62" t="str">
        <f t="shared" si="60"/>
        <v>0..n</v>
      </c>
      <c r="AV343" s="66"/>
      <c r="AW343" s="69" t="s">
        <v>35</v>
      </c>
      <c r="AX343" s="7"/>
      <c r="AY343" s="70" t="str">
        <f t="shared" si="63"/>
        <v>EXTENDED</v>
      </c>
      <c r="AZ343" s="70" t="str">
        <f t="shared" si="63"/>
        <v>EXTENDED</v>
      </c>
      <c r="BA343" s="1"/>
      <c r="BB343" s="57"/>
      <c r="BE343"/>
      <c r="BF343" s="1"/>
      <c r="BG343" s="1"/>
      <c r="BH343" s="1"/>
      <c r="BI343" s="1"/>
      <c r="BJ343" s="1"/>
      <c r="BK343" s="1"/>
      <c r="BL343" s="1"/>
      <c r="BM343" s="1"/>
      <c r="BN343" s="1"/>
      <c r="BO343" s="1"/>
      <c r="BP343" s="1"/>
      <c r="BQ343" s="1"/>
      <c r="BR343" s="1"/>
      <c r="BS343" s="1"/>
      <c r="BT343" s="1"/>
      <c r="BU343" s="1"/>
      <c r="BV343" s="1"/>
      <c r="BW343" s="1"/>
      <c r="BX343" s="1"/>
      <c r="BY343" s="1"/>
      <c r="BZ343" s="1"/>
    </row>
    <row r="344" spans="1:78" s="59" customFormat="1" ht="90" x14ac:dyDescent="0.2">
      <c r="A344" s="45" t="str">
        <f t="shared" si="57"/>
        <v>NO</v>
      </c>
      <c r="B344" s="45"/>
      <c r="C344" s="45"/>
      <c r="D344" s="185" t="s">
        <v>1526</v>
      </c>
      <c r="E344" s="188" t="s">
        <v>1885</v>
      </c>
      <c r="F344" s="303" t="e">
        <v>#N/A</v>
      </c>
      <c r="G344" s="124">
        <f t="shared" si="64"/>
        <v>4</v>
      </c>
      <c r="H344" s="124" t="s">
        <v>42</v>
      </c>
      <c r="I344" s="138" t="s">
        <v>1886</v>
      </c>
      <c r="J344" s="125"/>
      <c r="K344" s="126"/>
      <c r="L344" s="126"/>
      <c r="M344" s="126"/>
      <c r="N344" s="125"/>
      <c r="O344" s="124" t="s">
        <v>42</v>
      </c>
      <c r="P344" s="124" t="str">
        <f t="shared" si="54"/>
        <v>0..1</v>
      </c>
      <c r="Q344" s="127" t="s">
        <v>1887</v>
      </c>
      <c r="R344" s="128" t="s">
        <v>1888</v>
      </c>
      <c r="S344" s="124"/>
      <c r="T344" s="129"/>
      <c r="U344" s="124" t="s">
        <v>42</v>
      </c>
      <c r="V344" s="124"/>
      <c r="W344" s="130"/>
      <c r="X344" s="38"/>
      <c r="Y344" s="129" t="s">
        <v>39</v>
      </c>
      <c r="Z344" s="129" t="s">
        <v>39</v>
      </c>
      <c r="AA344" s="57"/>
      <c r="AB344" s="13" t="str">
        <f t="shared" si="55"/>
        <v>/rsm:CrossIndustryInvoice/rsm:SupplyChainTradeTransaction/ram:ApplicableHeaderTradeAgreement/ram:BuyerTradeParty</v>
      </c>
      <c r="AC344" s="13" t="str">
        <f t="shared" si="56"/>
        <v>/ram:SpecifiedLegalOrganization</v>
      </c>
      <c r="AD344" s="14">
        <f>COUNTIFS(R$4:R344,AB344)</f>
        <v>1</v>
      </c>
      <c r="AE344" s="57"/>
      <c r="AF344" s="188" t="str">
        <f t="shared" si="61"/>
        <v>BT-47-00</v>
      </c>
      <c r="AG344" s="124">
        <f t="shared" si="59"/>
        <v>4</v>
      </c>
      <c r="AH344" s="124" t="str">
        <f t="shared" si="62"/>
        <v>0..1</v>
      </c>
      <c r="AI344" s="138" t="s">
        <v>1889</v>
      </c>
      <c r="AJ344" s="125"/>
      <c r="AK344" s="126"/>
      <c r="AL344" s="126"/>
      <c r="AM344" s="126" t="s">
        <v>35</v>
      </c>
      <c r="AN344" s="125"/>
      <c r="AO344" s="124" t="str">
        <f t="shared" si="58"/>
        <v>0..1</v>
      </c>
      <c r="AP344" s="124" t="str">
        <f t="shared" si="58"/>
        <v>0..1</v>
      </c>
      <c r="AQ344" s="127" t="str">
        <f t="shared" si="58"/>
        <v>/rsm:CrossIndustryInvoice
/rsm:SupplyChainTradeTransaction
/ram:ApplicableHeaderTradeAgreement
/ram:BuyerTradeParty
/ram:SpecifiedLegalOrganization</v>
      </c>
      <c r="AR344" s="128" t="str">
        <f t="shared" si="58"/>
        <v>/rsm:CrossIndustryInvoice/rsm:SupplyChainTradeTransaction/ram:ApplicableHeaderTradeAgreement/ram:BuyerTradeParty/ram:SpecifiedLegalOrganization</v>
      </c>
      <c r="AS344" s="124"/>
      <c r="AT344" s="129"/>
      <c r="AU344" s="124" t="str">
        <f t="shared" si="60"/>
        <v>0..1</v>
      </c>
      <c r="AV344" s="124"/>
      <c r="AW344" s="130"/>
      <c r="AX344" s="7"/>
      <c r="AY344" s="129" t="str">
        <f t="shared" si="63"/>
        <v>MINIMUM</v>
      </c>
      <c r="AZ344" s="129" t="str">
        <f t="shared" si="63"/>
        <v>MINIMUM</v>
      </c>
      <c r="BA344" s="1"/>
      <c r="BB344" s="57"/>
      <c r="BE344"/>
      <c r="BF344" s="1"/>
      <c r="BG344" s="1"/>
      <c r="BH344" s="1"/>
      <c r="BI344" s="1"/>
      <c r="BJ344" s="1"/>
      <c r="BK344" s="1"/>
      <c r="BL344" s="1"/>
      <c r="BM344" s="1"/>
      <c r="BN344" s="1"/>
      <c r="BO344" s="1"/>
      <c r="BP344" s="1"/>
      <c r="BQ344" s="1"/>
      <c r="BR344" s="1"/>
      <c r="BS344" s="1"/>
      <c r="BT344" s="1"/>
      <c r="BU344" s="1"/>
      <c r="BV344" s="1"/>
      <c r="BW344" s="1"/>
      <c r="BX344" s="1"/>
      <c r="BY344" s="1"/>
      <c r="BZ344" s="1"/>
    </row>
    <row r="345" spans="1:78" s="59" customFormat="1" ht="105" x14ac:dyDescent="0.2">
      <c r="A345" s="45" t="str">
        <f t="shared" si="57"/>
        <v>YES</v>
      </c>
      <c r="B345" s="45"/>
      <c r="C345" s="45"/>
      <c r="D345" s="185" t="s">
        <v>1526</v>
      </c>
      <c r="E345" s="186" t="s">
        <v>1890</v>
      </c>
      <c r="F345" s="301" t="s">
        <v>1890</v>
      </c>
      <c r="G345" s="66">
        <f t="shared" si="64"/>
        <v>5</v>
      </c>
      <c r="H345" s="66" t="s">
        <v>42</v>
      </c>
      <c r="I345" s="64" t="s">
        <v>1891</v>
      </c>
      <c r="J345" s="64" t="s">
        <v>1892</v>
      </c>
      <c r="K345" s="65" t="s">
        <v>1893</v>
      </c>
      <c r="L345" s="65" t="s">
        <v>1894</v>
      </c>
      <c r="M345" s="65" t="s">
        <v>35</v>
      </c>
      <c r="N345" s="64" t="s">
        <v>90</v>
      </c>
      <c r="O345" s="66" t="s">
        <v>32</v>
      </c>
      <c r="P345" s="66" t="str">
        <f t="shared" si="54"/>
        <v>1..1</v>
      </c>
      <c r="Q345" s="2" t="s">
        <v>1895</v>
      </c>
      <c r="R345" s="75" t="s">
        <v>1896</v>
      </c>
      <c r="S345" s="66" t="s">
        <v>55</v>
      </c>
      <c r="T345" s="68" t="s">
        <v>56</v>
      </c>
      <c r="U345" s="66" t="s">
        <v>42</v>
      </c>
      <c r="V345" s="66" t="s">
        <v>35</v>
      </c>
      <c r="W345" s="69" t="s">
        <v>35</v>
      </c>
      <c r="X345" s="38"/>
      <c r="Y345" s="68" t="s">
        <v>39</v>
      </c>
      <c r="Z345" s="68" t="s">
        <v>39</v>
      </c>
      <c r="AA345" s="57"/>
      <c r="AB345" s="13" t="str">
        <f t="shared" si="55"/>
        <v>/rsm:CrossIndustryInvoice/rsm:SupplyChainTradeTransaction/ram:ApplicableHeaderTradeAgreement/ram:BuyerTradeParty/ram:SpecifiedLegalOrganization</v>
      </c>
      <c r="AC345" s="13" t="str">
        <f t="shared" si="56"/>
        <v>/ram:ID</v>
      </c>
      <c r="AD345" s="14">
        <f>COUNTIFS(R$4:R345,AB345)</f>
        <v>1</v>
      </c>
      <c r="AE345" s="57"/>
      <c r="AF345" s="186" t="str">
        <f t="shared" si="61"/>
        <v>BT-47</v>
      </c>
      <c r="AG345" s="66">
        <f t="shared" si="59"/>
        <v>5</v>
      </c>
      <c r="AH345" s="66" t="str">
        <f t="shared" si="62"/>
        <v>0..1</v>
      </c>
      <c r="AI345" s="64" t="s">
        <v>1897</v>
      </c>
      <c r="AJ345" s="64" t="s">
        <v>1898</v>
      </c>
      <c r="AK345" s="65" t="s">
        <v>1899</v>
      </c>
      <c r="AL345" s="65" t="s">
        <v>1900</v>
      </c>
      <c r="AM345" s="65" t="s">
        <v>35</v>
      </c>
      <c r="AN345" s="64" t="s">
        <v>99</v>
      </c>
      <c r="AO345" s="66" t="str">
        <f t="shared" si="58"/>
        <v>1..1</v>
      </c>
      <c r="AP345" s="66" t="str">
        <f t="shared" si="58"/>
        <v>1..1</v>
      </c>
      <c r="AQ345" s="2" t="str">
        <f t="shared" si="58"/>
        <v>/rsm:CrossIndustryInvoice
/rsm:SupplyChainTradeTransaction
/ram:ApplicableHeaderTradeAgreement
/ram:BuyerTradeParty
/ram:SpecifiedLegalOrganization
/ram:ID</v>
      </c>
      <c r="AR345" s="75" t="str">
        <f t="shared" si="58"/>
        <v>/rsm:CrossIndustryInvoice/rsm:SupplyChainTradeTransaction/ram:ApplicableHeaderTradeAgreement/ram:BuyerTradeParty/ram:SpecifiedLegalOrganization/ram:ID</v>
      </c>
      <c r="AS345" s="66" t="s">
        <v>55</v>
      </c>
      <c r="AT345" s="68" t="s">
        <v>56</v>
      </c>
      <c r="AU345" s="66" t="str">
        <f t="shared" si="60"/>
        <v>0..1</v>
      </c>
      <c r="AV345" s="66" t="s">
        <v>35</v>
      </c>
      <c r="AW345" s="69" t="s">
        <v>35</v>
      </c>
      <c r="AX345" s="7"/>
      <c r="AY345" s="68" t="str">
        <f t="shared" si="63"/>
        <v>MINIMUM</v>
      </c>
      <c r="AZ345" s="68" t="str">
        <f t="shared" si="63"/>
        <v>MINIMUM</v>
      </c>
      <c r="BA345" s="1"/>
      <c r="BB345" s="57"/>
      <c r="BE345"/>
      <c r="BF345" s="1"/>
      <c r="BG345" s="1"/>
      <c r="BH345" s="1"/>
      <c r="BI345" s="1"/>
      <c r="BJ345" s="1"/>
      <c r="BK345" s="1"/>
      <c r="BL345" s="1"/>
      <c r="BM345" s="1"/>
      <c r="BN345" s="1"/>
      <c r="BO345" s="1"/>
      <c r="BP345" s="1"/>
      <c r="BQ345" s="1"/>
      <c r="BR345" s="1"/>
      <c r="BS345" s="1"/>
      <c r="BT345" s="1"/>
      <c r="BU345" s="1"/>
      <c r="BV345" s="1"/>
      <c r="BW345" s="1"/>
      <c r="BX345" s="1"/>
      <c r="BY345" s="1"/>
      <c r="BZ345" s="1"/>
    </row>
    <row r="346" spans="1:78" s="59" customFormat="1" ht="120" x14ac:dyDescent="0.2">
      <c r="A346" s="45" t="str">
        <f t="shared" si="57"/>
        <v>NO</v>
      </c>
      <c r="B346" s="45"/>
      <c r="C346" s="45"/>
      <c r="D346" s="185" t="s">
        <v>1526</v>
      </c>
      <c r="E346" s="186" t="s">
        <v>1901</v>
      </c>
      <c r="F346" s="301" t="s">
        <v>1901</v>
      </c>
      <c r="G346" s="66">
        <f t="shared" si="64"/>
        <v>6</v>
      </c>
      <c r="H346" s="66" t="s">
        <v>42</v>
      </c>
      <c r="I346" s="97" t="s">
        <v>1823</v>
      </c>
      <c r="J346" s="64" t="s">
        <v>1902</v>
      </c>
      <c r="K346" s="65" t="s">
        <v>326</v>
      </c>
      <c r="L346" s="65" t="s">
        <v>916</v>
      </c>
      <c r="M346" s="65" t="s">
        <v>35</v>
      </c>
      <c r="N346" s="64" t="s">
        <v>128</v>
      </c>
      <c r="O346" s="66" t="s">
        <v>42</v>
      </c>
      <c r="P346" s="66" t="str">
        <f t="shared" si="54"/>
        <v>0..1</v>
      </c>
      <c r="Q346" s="2" t="s">
        <v>1903</v>
      </c>
      <c r="R346" s="75" t="s">
        <v>1904</v>
      </c>
      <c r="S346" s="66" t="s">
        <v>329</v>
      </c>
      <c r="T346" s="68" t="s">
        <v>163</v>
      </c>
      <c r="U346" s="66" t="s">
        <v>42</v>
      </c>
      <c r="V346" s="66" t="s">
        <v>35</v>
      </c>
      <c r="W346" s="69" t="s">
        <v>35</v>
      </c>
      <c r="X346" s="38"/>
      <c r="Y346" s="68" t="s">
        <v>39</v>
      </c>
      <c r="Z346" s="68" t="s">
        <v>39</v>
      </c>
      <c r="AA346" s="57"/>
      <c r="AB346" s="13" t="str">
        <f t="shared" si="55"/>
        <v>/rsm:CrossIndustryInvoice/rsm:SupplyChainTradeTransaction/ram:ApplicableHeaderTradeAgreement/ram:BuyerTradeParty/ram:SpecifiedLegalOrganization/ram:ID</v>
      </c>
      <c r="AC346" s="13" t="str">
        <f t="shared" si="56"/>
        <v>/@schemeID</v>
      </c>
      <c r="AD346" s="14">
        <f>COUNTIFS(R$4:R346,AB346)</f>
        <v>1</v>
      </c>
      <c r="AE346" s="57"/>
      <c r="AF346" s="186" t="str">
        <f t="shared" si="61"/>
        <v>BT-47-1</v>
      </c>
      <c r="AG346" s="66">
        <f t="shared" si="59"/>
        <v>6</v>
      </c>
      <c r="AH346" s="66" t="str">
        <f t="shared" si="62"/>
        <v>0..1</v>
      </c>
      <c r="AI346" s="97" t="s">
        <v>330</v>
      </c>
      <c r="AJ346" s="64" t="s">
        <v>1905</v>
      </c>
      <c r="AK346" s="65" t="s">
        <v>331</v>
      </c>
      <c r="AL346" s="65" t="s">
        <v>1616</v>
      </c>
      <c r="AM346" s="65" t="s">
        <v>35</v>
      </c>
      <c r="AN346" s="64" t="s">
        <v>128</v>
      </c>
      <c r="AO346" s="66" t="str">
        <f t="shared" si="58"/>
        <v>0..1</v>
      </c>
      <c r="AP346" s="66" t="str">
        <f t="shared" si="58"/>
        <v>0..1</v>
      </c>
      <c r="AQ346" s="2" t="str">
        <f t="shared" si="58"/>
        <v>/rsm:CrossIndustryInvoice
/rsm:SupplyChainTradeTransaction
/ram:ApplicableHeaderTradeAgreement
/ram:BuyerTradeParty
/ram:SpecifiedLegalOrganization
/ram:ID
/@schemeID</v>
      </c>
      <c r="AR346" s="75" t="str">
        <f t="shared" si="58"/>
        <v>/rsm:CrossIndustryInvoice/rsm:SupplyChainTradeTransaction/ram:ApplicableHeaderTradeAgreement/ram:BuyerTradeParty/ram:SpecifiedLegalOrganization/ram:ID/@schemeID</v>
      </c>
      <c r="AS346" s="66" t="s">
        <v>329</v>
      </c>
      <c r="AT346" s="68" t="s">
        <v>163</v>
      </c>
      <c r="AU346" s="66" t="str">
        <f t="shared" si="60"/>
        <v>0..1</v>
      </c>
      <c r="AV346" s="66" t="s">
        <v>35</v>
      </c>
      <c r="AW346" s="69" t="s">
        <v>35</v>
      </c>
      <c r="AX346" s="7"/>
      <c r="AY346" s="68" t="str">
        <f t="shared" si="63"/>
        <v>MINIMUM</v>
      </c>
      <c r="AZ346" s="68" t="str">
        <f t="shared" si="63"/>
        <v>MINIMUM</v>
      </c>
      <c r="BA346" s="1"/>
      <c r="BB346" s="57"/>
      <c r="BE346"/>
      <c r="BF346" s="1"/>
      <c r="BG346" s="1"/>
      <c r="BH346" s="1"/>
      <c r="BI346" s="1"/>
      <c r="BJ346" s="1"/>
      <c r="BK346" s="1"/>
      <c r="BL346" s="1"/>
      <c r="BM346" s="1"/>
      <c r="BN346" s="1"/>
      <c r="BO346" s="1"/>
      <c r="BP346" s="1"/>
      <c r="BQ346" s="1"/>
      <c r="BR346" s="1"/>
      <c r="BS346" s="1"/>
      <c r="BT346" s="1"/>
      <c r="BU346" s="1"/>
      <c r="BV346" s="1"/>
      <c r="BW346" s="1"/>
      <c r="BX346" s="1"/>
      <c r="BY346" s="1"/>
      <c r="BZ346" s="1"/>
    </row>
    <row r="347" spans="1:78" s="59" customFormat="1" ht="105" x14ac:dyDescent="0.2">
      <c r="A347" s="45" t="str">
        <f t="shared" si="57"/>
        <v>YES</v>
      </c>
      <c r="B347" s="45"/>
      <c r="C347" s="45"/>
      <c r="D347" s="185" t="s">
        <v>1526</v>
      </c>
      <c r="E347" s="186" t="s">
        <v>1906</v>
      </c>
      <c r="F347" s="301" t="s">
        <v>1906</v>
      </c>
      <c r="G347" s="66">
        <f t="shared" si="64"/>
        <v>5</v>
      </c>
      <c r="H347" s="66" t="s">
        <v>42</v>
      </c>
      <c r="I347" s="64" t="s">
        <v>1907</v>
      </c>
      <c r="J347" s="64" t="s">
        <v>1908</v>
      </c>
      <c r="K347" s="65" t="s">
        <v>1909</v>
      </c>
      <c r="L347" s="65"/>
      <c r="M347" s="65" t="s">
        <v>35</v>
      </c>
      <c r="N347" s="64" t="s">
        <v>70</v>
      </c>
      <c r="O347" s="66" t="s">
        <v>42</v>
      </c>
      <c r="P347" s="66" t="str">
        <f t="shared" si="54"/>
        <v>0..1</v>
      </c>
      <c r="Q347" s="2" t="s">
        <v>1910</v>
      </c>
      <c r="R347" s="75" t="s">
        <v>1911</v>
      </c>
      <c r="S347" s="66" t="s">
        <v>73</v>
      </c>
      <c r="T347" s="68" t="s">
        <v>56</v>
      </c>
      <c r="U347" s="66" t="s">
        <v>42</v>
      </c>
      <c r="V347" s="66" t="s">
        <v>35</v>
      </c>
      <c r="W347" s="69" t="s">
        <v>35</v>
      </c>
      <c r="X347" s="38"/>
      <c r="Y347" s="68" t="s">
        <v>282</v>
      </c>
      <c r="Z347" s="68" t="s">
        <v>282</v>
      </c>
      <c r="AA347" s="57"/>
      <c r="AB347" s="13" t="str">
        <f t="shared" si="55"/>
        <v>/rsm:CrossIndustryInvoice/rsm:SupplyChainTradeTransaction/ram:ApplicableHeaderTradeAgreement/ram:BuyerTradeParty/ram:SpecifiedLegalOrganization</v>
      </c>
      <c r="AC347" s="13" t="str">
        <f t="shared" si="56"/>
        <v>/ram:TradingBusinessName</v>
      </c>
      <c r="AD347" s="14">
        <f>COUNTIFS(R$4:R347,AB347)</f>
        <v>1</v>
      </c>
      <c r="AE347" s="57"/>
      <c r="AF347" s="186" t="str">
        <f t="shared" si="61"/>
        <v>BT-45</v>
      </c>
      <c r="AG347" s="66">
        <f t="shared" si="59"/>
        <v>5</v>
      </c>
      <c r="AH347" s="66" t="str">
        <f t="shared" si="62"/>
        <v>0..1</v>
      </c>
      <c r="AI347" s="64" t="s">
        <v>1912</v>
      </c>
      <c r="AJ347" s="64" t="s">
        <v>1913</v>
      </c>
      <c r="AK347" s="65" t="s">
        <v>1914</v>
      </c>
      <c r="AL347" s="65"/>
      <c r="AM347" s="65" t="s">
        <v>35</v>
      </c>
      <c r="AN347" s="64" t="s">
        <v>78</v>
      </c>
      <c r="AO347" s="66" t="str">
        <f t="shared" si="58"/>
        <v>0..1</v>
      </c>
      <c r="AP347" s="66" t="str">
        <f t="shared" si="58"/>
        <v>0..1</v>
      </c>
      <c r="AQ347" s="2" t="str">
        <f t="shared" si="58"/>
        <v>/rsm:CrossIndustryInvoice
/rsm:SupplyChainTradeTransaction
/ram:ApplicableHeaderTradeAgreement
/ram:BuyerTradeParty
/ram:SpecifiedLegalOrganization
/ram:TradingBusinessName</v>
      </c>
      <c r="AR347" s="75" t="str">
        <f t="shared" si="58"/>
        <v>/rsm:CrossIndustryInvoice/rsm:SupplyChainTradeTransaction/ram:ApplicableHeaderTradeAgreement/ram:BuyerTradeParty/ram:SpecifiedLegalOrganization/ram:TradingBusinessName</v>
      </c>
      <c r="AS347" s="66" t="s">
        <v>73</v>
      </c>
      <c r="AT347" s="68" t="s">
        <v>56</v>
      </c>
      <c r="AU347" s="66" t="str">
        <f t="shared" si="60"/>
        <v>0..1</v>
      </c>
      <c r="AV347" s="66" t="s">
        <v>35</v>
      </c>
      <c r="AW347" s="69" t="s">
        <v>35</v>
      </c>
      <c r="AX347" s="7"/>
      <c r="AY347" s="68" t="str">
        <f t="shared" si="63"/>
        <v>EN 16931</v>
      </c>
      <c r="AZ347" s="68" t="str">
        <f t="shared" si="63"/>
        <v>EN 16931</v>
      </c>
      <c r="BA347" s="1"/>
      <c r="BB347" s="57"/>
      <c r="BE347"/>
      <c r="BF347" s="1"/>
      <c r="BG347" s="1"/>
      <c r="BH347" s="1"/>
      <c r="BI347" s="1"/>
      <c r="BJ347" s="1"/>
      <c r="BK347" s="1"/>
      <c r="BL347" s="1"/>
      <c r="BM347" s="1"/>
      <c r="BN347" s="1"/>
      <c r="BO347" s="1"/>
      <c r="BP347" s="1"/>
      <c r="BQ347" s="1"/>
      <c r="BR347" s="1"/>
      <c r="BS347" s="1"/>
      <c r="BT347" s="1"/>
      <c r="BU347" s="1"/>
      <c r="BV347" s="1"/>
      <c r="BW347" s="1"/>
      <c r="BX347" s="1"/>
      <c r="BY347" s="1"/>
      <c r="BZ347" s="1"/>
    </row>
    <row r="348" spans="1:78" s="59" customFormat="1" ht="105" x14ac:dyDescent="0.2">
      <c r="A348" s="45" t="str">
        <f t="shared" si="57"/>
        <v>EXT</v>
      </c>
      <c r="B348" s="45"/>
      <c r="C348" s="45"/>
      <c r="D348" s="189" t="s">
        <v>1526</v>
      </c>
      <c r="E348" s="162" t="s">
        <v>41</v>
      </c>
      <c r="F348" s="298" t="e">
        <v>#N/A</v>
      </c>
      <c r="G348" s="163">
        <f t="shared" si="64"/>
        <v>5</v>
      </c>
      <c r="H348" s="163" t="s">
        <v>42</v>
      </c>
      <c r="I348" s="164" t="s">
        <v>1915</v>
      </c>
      <c r="J348" s="164" t="s">
        <v>1916</v>
      </c>
      <c r="K348" s="165"/>
      <c r="L348" s="165"/>
      <c r="M348" s="165"/>
      <c r="N348" s="164"/>
      <c r="O348" s="66" t="s">
        <v>42</v>
      </c>
      <c r="P348" s="66" t="str">
        <f t="shared" si="54"/>
        <v>0..1</v>
      </c>
      <c r="Q348" s="167" t="s">
        <v>1917</v>
      </c>
      <c r="R348" s="168" t="s">
        <v>1918</v>
      </c>
      <c r="S348" s="166"/>
      <c r="T348" s="169"/>
      <c r="U348" s="163" t="s">
        <v>42</v>
      </c>
      <c r="V348" s="166"/>
      <c r="W348" s="170"/>
      <c r="X348" s="38"/>
      <c r="Y348" s="171" t="s">
        <v>47</v>
      </c>
      <c r="Z348" s="171" t="s">
        <v>48</v>
      </c>
      <c r="AA348" s="57"/>
      <c r="AB348" s="13" t="str">
        <f t="shared" si="55"/>
        <v>/rsm:CrossIndustryInvoice/rsm:SupplyChainTradeTransaction/ram:ApplicableHeaderTradeAgreement/ram:BuyerTradeParty/ram:SpecifiedLegalOrganization</v>
      </c>
      <c r="AC348" s="13" t="str">
        <f t="shared" si="56"/>
        <v>/ram:PostalTradeAddress</v>
      </c>
      <c r="AD348" s="14">
        <f>COUNTIFS(R$4:R348,AB348)</f>
        <v>1</v>
      </c>
      <c r="AE348" s="57"/>
      <c r="AF348" s="162" t="str">
        <f t="shared" si="61"/>
        <v>EXT</v>
      </c>
      <c r="AG348" s="163">
        <f t="shared" si="59"/>
        <v>5</v>
      </c>
      <c r="AH348" s="163" t="str">
        <f t="shared" si="62"/>
        <v>0..1</v>
      </c>
      <c r="AI348" s="164" t="s">
        <v>1632</v>
      </c>
      <c r="AJ348" s="164" t="s">
        <v>1633</v>
      </c>
      <c r="AK348" s="165"/>
      <c r="AL348" s="165"/>
      <c r="AM348" s="165"/>
      <c r="AN348" s="164"/>
      <c r="AO348" s="66" t="str">
        <f t="shared" si="58"/>
        <v>0..1</v>
      </c>
      <c r="AP348" s="66" t="str">
        <f t="shared" si="58"/>
        <v>0..1</v>
      </c>
      <c r="AQ348" s="167" t="str">
        <f t="shared" si="58"/>
        <v>/rsm:CrossIndustryInvoice
/rsm:SupplyChainTradeTransaction
/ram:ApplicableHeaderTradeAgreement
/ram:BuyerTradeParty
/ram:SpecifiedLegalOrganization
/ram:PostalTradeAddress</v>
      </c>
      <c r="AR348" s="168" t="str">
        <f t="shared" si="58"/>
        <v>/rsm:CrossIndustryInvoice/rsm:SupplyChainTradeTransaction/ram:ApplicableHeaderTradeAgreement/ram:BuyerTradeParty/ram:SpecifiedLegalOrganization/ram:PostalTradeAddress</v>
      </c>
      <c r="AS348" s="166"/>
      <c r="AT348" s="169"/>
      <c r="AU348" s="163" t="str">
        <f t="shared" si="60"/>
        <v>0..1</v>
      </c>
      <c r="AV348" s="166"/>
      <c r="AW348" s="170"/>
      <c r="AX348" s="7"/>
      <c r="AY348" s="171" t="str">
        <f t="shared" si="63"/>
        <v>EXTENDED</v>
      </c>
      <c r="AZ348" s="171" t="str">
        <f t="shared" si="63"/>
        <v>EXTENDED FR B2B</v>
      </c>
      <c r="BA348" s="1"/>
      <c r="BB348" s="57"/>
      <c r="BE348"/>
      <c r="BF348" s="1"/>
      <c r="BG348" s="1"/>
      <c r="BH348" s="1"/>
      <c r="BI348" s="1"/>
      <c r="BJ348" s="1"/>
      <c r="BK348" s="1"/>
      <c r="BL348" s="1"/>
      <c r="BM348" s="1"/>
      <c r="BN348" s="1"/>
      <c r="BO348" s="1"/>
      <c r="BP348" s="1"/>
      <c r="BQ348" s="1"/>
      <c r="BR348" s="1"/>
      <c r="BS348" s="1"/>
      <c r="BT348" s="1"/>
      <c r="BU348" s="1"/>
      <c r="BV348" s="1"/>
      <c r="BW348" s="1"/>
      <c r="BX348" s="1"/>
      <c r="BY348" s="1"/>
      <c r="BZ348" s="1"/>
    </row>
    <row r="349" spans="1:78" s="59" customFormat="1" ht="120" x14ac:dyDescent="0.2">
      <c r="A349" s="45" t="str">
        <f t="shared" si="57"/>
        <v>EXT</v>
      </c>
      <c r="B349" s="45"/>
      <c r="C349" s="45"/>
      <c r="D349" s="189" t="s">
        <v>1526</v>
      </c>
      <c r="E349" s="61" t="s">
        <v>41</v>
      </c>
      <c r="F349" s="282" t="e">
        <v>#N/A</v>
      </c>
      <c r="G349" s="62">
        <f t="shared" si="64"/>
        <v>6</v>
      </c>
      <c r="H349" s="62" t="s">
        <v>42</v>
      </c>
      <c r="I349" s="64" t="s">
        <v>1634</v>
      </c>
      <c r="J349" s="64" t="s">
        <v>1635</v>
      </c>
      <c r="K349" s="65" t="s">
        <v>1636</v>
      </c>
      <c r="L349" s="65"/>
      <c r="M349" s="65"/>
      <c r="N349" s="64"/>
      <c r="O349" s="66" t="s">
        <v>42</v>
      </c>
      <c r="P349" s="66" t="str">
        <f t="shared" si="54"/>
        <v>0..1</v>
      </c>
      <c r="Q349" s="6" t="s">
        <v>1919</v>
      </c>
      <c r="R349" s="67" t="s">
        <v>1920</v>
      </c>
      <c r="S349" s="66" t="s">
        <v>73</v>
      </c>
      <c r="T349" s="68" t="s">
        <v>56</v>
      </c>
      <c r="U349" s="62" t="s">
        <v>42</v>
      </c>
      <c r="V349" s="66"/>
      <c r="W349" s="69"/>
      <c r="X349" s="38"/>
      <c r="Y349" s="70" t="s">
        <v>47</v>
      </c>
      <c r="Z349" s="70" t="s">
        <v>48</v>
      </c>
      <c r="AA349" s="57"/>
      <c r="AB349" s="13" t="str">
        <f t="shared" si="55"/>
        <v>/rsm:CrossIndustryInvoice/rsm:SupplyChainTradeTransaction/ram:ApplicableHeaderTradeAgreement/ram:BuyerTradeParty/ram:SpecifiedLegalOrganization/ram:PostalTradeAddress</v>
      </c>
      <c r="AC349" s="13" t="str">
        <f t="shared" si="56"/>
        <v>/ram:PostcodeCode</v>
      </c>
      <c r="AD349" s="14">
        <f>COUNTIFS(R$4:R349,AB349)</f>
        <v>1</v>
      </c>
      <c r="AE349" s="57"/>
      <c r="AF349" s="61" t="str">
        <f t="shared" si="61"/>
        <v>EXT</v>
      </c>
      <c r="AG349" s="62">
        <f t="shared" si="59"/>
        <v>6</v>
      </c>
      <c r="AH349" s="62" t="str">
        <f t="shared" si="62"/>
        <v>0..1</v>
      </c>
      <c r="AI349" s="64" t="s">
        <v>1921</v>
      </c>
      <c r="AJ349" s="64"/>
      <c r="AK349" s="65"/>
      <c r="AL349" s="65"/>
      <c r="AM349" s="65"/>
      <c r="AN349" s="64"/>
      <c r="AO349" s="66" t="str">
        <f t="shared" si="58"/>
        <v>0..1</v>
      </c>
      <c r="AP349" s="66" t="str">
        <f t="shared" si="58"/>
        <v>0..1</v>
      </c>
      <c r="AQ349" s="6" t="str">
        <f t="shared" si="58"/>
        <v>/rsm:CrossIndustryInvoice
/rsm:SupplyChainTradeTransaction
/ram:ApplicableHeaderTradeAgreement
/ram:BuyerTradeParty
/ram:SpecifiedLegalOrganization
/ram:PostalTradeAddress
/ram:PostcodeCode</v>
      </c>
      <c r="AR349" s="67" t="str">
        <f t="shared" si="58"/>
        <v>/rsm:CrossIndustryInvoice/rsm:SupplyChainTradeTransaction/ram:ApplicableHeaderTradeAgreement/ram:BuyerTradeParty/ram:SpecifiedLegalOrganization/ram:PostalTradeAddress/ram:PostcodeCode</v>
      </c>
      <c r="AS349" s="66" t="s">
        <v>73</v>
      </c>
      <c r="AT349" s="68" t="s">
        <v>56</v>
      </c>
      <c r="AU349" s="62" t="str">
        <f t="shared" si="60"/>
        <v>0..1</v>
      </c>
      <c r="AV349" s="66"/>
      <c r="AW349" s="69"/>
      <c r="AX349" s="7"/>
      <c r="AY349" s="70" t="str">
        <f t="shared" si="63"/>
        <v>EXTENDED</v>
      </c>
      <c r="AZ349" s="70" t="str">
        <f t="shared" si="63"/>
        <v>EXTENDED FR B2B</v>
      </c>
      <c r="BA349" s="1"/>
      <c r="BB349" s="57"/>
      <c r="BE349"/>
      <c r="BF349" s="1"/>
      <c r="BG349" s="1"/>
      <c r="BH349" s="1"/>
      <c r="BI349" s="1"/>
      <c r="BJ349" s="1"/>
      <c r="BK349" s="1"/>
      <c r="BL349" s="1"/>
      <c r="BM349" s="1"/>
      <c r="BN349" s="1"/>
      <c r="BO349" s="1"/>
      <c r="BP349" s="1"/>
      <c r="BQ349" s="1"/>
      <c r="BR349" s="1"/>
      <c r="BS349" s="1"/>
      <c r="BT349" s="1"/>
      <c r="BU349" s="1"/>
      <c r="BV349" s="1"/>
      <c r="BW349" s="1"/>
      <c r="BX349" s="1"/>
      <c r="BY349" s="1"/>
      <c r="BZ349" s="1"/>
    </row>
    <row r="350" spans="1:78" s="59" customFormat="1" ht="120" x14ac:dyDescent="0.2">
      <c r="A350" s="45" t="str">
        <f t="shared" si="57"/>
        <v>EXT</v>
      </c>
      <c r="B350" s="45"/>
      <c r="C350" s="45"/>
      <c r="D350" s="189" t="s">
        <v>1526</v>
      </c>
      <c r="E350" s="61" t="s">
        <v>41</v>
      </c>
      <c r="F350" s="282" t="e">
        <v>#N/A</v>
      </c>
      <c r="G350" s="62">
        <f t="shared" si="64"/>
        <v>6</v>
      </c>
      <c r="H350" s="62" t="s">
        <v>42</v>
      </c>
      <c r="I350" s="64" t="s">
        <v>1640</v>
      </c>
      <c r="J350" s="64" t="s">
        <v>1641</v>
      </c>
      <c r="K350" s="65" t="s">
        <v>1642</v>
      </c>
      <c r="L350" s="65"/>
      <c r="M350" s="65"/>
      <c r="N350" s="64"/>
      <c r="O350" s="66" t="s">
        <v>42</v>
      </c>
      <c r="P350" s="66" t="str">
        <f t="shared" si="54"/>
        <v>0..1</v>
      </c>
      <c r="Q350" s="6" t="s">
        <v>1922</v>
      </c>
      <c r="R350" s="67" t="s">
        <v>1923</v>
      </c>
      <c r="S350" s="66" t="s">
        <v>73</v>
      </c>
      <c r="T350" s="68" t="s">
        <v>56</v>
      </c>
      <c r="U350" s="62" t="s">
        <v>42</v>
      </c>
      <c r="V350" s="66"/>
      <c r="W350" s="69"/>
      <c r="X350" s="38"/>
      <c r="Y350" s="70" t="s">
        <v>47</v>
      </c>
      <c r="Z350" s="70" t="s">
        <v>48</v>
      </c>
      <c r="AA350" s="57"/>
      <c r="AB350" s="13" t="str">
        <f t="shared" si="55"/>
        <v>/rsm:CrossIndustryInvoice/rsm:SupplyChainTradeTransaction/ram:ApplicableHeaderTradeAgreement/ram:BuyerTradeParty/ram:SpecifiedLegalOrganization/ram:PostalTradeAddress</v>
      </c>
      <c r="AC350" s="13" t="str">
        <f t="shared" si="56"/>
        <v>/ram:LineOne</v>
      </c>
      <c r="AD350" s="14">
        <f>COUNTIFS(R$4:R350,AB350)</f>
        <v>1</v>
      </c>
      <c r="AE350" s="57"/>
      <c r="AF350" s="61" t="str">
        <f t="shared" si="61"/>
        <v>EXT</v>
      </c>
      <c r="AG350" s="62">
        <f t="shared" si="59"/>
        <v>6</v>
      </c>
      <c r="AH350" s="62" t="str">
        <f t="shared" si="62"/>
        <v>0..1</v>
      </c>
      <c r="AI350" s="64" t="s">
        <v>1924</v>
      </c>
      <c r="AJ350" s="64"/>
      <c r="AK350" s="65"/>
      <c r="AL350" s="65"/>
      <c r="AM350" s="65"/>
      <c r="AN350" s="64"/>
      <c r="AO350" s="66" t="str">
        <f t="shared" si="58"/>
        <v>0..1</v>
      </c>
      <c r="AP350" s="66" t="str">
        <f t="shared" si="58"/>
        <v>0..1</v>
      </c>
      <c r="AQ350" s="6" t="str">
        <f t="shared" si="58"/>
        <v>/rsm:CrossIndustryInvoice
/rsm:SupplyChainTradeTransaction
/ram:ApplicableHeaderTradeAgreement
/ram:BuyerTradeParty
/ram:SpecifiedLegalOrganization
/ram:PostalTradeAddress
/ram:LineOne</v>
      </c>
      <c r="AR350" s="67" t="str">
        <f t="shared" si="58"/>
        <v>/rsm:CrossIndustryInvoice/rsm:SupplyChainTradeTransaction/ram:ApplicableHeaderTradeAgreement/ram:BuyerTradeParty/ram:SpecifiedLegalOrganization/ram:PostalTradeAddress/ram:LineOne</v>
      </c>
      <c r="AS350" s="66" t="s">
        <v>73</v>
      </c>
      <c r="AT350" s="68" t="s">
        <v>56</v>
      </c>
      <c r="AU350" s="62" t="str">
        <f t="shared" si="60"/>
        <v>0..1</v>
      </c>
      <c r="AV350" s="66"/>
      <c r="AW350" s="69"/>
      <c r="AX350" s="7"/>
      <c r="AY350" s="70" t="str">
        <f t="shared" si="63"/>
        <v>EXTENDED</v>
      </c>
      <c r="AZ350" s="70" t="str">
        <f t="shared" si="63"/>
        <v>EXTENDED FR B2B</v>
      </c>
      <c r="BA350" s="1"/>
      <c r="BB350" s="57"/>
      <c r="BE350"/>
      <c r="BF350" s="1"/>
      <c r="BG350" s="1"/>
      <c r="BH350" s="1"/>
      <c r="BI350" s="1"/>
      <c r="BJ350" s="1"/>
      <c r="BK350" s="1"/>
      <c r="BL350" s="1"/>
      <c r="BM350" s="1"/>
      <c r="BN350" s="1"/>
      <c r="BO350" s="1"/>
      <c r="BP350" s="1"/>
      <c r="BQ350" s="1"/>
      <c r="BR350" s="1"/>
      <c r="BS350" s="1"/>
      <c r="BT350" s="1"/>
      <c r="BU350" s="1"/>
      <c r="BV350" s="1"/>
      <c r="BW350" s="1"/>
      <c r="BX350" s="1"/>
      <c r="BY350" s="1"/>
      <c r="BZ350" s="1"/>
    </row>
    <row r="351" spans="1:78" s="59" customFormat="1" ht="120" x14ac:dyDescent="0.2">
      <c r="A351" s="45" t="str">
        <f t="shared" si="57"/>
        <v>EXT</v>
      </c>
      <c r="B351" s="45"/>
      <c r="C351" s="45"/>
      <c r="D351" s="189" t="s">
        <v>1526</v>
      </c>
      <c r="E351" s="61" t="s">
        <v>41</v>
      </c>
      <c r="F351" s="282" t="e">
        <v>#N/A</v>
      </c>
      <c r="G351" s="62">
        <f t="shared" si="64"/>
        <v>6</v>
      </c>
      <c r="H351" s="62" t="s">
        <v>42</v>
      </c>
      <c r="I351" s="64" t="s">
        <v>1646</v>
      </c>
      <c r="J351" s="64" t="s">
        <v>1647</v>
      </c>
      <c r="K351" s="65"/>
      <c r="L351" s="65"/>
      <c r="M351" s="65"/>
      <c r="N351" s="64"/>
      <c r="O351" s="66" t="s">
        <v>42</v>
      </c>
      <c r="P351" s="66" t="str">
        <f t="shared" si="54"/>
        <v>0..1</v>
      </c>
      <c r="Q351" s="6" t="s">
        <v>1925</v>
      </c>
      <c r="R351" s="67" t="s">
        <v>1926</v>
      </c>
      <c r="S351" s="66" t="s">
        <v>73</v>
      </c>
      <c r="T351" s="68" t="s">
        <v>56</v>
      </c>
      <c r="U351" s="62" t="s">
        <v>42</v>
      </c>
      <c r="V351" s="66"/>
      <c r="W351" s="69"/>
      <c r="X351" s="38"/>
      <c r="Y351" s="70" t="s">
        <v>47</v>
      </c>
      <c r="Z351" s="70" t="s">
        <v>48</v>
      </c>
      <c r="AA351" s="57"/>
      <c r="AB351" s="13" t="str">
        <f t="shared" si="55"/>
        <v>/rsm:CrossIndustryInvoice/rsm:SupplyChainTradeTransaction/ram:ApplicableHeaderTradeAgreement/ram:BuyerTradeParty/ram:SpecifiedLegalOrganization/ram:PostalTradeAddress</v>
      </c>
      <c r="AC351" s="13" t="str">
        <f t="shared" si="56"/>
        <v>/ram:LineTwo</v>
      </c>
      <c r="AD351" s="14">
        <f>COUNTIFS(R$4:R351,AB351)</f>
        <v>1</v>
      </c>
      <c r="AE351" s="57"/>
      <c r="AF351" s="61" t="str">
        <f t="shared" si="61"/>
        <v>EXT</v>
      </c>
      <c r="AG351" s="62">
        <f t="shared" si="59"/>
        <v>6</v>
      </c>
      <c r="AH351" s="62" t="str">
        <f t="shared" si="62"/>
        <v>0..1</v>
      </c>
      <c r="AI351" s="64" t="s">
        <v>1927</v>
      </c>
      <c r="AJ351" s="64"/>
      <c r="AK351" s="65"/>
      <c r="AL351" s="65"/>
      <c r="AM351" s="65"/>
      <c r="AN351" s="64"/>
      <c r="AO351" s="66" t="str">
        <f t="shared" si="58"/>
        <v>0..1</v>
      </c>
      <c r="AP351" s="66" t="str">
        <f t="shared" si="58"/>
        <v>0..1</v>
      </c>
      <c r="AQ351" s="6" t="str">
        <f t="shared" si="58"/>
        <v>/rsm:CrossIndustryInvoice
/rsm:SupplyChainTradeTransaction
/ram:ApplicableHeaderTradeAgreement
/ram:BuyerTradeParty
/ram:SpecifiedLegalOrganization
/ram:PostalTradeAddress
/ram:LineTwo</v>
      </c>
      <c r="AR351" s="67" t="str">
        <f t="shared" si="58"/>
        <v>/rsm:CrossIndustryInvoice/rsm:SupplyChainTradeTransaction/ram:ApplicableHeaderTradeAgreement/ram:BuyerTradeParty/ram:SpecifiedLegalOrganization/ram:PostalTradeAddress/ram:LineTwo</v>
      </c>
      <c r="AS351" s="66" t="s">
        <v>73</v>
      </c>
      <c r="AT351" s="68" t="s">
        <v>56</v>
      </c>
      <c r="AU351" s="62" t="str">
        <f t="shared" si="60"/>
        <v>0..1</v>
      </c>
      <c r="AV351" s="66"/>
      <c r="AW351" s="69"/>
      <c r="AX351" s="7"/>
      <c r="AY351" s="70" t="str">
        <f t="shared" si="63"/>
        <v>EXTENDED</v>
      </c>
      <c r="AZ351" s="70" t="str">
        <f t="shared" si="63"/>
        <v>EXTENDED FR B2B</v>
      </c>
      <c r="BA351" s="1"/>
      <c r="BB351" s="57"/>
      <c r="BE351"/>
      <c r="BF351" s="1"/>
      <c r="BG351" s="1"/>
      <c r="BH351" s="1"/>
      <c r="BI351" s="1"/>
      <c r="BJ351" s="1"/>
      <c r="BK351" s="1"/>
      <c r="BL351" s="1"/>
      <c r="BM351" s="1"/>
      <c r="BN351" s="1"/>
      <c r="BO351" s="1"/>
      <c r="BP351" s="1"/>
      <c r="BQ351" s="1"/>
      <c r="BR351" s="1"/>
      <c r="BS351" s="1"/>
      <c r="BT351" s="1"/>
      <c r="BU351" s="1"/>
      <c r="BV351" s="1"/>
      <c r="BW351" s="1"/>
      <c r="BX351" s="1"/>
      <c r="BY351" s="1"/>
      <c r="BZ351" s="1"/>
    </row>
    <row r="352" spans="1:78" s="59" customFormat="1" ht="120" x14ac:dyDescent="0.2">
      <c r="A352" s="45" t="str">
        <f t="shared" si="57"/>
        <v>EXT</v>
      </c>
      <c r="B352" s="45"/>
      <c r="C352" s="45"/>
      <c r="D352" s="189" t="s">
        <v>1526</v>
      </c>
      <c r="E352" s="61" t="s">
        <v>41</v>
      </c>
      <c r="F352" s="282" t="e">
        <v>#N/A</v>
      </c>
      <c r="G352" s="62">
        <f t="shared" si="64"/>
        <v>6</v>
      </c>
      <c r="H352" s="62" t="s">
        <v>42</v>
      </c>
      <c r="I352" s="64" t="s">
        <v>1651</v>
      </c>
      <c r="J352" s="64" t="s">
        <v>1647</v>
      </c>
      <c r="K352" s="65"/>
      <c r="L352" s="65"/>
      <c r="M352" s="65"/>
      <c r="N352" s="64"/>
      <c r="O352" s="66" t="s">
        <v>42</v>
      </c>
      <c r="P352" s="66" t="str">
        <f t="shared" si="54"/>
        <v>0..1</v>
      </c>
      <c r="Q352" s="6" t="s">
        <v>1928</v>
      </c>
      <c r="R352" s="67" t="s">
        <v>1929</v>
      </c>
      <c r="S352" s="66" t="s">
        <v>73</v>
      </c>
      <c r="T352" s="68" t="s">
        <v>56</v>
      </c>
      <c r="U352" s="62" t="s">
        <v>42</v>
      </c>
      <c r="V352" s="66"/>
      <c r="W352" s="69"/>
      <c r="X352" s="38"/>
      <c r="Y352" s="70" t="s">
        <v>47</v>
      </c>
      <c r="Z352" s="70" t="s">
        <v>48</v>
      </c>
      <c r="AA352" s="190"/>
      <c r="AB352" s="13" t="str">
        <f t="shared" si="55"/>
        <v>/rsm:CrossIndustryInvoice/rsm:SupplyChainTradeTransaction/ram:ApplicableHeaderTradeAgreement/ram:BuyerTradeParty/ram:SpecifiedLegalOrganization/ram:PostalTradeAddress</v>
      </c>
      <c r="AC352" s="13" t="str">
        <f t="shared" si="56"/>
        <v>/ram:LineThree</v>
      </c>
      <c r="AD352" s="14">
        <f>COUNTIFS(R$4:R352,AB352)</f>
        <v>1</v>
      </c>
      <c r="AE352" s="11"/>
      <c r="AF352" s="61" t="str">
        <f t="shared" si="61"/>
        <v>EXT</v>
      </c>
      <c r="AG352" s="62">
        <f t="shared" si="59"/>
        <v>6</v>
      </c>
      <c r="AH352" s="62" t="str">
        <f t="shared" si="62"/>
        <v>0..1</v>
      </c>
      <c r="AI352" s="64" t="s">
        <v>1930</v>
      </c>
      <c r="AJ352" s="64"/>
      <c r="AK352" s="65"/>
      <c r="AL352" s="65"/>
      <c r="AM352" s="65"/>
      <c r="AN352" s="64"/>
      <c r="AO352" s="66" t="str">
        <f t="shared" si="58"/>
        <v>0..1</v>
      </c>
      <c r="AP352" s="66" t="str">
        <f t="shared" si="58"/>
        <v>0..1</v>
      </c>
      <c r="AQ352" s="6" t="str">
        <f t="shared" si="58"/>
        <v>/rsm:CrossIndustryInvoice
/rsm:SupplyChainTradeTransaction
/ram:ApplicableHeaderTradeAgreement
/ram:BuyerTradeParty
/ram:SpecifiedLegalOrganization
/ram:PostalTradeAddress
/ram:LineThree</v>
      </c>
      <c r="AR352" s="67" t="str">
        <f t="shared" si="58"/>
        <v>/rsm:CrossIndustryInvoice/rsm:SupplyChainTradeTransaction/ram:ApplicableHeaderTradeAgreement/ram:BuyerTradeParty/ram:SpecifiedLegalOrganization/ram:PostalTradeAddress/ram:LineThree</v>
      </c>
      <c r="AS352" s="66" t="s">
        <v>73</v>
      </c>
      <c r="AT352" s="68" t="s">
        <v>56</v>
      </c>
      <c r="AU352" s="62" t="str">
        <f t="shared" si="60"/>
        <v>0..1</v>
      </c>
      <c r="AV352" s="66"/>
      <c r="AW352" s="69"/>
      <c r="AX352" s="7"/>
      <c r="AY352" s="70" t="str">
        <f t="shared" si="63"/>
        <v>EXTENDED</v>
      </c>
      <c r="AZ352" s="70" t="str">
        <f t="shared" si="63"/>
        <v>EXTENDED FR B2B</v>
      </c>
      <c r="BA352" s="1"/>
      <c r="BB352" s="57"/>
      <c r="BE352"/>
      <c r="BF352" s="1"/>
      <c r="BG352" s="1"/>
      <c r="BH352" s="1"/>
      <c r="BI352" s="1"/>
      <c r="BJ352" s="1"/>
      <c r="BK352" s="1"/>
      <c r="BL352" s="1"/>
      <c r="BM352" s="1"/>
      <c r="BN352" s="1"/>
      <c r="BO352" s="1"/>
      <c r="BP352" s="1"/>
      <c r="BQ352" s="1"/>
      <c r="BR352" s="1"/>
      <c r="BS352" s="1"/>
      <c r="BT352" s="1"/>
      <c r="BU352" s="1"/>
      <c r="BV352" s="1"/>
      <c r="BW352" s="1"/>
      <c r="BX352" s="1"/>
      <c r="BY352" s="1"/>
      <c r="BZ352" s="1"/>
    </row>
    <row r="353" spans="1:78" s="59" customFormat="1" ht="120" x14ac:dyDescent="0.2">
      <c r="A353" s="45" t="str">
        <f t="shared" si="57"/>
        <v>EXT</v>
      </c>
      <c r="B353" s="45"/>
      <c r="C353" s="45"/>
      <c r="D353" s="189" t="s">
        <v>1526</v>
      </c>
      <c r="E353" s="61" t="s">
        <v>41</v>
      </c>
      <c r="F353" s="282" t="e">
        <v>#N/A</v>
      </c>
      <c r="G353" s="62">
        <f t="shared" si="64"/>
        <v>6</v>
      </c>
      <c r="H353" s="62" t="s">
        <v>42</v>
      </c>
      <c r="I353" s="64" t="s">
        <v>1655</v>
      </c>
      <c r="J353" s="64" t="s">
        <v>1931</v>
      </c>
      <c r="K353" s="65"/>
      <c r="L353" s="65"/>
      <c r="M353" s="65"/>
      <c r="N353" s="64"/>
      <c r="O353" s="66" t="s">
        <v>42</v>
      </c>
      <c r="P353" s="66" t="str">
        <f t="shared" si="54"/>
        <v>0..1</v>
      </c>
      <c r="Q353" s="6" t="s">
        <v>1932</v>
      </c>
      <c r="R353" s="67" t="s">
        <v>1933</v>
      </c>
      <c r="S353" s="66" t="s">
        <v>73</v>
      </c>
      <c r="T353" s="68" t="s">
        <v>56</v>
      </c>
      <c r="U353" s="62" t="s">
        <v>42</v>
      </c>
      <c r="V353" s="66"/>
      <c r="W353" s="69"/>
      <c r="X353" s="38"/>
      <c r="Y353" s="70" t="s">
        <v>47</v>
      </c>
      <c r="Z353" s="70" t="s">
        <v>48</v>
      </c>
      <c r="AA353" s="190"/>
      <c r="AB353" s="13" t="str">
        <f t="shared" si="55"/>
        <v>/rsm:CrossIndustryInvoice/rsm:SupplyChainTradeTransaction/ram:ApplicableHeaderTradeAgreement/ram:BuyerTradeParty/ram:SpecifiedLegalOrganization/ram:PostalTradeAddress</v>
      </c>
      <c r="AC353" s="13" t="str">
        <f t="shared" si="56"/>
        <v>/ram:CityName</v>
      </c>
      <c r="AD353" s="14">
        <f>COUNTIFS(R$4:R353,AB353)</f>
        <v>1</v>
      </c>
      <c r="AE353" s="11"/>
      <c r="AF353" s="61" t="str">
        <f t="shared" si="61"/>
        <v>EXT</v>
      </c>
      <c r="AG353" s="62">
        <f t="shared" si="59"/>
        <v>6</v>
      </c>
      <c r="AH353" s="62" t="str">
        <f t="shared" si="62"/>
        <v>0..1</v>
      </c>
      <c r="AI353" s="64" t="s">
        <v>1934</v>
      </c>
      <c r="AJ353" s="64"/>
      <c r="AK353" s="65"/>
      <c r="AL353" s="65"/>
      <c r="AM353" s="65"/>
      <c r="AN353" s="64"/>
      <c r="AO353" s="66" t="str">
        <f t="shared" si="58"/>
        <v>0..1</v>
      </c>
      <c r="AP353" s="66" t="str">
        <f t="shared" si="58"/>
        <v>0..1</v>
      </c>
      <c r="AQ353" s="6" t="str">
        <f t="shared" si="58"/>
        <v>/rsm:CrossIndustryInvoice
/rsm:SupplyChainTradeTransaction
/ram:ApplicableHeaderTradeAgreement
/ram:BuyerTradeParty
/ram:SpecifiedLegalOrganization
/ram:PostalTradeAddress
/ram:CityName</v>
      </c>
      <c r="AR353" s="67" t="str">
        <f t="shared" si="58"/>
        <v>/rsm:CrossIndustryInvoice/rsm:SupplyChainTradeTransaction/ram:ApplicableHeaderTradeAgreement/ram:BuyerTradeParty/ram:SpecifiedLegalOrganization/ram:PostalTradeAddress/ram:CityName</v>
      </c>
      <c r="AS353" s="66" t="s">
        <v>73</v>
      </c>
      <c r="AT353" s="68" t="s">
        <v>56</v>
      </c>
      <c r="AU353" s="62" t="str">
        <f t="shared" si="60"/>
        <v>0..1</v>
      </c>
      <c r="AV353" s="66"/>
      <c r="AW353" s="69"/>
      <c r="AX353" s="7"/>
      <c r="AY353" s="70" t="str">
        <f t="shared" si="63"/>
        <v>EXTENDED</v>
      </c>
      <c r="AZ353" s="70" t="str">
        <f t="shared" si="63"/>
        <v>EXTENDED FR B2B</v>
      </c>
      <c r="BA353" s="1"/>
      <c r="BB353" s="57"/>
      <c r="BE353"/>
      <c r="BF353" s="1"/>
      <c r="BG353" s="1"/>
      <c r="BH353" s="1"/>
      <c r="BI353" s="1"/>
      <c r="BJ353" s="1"/>
      <c r="BK353" s="1"/>
      <c r="BL353" s="1"/>
      <c r="BM353" s="1"/>
      <c r="BN353" s="1"/>
      <c r="BO353" s="1"/>
      <c r="BP353" s="1"/>
      <c r="BQ353" s="1"/>
      <c r="BR353" s="1"/>
      <c r="BS353" s="1"/>
      <c r="BT353" s="1"/>
      <c r="BU353" s="1"/>
      <c r="BV353" s="1"/>
      <c r="BW353" s="1"/>
      <c r="BX353" s="1"/>
      <c r="BY353" s="1"/>
      <c r="BZ353" s="1"/>
    </row>
    <row r="354" spans="1:78" s="59" customFormat="1" ht="120" x14ac:dyDescent="0.2">
      <c r="A354" s="45" t="str">
        <f t="shared" si="57"/>
        <v>EXT</v>
      </c>
      <c r="B354" s="45"/>
      <c r="C354" s="45"/>
      <c r="D354" s="189" t="s">
        <v>1526</v>
      </c>
      <c r="E354" s="61" t="s">
        <v>41</v>
      </c>
      <c r="F354" s="282" t="e">
        <v>#N/A</v>
      </c>
      <c r="G354" s="62">
        <f t="shared" si="64"/>
        <v>6</v>
      </c>
      <c r="H354" s="62" t="s">
        <v>32</v>
      </c>
      <c r="I354" s="64" t="s">
        <v>1660</v>
      </c>
      <c r="J354" s="64" t="s">
        <v>1661</v>
      </c>
      <c r="K354" s="65" t="s">
        <v>480</v>
      </c>
      <c r="L354" s="65"/>
      <c r="M354" s="65"/>
      <c r="N354" s="64"/>
      <c r="O354" s="66" t="s">
        <v>32</v>
      </c>
      <c r="P354" s="66" t="str">
        <f t="shared" si="54"/>
        <v>1..1</v>
      </c>
      <c r="Q354" s="6" t="s">
        <v>1935</v>
      </c>
      <c r="R354" s="67" t="s">
        <v>1936</v>
      </c>
      <c r="S354" s="66" t="s">
        <v>131</v>
      </c>
      <c r="T354" s="68" t="s">
        <v>56</v>
      </c>
      <c r="U354" s="62" t="s">
        <v>42</v>
      </c>
      <c r="V354" s="66"/>
      <c r="W354" s="69"/>
      <c r="X354" s="38"/>
      <c r="Y354" s="70" t="s">
        <v>47</v>
      </c>
      <c r="Z354" s="70" t="s">
        <v>48</v>
      </c>
      <c r="AA354" s="190"/>
      <c r="AB354" s="13" t="str">
        <f t="shared" si="55"/>
        <v>/rsm:CrossIndustryInvoice/rsm:SupplyChainTradeTransaction/ram:ApplicableHeaderTradeAgreement/ram:BuyerTradeParty/ram:SpecifiedLegalOrganization/ram:PostalTradeAddress</v>
      </c>
      <c r="AC354" s="13" t="str">
        <f t="shared" si="56"/>
        <v>/ram:CountryID</v>
      </c>
      <c r="AD354" s="14">
        <f>COUNTIFS(R$4:R354,AB354)</f>
        <v>1</v>
      </c>
      <c r="AE354" s="11"/>
      <c r="AF354" s="61" t="str">
        <f t="shared" si="61"/>
        <v>EXT</v>
      </c>
      <c r="AG354" s="62">
        <f t="shared" si="59"/>
        <v>6</v>
      </c>
      <c r="AH354" s="62" t="str">
        <f t="shared" si="62"/>
        <v>1..1</v>
      </c>
      <c r="AI354" s="64" t="s">
        <v>1937</v>
      </c>
      <c r="AJ354" s="64"/>
      <c r="AK354" s="65"/>
      <c r="AL354" s="65"/>
      <c r="AM354" s="65"/>
      <c r="AN354" s="64"/>
      <c r="AO354" s="66" t="str">
        <f t="shared" si="58"/>
        <v>1..1</v>
      </c>
      <c r="AP354" s="66" t="str">
        <f t="shared" si="58"/>
        <v>1..1</v>
      </c>
      <c r="AQ354" s="6" t="str">
        <f t="shared" si="58"/>
        <v>/rsm:CrossIndustryInvoice
/rsm:SupplyChainTradeTransaction
/ram:ApplicableHeaderTradeAgreement
/ram:BuyerTradeParty
/ram:SpecifiedLegalOrganization
/ram:PostalTradeAddress
/ram:CountryID</v>
      </c>
      <c r="AR354" s="67" t="str">
        <f t="shared" si="58"/>
        <v>/rsm:CrossIndustryInvoice/rsm:SupplyChainTradeTransaction/ram:ApplicableHeaderTradeAgreement/ram:BuyerTradeParty/ram:SpecifiedLegalOrganization/ram:PostalTradeAddress/ram:CountryID</v>
      </c>
      <c r="AS354" s="66" t="s">
        <v>131</v>
      </c>
      <c r="AT354" s="68" t="s">
        <v>56</v>
      </c>
      <c r="AU354" s="62" t="str">
        <f t="shared" si="60"/>
        <v>0..1</v>
      </c>
      <c r="AV354" s="66"/>
      <c r="AW354" s="69"/>
      <c r="AX354" s="7"/>
      <c r="AY354" s="70" t="str">
        <f t="shared" si="63"/>
        <v>EXTENDED</v>
      </c>
      <c r="AZ354" s="70" t="str">
        <f t="shared" si="63"/>
        <v>EXTENDED FR B2B</v>
      </c>
      <c r="BA354" s="1"/>
      <c r="BB354" s="57"/>
      <c r="BE354"/>
      <c r="BF354" s="1"/>
      <c r="BG354" s="1"/>
      <c r="BH354" s="1"/>
      <c r="BI354" s="1"/>
      <c r="BJ354" s="1"/>
      <c r="BK354" s="1"/>
      <c r="BL354" s="1"/>
      <c r="BM354" s="1"/>
      <c r="BN354" s="1"/>
      <c r="BO354" s="1"/>
      <c r="BP354" s="1"/>
      <c r="BQ354" s="1"/>
      <c r="BR354" s="1"/>
      <c r="BS354" s="1"/>
      <c r="BT354" s="1"/>
      <c r="BU354" s="1"/>
      <c r="BV354" s="1"/>
      <c r="BW354" s="1"/>
      <c r="BX354" s="1"/>
      <c r="BY354" s="1"/>
      <c r="BZ354" s="1"/>
    </row>
    <row r="355" spans="1:78" s="59" customFormat="1" ht="120" x14ac:dyDescent="0.2">
      <c r="A355" s="45" t="str">
        <f t="shared" si="57"/>
        <v>EXT</v>
      </c>
      <c r="B355" s="45"/>
      <c r="C355" s="45"/>
      <c r="D355" s="189" t="s">
        <v>1526</v>
      </c>
      <c r="E355" s="61" t="s">
        <v>41</v>
      </c>
      <c r="F355" s="282" t="e">
        <v>#N/A</v>
      </c>
      <c r="G355" s="62">
        <f t="shared" si="64"/>
        <v>6</v>
      </c>
      <c r="H355" s="62"/>
      <c r="I355" s="64" t="s">
        <v>1666</v>
      </c>
      <c r="J355" s="64" t="s">
        <v>1667</v>
      </c>
      <c r="K355" s="65" t="s">
        <v>1668</v>
      </c>
      <c r="L355" s="65"/>
      <c r="M355" s="65" t="s">
        <v>35</v>
      </c>
      <c r="N355" s="64" t="s">
        <v>70</v>
      </c>
      <c r="O355" s="66" t="s">
        <v>42</v>
      </c>
      <c r="P355" s="66" t="str">
        <f t="shared" ref="P355:P422" si="65">O355</f>
        <v>0..1</v>
      </c>
      <c r="Q355" s="6" t="s">
        <v>1938</v>
      </c>
      <c r="R355" s="67" t="s">
        <v>1939</v>
      </c>
      <c r="S355" s="66" t="s">
        <v>73</v>
      </c>
      <c r="T355" s="68" t="s">
        <v>56</v>
      </c>
      <c r="U355" s="62" t="s">
        <v>62</v>
      </c>
      <c r="V355" s="66"/>
      <c r="W355" s="69" t="s">
        <v>35</v>
      </c>
      <c r="X355" s="38"/>
      <c r="Y355" s="70" t="s">
        <v>47</v>
      </c>
      <c r="Z355" s="70" t="s">
        <v>48</v>
      </c>
      <c r="AA355" s="190"/>
      <c r="AB355" s="13" t="str">
        <f t="shared" si="55"/>
        <v>/rsm:CrossIndustryInvoice/rsm:SupplyChainTradeTransaction/ram:ApplicableHeaderTradeAgreement/ram:BuyerTradeParty/ram:SpecifiedLegalOrganization/ram:PostalTradeAddress</v>
      </c>
      <c r="AC355" s="13" t="str">
        <f t="shared" si="56"/>
        <v>/ram:CountrySubDivisionName</v>
      </c>
      <c r="AD355" s="14">
        <f>COUNTIFS(R$4:R355,AB355)</f>
        <v>1</v>
      </c>
      <c r="AE355" s="11"/>
      <c r="AF355" s="61" t="str">
        <f t="shared" si="61"/>
        <v>EXT</v>
      </c>
      <c r="AG355" s="62">
        <f t="shared" si="59"/>
        <v>6</v>
      </c>
      <c r="AH355" s="62">
        <f t="shared" si="62"/>
        <v>0</v>
      </c>
      <c r="AI355" s="64" t="s">
        <v>1940</v>
      </c>
      <c r="AJ355" s="64" t="s">
        <v>1671</v>
      </c>
      <c r="AK355" s="65" t="s">
        <v>1672</v>
      </c>
      <c r="AL355" s="65"/>
      <c r="AM355" s="65" t="s">
        <v>35</v>
      </c>
      <c r="AN355" s="64" t="s">
        <v>78</v>
      </c>
      <c r="AO355" s="66" t="str">
        <f t="shared" si="58"/>
        <v>0..1</v>
      </c>
      <c r="AP355" s="66" t="str">
        <f t="shared" si="58"/>
        <v>0..1</v>
      </c>
      <c r="AQ355" s="6" t="str">
        <f t="shared" si="58"/>
        <v>/rsm:CrossIndustryInvoice
/rsm:SupplyChainTradeTransaction
/ram:ApplicableHeaderTradeAgreement
/ram:BuyerTradeParty
/ram:SpecifiedLegalOrganization
/ram:PostalTradeAddress
/ram:CountrySubDivisionName</v>
      </c>
      <c r="AR355" s="67" t="str">
        <f t="shared" si="58"/>
        <v>/rsm:CrossIndustryInvoice/rsm:SupplyChainTradeTransaction/ram:ApplicableHeaderTradeAgreement/ram:BuyerTradeParty/ram:SpecifiedLegalOrganization/ram:PostalTradeAddress/ram:CountrySubDivisionName</v>
      </c>
      <c r="AS355" s="66" t="s">
        <v>73</v>
      </c>
      <c r="AT355" s="68" t="s">
        <v>56</v>
      </c>
      <c r="AU355" s="62" t="str">
        <f t="shared" si="60"/>
        <v>0..n</v>
      </c>
      <c r="AV355" s="66"/>
      <c r="AW355" s="69" t="s">
        <v>35</v>
      </c>
      <c r="AX355" s="7"/>
      <c r="AY355" s="70" t="str">
        <f t="shared" si="63"/>
        <v>EXTENDED</v>
      </c>
      <c r="AZ355" s="70" t="str">
        <f t="shared" si="63"/>
        <v>EXTENDED FR B2B</v>
      </c>
      <c r="BA355" s="1"/>
      <c r="BB355" s="57"/>
      <c r="BE355"/>
      <c r="BF355" s="1"/>
      <c r="BG355" s="1"/>
      <c r="BH355" s="1"/>
      <c r="BI355" s="1"/>
      <c r="BJ355" s="1"/>
      <c r="BK355" s="1"/>
      <c r="BL355" s="1"/>
      <c r="BM355" s="1"/>
      <c r="BN355" s="1"/>
      <c r="BO355" s="1"/>
      <c r="BP355" s="1"/>
      <c r="BQ355" s="1"/>
      <c r="BR355" s="1"/>
      <c r="BS355" s="1"/>
      <c r="BT355" s="1"/>
      <c r="BU355" s="1"/>
      <c r="BV355" s="1"/>
      <c r="BW355" s="1"/>
      <c r="BX355" s="1"/>
      <c r="BY355" s="1"/>
      <c r="BZ355" s="1"/>
    </row>
    <row r="356" spans="1:78" s="59" customFormat="1" ht="90" x14ac:dyDescent="0.2">
      <c r="A356" s="45" t="str">
        <f t="shared" si="57"/>
        <v>NO</v>
      </c>
      <c r="B356" s="45"/>
      <c r="C356" s="45"/>
      <c r="D356" s="185" t="s">
        <v>1526</v>
      </c>
      <c r="E356" s="188" t="s">
        <v>1941</v>
      </c>
      <c r="F356" s="303" t="s">
        <v>1941</v>
      </c>
      <c r="G356" s="124">
        <f t="shared" si="64"/>
        <v>4</v>
      </c>
      <c r="H356" s="124" t="s">
        <v>42</v>
      </c>
      <c r="I356" s="138" t="s">
        <v>1942</v>
      </c>
      <c r="J356" s="125" t="s">
        <v>1943</v>
      </c>
      <c r="K356" s="126" t="s">
        <v>1944</v>
      </c>
      <c r="L356" s="126"/>
      <c r="M356" s="126" t="s">
        <v>35</v>
      </c>
      <c r="N356" s="125"/>
      <c r="O356" s="124" t="s">
        <v>42</v>
      </c>
      <c r="P356" s="124" t="s">
        <v>62</v>
      </c>
      <c r="Q356" s="127" t="s">
        <v>1945</v>
      </c>
      <c r="R356" s="128" t="s">
        <v>1946</v>
      </c>
      <c r="S356" s="124" t="s">
        <v>35</v>
      </c>
      <c r="T356" s="129"/>
      <c r="U356" s="124" t="s">
        <v>62</v>
      </c>
      <c r="V356" s="124" t="s">
        <v>200</v>
      </c>
      <c r="W356" s="130" t="s">
        <v>35</v>
      </c>
      <c r="X356" s="38"/>
      <c r="Y356" s="129" t="s">
        <v>282</v>
      </c>
      <c r="Z356" s="129" t="s">
        <v>282</v>
      </c>
      <c r="AA356" s="190"/>
      <c r="AB356" s="13" t="str">
        <f t="shared" si="55"/>
        <v>/rsm:CrossIndustryInvoice/rsm:SupplyChainTradeTransaction/ram:ApplicableHeaderTradeAgreement/ram:BuyerTradeParty</v>
      </c>
      <c r="AC356" s="13" t="str">
        <f t="shared" si="56"/>
        <v>/ram:DefinedTradeContact</v>
      </c>
      <c r="AD356" s="14">
        <f>COUNTIFS(R$4:R356,AB356)</f>
        <v>1</v>
      </c>
      <c r="AE356" s="11"/>
      <c r="AF356" s="188" t="str">
        <f t="shared" si="61"/>
        <v>BG-9</v>
      </c>
      <c r="AG356" s="124">
        <f t="shared" si="59"/>
        <v>4</v>
      </c>
      <c r="AH356" s="124" t="str">
        <f t="shared" si="62"/>
        <v>0..1</v>
      </c>
      <c r="AI356" s="138" t="s">
        <v>1947</v>
      </c>
      <c r="AJ356" s="125" t="s">
        <v>1948</v>
      </c>
      <c r="AK356" s="126" t="s">
        <v>1949</v>
      </c>
      <c r="AL356" s="126"/>
      <c r="AM356" s="126" t="s">
        <v>35</v>
      </c>
      <c r="AN356" s="125"/>
      <c r="AO356" s="124" t="str">
        <f t="shared" si="58"/>
        <v>0..1</v>
      </c>
      <c r="AP356" s="124" t="str">
        <f t="shared" si="58"/>
        <v>0..n</v>
      </c>
      <c r="AQ356" s="127" t="str">
        <f t="shared" si="58"/>
        <v>/rsm:CrossIndustryInvoice
/rsm:SupplyChainTradeTransaction
/ram:ApplicableHeaderTradeAgreement
/ram:BuyerTradeParty
/ram:DefinedTradeContact</v>
      </c>
      <c r="AR356" s="128" t="str">
        <f t="shared" si="58"/>
        <v>/rsm:CrossIndustryInvoice/rsm:SupplyChainTradeTransaction/ram:ApplicableHeaderTradeAgreement/ram:BuyerTradeParty/ram:DefinedTradeContact</v>
      </c>
      <c r="AS356" s="124" t="s">
        <v>35</v>
      </c>
      <c r="AT356" s="129"/>
      <c r="AU356" s="124" t="str">
        <f t="shared" si="60"/>
        <v>0..n</v>
      </c>
      <c r="AV356" s="124" t="s">
        <v>200</v>
      </c>
      <c r="AW356" s="130" t="s">
        <v>35</v>
      </c>
      <c r="AX356" s="7"/>
      <c r="AY356" s="129" t="str">
        <f t="shared" si="63"/>
        <v>EN 16931</v>
      </c>
      <c r="AZ356" s="129" t="str">
        <f t="shared" si="63"/>
        <v>EN 16931</v>
      </c>
      <c r="BA356" s="1"/>
      <c r="BB356" s="57"/>
      <c r="BE356"/>
      <c r="BF356" s="1"/>
      <c r="BG356" s="1"/>
      <c r="BH356" s="1"/>
      <c r="BI356" s="1"/>
      <c r="BJ356" s="1"/>
      <c r="BK356" s="1"/>
      <c r="BL356" s="1"/>
      <c r="BM356" s="1"/>
      <c r="BN356" s="1"/>
      <c r="BO356" s="1"/>
      <c r="BP356" s="1"/>
      <c r="BQ356" s="1"/>
      <c r="BR356" s="1"/>
      <c r="BS356" s="1"/>
      <c r="BT356" s="1"/>
      <c r="BU356" s="1"/>
      <c r="BV356" s="1"/>
      <c r="BW356" s="1"/>
      <c r="BX356" s="1"/>
      <c r="BY356" s="1"/>
      <c r="BZ356" s="1"/>
    </row>
    <row r="357" spans="1:78" s="59" customFormat="1" ht="105" x14ac:dyDescent="0.2">
      <c r="A357" s="45" t="str">
        <f t="shared" si="57"/>
        <v>YES</v>
      </c>
      <c r="B357" s="45"/>
      <c r="C357" s="45"/>
      <c r="D357" s="185" t="s">
        <v>1526</v>
      </c>
      <c r="E357" s="186" t="s">
        <v>1950</v>
      </c>
      <c r="F357" s="301" t="e">
        <v>#N/A</v>
      </c>
      <c r="G357" s="66">
        <f t="shared" si="64"/>
        <v>5</v>
      </c>
      <c r="H357" s="66" t="s">
        <v>42</v>
      </c>
      <c r="I357" s="64" t="s">
        <v>1951</v>
      </c>
      <c r="J357" s="64" t="s">
        <v>1682</v>
      </c>
      <c r="K357" s="65" t="s">
        <v>1683</v>
      </c>
      <c r="L357" s="65"/>
      <c r="M357" s="65" t="s">
        <v>35</v>
      </c>
      <c r="N357" s="64" t="s">
        <v>70</v>
      </c>
      <c r="O357" s="66" t="s">
        <v>42</v>
      </c>
      <c r="P357" s="66" t="str">
        <f t="shared" si="65"/>
        <v>0..1</v>
      </c>
      <c r="Q357" s="2" t="s">
        <v>1952</v>
      </c>
      <c r="R357" s="75" t="s">
        <v>1953</v>
      </c>
      <c r="S357" s="66" t="s">
        <v>73</v>
      </c>
      <c r="T357" s="68" t="s">
        <v>56</v>
      </c>
      <c r="U357" s="66" t="s">
        <v>42</v>
      </c>
      <c r="V357" s="66" t="s">
        <v>1686</v>
      </c>
      <c r="W357" s="69" t="s">
        <v>35</v>
      </c>
      <c r="X357" s="38"/>
      <c r="Y357" s="68" t="s">
        <v>282</v>
      </c>
      <c r="Z357" s="68" t="s">
        <v>282</v>
      </c>
      <c r="AA357" s="190"/>
      <c r="AB357" s="13" t="str">
        <f t="shared" si="55"/>
        <v>/rsm:CrossIndustryInvoice/rsm:SupplyChainTradeTransaction/ram:ApplicableHeaderTradeAgreement/ram:BuyerTradeParty/ram:DefinedTradeContact</v>
      </c>
      <c r="AC357" s="13" t="str">
        <f t="shared" si="56"/>
        <v>/ram:PersonName</v>
      </c>
      <c r="AD357" s="14">
        <f>COUNTIFS(R$4:R357,AB357)</f>
        <v>1</v>
      </c>
      <c r="AE357" s="1"/>
      <c r="AF357" s="186" t="str">
        <f t="shared" si="61"/>
        <v>BT-56</v>
      </c>
      <c r="AG357" s="66">
        <f t="shared" si="59"/>
        <v>5</v>
      </c>
      <c r="AH357" s="66" t="str">
        <f t="shared" si="62"/>
        <v>0..1</v>
      </c>
      <c r="AI357" s="64" t="s">
        <v>1954</v>
      </c>
      <c r="AJ357" s="64" t="s">
        <v>1688</v>
      </c>
      <c r="AK357" s="65" t="s">
        <v>1689</v>
      </c>
      <c r="AL357" s="65"/>
      <c r="AM357" s="65" t="s">
        <v>35</v>
      </c>
      <c r="AN357" s="64" t="s">
        <v>78</v>
      </c>
      <c r="AO357" s="66" t="str">
        <f t="shared" si="58"/>
        <v>0..1</v>
      </c>
      <c r="AP357" s="66" t="str">
        <f t="shared" si="58"/>
        <v>0..1</v>
      </c>
      <c r="AQ357" s="2" t="str">
        <f t="shared" si="58"/>
        <v>/rsm:CrossIndustryInvoice
/rsm:SupplyChainTradeTransaction
/ram:ApplicableHeaderTradeAgreement
/ram:BuyerTradeParty
/ram:DefinedTradeContact
/ram:PersonName</v>
      </c>
      <c r="AR357" s="75" t="str">
        <f t="shared" si="58"/>
        <v>/rsm:CrossIndustryInvoice/rsm:SupplyChainTradeTransaction/ram:ApplicableHeaderTradeAgreement/ram:BuyerTradeParty/ram:DefinedTradeContact/ram:PersonName</v>
      </c>
      <c r="AS357" s="66" t="s">
        <v>73</v>
      </c>
      <c r="AT357" s="68" t="s">
        <v>56</v>
      </c>
      <c r="AU357" s="66" t="str">
        <f t="shared" si="60"/>
        <v>0..1</v>
      </c>
      <c r="AV357" s="66" t="s">
        <v>1686</v>
      </c>
      <c r="AW357" s="69" t="s">
        <v>35</v>
      </c>
      <c r="AX357" s="7"/>
      <c r="AY357" s="68" t="str">
        <f t="shared" si="63"/>
        <v>EN 16931</v>
      </c>
      <c r="AZ357" s="68" t="str">
        <f t="shared" si="63"/>
        <v>EN 16931</v>
      </c>
      <c r="BA357" s="1"/>
      <c r="BB357" s="57"/>
      <c r="BE357"/>
      <c r="BF357" s="1"/>
      <c r="BG357" s="1"/>
      <c r="BH357" s="1"/>
      <c r="BI357" s="1"/>
      <c r="BJ357" s="1"/>
      <c r="BK357" s="1"/>
      <c r="BL357" s="1"/>
      <c r="BM357" s="1"/>
      <c r="BN357" s="1"/>
      <c r="BO357" s="1"/>
      <c r="BP357" s="1"/>
      <c r="BQ357" s="1"/>
      <c r="BR357" s="1"/>
      <c r="BS357" s="1"/>
      <c r="BT357" s="1"/>
      <c r="BU357" s="1"/>
      <c r="BV357" s="1"/>
      <c r="BW357" s="1"/>
      <c r="BX357" s="1"/>
      <c r="BY357" s="1"/>
      <c r="BZ357" s="1"/>
    </row>
    <row r="358" spans="1:78" s="59" customFormat="1" ht="105" x14ac:dyDescent="0.2">
      <c r="A358" s="45" t="str">
        <f t="shared" si="57"/>
        <v>NO</v>
      </c>
      <c r="B358" s="45"/>
      <c r="C358" s="45"/>
      <c r="D358" s="185" t="s">
        <v>1526</v>
      </c>
      <c r="E358" s="186" t="s">
        <v>1955</v>
      </c>
      <c r="F358" s="301" t="e">
        <v>#N/A</v>
      </c>
      <c r="G358" s="66">
        <f t="shared" si="64"/>
        <v>5</v>
      </c>
      <c r="H358" s="66" t="s">
        <v>42</v>
      </c>
      <c r="I358" s="97" t="s">
        <v>1951</v>
      </c>
      <c r="J358" s="64" t="s">
        <v>35</v>
      </c>
      <c r="K358" s="65" t="s">
        <v>1691</v>
      </c>
      <c r="L358" s="65" t="s">
        <v>1956</v>
      </c>
      <c r="M358" s="65" t="s">
        <v>35</v>
      </c>
      <c r="N358" s="64"/>
      <c r="O358" s="66" t="s">
        <v>42</v>
      </c>
      <c r="P358" s="66" t="str">
        <f t="shared" si="65"/>
        <v>0..1</v>
      </c>
      <c r="Q358" s="2" t="s">
        <v>1957</v>
      </c>
      <c r="R358" s="75" t="s">
        <v>1958</v>
      </c>
      <c r="S358" s="66" t="s">
        <v>73</v>
      </c>
      <c r="T358" s="68"/>
      <c r="U358" s="66" t="s">
        <v>42</v>
      </c>
      <c r="V358" s="66" t="s">
        <v>1686</v>
      </c>
      <c r="W358" s="69" t="s">
        <v>35</v>
      </c>
      <c r="X358" s="38"/>
      <c r="Y358" s="68" t="s">
        <v>282</v>
      </c>
      <c r="Z358" s="68" t="s">
        <v>282</v>
      </c>
      <c r="AA358" s="4"/>
      <c r="AB358" s="13" t="str">
        <f t="shared" si="55"/>
        <v>/rsm:CrossIndustryInvoice/rsm:SupplyChainTradeTransaction/ram:ApplicableHeaderTradeAgreement/ram:BuyerTradeParty/ram:DefinedTradeContact</v>
      </c>
      <c r="AC358" s="13" t="str">
        <f t="shared" si="56"/>
        <v>/ram:DepartmentName</v>
      </c>
      <c r="AD358" s="14">
        <f>COUNTIFS(R$4:R358,AB358)</f>
        <v>1</v>
      </c>
      <c r="AE358" s="1"/>
      <c r="AF358" s="186" t="str">
        <f t="shared" si="61"/>
        <v>BT-56-0</v>
      </c>
      <c r="AG358" s="66">
        <f t="shared" si="59"/>
        <v>5</v>
      </c>
      <c r="AH358" s="66" t="str">
        <f t="shared" si="62"/>
        <v>0..1</v>
      </c>
      <c r="AI358" s="97">
        <v>0</v>
      </c>
      <c r="AJ358" s="64" t="s">
        <v>35</v>
      </c>
      <c r="AK358" s="65" t="s">
        <v>1694</v>
      </c>
      <c r="AL358" s="65" t="s">
        <v>1959</v>
      </c>
      <c r="AM358" s="65" t="s">
        <v>35</v>
      </c>
      <c r="AN358" s="64"/>
      <c r="AO358" s="66" t="str">
        <f t="shared" si="58"/>
        <v>0..1</v>
      </c>
      <c r="AP358" s="66" t="str">
        <f t="shared" si="58"/>
        <v>0..1</v>
      </c>
      <c r="AQ358" s="2" t="str">
        <f t="shared" si="58"/>
        <v>/rsm:CrossIndustryInvoice
/rsm:SupplyChainTradeTransaction
/ram:ApplicableHeaderTradeAgreement
/ram:BuyerTradeParty
/ram:DefinedTradeContact
/ram:DepartmentName</v>
      </c>
      <c r="AR358" s="75" t="str">
        <f t="shared" si="58"/>
        <v>/rsm:CrossIndustryInvoice/rsm:SupplyChainTradeTransaction/ram:ApplicableHeaderTradeAgreement/ram:BuyerTradeParty/ram:DefinedTradeContact/ram:DepartmentName</v>
      </c>
      <c r="AS358" s="66" t="s">
        <v>73</v>
      </c>
      <c r="AT358" s="68"/>
      <c r="AU358" s="66" t="str">
        <f t="shared" si="60"/>
        <v>0..1</v>
      </c>
      <c r="AV358" s="66" t="s">
        <v>1686</v>
      </c>
      <c r="AW358" s="69" t="s">
        <v>35</v>
      </c>
      <c r="AX358" s="7"/>
      <c r="AY358" s="68" t="str">
        <f t="shared" si="63"/>
        <v>EN 16931</v>
      </c>
      <c r="AZ358" s="68" t="str">
        <f t="shared" si="63"/>
        <v>EN 16931</v>
      </c>
      <c r="BA358" s="1"/>
      <c r="BB358" s="57"/>
      <c r="BE358"/>
      <c r="BF358" s="1"/>
      <c r="BG358" s="1"/>
      <c r="BH358" s="1"/>
      <c r="BI358" s="1"/>
      <c r="BJ358" s="1"/>
      <c r="BK358" s="1"/>
      <c r="BL358" s="1"/>
      <c r="BM358" s="1"/>
      <c r="BN358" s="1"/>
      <c r="BO358" s="1"/>
      <c r="BP358" s="1"/>
      <c r="BQ358" s="1"/>
      <c r="BR358" s="1"/>
      <c r="BS358" s="1"/>
      <c r="BT358" s="1"/>
      <c r="BU358" s="1"/>
      <c r="BV358" s="1"/>
      <c r="BW358" s="1"/>
      <c r="BX358" s="1"/>
      <c r="BY358" s="1"/>
      <c r="BZ358" s="1"/>
    </row>
    <row r="359" spans="1:78" s="59" customFormat="1" ht="105" x14ac:dyDescent="0.2">
      <c r="A359" s="45" t="str">
        <f t="shared" si="57"/>
        <v>EXT</v>
      </c>
      <c r="B359" s="131" t="s">
        <v>304</v>
      </c>
      <c r="C359" s="131"/>
      <c r="D359" s="189" t="s">
        <v>1526</v>
      </c>
      <c r="E359" s="61" t="s">
        <v>41</v>
      </c>
      <c r="F359" s="282" t="e">
        <v>#N/A</v>
      </c>
      <c r="G359" s="62">
        <f t="shared" si="64"/>
        <v>5</v>
      </c>
      <c r="H359" s="62" t="s">
        <v>42</v>
      </c>
      <c r="I359" s="64" t="s">
        <v>1960</v>
      </c>
      <c r="J359" s="64"/>
      <c r="K359" s="65" t="s">
        <v>938</v>
      </c>
      <c r="L359" s="65"/>
      <c r="M359" s="65" t="s">
        <v>35</v>
      </c>
      <c r="N359" s="64"/>
      <c r="O359" s="66" t="s">
        <v>42</v>
      </c>
      <c r="P359" s="66" t="str">
        <f t="shared" si="65"/>
        <v>0..1</v>
      </c>
      <c r="Q359" s="6" t="s">
        <v>1961</v>
      </c>
      <c r="R359" s="67" t="s">
        <v>1962</v>
      </c>
      <c r="S359" s="66" t="s">
        <v>131</v>
      </c>
      <c r="T359" s="68" t="s">
        <v>56</v>
      </c>
      <c r="U359" s="62" t="s">
        <v>42</v>
      </c>
      <c r="V359" s="66"/>
      <c r="W359" s="69" t="s">
        <v>35</v>
      </c>
      <c r="X359" s="38"/>
      <c r="Y359" s="70" t="s">
        <v>47</v>
      </c>
      <c r="Z359" s="70" t="s">
        <v>48</v>
      </c>
      <c r="AA359" s="57"/>
      <c r="AB359" s="13" t="str">
        <f t="shared" si="55"/>
        <v>/rsm:CrossIndustryInvoice/rsm:SupplyChainTradeTransaction/ram:ApplicableHeaderTradeAgreement/ram:BuyerTradeParty/ram:DefinedTradeContact</v>
      </c>
      <c r="AC359" s="13" t="str">
        <f t="shared" si="56"/>
        <v>/ram:TypeCode</v>
      </c>
      <c r="AD359" s="14">
        <f>COUNTIFS(R$4:R359,AB359)</f>
        <v>1</v>
      </c>
      <c r="AE359" s="57"/>
      <c r="AF359" s="61" t="str">
        <f t="shared" si="61"/>
        <v>EXT</v>
      </c>
      <c r="AG359" s="62">
        <f t="shared" si="59"/>
        <v>5</v>
      </c>
      <c r="AH359" s="62" t="str">
        <f t="shared" si="62"/>
        <v>0..1</v>
      </c>
      <c r="AI359" s="64" t="s">
        <v>1963</v>
      </c>
      <c r="AJ359" s="64"/>
      <c r="AK359" s="65" t="s">
        <v>942</v>
      </c>
      <c r="AL359" s="65"/>
      <c r="AM359" s="65" t="s">
        <v>35</v>
      </c>
      <c r="AN359" s="64"/>
      <c r="AO359" s="66" t="str">
        <f t="shared" si="58"/>
        <v>0..1</v>
      </c>
      <c r="AP359" s="66" t="str">
        <f t="shared" si="58"/>
        <v>0..1</v>
      </c>
      <c r="AQ359" s="6" t="str">
        <f t="shared" si="58"/>
        <v>/rsm:CrossIndustryInvoice
/rsm:SupplyChainTradeTransaction
/ram:ApplicableHeaderTradeAgreement
/ram:BuyerTradeParty
/ram:DefinedTradeContact
/ram:TypeCode</v>
      </c>
      <c r="AR359" s="67" t="str">
        <f t="shared" si="58"/>
        <v>/rsm:CrossIndustryInvoice/rsm:SupplyChainTradeTransaction/ram:ApplicableHeaderTradeAgreement/ram:BuyerTradeParty/ram:DefinedTradeContact/ram:TypeCode</v>
      </c>
      <c r="AS359" s="66" t="s">
        <v>131</v>
      </c>
      <c r="AT359" s="68" t="s">
        <v>56</v>
      </c>
      <c r="AU359" s="62" t="str">
        <f t="shared" si="60"/>
        <v>0..1</v>
      </c>
      <c r="AV359" s="66"/>
      <c r="AW359" s="69" t="s">
        <v>35</v>
      </c>
      <c r="AX359" s="7"/>
      <c r="AY359" s="70" t="str">
        <f t="shared" si="63"/>
        <v>EXTENDED</v>
      </c>
      <c r="AZ359" s="70" t="str">
        <f t="shared" si="63"/>
        <v>EXTENDED FR B2B</v>
      </c>
      <c r="BA359" s="1"/>
      <c r="BB359" s="57"/>
      <c r="BE359"/>
      <c r="BF359" s="1"/>
      <c r="BG359" s="1"/>
      <c r="BH359" s="1"/>
      <c r="BI359" s="1"/>
      <c r="BJ359" s="1"/>
      <c r="BK359" s="1"/>
      <c r="BL359" s="1"/>
      <c r="BM359" s="1"/>
      <c r="BN359" s="1"/>
      <c r="BO359" s="1"/>
      <c r="BP359" s="1"/>
      <c r="BQ359" s="1"/>
      <c r="BR359" s="1"/>
      <c r="BS359" s="1"/>
      <c r="BT359" s="1"/>
      <c r="BU359" s="1"/>
      <c r="BV359" s="1"/>
      <c r="BW359" s="1"/>
      <c r="BX359" s="1"/>
      <c r="BY359" s="1"/>
      <c r="BZ359" s="1"/>
    </row>
    <row r="360" spans="1:78" s="59" customFormat="1" ht="105" x14ac:dyDescent="0.2">
      <c r="A360" s="45" t="str">
        <f t="shared" si="57"/>
        <v>NO</v>
      </c>
      <c r="B360" s="45"/>
      <c r="C360" s="45"/>
      <c r="D360" s="185" t="s">
        <v>1526</v>
      </c>
      <c r="E360" s="186" t="s">
        <v>1964</v>
      </c>
      <c r="F360" s="301" t="e">
        <v>#N/A</v>
      </c>
      <c r="G360" s="73">
        <f t="shared" si="64"/>
        <v>5</v>
      </c>
      <c r="H360" s="73" t="s">
        <v>42</v>
      </c>
      <c r="I360" s="74" t="s">
        <v>1965</v>
      </c>
      <c r="J360" s="64"/>
      <c r="K360" s="65"/>
      <c r="L360" s="65"/>
      <c r="M360" s="65"/>
      <c r="N360" s="64"/>
      <c r="O360" s="66" t="s">
        <v>42</v>
      </c>
      <c r="P360" s="66" t="str">
        <f t="shared" si="65"/>
        <v>0..1</v>
      </c>
      <c r="Q360" s="2" t="s">
        <v>1966</v>
      </c>
      <c r="R360" s="75" t="s">
        <v>1967</v>
      </c>
      <c r="S360" s="66"/>
      <c r="T360" s="68"/>
      <c r="U360" s="66" t="s">
        <v>42</v>
      </c>
      <c r="V360" s="66"/>
      <c r="W360" s="69"/>
      <c r="X360" s="38"/>
      <c r="Y360" s="68" t="s">
        <v>282</v>
      </c>
      <c r="Z360" s="68" t="s">
        <v>282</v>
      </c>
      <c r="AA360" s="4"/>
      <c r="AB360" s="13" t="str">
        <f t="shared" si="55"/>
        <v>/rsm:CrossIndustryInvoice/rsm:SupplyChainTradeTransaction/ram:ApplicableHeaderTradeAgreement/ram:BuyerTradeParty/ram:DefinedTradeContact</v>
      </c>
      <c r="AC360" s="13" t="str">
        <f t="shared" si="56"/>
        <v>/ram:TelephoneUniversalCommunication</v>
      </c>
      <c r="AD360" s="14">
        <f>COUNTIFS(R$4:R360,AB360)</f>
        <v>1</v>
      </c>
      <c r="AE360" s="1"/>
      <c r="AF360" s="186" t="str">
        <f t="shared" si="61"/>
        <v>BT-57-00</v>
      </c>
      <c r="AG360" s="73">
        <f t="shared" si="59"/>
        <v>5</v>
      </c>
      <c r="AH360" s="73" t="str">
        <f t="shared" si="62"/>
        <v>0..1</v>
      </c>
      <c r="AI360" s="74" t="s">
        <v>1968</v>
      </c>
      <c r="AJ360" s="64"/>
      <c r="AK360" s="65"/>
      <c r="AL360" s="65"/>
      <c r="AM360" s="65" t="s">
        <v>35</v>
      </c>
      <c r="AN360" s="64"/>
      <c r="AO360" s="66" t="str">
        <f t="shared" si="58"/>
        <v>0..1</v>
      </c>
      <c r="AP360" s="66" t="str">
        <f t="shared" si="58"/>
        <v>0..1</v>
      </c>
      <c r="AQ360" s="2" t="str">
        <f t="shared" si="58"/>
        <v>/rsm:CrossIndustryInvoice
/rsm:SupplyChainTradeTransaction
/ram:ApplicableHeaderTradeAgreement
/ram:BuyerTradeParty
/ram:DefinedTradeContact
/ram:TelephoneUniversalCommunication</v>
      </c>
      <c r="AR360" s="75" t="str">
        <f t="shared" si="58"/>
        <v>/rsm:CrossIndustryInvoice/rsm:SupplyChainTradeTransaction/ram:ApplicableHeaderTradeAgreement/ram:BuyerTradeParty/ram:DefinedTradeContact/ram:TelephoneUniversalCommunication</v>
      </c>
      <c r="AS360" s="66"/>
      <c r="AT360" s="68"/>
      <c r="AU360" s="66" t="str">
        <f t="shared" si="60"/>
        <v>0..1</v>
      </c>
      <c r="AV360" s="66"/>
      <c r="AW360" s="69"/>
      <c r="AX360" s="7"/>
      <c r="AY360" s="68" t="str">
        <f t="shared" si="63"/>
        <v>EN 16931</v>
      </c>
      <c r="AZ360" s="68" t="str">
        <f t="shared" si="63"/>
        <v>EN 16931</v>
      </c>
      <c r="BA360" s="1"/>
      <c r="BB360" s="57"/>
      <c r="BE360"/>
      <c r="BF360" s="1"/>
      <c r="BG360" s="1"/>
      <c r="BH360" s="1"/>
      <c r="BI360" s="1"/>
      <c r="BJ360" s="1"/>
      <c r="BK360" s="1"/>
      <c r="BL360" s="1"/>
      <c r="BM360" s="1"/>
      <c r="BN360" s="1"/>
      <c r="BO360" s="1"/>
      <c r="BP360" s="1"/>
      <c r="BQ360" s="1"/>
      <c r="BR360" s="1"/>
      <c r="BS360" s="1"/>
      <c r="BT360" s="1"/>
      <c r="BU360" s="1"/>
      <c r="BV360" s="1"/>
      <c r="BW360" s="1"/>
      <c r="BX360" s="1"/>
      <c r="BY360" s="1"/>
      <c r="BZ360" s="1"/>
    </row>
    <row r="361" spans="1:78" s="59" customFormat="1" ht="120" x14ac:dyDescent="0.2">
      <c r="A361" s="45" t="str">
        <f t="shared" si="57"/>
        <v>YES</v>
      </c>
      <c r="B361" s="45"/>
      <c r="C361" s="45"/>
      <c r="D361" s="185" t="s">
        <v>1526</v>
      </c>
      <c r="E361" s="186" t="s">
        <v>1969</v>
      </c>
      <c r="F361" s="301" t="s">
        <v>1969</v>
      </c>
      <c r="G361" s="66">
        <f t="shared" si="64"/>
        <v>6</v>
      </c>
      <c r="H361" s="66" t="s">
        <v>42</v>
      </c>
      <c r="I361" s="64" t="s">
        <v>1970</v>
      </c>
      <c r="J361" s="64" t="s">
        <v>1706</v>
      </c>
      <c r="K361" s="65"/>
      <c r="L361" s="65"/>
      <c r="M361" s="65" t="s">
        <v>35</v>
      </c>
      <c r="N361" s="64" t="s">
        <v>70</v>
      </c>
      <c r="O361" s="66" t="s">
        <v>32</v>
      </c>
      <c r="P361" s="66" t="str">
        <f t="shared" si="65"/>
        <v>1..1</v>
      </c>
      <c r="Q361" s="2" t="s">
        <v>1971</v>
      </c>
      <c r="R361" s="75" t="s">
        <v>1972</v>
      </c>
      <c r="S361" s="66" t="s">
        <v>73</v>
      </c>
      <c r="T361" s="68" t="s">
        <v>56</v>
      </c>
      <c r="U361" s="66" t="s">
        <v>42</v>
      </c>
      <c r="V361" s="66" t="s">
        <v>35</v>
      </c>
      <c r="W361" s="69" t="s">
        <v>35</v>
      </c>
      <c r="X361" s="38"/>
      <c r="Y361" s="68" t="s">
        <v>282</v>
      </c>
      <c r="Z361" s="68" t="s">
        <v>282</v>
      </c>
      <c r="AA361" s="4"/>
      <c r="AB361" s="13" t="str">
        <f t="shared" si="55"/>
        <v>/rsm:CrossIndustryInvoice/rsm:SupplyChainTradeTransaction/ram:ApplicableHeaderTradeAgreement/ram:BuyerTradeParty/ram:DefinedTradeContact/ram:TelephoneUniversalCommunication</v>
      </c>
      <c r="AC361" s="13" t="str">
        <f t="shared" si="56"/>
        <v>/ram:CompleteNumber</v>
      </c>
      <c r="AD361" s="14">
        <f>COUNTIFS(R$4:R361,AB361)</f>
        <v>1</v>
      </c>
      <c r="AE361" s="1"/>
      <c r="AF361" s="186" t="str">
        <f t="shared" si="61"/>
        <v>BT-57</v>
      </c>
      <c r="AG361" s="66">
        <f t="shared" si="59"/>
        <v>6</v>
      </c>
      <c r="AH361" s="66" t="str">
        <f t="shared" si="62"/>
        <v>0..1</v>
      </c>
      <c r="AI361" s="64" t="s">
        <v>1973</v>
      </c>
      <c r="AJ361" s="64" t="s">
        <v>1710</v>
      </c>
      <c r="AK361" s="65"/>
      <c r="AL361" s="65"/>
      <c r="AM361" s="65" t="s">
        <v>35</v>
      </c>
      <c r="AN361" s="64" t="s">
        <v>78</v>
      </c>
      <c r="AO361" s="66" t="str">
        <f t="shared" si="58"/>
        <v>1..1</v>
      </c>
      <c r="AP361" s="66" t="str">
        <f t="shared" si="58"/>
        <v>1..1</v>
      </c>
      <c r="AQ361" s="2" t="str">
        <f t="shared" si="58"/>
        <v>/rsm:CrossIndustryInvoice
/rsm:SupplyChainTradeTransaction
/ram:ApplicableHeaderTradeAgreement
/ram:BuyerTradeParty
/ram:DefinedTradeContact
/ram:TelephoneUniversalCommunication
/ram:CompleteNumber</v>
      </c>
      <c r="AR361" s="75" t="str">
        <f t="shared" si="58"/>
        <v>/rsm:CrossIndustryInvoice/rsm:SupplyChainTradeTransaction/ram:ApplicableHeaderTradeAgreement/ram:BuyerTradeParty/ram:DefinedTradeContact/ram:TelephoneUniversalCommunication/ram:CompleteNumber</v>
      </c>
      <c r="AS361" s="66" t="s">
        <v>73</v>
      </c>
      <c r="AT361" s="68" t="s">
        <v>56</v>
      </c>
      <c r="AU361" s="66" t="str">
        <f t="shared" si="60"/>
        <v>0..1</v>
      </c>
      <c r="AV361" s="66" t="s">
        <v>35</v>
      </c>
      <c r="AW361" s="69" t="s">
        <v>35</v>
      </c>
      <c r="AX361" s="7"/>
      <c r="AY361" s="68" t="str">
        <f t="shared" si="63"/>
        <v>EN 16931</v>
      </c>
      <c r="AZ361" s="68" t="str">
        <f t="shared" si="63"/>
        <v>EN 16931</v>
      </c>
      <c r="BA361" s="1"/>
      <c r="BB361" s="57"/>
      <c r="BE361"/>
      <c r="BF361" s="1"/>
      <c r="BG361" s="1"/>
      <c r="BH361" s="1"/>
      <c r="BI361" s="1"/>
      <c r="BJ361" s="1"/>
      <c r="BK361" s="1"/>
      <c r="BL361" s="1"/>
      <c r="BM361" s="1"/>
      <c r="BN361" s="1"/>
      <c r="BO361" s="1"/>
      <c r="BP361" s="1"/>
      <c r="BQ361" s="1"/>
      <c r="BR361" s="1"/>
      <c r="BS361" s="1"/>
      <c r="BT361" s="1"/>
      <c r="BU361" s="1"/>
      <c r="BV361" s="1"/>
      <c r="BW361" s="1"/>
      <c r="BX361" s="1"/>
      <c r="BY361" s="1"/>
      <c r="BZ361" s="1"/>
    </row>
    <row r="362" spans="1:78" s="59" customFormat="1" ht="105" x14ac:dyDescent="0.2">
      <c r="A362" s="45" t="str">
        <f t="shared" si="57"/>
        <v>EXT</v>
      </c>
      <c r="B362" s="45"/>
      <c r="C362" s="45"/>
      <c r="D362" s="189" t="s">
        <v>1526</v>
      </c>
      <c r="E362" s="61" t="s">
        <v>41</v>
      </c>
      <c r="F362" s="282" t="e">
        <v>#N/A</v>
      </c>
      <c r="G362" s="62">
        <f t="shared" si="64"/>
        <v>5</v>
      </c>
      <c r="H362" s="62" t="s">
        <v>42</v>
      </c>
      <c r="I362" s="64" t="s">
        <v>1974</v>
      </c>
      <c r="J362" s="64"/>
      <c r="K362" s="65"/>
      <c r="L362" s="65"/>
      <c r="M362" s="65"/>
      <c r="N362" s="64"/>
      <c r="O362" s="66" t="s">
        <v>42</v>
      </c>
      <c r="P362" s="66" t="str">
        <f t="shared" si="65"/>
        <v>0..1</v>
      </c>
      <c r="Q362" s="6" t="s">
        <v>1975</v>
      </c>
      <c r="R362" s="67" t="s">
        <v>1976</v>
      </c>
      <c r="S362" s="66"/>
      <c r="T362" s="68"/>
      <c r="U362" s="62" t="s">
        <v>42</v>
      </c>
      <c r="V362" s="66"/>
      <c r="W362" s="69"/>
      <c r="X362" s="38"/>
      <c r="Y362" s="70" t="s">
        <v>47</v>
      </c>
      <c r="Z362" s="70" t="s">
        <v>47</v>
      </c>
      <c r="AA362" s="4"/>
      <c r="AB362" s="13" t="str">
        <f t="shared" ref="AB362:AB525" si="66">IF(ISERROR(FIND("/",R362)),R362,LEFT(R362,FIND(CHAR(1),SUBSTITUTE(R362,"/",CHAR(1),LEN(R362)-LEN(SUBSTITUTE(R362,"/",""))))-1))</f>
        <v>/rsm:CrossIndustryInvoice/rsm:SupplyChainTradeTransaction/ram:ApplicableHeaderTradeAgreement/ram:BuyerTradeParty/ram:DefinedTradeContact</v>
      </c>
      <c r="AC362" s="13" t="str">
        <f t="shared" ref="AC362:AC525" si="67">IF(ISERROR(FIND("/",R362)),R362,MID(R362, FIND(CHAR(1),SUBSTITUTE(R362,"/",CHAR(1), LEN(R362)-LEN(SUBSTITUTE(R362,"/","")))), LEN(R362)))</f>
        <v>/ram:FaxUniversalCommunication</v>
      </c>
      <c r="AD362" s="14">
        <f>COUNTIFS(R$4:R362,AB362)</f>
        <v>1</v>
      </c>
      <c r="AE362" s="1"/>
      <c r="AF362" s="61" t="str">
        <f t="shared" si="61"/>
        <v>EXT</v>
      </c>
      <c r="AG362" s="62">
        <f t="shared" si="59"/>
        <v>5</v>
      </c>
      <c r="AH362" s="62" t="str">
        <f t="shared" si="62"/>
        <v>0..1</v>
      </c>
      <c r="AI362" s="64" t="s">
        <v>954</v>
      </c>
      <c r="AJ362" s="64"/>
      <c r="AK362" s="65"/>
      <c r="AL362" s="65"/>
      <c r="AM362" s="65"/>
      <c r="AN362" s="64"/>
      <c r="AO362" s="66" t="str">
        <f t="shared" si="58"/>
        <v>0..1</v>
      </c>
      <c r="AP362" s="66" t="str">
        <f t="shared" si="58"/>
        <v>0..1</v>
      </c>
      <c r="AQ362" s="6" t="str">
        <f t="shared" si="58"/>
        <v>/rsm:CrossIndustryInvoice
/rsm:SupplyChainTradeTransaction
/ram:ApplicableHeaderTradeAgreement
/ram:BuyerTradeParty
/ram:DefinedTradeContact
/ram:FaxUniversalCommunication</v>
      </c>
      <c r="AR362" s="67" t="str">
        <f t="shared" si="58"/>
        <v>/rsm:CrossIndustryInvoice/rsm:SupplyChainTradeTransaction/ram:ApplicableHeaderTradeAgreement/ram:BuyerTradeParty/ram:DefinedTradeContact/ram:FaxUniversalCommunication</v>
      </c>
      <c r="AS362" s="66"/>
      <c r="AT362" s="68"/>
      <c r="AU362" s="62" t="str">
        <f t="shared" si="60"/>
        <v>0..1</v>
      </c>
      <c r="AV362" s="66"/>
      <c r="AW362" s="69"/>
      <c r="AX362" s="7"/>
      <c r="AY362" s="70" t="str">
        <f t="shared" si="63"/>
        <v>EXTENDED</v>
      </c>
      <c r="AZ362" s="70" t="str">
        <f t="shared" si="63"/>
        <v>EXTENDED</v>
      </c>
      <c r="BA362" s="1"/>
      <c r="BB362" s="57"/>
      <c r="BE362"/>
      <c r="BF362" s="1"/>
      <c r="BG362" s="1"/>
      <c r="BH362" s="1"/>
      <c r="BI362" s="1"/>
      <c r="BJ362" s="1"/>
      <c r="BK362" s="1"/>
      <c r="BL362" s="1"/>
      <c r="BM362" s="1"/>
      <c r="BN362" s="1"/>
      <c r="BO362" s="1"/>
      <c r="BP362" s="1"/>
      <c r="BQ362" s="1"/>
      <c r="BR362" s="1"/>
      <c r="BS362" s="1"/>
      <c r="BT362" s="1"/>
      <c r="BU362" s="1"/>
      <c r="BV362" s="1"/>
      <c r="BW362" s="1"/>
      <c r="BX362" s="1"/>
      <c r="BY362" s="1"/>
      <c r="BZ362" s="1"/>
    </row>
    <row r="363" spans="1:78" s="59" customFormat="1" ht="120" x14ac:dyDescent="0.2">
      <c r="A363" s="45" t="str">
        <f t="shared" si="57"/>
        <v>EXT</v>
      </c>
      <c r="B363" s="45"/>
      <c r="C363" s="45"/>
      <c r="D363" s="189" t="s">
        <v>1526</v>
      </c>
      <c r="E363" s="61" t="s">
        <v>41</v>
      </c>
      <c r="F363" s="282" t="e">
        <v>#N/A</v>
      </c>
      <c r="G363" s="62">
        <f t="shared" si="64"/>
        <v>6</v>
      </c>
      <c r="H363" s="62" t="s">
        <v>32</v>
      </c>
      <c r="I363" s="64" t="s">
        <v>1977</v>
      </c>
      <c r="J363" s="64"/>
      <c r="K363" s="65"/>
      <c r="L363" s="65"/>
      <c r="M363" s="65"/>
      <c r="N363" s="64"/>
      <c r="O363" s="66" t="s">
        <v>32</v>
      </c>
      <c r="P363" s="66" t="str">
        <f t="shared" si="65"/>
        <v>1..1</v>
      </c>
      <c r="Q363" s="6" t="s">
        <v>1978</v>
      </c>
      <c r="R363" s="67" t="s">
        <v>1979</v>
      </c>
      <c r="S363" s="66" t="s">
        <v>73</v>
      </c>
      <c r="T363" s="68" t="s">
        <v>56</v>
      </c>
      <c r="U363" s="62" t="s">
        <v>42</v>
      </c>
      <c r="V363" s="66"/>
      <c r="W363" s="69"/>
      <c r="X363" s="38"/>
      <c r="Y363" s="70" t="s">
        <v>47</v>
      </c>
      <c r="Z363" s="70" t="s">
        <v>47</v>
      </c>
      <c r="AA363" s="4"/>
      <c r="AB363" s="13" t="str">
        <f t="shared" si="66"/>
        <v>/rsm:CrossIndustryInvoice/rsm:SupplyChainTradeTransaction/ram:ApplicableHeaderTradeAgreement/ram:BuyerTradeParty/ram:DefinedTradeContact/ram:FaxUniversalCommunication</v>
      </c>
      <c r="AC363" s="13" t="str">
        <f t="shared" si="67"/>
        <v>/ram:CompleteNumber</v>
      </c>
      <c r="AD363" s="14">
        <f>COUNTIFS(R$4:R363,AB363)</f>
        <v>1</v>
      </c>
      <c r="AE363" s="1"/>
      <c r="AF363" s="61" t="str">
        <f t="shared" si="61"/>
        <v>EXT</v>
      </c>
      <c r="AG363" s="62">
        <f t="shared" si="59"/>
        <v>6</v>
      </c>
      <c r="AH363" s="62" t="str">
        <f t="shared" si="62"/>
        <v>1..1</v>
      </c>
      <c r="AI363" s="64" t="s">
        <v>1980</v>
      </c>
      <c r="AJ363" s="64"/>
      <c r="AK363" s="65"/>
      <c r="AL363" s="65"/>
      <c r="AM363" s="65"/>
      <c r="AN363" s="64"/>
      <c r="AO363" s="66" t="str">
        <f t="shared" si="58"/>
        <v>1..1</v>
      </c>
      <c r="AP363" s="66" t="str">
        <f t="shared" si="58"/>
        <v>1..1</v>
      </c>
      <c r="AQ363" s="6" t="str">
        <f t="shared" si="58"/>
        <v>/rsm:CrossIndustryInvoice
/rsm:SupplyChainTradeTransaction
/ram:ApplicableHeaderTradeAgreement
/ram:BuyerTradeParty
/ram:DefinedTradeContact
/ram:FaxUniversalCommunication
/ram:CompleteNumber</v>
      </c>
      <c r="AR363" s="67" t="str">
        <f t="shared" si="58"/>
        <v>/rsm:CrossIndustryInvoice/rsm:SupplyChainTradeTransaction/ram:ApplicableHeaderTradeAgreement/ram:BuyerTradeParty/ram:DefinedTradeContact/ram:FaxUniversalCommunication/ram:CompleteNumber</v>
      </c>
      <c r="AS363" s="66" t="s">
        <v>73</v>
      </c>
      <c r="AT363" s="68" t="s">
        <v>56</v>
      </c>
      <c r="AU363" s="62" t="str">
        <f t="shared" si="60"/>
        <v>0..1</v>
      </c>
      <c r="AV363" s="66"/>
      <c r="AW363" s="69"/>
      <c r="AX363" s="7"/>
      <c r="AY363" s="70" t="str">
        <f t="shared" si="63"/>
        <v>EXTENDED</v>
      </c>
      <c r="AZ363" s="70" t="str">
        <f t="shared" si="63"/>
        <v>EXTENDED</v>
      </c>
      <c r="BA363" s="1"/>
      <c r="BB363" s="57"/>
      <c r="BE363"/>
      <c r="BF363" s="1"/>
      <c r="BG363" s="1"/>
      <c r="BH363" s="1"/>
      <c r="BI363" s="1"/>
      <c r="BJ363" s="1"/>
      <c r="BK363" s="1"/>
      <c r="BL363" s="1"/>
      <c r="BM363" s="1"/>
      <c r="BN363" s="1"/>
      <c r="BO363" s="1"/>
      <c r="BP363" s="1"/>
      <c r="BQ363" s="1"/>
      <c r="BR363" s="1"/>
      <c r="BS363" s="1"/>
      <c r="BT363" s="1"/>
      <c r="BU363" s="1"/>
      <c r="BV363" s="1"/>
      <c r="BW363" s="1"/>
      <c r="BX363" s="1"/>
      <c r="BY363" s="1"/>
      <c r="BZ363" s="1"/>
    </row>
    <row r="364" spans="1:78" s="59" customFormat="1" ht="105" x14ac:dyDescent="0.2">
      <c r="A364" s="45" t="str">
        <f t="shared" ref="A364:A527" si="68">IF(LEFT(E364,2)="BG","NO",IF(LEN(E364)-LEN(SUBSTITUTE(E364,"-",""))&gt;1,"NO",IF(E364="EXT","EXT","YES")))</f>
        <v>NO</v>
      </c>
      <c r="B364" s="45"/>
      <c r="C364" s="45"/>
      <c r="D364" s="185" t="s">
        <v>1526</v>
      </c>
      <c r="E364" s="186" t="s">
        <v>1981</v>
      </c>
      <c r="F364" s="301" t="e">
        <v>#N/A</v>
      </c>
      <c r="G364" s="73">
        <f t="shared" si="64"/>
        <v>5</v>
      </c>
      <c r="H364" s="73" t="s">
        <v>42</v>
      </c>
      <c r="I364" s="74" t="s">
        <v>1982</v>
      </c>
      <c r="J364" s="64"/>
      <c r="K364" s="65"/>
      <c r="L364" s="65"/>
      <c r="M364" s="65"/>
      <c r="N364" s="64"/>
      <c r="O364" s="66" t="s">
        <v>42</v>
      </c>
      <c r="P364" s="66" t="str">
        <f t="shared" si="65"/>
        <v>0..1</v>
      </c>
      <c r="Q364" s="2" t="s">
        <v>1983</v>
      </c>
      <c r="R364" s="75" t="s">
        <v>1984</v>
      </c>
      <c r="S364" s="66"/>
      <c r="T364" s="68"/>
      <c r="U364" s="66" t="s">
        <v>42</v>
      </c>
      <c r="V364" s="66"/>
      <c r="W364" s="69"/>
      <c r="X364" s="38"/>
      <c r="Y364" s="68" t="s">
        <v>282</v>
      </c>
      <c r="Z364" s="68" t="s">
        <v>282</v>
      </c>
      <c r="AA364" s="4"/>
      <c r="AB364" s="13" t="str">
        <f t="shared" si="66"/>
        <v>/rsm:CrossIndustryInvoice/rsm:SupplyChainTradeTransaction/ram:ApplicableHeaderTradeAgreement/ram:BuyerTradeParty/ram:DefinedTradeContact</v>
      </c>
      <c r="AC364" s="13" t="str">
        <f t="shared" si="67"/>
        <v>/ram:EmailURIUniversalCommunication</v>
      </c>
      <c r="AD364" s="14">
        <f>COUNTIFS(R$4:R364,AB364)</f>
        <v>1</v>
      </c>
      <c r="AE364" s="1"/>
      <c r="AF364" s="186" t="str">
        <f t="shared" si="61"/>
        <v>BT-58-00</v>
      </c>
      <c r="AG364" s="73">
        <f t="shared" si="59"/>
        <v>5</v>
      </c>
      <c r="AH364" s="73" t="str">
        <f t="shared" si="62"/>
        <v>0..1</v>
      </c>
      <c r="AI364" s="74" t="s">
        <v>1985</v>
      </c>
      <c r="AJ364" s="64"/>
      <c r="AK364" s="65"/>
      <c r="AL364" s="65"/>
      <c r="AM364" s="65" t="s">
        <v>35</v>
      </c>
      <c r="AN364" s="64"/>
      <c r="AO364" s="66" t="str">
        <f t="shared" si="58"/>
        <v>0..1</v>
      </c>
      <c r="AP364" s="66" t="str">
        <f t="shared" si="58"/>
        <v>0..1</v>
      </c>
      <c r="AQ364" s="2" t="str">
        <f t="shared" si="58"/>
        <v>/rsm:CrossIndustryInvoice
/rsm:SupplyChainTradeTransaction
/ram:ApplicableHeaderTradeAgreement
/ram:BuyerTradeParty
/ram:DefinedTradeContact
/ram:EmailURIUniversalCommunication</v>
      </c>
      <c r="AR364" s="75" t="str">
        <f t="shared" si="58"/>
        <v>/rsm:CrossIndustryInvoice/rsm:SupplyChainTradeTransaction/ram:ApplicableHeaderTradeAgreement/ram:BuyerTradeParty/ram:DefinedTradeContact/ram:EmailURIUniversalCommunication</v>
      </c>
      <c r="AS364" s="66"/>
      <c r="AT364" s="68"/>
      <c r="AU364" s="66" t="str">
        <f t="shared" si="60"/>
        <v>0..1</v>
      </c>
      <c r="AV364" s="66"/>
      <c r="AW364" s="69"/>
      <c r="AX364" s="7"/>
      <c r="AY364" s="68" t="str">
        <f t="shared" si="63"/>
        <v>EN 16931</v>
      </c>
      <c r="AZ364" s="68" t="str">
        <f t="shared" si="63"/>
        <v>EN 16931</v>
      </c>
      <c r="BA364" s="1"/>
      <c r="BB364" s="57"/>
      <c r="BE364"/>
      <c r="BF364" s="1"/>
      <c r="BG364" s="1"/>
      <c r="BH364" s="1"/>
      <c r="BI364" s="1"/>
      <c r="BJ364" s="1"/>
      <c r="BK364" s="1"/>
      <c r="BL364" s="1"/>
      <c r="BM364" s="1"/>
      <c r="BN364" s="1"/>
      <c r="BO364" s="1"/>
      <c r="BP364" s="1"/>
      <c r="BQ364" s="1"/>
      <c r="BR364" s="1"/>
      <c r="BS364" s="1"/>
      <c r="BT364" s="1"/>
      <c r="BU364" s="1"/>
      <c r="BV364" s="1"/>
      <c r="BW364" s="1"/>
      <c r="BX364" s="1"/>
      <c r="BY364" s="1"/>
      <c r="BZ364" s="1"/>
    </row>
    <row r="365" spans="1:78" s="59" customFormat="1" ht="120" x14ac:dyDescent="0.2">
      <c r="A365" s="45" t="str">
        <f t="shared" si="68"/>
        <v>YES</v>
      </c>
      <c r="B365" s="45"/>
      <c r="C365" s="45"/>
      <c r="D365" s="185" t="s">
        <v>1526</v>
      </c>
      <c r="E365" s="186" t="s">
        <v>1986</v>
      </c>
      <c r="F365" s="301" t="s">
        <v>1986</v>
      </c>
      <c r="G365" s="66">
        <f t="shared" si="64"/>
        <v>6</v>
      </c>
      <c r="H365" s="66" t="s">
        <v>42</v>
      </c>
      <c r="I365" s="64" t="s">
        <v>1987</v>
      </c>
      <c r="J365" s="64" t="s">
        <v>1725</v>
      </c>
      <c r="K365" s="65"/>
      <c r="L365" s="65"/>
      <c r="M365" s="65" t="s">
        <v>35</v>
      </c>
      <c r="N365" s="64" t="s">
        <v>70</v>
      </c>
      <c r="O365" s="66" t="s">
        <v>32</v>
      </c>
      <c r="P365" s="66" t="str">
        <f t="shared" si="65"/>
        <v>1..1</v>
      </c>
      <c r="Q365" s="2" t="s">
        <v>1988</v>
      </c>
      <c r="R365" s="75" t="s">
        <v>1989</v>
      </c>
      <c r="S365" s="66" t="s">
        <v>73</v>
      </c>
      <c r="T365" s="68" t="s">
        <v>56</v>
      </c>
      <c r="U365" s="66" t="s">
        <v>42</v>
      </c>
      <c r="V365" s="66" t="s">
        <v>35</v>
      </c>
      <c r="W365" s="69" t="s">
        <v>35</v>
      </c>
      <c r="X365" s="38"/>
      <c r="Y365" s="68" t="s">
        <v>282</v>
      </c>
      <c r="Z365" s="68" t="s">
        <v>282</v>
      </c>
      <c r="AA365" s="4"/>
      <c r="AB365" s="13" t="str">
        <f t="shared" si="66"/>
        <v>/rsm:CrossIndustryInvoice/rsm:SupplyChainTradeTransaction/ram:ApplicableHeaderTradeAgreement/ram:BuyerTradeParty/ram:DefinedTradeContact/ram:EmailURIUniversalCommunication</v>
      </c>
      <c r="AC365" s="13" t="str">
        <f t="shared" si="67"/>
        <v>/ram:URIID</v>
      </c>
      <c r="AD365" s="14">
        <f>COUNTIFS(R$4:R365,AB365)</f>
        <v>1</v>
      </c>
      <c r="AE365" s="1"/>
      <c r="AF365" s="186" t="str">
        <f t="shared" si="61"/>
        <v>BT-58</v>
      </c>
      <c r="AG365" s="66">
        <f t="shared" si="59"/>
        <v>6</v>
      </c>
      <c r="AH365" s="66" t="str">
        <f t="shared" si="62"/>
        <v>0..1</v>
      </c>
      <c r="AI365" s="64" t="s">
        <v>1990</v>
      </c>
      <c r="AJ365" s="64" t="s">
        <v>1729</v>
      </c>
      <c r="AK365" s="65"/>
      <c r="AL365" s="65"/>
      <c r="AM365" s="65" t="s">
        <v>35</v>
      </c>
      <c r="AN365" s="64" t="s">
        <v>78</v>
      </c>
      <c r="AO365" s="66" t="str">
        <f t="shared" si="58"/>
        <v>1..1</v>
      </c>
      <c r="AP365" s="66" t="str">
        <f t="shared" si="58"/>
        <v>1..1</v>
      </c>
      <c r="AQ365" s="2" t="str">
        <f t="shared" si="58"/>
        <v>/rsm:CrossIndustryInvoice
/rsm:SupplyChainTradeTransaction
/ram:ApplicableHeaderTradeAgreement
/ram:BuyerTradeParty
/ram:DefinedTradeContact
/ram:EmailURIUniversalCommunication
/ram:URIID</v>
      </c>
      <c r="AR365" s="75" t="str">
        <f t="shared" si="58"/>
        <v>/rsm:CrossIndustryInvoice/rsm:SupplyChainTradeTransaction/ram:ApplicableHeaderTradeAgreement/ram:BuyerTradeParty/ram:DefinedTradeContact/ram:EmailURIUniversalCommunication/ram:URIID</v>
      </c>
      <c r="AS365" s="66" t="s">
        <v>73</v>
      </c>
      <c r="AT365" s="68" t="s">
        <v>56</v>
      </c>
      <c r="AU365" s="66" t="str">
        <f t="shared" si="60"/>
        <v>0..1</v>
      </c>
      <c r="AV365" s="66" t="s">
        <v>35</v>
      </c>
      <c r="AW365" s="69" t="s">
        <v>35</v>
      </c>
      <c r="AX365" s="7"/>
      <c r="AY365" s="68" t="str">
        <f t="shared" si="63"/>
        <v>EN 16931</v>
      </c>
      <c r="AZ365" s="68" t="str">
        <f t="shared" si="63"/>
        <v>EN 16931</v>
      </c>
      <c r="BA365" s="1"/>
      <c r="BB365" s="57"/>
      <c r="BE365"/>
      <c r="BF365" s="1"/>
      <c r="BG365" s="1"/>
      <c r="BH365" s="1"/>
      <c r="BI365" s="1"/>
      <c r="BJ365" s="1"/>
      <c r="BK365" s="1"/>
      <c r="BL365" s="1"/>
      <c r="BM365" s="1"/>
      <c r="BN365" s="1"/>
      <c r="BO365" s="1"/>
      <c r="BP365" s="1"/>
      <c r="BQ365" s="1"/>
      <c r="BR365" s="1"/>
      <c r="BS365" s="1"/>
      <c r="BT365" s="1"/>
      <c r="BU365" s="1"/>
      <c r="BV365" s="1"/>
      <c r="BW365" s="1"/>
      <c r="BX365" s="1"/>
      <c r="BY365" s="1"/>
      <c r="BZ365" s="1"/>
    </row>
    <row r="366" spans="1:78" s="59" customFormat="1" ht="90" x14ac:dyDescent="0.2">
      <c r="A366" s="45" t="str">
        <f t="shared" si="68"/>
        <v>NO</v>
      </c>
      <c r="B366" s="45"/>
      <c r="C366" s="45"/>
      <c r="D366" s="185" t="s">
        <v>1526</v>
      </c>
      <c r="E366" s="188" t="s">
        <v>1991</v>
      </c>
      <c r="F366" s="303" t="s">
        <v>1991</v>
      </c>
      <c r="G366" s="124">
        <f t="shared" si="64"/>
        <v>4</v>
      </c>
      <c r="H366" s="124" t="s">
        <v>32</v>
      </c>
      <c r="I366" s="138" t="s">
        <v>1992</v>
      </c>
      <c r="J366" s="125" t="s">
        <v>1993</v>
      </c>
      <c r="K366" s="126" t="s">
        <v>1733</v>
      </c>
      <c r="L366" s="126" t="s">
        <v>1734</v>
      </c>
      <c r="M366" s="126" t="s">
        <v>1994</v>
      </c>
      <c r="N366" s="125"/>
      <c r="O366" s="124" t="s">
        <v>32</v>
      </c>
      <c r="P366" s="124" t="str">
        <f t="shared" si="65"/>
        <v>1..1</v>
      </c>
      <c r="Q366" s="127" t="s">
        <v>1995</v>
      </c>
      <c r="R366" s="128" t="s">
        <v>1996</v>
      </c>
      <c r="S366" s="124" t="s">
        <v>35</v>
      </c>
      <c r="T366" s="129"/>
      <c r="U366" s="124" t="s">
        <v>42</v>
      </c>
      <c r="V366" s="124" t="s">
        <v>35</v>
      </c>
      <c r="W366" s="130" t="s">
        <v>35</v>
      </c>
      <c r="X366" s="38"/>
      <c r="Y366" s="129" t="s">
        <v>185</v>
      </c>
      <c r="Z366" s="129" t="s">
        <v>185</v>
      </c>
      <c r="AA366" s="4"/>
      <c r="AB366" s="13" t="str">
        <f t="shared" si="66"/>
        <v>/rsm:CrossIndustryInvoice/rsm:SupplyChainTradeTransaction/ram:ApplicableHeaderTradeAgreement/ram:BuyerTradeParty</v>
      </c>
      <c r="AC366" s="13" t="str">
        <f t="shared" si="67"/>
        <v>/ram:PostalTradeAddress</v>
      </c>
      <c r="AD366" s="14">
        <f>COUNTIFS(R$4:R366,AB366)</f>
        <v>1</v>
      </c>
      <c r="AE366" s="1"/>
      <c r="AF366" s="188" t="str">
        <f t="shared" si="61"/>
        <v>BG-8</v>
      </c>
      <c r="AG366" s="124">
        <f t="shared" si="59"/>
        <v>4</v>
      </c>
      <c r="AH366" s="124" t="str">
        <f t="shared" si="62"/>
        <v>1..1</v>
      </c>
      <c r="AI366" s="138" t="s">
        <v>1997</v>
      </c>
      <c r="AJ366" s="125" t="s">
        <v>1998</v>
      </c>
      <c r="AK366" s="126" t="s">
        <v>1740</v>
      </c>
      <c r="AL366" s="126" t="s">
        <v>1741</v>
      </c>
      <c r="AM366" s="126" t="s">
        <v>1999</v>
      </c>
      <c r="AN366" s="125"/>
      <c r="AO366" s="124" t="str">
        <f t="shared" si="58"/>
        <v>1..1</v>
      </c>
      <c r="AP366" s="124" t="str">
        <f t="shared" si="58"/>
        <v>1..1</v>
      </c>
      <c r="AQ366" s="127" t="str">
        <f t="shared" si="58"/>
        <v>/rsm:CrossIndustryInvoice
/rsm:SupplyChainTradeTransaction
/ram:ApplicableHeaderTradeAgreement
/ram:BuyerTradeParty
/ram:PostalTradeAddress</v>
      </c>
      <c r="AR366" s="128" t="str">
        <f t="shared" si="58"/>
        <v>/rsm:CrossIndustryInvoice/rsm:SupplyChainTradeTransaction/ram:ApplicableHeaderTradeAgreement/ram:BuyerTradeParty/ram:PostalTradeAddress</v>
      </c>
      <c r="AS366" s="124" t="s">
        <v>35</v>
      </c>
      <c r="AT366" s="129"/>
      <c r="AU366" s="124" t="str">
        <f t="shared" si="60"/>
        <v>0..1</v>
      </c>
      <c r="AV366" s="124" t="s">
        <v>35</v>
      </c>
      <c r="AW366" s="130" t="s">
        <v>35</v>
      </c>
      <c r="AX366" s="7"/>
      <c r="AY366" s="129" t="str">
        <f t="shared" si="63"/>
        <v>BASIC WL</v>
      </c>
      <c r="AZ366" s="129" t="str">
        <f t="shared" si="63"/>
        <v>BASIC WL</v>
      </c>
      <c r="BA366" s="1"/>
      <c r="BB366" s="57"/>
      <c r="BE366"/>
      <c r="BF366" s="1"/>
      <c r="BG366" s="1"/>
      <c r="BH366" s="1"/>
      <c r="BI366" s="1"/>
      <c r="BJ366" s="1"/>
      <c r="BK366" s="1"/>
      <c r="BL366" s="1"/>
      <c r="BM366" s="1"/>
      <c r="BN366" s="1"/>
      <c r="BO366" s="1"/>
      <c r="BP366" s="1"/>
      <c r="BQ366" s="1"/>
      <c r="BR366" s="1"/>
      <c r="BS366" s="1"/>
      <c r="BT366" s="1"/>
      <c r="BU366" s="1"/>
      <c r="BV366" s="1"/>
      <c r="BW366" s="1"/>
      <c r="BX366" s="1"/>
      <c r="BY366" s="1"/>
      <c r="BZ366" s="1"/>
    </row>
    <row r="367" spans="1:78" s="59" customFormat="1" ht="105" x14ac:dyDescent="0.2">
      <c r="A367" s="45" t="str">
        <f t="shared" si="68"/>
        <v>YES</v>
      </c>
      <c r="B367" s="45"/>
      <c r="C367" s="45"/>
      <c r="D367" s="185" t="s">
        <v>1526</v>
      </c>
      <c r="E367" s="186" t="s">
        <v>2000</v>
      </c>
      <c r="F367" s="301" t="s">
        <v>2000</v>
      </c>
      <c r="G367" s="66">
        <f t="shared" si="64"/>
        <v>5</v>
      </c>
      <c r="H367" s="66" t="s">
        <v>42</v>
      </c>
      <c r="I367" s="64" t="s">
        <v>2001</v>
      </c>
      <c r="J367" s="64" t="s">
        <v>1635</v>
      </c>
      <c r="K367" s="65" t="s">
        <v>1636</v>
      </c>
      <c r="L367" s="65"/>
      <c r="M367" s="65" t="s">
        <v>35</v>
      </c>
      <c r="N367" s="64" t="s">
        <v>70</v>
      </c>
      <c r="O367" s="66" t="s">
        <v>42</v>
      </c>
      <c r="P367" s="66" t="str">
        <f t="shared" si="65"/>
        <v>0..1</v>
      </c>
      <c r="Q367" s="2" t="s">
        <v>2002</v>
      </c>
      <c r="R367" s="75" t="s">
        <v>2003</v>
      </c>
      <c r="S367" s="66" t="s">
        <v>73</v>
      </c>
      <c r="T367" s="68" t="s">
        <v>56</v>
      </c>
      <c r="U367" s="66" t="s">
        <v>42</v>
      </c>
      <c r="V367" s="66" t="s">
        <v>35</v>
      </c>
      <c r="W367" s="69" t="s">
        <v>35</v>
      </c>
      <c r="X367" s="38"/>
      <c r="Y367" s="68" t="s">
        <v>185</v>
      </c>
      <c r="Z367" s="68" t="s">
        <v>185</v>
      </c>
      <c r="AA367" s="4"/>
      <c r="AB367" s="13" t="str">
        <f t="shared" si="66"/>
        <v>/rsm:CrossIndustryInvoice/rsm:SupplyChainTradeTransaction/ram:ApplicableHeaderTradeAgreement/ram:BuyerTradeParty/ram:PostalTradeAddress</v>
      </c>
      <c r="AC367" s="13" t="str">
        <f t="shared" si="67"/>
        <v>/ram:PostcodeCode</v>
      </c>
      <c r="AD367" s="14">
        <f>COUNTIFS(R$4:R367,AB367)</f>
        <v>1</v>
      </c>
      <c r="AE367" s="1"/>
      <c r="AF367" s="186" t="str">
        <f t="shared" si="61"/>
        <v>BT-53</v>
      </c>
      <c r="AG367" s="66">
        <f t="shared" si="59"/>
        <v>5</v>
      </c>
      <c r="AH367" s="66" t="str">
        <f t="shared" si="62"/>
        <v>0..1</v>
      </c>
      <c r="AI367" s="64" t="s">
        <v>2004</v>
      </c>
      <c r="AJ367" s="64" t="s">
        <v>1747</v>
      </c>
      <c r="AK367" s="65" t="s">
        <v>1748</v>
      </c>
      <c r="AL367" s="65"/>
      <c r="AM367" s="65" t="s">
        <v>35</v>
      </c>
      <c r="AN367" s="64" t="s">
        <v>78</v>
      </c>
      <c r="AO367" s="66" t="str">
        <f t="shared" si="58"/>
        <v>0..1</v>
      </c>
      <c r="AP367" s="66" t="str">
        <f t="shared" si="58"/>
        <v>0..1</v>
      </c>
      <c r="AQ367" s="2" t="str">
        <f t="shared" si="58"/>
        <v>/rsm:CrossIndustryInvoice
/rsm:SupplyChainTradeTransaction
/ram:ApplicableHeaderTradeAgreement
/ram:BuyerTradeParty
/ram:PostalTradeAddress
/ram:PostcodeCode</v>
      </c>
      <c r="AR367" s="75" t="str">
        <f t="shared" si="58"/>
        <v>/rsm:CrossIndustryInvoice/rsm:SupplyChainTradeTransaction/ram:ApplicableHeaderTradeAgreement/ram:BuyerTradeParty/ram:PostalTradeAddress/ram:PostcodeCode</v>
      </c>
      <c r="AS367" s="66" t="s">
        <v>73</v>
      </c>
      <c r="AT367" s="68" t="s">
        <v>56</v>
      </c>
      <c r="AU367" s="66" t="str">
        <f t="shared" si="60"/>
        <v>0..1</v>
      </c>
      <c r="AV367" s="66" t="s">
        <v>35</v>
      </c>
      <c r="AW367" s="69" t="s">
        <v>35</v>
      </c>
      <c r="AX367" s="7"/>
      <c r="AY367" s="68" t="str">
        <f t="shared" si="63"/>
        <v>BASIC WL</v>
      </c>
      <c r="AZ367" s="68" t="str">
        <f t="shared" si="63"/>
        <v>BASIC WL</v>
      </c>
      <c r="BA367" s="1"/>
      <c r="BB367" s="57"/>
      <c r="BE367"/>
      <c r="BF367" s="1"/>
      <c r="BG367" s="1"/>
      <c r="BH367" s="1"/>
      <c r="BI367" s="1"/>
      <c r="BJ367" s="1"/>
      <c r="BK367" s="1"/>
      <c r="BL367" s="1"/>
      <c r="BM367" s="1"/>
      <c r="BN367" s="1"/>
      <c r="BO367" s="1"/>
      <c r="BP367" s="1"/>
      <c r="BQ367" s="1"/>
      <c r="BR367" s="1"/>
      <c r="BS367" s="1"/>
      <c r="BT367" s="1"/>
      <c r="BU367" s="1"/>
      <c r="BV367" s="1"/>
      <c r="BW367" s="1"/>
      <c r="BX367" s="1"/>
      <c r="BY367" s="1"/>
      <c r="BZ367" s="1"/>
    </row>
    <row r="368" spans="1:78" s="59" customFormat="1" ht="105" x14ac:dyDescent="0.2">
      <c r="A368" s="45" t="str">
        <f t="shared" si="68"/>
        <v>YES</v>
      </c>
      <c r="B368" s="45"/>
      <c r="C368" s="45"/>
      <c r="D368" s="185" t="s">
        <v>1526</v>
      </c>
      <c r="E368" s="186" t="s">
        <v>2005</v>
      </c>
      <c r="F368" s="301" t="s">
        <v>2005</v>
      </c>
      <c r="G368" s="66">
        <f t="shared" si="64"/>
        <v>5</v>
      </c>
      <c r="H368" s="66" t="s">
        <v>42</v>
      </c>
      <c r="I368" s="64" t="s">
        <v>2006</v>
      </c>
      <c r="J368" s="64" t="s">
        <v>1641</v>
      </c>
      <c r="K368" s="65" t="s">
        <v>1642</v>
      </c>
      <c r="L368" s="65"/>
      <c r="M368" s="65" t="s">
        <v>35</v>
      </c>
      <c r="N368" s="64" t="s">
        <v>70</v>
      </c>
      <c r="O368" s="66" t="s">
        <v>42</v>
      </c>
      <c r="P368" s="66" t="str">
        <f t="shared" si="65"/>
        <v>0..1</v>
      </c>
      <c r="Q368" s="2" t="s">
        <v>2007</v>
      </c>
      <c r="R368" s="75" t="s">
        <v>2008</v>
      </c>
      <c r="S368" s="66" t="s">
        <v>73</v>
      </c>
      <c r="T368" s="68" t="s">
        <v>56</v>
      </c>
      <c r="U368" s="66" t="s">
        <v>42</v>
      </c>
      <c r="V368" s="66" t="s">
        <v>35</v>
      </c>
      <c r="W368" s="69" t="s">
        <v>35</v>
      </c>
      <c r="X368" s="38"/>
      <c r="Y368" s="68" t="s">
        <v>185</v>
      </c>
      <c r="Z368" s="68" t="s">
        <v>185</v>
      </c>
      <c r="AA368" s="4"/>
      <c r="AB368" s="13" t="str">
        <f t="shared" si="66"/>
        <v>/rsm:CrossIndustryInvoice/rsm:SupplyChainTradeTransaction/ram:ApplicableHeaderTradeAgreement/ram:BuyerTradeParty/ram:PostalTradeAddress</v>
      </c>
      <c r="AC368" s="13" t="str">
        <f t="shared" si="67"/>
        <v>/ram:LineOne</v>
      </c>
      <c r="AD368" s="14">
        <f>COUNTIFS(R$4:R368,AB368)</f>
        <v>1</v>
      </c>
      <c r="AE368" s="1"/>
      <c r="AF368" s="186" t="str">
        <f t="shared" si="61"/>
        <v>BT-50</v>
      </c>
      <c r="AG368" s="66">
        <f t="shared" si="59"/>
        <v>5</v>
      </c>
      <c r="AH368" s="66" t="str">
        <f t="shared" si="62"/>
        <v>0..1</v>
      </c>
      <c r="AI368" s="64" t="s">
        <v>2009</v>
      </c>
      <c r="AJ368" s="64" t="s">
        <v>1754</v>
      </c>
      <c r="AK368" s="65" t="s">
        <v>1755</v>
      </c>
      <c r="AL368" s="65"/>
      <c r="AM368" s="65" t="s">
        <v>35</v>
      </c>
      <c r="AN368" s="64" t="s">
        <v>78</v>
      </c>
      <c r="AO368" s="66" t="str">
        <f t="shared" si="58"/>
        <v>0..1</v>
      </c>
      <c r="AP368" s="66" t="str">
        <f t="shared" si="58"/>
        <v>0..1</v>
      </c>
      <c r="AQ368" s="2" t="str">
        <f t="shared" si="58"/>
        <v>/rsm:CrossIndustryInvoice
/rsm:SupplyChainTradeTransaction
/ram:ApplicableHeaderTradeAgreement
/ram:BuyerTradeParty
/ram:PostalTradeAddress
/ram:LineOne</v>
      </c>
      <c r="AR368" s="75" t="str">
        <f t="shared" si="58"/>
        <v>/rsm:CrossIndustryInvoice/rsm:SupplyChainTradeTransaction/ram:ApplicableHeaderTradeAgreement/ram:BuyerTradeParty/ram:PostalTradeAddress/ram:LineOne</v>
      </c>
      <c r="AS368" s="66" t="s">
        <v>73</v>
      </c>
      <c r="AT368" s="68" t="s">
        <v>56</v>
      </c>
      <c r="AU368" s="66" t="str">
        <f t="shared" si="60"/>
        <v>0..1</v>
      </c>
      <c r="AV368" s="66" t="s">
        <v>35</v>
      </c>
      <c r="AW368" s="69" t="s">
        <v>35</v>
      </c>
      <c r="AX368" s="7"/>
      <c r="AY368" s="68" t="str">
        <f t="shared" si="63"/>
        <v>BASIC WL</v>
      </c>
      <c r="AZ368" s="68" t="str">
        <f t="shared" si="63"/>
        <v>BASIC WL</v>
      </c>
      <c r="BA368" s="1"/>
      <c r="BB368" s="57"/>
      <c r="BE368"/>
      <c r="BF368" s="1"/>
      <c r="BG368" s="1"/>
      <c r="BH368" s="1"/>
      <c r="BI368" s="1"/>
      <c r="BJ368" s="1"/>
      <c r="BK368" s="1"/>
      <c r="BL368" s="1"/>
      <c r="BM368" s="1"/>
      <c r="BN368" s="1"/>
      <c r="BO368" s="1"/>
      <c r="BP368" s="1"/>
      <c r="BQ368" s="1"/>
      <c r="BR368" s="1"/>
      <c r="BS368" s="1"/>
      <c r="BT368" s="1"/>
      <c r="BU368" s="1"/>
      <c r="BV368" s="1"/>
      <c r="BW368" s="1"/>
      <c r="BX368" s="1"/>
      <c r="BY368" s="1"/>
      <c r="BZ368" s="1"/>
    </row>
    <row r="369" spans="1:78" s="59" customFormat="1" ht="105" x14ac:dyDescent="0.2">
      <c r="A369" s="45" t="str">
        <f t="shared" si="68"/>
        <v>YES</v>
      </c>
      <c r="B369" s="45"/>
      <c r="C369" s="45"/>
      <c r="D369" s="185" t="s">
        <v>1526</v>
      </c>
      <c r="E369" s="186" t="s">
        <v>2010</v>
      </c>
      <c r="F369" s="301" t="s">
        <v>2010</v>
      </c>
      <c r="G369" s="66">
        <f t="shared" si="64"/>
        <v>5</v>
      </c>
      <c r="H369" s="66" t="s">
        <v>42</v>
      </c>
      <c r="I369" s="64" t="s">
        <v>2011</v>
      </c>
      <c r="J369" s="64" t="s">
        <v>1647</v>
      </c>
      <c r="K369" s="65"/>
      <c r="L369" s="65"/>
      <c r="M369" s="65" t="s">
        <v>35</v>
      </c>
      <c r="N369" s="64" t="s">
        <v>70</v>
      </c>
      <c r="O369" s="66" t="s">
        <v>42</v>
      </c>
      <c r="P369" s="66" t="str">
        <f t="shared" si="65"/>
        <v>0..1</v>
      </c>
      <c r="Q369" s="2" t="s">
        <v>2012</v>
      </c>
      <c r="R369" s="75" t="s">
        <v>2013</v>
      </c>
      <c r="S369" s="66" t="s">
        <v>73</v>
      </c>
      <c r="T369" s="68" t="s">
        <v>56</v>
      </c>
      <c r="U369" s="66" t="s">
        <v>42</v>
      </c>
      <c r="V369" s="66" t="s">
        <v>35</v>
      </c>
      <c r="W369" s="69" t="s">
        <v>35</v>
      </c>
      <c r="X369" s="38"/>
      <c r="Y369" s="68" t="s">
        <v>185</v>
      </c>
      <c r="Z369" s="68" t="s">
        <v>185</v>
      </c>
      <c r="AA369" s="4"/>
      <c r="AB369" s="13" t="str">
        <f t="shared" si="66"/>
        <v>/rsm:CrossIndustryInvoice/rsm:SupplyChainTradeTransaction/ram:ApplicableHeaderTradeAgreement/ram:BuyerTradeParty/ram:PostalTradeAddress</v>
      </c>
      <c r="AC369" s="13" t="str">
        <f t="shared" si="67"/>
        <v>/ram:LineTwo</v>
      </c>
      <c r="AD369" s="14">
        <f>COUNTIFS(R$4:R369,AB369)</f>
        <v>1</v>
      </c>
      <c r="AE369" s="1"/>
      <c r="AF369" s="186" t="str">
        <f t="shared" si="61"/>
        <v>BT-51</v>
      </c>
      <c r="AG369" s="66">
        <f t="shared" si="59"/>
        <v>5</v>
      </c>
      <c r="AH369" s="66" t="str">
        <f t="shared" si="62"/>
        <v>0..1</v>
      </c>
      <c r="AI369" s="64" t="s">
        <v>2014</v>
      </c>
      <c r="AJ369" s="64" t="s">
        <v>1761</v>
      </c>
      <c r="AK369" s="65"/>
      <c r="AL369" s="65"/>
      <c r="AM369" s="65" t="s">
        <v>35</v>
      </c>
      <c r="AN369" s="64" t="s">
        <v>78</v>
      </c>
      <c r="AO369" s="66" t="str">
        <f t="shared" si="58"/>
        <v>0..1</v>
      </c>
      <c r="AP369" s="66" t="str">
        <f t="shared" si="58"/>
        <v>0..1</v>
      </c>
      <c r="AQ369" s="2" t="str">
        <f t="shared" si="58"/>
        <v>/rsm:CrossIndustryInvoice
/rsm:SupplyChainTradeTransaction
/ram:ApplicableHeaderTradeAgreement
/ram:BuyerTradeParty
/ram:PostalTradeAddress
/ram:LineTwo</v>
      </c>
      <c r="AR369" s="75" t="str">
        <f t="shared" si="58"/>
        <v>/rsm:CrossIndustryInvoice/rsm:SupplyChainTradeTransaction/ram:ApplicableHeaderTradeAgreement/ram:BuyerTradeParty/ram:PostalTradeAddress/ram:LineTwo</v>
      </c>
      <c r="AS369" s="66" t="s">
        <v>73</v>
      </c>
      <c r="AT369" s="68" t="s">
        <v>56</v>
      </c>
      <c r="AU369" s="66" t="str">
        <f t="shared" si="60"/>
        <v>0..1</v>
      </c>
      <c r="AV369" s="66" t="s">
        <v>35</v>
      </c>
      <c r="AW369" s="69" t="s">
        <v>35</v>
      </c>
      <c r="AX369" s="7"/>
      <c r="AY369" s="68" t="str">
        <f t="shared" si="63"/>
        <v>BASIC WL</v>
      </c>
      <c r="AZ369" s="68" t="str">
        <f t="shared" si="63"/>
        <v>BASIC WL</v>
      </c>
      <c r="BA369" s="1"/>
      <c r="BB369" s="57"/>
      <c r="BE369"/>
      <c r="BF369" s="1"/>
      <c r="BG369" s="1"/>
      <c r="BH369" s="1"/>
      <c r="BI369" s="1"/>
      <c r="BJ369" s="1"/>
      <c r="BK369" s="1"/>
      <c r="BL369" s="1"/>
      <c r="BM369" s="1"/>
      <c r="BN369" s="1"/>
      <c r="BO369" s="1"/>
      <c r="BP369" s="1"/>
      <c r="BQ369" s="1"/>
      <c r="BR369" s="1"/>
      <c r="BS369" s="1"/>
      <c r="BT369" s="1"/>
      <c r="BU369" s="1"/>
      <c r="BV369" s="1"/>
      <c r="BW369" s="1"/>
      <c r="BX369" s="1"/>
      <c r="BY369" s="1"/>
      <c r="BZ369" s="1"/>
    </row>
    <row r="370" spans="1:78" s="59" customFormat="1" ht="105" x14ac:dyDescent="0.2">
      <c r="A370" s="45" t="str">
        <f t="shared" si="68"/>
        <v>YES</v>
      </c>
      <c r="B370" s="45"/>
      <c r="C370" s="45"/>
      <c r="D370" s="185" t="s">
        <v>1526</v>
      </c>
      <c r="E370" s="186" t="s">
        <v>2015</v>
      </c>
      <c r="F370" s="301" t="s">
        <v>2015</v>
      </c>
      <c r="G370" s="66">
        <f t="shared" si="64"/>
        <v>5</v>
      </c>
      <c r="H370" s="66" t="s">
        <v>42</v>
      </c>
      <c r="I370" s="64" t="s">
        <v>2016</v>
      </c>
      <c r="J370" s="64" t="s">
        <v>1647</v>
      </c>
      <c r="K370" s="65"/>
      <c r="L370" s="65"/>
      <c r="M370" s="65" t="s">
        <v>35</v>
      </c>
      <c r="N370" s="64" t="s">
        <v>70</v>
      </c>
      <c r="O370" s="66" t="s">
        <v>42</v>
      </c>
      <c r="P370" s="66" t="str">
        <f t="shared" si="65"/>
        <v>0..1</v>
      </c>
      <c r="Q370" s="2" t="s">
        <v>2017</v>
      </c>
      <c r="R370" s="75" t="s">
        <v>2018</v>
      </c>
      <c r="S370" s="66" t="s">
        <v>73</v>
      </c>
      <c r="T370" s="68" t="s">
        <v>56</v>
      </c>
      <c r="U370" s="66" t="s">
        <v>42</v>
      </c>
      <c r="V370" s="66" t="s">
        <v>35</v>
      </c>
      <c r="W370" s="69" t="s">
        <v>35</v>
      </c>
      <c r="X370" s="38"/>
      <c r="Y370" s="68" t="s">
        <v>185</v>
      </c>
      <c r="Z370" s="68" t="s">
        <v>185</v>
      </c>
      <c r="AA370" s="4"/>
      <c r="AB370" s="13" t="str">
        <f t="shared" si="66"/>
        <v>/rsm:CrossIndustryInvoice/rsm:SupplyChainTradeTransaction/ram:ApplicableHeaderTradeAgreement/ram:BuyerTradeParty/ram:PostalTradeAddress</v>
      </c>
      <c r="AC370" s="13" t="str">
        <f t="shared" si="67"/>
        <v>/ram:LineThree</v>
      </c>
      <c r="AD370" s="14">
        <f>COUNTIFS(R$4:R370,AB370)</f>
        <v>1</v>
      </c>
      <c r="AE370" s="1"/>
      <c r="AF370" s="186" t="str">
        <f t="shared" si="61"/>
        <v>BT-163</v>
      </c>
      <c r="AG370" s="66">
        <f t="shared" si="59"/>
        <v>5</v>
      </c>
      <c r="AH370" s="66" t="str">
        <f t="shared" si="62"/>
        <v>0..1</v>
      </c>
      <c r="AI370" s="64" t="s">
        <v>2019</v>
      </c>
      <c r="AJ370" s="64" t="s">
        <v>1761</v>
      </c>
      <c r="AK370" s="65" t="s">
        <v>35</v>
      </c>
      <c r="AL370" s="65"/>
      <c r="AM370" s="65" t="s">
        <v>35</v>
      </c>
      <c r="AN370" s="64" t="s">
        <v>78</v>
      </c>
      <c r="AO370" s="66" t="str">
        <f t="shared" si="58"/>
        <v>0..1</v>
      </c>
      <c r="AP370" s="66" t="str">
        <f t="shared" si="58"/>
        <v>0..1</v>
      </c>
      <c r="AQ370" s="2" t="str">
        <f t="shared" si="58"/>
        <v>/rsm:CrossIndustryInvoice
/rsm:SupplyChainTradeTransaction
/ram:ApplicableHeaderTradeAgreement
/ram:BuyerTradeParty
/ram:PostalTradeAddress
/ram:LineThree</v>
      </c>
      <c r="AR370" s="75" t="str">
        <f t="shared" si="58"/>
        <v>/rsm:CrossIndustryInvoice/rsm:SupplyChainTradeTransaction/ram:ApplicableHeaderTradeAgreement/ram:BuyerTradeParty/ram:PostalTradeAddress/ram:LineThree</v>
      </c>
      <c r="AS370" s="66" t="s">
        <v>73</v>
      </c>
      <c r="AT370" s="68" t="s">
        <v>56</v>
      </c>
      <c r="AU370" s="66" t="str">
        <f t="shared" si="60"/>
        <v>0..1</v>
      </c>
      <c r="AV370" s="66" t="s">
        <v>35</v>
      </c>
      <c r="AW370" s="69" t="s">
        <v>35</v>
      </c>
      <c r="AX370" s="7"/>
      <c r="AY370" s="68" t="str">
        <f t="shared" si="63"/>
        <v>BASIC WL</v>
      </c>
      <c r="AZ370" s="68" t="str">
        <f t="shared" si="63"/>
        <v>BASIC WL</v>
      </c>
      <c r="BA370" s="1"/>
      <c r="BB370" s="57"/>
      <c r="BE370"/>
      <c r="BF370" s="1"/>
      <c r="BG370" s="1"/>
      <c r="BH370" s="1"/>
      <c r="BI370" s="1"/>
      <c r="BJ370" s="1"/>
      <c r="BK370" s="1"/>
      <c r="BL370" s="1"/>
      <c r="BM370" s="1"/>
      <c r="BN370" s="1"/>
      <c r="BO370" s="1"/>
      <c r="BP370" s="1"/>
      <c r="BQ370" s="1"/>
      <c r="BR370" s="1"/>
      <c r="BS370" s="1"/>
      <c r="BT370" s="1"/>
      <c r="BU370" s="1"/>
      <c r="BV370" s="1"/>
      <c r="BW370" s="1"/>
      <c r="BX370" s="1"/>
      <c r="BY370" s="1"/>
      <c r="BZ370" s="1"/>
    </row>
    <row r="371" spans="1:78" s="59" customFormat="1" ht="105" x14ac:dyDescent="0.2">
      <c r="A371" s="45" t="str">
        <f t="shared" si="68"/>
        <v>YES</v>
      </c>
      <c r="B371" s="45"/>
      <c r="C371" s="45"/>
      <c r="D371" s="185" t="s">
        <v>1526</v>
      </c>
      <c r="E371" s="186" t="s">
        <v>2020</v>
      </c>
      <c r="F371" s="301" t="s">
        <v>2020</v>
      </c>
      <c r="G371" s="66">
        <f t="shared" si="64"/>
        <v>5</v>
      </c>
      <c r="H371" s="66" t="s">
        <v>42</v>
      </c>
      <c r="I371" s="64" t="s">
        <v>2021</v>
      </c>
      <c r="J371" s="64" t="s">
        <v>1931</v>
      </c>
      <c r="K371" s="65"/>
      <c r="L371" s="65"/>
      <c r="M371" s="65" t="s">
        <v>35</v>
      </c>
      <c r="N371" s="64" t="s">
        <v>70</v>
      </c>
      <c r="O371" s="66" t="s">
        <v>42</v>
      </c>
      <c r="P371" s="66" t="str">
        <f t="shared" si="65"/>
        <v>0..1</v>
      </c>
      <c r="Q371" s="2" t="s">
        <v>2022</v>
      </c>
      <c r="R371" s="75" t="s">
        <v>2023</v>
      </c>
      <c r="S371" s="66" t="s">
        <v>73</v>
      </c>
      <c r="T371" s="68" t="s">
        <v>56</v>
      </c>
      <c r="U371" s="66" t="s">
        <v>42</v>
      </c>
      <c r="V371" s="66" t="s">
        <v>35</v>
      </c>
      <c r="W371" s="69" t="s">
        <v>35</v>
      </c>
      <c r="X371" s="38"/>
      <c r="Y371" s="68" t="s">
        <v>185</v>
      </c>
      <c r="Z371" s="68" t="s">
        <v>185</v>
      </c>
      <c r="AA371" s="4"/>
      <c r="AB371" s="13" t="str">
        <f t="shared" si="66"/>
        <v>/rsm:CrossIndustryInvoice/rsm:SupplyChainTradeTransaction/ram:ApplicableHeaderTradeAgreement/ram:BuyerTradeParty/ram:PostalTradeAddress</v>
      </c>
      <c r="AC371" s="13" t="str">
        <f t="shared" si="67"/>
        <v>/ram:CityName</v>
      </c>
      <c r="AD371" s="14">
        <f>COUNTIFS(R$4:R371,AB371)</f>
        <v>1</v>
      </c>
      <c r="AE371" s="1"/>
      <c r="AF371" s="186" t="str">
        <f t="shared" si="61"/>
        <v>BT-52</v>
      </c>
      <c r="AG371" s="66">
        <f t="shared" si="59"/>
        <v>5</v>
      </c>
      <c r="AH371" s="66" t="str">
        <f t="shared" si="62"/>
        <v>0..1</v>
      </c>
      <c r="AI371" s="64" t="s">
        <v>2024</v>
      </c>
      <c r="AJ371" s="64" t="s">
        <v>2025</v>
      </c>
      <c r="AK371" s="65"/>
      <c r="AL371" s="65"/>
      <c r="AM371" s="65" t="s">
        <v>35</v>
      </c>
      <c r="AN371" s="64" t="s">
        <v>78</v>
      </c>
      <c r="AO371" s="66" t="str">
        <f t="shared" si="58"/>
        <v>0..1</v>
      </c>
      <c r="AP371" s="66" t="str">
        <f t="shared" si="58"/>
        <v>0..1</v>
      </c>
      <c r="AQ371" s="2" t="str">
        <f t="shared" si="58"/>
        <v>/rsm:CrossIndustryInvoice
/rsm:SupplyChainTradeTransaction
/ram:ApplicableHeaderTradeAgreement
/ram:BuyerTradeParty
/ram:PostalTradeAddress
/ram:CityName</v>
      </c>
      <c r="AR371" s="75" t="str">
        <f t="shared" si="58"/>
        <v>/rsm:CrossIndustryInvoice/rsm:SupplyChainTradeTransaction/ram:ApplicableHeaderTradeAgreement/ram:BuyerTradeParty/ram:PostalTradeAddress/ram:CityName</v>
      </c>
      <c r="AS371" s="66" t="s">
        <v>73</v>
      </c>
      <c r="AT371" s="68" t="s">
        <v>56</v>
      </c>
      <c r="AU371" s="66" t="str">
        <f t="shared" si="60"/>
        <v>0..1</v>
      </c>
      <c r="AV371" s="66" t="s">
        <v>35</v>
      </c>
      <c r="AW371" s="69" t="s">
        <v>35</v>
      </c>
      <c r="AX371" s="7"/>
      <c r="AY371" s="68" t="str">
        <f t="shared" si="63"/>
        <v>BASIC WL</v>
      </c>
      <c r="AZ371" s="68" t="str">
        <f t="shared" si="63"/>
        <v>BASIC WL</v>
      </c>
      <c r="BA371" s="1"/>
      <c r="BB371" s="57"/>
      <c r="BE371"/>
      <c r="BF371" s="1"/>
      <c r="BG371" s="1"/>
      <c r="BH371" s="1"/>
      <c r="BI371" s="1"/>
      <c r="BJ371" s="1"/>
      <c r="BK371" s="1"/>
      <c r="BL371" s="1"/>
      <c r="BM371" s="1"/>
      <c r="BN371" s="1"/>
      <c r="BO371" s="1"/>
      <c r="BP371" s="1"/>
      <c r="BQ371" s="1"/>
      <c r="BR371" s="1"/>
      <c r="BS371" s="1"/>
      <c r="BT371" s="1"/>
      <c r="BU371" s="1"/>
      <c r="BV371" s="1"/>
      <c r="BW371" s="1"/>
      <c r="BX371" s="1"/>
      <c r="BY371" s="1"/>
      <c r="BZ371" s="1"/>
    </row>
    <row r="372" spans="1:78" s="59" customFormat="1" ht="105" x14ac:dyDescent="0.2">
      <c r="A372" s="45" t="str">
        <f t="shared" si="68"/>
        <v>YES</v>
      </c>
      <c r="B372" s="45"/>
      <c r="C372" s="45"/>
      <c r="D372" s="185" t="s">
        <v>1526</v>
      </c>
      <c r="E372" s="186" t="s">
        <v>2026</v>
      </c>
      <c r="F372" s="301" t="s">
        <v>2026</v>
      </c>
      <c r="G372" s="66">
        <f t="shared" si="64"/>
        <v>5</v>
      </c>
      <c r="H372" s="66" t="s">
        <v>32</v>
      </c>
      <c r="I372" s="64" t="s">
        <v>2027</v>
      </c>
      <c r="J372" s="64" t="s">
        <v>1661</v>
      </c>
      <c r="K372" s="65" t="s">
        <v>480</v>
      </c>
      <c r="L372" s="65"/>
      <c r="M372" s="65" t="s">
        <v>2028</v>
      </c>
      <c r="N372" s="64" t="s">
        <v>128</v>
      </c>
      <c r="O372" s="66" t="s">
        <v>32</v>
      </c>
      <c r="P372" s="66" t="str">
        <f t="shared" si="65"/>
        <v>1..1</v>
      </c>
      <c r="Q372" s="2" t="s">
        <v>2029</v>
      </c>
      <c r="R372" s="75" t="s">
        <v>2030</v>
      </c>
      <c r="S372" s="66" t="s">
        <v>131</v>
      </c>
      <c r="T372" s="68" t="s">
        <v>56</v>
      </c>
      <c r="U372" s="66" t="s">
        <v>42</v>
      </c>
      <c r="V372" s="66" t="s">
        <v>35</v>
      </c>
      <c r="W372" s="69" t="s">
        <v>35</v>
      </c>
      <c r="X372" s="38"/>
      <c r="Y372" s="68" t="s">
        <v>185</v>
      </c>
      <c r="Z372" s="68" t="s">
        <v>185</v>
      </c>
      <c r="AA372" s="4"/>
      <c r="AB372" s="13" t="str">
        <f t="shared" si="66"/>
        <v>/rsm:CrossIndustryInvoice/rsm:SupplyChainTradeTransaction/ram:ApplicableHeaderTradeAgreement/ram:BuyerTradeParty/ram:PostalTradeAddress</v>
      </c>
      <c r="AC372" s="13" t="str">
        <f t="shared" si="67"/>
        <v>/ram:CountryID</v>
      </c>
      <c r="AD372" s="14">
        <f>COUNTIFS(R$4:R372,AB372)</f>
        <v>1</v>
      </c>
      <c r="AE372" s="1"/>
      <c r="AF372" s="186" t="str">
        <f t="shared" si="61"/>
        <v>BT-55</v>
      </c>
      <c r="AG372" s="66">
        <f t="shared" si="59"/>
        <v>5</v>
      </c>
      <c r="AH372" s="66" t="str">
        <f t="shared" si="62"/>
        <v>1..1</v>
      </c>
      <c r="AI372" s="64" t="s">
        <v>2031</v>
      </c>
      <c r="AJ372" s="64" t="s">
        <v>1777</v>
      </c>
      <c r="AK372" s="65" t="s">
        <v>485</v>
      </c>
      <c r="AL372" s="65"/>
      <c r="AM372" s="65" t="s">
        <v>2032</v>
      </c>
      <c r="AN372" s="64" t="s">
        <v>128</v>
      </c>
      <c r="AO372" s="66" t="str">
        <f t="shared" si="58"/>
        <v>1..1</v>
      </c>
      <c r="AP372" s="66" t="str">
        <f t="shared" si="58"/>
        <v>1..1</v>
      </c>
      <c r="AQ372" s="2" t="str">
        <f t="shared" si="58"/>
        <v>/rsm:CrossIndustryInvoice
/rsm:SupplyChainTradeTransaction
/ram:ApplicableHeaderTradeAgreement
/ram:BuyerTradeParty
/ram:PostalTradeAddress
/ram:CountryID</v>
      </c>
      <c r="AR372" s="75" t="str">
        <f t="shared" si="58"/>
        <v>/rsm:CrossIndustryInvoice/rsm:SupplyChainTradeTransaction/ram:ApplicableHeaderTradeAgreement/ram:BuyerTradeParty/ram:PostalTradeAddress/ram:CountryID</v>
      </c>
      <c r="AS372" s="66" t="s">
        <v>131</v>
      </c>
      <c r="AT372" s="68" t="s">
        <v>56</v>
      </c>
      <c r="AU372" s="66" t="str">
        <f t="shared" si="60"/>
        <v>0..1</v>
      </c>
      <c r="AV372" s="66" t="s">
        <v>35</v>
      </c>
      <c r="AW372" s="69" t="s">
        <v>35</v>
      </c>
      <c r="AX372" s="7"/>
      <c r="AY372" s="68" t="str">
        <f t="shared" si="63"/>
        <v>BASIC WL</v>
      </c>
      <c r="AZ372" s="68" t="str">
        <f t="shared" si="63"/>
        <v>BASIC WL</v>
      </c>
      <c r="BA372" s="1"/>
      <c r="BB372" s="57"/>
      <c r="BE372"/>
      <c r="BF372" s="1"/>
      <c r="BG372" s="1"/>
      <c r="BH372" s="1"/>
      <c r="BI372" s="1"/>
      <c r="BJ372" s="1"/>
      <c r="BK372" s="1"/>
      <c r="BL372" s="1"/>
      <c r="BM372" s="1"/>
      <c r="BN372" s="1"/>
      <c r="BO372" s="1"/>
      <c r="BP372" s="1"/>
      <c r="BQ372" s="1"/>
      <c r="BR372" s="1"/>
      <c r="BS372" s="1"/>
      <c r="BT372" s="1"/>
      <c r="BU372" s="1"/>
      <c r="BV372" s="1"/>
      <c r="BW372" s="1"/>
      <c r="BX372" s="1"/>
      <c r="BY372" s="1"/>
      <c r="BZ372" s="1"/>
    </row>
    <row r="373" spans="1:78" s="59" customFormat="1" ht="105" x14ac:dyDescent="0.2">
      <c r="A373" s="45" t="str">
        <f t="shared" si="68"/>
        <v>YES</v>
      </c>
      <c r="B373" s="45"/>
      <c r="C373" s="45"/>
      <c r="D373" s="185" t="s">
        <v>1526</v>
      </c>
      <c r="E373" s="186" t="s">
        <v>2033</v>
      </c>
      <c r="F373" s="301" t="s">
        <v>2033</v>
      </c>
      <c r="G373" s="66">
        <f t="shared" si="64"/>
        <v>5</v>
      </c>
      <c r="H373" s="66" t="s">
        <v>42</v>
      </c>
      <c r="I373" s="64" t="s">
        <v>2034</v>
      </c>
      <c r="J373" s="64" t="s">
        <v>1667</v>
      </c>
      <c r="K373" s="65" t="s">
        <v>1668</v>
      </c>
      <c r="L373" s="65"/>
      <c r="M373" s="65" t="s">
        <v>35</v>
      </c>
      <c r="N373" s="64" t="s">
        <v>70</v>
      </c>
      <c r="O373" s="66" t="s">
        <v>42</v>
      </c>
      <c r="P373" s="66" t="str">
        <f t="shared" si="65"/>
        <v>0..1</v>
      </c>
      <c r="Q373" s="2" t="s">
        <v>2035</v>
      </c>
      <c r="R373" s="75" t="s">
        <v>2036</v>
      </c>
      <c r="S373" s="66" t="s">
        <v>73</v>
      </c>
      <c r="T373" s="68" t="s">
        <v>56</v>
      </c>
      <c r="U373" s="66" t="s">
        <v>62</v>
      </c>
      <c r="V373" s="66" t="s">
        <v>200</v>
      </c>
      <c r="W373" s="69" t="s">
        <v>35</v>
      </c>
      <c r="X373" s="38"/>
      <c r="Y373" s="68" t="s">
        <v>185</v>
      </c>
      <c r="Z373" s="68" t="s">
        <v>185</v>
      </c>
      <c r="AA373" s="4"/>
      <c r="AB373" s="13" t="str">
        <f t="shared" si="66"/>
        <v>/rsm:CrossIndustryInvoice/rsm:SupplyChainTradeTransaction/ram:ApplicableHeaderTradeAgreement/ram:BuyerTradeParty/ram:PostalTradeAddress</v>
      </c>
      <c r="AC373" s="13" t="str">
        <f t="shared" si="67"/>
        <v>/ram:CountrySubDivisionName</v>
      </c>
      <c r="AD373" s="14">
        <f>COUNTIFS(R$4:R373,AB373)</f>
        <v>1</v>
      </c>
      <c r="AE373" s="1"/>
      <c r="AF373" s="186" t="str">
        <f t="shared" si="61"/>
        <v>BT-54</v>
      </c>
      <c r="AG373" s="66">
        <f t="shared" si="59"/>
        <v>5</v>
      </c>
      <c r="AH373" s="66" t="str">
        <f t="shared" si="62"/>
        <v>0..1</v>
      </c>
      <c r="AI373" s="64" t="s">
        <v>2037</v>
      </c>
      <c r="AJ373" s="64" t="s">
        <v>1671</v>
      </c>
      <c r="AK373" s="65" t="s">
        <v>1672</v>
      </c>
      <c r="AL373" s="65"/>
      <c r="AM373" s="65" t="s">
        <v>35</v>
      </c>
      <c r="AN373" s="64" t="s">
        <v>78</v>
      </c>
      <c r="AO373" s="66" t="str">
        <f t="shared" si="58"/>
        <v>0..1</v>
      </c>
      <c r="AP373" s="66" t="str">
        <f t="shared" si="58"/>
        <v>0..1</v>
      </c>
      <c r="AQ373" s="2" t="str">
        <f t="shared" si="58"/>
        <v>/rsm:CrossIndustryInvoice
/rsm:SupplyChainTradeTransaction
/ram:ApplicableHeaderTradeAgreement
/ram:BuyerTradeParty
/ram:PostalTradeAddress
/ram:CountrySubDivisionName</v>
      </c>
      <c r="AR373" s="75" t="str">
        <f t="shared" si="58"/>
        <v>/rsm:CrossIndustryInvoice/rsm:SupplyChainTradeTransaction/ram:ApplicableHeaderTradeAgreement/ram:BuyerTradeParty/ram:PostalTradeAddress/ram:CountrySubDivisionName</v>
      </c>
      <c r="AS373" s="66" t="s">
        <v>73</v>
      </c>
      <c r="AT373" s="68" t="s">
        <v>56</v>
      </c>
      <c r="AU373" s="66" t="str">
        <f t="shared" si="60"/>
        <v>0..n</v>
      </c>
      <c r="AV373" s="66" t="s">
        <v>200</v>
      </c>
      <c r="AW373" s="69" t="s">
        <v>35</v>
      </c>
      <c r="AX373" s="7"/>
      <c r="AY373" s="68" t="str">
        <f t="shared" si="63"/>
        <v>BASIC WL</v>
      </c>
      <c r="AZ373" s="68" t="str">
        <f t="shared" si="63"/>
        <v>BASIC WL</v>
      </c>
      <c r="BA373" s="1"/>
      <c r="BB373" s="57"/>
      <c r="BE373"/>
      <c r="BF373" s="1"/>
      <c r="BG373" s="1"/>
      <c r="BH373" s="1"/>
      <c r="BI373" s="1"/>
      <c r="BJ373" s="1"/>
      <c r="BK373" s="1"/>
      <c r="BL373" s="1"/>
      <c r="BM373" s="1"/>
      <c r="BN373" s="1"/>
      <c r="BO373" s="1"/>
      <c r="BP373" s="1"/>
      <c r="BQ373" s="1"/>
      <c r="BR373" s="1"/>
      <c r="BS373" s="1"/>
      <c r="BT373" s="1"/>
      <c r="BU373" s="1"/>
      <c r="BV373" s="1"/>
      <c r="BW373" s="1"/>
      <c r="BX373" s="1"/>
      <c r="BY373" s="1"/>
      <c r="BZ373" s="1"/>
    </row>
    <row r="374" spans="1:78" s="59" customFormat="1" ht="90" x14ac:dyDescent="0.2">
      <c r="A374" s="45" t="str">
        <f t="shared" si="68"/>
        <v>NO</v>
      </c>
      <c r="B374" s="45"/>
      <c r="C374" s="45"/>
      <c r="D374" s="185" t="s">
        <v>1526</v>
      </c>
      <c r="E374" s="188" t="s">
        <v>2038</v>
      </c>
      <c r="F374" s="303" t="e">
        <v>#N/A</v>
      </c>
      <c r="G374" s="124">
        <f t="shared" si="64"/>
        <v>4</v>
      </c>
      <c r="H374" s="124" t="s">
        <v>42</v>
      </c>
      <c r="I374" s="138" t="s">
        <v>2039</v>
      </c>
      <c r="J374" s="125"/>
      <c r="K374" s="126"/>
      <c r="L374" s="126"/>
      <c r="M374" s="126"/>
      <c r="N374" s="125"/>
      <c r="O374" s="124" t="s">
        <v>42</v>
      </c>
      <c r="P374" s="124" t="str">
        <f t="shared" si="65"/>
        <v>0..1</v>
      </c>
      <c r="Q374" s="127" t="s">
        <v>2040</v>
      </c>
      <c r="R374" s="128" t="s">
        <v>2041</v>
      </c>
      <c r="S374" s="124"/>
      <c r="T374" s="129"/>
      <c r="U374" s="124" t="s">
        <v>62</v>
      </c>
      <c r="V374" s="124"/>
      <c r="W374" s="130"/>
      <c r="X374" s="38"/>
      <c r="Y374" s="129" t="s">
        <v>185</v>
      </c>
      <c r="Z374" s="129" t="s">
        <v>185</v>
      </c>
      <c r="AA374" s="4"/>
      <c r="AB374" s="13" t="str">
        <f t="shared" si="66"/>
        <v>/rsm:CrossIndustryInvoice/rsm:SupplyChainTradeTransaction/ram:ApplicableHeaderTradeAgreement/ram:BuyerTradeParty</v>
      </c>
      <c r="AC374" s="13" t="str">
        <f t="shared" si="67"/>
        <v>/ram:URIUniversalCommunication</v>
      </c>
      <c r="AD374" s="14">
        <f>COUNTIFS(R$4:R374,AB374)</f>
        <v>1</v>
      </c>
      <c r="AE374" s="1"/>
      <c r="AF374" s="188" t="str">
        <f t="shared" si="61"/>
        <v>BT-49-00</v>
      </c>
      <c r="AG374" s="124">
        <f t="shared" si="59"/>
        <v>4</v>
      </c>
      <c r="AH374" s="124" t="str">
        <f t="shared" si="62"/>
        <v>0..1</v>
      </c>
      <c r="AI374" s="138" t="s">
        <v>2042</v>
      </c>
      <c r="AJ374" s="125"/>
      <c r="AK374" s="126"/>
      <c r="AL374" s="126"/>
      <c r="AM374" s="126" t="s">
        <v>35</v>
      </c>
      <c r="AN374" s="125"/>
      <c r="AO374" s="124" t="str">
        <f t="shared" si="58"/>
        <v>0..1</v>
      </c>
      <c r="AP374" s="124" t="str">
        <f t="shared" si="58"/>
        <v>0..1</v>
      </c>
      <c r="AQ374" s="127" t="str">
        <f t="shared" si="58"/>
        <v>/rsm:CrossIndustryInvoice
/rsm:SupplyChainTradeTransaction
/ram:ApplicableHeaderTradeAgreement
/ram:BuyerTradeParty
/ram:URIUniversalCommunication</v>
      </c>
      <c r="AR374" s="128" t="str">
        <f t="shared" si="58"/>
        <v>/rsm:CrossIndustryInvoice/rsm:SupplyChainTradeTransaction/ram:ApplicableHeaderTradeAgreement/ram:BuyerTradeParty/ram:URIUniversalCommunication</v>
      </c>
      <c r="AS374" s="124"/>
      <c r="AT374" s="129"/>
      <c r="AU374" s="124" t="str">
        <f t="shared" si="60"/>
        <v>0..n</v>
      </c>
      <c r="AV374" s="124"/>
      <c r="AW374" s="130"/>
      <c r="AX374" s="7"/>
      <c r="AY374" s="129" t="str">
        <f t="shared" si="63"/>
        <v>BASIC WL</v>
      </c>
      <c r="AZ374" s="129" t="str">
        <f t="shared" si="63"/>
        <v>BASIC WL</v>
      </c>
      <c r="BA374" s="1"/>
      <c r="BB374" s="57"/>
      <c r="BE374"/>
      <c r="BF374" s="1"/>
      <c r="BG374" s="1"/>
      <c r="BH374" s="1"/>
      <c r="BI374" s="1"/>
      <c r="BJ374" s="1"/>
      <c r="BK374" s="1"/>
      <c r="BL374" s="1"/>
      <c r="BM374" s="1"/>
      <c r="BN374" s="1"/>
      <c r="BO374" s="1"/>
      <c r="BP374" s="1"/>
      <c r="BQ374" s="1"/>
      <c r="BR374" s="1"/>
      <c r="BS374" s="1"/>
      <c r="BT374" s="1"/>
      <c r="BU374" s="1"/>
      <c r="BV374" s="1"/>
      <c r="BW374" s="1"/>
      <c r="BX374" s="1"/>
      <c r="BY374" s="1"/>
      <c r="BZ374" s="1"/>
    </row>
    <row r="375" spans="1:78" s="59" customFormat="1" ht="105" x14ac:dyDescent="0.2">
      <c r="A375" s="45" t="str">
        <f t="shared" si="68"/>
        <v>YES</v>
      </c>
      <c r="B375" s="45"/>
      <c r="C375" s="45"/>
      <c r="D375" s="185" t="s">
        <v>1526</v>
      </c>
      <c r="E375" s="186" t="s">
        <v>2043</v>
      </c>
      <c r="F375" s="301" t="s">
        <v>2043</v>
      </c>
      <c r="G375" s="66">
        <f t="shared" si="64"/>
        <v>5</v>
      </c>
      <c r="H375" s="66" t="s">
        <v>42</v>
      </c>
      <c r="I375" s="64" t="s">
        <v>2044</v>
      </c>
      <c r="J375" s="64" t="s">
        <v>2045</v>
      </c>
      <c r="K375" s="65" t="s">
        <v>1005</v>
      </c>
      <c r="L375" s="65"/>
      <c r="M375" s="65" t="s">
        <v>2046</v>
      </c>
      <c r="N375" s="64" t="s">
        <v>90</v>
      </c>
      <c r="O375" s="66" t="s">
        <v>32</v>
      </c>
      <c r="P375" s="66" t="str">
        <f t="shared" si="65"/>
        <v>1..1</v>
      </c>
      <c r="Q375" s="2" t="s">
        <v>2047</v>
      </c>
      <c r="R375" s="75" t="s">
        <v>2048</v>
      </c>
      <c r="S375" s="66" t="s">
        <v>55</v>
      </c>
      <c r="T375" s="68" t="s">
        <v>56</v>
      </c>
      <c r="U375" s="66" t="s">
        <v>42</v>
      </c>
      <c r="V375" s="66" t="s">
        <v>200</v>
      </c>
      <c r="W375" s="69" t="s">
        <v>35</v>
      </c>
      <c r="X375" s="38"/>
      <c r="Y375" s="68" t="s">
        <v>185</v>
      </c>
      <c r="Z375" s="68" t="s">
        <v>185</v>
      </c>
      <c r="AA375" s="4"/>
      <c r="AB375" s="13" t="str">
        <f t="shared" si="66"/>
        <v>/rsm:CrossIndustryInvoice/rsm:SupplyChainTradeTransaction/ram:ApplicableHeaderTradeAgreement/ram:BuyerTradeParty/ram:URIUniversalCommunication</v>
      </c>
      <c r="AC375" s="13" t="str">
        <f t="shared" si="67"/>
        <v>/ram:URIID</v>
      </c>
      <c r="AD375" s="14">
        <f>COUNTIFS(R$4:R375,AB375)</f>
        <v>1</v>
      </c>
      <c r="AE375" s="1"/>
      <c r="AF375" s="186" t="str">
        <f t="shared" si="61"/>
        <v>BT-49</v>
      </c>
      <c r="AG375" s="66">
        <f t="shared" si="59"/>
        <v>5</v>
      </c>
      <c r="AH375" s="66" t="str">
        <f t="shared" si="62"/>
        <v>0..1</v>
      </c>
      <c r="AI375" s="64" t="s">
        <v>2049</v>
      </c>
      <c r="AJ375" s="64" t="s">
        <v>2050</v>
      </c>
      <c r="AK375" s="65"/>
      <c r="AL375" s="65"/>
      <c r="AM375" s="65" t="s">
        <v>2051</v>
      </c>
      <c r="AN375" s="64" t="s">
        <v>99</v>
      </c>
      <c r="AO375" s="66" t="str">
        <f t="shared" si="58"/>
        <v>1..1</v>
      </c>
      <c r="AP375" s="66" t="str">
        <f t="shared" si="58"/>
        <v>1..1</v>
      </c>
      <c r="AQ375" s="2" t="str">
        <f t="shared" si="58"/>
        <v>/rsm:CrossIndustryInvoice
/rsm:SupplyChainTradeTransaction
/ram:ApplicableHeaderTradeAgreement
/ram:BuyerTradeParty
/ram:URIUniversalCommunication
/ram:URIID</v>
      </c>
      <c r="AR375" s="75" t="str">
        <f t="shared" si="58"/>
        <v>/rsm:CrossIndustryInvoice/rsm:SupplyChainTradeTransaction/ram:ApplicableHeaderTradeAgreement/ram:BuyerTradeParty/ram:URIUniversalCommunication/ram:URIID</v>
      </c>
      <c r="AS375" s="66" t="s">
        <v>55</v>
      </c>
      <c r="AT375" s="68" t="s">
        <v>56</v>
      </c>
      <c r="AU375" s="66" t="str">
        <f t="shared" si="60"/>
        <v>0..1</v>
      </c>
      <c r="AV375" s="66" t="s">
        <v>200</v>
      </c>
      <c r="AW375" s="69" t="s">
        <v>35</v>
      </c>
      <c r="AX375" s="7"/>
      <c r="AY375" s="68" t="str">
        <f t="shared" si="63"/>
        <v>BASIC WL</v>
      </c>
      <c r="AZ375" s="68" t="str">
        <f t="shared" si="63"/>
        <v>BASIC WL</v>
      </c>
      <c r="BA375" s="1"/>
      <c r="BB375" s="57"/>
      <c r="BE375"/>
      <c r="BF375" s="1"/>
      <c r="BG375" s="1"/>
      <c r="BH375" s="1"/>
      <c r="BI375" s="1"/>
      <c r="BJ375" s="1"/>
      <c r="BK375" s="1"/>
      <c r="BL375" s="1"/>
      <c r="BM375" s="1"/>
      <c r="BN375" s="1"/>
      <c r="BO375" s="1"/>
      <c r="BP375" s="1"/>
      <c r="BQ375" s="1"/>
      <c r="BR375" s="1"/>
      <c r="BS375" s="1"/>
      <c r="BT375" s="1"/>
      <c r="BU375" s="1"/>
      <c r="BV375" s="1"/>
      <c r="BW375" s="1"/>
      <c r="BX375" s="1"/>
      <c r="BY375" s="1"/>
      <c r="BZ375" s="1"/>
    </row>
    <row r="376" spans="1:78" s="59" customFormat="1" ht="120" x14ac:dyDescent="0.2">
      <c r="A376" s="45" t="str">
        <f t="shared" si="68"/>
        <v>NO</v>
      </c>
      <c r="B376" s="45"/>
      <c r="C376" s="45"/>
      <c r="D376" s="185" t="s">
        <v>1526</v>
      </c>
      <c r="E376" s="186" t="s">
        <v>2052</v>
      </c>
      <c r="F376" s="301" t="s">
        <v>2052</v>
      </c>
      <c r="G376" s="66">
        <f t="shared" si="64"/>
        <v>6</v>
      </c>
      <c r="H376" s="66" t="s">
        <v>32</v>
      </c>
      <c r="I376" s="97" t="s">
        <v>1823</v>
      </c>
      <c r="J376" s="64" t="s">
        <v>2053</v>
      </c>
      <c r="K376" s="65" t="s">
        <v>1005</v>
      </c>
      <c r="L376" s="65"/>
      <c r="M376" s="65" t="s">
        <v>35</v>
      </c>
      <c r="N376" s="64"/>
      <c r="O376" s="66" t="s">
        <v>32</v>
      </c>
      <c r="P376" s="66" t="str">
        <f t="shared" si="65"/>
        <v>1..1</v>
      </c>
      <c r="Q376" s="2" t="s">
        <v>2054</v>
      </c>
      <c r="R376" s="75" t="s">
        <v>2055</v>
      </c>
      <c r="S376" s="66" t="s">
        <v>329</v>
      </c>
      <c r="T376" s="68" t="s">
        <v>163</v>
      </c>
      <c r="U376" s="66" t="s">
        <v>42</v>
      </c>
      <c r="V376" s="66" t="s">
        <v>35</v>
      </c>
      <c r="W376" s="69" t="s">
        <v>35</v>
      </c>
      <c r="X376" s="38"/>
      <c r="Y376" s="68" t="s">
        <v>185</v>
      </c>
      <c r="Z376" s="68" t="s">
        <v>185</v>
      </c>
      <c r="AA376" s="4"/>
      <c r="AB376" s="13" t="str">
        <f t="shared" si="66"/>
        <v>/rsm:CrossIndustryInvoice/rsm:SupplyChainTradeTransaction/ram:ApplicableHeaderTradeAgreement/ram:BuyerTradeParty/ram:URIUniversalCommunication/ram:URIID</v>
      </c>
      <c r="AC376" s="13" t="str">
        <f t="shared" si="67"/>
        <v>/@schemeID</v>
      </c>
      <c r="AD376" s="14">
        <f>COUNTIFS(R$4:R376,AB376)</f>
        <v>1</v>
      </c>
      <c r="AE376" s="1"/>
      <c r="AF376" s="186" t="str">
        <f t="shared" si="61"/>
        <v>BT-49-1</v>
      </c>
      <c r="AG376" s="66">
        <f t="shared" si="59"/>
        <v>6</v>
      </c>
      <c r="AH376" s="66" t="str">
        <f t="shared" si="62"/>
        <v>1..1</v>
      </c>
      <c r="AI376" s="97" t="s">
        <v>330</v>
      </c>
      <c r="AJ376" s="64" t="s">
        <v>2056</v>
      </c>
      <c r="AK376" s="65" t="s">
        <v>1804</v>
      </c>
      <c r="AL376" s="65"/>
      <c r="AM376" s="65" t="s">
        <v>35</v>
      </c>
      <c r="AN376" s="64"/>
      <c r="AO376" s="66" t="str">
        <f t="shared" si="58"/>
        <v>1..1</v>
      </c>
      <c r="AP376" s="66" t="str">
        <f t="shared" si="58"/>
        <v>1..1</v>
      </c>
      <c r="AQ376" s="2" t="str">
        <f t="shared" si="58"/>
        <v>/rsm:CrossIndustryInvoice
/rsm:SupplyChainTradeTransaction
/ram:ApplicableHeaderTradeAgreement
/ram:BuyerTradeParty
/ram:URIUniversalCommunication
/ram:URIID
/@schemeID</v>
      </c>
      <c r="AR376" s="75" t="str">
        <f t="shared" si="58"/>
        <v>/rsm:CrossIndustryInvoice/rsm:SupplyChainTradeTransaction/ram:ApplicableHeaderTradeAgreement/ram:BuyerTradeParty/ram:URIUniversalCommunication/ram:URIID/@schemeID</v>
      </c>
      <c r="AS376" s="66" t="s">
        <v>329</v>
      </c>
      <c r="AT376" s="68" t="s">
        <v>163</v>
      </c>
      <c r="AU376" s="66" t="str">
        <f t="shared" si="60"/>
        <v>0..1</v>
      </c>
      <c r="AV376" s="66" t="s">
        <v>35</v>
      </c>
      <c r="AW376" s="69" t="s">
        <v>35</v>
      </c>
      <c r="AX376" s="7"/>
      <c r="AY376" s="68" t="str">
        <f t="shared" si="63"/>
        <v>BASIC WL</v>
      </c>
      <c r="AZ376" s="68" t="str">
        <f t="shared" si="63"/>
        <v>BASIC WL</v>
      </c>
      <c r="BA376" s="1"/>
      <c r="BB376" s="57"/>
      <c r="BE376"/>
      <c r="BF376" s="1"/>
      <c r="BG376" s="1"/>
      <c r="BH376" s="1"/>
      <c r="BI376" s="1"/>
      <c r="BJ376" s="1"/>
      <c r="BK376" s="1"/>
      <c r="BL376" s="1"/>
      <c r="BM376" s="1"/>
      <c r="BN376" s="1"/>
      <c r="BO376" s="1"/>
      <c r="BP376" s="1"/>
      <c r="BQ376" s="1"/>
      <c r="BR376" s="1"/>
      <c r="BS376" s="1"/>
      <c r="BT376" s="1"/>
      <c r="BU376" s="1"/>
      <c r="BV376" s="1"/>
      <c r="BW376" s="1"/>
      <c r="BX376" s="1"/>
      <c r="BY376" s="1"/>
      <c r="BZ376" s="1"/>
    </row>
    <row r="377" spans="1:78" s="59" customFormat="1" ht="90" x14ac:dyDescent="0.2">
      <c r="A377" s="45" t="str">
        <f t="shared" si="68"/>
        <v>NO</v>
      </c>
      <c r="B377" s="45"/>
      <c r="C377" s="45"/>
      <c r="D377" s="185" t="s">
        <v>1526</v>
      </c>
      <c r="E377" s="188" t="s">
        <v>2057</v>
      </c>
      <c r="F377" s="303" t="e">
        <v>#N/A</v>
      </c>
      <c r="G377" s="124">
        <f t="shared" si="64"/>
        <v>4</v>
      </c>
      <c r="H377" s="124" t="s">
        <v>42</v>
      </c>
      <c r="I377" s="138" t="s">
        <v>2058</v>
      </c>
      <c r="J377" s="125"/>
      <c r="K377" s="126"/>
      <c r="L377" s="126"/>
      <c r="M377" s="126"/>
      <c r="N377" s="125"/>
      <c r="O377" s="124" t="s">
        <v>42</v>
      </c>
      <c r="P377" s="124" t="s">
        <v>1807</v>
      </c>
      <c r="Q377" s="127" t="s">
        <v>2059</v>
      </c>
      <c r="R377" s="128" t="s">
        <v>2060</v>
      </c>
      <c r="S377" s="124"/>
      <c r="T377" s="129"/>
      <c r="U377" s="124" t="s">
        <v>62</v>
      </c>
      <c r="V377" s="124"/>
      <c r="W377" s="130"/>
      <c r="X377" s="38"/>
      <c r="Y377" s="129" t="s">
        <v>185</v>
      </c>
      <c r="Z377" s="129" t="s">
        <v>185</v>
      </c>
      <c r="AA377" s="4"/>
      <c r="AB377" s="13" t="str">
        <f t="shared" si="66"/>
        <v>/rsm:CrossIndustryInvoice/rsm:SupplyChainTradeTransaction/ram:ApplicableHeaderTradeAgreement/ram:BuyerTradeParty</v>
      </c>
      <c r="AC377" s="13" t="str">
        <f t="shared" si="67"/>
        <v>/ram:SpecifiedTaxRegistration</v>
      </c>
      <c r="AD377" s="14">
        <f>COUNTIFS(R$4:R377,AB377)</f>
        <v>1</v>
      </c>
      <c r="AE377" s="1"/>
      <c r="AF377" s="188" t="str">
        <f t="shared" si="61"/>
        <v>BT-48-00</v>
      </c>
      <c r="AG377" s="124">
        <f t="shared" si="59"/>
        <v>4</v>
      </c>
      <c r="AH377" s="124" t="str">
        <f t="shared" si="62"/>
        <v>0..1</v>
      </c>
      <c r="AI377" s="138" t="s">
        <v>2061</v>
      </c>
      <c r="AJ377" s="125"/>
      <c r="AK377" s="126"/>
      <c r="AL377" s="126"/>
      <c r="AM377" s="126" t="s">
        <v>35</v>
      </c>
      <c r="AN377" s="125"/>
      <c r="AO377" s="124" t="str">
        <f t="shared" si="58"/>
        <v>0..1</v>
      </c>
      <c r="AP377" s="124" t="str">
        <f t="shared" si="58"/>
        <v>0..2</v>
      </c>
      <c r="AQ377" s="127" t="str">
        <f t="shared" si="58"/>
        <v>/rsm:CrossIndustryInvoice
/rsm:SupplyChainTradeTransaction
/ram:ApplicableHeaderTradeAgreement
/ram:BuyerTradeParty
/ram:SpecifiedTaxRegistration</v>
      </c>
      <c r="AR377" s="128" t="str">
        <f t="shared" ref="AO377:AR439" si="69">R377</f>
        <v>/rsm:CrossIndustryInvoice/rsm:SupplyChainTradeTransaction/ram:ApplicableHeaderTradeAgreement/ram:BuyerTradeParty/ram:SpecifiedTaxRegistration</v>
      </c>
      <c r="AS377" s="124"/>
      <c r="AT377" s="129"/>
      <c r="AU377" s="124" t="str">
        <f t="shared" si="60"/>
        <v>0..n</v>
      </c>
      <c r="AV377" s="124"/>
      <c r="AW377" s="130"/>
      <c r="AX377" s="7"/>
      <c r="AY377" s="129" t="str">
        <f t="shared" si="63"/>
        <v>BASIC WL</v>
      </c>
      <c r="AZ377" s="129" t="str">
        <f t="shared" si="63"/>
        <v>BASIC WL</v>
      </c>
      <c r="BA377" s="1"/>
      <c r="BB377" s="57"/>
      <c r="BE377"/>
      <c r="BF377" s="1"/>
      <c r="BG377" s="1"/>
      <c r="BH377" s="1"/>
      <c r="BI377" s="1"/>
      <c r="BJ377" s="1"/>
      <c r="BK377" s="1"/>
      <c r="BL377" s="1"/>
      <c r="BM377" s="1"/>
      <c r="BN377" s="1"/>
      <c r="BO377" s="1"/>
      <c r="BP377" s="1"/>
      <c r="BQ377" s="1"/>
      <c r="BR377" s="1"/>
      <c r="BS377" s="1"/>
      <c r="BT377" s="1"/>
      <c r="BU377" s="1"/>
      <c r="BV377" s="1"/>
      <c r="BW377" s="1"/>
      <c r="BX377" s="1"/>
      <c r="BY377" s="1"/>
      <c r="BZ377" s="1"/>
    </row>
    <row r="378" spans="1:78" s="59" customFormat="1" ht="120" x14ac:dyDescent="0.2">
      <c r="A378" s="45" t="str">
        <f t="shared" si="68"/>
        <v>YES</v>
      </c>
      <c r="B378" s="45"/>
      <c r="C378" s="45"/>
      <c r="D378" s="185" t="s">
        <v>1526</v>
      </c>
      <c r="E378" s="186" t="s">
        <v>2062</v>
      </c>
      <c r="F378" s="301" t="s">
        <v>2062</v>
      </c>
      <c r="G378" s="66">
        <f t="shared" si="64"/>
        <v>5</v>
      </c>
      <c r="H378" s="66" t="s">
        <v>42</v>
      </c>
      <c r="I378" s="64" t="s">
        <v>2063</v>
      </c>
      <c r="J378" s="64" t="s">
        <v>2064</v>
      </c>
      <c r="K378" s="65" t="s">
        <v>2065</v>
      </c>
      <c r="L378" s="65" t="s">
        <v>2066</v>
      </c>
      <c r="M378" s="65" t="s">
        <v>2067</v>
      </c>
      <c r="N378" s="64" t="s">
        <v>90</v>
      </c>
      <c r="O378" s="66" t="s">
        <v>32</v>
      </c>
      <c r="P378" s="66" t="str">
        <f t="shared" si="65"/>
        <v>1..1</v>
      </c>
      <c r="Q378" s="2" t="s">
        <v>2068</v>
      </c>
      <c r="R378" s="75" t="s">
        <v>2069</v>
      </c>
      <c r="S378" s="66" t="s">
        <v>55</v>
      </c>
      <c r="T378" s="68" t="s">
        <v>56</v>
      </c>
      <c r="U378" s="66" t="s">
        <v>42</v>
      </c>
      <c r="V378" s="66" t="s">
        <v>35</v>
      </c>
      <c r="W378" s="69" t="s">
        <v>1016</v>
      </c>
      <c r="X378" s="38"/>
      <c r="Y378" s="68" t="s">
        <v>185</v>
      </c>
      <c r="Z378" s="68" t="s">
        <v>185</v>
      </c>
      <c r="AA378" s="4"/>
      <c r="AB378" s="13" t="str">
        <f t="shared" si="66"/>
        <v>/rsm:CrossIndustryInvoice/rsm:SupplyChainTradeTransaction/ram:ApplicableHeaderTradeAgreement/ram:BuyerTradeParty/ram:SpecifiedTaxRegistration</v>
      </c>
      <c r="AC378" s="13" t="str">
        <f t="shared" si="67"/>
        <v>/ram:ID</v>
      </c>
      <c r="AD378" s="14">
        <f>COUNTIFS(R$4:R378,AB378)</f>
        <v>1</v>
      </c>
      <c r="AE378" s="1"/>
      <c r="AF378" s="186" t="str">
        <f t="shared" si="61"/>
        <v>BT-48</v>
      </c>
      <c r="AG378" s="66">
        <f t="shared" si="59"/>
        <v>5</v>
      </c>
      <c r="AH378" s="66" t="str">
        <f t="shared" si="62"/>
        <v>0..1</v>
      </c>
      <c r="AI378" s="64" t="s">
        <v>2070</v>
      </c>
      <c r="AJ378" s="64" t="s">
        <v>2071</v>
      </c>
      <c r="AK378" s="65" t="s">
        <v>1820</v>
      </c>
      <c r="AL378" s="65" t="s">
        <v>2072</v>
      </c>
      <c r="AM378" s="65" t="s">
        <v>2073</v>
      </c>
      <c r="AN378" s="64" t="s">
        <v>99</v>
      </c>
      <c r="AO378" s="66" t="str">
        <f t="shared" si="69"/>
        <v>1..1</v>
      </c>
      <c r="AP378" s="66" t="str">
        <f t="shared" si="69"/>
        <v>1..1</v>
      </c>
      <c r="AQ378" s="2" t="str">
        <f t="shared" si="69"/>
        <v>/rsm:CrossIndustryInvoice
/rsm:SupplyChainTradeTransaction
/ram:ApplicableHeaderTradeAgreement
/ram:BuyerTradeParty
/ram:SpecifiedTaxRegistration
/ram:ID</v>
      </c>
      <c r="AR378" s="75" t="str">
        <f t="shared" si="69"/>
        <v>/rsm:CrossIndustryInvoice/rsm:SupplyChainTradeTransaction/ram:ApplicableHeaderTradeAgreement/ram:BuyerTradeParty/ram:SpecifiedTaxRegistration/ram:ID</v>
      </c>
      <c r="AS378" s="66" t="s">
        <v>55</v>
      </c>
      <c r="AT378" s="68" t="s">
        <v>56</v>
      </c>
      <c r="AU378" s="66" t="str">
        <f t="shared" si="60"/>
        <v>0..1</v>
      </c>
      <c r="AV378" s="66" t="s">
        <v>35</v>
      </c>
      <c r="AW378" s="69" t="s">
        <v>1016</v>
      </c>
      <c r="AX378" s="7"/>
      <c r="AY378" s="68" t="str">
        <f t="shared" si="63"/>
        <v>BASIC WL</v>
      </c>
      <c r="AZ378" s="68" t="str">
        <f t="shared" si="63"/>
        <v>BASIC WL</v>
      </c>
      <c r="BA378" s="1"/>
      <c r="BB378" s="57"/>
      <c r="BE378"/>
      <c r="BF378" s="1"/>
      <c r="BG378" s="1"/>
      <c r="BH378" s="1"/>
      <c r="BI378" s="1"/>
      <c r="BJ378" s="1"/>
      <c r="BK378" s="1"/>
      <c r="BL378" s="1"/>
      <c r="BM378" s="1"/>
      <c r="BN378" s="1"/>
      <c r="BO378" s="1"/>
      <c r="BP378" s="1"/>
      <c r="BQ378" s="1"/>
      <c r="BR378" s="1"/>
      <c r="BS378" s="1"/>
      <c r="BT378" s="1"/>
      <c r="BU378" s="1"/>
      <c r="BV378" s="1"/>
      <c r="BW378" s="1"/>
      <c r="BX378" s="1"/>
      <c r="BY378" s="1"/>
      <c r="BZ378" s="1"/>
    </row>
    <row r="379" spans="1:78" s="59" customFormat="1" ht="120" x14ac:dyDescent="0.2">
      <c r="A379" s="45" t="str">
        <f t="shared" si="68"/>
        <v>NO</v>
      </c>
      <c r="B379" s="45"/>
      <c r="C379" s="45"/>
      <c r="D379" s="185" t="s">
        <v>1526</v>
      </c>
      <c r="E379" s="186" t="s">
        <v>2074</v>
      </c>
      <c r="F379" s="301" t="s">
        <v>2074</v>
      </c>
      <c r="G379" s="66">
        <f t="shared" si="64"/>
        <v>6</v>
      </c>
      <c r="H379" s="66" t="s">
        <v>32</v>
      </c>
      <c r="I379" s="97" t="s">
        <v>1823</v>
      </c>
      <c r="J379" s="64" t="s">
        <v>2075</v>
      </c>
      <c r="K379" s="65" t="s">
        <v>1015</v>
      </c>
      <c r="L379" s="65"/>
      <c r="M379" s="65" t="s">
        <v>1016</v>
      </c>
      <c r="N379" s="64"/>
      <c r="O379" s="66" t="s">
        <v>32</v>
      </c>
      <c r="P379" s="66" t="str">
        <f t="shared" si="65"/>
        <v>1..1</v>
      </c>
      <c r="Q379" s="2" t="s">
        <v>2076</v>
      </c>
      <c r="R379" s="75" t="s">
        <v>2077</v>
      </c>
      <c r="S379" s="66" t="s">
        <v>329</v>
      </c>
      <c r="T379" s="68" t="s">
        <v>163</v>
      </c>
      <c r="U379" s="66" t="s">
        <v>42</v>
      </c>
      <c r="V379" s="66" t="s">
        <v>35</v>
      </c>
      <c r="W379" s="69" t="s">
        <v>1016</v>
      </c>
      <c r="X379" s="38"/>
      <c r="Y379" s="68" t="s">
        <v>185</v>
      </c>
      <c r="Z379" s="68" t="s">
        <v>185</v>
      </c>
      <c r="AA379" s="4"/>
      <c r="AB379" s="13" t="str">
        <f t="shared" si="66"/>
        <v>/rsm:CrossIndustryInvoice/rsm:SupplyChainTradeTransaction/ram:ApplicableHeaderTradeAgreement/ram:BuyerTradeParty/ram:SpecifiedTaxRegistration/ram:ID</v>
      </c>
      <c r="AC379" s="13" t="str">
        <f t="shared" si="67"/>
        <v>/@schemeID</v>
      </c>
      <c r="AD379" s="14">
        <f>COUNTIFS(R$4:R379,AB379)</f>
        <v>1</v>
      </c>
      <c r="AE379" s="1"/>
      <c r="AF379" s="186" t="str">
        <f t="shared" si="61"/>
        <v>BT-48-0</v>
      </c>
      <c r="AG379" s="66">
        <f t="shared" si="59"/>
        <v>6</v>
      </c>
      <c r="AH379" s="66" t="str">
        <f t="shared" si="62"/>
        <v>1..1</v>
      </c>
      <c r="AI379" s="97" t="s">
        <v>330</v>
      </c>
      <c r="AJ379" s="64" t="s">
        <v>2078</v>
      </c>
      <c r="AK379" s="65" t="s">
        <v>1828</v>
      </c>
      <c r="AL379" s="65"/>
      <c r="AM379" s="65" t="s">
        <v>1828</v>
      </c>
      <c r="AN379" s="64"/>
      <c r="AO379" s="66" t="str">
        <f t="shared" si="69"/>
        <v>1..1</v>
      </c>
      <c r="AP379" s="66" t="str">
        <f t="shared" si="69"/>
        <v>1..1</v>
      </c>
      <c r="AQ379" s="2" t="str">
        <f t="shared" si="69"/>
        <v>/rsm:CrossIndustryInvoice
/rsm:SupplyChainTradeTransaction
/ram:ApplicableHeaderTradeAgreement
/ram:BuyerTradeParty
/ram:SpecifiedTaxRegistration
/ram:ID
/@schemeID</v>
      </c>
      <c r="AR379" s="75" t="str">
        <f t="shared" si="69"/>
        <v>/rsm:CrossIndustryInvoice/rsm:SupplyChainTradeTransaction/ram:ApplicableHeaderTradeAgreement/ram:BuyerTradeParty/ram:SpecifiedTaxRegistration/ram:ID/@schemeID</v>
      </c>
      <c r="AS379" s="66" t="s">
        <v>329</v>
      </c>
      <c r="AT379" s="68" t="s">
        <v>163</v>
      </c>
      <c r="AU379" s="66" t="str">
        <f t="shared" si="60"/>
        <v>0..1</v>
      </c>
      <c r="AV379" s="66" t="s">
        <v>35</v>
      </c>
      <c r="AW379" s="69" t="s">
        <v>1016</v>
      </c>
      <c r="AX379" s="7"/>
      <c r="AY379" s="68" t="str">
        <f t="shared" si="63"/>
        <v>BASIC WL</v>
      </c>
      <c r="AZ379" s="68" t="str">
        <f t="shared" si="63"/>
        <v>BASIC WL</v>
      </c>
      <c r="BA379" s="1"/>
      <c r="BB379" s="57"/>
      <c r="BE379"/>
      <c r="BF379" s="1"/>
      <c r="BG379" s="1"/>
      <c r="BH379" s="1"/>
      <c r="BI379" s="1"/>
      <c r="BJ379" s="1"/>
      <c r="BK379" s="1"/>
      <c r="BL379" s="1"/>
      <c r="BM379" s="1"/>
      <c r="BN379" s="1"/>
      <c r="BO379" s="1"/>
      <c r="BP379" s="1"/>
      <c r="BQ379" s="1"/>
      <c r="BR379" s="1"/>
      <c r="BS379" s="1"/>
      <c r="BT379" s="1"/>
      <c r="BU379" s="1"/>
      <c r="BV379" s="1"/>
      <c r="BW379" s="1"/>
      <c r="BX379" s="1"/>
      <c r="BY379" s="1"/>
      <c r="BZ379" s="1"/>
    </row>
    <row r="380" spans="1:78" s="59" customFormat="1" ht="75" x14ac:dyDescent="0.2">
      <c r="A380" s="45" t="str">
        <f t="shared" si="68"/>
        <v>EXT</v>
      </c>
      <c r="B380" s="131" t="s">
        <v>2079</v>
      </c>
      <c r="C380" s="131"/>
      <c r="D380" s="182" t="s">
        <v>1526</v>
      </c>
      <c r="E380" s="191" t="s">
        <v>41</v>
      </c>
      <c r="F380" s="304" t="s">
        <v>4942</v>
      </c>
      <c r="G380" s="192">
        <f t="shared" si="64"/>
        <v>3</v>
      </c>
      <c r="H380" s="192" t="s">
        <v>42</v>
      </c>
      <c r="I380" s="112" t="s">
        <v>2080</v>
      </c>
      <c r="J380" s="112" t="s">
        <v>2081</v>
      </c>
      <c r="K380" s="113"/>
      <c r="L380" s="113"/>
      <c r="M380" s="113" t="s">
        <v>35</v>
      </c>
      <c r="N380" s="112"/>
      <c r="O380" s="110" t="s">
        <v>42</v>
      </c>
      <c r="P380" s="110" t="str">
        <f t="shared" si="65"/>
        <v>0..1</v>
      </c>
      <c r="Q380" s="114" t="s">
        <v>2082</v>
      </c>
      <c r="R380" s="115" t="s">
        <v>2083</v>
      </c>
      <c r="S380" s="110" t="s">
        <v>35</v>
      </c>
      <c r="T380" s="116" t="s">
        <v>38</v>
      </c>
      <c r="U380" s="110" t="s">
        <v>42</v>
      </c>
      <c r="V380" s="110" t="s">
        <v>35</v>
      </c>
      <c r="W380" s="117" t="s">
        <v>35</v>
      </c>
      <c r="X380" s="38"/>
      <c r="Y380" s="192" t="s">
        <v>47</v>
      </c>
      <c r="Z380" s="70" t="s">
        <v>48</v>
      </c>
      <c r="AA380" s="4"/>
      <c r="AB380" s="13" t="str">
        <f t="shared" si="66"/>
        <v>/rsm:CrossIndustryInvoice/rsm:SupplyChainTradeTransaction/ram:ApplicableHeaderTradeAgreement</v>
      </c>
      <c r="AC380" s="13" t="str">
        <f t="shared" si="67"/>
        <v>/ram:SalesAgentTradeParty</v>
      </c>
      <c r="AD380" s="14">
        <f>COUNTIFS(R$4:R380,AB380)</f>
        <v>1</v>
      </c>
      <c r="AE380" s="1"/>
      <c r="AF380" s="191" t="str">
        <f t="shared" si="61"/>
        <v>EXT</v>
      </c>
      <c r="AG380" s="192">
        <f t="shared" si="59"/>
        <v>3</v>
      </c>
      <c r="AH380" s="192" t="str">
        <f t="shared" si="62"/>
        <v>0..1</v>
      </c>
      <c r="AI380" s="112" t="s">
        <v>2084</v>
      </c>
      <c r="AJ380" s="112" t="s">
        <v>2085</v>
      </c>
      <c r="AK380" s="113"/>
      <c r="AL380" s="113"/>
      <c r="AM380" s="113" t="s">
        <v>35</v>
      </c>
      <c r="AN380" s="112"/>
      <c r="AO380" s="110" t="str">
        <f t="shared" si="69"/>
        <v>0..1</v>
      </c>
      <c r="AP380" s="110" t="str">
        <f t="shared" si="69"/>
        <v>0..1</v>
      </c>
      <c r="AQ380" s="114" t="str">
        <f t="shared" si="69"/>
        <v>/rsm:CrossIndustryInvoice
/rsm:SupplyChainTradeTransaction
/ram:ApplicableHeaderTradeAgreement
/ram:SalesAgentTradeParty</v>
      </c>
      <c r="AR380" s="115" t="str">
        <f t="shared" si="69"/>
        <v>/rsm:CrossIndustryInvoice/rsm:SupplyChainTradeTransaction/ram:ApplicableHeaderTradeAgreement/ram:SalesAgentTradeParty</v>
      </c>
      <c r="AS380" s="110" t="s">
        <v>35</v>
      </c>
      <c r="AT380" s="116" t="s">
        <v>38</v>
      </c>
      <c r="AU380" s="110" t="str">
        <f t="shared" si="60"/>
        <v>0..1</v>
      </c>
      <c r="AV380" s="110" t="s">
        <v>35</v>
      </c>
      <c r="AW380" s="117" t="s">
        <v>35</v>
      </c>
      <c r="AX380" s="7"/>
      <c r="AY380" s="192" t="str">
        <f t="shared" si="63"/>
        <v>EXTENDED</v>
      </c>
      <c r="AZ380" s="70" t="str">
        <f t="shared" si="63"/>
        <v>EXTENDED FR B2B</v>
      </c>
      <c r="BA380" s="1"/>
      <c r="BB380" s="57"/>
      <c r="BE380"/>
      <c r="BF380" s="1"/>
      <c r="BG380" s="1"/>
      <c r="BH380" s="1"/>
      <c r="BI380" s="1"/>
      <c r="BJ380" s="1"/>
      <c r="BK380" s="1"/>
      <c r="BL380" s="1"/>
      <c r="BM380" s="1"/>
      <c r="BN380" s="1"/>
      <c r="BO380" s="1"/>
      <c r="BP380" s="1"/>
      <c r="BQ380" s="1"/>
      <c r="BR380" s="1"/>
      <c r="BS380" s="1"/>
      <c r="BT380" s="1"/>
      <c r="BU380" s="1"/>
      <c r="BV380" s="1"/>
      <c r="BW380" s="1"/>
      <c r="BX380" s="1"/>
      <c r="BY380" s="1"/>
      <c r="BZ380" s="1"/>
    </row>
    <row r="381" spans="1:78" s="59" customFormat="1" ht="90" x14ac:dyDescent="0.2">
      <c r="A381" s="45" t="str">
        <f t="shared" si="68"/>
        <v>EXT</v>
      </c>
      <c r="B381" s="131" t="s">
        <v>2079</v>
      </c>
      <c r="C381" s="131"/>
      <c r="D381" s="189" t="s">
        <v>1526</v>
      </c>
      <c r="E381" s="61" t="s">
        <v>41</v>
      </c>
      <c r="F381" s="282" t="e">
        <v>#N/A</v>
      </c>
      <c r="G381" s="62">
        <f t="shared" si="64"/>
        <v>4</v>
      </c>
      <c r="H381" s="62" t="s">
        <v>42</v>
      </c>
      <c r="I381" s="64" t="s">
        <v>3</v>
      </c>
      <c r="J381" s="64"/>
      <c r="K381" s="65"/>
      <c r="L381" s="65"/>
      <c r="M381" s="65"/>
      <c r="N381" s="64"/>
      <c r="O381" s="66" t="s">
        <v>42</v>
      </c>
      <c r="P381" s="66" t="str">
        <f t="shared" si="65"/>
        <v>0..1</v>
      </c>
      <c r="Q381" s="6" t="s">
        <v>2086</v>
      </c>
      <c r="R381" s="67" t="s">
        <v>2087</v>
      </c>
      <c r="S381" s="66" t="s">
        <v>55</v>
      </c>
      <c r="T381" s="68" t="s">
        <v>56</v>
      </c>
      <c r="U381" s="62" t="s">
        <v>62</v>
      </c>
      <c r="V381" s="66"/>
      <c r="W381" s="69"/>
      <c r="X381" s="38"/>
      <c r="Y381" s="70" t="s">
        <v>47</v>
      </c>
      <c r="Z381" s="70" t="s">
        <v>48</v>
      </c>
      <c r="AA381" s="4"/>
      <c r="AB381" s="13" t="str">
        <f t="shared" si="66"/>
        <v>/rsm:CrossIndustryInvoice/rsm:SupplyChainTradeTransaction/ram:ApplicableHeaderTradeAgreement/ram:SalesAgentTradeParty</v>
      </c>
      <c r="AC381" s="13" t="str">
        <f t="shared" si="67"/>
        <v>/ram:ID</v>
      </c>
      <c r="AD381" s="14">
        <f>COUNTIFS(R$4:R381,AB381)</f>
        <v>1</v>
      </c>
      <c r="AE381" s="1"/>
      <c r="AF381" s="61" t="str">
        <f t="shared" si="61"/>
        <v>EXT</v>
      </c>
      <c r="AG381" s="62">
        <f t="shared" si="59"/>
        <v>4</v>
      </c>
      <c r="AH381" s="62" t="str">
        <f t="shared" si="62"/>
        <v>0..1</v>
      </c>
      <c r="AI381" s="64" t="s">
        <v>2088</v>
      </c>
      <c r="AJ381" s="64"/>
      <c r="AK381" s="65"/>
      <c r="AL381" s="65"/>
      <c r="AM381" s="65"/>
      <c r="AN381" s="64"/>
      <c r="AO381" s="66" t="str">
        <f t="shared" si="69"/>
        <v>0..1</v>
      </c>
      <c r="AP381" s="66" t="str">
        <f t="shared" si="69"/>
        <v>0..1</v>
      </c>
      <c r="AQ381" s="6" t="str">
        <f t="shared" si="69"/>
        <v>/rsm:CrossIndustryInvoice
/rsm:SupplyChainTradeTransaction
/ram:ApplicableHeaderTradeAgreement
/ram:SalesAgentTradeParty
/ram:ID</v>
      </c>
      <c r="AR381" s="67" t="str">
        <f t="shared" si="69"/>
        <v>/rsm:CrossIndustryInvoice/rsm:SupplyChainTradeTransaction/ram:ApplicableHeaderTradeAgreement/ram:SalesAgentTradeParty/ram:ID</v>
      </c>
      <c r="AS381" s="66" t="s">
        <v>55</v>
      </c>
      <c r="AT381" s="68" t="s">
        <v>56</v>
      </c>
      <c r="AU381" s="62" t="str">
        <f t="shared" si="60"/>
        <v>0..n</v>
      </c>
      <c r="AV381" s="66"/>
      <c r="AW381" s="69"/>
      <c r="AX381" s="7"/>
      <c r="AY381" s="70" t="str">
        <f t="shared" si="63"/>
        <v>EXTENDED</v>
      </c>
      <c r="AZ381" s="70" t="str">
        <f t="shared" si="63"/>
        <v>EXTENDED FR B2B</v>
      </c>
      <c r="BA381" s="1"/>
      <c r="BB381" s="57"/>
      <c r="BE381"/>
      <c r="BF381" s="1"/>
      <c r="BG381" s="1"/>
      <c r="BH381" s="1"/>
      <c r="BI381" s="1"/>
      <c r="BJ381" s="1"/>
      <c r="BK381" s="1"/>
      <c r="BL381" s="1"/>
      <c r="BM381" s="1"/>
      <c r="BN381" s="1"/>
      <c r="BO381" s="1"/>
      <c r="BP381" s="1"/>
      <c r="BQ381" s="1"/>
      <c r="BR381" s="1"/>
      <c r="BS381" s="1"/>
      <c r="BT381" s="1"/>
      <c r="BU381" s="1"/>
      <c r="BV381" s="1"/>
      <c r="BW381" s="1"/>
      <c r="BX381" s="1"/>
      <c r="BY381" s="1"/>
      <c r="BZ381" s="1"/>
    </row>
    <row r="382" spans="1:78" s="59" customFormat="1" ht="90" x14ac:dyDescent="0.2">
      <c r="A382" s="45" t="str">
        <f t="shared" si="68"/>
        <v>EXT</v>
      </c>
      <c r="B382" s="131" t="s">
        <v>2079</v>
      </c>
      <c r="C382" s="131"/>
      <c r="D382" s="189" t="s">
        <v>1526</v>
      </c>
      <c r="E382" s="61" t="s">
        <v>41</v>
      </c>
      <c r="F382" s="282" t="e">
        <v>#N/A</v>
      </c>
      <c r="G382" s="62">
        <f t="shared" si="64"/>
        <v>4</v>
      </c>
      <c r="H382" s="62" t="s">
        <v>62</v>
      </c>
      <c r="I382" s="64" t="s">
        <v>1028</v>
      </c>
      <c r="J382" s="64"/>
      <c r="K382" s="65"/>
      <c r="L382" s="65"/>
      <c r="M382" s="65"/>
      <c r="N382" s="64"/>
      <c r="O382" s="66" t="s">
        <v>62</v>
      </c>
      <c r="P382" s="66" t="str">
        <f t="shared" si="65"/>
        <v>0..n</v>
      </c>
      <c r="Q382" s="6" t="s">
        <v>2089</v>
      </c>
      <c r="R382" s="67" t="s">
        <v>2090</v>
      </c>
      <c r="S382" s="66" t="s">
        <v>55</v>
      </c>
      <c r="T382" s="68" t="s">
        <v>56</v>
      </c>
      <c r="U382" s="62" t="s">
        <v>62</v>
      </c>
      <c r="V382" s="66"/>
      <c r="W382" s="69"/>
      <c r="X382" s="38"/>
      <c r="Y382" s="70" t="s">
        <v>47</v>
      </c>
      <c r="Z382" s="70" t="s">
        <v>48</v>
      </c>
      <c r="AA382" s="4"/>
      <c r="AB382" s="13" t="str">
        <f t="shared" si="66"/>
        <v>/rsm:CrossIndustryInvoice/rsm:SupplyChainTradeTransaction/ram:ApplicableHeaderTradeAgreement/ram:SalesAgentTradeParty</v>
      </c>
      <c r="AC382" s="13" t="str">
        <f t="shared" si="67"/>
        <v>/ram:GlobalID</v>
      </c>
      <c r="AD382" s="14">
        <f>COUNTIFS(R$4:R382,AB382)</f>
        <v>1</v>
      </c>
      <c r="AE382" s="1"/>
      <c r="AF382" s="61" t="str">
        <f t="shared" si="61"/>
        <v>EXT</v>
      </c>
      <c r="AG382" s="62">
        <f t="shared" si="59"/>
        <v>4</v>
      </c>
      <c r="AH382" s="62" t="str">
        <f t="shared" si="62"/>
        <v>0..n</v>
      </c>
      <c r="AI382" s="64" t="s">
        <v>2091</v>
      </c>
      <c r="AJ382" s="64"/>
      <c r="AK382" s="65"/>
      <c r="AL382" s="65"/>
      <c r="AM382" s="65"/>
      <c r="AN382" s="64"/>
      <c r="AO382" s="66" t="str">
        <f t="shared" si="69"/>
        <v>0..n</v>
      </c>
      <c r="AP382" s="66" t="str">
        <f t="shared" si="69"/>
        <v>0..n</v>
      </c>
      <c r="AQ382" s="6" t="str">
        <f t="shared" si="69"/>
        <v>/rsm:CrossIndustryInvoice
/rsm:SupplyChainTradeTransaction
/ram:ApplicableHeaderTradeAgreement
/ram:SalesAgentTradeParty
/ram:GlobalID</v>
      </c>
      <c r="AR382" s="67" t="str">
        <f t="shared" si="69"/>
        <v>/rsm:CrossIndustryInvoice/rsm:SupplyChainTradeTransaction/ram:ApplicableHeaderTradeAgreement/ram:SalesAgentTradeParty/ram:GlobalID</v>
      </c>
      <c r="AS382" s="66" t="s">
        <v>55</v>
      </c>
      <c r="AT382" s="68" t="s">
        <v>56</v>
      </c>
      <c r="AU382" s="62" t="str">
        <f t="shared" si="60"/>
        <v>0..n</v>
      </c>
      <c r="AV382" s="66"/>
      <c r="AW382" s="69"/>
      <c r="AX382" s="7"/>
      <c r="AY382" s="70" t="str">
        <f t="shared" si="63"/>
        <v>EXTENDED</v>
      </c>
      <c r="AZ382" s="70" t="str">
        <f t="shared" si="63"/>
        <v>EXTENDED FR B2B</v>
      </c>
      <c r="BA382" s="1"/>
      <c r="BB382" s="57"/>
      <c r="BE382"/>
      <c r="BF382" s="1"/>
      <c r="BG382" s="1"/>
      <c r="BH382" s="1"/>
      <c r="BI382" s="1"/>
      <c r="BJ382" s="1"/>
      <c r="BK382" s="1"/>
      <c r="BL382" s="1"/>
      <c r="BM382" s="1"/>
      <c r="BN382" s="1"/>
      <c r="BO382" s="1"/>
      <c r="BP382" s="1"/>
      <c r="BQ382" s="1"/>
      <c r="BR382" s="1"/>
      <c r="BS382" s="1"/>
      <c r="BT382" s="1"/>
      <c r="BU382" s="1"/>
      <c r="BV382" s="1"/>
      <c r="BW382" s="1"/>
      <c r="BX382" s="1"/>
      <c r="BY382" s="1"/>
      <c r="BZ382" s="1"/>
    </row>
    <row r="383" spans="1:78" s="59" customFormat="1" ht="105" x14ac:dyDescent="0.2">
      <c r="A383" s="45" t="str">
        <f t="shared" si="68"/>
        <v>EXT</v>
      </c>
      <c r="B383" s="131" t="s">
        <v>2079</v>
      </c>
      <c r="C383" s="131"/>
      <c r="D383" s="189" t="s">
        <v>1526</v>
      </c>
      <c r="E383" s="61" t="s">
        <v>41</v>
      </c>
      <c r="F383" s="282" t="s">
        <v>4943</v>
      </c>
      <c r="G383" s="62">
        <f t="shared" si="64"/>
        <v>5</v>
      </c>
      <c r="H383" s="62" t="s">
        <v>32</v>
      </c>
      <c r="I383" s="64" t="s">
        <v>498</v>
      </c>
      <c r="J383" s="64"/>
      <c r="K383" s="65"/>
      <c r="L383" s="65"/>
      <c r="M383" s="65"/>
      <c r="N383" s="64"/>
      <c r="O383" s="66" t="s">
        <v>32</v>
      </c>
      <c r="P383" s="66" t="str">
        <f t="shared" si="65"/>
        <v>1..1</v>
      </c>
      <c r="Q383" s="6" t="s">
        <v>2092</v>
      </c>
      <c r="R383" s="67" t="s">
        <v>2093</v>
      </c>
      <c r="S383" s="66" t="s">
        <v>329</v>
      </c>
      <c r="T383" s="68" t="s">
        <v>163</v>
      </c>
      <c r="U383" s="62" t="s">
        <v>42</v>
      </c>
      <c r="V383" s="66"/>
      <c r="W383" s="69"/>
      <c r="X383" s="38"/>
      <c r="Y383" s="70" t="s">
        <v>47</v>
      </c>
      <c r="Z383" s="70" t="s">
        <v>48</v>
      </c>
      <c r="AA383" s="4"/>
      <c r="AB383" s="13" t="str">
        <f t="shared" si="66"/>
        <v>/rsm:CrossIndustryInvoice/rsm:SupplyChainTradeTransaction/ram:ApplicableHeaderTradeAgreement/ram:SalesAgentTradeParty/ram:GlobalID</v>
      </c>
      <c r="AC383" s="13" t="str">
        <f t="shared" si="67"/>
        <v>/@schemeID</v>
      </c>
      <c r="AD383" s="14">
        <f>COUNTIFS(R$4:R383,AB383)</f>
        <v>1</v>
      </c>
      <c r="AE383" s="1"/>
      <c r="AF383" s="61" t="str">
        <f t="shared" si="61"/>
        <v>EXT</v>
      </c>
      <c r="AG383" s="62">
        <f t="shared" si="59"/>
        <v>5</v>
      </c>
      <c r="AH383" s="62" t="str">
        <f t="shared" si="62"/>
        <v>1..1</v>
      </c>
      <c r="AI383" s="64" t="s">
        <v>330</v>
      </c>
      <c r="AJ383" s="64"/>
      <c r="AK383" s="65"/>
      <c r="AL383" s="65"/>
      <c r="AM383" s="65"/>
      <c r="AN383" s="64"/>
      <c r="AO383" s="66" t="str">
        <f t="shared" si="69"/>
        <v>1..1</v>
      </c>
      <c r="AP383" s="66" t="str">
        <f t="shared" si="69"/>
        <v>1..1</v>
      </c>
      <c r="AQ383" s="6" t="str">
        <f t="shared" si="69"/>
        <v>/rsm:CrossIndustryInvoice
/rsm:SupplyChainTradeTransaction
/ram:ApplicableHeaderTradeAgreement
/ram:SalesAgentTradeParty
/ram:GlobalID
/@schemeID</v>
      </c>
      <c r="AR383" s="67" t="str">
        <f t="shared" si="69"/>
        <v>/rsm:CrossIndustryInvoice/rsm:SupplyChainTradeTransaction/ram:ApplicableHeaderTradeAgreement/ram:SalesAgentTradeParty/ram:GlobalID/@schemeID</v>
      </c>
      <c r="AS383" s="66" t="s">
        <v>329</v>
      </c>
      <c r="AT383" s="68" t="s">
        <v>163</v>
      </c>
      <c r="AU383" s="62" t="str">
        <f t="shared" si="60"/>
        <v>0..1</v>
      </c>
      <c r="AV383" s="66"/>
      <c r="AW383" s="69"/>
      <c r="AX383" s="7"/>
      <c r="AY383" s="70" t="str">
        <f t="shared" si="63"/>
        <v>EXTENDED</v>
      </c>
      <c r="AZ383" s="70" t="str">
        <f t="shared" si="63"/>
        <v>EXTENDED FR B2B</v>
      </c>
      <c r="BA383" s="1"/>
      <c r="BB383" s="57"/>
      <c r="BE383"/>
      <c r="BF383" s="1"/>
      <c r="BG383" s="1"/>
      <c r="BH383" s="1"/>
      <c r="BI383" s="1"/>
      <c r="BJ383" s="1"/>
      <c r="BK383" s="1"/>
      <c r="BL383" s="1"/>
      <c r="BM383" s="1"/>
      <c r="BN383" s="1"/>
      <c r="BO383" s="1"/>
      <c r="BP383" s="1"/>
      <c r="BQ383" s="1"/>
      <c r="BR383" s="1"/>
      <c r="BS383" s="1"/>
      <c r="BT383" s="1"/>
      <c r="BU383" s="1"/>
      <c r="BV383" s="1"/>
      <c r="BW383" s="1"/>
      <c r="BX383" s="1"/>
      <c r="BY383" s="1"/>
      <c r="BZ383" s="1"/>
    </row>
    <row r="384" spans="1:78" s="59" customFormat="1" ht="90" x14ac:dyDescent="0.2">
      <c r="A384" s="45" t="str">
        <f t="shared" si="68"/>
        <v>EXT</v>
      </c>
      <c r="B384" s="131" t="s">
        <v>2079</v>
      </c>
      <c r="C384" s="131"/>
      <c r="D384" s="185" t="s">
        <v>1526</v>
      </c>
      <c r="E384" s="61" t="s">
        <v>41</v>
      </c>
      <c r="F384" s="282" t="s">
        <v>4944</v>
      </c>
      <c r="G384" s="146">
        <f t="shared" si="64"/>
        <v>4</v>
      </c>
      <c r="H384" s="146" t="s">
        <v>32</v>
      </c>
      <c r="I384" s="64" t="s">
        <v>2094</v>
      </c>
      <c r="J384" s="64" t="s">
        <v>2095</v>
      </c>
      <c r="K384" s="65"/>
      <c r="L384" s="65"/>
      <c r="M384" s="65"/>
      <c r="N384" s="64" t="s">
        <v>70</v>
      </c>
      <c r="O384" s="66" t="s">
        <v>32</v>
      </c>
      <c r="P384" s="66" t="str">
        <f t="shared" si="65"/>
        <v>1..1</v>
      </c>
      <c r="Q384" s="6" t="s">
        <v>2096</v>
      </c>
      <c r="R384" s="67" t="s">
        <v>2097</v>
      </c>
      <c r="S384" s="66" t="s">
        <v>73</v>
      </c>
      <c r="T384" s="68" t="s">
        <v>56</v>
      </c>
      <c r="U384" s="66" t="s">
        <v>42</v>
      </c>
      <c r="V384" s="66" t="s">
        <v>35</v>
      </c>
      <c r="W384" s="69" t="s">
        <v>35</v>
      </c>
      <c r="X384" s="38"/>
      <c r="Y384" s="70" t="s">
        <v>47</v>
      </c>
      <c r="Z384" s="70" t="s">
        <v>48</v>
      </c>
      <c r="AA384" s="4"/>
      <c r="AB384" s="13" t="str">
        <f t="shared" si="66"/>
        <v>/rsm:CrossIndustryInvoice/rsm:SupplyChainTradeTransaction/ram:ApplicableHeaderTradeAgreement/ram:SalesAgentTradeParty</v>
      </c>
      <c r="AC384" s="13" t="str">
        <f t="shared" si="67"/>
        <v>/ram:Name</v>
      </c>
      <c r="AD384" s="14">
        <f>COUNTIFS(R$4:R384,AB384)</f>
        <v>1</v>
      </c>
      <c r="AE384" s="1"/>
      <c r="AF384" s="61" t="str">
        <f t="shared" si="61"/>
        <v>EXT</v>
      </c>
      <c r="AG384" s="146">
        <f t="shared" ref="AG384:AG447" si="70">LEN(AR384)-LEN(SUBSTITUTE(AR384,"/",""))-1</f>
        <v>4</v>
      </c>
      <c r="AH384" s="146" t="str">
        <f t="shared" si="62"/>
        <v>1..1</v>
      </c>
      <c r="AI384" s="64" t="s">
        <v>2098</v>
      </c>
      <c r="AJ384" s="64"/>
      <c r="AK384" s="65"/>
      <c r="AL384" s="65"/>
      <c r="AM384" s="65"/>
      <c r="AN384" s="64" t="s">
        <v>78</v>
      </c>
      <c r="AO384" s="66" t="str">
        <f t="shared" si="69"/>
        <v>1..1</v>
      </c>
      <c r="AP384" s="66" t="str">
        <f t="shared" si="69"/>
        <v>1..1</v>
      </c>
      <c r="AQ384" s="6" t="str">
        <f t="shared" si="69"/>
        <v>/rsm:CrossIndustryInvoice
/rsm:SupplyChainTradeTransaction
/ram:ApplicableHeaderTradeAgreement
/ram:SalesAgentTradeParty
/ram:Name</v>
      </c>
      <c r="AR384" s="67" t="str">
        <f t="shared" si="69"/>
        <v>/rsm:CrossIndustryInvoice/rsm:SupplyChainTradeTransaction/ram:ApplicableHeaderTradeAgreement/ram:SalesAgentTradeParty/ram:Name</v>
      </c>
      <c r="AS384" s="66" t="s">
        <v>73</v>
      </c>
      <c r="AT384" s="68" t="s">
        <v>56</v>
      </c>
      <c r="AU384" s="66" t="str">
        <f t="shared" ref="AU384:AU447" si="71">U384</f>
        <v>0..1</v>
      </c>
      <c r="AV384" s="66" t="s">
        <v>35</v>
      </c>
      <c r="AW384" s="69" t="s">
        <v>35</v>
      </c>
      <c r="AX384" s="7"/>
      <c r="AY384" s="70" t="str">
        <f t="shared" si="63"/>
        <v>EXTENDED</v>
      </c>
      <c r="AZ384" s="70" t="str">
        <f t="shared" si="63"/>
        <v>EXTENDED FR B2B</v>
      </c>
      <c r="BA384" s="1"/>
      <c r="BB384" s="57"/>
      <c r="BE384"/>
      <c r="BF384" s="1"/>
      <c r="BG384" s="1"/>
      <c r="BH384" s="1"/>
      <c r="BI384" s="1"/>
      <c r="BJ384" s="1"/>
      <c r="BK384" s="1"/>
      <c r="BL384" s="1"/>
      <c r="BM384" s="1"/>
      <c r="BN384" s="1"/>
      <c r="BO384" s="1"/>
      <c r="BP384" s="1"/>
      <c r="BQ384" s="1"/>
      <c r="BR384" s="1"/>
      <c r="BS384" s="1"/>
      <c r="BT384" s="1"/>
      <c r="BU384" s="1"/>
      <c r="BV384" s="1"/>
      <c r="BW384" s="1"/>
      <c r="BX384" s="1"/>
      <c r="BY384" s="1"/>
      <c r="BZ384" s="1"/>
    </row>
    <row r="385" spans="1:78" s="59" customFormat="1" ht="90" x14ac:dyDescent="0.2">
      <c r="A385" s="45" t="str">
        <f t="shared" si="68"/>
        <v>EXT</v>
      </c>
      <c r="B385" s="131" t="s">
        <v>2079</v>
      </c>
      <c r="C385" s="131"/>
      <c r="D385" s="189" t="s">
        <v>1526</v>
      </c>
      <c r="E385" s="140" t="s">
        <v>41</v>
      </c>
      <c r="F385" s="296" t="e">
        <v>#N/A</v>
      </c>
      <c r="G385" s="141">
        <f t="shared" si="64"/>
        <v>4</v>
      </c>
      <c r="H385" s="141" t="s">
        <v>42</v>
      </c>
      <c r="I385" s="125" t="s">
        <v>2099</v>
      </c>
      <c r="J385" s="125"/>
      <c r="K385" s="126"/>
      <c r="L385" s="126"/>
      <c r="M385" s="126"/>
      <c r="N385" s="125"/>
      <c r="O385" s="124" t="s">
        <v>42</v>
      </c>
      <c r="P385" s="124" t="str">
        <f t="shared" si="65"/>
        <v>0..1</v>
      </c>
      <c r="Q385" s="142" t="s">
        <v>2100</v>
      </c>
      <c r="R385" s="143" t="s">
        <v>2101</v>
      </c>
      <c r="S385" s="124"/>
      <c r="T385" s="129"/>
      <c r="U385" s="141" t="s">
        <v>42</v>
      </c>
      <c r="V385" s="124"/>
      <c r="W385" s="130"/>
      <c r="X385" s="38"/>
      <c r="Y385" s="143" t="s">
        <v>47</v>
      </c>
      <c r="Z385" s="70" t="s">
        <v>48</v>
      </c>
      <c r="AA385" s="4"/>
      <c r="AB385" s="13" t="str">
        <f t="shared" si="66"/>
        <v>/rsm:CrossIndustryInvoice/rsm:SupplyChainTradeTransaction/ram:ApplicableHeaderTradeAgreement/ram:SalesAgentTradeParty</v>
      </c>
      <c r="AC385" s="13" t="str">
        <f t="shared" si="67"/>
        <v>/ram:SpecifiedLegalOrganization</v>
      </c>
      <c r="AD385" s="14">
        <f>COUNTIFS(R$4:R385,AB385)</f>
        <v>1</v>
      </c>
      <c r="AE385" s="1"/>
      <c r="AF385" s="140" t="str">
        <f t="shared" ref="AF385:AF446" si="72">E385</f>
        <v>EXT</v>
      </c>
      <c r="AG385" s="141">
        <f t="shared" si="70"/>
        <v>4</v>
      </c>
      <c r="AH385" s="141" t="str">
        <f t="shared" ref="AH385:AH446" si="73">H385</f>
        <v>0..1</v>
      </c>
      <c r="AI385" s="125" t="s">
        <v>2102</v>
      </c>
      <c r="AJ385" s="125"/>
      <c r="AK385" s="126"/>
      <c r="AL385" s="126"/>
      <c r="AM385" s="126"/>
      <c r="AN385" s="125"/>
      <c r="AO385" s="124" t="str">
        <f t="shared" si="69"/>
        <v>0..1</v>
      </c>
      <c r="AP385" s="124" t="str">
        <f t="shared" si="69"/>
        <v>0..1</v>
      </c>
      <c r="AQ385" s="142" t="str">
        <f t="shared" si="69"/>
        <v>/rsm:CrossIndustryInvoice
/rsm:SupplyChainTradeTransaction
/ram:ApplicableHeaderTradeAgreement
/ram:SalesAgentTradeParty
/ram:SpecifiedLegalOrganization</v>
      </c>
      <c r="AR385" s="143" t="str">
        <f t="shared" si="69"/>
        <v>/rsm:CrossIndustryInvoice/rsm:SupplyChainTradeTransaction/ram:ApplicableHeaderTradeAgreement/ram:SalesAgentTradeParty/ram:SpecifiedLegalOrganization</v>
      </c>
      <c r="AS385" s="124"/>
      <c r="AT385" s="129"/>
      <c r="AU385" s="141" t="str">
        <f t="shared" si="71"/>
        <v>0..1</v>
      </c>
      <c r="AV385" s="124"/>
      <c r="AW385" s="130"/>
      <c r="AX385" s="7"/>
      <c r="AY385" s="143" t="str">
        <f t="shared" ref="AY385:AZ448" si="74">Y385</f>
        <v>EXTENDED</v>
      </c>
      <c r="AZ385" s="70" t="str">
        <f t="shared" si="74"/>
        <v>EXTENDED FR B2B</v>
      </c>
      <c r="BA385" s="1"/>
      <c r="BB385" s="57"/>
      <c r="BE385"/>
      <c r="BF385" s="1"/>
      <c r="BG385" s="1"/>
      <c r="BH385" s="1"/>
      <c r="BI385" s="1"/>
      <c r="BJ385" s="1"/>
      <c r="BK385" s="1"/>
      <c r="BL385" s="1"/>
      <c r="BM385" s="1"/>
      <c r="BN385" s="1"/>
      <c r="BO385" s="1"/>
      <c r="BP385" s="1"/>
      <c r="BQ385" s="1"/>
      <c r="BR385" s="1"/>
      <c r="BS385" s="1"/>
      <c r="BT385" s="1"/>
      <c r="BU385" s="1"/>
      <c r="BV385" s="1"/>
      <c r="BW385" s="1"/>
      <c r="BX385" s="1"/>
      <c r="BY385" s="1"/>
      <c r="BZ385" s="1"/>
    </row>
    <row r="386" spans="1:78" s="59" customFormat="1" ht="105" x14ac:dyDescent="0.2">
      <c r="A386" s="45" t="str">
        <f t="shared" si="68"/>
        <v>EXT</v>
      </c>
      <c r="B386" s="131" t="s">
        <v>2079</v>
      </c>
      <c r="C386" s="131"/>
      <c r="D386" s="189" t="s">
        <v>1526</v>
      </c>
      <c r="E386" s="61" t="s">
        <v>41</v>
      </c>
      <c r="F386" s="282" t="s">
        <v>4946</v>
      </c>
      <c r="G386" s="62">
        <f t="shared" si="64"/>
        <v>5</v>
      </c>
      <c r="H386" s="62" t="s">
        <v>42</v>
      </c>
      <c r="I386" s="64" t="s">
        <v>3</v>
      </c>
      <c r="J386" s="64"/>
      <c r="K386" s="65"/>
      <c r="L386" s="65"/>
      <c r="M386" s="65"/>
      <c r="N386" s="64"/>
      <c r="O386" s="66" t="s">
        <v>42</v>
      </c>
      <c r="P386" s="66" t="str">
        <f t="shared" si="65"/>
        <v>0..1</v>
      </c>
      <c r="Q386" s="6" t="s">
        <v>2103</v>
      </c>
      <c r="R386" s="67" t="s">
        <v>2104</v>
      </c>
      <c r="S386" s="66" t="s">
        <v>55</v>
      </c>
      <c r="T386" s="68" t="s">
        <v>56</v>
      </c>
      <c r="U386" s="62" t="s">
        <v>42</v>
      </c>
      <c r="V386" s="66"/>
      <c r="W386" s="69"/>
      <c r="X386" s="38"/>
      <c r="Y386" s="70" t="s">
        <v>47</v>
      </c>
      <c r="Z386" s="70" t="s">
        <v>48</v>
      </c>
      <c r="AA386" s="4"/>
      <c r="AB386" s="13" t="str">
        <f t="shared" si="66"/>
        <v>/rsm:CrossIndustryInvoice/rsm:SupplyChainTradeTransaction/ram:ApplicableHeaderTradeAgreement/ram:SalesAgentTradeParty/ram:SpecifiedLegalOrganization</v>
      </c>
      <c r="AC386" s="13" t="str">
        <f t="shared" si="67"/>
        <v>/ram:ID</v>
      </c>
      <c r="AD386" s="14">
        <f>COUNTIFS(R$4:R386,AB386)</f>
        <v>1</v>
      </c>
      <c r="AE386" s="1"/>
      <c r="AF386" s="61" t="str">
        <f t="shared" si="72"/>
        <v>EXT</v>
      </c>
      <c r="AG386" s="62">
        <f t="shared" si="70"/>
        <v>5</v>
      </c>
      <c r="AH386" s="62" t="str">
        <f t="shared" si="73"/>
        <v>0..1</v>
      </c>
      <c r="AI386" s="64" t="s">
        <v>2105</v>
      </c>
      <c r="AJ386" s="64"/>
      <c r="AK386" s="65"/>
      <c r="AL386" s="65"/>
      <c r="AM386" s="65"/>
      <c r="AN386" s="64"/>
      <c r="AO386" s="66" t="str">
        <f t="shared" si="69"/>
        <v>0..1</v>
      </c>
      <c r="AP386" s="66" t="str">
        <f t="shared" si="69"/>
        <v>0..1</v>
      </c>
      <c r="AQ386" s="6" t="str">
        <f t="shared" si="69"/>
        <v>/rsm:CrossIndustryInvoice
/rsm:SupplyChainTradeTransaction
/ram:ApplicableHeaderTradeAgreement
/ram:SalesAgentTradeParty
/ram:SpecifiedLegalOrganization
/ram:ID</v>
      </c>
      <c r="AR386" s="67" t="str">
        <f t="shared" si="69"/>
        <v>/rsm:CrossIndustryInvoice/rsm:SupplyChainTradeTransaction/ram:ApplicableHeaderTradeAgreement/ram:SalesAgentTradeParty/ram:SpecifiedLegalOrganization/ram:ID</v>
      </c>
      <c r="AS386" s="66" t="s">
        <v>55</v>
      </c>
      <c r="AT386" s="68" t="s">
        <v>56</v>
      </c>
      <c r="AU386" s="62" t="str">
        <f t="shared" si="71"/>
        <v>0..1</v>
      </c>
      <c r="AV386" s="66"/>
      <c r="AW386" s="69"/>
      <c r="AX386" s="7"/>
      <c r="AY386" s="70" t="str">
        <f t="shared" si="74"/>
        <v>EXTENDED</v>
      </c>
      <c r="AZ386" s="70" t="str">
        <f t="shared" si="74"/>
        <v>EXTENDED FR B2B</v>
      </c>
      <c r="BA386" s="1"/>
      <c r="BB386" s="57"/>
      <c r="BE386"/>
      <c r="BF386" s="1"/>
      <c r="BG386" s="1"/>
      <c r="BH386" s="1"/>
      <c r="BI386" s="1"/>
      <c r="BJ386" s="1"/>
      <c r="BK386" s="1"/>
      <c r="BL386" s="1"/>
      <c r="BM386" s="1"/>
      <c r="BN386" s="1"/>
      <c r="BO386" s="1"/>
      <c r="BP386" s="1"/>
      <c r="BQ386" s="1"/>
      <c r="BR386" s="1"/>
      <c r="BS386" s="1"/>
      <c r="BT386" s="1"/>
      <c r="BU386" s="1"/>
      <c r="BV386" s="1"/>
      <c r="BW386" s="1"/>
      <c r="BX386" s="1"/>
      <c r="BY386" s="1"/>
      <c r="BZ386" s="1"/>
    </row>
    <row r="387" spans="1:78" s="59" customFormat="1" ht="120" x14ac:dyDescent="0.2">
      <c r="A387" s="45" t="str">
        <f t="shared" si="68"/>
        <v>EXT</v>
      </c>
      <c r="B387" s="131" t="s">
        <v>2079</v>
      </c>
      <c r="C387" s="131"/>
      <c r="D387" s="189" t="s">
        <v>1526</v>
      </c>
      <c r="E387" s="61" t="s">
        <v>41</v>
      </c>
      <c r="F387" s="282" t="s">
        <v>4947</v>
      </c>
      <c r="G387" s="62">
        <f t="shared" si="64"/>
        <v>6</v>
      </c>
      <c r="H387" s="62" t="s">
        <v>42</v>
      </c>
      <c r="I387" s="64" t="s">
        <v>498</v>
      </c>
      <c r="J387" s="64" t="s">
        <v>2106</v>
      </c>
      <c r="K387" s="65" t="s">
        <v>326</v>
      </c>
      <c r="L387" s="65" t="s">
        <v>916</v>
      </c>
      <c r="M387" s="65" t="s">
        <v>35</v>
      </c>
      <c r="N387" s="64" t="s">
        <v>128</v>
      </c>
      <c r="O387" s="66" t="s">
        <v>42</v>
      </c>
      <c r="P387" s="66" t="str">
        <f t="shared" si="65"/>
        <v>0..1</v>
      </c>
      <c r="Q387" s="6" t="s">
        <v>2107</v>
      </c>
      <c r="R387" s="67" t="s">
        <v>2108</v>
      </c>
      <c r="S387" s="66" t="s">
        <v>329</v>
      </c>
      <c r="T387" s="68" t="s">
        <v>163</v>
      </c>
      <c r="U387" s="62" t="s">
        <v>42</v>
      </c>
      <c r="V387" s="66"/>
      <c r="W387" s="69"/>
      <c r="X387" s="38"/>
      <c r="Y387" s="70" t="s">
        <v>47</v>
      </c>
      <c r="Z387" s="70" t="s">
        <v>48</v>
      </c>
      <c r="AA387" s="4"/>
      <c r="AB387" s="13" t="str">
        <f t="shared" si="66"/>
        <v>/rsm:CrossIndustryInvoice/rsm:SupplyChainTradeTransaction/ram:ApplicableHeaderTradeAgreement/ram:SalesAgentTradeParty/ram:SpecifiedLegalOrganization/ram:ID</v>
      </c>
      <c r="AC387" s="13" t="str">
        <f t="shared" si="67"/>
        <v>/@schemeID</v>
      </c>
      <c r="AD387" s="14">
        <f>COUNTIFS(R$4:R387,AB387)</f>
        <v>1</v>
      </c>
      <c r="AE387" s="1"/>
      <c r="AF387" s="61" t="str">
        <f t="shared" si="72"/>
        <v>EXT</v>
      </c>
      <c r="AG387" s="62">
        <f t="shared" si="70"/>
        <v>6</v>
      </c>
      <c r="AH387" s="62" t="str">
        <f t="shared" si="73"/>
        <v>0..1</v>
      </c>
      <c r="AI387" s="64" t="s">
        <v>330</v>
      </c>
      <c r="AJ387" s="64"/>
      <c r="AK387" s="65"/>
      <c r="AL387" s="65"/>
      <c r="AM387" s="65"/>
      <c r="AN387" s="64"/>
      <c r="AO387" s="66" t="str">
        <f t="shared" si="69"/>
        <v>0..1</v>
      </c>
      <c r="AP387" s="66" t="str">
        <f t="shared" si="69"/>
        <v>0..1</v>
      </c>
      <c r="AQ387" s="6" t="str">
        <f t="shared" si="69"/>
        <v>/rsm:CrossIndustryInvoice
/rsm:SupplyChainTradeTransaction
/ram:ApplicableHeaderTradeAgreement
/ram:SalesAgentTradeParty
/ram:SpecifiedLegalOrganization
/ram:ID
/@schemeID</v>
      </c>
      <c r="AR387" s="67" t="str">
        <f t="shared" si="69"/>
        <v>/rsm:CrossIndustryInvoice/rsm:SupplyChainTradeTransaction/ram:ApplicableHeaderTradeAgreement/ram:SalesAgentTradeParty/ram:SpecifiedLegalOrganization/ram:ID/@schemeID</v>
      </c>
      <c r="AS387" s="66" t="s">
        <v>329</v>
      </c>
      <c r="AT387" s="68" t="s">
        <v>163</v>
      </c>
      <c r="AU387" s="62" t="str">
        <f t="shared" si="71"/>
        <v>0..1</v>
      </c>
      <c r="AV387" s="66"/>
      <c r="AW387" s="69"/>
      <c r="AX387" s="7"/>
      <c r="AY387" s="70" t="str">
        <f t="shared" si="74"/>
        <v>EXTENDED</v>
      </c>
      <c r="AZ387" s="70" t="str">
        <f t="shared" si="74"/>
        <v>EXTENDED FR B2B</v>
      </c>
      <c r="BA387" s="1"/>
      <c r="BB387" s="57"/>
      <c r="BE387"/>
      <c r="BF387" s="1"/>
      <c r="BG387" s="1"/>
      <c r="BH387" s="1"/>
      <c r="BI387" s="1"/>
      <c r="BJ387" s="1"/>
      <c r="BK387" s="1"/>
      <c r="BL387" s="1"/>
      <c r="BM387" s="1"/>
      <c r="BN387" s="1"/>
      <c r="BO387" s="1"/>
      <c r="BP387" s="1"/>
      <c r="BQ387" s="1"/>
      <c r="BR387" s="1"/>
      <c r="BS387" s="1"/>
      <c r="BT387" s="1"/>
      <c r="BU387" s="1"/>
      <c r="BV387" s="1"/>
      <c r="BW387" s="1"/>
      <c r="BX387" s="1"/>
      <c r="BY387" s="1"/>
      <c r="BZ387" s="1"/>
    </row>
    <row r="388" spans="1:78" s="59" customFormat="1" ht="105" x14ac:dyDescent="0.2">
      <c r="A388" s="45" t="str">
        <f t="shared" si="68"/>
        <v>EXT</v>
      </c>
      <c r="B388" s="131" t="s">
        <v>2079</v>
      </c>
      <c r="C388" s="131"/>
      <c r="D388" s="189" t="s">
        <v>1526</v>
      </c>
      <c r="E388" s="61" t="s">
        <v>41</v>
      </c>
      <c r="F388" s="282" t="s">
        <v>4948</v>
      </c>
      <c r="G388" s="62">
        <f t="shared" ref="G388:G451" si="75">LEN(R388)-LEN(SUBSTITUTE(R388,"/",""))-1</f>
        <v>5</v>
      </c>
      <c r="H388" s="62" t="s">
        <v>42</v>
      </c>
      <c r="I388" s="64" t="s">
        <v>2109</v>
      </c>
      <c r="J388" s="64"/>
      <c r="K388" s="65"/>
      <c r="L388" s="65"/>
      <c r="M388" s="65"/>
      <c r="N388" s="64"/>
      <c r="O388" s="66" t="s">
        <v>42</v>
      </c>
      <c r="P388" s="66" t="str">
        <f t="shared" si="65"/>
        <v>0..1</v>
      </c>
      <c r="Q388" s="6" t="s">
        <v>2110</v>
      </c>
      <c r="R388" s="67" t="s">
        <v>2111</v>
      </c>
      <c r="S388" s="66" t="s">
        <v>73</v>
      </c>
      <c r="T388" s="68" t="s">
        <v>56</v>
      </c>
      <c r="U388" s="62" t="s">
        <v>42</v>
      </c>
      <c r="V388" s="66"/>
      <c r="W388" s="69"/>
      <c r="X388" s="38"/>
      <c r="Y388" s="70" t="s">
        <v>47</v>
      </c>
      <c r="Z388" s="70" t="s">
        <v>48</v>
      </c>
      <c r="AA388" s="4"/>
      <c r="AB388" s="13" t="str">
        <f t="shared" si="66"/>
        <v>/rsm:CrossIndustryInvoice/rsm:SupplyChainTradeTransaction/ram:ApplicableHeaderTradeAgreement/ram:SalesAgentTradeParty/ram:SpecifiedLegalOrganization</v>
      </c>
      <c r="AC388" s="13" t="str">
        <f t="shared" si="67"/>
        <v>/ram:TradingBusinessName</v>
      </c>
      <c r="AD388" s="14">
        <f>COUNTIFS(R$4:R388,AB388)</f>
        <v>1</v>
      </c>
      <c r="AE388" s="1"/>
      <c r="AF388" s="61" t="str">
        <f t="shared" si="72"/>
        <v>EXT</v>
      </c>
      <c r="AG388" s="62">
        <f t="shared" si="70"/>
        <v>5</v>
      </c>
      <c r="AH388" s="62" t="str">
        <f t="shared" si="73"/>
        <v>0..1</v>
      </c>
      <c r="AI388" s="64" t="s">
        <v>2112</v>
      </c>
      <c r="AJ388" s="64"/>
      <c r="AK388" s="65"/>
      <c r="AL388" s="65"/>
      <c r="AM388" s="65"/>
      <c r="AN388" s="64"/>
      <c r="AO388" s="66" t="str">
        <f t="shared" si="69"/>
        <v>0..1</v>
      </c>
      <c r="AP388" s="66" t="str">
        <f t="shared" si="69"/>
        <v>0..1</v>
      </c>
      <c r="AQ388" s="6" t="str">
        <f t="shared" si="69"/>
        <v>/rsm:CrossIndustryInvoice
/rsm:SupplyChainTradeTransaction
/ram:ApplicableHeaderTradeAgreement
/ram:SalesAgentTradeParty
/ram:SpecifiedLegalOrganization
/ram:TradingBusinessName</v>
      </c>
      <c r="AR388" s="67" t="str">
        <f t="shared" si="69"/>
        <v>/rsm:CrossIndustryInvoice/rsm:SupplyChainTradeTransaction/ram:ApplicableHeaderTradeAgreement/ram:SalesAgentTradeParty/ram:SpecifiedLegalOrganization/ram:TradingBusinessName</v>
      </c>
      <c r="AS388" s="66" t="s">
        <v>73</v>
      </c>
      <c r="AT388" s="68" t="s">
        <v>56</v>
      </c>
      <c r="AU388" s="62" t="str">
        <f t="shared" si="71"/>
        <v>0..1</v>
      </c>
      <c r="AV388" s="66"/>
      <c r="AW388" s="69"/>
      <c r="AX388" s="7"/>
      <c r="AY388" s="70" t="str">
        <f t="shared" si="74"/>
        <v>EXTENDED</v>
      </c>
      <c r="AZ388" s="70" t="str">
        <f t="shared" si="74"/>
        <v>EXTENDED FR B2B</v>
      </c>
      <c r="BA388" s="1"/>
      <c r="BB388" s="57"/>
      <c r="BE388"/>
      <c r="BF388" s="1"/>
      <c r="BG388" s="1"/>
      <c r="BH388" s="1"/>
      <c r="BI388" s="1"/>
      <c r="BJ388" s="1"/>
      <c r="BK388" s="1"/>
      <c r="BL388" s="1"/>
      <c r="BM388" s="1"/>
      <c r="BN388" s="1"/>
      <c r="BO388" s="1"/>
      <c r="BP388" s="1"/>
      <c r="BQ388" s="1"/>
      <c r="BR388" s="1"/>
      <c r="BS388" s="1"/>
      <c r="BT388" s="1"/>
      <c r="BU388" s="1"/>
      <c r="BV388" s="1"/>
      <c r="BW388" s="1"/>
      <c r="BX388" s="1"/>
      <c r="BY388" s="1"/>
      <c r="BZ388" s="1"/>
    </row>
    <row r="389" spans="1:78" s="59" customFormat="1" ht="105" x14ac:dyDescent="0.2">
      <c r="A389" s="45" t="str">
        <f t="shared" si="68"/>
        <v>EXT</v>
      </c>
      <c r="B389" s="131" t="s">
        <v>2079</v>
      </c>
      <c r="C389" s="131"/>
      <c r="D389" s="189" t="s">
        <v>1526</v>
      </c>
      <c r="E389" s="162" t="s">
        <v>41</v>
      </c>
      <c r="F389" s="298" t="e">
        <v>#N/A</v>
      </c>
      <c r="G389" s="163">
        <f t="shared" si="75"/>
        <v>5</v>
      </c>
      <c r="H389" s="163" t="s">
        <v>42</v>
      </c>
      <c r="I389" s="164" t="s">
        <v>2113</v>
      </c>
      <c r="J389" s="164" t="s">
        <v>2114</v>
      </c>
      <c r="K389" s="165"/>
      <c r="L389" s="165"/>
      <c r="M389" s="165"/>
      <c r="N389" s="164"/>
      <c r="O389" s="66" t="s">
        <v>42</v>
      </c>
      <c r="P389" s="66" t="str">
        <f t="shared" si="65"/>
        <v>0..1</v>
      </c>
      <c r="Q389" s="167" t="s">
        <v>2115</v>
      </c>
      <c r="R389" s="168" t="s">
        <v>2116</v>
      </c>
      <c r="S389" s="166"/>
      <c r="T389" s="169"/>
      <c r="U389" s="163" t="s">
        <v>42</v>
      </c>
      <c r="V389" s="166"/>
      <c r="W389" s="170"/>
      <c r="X389" s="38"/>
      <c r="Y389" s="171" t="s">
        <v>47</v>
      </c>
      <c r="Z389" s="171" t="s">
        <v>47</v>
      </c>
      <c r="AA389" s="57"/>
      <c r="AB389" s="13" t="str">
        <f t="shared" si="66"/>
        <v>/rsm:CrossIndustryInvoice/rsm:SupplyChainTradeTransaction/ram:ApplicableHeaderTradeAgreement/ram:SalesAgentTradeParty/ram:SpecifiedLegalOrganization</v>
      </c>
      <c r="AC389" s="13" t="str">
        <f t="shared" si="67"/>
        <v>/ram:PostalTradeAddress</v>
      </c>
      <c r="AD389" s="14">
        <f>COUNTIFS(R$4:R389,AB389)</f>
        <v>1</v>
      </c>
      <c r="AE389" s="57"/>
      <c r="AF389" s="162" t="str">
        <f t="shared" si="72"/>
        <v>EXT</v>
      </c>
      <c r="AG389" s="163">
        <f t="shared" si="70"/>
        <v>5</v>
      </c>
      <c r="AH389" s="163" t="str">
        <f t="shared" si="73"/>
        <v>0..1</v>
      </c>
      <c r="AI389" s="164" t="s">
        <v>1632</v>
      </c>
      <c r="AJ389" s="164" t="s">
        <v>1633</v>
      </c>
      <c r="AK389" s="165"/>
      <c r="AL389" s="165"/>
      <c r="AM389" s="165"/>
      <c r="AN389" s="164"/>
      <c r="AO389" s="66" t="str">
        <f t="shared" si="69"/>
        <v>0..1</v>
      </c>
      <c r="AP389" s="66" t="str">
        <f t="shared" si="69"/>
        <v>0..1</v>
      </c>
      <c r="AQ389" s="167" t="str">
        <f t="shared" si="69"/>
        <v>/rsm:CrossIndustryInvoice
/rsm:SupplyChainTradeTransaction
/ram:ApplicableHeaderTradeAgreement
/ram:SalesAgentTradeParty
/ram:SpecifiedLegalOrganization
/ram:PostalTradeAddress</v>
      </c>
      <c r="AR389" s="168" t="str">
        <f t="shared" si="69"/>
        <v>/rsm:CrossIndustryInvoice/rsm:SupplyChainTradeTransaction/ram:ApplicableHeaderTradeAgreement/ram:SalesAgentTradeParty/ram:SpecifiedLegalOrganization/ram:PostalTradeAddress</v>
      </c>
      <c r="AS389" s="166"/>
      <c r="AT389" s="169"/>
      <c r="AU389" s="163" t="str">
        <f t="shared" si="71"/>
        <v>0..1</v>
      </c>
      <c r="AV389" s="166"/>
      <c r="AW389" s="170"/>
      <c r="AX389" s="7"/>
      <c r="AY389" s="171" t="str">
        <f t="shared" si="74"/>
        <v>EXTENDED</v>
      </c>
      <c r="AZ389" s="171" t="str">
        <f t="shared" si="74"/>
        <v>EXTENDED</v>
      </c>
      <c r="BA389" s="1"/>
      <c r="BB389" s="57"/>
      <c r="BE389"/>
      <c r="BF389" s="1"/>
      <c r="BG389" s="1"/>
      <c r="BH389" s="1"/>
      <c r="BI389" s="1"/>
      <c r="BJ389" s="1"/>
      <c r="BK389" s="1"/>
      <c r="BL389" s="1"/>
      <c r="BM389" s="1"/>
      <c r="BN389" s="1"/>
      <c r="BO389" s="1"/>
      <c r="BP389" s="1"/>
      <c r="BQ389" s="1"/>
      <c r="BR389" s="1"/>
      <c r="BS389" s="1"/>
      <c r="BT389" s="1"/>
      <c r="BU389" s="1"/>
      <c r="BV389" s="1"/>
      <c r="BW389" s="1"/>
      <c r="BX389" s="1"/>
      <c r="BY389" s="1"/>
      <c r="BZ389" s="1"/>
    </row>
    <row r="390" spans="1:78" s="59" customFormat="1" ht="120" x14ac:dyDescent="0.2">
      <c r="A390" s="45" t="str">
        <f t="shared" si="68"/>
        <v>EXT</v>
      </c>
      <c r="B390" s="131" t="s">
        <v>2079</v>
      </c>
      <c r="C390" s="131"/>
      <c r="D390" s="189" t="s">
        <v>1526</v>
      </c>
      <c r="E390" s="61" t="s">
        <v>41</v>
      </c>
      <c r="F390" s="282" t="e">
        <v>#N/A</v>
      </c>
      <c r="G390" s="62">
        <f t="shared" si="75"/>
        <v>6</v>
      </c>
      <c r="H390" s="62" t="s">
        <v>42</v>
      </c>
      <c r="I390" s="64" t="s">
        <v>1634</v>
      </c>
      <c r="J390" s="64" t="s">
        <v>1635</v>
      </c>
      <c r="K390" s="65" t="s">
        <v>1636</v>
      </c>
      <c r="L390" s="65"/>
      <c r="M390" s="65"/>
      <c r="N390" s="64"/>
      <c r="O390" s="66" t="s">
        <v>42</v>
      </c>
      <c r="P390" s="66" t="str">
        <f t="shared" si="65"/>
        <v>0..1</v>
      </c>
      <c r="Q390" s="6" t="s">
        <v>2117</v>
      </c>
      <c r="R390" s="67" t="s">
        <v>2118</v>
      </c>
      <c r="S390" s="66" t="s">
        <v>73</v>
      </c>
      <c r="T390" s="68" t="s">
        <v>56</v>
      </c>
      <c r="U390" s="62" t="s">
        <v>42</v>
      </c>
      <c r="V390" s="66"/>
      <c r="W390" s="69"/>
      <c r="X390" s="38"/>
      <c r="Y390" s="70" t="s">
        <v>47</v>
      </c>
      <c r="Z390" s="70" t="s">
        <v>47</v>
      </c>
      <c r="AA390" s="57"/>
      <c r="AB390" s="13" t="str">
        <f t="shared" si="66"/>
        <v>/rsm:CrossIndustryInvoice/rsm:SupplyChainTradeTransaction/ram:ApplicableHeaderTradeAgreement/ram:SalesAgentTradeParty/ram:SpecifiedLegalOrganization/ram:PostalTradeAddress</v>
      </c>
      <c r="AC390" s="13" t="str">
        <f t="shared" si="67"/>
        <v>/ram:PostcodeCode</v>
      </c>
      <c r="AD390" s="14">
        <f>COUNTIFS(R$4:R390,AB390)</f>
        <v>1</v>
      </c>
      <c r="AE390" s="57"/>
      <c r="AF390" s="61" t="str">
        <f t="shared" si="72"/>
        <v>EXT</v>
      </c>
      <c r="AG390" s="62">
        <f t="shared" si="70"/>
        <v>6</v>
      </c>
      <c r="AH390" s="62" t="str">
        <f t="shared" si="73"/>
        <v>0..1</v>
      </c>
      <c r="AI390" s="64" t="s">
        <v>2119</v>
      </c>
      <c r="AJ390" s="64"/>
      <c r="AK390" s="65"/>
      <c r="AL390" s="65"/>
      <c r="AM390" s="65"/>
      <c r="AN390" s="64"/>
      <c r="AO390" s="66" t="str">
        <f t="shared" si="69"/>
        <v>0..1</v>
      </c>
      <c r="AP390" s="66" t="str">
        <f t="shared" si="69"/>
        <v>0..1</v>
      </c>
      <c r="AQ390" s="6" t="str">
        <f t="shared" si="69"/>
        <v>/rsm:CrossIndustryInvoice
/rsm:SupplyChainTradeTransaction
/ram:ApplicableHeaderTradeAgreement
/ram:SalesAgentTradeParty
/ram:SpecifiedLegalOrganization
/ram:PostalTradeAddress
/ram:PostcodeCode</v>
      </c>
      <c r="AR390" s="67" t="str">
        <f t="shared" si="69"/>
        <v>/rsm:CrossIndustryInvoice/rsm:SupplyChainTradeTransaction/ram:ApplicableHeaderTradeAgreement/ram:SalesAgentTradeParty/ram:SpecifiedLegalOrganization/ram:PostalTradeAddress/ram:PostcodeCode</v>
      </c>
      <c r="AS390" s="66" t="s">
        <v>73</v>
      </c>
      <c r="AT390" s="68" t="s">
        <v>56</v>
      </c>
      <c r="AU390" s="62" t="str">
        <f t="shared" si="71"/>
        <v>0..1</v>
      </c>
      <c r="AV390" s="66"/>
      <c r="AW390" s="69"/>
      <c r="AX390" s="7"/>
      <c r="AY390" s="70" t="str">
        <f t="shared" si="74"/>
        <v>EXTENDED</v>
      </c>
      <c r="AZ390" s="70" t="str">
        <f t="shared" si="74"/>
        <v>EXTENDED</v>
      </c>
      <c r="BA390" s="1"/>
      <c r="BB390" s="57"/>
      <c r="BE390"/>
      <c r="BF390" s="1"/>
      <c r="BG390" s="1"/>
      <c r="BH390" s="1"/>
      <c r="BI390" s="1"/>
      <c r="BJ390" s="1"/>
      <c r="BK390" s="1"/>
      <c r="BL390" s="1"/>
      <c r="BM390" s="1"/>
      <c r="BN390" s="1"/>
      <c r="BO390" s="1"/>
      <c r="BP390" s="1"/>
      <c r="BQ390" s="1"/>
      <c r="BR390" s="1"/>
      <c r="BS390" s="1"/>
      <c r="BT390" s="1"/>
      <c r="BU390" s="1"/>
      <c r="BV390" s="1"/>
      <c r="BW390" s="1"/>
      <c r="BX390" s="1"/>
      <c r="BY390" s="1"/>
      <c r="BZ390" s="1"/>
    </row>
    <row r="391" spans="1:78" s="59" customFormat="1" ht="120" x14ac:dyDescent="0.2">
      <c r="A391" s="45" t="str">
        <f t="shared" si="68"/>
        <v>EXT</v>
      </c>
      <c r="B391" s="131" t="s">
        <v>2079</v>
      </c>
      <c r="C391" s="131"/>
      <c r="D391" s="189" t="s">
        <v>1526</v>
      </c>
      <c r="E391" s="61" t="s">
        <v>41</v>
      </c>
      <c r="F391" s="282" t="e">
        <v>#N/A</v>
      </c>
      <c r="G391" s="62">
        <f t="shared" si="75"/>
        <v>6</v>
      </c>
      <c r="H391" s="62" t="s">
        <v>42</v>
      </c>
      <c r="I391" s="64" t="s">
        <v>1640</v>
      </c>
      <c r="J391" s="64" t="s">
        <v>1641</v>
      </c>
      <c r="K391" s="65" t="s">
        <v>1642</v>
      </c>
      <c r="L391" s="65"/>
      <c r="M391" s="65"/>
      <c r="N391" s="64"/>
      <c r="O391" s="66" t="s">
        <v>42</v>
      </c>
      <c r="P391" s="66" t="str">
        <f t="shared" si="65"/>
        <v>0..1</v>
      </c>
      <c r="Q391" s="6" t="s">
        <v>2120</v>
      </c>
      <c r="R391" s="67" t="s">
        <v>2121</v>
      </c>
      <c r="S391" s="66" t="s">
        <v>73</v>
      </c>
      <c r="T391" s="68" t="s">
        <v>56</v>
      </c>
      <c r="U391" s="62" t="s">
        <v>42</v>
      </c>
      <c r="V391" s="66"/>
      <c r="W391" s="69"/>
      <c r="X391" s="38"/>
      <c r="Y391" s="70" t="s">
        <v>47</v>
      </c>
      <c r="Z391" s="70" t="s">
        <v>47</v>
      </c>
      <c r="AA391" s="57"/>
      <c r="AB391" s="13" t="str">
        <f t="shared" si="66"/>
        <v>/rsm:CrossIndustryInvoice/rsm:SupplyChainTradeTransaction/ram:ApplicableHeaderTradeAgreement/ram:SalesAgentTradeParty/ram:SpecifiedLegalOrganization/ram:PostalTradeAddress</v>
      </c>
      <c r="AC391" s="13" t="str">
        <f t="shared" si="67"/>
        <v>/ram:LineOne</v>
      </c>
      <c r="AD391" s="14">
        <f>COUNTIFS(R$4:R391,AB391)</f>
        <v>1</v>
      </c>
      <c r="AE391" s="57"/>
      <c r="AF391" s="61" t="str">
        <f t="shared" si="72"/>
        <v>EXT</v>
      </c>
      <c r="AG391" s="62">
        <f t="shared" si="70"/>
        <v>6</v>
      </c>
      <c r="AH391" s="62" t="str">
        <f t="shared" si="73"/>
        <v>0..1</v>
      </c>
      <c r="AI391" s="64" t="s">
        <v>2122</v>
      </c>
      <c r="AJ391" s="64"/>
      <c r="AK391" s="65"/>
      <c r="AL391" s="65"/>
      <c r="AM391" s="65"/>
      <c r="AN391" s="64"/>
      <c r="AO391" s="66" t="str">
        <f t="shared" si="69"/>
        <v>0..1</v>
      </c>
      <c r="AP391" s="66" t="str">
        <f t="shared" si="69"/>
        <v>0..1</v>
      </c>
      <c r="AQ391" s="6" t="str">
        <f t="shared" si="69"/>
        <v>/rsm:CrossIndustryInvoice
/rsm:SupplyChainTradeTransaction
/ram:ApplicableHeaderTradeAgreement
/ram:SalesAgentTradeParty
/ram:SpecifiedLegalOrganization
/ram:PostalTradeAddress
/ram:LineOne</v>
      </c>
      <c r="AR391" s="67" t="str">
        <f t="shared" si="69"/>
        <v>/rsm:CrossIndustryInvoice/rsm:SupplyChainTradeTransaction/ram:ApplicableHeaderTradeAgreement/ram:SalesAgentTradeParty/ram:SpecifiedLegalOrganization/ram:PostalTradeAddress/ram:LineOne</v>
      </c>
      <c r="AS391" s="66" t="s">
        <v>73</v>
      </c>
      <c r="AT391" s="68" t="s">
        <v>56</v>
      </c>
      <c r="AU391" s="62" t="str">
        <f t="shared" si="71"/>
        <v>0..1</v>
      </c>
      <c r="AV391" s="66"/>
      <c r="AW391" s="69"/>
      <c r="AX391" s="7"/>
      <c r="AY391" s="70" t="str">
        <f t="shared" si="74"/>
        <v>EXTENDED</v>
      </c>
      <c r="AZ391" s="70" t="str">
        <f t="shared" si="74"/>
        <v>EXTENDED</v>
      </c>
      <c r="BA391" s="1"/>
      <c r="BB391" s="57"/>
      <c r="BE391"/>
      <c r="BF391" s="1"/>
      <c r="BG391" s="1"/>
      <c r="BH391" s="1"/>
      <c r="BI391" s="1"/>
      <c r="BJ391" s="1"/>
      <c r="BK391" s="1"/>
      <c r="BL391" s="1"/>
      <c r="BM391" s="1"/>
      <c r="BN391" s="1"/>
      <c r="BO391" s="1"/>
      <c r="BP391" s="1"/>
      <c r="BQ391" s="1"/>
      <c r="BR391" s="1"/>
      <c r="BS391" s="1"/>
      <c r="BT391" s="1"/>
      <c r="BU391" s="1"/>
      <c r="BV391" s="1"/>
      <c r="BW391" s="1"/>
      <c r="BX391" s="1"/>
      <c r="BY391" s="1"/>
      <c r="BZ391" s="1"/>
    </row>
    <row r="392" spans="1:78" s="59" customFormat="1" ht="120" x14ac:dyDescent="0.2">
      <c r="A392" s="45" t="str">
        <f t="shared" si="68"/>
        <v>EXT</v>
      </c>
      <c r="B392" s="131" t="s">
        <v>2079</v>
      </c>
      <c r="C392" s="131"/>
      <c r="D392" s="189" t="s">
        <v>1526</v>
      </c>
      <c r="E392" s="61" t="s">
        <v>41</v>
      </c>
      <c r="F392" s="282" t="e">
        <v>#N/A</v>
      </c>
      <c r="G392" s="62">
        <f t="shared" si="75"/>
        <v>6</v>
      </c>
      <c r="H392" s="62" t="s">
        <v>42</v>
      </c>
      <c r="I392" s="64" t="s">
        <v>1646</v>
      </c>
      <c r="J392" s="64" t="s">
        <v>1647</v>
      </c>
      <c r="K392" s="65"/>
      <c r="L392" s="65"/>
      <c r="M392" s="65"/>
      <c r="N392" s="64"/>
      <c r="O392" s="66" t="s">
        <v>42</v>
      </c>
      <c r="P392" s="66" t="str">
        <f t="shared" si="65"/>
        <v>0..1</v>
      </c>
      <c r="Q392" s="6" t="s">
        <v>2123</v>
      </c>
      <c r="R392" s="67" t="s">
        <v>2124</v>
      </c>
      <c r="S392" s="66" t="s">
        <v>73</v>
      </c>
      <c r="T392" s="68" t="s">
        <v>56</v>
      </c>
      <c r="U392" s="62" t="s">
        <v>42</v>
      </c>
      <c r="V392" s="66"/>
      <c r="W392" s="69"/>
      <c r="X392" s="38"/>
      <c r="Y392" s="70" t="s">
        <v>47</v>
      </c>
      <c r="Z392" s="70" t="s">
        <v>47</v>
      </c>
      <c r="AA392" s="57"/>
      <c r="AB392" s="13" t="str">
        <f t="shared" si="66"/>
        <v>/rsm:CrossIndustryInvoice/rsm:SupplyChainTradeTransaction/ram:ApplicableHeaderTradeAgreement/ram:SalesAgentTradeParty/ram:SpecifiedLegalOrganization/ram:PostalTradeAddress</v>
      </c>
      <c r="AC392" s="13" t="str">
        <f t="shared" si="67"/>
        <v>/ram:LineTwo</v>
      </c>
      <c r="AD392" s="14">
        <f>COUNTIFS(R$4:R392,AB392)</f>
        <v>1</v>
      </c>
      <c r="AE392" s="57"/>
      <c r="AF392" s="61" t="str">
        <f t="shared" si="72"/>
        <v>EXT</v>
      </c>
      <c r="AG392" s="62">
        <f t="shared" si="70"/>
        <v>6</v>
      </c>
      <c r="AH392" s="62" t="str">
        <f t="shared" si="73"/>
        <v>0..1</v>
      </c>
      <c r="AI392" s="64" t="s">
        <v>2125</v>
      </c>
      <c r="AJ392" s="64"/>
      <c r="AK392" s="65"/>
      <c r="AL392" s="65"/>
      <c r="AM392" s="65"/>
      <c r="AN392" s="64"/>
      <c r="AO392" s="66" t="str">
        <f t="shared" si="69"/>
        <v>0..1</v>
      </c>
      <c r="AP392" s="66" t="str">
        <f t="shared" si="69"/>
        <v>0..1</v>
      </c>
      <c r="AQ392" s="6" t="str">
        <f t="shared" si="69"/>
        <v>/rsm:CrossIndustryInvoice
/rsm:SupplyChainTradeTransaction
/ram:ApplicableHeaderTradeAgreement
/ram:SalesAgentTradeParty
/ram:SpecifiedLegalOrganization
/ram:PostalTradeAddress
/ram:LineTwo</v>
      </c>
      <c r="AR392" s="67" t="str">
        <f t="shared" si="69"/>
        <v>/rsm:CrossIndustryInvoice/rsm:SupplyChainTradeTransaction/ram:ApplicableHeaderTradeAgreement/ram:SalesAgentTradeParty/ram:SpecifiedLegalOrganization/ram:PostalTradeAddress/ram:LineTwo</v>
      </c>
      <c r="AS392" s="66" t="s">
        <v>73</v>
      </c>
      <c r="AT392" s="68" t="s">
        <v>56</v>
      </c>
      <c r="AU392" s="62" t="str">
        <f t="shared" si="71"/>
        <v>0..1</v>
      </c>
      <c r="AV392" s="66"/>
      <c r="AW392" s="69"/>
      <c r="AX392" s="7"/>
      <c r="AY392" s="70" t="str">
        <f t="shared" si="74"/>
        <v>EXTENDED</v>
      </c>
      <c r="AZ392" s="70" t="str">
        <f t="shared" si="74"/>
        <v>EXTENDED</v>
      </c>
      <c r="BA392" s="1"/>
      <c r="BB392" s="57"/>
      <c r="BE392"/>
      <c r="BF392" s="1"/>
      <c r="BG392" s="1"/>
      <c r="BH392" s="1"/>
      <c r="BI392" s="1"/>
      <c r="BJ392" s="1"/>
      <c r="BK392" s="1"/>
      <c r="BL392" s="1"/>
      <c r="BM392" s="1"/>
      <c r="BN392" s="1"/>
      <c r="BO392" s="1"/>
      <c r="BP392" s="1"/>
      <c r="BQ392" s="1"/>
      <c r="BR392" s="1"/>
      <c r="BS392" s="1"/>
      <c r="BT392" s="1"/>
      <c r="BU392" s="1"/>
      <c r="BV392" s="1"/>
      <c r="BW392" s="1"/>
      <c r="BX392" s="1"/>
      <c r="BY392" s="1"/>
      <c r="BZ392" s="1"/>
    </row>
    <row r="393" spans="1:78" s="59" customFormat="1" ht="120" x14ac:dyDescent="0.2">
      <c r="A393" s="45" t="str">
        <f t="shared" si="68"/>
        <v>EXT</v>
      </c>
      <c r="B393" s="131" t="s">
        <v>2079</v>
      </c>
      <c r="C393" s="131"/>
      <c r="D393" s="189" t="s">
        <v>1526</v>
      </c>
      <c r="E393" s="61" t="s">
        <v>41</v>
      </c>
      <c r="F393" s="282" t="e">
        <v>#N/A</v>
      </c>
      <c r="G393" s="62">
        <f t="shared" si="75"/>
        <v>6</v>
      </c>
      <c r="H393" s="62" t="s">
        <v>42</v>
      </c>
      <c r="I393" s="64" t="s">
        <v>1651</v>
      </c>
      <c r="J393" s="64" t="s">
        <v>1647</v>
      </c>
      <c r="K393" s="65"/>
      <c r="L393" s="65"/>
      <c r="M393" s="65"/>
      <c r="N393" s="64"/>
      <c r="O393" s="66" t="s">
        <v>42</v>
      </c>
      <c r="P393" s="66" t="str">
        <f t="shared" si="65"/>
        <v>0..1</v>
      </c>
      <c r="Q393" s="6" t="s">
        <v>2126</v>
      </c>
      <c r="R393" s="67" t="s">
        <v>2127</v>
      </c>
      <c r="S393" s="66" t="s">
        <v>73</v>
      </c>
      <c r="T393" s="68" t="s">
        <v>56</v>
      </c>
      <c r="U393" s="62" t="s">
        <v>42</v>
      </c>
      <c r="V393" s="66"/>
      <c r="W393" s="69"/>
      <c r="X393" s="38"/>
      <c r="Y393" s="70" t="s">
        <v>47</v>
      </c>
      <c r="Z393" s="70" t="s">
        <v>47</v>
      </c>
      <c r="AA393" s="190"/>
      <c r="AB393" s="13" t="str">
        <f t="shared" si="66"/>
        <v>/rsm:CrossIndustryInvoice/rsm:SupplyChainTradeTransaction/ram:ApplicableHeaderTradeAgreement/ram:SalesAgentTradeParty/ram:SpecifiedLegalOrganization/ram:PostalTradeAddress</v>
      </c>
      <c r="AC393" s="13" t="str">
        <f t="shared" si="67"/>
        <v>/ram:LineThree</v>
      </c>
      <c r="AD393" s="14">
        <f>COUNTIFS(R$4:R393,AB393)</f>
        <v>1</v>
      </c>
      <c r="AE393" s="11"/>
      <c r="AF393" s="61" t="str">
        <f t="shared" si="72"/>
        <v>EXT</v>
      </c>
      <c r="AG393" s="62">
        <f t="shared" si="70"/>
        <v>6</v>
      </c>
      <c r="AH393" s="62" t="str">
        <f t="shared" si="73"/>
        <v>0..1</v>
      </c>
      <c r="AI393" s="64" t="s">
        <v>2128</v>
      </c>
      <c r="AJ393" s="64"/>
      <c r="AK393" s="65"/>
      <c r="AL393" s="65"/>
      <c r="AM393" s="65"/>
      <c r="AN393" s="64"/>
      <c r="AO393" s="66" t="str">
        <f t="shared" si="69"/>
        <v>0..1</v>
      </c>
      <c r="AP393" s="66" t="str">
        <f t="shared" si="69"/>
        <v>0..1</v>
      </c>
      <c r="AQ393" s="6" t="str">
        <f t="shared" si="69"/>
        <v>/rsm:CrossIndustryInvoice
/rsm:SupplyChainTradeTransaction
/ram:ApplicableHeaderTradeAgreement
/ram:SalesAgentTradeParty
/ram:SpecifiedLegalOrganization
/ram:PostalTradeAddress
/ram:LineThree</v>
      </c>
      <c r="AR393" s="67" t="str">
        <f t="shared" si="69"/>
        <v>/rsm:CrossIndustryInvoice/rsm:SupplyChainTradeTransaction/ram:ApplicableHeaderTradeAgreement/ram:SalesAgentTradeParty/ram:SpecifiedLegalOrganization/ram:PostalTradeAddress/ram:LineThree</v>
      </c>
      <c r="AS393" s="66" t="s">
        <v>73</v>
      </c>
      <c r="AT393" s="68" t="s">
        <v>56</v>
      </c>
      <c r="AU393" s="62" t="str">
        <f t="shared" si="71"/>
        <v>0..1</v>
      </c>
      <c r="AV393" s="66"/>
      <c r="AW393" s="69"/>
      <c r="AX393" s="7"/>
      <c r="AY393" s="70" t="str">
        <f t="shared" si="74"/>
        <v>EXTENDED</v>
      </c>
      <c r="AZ393" s="70" t="str">
        <f t="shared" si="74"/>
        <v>EXTENDED</v>
      </c>
      <c r="BA393" s="1"/>
      <c r="BB393" s="57"/>
      <c r="BE393"/>
      <c r="BF393" s="1"/>
      <c r="BG393" s="1"/>
      <c r="BH393" s="1"/>
      <c r="BI393" s="1"/>
      <c r="BJ393" s="1"/>
      <c r="BK393" s="1"/>
      <c r="BL393" s="1"/>
      <c r="BM393" s="1"/>
      <c r="BN393" s="1"/>
      <c r="BO393" s="1"/>
      <c r="BP393" s="1"/>
      <c r="BQ393" s="1"/>
      <c r="BR393" s="1"/>
      <c r="BS393" s="1"/>
      <c r="BT393" s="1"/>
      <c r="BU393" s="1"/>
      <c r="BV393" s="1"/>
      <c r="BW393" s="1"/>
      <c r="BX393" s="1"/>
      <c r="BY393" s="1"/>
      <c r="BZ393" s="1"/>
    </row>
    <row r="394" spans="1:78" s="59" customFormat="1" ht="120" x14ac:dyDescent="0.2">
      <c r="A394" s="45" t="str">
        <f t="shared" si="68"/>
        <v>EXT</v>
      </c>
      <c r="B394" s="131" t="s">
        <v>2079</v>
      </c>
      <c r="C394" s="131"/>
      <c r="D394" s="189" t="s">
        <v>1526</v>
      </c>
      <c r="E394" s="61" t="s">
        <v>41</v>
      </c>
      <c r="F394" s="282" t="e">
        <v>#N/A</v>
      </c>
      <c r="G394" s="62">
        <f t="shared" si="75"/>
        <v>6</v>
      </c>
      <c r="H394" s="62" t="s">
        <v>42</v>
      </c>
      <c r="I394" s="64" t="s">
        <v>1655</v>
      </c>
      <c r="J394" s="64" t="s">
        <v>1931</v>
      </c>
      <c r="K394" s="65"/>
      <c r="L394" s="65"/>
      <c r="M394" s="65"/>
      <c r="N394" s="64"/>
      <c r="O394" s="66" t="s">
        <v>42</v>
      </c>
      <c r="P394" s="66" t="str">
        <f t="shared" si="65"/>
        <v>0..1</v>
      </c>
      <c r="Q394" s="6" t="s">
        <v>2129</v>
      </c>
      <c r="R394" s="67" t="s">
        <v>2130</v>
      </c>
      <c r="S394" s="66" t="s">
        <v>73</v>
      </c>
      <c r="T394" s="68" t="s">
        <v>56</v>
      </c>
      <c r="U394" s="62" t="s">
        <v>42</v>
      </c>
      <c r="V394" s="66"/>
      <c r="W394" s="69"/>
      <c r="X394" s="38"/>
      <c r="Y394" s="70" t="s">
        <v>47</v>
      </c>
      <c r="Z394" s="70" t="s">
        <v>47</v>
      </c>
      <c r="AA394" s="190"/>
      <c r="AB394" s="13" t="str">
        <f t="shared" si="66"/>
        <v>/rsm:CrossIndustryInvoice/rsm:SupplyChainTradeTransaction/ram:ApplicableHeaderTradeAgreement/ram:SalesAgentTradeParty/ram:SpecifiedLegalOrganization/ram:PostalTradeAddress</v>
      </c>
      <c r="AC394" s="13" t="str">
        <f t="shared" si="67"/>
        <v>/ram:CityName</v>
      </c>
      <c r="AD394" s="14">
        <f>COUNTIFS(R$4:R394,AB394)</f>
        <v>1</v>
      </c>
      <c r="AE394" s="11"/>
      <c r="AF394" s="61" t="str">
        <f t="shared" si="72"/>
        <v>EXT</v>
      </c>
      <c r="AG394" s="62">
        <f t="shared" si="70"/>
        <v>6</v>
      </c>
      <c r="AH394" s="62" t="str">
        <f t="shared" si="73"/>
        <v>0..1</v>
      </c>
      <c r="AI394" s="64" t="s">
        <v>2131</v>
      </c>
      <c r="AJ394" s="64"/>
      <c r="AK394" s="65"/>
      <c r="AL394" s="65"/>
      <c r="AM394" s="65"/>
      <c r="AN394" s="64"/>
      <c r="AO394" s="66" t="str">
        <f t="shared" si="69"/>
        <v>0..1</v>
      </c>
      <c r="AP394" s="66" t="str">
        <f t="shared" si="69"/>
        <v>0..1</v>
      </c>
      <c r="AQ394" s="6" t="str">
        <f t="shared" si="69"/>
        <v>/rsm:CrossIndustryInvoice
/rsm:SupplyChainTradeTransaction
/ram:ApplicableHeaderTradeAgreement
/ram:SalesAgentTradeParty
/ram:SpecifiedLegalOrganization
/ram:PostalTradeAddress
/ram:CityName</v>
      </c>
      <c r="AR394" s="67" t="str">
        <f t="shared" si="69"/>
        <v>/rsm:CrossIndustryInvoice/rsm:SupplyChainTradeTransaction/ram:ApplicableHeaderTradeAgreement/ram:SalesAgentTradeParty/ram:SpecifiedLegalOrganization/ram:PostalTradeAddress/ram:CityName</v>
      </c>
      <c r="AS394" s="66" t="s">
        <v>73</v>
      </c>
      <c r="AT394" s="68" t="s">
        <v>56</v>
      </c>
      <c r="AU394" s="62" t="str">
        <f t="shared" si="71"/>
        <v>0..1</v>
      </c>
      <c r="AV394" s="66"/>
      <c r="AW394" s="69"/>
      <c r="AX394" s="7"/>
      <c r="AY394" s="70" t="str">
        <f t="shared" si="74"/>
        <v>EXTENDED</v>
      </c>
      <c r="AZ394" s="70" t="str">
        <f t="shared" si="74"/>
        <v>EXTENDED</v>
      </c>
      <c r="BA394" s="1"/>
      <c r="BB394" s="57"/>
      <c r="BE394"/>
      <c r="BF394" s="1"/>
      <c r="BG394" s="1"/>
      <c r="BH394" s="1"/>
      <c r="BI394" s="1"/>
      <c r="BJ394" s="1"/>
      <c r="BK394" s="1"/>
      <c r="BL394" s="1"/>
      <c r="BM394" s="1"/>
      <c r="BN394" s="1"/>
      <c r="BO394" s="1"/>
      <c r="BP394" s="1"/>
      <c r="BQ394" s="1"/>
      <c r="BR394" s="1"/>
      <c r="BS394" s="1"/>
      <c r="BT394" s="1"/>
      <c r="BU394" s="1"/>
      <c r="BV394" s="1"/>
      <c r="BW394" s="1"/>
      <c r="BX394" s="1"/>
      <c r="BY394" s="1"/>
      <c r="BZ394" s="1"/>
    </row>
    <row r="395" spans="1:78" s="59" customFormat="1" ht="120" x14ac:dyDescent="0.2">
      <c r="A395" s="45" t="str">
        <f t="shared" si="68"/>
        <v>EXT</v>
      </c>
      <c r="B395" s="131" t="s">
        <v>2079</v>
      </c>
      <c r="C395" s="131"/>
      <c r="D395" s="189" t="s">
        <v>1526</v>
      </c>
      <c r="E395" s="61" t="s">
        <v>41</v>
      </c>
      <c r="F395" s="282" t="e">
        <v>#N/A</v>
      </c>
      <c r="G395" s="62">
        <f t="shared" si="75"/>
        <v>6</v>
      </c>
      <c r="H395" s="62" t="s">
        <v>32</v>
      </c>
      <c r="I395" s="64" t="s">
        <v>1660</v>
      </c>
      <c r="J395" s="64" t="s">
        <v>1661</v>
      </c>
      <c r="K395" s="65" t="s">
        <v>480</v>
      </c>
      <c r="L395" s="65"/>
      <c r="M395" s="65"/>
      <c r="N395" s="64"/>
      <c r="O395" s="66" t="s">
        <v>32</v>
      </c>
      <c r="P395" s="66" t="str">
        <f t="shared" si="65"/>
        <v>1..1</v>
      </c>
      <c r="Q395" s="6" t="s">
        <v>2132</v>
      </c>
      <c r="R395" s="67" t="s">
        <v>2133</v>
      </c>
      <c r="S395" s="66" t="s">
        <v>131</v>
      </c>
      <c r="T395" s="68" t="s">
        <v>56</v>
      </c>
      <c r="U395" s="62" t="s">
        <v>42</v>
      </c>
      <c r="V395" s="66"/>
      <c r="W395" s="69"/>
      <c r="X395" s="38"/>
      <c r="Y395" s="70" t="s">
        <v>47</v>
      </c>
      <c r="Z395" s="70" t="s">
        <v>47</v>
      </c>
      <c r="AA395" s="190"/>
      <c r="AB395" s="13" t="str">
        <f t="shared" si="66"/>
        <v>/rsm:CrossIndustryInvoice/rsm:SupplyChainTradeTransaction/ram:ApplicableHeaderTradeAgreement/ram:SalesAgentTradeParty/ram:SpecifiedLegalOrganization/ram:PostalTradeAddress</v>
      </c>
      <c r="AC395" s="13" t="str">
        <f t="shared" si="67"/>
        <v>/ram:CountryID</v>
      </c>
      <c r="AD395" s="14">
        <f>COUNTIFS(R$4:R395,AB395)</f>
        <v>1</v>
      </c>
      <c r="AE395" s="11"/>
      <c r="AF395" s="61" t="str">
        <f t="shared" si="72"/>
        <v>EXT</v>
      </c>
      <c r="AG395" s="62">
        <f t="shared" si="70"/>
        <v>6</v>
      </c>
      <c r="AH395" s="62" t="str">
        <f t="shared" si="73"/>
        <v>1..1</v>
      </c>
      <c r="AI395" s="64" t="s">
        <v>2134</v>
      </c>
      <c r="AJ395" s="64"/>
      <c r="AK395" s="65"/>
      <c r="AL395" s="65"/>
      <c r="AM395" s="65"/>
      <c r="AN395" s="64"/>
      <c r="AO395" s="66" t="str">
        <f t="shared" si="69"/>
        <v>1..1</v>
      </c>
      <c r="AP395" s="66" t="str">
        <f t="shared" si="69"/>
        <v>1..1</v>
      </c>
      <c r="AQ395" s="6" t="str">
        <f t="shared" si="69"/>
        <v>/rsm:CrossIndustryInvoice
/rsm:SupplyChainTradeTransaction
/ram:ApplicableHeaderTradeAgreement
/ram:SalesAgentTradeParty
/ram:SpecifiedLegalOrganization
/ram:PostalTradeAddress
/ram:CountryID</v>
      </c>
      <c r="AR395" s="67" t="str">
        <f t="shared" si="69"/>
        <v>/rsm:CrossIndustryInvoice/rsm:SupplyChainTradeTransaction/ram:ApplicableHeaderTradeAgreement/ram:SalesAgentTradeParty/ram:SpecifiedLegalOrganization/ram:PostalTradeAddress/ram:CountryID</v>
      </c>
      <c r="AS395" s="66" t="s">
        <v>131</v>
      </c>
      <c r="AT395" s="68" t="s">
        <v>56</v>
      </c>
      <c r="AU395" s="62" t="str">
        <f t="shared" si="71"/>
        <v>0..1</v>
      </c>
      <c r="AV395" s="66"/>
      <c r="AW395" s="69"/>
      <c r="AX395" s="7"/>
      <c r="AY395" s="70" t="str">
        <f t="shared" si="74"/>
        <v>EXTENDED</v>
      </c>
      <c r="AZ395" s="70" t="str">
        <f t="shared" si="74"/>
        <v>EXTENDED</v>
      </c>
      <c r="BA395" s="1"/>
      <c r="BB395" s="57"/>
      <c r="BE395"/>
      <c r="BF395" s="1"/>
      <c r="BG395" s="1"/>
      <c r="BH395" s="1"/>
      <c r="BI395" s="1"/>
      <c r="BJ395" s="1"/>
      <c r="BK395" s="1"/>
      <c r="BL395" s="1"/>
      <c r="BM395" s="1"/>
      <c r="BN395" s="1"/>
      <c r="BO395" s="1"/>
      <c r="BP395" s="1"/>
      <c r="BQ395" s="1"/>
      <c r="BR395" s="1"/>
      <c r="BS395" s="1"/>
      <c r="BT395" s="1"/>
      <c r="BU395" s="1"/>
      <c r="BV395" s="1"/>
      <c r="BW395" s="1"/>
      <c r="BX395" s="1"/>
      <c r="BY395" s="1"/>
      <c r="BZ395" s="1"/>
    </row>
    <row r="396" spans="1:78" s="59" customFormat="1" ht="120" x14ac:dyDescent="0.2">
      <c r="A396" s="45" t="str">
        <f t="shared" si="68"/>
        <v>EXT</v>
      </c>
      <c r="B396" s="131" t="s">
        <v>2079</v>
      </c>
      <c r="C396" s="131"/>
      <c r="D396" s="189" t="s">
        <v>1526</v>
      </c>
      <c r="E396" s="61" t="s">
        <v>41</v>
      </c>
      <c r="F396" s="282" t="e">
        <v>#N/A</v>
      </c>
      <c r="G396" s="62">
        <f t="shared" si="75"/>
        <v>6</v>
      </c>
      <c r="H396" s="62"/>
      <c r="I396" s="64" t="s">
        <v>1666</v>
      </c>
      <c r="J396" s="64" t="s">
        <v>1667</v>
      </c>
      <c r="K396" s="65" t="s">
        <v>1668</v>
      </c>
      <c r="L396" s="65"/>
      <c r="M396" s="65" t="s">
        <v>35</v>
      </c>
      <c r="N396" s="64" t="s">
        <v>70</v>
      </c>
      <c r="O396" s="66" t="s">
        <v>42</v>
      </c>
      <c r="P396" s="66" t="str">
        <f t="shared" si="65"/>
        <v>0..1</v>
      </c>
      <c r="Q396" s="6" t="s">
        <v>2135</v>
      </c>
      <c r="R396" s="67" t="s">
        <v>2136</v>
      </c>
      <c r="S396" s="66" t="s">
        <v>73</v>
      </c>
      <c r="T396" s="68" t="s">
        <v>56</v>
      </c>
      <c r="U396" s="62" t="s">
        <v>62</v>
      </c>
      <c r="V396" s="66"/>
      <c r="W396" s="69" t="s">
        <v>35</v>
      </c>
      <c r="X396" s="38"/>
      <c r="Y396" s="70" t="s">
        <v>47</v>
      </c>
      <c r="Z396" s="70" t="s">
        <v>47</v>
      </c>
      <c r="AA396" s="190"/>
      <c r="AB396" s="13" t="str">
        <f t="shared" si="66"/>
        <v>/rsm:CrossIndustryInvoice/rsm:SupplyChainTradeTransaction/ram:ApplicableHeaderTradeAgreement/ram:SalesAgentTradeParty/ram:SpecifiedLegalOrganization/ram:PostalTradeAddress</v>
      </c>
      <c r="AC396" s="13" t="str">
        <f t="shared" si="67"/>
        <v>/ram:CountrySubDivisionName</v>
      </c>
      <c r="AD396" s="14">
        <f>COUNTIFS(R$4:R396,AB396)</f>
        <v>1</v>
      </c>
      <c r="AE396" s="11"/>
      <c r="AF396" s="61" t="str">
        <f t="shared" si="72"/>
        <v>EXT</v>
      </c>
      <c r="AG396" s="62">
        <f t="shared" si="70"/>
        <v>6</v>
      </c>
      <c r="AH396" s="62">
        <f t="shared" si="73"/>
        <v>0</v>
      </c>
      <c r="AI396" s="64" t="s">
        <v>2137</v>
      </c>
      <c r="AJ396" s="64" t="s">
        <v>1671</v>
      </c>
      <c r="AK396" s="65" t="s">
        <v>1672</v>
      </c>
      <c r="AL396" s="65"/>
      <c r="AM396" s="65" t="s">
        <v>35</v>
      </c>
      <c r="AN396" s="64" t="s">
        <v>78</v>
      </c>
      <c r="AO396" s="66" t="str">
        <f t="shared" si="69"/>
        <v>0..1</v>
      </c>
      <c r="AP396" s="66" t="str">
        <f t="shared" si="69"/>
        <v>0..1</v>
      </c>
      <c r="AQ396" s="6" t="str">
        <f t="shared" si="69"/>
        <v>/rsm:CrossIndustryInvoice
/rsm:SupplyChainTradeTransaction
/ram:ApplicableHeaderTradeAgreement
/ram:SalesAgentTradeParty
/ram:SpecifiedLegalOrganization
/ram:PostalTradeAddress
/ram:CountrySubDivisionName</v>
      </c>
      <c r="AR396" s="67" t="str">
        <f t="shared" si="69"/>
        <v>/rsm:CrossIndustryInvoice/rsm:SupplyChainTradeTransaction/ram:ApplicableHeaderTradeAgreement/ram:SalesAgentTradeParty/ram:SpecifiedLegalOrganization/ram:PostalTradeAddress/ram:CountrySubDivisionName</v>
      </c>
      <c r="AS396" s="66" t="s">
        <v>73</v>
      </c>
      <c r="AT396" s="68" t="s">
        <v>56</v>
      </c>
      <c r="AU396" s="62" t="str">
        <f t="shared" si="71"/>
        <v>0..n</v>
      </c>
      <c r="AV396" s="66"/>
      <c r="AW396" s="69" t="s">
        <v>35</v>
      </c>
      <c r="AX396" s="7"/>
      <c r="AY396" s="70" t="str">
        <f t="shared" si="74"/>
        <v>EXTENDED</v>
      </c>
      <c r="AZ396" s="70" t="str">
        <f t="shared" si="74"/>
        <v>EXTENDED</v>
      </c>
      <c r="BA396" s="1"/>
      <c r="BB396" s="57"/>
      <c r="BE396"/>
      <c r="BF396" s="1"/>
      <c r="BG396" s="1"/>
      <c r="BH396" s="1"/>
      <c r="BI396" s="1"/>
      <c r="BJ396" s="1"/>
      <c r="BK396" s="1"/>
      <c r="BL396" s="1"/>
      <c r="BM396" s="1"/>
      <c r="BN396" s="1"/>
      <c r="BO396" s="1"/>
      <c r="BP396" s="1"/>
      <c r="BQ396" s="1"/>
      <c r="BR396" s="1"/>
      <c r="BS396" s="1"/>
      <c r="BT396" s="1"/>
      <c r="BU396" s="1"/>
      <c r="BV396" s="1"/>
      <c r="BW396" s="1"/>
      <c r="BX396" s="1"/>
      <c r="BY396" s="1"/>
      <c r="BZ396" s="1"/>
    </row>
    <row r="397" spans="1:78" s="59" customFormat="1" ht="90" x14ac:dyDescent="0.2">
      <c r="A397" s="45" t="str">
        <f t="shared" si="68"/>
        <v>EXT</v>
      </c>
      <c r="B397" s="131" t="s">
        <v>2079</v>
      </c>
      <c r="C397" s="131"/>
      <c r="D397" s="189" t="s">
        <v>1526</v>
      </c>
      <c r="E397" s="140" t="s">
        <v>41</v>
      </c>
      <c r="F397" s="296" t="s">
        <v>4949</v>
      </c>
      <c r="G397" s="141">
        <f t="shared" si="75"/>
        <v>4</v>
      </c>
      <c r="H397" s="141" t="s">
        <v>42</v>
      </c>
      <c r="I397" s="125" t="s">
        <v>2138</v>
      </c>
      <c r="J397" s="125"/>
      <c r="K397" s="126"/>
      <c r="L397" s="126"/>
      <c r="M397" s="126"/>
      <c r="N397" s="125"/>
      <c r="O397" s="124" t="s">
        <v>62</v>
      </c>
      <c r="P397" s="124" t="str">
        <f>O397</f>
        <v>0..n</v>
      </c>
      <c r="Q397" s="142" t="s">
        <v>2139</v>
      </c>
      <c r="R397" s="143" t="s">
        <v>2140</v>
      </c>
      <c r="S397" s="124" t="s">
        <v>35</v>
      </c>
      <c r="T397" s="129" t="s">
        <v>56</v>
      </c>
      <c r="U397" s="141" t="s">
        <v>62</v>
      </c>
      <c r="V397" s="124"/>
      <c r="W397" s="130"/>
      <c r="X397" s="38"/>
      <c r="Y397" s="141" t="s">
        <v>47</v>
      </c>
      <c r="Z397" s="144" t="s">
        <v>48</v>
      </c>
      <c r="AA397" s="4"/>
      <c r="AB397" s="13" t="str">
        <f t="shared" si="66"/>
        <v>/rsm:CrossIndustryInvoice/rsm:SupplyChainTradeTransaction/ram:ApplicableHeaderTradeAgreement/ram:SalesAgentTradeParty</v>
      </c>
      <c r="AC397" s="13" t="str">
        <f t="shared" si="67"/>
        <v>/ram:DefinedTradeContact</v>
      </c>
      <c r="AD397" s="14">
        <f>COUNTIFS(R$4:R397,AB397)</f>
        <v>1</v>
      </c>
      <c r="AE397" s="1"/>
      <c r="AF397" s="140" t="str">
        <f t="shared" si="72"/>
        <v>EXT</v>
      </c>
      <c r="AG397" s="141">
        <f t="shared" si="70"/>
        <v>4</v>
      </c>
      <c r="AH397" s="141" t="str">
        <f t="shared" si="73"/>
        <v>0..1</v>
      </c>
      <c r="AI397" s="125" t="s">
        <v>2141</v>
      </c>
      <c r="AJ397" s="125"/>
      <c r="AK397" s="126"/>
      <c r="AL397" s="126"/>
      <c r="AM397" s="126"/>
      <c r="AN397" s="125"/>
      <c r="AO397" s="124" t="str">
        <f t="shared" si="69"/>
        <v>0..n</v>
      </c>
      <c r="AP397" s="124" t="str">
        <f t="shared" si="69"/>
        <v>0..n</v>
      </c>
      <c r="AQ397" s="142" t="str">
        <f t="shared" si="69"/>
        <v>/rsm:CrossIndustryInvoice
/rsm:SupplyChainTradeTransaction
/ram:ApplicableHeaderTradeAgreement
/ram:SalesAgentTradeParty
/ram:DefinedTradeContact</v>
      </c>
      <c r="AR397" s="143" t="str">
        <f t="shared" si="69"/>
        <v>/rsm:CrossIndustryInvoice/rsm:SupplyChainTradeTransaction/ram:ApplicableHeaderTradeAgreement/ram:SalesAgentTradeParty/ram:DefinedTradeContact</v>
      </c>
      <c r="AS397" s="124" t="s">
        <v>35</v>
      </c>
      <c r="AT397" s="129" t="s">
        <v>56</v>
      </c>
      <c r="AU397" s="141" t="str">
        <f t="shared" si="71"/>
        <v>0..n</v>
      </c>
      <c r="AV397" s="124"/>
      <c r="AW397" s="130"/>
      <c r="AX397" s="7"/>
      <c r="AY397" s="141" t="str">
        <f t="shared" si="74"/>
        <v>EXTENDED</v>
      </c>
      <c r="AZ397" s="144" t="str">
        <f t="shared" si="74"/>
        <v>EXTENDED FR B2B</v>
      </c>
      <c r="BA397" s="1"/>
      <c r="BB397" s="57"/>
      <c r="BE397"/>
      <c r="BF397" s="1"/>
      <c r="BG397" s="1"/>
      <c r="BH397" s="1"/>
      <c r="BI397" s="1"/>
      <c r="BJ397" s="1"/>
      <c r="BK397" s="1"/>
      <c r="BL397" s="1"/>
      <c r="BM397" s="1"/>
      <c r="BN397" s="1"/>
      <c r="BO397" s="1"/>
      <c r="BP397" s="1"/>
      <c r="BQ397" s="1"/>
      <c r="BR397" s="1"/>
      <c r="BS397" s="1"/>
      <c r="BT397" s="1"/>
      <c r="BU397" s="1"/>
      <c r="BV397" s="1"/>
      <c r="BW397" s="1"/>
      <c r="BX397" s="1"/>
      <c r="BY397" s="1"/>
      <c r="BZ397" s="1"/>
    </row>
    <row r="398" spans="1:78" s="59" customFormat="1" ht="105" x14ac:dyDescent="0.2">
      <c r="A398" s="45" t="str">
        <f t="shared" si="68"/>
        <v>EXT</v>
      </c>
      <c r="B398" s="131" t="s">
        <v>2079</v>
      </c>
      <c r="C398" s="131"/>
      <c r="D398" s="189" t="s">
        <v>1526</v>
      </c>
      <c r="E398" s="61" t="s">
        <v>41</v>
      </c>
      <c r="F398" s="282" t="s">
        <v>4950</v>
      </c>
      <c r="G398" s="62">
        <f t="shared" si="75"/>
        <v>5</v>
      </c>
      <c r="H398" s="62" t="s">
        <v>42</v>
      </c>
      <c r="I398" s="64" t="s">
        <v>2142</v>
      </c>
      <c r="J398" s="64"/>
      <c r="K398" s="65"/>
      <c r="L398" s="65"/>
      <c r="M398" s="65"/>
      <c r="N398" s="64"/>
      <c r="O398" s="66" t="s">
        <v>42</v>
      </c>
      <c r="P398" s="66" t="str">
        <f t="shared" si="65"/>
        <v>0..1</v>
      </c>
      <c r="Q398" s="6" t="s">
        <v>2143</v>
      </c>
      <c r="R398" s="67" t="s">
        <v>2144</v>
      </c>
      <c r="S398" s="66" t="s">
        <v>73</v>
      </c>
      <c r="T398" s="68" t="s">
        <v>56</v>
      </c>
      <c r="U398" s="62" t="s">
        <v>42</v>
      </c>
      <c r="V398" s="66"/>
      <c r="W398" s="69"/>
      <c r="X398" s="38"/>
      <c r="Y398" s="70" t="s">
        <v>47</v>
      </c>
      <c r="Z398" s="70" t="s">
        <v>48</v>
      </c>
      <c r="AA398" s="4"/>
      <c r="AB398" s="13" t="str">
        <f t="shared" si="66"/>
        <v>/rsm:CrossIndustryInvoice/rsm:SupplyChainTradeTransaction/ram:ApplicableHeaderTradeAgreement/ram:SalesAgentTradeParty/ram:DefinedTradeContact</v>
      </c>
      <c r="AC398" s="13" t="str">
        <f t="shared" si="67"/>
        <v>/ram:PersonName</v>
      </c>
      <c r="AD398" s="14">
        <f>COUNTIFS(R$4:R398,AB398)</f>
        <v>1</v>
      </c>
      <c r="AE398" s="1"/>
      <c r="AF398" s="61" t="str">
        <f t="shared" si="72"/>
        <v>EXT</v>
      </c>
      <c r="AG398" s="62">
        <f t="shared" si="70"/>
        <v>5</v>
      </c>
      <c r="AH398" s="62" t="str">
        <f t="shared" si="73"/>
        <v>0..1</v>
      </c>
      <c r="AI398" s="64" t="s">
        <v>2145</v>
      </c>
      <c r="AJ398" s="64"/>
      <c r="AK398" s="65"/>
      <c r="AL398" s="65"/>
      <c r="AM398" s="65"/>
      <c r="AN398" s="64"/>
      <c r="AO398" s="66" t="str">
        <f t="shared" si="69"/>
        <v>0..1</v>
      </c>
      <c r="AP398" s="66" t="str">
        <f t="shared" si="69"/>
        <v>0..1</v>
      </c>
      <c r="AQ398" s="6" t="str">
        <f t="shared" si="69"/>
        <v>/rsm:CrossIndustryInvoice
/rsm:SupplyChainTradeTransaction
/ram:ApplicableHeaderTradeAgreement
/ram:SalesAgentTradeParty
/ram:DefinedTradeContact
/ram:PersonName</v>
      </c>
      <c r="AR398" s="67" t="str">
        <f t="shared" si="69"/>
        <v>/rsm:CrossIndustryInvoice/rsm:SupplyChainTradeTransaction/ram:ApplicableHeaderTradeAgreement/ram:SalesAgentTradeParty/ram:DefinedTradeContact/ram:PersonName</v>
      </c>
      <c r="AS398" s="66" t="s">
        <v>73</v>
      </c>
      <c r="AT398" s="68" t="s">
        <v>56</v>
      </c>
      <c r="AU398" s="62" t="str">
        <f t="shared" si="71"/>
        <v>0..1</v>
      </c>
      <c r="AV398" s="66"/>
      <c r="AW398" s="69"/>
      <c r="AX398" s="7"/>
      <c r="AY398" s="70" t="str">
        <f t="shared" si="74"/>
        <v>EXTENDED</v>
      </c>
      <c r="AZ398" s="70" t="str">
        <f t="shared" si="74"/>
        <v>EXTENDED FR B2B</v>
      </c>
      <c r="BA398" s="1"/>
      <c r="BB398" s="57"/>
      <c r="BE398"/>
      <c r="BF398" s="1"/>
      <c r="BG398" s="1"/>
      <c r="BH398" s="1"/>
      <c r="BI398" s="1"/>
      <c r="BJ398" s="1"/>
      <c r="BK398" s="1"/>
      <c r="BL398" s="1"/>
      <c r="BM398" s="1"/>
      <c r="BN398" s="1"/>
      <c r="BO398" s="1"/>
      <c r="BP398" s="1"/>
      <c r="BQ398" s="1"/>
      <c r="BR398" s="1"/>
      <c r="BS398" s="1"/>
      <c r="BT398" s="1"/>
      <c r="BU398" s="1"/>
      <c r="BV398" s="1"/>
      <c r="BW398" s="1"/>
      <c r="BX398" s="1"/>
      <c r="BY398" s="1"/>
      <c r="BZ398" s="1"/>
    </row>
    <row r="399" spans="1:78" s="59" customFormat="1" ht="105" x14ac:dyDescent="0.2">
      <c r="A399" s="45" t="str">
        <f t="shared" si="68"/>
        <v>EXT</v>
      </c>
      <c r="B399" s="131" t="s">
        <v>2079</v>
      </c>
      <c r="C399" s="131"/>
      <c r="D399" s="189" t="s">
        <v>1526</v>
      </c>
      <c r="E399" s="61" t="s">
        <v>41</v>
      </c>
      <c r="F399" s="282" t="e">
        <v>#N/A</v>
      </c>
      <c r="G399" s="62">
        <f t="shared" si="75"/>
        <v>5</v>
      </c>
      <c r="H399" s="62" t="s">
        <v>42</v>
      </c>
      <c r="I399" s="64" t="s">
        <v>2146</v>
      </c>
      <c r="J399" s="64"/>
      <c r="K399" s="65"/>
      <c r="L399" s="65"/>
      <c r="M399" s="65"/>
      <c r="N399" s="64"/>
      <c r="O399" s="66" t="s">
        <v>42</v>
      </c>
      <c r="P399" s="66" t="str">
        <f t="shared" si="65"/>
        <v>0..1</v>
      </c>
      <c r="Q399" s="6" t="s">
        <v>2147</v>
      </c>
      <c r="R399" s="67" t="s">
        <v>2148</v>
      </c>
      <c r="S399" s="66" t="s">
        <v>73</v>
      </c>
      <c r="T399" s="68" t="s">
        <v>56</v>
      </c>
      <c r="U399" s="62" t="s">
        <v>42</v>
      </c>
      <c r="V399" s="66"/>
      <c r="W399" s="69"/>
      <c r="X399" s="38"/>
      <c r="Y399" s="70" t="s">
        <v>47</v>
      </c>
      <c r="Z399" s="70" t="s">
        <v>48</v>
      </c>
      <c r="AA399" s="4"/>
      <c r="AB399" s="13" t="str">
        <f t="shared" si="66"/>
        <v>/rsm:CrossIndustryInvoice/rsm:SupplyChainTradeTransaction/ram:ApplicableHeaderTradeAgreement/ram:SalesAgentTradeParty/ram:DefinedTradeContact</v>
      </c>
      <c r="AC399" s="13" t="str">
        <f t="shared" si="67"/>
        <v>/ram:DepartmentName</v>
      </c>
      <c r="AD399" s="14">
        <f>COUNTIFS(R$4:R399,AB399)</f>
        <v>1</v>
      </c>
      <c r="AE399" s="1"/>
      <c r="AF399" s="61" t="str">
        <f t="shared" si="72"/>
        <v>EXT</v>
      </c>
      <c r="AG399" s="62">
        <f t="shared" si="70"/>
        <v>5</v>
      </c>
      <c r="AH399" s="62" t="str">
        <f t="shared" si="73"/>
        <v>0..1</v>
      </c>
      <c r="AI399" s="64" t="s">
        <v>2145</v>
      </c>
      <c r="AJ399" s="64"/>
      <c r="AK399" s="65"/>
      <c r="AL399" s="65"/>
      <c r="AM399" s="65"/>
      <c r="AN399" s="64"/>
      <c r="AO399" s="66" t="str">
        <f t="shared" si="69"/>
        <v>0..1</v>
      </c>
      <c r="AP399" s="66" t="str">
        <f t="shared" si="69"/>
        <v>0..1</v>
      </c>
      <c r="AQ399" s="6" t="str">
        <f t="shared" si="69"/>
        <v>/rsm:CrossIndustryInvoice
/rsm:SupplyChainTradeTransaction
/ram:ApplicableHeaderTradeAgreement
/ram:SalesAgentTradeParty
/ram:DefinedTradeContact
/ram:DepartmentName</v>
      </c>
      <c r="AR399" s="67" t="str">
        <f t="shared" si="69"/>
        <v>/rsm:CrossIndustryInvoice/rsm:SupplyChainTradeTransaction/ram:ApplicableHeaderTradeAgreement/ram:SalesAgentTradeParty/ram:DefinedTradeContact/ram:DepartmentName</v>
      </c>
      <c r="AS399" s="66" t="s">
        <v>73</v>
      </c>
      <c r="AT399" s="68" t="s">
        <v>56</v>
      </c>
      <c r="AU399" s="62" t="str">
        <f t="shared" si="71"/>
        <v>0..1</v>
      </c>
      <c r="AV399" s="66"/>
      <c r="AW399" s="69"/>
      <c r="AX399" s="7"/>
      <c r="AY399" s="70" t="str">
        <f t="shared" si="74"/>
        <v>EXTENDED</v>
      </c>
      <c r="AZ399" s="70" t="str">
        <f t="shared" si="74"/>
        <v>EXTENDED FR B2B</v>
      </c>
      <c r="BA399" s="1"/>
      <c r="BB399" s="57"/>
      <c r="BE399"/>
      <c r="BF399" s="1"/>
      <c r="BG399" s="1"/>
      <c r="BH399" s="1"/>
      <c r="BI399" s="1"/>
      <c r="BJ399" s="1"/>
      <c r="BK399" s="1"/>
      <c r="BL399" s="1"/>
      <c r="BM399" s="1"/>
      <c r="BN399" s="1"/>
      <c r="BO399" s="1"/>
      <c r="BP399" s="1"/>
      <c r="BQ399" s="1"/>
      <c r="BR399" s="1"/>
      <c r="BS399" s="1"/>
      <c r="BT399" s="1"/>
      <c r="BU399" s="1"/>
      <c r="BV399" s="1"/>
      <c r="BW399" s="1"/>
      <c r="BX399" s="1"/>
      <c r="BY399" s="1"/>
      <c r="BZ399" s="1"/>
    </row>
    <row r="400" spans="1:78" s="59" customFormat="1" ht="105" x14ac:dyDescent="0.2">
      <c r="A400" s="45" t="str">
        <f t="shared" si="68"/>
        <v>EXT</v>
      </c>
      <c r="B400" s="131" t="s">
        <v>2079</v>
      </c>
      <c r="C400" s="131"/>
      <c r="D400" s="189" t="s">
        <v>1526</v>
      </c>
      <c r="E400" s="61" t="s">
        <v>41</v>
      </c>
      <c r="F400" s="282" t="e">
        <v>#N/A</v>
      </c>
      <c r="G400" s="62">
        <f t="shared" si="75"/>
        <v>5</v>
      </c>
      <c r="H400" s="62" t="s">
        <v>42</v>
      </c>
      <c r="I400" s="64" t="s">
        <v>2149</v>
      </c>
      <c r="J400" s="64"/>
      <c r="K400" s="65" t="s">
        <v>938</v>
      </c>
      <c r="L400" s="65"/>
      <c r="M400" s="65" t="s">
        <v>35</v>
      </c>
      <c r="N400" s="64"/>
      <c r="O400" s="66" t="s">
        <v>42</v>
      </c>
      <c r="P400" s="66" t="str">
        <f t="shared" si="65"/>
        <v>0..1</v>
      </c>
      <c r="Q400" s="6" t="s">
        <v>2150</v>
      </c>
      <c r="R400" s="67" t="s">
        <v>2151</v>
      </c>
      <c r="S400" s="66" t="s">
        <v>131</v>
      </c>
      <c r="T400" s="68" t="s">
        <v>56</v>
      </c>
      <c r="U400" s="62" t="s">
        <v>42</v>
      </c>
      <c r="V400" s="66"/>
      <c r="W400" s="69" t="s">
        <v>35</v>
      </c>
      <c r="X400" s="38"/>
      <c r="Y400" s="70" t="s">
        <v>47</v>
      </c>
      <c r="Z400" s="70" t="s">
        <v>48</v>
      </c>
      <c r="AA400" s="57"/>
      <c r="AB400" s="13" t="str">
        <f t="shared" si="66"/>
        <v>/rsm:CrossIndustryInvoice/rsm:SupplyChainTradeTransaction/ram:ApplicableHeaderTradeAgreement/ram:SalesAgentTradeParty/ram:DefinedTradeContact</v>
      </c>
      <c r="AC400" s="13" t="str">
        <f t="shared" si="67"/>
        <v>/ram:TypeCode</v>
      </c>
      <c r="AD400" s="14">
        <f>COUNTIFS(R$4:R400,AB400)</f>
        <v>1</v>
      </c>
      <c r="AE400" s="57"/>
      <c r="AF400" s="61" t="str">
        <f t="shared" si="72"/>
        <v>EXT</v>
      </c>
      <c r="AG400" s="62">
        <f t="shared" si="70"/>
        <v>5</v>
      </c>
      <c r="AH400" s="62" t="str">
        <f t="shared" si="73"/>
        <v>0..1</v>
      </c>
      <c r="AI400" s="64" t="s">
        <v>2152</v>
      </c>
      <c r="AJ400" s="64"/>
      <c r="AK400" s="65" t="s">
        <v>942</v>
      </c>
      <c r="AL400" s="65"/>
      <c r="AM400" s="65" t="s">
        <v>35</v>
      </c>
      <c r="AN400" s="64"/>
      <c r="AO400" s="66" t="str">
        <f t="shared" si="69"/>
        <v>0..1</v>
      </c>
      <c r="AP400" s="66" t="str">
        <f t="shared" si="69"/>
        <v>0..1</v>
      </c>
      <c r="AQ400" s="6" t="str">
        <f t="shared" si="69"/>
        <v>/rsm:CrossIndustryInvoice
/rsm:SupplyChainTradeTransaction
/ram:ApplicableHeaderTradeAgreement
/ram:SalesAgentTradeParty
/ram:DefinedTradeContact
/ram:TypeCode</v>
      </c>
      <c r="AR400" s="67" t="str">
        <f t="shared" si="69"/>
        <v>/rsm:CrossIndustryInvoice/rsm:SupplyChainTradeTransaction/ram:ApplicableHeaderTradeAgreement/ram:SalesAgentTradeParty/ram:DefinedTradeContact/ram:TypeCode</v>
      </c>
      <c r="AS400" s="66" t="s">
        <v>131</v>
      </c>
      <c r="AT400" s="68" t="s">
        <v>56</v>
      </c>
      <c r="AU400" s="62" t="str">
        <f t="shared" si="71"/>
        <v>0..1</v>
      </c>
      <c r="AV400" s="66"/>
      <c r="AW400" s="69" t="s">
        <v>35</v>
      </c>
      <c r="AX400" s="7"/>
      <c r="AY400" s="70" t="str">
        <f t="shared" si="74"/>
        <v>EXTENDED</v>
      </c>
      <c r="AZ400" s="70" t="str">
        <f t="shared" si="74"/>
        <v>EXTENDED FR B2B</v>
      </c>
      <c r="BA400" s="1"/>
      <c r="BB400" s="57"/>
      <c r="BE400"/>
      <c r="BF400" s="1"/>
      <c r="BG400" s="1"/>
      <c r="BH400" s="1"/>
      <c r="BI400" s="1"/>
      <c r="BJ400" s="1"/>
      <c r="BK400" s="1"/>
      <c r="BL400" s="1"/>
      <c r="BM400" s="1"/>
      <c r="BN400" s="1"/>
      <c r="BO400" s="1"/>
      <c r="BP400" s="1"/>
      <c r="BQ400" s="1"/>
      <c r="BR400" s="1"/>
      <c r="BS400" s="1"/>
      <c r="BT400" s="1"/>
      <c r="BU400" s="1"/>
      <c r="BV400" s="1"/>
      <c r="BW400" s="1"/>
      <c r="BX400" s="1"/>
      <c r="BY400" s="1"/>
      <c r="BZ400" s="1"/>
    </row>
    <row r="401" spans="1:78" s="59" customFormat="1" ht="105" x14ac:dyDescent="0.2">
      <c r="A401" s="45" t="str">
        <f t="shared" si="68"/>
        <v>EXT</v>
      </c>
      <c r="B401" s="131" t="s">
        <v>2079</v>
      </c>
      <c r="C401" s="131"/>
      <c r="D401" s="189" t="s">
        <v>1526</v>
      </c>
      <c r="E401" s="162" t="s">
        <v>41</v>
      </c>
      <c r="F401" s="298" t="e">
        <v>#N/A</v>
      </c>
      <c r="G401" s="163">
        <f t="shared" si="75"/>
        <v>5</v>
      </c>
      <c r="H401" s="163" t="s">
        <v>42</v>
      </c>
      <c r="I401" s="193" t="s">
        <v>2153</v>
      </c>
      <c r="J401" s="164"/>
      <c r="K401" s="165"/>
      <c r="L401" s="165"/>
      <c r="M401" s="165"/>
      <c r="N401" s="164"/>
      <c r="O401" s="66" t="s">
        <v>42</v>
      </c>
      <c r="P401" s="66" t="str">
        <f t="shared" si="65"/>
        <v>0..1</v>
      </c>
      <c r="Q401" s="167" t="s">
        <v>2154</v>
      </c>
      <c r="R401" s="168" t="s">
        <v>2155</v>
      </c>
      <c r="S401" s="166"/>
      <c r="T401" s="169"/>
      <c r="U401" s="163" t="s">
        <v>42</v>
      </c>
      <c r="V401" s="166"/>
      <c r="W401" s="170"/>
      <c r="X401" s="38"/>
      <c r="Y401" s="70" t="s">
        <v>47</v>
      </c>
      <c r="Z401" s="70" t="s">
        <v>48</v>
      </c>
      <c r="AA401" s="4"/>
      <c r="AB401" s="13" t="str">
        <f t="shared" si="66"/>
        <v>/rsm:CrossIndustryInvoice/rsm:SupplyChainTradeTransaction/ram:ApplicableHeaderTradeAgreement/ram:SalesAgentTradeParty/ram:DefinedTradeContact</v>
      </c>
      <c r="AC401" s="13" t="str">
        <f t="shared" si="67"/>
        <v>/ram:TelephoneUniversalCommunication</v>
      </c>
      <c r="AD401" s="14">
        <f>COUNTIFS(R$4:R401,AB401)</f>
        <v>1</v>
      </c>
      <c r="AE401" s="1"/>
      <c r="AF401" s="162" t="str">
        <f t="shared" si="72"/>
        <v>EXT</v>
      </c>
      <c r="AG401" s="163">
        <f t="shared" si="70"/>
        <v>5</v>
      </c>
      <c r="AH401" s="163" t="str">
        <f t="shared" si="73"/>
        <v>0..1</v>
      </c>
      <c r="AI401" s="193" t="s">
        <v>946</v>
      </c>
      <c r="AJ401" s="164"/>
      <c r="AK401" s="165"/>
      <c r="AL401" s="165"/>
      <c r="AM401" s="165"/>
      <c r="AN401" s="164"/>
      <c r="AO401" s="66" t="str">
        <f t="shared" si="69"/>
        <v>0..1</v>
      </c>
      <c r="AP401" s="66" t="str">
        <f t="shared" si="69"/>
        <v>0..1</v>
      </c>
      <c r="AQ401" s="167" t="str">
        <f t="shared" si="69"/>
        <v>/rsm:CrossIndustryInvoice
/rsm:SupplyChainTradeTransaction
/ram:ApplicableHeaderTradeAgreement
/ram:SalesAgentTradeParty
/ram:DefinedTradeContact
/ram:TelephoneUniversalCommunication</v>
      </c>
      <c r="AR401" s="168" t="str">
        <f t="shared" si="69"/>
        <v>/rsm:CrossIndustryInvoice/rsm:SupplyChainTradeTransaction/ram:ApplicableHeaderTradeAgreement/ram:SalesAgentTradeParty/ram:DefinedTradeContact/ram:TelephoneUniversalCommunication</v>
      </c>
      <c r="AS401" s="166"/>
      <c r="AT401" s="169"/>
      <c r="AU401" s="163" t="str">
        <f t="shared" si="71"/>
        <v>0..1</v>
      </c>
      <c r="AV401" s="166"/>
      <c r="AW401" s="170"/>
      <c r="AX401" s="7"/>
      <c r="AY401" s="70" t="str">
        <f t="shared" si="74"/>
        <v>EXTENDED</v>
      </c>
      <c r="AZ401" s="70" t="str">
        <f t="shared" si="74"/>
        <v>EXTENDED FR B2B</v>
      </c>
      <c r="BA401" s="1"/>
      <c r="BB401" s="57"/>
      <c r="BE401"/>
      <c r="BF401" s="1"/>
      <c r="BG401" s="1"/>
      <c r="BH401" s="1"/>
      <c r="BI401" s="1"/>
      <c r="BJ401" s="1"/>
      <c r="BK401" s="1"/>
      <c r="BL401" s="1"/>
      <c r="BM401" s="1"/>
      <c r="BN401" s="1"/>
      <c r="BO401" s="1"/>
      <c r="BP401" s="1"/>
      <c r="BQ401" s="1"/>
      <c r="BR401" s="1"/>
      <c r="BS401" s="1"/>
      <c r="BT401" s="1"/>
      <c r="BU401" s="1"/>
      <c r="BV401" s="1"/>
      <c r="BW401" s="1"/>
      <c r="BX401" s="1"/>
      <c r="BY401" s="1"/>
      <c r="BZ401" s="1"/>
    </row>
    <row r="402" spans="1:78" s="59" customFormat="1" ht="120" x14ac:dyDescent="0.2">
      <c r="A402" s="45" t="str">
        <f t="shared" si="68"/>
        <v>EXT</v>
      </c>
      <c r="B402" s="131" t="s">
        <v>2079</v>
      </c>
      <c r="C402" s="131"/>
      <c r="D402" s="189" t="s">
        <v>1526</v>
      </c>
      <c r="E402" s="61" t="s">
        <v>41</v>
      </c>
      <c r="F402" s="282" t="s">
        <v>4951</v>
      </c>
      <c r="G402" s="62">
        <f t="shared" si="75"/>
        <v>6</v>
      </c>
      <c r="H402" s="62" t="s">
        <v>32</v>
      </c>
      <c r="I402" s="64" t="s">
        <v>2156</v>
      </c>
      <c r="J402" s="64"/>
      <c r="K402" s="65"/>
      <c r="L402" s="65"/>
      <c r="M402" s="65"/>
      <c r="N402" s="64"/>
      <c r="O402" s="66" t="s">
        <v>32</v>
      </c>
      <c r="P402" s="66" t="str">
        <f t="shared" si="65"/>
        <v>1..1</v>
      </c>
      <c r="Q402" s="6" t="s">
        <v>2157</v>
      </c>
      <c r="R402" s="67" t="s">
        <v>2158</v>
      </c>
      <c r="S402" s="66" t="s">
        <v>73</v>
      </c>
      <c r="T402" s="68" t="s">
        <v>56</v>
      </c>
      <c r="U402" s="62" t="s">
        <v>42</v>
      </c>
      <c r="V402" s="66"/>
      <c r="W402" s="69"/>
      <c r="X402" s="38"/>
      <c r="Y402" s="70" t="s">
        <v>47</v>
      </c>
      <c r="Z402" s="70" t="s">
        <v>48</v>
      </c>
      <c r="AA402" s="4"/>
      <c r="AB402" s="13" t="str">
        <f t="shared" si="66"/>
        <v>/rsm:CrossIndustryInvoice/rsm:SupplyChainTradeTransaction/ram:ApplicableHeaderTradeAgreement/ram:SalesAgentTradeParty/ram:DefinedTradeContact/ram:TelephoneUniversalCommunication</v>
      </c>
      <c r="AC402" s="13" t="str">
        <f t="shared" si="67"/>
        <v>/ram:CompleteNumber</v>
      </c>
      <c r="AD402" s="14">
        <f>COUNTIFS(R$4:R402,AB402)</f>
        <v>1</v>
      </c>
      <c r="AE402" s="1"/>
      <c r="AF402" s="61" t="str">
        <f t="shared" si="72"/>
        <v>EXT</v>
      </c>
      <c r="AG402" s="62">
        <f t="shared" si="70"/>
        <v>6</v>
      </c>
      <c r="AH402" s="62" t="str">
        <f t="shared" si="73"/>
        <v>1..1</v>
      </c>
      <c r="AI402" s="64" t="s">
        <v>950</v>
      </c>
      <c r="AJ402" s="64"/>
      <c r="AK402" s="65"/>
      <c r="AL402" s="65"/>
      <c r="AM402" s="65"/>
      <c r="AN402" s="64"/>
      <c r="AO402" s="66" t="str">
        <f t="shared" si="69"/>
        <v>1..1</v>
      </c>
      <c r="AP402" s="66" t="str">
        <f t="shared" si="69"/>
        <v>1..1</v>
      </c>
      <c r="AQ402" s="6" t="str">
        <f t="shared" si="69"/>
        <v>/rsm:CrossIndustryInvoice
/rsm:SupplyChainTradeTransaction
/ram:ApplicableHeaderTradeAgreement
/ram:SalesAgentTradeParty
/ram:DefinedTradeContact
/ram:TelephoneUniversalCommunication
/ram:CompleteNumber</v>
      </c>
      <c r="AR402" s="67" t="str">
        <f t="shared" si="69"/>
        <v>/rsm:CrossIndustryInvoice/rsm:SupplyChainTradeTransaction/ram:ApplicableHeaderTradeAgreement/ram:SalesAgentTradeParty/ram:DefinedTradeContact/ram:TelephoneUniversalCommunication/ram:CompleteNumber</v>
      </c>
      <c r="AS402" s="66" t="s">
        <v>73</v>
      </c>
      <c r="AT402" s="68" t="s">
        <v>56</v>
      </c>
      <c r="AU402" s="62" t="str">
        <f t="shared" si="71"/>
        <v>0..1</v>
      </c>
      <c r="AV402" s="66"/>
      <c r="AW402" s="69"/>
      <c r="AX402" s="7"/>
      <c r="AY402" s="70" t="str">
        <f t="shared" si="74"/>
        <v>EXTENDED</v>
      </c>
      <c r="AZ402" s="70" t="str">
        <f t="shared" si="74"/>
        <v>EXTENDED FR B2B</v>
      </c>
      <c r="BA402" s="1"/>
      <c r="BB402" s="57"/>
      <c r="BE402"/>
      <c r="BF402" s="1"/>
      <c r="BG402" s="1"/>
      <c r="BH402" s="1"/>
      <c r="BI402" s="1"/>
      <c r="BJ402" s="1"/>
      <c r="BK402" s="1"/>
      <c r="BL402" s="1"/>
      <c r="BM402" s="1"/>
      <c r="BN402" s="1"/>
      <c r="BO402" s="1"/>
      <c r="BP402" s="1"/>
      <c r="BQ402" s="1"/>
      <c r="BR402" s="1"/>
      <c r="BS402" s="1"/>
      <c r="BT402" s="1"/>
      <c r="BU402" s="1"/>
      <c r="BV402" s="1"/>
      <c r="BW402" s="1"/>
      <c r="BX402" s="1"/>
      <c r="BY402" s="1"/>
      <c r="BZ402" s="1"/>
    </row>
    <row r="403" spans="1:78" s="59" customFormat="1" ht="105" x14ac:dyDescent="0.2">
      <c r="A403" s="45" t="str">
        <f t="shared" si="68"/>
        <v>EXT</v>
      </c>
      <c r="B403" s="131" t="s">
        <v>2079</v>
      </c>
      <c r="C403" s="131"/>
      <c r="D403" s="189" t="s">
        <v>1526</v>
      </c>
      <c r="E403" s="162" t="s">
        <v>41</v>
      </c>
      <c r="F403" s="298" t="e">
        <v>#N/A</v>
      </c>
      <c r="G403" s="163">
        <f t="shared" si="75"/>
        <v>5</v>
      </c>
      <c r="H403" s="163" t="s">
        <v>42</v>
      </c>
      <c r="I403" s="193" t="s">
        <v>2159</v>
      </c>
      <c r="J403" s="164"/>
      <c r="K403" s="165"/>
      <c r="L403" s="165"/>
      <c r="M403" s="165"/>
      <c r="N403" s="164"/>
      <c r="O403" s="66" t="s">
        <v>42</v>
      </c>
      <c r="P403" s="66" t="str">
        <f t="shared" si="65"/>
        <v>0..1</v>
      </c>
      <c r="Q403" s="167" t="s">
        <v>2160</v>
      </c>
      <c r="R403" s="168" t="s">
        <v>2161</v>
      </c>
      <c r="S403" s="166"/>
      <c r="T403" s="169"/>
      <c r="U403" s="163" t="s">
        <v>42</v>
      </c>
      <c r="V403" s="166"/>
      <c r="W403" s="170"/>
      <c r="X403" s="38"/>
      <c r="Y403" s="70" t="s">
        <v>47</v>
      </c>
      <c r="Z403" s="70" t="s">
        <v>47</v>
      </c>
      <c r="AA403" s="4"/>
      <c r="AB403" s="13" t="str">
        <f t="shared" si="66"/>
        <v>/rsm:CrossIndustryInvoice/rsm:SupplyChainTradeTransaction/ram:ApplicableHeaderTradeAgreement/ram:SalesAgentTradeParty/ram:DefinedTradeContact</v>
      </c>
      <c r="AC403" s="13" t="str">
        <f t="shared" si="67"/>
        <v>/ram:FaxUniversalCommunication</v>
      </c>
      <c r="AD403" s="14">
        <f>COUNTIFS(R$4:R403,AB403)</f>
        <v>1</v>
      </c>
      <c r="AE403" s="1"/>
      <c r="AF403" s="162" t="str">
        <f t="shared" si="72"/>
        <v>EXT</v>
      </c>
      <c r="AG403" s="163">
        <f t="shared" si="70"/>
        <v>5</v>
      </c>
      <c r="AH403" s="163" t="str">
        <f t="shared" si="73"/>
        <v>0..1</v>
      </c>
      <c r="AI403" s="193" t="s">
        <v>954</v>
      </c>
      <c r="AJ403" s="164"/>
      <c r="AK403" s="165"/>
      <c r="AL403" s="165"/>
      <c r="AM403" s="165"/>
      <c r="AN403" s="164"/>
      <c r="AO403" s="66" t="str">
        <f t="shared" si="69"/>
        <v>0..1</v>
      </c>
      <c r="AP403" s="66" t="str">
        <f t="shared" si="69"/>
        <v>0..1</v>
      </c>
      <c r="AQ403" s="167" t="str">
        <f t="shared" si="69"/>
        <v>/rsm:CrossIndustryInvoice
/rsm:SupplyChainTradeTransaction
/ram:ApplicableHeaderTradeAgreement
/ram:SalesAgentTradeParty
/ram:DefinedTradeContact
/ram:FaxUniversalCommunication</v>
      </c>
      <c r="AR403" s="168" t="str">
        <f t="shared" si="69"/>
        <v>/rsm:CrossIndustryInvoice/rsm:SupplyChainTradeTransaction/ram:ApplicableHeaderTradeAgreement/ram:SalesAgentTradeParty/ram:DefinedTradeContact/ram:FaxUniversalCommunication</v>
      </c>
      <c r="AS403" s="166"/>
      <c r="AT403" s="169"/>
      <c r="AU403" s="163" t="str">
        <f t="shared" si="71"/>
        <v>0..1</v>
      </c>
      <c r="AV403" s="166"/>
      <c r="AW403" s="170"/>
      <c r="AX403" s="7"/>
      <c r="AY403" s="70" t="str">
        <f t="shared" si="74"/>
        <v>EXTENDED</v>
      </c>
      <c r="AZ403" s="70" t="str">
        <f t="shared" si="74"/>
        <v>EXTENDED</v>
      </c>
      <c r="BA403" s="1"/>
      <c r="BB403" s="57"/>
      <c r="BE403"/>
      <c r="BF403" s="1"/>
      <c r="BG403" s="1"/>
      <c r="BH403" s="1"/>
      <c r="BI403" s="1"/>
      <c r="BJ403" s="1"/>
      <c r="BK403" s="1"/>
      <c r="BL403" s="1"/>
      <c r="BM403" s="1"/>
      <c r="BN403" s="1"/>
      <c r="BO403" s="1"/>
      <c r="BP403" s="1"/>
      <c r="BQ403" s="1"/>
      <c r="BR403" s="1"/>
      <c r="BS403" s="1"/>
      <c r="BT403" s="1"/>
      <c r="BU403" s="1"/>
      <c r="BV403" s="1"/>
      <c r="BW403" s="1"/>
      <c r="BX403" s="1"/>
      <c r="BY403" s="1"/>
      <c r="BZ403" s="1"/>
    </row>
    <row r="404" spans="1:78" s="59" customFormat="1" ht="120" x14ac:dyDescent="0.2">
      <c r="A404" s="45" t="str">
        <f t="shared" si="68"/>
        <v>EXT</v>
      </c>
      <c r="B404" s="131" t="s">
        <v>2079</v>
      </c>
      <c r="C404" s="131"/>
      <c r="D404" s="189" t="s">
        <v>1526</v>
      </c>
      <c r="E404" s="61" t="s">
        <v>41</v>
      </c>
      <c r="F404" s="282" t="e">
        <v>#N/A</v>
      </c>
      <c r="G404" s="62">
        <f t="shared" si="75"/>
        <v>6</v>
      </c>
      <c r="H404" s="62" t="s">
        <v>32</v>
      </c>
      <c r="I404" s="64" t="s">
        <v>2162</v>
      </c>
      <c r="J404" s="64"/>
      <c r="K404" s="65"/>
      <c r="L404" s="65"/>
      <c r="M404" s="65"/>
      <c r="N404" s="64"/>
      <c r="O404" s="66" t="s">
        <v>32</v>
      </c>
      <c r="P404" s="66" t="str">
        <f t="shared" si="65"/>
        <v>1..1</v>
      </c>
      <c r="Q404" s="6" t="s">
        <v>2163</v>
      </c>
      <c r="R404" s="67" t="s">
        <v>2164</v>
      </c>
      <c r="S404" s="66" t="s">
        <v>73</v>
      </c>
      <c r="T404" s="68" t="s">
        <v>56</v>
      </c>
      <c r="U404" s="62" t="s">
        <v>42</v>
      </c>
      <c r="V404" s="66"/>
      <c r="W404" s="69"/>
      <c r="X404" s="38"/>
      <c r="Y404" s="70" t="s">
        <v>47</v>
      </c>
      <c r="Z404" s="70" t="s">
        <v>47</v>
      </c>
      <c r="AA404" s="4"/>
      <c r="AB404" s="13" t="str">
        <f t="shared" si="66"/>
        <v>/rsm:CrossIndustryInvoice/rsm:SupplyChainTradeTransaction/ram:ApplicableHeaderTradeAgreement/ram:SalesAgentTradeParty/ram:DefinedTradeContact/ram:FaxUniversalCommunication</v>
      </c>
      <c r="AC404" s="13" t="str">
        <f t="shared" si="67"/>
        <v>/ram:CompleteNumber</v>
      </c>
      <c r="AD404" s="14">
        <f>COUNTIFS(R$4:R404,AB404)</f>
        <v>1</v>
      </c>
      <c r="AE404" s="1"/>
      <c r="AF404" s="61" t="str">
        <f t="shared" si="72"/>
        <v>EXT</v>
      </c>
      <c r="AG404" s="62">
        <f t="shared" si="70"/>
        <v>6</v>
      </c>
      <c r="AH404" s="62" t="str">
        <f t="shared" si="73"/>
        <v>1..1</v>
      </c>
      <c r="AI404" s="64" t="s">
        <v>2165</v>
      </c>
      <c r="AJ404" s="64"/>
      <c r="AK404" s="65"/>
      <c r="AL404" s="65"/>
      <c r="AM404" s="65"/>
      <c r="AN404" s="64"/>
      <c r="AO404" s="66" t="str">
        <f t="shared" si="69"/>
        <v>1..1</v>
      </c>
      <c r="AP404" s="66" t="str">
        <f t="shared" si="69"/>
        <v>1..1</v>
      </c>
      <c r="AQ404" s="6" t="str">
        <f t="shared" si="69"/>
        <v>/rsm:CrossIndustryInvoice
/rsm:SupplyChainTradeTransaction
/ram:ApplicableHeaderTradeAgreement
/ram:SalesAgentTradeParty
/ram:DefinedTradeContact
/ram:FaxUniversalCommunication
/ram:CompleteNumber</v>
      </c>
      <c r="AR404" s="67" t="str">
        <f t="shared" si="69"/>
        <v>/rsm:CrossIndustryInvoice/rsm:SupplyChainTradeTransaction/ram:ApplicableHeaderTradeAgreement/ram:SalesAgentTradeParty/ram:DefinedTradeContact/ram:FaxUniversalCommunication/ram:CompleteNumber</v>
      </c>
      <c r="AS404" s="66" t="s">
        <v>73</v>
      </c>
      <c r="AT404" s="68" t="s">
        <v>56</v>
      </c>
      <c r="AU404" s="62" t="str">
        <f t="shared" si="71"/>
        <v>0..1</v>
      </c>
      <c r="AV404" s="66"/>
      <c r="AW404" s="69"/>
      <c r="AX404" s="7"/>
      <c r="AY404" s="70" t="str">
        <f t="shared" si="74"/>
        <v>EXTENDED</v>
      </c>
      <c r="AZ404" s="70" t="str">
        <f t="shared" si="74"/>
        <v>EXTENDED</v>
      </c>
      <c r="BA404" s="1"/>
      <c r="BB404" s="57"/>
      <c r="BE404"/>
      <c r="BF404" s="1"/>
      <c r="BG404" s="1"/>
      <c r="BH404" s="1"/>
      <c r="BI404" s="1"/>
      <c r="BJ404" s="1"/>
      <c r="BK404" s="1"/>
      <c r="BL404" s="1"/>
      <c r="BM404" s="1"/>
      <c r="BN404" s="1"/>
      <c r="BO404" s="1"/>
      <c r="BP404" s="1"/>
      <c r="BQ404" s="1"/>
      <c r="BR404" s="1"/>
      <c r="BS404" s="1"/>
      <c r="BT404" s="1"/>
      <c r="BU404" s="1"/>
      <c r="BV404" s="1"/>
      <c r="BW404" s="1"/>
      <c r="BX404" s="1"/>
      <c r="BY404" s="1"/>
      <c r="BZ404" s="1"/>
    </row>
    <row r="405" spans="1:78" s="59" customFormat="1" ht="105" x14ac:dyDescent="0.2">
      <c r="A405" s="45" t="str">
        <f t="shared" si="68"/>
        <v>EXT</v>
      </c>
      <c r="B405" s="131" t="s">
        <v>2079</v>
      </c>
      <c r="C405" s="131"/>
      <c r="D405" s="189" t="s">
        <v>1526</v>
      </c>
      <c r="E405" s="162" t="s">
        <v>41</v>
      </c>
      <c r="F405" s="298" t="e">
        <v>#N/A</v>
      </c>
      <c r="G405" s="163">
        <f t="shared" si="75"/>
        <v>5</v>
      </c>
      <c r="H405" s="163" t="s">
        <v>42</v>
      </c>
      <c r="I405" s="193" t="s">
        <v>2166</v>
      </c>
      <c r="J405" s="164"/>
      <c r="K405" s="165"/>
      <c r="L405" s="165"/>
      <c r="M405" s="165"/>
      <c r="N405" s="164"/>
      <c r="O405" s="66" t="s">
        <v>42</v>
      </c>
      <c r="P405" s="66" t="str">
        <f t="shared" si="65"/>
        <v>0..1</v>
      </c>
      <c r="Q405" s="167" t="s">
        <v>2167</v>
      </c>
      <c r="R405" s="168" t="s">
        <v>2168</v>
      </c>
      <c r="S405" s="166"/>
      <c r="T405" s="169"/>
      <c r="U405" s="163" t="s">
        <v>42</v>
      </c>
      <c r="V405" s="166"/>
      <c r="W405" s="170"/>
      <c r="X405" s="38"/>
      <c r="Y405" s="70" t="s">
        <v>47</v>
      </c>
      <c r="Z405" s="70" t="s">
        <v>48</v>
      </c>
      <c r="AA405" s="4"/>
      <c r="AB405" s="13" t="str">
        <f t="shared" si="66"/>
        <v>/rsm:CrossIndustryInvoice/rsm:SupplyChainTradeTransaction/ram:ApplicableHeaderTradeAgreement/ram:SalesAgentTradeParty/ram:DefinedTradeContact</v>
      </c>
      <c r="AC405" s="13" t="str">
        <f t="shared" si="67"/>
        <v>/ram:EmailURIUniversalCommunication</v>
      </c>
      <c r="AD405" s="14">
        <f>COUNTIFS(R$4:R405,AB405)</f>
        <v>1</v>
      </c>
      <c r="AE405" s="1"/>
      <c r="AF405" s="162" t="str">
        <f t="shared" si="72"/>
        <v>EXT</v>
      </c>
      <c r="AG405" s="163">
        <f t="shared" si="70"/>
        <v>5</v>
      </c>
      <c r="AH405" s="163" t="str">
        <f t="shared" si="73"/>
        <v>0..1</v>
      </c>
      <c r="AI405" s="193" t="s">
        <v>962</v>
      </c>
      <c r="AJ405" s="164"/>
      <c r="AK405" s="165"/>
      <c r="AL405" s="165"/>
      <c r="AM405" s="165"/>
      <c r="AN405" s="164"/>
      <c r="AO405" s="66" t="str">
        <f t="shared" si="69"/>
        <v>0..1</v>
      </c>
      <c r="AP405" s="66" t="str">
        <f t="shared" si="69"/>
        <v>0..1</v>
      </c>
      <c r="AQ405" s="167" t="str">
        <f t="shared" si="69"/>
        <v>/rsm:CrossIndustryInvoice
/rsm:SupplyChainTradeTransaction
/ram:ApplicableHeaderTradeAgreement
/ram:SalesAgentTradeParty
/ram:DefinedTradeContact
/ram:EmailURIUniversalCommunication</v>
      </c>
      <c r="AR405" s="168" t="str">
        <f t="shared" si="69"/>
        <v>/rsm:CrossIndustryInvoice/rsm:SupplyChainTradeTransaction/ram:ApplicableHeaderTradeAgreement/ram:SalesAgentTradeParty/ram:DefinedTradeContact/ram:EmailURIUniversalCommunication</v>
      </c>
      <c r="AS405" s="166"/>
      <c r="AT405" s="169"/>
      <c r="AU405" s="163" t="str">
        <f t="shared" si="71"/>
        <v>0..1</v>
      </c>
      <c r="AV405" s="166"/>
      <c r="AW405" s="170"/>
      <c r="AX405" s="7"/>
      <c r="AY405" s="70" t="str">
        <f t="shared" si="74"/>
        <v>EXTENDED</v>
      </c>
      <c r="AZ405" s="70" t="str">
        <f t="shared" si="74"/>
        <v>EXTENDED FR B2B</v>
      </c>
      <c r="BA405" s="1"/>
      <c r="BB405" s="57"/>
      <c r="BE405"/>
      <c r="BF405" s="1"/>
      <c r="BG405" s="1"/>
      <c r="BH405" s="1"/>
      <c r="BI405" s="1"/>
      <c r="BJ405" s="1"/>
      <c r="BK405" s="1"/>
      <c r="BL405" s="1"/>
      <c r="BM405" s="1"/>
      <c r="BN405" s="1"/>
      <c r="BO405" s="1"/>
      <c r="BP405" s="1"/>
      <c r="BQ405" s="1"/>
      <c r="BR405" s="1"/>
      <c r="BS405" s="1"/>
      <c r="BT405" s="1"/>
      <c r="BU405" s="1"/>
      <c r="BV405" s="1"/>
      <c r="BW405" s="1"/>
      <c r="BX405" s="1"/>
      <c r="BY405" s="1"/>
      <c r="BZ405" s="1"/>
    </row>
    <row r="406" spans="1:78" s="59" customFormat="1" ht="120" x14ac:dyDescent="0.2">
      <c r="A406" s="45" t="str">
        <f t="shared" si="68"/>
        <v>EXT</v>
      </c>
      <c r="B406" s="131" t="s">
        <v>2079</v>
      </c>
      <c r="C406" s="131"/>
      <c r="D406" s="189" t="s">
        <v>1526</v>
      </c>
      <c r="E406" s="61" t="s">
        <v>41</v>
      </c>
      <c r="F406" s="282" t="s">
        <v>4952</v>
      </c>
      <c r="G406" s="62">
        <f t="shared" si="75"/>
        <v>6</v>
      </c>
      <c r="H406" s="62" t="s">
        <v>32</v>
      </c>
      <c r="I406" s="64" t="s">
        <v>2169</v>
      </c>
      <c r="J406" s="64"/>
      <c r="K406" s="65"/>
      <c r="L406" s="65"/>
      <c r="M406" s="65"/>
      <c r="N406" s="64"/>
      <c r="O406" s="66" t="s">
        <v>32</v>
      </c>
      <c r="P406" s="66" t="str">
        <f t="shared" si="65"/>
        <v>1..1</v>
      </c>
      <c r="Q406" s="6" t="s">
        <v>2170</v>
      </c>
      <c r="R406" s="67" t="s">
        <v>2171</v>
      </c>
      <c r="S406" s="66" t="s">
        <v>73</v>
      </c>
      <c r="T406" s="68" t="s">
        <v>56</v>
      </c>
      <c r="U406" s="62" t="s">
        <v>42</v>
      </c>
      <c r="V406" s="66"/>
      <c r="W406" s="69"/>
      <c r="X406" s="38"/>
      <c r="Y406" s="70" t="s">
        <v>47</v>
      </c>
      <c r="Z406" s="70" t="s">
        <v>48</v>
      </c>
      <c r="AA406" s="4"/>
      <c r="AB406" s="13" t="str">
        <f t="shared" si="66"/>
        <v>/rsm:CrossIndustryInvoice/rsm:SupplyChainTradeTransaction/ram:ApplicableHeaderTradeAgreement/ram:SalesAgentTradeParty/ram:DefinedTradeContact/ram:EmailURIUniversalCommunication</v>
      </c>
      <c r="AC406" s="13" t="str">
        <f t="shared" si="67"/>
        <v>/ram:URIID</v>
      </c>
      <c r="AD406" s="14">
        <f>COUNTIFS(R$4:R406,AB406)</f>
        <v>1</v>
      </c>
      <c r="AE406" s="1"/>
      <c r="AF406" s="61" t="str">
        <f t="shared" si="72"/>
        <v>EXT</v>
      </c>
      <c r="AG406" s="62">
        <f t="shared" si="70"/>
        <v>6</v>
      </c>
      <c r="AH406" s="62" t="str">
        <f t="shared" si="73"/>
        <v>1..1</v>
      </c>
      <c r="AI406" s="64" t="s">
        <v>2172</v>
      </c>
      <c r="AJ406" s="64"/>
      <c r="AK406" s="65"/>
      <c r="AL406" s="65"/>
      <c r="AM406" s="65"/>
      <c r="AN406" s="64"/>
      <c r="AO406" s="66" t="str">
        <f t="shared" si="69"/>
        <v>1..1</v>
      </c>
      <c r="AP406" s="66" t="str">
        <f t="shared" si="69"/>
        <v>1..1</v>
      </c>
      <c r="AQ406" s="6" t="str">
        <f t="shared" si="69"/>
        <v>/rsm:CrossIndustryInvoice
/rsm:SupplyChainTradeTransaction
/ram:ApplicableHeaderTradeAgreement
/ram:SalesAgentTradeParty
/ram:DefinedTradeContact
/ram:EmailURIUniversalCommunication
/ram:URIID</v>
      </c>
      <c r="AR406" s="67" t="str">
        <f t="shared" si="69"/>
        <v>/rsm:CrossIndustryInvoice/rsm:SupplyChainTradeTransaction/ram:ApplicableHeaderTradeAgreement/ram:SalesAgentTradeParty/ram:DefinedTradeContact/ram:EmailURIUniversalCommunication/ram:URIID</v>
      </c>
      <c r="AS406" s="66" t="s">
        <v>73</v>
      </c>
      <c r="AT406" s="68" t="s">
        <v>56</v>
      </c>
      <c r="AU406" s="62" t="str">
        <f t="shared" si="71"/>
        <v>0..1</v>
      </c>
      <c r="AV406" s="66"/>
      <c r="AW406" s="69"/>
      <c r="AX406" s="7"/>
      <c r="AY406" s="70" t="str">
        <f t="shared" si="74"/>
        <v>EXTENDED</v>
      </c>
      <c r="AZ406" s="70" t="str">
        <f t="shared" si="74"/>
        <v>EXTENDED FR B2B</v>
      </c>
      <c r="BA406" s="1"/>
      <c r="BB406" s="57"/>
      <c r="BE406"/>
      <c r="BF406" s="1"/>
      <c r="BG406" s="1"/>
      <c r="BH406" s="1"/>
      <c r="BI406" s="1"/>
      <c r="BJ406" s="1"/>
      <c r="BK406" s="1"/>
      <c r="BL406" s="1"/>
      <c r="BM406" s="1"/>
      <c r="BN406" s="1"/>
      <c r="BO406" s="1"/>
      <c r="BP406" s="1"/>
      <c r="BQ406" s="1"/>
      <c r="BR406" s="1"/>
      <c r="BS406" s="1"/>
      <c r="BT406" s="1"/>
      <c r="BU406" s="1"/>
      <c r="BV406" s="1"/>
      <c r="BW406" s="1"/>
      <c r="BX406" s="1"/>
      <c r="BY406" s="1"/>
      <c r="BZ406" s="1"/>
    </row>
    <row r="407" spans="1:78" s="59" customFormat="1" ht="90" x14ac:dyDescent="0.2">
      <c r="A407" s="45" t="str">
        <f t="shared" si="68"/>
        <v>EXT</v>
      </c>
      <c r="B407" s="131" t="s">
        <v>2079</v>
      </c>
      <c r="C407" s="131"/>
      <c r="D407" s="185" t="s">
        <v>1526</v>
      </c>
      <c r="E407" s="140" t="s">
        <v>41</v>
      </c>
      <c r="F407" s="296" t="s">
        <v>4953</v>
      </c>
      <c r="G407" s="141">
        <f t="shared" si="75"/>
        <v>4</v>
      </c>
      <c r="H407" s="141" t="s">
        <v>42</v>
      </c>
      <c r="I407" s="138" t="s">
        <v>2173</v>
      </c>
      <c r="J407" s="125" t="s">
        <v>2174</v>
      </c>
      <c r="K407" s="126"/>
      <c r="L407" s="126"/>
      <c r="M407" s="126"/>
      <c r="N407" s="125"/>
      <c r="O407" s="124" t="s">
        <v>32</v>
      </c>
      <c r="P407" s="124" t="str">
        <f t="shared" si="65"/>
        <v>1..1</v>
      </c>
      <c r="Q407" s="127" t="s">
        <v>2175</v>
      </c>
      <c r="R407" s="128" t="s">
        <v>2176</v>
      </c>
      <c r="S407" s="124" t="s">
        <v>35</v>
      </c>
      <c r="T407" s="129" t="s">
        <v>56</v>
      </c>
      <c r="U407" s="124" t="s">
        <v>42</v>
      </c>
      <c r="V407" s="124" t="s">
        <v>35</v>
      </c>
      <c r="W407" s="130" t="s">
        <v>35</v>
      </c>
      <c r="X407" s="38"/>
      <c r="Y407" s="70" t="s">
        <v>47</v>
      </c>
      <c r="Z407" s="70" t="s">
        <v>48</v>
      </c>
      <c r="AA407" s="4"/>
      <c r="AB407" s="13" t="str">
        <f t="shared" si="66"/>
        <v>/rsm:CrossIndustryInvoice/rsm:SupplyChainTradeTransaction/ram:ApplicableHeaderTradeAgreement/ram:SalesAgentTradeParty</v>
      </c>
      <c r="AC407" s="13" t="str">
        <f t="shared" si="67"/>
        <v>/ram:PostalTradeAddress</v>
      </c>
      <c r="AD407" s="14">
        <f>COUNTIFS(R$4:R407,AB407)</f>
        <v>1</v>
      </c>
      <c r="AE407" s="1"/>
      <c r="AF407" s="140" t="str">
        <f t="shared" si="72"/>
        <v>EXT</v>
      </c>
      <c r="AG407" s="141">
        <f t="shared" si="70"/>
        <v>4</v>
      </c>
      <c r="AH407" s="141" t="str">
        <f t="shared" si="73"/>
        <v>0..1</v>
      </c>
      <c r="AI407" s="138" t="s">
        <v>2177</v>
      </c>
      <c r="AJ407" s="125" t="s">
        <v>2178</v>
      </c>
      <c r="AK407" s="126"/>
      <c r="AL407" s="126"/>
      <c r="AM407" s="126"/>
      <c r="AN407" s="125"/>
      <c r="AO407" s="124" t="str">
        <f t="shared" si="69"/>
        <v>1..1</v>
      </c>
      <c r="AP407" s="124" t="str">
        <f t="shared" si="69"/>
        <v>1..1</v>
      </c>
      <c r="AQ407" s="127" t="str">
        <f t="shared" si="69"/>
        <v>/rsm:CrossIndustryInvoice
/rsm:SupplyChainTradeTransaction
/ram:ApplicableHeaderTradeAgreement
/ram:SalesAgentTradeParty
/ram:PostalTradeAddress</v>
      </c>
      <c r="AR407" s="128" t="str">
        <f t="shared" si="69"/>
        <v>/rsm:CrossIndustryInvoice/rsm:SupplyChainTradeTransaction/ram:ApplicableHeaderTradeAgreement/ram:SalesAgentTradeParty/ram:PostalTradeAddress</v>
      </c>
      <c r="AS407" s="124" t="s">
        <v>35</v>
      </c>
      <c r="AT407" s="129" t="s">
        <v>56</v>
      </c>
      <c r="AU407" s="124" t="str">
        <f t="shared" si="71"/>
        <v>0..1</v>
      </c>
      <c r="AV407" s="124" t="s">
        <v>35</v>
      </c>
      <c r="AW407" s="130" t="s">
        <v>35</v>
      </c>
      <c r="AX407" s="7"/>
      <c r="AY407" s="70" t="str">
        <f t="shared" si="74"/>
        <v>EXTENDED</v>
      </c>
      <c r="AZ407" s="70" t="str">
        <f t="shared" si="74"/>
        <v>EXTENDED FR B2B</v>
      </c>
      <c r="BA407" s="1"/>
      <c r="BB407" s="57"/>
      <c r="BE407"/>
      <c r="BF407" s="1"/>
      <c r="BG407" s="1"/>
      <c r="BH407" s="1"/>
      <c r="BI407" s="1"/>
      <c r="BJ407" s="1"/>
      <c r="BK407" s="1"/>
      <c r="BL407" s="1"/>
      <c r="BM407" s="1"/>
      <c r="BN407" s="1"/>
      <c r="BO407" s="1"/>
      <c r="BP407" s="1"/>
      <c r="BQ407" s="1"/>
      <c r="BR407" s="1"/>
      <c r="BS407" s="1"/>
      <c r="BT407" s="1"/>
      <c r="BU407" s="1"/>
      <c r="BV407" s="1"/>
      <c r="BW407" s="1"/>
      <c r="BX407" s="1"/>
      <c r="BY407" s="1"/>
      <c r="BZ407" s="1"/>
    </row>
    <row r="408" spans="1:78" s="59" customFormat="1" ht="105" x14ac:dyDescent="0.2">
      <c r="A408" s="45" t="str">
        <f t="shared" si="68"/>
        <v>EXT</v>
      </c>
      <c r="B408" s="131" t="s">
        <v>2079</v>
      </c>
      <c r="C408" s="131"/>
      <c r="D408" s="185" t="s">
        <v>1526</v>
      </c>
      <c r="E408" s="145" t="s">
        <v>41</v>
      </c>
      <c r="F408" s="297" t="s">
        <v>4954</v>
      </c>
      <c r="G408" s="146">
        <f t="shared" si="75"/>
        <v>5</v>
      </c>
      <c r="H408" s="146" t="s">
        <v>42</v>
      </c>
      <c r="I408" s="64" t="s">
        <v>2179</v>
      </c>
      <c r="J408" s="64" t="s">
        <v>1635</v>
      </c>
      <c r="K408" s="65" t="s">
        <v>1636</v>
      </c>
      <c r="L408" s="65"/>
      <c r="M408" s="65" t="s">
        <v>35</v>
      </c>
      <c r="N408" s="64" t="s">
        <v>70</v>
      </c>
      <c r="O408" s="66" t="s">
        <v>42</v>
      </c>
      <c r="P408" s="66" t="str">
        <f t="shared" si="65"/>
        <v>0..1</v>
      </c>
      <c r="Q408" s="2" t="s">
        <v>2180</v>
      </c>
      <c r="R408" s="75" t="s">
        <v>2181</v>
      </c>
      <c r="S408" s="66" t="s">
        <v>73</v>
      </c>
      <c r="T408" s="68" t="s">
        <v>56</v>
      </c>
      <c r="U408" s="66" t="s">
        <v>42</v>
      </c>
      <c r="V408" s="66" t="s">
        <v>35</v>
      </c>
      <c r="W408" s="69" t="s">
        <v>35</v>
      </c>
      <c r="X408" s="38"/>
      <c r="Y408" s="70" t="s">
        <v>47</v>
      </c>
      <c r="Z408" s="70" t="s">
        <v>48</v>
      </c>
      <c r="AA408" s="4"/>
      <c r="AB408" s="13" t="str">
        <f t="shared" si="66"/>
        <v>/rsm:CrossIndustryInvoice/rsm:SupplyChainTradeTransaction/ram:ApplicableHeaderTradeAgreement/ram:SalesAgentTradeParty/ram:PostalTradeAddress</v>
      </c>
      <c r="AC408" s="13" t="str">
        <f t="shared" si="67"/>
        <v>/ram:PostcodeCode</v>
      </c>
      <c r="AD408" s="14">
        <f>COUNTIFS(R$4:R408,AB408)</f>
        <v>1</v>
      </c>
      <c r="AE408" s="1"/>
      <c r="AF408" s="145" t="str">
        <f t="shared" si="72"/>
        <v>EXT</v>
      </c>
      <c r="AG408" s="146">
        <f t="shared" si="70"/>
        <v>5</v>
      </c>
      <c r="AH408" s="146" t="str">
        <f t="shared" si="73"/>
        <v>0..1</v>
      </c>
      <c r="AI408" s="64" t="s">
        <v>2182</v>
      </c>
      <c r="AJ408" s="64" t="s">
        <v>1747</v>
      </c>
      <c r="AK408" s="65" t="s">
        <v>1748</v>
      </c>
      <c r="AL408" s="65"/>
      <c r="AM408" s="65" t="s">
        <v>35</v>
      </c>
      <c r="AN408" s="64" t="s">
        <v>78</v>
      </c>
      <c r="AO408" s="66" t="str">
        <f t="shared" si="69"/>
        <v>0..1</v>
      </c>
      <c r="AP408" s="66" t="str">
        <f t="shared" si="69"/>
        <v>0..1</v>
      </c>
      <c r="AQ408" s="2" t="str">
        <f t="shared" si="69"/>
        <v>/rsm:CrossIndustryInvoice
/rsm:SupplyChainTradeTransaction
/ram:ApplicableHeaderTradeAgreement
/ram:SalesAgentTradeParty
/ram:PostalTradeAddress
/ram:PostcodeCode</v>
      </c>
      <c r="AR408" s="75" t="str">
        <f t="shared" si="69"/>
        <v>/rsm:CrossIndustryInvoice/rsm:SupplyChainTradeTransaction/ram:ApplicableHeaderTradeAgreement/ram:SalesAgentTradeParty/ram:PostalTradeAddress/ram:PostcodeCode</v>
      </c>
      <c r="AS408" s="66" t="s">
        <v>73</v>
      </c>
      <c r="AT408" s="68" t="s">
        <v>56</v>
      </c>
      <c r="AU408" s="66" t="str">
        <f t="shared" si="71"/>
        <v>0..1</v>
      </c>
      <c r="AV408" s="66" t="s">
        <v>35</v>
      </c>
      <c r="AW408" s="69" t="s">
        <v>35</v>
      </c>
      <c r="AX408" s="7"/>
      <c r="AY408" s="70" t="str">
        <f t="shared" si="74"/>
        <v>EXTENDED</v>
      </c>
      <c r="AZ408" s="70" t="str">
        <f t="shared" si="74"/>
        <v>EXTENDED FR B2B</v>
      </c>
      <c r="BA408" s="1"/>
      <c r="BB408" s="57"/>
      <c r="BE408"/>
      <c r="BF408" s="1"/>
      <c r="BG408" s="1"/>
      <c r="BH408" s="1"/>
      <c r="BI408" s="1"/>
      <c r="BJ408" s="1"/>
      <c r="BK408" s="1"/>
      <c r="BL408" s="1"/>
      <c r="BM408" s="1"/>
      <c r="BN408" s="1"/>
      <c r="BO408" s="1"/>
      <c r="BP408" s="1"/>
      <c r="BQ408" s="1"/>
      <c r="BR408" s="1"/>
      <c r="BS408" s="1"/>
      <c r="BT408" s="1"/>
      <c r="BU408" s="1"/>
      <c r="BV408" s="1"/>
      <c r="BW408" s="1"/>
      <c r="BX408" s="1"/>
      <c r="BY408" s="1"/>
      <c r="BZ408" s="1"/>
    </row>
    <row r="409" spans="1:78" s="59" customFormat="1" ht="105" x14ac:dyDescent="0.2">
      <c r="A409" s="45" t="str">
        <f t="shared" si="68"/>
        <v>EXT</v>
      </c>
      <c r="B409" s="131" t="s">
        <v>2079</v>
      </c>
      <c r="C409" s="131"/>
      <c r="D409" s="185" t="s">
        <v>1526</v>
      </c>
      <c r="E409" s="145" t="s">
        <v>41</v>
      </c>
      <c r="F409" s="297" t="s">
        <v>4955</v>
      </c>
      <c r="G409" s="146">
        <f t="shared" si="75"/>
        <v>5</v>
      </c>
      <c r="H409" s="146" t="s">
        <v>42</v>
      </c>
      <c r="I409" s="64" t="s">
        <v>2183</v>
      </c>
      <c r="J409" s="64" t="s">
        <v>1641</v>
      </c>
      <c r="K409" s="65" t="s">
        <v>2184</v>
      </c>
      <c r="L409" s="65"/>
      <c r="M409" s="65" t="s">
        <v>35</v>
      </c>
      <c r="N409" s="64" t="s">
        <v>70</v>
      </c>
      <c r="O409" s="66" t="s">
        <v>42</v>
      </c>
      <c r="P409" s="66" t="str">
        <f t="shared" si="65"/>
        <v>0..1</v>
      </c>
      <c r="Q409" s="2" t="s">
        <v>2185</v>
      </c>
      <c r="R409" s="75" t="s">
        <v>2186</v>
      </c>
      <c r="S409" s="66" t="s">
        <v>73</v>
      </c>
      <c r="T409" s="68" t="s">
        <v>56</v>
      </c>
      <c r="U409" s="66" t="s">
        <v>42</v>
      </c>
      <c r="V409" s="66" t="s">
        <v>35</v>
      </c>
      <c r="W409" s="69" t="s">
        <v>35</v>
      </c>
      <c r="X409" s="38"/>
      <c r="Y409" s="70" t="s">
        <v>47</v>
      </c>
      <c r="Z409" s="70" t="s">
        <v>48</v>
      </c>
      <c r="AA409" s="4"/>
      <c r="AB409" s="13" t="str">
        <f t="shared" si="66"/>
        <v>/rsm:CrossIndustryInvoice/rsm:SupplyChainTradeTransaction/ram:ApplicableHeaderTradeAgreement/ram:SalesAgentTradeParty/ram:PostalTradeAddress</v>
      </c>
      <c r="AC409" s="13" t="str">
        <f t="shared" si="67"/>
        <v>/ram:LineOne</v>
      </c>
      <c r="AD409" s="14">
        <f>COUNTIFS(R$4:R409,AB409)</f>
        <v>1</v>
      </c>
      <c r="AE409" s="1"/>
      <c r="AF409" s="145" t="str">
        <f t="shared" si="72"/>
        <v>EXT</v>
      </c>
      <c r="AG409" s="146">
        <f t="shared" si="70"/>
        <v>5</v>
      </c>
      <c r="AH409" s="146" t="str">
        <f t="shared" si="73"/>
        <v>0..1</v>
      </c>
      <c r="AI409" s="64" t="s">
        <v>2187</v>
      </c>
      <c r="AJ409" s="64" t="s">
        <v>1754</v>
      </c>
      <c r="AK409" s="65" t="s">
        <v>1755</v>
      </c>
      <c r="AL409" s="65"/>
      <c r="AM409" s="65" t="s">
        <v>35</v>
      </c>
      <c r="AN409" s="64" t="s">
        <v>78</v>
      </c>
      <c r="AO409" s="66" t="str">
        <f t="shared" si="69"/>
        <v>0..1</v>
      </c>
      <c r="AP409" s="66" t="str">
        <f t="shared" si="69"/>
        <v>0..1</v>
      </c>
      <c r="AQ409" s="2" t="str">
        <f t="shared" si="69"/>
        <v>/rsm:CrossIndustryInvoice
/rsm:SupplyChainTradeTransaction
/ram:ApplicableHeaderTradeAgreement
/ram:SalesAgentTradeParty
/ram:PostalTradeAddress
/ram:LineOne</v>
      </c>
      <c r="AR409" s="75" t="str">
        <f t="shared" si="69"/>
        <v>/rsm:CrossIndustryInvoice/rsm:SupplyChainTradeTransaction/ram:ApplicableHeaderTradeAgreement/ram:SalesAgentTradeParty/ram:PostalTradeAddress/ram:LineOne</v>
      </c>
      <c r="AS409" s="66" t="s">
        <v>73</v>
      </c>
      <c r="AT409" s="68" t="s">
        <v>56</v>
      </c>
      <c r="AU409" s="66" t="str">
        <f t="shared" si="71"/>
        <v>0..1</v>
      </c>
      <c r="AV409" s="66" t="s">
        <v>35</v>
      </c>
      <c r="AW409" s="69" t="s">
        <v>35</v>
      </c>
      <c r="AX409" s="7"/>
      <c r="AY409" s="70" t="str">
        <f t="shared" si="74"/>
        <v>EXTENDED</v>
      </c>
      <c r="AZ409" s="70" t="str">
        <f t="shared" si="74"/>
        <v>EXTENDED FR B2B</v>
      </c>
      <c r="BA409" s="1"/>
      <c r="BB409" s="57"/>
      <c r="BE409"/>
      <c r="BF409" s="1"/>
      <c r="BG409" s="1"/>
      <c r="BH409" s="1"/>
      <c r="BI409" s="1"/>
      <c r="BJ409" s="1"/>
      <c r="BK409" s="1"/>
      <c r="BL409" s="1"/>
      <c r="BM409" s="1"/>
      <c r="BN409" s="1"/>
      <c r="BO409" s="1"/>
      <c r="BP409" s="1"/>
      <c r="BQ409" s="1"/>
      <c r="BR409" s="1"/>
      <c r="BS409" s="1"/>
      <c r="BT409" s="1"/>
      <c r="BU409" s="1"/>
      <c r="BV409" s="1"/>
      <c r="BW409" s="1"/>
      <c r="BX409" s="1"/>
      <c r="BY409" s="1"/>
      <c r="BZ409" s="1"/>
    </row>
    <row r="410" spans="1:78" s="59" customFormat="1" ht="105" x14ac:dyDescent="0.2">
      <c r="A410" s="45" t="str">
        <f t="shared" si="68"/>
        <v>EXT</v>
      </c>
      <c r="B410" s="131" t="s">
        <v>2079</v>
      </c>
      <c r="C410" s="131"/>
      <c r="D410" s="185" t="s">
        <v>1526</v>
      </c>
      <c r="E410" s="145" t="s">
        <v>41</v>
      </c>
      <c r="F410" s="297" t="s">
        <v>4956</v>
      </c>
      <c r="G410" s="146">
        <f t="shared" si="75"/>
        <v>5</v>
      </c>
      <c r="H410" s="146" t="s">
        <v>42</v>
      </c>
      <c r="I410" s="64" t="s">
        <v>2188</v>
      </c>
      <c r="J410" s="64" t="s">
        <v>1647</v>
      </c>
      <c r="K410" s="65"/>
      <c r="L410" s="65"/>
      <c r="M410" s="65" t="s">
        <v>35</v>
      </c>
      <c r="N410" s="64" t="s">
        <v>70</v>
      </c>
      <c r="O410" s="66" t="s">
        <v>42</v>
      </c>
      <c r="P410" s="66" t="str">
        <f t="shared" si="65"/>
        <v>0..1</v>
      </c>
      <c r="Q410" s="2" t="s">
        <v>2189</v>
      </c>
      <c r="R410" s="75" t="s">
        <v>2190</v>
      </c>
      <c r="S410" s="66" t="s">
        <v>73</v>
      </c>
      <c r="T410" s="68" t="s">
        <v>56</v>
      </c>
      <c r="U410" s="66" t="s">
        <v>42</v>
      </c>
      <c r="V410" s="66" t="s">
        <v>35</v>
      </c>
      <c r="W410" s="69" t="s">
        <v>35</v>
      </c>
      <c r="X410" s="38"/>
      <c r="Y410" s="70" t="s">
        <v>47</v>
      </c>
      <c r="Z410" s="70" t="s">
        <v>48</v>
      </c>
      <c r="AA410" s="4"/>
      <c r="AB410" s="13" t="str">
        <f t="shared" si="66"/>
        <v>/rsm:CrossIndustryInvoice/rsm:SupplyChainTradeTransaction/ram:ApplicableHeaderTradeAgreement/ram:SalesAgentTradeParty/ram:PostalTradeAddress</v>
      </c>
      <c r="AC410" s="13" t="str">
        <f t="shared" si="67"/>
        <v>/ram:LineTwo</v>
      </c>
      <c r="AD410" s="14">
        <f>COUNTIFS(R$4:R410,AB410)</f>
        <v>1</v>
      </c>
      <c r="AE410" s="1"/>
      <c r="AF410" s="145" t="str">
        <f t="shared" si="72"/>
        <v>EXT</v>
      </c>
      <c r="AG410" s="146">
        <f t="shared" si="70"/>
        <v>5</v>
      </c>
      <c r="AH410" s="146" t="str">
        <f t="shared" si="73"/>
        <v>0..1</v>
      </c>
      <c r="AI410" s="64" t="s">
        <v>2191</v>
      </c>
      <c r="AJ410" s="64" t="s">
        <v>1761</v>
      </c>
      <c r="AK410" s="65"/>
      <c r="AL410" s="65"/>
      <c r="AM410" s="65" t="s">
        <v>35</v>
      </c>
      <c r="AN410" s="64" t="s">
        <v>78</v>
      </c>
      <c r="AO410" s="66" t="str">
        <f t="shared" si="69"/>
        <v>0..1</v>
      </c>
      <c r="AP410" s="66" t="str">
        <f t="shared" si="69"/>
        <v>0..1</v>
      </c>
      <c r="AQ410" s="2" t="str">
        <f t="shared" si="69"/>
        <v>/rsm:CrossIndustryInvoice
/rsm:SupplyChainTradeTransaction
/ram:ApplicableHeaderTradeAgreement
/ram:SalesAgentTradeParty
/ram:PostalTradeAddress
/ram:LineTwo</v>
      </c>
      <c r="AR410" s="75" t="str">
        <f t="shared" si="69"/>
        <v>/rsm:CrossIndustryInvoice/rsm:SupplyChainTradeTransaction/ram:ApplicableHeaderTradeAgreement/ram:SalesAgentTradeParty/ram:PostalTradeAddress/ram:LineTwo</v>
      </c>
      <c r="AS410" s="66" t="s">
        <v>73</v>
      </c>
      <c r="AT410" s="68" t="s">
        <v>56</v>
      </c>
      <c r="AU410" s="66" t="str">
        <f t="shared" si="71"/>
        <v>0..1</v>
      </c>
      <c r="AV410" s="66" t="s">
        <v>35</v>
      </c>
      <c r="AW410" s="69" t="s">
        <v>35</v>
      </c>
      <c r="AX410" s="7"/>
      <c r="AY410" s="70" t="str">
        <f t="shared" si="74"/>
        <v>EXTENDED</v>
      </c>
      <c r="AZ410" s="70" t="str">
        <f t="shared" si="74"/>
        <v>EXTENDED FR B2B</v>
      </c>
      <c r="BA410" s="1"/>
      <c r="BB410" s="57"/>
      <c r="BE410"/>
      <c r="BF410" s="1"/>
      <c r="BG410" s="1"/>
      <c r="BH410" s="1"/>
      <c r="BI410" s="1"/>
      <c r="BJ410" s="1"/>
      <c r="BK410" s="1"/>
      <c r="BL410" s="1"/>
      <c r="BM410" s="1"/>
      <c r="BN410" s="1"/>
      <c r="BO410" s="1"/>
      <c r="BP410" s="1"/>
      <c r="BQ410" s="1"/>
      <c r="BR410" s="1"/>
      <c r="BS410" s="1"/>
      <c r="BT410" s="1"/>
      <c r="BU410" s="1"/>
      <c r="BV410" s="1"/>
      <c r="BW410" s="1"/>
      <c r="BX410" s="1"/>
      <c r="BY410" s="1"/>
      <c r="BZ410" s="1"/>
    </row>
    <row r="411" spans="1:78" s="59" customFormat="1" ht="105" x14ac:dyDescent="0.2">
      <c r="A411" s="45" t="str">
        <f t="shared" si="68"/>
        <v>EXT</v>
      </c>
      <c r="B411" s="131" t="s">
        <v>2079</v>
      </c>
      <c r="C411" s="131"/>
      <c r="D411" s="185" t="s">
        <v>1526</v>
      </c>
      <c r="E411" s="145" t="s">
        <v>41</v>
      </c>
      <c r="F411" s="297" t="s">
        <v>4957</v>
      </c>
      <c r="G411" s="146">
        <f t="shared" si="75"/>
        <v>5</v>
      </c>
      <c r="H411" s="146" t="s">
        <v>42</v>
      </c>
      <c r="I411" s="64" t="s">
        <v>2192</v>
      </c>
      <c r="J411" s="64" t="s">
        <v>1647</v>
      </c>
      <c r="K411" s="65"/>
      <c r="L411" s="65"/>
      <c r="M411" s="65" t="s">
        <v>35</v>
      </c>
      <c r="N411" s="64" t="s">
        <v>70</v>
      </c>
      <c r="O411" s="66" t="s">
        <v>42</v>
      </c>
      <c r="P411" s="66" t="str">
        <f t="shared" si="65"/>
        <v>0..1</v>
      </c>
      <c r="Q411" s="2" t="s">
        <v>2193</v>
      </c>
      <c r="R411" s="75" t="s">
        <v>2194</v>
      </c>
      <c r="S411" s="66" t="s">
        <v>73</v>
      </c>
      <c r="T411" s="68" t="s">
        <v>56</v>
      </c>
      <c r="U411" s="66" t="s">
        <v>42</v>
      </c>
      <c r="V411" s="66" t="s">
        <v>35</v>
      </c>
      <c r="W411" s="69" t="s">
        <v>35</v>
      </c>
      <c r="X411" s="38"/>
      <c r="Y411" s="70" t="s">
        <v>47</v>
      </c>
      <c r="Z411" s="70" t="s">
        <v>48</v>
      </c>
      <c r="AA411" s="4"/>
      <c r="AB411" s="13" t="str">
        <f t="shared" si="66"/>
        <v>/rsm:CrossIndustryInvoice/rsm:SupplyChainTradeTransaction/ram:ApplicableHeaderTradeAgreement/ram:SalesAgentTradeParty/ram:PostalTradeAddress</v>
      </c>
      <c r="AC411" s="13" t="str">
        <f t="shared" si="67"/>
        <v>/ram:LineThree</v>
      </c>
      <c r="AD411" s="14">
        <f>COUNTIFS(R$4:R411,AB411)</f>
        <v>1</v>
      </c>
      <c r="AE411" s="1"/>
      <c r="AF411" s="145" t="str">
        <f t="shared" si="72"/>
        <v>EXT</v>
      </c>
      <c r="AG411" s="146">
        <f t="shared" si="70"/>
        <v>5</v>
      </c>
      <c r="AH411" s="146" t="str">
        <f t="shared" si="73"/>
        <v>0..1</v>
      </c>
      <c r="AI411" s="64" t="s">
        <v>2195</v>
      </c>
      <c r="AJ411" s="64" t="s">
        <v>1761</v>
      </c>
      <c r="AK411" s="65" t="s">
        <v>35</v>
      </c>
      <c r="AL411" s="65"/>
      <c r="AM411" s="65" t="s">
        <v>35</v>
      </c>
      <c r="AN411" s="64" t="s">
        <v>78</v>
      </c>
      <c r="AO411" s="66" t="str">
        <f t="shared" si="69"/>
        <v>0..1</v>
      </c>
      <c r="AP411" s="66" t="str">
        <f t="shared" si="69"/>
        <v>0..1</v>
      </c>
      <c r="AQ411" s="2" t="str">
        <f t="shared" si="69"/>
        <v>/rsm:CrossIndustryInvoice
/rsm:SupplyChainTradeTransaction
/ram:ApplicableHeaderTradeAgreement
/ram:SalesAgentTradeParty
/ram:PostalTradeAddress
/ram:LineThree</v>
      </c>
      <c r="AR411" s="75" t="str">
        <f t="shared" si="69"/>
        <v>/rsm:CrossIndustryInvoice/rsm:SupplyChainTradeTransaction/ram:ApplicableHeaderTradeAgreement/ram:SalesAgentTradeParty/ram:PostalTradeAddress/ram:LineThree</v>
      </c>
      <c r="AS411" s="66" t="s">
        <v>73</v>
      </c>
      <c r="AT411" s="68" t="s">
        <v>56</v>
      </c>
      <c r="AU411" s="66" t="str">
        <f t="shared" si="71"/>
        <v>0..1</v>
      </c>
      <c r="AV411" s="66" t="s">
        <v>35</v>
      </c>
      <c r="AW411" s="69" t="s">
        <v>35</v>
      </c>
      <c r="AX411" s="7"/>
      <c r="AY411" s="70" t="str">
        <f t="shared" si="74"/>
        <v>EXTENDED</v>
      </c>
      <c r="AZ411" s="70" t="str">
        <f t="shared" si="74"/>
        <v>EXTENDED FR B2B</v>
      </c>
      <c r="BA411" s="1"/>
      <c r="BB411" s="57"/>
      <c r="BE411"/>
      <c r="BF411" s="1"/>
      <c r="BG411" s="1"/>
      <c r="BH411" s="1"/>
      <c r="BI411" s="1"/>
      <c r="BJ411" s="1"/>
      <c r="BK411" s="1"/>
      <c r="BL411" s="1"/>
      <c r="BM411" s="1"/>
      <c r="BN411" s="1"/>
      <c r="BO411" s="1"/>
      <c r="BP411" s="1"/>
      <c r="BQ411" s="1"/>
      <c r="BR411" s="1"/>
      <c r="BS411" s="1"/>
      <c r="BT411" s="1"/>
      <c r="BU411" s="1"/>
      <c r="BV411" s="1"/>
      <c r="BW411" s="1"/>
      <c r="BX411" s="1"/>
      <c r="BY411" s="1"/>
      <c r="BZ411" s="1"/>
    </row>
    <row r="412" spans="1:78" s="59" customFormat="1" ht="105" x14ac:dyDescent="0.2">
      <c r="A412" s="45" t="str">
        <f t="shared" si="68"/>
        <v>EXT</v>
      </c>
      <c r="B412" s="131" t="s">
        <v>2079</v>
      </c>
      <c r="C412" s="131"/>
      <c r="D412" s="185" t="s">
        <v>1526</v>
      </c>
      <c r="E412" s="145" t="s">
        <v>41</v>
      </c>
      <c r="F412" s="297" t="s">
        <v>4958</v>
      </c>
      <c r="G412" s="146">
        <f t="shared" si="75"/>
        <v>5</v>
      </c>
      <c r="H412" s="146" t="s">
        <v>42</v>
      </c>
      <c r="I412" s="64" t="s">
        <v>2196</v>
      </c>
      <c r="J412" s="64" t="s">
        <v>2197</v>
      </c>
      <c r="K412" s="65"/>
      <c r="L412" s="65"/>
      <c r="M412" s="65" t="s">
        <v>35</v>
      </c>
      <c r="N412" s="64" t="s">
        <v>70</v>
      </c>
      <c r="O412" s="66" t="s">
        <v>42</v>
      </c>
      <c r="P412" s="66" t="str">
        <f t="shared" si="65"/>
        <v>0..1</v>
      </c>
      <c r="Q412" s="2" t="s">
        <v>2198</v>
      </c>
      <c r="R412" s="75" t="s">
        <v>2199</v>
      </c>
      <c r="S412" s="66" t="s">
        <v>73</v>
      </c>
      <c r="T412" s="68" t="s">
        <v>56</v>
      </c>
      <c r="U412" s="66" t="s">
        <v>42</v>
      </c>
      <c r="V412" s="66" t="s">
        <v>35</v>
      </c>
      <c r="W412" s="69" t="s">
        <v>35</v>
      </c>
      <c r="X412" s="38"/>
      <c r="Y412" s="70" t="s">
        <v>47</v>
      </c>
      <c r="Z412" s="70" t="s">
        <v>48</v>
      </c>
      <c r="AA412" s="4"/>
      <c r="AB412" s="13" t="str">
        <f t="shared" si="66"/>
        <v>/rsm:CrossIndustryInvoice/rsm:SupplyChainTradeTransaction/ram:ApplicableHeaderTradeAgreement/ram:SalesAgentTradeParty/ram:PostalTradeAddress</v>
      </c>
      <c r="AC412" s="13" t="str">
        <f t="shared" si="67"/>
        <v>/ram:CityName</v>
      </c>
      <c r="AD412" s="14">
        <f>COUNTIFS(R$4:R412,AB412)</f>
        <v>1</v>
      </c>
      <c r="AE412" s="1"/>
      <c r="AF412" s="145" t="str">
        <f t="shared" si="72"/>
        <v>EXT</v>
      </c>
      <c r="AG412" s="146">
        <f t="shared" si="70"/>
        <v>5</v>
      </c>
      <c r="AH412" s="146" t="str">
        <f t="shared" si="73"/>
        <v>0..1</v>
      </c>
      <c r="AI412" s="64" t="s">
        <v>2200</v>
      </c>
      <c r="AJ412" s="64" t="s">
        <v>2201</v>
      </c>
      <c r="AK412" s="65"/>
      <c r="AL412" s="65"/>
      <c r="AM412" s="65" t="s">
        <v>35</v>
      </c>
      <c r="AN412" s="64" t="s">
        <v>78</v>
      </c>
      <c r="AO412" s="66" t="str">
        <f t="shared" si="69"/>
        <v>0..1</v>
      </c>
      <c r="AP412" s="66" t="str">
        <f t="shared" si="69"/>
        <v>0..1</v>
      </c>
      <c r="AQ412" s="2" t="str">
        <f t="shared" si="69"/>
        <v>/rsm:CrossIndustryInvoice
/rsm:SupplyChainTradeTransaction
/ram:ApplicableHeaderTradeAgreement
/ram:SalesAgentTradeParty
/ram:PostalTradeAddress
/ram:CityName</v>
      </c>
      <c r="AR412" s="75" t="str">
        <f t="shared" si="69"/>
        <v>/rsm:CrossIndustryInvoice/rsm:SupplyChainTradeTransaction/ram:ApplicableHeaderTradeAgreement/ram:SalesAgentTradeParty/ram:PostalTradeAddress/ram:CityName</v>
      </c>
      <c r="AS412" s="66" t="s">
        <v>73</v>
      </c>
      <c r="AT412" s="68" t="s">
        <v>56</v>
      </c>
      <c r="AU412" s="66" t="str">
        <f t="shared" si="71"/>
        <v>0..1</v>
      </c>
      <c r="AV412" s="66" t="s">
        <v>35</v>
      </c>
      <c r="AW412" s="69" t="s">
        <v>35</v>
      </c>
      <c r="AX412" s="7"/>
      <c r="AY412" s="70" t="str">
        <f t="shared" si="74"/>
        <v>EXTENDED</v>
      </c>
      <c r="AZ412" s="70" t="str">
        <f t="shared" si="74"/>
        <v>EXTENDED FR B2B</v>
      </c>
      <c r="BA412" s="1"/>
      <c r="BB412" s="57"/>
      <c r="BE412"/>
      <c r="BF412" s="1"/>
      <c r="BG412" s="1"/>
      <c r="BH412" s="1"/>
      <c r="BI412" s="1"/>
      <c r="BJ412" s="1"/>
      <c r="BK412" s="1"/>
      <c r="BL412" s="1"/>
      <c r="BM412" s="1"/>
      <c r="BN412" s="1"/>
      <c r="BO412" s="1"/>
      <c r="BP412" s="1"/>
      <c r="BQ412" s="1"/>
      <c r="BR412" s="1"/>
      <c r="BS412" s="1"/>
      <c r="BT412" s="1"/>
      <c r="BU412" s="1"/>
      <c r="BV412" s="1"/>
      <c r="BW412" s="1"/>
      <c r="BX412" s="1"/>
      <c r="BY412" s="1"/>
      <c r="BZ412" s="1"/>
    </row>
    <row r="413" spans="1:78" s="59" customFormat="1" ht="105" x14ac:dyDescent="0.2">
      <c r="A413" s="45" t="str">
        <f t="shared" si="68"/>
        <v>EXT</v>
      </c>
      <c r="B413" s="131" t="s">
        <v>2079</v>
      </c>
      <c r="C413" s="131"/>
      <c r="D413" s="185" t="s">
        <v>1526</v>
      </c>
      <c r="E413" s="145" t="s">
        <v>41</v>
      </c>
      <c r="F413" s="297" t="s">
        <v>4959</v>
      </c>
      <c r="G413" s="146">
        <f t="shared" si="75"/>
        <v>5</v>
      </c>
      <c r="H413" s="146" t="s">
        <v>32</v>
      </c>
      <c r="I413" s="64" t="s">
        <v>2202</v>
      </c>
      <c r="J413" s="64" t="s">
        <v>1661</v>
      </c>
      <c r="K413" s="65" t="s">
        <v>2203</v>
      </c>
      <c r="L413" s="65"/>
      <c r="M413" s="65"/>
      <c r="N413" s="64" t="s">
        <v>128</v>
      </c>
      <c r="O413" s="66" t="s">
        <v>32</v>
      </c>
      <c r="P413" s="66" t="str">
        <f t="shared" si="65"/>
        <v>1..1</v>
      </c>
      <c r="Q413" s="2" t="s">
        <v>2204</v>
      </c>
      <c r="R413" s="75" t="s">
        <v>2205</v>
      </c>
      <c r="S413" s="66" t="s">
        <v>131</v>
      </c>
      <c r="T413" s="68" t="s">
        <v>56</v>
      </c>
      <c r="U413" s="66" t="s">
        <v>42</v>
      </c>
      <c r="V413" s="66" t="s">
        <v>35</v>
      </c>
      <c r="W413" s="69" t="s">
        <v>35</v>
      </c>
      <c r="X413" s="38"/>
      <c r="Y413" s="70" t="s">
        <v>47</v>
      </c>
      <c r="Z413" s="70" t="s">
        <v>48</v>
      </c>
      <c r="AA413" s="4"/>
      <c r="AB413" s="13" t="str">
        <f t="shared" si="66"/>
        <v>/rsm:CrossIndustryInvoice/rsm:SupplyChainTradeTransaction/ram:ApplicableHeaderTradeAgreement/ram:SalesAgentTradeParty/ram:PostalTradeAddress</v>
      </c>
      <c r="AC413" s="13" t="str">
        <f t="shared" si="67"/>
        <v>/ram:CountryID</v>
      </c>
      <c r="AD413" s="14">
        <f>COUNTIFS(R$4:R413,AB413)</f>
        <v>1</v>
      </c>
      <c r="AE413" s="1"/>
      <c r="AF413" s="145" t="str">
        <f t="shared" si="72"/>
        <v>EXT</v>
      </c>
      <c r="AG413" s="146">
        <f t="shared" si="70"/>
        <v>5</v>
      </c>
      <c r="AH413" s="146" t="str">
        <f t="shared" si="73"/>
        <v>1..1</v>
      </c>
      <c r="AI413" s="64" t="s">
        <v>2206</v>
      </c>
      <c r="AJ413" s="64" t="s">
        <v>1777</v>
      </c>
      <c r="AK413" s="65" t="s">
        <v>485</v>
      </c>
      <c r="AL413" s="65"/>
      <c r="AM413" s="65"/>
      <c r="AN413" s="64" t="s">
        <v>128</v>
      </c>
      <c r="AO413" s="66" t="str">
        <f t="shared" si="69"/>
        <v>1..1</v>
      </c>
      <c r="AP413" s="66" t="str">
        <f t="shared" si="69"/>
        <v>1..1</v>
      </c>
      <c r="AQ413" s="2" t="str">
        <f t="shared" si="69"/>
        <v>/rsm:CrossIndustryInvoice
/rsm:SupplyChainTradeTransaction
/ram:ApplicableHeaderTradeAgreement
/ram:SalesAgentTradeParty
/ram:PostalTradeAddress
/ram:CountryID</v>
      </c>
      <c r="AR413" s="75" t="str">
        <f t="shared" si="69"/>
        <v>/rsm:CrossIndustryInvoice/rsm:SupplyChainTradeTransaction/ram:ApplicableHeaderTradeAgreement/ram:SalesAgentTradeParty/ram:PostalTradeAddress/ram:CountryID</v>
      </c>
      <c r="AS413" s="66" t="s">
        <v>131</v>
      </c>
      <c r="AT413" s="68" t="s">
        <v>56</v>
      </c>
      <c r="AU413" s="66" t="str">
        <f t="shared" si="71"/>
        <v>0..1</v>
      </c>
      <c r="AV413" s="66" t="s">
        <v>35</v>
      </c>
      <c r="AW413" s="69" t="s">
        <v>35</v>
      </c>
      <c r="AX413" s="7"/>
      <c r="AY413" s="70" t="str">
        <f t="shared" si="74"/>
        <v>EXTENDED</v>
      </c>
      <c r="AZ413" s="70" t="str">
        <f t="shared" si="74"/>
        <v>EXTENDED FR B2B</v>
      </c>
      <c r="BA413" s="1"/>
      <c r="BB413" s="57"/>
      <c r="BE413"/>
      <c r="BF413" s="1"/>
      <c r="BG413" s="1"/>
      <c r="BH413" s="1"/>
      <c r="BI413" s="1"/>
      <c r="BJ413" s="1"/>
      <c r="BK413" s="1"/>
      <c r="BL413" s="1"/>
      <c r="BM413" s="1"/>
      <c r="BN413" s="1"/>
      <c r="BO413" s="1"/>
      <c r="BP413" s="1"/>
      <c r="BQ413" s="1"/>
      <c r="BR413" s="1"/>
      <c r="BS413" s="1"/>
      <c r="BT413" s="1"/>
      <c r="BU413" s="1"/>
      <c r="BV413" s="1"/>
      <c r="BW413" s="1"/>
      <c r="BX413" s="1"/>
      <c r="BY413" s="1"/>
      <c r="BZ413" s="1"/>
    </row>
    <row r="414" spans="1:78" s="59" customFormat="1" ht="105" x14ac:dyDescent="0.2">
      <c r="A414" s="45" t="str">
        <f t="shared" si="68"/>
        <v>EXT</v>
      </c>
      <c r="B414" s="131" t="s">
        <v>2079</v>
      </c>
      <c r="C414" s="131"/>
      <c r="D414" s="185" t="s">
        <v>1526</v>
      </c>
      <c r="E414" s="145" t="s">
        <v>41</v>
      </c>
      <c r="F414" s="297" t="s">
        <v>4960</v>
      </c>
      <c r="G414" s="146">
        <f t="shared" si="75"/>
        <v>5</v>
      </c>
      <c r="H414" s="146" t="s">
        <v>42</v>
      </c>
      <c r="I414" s="64" t="s">
        <v>2207</v>
      </c>
      <c r="J414" s="64" t="s">
        <v>1667</v>
      </c>
      <c r="K414" s="65" t="s">
        <v>1668</v>
      </c>
      <c r="L414" s="65"/>
      <c r="M414" s="65" t="s">
        <v>35</v>
      </c>
      <c r="N414" s="64" t="s">
        <v>70</v>
      </c>
      <c r="O414" s="66" t="s">
        <v>42</v>
      </c>
      <c r="P414" s="66" t="str">
        <f t="shared" si="65"/>
        <v>0..1</v>
      </c>
      <c r="Q414" s="2" t="s">
        <v>2208</v>
      </c>
      <c r="R414" s="75" t="s">
        <v>2209</v>
      </c>
      <c r="S414" s="66" t="s">
        <v>73</v>
      </c>
      <c r="T414" s="68" t="s">
        <v>56</v>
      </c>
      <c r="U414" s="66" t="s">
        <v>62</v>
      </c>
      <c r="V414" s="66" t="s">
        <v>200</v>
      </c>
      <c r="W414" s="69" t="s">
        <v>35</v>
      </c>
      <c r="X414" s="38"/>
      <c r="Y414" s="70" t="s">
        <v>47</v>
      </c>
      <c r="Z414" s="70" t="s">
        <v>48</v>
      </c>
      <c r="AA414" s="4"/>
      <c r="AB414" s="13" t="str">
        <f t="shared" si="66"/>
        <v>/rsm:CrossIndustryInvoice/rsm:SupplyChainTradeTransaction/ram:ApplicableHeaderTradeAgreement/ram:SalesAgentTradeParty/ram:PostalTradeAddress</v>
      </c>
      <c r="AC414" s="13" t="str">
        <f t="shared" si="67"/>
        <v>/ram:CountrySubDivisionName</v>
      </c>
      <c r="AD414" s="14">
        <f>COUNTIFS(R$4:R414,AB414)</f>
        <v>1</v>
      </c>
      <c r="AE414" s="1"/>
      <c r="AF414" s="145" t="str">
        <f t="shared" si="72"/>
        <v>EXT</v>
      </c>
      <c r="AG414" s="146">
        <f t="shared" si="70"/>
        <v>5</v>
      </c>
      <c r="AH414" s="146" t="str">
        <f t="shared" si="73"/>
        <v>0..1</v>
      </c>
      <c r="AI414" s="64" t="s">
        <v>2210</v>
      </c>
      <c r="AJ414" s="64" t="s">
        <v>1671</v>
      </c>
      <c r="AK414" s="65" t="s">
        <v>1672</v>
      </c>
      <c r="AL414" s="65"/>
      <c r="AM414" s="65" t="s">
        <v>35</v>
      </c>
      <c r="AN414" s="64" t="s">
        <v>78</v>
      </c>
      <c r="AO414" s="66" t="str">
        <f t="shared" si="69"/>
        <v>0..1</v>
      </c>
      <c r="AP414" s="66" t="str">
        <f t="shared" si="69"/>
        <v>0..1</v>
      </c>
      <c r="AQ414" s="2" t="str">
        <f t="shared" si="69"/>
        <v>/rsm:CrossIndustryInvoice
/rsm:SupplyChainTradeTransaction
/ram:ApplicableHeaderTradeAgreement
/ram:SalesAgentTradeParty
/ram:PostalTradeAddress
/ram:CountrySubDivisionName</v>
      </c>
      <c r="AR414" s="75" t="str">
        <f t="shared" si="69"/>
        <v>/rsm:CrossIndustryInvoice/rsm:SupplyChainTradeTransaction/ram:ApplicableHeaderTradeAgreement/ram:SalesAgentTradeParty/ram:PostalTradeAddress/ram:CountrySubDivisionName</v>
      </c>
      <c r="AS414" s="66" t="s">
        <v>73</v>
      </c>
      <c r="AT414" s="68" t="s">
        <v>56</v>
      </c>
      <c r="AU414" s="66" t="str">
        <f t="shared" si="71"/>
        <v>0..n</v>
      </c>
      <c r="AV414" s="66" t="s">
        <v>200</v>
      </c>
      <c r="AW414" s="69" t="s">
        <v>35</v>
      </c>
      <c r="AX414" s="7"/>
      <c r="AY414" s="70" t="str">
        <f t="shared" si="74"/>
        <v>EXTENDED</v>
      </c>
      <c r="AZ414" s="70" t="str">
        <f t="shared" si="74"/>
        <v>EXTENDED FR B2B</v>
      </c>
      <c r="BA414" s="1"/>
      <c r="BB414" s="57"/>
      <c r="BE414"/>
      <c r="BF414" s="1"/>
      <c r="BG414" s="1"/>
      <c r="BH414" s="1"/>
      <c r="BI414" s="1"/>
      <c r="BJ414" s="1"/>
      <c r="BK414" s="1"/>
      <c r="BL414" s="1"/>
      <c r="BM414" s="1"/>
      <c r="BN414" s="1"/>
      <c r="BO414" s="1"/>
      <c r="BP414" s="1"/>
      <c r="BQ414" s="1"/>
      <c r="BR414" s="1"/>
      <c r="BS414" s="1"/>
      <c r="BT414" s="1"/>
      <c r="BU414" s="1"/>
      <c r="BV414" s="1"/>
      <c r="BW414" s="1"/>
      <c r="BX414" s="1"/>
      <c r="BY414" s="1"/>
      <c r="BZ414" s="1"/>
    </row>
    <row r="415" spans="1:78" s="59" customFormat="1" ht="90" x14ac:dyDescent="0.2">
      <c r="A415" s="45" t="str">
        <f t="shared" si="68"/>
        <v>EXT</v>
      </c>
      <c r="B415" s="131" t="s">
        <v>2079</v>
      </c>
      <c r="C415" s="131"/>
      <c r="D415" s="189" t="s">
        <v>1526</v>
      </c>
      <c r="E415" s="140" t="s">
        <v>41</v>
      </c>
      <c r="F415" s="296" t="e">
        <v>#N/A</v>
      </c>
      <c r="G415" s="141">
        <f t="shared" si="75"/>
        <v>4</v>
      </c>
      <c r="H415" s="141" t="s">
        <v>42</v>
      </c>
      <c r="I415" s="125" t="s">
        <v>2211</v>
      </c>
      <c r="J415" s="125"/>
      <c r="K415" s="126"/>
      <c r="L415" s="126"/>
      <c r="M415" s="126"/>
      <c r="N415" s="125"/>
      <c r="O415" s="124" t="s">
        <v>42</v>
      </c>
      <c r="P415" s="124" t="str">
        <f t="shared" si="65"/>
        <v>0..1</v>
      </c>
      <c r="Q415" s="142" t="s">
        <v>2212</v>
      </c>
      <c r="R415" s="143" t="s">
        <v>2213</v>
      </c>
      <c r="S415" s="124"/>
      <c r="T415" s="129"/>
      <c r="U415" s="141" t="s">
        <v>62</v>
      </c>
      <c r="V415" s="124"/>
      <c r="W415" s="130"/>
      <c r="X415" s="38"/>
      <c r="Y415" s="70" t="s">
        <v>47</v>
      </c>
      <c r="Z415" s="70" t="s">
        <v>48</v>
      </c>
      <c r="AA415" s="4"/>
      <c r="AB415" s="13" t="str">
        <f t="shared" si="66"/>
        <v>/rsm:CrossIndustryInvoice/rsm:SupplyChainTradeTransaction/ram:ApplicableHeaderTradeAgreement/ram:SalesAgentTradeParty</v>
      </c>
      <c r="AC415" s="13" t="str">
        <f t="shared" si="67"/>
        <v>/ram:URIUniversalCommunication</v>
      </c>
      <c r="AD415" s="14">
        <f>COUNTIFS(R$4:R415,AB415)</f>
        <v>1</v>
      </c>
      <c r="AE415" s="1"/>
      <c r="AF415" s="140" t="str">
        <f t="shared" si="72"/>
        <v>EXT</v>
      </c>
      <c r="AG415" s="141">
        <f t="shared" si="70"/>
        <v>4</v>
      </c>
      <c r="AH415" s="141" t="str">
        <f t="shared" si="73"/>
        <v>0..1</v>
      </c>
      <c r="AI415" s="125" t="s">
        <v>1001</v>
      </c>
      <c r="AJ415" s="125"/>
      <c r="AK415" s="126"/>
      <c r="AL415" s="126"/>
      <c r="AM415" s="126"/>
      <c r="AN415" s="125"/>
      <c r="AO415" s="124" t="str">
        <f t="shared" si="69"/>
        <v>0..1</v>
      </c>
      <c r="AP415" s="124" t="str">
        <f t="shared" si="69"/>
        <v>0..1</v>
      </c>
      <c r="AQ415" s="142" t="str">
        <f t="shared" si="69"/>
        <v>/rsm:CrossIndustryInvoice
/rsm:SupplyChainTradeTransaction
/ram:ApplicableHeaderTradeAgreement
/ram:SalesAgentTradeParty
/ram:URIUniversalCommunication</v>
      </c>
      <c r="AR415" s="143" t="str">
        <f t="shared" si="69"/>
        <v>/rsm:CrossIndustryInvoice/rsm:SupplyChainTradeTransaction/ram:ApplicableHeaderTradeAgreement/ram:SalesAgentTradeParty/ram:URIUniversalCommunication</v>
      </c>
      <c r="AS415" s="124"/>
      <c r="AT415" s="129"/>
      <c r="AU415" s="141" t="str">
        <f t="shared" si="71"/>
        <v>0..n</v>
      </c>
      <c r="AV415" s="124"/>
      <c r="AW415" s="130"/>
      <c r="AX415" s="7"/>
      <c r="AY415" s="70" t="str">
        <f t="shared" si="74"/>
        <v>EXTENDED</v>
      </c>
      <c r="AZ415" s="70" t="str">
        <f t="shared" si="74"/>
        <v>EXTENDED FR B2B</v>
      </c>
      <c r="BA415" s="1"/>
      <c r="BB415" s="57"/>
      <c r="BE415"/>
      <c r="BF415" s="1"/>
      <c r="BG415" s="1"/>
      <c r="BH415" s="1"/>
      <c r="BI415" s="1"/>
      <c r="BJ415" s="1"/>
      <c r="BK415" s="1"/>
      <c r="BL415" s="1"/>
      <c r="BM415" s="1"/>
      <c r="BN415" s="1"/>
      <c r="BO415" s="1"/>
      <c r="BP415" s="1"/>
      <c r="BQ415" s="1"/>
      <c r="BR415" s="1"/>
      <c r="BS415" s="1"/>
      <c r="BT415" s="1"/>
      <c r="BU415" s="1"/>
      <c r="BV415" s="1"/>
      <c r="BW415" s="1"/>
      <c r="BX415" s="1"/>
      <c r="BY415" s="1"/>
      <c r="BZ415" s="1"/>
    </row>
    <row r="416" spans="1:78" s="59" customFormat="1" ht="105" x14ac:dyDescent="0.2">
      <c r="A416" s="45" t="str">
        <f t="shared" si="68"/>
        <v>EXT</v>
      </c>
      <c r="B416" s="131" t="s">
        <v>2079</v>
      </c>
      <c r="C416" s="131"/>
      <c r="D416" s="189" t="s">
        <v>1526</v>
      </c>
      <c r="E416" s="61" t="s">
        <v>41</v>
      </c>
      <c r="F416" s="282" t="e">
        <v>#N/A</v>
      </c>
      <c r="G416" s="62">
        <f t="shared" si="75"/>
        <v>5</v>
      </c>
      <c r="H416" s="62" t="s">
        <v>32</v>
      </c>
      <c r="I416" s="64" t="s">
        <v>2214</v>
      </c>
      <c r="J416" s="64"/>
      <c r="K416" s="65"/>
      <c r="L416" s="65"/>
      <c r="M416" s="65"/>
      <c r="N416" s="64"/>
      <c r="O416" s="66" t="s">
        <v>32</v>
      </c>
      <c r="P416" s="66" t="str">
        <f t="shared" si="65"/>
        <v>1..1</v>
      </c>
      <c r="Q416" s="6" t="s">
        <v>2215</v>
      </c>
      <c r="R416" s="67" t="s">
        <v>2216</v>
      </c>
      <c r="S416" s="66" t="s">
        <v>55</v>
      </c>
      <c r="T416" s="68" t="s">
        <v>56</v>
      </c>
      <c r="U416" s="62" t="s">
        <v>42</v>
      </c>
      <c r="V416" s="66"/>
      <c r="W416" s="69"/>
      <c r="X416" s="38"/>
      <c r="Y416" s="70" t="s">
        <v>47</v>
      </c>
      <c r="Z416" s="70" t="s">
        <v>48</v>
      </c>
      <c r="AA416" s="4"/>
      <c r="AB416" s="13" t="str">
        <f t="shared" si="66"/>
        <v>/rsm:CrossIndustryInvoice/rsm:SupplyChainTradeTransaction/ram:ApplicableHeaderTradeAgreement/ram:SalesAgentTradeParty/ram:URIUniversalCommunication</v>
      </c>
      <c r="AC416" s="13" t="str">
        <f t="shared" si="67"/>
        <v>/ram:URIID</v>
      </c>
      <c r="AD416" s="14">
        <f>COUNTIFS(R$4:R416,AB416)</f>
        <v>1</v>
      </c>
      <c r="AE416" s="1"/>
      <c r="AF416" s="61" t="str">
        <f t="shared" si="72"/>
        <v>EXT</v>
      </c>
      <c r="AG416" s="62">
        <f t="shared" si="70"/>
        <v>5</v>
      </c>
      <c r="AH416" s="62" t="str">
        <f t="shared" si="73"/>
        <v>1..1</v>
      </c>
      <c r="AI416" s="64" t="s">
        <v>2217</v>
      </c>
      <c r="AJ416" s="64"/>
      <c r="AK416" s="65"/>
      <c r="AL416" s="65"/>
      <c r="AM416" s="65"/>
      <c r="AN416" s="64"/>
      <c r="AO416" s="66" t="str">
        <f t="shared" si="69"/>
        <v>1..1</v>
      </c>
      <c r="AP416" s="66" t="str">
        <f t="shared" si="69"/>
        <v>1..1</v>
      </c>
      <c r="AQ416" s="6" t="str">
        <f t="shared" si="69"/>
        <v>/rsm:CrossIndustryInvoice
/rsm:SupplyChainTradeTransaction
/ram:ApplicableHeaderTradeAgreement
/ram:SalesAgentTradeParty
/ram:URIUniversalCommunication
/ram:URIID</v>
      </c>
      <c r="AR416" s="67" t="str">
        <f t="shared" si="69"/>
        <v>/rsm:CrossIndustryInvoice/rsm:SupplyChainTradeTransaction/ram:ApplicableHeaderTradeAgreement/ram:SalesAgentTradeParty/ram:URIUniversalCommunication/ram:URIID</v>
      </c>
      <c r="AS416" s="66" t="s">
        <v>55</v>
      </c>
      <c r="AT416" s="68" t="s">
        <v>56</v>
      </c>
      <c r="AU416" s="62" t="str">
        <f t="shared" si="71"/>
        <v>0..1</v>
      </c>
      <c r="AV416" s="66"/>
      <c r="AW416" s="69"/>
      <c r="AX416" s="7"/>
      <c r="AY416" s="70" t="str">
        <f t="shared" si="74"/>
        <v>EXTENDED</v>
      </c>
      <c r="AZ416" s="70" t="str">
        <f t="shared" si="74"/>
        <v>EXTENDED FR B2B</v>
      </c>
      <c r="BA416" s="1"/>
      <c r="BB416" s="57"/>
      <c r="BE416"/>
      <c r="BF416" s="1"/>
      <c r="BG416" s="1"/>
      <c r="BH416" s="1"/>
      <c r="BI416" s="1"/>
      <c r="BJ416" s="1"/>
      <c r="BK416" s="1"/>
      <c r="BL416" s="1"/>
      <c r="BM416" s="1"/>
      <c r="BN416" s="1"/>
      <c r="BO416" s="1"/>
      <c r="BP416" s="1"/>
      <c r="BQ416" s="1"/>
      <c r="BR416" s="1"/>
      <c r="BS416" s="1"/>
      <c r="BT416" s="1"/>
      <c r="BU416" s="1"/>
      <c r="BV416" s="1"/>
      <c r="BW416" s="1"/>
      <c r="BX416" s="1"/>
      <c r="BY416" s="1"/>
      <c r="BZ416" s="1"/>
    </row>
    <row r="417" spans="1:78" s="59" customFormat="1" ht="120" x14ac:dyDescent="0.2">
      <c r="A417" s="45" t="str">
        <f t="shared" si="68"/>
        <v>EXT</v>
      </c>
      <c r="B417" s="131" t="s">
        <v>2079</v>
      </c>
      <c r="C417" s="131"/>
      <c r="D417" s="189" t="s">
        <v>1526</v>
      </c>
      <c r="E417" s="61" t="s">
        <v>41</v>
      </c>
      <c r="F417" s="282" t="s">
        <v>4961</v>
      </c>
      <c r="G417" s="62">
        <f t="shared" si="75"/>
        <v>6</v>
      </c>
      <c r="H417" s="62" t="s">
        <v>32</v>
      </c>
      <c r="I417" s="64" t="s">
        <v>498</v>
      </c>
      <c r="J417" s="64"/>
      <c r="K417" s="65"/>
      <c r="L417" s="65"/>
      <c r="M417" s="65"/>
      <c r="N417" s="64"/>
      <c r="O417" s="66" t="s">
        <v>32</v>
      </c>
      <c r="P417" s="66" t="str">
        <f t="shared" si="65"/>
        <v>1..1</v>
      </c>
      <c r="Q417" s="6" t="s">
        <v>2218</v>
      </c>
      <c r="R417" s="67" t="s">
        <v>2219</v>
      </c>
      <c r="S417" s="66" t="s">
        <v>329</v>
      </c>
      <c r="T417" s="68" t="s">
        <v>163</v>
      </c>
      <c r="U417" s="62" t="s">
        <v>42</v>
      </c>
      <c r="V417" s="66"/>
      <c r="W417" s="69"/>
      <c r="X417" s="38"/>
      <c r="Y417" s="70" t="s">
        <v>47</v>
      </c>
      <c r="Z417" s="70" t="s">
        <v>48</v>
      </c>
      <c r="AA417" s="4"/>
      <c r="AB417" s="13" t="str">
        <f t="shared" si="66"/>
        <v>/rsm:CrossIndustryInvoice/rsm:SupplyChainTradeTransaction/ram:ApplicableHeaderTradeAgreement/ram:SalesAgentTradeParty/ram:URIUniversalCommunication/ram:URIID</v>
      </c>
      <c r="AC417" s="13" t="str">
        <f t="shared" si="67"/>
        <v>/@schemeID</v>
      </c>
      <c r="AD417" s="14">
        <f>COUNTIFS(R$4:R417,AB417)</f>
        <v>1</v>
      </c>
      <c r="AE417" s="1"/>
      <c r="AF417" s="61" t="str">
        <f t="shared" si="72"/>
        <v>EXT</v>
      </c>
      <c r="AG417" s="62">
        <f t="shared" si="70"/>
        <v>6</v>
      </c>
      <c r="AH417" s="62" t="str">
        <f t="shared" si="73"/>
        <v>1..1</v>
      </c>
      <c r="AI417" s="64" t="s">
        <v>330</v>
      </c>
      <c r="AJ417" s="64"/>
      <c r="AK417" s="65"/>
      <c r="AL417" s="65"/>
      <c r="AM417" s="65"/>
      <c r="AN417" s="64"/>
      <c r="AO417" s="66" t="str">
        <f t="shared" si="69"/>
        <v>1..1</v>
      </c>
      <c r="AP417" s="66" t="str">
        <f t="shared" si="69"/>
        <v>1..1</v>
      </c>
      <c r="AQ417" s="6" t="str">
        <f t="shared" si="69"/>
        <v>/rsm:CrossIndustryInvoice
/rsm:SupplyChainTradeTransaction
/ram:ApplicableHeaderTradeAgreement
/ram:SalesAgentTradeParty
/ram:URIUniversalCommunication
/ram:URIID
/@schemeID</v>
      </c>
      <c r="AR417" s="67" t="str">
        <f t="shared" si="69"/>
        <v>/rsm:CrossIndustryInvoice/rsm:SupplyChainTradeTransaction/ram:ApplicableHeaderTradeAgreement/ram:SalesAgentTradeParty/ram:URIUniversalCommunication/ram:URIID/@schemeID</v>
      </c>
      <c r="AS417" s="66" t="s">
        <v>329</v>
      </c>
      <c r="AT417" s="68" t="s">
        <v>163</v>
      </c>
      <c r="AU417" s="62" t="str">
        <f t="shared" si="71"/>
        <v>0..1</v>
      </c>
      <c r="AV417" s="66"/>
      <c r="AW417" s="69"/>
      <c r="AX417" s="7"/>
      <c r="AY417" s="70" t="str">
        <f t="shared" si="74"/>
        <v>EXTENDED</v>
      </c>
      <c r="AZ417" s="70" t="str">
        <f t="shared" si="74"/>
        <v>EXTENDED FR B2B</v>
      </c>
      <c r="BA417" s="1"/>
      <c r="BB417" s="57"/>
      <c r="BE417"/>
      <c r="BF417" s="1"/>
      <c r="BG417" s="1"/>
      <c r="BH417" s="1"/>
      <c r="BI417" s="1"/>
      <c r="BJ417" s="1"/>
      <c r="BK417" s="1"/>
      <c r="BL417" s="1"/>
      <c r="BM417" s="1"/>
      <c r="BN417" s="1"/>
      <c r="BO417" s="1"/>
      <c r="BP417" s="1"/>
      <c r="BQ417" s="1"/>
      <c r="BR417" s="1"/>
      <c r="BS417" s="1"/>
      <c r="BT417" s="1"/>
      <c r="BU417" s="1"/>
      <c r="BV417" s="1"/>
      <c r="BW417" s="1"/>
      <c r="BX417" s="1"/>
      <c r="BY417" s="1"/>
      <c r="BZ417" s="1"/>
    </row>
    <row r="418" spans="1:78" s="59" customFormat="1" ht="90" x14ac:dyDescent="0.2">
      <c r="A418" s="45" t="str">
        <f t="shared" si="68"/>
        <v>EXT</v>
      </c>
      <c r="B418" s="131" t="s">
        <v>2079</v>
      </c>
      <c r="C418" s="131"/>
      <c r="D418" s="185" t="s">
        <v>1526</v>
      </c>
      <c r="E418" s="140" t="s">
        <v>41</v>
      </c>
      <c r="F418" s="296" t="e">
        <v>#N/A</v>
      </c>
      <c r="G418" s="141">
        <f t="shared" si="75"/>
        <v>4</v>
      </c>
      <c r="H418" s="141" t="s">
        <v>42</v>
      </c>
      <c r="I418" s="138" t="s">
        <v>2220</v>
      </c>
      <c r="J418" s="125"/>
      <c r="K418" s="126"/>
      <c r="L418" s="126"/>
      <c r="M418" s="126"/>
      <c r="N418" s="125"/>
      <c r="O418" s="124" t="s">
        <v>1807</v>
      </c>
      <c r="P418" s="124" t="str">
        <f t="shared" si="65"/>
        <v>0..2</v>
      </c>
      <c r="Q418" s="127" t="s">
        <v>2221</v>
      </c>
      <c r="R418" s="128" t="s">
        <v>2222</v>
      </c>
      <c r="S418" s="124"/>
      <c r="T418" s="129"/>
      <c r="U418" s="124" t="s">
        <v>62</v>
      </c>
      <c r="V418" s="124"/>
      <c r="W418" s="130"/>
      <c r="X418" s="38"/>
      <c r="Y418" s="70" t="s">
        <v>47</v>
      </c>
      <c r="Z418" s="70" t="s">
        <v>48</v>
      </c>
      <c r="AA418" s="4"/>
      <c r="AB418" s="13" t="str">
        <f t="shared" si="66"/>
        <v>/rsm:CrossIndustryInvoice/rsm:SupplyChainTradeTransaction/ram:ApplicableHeaderTradeAgreement/ram:SalesAgentTradeParty</v>
      </c>
      <c r="AC418" s="13" t="str">
        <f t="shared" si="67"/>
        <v>/ram:SpecifiedTaxRegistration</v>
      </c>
      <c r="AD418" s="14">
        <f>COUNTIFS(R$4:R418,AB418)</f>
        <v>1</v>
      </c>
      <c r="AE418" s="1"/>
      <c r="AF418" s="140" t="str">
        <f t="shared" si="72"/>
        <v>EXT</v>
      </c>
      <c r="AG418" s="141">
        <f t="shared" si="70"/>
        <v>4</v>
      </c>
      <c r="AH418" s="141" t="str">
        <f t="shared" si="73"/>
        <v>0..1</v>
      </c>
      <c r="AI418" s="138" t="s">
        <v>2223</v>
      </c>
      <c r="AJ418" s="125"/>
      <c r="AK418" s="126"/>
      <c r="AL418" s="126"/>
      <c r="AM418" s="126" t="s">
        <v>35</v>
      </c>
      <c r="AN418" s="125"/>
      <c r="AO418" s="124" t="str">
        <f t="shared" si="69"/>
        <v>0..2</v>
      </c>
      <c r="AP418" s="124" t="str">
        <f t="shared" si="69"/>
        <v>0..2</v>
      </c>
      <c r="AQ418" s="127" t="str">
        <f t="shared" si="69"/>
        <v>/rsm:CrossIndustryInvoice
/rsm:SupplyChainTradeTransaction
/ram:ApplicableHeaderTradeAgreement
/ram:SalesAgentTradeParty
/ram:SpecifiedTaxRegistration</v>
      </c>
      <c r="AR418" s="128" t="str">
        <f t="shared" si="69"/>
        <v>/rsm:CrossIndustryInvoice/rsm:SupplyChainTradeTransaction/ram:ApplicableHeaderTradeAgreement/ram:SalesAgentTradeParty/ram:SpecifiedTaxRegistration</v>
      </c>
      <c r="AS418" s="124"/>
      <c r="AT418" s="129"/>
      <c r="AU418" s="124" t="str">
        <f t="shared" si="71"/>
        <v>0..n</v>
      </c>
      <c r="AV418" s="124"/>
      <c r="AW418" s="130"/>
      <c r="AX418" s="7"/>
      <c r="AY418" s="70" t="str">
        <f t="shared" si="74"/>
        <v>EXTENDED</v>
      </c>
      <c r="AZ418" s="70" t="str">
        <f t="shared" si="74"/>
        <v>EXTENDED FR B2B</v>
      </c>
      <c r="BA418" s="1"/>
      <c r="BB418" s="57"/>
      <c r="BE418"/>
      <c r="BF418" s="1"/>
      <c r="BG418" s="1"/>
      <c r="BH418" s="1"/>
      <c r="BI418" s="1"/>
      <c r="BJ418" s="1"/>
      <c r="BK418" s="1"/>
      <c r="BL418" s="1"/>
      <c r="BM418" s="1"/>
      <c r="BN418" s="1"/>
      <c r="BO418" s="1"/>
      <c r="BP418" s="1"/>
      <c r="BQ418" s="1"/>
      <c r="BR418" s="1"/>
      <c r="BS418" s="1"/>
      <c r="BT418" s="1"/>
      <c r="BU418" s="1"/>
      <c r="BV418" s="1"/>
      <c r="BW418" s="1"/>
      <c r="BX418" s="1"/>
      <c r="BY418" s="1"/>
      <c r="BZ418" s="1"/>
    </row>
    <row r="419" spans="1:78" s="59" customFormat="1" ht="105" x14ac:dyDescent="0.2">
      <c r="A419" s="45" t="str">
        <f t="shared" si="68"/>
        <v>EXT</v>
      </c>
      <c r="B419" s="131" t="s">
        <v>2079</v>
      </c>
      <c r="C419" s="131"/>
      <c r="D419" s="185" t="s">
        <v>1526</v>
      </c>
      <c r="E419" s="145" t="s">
        <v>41</v>
      </c>
      <c r="F419" s="297" t="s">
        <v>4962</v>
      </c>
      <c r="G419" s="146">
        <f t="shared" si="75"/>
        <v>5</v>
      </c>
      <c r="H419" s="146" t="s">
        <v>32</v>
      </c>
      <c r="I419" s="64" t="s">
        <v>2224</v>
      </c>
      <c r="J419" s="64" t="s">
        <v>2225</v>
      </c>
      <c r="K419" s="65" t="s">
        <v>2226</v>
      </c>
      <c r="L419" s="65"/>
      <c r="M419" s="65"/>
      <c r="N419" s="64" t="s">
        <v>90</v>
      </c>
      <c r="O419" s="66" t="s">
        <v>32</v>
      </c>
      <c r="P419" s="66" t="str">
        <f t="shared" si="65"/>
        <v>1..1</v>
      </c>
      <c r="Q419" s="157" t="s">
        <v>2227</v>
      </c>
      <c r="R419" s="158" t="s">
        <v>2228</v>
      </c>
      <c r="S419" s="66" t="s">
        <v>55</v>
      </c>
      <c r="T419" s="68" t="s">
        <v>56</v>
      </c>
      <c r="U419" s="66" t="s">
        <v>42</v>
      </c>
      <c r="V419" s="66" t="s">
        <v>200</v>
      </c>
      <c r="W419" s="69" t="s">
        <v>1016</v>
      </c>
      <c r="X419" s="38"/>
      <c r="Y419" s="70" t="s">
        <v>47</v>
      </c>
      <c r="Z419" s="70" t="s">
        <v>48</v>
      </c>
      <c r="AA419" s="4"/>
      <c r="AB419" s="13" t="str">
        <f t="shared" si="66"/>
        <v>/rsm:CrossIndustryInvoice/rsm:SupplyChainTradeTransaction/ram:ApplicableHeaderTradeAgreement/ram:SalesAgentTradeParty/ram:SpecifiedTaxRegistration</v>
      </c>
      <c r="AC419" s="13" t="str">
        <f t="shared" si="67"/>
        <v>/ram:ID</v>
      </c>
      <c r="AD419" s="14">
        <f>COUNTIFS(R$4:R419,AB419)</f>
        <v>1</v>
      </c>
      <c r="AE419" s="1"/>
      <c r="AF419" s="145" t="str">
        <f t="shared" si="72"/>
        <v>EXT</v>
      </c>
      <c r="AG419" s="146">
        <f t="shared" si="70"/>
        <v>5</v>
      </c>
      <c r="AH419" s="146" t="str">
        <f t="shared" si="73"/>
        <v>1..1</v>
      </c>
      <c r="AI419" s="64" t="s">
        <v>2229</v>
      </c>
      <c r="AJ419" s="64" t="s">
        <v>2230</v>
      </c>
      <c r="AK419" s="65" t="s">
        <v>2231</v>
      </c>
      <c r="AL419" s="65"/>
      <c r="AM419" s="65"/>
      <c r="AN419" s="64" t="s">
        <v>99</v>
      </c>
      <c r="AO419" s="66" t="str">
        <f t="shared" si="69"/>
        <v>1..1</v>
      </c>
      <c r="AP419" s="66" t="str">
        <f t="shared" si="69"/>
        <v>1..1</v>
      </c>
      <c r="AQ419" s="157" t="str">
        <f t="shared" si="69"/>
        <v>/rsm:CrossIndustryInvoice
/rsm:SupplyChainTradeTransaction
/ram:ApplicableHeaderTradeAgreement
/ram:SalesAgentTradeParty
/ram:SpecifiedTaxRegistration
/ram:ID</v>
      </c>
      <c r="AR419" s="158" t="str">
        <f t="shared" si="69"/>
        <v>/rsm:CrossIndustryInvoice/rsm:SupplyChainTradeTransaction/ram:ApplicableHeaderTradeAgreement/ram:SalesAgentTradeParty/ram:SpecifiedTaxRegistration/ram:ID</v>
      </c>
      <c r="AS419" s="66" t="s">
        <v>55</v>
      </c>
      <c r="AT419" s="68" t="s">
        <v>56</v>
      </c>
      <c r="AU419" s="66" t="str">
        <f t="shared" si="71"/>
        <v>0..1</v>
      </c>
      <c r="AV419" s="66" t="s">
        <v>200</v>
      </c>
      <c r="AW419" s="69" t="s">
        <v>1016</v>
      </c>
      <c r="AX419" s="7"/>
      <c r="AY419" s="70" t="str">
        <f t="shared" si="74"/>
        <v>EXTENDED</v>
      </c>
      <c r="AZ419" s="70" t="str">
        <f t="shared" si="74"/>
        <v>EXTENDED FR B2B</v>
      </c>
      <c r="BA419" s="1"/>
      <c r="BB419" s="57"/>
      <c r="BE419"/>
      <c r="BF419" s="1"/>
      <c r="BG419" s="1"/>
      <c r="BH419" s="1"/>
      <c r="BI419" s="1"/>
      <c r="BJ419" s="1"/>
      <c r="BK419" s="1"/>
      <c r="BL419" s="1"/>
      <c r="BM419" s="1"/>
      <c r="BN419" s="1"/>
      <c r="BO419" s="1"/>
      <c r="BP419" s="1"/>
      <c r="BQ419" s="1"/>
      <c r="BR419" s="1"/>
      <c r="BS419" s="1"/>
      <c r="BT419" s="1"/>
      <c r="BU419" s="1"/>
      <c r="BV419" s="1"/>
      <c r="BW419" s="1"/>
      <c r="BX419" s="1"/>
      <c r="BY419" s="1"/>
      <c r="BZ419" s="1"/>
    </row>
    <row r="420" spans="1:78" s="59" customFormat="1" ht="120" x14ac:dyDescent="0.2">
      <c r="A420" s="45" t="str">
        <f t="shared" si="68"/>
        <v>EXT</v>
      </c>
      <c r="B420" s="131" t="s">
        <v>2079</v>
      </c>
      <c r="C420" s="131"/>
      <c r="D420" s="185" t="s">
        <v>1526</v>
      </c>
      <c r="E420" s="145" t="s">
        <v>41</v>
      </c>
      <c r="F420" s="297" t="s">
        <v>4963</v>
      </c>
      <c r="G420" s="146">
        <f t="shared" si="75"/>
        <v>6</v>
      </c>
      <c r="H420" s="146" t="s">
        <v>32</v>
      </c>
      <c r="I420" s="97" t="s">
        <v>443</v>
      </c>
      <c r="J420" s="64" t="s">
        <v>2232</v>
      </c>
      <c r="K420" s="65" t="s">
        <v>1015</v>
      </c>
      <c r="L420" s="65"/>
      <c r="M420" s="65" t="s">
        <v>1016</v>
      </c>
      <c r="N420" s="64"/>
      <c r="O420" s="66" t="s">
        <v>32</v>
      </c>
      <c r="P420" s="66" t="str">
        <f t="shared" si="65"/>
        <v>1..1</v>
      </c>
      <c r="Q420" s="157" t="s">
        <v>2233</v>
      </c>
      <c r="R420" s="158" t="s">
        <v>2234</v>
      </c>
      <c r="S420" s="66" t="s">
        <v>329</v>
      </c>
      <c r="T420" s="68" t="s">
        <v>163</v>
      </c>
      <c r="U420" s="66" t="s">
        <v>42</v>
      </c>
      <c r="V420" s="66" t="s">
        <v>35</v>
      </c>
      <c r="W420" s="69" t="s">
        <v>1016</v>
      </c>
      <c r="X420" s="38"/>
      <c r="Y420" s="70" t="s">
        <v>47</v>
      </c>
      <c r="Z420" s="70" t="s">
        <v>48</v>
      </c>
      <c r="AA420" s="4"/>
      <c r="AB420" s="13" t="str">
        <f t="shared" si="66"/>
        <v>/rsm:CrossIndustryInvoice/rsm:SupplyChainTradeTransaction/ram:ApplicableHeaderTradeAgreement/ram:SalesAgentTradeParty/ram:SpecifiedTaxRegistration/ram:ID</v>
      </c>
      <c r="AC420" s="13" t="str">
        <f t="shared" si="67"/>
        <v>/@schemeID</v>
      </c>
      <c r="AD420" s="14">
        <f>COUNTIFS(R$4:R420,AB420)</f>
        <v>1</v>
      </c>
      <c r="AE420" s="1"/>
      <c r="AF420" s="145" t="str">
        <f t="shared" si="72"/>
        <v>EXT</v>
      </c>
      <c r="AG420" s="146">
        <f t="shared" si="70"/>
        <v>6</v>
      </c>
      <c r="AH420" s="146" t="str">
        <f t="shared" si="73"/>
        <v>1..1</v>
      </c>
      <c r="AI420" s="97" t="s">
        <v>330</v>
      </c>
      <c r="AJ420" s="64" t="s">
        <v>2235</v>
      </c>
      <c r="AK420" s="65" t="s">
        <v>1828</v>
      </c>
      <c r="AL420" s="65"/>
      <c r="AM420" s="65" t="s">
        <v>1828</v>
      </c>
      <c r="AN420" s="64"/>
      <c r="AO420" s="66" t="str">
        <f t="shared" si="69"/>
        <v>1..1</v>
      </c>
      <c r="AP420" s="66" t="str">
        <f t="shared" si="69"/>
        <v>1..1</v>
      </c>
      <c r="AQ420" s="157" t="str">
        <f t="shared" si="69"/>
        <v>/rsm:CrossIndustryInvoice
/rsm:SupplyChainTradeTransaction
/ram:ApplicableHeaderTradeAgreement
/ram:SalesAgentTradeParty
/ram:SpecifiedTaxRegistration
/ram:ID
/@schemeID</v>
      </c>
      <c r="AR420" s="158" t="str">
        <f t="shared" si="69"/>
        <v>/rsm:CrossIndustryInvoice/rsm:SupplyChainTradeTransaction/ram:ApplicableHeaderTradeAgreement/ram:SalesAgentTradeParty/ram:SpecifiedTaxRegistration/ram:ID/@schemeID</v>
      </c>
      <c r="AS420" s="66" t="s">
        <v>329</v>
      </c>
      <c r="AT420" s="68" t="s">
        <v>163</v>
      </c>
      <c r="AU420" s="66" t="str">
        <f t="shared" si="71"/>
        <v>0..1</v>
      </c>
      <c r="AV420" s="66" t="s">
        <v>35</v>
      </c>
      <c r="AW420" s="69" t="s">
        <v>1016</v>
      </c>
      <c r="AX420" s="7"/>
      <c r="AY420" s="70" t="str">
        <f t="shared" si="74"/>
        <v>EXTENDED</v>
      </c>
      <c r="AZ420" s="70" t="str">
        <f t="shared" si="74"/>
        <v>EXTENDED FR B2B</v>
      </c>
      <c r="BA420" s="1"/>
      <c r="BB420" s="57"/>
      <c r="BE420"/>
      <c r="BF420" s="1"/>
      <c r="BG420" s="1"/>
      <c r="BH420" s="1"/>
      <c r="BI420" s="1"/>
      <c r="BJ420" s="1"/>
      <c r="BK420" s="1"/>
      <c r="BL420" s="1"/>
      <c r="BM420" s="1"/>
      <c r="BN420" s="1"/>
      <c r="BO420" s="1"/>
      <c r="BP420" s="1"/>
      <c r="BQ420" s="1"/>
      <c r="BR420" s="1"/>
      <c r="BS420" s="1"/>
      <c r="BT420" s="1"/>
      <c r="BU420" s="1"/>
      <c r="BV420" s="1"/>
      <c r="BW420" s="1"/>
      <c r="BX420" s="1"/>
      <c r="BY420" s="1"/>
      <c r="BZ420" s="1"/>
    </row>
    <row r="421" spans="1:78" s="59" customFormat="1" ht="75" x14ac:dyDescent="0.2">
      <c r="A421" s="45" t="str">
        <f t="shared" si="68"/>
        <v>EXT</v>
      </c>
      <c r="B421" s="131" t="s">
        <v>262</v>
      </c>
      <c r="C421" s="131"/>
      <c r="D421" s="182" t="s">
        <v>1526</v>
      </c>
      <c r="E421" s="191" t="s">
        <v>41</v>
      </c>
      <c r="F421" s="304" t="e">
        <v>#N/A</v>
      </c>
      <c r="G421" s="192">
        <f t="shared" si="75"/>
        <v>3</v>
      </c>
      <c r="H421" s="192" t="s">
        <v>42</v>
      </c>
      <c r="I421" s="112" t="s">
        <v>2236</v>
      </c>
      <c r="J421" s="112" t="s">
        <v>2237</v>
      </c>
      <c r="K421" s="113"/>
      <c r="L421" s="113" t="s">
        <v>2238</v>
      </c>
      <c r="M421" s="113" t="s">
        <v>35</v>
      </c>
      <c r="N421" s="112"/>
      <c r="O421" s="110" t="s">
        <v>42</v>
      </c>
      <c r="P421" s="110" t="str">
        <f t="shared" si="65"/>
        <v>0..1</v>
      </c>
      <c r="Q421" s="114" t="s">
        <v>2239</v>
      </c>
      <c r="R421" s="115" t="s">
        <v>2240</v>
      </c>
      <c r="S421" s="110" t="s">
        <v>35</v>
      </c>
      <c r="T421" s="116" t="s">
        <v>38</v>
      </c>
      <c r="U421" s="110" t="s">
        <v>42</v>
      </c>
      <c r="V421" s="110" t="s">
        <v>35</v>
      </c>
      <c r="W421" s="117" t="s">
        <v>35</v>
      </c>
      <c r="X421" s="38"/>
      <c r="Y421" s="70" t="s">
        <v>47</v>
      </c>
      <c r="Z421" s="70" t="s">
        <v>48</v>
      </c>
      <c r="AA421" s="4"/>
      <c r="AB421" s="13" t="str">
        <f t="shared" si="66"/>
        <v>/rsm:CrossIndustryInvoice/rsm:SupplyChainTradeTransaction/ram:ApplicableHeaderTradeAgreement</v>
      </c>
      <c r="AC421" s="13" t="str">
        <f t="shared" si="67"/>
        <v>/ram:BuyerTaxRepresentativeTradeParty</v>
      </c>
      <c r="AD421" s="14">
        <f>COUNTIFS(R$4:R421,AB421)</f>
        <v>1</v>
      </c>
      <c r="AE421" s="1"/>
      <c r="AF421" s="191" t="str">
        <f t="shared" si="72"/>
        <v>EXT</v>
      </c>
      <c r="AG421" s="192">
        <f t="shared" si="70"/>
        <v>3</v>
      </c>
      <c r="AH421" s="192" t="str">
        <f t="shared" si="73"/>
        <v>0..1</v>
      </c>
      <c r="AI421" s="112" t="s">
        <v>2241</v>
      </c>
      <c r="AJ421" s="112" t="s">
        <v>2242</v>
      </c>
      <c r="AK421" s="113"/>
      <c r="AL421" s="113" t="s">
        <v>2243</v>
      </c>
      <c r="AM421" s="113" t="s">
        <v>35</v>
      </c>
      <c r="AN421" s="112"/>
      <c r="AO421" s="110" t="str">
        <f t="shared" si="69"/>
        <v>0..1</v>
      </c>
      <c r="AP421" s="110" t="str">
        <f t="shared" si="69"/>
        <v>0..1</v>
      </c>
      <c r="AQ421" s="114" t="str">
        <f t="shared" si="69"/>
        <v>/rsm:CrossIndustryInvoice
/rsm:SupplyChainTradeTransaction
/ram:ApplicableHeaderTradeAgreement
/ram:BuyerTaxRepresentativeTradeParty</v>
      </c>
      <c r="AR421" s="115" t="str">
        <f t="shared" si="69"/>
        <v>/rsm:CrossIndustryInvoice/rsm:SupplyChainTradeTransaction/ram:ApplicableHeaderTradeAgreement/ram:BuyerTaxRepresentativeTradeParty</v>
      </c>
      <c r="AS421" s="110" t="s">
        <v>35</v>
      </c>
      <c r="AT421" s="116" t="s">
        <v>38</v>
      </c>
      <c r="AU421" s="110" t="str">
        <f t="shared" si="71"/>
        <v>0..1</v>
      </c>
      <c r="AV421" s="110" t="s">
        <v>35</v>
      </c>
      <c r="AW421" s="117" t="s">
        <v>35</v>
      </c>
      <c r="AX421" s="7"/>
      <c r="AY421" s="70" t="str">
        <f t="shared" si="74"/>
        <v>EXTENDED</v>
      </c>
      <c r="AZ421" s="70" t="str">
        <f t="shared" si="74"/>
        <v>EXTENDED FR B2B</v>
      </c>
      <c r="BA421" s="1"/>
      <c r="BB421" s="57"/>
      <c r="BE421"/>
      <c r="BF421" s="1"/>
      <c r="BG421" s="1"/>
      <c r="BH421" s="1"/>
      <c r="BI421" s="1"/>
      <c r="BJ421" s="1"/>
      <c r="BK421" s="1"/>
      <c r="BL421" s="1"/>
      <c r="BM421" s="1"/>
      <c r="BN421" s="1"/>
      <c r="BO421" s="1"/>
      <c r="BP421" s="1"/>
      <c r="BQ421" s="1"/>
      <c r="BR421" s="1"/>
      <c r="BS421" s="1"/>
      <c r="BT421" s="1"/>
      <c r="BU421" s="1"/>
      <c r="BV421" s="1"/>
      <c r="BW421" s="1"/>
      <c r="BX421" s="1"/>
      <c r="BY421" s="1"/>
      <c r="BZ421" s="1"/>
    </row>
    <row r="422" spans="1:78" s="59" customFormat="1" ht="90" x14ac:dyDescent="0.2">
      <c r="A422" s="45" t="str">
        <f t="shared" si="68"/>
        <v>EXT</v>
      </c>
      <c r="B422" s="131" t="s">
        <v>262</v>
      </c>
      <c r="C422" s="131"/>
      <c r="D422" s="189" t="s">
        <v>1526</v>
      </c>
      <c r="E422" s="61" t="s">
        <v>41</v>
      </c>
      <c r="F422" s="282" t="e">
        <v>#N/A</v>
      </c>
      <c r="G422" s="62">
        <f t="shared" si="75"/>
        <v>4</v>
      </c>
      <c r="H422" s="62" t="s">
        <v>42</v>
      </c>
      <c r="I422" s="64" t="s">
        <v>3</v>
      </c>
      <c r="J422" s="64"/>
      <c r="K422" s="65"/>
      <c r="L422" s="65"/>
      <c r="M422" s="65"/>
      <c r="N422" s="64"/>
      <c r="O422" s="66" t="s">
        <v>42</v>
      </c>
      <c r="P422" s="66" t="str">
        <f t="shared" si="65"/>
        <v>0..1</v>
      </c>
      <c r="Q422" s="6" t="s">
        <v>2244</v>
      </c>
      <c r="R422" s="67" t="s">
        <v>2245</v>
      </c>
      <c r="S422" s="66" t="s">
        <v>55</v>
      </c>
      <c r="T422" s="68" t="s">
        <v>56</v>
      </c>
      <c r="U422" s="62" t="s">
        <v>62</v>
      </c>
      <c r="V422" s="66"/>
      <c r="W422" s="69"/>
      <c r="X422" s="38"/>
      <c r="Y422" s="70" t="s">
        <v>47</v>
      </c>
      <c r="Z422" s="70" t="s">
        <v>47</v>
      </c>
      <c r="AA422" s="4"/>
      <c r="AB422" s="13" t="str">
        <f t="shared" si="66"/>
        <v>/rsm:CrossIndustryInvoice/rsm:SupplyChainTradeTransaction/ram:ApplicableHeaderTradeAgreement/ram:BuyerTaxRepresentativeTradeParty</v>
      </c>
      <c r="AC422" s="13" t="str">
        <f t="shared" si="67"/>
        <v>/ram:ID</v>
      </c>
      <c r="AD422" s="14">
        <f>COUNTIFS(R$4:R422,AB422)</f>
        <v>1</v>
      </c>
      <c r="AE422" s="1"/>
      <c r="AF422" s="61" t="str">
        <f t="shared" si="72"/>
        <v>EXT</v>
      </c>
      <c r="AG422" s="62">
        <f t="shared" si="70"/>
        <v>4</v>
      </c>
      <c r="AH422" s="62" t="str">
        <f t="shared" si="73"/>
        <v>0..1</v>
      </c>
      <c r="AI422" s="64" t="s">
        <v>2246</v>
      </c>
      <c r="AJ422" s="64"/>
      <c r="AK422" s="65"/>
      <c r="AL422" s="65"/>
      <c r="AM422" s="65"/>
      <c r="AN422" s="64"/>
      <c r="AO422" s="66" t="str">
        <f t="shared" si="69"/>
        <v>0..1</v>
      </c>
      <c r="AP422" s="66" t="str">
        <f t="shared" si="69"/>
        <v>0..1</v>
      </c>
      <c r="AQ422" s="6" t="str">
        <f t="shared" si="69"/>
        <v>/rsm:CrossIndustryInvoice
/rsm:SupplyChainTradeTransaction
/ram:ApplicableHeaderTradeAgreement
/ram:BuyerTaxRepresentativeTradeParty
/ram:ID</v>
      </c>
      <c r="AR422" s="67" t="str">
        <f t="shared" si="69"/>
        <v>/rsm:CrossIndustryInvoice/rsm:SupplyChainTradeTransaction/ram:ApplicableHeaderTradeAgreement/ram:BuyerTaxRepresentativeTradeParty/ram:ID</v>
      </c>
      <c r="AS422" s="66" t="s">
        <v>55</v>
      </c>
      <c r="AT422" s="68" t="s">
        <v>56</v>
      </c>
      <c r="AU422" s="62" t="str">
        <f t="shared" si="71"/>
        <v>0..n</v>
      </c>
      <c r="AV422" s="66"/>
      <c r="AW422" s="69"/>
      <c r="AX422" s="7"/>
      <c r="AY422" s="70" t="str">
        <f t="shared" si="74"/>
        <v>EXTENDED</v>
      </c>
      <c r="AZ422" s="70" t="str">
        <f t="shared" si="74"/>
        <v>EXTENDED</v>
      </c>
      <c r="BA422" s="1"/>
      <c r="BB422" s="57"/>
      <c r="BE422"/>
      <c r="BF422" s="1"/>
      <c r="BG422" s="1"/>
      <c r="BH422" s="1"/>
      <c r="BI422" s="1"/>
      <c r="BJ422" s="1"/>
      <c r="BK422" s="1"/>
      <c r="BL422" s="1"/>
      <c r="BM422" s="1"/>
      <c r="BN422" s="1"/>
      <c r="BO422" s="1"/>
      <c r="BP422" s="1"/>
      <c r="BQ422" s="1"/>
      <c r="BR422" s="1"/>
      <c r="BS422" s="1"/>
      <c r="BT422" s="1"/>
      <c r="BU422" s="1"/>
      <c r="BV422" s="1"/>
      <c r="BW422" s="1"/>
      <c r="BX422" s="1"/>
      <c r="BY422" s="1"/>
      <c r="BZ422" s="1"/>
    </row>
    <row r="423" spans="1:78" s="59" customFormat="1" ht="90" x14ac:dyDescent="0.2">
      <c r="A423" s="45" t="str">
        <f t="shared" si="68"/>
        <v>EXT</v>
      </c>
      <c r="B423" s="131" t="s">
        <v>262</v>
      </c>
      <c r="C423" s="131"/>
      <c r="D423" s="189" t="s">
        <v>1526</v>
      </c>
      <c r="E423" s="61" t="s">
        <v>41</v>
      </c>
      <c r="F423" s="282" t="e">
        <v>#N/A</v>
      </c>
      <c r="G423" s="62">
        <f t="shared" si="75"/>
        <v>4</v>
      </c>
      <c r="H423" s="62" t="s">
        <v>62</v>
      </c>
      <c r="I423" s="64" t="s">
        <v>1028</v>
      </c>
      <c r="J423" s="64"/>
      <c r="K423" s="65"/>
      <c r="L423" s="65"/>
      <c r="M423" s="65"/>
      <c r="N423" s="64"/>
      <c r="O423" s="66" t="s">
        <v>62</v>
      </c>
      <c r="P423" s="66" t="str">
        <f t="shared" ref="P423:P587" si="76">O423</f>
        <v>0..n</v>
      </c>
      <c r="Q423" s="6" t="s">
        <v>2247</v>
      </c>
      <c r="R423" s="67" t="s">
        <v>2248</v>
      </c>
      <c r="S423" s="66" t="s">
        <v>55</v>
      </c>
      <c r="T423" s="68" t="s">
        <v>56</v>
      </c>
      <c r="U423" s="62" t="s">
        <v>62</v>
      </c>
      <c r="V423" s="66"/>
      <c r="W423" s="69"/>
      <c r="X423" s="38"/>
      <c r="Y423" s="70" t="s">
        <v>47</v>
      </c>
      <c r="Z423" s="70" t="s">
        <v>47</v>
      </c>
      <c r="AA423" s="4"/>
      <c r="AB423" s="13" t="str">
        <f t="shared" si="66"/>
        <v>/rsm:CrossIndustryInvoice/rsm:SupplyChainTradeTransaction/ram:ApplicableHeaderTradeAgreement/ram:BuyerTaxRepresentativeTradeParty</v>
      </c>
      <c r="AC423" s="13" t="str">
        <f t="shared" si="67"/>
        <v>/ram:GlobalID</v>
      </c>
      <c r="AD423" s="14">
        <f>COUNTIFS(R$4:R423,AB423)</f>
        <v>1</v>
      </c>
      <c r="AE423" s="1"/>
      <c r="AF423" s="61" t="str">
        <f t="shared" si="72"/>
        <v>EXT</v>
      </c>
      <c r="AG423" s="62">
        <f t="shared" si="70"/>
        <v>4</v>
      </c>
      <c r="AH423" s="62" t="str">
        <f t="shared" si="73"/>
        <v>0..n</v>
      </c>
      <c r="AI423" s="64" t="s">
        <v>2249</v>
      </c>
      <c r="AJ423" s="64"/>
      <c r="AK423" s="65"/>
      <c r="AL423" s="65"/>
      <c r="AM423" s="65"/>
      <c r="AN423" s="64"/>
      <c r="AO423" s="66" t="str">
        <f t="shared" si="69"/>
        <v>0..n</v>
      </c>
      <c r="AP423" s="66" t="str">
        <f t="shared" si="69"/>
        <v>0..n</v>
      </c>
      <c r="AQ423" s="6" t="str">
        <f t="shared" si="69"/>
        <v>/rsm:CrossIndustryInvoice
/rsm:SupplyChainTradeTransaction
/ram:ApplicableHeaderTradeAgreement
/ram:BuyerTaxRepresentativeTradeParty
/ram:GlobalID</v>
      </c>
      <c r="AR423" s="67" t="str">
        <f t="shared" si="69"/>
        <v>/rsm:CrossIndustryInvoice/rsm:SupplyChainTradeTransaction/ram:ApplicableHeaderTradeAgreement/ram:BuyerTaxRepresentativeTradeParty/ram:GlobalID</v>
      </c>
      <c r="AS423" s="66" t="s">
        <v>55</v>
      </c>
      <c r="AT423" s="68" t="s">
        <v>56</v>
      </c>
      <c r="AU423" s="62" t="str">
        <f t="shared" si="71"/>
        <v>0..n</v>
      </c>
      <c r="AV423" s="66"/>
      <c r="AW423" s="69"/>
      <c r="AX423" s="7"/>
      <c r="AY423" s="70" t="str">
        <f t="shared" si="74"/>
        <v>EXTENDED</v>
      </c>
      <c r="AZ423" s="70" t="str">
        <f t="shared" si="74"/>
        <v>EXTENDED</v>
      </c>
      <c r="BA423" s="1"/>
      <c r="BB423" s="57"/>
      <c r="BE423"/>
      <c r="BF423" s="1"/>
      <c r="BG423" s="1"/>
      <c r="BH423" s="1"/>
      <c r="BI423" s="1"/>
      <c r="BJ423" s="1"/>
      <c r="BK423" s="1"/>
      <c r="BL423" s="1"/>
      <c r="BM423" s="1"/>
      <c r="BN423" s="1"/>
      <c r="BO423" s="1"/>
      <c r="BP423" s="1"/>
      <c r="BQ423" s="1"/>
      <c r="BR423" s="1"/>
      <c r="BS423" s="1"/>
      <c r="BT423" s="1"/>
      <c r="BU423" s="1"/>
      <c r="BV423" s="1"/>
      <c r="BW423" s="1"/>
      <c r="BX423" s="1"/>
      <c r="BY423" s="1"/>
      <c r="BZ423" s="1"/>
    </row>
    <row r="424" spans="1:78" s="59" customFormat="1" ht="105" x14ac:dyDescent="0.2">
      <c r="A424" s="45" t="str">
        <f t="shared" si="68"/>
        <v>EXT</v>
      </c>
      <c r="B424" s="131" t="s">
        <v>262</v>
      </c>
      <c r="C424" s="131"/>
      <c r="D424" s="189" t="s">
        <v>1526</v>
      </c>
      <c r="E424" s="61" t="s">
        <v>41</v>
      </c>
      <c r="F424" s="282" t="e">
        <v>#N/A</v>
      </c>
      <c r="G424" s="62">
        <f t="shared" si="75"/>
        <v>5</v>
      </c>
      <c r="H424" s="62" t="s">
        <v>32</v>
      </c>
      <c r="I424" s="64" t="s">
        <v>498</v>
      </c>
      <c r="J424" s="64"/>
      <c r="K424" s="65"/>
      <c r="L424" s="65"/>
      <c r="M424" s="65"/>
      <c r="N424" s="64"/>
      <c r="O424" s="66" t="s">
        <v>32</v>
      </c>
      <c r="P424" s="66" t="str">
        <f t="shared" si="76"/>
        <v>1..1</v>
      </c>
      <c r="Q424" s="6" t="s">
        <v>2250</v>
      </c>
      <c r="R424" s="67" t="s">
        <v>2251</v>
      </c>
      <c r="S424" s="66" t="s">
        <v>329</v>
      </c>
      <c r="T424" s="68" t="s">
        <v>163</v>
      </c>
      <c r="U424" s="62" t="s">
        <v>42</v>
      </c>
      <c r="V424" s="66"/>
      <c r="W424" s="69"/>
      <c r="X424" s="38"/>
      <c r="Y424" s="70" t="s">
        <v>47</v>
      </c>
      <c r="Z424" s="70" t="s">
        <v>47</v>
      </c>
      <c r="AA424" s="4"/>
      <c r="AB424" s="13" t="str">
        <f t="shared" si="66"/>
        <v>/rsm:CrossIndustryInvoice/rsm:SupplyChainTradeTransaction/ram:ApplicableHeaderTradeAgreement/ram:BuyerTaxRepresentativeTradeParty/ram:GlobalID</v>
      </c>
      <c r="AC424" s="13" t="str">
        <f t="shared" si="67"/>
        <v>/@schemeID</v>
      </c>
      <c r="AD424" s="14">
        <f>COUNTIFS(R$4:R424,AB424)</f>
        <v>1</v>
      </c>
      <c r="AE424" s="1"/>
      <c r="AF424" s="61" t="str">
        <f t="shared" si="72"/>
        <v>EXT</v>
      </c>
      <c r="AG424" s="62">
        <f t="shared" si="70"/>
        <v>5</v>
      </c>
      <c r="AH424" s="62" t="str">
        <f t="shared" si="73"/>
        <v>1..1</v>
      </c>
      <c r="AI424" s="64" t="s">
        <v>330</v>
      </c>
      <c r="AJ424" s="64"/>
      <c r="AK424" s="65"/>
      <c r="AL424" s="65"/>
      <c r="AM424" s="65"/>
      <c r="AN424" s="64"/>
      <c r="AO424" s="66" t="str">
        <f t="shared" si="69"/>
        <v>1..1</v>
      </c>
      <c r="AP424" s="66" t="str">
        <f t="shared" si="69"/>
        <v>1..1</v>
      </c>
      <c r="AQ424" s="6" t="str">
        <f t="shared" si="69"/>
        <v>/rsm:CrossIndustryInvoice
/rsm:SupplyChainTradeTransaction
/ram:ApplicableHeaderTradeAgreement
/ram:BuyerTaxRepresentativeTradeParty
/ram:GlobalID
/@schemeID</v>
      </c>
      <c r="AR424" s="67" t="str">
        <f t="shared" si="69"/>
        <v>/rsm:CrossIndustryInvoice/rsm:SupplyChainTradeTransaction/ram:ApplicableHeaderTradeAgreement/ram:BuyerTaxRepresentativeTradeParty/ram:GlobalID/@schemeID</v>
      </c>
      <c r="AS424" s="66" t="s">
        <v>329</v>
      </c>
      <c r="AT424" s="68" t="s">
        <v>163</v>
      </c>
      <c r="AU424" s="62" t="str">
        <f t="shared" si="71"/>
        <v>0..1</v>
      </c>
      <c r="AV424" s="66"/>
      <c r="AW424" s="69"/>
      <c r="AX424" s="7"/>
      <c r="AY424" s="70" t="str">
        <f t="shared" si="74"/>
        <v>EXTENDED</v>
      </c>
      <c r="AZ424" s="70" t="str">
        <f t="shared" si="74"/>
        <v>EXTENDED</v>
      </c>
      <c r="BA424" s="1"/>
      <c r="BB424" s="57"/>
      <c r="BE424"/>
      <c r="BF424" s="1"/>
      <c r="BG424" s="1"/>
      <c r="BH424" s="1"/>
      <c r="BI424" s="1"/>
      <c r="BJ424" s="1"/>
      <c r="BK424" s="1"/>
      <c r="BL424" s="1"/>
      <c r="BM424" s="1"/>
      <c r="BN424" s="1"/>
      <c r="BO424" s="1"/>
      <c r="BP424" s="1"/>
      <c r="BQ424" s="1"/>
      <c r="BR424" s="1"/>
      <c r="BS424" s="1"/>
      <c r="BT424" s="1"/>
      <c r="BU424" s="1"/>
      <c r="BV424" s="1"/>
      <c r="BW424" s="1"/>
      <c r="BX424" s="1"/>
      <c r="BY424" s="1"/>
      <c r="BZ424" s="1"/>
    </row>
    <row r="425" spans="1:78" s="59" customFormat="1" ht="90" x14ac:dyDescent="0.2">
      <c r="A425" s="45" t="str">
        <f t="shared" si="68"/>
        <v>EXT</v>
      </c>
      <c r="B425" s="131" t="s">
        <v>262</v>
      </c>
      <c r="C425" s="131"/>
      <c r="D425" s="185" t="s">
        <v>1526</v>
      </c>
      <c r="E425" s="61" t="s">
        <v>41</v>
      </c>
      <c r="F425" s="282" t="e">
        <v>#N/A</v>
      </c>
      <c r="G425" s="146">
        <f t="shared" si="75"/>
        <v>4</v>
      </c>
      <c r="H425" s="146" t="s">
        <v>32</v>
      </c>
      <c r="I425" s="64" t="s">
        <v>2252</v>
      </c>
      <c r="J425" s="64" t="s">
        <v>2253</v>
      </c>
      <c r="K425" s="65"/>
      <c r="L425" s="65"/>
      <c r="M425" s="65"/>
      <c r="N425" s="64" t="s">
        <v>70</v>
      </c>
      <c r="O425" s="66" t="s">
        <v>32</v>
      </c>
      <c r="P425" s="66" t="str">
        <f t="shared" si="76"/>
        <v>1..1</v>
      </c>
      <c r="Q425" s="6" t="s">
        <v>2254</v>
      </c>
      <c r="R425" s="67" t="s">
        <v>2255</v>
      </c>
      <c r="S425" s="66" t="s">
        <v>73</v>
      </c>
      <c r="T425" s="68" t="s">
        <v>56</v>
      </c>
      <c r="U425" s="62" t="s">
        <v>42</v>
      </c>
      <c r="V425" s="66" t="s">
        <v>35</v>
      </c>
      <c r="W425" s="69" t="s">
        <v>35</v>
      </c>
      <c r="X425" s="38"/>
      <c r="Y425" s="70" t="s">
        <v>47</v>
      </c>
      <c r="Z425" s="70" t="s">
        <v>47</v>
      </c>
      <c r="AA425" s="4"/>
      <c r="AB425" s="13" t="str">
        <f t="shared" si="66"/>
        <v>/rsm:CrossIndustryInvoice/rsm:SupplyChainTradeTransaction/ram:ApplicableHeaderTradeAgreement/ram:BuyerTaxRepresentativeTradeParty</v>
      </c>
      <c r="AC425" s="13" t="str">
        <f t="shared" si="67"/>
        <v>/ram:Name</v>
      </c>
      <c r="AD425" s="14">
        <f>COUNTIFS(R$4:R425,AB425)</f>
        <v>1</v>
      </c>
      <c r="AE425" s="1"/>
      <c r="AF425" s="61" t="str">
        <f t="shared" si="72"/>
        <v>EXT</v>
      </c>
      <c r="AG425" s="146">
        <f t="shared" si="70"/>
        <v>4</v>
      </c>
      <c r="AH425" s="146" t="str">
        <f t="shared" si="73"/>
        <v>1..1</v>
      </c>
      <c r="AI425" s="64" t="s">
        <v>2256</v>
      </c>
      <c r="AJ425" s="64" t="s">
        <v>2257</v>
      </c>
      <c r="AK425" s="65"/>
      <c r="AL425" s="65"/>
      <c r="AM425" s="65" t="s">
        <v>2258</v>
      </c>
      <c r="AN425" s="64" t="s">
        <v>78</v>
      </c>
      <c r="AO425" s="66" t="str">
        <f t="shared" si="69"/>
        <v>1..1</v>
      </c>
      <c r="AP425" s="66" t="str">
        <f t="shared" si="69"/>
        <v>1..1</v>
      </c>
      <c r="AQ425" s="6" t="str">
        <f t="shared" si="69"/>
        <v>/rsm:CrossIndustryInvoice
/rsm:SupplyChainTradeTransaction
/ram:ApplicableHeaderTradeAgreement
/ram:BuyerTaxRepresentativeTradeParty
/ram:Name</v>
      </c>
      <c r="AR425" s="67" t="str">
        <f t="shared" si="69"/>
        <v>/rsm:CrossIndustryInvoice/rsm:SupplyChainTradeTransaction/ram:ApplicableHeaderTradeAgreement/ram:BuyerTaxRepresentativeTradeParty/ram:Name</v>
      </c>
      <c r="AS425" s="66" t="s">
        <v>73</v>
      </c>
      <c r="AT425" s="68" t="s">
        <v>56</v>
      </c>
      <c r="AU425" s="62" t="str">
        <f t="shared" si="71"/>
        <v>0..1</v>
      </c>
      <c r="AV425" s="66" t="s">
        <v>35</v>
      </c>
      <c r="AW425" s="69" t="s">
        <v>35</v>
      </c>
      <c r="AX425" s="7"/>
      <c r="AY425" s="70" t="str">
        <f t="shared" si="74"/>
        <v>EXTENDED</v>
      </c>
      <c r="AZ425" s="70" t="str">
        <f t="shared" si="74"/>
        <v>EXTENDED</v>
      </c>
      <c r="BA425" s="1"/>
      <c r="BB425" s="57"/>
      <c r="BE425"/>
      <c r="BF425" s="1"/>
      <c r="BG425" s="1"/>
      <c r="BH425" s="1"/>
      <c r="BI425" s="1"/>
      <c r="BJ425" s="1"/>
      <c r="BK425" s="1"/>
      <c r="BL425" s="1"/>
      <c r="BM425" s="1"/>
      <c r="BN425" s="1"/>
      <c r="BO425" s="1"/>
      <c r="BP425" s="1"/>
      <c r="BQ425" s="1"/>
      <c r="BR425" s="1"/>
      <c r="BS425" s="1"/>
      <c r="BT425" s="1"/>
      <c r="BU425" s="1"/>
      <c r="BV425" s="1"/>
      <c r="BW425" s="1"/>
      <c r="BX425" s="1"/>
      <c r="BY425" s="1"/>
      <c r="BZ425" s="1"/>
    </row>
    <row r="426" spans="1:78" s="59" customFormat="1" ht="90" x14ac:dyDescent="0.2">
      <c r="A426" s="45" t="str">
        <f t="shared" si="68"/>
        <v>EXT</v>
      </c>
      <c r="B426" s="131" t="s">
        <v>262</v>
      </c>
      <c r="C426" s="131"/>
      <c r="D426" s="189" t="s">
        <v>1526</v>
      </c>
      <c r="E426" s="140" t="s">
        <v>41</v>
      </c>
      <c r="F426" s="296" t="e">
        <v>#N/A</v>
      </c>
      <c r="G426" s="141">
        <f t="shared" si="75"/>
        <v>4</v>
      </c>
      <c r="H426" s="141" t="s">
        <v>42</v>
      </c>
      <c r="I426" s="125" t="s">
        <v>2259</v>
      </c>
      <c r="J426" s="125"/>
      <c r="K426" s="126"/>
      <c r="L426" s="126"/>
      <c r="M426" s="126"/>
      <c r="N426" s="125"/>
      <c r="O426" s="124" t="s">
        <v>42</v>
      </c>
      <c r="P426" s="124" t="str">
        <f t="shared" si="76"/>
        <v>0..1</v>
      </c>
      <c r="Q426" s="142" t="s">
        <v>2260</v>
      </c>
      <c r="R426" s="143" t="s">
        <v>2261</v>
      </c>
      <c r="S426" s="124"/>
      <c r="T426" s="129"/>
      <c r="U426" s="141" t="s">
        <v>42</v>
      </c>
      <c r="V426" s="124"/>
      <c r="W426" s="130"/>
      <c r="X426" s="38"/>
      <c r="Y426" s="70" t="s">
        <v>47</v>
      </c>
      <c r="Z426" s="70" t="s">
        <v>47</v>
      </c>
      <c r="AA426" s="4"/>
      <c r="AB426" s="13" t="str">
        <f t="shared" si="66"/>
        <v>/rsm:CrossIndustryInvoice/rsm:SupplyChainTradeTransaction/ram:ApplicableHeaderTradeAgreement/ram:BuyerTaxRepresentativeTradeParty</v>
      </c>
      <c r="AC426" s="13" t="str">
        <f t="shared" si="67"/>
        <v>/ram:SpecifiedLegalOrganization</v>
      </c>
      <c r="AD426" s="14">
        <f>COUNTIFS(R$4:R426,AB426)</f>
        <v>1</v>
      </c>
      <c r="AE426" s="1"/>
      <c r="AF426" s="140" t="str">
        <f t="shared" si="72"/>
        <v>EXT</v>
      </c>
      <c r="AG426" s="141">
        <f t="shared" si="70"/>
        <v>4</v>
      </c>
      <c r="AH426" s="141" t="str">
        <f t="shared" si="73"/>
        <v>0..1</v>
      </c>
      <c r="AI426" s="125" t="s">
        <v>2102</v>
      </c>
      <c r="AJ426" s="125"/>
      <c r="AK426" s="126"/>
      <c r="AL426" s="126"/>
      <c r="AM426" s="126"/>
      <c r="AN426" s="125"/>
      <c r="AO426" s="124" t="str">
        <f t="shared" si="69"/>
        <v>0..1</v>
      </c>
      <c r="AP426" s="124" t="str">
        <f t="shared" si="69"/>
        <v>0..1</v>
      </c>
      <c r="AQ426" s="142" t="str">
        <f t="shared" si="69"/>
        <v>/rsm:CrossIndustryInvoice
/rsm:SupplyChainTradeTransaction
/ram:ApplicableHeaderTradeAgreement
/ram:BuyerTaxRepresentativeTradeParty
/ram:SpecifiedLegalOrganization</v>
      </c>
      <c r="AR426" s="143" t="str">
        <f t="shared" si="69"/>
        <v>/rsm:CrossIndustryInvoice/rsm:SupplyChainTradeTransaction/ram:ApplicableHeaderTradeAgreement/ram:BuyerTaxRepresentativeTradeParty/ram:SpecifiedLegalOrganization</v>
      </c>
      <c r="AS426" s="124"/>
      <c r="AT426" s="129"/>
      <c r="AU426" s="141" t="str">
        <f t="shared" si="71"/>
        <v>0..1</v>
      </c>
      <c r="AV426" s="124"/>
      <c r="AW426" s="130"/>
      <c r="AX426" s="7"/>
      <c r="AY426" s="70" t="str">
        <f t="shared" si="74"/>
        <v>EXTENDED</v>
      </c>
      <c r="AZ426" s="70" t="str">
        <f t="shared" si="74"/>
        <v>EXTENDED</v>
      </c>
      <c r="BA426" s="1"/>
      <c r="BB426" s="57"/>
      <c r="BE426"/>
      <c r="BF426" s="1"/>
      <c r="BG426" s="1"/>
      <c r="BH426" s="1"/>
      <c r="BI426" s="1"/>
      <c r="BJ426" s="1"/>
      <c r="BK426" s="1"/>
      <c r="BL426" s="1"/>
      <c r="BM426" s="1"/>
      <c r="BN426" s="1"/>
      <c r="BO426" s="1"/>
      <c r="BP426" s="1"/>
      <c r="BQ426" s="1"/>
      <c r="BR426" s="1"/>
      <c r="BS426" s="1"/>
      <c r="BT426" s="1"/>
      <c r="BU426" s="1"/>
      <c r="BV426" s="1"/>
      <c r="BW426" s="1"/>
      <c r="BX426" s="1"/>
      <c r="BY426" s="1"/>
      <c r="BZ426" s="1"/>
    </row>
    <row r="427" spans="1:78" s="59" customFormat="1" ht="105" x14ac:dyDescent="0.2">
      <c r="A427" s="45" t="str">
        <f t="shared" si="68"/>
        <v>EXT</v>
      </c>
      <c r="B427" s="131" t="s">
        <v>262</v>
      </c>
      <c r="C427" s="131"/>
      <c r="D427" s="189" t="s">
        <v>1526</v>
      </c>
      <c r="E427" s="61" t="s">
        <v>41</v>
      </c>
      <c r="F427" s="282" t="e">
        <v>#N/A</v>
      </c>
      <c r="G427" s="62">
        <f t="shared" si="75"/>
        <v>5</v>
      </c>
      <c r="H427" s="62" t="s">
        <v>42</v>
      </c>
      <c r="I427" s="64" t="s">
        <v>3</v>
      </c>
      <c r="J427" s="64"/>
      <c r="K427" s="65"/>
      <c r="L427" s="65"/>
      <c r="M427" s="65"/>
      <c r="N427" s="64"/>
      <c r="O427" s="66" t="s">
        <v>42</v>
      </c>
      <c r="P427" s="66" t="str">
        <f t="shared" si="76"/>
        <v>0..1</v>
      </c>
      <c r="Q427" s="6" t="s">
        <v>2262</v>
      </c>
      <c r="R427" s="67" t="s">
        <v>2263</v>
      </c>
      <c r="S427" s="66" t="s">
        <v>55</v>
      </c>
      <c r="T427" s="68" t="s">
        <v>56</v>
      </c>
      <c r="U427" s="62" t="s">
        <v>42</v>
      </c>
      <c r="V427" s="66"/>
      <c r="W427" s="69"/>
      <c r="X427" s="38"/>
      <c r="Y427" s="70" t="s">
        <v>47</v>
      </c>
      <c r="Z427" s="70" t="s">
        <v>47</v>
      </c>
      <c r="AA427" s="4"/>
      <c r="AB427" s="13" t="str">
        <f t="shared" si="66"/>
        <v>/rsm:CrossIndustryInvoice/rsm:SupplyChainTradeTransaction/ram:ApplicableHeaderTradeAgreement/ram:BuyerTaxRepresentativeTradeParty/ram:SpecifiedLegalOrganization</v>
      </c>
      <c r="AC427" s="13" t="str">
        <f t="shared" si="67"/>
        <v>/ram:ID</v>
      </c>
      <c r="AD427" s="14">
        <f>COUNTIFS(R$4:R427,AB427)</f>
        <v>1</v>
      </c>
      <c r="AE427" s="1"/>
      <c r="AF427" s="61" t="str">
        <f t="shared" si="72"/>
        <v>EXT</v>
      </c>
      <c r="AG427" s="62">
        <f t="shared" si="70"/>
        <v>5</v>
      </c>
      <c r="AH427" s="62" t="str">
        <f t="shared" si="73"/>
        <v>0..1</v>
      </c>
      <c r="AI427" s="64" t="s">
        <v>2105</v>
      </c>
      <c r="AJ427" s="64"/>
      <c r="AK427" s="65"/>
      <c r="AL427" s="65"/>
      <c r="AM427" s="65"/>
      <c r="AN427" s="64"/>
      <c r="AO427" s="66" t="str">
        <f t="shared" si="69"/>
        <v>0..1</v>
      </c>
      <c r="AP427" s="66" t="str">
        <f t="shared" si="69"/>
        <v>0..1</v>
      </c>
      <c r="AQ427" s="6" t="str">
        <f t="shared" si="69"/>
        <v>/rsm:CrossIndustryInvoice
/rsm:SupplyChainTradeTransaction
/ram:ApplicableHeaderTradeAgreement
/ram:BuyerTaxRepresentativeTradeParty
/ram:SpecifiedLegalOrganization
/ram:ID</v>
      </c>
      <c r="AR427" s="67" t="str">
        <f t="shared" si="69"/>
        <v>/rsm:CrossIndustryInvoice/rsm:SupplyChainTradeTransaction/ram:ApplicableHeaderTradeAgreement/ram:BuyerTaxRepresentativeTradeParty/ram:SpecifiedLegalOrganization/ram:ID</v>
      </c>
      <c r="AS427" s="66" t="s">
        <v>55</v>
      </c>
      <c r="AT427" s="68" t="s">
        <v>56</v>
      </c>
      <c r="AU427" s="62" t="str">
        <f t="shared" si="71"/>
        <v>0..1</v>
      </c>
      <c r="AV427" s="66"/>
      <c r="AW427" s="69"/>
      <c r="AX427" s="7"/>
      <c r="AY427" s="70" t="str">
        <f t="shared" si="74"/>
        <v>EXTENDED</v>
      </c>
      <c r="AZ427" s="70" t="str">
        <f t="shared" si="74"/>
        <v>EXTENDED</v>
      </c>
      <c r="BA427" s="1"/>
      <c r="BB427" s="57"/>
      <c r="BE427"/>
      <c r="BF427" s="1"/>
      <c r="BG427" s="1"/>
      <c r="BH427" s="1"/>
      <c r="BI427" s="1"/>
      <c r="BJ427" s="1"/>
      <c r="BK427" s="1"/>
      <c r="BL427" s="1"/>
      <c r="BM427" s="1"/>
      <c r="BN427" s="1"/>
      <c r="BO427" s="1"/>
      <c r="BP427" s="1"/>
      <c r="BQ427" s="1"/>
      <c r="BR427" s="1"/>
      <c r="BS427" s="1"/>
      <c r="BT427" s="1"/>
      <c r="BU427" s="1"/>
      <c r="BV427" s="1"/>
      <c r="BW427" s="1"/>
      <c r="BX427" s="1"/>
      <c r="BY427" s="1"/>
      <c r="BZ427" s="1"/>
    </row>
    <row r="428" spans="1:78" s="59" customFormat="1" ht="120" x14ac:dyDescent="0.2">
      <c r="A428" s="45" t="str">
        <f t="shared" si="68"/>
        <v>EXT</v>
      </c>
      <c r="B428" s="131" t="s">
        <v>262</v>
      </c>
      <c r="C428" s="131"/>
      <c r="D428" s="189" t="s">
        <v>1526</v>
      </c>
      <c r="E428" s="61" t="s">
        <v>41</v>
      </c>
      <c r="F428" s="282" t="e">
        <v>#N/A</v>
      </c>
      <c r="G428" s="62">
        <f t="shared" si="75"/>
        <v>6</v>
      </c>
      <c r="H428" s="62" t="s">
        <v>42</v>
      </c>
      <c r="I428" s="64" t="s">
        <v>498</v>
      </c>
      <c r="J428" s="64" t="s">
        <v>2264</v>
      </c>
      <c r="K428" s="65" t="s">
        <v>326</v>
      </c>
      <c r="L428" s="65" t="s">
        <v>916</v>
      </c>
      <c r="M428" s="65" t="s">
        <v>35</v>
      </c>
      <c r="N428" s="64" t="s">
        <v>128</v>
      </c>
      <c r="O428" s="66" t="s">
        <v>42</v>
      </c>
      <c r="P428" s="66" t="str">
        <f t="shared" si="76"/>
        <v>0..1</v>
      </c>
      <c r="Q428" s="6" t="s">
        <v>2265</v>
      </c>
      <c r="R428" s="67" t="s">
        <v>2266</v>
      </c>
      <c r="S428" s="66" t="s">
        <v>329</v>
      </c>
      <c r="T428" s="68" t="s">
        <v>163</v>
      </c>
      <c r="U428" s="62" t="s">
        <v>42</v>
      </c>
      <c r="V428" s="66"/>
      <c r="W428" s="69"/>
      <c r="X428" s="38"/>
      <c r="Y428" s="70" t="s">
        <v>47</v>
      </c>
      <c r="Z428" s="70" t="s">
        <v>47</v>
      </c>
      <c r="AA428" s="4"/>
      <c r="AB428" s="13" t="str">
        <f t="shared" si="66"/>
        <v>/rsm:CrossIndustryInvoice/rsm:SupplyChainTradeTransaction/ram:ApplicableHeaderTradeAgreement/ram:BuyerTaxRepresentativeTradeParty/ram:SpecifiedLegalOrganization/ram:ID</v>
      </c>
      <c r="AC428" s="13" t="str">
        <f t="shared" si="67"/>
        <v>/@schemeID</v>
      </c>
      <c r="AD428" s="14">
        <f>COUNTIFS(R$4:R428,AB428)</f>
        <v>1</v>
      </c>
      <c r="AE428" s="1"/>
      <c r="AF428" s="61" t="str">
        <f t="shared" si="72"/>
        <v>EXT</v>
      </c>
      <c r="AG428" s="62">
        <f t="shared" si="70"/>
        <v>6</v>
      </c>
      <c r="AH428" s="62" t="str">
        <f t="shared" si="73"/>
        <v>0..1</v>
      </c>
      <c r="AI428" s="64" t="s">
        <v>330</v>
      </c>
      <c r="AJ428" s="64"/>
      <c r="AK428" s="65"/>
      <c r="AL428" s="65"/>
      <c r="AM428" s="65"/>
      <c r="AN428" s="64"/>
      <c r="AO428" s="66" t="str">
        <f t="shared" si="69"/>
        <v>0..1</v>
      </c>
      <c r="AP428" s="66" t="str">
        <f t="shared" si="69"/>
        <v>0..1</v>
      </c>
      <c r="AQ428" s="6" t="str">
        <f t="shared" si="69"/>
        <v>/rsm:CrossIndustryInvoice
/rsm:SupplyChainTradeTransaction
/ram:ApplicableHeaderTradeAgreement
/ram:BuyerTaxRepresentativeTradeParty
/ram:SpecifiedLegalOrganization
/ram:ID
/@schemeID</v>
      </c>
      <c r="AR428" s="67" t="str">
        <f t="shared" si="69"/>
        <v>/rsm:CrossIndustryInvoice/rsm:SupplyChainTradeTransaction/ram:ApplicableHeaderTradeAgreement/ram:BuyerTaxRepresentativeTradeParty/ram:SpecifiedLegalOrganization/ram:ID/@schemeID</v>
      </c>
      <c r="AS428" s="66" t="s">
        <v>329</v>
      </c>
      <c r="AT428" s="68" t="s">
        <v>163</v>
      </c>
      <c r="AU428" s="62" t="str">
        <f t="shared" si="71"/>
        <v>0..1</v>
      </c>
      <c r="AV428" s="66"/>
      <c r="AW428" s="69"/>
      <c r="AX428" s="7"/>
      <c r="AY428" s="70" t="str">
        <f t="shared" si="74"/>
        <v>EXTENDED</v>
      </c>
      <c r="AZ428" s="70" t="str">
        <f t="shared" si="74"/>
        <v>EXTENDED</v>
      </c>
      <c r="BA428" s="1"/>
      <c r="BB428" s="57"/>
      <c r="BE428"/>
      <c r="BF428" s="1"/>
      <c r="BG428" s="1"/>
      <c r="BH428" s="1"/>
      <c r="BI428" s="1"/>
      <c r="BJ428" s="1"/>
      <c r="BK428" s="1"/>
      <c r="BL428" s="1"/>
      <c r="BM428" s="1"/>
      <c r="BN428" s="1"/>
      <c r="BO428" s="1"/>
      <c r="BP428" s="1"/>
      <c r="BQ428" s="1"/>
      <c r="BR428" s="1"/>
      <c r="BS428" s="1"/>
      <c r="BT428" s="1"/>
      <c r="BU428" s="1"/>
      <c r="BV428" s="1"/>
      <c r="BW428" s="1"/>
      <c r="BX428" s="1"/>
      <c r="BY428" s="1"/>
      <c r="BZ428" s="1"/>
    </row>
    <row r="429" spans="1:78" s="59" customFormat="1" ht="105" x14ac:dyDescent="0.2">
      <c r="A429" s="45" t="str">
        <f t="shared" si="68"/>
        <v>EXT</v>
      </c>
      <c r="B429" s="131" t="s">
        <v>262</v>
      </c>
      <c r="C429" s="131"/>
      <c r="D429" s="189" t="s">
        <v>1526</v>
      </c>
      <c r="E429" s="61" t="s">
        <v>41</v>
      </c>
      <c r="F429" s="282" t="e">
        <v>#N/A</v>
      </c>
      <c r="G429" s="62">
        <f t="shared" si="75"/>
        <v>5</v>
      </c>
      <c r="H429" s="62" t="s">
        <v>42</v>
      </c>
      <c r="I429" s="64" t="s">
        <v>2109</v>
      </c>
      <c r="J429" s="64"/>
      <c r="K429" s="65"/>
      <c r="L429" s="65"/>
      <c r="M429" s="65"/>
      <c r="N429" s="64"/>
      <c r="O429" s="66" t="s">
        <v>42</v>
      </c>
      <c r="P429" s="66" t="str">
        <f t="shared" si="76"/>
        <v>0..1</v>
      </c>
      <c r="Q429" s="6" t="s">
        <v>2267</v>
      </c>
      <c r="R429" s="67" t="s">
        <v>2268</v>
      </c>
      <c r="S429" s="66" t="s">
        <v>73</v>
      </c>
      <c r="T429" s="68" t="s">
        <v>56</v>
      </c>
      <c r="U429" s="62" t="s">
        <v>42</v>
      </c>
      <c r="V429" s="66"/>
      <c r="W429" s="69"/>
      <c r="X429" s="38"/>
      <c r="Y429" s="70" t="s">
        <v>47</v>
      </c>
      <c r="Z429" s="70" t="s">
        <v>47</v>
      </c>
      <c r="AA429" s="4"/>
      <c r="AB429" s="13" t="str">
        <f t="shared" si="66"/>
        <v>/rsm:CrossIndustryInvoice/rsm:SupplyChainTradeTransaction/ram:ApplicableHeaderTradeAgreement/ram:BuyerTaxRepresentativeTradeParty/ram:SpecifiedLegalOrganization</v>
      </c>
      <c r="AC429" s="13" t="str">
        <f t="shared" si="67"/>
        <v>/ram:TradingBusinessName</v>
      </c>
      <c r="AD429" s="14">
        <f>COUNTIFS(R$4:R429,AB429)</f>
        <v>1</v>
      </c>
      <c r="AE429" s="1"/>
      <c r="AF429" s="61" t="str">
        <f t="shared" si="72"/>
        <v>EXT</v>
      </c>
      <c r="AG429" s="62">
        <f t="shared" si="70"/>
        <v>5</v>
      </c>
      <c r="AH429" s="62" t="str">
        <f t="shared" si="73"/>
        <v>0..1</v>
      </c>
      <c r="AI429" s="64" t="s">
        <v>2112</v>
      </c>
      <c r="AJ429" s="64"/>
      <c r="AK429" s="65"/>
      <c r="AL429" s="65"/>
      <c r="AM429" s="65"/>
      <c r="AN429" s="64"/>
      <c r="AO429" s="66" t="str">
        <f t="shared" si="69"/>
        <v>0..1</v>
      </c>
      <c r="AP429" s="66" t="str">
        <f t="shared" si="69"/>
        <v>0..1</v>
      </c>
      <c r="AQ429" s="6" t="str">
        <f t="shared" si="69"/>
        <v>/rsm:CrossIndustryInvoice
/rsm:SupplyChainTradeTransaction
/ram:ApplicableHeaderTradeAgreement
/ram:BuyerTaxRepresentativeTradeParty
/ram:SpecifiedLegalOrganization
/ram:TradingBusinessName</v>
      </c>
      <c r="AR429" s="67" t="str">
        <f t="shared" si="69"/>
        <v>/rsm:CrossIndustryInvoice/rsm:SupplyChainTradeTransaction/ram:ApplicableHeaderTradeAgreement/ram:BuyerTaxRepresentativeTradeParty/ram:SpecifiedLegalOrganization/ram:TradingBusinessName</v>
      </c>
      <c r="AS429" s="66" t="s">
        <v>73</v>
      </c>
      <c r="AT429" s="68" t="s">
        <v>56</v>
      </c>
      <c r="AU429" s="62" t="str">
        <f t="shared" si="71"/>
        <v>0..1</v>
      </c>
      <c r="AV429" s="66"/>
      <c r="AW429" s="69"/>
      <c r="AX429" s="7"/>
      <c r="AY429" s="70" t="str">
        <f t="shared" si="74"/>
        <v>EXTENDED</v>
      </c>
      <c r="AZ429" s="70" t="str">
        <f t="shared" si="74"/>
        <v>EXTENDED</v>
      </c>
      <c r="BA429" s="1"/>
      <c r="BB429" s="57"/>
      <c r="BE429"/>
      <c r="BF429" s="1"/>
      <c r="BG429" s="1"/>
      <c r="BH429" s="1"/>
      <c r="BI429" s="1"/>
      <c r="BJ429" s="1"/>
      <c r="BK429" s="1"/>
      <c r="BL429" s="1"/>
      <c r="BM429" s="1"/>
      <c r="BN429" s="1"/>
      <c r="BO429" s="1"/>
      <c r="BP429" s="1"/>
      <c r="BQ429" s="1"/>
      <c r="BR429" s="1"/>
      <c r="BS429" s="1"/>
      <c r="BT429" s="1"/>
      <c r="BU429" s="1"/>
      <c r="BV429" s="1"/>
      <c r="BW429" s="1"/>
      <c r="BX429" s="1"/>
      <c r="BY429" s="1"/>
      <c r="BZ429" s="1"/>
    </row>
    <row r="430" spans="1:78" s="59" customFormat="1" ht="105" x14ac:dyDescent="0.2">
      <c r="A430" s="45" t="str">
        <f t="shared" si="68"/>
        <v>EXT</v>
      </c>
      <c r="B430" s="131" t="s">
        <v>2079</v>
      </c>
      <c r="C430" s="131"/>
      <c r="D430" s="189" t="s">
        <v>1526</v>
      </c>
      <c r="E430" s="162" t="s">
        <v>41</v>
      </c>
      <c r="F430" s="298" t="e">
        <v>#N/A</v>
      </c>
      <c r="G430" s="163">
        <f t="shared" si="75"/>
        <v>5</v>
      </c>
      <c r="H430" s="163" t="s">
        <v>42</v>
      </c>
      <c r="I430" s="164" t="s">
        <v>2269</v>
      </c>
      <c r="J430" s="164" t="s">
        <v>2270</v>
      </c>
      <c r="K430" s="165"/>
      <c r="L430" s="165"/>
      <c r="M430" s="165"/>
      <c r="N430" s="164"/>
      <c r="O430" s="66" t="s">
        <v>42</v>
      </c>
      <c r="P430" s="66" t="str">
        <f t="shared" si="76"/>
        <v>0..1</v>
      </c>
      <c r="Q430" s="167" t="s">
        <v>2271</v>
      </c>
      <c r="R430" s="168" t="s">
        <v>2272</v>
      </c>
      <c r="S430" s="166"/>
      <c r="T430" s="169"/>
      <c r="U430" s="163" t="s">
        <v>42</v>
      </c>
      <c r="V430" s="166"/>
      <c r="W430" s="170"/>
      <c r="X430" s="38"/>
      <c r="Y430" s="171" t="s">
        <v>47</v>
      </c>
      <c r="Z430" s="171" t="s">
        <v>47</v>
      </c>
      <c r="AA430" s="57"/>
      <c r="AB430" s="13" t="str">
        <f t="shared" si="66"/>
        <v>/rsm:CrossIndustryInvoice/rsm:SupplyChainTradeTransaction/ram:ApplicableHeaderTradeAgreement/ram:BuyerTaxRepresentativeTradeParty/ram:SpecifiedLegalOrganization</v>
      </c>
      <c r="AC430" s="13" t="str">
        <f t="shared" si="67"/>
        <v>/ram:PostalTradeAddress</v>
      </c>
      <c r="AD430" s="14">
        <f>COUNTIFS(R$4:R430,AB430)</f>
        <v>1</v>
      </c>
      <c r="AE430" s="57"/>
      <c r="AF430" s="162" t="str">
        <f t="shared" si="72"/>
        <v>EXT</v>
      </c>
      <c r="AG430" s="163">
        <f t="shared" si="70"/>
        <v>5</v>
      </c>
      <c r="AH430" s="163" t="str">
        <f t="shared" si="73"/>
        <v>0..1</v>
      </c>
      <c r="AI430" s="164" t="s">
        <v>1632</v>
      </c>
      <c r="AJ430" s="164" t="s">
        <v>1633</v>
      </c>
      <c r="AK430" s="165"/>
      <c r="AL430" s="165"/>
      <c r="AM430" s="165"/>
      <c r="AN430" s="164"/>
      <c r="AO430" s="66" t="str">
        <f t="shared" si="69"/>
        <v>0..1</v>
      </c>
      <c r="AP430" s="66" t="str">
        <f t="shared" si="69"/>
        <v>0..1</v>
      </c>
      <c r="AQ430" s="167" t="str">
        <f t="shared" si="69"/>
        <v>/rsm:CrossIndustryInvoice
/rsm:SupplyChainTradeTransaction
/ram:ApplicableHeaderTradeAgreement
/ram:BuyerTaxRepresentativeTradeParty
/ram:SpecifiedLegalOrganization
/ram:PostalTradeAddress</v>
      </c>
      <c r="AR430" s="168" t="str">
        <f t="shared" si="69"/>
        <v>/rsm:CrossIndustryInvoice/rsm:SupplyChainTradeTransaction/ram:ApplicableHeaderTradeAgreement/ram:BuyerTaxRepresentativeTradeParty/ram:SpecifiedLegalOrganization/ram:PostalTradeAddress</v>
      </c>
      <c r="AS430" s="166"/>
      <c r="AT430" s="169"/>
      <c r="AU430" s="163" t="str">
        <f t="shared" si="71"/>
        <v>0..1</v>
      </c>
      <c r="AV430" s="166"/>
      <c r="AW430" s="170"/>
      <c r="AX430" s="7"/>
      <c r="AY430" s="171" t="str">
        <f t="shared" si="74"/>
        <v>EXTENDED</v>
      </c>
      <c r="AZ430" s="171" t="str">
        <f t="shared" si="74"/>
        <v>EXTENDED</v>
      </c>
      <c r="BA430" s="1"/>
      <c r="BB430" s="57"/>
      <c r="BE430"/>
      <c r="BF430" s="1"/>
      <c r="BG430" s="1"/>
      <c r="BH430" s="1"/>
      <c r="BI430" s="1"/>
      <c r="BJ430" s="1"/>
      <c r="BK430" s="1"/>
      <c r="BL430" s="1"/>
      <c r="BM430" s="1"/>
      <c r="BN430" s="1"/>
      <c r="BO430" s="1"/>
      <c r="BP430" s="1"/>
      <c r="BQ430" s="1"/>
      <c r="BR430" s="1"/>
      <c r="BS430" s="1"/>
      <c r="BT430" s="1"/>
      <c r="BU430" s="1"/>
      <c r="BV430" s="1"/>
      <c r="BW430" s="1"/>
      <c r="BX430" s="1"/>
      <c r="BY430" s="1"/>
      <c r="BZ430" s="1"/>
    </row>
    <row r="431" spans="1:78" s="59" customFormat="1" ht="120" x14ac:dyDescent="0.2">
      <c r="A431" s="45" t="str">
        <f t="shared" si="68"/>
        <v>EXT</v>
      </c>
      <c r="B431" s="131" t="s">
        <v>2079</v>
      </c>
      <c r="C431" s="131"/>
      <c r="D431" s="189" t="s">
        <v>1526</v>
      </c>
      <c r="E431" s="61" t="s">
        <v>41</v>
      </c>
      <c r="F431" s="282" t="e">
        <v>#N/A</v>
      </c>
      <c r="G431" s="62">
        <f t="shared" si="75"/>
        <v>6</v>
      </c>
      <c r="H431" s="62" t="s">
        <v>42</v>
      </c>
      <c r="I431" s="64" t="s">
        <v>1634</v>
      </c>
      <c r="J431" s="64" t="s">
        <v>1635</v>
      </c>
      <c r="K431" s="65" t="s">
        <v>1636</v>
      </c>
      <c r="L431" s="65"/>
      <c r="M431" s="65"/>
      <c r="N431" s="64"/>
      <c r="O431" s="66" t="s">
        <v>42</v>
      </c>
      <c r="P431" s="66" t="str">
        <f t="shared" si="76"/>
        <v>0..1</v>
      </c>
      <c r="Q431" s="6" t="s">
        <v>2273</v>
      </c>
      <c r="R431" s="67" t="s">
        <v>2274</v>
      </c>
      <c r="S431" s="66" t="s">
        <v>73</v>
      </c>
      <c r="T431" s="68" t="s">
        <v>56</v>
      </c>
      <c r="U431" s="62" t="s">
        <v>42</v>
      </c>
      <c r="V431" s="66"/>
      <c r="W431" s="69"/>
      <c r="X431" s="38"/>
      <c r="Y431" s="70" t="s">
        <v>47</v>
      </c>
      <c r="Z431" s="70" t="s">
        <v>47</v>
      </c>
      <c r="AA431" s="57"/>
      <c r="AB431" s="13" t="str">
        <f t="shared" si="66"/>
        <v>/rsm:CrossIndustryInvoice/rsm:SupplyChainTradeTransaction/ram:ApplicableHeaderTradeAgreement/ram:BuyerTaxRepresentativeTradeParty/ram:SpecifiedLegalOrganization/ram:PostalTradeAddress</v>
      </c>
      <c r="AC431" s="13" t="str">
        <f t="shared" si="67"/>
        <v>/ram:PostcodeCode</v>
      </c>
      <c r="AD431" s="14">
        <f>COUNTIFS(R$4:R431,AB431)</f>
        <v>1</v>
      </c>
      <c r="AE431" s="57"/>
      <c r="AF431" s="61" t="str">
        <f t="shared" si="72"/>
        <v>EXT</v>
      </c>
      <c r="AG431" s="62">
        <f t="shared" si="70"/>
        <v>6</v>
      </c>
      <c r="AH431" s="62" t="str">
        <f t="shared" si="73"/>
        <v>0..1</v>
      </c>
      <c r="AI431" s="64" t="s">
        <v>2275</v>
      </c>
      <c r="AJ431" s="64"/>
      <c r="AK431" s="65"/>
      <c r="AL431" s="65"/>
      <c r="AM431" s="65"/>
      <c r="AN431" s="64"/>
      <c r="AO431" s="66" t="str">
        <f t="shared" si="69"/>
        <v>0..1</v>
      </c>
      <c r="AP431" s="66" t="str">
        <f t="shared" si="69"/>
        <v>0..1</v>
      </c>
      <c r="AQ431" s="6" t="str">
        <f t="shared" si="69"/>
        <v>/rsm:CrossIndustryInvoice
/rsm:SupplyChainTradeTransaction
/ram:ApplicableHeaderTradeAgreement
/ram:BuyerTaxRepresentativeTradeParty
/ram:SpecifiedLegalOrganization
/ram:PostalTradeAddress
/ram:PostcodeCode</v>
      </c>
      <c r="AR431" s="67" t="str">
        <f t="shared" si="69"/>
        <v>/rsm:CrossIndustryInvoice/rsm:SupplyChainTradeTransaction/ram:ApplicableHeaderTradeAgreement/ram:BuyerTaxRepresentativeTradeParty/ram:SpecifiedLegalOrganization/ram:PostalTradeAddress/ram:PostcodeCode</v>
      </c>
      <c r="AS431" s="66" t="s">
        <v>73</v>
      </c>
      <c r="AT431" s="68" t="s">
        <v>56</v>
      </c>
      <c r="AU431" s="62" t="str">
        <f t="shared" si="71"/>
        <v>0..1</v>
      </c>
      <c r="AV431" s="66"/>
      <c r="AW431" s="69"/>
      <c r="AX431" s="7"/>
      <c r="AY431" s="70" t="str">
        <f t="shared" si="74"/>
        <v>EXTENDED</v>
      </c>
      <c r="AZ431" s="70" t="str">
        <f t="shared" si="74"/>
        <v>EXTENDED</v>
      </c>
      <c r="BA431" s="1"/>
      <c r="BB431" s="57"/>
      <c r="BE431"/>
      <c r="BF431" s="1"/>
      <c r="BG431" s="1"/>
      <c r="BH431" s="1"/>
      <c r="BI431" s="1"/>
      <c r="BJ431" s="1"/>
      <c r="BK431" s="1"/>
      <c r="BL431" s="1"/>
      <c r="BM431" s="1"/>
      <c r="BN431" s="1"/>
      <c r="BO431" s="1"/>
      <c r="BP431" s="1"/>
      <c r="BQ431" s="1"/>
      <c r="BR431" s="1"/>
      <c r="BS431" s="1"/>
      <c r="BT431" s="1"/>
      <c r="BU431" s="1"/>
      <c r="BV431" s="1"/>
      <c r="BW431" s="1"/>
      <c r="BX431" s="1"/>
      <c r="BY431" s="1"/>
      <c r="BZ431" s="1"/>
    </row>
    <row r="432" spans="1:78" s="59" customFormat="1" ht="120" x14ac:dyDescent="0.2">
      <c r="A432" s="45" t="str">
        <f t="shared" si="68"/>
        <v>EXT</v>
      </c>
      <c r="B432" s="131" t="s">
        <v>2079</v>
      </c>
      <c r="C432" s="131"/>
      <c r="D432" s="189" t="s">
        <v>1526</v>
      </c>
      <c r="E432" s="61" t="s">
        <v>41</v>
      </c>
      <c r="F432" s="282" t="e">
        <v>#N/A</v>
      </c>
      <c r="G432" s="62">
        <f t="shared" si="75"/>
        <v>6</v>
      </c>
      <c r="H432" s="62" t="s">
        <v>42</v>
      </c>
      <c r="I432" s="64" t="s">
        <v>1640</v>
      </c>
      <c r="J432" s="64" t="s">
        <v>1641</v>
      </c>
      <c r="K432" s="65" t="s">
        <v>1642</v>
      </c>
      <c r="L432" s="65"/>
      <c r="M432" s="65"/>
      <c r="N432" s="64"/>
      <c r="O432" s="66" t="s">
        <v>42</v>
      </c>
      <c r="P432" s="66" t="str">
        <f t="shared" si="76"/>
        <v>0..1</v>
      </c>
      <c r="Q432" s="6" t="s">
        <v>2276</v>
      </c>
      <c r="R432" s="67" t="s">
        <v>2277</v>
      </c>
      <c r="S432" s="66" t="s">
        <v>73</v>
      </c>
      <c r="T432" s="68" t="s">
        <v>56</v>
      </c>
      <c r="U432" s="62" t="s">
        <v>42</v>
      </c>
      <c r="V432" s="66"/>
      <c r="W432" s="69"/>
      <c r="X432" s="38"/>
      <c r="Y432" s="70" t="s">
        <v>47</v>
      </c>
      <c r="Z432" s="70" t="s">
        <v>47</v>
      </c>
      <c r="AA432" s="57"/>
      <c r="AB432" s="13" t="str">
        <f t="shared" si="66"/>
        <v>/rsm:CrossIndustryInvoice/rsm:SupplyChainTradeTransaction/ram:ApplicableHeaderTradeAgreement/ram:BuyerTaxRepresentativeTradeParty/ram:SpecifiedLegalOrganization/ram:PostalTradeAddress</v>
      </c>
      <c r="AC432" s="13" t="str">
        <f t="shared" si="67"/>
        <v>/ram:LineOne</v>
      </c>
      <c r="AD432" s="14">
        <f>COUNTIFS(R$4:R432,AB432)</f>
        <v>1</v>
      </c>
      <c r="AE432" s="57"/>
      <c r="AF432" s="61" t="str">
        <f t="shared" si="72"/>
        <v>EXT</v>
      </c>
      <c r="AG432" s="62">
        <f t="shared" si="70"/>
        <v>6</v>
      </c>
      <c r="AH432" s="62" t="str">
        <f t="shared" si="73"/>
        <v>0..1</v>
      </c>
      <c r="AI432" s="64" t="s">
        <v>2278</v>
      </c>
      <c r="AJ432" s="64"/>
      <c r="AK432" s="65"/>
      <c r="AL432" s="65"/>
      <c r="AM432" s="65"/>
      <c r="AN432" s="64"/>
      <c r="AO432" s="66" t="str">
        <f t="shared" si="69"/>
        <v>0..1</v>
      </c>
      <c r="AP432" s="66" t="str">
        <f t="shared" si="69"/>
        <v>0..1</v>
      </c>
      <c r="AQ432" s="6" t="str">
        <f t="shared" si="69"/>
        <v>/rsm:CrossIndustryInvoice
/rsm:SupplyChainTradeTransaction
/ram:ApplicableHeaderTradeAgreement
/ram:BuyerTaxRepresentativeTradeParty
/ram:SpecifiedLegalOrganization
/ram:PostalTradeAddress
/ram:LineOne</v>
      </c>
      <c r="AR432" s="67" t="str">
        <f t="shared" si="69"/>
        <v>/rsm:CrossIndustryInvoice/rsm:SupplyChainTradeTransaction/ram:ApplicableHeaderTradeAgreement/ram:BuyerTaxRepresentativeTradeParty/ram:SpecifiedLegalOrganization/ram:PostalTradeAddress/ram:LineOne</v>
      </c>
      <c r="AS432" s="66" t="s">
        <v>73</v>
      </c>
      <c r="AT432" s="68" t="s">
        <v>56</v>
      </c>
      <c r="AU432" s="62" t="str">
        <f t="shared" si="71"/>
        <v>0..1</v>
      </c>
      <c r="AV432" s="66"/>
      <c r="AW432" s="69"/>
      <c r="AX432" s="7"/>
      <c r="AY432" s="70" t="str">
        <f t="shared" si="74"/>
        <v>EXTENDED</v>
      </c>
      <c r="AZ432" s="70" t="str">
        <f t="shared" si="74"/>
        <v>EXTENDED</v>
      </c>
      <c r="BA432" s="1"/>
      <c r="BB432" s="57"/>
      <c r="BE432"/>
      <c r="BF432" s="1"/>
      <c r="BG432" s="1"/>
      <c r="BH432" s="1"/>
      <c r="BI432" s="1"/>
      <c r="BJ432" s="1"/>
      <c r="BK432" s="1"/>
      <c r="BL432" s="1"/>
      <c r="BM432" s="1"/>
      <c r="BN432" s="1"/>
      <c r="BO432" s="1"/>
      <c r="BP432" s="1"/>
      <c r="BQ432" s="1"/>
      <c r="BR432" s="1"/>
      <c r="BS432" s="1"/>
      <c r="BT432" s="1"/>
      <c r="BU432" s="1"/>
      <c r="BV432" s="1"/>
      <c r="BW432" s="1"/>
      <c r="BX432" s="1"/>
      <c r="BY432" s="1"/>
      <c r="BZ432" s="1"/>
    </row>
    <row r="433" spans="1:78" s="59" customFormat="1" ht="120" x14ac:dyDescent="0.2">
      <c r="A433" s="45" t="str">
        <f t="shared" si="68"/>
        <v>EXT</v>
      </c>
      <c r="B433" s="131" t="s">
        <v>2079</v>
      </c>
      <c r="C433" s="131"/>
      <c r="D433" s="189" t="s">
        <v>1526</v>
      </c>
      <c r="E433" s="61" t="s">
        <v>41</v>
      </c>
      <c r="F433" s="282" t="e">
        <v>#N/A</v>
      </c>
      <c r="G433" s="62">
        <f t="shared" si="75"/>
        <v>6</v>
      </c>
      <c r="H433" s="62" t="s">
        <v>42</v>
      </c>
      <c r="I433" s="64" t="s">
        <v>1646</v>
      </c>
      <c r="J433" s="64" t="s">
        <v>1647</v>
      </c>
      <c r="K433" s="65"/>
      <c r="L433" s="65"/>
      <c r="M433" s="65"/>
      <c r="N433" s="64"/>
      <c r="O433" s="66" t="s">
        <v>42</v>
      </c>
      <c r="P433" s="66" t="str">
        <f t="shared" si="76"/>
        <v>0..1</v>
      </c>
      <c r="Q433" s="6" t="s">
        <v>2279</v>
      </c>
      <c r="R433" s="67" t="s">
        <v>2280</v>
      </c>
      <c r="S433" s="66" t="s">
        <v>73</v>
      </c>
      <c r="T433" s="68" t="s">
        <v>56</v>
      </c>
      <c r="U433" s="62" t="s">
        <v>42</v>
      </c>
      <c r="V433" s="66"/>
      <c r="W433" s="69"/>
      <c r="X433" s="38"/>
      <c r="Y433" s="70" t="s">
        <v>47</v>
      </c>
      <c r="Z433" s="70" t="s">
        <v>47</v>
      </c>
      <c r="AA433" s="57"/>
      <c r="AB433" s="13" t="str">
        <f t="shared" si="66"/>
        <v>/rsm:CrossIndustryInvoice/rsm:SupplyChainTradeTransaction/ram:ApplicableHeaderTradeAgreement/ram:BuyerTaxRepresentativeTradeParty/ram:SpecifiedLegalOrganization/ram:PostalTradeAddress</v>
      </c>
      <c r="AC433" s="13" t="str">
        <f t="shared" si="67"/>
        <v>/ram:LineTwo</v>
      </c>
      <c r="AD433" s="14">
        <f>COUNTIFS(R$4:R433,AB433)</f>
        <v>1</v>
      </c>
      <c r="AE433" s="57"/>
      <c r="AF433" s="61" t="str">
        <f t="shared" si="72"/>
        <v>EXT</v>
      </c>
      <c r="AG433" s="62">
        <f t="shared" si="70"/>
        <v>6</v>
      </c>
      <c r="AH433" s="62" t="str">
        <f t="shared" si="73"/>
        <v>0..1</v>
      </c>
      <c r="AI433" s="64" t="s">
        <v>2281</v>
      </c>
      <c r="AJ433" s="64"/>
      <c r="AK433" s="65"/>
      <c r="AL433" s="65"/>
      <c r="AM433" s="65"/>
      <c r="AN433" s="64"/>
      <c r="AO433" s="66" t="str">
        <f t="shared" si="69"/>
        <v>0..1</v>
      </c>
      <c r="AP433" s="66" t="str">
        <f t="shared" si="69"/>
        <v>0..1</v>
      </c>
      <c r="AQ433" s="6" t="str">
        <f t="shared" si="69"/>
        <v>/rsm:CrossIndustryInvoice
/rsm:SupplyChainTradeTransaction
/ram:ApplicableHeaderTradeAgreement
/ram:BuyerTaxRepresentativeTradeParty
/ram:SpecifiedLegalOrganization
/ram:PostalTradeAddress
/ram:LineTwo</v>
      </c>
      <c r="AR433" s="67" t="str">
        <f t="shared" si="69"/>
        <v>/rsm:CrossIndustryInvoice/rsm:SupplyChainTradeTransaction/ram:ApplicableHeaderTradeAgreement/ram:BuyerTaxRepresentativeTradeParty/ram:SpecifiedLegalOrganization/ram:PostalTradeAddress/ram:LineTwo</v>
      </c>
      <c r="AS433" s="66" t="s">
        <v>73</v>
      </c>
      <c r="AT433" s="68" t="s">
        <v>56</v>
      </c>
      <c r="AU433" s="62" t="str">
        <f t="shared" si="71"/>
        <v>0..1</v>
      </c>
      <c r="AV433" s="66"/>
      <c r="AW433" s="69"/>
      <c r="AX433" s="7"/>
      <c r="AY433" s="70" t="str">
        <f t="shared" si="74"/>
        <v>EXTENDED</v>
      </c>
      <c r="AZ433" s="70" t="str">
        <f t="shared" si="74"/>
        <v>EXTENDED</v>
      </c>
      <c r="BA433" s="1"/>
      <c r="BB433" s="57"/>
      <c r="BE433"/>
      <c r="BF433" s="1"/>
      <c r="BG433" s="1"/>
      <c r="BH433" s="1"/>
      <c r="BI433" s="1"/>
      <c r="BJ433" s="1"/>
      <c r="BK433" s="1"/>
      <c r="BL433" s="1"/>
      <c r="BM433" s="1"/>
      <c r="BN433" s="1"/>
      <c r="BO433" s="1"/>
      <c r="BP433" s="1"/>
      <c r="BQ433" s="1"/>
      <c r="BR433" s="1"/>
      <c r="BS433" s="1"/>
      <c r="BT433" s="1"/>
      <c r="BU433" s="1"/>
      <c r="BV433" s="1"/>
      <c r="BW433" s="1"/>
      <c r="BX433" s="1"/>
      <c r="BY433" s="1"/>
      <c r="BZ433" s="1"/>
    </row>
    <row r="434" spans="1:78" s="59" customFormat="1" ht="120" x14ac:dyDescent="0.2">
      <c r="A434" s="45" t="str">
        <f t="shared" si="68"/>
        <v>EXT</v>
      </c>
      <c r="B434" s="131" t="s">
        <v>2079</v>
      </c>
      <c r="C434" s="131"/>
      <c r="D434" s="189" t="s">
        <v>1526</v>
      </c>
      <c r="E434" s="61" t="s">
        <v>41</v>
      </c>
      <c r="F434" s="282" t="e">
        <v>#N/A</v>
      </c>
      <c r="G434" s="62">
        <f t="shared" si="75"/>
        <v>6</v>
      </c>
      <c r="H434" s="62" t="s">
        <v>42</v>
      </c>
      <c r="I434" s="64" t="s">
        <v>1651</v>
      </c>
      <c r="J434" s="64" t="s">
        <v>1647</v>
      </c>
      <c r="K434" s="65"/>
      <c r="L434" s="65"/>
      <c r="M434" s="65"/>
      <c r="N434" s="64"/>
      <c r="O434" s="66" t="s">
        <v>42</v>
      </c>
      <c r="P434" s="66" t="str">
        <f t="shared" si="76"/>
        <v>0..1</v>
      </c>
      <c r="Q434" s="6" t="s">
        <v>2282</v>
      </c>
      <c r="R434" s="67" t="s">
        <v>2283</v>
      </c>
      <c r="S434" s="66" t="s">
        <v>73</v>
      </c>
      <c r="T434" s="68" t="s">
        <v>56</v>
      </c>
      <c r="U434" s="62" t="s">
        <v>42</v>
      </c>
      <c r="V434" s="66"/>
      <c r="W434" s="69"/>
      <c r="X434" s="38"/>
      <c r="Y434" s="70" t="s">
        <v>47</v>
      </c>
      <c r="Z434" s="70" t="s">
        <v>47</v>
      </c>
      <c r="AA434" s="190"/>
      <c r="AB434" s="13" t="str">
        <f t="shared" si="66"/>
        <v>/rsm:CrossIndustryInvoice/rsm:SupplyChainTradeTransaction/ram:ApplicableHeaderTradeAgreement/ram:BuyerTaxRepresentativeTradeParty/ram:SpecifiedLegalOrganization/ram:PostalTradeAddress</v>
      </c>
      <c r="AC434" s="13" t="str">
        <f t="shared" si="67"/>
        <v>/ram:LineThree</v>
      </c>
      <c r="AD434" s="14">
        <f>COUNTIFS(R$4:R434,AB434)</f>
        <v>1</v>
      </c>
      <c r="AE434" s="11"/>
      <c r="AF434" s="61" t="str">
        <f t="shared" si="72"/>
        <v>EXT</v>
      </c>
      <c r="AG434" s="62">
        <f t="shared" si="70"/>
        <v>6</v>
      </c>
      <c r="AH434" s="62" t="str">
        <f t="shared" si="73"/>
        <v>0..1</v>
      </c>
      <c r="AI434" s="64" t="s">
        <v>2284</v>
      </c>
      <c r="AJ434" s="64"/>
      <c r="AK434" s="65"/>
      <c r="AL434" s="65"/>
      <c r="AM434" s="65"/>
      <c r="AN434" s="64"/>
      <c r="AO434" s="66" t="str">
        <f t="shared" si="69"/>
        <v>0..1</v>
      </c>
      <c r="AP434" s="66" t="str">
        <f t="shared" si="69"/>
        <v>0..1</v>
      </c>
      <c r="AQ434" s="6" t="str">
        <f t="shared" si="69"/>
        <v>/rsm:CrossIndustryInvoice
/rsm:SupplyChainTradeTransaction
/ram:ApplicableHeaderTradeAgreement
/ram:BuyerTaxRepresentativeTradeParty
/ram:SpecifiedLegalOrganization
/ram:PostalTradeAddress
/ram:LineThree</v>
      </c>
      <c r="AR434" s="67" t="str">
        <f t="shared" si="69"/>
        <v>/rsm:CrossIndustryInvoice/rsm:SupplyChainTradeTransaction/ram:ApplicableHeaderTradeAgreement/ram:BuyerTaxRepresentativeTradeParty/ram:SpecifiedLegalOrganization/ram:PostalTradeAddress/ram:LineThree</v>
      </c>
      <c r="AS434" s="66" t="s">
        <v>73</v>
      </c>
      <c r="AT434" s="68" t="s">
        <v>56</v>
      </c>
      <c r="AU434" s="62" t="str">
        <f t="shared" si="71"/>
        <v>0..1</v>
      </c>
      <c r="AV434" s="66"/>
      <c r="AW434" s="69"/>
      <c r="AX434" s="7"/>
      <c r="AY434" s="70" t="str">
        <f t="shared" si="74"/>
        <v>EXTENDED</v>
      </c>
      <c r="AZ434" s="70" t="str">
        <f t="shared" si="74"/>
        <v>EXTENDED</v>
      </c>
      <c r="BA434" s="1"/>
      <c r="BB434" s="57"/>
      <c r="BE434"/>
      <c r="BF434" s="1"/>
      <c r="BG434" s="1"/>
      <c r="BH434" s="1"/>
      <c r="BI434" s="1"/>
      <c r="BJ434" s="1"/>
      <c r="BK434" s="1"/>
      <c r="BL434" s="1"/>
      <c r="BM434" s="1"/>
      <c r="BN434" s="1"/>
      <c r="BO434" s="1"/>
      <c r="BP434" s="1"/>
      <c r="BQ434" s="1"/>
      <c r="BR434" s="1"/>
      <c r="BS434" s="1"/>
      <c r="BT434" s="1"/>
      <c r="BU434" s="1"/>
      <c r="BV434" s="1"/>
      <c r="BW434" s="1"/>
      <c r="BX434" s="1"/>
      <c r="BY434" s="1"/>
      <c r="BZ434" s="1"/>
    </row>
    <row r="435" spans="1:78" s="59" customFormat="1" ht="120" x14ac:dyDescent="0.2">
      <c r="A435" s="45" t="str">
        <f t="shared" si="68"/>
        <v>EXT</v>
      </c>
      <c r="B435" s="131" t="s">
        <v>2079</v>
      </c>
      <c r="C435" s="131"/>
      <c r="D435" s="189" t="s">
        <v>1526</v>
      </c>
      <c r="E435" s="61" t="s">
        <v>41</v>
      </c>
      <c r="F435" s="282" t="e">
        <v>#N/A</v>
      </c>
      <c r="G435" s="62">
        <f t="shared" si="75"/>
        <v>6</v>
      </c>
      <c r="H435" s="62" t="s">
        <v>42</v>
      </c>
      <c r="I435" s="64" t="s">
        <v>1655</v>
      </c>
      <c r="J435" s="64" t="s">
        <v>1931</v>
      </c>
      <c r="K435" s="65"/>
      <c r="L435" s="65"/>
      <c r="M435" s="65"/>
      <c r="N435" s="64"/>
      <c r="O435" s="66" t="s">
        <v>42</v>
      </c>
      <c r="P435" s="66" t="str">
        <f t="shared" si="76"/>
        <v>0..1</v>
      </c>
      <c r="Q435" s="6" t="s">
        <v>2285</v>
      </c>
      <c r="R435" s="67" t="s">
        <v>2286</v>
      </c>
      <c r="S435" s="66" t="s">
        <v>73</v>
      </c>
      <c r="T435" s="68" t="s">
        <v>56</v>
      </c>
      <c r="U435" s="62" t="s">
        <v>42</v>
      </c>
      <c r="V435" s="66"/>
      <c r="W435" s="69"/>
      <c r="X435" s="38"/>
      <c r="Y435" s="70" t="s">
        <v>47</v>
      </c>
      <c r="Z435" s="70" t="s">
        <v>47</v>
      </c>
      <c r="AA435" s="190"/>
      <c r="AB435" s="13" t="str">
        <f t="shared" si="66"/>
        <v>/rsm:CrossIndustryInvoice/rsm:SupplyChainTradeTransaction/ram:ApplicableHeaderTradeAgreement/ram:BuyerTaxRepresentativeTradeParty/ram:SpecifiedLegalOrganization/ram:PostalTradeAddress</v>
      </c>
      <c r="AC435" s="13" t="str">
        <f t="shared" si="67"/>
        <v>/ram:CityName</v>
      </c>
      <c r="AD435" s="14">
        <f>COUNTIFS(R$4:R435,AB435)</f>
        <v>1</v>
      </c>
      <c r="AE435" s="11"/>
      <c r="AF435" s="61" t="str">
        <f t="shared" si="72"/>
        <v>EXT</v>
      </c>
      <c r="AG435" s="62">
        <f t="shared" si="70"/>
        <v>6</v>
      </c>
      <c r="AH435" s="62" t="str">
        <f t="shared" si="73"/>
        <v>0..1</v>
      </c>
      <c r="AI435" s="64" t="s">
        <v>2287</v>
      </c>
      <c r="AJ435" s="64"/>
      <c r="AK435" s="65"/>
      <c r="AL435" s="65"/>
      <c r="AM435" s="65"/>
      <c r="AN435" s="64"/>
      <c r="AO435" s="66" t="str">
        <f t="shared" si="69"/>
        <v>0..1</v>
      </c>
      <c r="AP435" s="66" t="str">
        <f t="shared" si="69"/>
        <v>0..1</v>
      </c>
      <c r="AQ435" s="6" t="str">
        <f t="shared" si="69"/>
        <v>/rsm:CrossIndustryInvoice
/rsm:SupplyChainTradeTransaction
/ram:ApplicableHeaderTradeAgreement
/ram:BuyerTaxRepresentativeTradeParty
/ram:SpecifiedLegalOrganization
/ram:PostalTradeAddress
/ram:CityName</v>
      </c>
      <c r="AR435" s="67" t="str">
        <f t="shared" si="69"/>
        <v>/rsm:CrossIndustryInvoice/rsm:SupplyChainTradeTransaction/ram:ApplicableHeaderTradeAgreement/ram:BuyerTaxRepresentativeTradeParty/ram:SpecifiedLegalOrganization/ram:PostalTradeAddress/ram:CityName</v>
      </c>
      <c r="AS435" s="66" t="s">
        <v>73</v>
      </c>
      <c r="AT435" s="68" t="s">
        <v>56</v>
      </c>
      <c r="AU435" s="62" t="str">
        <f t="shared" si="71"/>
        <v>0..1</v>
      </c>
      <c r="AV435" s="66"/>
      <c r="AW435" s="69"/>
      <c r="AX435" s="7"/>
      <c r="AY435" s="70" t="str">
        <f t="shared" si="74"/>
        <v>EXTENDED</v>
      </c>
      <c r="AZ435" s="70" t="str">
        <f t="shared" si="74"/>
        <v>EXTENDED</v>
      </c>
      <c r="BA435" s="1"/>
      <c r="BB435" s="57"/>
      <c r="BE435"/>
      <c r="BF435" s="1"/>
      <c r="BG435" s="1"/>
      <c r="BH435" s="1"/>
      <c r="BI435" s="1"/>
      <c r="BJ435" s="1"/>
      <c r="BK435" s="1"/>
      <c r="BL435" s="1"/>
      <c r="BM435" s="1"/>
      <c r="BN435" s="1"/>
      <c r="BO435" s="1"/>
      <c r="BP435" s="1"/>
      <c r="BQ435" s="1"/>
      <c r="BR435" s="1"/>
      <c r="BS435" s="1"/>
      <c r="BT435" s="1"/>
      <c r="BU435" s="1"/>
      <c r="BV435" s="1"/>
      <c r="BW435" s="1"/>
      <c r="BX435" s="1"/>
      <c r="BY435" s="1"/>
      <c r="BZ435" s="1"/>
    </row>
    <row r="436" spans="1:78" s="59" customFormat="1" ht="120" x14ac:dyDescent="0.2">
      <c r="A436" s="45" t="str">
        <f t="shared" si="68"/>
        <v>EXT</v>
      </c>
      <c r="B436" s="131" t="s">
        <v>2079</v>
      </c>
      <c r="C436" s="131"/>
      <c r="D436" s="189" t="s">
        <v>1526</v>
      </c>
      <c r="E436" s="61" t="s">
        <v>41</v>
      </c>
      <c r="F436" s="282" t="e">
        <v>#N/A</v>
      </c>
      <c r="G436" s="62">
        <f t="shared" si="75"/>
        <v>6</v>
      </c>
      <c r="H436" s="62" t="s">
        <v>32</v>
      </c>
      <c r="I436" s="64" t="s">
        <v>1660</v>
      </c>
      <c r="J436" s="64" t="s">
        <v>1661</v>
      </c>
      <c r="K436" s="65" t="s">
        <v>480</v>
      </c>
      <c r="L436" s="65"/>
      <c r="M436" s="65"/>
      <c r="N436" s="64"/>
      <c r="O436" s="66" t="s">
        <v>32</v>
      </c>
      <c r="P436" s="66" t="str">
        <f t="shared" si="76"/>
        <v>1..1</v>
      </c>
      <c r="Q436" s="6" t="s">
        <v>2288</v>
      </c>
      <c r="R436" s="67" t="s">
        <v>2289</v>
      </c>
      <c r="S436" s="66" t="s">
        <v>131</v>
      </c>
      <c r="T436" s="68" t="s">
        <v>56</v>
      </c>
      <c r="U436" s="62" t="s">
        <v>42</v>
      </c>
      <c r="V436" s="66"/>
      <c r="W436" s="69"/>
      <c r="X436" s="38"/>
      <c r="Y436" s="70" t="s">
        <v>47</v>
      </c>
      <c r="Z436" s="70" t="s">
        <v>47</v>
      </c>
      <c r="AA436" s="190"/>
      <c r="AB436" s="13" t="str">
        <f t="shared" si="66"/>
        <v>/rsm:CrossIndustryInvoice/rsm:SupplyChainTradeTransaction/ram:ApplicableHeaderTradeAgreement/ram:BuyerTaxRepresentativeTradeParty/ram:SpecifiedLegalOrganization/ram:PostalTradeAddress</v>
      </c>
      <c r="AC436" s="13" t="str">
        <f t="shared" si="67"/>
        <v>/ram:CountryID</v>
      </c>
      <c r="AD436" s="14">
        <f>COUNTIFS(R$4:R436,AB436)</f>
        <v>1</v>
      </c>
      <c r="AE436" s="11"/>
      <c r="AF436" s="61" t="str">
        <f t="shared" si="72"/>
        <v>EXT</v>
      </c>
      <c r="AG436" s="62">
        <f t="shared" si="70"/>
        <v>6</v>
      </c>
      <c r="AH436" s="62" t="str">
        <f t="shared" si="73"/>
        <v>1..1</v>
      </c>
      <c r="AI436" s="64" t="s">
        <v>2290</v>
      </c>
      <c r="AJ436" s="64"/>
      <c r="AK436" s="65"/>
      <c r="AL436" s="65"/>
      <c r="AM436" s="65"/>
      <c r="AN436" s="64"/>
      <c r="AO436" s="66" t="str">
        <f t="shared" si="69"/>
        <v>1..1</v>
      </c>
      <c r="AP436" s="66" t="str">
        <f t="shared" si="69"/>
        <v>1..1</v>
      </c>
      <c r="AQ436" s="6" t="str">
        <f t="shared" si="69"/>
        <v>/rsm:CrossIndustryInvoice
/rsm:SupplyChainTradeTransaction
/ram:ApplicableHeaderTradeAgreement
/ram:BuyerTaxRepresentativeTradeParty
/ram:SpecifiedLegalOrganization
/ram:PostalTradeAddress
/ram:CountryID</v>
      </c>
      <c r="AR436" s="67" t="str">
        <f t="shared" si="69"/>
        <v>/rsm:CrossIndustryInvoice/rsm:SupplyChainTradeTransaction/ram:ApplicableHeaderTradeAgreement/ram:BuyerTaxRepresentativeTradeParty/ram:SpecifiedLegalOrganization/ram:PostalTradeAddress/ram:CountryID</v>
      </c>
      <c r="AS436" s="66" t="s">
        <v>131</v>
      </c>
      <c r="AT436" s="68" t="s">
        <v>56</v>
      </c>
      <c r="AU436" s="62" t="str">
        <f t="shared" si="71"/>
        <v>0..1</v>
      </c>
      <c r="AV436" s="66"/>
      <c r="AW436" s="69"/>
      <c r="AX436" s="7"/>
      <c r="AY436" s="70" t="str">
        <f t="shared" si="74"/>
        <v>EXTENDED</v>
      </c>
      <c r="AZ436" s="70" t="str">
        <f t="shared" si="74"/>
        <v>EXTENDED</v>
      </c>
      <c r="BA436" s="1"/>
      <c r="BB436" s="57"/>
      <c r="BE436"/>
      <c r="BF436" s="1"/>
      <c r="BG436" s="1"/>
      <c r="BH436" s="1"/>
      <c r="BI436" s="1"/>
      <c r="BJ436" s="1"/>
      <c r="BK436" s="1"/>
      <c r="BL436" s="1"/>
      <c r="BM436" s="1"/>
      <c r="BN436" s="1"/>
      <c r="BO436" s="1"/>
      <c r="BP436" s="1"/>
      <c r="BQ436" s="1"/>
      <c r="BR436" s="1"/>
      <c r="BS436" s="1"/>
      <c r="BT436" s="1"/>
      <c r="BU436" s="1"/>
      <c r="BV436" s="1"/>
      <c r="BW436" s="1"/>
      <c r="BX436" s="1"/>
      <c r="BY436" s="1"/>
      <c r="BZ436" s="1"/>
    </row>
    <row r="437" spans="1:78" s="59" customFormat="1" ht="120" x14ac:dyDescent="0.2">
      <c r="A437" s="45" t="str">
        <f t="shared" si="68"/>
        <v>EXT</v>
      </c>
      <c r="B437" s="131" t="s">
        <v>2079</v>
      </c>
      <c r="C437" s="131"/>
      <c r="D437" s="189" t="s">
        <v>1526</v>
      </c>
      <c r="E437" s="61" t="s">
        <v>41</v>
      </c>
      <c r="F437" s="282" t="e">
        <v>#N/A</v>
      </c>
      <c r="G437" s="62">
        <f t="shared" si="75"/>
        <v>6</v>
      </c>
      <c r="H437" s="62"/>
      <c r="I437" s="64" t="s">
        <v>1666</v>
      </c>
      <c r="J437" s="64" t="s">
        <v>1667</v>
      </c>
      <c r="K437" s="65" t="s">
        <v>1668</v>
      </c>
      <c r="L437" s="65"/>
      <c r="M437" s="65" t="s">
        <v>35</v>
      </c>
      <c r="N437" s="64" t="s">
        <v>70</v>
      </c>
      <c r="O437" s="66" t="s">
        <v>42</v>
      </c>
      <c r="P437" s="66" t="str">
        <f t="shared" si="76"/>
        <v>0..1</v>
      </c>
      <c r="Q437" s="6" t="s">
        <v>2291</v>
      </c>
      <c r="R437" s="67" t="s">
        <v>2292</v>
      </c>
      <c r="S437" s="66" t="s">
        <v>73</v>
      </c>
      <c r="T437" s="68" t="s">
        <v>56</v>
      </c>
      <c r="U437" s="62" t="s">
        <v>62</v>
      </c>
      <c r="V437" s="66"/>
      <c r="W437" s="69" t="s">
        <v>35</v>
      </c>
      <c r="X437" s="38"/>
      <c r="Y437" s="70" t="s">
        <v>47</v>
      </c>
      <c r="Z437" s="70" t="s">
        <v>47</v>
      </c>
      <c r="AA437" s="190"/>
      <c r="AB437" s="13" t="str">
        <f t="shared" si="66"/>
        <v>/rsm:CrossIndustryInvoice/rsm:SupplyChainTradeTransaction/ram:ApplicableHeaderTradeAgreement/ram:BuyerTaxRepresentativeTradeParty/ram:SpecifiedLegalOrganization/ram:PostalTradeAddress</v>
      </c>
      <c r="AC437" s="13" t="str">
        <f t="shared" si="67"/>
        <v>/ram:CountrySubDivisionName</v>
      </c>
      <c r="AD437" s="14">
        <f>COUNTIFS(R$4:R437,AB437)</f>
        <v>1</v>
      </c>
      <c r="AE437" s="11"/>
      <c r="AF437" s="61" t="str">
        <f t="shared" si="72"/>
        <v>EXT</v>
      </c>
      <c r="AG437" s="62">
        <f t="shared" si="70"/>
        <v>6</v>
      </c>
      <c r="AH437" s="62">
        <f t="shared" si="73"/>
        <v>0</v>
      </c>
      <c r="AI437" s="64" t="s">
        <v>2293</v>
      </c>
      <c r="AJ437" s="64" t="s">
        <v>1671</v>
      </c>
      <c r="AK437" s="65" t="s">
        <v>1672</v>
      </c>
      <c r="AL437" s="65"/>
      <c r="AM437" s="65" t="s">
        <v>35</v>
      </c>
      <c r="AN437" s="64" t="s">
        <v>78</v>
      </c>
      <c r="AO437" s="66" t="str">
        <f t="shared" si="69"/>
        <v>0..1</v>
      </c>
      <c r="AP437" s="66" t="str">
        <f t="shared" si="69"/>
        <v>0..1</v>
      </c>
      <c r="AQ437" s="6" t="str">
        <f t="shared" si="69"/>
        <v>/rsm:CrossIndustryInvoice
/rsm:SupplyChainTradeTransaction
/ram:ApplicableHeaderTradeAgreement
/ram:BuyerTaxRepresentativeTradeParty
/ram:SpecifiedLegalOrganization
/ram:PostalTradeAddress
/ram:CountrySubDivisionName</v>
      </c>
      <c r="AR437" s="67" t="str">
        <f t="shared" si="69"/>
        <v>/rsm:CrossIndustryInvoice/rsm:SupplyChainTradeTransaction/ram:ApplicableHeaderTradeAgreement/ram:BuyerTaxRepresentativeTradeParty/ram:SpecifiedLegalOrganization/ram:PostalTradeAddress/ram:CountrySubDivisionName</v>
      </c>
      <c r="AS437" s="66" t="s">
        <v>73</v>
      </c>
      <c r="AT437" s="68" t="s">
        <v>56</v>
      </c>
      <c r="AU437" s="62" t="str">
        <f t="shared" si="71"/>
        <v>0..n</v>
      </c>
      <c r="AV437" s="66"/>
      <c r="AW437" s="69" t="s">
        <v>35</v>
      </c>
      <c r="AX437" s="7"/>
      <c r="AY437" s="70" t="str">
        <f t="shared" si="74"/>
        <v>EXTENDED</v>
      </c>
      <c r="AZ437" s="70" t="str">
        <f t="shared" si="74"/>
        <v>EXTENDED</v>
      </c>
      <c r="BA437" s="1"/>
      <c r="BB437" s="57"/>
      <c r="BE437"/>
      <c r="BF437" s="1"/>
      <c r="BG437" s="1"/>
      <c r="BH437" s="1"/>
      <c r="BI437" s="1"/>
      <c r="BJ437" s="1"/>
      <c r="BK437" s="1"/>
      <c r="BL437" s="1"/>
      <c r="BM437" s="1"/>
      <c r="BN437" s="1"/>
      <c r="BO437" s="1"/>
      <c r="BP437" s="1"/>
      <c r="BQ437" s="1"/>
      <c r="BR437" s="1"/>
      <c r="BS437" s="1"/>
      <c r="BT437" s="1"/>
      <c r="BU437" s="1"/>
      <c r="BV437" s="1"/>
      <c r="BW437" s="1"/>
      <c r="BX437" s="1"/>
      <c r="BY437" s="1"/>
      <c r="BZ437" s="1"/>
    </row>
    <row r="438" spans="1:78" s="59" customFormat="1" ht="90" x14ac:dyDescent="0.2">
      <c r="A438" s="45" t="str">
        <f t="shared" si="68"/>
        <v>EXT</v>
      </c>
      <c r="B438" s="131" t="s">
        <v>262</v>
      </c>
      <c r="C438" s="131"/>
      <c r="D438" s="189" t="s">
        <v>1526</v>
      </c>
      <c r="E438" s="140" t="s">
        <v>41</v>
      </c>
      <c r="F438" s="296" t="e">
        <v>#N/A</v>
      </c>
      <c r="G438" s="141">
        <f t="shared" si="75"/>
        <v>4</v>
      </c>
      <c r="H438" s="141" t="s">
        <v>42</v>
      </c>
      <c r="I438" s="125" t="s">
        <v>2294</v>
      </c>
      <c r="J438" s="125"/>
      <c r="K438" s="126"/>
      <c r="L438" s="126"/>
      <c r="M438" s="126"/>
      <c r="N438" s="125"/>
      <c r="O438" s="124" t="s">
        <v>42</v>
      </c>
      <c r="P438" s="124" t="s">
        <v>62</v>
      </c>
      <c r="Q438" s="142" t="s">
        <v>2295</v>
      </c>
      <c r="R438" s="143" t="s">
        <v>2296</v>
      </c>
      <c r="S438" s="124" t="s">
        <v>35</v>
      </c>
      <c r="T438" s="129" t="s">
        <v>56</v>
      </c>
      <c r="U438" s="141" t="s">
        <v>62</v>
      </c>
      <c r="V438" s="124"/>
      <c r="W438" s="130"/>
      <c r="X438" s="38"/>
      <c r="Y438" s="70" t="s">
        <v>47</v>
      </c>
      <c r="Z438" s="70" t="s">
        <v>47</v>
      </c>
      <c r="AA438" s="4"/>
      <c r="AB438" s="13" t="str">
        <f t="shared" si="66"/>
        <v>/rsm:CrossIndustryInvoice/rsm:SupplyChainTradeTransaction/ram:ApplicableHeaderTradeAgreement/ram:BuyerTaxRepresentativeTradeParty</v>
      </c>
      <c r="AC438" s="13" t="str">
        <f t="shared" si="67"/>
        <v>/ram:DefinedTradeContact</v>
      </c>
      <c r="AD438" s="14">
        <f>COUNTIFS(R$4:R438,AB438)</f>
        <v>1</v>
      </c>
      <c r="AE438" s="1"/>
      <c r="AF438" s="140" t="str">
        <f t="shared" si="72"/>
        <v>EXT</v>
      </c>
      <c r="AG438" s="141">
        <f t="shared" si="70"/>
        <v>4</v>
      </c>
      <c r="AH438" s="141" t="str">
        <f t="shared" si="73"/>
        <v>0..1</v>
      </c>
      <c r="AI438" s="125" t="s">
        <v>2297</v>
      </c>
      <c r="AJ438" s="125"/>
      <c r="AK438" s="126"/>
      <c r="AL438" s="126"/>
      <c r="AM438" s="126"/>
      <c r="AN438" s="125"/>
      <c r="AO438" s="124" t="str">
        <f t="shared" si="69"/>
        <v>0..1</v>
      </c>
      <c r="AP438" s="124" t="str">
        <f t="shared" si="69"/>
        <v>0..n</v>
      </c>
      <c r="AQ438" s="142" t="str">
        <f t="shared" si="69"/>
        <v>/rsm:CrossIndustryInvoice
/rsm:SupplyChainTradeTransaction
/ram:ApplicableHeaderTradeAgreement
/ram:BuyerTaxRepresentativeTradeParty
/ram:DefinedTradeContact</v>
      </c>
      <c r="AR438" s="143" t="str">
        <f t="shared" si="69"/>
        <v>/rsm:CrossIndustryInvoice/rsm:SupplyChainTradeTransaction/ram:ApplicableHeaderTradeAgreement/ram:BuyerTaxRepresentativeTradeParty/ram:DefinedTradeContact</v>
      </c>
      <c r="AS438" s="124" t="s">
        <v>35</v>
      </c>
      <c r="AT438" s="129" t="s">
        <v>56</v>
      </c>
      <c r="AU438" s="141" t="str">
        <f t="shared" si="71"/>
        <v>0..n</v>
      </c>
      <c r="AV438" s="124"/>
      <c r="AW438" s="130"/>
      <c r="AX438" s="7"/>
      <c r="AY438" s="70" t="str">
        <f t="shared" si="74"/>
        <v>EXTENDED</v>
      </c>
      <c r="AZ438" s="70" t="str">
        <f t="shared" si="74"/>
        <v>EXTENDED</v>
      </c>
      <c r="BA438" s="1"/>
      <c r="BB438" s="57"/>
      <c r="BE438"/>
      <c r="BF438" s="1"/>
      <c r="BG438" s="1"/>
      <c r="BH438" s="1"/>
      <c r="BI438" s="1"/>
      <c r="BJ438" s="1"/>
      <c r="BK438" s="1"/>
      <c r="BL438" s="1"/>
      <c r="BM438" s="1"/>
      <c r="BN438" s="1"/>
      <c r="BO438" s="1"/>
      <c r="BP438" s="1"/>
      <c r="BQ438" s="1"/>
      <c r="BR438" s="1"/>
      <c r="BS438" s="1"/>
      <c r="BT438" s="1"/>
      <c r="BU438" s="1"/>
      <c r="BV438" s="1"/>
      <c r="BW438" s="1"/>
      <c r="BX438" s="1"/>
      <c r="BY438" s="1"/>
      <c r="BZ438" s="1"/>
    </row>
    <row r="439" spans="1:78" s="59" customFormat="1" ht="105" x14ac:dyDescent="0.2">
      <c r="A439" s="45" t="str">
        <f t="shared" si="68"/>
        <v>EXT</v>
      </c>
      <c r="B439" s="131" t="s">
        <v>262</v>
      </c>
      <c r="C439" s="131"/>
      <c r="D439" s="189" t="s">
        <v>1526</v>
      </c>
      <c r="E439" s="61" t="s">
        <v>41</v>
      </c>
      <c r="F439" s="282" t="e">
        <v>#N/A</v>
      </c>
      <c r="G439" s="62">
        <f t="shared" si="75"/>
        <v>5</v>
      </c>
      <c r="H439" s="62" t="s">
        <v>42</v>
      </c>
      <c r="I439" s="64" t="s">
        <v>2142</v>
      </c>
      <c r="J439" s="64"/>
      <c r="K439" s="65"/>
      <c r="L439" s="65"/>
      <c r="M439" s="65"/>
      <c r="N439" s="64"/>
      <c r="O439" s="66" t="s">
        <v>42</v>
      </c>
      <c r="P439" s="66" t="str">
        <f t="shared" si="76"/>
        <v>0..1</v>
      </c>
      <c r="Q439" s="6" t="s">
        <v>2298</v>
      </c>
      <c r="R439" s="67" t="s">
        <v>2299</v>
      </c>
      <c r="S439" s="66" t="s">
        <v>73</v>
      </c>
      <c r="T439" s="68" t="s">
        <v>56</v>
      </c>
      <c r="U439" s="62" t="s">
        <v>42</v>
      </c>
      <c r="V439" s="66"/>
      <c r="W439" s="69"/>
      <c r="X439" s="38"/>
      <c r="Y439" s="70" t="s">
        <v>47</v>
      </c>
      <c r="Z439" s="70" t="s">
        <v>47</v>
      </c>
      <c r="AA439" s="4"/>
      <c r="AB439" s="13" t="str">
        <f t="shared" si="66"/>
        <v>/rsm:CrossIndustryInvoice/rsm:SupplyChainTradeTransaction/ram:ApplicableHeaderTradeAgreement/ram:BuyerTaxRepresentativeTradeParty/ram:DefinedTradeContact</v>
      </c>
      <c r="AC439" s="13" t="str">
        <f t="shared" si="67"/>
        <v>/ram:PersonName</v>
      </c>
      <c r="AD439" s="14">
        <f>COUNTIFS(R$4:R439,AB439)</f>
        <v>1</v>
      </c>
      <c r="AE439" s="1"/>
      <c r="AF439" s="61" t="str">
        <f t="shared" si="72"/>
        <v>EXT</v>
      </c>
      <c r="AG439" s="62">
        <f t="shared" si="70"/>
        <v>5</v>
      </c>
      <c r="AH439" s="62" t="str">
        <f t="shared" si="73"/>
        <v>0..1</v>
      </c>
      <c r="AI439" s="64" t="s">
        <v>2145</v>
      </c>
      <c r="AJ439" s="64"/>
      <c r="AK439" s="65"/>
      <c r="AL439" s="65"/>
      <c r="AM439" s="65"/>
      <c r="AN439" s="64"/>
      <c r="AO439" s="66" t="str">
        <f t="shared" si="69"/>
        <v>0..1</v>
      </c>
      <c r="AP439" s="66" t="str">
        <f t="shared" si="69"/>
        <v>0..1</v>
      </c>
      <c r="AQ439" s="6" t="str">
        <f t="shared" ref="AO439:AR502" si="77">Q439</f>
        <v>/rsm:CrossIndustryInvoice
/rsm:SupplyChainTradeTransaction
/ram:ApplicableHeaderTradeAgreement
/ram:BuyerTaxRepresentativeTradeParty
/ram:DefinedTradeContact
/ram:PersonName</v>
      </c>
      <c r="AR439" s="67" t="str">
        <f t="shared" si="77"/>
        <v>/rsm:CrossIndustryInvoice/rsm:SupplyChainTradeTransaction/ram:ApplicableHeaderTradeAgreement/ram:BuyerTaxRepresentativeTradeParty/ram:DefinedTradeContact/ram:PersonName</v>
      </c>
      <c r="AS439" s="66" t="s">
        <v>73</v>
      </c>
      <c r="AT439" s="68" t="s">
        <v>56</v>
      </c>
      <c r="AU439" s="62" t="str">
        <f t="shared" si="71"/>
        <v>0..1</v>
      </c>
      <c r="AV439" s="66"/>
      <c r="AW439" s="69"/>
      <c r="AX439" s="7"/>
      <c r="AY439" s="70" t="str">
        <f t="shared" si="74"/>
        <v>EXTENDED</v>
      </c>
      <c r="AZ439" s="70" t="str">
        <f t="shared" si="74"/>
        <v>EXTENDED</v>
      </c>
      <c r="BA439" s="1"/>
      <c r="BB439" s="57"/>
      <c r="BE439"/>
      <c r="BF439" s="1"/>
      <c r="BG439" s="1"/>
      <c r="BH439" s="1"/>
      <c r="BI439" s="1"/>
      <c r="BJ439" s="1"/>
      <c r="BK439" s="1"/>
      <c r="BL439" s="1"/>
      <c r="BM439" s="1"/>
      <c r="BN439" s="1"/>
      <c r="BO439" s="1"/>
      <c r="BP439" s="1"/>
      <c r="BQ439" s="1"/>
      <c r="BR439" s="1"/>
      <c r="BS439" s="1"/>
      <c r="BT439" s="1"/>
      <c r="BU439" s="1"/>
      <c r="BV439" s="1"/>
      <c r="BW439" s="1"/>
      <c r="BX439" s="1"/>
      <c r="BY439" s="1"/>
      <c r="BZ439" s="1"/>
    </row>
    <row r="440" spans="1:78" s="59" customFormat="1" ht="105" x14ac:dyDescent="0.2">
      <c r="A440" s="45" t="str">
        <f t="shared" si="68"/>
        <v>EXT</v>
      </c>
      <c r="B440" s="131" t="s">
        <v>262</v>
      </c>
      <c r="C440" s="131"/>
      <c r="D440" s="189" t="s">
        <v>1526</v>
      </c>
      <c r="E440" s="61" t="s">
        <v>41</v>
      </c>
      <c r="F440" s="282" t="e">
        <v>#N/A</v>
      </c>
      <c r="G440" s="62">
        <f t="shared" si="75"/>
        <v>5</v>
      </c>
      <c r="H440" s="62" t="s">
        <v>42</v>
      </c>
      <c r="I440" s="64" t="s">
        <v>2146</v>
      </c>
      <c r="J440" s="64"/>
      <c r="K440" s="65"/>
      <c r="L440" s="65"/>
      <c r="M440" s="65"/>
      <c r="N440" s="64"/>
      <c r="O440" s="66" t="s">
        <v>42</v>
      </c>
      <c r="P440" s="66" t="str">
        <f t="shared" si="76"/>
        <v>0..1</v>
      </c>
      <c r="Q440" s="6" t="s">
        <v>2300</v>
      </c>
      <c r="R440" s="67" t="s">
        <v>2301</v>
      </c>
      <c r="S440" s="66" t="s">
        <v>73</v>
      </c>
      <c r="T440" s="68" t="s">
        <v>56</v>
      </c>
      <c r="U440" s="62" t="s">
        <v>42</v>
      </c>
      <c r="V440" s="66"/>
      <c r="W440" s="69"/>
      <c r="X440" s="38"/>
      <c r="Y440" s="70" t="s">
        <v>47</v>
      </c>
      <c r="Z440" s="70" t="s">
        <v>47</v>
      </c>
      <c r="AA440" s="4"/>
      <c r="AB440" s="13" t="str">
        <f t="shared" si="66"/>
        <v>/rsm:CrossIndustryInvoice/rsm:SupplyChainTradeTransaction/ram:ApplicableHeaderTradeAgreement/ram:BuyerTaxRepresentativeTradeParty/ram:DefinedTradeContact</v>
      </c>
      <c r="AC440" s="13" t="str">
        <f t="shared" si="67"/>
        <v>/ram:DepartmentName</v>
      </c>
      <c r="AD440" s="14">
        <f>COUNTIFS(R$4:R440,AB440)</f>
        <v>1</v>
      </c>
      <c r="AE440" s="1"/>
      <c r="AF440" s="61" t="str">
        <f t="shared" si="72"/>
        <v>EXT</v>
      </c>
      <c r="AG440" s="62">
        <f t="shared" si="70"/>
        <v>5</v>
      </c>
      <c r="AH440" s="62" t="str">
        <f t="shared" si="73"/>
        <v>0..1</v>
      </c>
      <c r="AI440" s="64" t="s">
        <v>2145</v>
      </c>
      <c r="AJ440" s="64"/>
      <c r="AK440" s="65"/>
      <c r="AL440" s="65"/>
      <c r="AM440" s="65"/>
      <c r="AN440" s="64"/>
      <c r="AO440" s="66" t="str">
        <f t="shared" si="77"/>
        <v>0..1</v>
      </c>
      <c r="AP440" s="66" t="str">
        <f t="shared" si="77"/>
        <v>0..1</v>
      </c>
      <c r="AQ440" s="6" t="str">
        <f t="shared" si="77"/>
        <v>/rsm:CrossIndustryInvoice
/rsm:SupplyChainTradeTransaction
/ram:ApplicableHeaderTradeAgreement
/ram:BuyerTaxRepresentativeTradeParty
/ram:DefinedTradeContact
/ram:DepartmentName</v>
      </c>
      <c r="AR440" s="67" t="str">
        <f t="shared" si="77"/>
        <v>/rsm:CrossIndustryInvoice/rsm:SupplyChainTradeTransaction/ram:ApplicableHeaderTradeAgreement/ram:BuyerTaxRepresentativeTradeParty/ram:DefinedTradeContact/ram:DepartmentName</v>
      </c>
      <c r="AS440" s="66" t="s">
        <v>73</v>
      </c>
      <c r="AT440" s="68" t="s">
        <v>56</v>
      </c>
      <c r="AU440" s="62" t="str">
        <f t="shared" si="71"/>
        <v>0..1</v>
      </c>
      <c r="AV440" s="66"/>
      <c r="AW440" s="69"/>
      <c r="AX440" s="7"/>
      <c r="AY440" s="70" t="str">
        <f t="shared" si="74"/>
        <v>EXTENDED</v>
      </c>
      <c r="AZ440" s="70" t="str">
        <f t="shared" si="74"/>
        <v>EXTENDED</v>
      </c>
      <c r="BA440" s="1"/>
      <c r="BB440" s="57"/>
      <c r="BE440"/>
      <c r="BF440" s="1"/>
      <c r="BG440" s="1"/>
      <c r="BH440" s="1"/>
      <c r="BI440" s="1"/>
      <c r="BJ440" s="1"/>
      <c r="BK440" s="1"/>
      <c r="BL440" s="1"/>
      <c r="BM440" s="1"/>
      <c r="BN440" s="1"/>
      <c r="BO440" s="1"/>
      <c r="BP440" s="1"/>
      <c r="BQ440" s="1"/>
      <c r="BR440" s="1"/>
      <c r="BS440" s="1"/>
      <c r="BT440" s="1"/>
      <c r="BU440" s="1"/>
      <c r="BV440" s="1"/>
      <c r="BW440" s="1"/>
      <c r="BX440" s="1"/>
      <c r="BY440" s="1"/>
      <c r="BZ440" s="1"/>
    </row>
    <row r="441" spans="1:78" s="59" customFormat="1" ht="105" x14ac:dyDescent="0.2">
      <c r="A441" s="45" t="str">
        <f t="shared" si="68"/>
        <v>EXT</v>
      </c>
      <c r="B441" s="131" t="s">
        <v>262</v>
      </c>
      <c r="C441" s="131"/>
      <c r="D441" s="189" t="s">
        <v>1526</v>
      </c>
      <c r="E441" s="61" t="s">
        <v>41</v>
      </c>
      <c r="F441" s="282" t="e">
        <v>#N/A</v>
      </c>
      <c r="G441" s="62">
        <f t="shared" si="75"/>
        <v>5</v>
      </c>
      <c r="H441" s="62" t="s">
        <v>42</v>
      </c>
      <c r="I441" s="64" t="s">
        <v>2302</v>
      </c>
      <c r="J441" s="64"/>
      <c r="K441" s="65" t="s">
        <v>938</v>
      </c>
      <c r="L441" s="65"/>
      <c r="M441" s="65" t="s">
        <v>35</v>
      </c>
      <c r="N441" s="64"/>
      <c r="O441" s="66" t="s">
        <v>42</v>
      </c>
      <c r="P441" s="66" t="str">
        <f t="shared" si="76"/>
        <v>0..1</v>
      </c>
      <c r="Q441" s="6" t="s">
        <v>2303</v>
      </c>
      <c r="R441" s="67" t="s">
        <v>2304</v>
      </c>
      <c r="S441" s="66" t="s">
        <v>131</v>
      </c>
      <c r="T441" s="68" t="s">
        <v>56</v>
      </c>
      <c r="U441" s="62" t="s">
        <v>42</v>
      </c>
      <c r="V441" s="66"/>
      <c r="W441" s="69" t="s">
        <v>35</v>
      </c>
      <c r="X441" s="38"/>
      <c r="Y441" s="70" t="s">
        <v>47</v>
      </c>
      <c r="Z441" s="70" t="s">
        <v>47</v>
      </c>
      <c r="AA441" s="57"/>
      <c r="AB441" s="13" t="str">
        <f t="shared" si="66"/>
        <v>/rsm:CrossIndustryInvoice/rsm:SupplyChainTradeTransaction/ram:ApplicableHeaderTradeAgreement/ram:BuyerTaxRepresentativeTradeParty/ram:DefinedTradeContact</v>
      </c>
      <c r="AC441" s="13" t="str">
        <f t="shared" si="67"/>
        <v>/ram:TypeCode</v>
      </c>
      <c r="AD441" s="14">
        <f>COUNTIFS(R$4:R441,AB441)</f>
        <v>1</v>
      </c>
      <c r="AE441" s="57"/>
      <c r="AF441" s="61" t="str">
        <f t="shared" si="72"/>
        <v>EXT</v>
      </c>
      <c r="AG441" s="62">
        <f t="shared" si="70"/>
        <v>5</v>
      </c>
      <c r="AH441" s="62" t="str">
        <f t="shared" si="73"/>
        <v>0..1</v>
      </c>
      <c r="AI441" s="64" t="s">
        <v>2305</v>
      </c>
      <c r="AJ441" s="64"/>
      <c r="AK441" s="65" t="s">
        <v>942</v>
      </c>
      <c r="AL441" s="65"/>
      <c r="AM441" s="65" t="s">
        <v>35</v>
      </c>
      <c r="AN441" s="64"/>
      <c r="AO441" s="66" t="str">
        <f t="shared" si="77"/>
        <v>0..1</v>
      </c>
      <c r="AP441" s="66" t="str">
        <f t="shared" si="77"/>
        <v>0..1</v>
      </c>
      <c r="AQ441" s="6" t="str">
        <f t="shared" si="77"/>
        <v>/rsm:CrossIndustryInvoice
/rsm:SupplyChainTradeTransaction
/ram:ApplicableHeaderTradeAgreement
/ram:BuyerTaxRepresentativeTradeParty
/ram:DefinedTradeContact
/ram:TypeCode</v>
      </c>
      <c r="AR441" s="67" t="str">
        <f t="shared" si="77"/>
        <v>/rsm:CrossIndustryInvoice/rsm:SupplyChainTradeTransaction/ram:ApplicableHeaderTradeAgreement/ram:BuyerTaxRepresentativeTradeParty/ram:DefinedTradeContact/ram:TypeCode</v>
      </c>
      <c r="AS441" s="66" t="s">
        <v>131</v>
      </c>
      <c r="AT441" s="68" t="s">
        <v>56</v>
      </c>
      <c r="AU441" s="62" t="str">
        <f t="shared" si="71"/>
        <v>0..1</v>
      </c>
      <c r="AV441" s="66"/>
      <c r="AW441" s="69" t="s">
        <v>35</v>
      </c>
      <c r="AX441" s="7"/>
      <c r="AY441" s="70" t="str">
        <f t="shared" si="74"/>
        <v>EXTENDED</v>
      </c>
      <c r="AZ441" s="70" t="str">
        <f t="shared" si="74"/>
        <v>EXTENDED</v>
      </c>
      <c r="BA441" s="1"/>
      <c r="BB441" s="57"/>
      <c r="BE441"/>
      <c r="BF441" s="1"/>
      <c r="BG441" s="1"/>
      <c r="BH441" s="1"/>
      <c r="BI441" s="1"/>
      <c r="BJ441" s="1"/>
      <c r="BK441" s="1"/>
      <c r="BL441" s="1"/>
      <c r="BM441" s="1"/>
      <c r="BN441" s="1"/>
      <c r="BO441" s="1"/>
      <c r="BP441" s="1"/>
      <c r="BQ441" s="1"/>
      <c r="BR441" s="1"/>
      <c r="BS441" s="1"/>
      <c r="BT441" s="1"/>
      <c r="BU441" s="1"/>
      <c r="BV441" s="1"/>
      <c r="BW441" s="1"/>
      <c r="BX441" s="1"/>
      <c r="BY441" s="1"/>
      <c r="BZ441" s="1"/>
    </row>
    <row r="442" spans="1:78" s="59" customFormat="1" ht="105" x14ac:dyDescent="0.2">
      <c r="A442" s="45" t="str">
        <f t="shared" si="68"/>
        <v>EXT</v>
      </c>
      <c r="B442" s="131" t="s">
        <v>262</v>
      </c>
      <c r="C442" s="131"/>
      <c r="D442" s="189" t="s">
        <v>1526</v>
      </c>
      <c r="E442" s="162" t="s">
        <v>41</v>
      </c>
      <c r="F442" s="298" t="e">
        <v>#N/A</v>
      </c>
      <c r="G442" s="163">
        <f t="shared" si="75"/>
        <v>5</v>
      </c>
      <c r="H442" s="163" t="s">
        <v>42</v>
      </c>
      <c r="I442" s="193" t="s">
        <v>2153</v>
      </c>
      <c r="J442" s="164"/>
      <c r="K442" s="165"/>
      <c r="L442" s="165"/>
      <c r="M442" s="165"/>
      <c r="N442" s="164"/>
      <c r="O442" s="66" t="s">
        <v>42</v>
      </c>
      <c r="P442" s="66" t="str">
        <f t="shared" si="76"/>
        <v>0..1</v>
      </c>
      <c r="Q442" s="167" t="s">
        <v>2306</v>
      </c>
      <c r="R442" s="168" t="s">
        <v>2307</v>
      </c>
      <c r="S442" s="166"/>
      <c r="T442" s="169"/>
      <c r="U442" s="163" t="s">
        <v>42</v>
      </c>
      <c r="V442" s="166"/>
      <c r="W442" s="170"/>
      <c r="X442" s="38"/>
      <c r="Y442" s="70" t="s">
        <v>47</v>
      </c>
      <c r="Z442" s="70" t="s">
        <v>47</v>
      </c>
      <c r="AA442" s="4"/>
      <c r="AB442" s="13" t="str">
        <f t="shared" si="66"/>
        <v>/rsm:CrossIndustryInvoice/rsm:SupplyChainTradeTransaction/ram:ApplicableHeaderTradeAgreement/ram:BuyerTaxRepresentativeTradeParty/ram:DefinedTradeContact</v>
      </c>
      <c r="AC442" s="13" t="str">
        <f t="shared" si="67"/>
        <v>/ram:TelephoneUniversalCommunication</v>
      </c>
      <c r="AD442" s="14">
        <f>COUNTIFS(R$4:R442,AB442)</f>
        <v>1</v>
      </c>
      <c r="AE442" s="1"/>
      <c r="AF442" s="162" t="str">
        <f t="shared" si="72"/>
        <v>EXT</v>
      </c>
      <c r="AG442" s="163">
        <f t="shared" si="70"/>
        <v>5</v>
      </c>
      <c r="AH442" s="163" t="str">
        <f t="shared" si="73"/>
        <v>0..1</v>
      </c>
      <c r="AI442" s="193" t="s">
        <v>946</v>
      </c>
      <c r="AJ442" s="164"/>
      <c r="AK442" s="165"/>
      <c r="AL442" s="165"/>
      <c r="AM442" s="165"/>
      <c r="AN442" s="164"/>
      <c r="AO442" s="66" t="str">
        <f t="shared" si="77"/>
        <v>0..1</v>
      </c>
      <c r="AP442" s="66" t="str">
        <f t="shared" si="77"/>
        <v>0..1</v>
      </c>
      <c r="AQ442" s="167" t="str">
        <f t="shared" si="77"/>
        <v>/rsm:CrossIndustryInvoice
/rsm:SupplyChainTradeTransaction
/ram:ApplicableHeaderTradeAgreement
/ram:BuyerTaxRepresentativeTradeParty
/ram:DefinedTradeContact
/ram:TelephoneUniversalCommunication</v>
      </c>
      <c r="AR442" s="168" t="str">
        <f t="shared" si="77"/>
        <v>/rsm:CrossIndustryInvoice/rsm:SupplyChainTradeTransaction/ram:ApplicableHeaderTradeAgreement/ram:BuyerTaxRepresentativeTradeParty/ram:DefinedTradeContact/ram:TelephoneUniversalCommunication</v>
      </c>
      <c r="AS442" s="166"/>
      <c r="AT442" s="169"/>
      <c r="AU442" s="163" t="str">
        <f t="shared" si="71"/>
        <v>0..1</v>
      </c>
      <c r="AV442" s="166"/>
      <c r="AW442" s="170"/>
      <c r="AX442" s="7"/>
      <c r="AY442" s="70" t="str">
        <f t="shared" si="74"/>
        <v>EXTENDED</v>
      </c>
      <c r="AZ442" s="70" t="str">
        <f t="shared" si="74"/>
        <v>EXTENDED</v>
      </c>
      <c r="BA442" s="1"/>
      <c r="BB442" s="57"/>
      <c r="BE442"/>
      <c r="BF442" s="1"/>
      <c r="BG442" s="1"/>
      <c r="BH442" s="1"/>
      <c r="BI442" s="1"/>
      <c r="BJ442" s="1"/>
      <c r="BK442" s="1"/>
      <c r="BL442" s="1"/>
      <c r="BM442" s="1"/>
      <c r="BN442" s="1"/>
      <c r="BO442" s="1"/>
      <c r="BP442" s="1"/>
      <c r="BQ442" s="1"/>
      <c r="BR442" s="1"/>
      <c r="BS442" s="1"/>
      <c r="BT442" s="1"/>
      <c r="BU442" s="1"/>
      <c r="BV442" s="1"/>
      <c r="BW442" s="1"/>
      <c r="BX442" s="1"/>
      <c r="BY442" s="1"/>
      <c r="BZ442" s="1"/>
    </row>
    <row r="443" spans="1:78" s="59" customFormat="1" ht="120" x14ac:dyDescent="0.2">
      <c r="A443" s="45" t="str">
        <f t="shared" si="68"/>
        <v>EXT</v>
      </c>
      <c r="B443" s="131" t="s">
        <v>262</v>
      </c>
      <c r="C443" s="131"/>
      <c r="D443" s="189" t="s">
        <v>1526</v>
      </c>
      <c r="E443" s="61" t="s">
        <v>41</v>
      </c>
      <c r="F443" s="282" t="e">
        <v>#N/A</v>
      </c>
      <c r="G443" s="62">
        <f t="shared" si="75"/>
        <v>6</v>
      </c>
      <c r="H443" s="62" t="s">
        <v>32</v>
      </c>
      <c r="I443" s="64" t="s">
        <v>2156</v>
      </c>
      <c r="J443" s="64"/>
      <c r="K443" s="65"/>
      <c r="L443" s="65"/>
      <c r="M443" s="65"/>
      <c r="N443" s="64"/>
      <c r="O443" s="66" t="s">
        <v>32</v>
      </c>
      <c r="P443" s="66" t="str">
        <f t="shared" si="76"/>
        <v>1..1</v>
      </c>
      <c r="Q443" s="6" t="s">
        <v>2308</v>
      </c>
      <c r="R443" s="67" t="s">
        <v>2309</v>
      </c>
      <c r="S443" s="66" t="s">
        <v>73</v>
      </c>
      <c r="T443" s="68" t="s">
        <v>56</v>
      </c>
      <c r="U443" s="62" t="s">
        <v>42</v>
      </c>
      <c r="V443" s="66"/>
      <c r="W443" s="69"/>
      <c r="X443" s="38"/>
      <c r="Y443" s="70" t="s">
        <v>47</v>
      </c>
      <c r="Z443" s="70" t="s">
        <v>47</v>
      </c>
      <c r="AA443" s="4"/>
      <c r="AB443" s="13" t="str">
        <f t="shared" si="66"/>
        <v>/rsm:CrossIndustryInvoice/rsm:SupplyChainTradeTransaction/ram:ApplicableHeaderTradeAgreement/ram:BuyerTaxRepresentativeTradeParty/ram:DefinedTradeContact/ram:TelephoneUniversalCommunication</v>
      </c>
      <c r="AC443" s="13" t="str">
        <f t="shared" si="67"/>
        <v>/ram:CompleteNumber</v>
      </c>
      <c r="AD443" s="14">
        <f>COUNTIFS(R$4:R443,AB443)</f>
        <v>1</v>
      </c>
      <c r="AE443" s="1"/>
      <c r="AF443" s="61" t="str">
        <f t="shared" si="72"/>
        <v>EXT</v>
      </c>
      <c r="AG443" s="62">
        <f t="shared" si="70"/>
        <v>6</v>
      </c>
      <c r="AH443" s="62" t="str">
        <f t="shared" si="73"/>
        <v>1..1</v>
      </c>
      <c r="AI443" s="64" t="s">
        <v>950</v>
      </c>
      <c r="AJ443" s="64"/>
      <c r="AK443" s="65"/>
      <c r="AL443" s="65"/>
      <c r="AM443" s="65"/>
      <c r="AN443" s="64"/>
      <c r="AO443" s="66" t="str">
        <f t="shared" si="77"/>
        <v>1..1</v>
      </c>
      <c r="AP443" s="66" t="str">
        <f t="shared" si="77"/>
        <v>1..1</v>
      </c>
      <c r="AQ443" s="6" t="str">
        <f t="shared" si="77"/>
        <v>/rsm:CrossIndustryInvoice
/rsm:SupplyChainTradeTransaction
/ram:ApplicableHeaderTradeAgreement
/ram:BuyerTaxRepresentativeTradeParty
/ram:DefinedTradeContact
/ram:TelephoneUniversalCommunication
/ram:CompleteNumber</v>
      </c>
      <c r="AR443" s="67" t="str">
        <f t="shared" si="77"/>
        <v>/rsm:CrossIndustryInvoice/rsm:SupplyChainTradeTransaction/ram:ApplicableHeaderTradeAgreement/ram:BuyerTaxRepresentativeTradeParty/ram:DefinedTradeContact/ram:TelephoneUniversalCommunication/ram:CompleteNumber</v>
      </c>
      <c r="AS443" s="66" t="s">
        <v>73</v>
      </c>
      <c r="AT443" s="68" t="s">
        <v>56</v>
      </c>
      <c r="AU443" s="62" t="str">
        <f t="shared" si="71"/>
        <v>0..1</v>
      </c>
      <c r="AV443" s="66"/>
      <c r="AW443" s="69"/>
      <c r="AX443" s="7"/>
      <c r="AY443" s="70" t="str">
        <f t="shared" si="74"/>
        <v>EXTENDED</v>
      </c>
      <c r="AZ443" s="70" t="str">
        <f t="shared" si="74"/>
        <v>EXTENDED</v>
      </c>
      <c r="BA443" s="1"/>
      <c r="BB443" s="57"/>
      <c r="BE443"/>
      <c r="BF443" s="1"/>
      <c r="BG443" s="1"/>
      <c r="BH443" s="1"/>
      <c r="BI443" s="1"/>
      <c r="BJ443" s="1"/>
      <c r="BK443" s="1"/>
      <c r="BL443" s="1"/>
      <c r="BM443" s="1"/>
      <c r="BN443" s="1"/>
      <c r="BO443" s="1"/>
      <c r="BP443" s="1"/>
      <c r="BQ443" s="1"/>
      <c r="BR443" s="1"/>
      <c r="BS443" s="1"/>
      <c r="BT443" s="1"/>
      <c r="BU443" s="1"/>
      <c r="BV443" s="1"/>
      <c r="BW443" s="1"/>
      <c r="BX443" s="1"/>
      <c r="BY443" s="1"/>
      <c r="BZ443" s="1"/>
    </row>
    <row r="444" spans="1:78" s="59" customFormat="1" ht="105" x14ac:dyDescent="0.2">
      <c r="A444" s="45" t="str">
        <f t="shared" si="68"/>
        <v>EXT</v>
      </c>
      <c r="B444" s="131" t="s">
        <v>262</v>
      </c>
      <c r="C444" s="131"/>
      <c r="D444" s="189" t="s">
        <v>1526</v>
      </c>
      <c r="E444" s="162" t="s">
        <v>41</v>
      </c>
      <c r="F444" s="298" t="e">
        <v>#N/A</v>
      </c>
      <c r="G444" s="163">
        <f t="shared" si="75"/>
        <v>5</v>
      </c>
      <c r="H444" s="163" t="s">
        <v>42</v>
      </c>
      <c r="I444" s="193" t="s">
        <v>2159</v>
      </c>
      <c r="J444" s="164"/>
      <c r="K444" s="165"/>
      <c r="L444" s="165"/>
      <c r="M444" s="165"/>
      <c r="N444" s="164"/>
      <c r="O444" s="66" t="s">
        <v>42</v>
      </c>
      <c r="P444" s="66" t="str">
        <f t="shared" si="76"/>
        <v>0..1</v>
      </c>
      <c r="Q444" s="167" t="s">
        <v>2310</v>
      </c>
      <c r="R444" s="168" t="s">
        <v>2311</v>
      </c>
      <c r="S444" s="166"/>
      <c r="T444" s="169"/>
      <c r="U444" s="163" t="s">
        <v>42</v>
      </c>
      <c r="V444" s="166"/>
      <c r="W444" s="170"/>
      <c r="X444" s="38"/>
      <c r="Y444" s="70" t="s">
        <v>47</v>
      </c>
      <c r="Z444" s="70" t="s">
        <v>47</v>
      </c>
      <c r="AA444" s="4"/>
      <c r="AB444" s="13" t="str">
        <f t="shared" si="66"/>
        <v>/rsm:CrossIndustryInvoice/rsm:SupplyChainTradeTransaction/ram:ApplicableHeaderTradeAgreement/ram:BuyerTaxRepresentativeTradeParty/ram:DefinedTradeContact</v>
      </c>
      <c r="AC444" s="13" t="str">
        <f t="shared" si="67"/>
        <v>/ram:FaxUniversalCommunication</v>
      </c>
      <c r="AD444" s="14">
        <f>COUNTIFS(R$4:R444,AB444)</f>
        <v>1</v>
      </c>
      <c r="AE444" s="1"/>
      <c r="AF444" s="162" t="str">
        <f t="shared" si="72"/>
        <v>EXT</v>
      </c>
      <c r="AG444" s="163">
        <f t="shared" si="70"/>
        <v>5</v>
      </c>
      <c r="AH444" s="163" t="str">
        <f t="shared" si="73"/>
        <v>0..1</v>
      </c>
      <c r="AI444" s="193" t="s">
        <v>954</v>
      </c>
      <c r="AJ444" s="164"/>
      <c r="AK444" s="165"/>
      <c r="AL444" s="165"/>
      <c r="AM444" s="165"/>
      <c r="AN444" s="164"/>
      <c r="AO444" s="66" t="str">
        <f t="shared" si="77"/>
        <v>0..1</v>
      </c>
      <c r="AP444" s="66" t="str">
        <f t="shared" si="77"/>
        <v>0..1</v>
      </c>
      <c r="AQ444" s="167" t="str">
        <f t="shared" si="77"/>
        <v>/rsm:CrossIndustryInvoice
/rsm:SupplyChainTradeTransaction
/ram:ApplicableHeaderTradeAgreement
/ram:BuyerTaxRepresentativeTradeParty
/ram:DefinedTradeContact
/ram:FaxUniversalCommunication</v>
      </c>
      <c r="AR444" s="168" t="str">
        <f t="shared" si="77"/>
        <v>/rsm:CrossIndustryInvoice/rsm:SupplyChainTradeTransaction/ram:ApplicableHeaderTradeAgreement/ram:BuyerTaxRepresentativeTradeParty/ram:DefinedTradeContact/ram:FaxUniversalCommunication</v>
      </c>
      <c r="AS444" s="166"/>
      <c r="AT444" s="169"/>
      <c r="AU444" s="163" t="str">
        <f t="shared" si="71"/>
        <v>0..1</v>
      </c>
      <c r="AV444" s="166"/>
      <c r="AW444" s="170"/>
      <c r="AX444" s="7"/>
      <c r="AY444" s="70" t="str">
        <f t="shared" si="74"/>
        <v>EXTENDED</v>
      </c>
      <c r="AZ444" s="70" t="str">
        <f t="shared" si="74"/>
        <v>EXTENDED</v>
      </c>
      <c r="BA444" s="1"/>
      <c r="BB444" s="57"/>
      <c r="BE444"/>
      <c r="BF444" s="1"/>
      <c r="BG444" s="1"/>
      <c r="BH444" s="1"/>
      <c r="BI444" s="1"/>
      <c r="BJ444" s="1"/>
      <c r="BK444" s="1"/>
      <c r="BL444" s="1"/>
      <c r="BM444" s="1"/>
      <c r="BN444" s="1"/>
      <c r="BO444" s="1"/>
      <c r="BP444" s="1"/>
      <c r="BQ444" s="1"/>
      <c r="BR444" s="1"/>
      <c r="BS444" s="1"/>
      <c r="BT444" s="1"/>
      <c r="BU444" s="1"/>
      <c r="BV444" s="1"/>
      <c r="BW444" s="1"/>
      <c r="BX444" s="1"/>
      <c r="BY444" s="1"/>
      <c r="BZ444" s="1"/>
    </row>
    <row r="445" spans="1:78" s="59" customFormat="1" ht="120" x14ac:dyDescent="0.2">
      <c r="A445" s="45" t="str">
        <f t="shared" si="68"/>
        <v>EXT</v>
      </c>
      <c r="B445" s="131" t="s">
        <v>262</v>
      </c>
      <c r="C445" s="131"/>
      <c r="D445" s="189" t="s">
        <v>1526</v>
      </c>
      <c r="E445" s="61" t="s">
        <v>41</v>
      </c>
      <c r="F445" s="282" t="e">
        <v>#N/A</v>
      </c>
      <c r="G445" s="62">
        <f t="shared" si="75"/>
        <v>6</v>
      </c>
      <c r="H445" s="62" t="s">
        <v>32</v>
      </c>
      <c r="I445" s="64" t="s">
        <v>2162</v>
      </c>
      <c r="J445" s="64"/>
      <c r="K445" s="65"/>
      <c r="L445" s="65"/>
      <c r="M445" s="65"/>
      <c r="N445" s="64"/>
      <c r="O445" s="66" t="s">
        <v>32</v>
      </c>
      <c r="P445" s="66" t="str">
        <f t="shared" si="76"/>
        <v>1..1</v>
      </c>
      <c r="Q445" s="6" t="s">
        <v>2312</v>
      </c>
      <c r="R445" s="67" t="s">
        <v>2313</v>
      </c>
      <c r="S445" s="66" t="s">
        <v>73</v>
      </c>
      <c r="T445" s="68" t="s">
        <v>56</v>
      </c>
      <c r="U445" s="62" t="s">
        <v>42</v>
      </c>
      <c r="V445" s="66"/>
      <c r="W445" s="69"/>
      <c r="X445" s="38"/>
      <c r="Y445" s="70" t="s">
        <v>47</v>
      </c>
      <c r="Z445" s="70" t="s">
        <v>47</v>
      </c>
      <c r="AA445" s="4"/>
      <c r="AB445" s="13" t="str">
        <f t="shared" si="66"/>
        <v>/rsm:CrossIndustryInvoice/rsm:SupplyChainTradeTransaction/ram:ApplicableHeaderTradeAgreement/ram:BuyerTaxRepresentativeTradeParty/ram:DefinedTradeContact/ram:FaxUniversalCommunication</v>
      </c>
      <c r="AC445" s="13" t="str">
        <f t="shared" si="67"/>
        <v>/ram:CompleteNumber</v>
      </c>
      <c r="AD445" s="14">
        <f>COUNTIFS(R$4:R445,AB445)</f>
        <v>1</v>
      </c>
      <c r="AE445" s="1"/>
      <c r="AF445" s="61" t="str">
        <f t="shared" si="72"/>
        <v>EXT</v>
      </c>
      <c r="AG445" s="62">
        <f t="shared" si="70"/>
        <v>6</v>
      </c>
      <c r="AH445" s="62" t="str">
        <f t="shared" si="73"/>
        <v>1..1</v>
      </c>
      <c r="AI445" s="64" t="s">
        <v>2165</v>
      </c>
      <c r="AJ445" s="64"/>
      <c r="AK445" s="65"/>
      <c r="AL445" s="65"/>
      <c r="AM445" s="65"/>
      <c r="AN445" s="64"/>
      <c r="AO445" s="66" t="str">
        <f t="shared" si="77"/>
        <v>1..1</v>
      </c>
      <c r="AP445" s="66" t="str">
        <f t="shared" si="77"/>
        <v>1..1</v>
      </c>
      <c r="AQ445" s="6" t="str">
        <f t="shared" si="77"/>
        <v>/rsm:CrossIndustryInvoice
/rsm:SupplyChainTradeTransaction
/ram:ApplicableHeaderTradeAgreement
/ram:BuyerTaxRepresentativeTradeParty
/ram:DefinedTradeContact
/ram:FaxUniversalCommunication
/ram:CompleteNumber</v>
      </c>
      <c r="AR445" s="67" t="str">
        <f t="shared" si="77"/>
        <v>/rsm:CrossIndustryInvoice/rsm:SupplyChainTradeTransaction/ram:ApplicableHeaderTradeAgreement/ram:BuyerTaxRepresentativeTradeParty/ram:DefinedTradeContact/ram:FaxUniversalCommunication/ram:CompleteNumber</v>
      </c>
      <c r="AS445" s="66" t="s">
        <v>73</v>
      </c>
      <c r="AT445" s="68" t="s">
        <v>56</v>
      </c>
      <c r="AU445" s="62" t="str">
        <f t="shared" si="71"/>
        <v>0..1</v>
      </c>
      <c r="AV445" s="66"/>
      <c r="AW445" s="69"/>
      <c r="AX445" s="7"/>
      <c r="AY445" s="70" t="str">
        <f t="shared" si="74"/>
        <v>EXTENDED</v>
      </c>
      <c r="AZ445" s="70" t="str">
        <f t="shared" si="74"/>
        <v>EXTENDED</v>
      </c>
      <c r="BA445" s="1"/>
      <c r="BB445" s="57"/>
      <c r="BE445"/>
      <c r="BF445" s="1"/>
      <c r="BG445" s="1"/>
      <c r="BH445" s="1"/>
      <c r="BI445" s="1"/>
      <c r="BJ445" s="1"/>
      <c r="BK445" s="1"/>
      <c r="BL445" s="1"/>
      <c r="BM445" s="1"/>
      <c r="BN445" s="1"/>
      <c r="BO445" s="1"/>
      <c r="BP445" s="1"/>
      <c r="BQ445" s="1"/>
      <c r="BR445" s="1"/>
      <c r="BS445" s="1"/>
      <c r="BT445" s="1"/>
      <c r="BU445" s="1"/>
      <c r="BV445" s="1"/>
      <c r="BW445" s="1"/>
      <c r="BX445" s="1"/>
      <c r="BY445" s="1"/>
      <c r="BZ445" s="1"/>
    </row>
    <row r="446" spans="1:78" s="59" customFormat="1" ht="105" x14ac:dyDescent="0.2">
      <c r="A446" s="45" t="str">
        <f t="shared" si="68"/>
        <v>EXT</v>
      </c>
      <c r="B446" s="131" t="s">
        <v>262</v>
      </c>
      <c r="C446" s="131"/>
      <c r="D446" s="189" t="s">
        <v>1526</v>
      </c>
      <c r="E446" s="162" t="s">
        <v>41</v>
      </c>
      <c r="F446" s="298" t="e">
        <v>#N/A</v>
      </c>
      <c r="G446" s="163">
        <f t="shared" si="75"/>
        <v>5</v>
      </c>
      <c r="H446" s="163" t="s">
        <v>42</v>
      </c>
      <c r="I446" s="193" t="s">
        <v>2166</v>
      </c>
      <c r="J446" s="164"/>
      <c r="K446" s="165"/>
      <c r="L446" s="165"/>
      <c r="M446" s="165"/>
      <c r="N446" s="164"/>
      <c r="O446" s="66" t="s">
        <v>42</v>
      </c>
      <c r="P446" s="66" t="str">
        <f t="shared" si="76"/>
        <v>0..1</v>
      </c>
      <c r="Q446" s="167" t="s">
        <v>2314</v>
      </c>
      <c r="R446" s="168" t="s">
        <v>2315</v>
      </c>
      <c r="S446" s="166"/>
      <c r="T446" s="169"/>
      <c r="U446" s="163" t="s">
        <v>42</v>
      </c>
      <c r="V446" s="166"/>
      <c r="W446" s="170"/>
      <c r="X446" s="38"/>
      <c r="Y446" s="70" t="s">
        <v>47</v>
      </c>
      <c r="Z446" s="70" t="s">
        <v>47</v>
      </c>
      <c r="AA446" s="4"/>
      <c r="AB446" s="13" t="str">
        <f t="shared" si="66"/>
        <v>/rsm:CrossIndustryInvoice/rsm:SupplyChainTradeTransaction/ram:ApplicableHeaderTradeAgreement/ram:BuyerTaxRepresentativeTradeParty/ram:DefinedTradeContact</v>
      </c>
      <c r="AC446" s="13" t="str">
        <f t="shared" si="67"/>
        <v>/ram:EmailURIUniversalCommunication</v>
      </c>
      <c r="AD446" s="14">
        <f>COUNTIFS(R$4:R446,AB446)</f>
        <v>1</v>
      </c>
      <c r="AE446" s="1"/>
      <c r="AF446" s="162" t="str">
        <f t="shared" si="72"/>
        <v>EXT</v>
      </c>
      <c r="AG446" s="163">
        <f t="shared" si="70"/>
        <v>5</v>
      </c>
      <c r="AH446" s="163" t="str">
        <f t="shared" si="73"/>
        <v>0..1</v>
      </c>
      <c r="AI446" s="193" t="s">
        <v>962</v>
      </c>
      <c r="AJ446" s="164"/>
      <c r="AK446" s="165"/>
      <c r="AL446" s="165"/>
      <c r="AM446" s="165"/>
      <c r="AN446" s="164"/>
      <c r="AO446" s="66" t="str">
        <f t="shared" si="77"/>
        <v>0..1</v>
      </c>
      <c r="AP446" s="66" t="str">
        <f t="shared" si="77"/>
        <v>0..1</v>
      </c>
      <c r="AQ446" s="167" t="str">
        <f t="shared" si="77"/>
        <v>/rsm:CrossIndustryInvoice
/rsm:SupplyChainTradeTransaction
/ram:ApplicableHeaderTradeAgreement
/ram:BuyerTaxRepresentativeTradeParty
/ram:DefinedTradeContact
/ram:EmailURIUniversalCommunication</v>
      </c>
      <c r="AR446" s="168" t="str">
        <f t="shared" si="77"/>
        <v>/rsm:CrossIndustryInvoice/rsm:SupplyChainTradeTransaction/ram:ApplicableHeaderTradeAgreement/ram:BuyerTaxRepresentativeTradeParty/ram:DefinedTradeContact/ram:EmailURIUniversalCommunication</v>
      </c>
      <c r="AS446" s="166"/>
      <c r="AT446" s="169"/>
      <c r="AU446" s="163" t="str">
        <f t="shared" si="71"/>
        <v>0..1</v>
      </c>
      <c r="AV446" s="166"/>
      <c r="AW446" s="170"/>
      <c r="AX446" s="7"/>
      <c r="AY446" s="70" t="str">
        <f t="shared" si="74"/>
        <v>EXTENDED</v>
      </c>
      <c r="AZ446" s="70" t="str">
        <f t="shared" si="74"/>
        <v>EXTENDED</v>
      </c>
      <c r="BA446" s="1"/>
      <c r="BB446" s="57"/>
      <c r="BE446"/>
      <c r="BF446" s="1"/>
      <c r="BG446" s="1"/>
      <c r="BH446" s="1"/>
      <c r="BI446" s="1"/>
      <c r="BJ446" s="1"/>
      <c r="BK446" s="1"/>
      <c r="BL446" s="1"/>
      <c r="BM446" s="1"/>
      <c r="BN446" s="1"/>
      <c r="BO446" s="1"/>
      <c r="BP446" s="1"/>
      <c r="BQ446" s="1"/>
      <c r="BR446" s="1"/>
      <c r="BS446" s="1"/>
      <c r="BT446" s="1"/>
      <c r="BU446" s="1"/>
      <c r="BV446" s="1"/>
      <c r="BW446" s="1"/>
      <c r="BX446" s="1"/>
      <c r="BY446" s="1"/>
      <c r="BZ446" s="1"/>
    </row>
    <row r="447" spans="1:78" s="59" customFormat="1" ht="120" x14ac:dyDescent="0.2">
      <c r="A447" s="45" t="str">
        <f t="shared" si="68"/>
        <v>EXT</v>
      </c>
      <c r="B447" s="131" t="s">
        <v>262</v>
      </c>
      <c r="C447" s="131"/>
      <c r="D447" s="189" t="s">
        <v>1526</v>
      </c>
      <c r="E447" s="61" t="s">
        <v>41</v>
      </c>
      <c r="F447" s="282" t="e">
        <v>#N/A</v>
      </c>
      <c r="G447" s="62">
        <f t="shared" si="75"/>
        <v>6</v>
      </c>
      <c r="H447" s="62" t="s">
        <v>32</v>
      </c>
      <c r="I447" s="64" t="s">
        <v>2169</v>
      </c>
      <c r="J447" s="64"/>
      <c r="K447" s="65"/>
      <c r="L447" s="65"/>
      <c r="M447" s="65"/>
      <c r="N447" s="64"/>
      <c r="O447" s="66" t="s">
        <v>32</v>
      </c>
      <c r="P447" s="66" t="str">
        <f t="shared" si="76"/>
        <v>1..1</v>
      </c>
      <c r="Q447" s="6" t="s">
        <v>2316</v>
      </c>
      <c r="R447" s="67" t="s">
        <v>2317</v>
      </c>
      <c r="S447" s="66" t="s">
        <v>73</v>
      </c>
      <c r="T447" s="68" t="s">
        <v>56</v>
      </c>
      <c r="U447" s="62" t="s">
        <v>42</v>
      </c>
      <c r="V447" s="66"/>
      <c r="W447" s="69"/>
      <c r="X447" s="38"/>
      <c r="Y447" s="70" t="s">
        <v>47</v>
      </c>
      <c r="Z447" s="70" t="s">
        <v>47</v>
      </c>
      <c r="AA447" s="4"/>
      <c r="AB447" s="13" t="str">
        <f t="shared" si="66"/>
        <v>/rsm:CrossIndustryInvoice/rsm:SupplyChainTradeTransaction/ram:ApplicableHeaderTradeAgreement/ram:BuyerTaxRepresentativeTradeParty/ram:DefinedTradeContact/ram:EmailURIUniversalCommunication</v>
      </c>
      <c r="AC447" s="13" t="str">
        <f t="shared" si="67"/>
        <v>/ram:URIID</v>
      </c>
      <c r="AD447" s="14">
        <f>COUNTIFS(R$4:R447,AB447)</f>
        <v>1</v>
      </c>
      <c r="AE447" s="1"/>
      <c r="AF447" s="61" t="str">
        <f t="shared" ref="AF447:AF509" si="78">E447</f>
        <v>EXT</v>
      </c>
      <c r="AG447" s="62">
        <f t="shared" si="70"/>
        <v>6</v>
      </c>
      <c r="AH447" s="62" t="str">
        <f t="shared" ref="AH447:AH509" si="79">H447</f>
        <v>1..1</v>
      </c>
      <c r="AI447" s="64" t="s">
        <v>2172</v>
      </c>
      <c r="AJ447" s="64"/>
      <c r="AK447" s="65"/>
      <c r="AL447" s="65"/>
      <c r="AM447" s="65"/>
      <c r="AN447" s="64"/>
      <c r="AO447" s="66" t="str">
        <f t="shared" si="77"/>
        <v>1..1</v>
      </c>
      <c r="AP447" s="66" t="str">
        <f t="shared" si="77"/>
        <v>1..1</v>
      </c>
      <c r="AQ447" s="6" t="str">
        <f t="shared" si="77"/>
        <v>/rsm:CrossIndustryInvoice
/rsm:SupplyChainTradeTransaction
/ram:ApplicableHeaderTradeAgreement
/ram:BuyerTaxRepresentativeTradeParty
/ram:DefinedTradeContact
/ram:EmailURIUniversalCommunication
/ram:URIID</v>
      </c>
      <c r="AR447" s="67" t="str">
        <f t="shared" si="77"/>
        <v>/rsm:CrossIndustryInvoice/rsm:SupplyChainTradeTransaction/ram:ApplicableHeaderTradeAgreement/ram:BuyerTaxRepresentativeTradeParty/ram:DefinedTradeContact/ram:EmailURIUniversalCommunication/ram:URIID</v>
      </c>
      <c r="AS447" s="66" t="s">
        <v>73</v>
      </c>
      <c r="AT447" s="68" t="s">
        <v>56</v>
      </c>
      <c r="AU447" s="62" t="str">
        <f t="shared" si="71"/>
        <v>0..1</v>
      </c>
      <c r="AV447" s="66"/>
      <c r="AW447" s="69"/>
      <c r="AX447" s="7"/>
      <c r="AY447" s="70" t="str">
        <f t="shared" si="74"/>
        <v>EXTENDED</v>
      </c>
      <c r="AZ447" s="70" t="str">
        <f t="shared" si="74"/>
        <v>EXTENDED</v>
      </c>
      <c r="BA447" s="1"/>
      <c r="BB447" s="57"/>
      <c r="BE447"/>
      <c r="BF447" s="1"/>
      <c r="BG447" s="1"/>
      <c r="BH447" s="1"/>
      <c r="BI447" s="1"/>
      <c r="BJ447" s="1"/>
      <c r="BK447" s="1"/>
      <c r="BL447" s="1"/>
      <c r="BM447" s="1"/>
      <c r="BN447" s="1"/>
      <c r="BO447" s="1"/>
      <c r="BP447" s="1"/>
      <c r="BQ447" s="1"/>
      <c r="BR447" s="1"/>
      <c r="BS447" s="1"/>
      <c r="BT447" s="1"/>
      <c r="BU447" s="1"/>
      <c r="BV447" s="1"/>
      <c r="BW447" s="1"/>
      <c r="BX447" s="1"/>
      <c r="BY447" s="1"/>
      <c r="BZ447" s="1"/>
    </row>
    <row r="448" spans="1:78" s="59" customFormat="1" ht="90" x14ac:dyDescent="0.2">
      <c r="A448" s="45" t="str">
        <f t="shared" si="68"/>
        <v>EXT</v>
      </c>
      <c r="B448" s="131" t="s">
        <v>262</v>
      </c>
      <c r="C448" s="131" t="s">
        <v>4884</v>
      </c>
      <c r="D448" s="185" t="s">
        <v>1526</v>
      </c>
      <c r="E448" s="140" t="s">
        <v>41</v>
      </c>
      <c r="F448" s="296" t="e">
        <v>#N/A</v>
      </c>
      <c r="G448" s="141">
        <f t="shared" si="75"/>
        <v>4</v>
      </c>
      <c r="H448" s="141" t="s">
        <v>42</v>
      </c>
      <c r="I448" s="138" t="s">
        <v>2318</v>
      </c>
      <c r="J448" s="125" t="s">
        <v>2319</v>
      </c>
      <c r="K448" s="126" t="s">
        <v>2320</v>
      </c>
      <c r="L448" s="126"/>
      <c r="M448" s="126"/>
      <c r="N448" s="125"/>
      <c r="O448" s="124" t="s">
        <v>42</v>
      </c>
      <c r="P448" s="124" t="str">
        <f t="shared" si="76"/>
        <v>0..1</v>
      </c>
      <c r="Q448" s="127" t="s">
        <v>2321</v>
      </c>
      <c r="R448" s="128" t="s">
        <v>2322</v>
      </c>
      <c r="S448" s="124" t="s">
        <v>35</v>
      </c>
      <c r="T448" s="129" t="s">
        <v>56</v>
      </c>
      <c r="U448" s="124" t="s">
        <v>42</v>
      </c>
      <c r="V448" s="124" t="s">
        <v>35</v>
      </c>
      <c r="W448" s="130" t="s">
        <v>35</v>
      </c>
      <c r="X448" s="38"/>
      <c r="Y448" s="70" t="s">
        <v>47</v>
      </c>
      <c r="Z448" s="70" t="s">
        <v>47</v>
      </c>
      <c r="AA448" s="4"/>
      <c r="AB448" s="13" t="str">
        <f t="shared" si="66"/>
        <v>/rsm:CrossIndustryInvoice/rsm:SupplyChainTradeTransaction/ram:ApplicableHeaderTradeAgreement/ram:BuyerTaxRepresentativeTradeParty</v>
      </c>
      <c r="AC448" s="13" t="str">
        <f t="shared" si="67"/>
        <v>/ram:PostalTradeAddress</v>
      </c>
      <c r="AD448" s="14">
        <f>COUNTIFS(R$4:R448,AB448)</f>
        <v>1</v>
      </c>
      <c r="AE448" s="1"/>
      <c r="AF448" s="140" t="str">
        <f t="shared" si="78"/>
        <v>EXT</v>
      </c>
      <c r="AG448" s="141">
        <f t="shared" ref="AG448:AG511" si="80">LEN(AR448)-LEN(SUBSTITUTE(AR448,"/",""))-1</f>
        <v>4</v>
      </c>
      <c r="AH448" s="141" t="str">
        <f t="shared" si="79"/>
        <v>0..1</v>
      </c>
      <c r="AI448" s="138" t="s">
        <v>2323</v>
      </c>
      <c r="AJ448" s="125" t="s">
        <v>2324</v>
      </c>
      <c r="AK448" s="126" t="s">
        <v>2325</v>
      </c>
      <c r="AL448" s="126"/>
      <c r="AM448" s="126"/>
      <c r="AN448" s="125"/>
      <c r="AO448" s="124" t="str">
        <f t="shared" si="77"/>
        <v>0..1</v>
      </c>
      <c r="AP448" s="124" t="str">
        <f t="shared" si="77"/>
        <v>0..1</v>
      </c>
      <c r="AQ448" s="127" t="str">
        <f t="shared" si="77"/>
        <v>/rsm:CrossIndustryInvoice
/rsm:SupplyChainTradeTransaction
/ram:ApplicableHeaderTradeAgreement
/ram:BuyerTaxRepresentativeTradeParty
/ram:PostalTradeAddress</v>
      </c>
      <c r="AR448" s="128" t="str">
        <f t="shared" si="77"/>
        <v>/rsm:CrossIndustryInvoice/rsm:SupplyChainTradeTransaction/ram:ApplicableHeaderTradeAgreement/ram:BuyerTaxRepresentativeTradeParty/ram:PostalTradeAddress</v>
      </c>
      <c r="AS448" s="124" t="s">
        <v>35</v>
      </c>
      <c r="AT448" s="129" t="s">
        <v>56</v>
      </c>
      <c r="AU448" s="124" t="str">
        <f t="shared" ref="AU448:AU511" si="81">U448</f>
        <v>0..1</v>
      </c>
      <c r="AV448" s="124" t="s">
        <v>35</v>
      </c>
      <c r="AW448" s="130" t="s">
        <v>35</v>
      </c>
      <c r="AX448" s="7"/>
      <c r="AY448" s="70" t="str">
        <f t="shared" si="74"/>
        <v>EXTENDED</v>
      </c>
      <c r="AZ448" s="70" t="str">
        <f t="shared" si="74"/>
        <v>EXTENDED</v>
      </c>
      <c r="BA448" s="1"/>
      <c r="BB448" s="57"/>
      <c r="BE448"/>
      <c r="BF448" s="1"/>
      <c r="BG448" s="1"/>
      <c r="BH448" s="1"/>
      <c r="BI448" s="1"/>
      <c r="BJ448" s="1"/>
      <c r="BK448" s="1"/>
      <c r="BL448" s="1"/>
      <c r="BM448" s="1"/>
      <c r="BN448" s="1"/>
      <c r="BO448" s="1"/>
      <c r="BP448" s="1"/>
      <c r="BQ448" s="1"/>
      <c r="BR448" s="1"/>
      <c r="BS448" s="1"/>
      <c r="BT448" s="1"/>
      <c r="BU448" s="1"/>
      <c r="BV448" s="1"/>
      <c r="BW448" s="1"/>
      <c r="BX448" s="1"/>
      <c r="BY448" s="1"/>
      <c r="BZ448" s="1"/>
    </row>
    <row r="449" spans="1:78" s="59" customFormat="1" ht="105" x14ac:dyDescent="0.2">
      <c r="A449" s="45" t="str">
        <f t="shared" si="68"/>
        <v>EXT</v>
      </c>
      <c r="B449" s="131" t="s">
        <v>262</v>
      </c>
      <c r="C449" s="131"/>
      <c r="D449" s="185" t="s">
        <v>1526</v>
      </c>
      <c r="E449" s="145" t="s">
        <v>41</v>
      </c>
      <c r="F449" s="297" t="e">
        <v>#N/A</v>
      </c>
      <c r="G449" s="146">
        <f t="shared" si="75"/>
        <v>5</v>
      </c>
      <c r="H449" s="146" t="s">
        <v>42</v>
      </c>
      <c r="I449" s="64" t="s">
        <v>2326</v>
      </c>
      <c r="J449" s="64" t="s">
        <v>1635</v>
      </c>
      <c r="K449" s="65" t="s">
        <v>1636</v>
      </c>
      <c r="L449" s="65"/>
      <c r="M449" s="65" t="s">
        <v>35</v>
      </c>
      <c r="N449" s="64" t="s">
        <v>70</v>
      </c>
      <c r="O449" s="66" t="s">
        <v>42</v>
      </c>
      <c r="P449" s="66" t="str">
        <f t="shared" si="76"/>
        <v>0..1</v>
      </c>
      <c r="Q449" s="2" t="s">
        <v>2327</v>
      </c>
      <c r="R449" s="75" t="s">
        <v>2328</v>
      </c>
      <c r="S449" s="66" t="s">
        <v>73</v>
      </c>
      <c r="T449" s="68" t="s">
        <v>56</v>
      </c>
      <c r="U449" s="66" t="s">
        <v>42</v>
      </c>
      <c r="V449" s="66" t="s">
        <v>35</v>
      </c>
      <c r="W449" s="69" t="s">
        <v>35</v>
      </c>
      <c r="X449" s="38"/>
      <c r="Y449" s="70" t="s">
        <v>47</v>
      </c>
      <c r="Z449" s="70" t="s">
        <v>47</v>
      </c>
      <c r="AA449" s="4"/>
      <c r="AB449" s="13" t="str">
        <f t="shared" si="66"/>
        <v>/rsm:CrossIndustryInvoice/rsm:SupplyChainTradeTransaction/ram:ApplicableHeaderTradeAgreement/ram:BuyerTaxRepresentativeTradeParty/ram:PostalTradeAddress</v>
      </c>
      <c r="AC449" s="13" t="str">
        <f t="shared" si="67"/>
        <v>/ram:PostcodeCode</v>
      </c>
      <c r="AD449" s="14">
        <f>COUNTIFS(R$4:R449,AB449)</f>
        <v>1</v>
      </c>
      <c r="AE449" s="1"/>
      <c r="AF449" s="145" t="str">
        <f t="shared" si="78"/>
        <v>EXT</v>
      </c>
      <c r="AG449" s="146">
        <f t="shared" si="80"/>
        <v>5</v>
      </c>
      <c r="AH449" s="146" t="str">
        <f t="shared" si="79"/>
        <v>0..1</v>
      </c>
      <c r="AI449" s="64" t="s">
        <v>2329</v>
      </c>
      <c r="AJ449" s="64" t="s">
        <v>1747</v>
      </c>
      <c r="AK449" s="65" t="s">
        <v>1748</v>
      </c>
      <c r="AL449" s="65"/>
      <c r="AM449" s="65" t="s">
        <v>35</v>
      </c>
      <c r="AN449" s="64" t="s">
        <v>78</v>
      </c>
      <c r="AO449" s="66" t="str">
        <f t="shared" si="77"/>
        <v>0..1</v>
      </c>
      <c r="AP449" s="66" t="str">
        <f t="shared" si="77"/>
        <v>0..1</v>
      </c>
      <c r="AQ449" s="2" t="str">
        <f t="shared" si="77"/>
        <v>/rsm:CrossIndustryInvoice
/rsm:SupplyChainTradeTransaction
/ram:ApplicableHeaderTradeAgreement
/ram:BuyerTaxRepresentativeTradeParty
/ram:PostalTradeAddress
/ram:PostcodeCode</v>
      </c>
      <c r="AR449" s="75" t="str">
        <f t="shared" si="77"/>
        <v>/rsm:CrossIndustryInvoice/rsm:SupplyChainTradeTransaction/ram:ApplicableHeaderTradeAgreement/ram:BuyerTaxRepresentativeTradeParty/ram:PostalTradeAddress/ram:PostcodeCode</v>
      </c>
      <c r="AS449" s="66" t="s">
        <v>73</v>
      </c>
      <c r="AT449" s="68" t="s">
        <v>56</v>
      </c>
      <c r="AU449" s="66" t="str">
        <f t="shared" si="81"/>
        <v>0..1</v>
      </c>
      <c r="AV449" s="66" t="s">
        <v>35</v>
      </c>
      <c r="AW449" s="69" t="s">
        <v>35</v>
      </c>
      <c r="AX449" s="7"/>
      <c r="AY449" s="70" t="str">
        <f t="shared" ref="AY449:AZ512" si="82">Y449</f>
        <v>EXTENDED</v>
      </c>
      <c r="AZ449" s="70" t="str">
        <f t="shared" si="82"/>
        <v>EXTENDED</v>
      </c>
      <c r="BA449" s="1"/>
      <c r="BB449" s="57"/>
      <c r="BE449"/>
      <c r="BF449" s="1"/>
      <c r="BG449" s="1"/>
      <c r="BH449" s="1"/>
      <c r="BI449" s="1"/>
      <c r="BJ449" s="1"/>
      <c r="BK449" s="1"/>
      <c r="BL449" s="1"/>
      <c r="BM449" s="1"/>
      <c r="BN449" s="1"/>
      <c r="BO449" s="1"/>
      <c r="BP449" s="1"/>
      <c r="BQ449" s="1"/>
      <c r="BR449" s="1"/>
      <c r="BS449" s="1"/>
      <c r="BT449" s="1"/>
      <c r="BU449" s="1"/>
      <c r="BV449" s="1"/>
      <c r="BW449" s="1"/>
      <c r="BX449" s="1"/>
      <c r="BY449" s="1"/>
      <c r="BZ449" s="1"/>
    </row>
    <row r="450" spans="1:78" s="59" customFormat="1" ht="105" x14ac:dyDescent="0.2">
      <c r="A450" s="45" t="str">
        <f t="shared" si="68"/>
        <v>EXT</v>
      </c>
      <c r="B450" s="131" t="s">
        <v>262</v>
      </c>
      <c r="C450" s="131"/>
      <c r="D450" s="185" t="s">
        <v>1526</v>
      </c>
      <c r="E450" s="145" t="s">
        <v>41</v>
      </c>
      <c r="F450" s="297" t="e">
        <v>#N/A</v>
      </c>
      <c r="G450" s="146">
        <f t="shared" si="75"/>
        <v>5</v>
      </c>
      <c r="H450" s="146" t="s">
        <v>42</v>
      </c>
      <c r="I450" s="64" t="s">
        <v>2330</v>
      </c>
      <c r="J450" s="64" t="s">
        <v>1641</v>
      </c>
      <c r="K450" s="65" t="s">
        <v>2184</v>
      </c>
      <c r="L450" s="65"/>
      <c r="M450" s="65" t="s">
        <v>35</v>
      </c>
      <c r="N450" s="64" t="s">
        <v>70</v>
      </c>
      <c r="O450" s="66" t="s">
        <v>42</v>
      </c>
      <c r="P450" s="66" t="str">
        <f t="shared" si="76"/>
        <v>0..1</v>
      </c>
      <c r="Q450" s="2" t="s">
        <v>2331</v>
      </c>
      <c r="R450" s="75" t="s">
        <v>2332</v>
      </c>
      <c r="S450" s="66" t="s">
        <v>73</v>
      </c>
      <c r="T450" s="68" t="s">
        <v>56</v>
      </c>
      <c r="U450" s="66" t="s">
        <v>42</v>
      </c>
      <c r="V450" s="66" t="s">
        <v>35</v>
      </c>
      <c r="W450" s="69" t="s">
        <v>35</v>
      </c>
      <c r="X450" s="38"/>
      <c r="Y450" s="70" t="s">
        <v>47</v>
      </c>
      <c r="Z450" s="70" t="s">
        <v>47</v>
      </c>
      <c r="AA450" s="4"/>
      <c r="AB450" s="13" t="str">
        <f t="shared" si="66"/>
        <v>/rsm:CrossIndustryInvoice/rsm:SupplyChainTradeTransaction/ram:ApplicableHeaderTradeAgreement/ram:BuyerTaxRepresentativeTradeParty/ram:PostalTradeAddress</v>
      </c>
      <c r="AC450" s="13" t="str">
        <f t="shared" si="67"/>
        <v>/ram:LineOne</v>
      </c>
      <c r="AD450" s="14">
        <f>COUNTIFS(R$4:R450,AB450)</f>
        <v>1</v>
      </c>
      <c r="AE450" s="1"/>
      <c r="AF450" s="145" t="str">
        <f t="shared" si="78"/>
        <v>EXT</v>
      </c>
      <c r="AG450" s="146">
        <f t="shared" si="80"/>
        <v>5</v>
      </c>
      <c r="AH450" s="146" t="str">
        <f t="shared" si="79"/>
        <v>0..1</v>
      </c>
      <c r="AI450" s="64" t="s">
        <v>2333</v>
      </c>
      <c r="AJ450" s="64" t="s">
        <v>1754</v>
      </c>
      <c r="AK450" s="65" t="s">
        <v>1755</v>
      </c>
      <c r="AL450" s="65"/>
      <c r="AM450" s="65" t="s">
        <v>35</v>
      </c>
      <c r="AN450" s="64" t="s">
        <v>78</v>
      </c>
      <c r="AO450" s="66" t="str">
        <f t="shared" si="77"/>
        <v>0..1</v>
      </c>
      <c r="AP450" s="66" t="str">
        <f t="shared" si="77"/>
        <v>0..1</v>
      </c>
      <c r="AQ450" s="2" t="str">
        <f t="shared" si="77"/>
        <v>/rsm:CrossIndustryInvoice
/rsm:SupplyChainTradeTransaction
/ram:ApplicableHeaderTradeAgreement
/ram:BuyerTaxRepresentativeTradeParty
/ram:PostalTradeAddress
/ram:LineOne</v>
      </c>
      <c r="AR450" s="75" t="str">
        <f t="shared" si="77"/>
        <v>/rsm:CrossIndustryInvoice/rsm:SupplyChainTradeTransaction/ram:ApplicableHeaderTradeAgreement/ram:BuyerTaxRepresentativeTradeParty/ram:PostalTradeAddress/ram:LineOne</v>
      </c>
      <c r="AS450" s="66" t="s">
        <v>73</v>
      </c>
      <c r="AT450" s="68" t="s">
        <v>56</v>
      </c>
      <c r="AU450" s="66" t="str">
        <f t="shared" si="81"/>
        <v>0..1</v>
      </c>
      <c r="AV450" s="66" t="s">
        <v>35</v>
      </c>
      <c r="AW450" s="69" t="s">
        <v>35</v>
      </c>
      <c r="AX450" s="7"/>
      <c r="AY450" s="70" t="str">
        <f t="shared" si="82"/>
        <v>EXTENDED</v>
      </c>
      <c r="AZ450" s="70" t="str">
        <f t="shared" si="82"/>
        <v>EXTENDED</v>
      </c>
      <c r="BA450" s="1"/>
      <c r="BB450" s="57"/>
      <c r="BE450"/>
      <c r="BF450" s="1"/>
      <c r="BG450" s="1"/>
      <c r="BH450" s="1"/>
      <c r="BI450" s="1"/>
      <c r="BJ450" s="1"/>
      <c r="BK450" s="1"/>
      <c r="BL450" s="1"/>
      <c r="BM450" s="1"/>
      <c r="BN450" s="1"/>
      <c r="BO450" s="1"/>
      <c r="BP450" s="1"/>
      <c r="BQ450" s="1"/>
      <c r="BR450" s="1"/>
      <c r="BS450" s="1"/>
      <c r="BT450" s="1"/>
      <c r="BU450" s="1"/>
      <c r="BV450" s="1"/>
      <c r="BW450" s="1"/>
      <c r="BX450" s="1"/>
      <c r="BY450" s="1"/>
      <c r="BZ450" s="1"/>
    </row>
    <row r="451" spans="1:78" s="59" customFormat="1" ht="105" x14ac:dyDescent="0.2">
      <c r="A451" s="45" t="str">
        <f t="shared" si="68"/>
        <v>EXT</v>
      </c>
      <c r="B451" s="131" t="s">
        <v>262</v>
      </c>
      <c r="C451" s="131"/>
      <c r="D451" s="185" t="s">
        <v>1526</v>
      </c>
      <c r="E451" s="145" t="s">
        <v>41</v>
      </c>
      <c r="F451" s="297" t="e">
        <v>#N/A</v>
      </c>
      <c r="G451" s="146">
        <f t="shared" si="75"/>
        <v>5</v>
      </c>
      <c r="H451" s="146" t="s">
        <v>42</v>
      </c>
      <c r="I451" s="64" t="s">
        <v>2334</v>
      </c>
      <c r="J451" s="64" t="s">
        <v>1647</v>
      </c>
      <c r="K451" s="65"/>
      <c r="L451" s="65"/>
      <c r="M451" s="65" t="s">
        <v>35</v>
      </c>
      <c r="N451" s="64" t="s">
        <v>70</v>
      </c>
      <c r="O451" s="66" t="s">
        <v>42</v>
      </c>
      <c r="P451" s="66" t="str">
        <f t="shared" si="76"/>
        <v>0..1</v>
      </c>
      <c r="Q451" s="2" t="s">
        <v>2335</v>
      </c>
      <c r="R451" s="75" t="s">
        <v>2336</v>
      </c>
      <c r="S451" s="66" t="s">
        <v>73</v>
      </c>
      <c r="T451" s="68" t="s">
        <v>56</v>
      </c>
      <c r="U451" s="66" t="s">
        <v>42</v>
      </c>
      <c r="V451" s="66" t="s">
        <v>35</v>
      </c>
      <c r="W451" s="69" t="s">
        <v>35</v>
      </c>
      <c r="X451" s="38"/>
      <c r="Y451" s="70" t="s">
        <v>47</v>
      </c>
      <c r="Z451" s="70" t="s">
        <v>47</v>
      </c>
      <c r="AA451" s="4"/>
      <c r="AB451" s="13" t="str">
        <f t="shared" si="66"/>
        <v>/rsm:CrossIndustryInvoice/rsm:SupplyChainTradeTransaction/ram:ApplicableHeaderTradeAgreement/ram:BuyerTaxRepresentativeTradeParty/ram:PostalTradeAddress</v>
      </c>
      <c r="AC451" s="13" t="str">
        <f t="shared" si="67"/>
        <v>/ram:LineTwo</v>
      </c>
      <c r="AD451" s="14">
        <f>COUNTIFS(R$4:R451,AB451)</f>
        <v>1</v>
      </c>
      <c r="AE451" s="1"/>
      <c r="AF451" s="145" t="str">
        <f t="shared" si="78"/>
        <v>EXT</v>
      </c>
      <c r="AG451" s="146">
        <f t="shared" si="80"/>
        <v>5</v>
      </c>
      <c r="AH451" s="146" t="str">
        <f t="shared" si="79"/>
        <v>0..1</v>
      </c>
      <c r="AI451" s="64" t="s">
        <v>2337</v>
      </c>
      <c r="AJ451" s="64" t="s">
        <v>1761</v>
      </c>
      <c r="AK451" s="65"/>
      <c r="AL451" s="65"/>
      <c r="AM451" s="65" t="s">
        <v>35</v>
      </c>
      <c r="AN451" s="64" t="s">
        <v>78</v>
      </c>
      <c r="AO451" s="66" t="str">
        <f t="shared" si="77"/>
        <v>0..1</v>
      </c>
      <c r="AP451" s="66" t="str">
        <f t="shared" si="77"/>
        <v>0..1</v>
      </c>
      <c r="AQ451" s="2" t="str">
        <f t="shared" si="77"/>
        <v>/rsm:CrossIndustryInvoice
/rsm:SupplyChainTradeTransaction
/ram:ApplicableHeaderTradeAgreement
/ram:BuyerTaxRepresentativeTradeParty
/ram:PostalTradeAddress
/ram:LineTwo</v>
      </c>
      <c r="AR451" s="75" t="str">
        <f t="shared" si="77"/>
        <v>/rsm:CrossIndustryInvoice/rsm:SupplyChainTradeTransaction/ram:ApplicableHeaderTradeAgreement/ram:BuyerTaxRepresentativeTradeParty/ram:PostalTradeAddress/ram:LineTwo</v>
      </c>
      <c r="AS451" s="66" t="s">
        <v>73</v>
      </c>
      <c r="AT451" s="68" t="s">
        <v>56</v>
      </c>
      <c r="AU451" s="66" t="str">
        <f t="shared" si="81"/>
        <v>0..1</v>
      </c>
      <c r="AV451" s="66" t="s">
        <v>35</v>
      </c>
      <c r="AW451" s="69" t="s">
        <v>35</v>
      </c>
      <c r="AX451" s="7"/>
      <c r="AY451" s="70" t="str">
        <f t="shared" si="82"/>
        <v>EXTENDED</v>
      </c>
      <c r="AZ451" s="70" t="str">
        <f t="shared" si="82"/>
        <v>EXTENDED</v>
      </c>
      <c r="BA451" s="1"/>
      <c r="BB451" s="57"/>
      <c r="BE451"/>
      <c r="BF451" s="1"/>
      <c r="BG451" s="1"/>
      <c r="BH451" s="1"/>
      <c r="BI451" s="1"/>
      <c r="BJ451" s="1"/>
      <c r="BK451" s="1"/>
      <c r="BL451" s="1"/>
      <c r="BM451" s="1"/>
      <c r="BN451" s="1"/>
      <c r="BO451" s="1"/>
      <c r="BP451" s="1"/>
      <c r="BQ451" s="1"/>
      <c r="BR451" s="1"/>
      <c r="BS451" s="1"/>
      <c r="BT451" s="1"/>
      <c r="BU451" s="1"/>
      <c r="BV451" s="1"/>
      <c r="BW451" s="1"/>
      <c r="BX451" s="1"/>
      <c r="BY451" s="1"/>
      <c r="BZ451" s="1"/>
    </row>
    <row r="452" spans="1:78" s="59" customFormat="1" ht="105" x14ac:dyDescent="0.2">
      <c r="A452" s="45" t="str">
        <f t="shared" si="68"/>
        <v>EXT</v>
      </c>
      <c r="B452" s="131" t="s">
        <v>262</v>
      </c>
      <c r="C452" s="131"/>
      <c r="D452" s="185" t="s">
        <v>1526</v>
      </c>
      <c r="E452" s="145" t="s">
        <v>41</v>
      </c>
      <c r="F452" s="297" t="e">
        <v>#N/A</v>
      </c>
      <c r="G452" s="146">
        <f t="shared" ref="G452:G523" si="83">LEN(R452)-LEN(SUBSTITUTE(R452,"/",""))-1</f>
        <v>5</v>
      </c>
      <c r="H452" s="146" t="s">
        <v>42</v>
      </c>
      <c r="I452" s="64" t="s">
        <v>2338</v>
      </c>
      <c r="J452" s="64" t="s">
        <v>1647</v>
      </c>
      <c r="K452" s="65"/>
      <c r="L452" s="65"/>
      <c r="M452" s="65" t="s">
        <v>35</v>
      </c>
      <c r="N452" s="64" t="s">
        <v>70</v>
      </c>
      <c r="O452" s="66" t="s">
        <v>42</v>
      </c>
      <c r="P452" s="66" t="str">
        <f t="shared" si="76"/>
        <v>0..1</v>
      </c>
      <c r="Q452" s="2" t="s">
        <v>2339</v>
      </c>
      <c r="R452" s="75" t="s">
        <v>2340</v>
      </c>
      <c r="S452" s="66" t="s">
        <v>73</v>
      </c>
      <c r="T452" s="68" t="s">
        <v>56</v>
      </c>
      <c r="U452" s="66" t="s">
        <v>42</v>
      </c>
      <c r="V452" s="66" t="s">
        <v>35</v>
      </c>
      <c r="W452" s="69" t="s">
        <v>35</v>
      </c>
      <c r="X452" s="38"/>
      <c r="Y452" s="70" t="s">
        <v>47</v>
      </c>
      <c r="Z452" s="70" t="s">
        <v>47</v>
      </c>
      <c r="AA452" s="4"/>
      <c r="AB452" s="13" t="str">
        <f t="shared" si="66"/>
        <v>/rsm:CrossIndustryInvoice/rsm:SupplyChainTradeTransaction/ram:ApplicableHeaderTradeAgreement/ram:BuyerTaxRepresentativeTradeParty/ram:PostalTradeAddress</v>
      </c>
      <c r="AC452" s="13" t="str">
        <f t="shared" si="67"/>
        <v>/ram:LineThree</v>
      </c>
      <c r="AD452" s="14">
        <f>COUNTIFS(R$4:R452,AB452)</f>
        <v>1</v>
      </c>
      <c r="AE452" s="1"/>
      <c r="AF452" s="145" t="str">
        <f t="shared" si="78"/>
        <v>EXT</v>
      </c>
      <c r="AG452" s="146">
        <f t="shared" si="80"/>
        <v>5</v>
      </c>
      <c r="AH452" s="146" t="str">
        <f t="shared" si="79"/>
        <v>0..1</v>
      </c>
      <c r="AI452" s="64" t="s">
        <v>2341</v>
      </c>
      <c r="AJ452" s="64" t="s">
        <v>1761</v>
      </c>
      <c r="AK452" s="65" t="s">
        <v>35</v>
      </c>
      <c r="AL452" s="65"/>
      <c r="AM452" s="65" t="s">
        <v>35</v>
      </c>
      <c r="AN452" s="64" t="s">
        <v>78</v>
      </c>
      <c r="AO452" s="66" t="str">
        <f t="shared" si="77"/>
        <v>0..1</v>
      </c>
      <c r="AP452" s="66" t="str">
        <f t="shared" si="77"/>
        <v>0..1</v>
      </c>
      <c r="AQ452" s="2" t="str">
        <f t="shared" si="77"/>
        <v>/rsm:CrossIndustryInvoice
/rsm:SupplyChainTradeTransaction
/ram:ApplicableHeaderTradeAgreement
/ram:BuyerTaxRepresentativeTradeParty
/ram:PostalTradeAddress
/ram:LineThree</v>
      </c>
      <c r="AR452" s="75" t="str">
        <f t="shared" si="77"/>
        <v>/rsm:CrossIndustryInvoice/rsm:SupplyChainTradeTransaction/ram:ApplicableHeaderTradeAgreement/ram:BuyerTaxRepresentativeTradeParty/ram:PostalTradeAddress/ram:LineThree</v>
      </c>
      <c r="AS452" s="66" t="s">
        <v>73</v>
      </c>
      <c r="AT452" s="68" t="s">
        <v>56</v>
      </c>
      <c r="AU452" s="66" t="str">
        <f t="shared" si="81"/>
        <v>0..1</v>
      </c>
      <c r="AV452" s="66" t="s">
        <v>35</v>
      </c>
      <c r="AW452" s="69" t="s">
        <v>35</v>
      </c>
      <c r="AX452" s="7"/>
      <c r="AY452" s="70" t="str">
        <f t="shared" si="82"/>
        <v>EXTENDED</v>
      </c>
      <c r="AZ452" s="70" t="str">
        <f t="shared" si="82"/>
        <v>EXTENDED</v>
      </c>
      <c r="BA452" s="1"/>
      <c r="BB452" s="57"/>
      <c r="BE452"/>
      <c r="BF452" s="1"/>
      <c r="BG452" s="1"/>
      <c r="BH452" s="1"/>
      <c r="BI452" s="1"/>
      <c r="BJ452" s="1"/>
      <c r="BK452" s="1"/>
      <c r="BL452" s="1"/>
      <c r="BM452" s="1"/>
      <c r="BN452" s="1"/>
      <c r="BO452" s="1"/>
      <c r="BP452" s="1"/>
      <c r="BQ452" s="1"/>
      <c r="BR452" s="1"/>
      <c r="BS452" s="1"/>
      <c r="BT452" s="1"/>
      <c r="BU452" s="1"/>
      <c r="BV452" s="1"/>
      <c r="BW452" s="1"/>
      <c r="BX452" s="1"/>
      <c r="BY452" s="1"/>
      <c r="BZ452" s="1"/>
    </row>
    <row r="453" spans="1:78" s="59" customFormat="1" ht="105" x14ac:dyDescent="0.2">
      <c r="A453" s="45" t="str">
        <f t="shared" si="68"/>
        <v>EXT</v>
      </c>
      <c r="B453" s="131" t="s">
        <v>262</v>
      </c>
      <c r="C453" s="131"/>
      <c r="D453" s="185" t="s">
        <v>1526</v>
      </c>
      <c r="E453" s="145" t="s">
        <v>41</v>
      </c>
      <c r="F453" s="297" t="e">
        <v>#N/A</v>
      </c>
      <c r="G453" s="146">
        <f t="shared" si="83"/>
        <v>5</v>
      </c>
      <c r="H453" s="146" t="s">
        <v>42</v>
      </c>
      <c r="I453" s="64" t="s">
        <v>2342</v>
      </c>
      <c r="J453" s="64" t="s">
        <v>2197</v>
      </c>
      <c r="K453" s="65"/>
      <c r="L453" s="65"/>
      <c r="M453" s="65" t="s">
        <v>35</v>
      </c>
      <c r="N453" s="64" t="s">
        <v>70</v>
      </c>
      <c r="O453" s="66" t="s">
        <v>42</v>
      </c>
      <c r="P453" s="66" t="str">
        <f t="shared" si="76"/>
        <v>0..1</v>
      </c>
      <c r="Q453" s="2" t="s">
        <v>2343</v>
      </c>
      <c r="R453" s="75" t="s">
        <v>2344</v>
      </c>
      <c r="S453" s="66" t="s">
        <v>73</v>
      </c>
      <c r="T453" s="68" t="s">
        <v>56</v>
      </c>
      <c r="U453" s="66" t="s">
        <v>42</v>
      </c>
      <c r="V453" s="66" t="s">
        <v>35</v>
      </c>
      <c r="W453" s="69" t="s">
        <v>35</v>
      </c>
      <c r="X453" s="38"/>
      <c r="Y453" s="70" t="s">
        <v>47</v>
      </c>
      <c r="Z453" s="70" t="s">
        <v>47</v>
      </c>
      <c r="AA453" s="4"/>
      <c r="AB453" s="13" t="str">
        <f t="shared" si="66"/>
        <v>/rsm:CrossIndustryInvoice/rsm:SupplyChainTradeTransaction/ram:ApplicableHeaderTradeAgreement/ram:BuyerTaxRepresentativeTradeParty/ram:PostalTradeAddress</v>
      </c>
      <c r="AC453" s="13" t="str">
        <f t="shared" si="67"/>
        <v>/ram:CityName</v>
      </c>
      <c r="AD453" s="14">
        <f>COUNTIFS(R$4:R453,AB453)</f>
        <v>1</v>
      </c>
      <c r="AE453" s="1"/>
      <c r="AF453" s="145" t="str">
        <f t="shared" si="78"/>
        <v>EXT</v>
      </c>
      <c r="AG453" s="146">
        <f t="shared" si="80"/>
        <v>5</v>
      </c>
      <c r="AH453" s="146" t="str">
        <f t="shared" si="79"/>
        <v>0..1</v>
      </c>
      <c r="AI453" s="64" t="s">
        <v>2345</v>
      </c>
      <c r="AJ453" s="64" t="s">
        <v>2201</v>
      </c>
      <c r="AK453" s="65"/>
      <c r="AL453" s="65"/>
      <c r="AM453" s="65" t="s">
        <v>35</v>
      </c>
      <c r="AN453" s="64" t="s">
        <v>78</v>
      </c>
      <c r="AO453" s="66" t="str">
        <f t="shared" si="77"/>
        <v>0..1</v>
      </c>
      <c r="AP453" s="66" t="str">
        <f t="shared" si="77"/>
        <v>0..1</v>
      </c>
      <c r="AQ453" s="2" t="str">
        <f t="shared" si="77"/>
        <v>/rsm:CrossIndustryInvoice
/rsm:SupplyChainTradeTransaction
/ram:ApplicableHeaderTradeAgreement
/ram:BuyerTaxRepresentativeTradeParty
/ram:PostalTradeAddress
/ram:CityName</v>
      </c>
      <c r="AR453" s="75" t="str">
        <f t="shared" si="77"/>
        <v>/rsm:CrossIndustryInvoice/rsm:SupplyChainTradeTransaction/ram:ApplicableHeaderTradeAgreement/ram:BuyerTaxRepresentativeTradeParty/ram:PostalTradeAddress/ram:CityName</v>
      </c>
      <c r="AS453" s="66" t="s">
        <v>73</v>
      </c>
      <c r="AT453" s="68" t="s">
        <v>56</v>
      </c>
      <c r="AU453" s="66" t="str">
        <f t="shared" si="81"/>
        <v>0..1</v>
      </c>
      <c r="AV453" s="66" t="s">
        <v>35</v>
      </c>
      <c r="AW453" s="69" t="s">
        <v>35</v>
      </c>
      <c r="AX453" s="7"/>
      <c r="AY453" s="70" t="str">
        <f t="shared" si="82"/>
        <v>EXTENDED</v>
      </c>
      <c r="AZ453" s="70" t="str">
        <f t="shared" si="82"/>
        <v>EXTENDED</v>
      </c>
      <c r="BA453" s="1"/>
      <c r="BB453" s="57"/>
      <c r="BE453"/>
      <c r="BF453" s="1"/>
      <c r="BG453" s="1"/>
      <c r="BH453" s="1"/>
      <c r="BI453" s="1"/>
      <c r="BJ453" s="1"/>
      <c r="BK453" s="1"/>
      <c r="BL453" s="1"/>
      <c r="BM453" s="1"/>
      <c r="BN453" s="1"/>
      <c r="BO453" s="1"/>
      <c r="BP453" s="1"/>
      <c r="BQ453" s="1"/>
      <c r="BR453" s="1"/>
      <c r="BS453" s="1"/>
      <c r="BT453" s="1"/>
      <c r="BU453" s="1"/>
      <c r="BV453" s="1"/>
      <c r="BW453" s="1"/>
      <c r="BX453" s="1"/>
      <c r="BY453" s="1"/>
      <c r="BZ453" s="1"/>
    </row>
    <row r="454" spans="1:78" s="59" customFormat="1" ht="105" x14ac:dyDescent="0.2">
      <c r="A454" s="45" t="str">
        <f t="shared" si="68"/>
        <v>EXT</v>
      </c>
      <c r="B454" s="131" t="s">
        <v>262</v>
      </c>
      <c r="C454" s="131"/>
      <c r="D454" s="185" t="s">
        <v>1526</v>
      </c>
      <c r="E454" s="145" t="s">
        <v>41</v>
      </c>
      <c r="F454" s="297" t="e">
        <v>#N/A</v>
      </c>
      <c r="G454" s="146">
        <f t="shared" si="83"/>
        <v>5</v>
      </c>
      <c r="H454" s="146" t="s">
        <v>32</v>
      </c>
      <c r="I454" s="64" t="s">
        <v>2346</v>
      </c>
      <c r="J454" s="64" t="s">
        <v>1661</v>
      </c>
      <c r="K454" s="65" t="s">
        <v>2203</v>
      </c>
      <c r="L454" s="65"/>
      <c r="M454" s="65" t="s">
        <v>2347</v>
      </c>
      <c r="N454" s="64" t="s">
        <v>128</v>
      </c>
      <c r="O454" s="66" t="s">
        <v>32</v>
      </c>
      <c r="P454" s="66" t="str">
        <f t="shared" si="76"/>
        <v>1..1</v>
      </c>
      <c r="Q454" s="2" t="s">
        <v>2348</v>
      </c>
      <c r="R454" s="75" t="s">
        <v>2349</v>
      </c>
      <c r="S454" s="66" t="s">
        <v>131</v>
      </c>
      <c r="T454" s="68" t="s">
        <v>56</v>
      </c>
      <c r="U454" s="66" t="s">
        <v>42</v>
      </c>
      <c r="V454" s="66" t="s">
        <v>35</v>
      </c>
      <c r="W454" s="69" t="s">
        <v>35</v>
      </c>
      <c r="X454" s="38"/>
      <c r="Y454" s="70" t="s">
        <v>47</v>
      </c>
      <c r="Z454" s="70" t="s">
        <v>47</v>
      </c>
      <c r="AA454" s="4"/>
      <c r="AB454" s="13" t="str">
        <f t="shared" si="66"/>
        <v>/rsm:CrossIndustryInvoice/rsm:SupplyChainTradeTransaction/ram:ApplicableHeaderTradeAgreement/ram:BuyerTaxRepresentativeTradeParty/ram:PostalTradeAddress</v>
      </c>
      <c r="AC454" s="13" t="str">
        <f t="shared" si="67"/>
        <v>/ram:CountryID</v>
      </c>
      <c r="AD454" s="14">
        <f>COUNTIFS(R$4:R454,AB454)</f>
        <v>1</v>
      </c>
      <c r="AE454" s="1"/>
      <c r="AF454" s="145" t="str">
        <f t="shared" si="78"/>
        <v>EXT</v>
      </c>
      <c r="AG454" s="146">
        <f t="shared" si="80"/>
        <v>5</v>
      </c>
      <c r="AH454" s="146" t="str">
        <f t="shared" si="79"/>
        <v>1..1</v>
      </c>
      <c r="AI454" s="64" t="s">
        <v>2350</v>
      </c>
      <c r="AJ454" s="64" t="s">
        <v>1777</v>
      </c>
      <c r="AK454" s="65" t="s">
        <v>485</v>
      </c>
      <c r="AL454" s="65"/>
      <c r="AM454" s="65" t="s">
        <v>2351</v>
      </c>
      <c r="AN454" s="64" t="s">
        <v>128</v>
      </c>
      <c r="AO454" s="66" t="str">
        <f t="shared" si="77"/>
        <v>1..1</v>
      </c>
      <c r="AP454" s="66" t="str">
        <f t="shared" si="77"/>
        <v>1..1</v>
      </c>
      <c r="AQ454" s="2" t="str">
        <f t="shared" si="77"/>
        <v>/rsm:CrossIndustryInvoice
/rsm:SupplyChainTradeTransaction
/ram:ApplicableHeaderTradeAgreement
/ram:BuyerTaxRepresentativeTradeParty
/ram:PostalTradeAddress
/ram:CountryID</v>
      </c>
      <c r="AR454" s="75" t="str">
        <f t="shared" si="77"/>
        <v>/rsm:CrossIndustryInvoice/rsm:SupplyChainTradeTransaction/ram:ApplicableHeaderTradeAgreement/ram:BuyerTaxRepresentativeTradeParty/ram:PostalTradeAddress/ram:CountryID</v>
      </c>
      <c r="AS454" s="66" t="s">
        <v>131</v>
      </c>
      <c r="AT454" s="68" t="s">
        <v>56</v>
      </c>
      <c r="AU454" s="66" t="str">
        <f t="shared" si="81"/>
        <v>0..1</v>
      </c>
      <c r="AV454" s="66" t="s">
        <v>35</v>
      </c>
      <c r="AW454" s="69" t="s">
        <v>35</v>
      </c>
      <c r="AX454" s="7"/>
      <c r="AY454" s="70" t="str">
        <f t="shared" si="82"/>
        <v>EXTENDED</v>
      </c>
      <c r="AZ454" s="70" t="str">
        <f t="shared" si="82"/>
        <v>EXTENDED</v>
      </c>
      <c r="BA454" s="1"/>
      <c r="BB454" s="57"/>
      <c r="BE454"/>
      <c r="BF454" s="1"/>
      <c r="BG454" s="1"/>
      <c r="BH454" s="1"/>
      <c r="BI454" s="1"/>
      <c r="BJ454" s="1"/>
      <c r="BK454" s="1"/>
      <c r="BL454" s="1"/>
      <c r="BM454" s="1"/>
      <c r="BN454" s="1"/>
      <c r="BO454" s="1"/>
      <c r="BP454" s="1"/>
      <c r="BQ454" s="1"/>
      <c r="BR454" s="1"/>
      <c r="BS454" s="1"/>
      <c r="BT454" s="1"/>
      <c r="BU454" s="1"/>
      <c r="BV454" s="1"/>
      <c r="BW454" s="1"/>
      <c r="BX454" s="1"/>
      <c r="BY454" s="1"/>
      <c r="BZ454" s="1"/>
    </row>
    <row r="455" spans="1:78" s="59" customFormat="1" ht="105" x14ac:dyDescent="0.2">
      <c r="A455" s="45" t="str">
        <f t="shared" si="68"/>
        <v>EXT</v>
      </c>
      <c r="B455" s="131" t="s">
        <v>262</v>
      </c>
      <c r="C455" s="131"/>
      <c r="D455" s="185" t="s">
        <v>1526</v>
      </c>
      <c r="E455" s="145" t="s">
        <v>41</v>
      </c>
      <c r="F455" s="297" t="e">
        <v>#N/A</v>
      </c>
      <c r="G455" s="146">
        <f t="shared" si="83"/>
        <v>5</v>
      </c>
      <c r="H455" s="146" t="s">
        <v>42</v>
      </c>
      <c r="I455" s="64" t="s">
        <v>2352</v>
      </c>
      <c r="J455" s="64" t="s">
        <v>1667</v>
      </c>
      <c r="K455" s="65" t="s">
        <v>1668</v>
      </c>
      <c r="L455" s="65"/>
      <c r="M455" s="65" t="s">
        <v>35</v>
      </c>
      <c r="N455" s="64" t="s">
        <v>70</v>
      </c>
      <c r="O455" s="66" t="s">
        <v>42</v>
      </c>
      <c r="P455" s="66" t="str">
        <f t="shared" si="76"/>
        <v>0..1</v>
      </c>
      <c r="Q455" s="2" t="s">
        <v>2353</v>
      </c>
      <c r="R455" s="75" t="s">
        <v>2354</v>
      </c>
      <c r="S455" s="66" t="s">
        <v>73</v>
      </c>
      <c r="T455" s="68" t="s">
        <v>56</v>
      </c>
      <c r="U455" s="66" t="s">
        <v>62</v>
      </c>
      <c r="V455" s="66" t="s">
        <v>200</v>
      </c>
      <c r="W455" s="69" t="s">
        <v>35</v>
      </c>
      <c r="X455" s="38"/>
      <c r="Y455" s="70" t="s">
        <v>47</v>
      </c>
      <c r="Z455" s="70" t="s">
        <v>47</v>
      </c>
      <c r="AA455" s="4"/>
      <c r="AB455" s="13" t="str">
        <f t="shared" si="66"/>
        <v>/rsm:CrossIndustryInvoice/rsm:SupplyChainTradeTransaction/ram:ApplicableHeaderTradeAgreement/ram:BuyerTaxRepresentativeTradeParty/ram:PostalTradeAddress</v>
      </c>
      <c r="AC455" s="13" t="str">
        <f t="shared" si="67"/>
        <v>/ram:CountrySubDivisionName</v>
      </c>
      <c r="AD455" s="14">
        <f>COUNTIFS(R$4:R455,AB455)</f>
        <v>1</v>
      </c>
      <c r="AE455" s="1"/>
      <c r="AF455" s="145" t="str">
        <f t="shared" si="78"/>
        <v>EXT</v>
      </c>
      <c r="AG455" s="146">
        <f t="shared" si="80"/>
        <v>5</v>
      </c>
      <c r="AH455" s="146" t="str">
        <f t="shared" si="79"/>
        <v>0..1</v>
      </c>
      <c r="AI455" s="64" t="s">
        <v>2355</v>
      </c>
      <c r="AJ455" s="64" t="s">
        <v>1671</v>
      </c>
      <c r="AK455" s="65" t="s">
        <v>1672</v>
      </c>
      <c r="AL455" s="65"/>
      <c r="AM455" s="65" t="s">
        <v>35</v>
      </c>
      <c r="AN455" s="64" t="s">
        <v>78</v>
      </c>
      <c r="AO455" s="66" t="str">
        <f t="shared" si="77"/>
        <v>0..1</v>
      </c>
      <c r="AP455" s="66" t="str">
        <f t="shared" si="77"/>
        <v>0..1</v>
      </c>
      <c r="AQ455" s="2" t="str">
        <f t="shared" si="77"/>
        <v>/rsm:CrossIndustryInvoice
/rsm:SupplyChainTradeTransaction
/ram:ApplicableHeaderTradeAgreement
/ram:BuyerTaxRepresentativeTradeParty
/ram:PostalTradeAddress
/ram:CountrySubDivisionName</v>
      </c>
      <c r="AR455" s="75" t="str">
        <f t="shared" si="77"/>
        <v>/rsm:CrossIndustryInvoice/rsm:SupplyChainTradeTransaction/ram:ApplicableHeaderTradeAgreement/ram:BuyerTaxRepresentativeTradeParty/ram:PostalTradeAddress/ram:CountrySubDivisionName</v>
      </c>
      <c r="AS455" s="66" t="s">
        <v>73</v>
      </c>
      <c r="AT455" s="68" t="s">
        <v>56</v>
      </c>
      <c r="AU455" s="66" t="str">
        <f t="shared" si="81"/>
        <v>0..n</v>
      </c>
      <c r="AV455" s="66" t="s">
        <v>200</v>
      </c>
      <c r="AW455" s="69" t="s">
        <v>35</v>
      </c>
      <c r="AX455" s="7"/>
      <c r="AY455" s="70" t="str">
        <f t="shared" si="82"/>
        <v>EXTENDED</v>
      </c>
      <c r="AZ455" s="70" t="str">
        <f t="shared" si="82"/>
        <v>EXTENDED</v>
      </c>
      <c r="BA455" s="1"/>
      <c r="BB455" s="57"/>
      <c r="BE455"/>
      <c r="BF455" s="1"/>
      <c r="BG455" s="1"/>
      <c r="BH455" s="1"/>
      <c r="BI455" s="1"/>
      <c r="BJ455" s="1"/>
      <c r="BK455" s="1"/>
      <c r="BL455" s="1"/>
      <c r="BM455" s="1"/>
      <c r="BN455" s="1"/>
      <c r="BO455" s="1"/>
      <c r="BP455" s="1"/>
      <c r="BQ455" s="1"/>
      <c r="BR455" s="1"/>
      <c r="BS455" s="1"/>
      <c r="BT455" s="1"/>
      <c r="BU455" s="1"/>
      <c r="BV455" s="1"/>
      <c r="BW455" s="1"/>
      <c r="BX455" s="1"/>
      <c r="BY455" s="1"/>
      <c r="BZ455" s="1"/>
    </row>
    <row r="456" spans="1:78" s="59" customFormat="1" ht="90" x14ac:dyDescent="0.2">
      <c r="A456" s="45" t="str">
        <f t="shared" si="68"/>
        <v>EXT</v>
      </c>
      <c r="B456" s="131" t="s">
        <v>262</v>
      </c>
      <c r="C456" s="131"/>
      <c r="D456" s="189" t="s">
        <v>1526</v>
      </c>
      <c r="E456" s="140" t="s">
        <v>41</v>
      </c>
      <c r="F456" s="296" t="e">
        <v>#N/A</v>
      </c>
      <c r="G456" s="141">
        <f t="shared" si="83"/>
        <v>4</v>
      </c>
      <c r="H456" s="141" t="s">
        <v>42</v>
      </c>
      <c r="I456" s="125" t="s">
        <v>2356</v>
      </c>
      <c r="J456" s="125"/>
      <c r="K456" s="126"/>
      <c r="L456" s="126"/>
      <c r="M456" s="126"/>
      <c r="N456" s="125"/>
      <c r="O456" s="124" t="s">
        <v>42</v>
      </c>
      <c r="P456" s="124" t="str">
        <f t="shared" si="76"/>
        <v>0..1</v>
      </c>
      <c r="Q456" s="142" t="s">
        <v>2357</v>
      </c>
      <c r="R456" s="143" t="s">
        <v>2358</v>
      </c>
      <c r="S456" s="124"/>
      <c r="T456" s="129"/>
      <c r="U456" s="141" t="s">
        <v>62</v>
      </c>
      <c r="V456" s="124"/>
      <c r="W456" s="130"/>
      <c r="X456" s="38"/>
      <c r="Y456" s="70" t="s">
        <v>47</v>
      </c>
      <c r="Z456" s="70" t="s">
        <v>47</v>
      </c>
      <c r="AA456" s="4"/>
      <c r="AB456" s="13" t="str">
        <f t="shared" si="66"/>
        <v>/rsm:CrossIndustryInvoice/rsm:SupplyChainTradeTransaction/ram:ApplicableHeaderTradeAgreement/ram:BuyerTaxRepresentativeTradeParty</v>
      </c>
      <c r="AC456" s="13" t="str">
        <f t="shared" si="67"/>
        <v>/ram:URIUniversalCommunication</v>
      </c>
      <c r="AD456" s="14">
        <f>COUNTIFS(R$4:R456,AB456)</f>
        <v>1</v>
      </c>
      <c r="AE456" s="1"/>
      <c r="AF456" s="140" t="str">
        <f t="shared" si="78"/>
        <v>EXT</v>
      </c>
      <c r="AG456" s="141">
        <f t="shared" si="80"/>
        <v>4</v>
      </c>
      <c r="AH456" s="141" t="str">
        <f t="shared" si="79"/>
        <v>0..1</v>
      </c>
      <c r="AI456" s="125" t="s">
        <v>1001</v>
      </c>
      <c r="AJ456" s="125"/>
      <c r="AK456" s="126"/>
      <c r="AL456" s="126"/>
      <c r="AM456" s="126"/>
      <c r="AN456" s="125"/>
      <c r="AO456" s="124" t="str">
        <f t="shared" si="77"/>
        <v>0..1</v>
      </c>
      <c r="AP456" s="124" t="str">
        <f t="shared" si="77"/>
        <v>0..1</v>
      </c>
      <c r="AQ456" s="142" t="str">
        <f t="shared" si="77"/>
        <v>/rsm:CrossIndustryInvoice
/rsm:SupplyChainTradeTransaction
/ram:ApplicableHeaderTradeAgreement
/ram:BuyerTaxRepresentativeTradeParty
/ram:URIUniversalCommunication</v>
      </c>
      <c r="AR456" s="143" t="str">
        <f t="shared" si="77"/>
        <v>/rsm:CrossIndustryInvoice/rsm:SupplyChainTradeTransaction/ram:ApplicableHeaderTradeAgreement/ram:BuyerTaxRepresentativeTradeParty/ram:URIUniversalCommunication</v>
      </c>
      <c r="AS456" s="124"/>
      <c r="AT456" s="129"/>
      <c r="AU456" s="141" t="str">
        <f t="shared" si="81"/>
        <v>0..n</v>
      </c>
      <c r="AV456" s="124"/>
      <c r="AW456" s="130"/>
      <c r="AX456" s="7"/>
      <c r="AY456" s="70" t="str">
        <f t="shared" si="82"/>
        <v>EXTENDED</v>
      </c>
      <c r="AZ456" s="70" t="str">
        <f t="shared" si="82"/>
        <v>EXTENDED</v>
      </c>
      <c r="BA456" s="1"/>
      <c r="BB456" s="57"/>
      <c r="BE456"/>
      <c r="BF456" s="1"/>
      <c r="BG456" s="1"/>
      <c r="BH456" s="1"/>
      <c r="BI456" s="1"/>
      <c r="BJ456" s="1"/>
      <c r="BK456" s="1"/>
      <c r="BL456" s="1"/>
      <c r="BM456" s="1"/>
      <c r="BN456" s="1"/>
      <c r="BO456" s="1"/>
      <c r="BP456" s="1"/>
      <c r="BQ456" s="1"/>
      <c r="BR456" s="1"/>
      <c r="BS456" s="1"/>
      <c r="BT456" s="1"/>
      <c r="BU456" s="1"/>
      <c r="BV456" s="1"/>
      <c r="BW456" s="1"/>
      <c r="BX456" s="1"/>
      <c r="BY456" s="1"/>
      <c r="BZ456" s="1"/>
    </row>
    <row r="457" spans="1:78" s="59" customFormat="1" ht="105" x14ac:dyDescent="0.2">
      <c r="A457" s="45" t="str">
        <f t="shared" si="68"/>
        <v>EXT</v>
      </c>
      <c r="B457" s="131" t="s">
        <v>262</v>
      </c>
      <c r="C457" s="131"/>
      <c r="D457" s="189" t="s">
        <v>1526</v>
      </c>
      <c r="E457" s="61" t="s">
        <v>41</v>
      </c>
      <c r="F457" s="282" t="e">
        <v>#N/A</v>
      </c>
      <c r="G457" s="62">
        <f t="shared" si="83"/>
        <v>5</v>
      </c>
      <c r="H457" s="62" t="s">
        <v>32</v>
      </c>
      <c r="I457" s="64" t="s">
        <v>2359</v>
      </c>
      <c r="J457" s="64"/>
      <c r="K457" s="65"/>
      <c r="L457" s="65"/>
      <c r="M457" s="65"/>
      <c r="N457" s="64"/>
      <c r="O457" s="66" t="s">
        <v>32</v>
      </c>
      <c r="P457" s="66" t="str">
        <f t="shared" si="76"/>
        <v>1..1</v>
      </c>
      <c r="Q457" s="6" t="s">
        <v>2360</v>
      </c>
      <c r="R457" s="67" t="s">
        <v>2361</v>
      </c>
      <c r="S457" s="66" t="s">
        <v>55</v>
      </c>
      <c r="T457" s="68" t="s">
        <v>56</v>
      </c>
      <c r="U457" s="62" t="s">
        <v>42</v>
      </c>
      <c r="V457" s="66"/>
      <c r="W457" s="69"/>
      <c r="X457" s="38"/>
      <c r="Y457" s="70" t="s">
        <v>47</v>
      </c>
      <c r="Z457" s="70" t="s">
        <v>47</v>
      </c>
      <c r="AA457" s="4"/>
      <c r="AB457" s="13" t="str">
        <f t="shared" si="66"/>
        <v>/rsm:CrossIndustryInvoice/rsm:SupplyChainTradeTransaction/ram:ApplicableHeaderTradeAgreement/ram:BuyerTaxRepresentativeTradeParty/ram:URIUniversalCommunication</v>
      </c>
      <c r="AC457" s="13" t="str">
        <f t="shared" si="67"/>
        <v>/ram:URIID</v>
      </c>
      <c r="AD457" s="14">
        <f>COUNTIFS(R$4:R457,AB457)</f>
        <v>1</v>
      </c>
      <c r="AE457" s="1"/>
      <c r="AF457" s="61" t="str">
        <f t="shared" si="78"/>
        <v>EXT</v>
      </c>
      <c r="AG457" s="62">
        <f t="shared" si="80"/>
        <v>5</v>
      </c>
      <c r="AH457" s="62" t="str">
        <f t="shared" si="79"/>
        <v>1..1</v>
      </c>
      <c r="AI457" s="64" t="s">
        <v>2172</v>
      </c>
      <c r="AJ457" s="64"/>
      <c r="AK457" s="65"/>
      <c r="AL457" s="65"/>
      <c r="AM457" s="65"/>
      <c r="AN457" s="64"/>
      <c r="AO457" s="66" t="str">
        <f t="shared" si="77"/>
        <v>1..1</v>
      </c>
      <c r="AP457" s="66" t="str">
        <f t="shared" si="77"/>
        <v>1..1</v>
      </c>
      <c r="AQ457" s="6" t="str">
        <f t="shared" si="77"/>
        <v>/rsm:CrossIndustryInvoice
/rsm:SupplyChainTradeTransaction
/ram:ApplicableHeaderTradeAgreement
/ram:BuyerTaxRepresentativeTradeParty
/ram:URIUniversalCommunication
/ram:URIID</v>
      </c>
      <c r="AR457" s="67" t="str">
        <f t="shared" si="77"/>
        <v>/rsm:CrossIndustryInvoice/rsm:SupplyChainTradeTransaction/ram:ApplicableHeaderTradeAgreement/ram:BuyerTaxRepresentativeTradeParty/ram:URIUniversalCommunication/ram:URIID</v>
      </c>
      <c r="AS457" s="66" t="s">
        <v>55</v>
      </c>
      <c r="AT457" s="68" t="s">
        <v>56</v>
      </c>
      <c r="AU457" s="62" t="str">
        <f t="shared" si="81"/>
        <v>0..1</v>
      </c>
      <c r="AV457" s="66"/>
      <c r="AW457" s="69"/>
      <c r="AX457" s="7"/>
      <c r="AY457" s="70" t="str">
        <f t="shared" si="82"/>
        <v>EXTENDED</v>
      </c>
      <c r="AZ457" s="70" t="str">
        <f t="shared" si="82"/>
        <v>EXTENDED</v>
      </c>
      <c r="BA457" s="1"/>
      <c r="BB457" s="57"/>
      <c r="BE457"/>
      <c r="BF457" s="1"/>
      <c r="BG457" s="1"/>
      <c r="BH457" s="1"/>
      <c r="BI457" s="1"/>
      <c r="BJ457" s="1"/>
      <c r="BK457" s="1"/>
      <c r="BL457" s="1"/>
      <c r="BM457" s="1"/>
      <c r="BN457" s="1"/>
      <c r="BO457" s="1"/>
      <c r="BP457" s="1"/>
      <c r="BQ457" s="1"/>
      <c r="BR457" s="1"/>
      <c r="BS457" s="1"/>
      <c r="BT457" s="1"/>
      <c r="BU457" s="1"/>
      <c r="BV457" s="1"/>
      <c r="BW457" s="1"/>
      <c r="BX457" s="1"/>
      <c r="BY457" s="1"/>
      <c r="BZ457" s="1"/>
    </row>
    <row r="458" spans="1:78" s="59" customFormat="1" ht="120" x14ac:dyDescent="0.2">
      <c r="A458" s="45" t="str">
        <f t="shared" si="68"/>
        <v>EXT</v>
      </c>
      <c r="B458" s="131" t="s">
        <v>262</v>
      </c>
      <c r="C458" s="131"/>
      <c r="D458" s="189" t="s">
        <v>1526</v>
      </c>
      <c r="E458" s="61" t="s">
        <v>41</v>
      </c>
      <c r="F458" s="282" t="e">
        <v>#N/A</v>
      </c>
      <c r="G458" s="62">
        <f t="shared" si="83"/>
        <v>6</v>
      </c>
      <c r="H458" s="62" t="s">
        <v>32</v>
      </c>
      <c r="I458" s="64" t="s">
        <v>498</v>
      </c>
      <c r="J458" s="64"/>
      <c r="K458" s="65"/>
      <c r="L458" s="65"/>
      <c r="M458" s="65"/>
      <c r="N458" s="64"/>
      <c r="O458" s="66" t="s">
        <v>32</v>
      </c>
      <c r="P458" s="66" t="str">
        <f t="shared" si="76"/>
        <v>1..1</v>
      </c>
      <c r="Q458" s="6" t="s">
        <v>2362</v>
      </c>
      <c r="R458" s="67" t="s">
        <v>2363</v>
      </c>
      <c r="S458" s="66" t="s">
        <v>329</v>
      </c>
      <c r="T458" s="68" t="s">
        <v>163</v>
      </c>
      <c r="U458" s="62" t="s">
        <v>42</v>
      </c>
      <c r="V458" s="66"/>
      <c r="W458" s="69"/>
      <c r="X458" s="38"/>
      <c r="Y458" s="70" t="s">
        <v>47</v>
      </c>
      <c r="Z458" s="70" t="s">
        <v>47</v>
      </c>
      <c r="AA458" s="4"/>
      <c r="AB458" s="13" t="str">
        <f t="shared" si="66"/>
        <v>/rsm:CrossIndustryInvoice/rsm:SupplyChainTradeTransaction/ram:ApplicableHeaderTradeAgreement/ram:BuyerTaxRepresentativeTradeParty/ram:URIUniversalCommunication/ram:URIID</v>
      </c>
      <c r="AC458" s="13" t="str">
        <f t="shared" si="67"/>
        <v>/@schemeID</v>
      </c>
      <c r="AD458" s="14">
        <f>COUNTIFS(R$4:R458,AB458)</f>
        <v>1</v>
      </c>
      <c r="AE458" s="1"/>
      <c r="AF458" s="61" t="str">
        <f t="shared" si="78"/>
        <v>EXT</v>
      </c>
      <c r="AG458" s="62">
        <f t="shared" si="80"/>
        <v>6</v>
      </c>
      <c r="AH458" s="62" t="str">
        <f t="shared" si="79"/>
        <v>1..1</v>
      </c>
      <c r="AI458" s="64" t="s">
        <v>330</v>
      </c>
      <c r="AJ458" s="64"/>
      <c r="AK458" s="65"/>
      <c r="AL458" s="65"/>
      <c r="AM458" s="65"/>
      <c r="AN458" s="64"/>
      <c r="AO458" s="66" t="str">
        <f t="shared" si="77"/>
        <v>1..1</v>
      </c>
      <c r="AP458" s="66" t="str">
        <f t="shared" si="77"/>
        <v>1..1</v>
      </c>
      <c r="AQ458" s="6" t="str">
        <f t="shared" si="77"/>
        <v>/rsm:CrossIndustryInvoice
/rsm:SupplyChainTradeTransaction
/ram:ApplicableHeaderTradeAgreement
/ram:BuyerTaxRepresentativeTradeParty
/ram:URIUniversalCommunication
/ram:URIID
/@schemeID</v>
      </c>
      <c r="AR458" s="67" t="str">
        <f t="shared" si="77"/>
        <v>/rsm:CrossIndustryInvoice/rsm:SupplyChainTradeTransaction/ram:ApplicableHeaderTradeAgreement/ram:BuyerTaxRepresentativeTradeParty/ram:URIUniversalCommunication/ram:URIID/@schemeID</v>
      </c>
      <c r="AS458" s="66" t="s">
        <v>329</v>
      </c>
      <c r="AT458" s="68" t="s">
        <v>163</v>
      </c>
      <c r="AU458" s="62" t="str">
        <f t="shared" si="81"/>
        <v>0..1</v>
      </c>
      <c r="AV458" s="66"/>
      <c r="AW458" s="69"/>
      <c r="AX458" s="7"/>
      <c r="AY458" s="70" t="str">
        <f t="shared" si="82"/>
        <v>EXTENDED</v>
      </c>
      <c r="AZ458" s="70" t="str">
        <f t="shared" si="82"/>
        <v>EXTENDED</v>
      </c>
      <c r="BA458" s="1"/>
      <c r="BB458" s="57"/>
      <c r="BE458"/>
      <c r="BF458" s="1"/>
      <c r="BG458" s="1"/>
      <c r="BH458" s="1"/>
      <c r="BI458" s="1"/>
      <c r="BJ458" s="1"/>
      <c r="BK458" s="1"/>
      <c r="BL458" s="1"/>
      <c r="BM458" s="1"/>
      <c r="BN458" s="1"/>
      <c r="BO458" s="1"/>
      <c r="BP458" s="1"/>
      <c r="BQ458" s="1"/>
      <c r="BR458" s="1"/>
      <c r="BS458" s="1"/>
      <c r="BT458" s="1"/>
      <c r="BU458" s="1"/>
      <c r="BV458" s="1"/>
      <c r="BW458" s="1"/>
      <c r="BX458" s="1"/>
      <c r="BY458" s="1"/>
      <c r="BZ458" s="1"/>
    </row>
    <row r="459" spans="1:78" s="59" customFormat="1" ht="90" x14ac:dyDescent="0.2">
      <c r="A459" s="45" t="str">
        <f t="shared" si="68"/>
        <v>EXT</v>
      </c>
      <c r="B459" s="131" t="s">
        <v>262</v>
      </c>
      <c r="C459" s="131"/>
      <c r="D459" s="185" t="s">
        <v>1526</v>
      </c>
      <c r="E459" s="140" t="s">
        <v>41</v>
      </c>
      <c r="F459" s="296" t="e">
        <v>#N/A</v>
      </c>
      <c r="G459" s="141">
        <f t="shared" si="83"/>
        <v>4</v>
      </c>
      <c r="H459" s="141" t="s">
        <v>32</v>
      </c>
      <c r="I459" s="138" t="s">
        <v>2364</v>
      </c>
      <c r="J459" s="125"/>
      <c r="K459" s="126"/>
      <c r="L459" s="126"/>
      <c r="M459" s="126"/>
      <c r="N459" s="125"/>
      <c r="O459" s="124" t="s">
        <v>32</v>
      </c>
      <c r="P459" s="124" t="str">
        <f t="shared" si="76"/>
        <v>1..1</v>
      </c>
      <c r="Q459" s="127" t="s">
        <v>2365</v>
      </c>
      <c r="R459" s="128" t="s">
        <v>2366</v>
      </c>
      <c r="S459" s="124"/>
      <c r="T459" s="129"/>
      <c r="U459" s="124" t="s">
        <v>62</v>
      </c>
      <c r="V459" s="124"/>
      <c r="W459" s="130"/>
      <c r="X459" s="38"/>
      <c r="Y459" s="70" t="s">
        <v>47</v>
      </c>
      <c r="Z459" s="70" t="s">
        <v>47</v>
      </c>
      <c r="AA459" s="4"/>
      <c r="AB459" s="13" t="str">
        <f t="shared" si="66"/>
        <v>/rsm:CrossIndustryInvoice/rsm:SupplyChainTradeTransaction/ram:ApplicableHeaderTradeAgreement/ram:BuyerTaxRepresentativeTradeParty</v>
      </c>
      <c r="AC459" s="13" t="str">
        <f t="shared" si="67"/>
        <v>/ram:SpecifiedTaxRegistration</v>
      </c>
      <c r="AD459" s="14">
        <f>COUNTIFS(R$4:R459,AB459)</f>
        <v>1</v>
      </c>
      <c r="AE459" s="1"/>
      <c r="AF459" s="140" t="str">
        <f t="shared" si="78"/>
        <v>EXT</v>
      </c>
      <c r="AG459" s="141">
        <f t="shared" si="80"/>
        <v>4</v>
      </c>
      <c r="AH459" s="141" t="str">
        <f t="shared" si="79"/>
        <v>1..1</v>
      </c>
      <c r="AI459" s="138" t="s">
        <v>2367</v>
      </c>
      <c r="AJ459" s="125"/>
      <c r="AK459" s="126"/>
      <c r="AL459" s="126"/>
      <c r="AM459" s="126" t="s">
        <v>35</v>
      </c>
      <c r="AN459" s="125"/>
      <c r="AO459" s="124" t="str">
        <f t="shared" si="77"/>
        <v>1..1</v>
      </c>
      <c r="AP459" s="124" t="str">
        <f t="shared" si="77"/>
        <v>1..1</v>
      </c>
      <c r="AQ459" s="127" t="str">
        <f t="shared" si="77"/>
        <v>/rsm:CrossIndustryInvoice
/rsm:SupplyChainTradeTransaction
/ram:ApplicableHeaderTradeAgreement
/ram:BuyerTaxRepresentativeTradeParty
/ram:SpecifiedTaxRegistration</v>
      </c>
      <c r="AR459" s="128" t="str">
        <f t="shared" si="77"/>
        <v>/rsm:CrossIndustryInvoice/rsm:SupplyChainTradeTransaction/ram:ApplicableHeaderTradeAgreement/ram:BuyerTaxRepresentativeTradeParty/ram:SpecifiedTaxRegistration</v>
      </c>
      <c r="AS459" s="124"/>
      <c r="AT459" s="129"/>
      <c r="AU459" s="124" t="str">
        <f t="shared" si="81"/>
        <v>0..n</v>
      </c>
      <c r="AV459" s="124"/>
      <c r="AW459" s="130"/>
      <c r="AX459" s="7"/>
      <c r="AY459" s="70" t="str">
        <f t="shared" si="82"/>
        <v>EXTENDED</v>
      </c>
      <c r="AZ459" s="70" t="str">
        <f t="shared" si="82"/>
        <v>EXTENDED</v>
      </c>
      <c r="BA459" s="1"/>
      <c r="BB459" s="57"/>
      <c r="BE459"/>
      <c r="BF459" s="1"/>
      <c r="BG459" s="1"/>
      <c r="BH459" s="1"/>
      <c r="BI459" s="1"/>
      <c r="BJ459" s="1"/>
      <c r="BK459" s="1"/>
      <c r="BL459" s="1"/>
      <c r="BM459" s="1"/>
      <c r="BN459" s="1"/>
      <c r="BO459" s="1"/>
      <c r="BP459" s="1"/>
      <c r="BQ459" s="1"/>
      <c r="BR459" s="1"/>
      <c r="BS459" s="1"/>
      <c r="BT459" s="1"/>
      <c r="BU459" s="1"/>
      <c r="BV459" s="1"/>
      <c r="BW459" s="1"/>
      <c r="BX459" s="1"/>
      <c r="BY459" s="1"/>
      <c r="BZ459" s="1"/>
    </row>
    <row r="460" spans="1:78" s="59" customFormat="1" ht="180" x14ac:dyDescent="0.2">
      <c r="A460" s="45" t="str">
        <f t="shared" si="68"/>
        <v>EXT</v>
      </c>
      <c r="B460" s="131" t="s">
        <v>262</v>
      </c>
      <c r="C460" s="131"/>
      <c r="D460" s="185" t="s">
        <v>1526</v>
      </c>
      <c r="E460" s="145" t="s">
        <v>41</v>
      </c>
      <c r="F460" s="297" t="e">
        <v>#N/A</v>
      </c>
      <c r="G460" s="146">
        <f t="shared" si="83"/>
        <v>5</v>
      </c>
      <c r="H460" s="146" t="s">
        <v>32</v>
      </c>
      <c r="I460" s="64" t="s">
        <v>2368</v>
      </c>
      <c r="J460" s="64" t="s">
        <v>2369</v>
      </c>
      <c r="K460" s="65" t="s">
        <v>2226</v>
      </c>
      <c r="L460" s="65"/>
      <c r="M460" s="65" t="s">
        <v>2370</v>
      </c>
      <c r="N460" s="64" t="s">
        <v>90</v>
      </c>
      <c r="O460" s="66" t="s">
        <v>32</v>
      </c>
      <c r="P460" s="66" t="str">
        <f t="shared" si="76"/>
        <v>1..1</v>
      </c>
      <c r="Q460" s="157" t="s">
        <v>2371</v>
      </c>
      <c r="R460" s="158" t="s">
        <v>2372</v>
      </c>
      <c r="S460" s="66" t="s">
        <v>55</v>
      </c>
      <c r="T460" s="68" t="s">
        <v>56</v>
      </c>
      <c r="U460" s="66" t="s">
        <v>42</v>
      </c>
      <c r="V460" s="66" t="s">
        <v>200</v>
      </c>
      <c r="W460" s="69" t="s">
        <v>1016</v>
      </c>
      <c r="X460" s="38"/>
      <c r="Y460" s="70" t="s">
        <v>47</v>
      </c>
      <c r="Z460" s="70" t="s">
        <v>47</v>
      </c>
      <c r="AA460" s="4"/>
      <c r="AB460" s="13" t="str">
        <f t="shared" si="66"/>
        <v>/rsm:CrossIndustryInvoice/rsm:SupplyChainTradeTransaction/ram:ApplicableHeaderTradeAgreement/ram:BuyerTaxRepresentativeTradeParty/ram:SpecifiedTaxRegistration</v>
      </c>
      <c r="AC460" s="13" t="str">
        <f t="shared" si="67"/>
        <v>/ram:ID</v>
      </c>
      <c r="AD460" s="14">
        <f>COUNTIFS(R$4:R460,AB460)</f>
        <v>1</v>
      </c>
      <c r="AE460" s="1"/>
      <c r="AF460" s="145" t="str">
        <f t="shared" si="78"/>
        <v>EXT</v>
      </c>
      <c r="AG460" s="146">
        <f t="shared" si="80"/>
        <v>5</v>
      </c>
      <c r="AH460" s="146" t="str">
        <f t="shared" si="79"/>
        <v>1..1</v>
      </c>
      <c r="AI460" s="64" t="s">
        <v>2373</v>
      </c>
      <c r="AJ460" s="64" t="s">
        <v>2230</v>
      </c>
      <c r="AK460" s="65" t="s">
        <v>2231</v>
      </c>
      <c r="AL460" s="65"/>
      <c r="AM460" s="65" t="s">
        <v>2374</v>
      </c>
      <c r="AN460" s="64" t="s">
        <v>99</v>
      </c>
      <c r="AO460" s="66" t="str">
        <f t="shared" si="77"/>
        <v>1..1</v>
      </c>
      <c r="AP460" s="66" t="str">
        <f t="shared" si="77"/>
        <v>1..1</v>
      </c>
      <c r="AQ460" s="157" t="str">
        <f t="shared" si="77"/>
        <v>/rsm:CrossIndustryInvoice
/rsm:SupplyChainTradeTransaction
/ram:ApplicableHeaderTradeAgreement
/ram:BuyerTaxRepresentativeTradeParty
/ram:SpecifiedTaxRegistration
/ram:ID</v>
      </c>
      <c r="AR460" s="158" t="str">
        <f t="shared" si="77"/>
        <v>/rsm:CrossIndustryInvoice/rsm:SupplyChainTradeTransaction/ram:ApplicableHeaderTradeAgreement/ram:BuyerTaxRepresentativeTradeParty/ram:SpecifiedTaxRegistration/ram:ID</v>
      </c>
      <c r="AS460" s="66" t="s">
        <v>55</v>
      </c>
      <c r="AT460" s="68" t="s">
        <v>56</v>
      </c>
      <c r="AU460" s="66" t="str">
        <f t="shared" si="81"/>
        <v>0..1</v>
      </c>
      <c r="AV460" s="66" t="s">
        <v>200</v>
      </c>
      <c r="AW460" s="69" t="s">
        <v>1016</v>
      </c>
      <c r="AX460" s="7"/>
      <c r="AY460" s="70" t="str">
        <f t="shared" si="82"/>
        <v>EXTENDED</v>
      </c>
      <c r="AZ460" s="70" t="str">
        <f t="shared" si="82"/>
        <v>EXTENDED</v>
      </c>
      <c r="BA460" s="1"/>
      <c r="BB460" s="57"/>
      <c r="BE460"/>
      <c r="BF460" s="1"/>
      <c r="BG460" s="1"/>
      <c r="BH460" s="1"/>
      <c r="BI460" s="1"/>
      <c r="BJ460" s="1"/>
      <c r="BK460" s="1"/>
      <c r="BL460" s="1"/>
      <c r="BM460" s="1"/>
      <c r="BN460" s="1"/>
      <c r="BO460" s="1"/>
      <c r="BP460" s="1"/>
      <c r="BQ460" s="1"/>
      <c r="BR460" s="1"/>
      <c r="BS460" s="1"/>
      <c r="BT460" s="1"/>
      <c r="BU460" s="1"/>
      <c r="BV460" s="1"/>
      <c r="BW460" s="1"/>
      <c r="BX460" s="1"/>
      <c r="BY460" s="1"/>
      <c r="BZ460" s="1"/>
    </row>
    <row r="461" spans="1:78" s="59" customFormat="1" ht="120" x14ac:dyDescent="0.2">
      <c r="A461" s="45" t="str">
        <f t="shared" si="68"/>
        <v>EXT</v>
      </c>
      <c r="B461" s="131" t="s">
        <v>262</v>
      </c>
      <c r="C461" s="131"/>
      <c r="D461" s="185" t="s">
        <v>1526</v>
      </c>
      <c r="E461" s="145" t="s">
        <v>41</v>
      </c>
      <c r="F461" s="297" t="e">
        <v>#N/A</v>
      </c>
      <c r="G461" s="146">
        <f t="shared" si="83"/>
        <v>6</v>
      </c>
      <c r="H461" s="146" t="s">
        <v>32</v>
      </c>
      <c r="I461" s="97" t="s">
        <v>443</v>
      </c>
      <c r="J461" s="64" t="s">
        <v>2375</v>
      </c>
      <c r="K461" s="65" t="s">
        <v>1015</v>
      </c>
      <c r="L461" s="65"/>
      <c r="M461" s="65" t="s">
        <v>1016</v>
      </c>
      <c r="N461" s="64"/>
      <c r="O461" s="66" t="s">
        <v>32</v>
      </c>
      <c r="P461" s="66" t="str">
        <f t="shared" si="76"/>
        <v>1..1</v>
      </c>
      <c r="Q461" s="157" t="s">
        <v>2376</v>
      </c>
      <c r="R461" s="158" t="s">
        <v>2377</v>
      </c>
      <c r="S461" s="66" t="s">
        <v>35</v>
      </c>
      <c r="T461" s="68" t="s">
        <v>163</v>
      </c>
      <c r="U461" s="66" t="s">
        <v>42</v>
      </c>
      <c r="V461" s="66" t="s">
        <v>35</v>
      </c>
      <c r="W461" s="69" t="s">
        <v>1016</v>
      </c>
      <c r="X461" s="38"/>
      <c r="Y461" s="70" t="s">
        <v>47</v>
      </c>
      <c r="Z461" s="70" t="s">
        <v>47</v>
      </c>
      <c r="AA461" s="4"/>
      <c r="AB461" s="13" t="str">
        <f t="shared" si="66"/>
        <v>/rsm:CrossIndustryInvoice/rsm:SupplyChainTradeTransaction/ram:ApplicableHeaderTradeAgreement/ram:BuyerTaxRepresentativeTradeParty/ram:SpecifiedTaxRegistration/ram:ID</v>
      </c>
      <c r="AC461" s="13" t="str">
        <f t="shared" si="67"/>
        <v>/@schemeID</v>
      </c>
      <c r="AD461" s="14">
        <f>COUNTIFS(R$4:R461,AB461)</f>
        <v>1</v>
      </c>
      <c r="AE461" s="1"/>
      <c r="AF461" s="145" t="str">
        <f t="shared" si="78"/>
        <v>EXT</v>
      </c>
      <c r="AG461" s="146">
        <f t="shared" si="80"/>
        <v>6</v>
      </c>
      <c r="AH461" s="146" t="str">
        <f t="shared" si="79"/>
        <v>1..1</v>
      </c>
      <c r="AI461" s="97" t="s">
        <v>330</v>
      </c>
      <c r="AJ461" s="64" t="s">
        <v>2235</v>
      </c>
      <c r="AK461" s="65" t="s">
        <v>1828</v>
      </c>
      <c r="AL461" s="65"/>
      <c r="AM461" s="65" t="s">
        <v>1828</v>
      </c>
      <c r="AN461" s="64"/>
      <c r="AO461" s="66" t="str">
        <f t="shared" si="77"/>
        <v>1..1</v>
      </c>
      <c r="AP461" s="66" t="str">
        <f t="shared" si="77"/>
        <v>1..1</v>
      </c>
      <c r="AQ461" s="157" t="str">
        <f t="shared" si="77"/>
        <v>/rsm:CrossIndustryInvoice
/rsm:SupplyChainTradeTransaction
/ram:ApplicableHeaderTradeAgreement
/ram:BuyerTaxRepresentativeTradeParty
/ram:SpecifiedTaxRegistration
/ram:ID
/@schemeID</v>
      </c>
      <c r="AR461" s="158" t="str">
        <f t="shared" si="77"/>
        <v>/rsm:CrossIndustryInvoice/rsm:SupplyChainTradeTransaction/ram:ApplicableHeaderTradeAgreement/ram:BuyerTaxRepresentativeTradeParty/ram:SpecifiedTaxRegistration/ram:ID/@schemeID</v>
      </c>
      <c r="AS461" s="66" t="s">
        <v>35</v>
      </c>
      <c r="AT461" s="68" t="s">
        <v>163</v>
      </c>
      <c r="AU461" s="66" t="str">
        <f t="shared" si="81"/>
        <v>0..1</v>
      </c>
      <c r="AV461" s="66" t="s">
        <v>35</v>
      </c>
      <c r="AW461" s="69" t="s">
        <v>1016</v>
      </c>
      <c r="AX461" s="7"/>
      <c r="AY461" s="70" t="str">
        <f t="shared" si="82"/>
        <v>EXTENDED</v>
      </c>
      <c r="AZ461" s="70" t="str">
        <f t="shared" si="82"/>
        <v>EXTENDED</v>
      </c>
      <c r="BA461" s="1"/>
      <c r="BB461" s="57"/>
      <c r="BE461"/>
      <c r="BF461" s="1"/>
      <c r="BG461" s="1"/>
      <c r="BH461" s="1"/>
      <c r="BI461" s="1"/>
      <c r="BJ461" s="1"/>
      <c r="BK461" s="1"/>
      <c r="BL461" s="1"/>
      <c r="BM461" s="1"/>
      <c r="BN461" s="1"/>
      <c r="BO461" s="1"/>
      <c r="BP461" s="1"/>
      <c r="BQ461" s="1"/>
      <c r="BR461" s="1"/>
      <c r="BS461" s="1"/>
      <c r="BT461" s="1"/>
      <c r="BU461" s="1"/>
      <c r="BV461" s="1"/>
      <c r="BW461" s="1"/>
      <c r="BX461" s="1"/>
      <c r="BY461" s="1"/>
      <c r="BZ461" s="1"/>
    </row>
    <row r="462" spans="1:78" s="59" customFormat="1" ht="75" x14ac:dyDescent="0.2">
      <c r="A462" s="45" t="str">
        <f t="shared" si="68"/>
        <v>NO</v>
      </c>
      <c r="B462" s="45"/>
      <c r="C462" s="45"/>
      <c r="D462" s="182" t="s">
        <v>1526</v>
      </c>
      <c r="E462" s="187" t="s">
        <v>2378</v>
      </c>
      <c r="F462" s="302" t="s">
        <v>2378</v>
      </c>
      <c r="G462" s="110">
        <f t="shared" si="83"/>
        <v>3</v>
      </c>
      <c r="H462" s="110" t="s">
        <v>42</v>
      </c>
      <c r="I462" s="112" t="s">
        <v>2379</v>
      </c>
      <c r="J462" s="112" t="s">
        <v>2380</v>
      </c>
      <c r="K462" s="113"/>
      <c r="L462" s="113" t="s">
        <v>2381</v>
      </c>
      <c r="M462" s="113" t="s">
        <v>35</v>
      </c>
      <c r="N462" s="112"/>
      <c r="O462" s="110" t="s">
        <v>42</v>
      </c>
      <c r="P462" s="110" t="str">
        <f t="shared" si="76"/>
        <v>0..1</v>
      </c>
      <c r="Q462" s="114" t="s">
        <v>2382</v>
      </c>
      <c r="R462" s="115" t="s">
        <v>2383</v>
      </c>
      <c r="S462" s="110" t="s">
        <v>35</v>
      </c>
      <c r="T462" s="116" t="s">
        <v>38</v>
      </c>
      <c r="U462" s="110" t="s">
        <v>42</v>
      </c>
      <c r="V462" s="110" t="s">
        <v>35</v>
      </c>
      <c r="W462" s="117" t="s">
        <v>35</v>
      </c>
      <c r="X462" s="38"/>
      <c r="Y462" s="116" t="s">
        <v>185</v>
      </c>
      <c r="Z462" s="116" t="s">
        <v>185</v>
      </c>
      <c r="AA462" s="4"/>
      <c r="AB462" s="13" t="str">
        <f t="shared" si="66"/>
        <v>/rsm:CrossIndustryInvoice/rsm:SupplyChainTradeTransaction/ram:ApplicableHeaderTradeAgreement</v>
      </c>
      <c r="AC462" s="13" t="str">
        <f t="shared" si="67"/>
        <v>/ram:SellerTaxRepresentativeTradeParty</v>
      </c>
      <c r="AD462" s="14">
        <f>COUNTIFS(R$4:R462,AB462)</f>
        <v>1</v>
      </c>
      <c r="AE462" s="1"/>
      <c r="AF462" s="187" t="str">
        <f t="shared" si="78"/>
        <v>BG-11</v>
      </c>
      <c r="AG462" s="110">
        <f t="shared" si="80"/>
        <v>3</v>
      </c>
      <c r="AH462" s="110" t="str">
        <f t="shared" si="79"/>
        <v>0..1</v>
      </c>
      <c r="AI462" s="112" t="s">
        <v>2384</v>
      </c>
      <c r="AJ462" s="112" t="s">
        <v>2385</v>
      </c>
      <c r="AK462" s="113"/>
      <c r="AL462" s="113" t="s">
        <v>2386</v>
      </c>
      <c r="AM462" s="113" t="s">
        <v>35</v>
      </c>
      <c r="AN462" s="112"/>
      <c r="AO462" s="110" t="str">
        <f t="shared" si="77"/>
        <v>0..1</v>
      </c>
      <c r="AP462" s="110" t="str">
        <f t="shared" si="77"/>
        <v>0..1</v>
      </c>
      <c r="AQ462" s="114" t="str">
        <f t="shared" si="77"/>
        <v>/rsm:CrossIndustryInvoice
/rsm:SupplyChainTradeTransaction
/ram:ApplicableHeaderTradeAgreement
/ram:SellerTaxRepresentativeTradeParty</v>
      </c>
      <c r="AR462" s="115" t="str">
        <f t="shared" si="77"/>
        <v>/rsm:CrossIndustryInvoice/rsm:SupplyChainTradeTransaction/ram:ApplicableHeaderTradeAgreement/ram:SellerTaxRepresentativeTradeParty</v>
      </c>
      <c r="AS462" s="110" t="s">
        <v>35</v>
      </c>
      <c r="AT462" s="116" t="s">
        <v>38</v>
      </c>
      <c r="AU462" s="110" t="str">
        <f t="shared" si="81"/>
        <v>0..1</v>
      </c>
      <c r="AV462" s="110" t="s">
        <v>35</v>
      </c>
      <c r="AW462" s="117" t="s">
        <v>35</v>
      </c>
      <c r="AX462" s="7"/>
      <c r="AY462" s="116" t="str">
        <f t="shared" si="82"/>
        <v>BASIC WL</v>
      </c>
      <c r="AZ462" s="116" t="str">
        <f t="shared" si="82"/>
        <v>BASIC WL</v>
      </c>
      <c r="BA462" s="1"/>
      <c r="BB462" s="57"/>
      <c r="BE462"/>
      <c r="BF462" s="1"/>
      <c r="BG462" s="1"/>
      <c r="BH462" s="1"/>
      <c r="BI462" s="1"/>
      <c r="BJ462" s="1"/>
      <c r="BK462" s="1"/>
      <c r="BL462" s="1"/>
      <c r="BM462" s="1"/>
      <c r="BN462" s="1"/>
      <c r="BO462" s="1"/>
      <c r="BP462" s="1"/>
      <c r="BQ462" s="1"/>
      <c r="BR462" s="1"/>
      <c r="BS462" s="1"/>
      <c r="BT462" s="1"/>
      <c r="BU462" s="1"/>
      <c r="BV462" s="1"/>
      <c r="BW462" s="1"/>
      <c r="BX462" s="1"/>
      <c r="BY462" s="1"/>
      <c r="BZ462" s="1"/>
    </row>
    <row r="463" spans="1:78" s="59" customFormat="1" ht="90" x14ac:dyDescent="0.2">
      <c r="A463" s="45" t="str">
        <f t="shared" si="68"/>
        <v>EXT</v>
      </c>
      <c r="B463" s="45"/>
      <c r="C463" s="45"/>
      <c r="D463" s="189" t="s">
        <v>1526</v>
      </c>
      <c r="E463" s="61" t="s">
        <v>41</v>
      </c>
      <c r="F463" s="282" t="e">
        <v>#N/A</v>
      </c>
      <c r="G463" s="62">
        <f t="shared" si="83"/>
        <v>4</v>
      </c>
      <c r="H463" s="62" t="s">
        <v>42</v>
      </c>
      <c r="I463" s="64" t="s">
        <v>3</v>
      </c>
      <c r="J463" s="64"/>
      <c r="K463" s="65"/>
      <c r="L463" s="65"/>
      <c r="M463" s="65"/>
      <c r="N463" s="64"/>
      <c r="O463" s="66" t="s">
        <v>42</v>
      </c>
      <c r="P463" s="66" t="str">
        <f t="shared" si="76"/>
        <v>0..1</v>
      </c>
      <c r="Q463" s="6" t="s">
        <v>2387</v>
      </c>
      <c r="R463" s="67" t="s">
        <v>2388</v>
      </c>
      <c r="S463" s="66" t="s">
        <v>55</v>
      </c>
      <c r="T463" s="68" t="s">
        <v>56</v>
      </c>
      <c r="U463" s="62" t="s">
        <v>62</v>
      </c>
      <c r="V463" s="66"/>
      <c r="W463" s="69"/>
      <c r="X463" s="38"/>
      <c r="Y463" s="70" t="s">
        <v>47</v>
      </c>
      <c r="Z463" s="70" t="s">
        <v>47</v>
      </c>
      <c r="AA463" s="4"/>
      <c r="AB463" s="13" t="str">
        <f t="shared" si="66"/>
        <v>/rsm:CrossIndustryInvoice/rsm:SupplyChainTradeTransaction/ram:ApplicableHeaderTradeAgreement/ram:SellerTaxRepresentativeTradeParty</v>
      </c>
      <c r="AC463" s="13" t="str">
        <f t="shared" si="67"/>
        <v>/ram:ID</v>
      </c>
      <c r="AD463" s="14">
        <f>COUNTIFS(R$4:R463,AB463)</f>
        <v>1</v>
      </c>
      <c r="AE463" s="1"/>
      <c r="AF463" s="61" t="str">
        <f t="shared" si="78"/>
        <v>EXT</v>
      </c>
      <c r="AG463" s="62">
        <f t="shared" si="80"/>
        <v>4</v>
      </c>
      <c r="AH463" s="62" t="str">
        <f t="shared" si="79"/>
        <v>0..1</v>
      </c>
      <c r="AI463" s="64" t="s">
        <v>2389</v>
      </c>
      <c r="AJ463" s="64"/>
      <c r="AK463" s="65"/>
      <c r="AL463" s="65"/>
      <c r="AM463" s="65"/>
      <c r="AN463" s="64"/>
      <c r="AO463" s="66" t="str">
        <f t="shared" si="77"/>
        <v>0..1</v>
      </c>
      <c r="AP463" s="66" t="str">
        <f t="shared" si="77"/>
        <v>0..1</v>
      </c>
      <c r="AQ463" s="6" t="str">
        <f t="shared" si="77"/>
        <v>/rsm:CrossIndustryInvoice
/rsm:SupplyChainTradeTransaction
/ram:ApplicableHeaderTradeAgreement
/ram:SellerTaxRepresentativeTradeParty
/ram:ID</v>
      </c>
      <c r="AR463" s="67" t="str">
        <f t="shared" si="77"/>
        <v>/rsm:CrossIndustryInvoice/rsm:SupplyChainTradeTransaction/ram:ApplicableHeaderTradeAgreement/ram:SellerTaxRepresentativeTradeParty/ram:ID</v>
      </c>
      <c r="AS463" s="66" t="s">
        <v>55</v>
      </c>
      <c r="AT463" s="68" t="s">
        <v>56</v>
      </c>
      <c r="AU463" s="62" t="str">
        <f t="shared" si="81"/>
        <v>0..n</v>
      </c>
      <c r="AV463" s="66"/>
      <c r="AW463" s="69"/>
      <c r="AX463" s="7"/>
      <c r="AY463" s="70" t="str">
        <f t="shared" si="82"/>
        <v>EXTENDED</v>
      </c>
      <c r="AZ463" s="70" t="str">
        <f t="shared" si="82"/>
        <v>EXTENDED</v>
      </c>
      <c r="BA463" s="1"/>
      <c r="BB463" s="57"/>
      <c r="BE463"/>
      <c r="BF463" s="1"/>
      <c r="BG463" s="1"/>
      <c r="BH463" s="1"/>
      <c r="BI463" s="1"/>
      <c r="BJ463" s="1"/>
      <c r="BK463" s="1"/>
      <c r="BL463" s="1"/>
      <c r="BM463" s="1"/>
      <c r="BN463" s="1"/>
      <c r="BO463" s="1"/>
      <c r="BP463" s="1"/>
      <c r="BQ463" s="1"/>
      <c r="BR463" s="1"/>
      <c r="BS463" s="1"/>
      <c r="BT463" s="1"/>
      <c r="BU463" s="1"/>
      <c r="BV463" s="1"/>
      <c r="BW463" s="1"/>
      <c r="BX463" s="1"/>
      <c r="BY463" s="1"/>
      <c r="BZ463" s="1"/>
    </row>
    <row r="464" spans="1:78" s="59" customFormat="1" ht="90" x14ac:dyDescent="0.2">
      <c r="A464" s="45" t="str">
        <f t="shared" si="68"/>
        <v>EXT</v>
      </c>
      <c r="B464" s="45"/>
      <c r="C464" s="45"/>
      <c r="D464" s="189" t="s">
        <v>1526</v>
      </c>
      <c r="E464" s="61" t="s">
        <v>41</v>
      </c>
      <c r="F464" s="282" t="e">
        <v>#N/A</v>
      </c>
      <c r="G464" s="62">
        <f t="shared" si="83"/>
        <v>4</v>
      </c>
      <c r="H464" s="62" t="s">
        <v>62</v>
      </c>
      <c r="I464" s="64" t="s">
        <v>1028</v>
      </c>
      <c r="J464" s="64"/>
      <c r="K464" s="65"/>
      <c r="L464" s="65"/>
      <c r="M464" s="65"/>
      <c r="N464" s="64"/>
      <c r="O464" s="66" t="s">
        <v>62</v>
      </c>
      <c r="P464" s="66" t="str">
        <f t="shared" si="76"/>
        <v>0..n</v>
      </c>
      <c r="Q464" s="6" t="s">
        <v>2390</v>
      </c>
      <c r="R464" s="67" t="s">
        <v>2391</v>
      </c>
      <c r="S464" s="66" t="s">
        <v>55</v>
      </c>
      <c r="T464" s="68" t="s">
        <v>56</v>
      </c>
      <c r="U464" s="62" t="s">
        <v>62</v>
      </c>
      <c r="V464" s="66"/>
      <c r="W464" s="69"/>
      <c r="X464" s="38"/>
      <c r="Y464" s="70" t="s">
        <v>47</v>
      </c>
      <c r="Z464" s="70" t="s">
        <v>47</v>
      </c>
      <c r="AA464" s="4"/>
      <c r="AB464" s="13" t="str">
        <f t="shared" si="66"/>
        <v>/rsm:CrossIndustryInvoice/rsm:SupplyChainTradeTransaction/ram:ApplicableHeaderTradeAgreement/ram:SellerTaxRepresentativeTradeParty</v>
      </c>
      <c r="AC464" s="13" t="str">
        <f t="shared" si="67"/>
        <v>/ram:GlobalID</v>
      </c>
      <c r="AD464" s="14">
        <f>COUNTIFS(R$4:R464,AB464)</f>
        <v>1</v>
      </c>
      <c r="AE464" s="1"/>
      <c r="AF464" s="61" t="str">
        <f t="shared" si="78"/>
        <v>EXT</v>
      </c>
      <c r="AG464" s="62">
        <f t="shared" si="80"/>
        <v>4</v>
      </c>
      <c r="AH464" s="62" t="str">
        <f t="shared" si="79"/>
        <v>0..n</v>
      </c>
      <c r="AI464" s="64" t="s">
        <v>2392</v>
      </c>
      <c r="AJ464" s="64"/>
      <c r="AK464" s="65"/>
      <c r="AL464" s="65"/>
      <c r="AM464" s="65"/>
      <c r="AN464" s="64"/>
      <c r="AO464" s="66" t="str">
        <f t="shared" si="77"/>
        <v>0..n</v>
      </c>
      <c r="AP464" s="66" t="str">
        <f t="shared" si="77"/>
        <v>0..n</v>
      </c>
      <c r="AQ464" s="6" t="str">
        <f t="shared" si="77"/>
        <v>/rsm:CrossIndustryInvoice
/rsm:SupplyChainTradeTransaction
/ram:ApplicableHeaderTradeAgreement
/ram:SellerTaxRepresentativeTradeParty
/ram:GlobalID</v>
      </c>
      <c r="AR464" s="67" t="str">
        <f t="shared" si="77"/>
        <v>/rsm:CrossIndustryInvoice/rsm:SupplyChainTradeTransaction/ram:ApplicableHeaderTradeAgreement/ram:SellerTaxRepresentativeTradeParty/ram:GlobalID</v>
      </c>
      <c r="AS464" s="66" t="s">
        <v>55</v>
      </c>
      <c r="AT464" s="68" t="s">
        <v>56</v>
      </c>
      <c r="AU464" s="62" t="str">
        <f t="shared" si="81"/>
        <v>0..n</v>
      </c>
      <c r="AV464" s="66"/>
      <c r="AW464" s="69"/>
      <c r="AX464" s="7"/>
      <c r="AY464" s="70" t="str">
        <f t="shared" si="82"/>
        <v>EXTENDED</v>
      </c>
      <c r="AZ464" s="70" t="str">
        <f t="shared" si="82"/>
        <v>EXTENDED</v>
      </c>
      <c r="BA464" s="1"/>
      <c r="BB464" s="57"/>
      <c r="BE464"/>
      <c r="BF464" s="1"/>
      <c r="BG464" s="1"/>
      <c r="BH464" s="1"/>
      <c r="BI464" s="1"/>
      <c r="BJ464" s="1"/>
      <c r="BK464" s="1"/>
      <c r="BL464" s="1"/>
      <c r="BM464" s="1"/>
      <c r="BN464" s="1"/>
      <c r="BO464" s="1"/>
      <c r="BP464" s="1"/>
      <c r="BQ464" s="1"/>
      <c r="BR464" s="1"/>
      <c r="BS464" s="1"/>
      <c r="BT464" s="1"/>
      <c r="BU464" s="1"/>
      <c r="BV464" s="1"/>
      <c r="BW464" s="1"/>
      <c r="BX464" s="1"/>
      <c r="BY464" s="1"/>
      <c r="BZ464" s="1"/>
    </row>
    <row r="465" spans="1:78" s="59" customFormat="1" ht="105" x14ac:dyDescent="0.2">
      <c r="A465" s="45" t="str">
        <f t="shared" si="68"/>
        <v>EXT</v>
      </c>
      <c r="B465" s="45"/>
      <c r="C465" s="45"/>
      <c r="D465" s="189" t="s">
        <v>1526</v>
      </c>
      <c r="E465" s="61" t="s">
        <v>41</v>
      </c>
      <c r="F465" s="282" t="e">
        <v>#N/A</v>
      </c>
      <c r="G465" s="62">
        <f t="shared" si="83"/>
        <v>5</v>
      </c>
      <c r="H465" s="62" t="s">
        <v>32</v>
      </c>
      <c r="I465" s="64" t="s">
        <v>498</v>
      </c>
      <c r="J465" s="64"/>
      <c r="K465" s="65"/>
      <c r="L465" s="65"/>
      <c r="M465" s="65"/>
      <c r="N465" s="64"/>
      <c r="O465" s="66" t="s">
        <v>32</v>
      </c>
      <c r="P465" s="66" t="str">
        <f t="shared" si="76"/>
        <v>1..1</v>
      </c>
      <c r="Q465" s="6" t="s">
        <v>2393</v>
      </c>
      <c r="R465" s="67" t="s">
        <v>2394</v>
      </c>
      <c r="S465" s="66" t="s">
        <v>329</v>
      </c>
      <c r="T465" s="68" t="s">
        <v>163</v>
      </c>
      <c r="U465" s="62" t="s">
        <v>42</v>
      </c>
      <c r="V465" s="66"/>
      <c r="W465" s="69"/>
      <c r="X465" s="38"/>
      <c r="Y465" s="70" t="s">
        <v>47</v>
      </c>
      <c r="Z465" s="70" t="s">
        <v>47</v>
      </c>
      <c r="AA465" s="4"/>
      <c r="AB465" s="13" t="str">
        <f t="shared" si="66"/>
        <v>/rsm:CrossIndustryInvoice/rsm:SupplyChainTradeTransaction/ram:ApplicableHeaderTradeAgreement/ram:SellerTaxRepresentativeTradeParty/ram:GlobalID</v>
      </c>
      <c r="AC465" s="13" t="str">
        <f t="shared" si="67"/>
        <v>/@schemeID</v>
      </c>
      <c r="AD465" s="14">
        <f>COUNTIFS(R$4:R465,AB465)</f>
        <v>1</v>
      </c>
      <c r="AE465" s="1"/>
      <c r="AF465" s="61" t="str">
        <f t="shared" si="78"/>
        <v>EXT</v>
      </c>
      <c r="AG465" s="62">
        <f t="shared" si="80"/>
        <v>5</v>
      </c>
      <c r="AH465" s="62" t="str">
        <f t="shared" si="79"/>
        <v>1..1</v>
      </c>
      <c r="AI465" s="64" t="s">
        <v>330</v>
      </c>
      <c r="AJ465" s="64"/>
      <c r="AK465" s="65"/>
      <c r="AL465" s="65"/>
      <c r="AM465" s="65"/>
      <c r="AN465" s="64"/>
      <c r="AO465" s="66" t="str">
        <f t="shared" si="77"/>
        <v>1..1</v>
      </c>
      <c r="AP465" s="66" t="str">
        <f t="shared" si="77"/>
        <v>1..1</v>
      </c>
      <c r="AQ465" s="6" t="str">
        <f t="shared" si="77"/>
        <v>/rsm:CrossIndustryInvoice
/rsm:SupplyChainTradeTransaction
/ram:ApplicableHeaderTradeAgreement
/ram:SellerTaxRepresentativeTradeParty
/ram:GlobalID
/@schemeID</v>
      </c>
      <c r="AR465" s="67" t="str">
        <f t="shared" si="77"/>
        <v>/rsm:CrossIndustryInvoice/rsm:SupplyChainTradeTransaction/ram:ApplicableHeaderTradeAgreement/ram:SellerTaxRepresentativeTradeParty/ram:GlobalID/@schemeID</v>
      </c>
      <c r="AS465" s="66" t="s">
        <v>329</v>
      </c>
      <c r="AT465" s="68" t="s">
        <v>163</v>
      </c>
      <c r="AU465" s="62" t="str">
        <f t="shared" si="81"/>
        <v>0..1</v>
      </c>
      <c r="AV465" s="66"/>
      <c r="AW465" s="69"/>
      <c r="AX465" s="7"/>
      <c r="AY465" s="70" t="str">
        <f t="shared" si="82"/>
        <v>EXTENDED</v>
      </c>
      <c r="AZ465" s="70" t="str">
        <f t="shared" si="82"/>
        <v>EXTENDED</v>
      </c>
      <c r="BA465" s="1"/>
      <c r="BB465" s="57"/>
      <c r="BE465"/>
      <c r="BF465" s="1"/>
      <c r="BG465" s="1"/>
      <c r="BH465" s="1"/>
      <c r="BI465" s="1"/>
      <c r="BJ465" s="1"/>
      <c r="BK465" s="1"/>
      <c r="BL465" s="1"/>
      <c r="BM465" s="1"/>
      <c r="BN465" s="1"/>
      <c r="BO465" s="1"/>
      <c r="BP465" s="1"/>
      <c r="BQ465" s="1"/>
      <c r="BR465" s="1"/>
      <c r="BS465" s="1"/>
      <c r="BT465" s="1"/>
      <c r="BU465" s="1"/>
      <c r="BV465" s="1"/>
      <c r="BW465" s="1"/>
      <c r="BX465" s="1"/>
      <c r="BY465" s="1"/>
      <c r="BZ465" s="1"/>
    </row>
    <row r="466" spans="1:78" s="59" customFormat="1" ht="90" x14ac:dyDescent="0.2">
      <c r="A466" s="45" t="str">
        <f t="shared" si="68"/>
        <v>YES</v>
      </c>
      <c r="B466" s="45"/>
      <c r="C466" s="45"/>
      <c r="D466" s="185" t="s">
        <v>1526</v>
      </c>
      <c r="E466" s="186" t="s">
        <v>2395</v>
      </c>
      <c r="F466" s="301" t="s">
        <v>2395</v>
      </c>
      <c r="G466" s="66">
        <f t="shared" si="83"/>
        <v>4</v>
      </c>
      <c r="H466" s="66" t="s">
        <v>32</v>
      </c>
      <c r="I466" s="64" t="s">
        <v>2396</v>
      </c>
      <c r="J466" s="64" t="s">
        <v>2397</v>
      </c>
      <c r="K466" s="65"/>
      <c r="L466" s="65"/>
      <c r="M466" s="65" t="s">
        <v>2398</v>
      </c>
      <c r="N466" s="64" t="s">
        <v>70</v>
      </c>
      <c r="O466" s="66" t="s">
        <v>32</v>
      </c>
      <c r="P466" s="66" t="str">
        <f t="shared" si="76"/>
        <v>1..1</v>
      </c>
      <c r="Q466" s="2" t="s">
        <v>2399</v>
      </c>
      <c r="R466" s="75" t="s">
        <v>2400</v>
      </c>
      <c r="S466" s="66" t="s">
        <v>73</v>
      </c>
      <c r="T466" s="68" t="s">
        <v>56</v>
      </c>
      <c r="U466" s="66" t="s">
        <v>42</v>
      </c>
      <c r="V466" s="66" t="s">
        <v>35</v>
      </c>
      <c r="W466" s="69" t="s">
        <v>35</v>
      </c>
      <c r="X466" s="38"/>
      <c r="Y466" s="68" t="s">
        <v>185</v>
      </c>
      <c r="Z466" s="68" t="s">
        <v>185</v>
      </c>
      <c r="AA466" s="4"/>
      <c r="AB466" s="13" t="str">
        <f t="shared" si="66"/>
        <v>/rsm:CrossIndustryInvoice/rsm:SupplyChainTradeTransaction/ram:ApplicableHeaderTradeAgreement/ram:SellerTaxRepresentativeTradeParty</v>
      </c>
      <c r="AC466" s="13" t="str">
        <f t="shared" si="67"/>
        <v>/ram:Name</v>
      </c>
      <c r="AD466" s="14">
        <f>COUNTIFS(R$4:R466,AB466)</f>
        <v>1</v>
      </c>
      <c r="AE466" s="1"/>
      <c r="AF466" s="186" t="str">
        <f t="shared" si="78"/>
        <v>BT-62</v>
      </c>
      <c r="AG466" s="66">
        <f t="shared" si="80"/>
        <v>4</v>
      </c>
      <c r="AH466" s="66" t="str">
        <f t="shared" si="79"/>
        <v>1..1</v>
      </c>
      <c r="AI466" s="64" t="s">
        <v>2401</v>
      </c>
      <c r="AJ466" s="64" t="s">
        <v>2402</v>
      </c>
      <c r="AK466" s="65"/>
      <c r="AL466" s="65"/>
      <c r="AM466" s="65" t="s">
        <v>2258</v>
      </c>
      <c r="AN466" s="64" t="s">
        <v>78</v>
      </c>
      <c r="AO466" s="66" t="str">
        <f t="shared" si="77"/>
        <v>1..1</v>
      </c>
      <c r="AP466" s="66" t="str">
        <f t="shared" si="77"/>
        <v>1..1</v>
      </c>
      <c r="AQ466" s="2" t="str">
        <f t="shared" si="77"/>
        <v>/rsm:CrossIndustryInvoice
/rsm:SupplyChainTradeTransaction
/ram:ApplicableHeaderTradeAgreement
/ram:SellerTaxRepresentativeTradeParty
/ram:Name</v>
      </c>
      <c r="AR466" s="75" t="str">
        <f t="shared" si="77"/>
        <v>/rsm:CrossIndustryInvoice/rsm:SupplyChainTradeTransaction/ram:ApplicableHeaderTradeAgreement/ram:SellerTaxRepresentativeTradeParty/ram:Name</v>
      </c>
      <c r="AS466" s="66" t="s">
        <v>73</v>
      </c>
      <c r="AT466" s="68" t="s">
        <v>56</v>
      </c>
      <c r="AU466" s="66" t="str">
        <f t="shared" si="81"/>
        <v>0..1</v>
      </c>
      <c r="AV466" s="66" t="s">
        <v>35</v>
      </c>
      <c r="AW466" s="69" t="s">
        <v>35</v>
      </c>
      <c r="AX466" s="7"/>
      <c r="AY466" s="68" t="str">
        <f t="shared" si="82"/>
        <v>BASIC WL</v>
      </c>
      <c r="AZ466" s="68" t="str">
        <f t="shared" si="82"/>
        <v>BASIC WL</v>
      </c>
      <c r="BA466" s="1"/>
      <c r="BB466" s="57"/>
      <c r="BE466"/>
      <c r="BF466" s="1"/>
      <c r="BG466" s="1"/>
      <c r="BH466" s="1"/>
      <c r="BI466" s="1"/>
      <c r="BJ466" s="1"/>
      <c r="BK466" s="1"/>
      <c r="BL466" s="1"/>
      <c r="BM466" s="1"/>
      <c r="BN466" s="1"/>
      <c r="BO466" s="1"/>
      <c r="BP466" s="1"/>
      <c r="BQ466" s="1"/>
      <c r="BR466" s="1"/>
      <c r="BS466" s="1"/>
      <c r="BT466" s="1"/>
      <c r="BU466" s="1"/>
      <c r="BV466" s="1"/>
      <c r="BW466" s="1"/>
      <c r="BX466" s="1"/>
      <c r="BY466" s="1"/>
      <c r="BZ466" s="1"/>
    </row>
    <row r="467" spans="1:78" s="59" customFormat="1" ht="90" x14ac:dyDescent="0.2">
      <c r="A467" s="45" t="str">
        <f t="shared" si="68"/>
        <v>EXT</v>
      </c>
      <c r="B467" s="45"/>
      <c r="C467" s="45"/>
      <c r="D467" s="189" t="s">
        <v>1526</v>
      </c>
      <c r="E467" s="140" t="s">
        <v>41</v>
      </c>
      <c r="F467" s="296" t="e">
        <v>#N/A</v>
      </c>
      <c r="G467" s="141">
        <f t="shared" si="83"/>
        <v>4</v>
      </c>
      <c r="H467" s="141" t="s">
        <v>42</v>
      </c>
      <c r="I467" s="125" t="s">
        <v>2403</v>
      </c>
      <c r="J467" s="125"/>
      <c r="K467" s="126"/>
      <c r="L467" s="126"/>
      <c r="M467" s="126"/>
      <c r="N467" s="125"/>
      <c r="O467" s="124" t="s">
        <v>42</v>
      </c>
      <c r="P467" s="124" t="str">
        <f t="shared" si="76"/>
        <v>0..1</v>
      </c>
      <c r="Q467" s="142" t="s">
        <v>2404</v>
      </c>
      <c r="R467" s="143" t="s">
        <v>2405</v>
      </c>
      <c r="S467" s="124"/>
      <c r="T467" s="129"/>
      <c r="U467" s="141" t="s">
        <v>42</v>
      </c>
      <c r="V467" s="124"/>
      <c r="W467" s="130"/>
      <c r="X467" s="38"/>
      <c r="Y467" s="144" t="s">
        <v>47</v>
      </c>
      <c r="Z467" s="144" t="s">
        <v>47</v>
      </c>
      <c r="AA467" s="4"/>
      <c r="AB467" s="13" t="str">
        <f t="shared" si="66"/>
        <v>/rsm:CrossIndustryInvoice/rsm:SupplyChainTradeTransaction/ram:ApplicableHeaderTradeAgreement/ram:SellerTaxRepresentativeTradeParty</v>
      </c>
      <c r="AC467" s="13" t="str">
        <f t="shared" si="67"/>
        <v>/ram:SpecifiedLegalOrganization</v>
      </c>
      <c r="AD467" s="14">
        <f>COUNTIFS(R$4:R467,AB467)</f>
        <v>1</v>
      </c>
      <c r="AE467" s="1"/>
      <c r="AF467" s="140" t="str">
        <f t="shared" si="78"/>
        <v>EXT</v>
      </c>
      <c r="AG467" s="141">
        <f t="shared" si="80"/>
        <v>4</v>
      </c>
      <c r="AH467" s="141" t="str">
        <f t="shared" si="79"/>
        <v>0..1</v>
      </c>
      <c r="AI467" s="125" t="s">
        <v>2102</v>
      </c>
      <c r="AJ467" s="125"/>
      <c r="AK467" s="126"/>
      <c r="AL467" s="126"/>
      <c r="AM467" s="126"/>
      <c r="AN467" s="125"/>
      <c r="AO467" s="124" t="str">
        <f t="shared" si="77"/>
        <v>0..1</v>
      </c>
      <c r="AP467" s="124" t="str">
        <f t="shared" si="77"/>
        <v>0..1</v>
      </c>
      <c r="AQ467" s="142" t="str">
        <f t="shared" si="77"/>
        <v>/rsm:CrossIndustryInvoice
/rsm:SupplyChainTradeTransaction
/ram:ApplicableHeaderTradeAgreement
/ram:SellerTaxRepresentativeTradeParty
/ram:SpecifiedLegalOrganization</v>
      </c>
      <c r="AR467" s="143" t="str">
        <f t="shared" si="77"/>
        <v>/rsm:CrossIndustryInvoice/rsm:SupplyChainTradeTransaction/ram:ApplicableHeaderTradeAgreement/ram:SellerTaxRepresentativeTradeParty/ram:SpecifiedLegalOrganization</v>
      </c>
      <c r="AS467" s="124"/>
      <c r="AT467" s="129"/>
      <c r="AU467" s="141" t="str">
        <f t="shared" si="81"/>
        <v>0..1</v>
      </c>
      <c r="AV467" s="124"/>
      <c r="AW467" s="130"/>
      <c r="AX467" s="7"/>
      <c r="AY467" s="144" t="str">
        <f t="shared" si="82"/>
        <v>EXTENDED</v>
      </c>
      <c r="AZ467" s="144" t="str">
        <f t="shared" si="82"/>
        <v>EXTENDED</v>
      </c>
      <c r="BA467" s="1"/>
      <c r="BB467" s="57"/>
      <c r="BE467"/>
      <c r="BF467" s="1"/>
      <c r="BG467" s="1"/>
      <c r="BH467" s="1"/>
      <c r="BI467" s="1"/>
      <c r="BJ467" s="1"/>
      <c r="BK467" s="1"/>
      <c r="BL467" s="1"/>
      <c r="BM467" s="1"/>
      <c r="BN467" s="1"/>
      <c r="BO467" s="1"/>
      <c r="BP467" s="1"/>
      <c r="BQ467" s="1"/>
      <c r="BR467" s="1"/>
      <c r="BS467" s="1"/>
      <c r="BT467" s="1"/>
      <c r="BU467" s="1"/>
      <c r="BV467" s="1"/>
      <c r="BW467" s="1"/>
      <c r="BX467" s="1"/>
      <c r="BY467" s="1"/>
      <c r="BZ467" s="1"/>
    </row>
    <row r="468" spans="1:78" s="59" customFormat="1" ht="105" x14ac:dyDescent="0.2">
      <c r="A468" s="45" t="str">
        <f t="shared" si="68"/>
        <v>EXT</v>
      </c>
      <c r="B468" s="45"/>
      <c r="C468" s="45"/>
      <c r="D468" s="189" t="s">
        <v>1526</v>
      </c>
      <c r="E468" s="61" t="s">
        <v>41</v>
      </c>
      <c r="F468" s="282" t="e">
        <v>#N/A</v>
      </c>
      <c r="G468" s="62">
        <f t="shared" si="83"/>
        <v>5</v>
      </c>
      <c r="H468" s="62" t="s">
        <v>42</v>
      </c>
      <c r="I468" s="64" t="s">
        <v>3</v>
      </c>
      <c r="J468" s="64"/>
      <c r="K468" s="65"/>
      <c r="L468" s="65"/>
      <c r="M468" s="65"/>
      <c r="N468" s="64"/>
      <c r="O468" s="66" t="s">
        <v>42</v>
      </c>
      <c r="P468" s="66" t="str">
        <f t="shared" si="76"/>
        <v>0..1</v>
      </c>
      <c r="Q468" s="6" t="s">
        <v>2406</v>
      </c>
      <c r="R468" s="67" t="s">
        <v>2407</v>
      </c>
      <c r="S468" s="66" t="s">
        <v>55</v>
      </c>
      <c r="T468" s="68" t="s">
        <v>56</v>
      </c>
      <c r="U468" s="62" t="s">
        <v>42</v>
      </c>
      <c r="V468" s="66"/>
      <c r="W468" s="69"/>
      <c r="X468" s="38"/>
      <c r="Y468" s="70" t="s">
        <v>47</v>
      </c>
      <c r="Z468" s="70" t="s">
        <v>47</v>
      </c>
      <c r="AA468" s="4"/>
      <c r="AB468" s="13" t="str">
        <f t="shared" si="66"/>
        <v>/rsm:CrossIndustryInvoice/rsm:SupplyChainTradeTransaction/ram:ApplicableHeaderTradeAgreement/ram:SellerTaxRepresentativeTradeParty/ram:SpecifiedLegalOrganization</v>
      </c>
      <c r="AC468" s="13" t="str">
        <f t="shared" si="67"/>
        <v>/ram:ID</v>
      </c>
      <c r="AD468" s="14">
        <f>COUNTIFS(R$4:R468,AB468)</f>
        <v>1</v>
      </c>
      <c r="AE468" s="1"/>
      <c r="AF468" s="61" t="str">
        <f t="shared" si="78"/>
        <v>EXT</v>
      </c>
      <c r="AG468" s="62">
        <f t="shared" si="80"/>
        <v>5</v>
      </c>
      <c r="AH468" s="62" t="str">
        <f t="shared" si="79"/>
        <v>0..1</v>
      </c>
      <c r="AI468" s="64" t="s">
        <v>2105</v>
      </c>
      <c r="AJ468" s="64"/>
      <c r="AK468" s="65"/>
      <c r="AL468" s="65"/>
      <c r="AM468" s="65"/>
      <c r="AN468" s="64"/>
      <c r="AO468" s="66" t="str">
        <f t="shared" si="77"/>
        <v>0..1</v>
      </c>
      <c r="AP468" s="66" t="str">
        <f t="shared" si="77"/>
        <v>0..1</v>
      </c>
      <c r="AQ468" s="6" t="str">
        <f t="shared" si="77"/>
        <v>/rsm:CrossIndustryInvoice
/rsm:SupplyChainTradeTransaction
/ram:ApplicableHeaderTradeAgreement
/ram:SellerTaxRepresentativeTradeParty
/ram:SpecifiedLegalOrganization
/ram:ID</v>
      </c>
      <c r="AR468" s="67" t="str">
        <f t="shared" si="77"/>
        <v>/rsm:CrossIndustryInvoice/rsm:SupplyChainTradeTransaction/ram:ApplicableHeaderTradeAgreement/ram:SellerTaxRepresentativeTradeParty/ram:SpecifiedLegalOrganization/ram:ID</v>
      </c>
      <c r="AS468" s="66" t="s">
        <v>55</v>
      </c>
      <c r="AT468" s="68" t="s">
        <v>56</v>
      </c>
      <c r="AU468" s="62" t="str">
        <f t="shared" si="81"/>
        <v>0..1</v>
      </c>
      <c r="AV468" s="66"/>
      <c r="AW468" s="69"/>
      <c r="AX468" s="7"/>
      <c r="AY468" s="70" t="str">
        <f t="shared" si="82"/>
        <v>EXTENDED</v>
      </c>
      <c r="AZ468" s="70" t="str">
        <f t="shared" si="82"/>
        <v>EXTENDED</v>
      </c>
      <c r="BA468" s="1"/>
      <c r="BB468" s="57"/>
      <c r="BE468"/>
      <c r="BF468" s="1"/>
      <c r="BG468" s="1"/>
      <c r="BH468" s="1"/>
      <c r="BI468" s="1"/>
      <c r="BJ468" s="1"/>
      <c r="BK468" s="1"/>
      <c r="BL468" s="1"/>
      <c r="BM468" s="1"/>
      <c r="BN468" s="1"/>
      <c r="BO468" s="1"/>
      <c r="BP468" s="1"/>
      <c r="BQ468" s="1"/>
      <c r="BR468" s="1"/>
      <c r="BS468" s="1"/>
      <c r="BT468" s="1"/>
      <c r="BU468" s="1"/>
      <c r="BV468" s="1"/>
      <c r="BW468" s="1"/>
      <c r="BX468" s="1"/>
      <c r="BY468" s="1"/>
      <c r="BZ468" s="1"/>
    </row>
    <row r="469" spans="1:78" s="59" customFormat="1" ht="120" x14ac:dyDescent="0.2">
      <c r="A469" s="45" t="str">
        <f t="shared" si="68"/>
        <v>EXT</v>
      </c>
      <c r="B469" s="45"/>
      <c r="C469" s="45"/>
      <c r="D469" s="189" t="s">
        <v>1526</v>
      </c>
      <c r="E469" s="61" t="s">
        <v>41</v>
      </c>
      <c r="F469" s="282" t="e">
        <v>#N/A</v>
      </c>
      <c r="G469" s="62">
        <f t="shared" si="83"/>
        <v>6</v>
      </c>
      <c r="H469" s="62" t="s">
        <v>42</v>
      </c>
      <c r="I469" s="64" t="s">
        <v>498</v>
      </c>
      <c r="J469" s="64" t="s">
        <v>2408</v>
      </c>
      <c r="K469" s="65" t="s">
        <v>326</v>
      </c>
      <c r="L469" s="65" t="s">
        <v>916</v>
      </c>
      <c r="M469" s="65" t="s">
        <v>35</v>
      </c>
      <c r="N469" s="64" t="s">
        <v>128</v>
      </c>
      <c r="O469" s="66" t="s">
        <v>42</v>
      </c>
      <c r="P469" s="66" t="str">
        <f t="shared" si="76"/>
        <v>0..1</v>
      </c>
      <c r="Q469" s="6" t="s">
        <v>2409</v>
      </c>
      <c r="R469" s="67" t="s">
        <v>2410</v>
      </c>
      <c r="S469" s="66" t="s">
        <v>329</v>
      </c>
      <c r="T469" s="68" t="s">
        <v>163</v>
      </c>
      <c r="U469" s="62" t="s">
        <v>42</v>
      </c>
      <c r="V469" s="66"/>
      <c r="W469" s="69"/>
      <c r="X469" s="38"/>
      <c r="Y469" s="70" t="s">
        <v>47</v>
      </c>
      <c r="Z469" s="70" t="s">
        <v>47</v>
      </c>
      <c r="AA469" s="4"/>
      <c r="AB469" s="13" t="str">
        <f t="shared" si="66"/>
        <v>/rsm:CrossIndustryInvoice/rsm:SupplyChainTradeTransaction/ram:ApplicableHeaderTradeAgreement/ram:SellerTaxRepresentativeTradeParty/ram:SpecifiedLegalOrganization/ram:ID</v>
      </c>
      <c r="AC469" s="13" t="str">
        <f t="shared" si="67"/>
        <v>/@schemeID</v>
      </c>
      <c r="AD469" s="14">
        <f>COUNTIFS(R$4:R469,AB469)</f>
        <v>1</v>
      </c>
      <c r="AE469" s="1"/>
      <c r="AF469" s="61" t="str">
        <f t="shared" si="78"/>
        <v>EXT</v>
      </c>
      <c r="AG469" s="62">
        <f t="shared" si="80"/>
        <v>6</v>
      </c>
      <c r="AH469" s="62" t="str">
        <f t="shared" si="79"/>
        <v>0..1</v>
      </c>
      <c r="AI469" s="64" t="s">
        <v>330</v>
      </c>
      <c r="AJ469" s="64"/>
      <c r="AK469" s="65"/>
      <c r="AL469" s="65"/>
      <c r="AM469" s="65"/>
      <c r="AN469" s="64"/>
      <c r="AO469" s="66" t="str">
        <f t="shared" si="77"/>
        <v>0..1</v>
      </c>
      <c r="AP469" s="66" t="str">
        <f t="shared" si="77"/>
        <v>0..1</v>
      </c>
      <c r="AQ469" s="6" t="str">
        <f t="shared" si="77"/>
        <v>/rsm:CrossIndustryInvoice
/rsm:SupplyChainTradeTransaction
/ram:ApplicableHeaderTradeAgreement
/ram:SellerTaxRepresentativeTradeParty
/ram:SpecifiedLegalOrganization
/ram:ID
/@schemeID</v>
      </c>
      <c r="AR469" s="67" t="str">
        <f t="shared" si="77"/>
        <v>/rsm:CrossIndustryInvoice/rsm:SupplyChainTradeTransaction/ram:ApplicableHeaderTradeAgreement/ram:SellerTaxRepresentativeTradeParty/ram:SpecifiedLegalOrganization/ram:ID/@schemeID</v>
      </c>
      <c r="AS469" s="66" t="s">
        <v>329</v>
      </c>
      <c r="AT469" s="68" t="s">
        <v>163</v>
      </c>
      <c r="AU469" s="62" t="str">
        <f t="shared" si="81"/>
        <v>0..1</v>
      </c>
      <c r="AV469" s="66"/>
      <c r="AW469" s="69"/>
      <c r="AX469" s="7"/>
      <c r="AY469" s="70" t="str">
        <f t="shared" si="82"/>
        <v>EXTENDED</v>
      </c>
      <c r="AZ469" s="70" t="str">
        <f t="shared" si="82"/>
        <v>EXTENDED</v>
      </c>
      <c r="BA469" s="1"/>
      <c r="BB469" s="57"/>
      <c r="BE469"/>
      <c r="BF469" s="1"/>
      <c r="BG469" s="1"/>
      <c r="BH469" s="1"/>
      <c r="BI469" s="1"/>
      <c r="BJ469" s="1"/>
      <c r="BK469" s="1"/>
      <c r="BL469" s="1"/>
      <c r="BM469" s="1"/>
      <c r="BN469" s="1"/>
      <c r="BO469" s="1"/>
      <c r="BP469" s="1"/>
      <c r="BQ469" s="1"/>
      <c r="BR469" s="1"/>
      <c r="BS469" s="1"/>
      <c r="BT469" s="1"/>
      <c r="BU469" s="1"/>
      <c r="BV469" s="1"/>
      <c r="BW469" s="1"/>
      <c r="BX469" s="1"/>
      <c r="BY469" s="1"/>
      <c r="BZ469" s="1"/>
    </row>
    <row r="470" spans="1:78" s="59" customFormat="1" ht="105" x14ac:dyDescent="0.2">
      <c r="A470" s="45" t="str">
        <f t="shared" si="68"/>
        <v>EXT</v>
      </c>
      <c r="B470" s="45"/>
      <c r="C470" s="45"/>
      <c r="D470" s="189" t="s">
        <v>1526</v>
      </c>
      <c r="E470" s="61" t="s">
        <v>41</v>
      </c>
      <c r="F470" s="282" t="e">
        <v>#N/A</v>
      </c>
      <c r="G470" s="62">
        <f t="shared" si="83"/>
        <v>5</v>
      </c>
      <c r="H470" s="62" t="s">
        <v>42</v>
      </c>
      <c r="I470" s="64" t="s">
        <v>2109</v>
      </c>
      <c r="J470" s="64"/>
      <c r="K470" s="65"/>
      <c r="L470" s="65"/>
      <c r="M470" s="65"/>
      <c r="N470" s="64"/>
      <c r="O470" s="66" t="s">
        <v>42</v>
      </c>
      <c r="P470" s="66" t="str">
        <f t="shared" si="76"/>
        <v>0..1</v>
      </c>
      <c r="Q470" s="6" t="s">
        <v>2411</v>
      </c>
      <c r="R470" s="67" t="s">
        <v>2412</v>
      </c>
      <c r="S470" s="66" t="s">
        <v>73</v>
      </c>
      <c r="T470" s="68" t="s">
        <v>56</v>
      </c>
      <c r="U470" s="62" t="s">
        <v>42</v>
      </c>
      <c r="V470" s="66"/>
      <c r="W470" s="69"/>
      <c r="X470" s="38"/>
      <c r="Y470" s="70" t="s">
        <v>47</v>
      </c>
      <c r="Z470" s="70" t="s">
        <v>47</v>
      </c>
      <c r="AA470" s="4"/>
      <c r="AB470" s="13" t="str">
        <f t="shared" si="66"/>
        <v>/rsm:CrossIndustryInvoice/rsm:SupplyChainTradeTransaction/ram:ApplicableHeaderTradeAgreement/ram:SellerTaxRepresentativeTradeParty/ram:SpecifiedLegalOrganization</v>
      </c>
      <c r="AC470" s="13" t="str">
        <f t="shared" si="67"/>
        <v>/ram:TradingBusinessName</v>
      </c>
      <c r="AD470" s="14">
        <f>COUNTIFS(R$4:R470,AB470)</f>
        <v>1</v>
      </c>
      <c r="AE470" s="1"/>
      <c r="AF470" s="61" t="str">
        <f t="shared" si="78"/>
        <v>EXT</v>
      </c>
      <c r="AG470" s="62">
        <f t="shared" si="80"/>
        <v>5</v>
      </c>
      <c r="AH470" s="62" t="str">
        <f t="shared" si="79"/>
        <v>0..1</v>
      </c>
      <c r="AI470" s="64" t="s">
        <v>2112</v>
      </c>
      <c r="AJ470" s="64"/>
      <c r="AK470" s="65"/>
      <c r="AL470" s="65"/>
      <c r="AM470" s="65"/>
      <c r="AN470" s="64"/>
      <c r="AO470" s="66" t="str">
        <f t="shared" si="77"/>
        <v>0..1</v>
      </c>
      <c r="AP470" s="66" t="str">
        <f t="shared" si="77"/>
        <v>0..1</v>
      </c>
      <c r="AQ470" s="6" t="str">
        <f t="shared" si="77"/>
        <v>/rsm:CrossIndustryInvoice
/rsm:SupplyChainTradeTransaction
/ram:ApplicableHeaderTradeAgreement
/ram:SellerTaxRepresentativeTradeParty
/ram:SpecifiedLegalOrganization
/ram:TradingBusinessName</v>
      </c>
      <c r="AR470" s="67" t="str">
        <f t="shared" si="77"/>
        <v>/rsm:CrossIndustryInvoice/rsm:SupplyChainTradeTransaction/ram:ApplicableHeaderTradeAgreement/ram:SellerTaxRepresentativeTradeParty/ram:SpecifiedLegalOrganization/ram:TradingBusinessName</v>
      </c>
      <c r="AS470" s="66" t="s">
        <v>73</v>
      </c>
      <c r="AT470" s="68" t="s">
        <v>56</v>
      </c>
      <c r="AU470" s="62" t="str">
        <f t="shared" si="81"/>
        <v>0..1</v>
      </c>
      <c r="AV470" s="66"/>
      <c r="AW470" s="69"/>
      <c r="AX470" s="7"/>
      <c r="AY470" s="70" t="str">
        <f t="shared" si="82"/>
        <v>EXTENDED</v>
      </c>
      <c r="AZ470" s="70" t="str">
        <f t="shared" si="82"/>
        <v>EXTENDED</v>
      </c>
      <c r="BA470" s="1"/>
      <c r="BB470" s="57"/>
      <c r="BE470"/>
      <c r="BF470" s="1"/>
      <c r="BG470" s="1"/>
      <c r="BH470" s="1"/>
      <c r="BI470" s="1"/>
      <c r="BJ470" s="1"/>
      <c r="BK470" s="1"/>
      <c r="BL470" s="1"/>
      <c r="BM470" s="1"/>
      <c r="BN470" s="1"/>
      <c r="BO470" s="1"/>
      <c r="BP470" s="1"/>
      <c r="BQ470" s="1"/>
      <c r="BR470" s="1"/>
      <c r="BS470" s="1"/>
      <c r="BT470" s="1"/>
      <c r="BU470" s="1"/>
      <c r="BV470" s="1"/>
      <c r="BW470" s="1"/>
      <c r="BX470" s="1"/>
      <c r="BY470" s="1"/>
      <c r="BZ470" s="1"/>
    </row>
    <row r="471" spans="1:78" s="59" customFormat="1" ht="105" x14ac:dyDescent="0.2">
      <c r="A471" s="45" t="str">
        <f t="shared" si="68"/>
        <v>EXT</v>
      </c>
      <c r="B471" s="131" t="s">
        <v>304</v>
      </c>
      <c r="C471" s="131"/>
      <c r="D471" s="189" t="s">
        <v>1526</v>
      </c>
      <c r="E471" s="162" t="s">
        <v>41</v>
      </c>
      <c r="F471" s="298" t="e">
        <v>#N/A</v>
      </c>
      <c r="G471" s="163">
        <f t="shared" si="83"/>
        <v>5</v>
      </c>
      <c r="H471" s="163" t="s">
        <v>42</v>
      </c>
      <c r="I471" s="164" t="s">
        <v>2413</v>
      </c>
      <c r="J471" s="164" t="s">
        <v>2414</v>
      </c>
      <c r="K471" s="165"/>
      <c r="L471" s="165"/>
      <c r="M471" s="165"/>
      <c r="N471" s="164"/>
      <c r="O471" s="66" t="s">
        <v>42</v>
      </c>
      <c r="P471" s="66" t="str">
        <f t="shared" si="76"/>
        <v>0..1</v>
      </c>
      <c r="Q471" s="167" t="s">
        <v>2415</v>
      </c>
      <c r="R471" s="168" t="s">
        <v>2416</v>
      </c>
      <c r="S471" s="166"/>
      <c r="T471" s="169"/>
      <c r="U471" s="163" t="s">
        <v>42</v>
      </c>
      <c r="V471" s="166"/>
      <c r="W471" s="170"/>
      <c r="X471" s="38"/>
      <c r="Y471" s="171" t="s">
        <v>47</v>
      </c>
      <c r="Z471" s="171" t="s">
        <v>47</v>
      </c>
      <c r="AA471" s="57"/>
      <c r="AB471" s="13" t="str">
        <f t="shared" si="66"/>
        <v>/rsm:CrossIndustryInvoice/rsm:SupplyChainTradeTransaction/ram:ApplicableHeaderTradeAgreement/ram:SellerTaxRepresentativeTradeParty/ram:SpecifiedLegalOrganization</v>
      </c>
      <c r="AC471" s="13" t="str">
        <f t="shared" si="67"/>
        <v>/ram:PostalTradeAddress</v>
      </c>
      <c r="AD471" s="14">
        <f>COUNTIFS(R$4:R471,AB471)</f>
        <v>1</v>
      </c>
      <c r="AE471" s="57"/>
      <c r="AF471" s="162" t="str">
        <f t="shared" si="78"/>
        <v>EXT</v>
      </c>
      <c r="AG471" s="163">
        <f t="shared" si="80"/>
        <v>5</v>
      </c>
      <c r="AH471" s="163" t="str">
        <f t="shared" si="79"/>
        <v>0..1</v>
      </c>
      <c r="AI471" s="164" t="s">
        <v>1632</v>
      </c>
      <c r="AJ471" s="164" t="s">
        <v>1633</v>
      </c>
      <c r="AK471" s="165"/>
      <c r="AL471" s="165"/>
      <c r="AM471" s="165"/>
      <c r="AN471" s="164"/>
      <c r="AO471" s="66" t="str">
        <f t="shared" si="77"/>
        <v>0..1</v>
      </c>
      <c r="AP471" s="66" t="str">
        <f t="shared" si="77"/>
        <v>0..1</v>
      </c>
      <c r="AQ471" s="167" t="str">
        <f t="shared" si="77"/>
        <v>/rsm:CrossIndustryInvoice
/rsm:SupplyChainTradeTransaction
/ram:ApplicableHeaderTradeAgreement
/ram:SellerTaxRepresentativeTradeParty
/ram:SpecifiedLegalOrganization
/ram:PostalTradeAddress</v>
      </c>
      <c r="AR471" s="168" t="str">
        <f t="shared" si="77"/>
        <v>/rsm:CrossIndustryInvoice/rsm:SupplyChainTradeTransaction/ram:ApplicableHeaderTradeAgreement/ram:SellerTaxRepresentativeTradeParty/ram:SpecifiedLegalOrganization/ram:PostalTradeAddress</v>
      </c>
      <c r="AS471" s="166"/>
      <c r="AT471" s="169"/>
      <c r="AU471" s="163" t="str">
        <f t="shared" si="81"/>
        <v>0..1</v>
      </c>
      <c r="AV471" s="166"/>
      <c r="AW471" s="170"/>
      <c r="AX471" s="7"/>
      <c r="AY471" s="171" t="str">
        <f t="shared" si="82"/>
        <v>EXTENDED</v>
      </c>
      <c r="AZ471" s="171" t="str">
        <f t="shared" si="82"/>
        <v>EXTENDED</v>
      </c>
      <c r="BA471" s="1"/>
      <c r="BB471" s="57"/>
      <c r="BE471"/>
      <c r="BF471" s="1"/>
      <c r="BG471" s="1"/>
      <c r="BH471" s="1"/>
      <c r="BI471" s="1"/>
      <c r="BJ471" s="1"/>
      <c r="BK471" s="1"/>
      <c r="BL471" s="1"/>
      <c r="BM471" s="1"/>
      <c r="BN471" s="1"/>
      <c r="BO471" s="1"/>
      <c r="BP471" s="1"/>
      <c r="BQ471" s="1"/>
      <c r="BR471" s="1"/>
      <c r="BS471" s="1"/>
      <c r="BT471" s="1"/>
      <c r="BU471" s="1"/>
      <c r="BV471" s="1"/>
      <c r="BW471" s="1"/>
      <c r="BX471" s="1"/>
      <c r="BY471" s="1"/>
      <c r="BZ471" s="1"/>
    </row>
    <row r="472" spans="1:78" s="59" customFormat="1" ht="120" x14ac:dyDescent="0.2">
      <c r="A472" s="45" t="str">
        <f t="shared" si="68"/>
        <v>EXT</v>
      </c>
      <c r="B472" s="131" t="s">
        <v>304</v>
      </c>
      <c r="C472" s="131"/>
      <c r="D472" s="189" t="s">
        <v>1526</v>
      </c>
      <c r="E472" s="61" t="s">
        <v>41</v>
      </c>
      <c r="F472" s="282" t="e">
        <v>#N/A</v>
      </c>
      <c r="G472" s="62">
        <f t="shared" si="83"/>
        <v>6</v>
      </c>
      <c r="H472" s="62" t="s">
        <v>42</v>
      </c>
      <c r="I472" s="64" t="s">
        <v>1634</v>
      </c>
      <c r="J472" s="64" t="s">
        <v>1635</v>
      </c>
      <c r="K472" s="65" t="s">
        <v>1636</v>
      </c>
      <c r="L472" s="65"/>
      <c r="M472" s="65"/>
      <c r="N472" s="64"/>
      <c r="O472" s="66" t="s">
        <v>42</v>
      </c>
      <c r="P472" s="66" t="str">
        <f t="shared" si="76"/>
        <v>0..1</v>
      </c>
      <c r="Q472" s="6" t="s">
        <v>2417</v>
      </c>
      <c r="R472" s="67" t="s">
        <v>2418</v>
      </c>
      <c r="S472" s="66" t="s">
        <v>73</v>
      </c>
      <c r="T472" s="68" t="s">
        <v>56</v>
      </c>
      <c r="U472" s="62" t="s">
        <v>42</v>
      </c>
      <c r="V472" s="66"/>
      <c r="W472" s="69"/>
      <c r="X472" s="38"/>
      <c r="Y472" s="70" t="s">
        <v>47</v>
      </c>
      <c r="Z472" s="70" t="s">
        <v>47</v>
      </c>
      <c r="AA472" s="57"/>
      <c r="AB472" s="13" t="str">
        <f t="shared" si="66"/>
        <v>/rsm:CrossIndustryInvoice/rsm:SupplyChainTradeTransaction/ram:ApplicableHeaderTradeAgreement/ram:SellerTaxRepresentativeTradeParty/ram:SpecifiedLegalOrganization/ram:PostalTradeAddress</v>
      </c>
      <c r="AC472" s="13" t="str">
        <f t="shared" si="67"/>
        <v>/ram:PostcodeCode</v>
      </c>
      <c r="AD472" s="14">
        <f>COUNTIFS(R$4:R472,AB472)</f>
        <v>1</v>
      </c>
      <c r="AE472" s="57"/>
      <c r="AF472" s="61" t="str">
        <f t="shared" si="78"/>
        <v>EXT</v>
      </c>
      <c r="AG472" s="62">
        <f t="shared" si="80"/>
        <v>6</v>
      </c>
      <c r="AH472" s="62" t="str">
        <f t="shared" si="79"/>
        <v>0..1</v>
      </c>
      <c r="AI472" s="64" t="s">
        <v>2419</v>
      </c>
      <c r="AJ472" s="64"/>
      <c r="AK472" s="65"/>
      <c r="AL472" s="65"/>
      <c r="AM472" s="65"/>
      <c r="AN472" s="64"/>
      <c r="AO472" s="66" t="str">
        <f t="shared" si="77"/>
        <v>0..1</v>
      </c>
      <c r="AP472" s="66" t="str">
        <f t="shared" si="77"/>
        <v>0..1</v>
      </c>
      <c r="AQ472" s="6" t="str">
        <f t="shared" si="77"/>
        <v>/rsm:CrossIndustryInvoice
/rsm:SupplyChainTradeTransaction
/ram:ApplicableHeaderTradeAgreement
/ram:SellerTaxRepresentativeTradeParty
/ram:SpecifiedLegalOrganization
/ram:PostalTradeAddress
/ram:PostcodeCode</v>
      </c>
      <c r="AR472" s="67" t="str">
        <f t="shared" si="77"/>
        <v>/rsm:CrossIndustryInvoice/rsm:SupplyChainTradeTransaction/ram:ApplicableHeaderTradeAgreement/ram:SellerTaxRepresentativeTradeParty/ram:SpecifiedLegalOrganization/ram:PostalTradeAddress/ram:PostcodeCode</v>
      </c>
      <c r="AS472" s="66" t="s">
        <v>73</v>
      </c>
      <c r="AT472" s="68" t="s">
        <v>56</v>
      </c>
      <c r="AU472" s="62" t="str">
        <f t="shared" si="81"/>
        <v>0..1</v>
      </c>
      <c r="AV472" s="66"/>
      <c r="AW472" s="69"/>
      <c r="AX472" s="7"/>
      <c r="AY472" s="70" t="str">
        <f t="shared" si="82"/>
        <v>EXTENDED</v>
      </c>
      <c r="AZ472" s="70" t="str">
        <f t="shared" si="82"/>
        <v>EXTENDED</v>
      </c>
      <c r="BA472" s="1"/>
      <c r="BB472" s="57"/>
      <c r="BE472"/>
      <c r="BF472" s="1"/>
      <c r="BG472" s="1"/>
      <c r="BH472" s="1"/>
      <c r="BI472" s="1"/>
      <c r="BJ472" s="1"/>
      <c r="BK472" s="1"/>
      <c r="BL472" s="1"/>
      <c r="BM472" s="1"/>
      <c r="BN472" s="1"/>
      <c r="BO472" s="1"/>
      <c r="BP472" s="1"/>
      <c r="BQ472" s="1"/>
      <c r="BR472" s="1"/>
      <c r="BS472" s="1"/>
      <c r="BT472" s="1"/>
      <c r="BU472" s="1"/>
      <c r="BV472" s="1"/>
      <c r="BW472" s="1"/>
      <c r="BX472" s="1"/>
      <c r="BY472" s="1"/>
      <c r="BZ472" s="1"/>
    </row>
    <row r="473" spans="1:78" s="59" customFormat="1" ht="120" x14ac:dyDescent="0.2">
      <c r="A473" s="45" t="str">
        <f t="shared" si="68"/>
        <v>EXT</v>
      </c>
      <c r="B473" s="131" t="s">
        <v>304</v>
      </c>
      <c r="C473" s="131"/>
      <c r="D473" s="189" t="s">
        <v>1526</v>
      </c>
      <c r="E473" s="61" t="s">
        <v>41</v>
      </c>
      <c r="F473" s="282" t="e">
        <v>#N/A</v>
      </c>
      <c r="G473" s="62">
        <f t="shared" si="83"/>
        <v>6</v>
      </c>
      <c r="H473" s="62" t="s">
        <v>42</v>
      </c>
      <c r="I473" s="64" t="s">
        <v>1640</v>
      </c>
      <c r="J473" s="64" t="s">
        <v>1641</v>
      </c>
      <c r="K473" s="65" t="s">
        <v>1642</v>
      </c>
      <c r="L473" s="65"/>
      <c r="M473" s="65"/>
      <c r="N473" s="64"/>
      <c r="O473" s="66" t="s">
        <v>42</v>
      </c>
      <c r="P473" s="66" t="str">
        <f t="shared" si="76"/>
        <v>0..1</v>
      </c>
      <c r="Q473" s="6" t="s">
        <v>2420</v>
      </c>
      <c r="R473" s="67" t="s">
        <v>2421</v>
      </c>
      <c r="S473" s="66" t="s">
        <v>73</v>
      </c>
      <c r="T473" s="68" t="s">
        <v>56</v>
      </c>
      <c r="U473" s="62" t="s">
        <v>42</v>
      </c>
      <c r="V473" s="66"/>
      <c r="W473" s="69"/>
      <c r="X473" s="38"/>
      <c r="Y473" s="70" t="s">
        <v>47</v>
      </c>
      <c r="Z473" s="70" t="s">
        <v>47</v>
      </c>
      <c r="AA473" s="57"/>
      <c r="AB473" s="13" t="str">
        <f t="shared" si="66"/>
        <v>/rsm:CrossIndustryInvoice/rsm:SupplyChainTradeTransaction/ram:ApplicableHeaderTradeAgreement/ram:SellerTaxRepresentativeTradeParty/ram:SpecifiedLegalOrganization/ram:PostalTradeAddress</v>
      </c>
      <c r="AC473" s="13" t="str">
        <f t="shared" si="67"/>
        <v>/ram:LineOne</v>
      </c>
      <c r="AD473" s="14">
        <f>COUNTIFS(R$4:R473,AB473)</f>
        <v>1</v>
      </c>
      <c r="AE473" s="57"/>
      <c r="AF473" s="61" t="str">
        <f t="shared" si="78"/>
        <v>EXT</v>
      </c>
      <c r="AG473" s="62">
        <f t="shared" si="80"/>
        <v>6</v>
      </c>
      <c r="AH473" s="62" t="str">
        <f t="shared" si="79"/>
        <v>0..1</v>
      </c>
      <c r="AI473" s="64" t="s">
        <v>2422</v>
      </c>
      <c r="AJ473" s="64"/>
      <c r="AK473" s="65"/>
      <c r="AL473" s="65"/>
      <c r="AM473" s="65"/>
      <c r="AN473" s="64"/>
      <c r="AO473" s="66" t="str">
        <f t="shared" si="77"/>
        <v>0..1</v>
      </c>
      <c r="AP473" s="66" t="str">
        <f t="shared" si="77"/>
        <v>0..1</v>
      </c>
      <c r="AQ473" s="6" t="str">
        <f t="shared" si="77"/>
        <v>/rsm:CrossIndustryInvoice
/rsm:SupplyChainTradeTransaction
/ram:ApplicableHeaderTradeAgreement
/ram:SellerTaxRepresentativeTradeParty
/ram:SpecifiedLegalOrganization
/ram:PostalTradeAddress
/ram:LineOne</v>
      </c>
      <c r="AR473" s="67" t="str">
        <f t="shared" si="77"/>
        <v>/rsm:CrossIndustryInvoice/rsm:SupplyChainTradeTransaction/ram:ApplicableHeaderTradeAgreement/ram:SellerTaxRepresentativeTradeParty/ram:SpecifiedLegalOrganization/ram:PostalTradeAddress/ram:LineOne</v>
      </c>
      <c r="AS473" s="66" t="s">
        <v>73</v>
      </c>
      <c r="AT473" s="68" t="s">
        <v>56</v>
      </c>
      <c r="AU473" s="62" t="str">
        <f t="shared" si="81"/>
        <v>0..1</v>
      </c>
      <c r="AV473" s="66"/>
      <c r="AW473" s="69"/>
      <c r="AX473" s="7"/>
      <c r="AY473" s="70" t="str">
        <f t="shared" si="82"/>
        <v>EXTENDED</v>
      </c>
      <c r="AZ473" s="70" t="str">
        <f t="shared" si="82"/>
        <v>EXTENDED</v>
      </c>
      <c r="BA473" s="1"/>
      <c r="BB473" s="57"/>
      <c r="BE473"/>
      <c r="BF473" s="1"/>
      <c r="BG473" s="1"/>
      <c r="BH473" s="1"/>
      <c r="BI473" s="1"/>
      <c r="BJ473" s="1"/>
      <c r="BK473" s="1"/>
      <c r="BL473" s="1"/>
      <c r="BM473" s="1"/>
      <c r="BN473" s="1"/>
      <c r="BO473" s="1"/>
      <c r="BP473" s="1"/>
      <c r="BQ473" s="1"/>
      <c r="BR473" s="1"/>
      <c r="BS473" s="1"/>
      <c r="BT473" s="1"/>
      <c r="BU473" s="1"/>
      <c r="BV473" s="1"/>
      <c r="BW473" s="1"/>
      <c r="BX473" s="1"/>
      <c r="BY473" s="1"/>
      <c r="BZ473" s="1"/>
    </row>
    <row r="474" spans="1:78" s="59" customFormat="1" ht="120" x14ac:dyDescent="0.2">
      <c r="A474" s="45" t="str">
        <f t="shared" si="68"/>
        <v>EXT</v>
      </c>
      <c r="B474" s="131" t="s">
        <v>304</v>
      </c>
      <c r="C474" s="131"/>
      <c r="D474" s="189" t="s">
        <v>1526</v>
      </c>
      <c r="E474" s="61" t="s">
        <v>41</v>
      </c>
      <c r="F474" s="282" t="e">
        <v>#N/A</v>
      </c>
      <c r="G474" s="62">
        <f t="shared" si="83"/>
        <v>6</v>
      </c>
      <c r="H474" s="62" t="s">
        <v>42</v>
      </c>
      <c r="I474" s="64" t="s">
        <v>1646</v>
      </c>
      <c r="J474" s="64" t="s">
        <v>1647</v>
      </c>
      <c r="K474" s="65"/>
      <c r="L474" s="65"/>
      <c r="M474" s="65"/>
      <c r="N474" s="64"/>
      <c r="O474" s="66" t="s">
        <v>42</v>
      </c>
      <c r="P474" s="66" t="str">
        <f t="shared" si="76"/>
        <v>0..1</v>
      </c>
      <c r="Q474" s="6" t="s">
        <v>2423</v>
      </c>
      <c r="R474" s="67" t="s">
        <v>2424</v>
      </c>
      <c r="S474" s="66" t="s">
        <v>73</v>
      </c>
      <c r="T474" s="68" t="s">
        <v>56</v>
      </c>
      <c r="U474" s="62" t="s">
        <v>42</v>
      </c>
      <c r="V474" s="66"/>
      <c r="W474" s="69"/>
      <c r="X474" s="38"/>
      <c r="Y474" s="70" t="s">
        <v>47</v>
      </c>
      <c r="Z474" s="70" t="s">
        <v>47</v>
      </c>
      <c r="AA474" s="57"/>
      <c r="AB474" s="13" t="str">
        <f t="shared" si="66"/>
        <v>/rsm:CrossIndustryInvoice/rsm:SupplyChainTradeTransaction/ram:ApplicableHeaderTradeAgreement/ram:SellerTaxRepresentativeTradeParty/ram:SpecifiedLegalOrganization/ram:PostalTradeAddress</v>
      </c>
      <c r="AC474" s="13" t="str">
        <f t="shared" si="67"/>
        <v>/ram:LineTwo</v>
      </c>
      <c r="AD474" s="14">
        <f>COUNTIFS(R$4:R474,AB474)</f>
        <v>1</v>
      </c>
      <c r="AE474" s="57"/>
      <c r="AF474" s="61" t="str">
        <f t="shared" si="78"/>
        <v>EXT</v>
      </c>
      <c r="AG474" s="62">
        <f t="shared" si="80"/>
        <v>6</v>
      </c>
      <c r="AH474" s="62" t="str">
        <f t="shared" si="79"/>
        <v>0..1</v>
      </c>
      <c r="AI474" s="64" t="s">
        <v>2425</v>
      </c>
      <c r="AJ474" s="64"/>
      <c r="AK474" s="65"/>
      <c r="AL474" s="65"/>
      <c r="AM474" s="65"/>
      <c r="AN474" s="64"/>
      <c r="AO474" s="66" t="str">
        <f t="shared" si="77"/>
        <v>0..1</v>
      </c>
      <c r="AP474" s="66" t="str">
        <f t="shared" si="77"/>
        <v>0..1</v>
      </c>
      <c r="AQ474" s="6" t="str">
        <f t="shared" si="77"/>
        <v>/rsm:CrossIndustryInvoice
/rsm:SupplyChainTradeTransaction
/ram:ApplicableHeaderTradeAgreement
/ram:SellerTaxRepresentativeTradeParty
/ram:SpecifiedLegalOrganization
/ram:PostalTradeAddress
/ram:LineTwo</v>
      </c>
      <c r="AR474" s="67" t="str">
        <f t="shared" si="77"/>
        <v>/rsm:CrossIndustryInvoice/rsm:SupplyChainTradeTransaction/ram:ApplicableHeaderTradeAgreement/ram:SellerTaxRepresentativeTradeParty/ram:SpecifiedLegalOrganization/ram:PostalTradeAddress/ram:LineTwo</v>
      </c>
      <c r="AS474" s="66" t="s">
        <v>73</v>
      </c>
      <c r="AT474" s="68" t="s">
        <v>56</v>
      </c>
      <c r="AU474" s="62" t="str">
        <f t="shared" si="81"/>
        <v>0..1</v>
      </c>
      <c r="AV474" s="66"/>
      <c r="AW474" s="69"/>
      <c r="AX474" s="7"/>
      <c r="AY474" s="70" t="str">
        <f t="shared" si="82"/>
        <v>EXTENDED</v>
      </c>
      <c r="AZ474" s="70" t="str">
        <f t="shared" si="82"/>
        <v>EXTENDED</v>
      </c>
      <c r="BA474" s="1"/>
      <c r="BB474" s="57"/>
      <c r="BE474"/>
      <c r="BF474" s="1"/>
      <c r="BG474" s="1"/>
      <c r="BH474" s="1"/>
      <c r="BI474" s="1"/>
      <c r="BJ474" s="1"/>
      <c r="BK474" s="1"/>
      <c r="BL474" s="1"/>
      <c r="BM474" s="1"/>
      <c r="BN474" s="1"/>
      <c r="BO474" s="1"/>
      <c r="BP474" s="1"/>
      <c r="BQ474" s="1"/>
      <c r="BR474" s="1"/>
      <c r="BS474" s="1"/>
      <c r="BT474" s="1"/>
      <c r="BU474" s="1"/>
      <c r="BV474" s="1"/>
      <c r="BW474" s="1"/>
      <c r="BX474" s="1"/>
      <c r="BY474" s="1"/>
      <c r="BZ474" s="1"/>
    </row>
    <row r="475" spans="1:78" s="59" customFormat="1" ht="120" x14ac:dyDescent="0.2">
      <c r="A475" s="45" t="str">
        <f t="shared" si="68"/>
        <v>EXT</v>
      </c>
      <c r="B475" s="131" t="s">
        <v>304</v>
      </c>
      <c r="C475" s="131"/>
      <c r="D475" s="189" t="s">
        <v>1526</v>
      </c>
      <c r="E475" s="61" t="s">
        <v>41</v>
      </c>
      <c r="F475" s="282" t="e">
        <v>#N/A</v>
      </c>
      <c r="G475" s="62">
        <f t="shared" si="83"/>
        <v>6</v>
      </c>
      <c r="H475" s="62" t="s">
        <v>42</v>
      </c>
      <c r="I475" s="64" t="s">
        <v>1651</v>
      </c>
      <c r="J475" s="64" t="s">
        <v>1647</v>
      </c>
      <c r="K475" s="65"/>
      <c r="L475" s="65"/>
      <c r="M475" s="65"/>
      <c r="N475" s="64"/>
      <c r="O475" s="66" t="s">
        <v>42</v>
      </c>
      <c r="P475" s="66" t="str">
        <f t="shared" si="76"/>
        <v>0..1</v>
      </c>
      <c r="Q475" s="6" t="s">
        <v>2426</v>
      </c>
      <c r="R475" s="67" t="s">
        <v>2427</v>
      </c>
      <c r="S475" s="66" t="s">
        <v>73</v>
      </c>
      <c r="T475" s="68" t="s">
        <v>56</v>
      </c>
      <c r="U475" s="62" t="s">
        <v>42</v>
      </c>
      <c r="V475" s="66"/>
      <c r="W475" s="69"/>
      <c r="X475" s="38"/>
      <c r="Y475" s="70" t="s">
        <v>47</v>
      </c>
      <c r="Z475" s="70" t="s">
        <v>47</v>
      </c>
      <c r="AA475" s="190"/>
      <c r="AB475" s="13" t="str">
        <f t="shared" si="66"/>
        <v>/rsm:CrossIndustryInvoice/rsm:SupplyChainTradeTransaction/ram:ApplicableHeaderTradeAgreement/ram:SellerTaxRepresentativeTradeParty/ram:SpecifiedLegalOrganization/ram:PostalTradeAddress</v>
      </c>
      <c r="AC475" s="13" t="str">
        <f t="shared" si="67"/>
        <v>/ram:LineThree</v>
      </c>
      <c r="AD475" s="14">
        <f>COUNTIFS(R$4:R475,AB475)</f>
        <v>1</v>
      </c>
      <c r="AE475" s="11"/>
      <c r="AF475" s="61" t="str">
        <f t="shared" si="78"/>
        <v>EXT</v>
      </c>
      <c r="AG475" s="62">
        <f t="shared" si="80"/>
        <v>6</v>
      </c>
      <c r="AH475" s="62" t="str">
        <f t="shared" si="79"/>
        <v>0..1</v>
      </c>
      <c r="AI475" s="64" t="s">
        <v>2428</v>
      </c>
      <c r="AJ475" s="64"/>
      <c r="AK475" s="65"/>
      <c r="AL475" s="65"/>
      <c r="AM475" s="65"/>
      <c r="AN475" s="64"/>
      <c r="AO475" s="66" t="str">
        <f t="shared" si="77"/>
        <v>0..1</v>
      </c>
      <c r="AP475" s="66" t="str">
        <f t="shared" si="77"/>
        <v>0..1</v>
      </c>
      <c r="AQ475" s="6" t="str">
        <f t="shared" si="77"/>
        <v>/rsm:CrossIndustryInvoice
/rsm:SupplyChainTradeTransaction
/ram:ApplicableHeaderTradeAgreement
/ram:SellerTaxRepresentativeTradeParty
/ram:SpecifiedLegalOrganization
/ram:PostalTradeAddress
/ram:LineThree</v>
      </c>
      <c r="AR475" s="67" t="str">
        <f t="shared" si="77"/>
        <v>/rsm:CrossIndustryInvoice/rsm:SupplyChainTradeTransaction/ram:ApplicableHeaderTradeAgreement/ram:SellerTaxRepresentativeTradeParty/ram:SpecifiedLegalOrganization/ram:PostalTradeAddress/ram:LineThree</v>
      </c>
      <c r="AS475" s="66" t="s">
        <v>73</v>
      </c>
      <c r="AT475" s="68" t="s">
        <v>56</v>
      </c>
      <c r="AU475" s="62" t="str">
        <f t="shared" si="81"/>
        <v>0..1</v>
      </c>
      <c r="AV475" s="66"/>
      <c r="AW475" s="69"/>
      <c r="AX475" s="7"/>
      <c r="AY475" s="70" t="str">
        <f t="shared" si="82"/>
        <v>EXTENDED</v>
      </c>
      <c r="AZ475" s="70" t="str">
        <f t="shared" si="82"/>
        <v>EXTENDED</v>
      </c>
      <c r="BA475" s="1"/>
      <c r="BB475" s="57"/>
      <c r="BE475"/>
      <c r="BF475" s="1"/>
      <c r="BG475" s="1"/>
      <c r="BH475" s="1"/>
      <c r="BI475" s="1"/>
      <c r="BJ475" s="1"/>
      <c r="BK475" s="1"/>
      <c r="BL475" s="1"/>
      <c r="BM475" s="1"/>
      <c r="BN475" s="1"/>
      <c r="BO475" s="1"/>
      <c r="BP475" s="1"/>
      <c r="BQ475" s="1"/>
      <c r="BR475" s="1"/>
      <c r="BS475" s="1"/>
      <c r="BT475" s="1"/>
      <c r="BU475" s="1"/>
      <c r="BV475" s="1"/>
      <c r="BW475" s="1"/>
      <c r="BX475" s="1"/>
      <c r="BY475" s="1"/>
      <c r="BZ475" s="1"/>
    </row>
    <row r="476" spans="1:78" s="59" customFormat="1" ht="120" x14ac:dyDescent="0.2">
      <c r="A476" s="45" t="str">
        <f t="shared" si="68"/>
        <v>EXT</v>
      </c>
      <c r="B476" s="131" t="s">
        <v>304</v>
      </c>
      <c r="C476" s="131"/>
      <c r="D476" s="189" t="s">
        <v>1526</v>
      </c>
      <c r="E476" s="61" t="s">
        <v>41</v>
      </c>
      <c r="F476" s="282" t="e">
        <v>#N/A</v>
      </c>
      <c r="G476" s="62">
        <f t="shared" si="83"/>
        <v>6</v>
      </c>
      <c r="H476" s="62" t="s">
        <v>42</v>
      </c>
      <c r="I476" s="64" t="s">
        <v>1655</v>
      </c>
      <c r="J476" s="64" t="s">
        <v>1931</v>
      </c>
      <c r="K476" s="65"/>
      <c r="L476" s="65"/>
      <c r="M476" s="65"/>
      <c r="N476" s="64"/>
      <c r="O476" s="66" t="s">
        <v>42</v>
      </c>
      <c r="P476" s="66" t="str">
        <f t="shared" si="76"/>
        <v>0..1</v>
      </c>
      <c r="Q476" s="6" t="s">
        <v>2429</v>
      </c>
      <c r="R476" s="67" t="s">
        <v>2430</v>
      </c>
      <c r="S476" s="66" t="s">
        <v>73</v>
      </c>
      <c r="T476" s="68" t="s">
        <v>56</v>
      </c>
      <c r="U476" s="62" t="s">
        <v>42</v>
      </c>
      <c r="V476" s="66"/>
      <c r="W476" s="69"/>
      <c r="X476" s="38"/>
      <c r="Y476" s="70" t="s">
        <v>47</v>
      </c>
      <c r="Z476" s="70" t="s">
        <v>47</v>
      </c>
      <c r="AA476" s="190"/>
      <c r="AB476" s="13" t="str">
        <f t="shared" si="66"/>
        <v>/rsm:CrossIndustryInvoice/rsm:SupplyChainTradeTransaction/ram:ApplicableHeaderTradeAgreement/ram:SellerTaxRepresentativeTradeParty/ram:SpecifiedLegalOrganization/ram:PostalTradeAddress</v>
      </c>
      <c r="AC476" s="13" t="str">
        <f t="shared" si="67"/>
        <v>/ram:CityName</v>
      </c>
      <c r="AD476" s="14">
        <f>COUNTIFS(R$4:R476,AB476)</f>
        <v>1</v>
      </c>
      <c r="AE476" s="11"/>
      <c r="AF476" s="61" t="str">
        <f t="shared" si="78"/>
        <v>EXT</v>
      </c>
      <c r="AG476" s="62">
        <f t="shared" si="80"/>
        <v>6</v>
      </c>
      <c r="AH476" s="62" t="str">
        <f t="shared" si="79"/>
        <v>0..1</v>
      </c>
      <c r="AI476" s="64" t="s">
        <v>2431</v>
      </c>
      <c r="AJ476" s="64"/>
      <c r="AK476" s="65"/>
      <c r="AL476" s="65"/>
      <c r="AM476" s="65"/>
      <c r="AN476" s="64"/>
      <c r="AO476" s="66" t="str">
        <f t="shared" si="77"/>
        <v>0..1</v>
      </c>
      <c r="AP476" s="66" t="str">
        <f t="shared" si="77"/>
        <v>0..1</v>
      </c>
      <c r="AQ476" s="6" t="str">
        <f t="shared" si="77"/>
        <v>/rsm:CrossIndustryInvoice
/rsm:SupplyChainTradeTransaction
/ram:ApplicableHeaderTradeAgreement
/ram:SellerTaxRepresentativeTradeParty
/ram:SpecifiedLegalOrganization
/ram:PostalTradeAddress
/ram:CityName</v>
      </c>
      <c r="AR476" s="67" t="str">
        <f t="shared" si="77"/>
        <v>/rsm:CrossIndustryInvoice/rsm:SupplyChainTradeTransaction/ram:ApplicableHeaderTradeAgreement/ram:SellerTaxRepresentativeTradeParty/ram:SpecifiedLegalOrganization/ram:PostalTradeAddress/ram:CityName</v>
      </c>
      <c r="AS476" s="66" t="s">
        <v>73</v>
      </c>
      <c r="AT476" s="68" t="s">
        <v>56</v>
      </c>
      <c r="AU476" s="62" t="str">
        <f t="shared" si="81"/>
        <v>0..1</v>
      </c>
      <c r="AV476" s="66"/>
      <c r="AW476" s="69"/>
      <c r="AX476" s="7"/>
      <c r="AY476" s="70" t="str">
        <f t="shared" si="82"/>
        <v>EXTENDED</v>
      </c>
      <c r="AZ476" s="70" t="str">
        <f t="shared" si="82"/>
        <v>EXTENDED</v>
      </c>
      <c r="BA476" s="1"/>
      <c r="BB476" s="57"/>
      <c r="BE476"/>
      <c r="BF476" s="1"/>
      <c r="BG476" s="1"/>
      <c r="BH476" s="1"/>
      <c r="BI476" s="1"/>
      <c r="BJ476" s="1"/>
      <c r="BK476" s="1"/>
      <c r="BL476" s="1"/>
      <c r="BM476" s="1"/>
      <c r="BN476" s="1"/>
      <c r="BO476" s="1"/>
      <c r="BP476" s="1"/>
      <c r="BQ476" s="1"/>
      <c r="BR476" s="1"/>
      <c r="BS476" s="1"/>
      <c r="BT476" s="1"/>
      <c r="BU476" s="1"/>
      <c r="BV476" s="1"/>
      <c r="BW476" s="1"/>
      <c r="BX476" s="1"/>
      <c r="BY476" s="1"/>
      <c r="BZ476" s="1"/>
    </row>
    <row r="477" spans="1:78" s="59" customFormat="1" ht="120" x14ac:dyDescent="0.2">
      <c r="A477" s="45" t="str">
        <f t="shared" si="68"/>
        <v>EXT</v>
      </c>
      <c r="B477" s="131" t="s">
        <v>304</v>
      </c>
      <c r="C477" s="131"/>
      <c r="D477" s="189" t="s">
        <v>1526</v>
      </c>
      <c r="E477" s="61" t="s">
        <v>41</v>
      </c>
      <c r="F477" s="282" t="e">
        <v>#N/A</v>
      </c>
      <c r="G477" s="62">
        <f t="shared" si="83"/>
        <v>6</v>
      </c>
      <c r="H477" s="62" t="s">
        <v>32</v>
      </c>
      <c r="I477" s="64" t="s">
        <v>1660</v>
      </c>
      <c r="J477" s="64" t="s">
        <v>1661</v>
      </c>
      <c r="K477" s="65" t="s">
        <v>480</v>
      </c>
      <c r="L477" s="65"/>
      <c r="M477" s="65"/>
      <c r="N477" s="64"/>
      <c r="O477" s="66" t="s">
        <v>32</v>
      </c>
      <c r="P477" s="66" t="str">
        <f t="shared" si="76"/>
        <v>1..1</v>
      </c>
      <c r="Q477" s="6" t="s">
        <v>2432</v>
      </c>
      <c r="R477" s="67" t="s">
        <v>2433</v>
      </c>
      <c r="S477" s="66" t="s">
        <v>131</v>
      </c>
      <c r="T477" s="68" t="s">
        <v>56</v>
      </c>
      <c r="U477" s="62" t="s">
        <v>42</v>
      </c>
      <c r="V477" s="66"/>
      <c r="W477" s="69"/>
      <c r="X477" s="38"/>
      <c r="Y477" s="70" t="s">
        <v>47</v>
      </c>
      <c r="Z477" s="70" t="s">
        <v>47</v>
      </c>
      <c r="AA477" s="190"/>
      <c r="AB477" s="13" t="str">
        <f t="shared" si="66"/>
        <v>/rsm:CrossIndustryInvoice/rsm:SupplyChainTradeTransaction/ram:ApplicableHeaderTradeAgreement/ram:SellerTaxRepresentativeTradeParty/ram:SpecifiedLegalOrganization/ram:PostalTradeAddress</v>
      </c>
      <c r="AC477" s="13" t="str">
        <f t="shared" si="67"/>
        <v>/ram:CountryID</v>
      </c>
      <c r="AD477" s="14">
        <f>COUNTIFS(R$4:R477,AB477)</f>
        <v>1</v>
      </c>
      <c r="AE477" s="11"/>
      <c r="AF477" s="61" t="str">
        <f t="shared" si="78"/>
        <v>EXT</v>
      </c>
      <c r="AG477" s="62">
        <f t="shared" si="80"/>
        <v>6</v>
      </c>
      <c r="AH477" s="62" t="str">
        <f t="shared" si="79"/>
        <v>1..1</v>
      </c>
      <c r="AI477" s="64" t="s">
        <v>2434</v>
      </c>
      <c r="AJ477" s="64"/>
      <c r="AK477" s="65"/>
      <c r="AL477" s="65"/>
      <c r="AM477" s="65"/>
      <c r="AN477" s="64"/>
      <c r="AO477" s="66" t="str">
        <f t="shared" si="77"/>
        <v>1..1</v>
      </c>
      <c r="AP477" s="66" t="str">
        <f t="shared" si="77"/>
        <v>1..1</v>
      </c>
      <c r="AQ477" s="6" t="str">
        <f t="shared" si="77"/>
        <v>/rsm:CrossIndustryInvoice
/rsm:SupplyChainTradeTransaction
/ram:ApplicableHeaderTradeAgreement
/ram:SellerTaxRepresentativeTradeParty
/ram:SpecifiedLegalOrganization
/ram:PostalTradeAddress
/ram:CountryID</v>
      </c>
      <c r="AR477" s="67" t="str">
        <f t="shared" si="77"/>
        <v>/rsm:CrossIndustryInvoice/rsm:SupplyChainTradeTransaction/ram:ApplicableHeaderTradeAgreement/ram:SellerTaxRepresentativeTradeParty/ram:SpecifiedLegalOrganization/ram:PostalTradeAddress/ram:CountryID</v>
      </c>
      <c r="AS477" s="66" t="s">
        <v>131</v>
      </c>
      <c r="AT477" s="68" t="s">
        <v>56</v>
      </c>
      <c r="AU477" s="62" t="str">
        <f t="shared" si="81"/>
        <v>0..1</v>
      </c>
      <c r="AV477" s="66"/>
      <c r="AW477" s="69"/>
      <c r="AX477" s="7"/>
      <c r="AY477" s="70" t="str">
        <f t="shared" si="82"/>
        <v>EXTENDED</v>
      </c>
      <c r="AZ477" s="70" t="str">
        <f t="shared" si="82"/>
        <v>EXTENDED</v>
      </c>
      <c r="BA477" s="1"/>
      <c r="BB477" s="57"/>
      <c r="BE477"/>
      <c r="BF477" s="1"/>
      <c r="BG477" s="1"/>
      <c r="BH477" s="1"/>
      <c r="BI477" s="1"/>
      <c r="BJ477" s="1"/>
      <c r="BK477" s="1"/>
      <c r="BL477" s="1"/>
      <c r="BM477" s="1"/>
      <c r="BN477" s="1"/>
      <c r="BO477" s="1"/>
      <c r="BP477" s="1"/>
      <c r="BQ477" s="1"/>
      <c r="BR477" s="1"/>
      <c r="BS477" s="1"/>
      <c r="BT477" s="1"/>
      <c r="BU477" s="1"/>
      <c r="BV477" s="1"/>
      <c r="BW477" s="1"/>
      <c r="BX477" s="1"/>
      <c r="BY477" s="1"/>
      <c r="BZ477" s="1"/>
    </row>
    <row r="478" spans="1:78" s="59" customFormat="1" ht="120" x14ac:dyDescent="0.2">
      <c r="A478" s="45" t="str">
        <f t="shared" si="68"/>
        <v>EXT</v>
      </c>
      <c r="B478" s="131" t="s">
        <v>304</v>
      </c>
      <c r="C478" s="131"/>
      <c r="D478" s="189" t="s">
        <v>1526</v>
      </c>
      <c r="E478" s="61" t="s">
        <v>41</v>
      </c>
      <c r="F478" s="282" t="e">
        <v>#N/A</v>
      </c>
      <c r="G478" s="62">
        <f t="shared" si="83"/>
        <v>6</v>
      </c>
      <c r="H478" s="62"/>
      <c r="I478" s="64" t="s">
        <v>1666</v>
      </c>
      <c r="J478" s="64" t="s">
        <v>1667</v>
      </c>
      <c r="K478" s="65" t="s">
        <v>1668</v>
      </c>
      <c r="L478" s="65"/>
      <c r="M478" s="65" t="s">
        <v>35</v>
      </c>
      <c r="N478" s="64" t="s">
        <v>70</v>
      </c>
      <c r="O478" s="66" t="s">
        <v>42</v>
      </c>
      <c r="P478" s="66" t="str">
        <f t="shared" si="76"/>
        <v>0..1</v>
      </c>
      <c r="Q478" s="6" t="s">
        <v>2435</v>
      </c>
      <c r="R478" s="67" t="s">
        <v>2436</v>
      </c>
      <c r="S478" s="66" t="s">
        <v>73</v>
      </c>
      <c r="T478" s="68" t="s">
        <v>56</v>
      </c>
      <c r="U478" s="62" t="s">
        <v>62</v>
      </c>
      <c r="V478" s="66"/>
      <c r="W478" s="69" t="s">
        <v>35</v>
      </c>
      <c r="X478" s="38"/>
      <c r="Y478" s="70" t="s">
        <v>47</v>
      </c>
      <c r="Z478" s="70" t="s">
        <v>47</v>
      </c>
      <c r="AA478" s="190"/>
      <c r="AB478" s="13" t="str">
        <f t="shared" si="66"/>
        <v>/rsm:CrossIndustryInvoice/rsm:SupplyChainTradeTransaction/ram:ApplicableHeaderTradeAgreement/ram:SellerTaxRepresentativeTradeParty/ram:SpecifiedLegalOrganization/ram:PostalTradeAddress</v>
      </c>
      <c r="AC478" s="13" t="str">
        <f t="shared" si="67"/>
        <v>/ram:CountrySubDivisionName</v>
      </c>
      <c r="AD478" s="14">
        <f>COUNTIFS(R$4:R478,AB478)</f>
        <v>1</v>
      </c>
      <c r="AE478" s="11"/>
      <c r="AF478" s="61" t="str">
        <f t="shared" si="78"/>
        <v>EXT</v>
      </c>
      <c r="AG478" s="62">
        <f t="shared" si="80"/>
        <v>6</v>
      </c>
      <c r="AH478" s="62">
        <f t="shared" si="79"/>
        <v>0</v>
      </c>
      <c r="AI478" s="64" t="s">
        <v>2437</v>
      </c>
      <c r="AJ478" s="64" t="s">
        <v>1671</v>
      </c>
      <c r="AK478" s="65" t="s">
        <v>1672</v>
      </c>
      <c r="AL478" s="65"/>
      <c r="AM478" s="65" t="s">
        <v>35</v>
      </c>
      <c r="AN478" s="64" t="s">
        <v>78</v>
      </c>
      <c r="AO478" s="66" t="str">
        <f t="shared" si="77"/>
        <v>0..1</v>
      </c>
      <c r="AP478" s="66" t="str">
        <f t="shared" si="77"/>
        <v>0..1</v>
      </c>
      <c r="AQ478" s="6" t="str">
        <f t="shared" si="77"/>
        <v>/rsm:CrossIndustryInvoice
/rsm:SupplyChainTradeTransaction
/ram:ApplicableHeaderTradeAgreement
/ram:SellerTaxRepresentativeTradeParty
/ram:SpecifiedLegalOrganization
/ram:PostalTradeAddress
/ram:CountrySubDivisionName</v>
      </c>
      <c r="AR478" s="67" t="str">
        <f t="shared" si="77"/>
        <v>/rsm:CrossIndustryInvoice/rsm:SupplyChainTradeTransaction/ram:ApplicableHeaderTradeAgreement/ram:SellerTaxRepresentativeTradeParty/ram:SpecifiedLegalOrganization/ram:PostalTradeAddress/ram:CountrySubDivisionName</v>
      </c>
      <c r="AS478" s="66" t="s">
        <v>73</v>
      </c>
      <c r="AT478" s="68" t="s">
        <v>56</v>
      </c>
      <c r="AU478" s="62" t="str">
        <f t="shared" si="81"/>
        <v>0..n</v>
      </c>
      <c r="AV478" s="66"/>
      <c r="AW478" s="69" t="s">
        <v>35</v>
      </c>
      <c r="AX478" s="7"/>
      <c r="AY478" s="70" t="str">
        <f t="shared" si="82"/>
        <v>EXTENDED</v>
      </c>
      <c r="AZ478" s="70" t="str">
        <f t="shared" si="82"/>
        <v>EXTENDED</v>
      </c>
      <c r="BA478" s="1"/>
      <c r="BB478" s="57"/>
      <c r="BE478"/>
      <c r="BF478" s="1"/>
      <c r="BG478" s="1"/>
      <c r="BH478" s="1"/>
      <c r="BI478" s="1"/>
      <c r="BJ478" s="1"/>
      <c r="BK478" s="1"/>
      <c r="BL478" s="1"/>
      <c r="BM478" s="1"/>
      <c r="BN478" s="1"/>
      <c r="BO478" s="1"/>
      <c r="BP478" s="1"/>
      <c r="BQ478" s="1"/>
      <c r="BR478" s="1"/>
      <c r="BS478" s="1"/>
      <c r="BT478" s="1"/>
      <c r="BU478" s="1"/>
      <c r="BV478" s="1"/>
      <c r="BW478" s="1"/>
      <c r="BX478" s="1"/>
      <c r="BY478" s="1"/>
      <c r="BZ478" s="1"/>
    </row>
    <row r="479" spans="1:78" s="59" customFormat="1" ht="90" x14ac:dyDescent="0.2">
      <c r="A479" s="45" t="str">
        <f t="shared" si="68"/>
        <v>EXT</v>
      </c>
      <c r="B479" s="45"/>
      <c r="C479" s="45"/>
      <c r="D479" s="189" t="s">
        <v>1526</v>
      </c>
      <c r="E479" s="140" t="s">
        <v>41</v>
      </c>
      <c r="F479" s="296" t="e">
        <v>#N/A</v>
      </c>
      <c r="G479" s="141">
        <f t="shared" si="83"/>
        <v>4</v>
      </c>
      <c r="H479" s="141" t="s">
        <v>42</v>
      </c>
      <c r="I479" s="125" t="s">
        <v>2438</v>
      </c>
      <c r="J479" s="125"/>
      <c r="K479" s="126"/>
      <c r="L479" s="126"/>
      <c r="M479" s="126"/>
      <c r="N479" s="125"/>
      <c r="O479" s="124" t="s">
        <v>42</v>
      </c>
      <c r="P479" s="124" t="s">
        <v>62</v>
      </c>
      <c r="Q479" s="142" t="s">
        <v>2439</v>
      </c>
      <c r="R479" s="143" t="s">
        <v>2440</v>
      </c>
      <c r="S479" s="124" t="s">
        <v>35</v>
      </c>
      <c r="T479" s="129" t="s">
        <v>38</v>
      </c>
      <c r="U479" s="141" t="s">
        <v>62</v>
      </c>
      <c r="V479" s="124"/>
      <c r="W479" s="130"/>
      <c r="X479" s="38"/>
      <c r="Y479" s="144" t="s">
        <v>47</v>
      </c>
      <c r="Z479" s="144" t="s">
        <v>47</v>
      </c>
      <c r="AA479" s="4"/>
      <c r="AB479" s="13" t="str">
        <f t="shared" si="66"/>
        <v>/rsm:CrossIndustryInvoice/rsm:SupplyChainTradeTransaction/ram:ApplicableHeaderTradeAgreement/ram:SellerTaxRepresentativeTradeParty</v>
      </c>
      <c r="AC479" s="13" t="str">
        <f t="shared" si="67"/>
        <v>/ram:DefinedTradeContact</v>
      </c>
      <c r="AD479" s="14">
        <f>COUNTIFS(R$4:R479,AB479)</f>
        <v>1</v>
      </c>
      <c r="AE479" s="1"/>
      <c r="AF479" s="140" t="str">
        <f t="shared" si="78"/>
        <v>EXT</v>
      </c>
      <c r="AG479" s="141">
        <f t="shared" si="80"/>
        <v>4</v>
      </c>
      <c r="AH479" s="141" t="str">
        <f t="shared" si="79"/>
        <v>0..1</v>
      </c>
      <c r="AI479" s="125" t="s">
        <v>2297</v>
      </c>
      <c r="AJ479" s="125"/>
      <c r="AK479" s="126"/>
      <c r="AL479" s="126"/>
      <c r="AM479" s="126"/>
      <c r="AN479" s="125"/>
      <c r="AO479" s="124" t="str">
        <f t="shared" si="77"/>
        <v>0..1</v>
      </c>
      <c r="AP479" s="124" t="str">
        <f t="shared" si="77"/>
        <v>0..n</v>
      </c>
      <c r="AQ479" s="142" t="str">
        <f t="shared" si="77"/>
        <v>/rsm:CrossIndustryInvoice
/rsm:SupplyChainTradeTransaction
/ram:ApplicableHeaderTradeAgreement
/ram:SellerTaxRepresentativeTradeParty
/ram:DefinedTradeContact</v>
      </c>
      <c r="AR479" s="143" t="str">
        <f t="shared" si="77"/>
        <v>/rsm:CrossIndustryInvoice/rsm:SupplyChainTradeTransaction/ram:ApplicableHeaderTradeAgreement/ram:SellerTaxRepresentativeTradeParty/ram:DefinedTradeContact</v>
      </c>
      <c r="AS479" s="124" t="s">
        <v>35</v>
      </c>
      <c r="AT479" s="129" t="s">
        <v>38</v>
      </c>
      <c r="AU479" s="141" t="str">
        <f t="shared" si="81"/>
        <v>0..n</v>
      </c>
      <c r="AV479" s="124"/>
      <c r="AW479" s="130"/>
      <c r="AX479" s="7"/>
      <c r="AY479" s="144" t="str">
        <f t="shared" si="82"/>
        <v>EXTENDED</v>
      </c>
      <c r="AZ479" s="144" t="str">
        <f t="shared" si="82"/>
        <v>EXTENDED</v>
      </c>
      <c r="BA479" s="1"/>
      <c r="BB479" s="57"/>
      <c r="BE479"/>
      <c r="BF479" s="1"/>
      <c r="BG479" s="1"/>
      <c r="BH479" s="1"/>
      <c r="BI479" s="1"/>
      <c r="BJ479" s="1"/>
      <c r="BK479" s="1"/>
      <c r="BL479" s="1"/>
      <c r="BM479" s="1"/>
      <c r="BN479" s="1"/>
      <c r="BO479" s="1"/>
      <c r="BP479" s="1"/>
      <c r="BQ479" s="1"/>
      <c r="BR479" s="1"/>
      <c r="BS479" s="1"/>
      <c r="BT479" s="1"/>
      <c r="BU479" s="1"/>
      <c r="BV479" s="1"/>
      <c r="BW479" s="1"/>
      <c r="BX479" s="1"/>
      <c r="BY479" s="1"/>
      <c r="BZ479" s="1"/>
    </row>
    <row r="480" spans="1:78" s="59" customFormat="1" ht="105" x14ac:dyDescent="0.2">
      <c r="A480" s="45" t="str">
        <f t="shared" si="68"/>
        <v>EXT</v>
      </c>
      <c r="B480" s="45"/>
      <c r="C480" s="45"/>
      <c r="D480" s="189" t="s">
        <v>1526</v>
      </c>
      <c r="E480" s="61" t="s">
        <v>41</v>
      </c>
      <c r="F480" s="282" t="e">
        <v>#N/A</v>
      </c>
      <c r="G480" s="62">
        <f t="shared" si="83"/>
        <v>5</v>
      </c>
      <c r="H480" s="62" t="s">
        <v>42</v>
      </c>
      <c r="I480" s="64" t="s">
        <v>2142</v>
      </c>
      <c r="J480" s="64"/>
      <c r="K480" s="65"/>
      <c r="L480" s="65"/>
      <c r="M480" s="65"/>
      <c r="N480" s="64"/>
      <c r="O480" s="66" t="s">
        <v>42</v>
      </c>
      <c r="P480" s="66" t="str">
        <f t="shared" si="76"/>
        <v>0..1</v>
      </c>
      <c r="Q480" s="6" t="s">
        <v>2441</v>
      </c>
      <c r="R480" s="67" t="s">
        <v>2442</v>
      </c>
      <c r="S480" s="66" t="s">
        <v>73</v>
      </c>
      <c r="T480" s="68" t="s">
        <v>56</v>
      </c>
      <c r="U480" s="62" t="s">
        <v>42</v>
      </c>
      <c r="V480" s="66"/>
      <c r="W480" s="69"/>
      <c r="X480" s="38"/>
      <c r="Y480" s="70" t="s">
        <v>47</v>
      </c>
      <c r="Z480" s="70" t="s">
        <v>47</v>
      </c>
      <c r="AA480" s="4"/>
      <c r="AB480" s="13" t="str">
        <f t="shared" si="66"/>
        <v>/rsm:CrossIndustryInvoice/rsm:SupplyChainTradeTransaction/ram:ApplicableHeaderTradeAgreement/ram:SellerTaxRepresentativeTradeParty/ram:DefinedTradeContact</v>
      </c>
      <c r="AC480" s="13" t="str">
        <f t="shared" si="67"/>
        <v>/ram:PersonName</v>
      </c>
      <c r="AD480" s="14">
        <f>COUNTIFS(R$4:R480,AB480)</f>
        <v>1</v>
      </c>
      <c r="AE480" s="1"/>
      <c r="AF480" s="61" t="str">
        <f t="shared" si="78"/>
        <v>EXT</v>
      </c>
      <c r="AG480" s="62">
        <f t="shared" si="80"/>
        <v>5</v>
      </c>
      <c r="AH480" s="62" t="str">
        <f t="shared" si="79"/>
        <v>0..1</v>
      </c>
      <c r="AI480" s="64" t="s">
        <v>2145</v>
      </c>
      <c r="AJ480" s="64"/>
      <c r="AK480" s="65"/>
      <c r="AL480" s="65"/>
      <c r="AM480" s="65"/>
      <c r="AN480" s="64"/>
      <c r="AO480" s="66" t="str">
        <f t="shared" si="77"/>
        <v>0..1</v>
      </c>
      <c r="AP480" s="66" t="str">
        <f t="shared" si="77"/>
        <v>0..1</v>
      </c>
      <c r="AQ480" s="6" t="str">
        <f t="shared" si="77"/>
        <v>/rsm:CrossIndustryInvoice
/rsm:SupplyChainTradeTransaction
/ram:ApplicableHeaderTradeAgreement
/ram:SellerTaxRepresentativeTradeParty
/ram:DefinedTradeContact
/ram:PersonName</v>
      </c>
      <c r="AR480" s="67" t="str">
        <f t="shared" si="77"/>
        <v>/rsm:CrossIndustryInvoice/rsm:SupplyChainTradeTransaction/ram:ApplicableHeaderTradeAgreement/ram:SellerTaxRepresentativeTradeParty/ram:DefinedTradeContact/ram:PersonName</v>
      </c>
      <c r="AS480" s="66" t="s">
        <v>73</v>
      </c>
      <c r="AT480" s="68" t="s">
        <v>56</v>
      </c>
      <c r="AU480" s="62" t="str">
        <f t="shared" si="81"/>
        <v>0..1</v>
      </c>
      <c r="AV480" s="66"/>
      <c r="AW480" s="69"/>
      <c r="AX480" s="7"/>
      <c r="AY480" s="70" t="str">
        <f t="shared" si="82"/>
        <v>EXTENDED</v>
      </c>
      <c r="AZ480" s="70" t="str">
        <f t="shared" si="82"/>
        <v>EXTENDED</v>
      </c>
      <c r="BA480" s="1"/>
      <c r="BB480" s="57"/>
      <c r="BE480"/>
      <c r="BF480" s="1"/>
      <c r="BG480" s="1"/>
      <c r="BH480" s="1"/>
      <c r="BI480" s="1"/>
      <c r="BJ480" s="1"/>
      <c r="BK480" s="1"/>
      <c r="BL480" s="1"/>
      <c r="BM480" s="1"/>
      <c r="BN480" s="1"/>
      <c r="BO480" s="1"/>
      <c r="BP480" s="1"/>
      <c r="BQ480" s="1"/>
      <c r="BR480" s="1"/>
      <c r="BS480" s="1"/>
      <c r="BT480" s="1"/>
      <c r="BU480" s="1"/>
      <c r="BV480" s="1"/>
      <c r="BW480" s="1"/>
      <c r="BX480" s="1"/>
      <c r="BY480" s="1"/>
      <c r="BZ480" s="1"/>
    </row>
    <row r="481" spans="1:78" s="59" customFormat="1" ht="105" x14ac:dyDescent="0.2">
      <c r="A481" s="45" t="str">
        <f t="shared" si="68"/>
        <v>EXT</v>
      </c>
      <c r="B481" s="45"/>
      <c r="C481" s="45"/>
      <c r="D481" s="189" t="s">
        <v>1526</v>
      </c>
      <c r="E481" s="61" t="s">
        <v>41</v>
      </c>
      <c r="F481" s="282" t="e">
        <v>#N/A</v>
      </c>
      <c r="G481" s="62">
        <f t="shared" si="83"/>
        <v>5</v>
      </c>
      <c r="H481" s="62" t="s">
        <v>42</v>
      </c>
      <c r="I481" s="64" t="s">
        <v>2146</v>
      </c>
      <c r="J481" s="64"/>
      <c r="K481" s="65"/>
      <c r="L481" s="65"/>
      <c r="M481" s="65"/>
      <c r="N481" s="64"/>
      <c r="O481" s="66" t="s">
        <v>42</v>
      </c>
      <c r="P481" s="66" t="str">
        <f t="shared" si="76"/>
        <v>0..1</v>
      </c>
      <c r="Q481" s="6" t="s">
        <v>2443</v>
      </c>
      <c r="R481" s="67" t="s">
        <v>2444</v>
      </c>
      <c r="S481" s="66" t="s">
        <v>73</v>
      </c>
      <c r="T481" s="68" t="s">
        <v>56</v>
      </c>
      <c r="U481" s="62" t="s">
        <v>42</v>
      </c>
      <c r="V481" s="66"/>
      <c r="W481" s="69"/>
      <c r="X481" s="38"/>
      <c r="Y481" s="70" t="s">
        <v>47</v>
      </c>
      <c r="Z481" s="70" t="s">
        <v>47</v>
      </c>
      <c r="AA481" s="4"/>
      <c r="AB481" s="13" t="str">
        <f t="shared" si="66"/>
        <v>/rsm:CrossIndustryInvoice/rsm:SupplyChainTradeTransaction/ram:ApplicableHeaderTradeAgreement/ram:SellerTaxRepresentativeTradeParty/ram:DefinedTradeContact</v>
      </c>
      <c r="AC481" s="13" t="str">
        <f t="shared" si="67"/>
        <v>/ram:DepartmentName</v>
      </c>
      <c r="AD481" s="14">
        <f>COUNTIFS(R$4:R481,AB481)</f>
        <v>1</v>
      </c>
      <c r="AE481" s="1"/>
      <c r="AF481" s="61" t="str">
        <f t="shared" si="78"/>
        <v>EXT</v>
      </c>
      <c r="AG481" s="62">
        <f t="shared" si="80"/>
        <v>5</v>
      </c>
      <c r="AH481" s="62" t="str">
        <f t="shared" si="79"/>
        <v>0..1</v>
      </c>
      <c r="AI481" s="64" t="s">
        <v>2145</v>
      </c>
      <c r="AJ481" s="64"/>
      <c r="AK481" s="65"/>
      <c r="AL481" s="65"/>
      <c r="AM481" s="65"/>
      <c r="AN481" s="64"/>
      <c r="AO481" s="66" t="str">
        <f t="shared" si="77"/>
        <v>0..1</v>
      </c>
      <c r="AP481" s="66" t="str">
        <f t="shared" si="77"/>
        <v>0..1</v>
      </c>
      <c r="AQ481" s="6" t="str">
        <f t="shared" si="77"/>
        <v>/rsm:CrossIndustryInvoice
/rsm:SupplyChainTradeTransaction
/ram:ApplicableHeaderTradeAgreement
/ram:SellerTaxRepresentativeTradeParty
/ram:DefinedTradeContact
/ram:DepartmentName</v>
      </c>
      <c r="AR481" s="67" t="str">
        <f t="shared" si="77"/>
        <v>/rsm:CrossIndustryInvoice/rsm:SupplyChainTradeTransaction/ram:ApplicableHeaderTradeAgreement/ram:SellerTaxRepresentativeTradeParty/ram:DefinedTradeContact/ram:DepartmentName</v>
      </c>
      <c r="AS481" s="66" t="s">
        <v>73</v>
      </c>
      <c r="AT481" s="68" t="s">
        <v>56</v>
      </c>
      <c r="AU481" s="62" t="str">
        <f t="shared" si="81"/>
        <v>0..1</v>
      </c>
      <c r="AV481" s="66"/>
      <c r="AW481" s="69"/>
      <c r="AX481" s="7"/>
      <c r="AY481" s="70" t="str">
        <f t="shared" si="82"/>
        <v>EXTENDED</v>
      </c>
      <c r="AZ481" s="70" t="str">
        <f t="shared" si="82"/>
        <v>EXTENDED</v>
      </c>
      <c r="BA481" s="1"/>
      <c r="BB481" s="57"/>
      <c r="BE481"/>
      <c r="BF481" s="1"/>
      <c r="BG481" s="1"/>
      <c r="BH481" s="1"/>
      <c r="BI481" s="1"/>
      <c r="BJ481" s="1"/>
      <c r="BK481" s="1"/>
      <c r="BL481" s="1"/>
      <c r="BM481" s="1"/>
      <c r="BN481" s="1"/>
      <c r="BO481" s="1"/>
      <c r="BP481" s="1"/>
      <c r="BQ481" s="1"/>
      <c r="BR481" s="1"/>
      <c r="BS481" s="1"/>
      <c r="BT481" s="1"/>
      <c r="BU481" s="1"/>
      <c r="BV481" s="1"/>
      <c r="BW481" s="1"/>
      <c r="BX481" s="1"/>
      <c r="BY481" s="1"/>
      <c r="BZ481" s="1"/>
    </row>
    <row r="482" spans="1:78" s="59" customFormat="1" ht="105" x14ac:dyDescent="0.2">
      <c r="A482" s="45" t="str">
        <f t="shared" si="68"/>
        <v>EXT</v>
      </c>
      <c r="B482" s="131" t="s">
        <v>304</v>
      </c>
      <c r="C482" s="131"/>
      <c r="D482" s="189" t="s">
        <v>1526</v>
      </c>
      <c r="E482" s="61" t="s">
        <v>41</v>
      </c>
      <c r="F482" s="282" t="e">
        <v>#N/A</v>
      </c>
      <c r="G482" s="62">
        <f t="shared" si="83"/>
        <v>5</v>
      </c>
      <c r="H482" s="62" t="s">
        <v>42</v>
      </c>
      <c r="I482" s="64" t="s">
        <v>2445</v>
      </c>
      <c r="J482" s="64"/>
      <c r="K482" s="65" t="s">
        <v>938</v>
      </c>
      <c r="L482" s="65"/>
      <c r="M482" s="65" t="s">
        <v>35</v>
      </c>
      <c r="N482" s="64"/>
      <c r="O482" s="66" t="s">
        <v>42</v>
      </c>
      <c r="P482" s="66" t="str">
        <f t="shared" si="76"/>
        <v>0..1</v>
      </c>
      <c r="Q482" s="6" t="s">
        <v>2446</v>
      </c>
      <c r="R482" s="67" t="s">
        <v>2447</v>
      </c>
      <c r="S482" s="66" t="s">
        <v>131</v>
      </c>
      <c r="T482" s="68" t="s">
        <v>56</v>
      </c>
      <c r="U482" s="62" t="s">
        <v>42</v>
      </c>
      <c r="V482" s="66"/>
      <c r="W482" s="69" t="s">
        <v>35</v>
      </c>
      <c r="X482" s="38"/>
      <c r="Y482" s="70" t="s">
        <v>47</v>
      </c>
      <c r="Z482" s="70" t="s">
        <v>47</v>
      </c>
      <c r="AA482" s="57"/>
      <c r="AB482" s="13" t="str">
        <f t="shared" si="66"/>
        <v>/rsm:CrossIndustryInvoice/rsm:SupplyChainTradeTransaction/ram:ApplicableHeaderTradeAgreement/ram:SellerTaxRepresentativeTradeParty/ram:DefinedTradeContact</v>
      </c>
      <c r="AC482" s="13" t="str">
        <f t="shared" si="67"/>
        <v>/ram:TypeCode</v>
      </c>
      <c r="AD482" s="14">
        <f>COUNTIFS(R$4:R482,AB482)</f>
        <v>1</v>
      </c>
      <c r="AE482" s="57"/>
      <c r="AF482" s="61" t="str">
        <f t="shared" si="78"/>
        <v>EXT</v>
      </c>
      <c r="AG482" s="62">
        <f t="shared" si="80"/>
        <v>5</v>
      </c>
      <c r="AH482" s="62" t="str">
        <f t="shared" si="79"/>
        <v>0..1</v>
      </c>
      <c r="AI482" s="64" t="s">
        <v>2448</v>
      </c>
      <c r="AJ482" s="64"/>
      <c r="AK482" s="65" t="s">
        <v>942</v>
      </c>
      <c r="AL482" s="65"/>
      <c r="AM482" s="65" t="s">
        <v>35</v>
      </c>
      <c r="AN482" s="64"/>
      <c r="AO482" s="66" t="str">
        <f t="shared" si="77"/>
        <v>0..1</v>
      </c>
      <c r="AP482" s="66" t="str">
        <f t="shared" si="77"/>
        <v>0..1</v>
      </c>
      <c r="AQ482" s="6" t="str">
        <f t="shared" si="77"/>
        <v>/rsm:CrossIndustryInvoice
/rsm:SupplyChainTradeTransaction
/ram:ApplicableHeaderTradeAgreement
/ram:SellerTaxRepresentativeTradeParty
/ram:DefinedTradeContact
/ram:TypeCode</v>
      </c>
      <c r="AR482" s="67" t="str">
        <f t="shared" si="77"/>
        <v>/rsm:CrossIndustryInvoice/rsm:SupplyChainTradeTransaction/ram:ApplicableHeaderTradeAgreement/ram:SellerTaxRepresentativeTradeParty/ram:DefinedTradeContact/ram:TypeCode</v>
      </c>
      <c r="AS482" s="66" t="s">
        <v>131</v>
      </c>
      <c r="AT482" s="68" t="s">
        <v>56</v>
      </c>
      <c r="AU482" s="62" t="str">
        <f t="shared" si="81"/>
        <v>0..1</v>
      </c>
      <c r="AV482" s="66"/>
      <c r="AW482" s="69" t="s">
        <v>35</v>
      </c>
      <c r="AX482" s="7"/>
      <c r="AY482" s="70" t="str">
        <f t="shared" si="82"/>
        <v>EXTENDED</v>
      </c>
      <c r="AZ482" s="70" t="str">
        <f t="shared" si="82"/>
        <v>EXTENDED</v>
      </c>
      <c r="BA482" s="1"/>
      <c r="BB482" s="57"/>
      <c r="BE482"/>
      <c r="BF482" s="1"/>
      <c r="BG482" s="1"/>
      <c r="BH482" s="1"/>
      <c r="BI482" s="1"/>
      <c r="BJ482" s="1"/>
      <c r="BK482" s="1"/>
      <c r="BL482" s="1"/>
      <c r="BM482" s="1"/>
      <c r="BN482" s="1"/>
      <c r="BO482" s="1"/>
      <c r="BP482" s="1"/>
      <c r="BQ482" s="1"/>
      <c r="BR482" s="1"/>
      <c r="BS482" s="1"/>
      <c r="BT482" s="1"/>
      <c r="BU482" s="1"/>
      <c r="BV482" s="1"/>
      <c r="BW482" s="1"/>
      <c r="BX482" s="1"/>
      <c r="BY482" s="1"/>
      <c r="BZ482" s="1"/>
    </row>
    <row r="483" spans="1:78" s="59" customFormat="1" ht="105" x14ac:dyDescent="0.2">
      <c r="A483" s="45" t="str">
        <f t="shared" si="68"/>
        <v>EXT</v>
      </c>
      <c r="B483" s="45"/>
      <c r="C483" s="45"/>
      <c r="D483" s="189" t="s">
        <v>1526</v>
      </c>
      <c r="E483" s="162" t="s">
        <v>41</v>
      </c>
      <c r="F483" s="298" t="e">
        <v>#N/A</v>
      </c>
      <c r="G483" s="163">
        <f t="shared" si="83"/>
        <v>5</v>
      </c>
      <c r="H483" s="163" t="s">
        <v>42</v>
      </c>
      <c r="I483" s="193" t="s">
        <v>2153</v>
      </c>
      <c r="J483" s="164"/>
      <c r="K483" s="165"/>
      <c r="L483" s="165"/>
      <c r="M483" s="165"/>
      <c r="N483" s="164"/>
      <c r="O483" s="66" t="s">
        <v>42</v>
      </c>
      <c r="P483" s="66" t="str">
        <f t="shared" si="76"/>
        <v>0..1</v>
      </c>
      <c r="Q483" s="167" t="s">
        <v>2449</v>
      </c>
      <c r="R483" s="168" t="s">
        <v>2450</v>
      </c>
      <c r="S483" s="166"/>
      <c r="T483" s="169"/>
      <c r="U483" s="163" t="s">
        <v>42</v>
      </c>
      <c r="V483" s="166"/>
      <c r="W483" s="170"/>
      <c r="X483" s="38"/>
      <c r="Y483" s="171" t="s">
        <v>47</v>
      </c>
      <c r="Z483" s="171" t="s">
        <v>47</v>
      </c>
      <c r="AA483" s="4"/>
      <c r="AB483" s="13" t="str">
        <f t="shared" si="66"/>
        <v>/rsm:CrossIndustryInvoice/rsm:SupplyChainTradeTransaction/ram:ApplicableHeaderTradeAgreement/ram:SellerTaxRepresentativeTradeParty/ram:DefinedTradeContact</v>
      </c>
      <c r="AC483" s="13" t="str">
        <f t="shared" si="67"/>
        <v>/ram:TelephoneUniversalCommunication</v>
      </c>
      <c r="AD483" s="14">
        <f>COUNTIFS(R$4:R483,AB483)</f>
        <v>1</v>
      </c>
      <c r="AE483" s="1"/>
      <c r="AF483" s="162" t="str">
        <f t="shared" si="78"/>
        <v>EXT</v>
      </c>
      <c r="AG483" s="163">
        <f t="shared" si="80"/>
        <v>5</v>
      </c>
      <c r="AH483" s="163" t="str">
        <f t="shared" si="79"/>
        <v>0..1</v>
      </c>
      <c r="AI483" s="193" t="s">
        <v>946</v>
      </c>
      <c r="AJ483" s="164"/>
      <c r="AK483" s="165"/>
      <c r="AL483" s="165"/>
      <c r="AM483" s="165"/>
      <c r="AN483" s="164"/>
      <c r="AO483" s="66" t="str">
        <f t="shared" si="77"/>
        <v>0..1</v>
      </c>
      <c r="AP483" s="66" t="str">
        <f t="shared" si="77"/>
        <v>0..1</v>
      </c>
      <c r="AQ483" s="167" t="str">
        <f t="shared" si="77"/>
        <v>/rsm:CrossIndustryInvoice
/rsm:SupplyChainTradeTransaction
/ram:ApplicableHeaderTradeAgreement
/ram:SellerTaxRepresentativeTradeParty
/ram:DefinedTradeContact
/ram:TelephoneUniversalCommunication</v>
      </c>
      <c r="AR483" s="168" t="str">
        <f t="shared" si="77"/>
        <v>/rsm:CrossIndustryInvoice/rsm:SupplyChainTradeTransaction/ram:ApplicableHeaderTradeAgreement/ram:SellerTaxRepresentativeTradeParty/ram:DefinedTradeContact/ram:TelephoneUniversalCommunication</v>
      </c>
      <c r="AS483" s="166"/>
      <c r="AT483" s="169"/>
      <c r="AU483" s="163" t="str">
        <f t="shared" si="81"/>
        <v>0..1</v>
      </c>
      <c r="AV483" s="166"/>
      <c r="AW483" s="170"/>
      <c r="AX483" s="7"/>
      <c r="AY483" s="171" t="str">
        <f t="shared" si="82"/>
        <v>EXTENDED</v>
      </c>
      <c r="AZ483" s="171" t="str">
        <f t="shared" si="82"/>
        <v>EXTENDED</v>
      </c>
      <c r="BA483" s="1"/>
      <c r="BB483" s="57"/>
      <c r="BE483"/>
      <c r="BF483" s="1"/>
      <c r="BG483" s="1"/>
      <c r="BH483" s="1"/>
      <c r="BI483" s="1"/>
      <c r="BJ483" s="1"/>
      <c r="BK483" s="1"/>
      <c r="BL483" s="1"/>
      <c r="BM483" s="1"/>
      <c r="BN483" s="1"/>
      <c r="BO483" s="1"/>
      <c r="BP483" s="1"/>
      <c r="BQ483" s="1"/>
      <c r="BR483" s="1"/>
      <c r="BS483" s="1"/>
      <c r="BT483" s="1"/>
      <c r="BU483" s="1"/>
      <c r="BV483" s="1"/>
      <c r="BW483" s="1"/>
      <c r="BX483" s="1"/>
      <c r="BY483" s="1"/>
      <c r="BZ483" s="1"/>
    </row>
    <row r="484" spans="1:78" s="59" customFormat="1" ht="120" x14ac:dyDescent="0.2">
      <c r="A484" s="45" t="str">
        <f t="shared" si="68"/>
        <v>EXT</v>
      </c>
      <c r="B484" s="45"/>
      <c r="C484" s="45"/>
      <c r="D484" s="189" t="s">
        <v>1526</v>
      </c>
      <c r="E484" s="61" t="s">
        <v>41</v>
      </c>
      <c r="F484" s="282" t="e">
        <v>#N/A</v>
      </c>
      <c r="G484" s="62">
        <f t="shared" si="83"/>
        <v>6</v>
      </c>
      <c r="H484" s="62" t="s">
        <v>32</v>
      </c>
      <c r="I484" s="64" t="s">
        <v>2156</v>
      </c>
      <c r="J484" s="64"/>
      <c r="K484" s="65"/>
      <c r="L484" s="65"/>
      <c r="M484" s="65"/>
      <c r="N484" s="64"/>
      <c r="O484" s="66" t="s">
        <v>32</v>
      </c>
      <c r="P484" s="66" t="str">
        <f t="shared" si="76"/>
        <v>1..1</v>
      </c>
      <c r="Q484" s="6" t="s">
        <v>2451</v>
      </c>
      <c r="R484" s="67" t="s">
        <v>2452</v>
      </c>
      <c r="S484" s="66" t="s">
        <v>73</v>
      </c>
      <c r="T484" s="68" t="s">
        <v>56</v>
      </c>
      <c r="U484" s="62" t="s">
        <v>42</v>
      </c>
      <c r="V484" s="66"/>
      <c r="W484" s="69"/>
      <c r="X484" s="38"/>
      <c r="Y484" s="70" t="s">
        <v>47</v>
      </c>
      <c r="Z484" s="70" t="s">
        <v>47</v>
      </c>
      <c r="AA484" s="4"/>
      <c r="AB484" s="13" t="str">
        <f t="shared" si="66"/>
        <v>/rsm:CrossIndustryInvoice/rsm:SupplyChainTradeTransaction/ram:ApplicableHeaderTradeAgreement/ram:SellerTaxRepresentativeTradeParty/ram:DefinedTradeContact/ram:TelephoneUniversalCommunication</v>
      </c>
      <c r="AC484" s="13" t="str">
        <f t="shared" si="67"/>
        <v>/ram:CompleteNumber</v>
      </c>
      <c r="AD484" s="14">
        <f>COUNTIFS(R$4:R484,AB484)</f>
        <v>1</v>
      </c>
      <c r="AE484" s="1"/>
      <c r="AF484" s="61" t="str">
        <f t="shared" si="78"/>
        <v>EXT</v>
      </c>
      <c r="AG484" s="62">
        <f t="shared" si="80"/>
        <v>6</v>
      </c>
      <c r="AH484" s="62" t="str">
        <f t="shared" si="79"/>
        <v>1..1</v>
      </c>
      <c r="AI484" s="64" t="s">
        <v>950</v>
      </c>
      <c r="AJ484" s="64"/>
      <c r="AK484" s="65"/>
      <c r="AL484" s="65"/>
      <c r="AM484" s="65"/>
      <c r="AN484" s="64"/>
      <c r="AO484" s="66" t="str">
        <f t="shared" si="77"/>
        <v>1..1</v>
      </c>
      <c r="AP484" s="66" t="str">
        <f t="shared" si="77"/>
        <v>1..1</v>
      </c>
      <c r="AQ484" s="6" t="str">
        <f t="shared" si="77"/>
        <v>/rsm:CrossIndustryInvoice
/rsm:SupplyChainTradeTransaction
/ram:ApplicableHeaderTradeAgreement
/ram:SellerTaxRepresentativeTradeParty
/ram:DefinedTradeContact
/ram:TelephoneUniversalCommunication
/ram:CompleteNumber</v>
      </c>
      <c r="AR484" s="67" t="str">
        <f t="shared" si="77"/>
        <v>/rsm:CrossIndustryInvoice/rsm:SupplyChainTradeTransaction/ram:ApplicableHeaderTradeAgreement/ram:SellerTaxRepresentativeTradeParty/ram:DefinedTradeContact/ram:TelephoneUniversalCommunication/ram:CompleteNumber</v>
      </c>
      <c r="AS484" s="66" t="s">
        <v>73</v>
      </c>
      <c r="AT484" s="68" t="s">
        <v>56</v>
      </c>
      <c r="AU484" s="62" t="str">
        <f t="shared" si="81"/>
        <v>0..1</v>
      </c>
      <c r="AV484" s="66"/>
      <c r="AW484" s="69"/>
      <c r="AX484" s="7"/>
      <c r="AY484" s="70" t="str">
        <f t="shared" si="82"/>
        <v>EXTENDED</v>
      </c>
      <c r="AZ484" s="70" t="str">
        <f t="shared" si="82"/>
        <v>EXTENDED</v>
      </c>
      <c r="BA484" s="1"/>
      <c r="BB484" s="57"/>
      <c r="BE484"/>
      <c r="BF484" s="1"/>
      <c r="BG484" s="1"/>
      <c r="BH484" s="1"/>
      <c r="BI484" s="1"/>
      <c r="BJ484" s="1"/>
      <c r="BK484" s="1"/>
      <c r="BL484" s="1"/>
      <c r="BM484" s="1"/>
      <c r="BN484" s="1"/>
      <c r="BO484" s="1"/>
      <c r="BP484" s="1"/>
      <c r="BQ484" s="1"/>
      <c r="BR484" s="1"/>
      <c r="BS484" s="1"/>
      <c r="BT484" s="1"/>
      <c r="BU484" s="1"/>
      <c r="BV484" s="1"/>
      <c r="BW484" s="1"/>
      <c r="BX484" s="1"/>
      <c r="BY484" s="1"/>
      <c r="BZ484" s="1"/>
    </row>
    <row r="485" spans="1:78" s="59" customFormat="1" ht="105" x14ac:dyDescent="0.2">
      <c r="A485" s="45" t="str">
        <f t="shared" si="68"/>
        <v>EXT</v>
      </c>
      <c r="B485" s="45"/>
      <c r="C485" s="45"/>
      <c r="D485" s="189" t="s">
        <v>1526</v>
      </c>
      <c r="E485" s="162" t="s">
        <v>41</v>
      </c>
      <c r="F485" s="298" t="e">
        <v>#N/A</v>
      </c>
      <c r="G485" s="163">
        <f t="shared" si="83"/>
        <v>5</v>
      </c>
      <c r="H485" s="163" t="s">
        <v>42</v>
      </c>
      <c r="I485" s="193" t="s">
        <v>2159</v>
      </c>
      <c r="J485" s="164"/>
      <c r="K485" s="165"/>
      <c r="L485" s="165"/>
      <c r="M485" s="165"/>
      <c r="N485" s="164"/>
      <c r="O485" s="66" t="s">
        <v>42</v>
      </c>
      <c r="P485" s="66" t="str">
        <f t="shared" si="76"/>
        <v>0..1</v>
      </c>
      <c r="Q485" s="167" t="s">
        <v>2453</v>
      </c>
      <c r="R485" s="168" t="s">
        <v>2454</v>
      </c>
      <c r="S485" s="166"/>
      <c r="T485" s="169"/>
      <c r="U485" s="163" t="s">
        <v>42</v>
      </c>
      <c r="V485" s="166"/>
      <c r="W485" s="170"/>
      <c r="X485" s="38"/>
      <c r="Y485" s="171" t="s">
        <v>47</v>
      </c>
      <c r="Z485" s="171" t="s">
        <v>47</v>
      </c>
      <c r="AA485" s="4"/>
      <c r="AB485" s="13" t="str">
        <f t="shared" si="66"/>
        <v>/rsm:CrossIndustryInvoice/rsm:SupplyChainTradeTransaction/ram:ApplicableHeaderTradeAgreement/ram:SellerTaxRepresentativeTradeParty/ram:DefinedTradeContact</v>
      </c>
      <c r="AC485" s="13" t="str">
        <f t="shared" si="67"/>
        <v>/ram:FaxUniversalCommunication</v>
      </c>
      <c r="AD485" s="14">
        <f>COUNTIFS(R$4:R485,AB485)</f>
        <v>1</v>
      </c>
      <c r="AE485" s="1"/>
      <c r="AF485" s="162" t="str">
        <f t="shared" si="78"/>
        <v>EXT</v>
      </c>
      <c r="AG485" s="163">
        <f t="shared" si="80"/>
        <v>5</v>
      </c>
      <c r="AH485" s="163" t="str">
        <f t="shared" si="79"/>
        <v>0..1</v>
      </c>
      <c r="AI485" s="193" t="s">
        <v>954</v>
      </c>
      <c r="AJ485" s="164"/>
      <c r="AK485" s="165"/>
      <c r="AL485" s="165"/>
      <c r="AM485" s="165"/>
      <c r="AN485" s="164"/>
      <c r="AO485" s="66" t="str">
        <f t="shared" si="77"/>
        <v>0..1</v>
      </c>
      <c r="AP485" s="66" t="str">
        <f t="shared" si="77"/>
        <v>0..1</v>
      </c>
      <c r="AQ485" s="167" t="str">
        <f t="shared" si="77"/>
        <v>/rsm:CrossIndustryInvoice
/rsm:SupplyChainTradeTransaction
/ram:ApplicableHeaderTradeAgreement
/ram:SellerTaxRepresentativeTradeParty
/ram:DefinedTradeContact
/ram:FaxUniversalCommunication</v>
      </c>
      <c r="AR485" s="168" t="str">
        <f t="shared" si="77"/>
        <v>/rsm:CrossIndustryInvoice/rsm:SupplyChainTradeTransaction/ram:ApplicableHeaderTradeAgreement/ram:SellerTaxRepresentativeTradeParty/ram:DefinedTradeContact/ram:FaxUniversalCommunication</v>
      </c>
      <c r="AS485" s="166"/>
      <c r="AT485" s="169"/>
      <c r="AU485" s="163" t="str">
        <f t="shared" si="81"/>
        <v>0..1</v>
      </c>
      <c r="AV485" s="166"/>
      <c r="AW485" s="170"/>
      <c r="AX485" s="7"/>
      <c r="AY485" s="171" t="str">
        <f t="shared" si="82"/>
        <v>EXTENDED</v>
      </c>
      <c r="AZ485" s="171" t="str">
        <f t="shared" si="82"/>
        <v>EXTENDED</v>
      </c>
      <c r="BA485" s="1"/>
      <c r="BB485" s="57"/>
      <c r="BE485"/>
      <c r="BF485" s="1"/>
      <c r="BG485" s="1"/>
      <c r="BH485" s="1"/>
      <c r="BI485" s="1"/>
      <c r="BJ485" s="1"/>
      <c r="BK485" s="1"/>
      <c r="BL485" s="1"/>
      <c r="BM485" s="1"/>
      <c r="BN485" s="1"/>
      <c r="BO485" s="1"/>
      <c r="BP485" s="1"/>
      <c r="BQ485" s="1"/>
      <c r="BR485" s="1"/>
      <c r="BS485" s="1"/>
      <c r="BT485" s="1"/>
      <c r="BU485" s="1"/>
      <c r="BV485" s="1"/>
      <c r="BW485" s="1"/>
      <c r="BX485" s="1"/>
      <c r="BY485" s="1"/>
      <c r="BZ485" s="1"/>
    </row>
    <row r="486" spans="1:78" s="59" customFormat="1" ht="120" x14ac:dyDescent="0.2">
      <c r="A486" s="45" t="str">
        <f t="shared" si="68"/>
        <v>EXT</v>
      </c>
      <c r="B486" s="45"/>
      <c r="C486" s="45"/>
      <c r="D486" s="189" t="s">
        <v>1526</v>
      </c>
      <c r="E486" s="61" t="s">
        <v>41</v>
      </c>
      <c r="F486" s="282" t="e">
        <v>#N/A</v>
      </c>
      <c r="G486" s="62">
        <f t="shared" si="83"/>
        <v>6</v>
      </c>
      <c r="H486" s="62" t="s">
        <v>32</v>
      </c>
      <c r="I486" s="64" t="s">
        <v>2162</v>
      </c>
      <c r="J486" s="64"/>
      <c r="K486" s="65"/>
      <c r="L486" s="65"/>
      <c r="M486" s="65"/>
      <c r="N486" s="64"/>
      <c r="O486" s="66" t="s">
        <v>32</v>
      </c>
      <c r="P486" s="66" t="str">
        <f t="shared" si="76"/>
        <v>1..1</v>
      </c>
      <c r="Q486" s="6" t="s">
        <v>2455</v>
      </c>
      <c r="R486" s="67" t="s">
        <v>2456</v>
      </c>
      <c r="S486" s="66" t="s">
        <v>73</v>
      </c>
      <c r="T486" s="68" t="s">
        <v>56</v>
      </c>
      <c r="U486" s="62" t="s">
        <v>42</v>
      </c>
      <c r="V486" s="66"/>
      <c r="W486" s="69"/>
      <c r="X486" s="38"/>
      <c r="Y486" s="70" t="s">
        <v>47</v>
      </c>
      <c r="Z486" s="70" t="s">
        <v>47</v>
      </c>
      <c r="AA486" s="4"/>
      <c r="AB486" s="13" t="str">
        <f t="shared" si="66"/>
        <v>/rsm:CrossIndustryInvoice/rsm:SupplyChainTradeTransaction/ram:ApplicableHeaderTradeAgreement/ram:SellerTaxRepresentativeTradeParty/ram:DefinedTradeContact/ram:FaxUniversalCommunication</v>
      </c>
      <c r="AC486" s="13" t="str">
        <f t="shared" si="67"/>
        <v>/ram:CompleteNumber</v>
      </c>
      <c r="AD486" s="14">
        <f>COUNTIFS(R$4:R486,AB486)</f>
        <v>1</v>
      </c>
      <c r="AE486" s="1"/>
      <c r="AF486" s="61" t="str">
        <f t="shared" si="78"/>
        <v>EXT</v>
      </c>
      <c r="AG486" s="62">
        <f t="shared" si="80"/>
        <v>6</v>
      </c>
      <c r="AH486" s="62" t="str">
        <f t="shared" si="79"/>
        <v>1..1</v>
      </c>
      <c r="AI486" s="64" t="s">
        <v>2165</v>
      </c>
      <c r="AJ486" s="64"/>
      <c r="AK486" s="65"/>
      <c r="AL486" s="65"/>
      <c r="AM486" s="65"/>
      <c r="AN486" s="64"/>
      <c r="AO486" s="66" t="str">
        <f t="shared" si="77"/>
        <v>1..1</v>
      </c>
      <c r="AP486" s="66" t="str">
        <f t="shared" si="77"/>
        <v>1..1</v>
      </c>
      <c r="AQ486" s="6" t="str">
        <f t="shared" si="77"/>
        <v>/rsm:CrossIndustryInvoice
/rsm:SupplyChainTradeTransaction
/ram:ApplicableHeaderTradeAgreement
/ram:SellerTaxRepresentativeTradeParty
/ram:DefinedTradeContact
/ram:FaxUniversalCommunication
/ram:CompleteNumber</v>
      </c>
      <c r="AR486" s="67" t="str">
        <f t="shared" si="77"/>
        <v>/rsm:CrossIndustryInvoice/rsm:SupplyChainTradeTransaction/ram:ApplicableHeaderTradeAgreement/ram:SellerTaxRepresentativeTradeParty/ram:DefinedTradeContact/ram:FaxUniversalCommunication/ram:CompleteNumber</v>
      </c>
      <c r="AS486" s="66" t="s">
        <v>73</v>
      </c>
      <c r="AT486" s="68" t="s">
        <v>56</v>
      </c>
      <c r="AU486" s="62" t="str">
        <f t="shared" si="81"/>
        <v>0..1</v>
      </c>
      <c r="AV486" s="66"/>
      <c r="AW486" s="69"/>
      <c r="AX486" s="7"/>
      <c r="AY486" s="70" t="str">
        <f t="shared" si="82"/>
        <v>EXTENDED</v>
      </c>
      <c r="AZ486" s="70" t="str">
        <f t="shared" si="82"/>
        <v>EXTENDED</v>
      </c>
      <c r="BA486" s="1"/>
      <c r="BB486" s="57"/>
      <c r="BE486"/>
      <c r="BF486" s="1"/>
      <c r="BG486" s="1"/>
      <c r="BH486" s="1"/>
      <c r="BI486" s="1"/>
      <c r="BJ486" s="1"/>
      <c r="BK486" s="1"/>
      <c r="BL486" s="1"/>
      <c r="BM486" s="1"/>
      <c r="BN486" s="1"/>
      <c r="BO486" s="1"/>
      <c r="BP486" s="1"/>
      <c r="BQ486" s="1"/>
      <c r="BR486" s="1"/>
      <c r="BS486" s="1"/>
      <c r="BT486" s="1"/>
      <c r="BU486" s="1"/>
      <c r="BV486" s="1"/>
      <c r="BW486" s="1"/>
      <c r="BX486" s="1"/>
      <c r="BY486" s="1"/>
      <c r="BZ486" s="1"/>
    </row>
    <row r="487" spans="1:78" s="59" customFormat="1" ht="105" x14ac:dyDescent="0.2">
      <c r="A487" s="45" t="str">
        <f t="shared" si="68"/>
        <v>EXT</v>
      </c>
      <c r="B487" s="45"/>
      <c r="C487" s="45"/>
      <c r="D487" s="189" t="s">
        <v>1526</v>
      </c>
      <c r="E487" s="162" t="s">
        <v>41</v>
      </c>
      <c r="F487" s="298" t="e">
        <v>#N/A</v>
      </c>
      <c r="G487" s="163">
        <f t="shared" si="83"/>
        <v>5</v>
      </c>
      <c r="H487" s="163" t="s">
        <v>42</v>
      </c>
      <c r="I487" s="193" t="s">
        <v>2166</v>
      </c>
      <c r="J487" s="164"/>
      <c r="K487" s="165"/>
      <c r="L487" s="165"/>
      <c r="M487" s="165"/>
      <c r="N487" s="164"/>
      <c r="O487" s="66" t="s">
        <v>42</v>
      </c>
      <c r="P487" s="66" t="str">
        <f t="shared" si="76"/>
        <v>0..1</v>
      </c>
      <c r="Q487" s="167" t="s">
        <v>2457</v>
      </c>
      <c r="R487" s="168" t="s">
        <v>2458</v>
      </c>
      <c r="S487" s="166"/>
      <c r="T487" s="169"/>
      <c r="U487" s="163" t="s">
        <v>42</v>
      </c>
      <c r="V487" s="166"/>
      <c r="W487" s="170"/>
      <c r="X487" s="38"/>
      <c r="Y487" s="171" t="s">
        <v>47</v>
      </c>
      <c r="Z487" s="171" t="s">
        <v>47</v>
      </c>
      <c r="AA487" s="4"/>
      <c r="AB487" s="13" t="str">
        <f t="shared" si="66"/>
        <v>/rsm:CrossIndustryInvoice/rsm:SupplyChainTradeTransaction/ram:ApplicableHeaderTradeAgreement/ram:SellerTaxRepresentativeTradeParty/ram:DefinedTradeContact</v>
      </c>
      <c r="AC487" s="13" t="str">
        <f t="shared" si="67"/>
        <v>/ram:EmailURIUniversalCommunication</v>
      </c>
      <c r="AD487" s="14">
        <f>COUNTIFS(R$4:R487,AB487)</f>
        <v>1</v>
      </c>
      <c r="AE487" s="1"/>
      <c r="AF487" s="162" t="str">
        <f t="shared" si="78"/>
        <v>EXT</v>
      </c>
      <c r="AG487" s="163">
        <f t="shared" si="80"/>
        <v>5</v>
      </c>
      <c r="AH487" s="163" t="str">
        <f t="shared" si="79"/>
        <v>0..1</v>
      </c>
      <c r="AI487" s="193" t="s">
        <v>962</v>
      </c>
      <c r="AJ487" s="164"/>
      <c r="AK487" s="165"/>
      <c r="AL487" s="165"/>
      <c r="AM487" s="165"/>
      <c r="AN487" s="164"/>
      <c r="AO487" s="66" t="str">
        <f t="shared" si="77"/>
        <v>0..1</v>
      </c>
      <c r="AP487" s="66" t="str">
        <f t="shared" si="77"/>
        <v>0..1</v>
      </c>
      <c r="AQ487" s="167" t="str">
        <f t="shared" si="77"/>
        <v>/rsm:CrossIndustryInvoice
/rsm:SupplyChainTradeTransaction
/ram:ApplicableHeaderTradeAgreement
/ram:SellerTaxRepresentativeTradeParty
/ram:DefinedTradeContact
/ram:EmailURIUniversalCommunication</v>
      </c>
      <c r="AR487" s="168" t="str">
        <f t="shared" si="77"/>
        <v>/rsm:CrossIndustryInvoice/rsm:SupplyChainTradeTransaction/ram:ApplicableHeaderTradeAgreement/ram:SellerTaxRepresentativeTradeParty/ram:DefinedTradeContact/ram:EmailURIUniversalCommunication</v>
      </c>
      <c r="AS487" s="166"/>
      <c r="AT487" s="169"/>
      <c r="AU487" s="163" t="str">
        <f t="shared" si="81"/>
        <v>0..1</v>
      </c>
      <c r="AV487" s="166"/>
      <c r="AW487" s="170"/>
      <c r="AX487" s="7"/>
      <c r="AY487" s="171" t="str">
        <f t="shared" si="82"/>
        <v>EXTENDED</v>
      </c>
      <c r="AZ487" s="171" t="str">
        <f t="shared" si="82"/>
        <v>EXTENDED</v>
      </c>
      <c r="BA487" s="1"/>
      <c r="BB487" s="57"/>
      <c r="BE487"/>
      <c r="BF487" s="1"/>
      <c r="BG487" s="1"/>
      <c r="BH487" s="1"/>
      <c r="BI487" s="1"/>
      <c r="BJ487" s="1"/>
      <c r="BK487" s="1"/>
      <c r="BL487" s="1"/>
      <c r="BM487" s="1"/>
      <c r="BN487" s="1"/>
      <c r="BO487" s="1"/>
      <c r="BP487" s="1"/>
      <c r="BQ487" s="1"/>
      <c r="BR487" s="1"/>
      <c r="BS487" s="1"/>
      <c r="BT487" s="1"/>
      <c r="BU487" s="1"/>
      <c r="BV487" s="1"/>
      <c r="BW487" s="1"/>
      <c r="BX487" s="1"/>
      <c r="BY487" s="1"/>
      <c r="BZ487" s="1"/>
    </row>
    <row r="488" spans="1:78" s="59" customFormat="1" ht="120" x14ac:dyDescent="0.2">
      <c r="A488" s="45" t="str">
        <f t="shared" si="68"/>
        <v>EXT</v>
      </c>
      <c r="B488" s="45"/>
      <c r="C488" s="45"/>
      <c r="D488" s="189" t="s">
        <v>1526</v>
      </c>
      <c r="E488" s="61" t="s">
        <v>41</v>
      </c>
      <c r="F488" s="282" t="e">
        <v>#N/A</v>
      </c>
      <c r="G488" s="62">
        <f t="shared" si="83"/>
        <v>6</v>
      </c>
      <c r="H488" s="62" t="s">
        <v>32</v>
      </c>
      <c r="I488" s="64" t="s">
        <v>2169</v>
      </c>
      <c r="J488" s="64"/>
      <c r="K488" s="65"/>
      <c r="L488" s="65"/>
      <c r="M488" s="65"/>
      <c r="N488" s="64"/>
      <c r="O488" s="66" t="s">
        <v>32</v>
      </c>
      <c r="P488" s="66" t="str">
        <f t="shared" si="76"/>
        <v>1..1</v>
      </c>
      <c r="Q488" s="6" t="s">
        <v>2459</v>
      </c>
      <c r="R488" s="67" t="s">
        <v>2460</v>
      </c>
      <c r="S488" s="66" t="s">
        <v>73</v>
      </c>
      <c r="T488" s="68" t="s">
        <v>56</v>
      </c>
      <c r="U488" s="62" t="s">
        <v>42</v>
      </c>
      <c r="V488" s="66"/>
      <c r="W488" s="69"/>
      <c r="X488" s="38"/>
      <c r="Y488" s="70" t="s">
        <v>47</v>
      </c>
      <c r="Z488" s="70" t="s">
        <v>47</v>
      </c>
      <c r="AA488" s="4"/>
      <c r="AB488" s="13" t="str">
        <f t="shared" si="66"/>
        <v>/rsm:CrossIndustryInvoice/rsm:SupplyChainTradeTransaction/ram:ApplicableHeaderTradeAgreement/ram:SellerTaxRepresentativeTradeParty/ram:DefinedTradeContact/ram:EmailURIUniversalCommunication</v>
      </c>
      <c r="AC488" s="13" t="str">
        <f t="shared" si="67"/>
        <v>/ram:URIID</v>
      </c>
      <c r="AD488" s="14">
        <f>COUNTIFS(R$4:R488,AB488)</f>
        <v>1</v>
      </c>
      <c r="AE488" s="1"/>
      <c r="AF488" s="61" t="str">
        <f t="shared" si="78"/>
        <v>EXT</v>
      </c>
      <c r="AG488" s="62">
        <f t="shared" si="80"/>
        <v>6</v>
      </c>
      <c r="AH488" s="62" t="str">
        <f t="shared" si="79"/>
        <v>1..1</v>
      </c>
      <c r="AI488" s="64" t="s">
        <v>2172</v>
      </c>
      <c r="AJ488" s="64"/>
      <c r="AK488" s="65"/>
      <c r="AL488" s="65"/>
      <c r="AM488" s="65"/>
      <c r="AN488" s="64"/>
      <c r="AO488" s="66" t="str">
        <f t="shared" si="77"/>
        <v>1..1</v>
      </c>
      <c r="AP488" s="66" t="str">
        <f t="shared" si="77"/>
        <v>1..1</v>
      </c>
      <c r="AQ488" s="6" t="str">
        <f t="shared" si="77"/>
        <v>/rsm:CrossIndustryInvoice
/rsm:SupplyChainTradeTransaction
/ram:ApplicableHeaderTradeAgreement
/ram:SellerTaxRepresentativeTradeParty
/ram:DefinedTradeContact
/ram:EmailURIUniversalCommunication
/ram:URIID</v>
      </c>
      <c r="AR488" s="67" t="str">
        <f t="shared" si="77"/>
        <v>/rsm:CrossIndustryInvoice/rsm:SupplyChainTradeTransaction/ram:ApplicableHeaderTradeAgreement/ram:SellerTaxRepresentativeTradeParty/ram:DefinedTradeContact/ram:EmailURIUniversalCommunication/ram:URIID</v>
      </c>
      <c r="AS488" s="66" t="s">
        <v>73</v>
      </c>
      <c r="AT488" s="68" t="s">
        <v>56</v>
      </c>
      <c r="AU488" s="62" t="str">
        <f t="shared" si="81"/>
        <v>0..1</v>
      </c>
      <c r="AV488" s="66"/>
      <c r="AW488" s="69"/>
      <c r="AX488" s="7"/>
      <c r="AY488" s="70" t="str">
        <f t="shared" si="82"/>
        <v>EXTENDED</v>
      </c>
      <c r="AZ488" s="70" t="str">
        <f t="shared" si="82"/>
        <v>EXTENDED</v>
      </c>
      <c r="BA488" s="1"/>
      <c r="BB488" s="57"/>
      <c r="BE488"/>
      <c r="BF488" s="1"/>
      <c r="BG488" s="1"/>
      <c r="BH488" s="1"/>
      <c r="BI488" s="1"/>
      <c r="BJ488" s="1"/>
      <c r="BK488" s="1"/>
      <c r="BL488" s="1"/>
      <c r="BM488" s="1"/>
      <c r="BN488" s="1"/>
      <c r="BO488" s="1"/>
      <c r="BP488" s="1"/>
      <c r="BQ488" s="1"/>
      <c r="BR488" s="1"/>
      <c r="BS488" s="1"/>
      <c r="BT488" s="1"/>
      <c r="BU488" s="1"/>
      <c r="BV488" s="1"/>
      <c r="BW488" s="1"/>
      <c r="BX488" s="1"/>
      <c r="BY488" s="1"/>
      <c r="BZ488" s="1"/>
    </row>
    <row r="489" spans="1:78" s="59" customFormat="1" ht="90" x14ac:dyDescent="0.2">
      <c r="A489" s="45" t="str">
        <f t="shared" si="68"/>
        <v>NO</v>
      </c>
      <c r="B489" s="45"/>
      <c r="C489" s="45"/>
      <c r="D489" s="185" t="s">
        <v>1526</v>
      </c>
      <c r="E489" s="188" t="s">
        <v>2461</v>
      </c>
      <c r="F489" s="303" t="s">
        <v>2461</v>
      </c>
      <c r="G489" s="124">
        <f t="shared" si="83"/>
        <v>4</v>
      </c>
      <c r="H489" s="124" t="s">
        <v>32</v>
      </c>
      <c r="I489" s="138" t="s">
        <v>2462</v>
      </c>
      <c r="J489" s="125" t="s">
        <v>2319</v>
      </c>
      <c r="K489" s="126" t="s">
        <v>2463</v>
      </c>
      <c r="L489" s="126" t="s">
        <v>2464</v>
      </c>
      <c r="M489" s="126" t="s">
        <v>2465</v>
      </c>
      <c r="N489" s="125"/>
      <c r="O489" s="124" t="s">
        <v>32</v>
      </c>
      <c r="P489" s="124" t="str">
        <f t="shared" si="76"/>
        <v>1..1</v>
      </c>
      <c r="Q489" s="127" t="s">
        <v>2466</v>
      </c>
      <c r="R489" s="128" t="s">
        <v>2467</v>
      </c>
      <c r="S489" s="124" t="s">
        <v>35</v>
      </c>
      <c r="T489" s="129"/>
      <c r="U489" s="124" t="s">
        <v>42</v>
      </c>
      <c r="V489" s="124" t="s">
        <v>35</v>
      </c>
      <c r="W489" s="130" t="s">
        <v>35</v>
      </c>
      <c r="X489" s="38"/>
      <c r="Y489" s="129" t="s">
        <v>185</v>
      </c>
      <c r="Z489" s="129" t="s">
        <v>185</v>
      </c>
      <c r="AA489" s="4"/>
      <c r="AB489" s="13" t="str">
        <f t="shared" si="66"/>
        <v>/rsm:CrossIndustryInvoice/rsm:SupplyChainTradeTransaction/ram:ApplicableHeaderTradeAgreement/ram:SellerTaxRepresentativeTradeParty</v>
      </c>
      <c r="AC489" s="13" t="str">
        <f t="shared" si="67"/>
        <v>/ram:PostalTradeAddress</v>
      </c>
      <c r="AD489" s="14">
        <f>COUNTIFS(R$4:R489,AB489)</f>
        <v>1</v>
      </c>
      <c r="AE489" s="1"/>
      <c r="AF489" s="188" t="str">
        <f t="shared" si="78"/>
        <v>BG-12</v>
      </c>
      <c r="AG489" s="124">
        <f t="shared" si="80"/>
        <v>4</v>
      </c>
      <c r="AH489" s="124" t="str">
        <f t="shared" si="79"/>
        <v>1..1</v>
      </c>
      <c r="AI489" s="138" t="s">
        <v>2323</v>
      </c>
      <c r="AJ489" s="125" t="s">
        <v>2324</v>
      </c>
      <c r="AK489" s="126" t="s">
        <v>2468</v>
      </c>
      <c r="AL489" s="126" t="s">
        <v>2469</v>
      </c>
      <c r="AM489" s="126" t="s">
        <v>2470</v>
      </c>
      <c r="AN489" s="125"/>
      <c r="AO489" s="124" t="str">
        <f t="shared" si="77"/>
        <v>1..1</v>
      </c>
      <c r="AP489" s="124" t="str">
        <f t="shared" si="77"/>
        <v>1..1</v>
      </c>
      <c r="AQ489" s="127" t="str">
        <f t="shared" si="77"/>
        <v>/rsm:CrossIndustryInvoice
/rsm:SupplyChainTradeTransaction
/ram:ApplicableHeaderTradeAgreement
/ram:SellerTaxRepresentativeTradeParty
/ram:PostalTradeAddress</v>
      </c>
      <c r="AR489" s="128" t="str">
        <f t="shared" si="77"/>
        <v>/rsm:CrossIndustryInvoice/rsm:SupplyChainTradeTransaction/ram:ApplicableHeaderTradeAgreement/ram:SellerTaxRepresentativeTradeParty/ram:PostalTradeAddress</v>
      </c>
      <c r="AS489" s="124" t="s">
        <v>35</v>
      </c>
      <c r="AT489" s="129"/>
      <c r="AU489" s="124" t="str">
        <f t="shared" si="81"/>
        <v>0..1</v>
      </c>
      <c r="AV489" s="124" t="s">
        <v>35</v>
      </c>
      <c r="AW489" s="130" t="s">
        <v>35</v>
      </c>
      <c r="AX489" s="7"/>
      <c r="AY489" s="129" t="str">
        <f t="shared" si="82"/>
        <v>BASIC WL</v>
      </c>
      <c r="AZ489" s="129" t="str">
        <f t="shared" si="82"/>
        <v>BASIC WL</v>
      </c>
      <c r="BA489" s="1"/>
      <c r="BB489" s="57"/>
      <c r="BE489"/>
      <c r="BF489" s="1"/>
      <c r="BG489" s="1"/>
      <c r="BH489" s="1"/>
      <c r="BI489" s="1"/>
      <c r="BJ489" s="1"/>
      <c r="BK489" s="1"/>
      <c r="BL489" s="1"/>
      <c r="BM489" s="1"/>
      <c r="BN489" s="1"/>
      <c r="BO489" s="1"/>
      <c r="BP489" s="1"/>
      <c r="BQ489" s="1"/>
      <c r="BR489" s="1"/>
      <c r="BS489" s="1"/>
      <c r="BT489" s="1"/>
      <c r="BU489" s="1"/>
      <c r="BV489" s="1"/>
      <c r="BW489" s="1"/>
      <c r="BX489" s="1"/>
      <c r="BY489" s="1"/>
      <c r="BZ489" s="1"/>
    </row>
    <row r="490" spans="1:78" s="59" customFormat="1" ht="105" x14ac:dyDescent="0.2">
      <c r="A490" s="45" t="str">
        <f t="shared" si="68"/>
        <v>YES</v>
      </c>
      <c r="B490" s="45"/>
      <c r="C490" s="45"/>
      <c r="D490" s="185" t="s">
        <v>1526</v>
      </c>
      <c r="E490" s="186" t="s">
        <v>2471</v>
      </c>
      <c r="F490" s="301" t="s">
        <v>2471</v>
      </c>
      <c r="G490" s="66">
        <f t="shared" si="83"/>
        <v>5</v>
      </c>
      <c r="H490" s="66" t="s">
        <v>42</v>
      </c>
      <c r="I490" s="64" t="s">
        <v>2326</v>
      </c>
      <c r="J490" s="64" t="s">
        <v>1635</v>
      </c>
      <c r="K490" s="65" t="s">
        <v>1636</v>
      </c>
      <c r="L490" s="65"/>
      <c r="M490" s="65" t="s">
        <v>35</v>
      </c>
      <c r="N490" s="64" t="s">
        <v>70</v>
      </c>
      <c r="O490" s="66" t="s">
        <v>42</v>
      </c>
      <c r="P490" s="66" t="str">
        <f t="shared" si="76"/>
        <v>0..1</v>
      </c>
      <c r="Q490" s="2" t="s">
        <v>2472</v>
      </c>
      <c r="R490" s="75" t="s">
        <v>2473</v>
      </c>
      <c r="S490" s="66" t="s">
        <v>73</v>
      </c>
      <c r="T490" s="68" t="s">
        <v>56</v>
      </c>
      <c r="U490" s="66" t="s">
        <v>42</v>
      </c>
      <c r="V490" s="66" t="s">
        <v>35</v>
      </c>
      <c r="W490" s="69" t="s">
        <v>35</v>
      </c>
      <c r="X490" s="38"/>
      <c r="Y490" s="68" t="s">
        <v>185</v>
      </c>
      <c r="Z490" s="68" t="s">
        <v>185</v>
      </c>
      <c r="AA490" s="4"/>
      <c r="AB490" s="13" t="str">
        <f t="shared" si="66"/>
        <v>/rsm:CrossIndustryInvoice/rsm:SupplyChainTradeTransaction/ram:ApplicableHeaderTradeAgreement/ram:SellerTaxRepresentativeTradeParty/ram:PostalTradeAddress</v>
      </c>
      <c r="AC490" s="13" t="str">
        <f t="shared" si="67"/>
        <v>/ram:PostcodeCode</v>
      </c>
      <c r="AD490" s="14">
        <f>COUNTIFS(R$4:R490,AB490)</f>
        <v>1</v>
      </c>
      <c r="AE490" s="1"/>
      <c r="AF490" s="186" t="str">
        <f t="shared" si="78"/>
        <v>BT-67</v>
      </c>
      <c r="AG490" s="66">
        <f t="shared" si="80"/>
        <v>5</v>
      </c>
      <c r="AH490" s="66" t="str">
        <f t="shared" si="79"/>
        <v>0..1</v>
      </c>
      <c r="AI490" s="64" t="s">
        <v>2329</v>
      </c>
      <c r="AJ490" s="64" t="s">
        <v>1747</v>
      </c>
      <c r="AK490" s="65" t="s">
        <v>1748</v>
      </c>
      <c r="AL490" s="65"/>
      <c r="AM490" s="65" t="s">
        <v>35</v>
      </c>
      <c r="AN490" s="64" t="s">
        <v>78</v>
      </c>
      <c r="AO490" s="66" t="str">
        <f t="shared" si="77"/>
        <v>0..1</v>
      </c>
      <c r="AP490" s="66" t="str">
        <f t="shared" si="77"/>
        <v>0..1</v>
      </c>
      <c r="AQ490" s="2" t="str">
        <f t="shared" si="77"/>
        <v>/rsm:CrossIndustryInvoice
/rsm:SupplyChainTradeTransaction
/ram:ApplicableHeaderTradeAgreement
/ram:SellerTaxRepresentativeTradeParty
/ram:PostalTradeAddress
/ram:PostcodeCode</v>
      </c>
      <c r="AR490" s="75" t="str">
        <f t="shared" si="77"/>
        <v>/rsm:CrossIndustryInvoice/rsm:SupplyChainTradeTransaction/ram:ApplicableHeaderTradeAgreement/ram:SellerTaxRepresentativeTradeParty/ram:PostalTradeAddress/ram:PostcodeCode</v>
      </c>
      <c r="AS490" s="66" t="s">
        <v>73</v>
      </c>
      <c r="AT490" s="68" t="s">
        <v>56</v>
      </c>
      <c r="AU490" s="66" t="str">
        <f t="shared" si="81"/>
        <v>0..1</v>
      </c>
      <c r="AV490" s="66" t="s">
        <v>35</v>
      </c>
      <c r="AW490" s="69" t="s">
        <v>35</v>
      </c>
      <c r="AX490" s="7"/>
      <c r="AY490" s="68" t="str">
        <f t="shared" si="82"/>
        <v>BASIC WL</v>
      </c>
      <c r="AZ490" s="68" t="str">
        <f t="shared" si="82"/>
        <v>BASIC WL</v>
      </c>
      <c r="BA490" s="1"/>
      <c r="BB490" s="57"/>
      <c r="BE490"/>
      <c r="BF490" s="1"/>
      <c r="BG490" s="1"/>
      <c r="BH490" s="1"/>
      <c r="BI490" s="1"/>
      <c r="BJ490" s="1"/>
      <c r="BK490" s="1"/>
      <c r="BL490" s="1"/>
      <c r="BM490" s="1"/>
      <c r="BN490" s="1"/>
      <c r="BO490" s="1"/>
      <c r="BP490" s="1"/>
      <c r="BQ490" s="1"/>
      <c r="BR490" s="1"/>
      <c r="BS490" s="1"/>
      <c r="BT490" s="1"/>
      <c r="BU490" s="1"/>
      <c r="BV490" s="1"/>
      <c r="BW490" s="1"/>
      <c r="BX490" s="1"/>
      <c r="BY490" s="1"/>
      <c r="BZ490" s="1"/>
    </row>
    <row r="491" spans="1:78" s="59" customFormat="1" ht="105" x14ac:dyDescent="0.2">
      <c r="A491" s="45" t="str">
        <f t="shared" si="68"/>
        <v>YES</v>
      </c>
      <c r="B491" s="45"/>
      <c r="C491" s="45"/>
      <c r="D491" s="185" t="s">
        <v>1526</v>
      </c>
      <c r="E491" s="186" t="s">
        <v>2474</v>
      </c>
      <c r="F491" s="301" t="s">
        <v>2474</v>
      </c>
      <c r="G491" s="66">
        <f t="shared" si="83"/>
        <v>5</v>
      </c>
      <c r="H491" s="66" t="s">
        <v>42</v>
      </c>
      <c r="I491" s="64" t="s">
        <v>2330</v>
      </c>
      <c r="J491" s="64" t="s">
        <v>1641</v>
      </c>
      <c r="K491" s="65" t="s">
        <v>2184</v>
      </c>
      <c r="L491" s="65"/>
      <c r="M491" s="65" t="s">
        <v>35</v>
      </c>
      <c r="N491" s="64" t="s">
        <v>70</v>
      </c>
      <c r="O491" s="66" t="s">
        <v>42</v>
      </c>
      <c r="P491" s="66" t="str">
        <f t="shared" si="76"/>
        <v>0..1</v>
      </c>
      <c r="Q491" s="2" t="s">
        <v>2475</v>
      </c>
      <c r="R491" s="75" t="s">
        <v>2476</v>
      </c>
      <c r="S491" s="66" t="s">
        <v>73</v>
      </c>
      <c r="T491" s="68" t="s">
        <v>56</v>
      </c>
      <c r="U491" s="66" t="s">
        <v>42</v>
      </c>
      <c r="V491" s="66" t="s">
        <v>35</v>
      </c>
      <c r="W491" s="69" t="s">
        <v>35</v>
      </c>
      <c r="X491" s="38"/>
      <c r="Y491" s="68" t="s">
        <v>185</v>
      </c>
      <c r="Z491" s="68" t="s">
        <v>185</v>
      </c>
      <c r="AA491" s="4"/>
      <c r="AB491" s="13" t="str">
        <f t="shared" si="66"/>
        <v>/rsm:CrossIndustryInvoice/rsm:SupplyChainTradeTransaction/ram:ApplicableHeaderTradeAgreement/ram:SellerTaxRepresentativeTradeParty/ram:PostalTradeAddress</v>
      </c>
      <c r="AC491" s="13" t="str">
        <f t="shared" si="67"/>
        <v>/ram:LineOne</v>
      </c>
      <c r="AD491" s="14">
        <f>COUNTIFS(R$4:R491,AB491)</f>
        <v>1</v>
      </c>
      <c r="AE491" s="1"/>
      <c r="AF491" s="186" t="str">
        <f t="shared" si="78"/>
        <v>BT-64</v>
      </c>
      <c r="AG491" s="66">
        <f t="shared" si="80"/>
        <v>5</v>
      </c>
      <c r="AH491" s="66" t="str">
        <f t="shared" si="79"/>
        <v>0..1</v>
      </c>
      <c r="AI491" s="64" t="s">
        <v>2333</v>
      </c>
      <c r="AJ491" s="64" t="s">
        <v>1754</v>
      </c>
      <c r="AK491" s="65" t="s">
        <v>1755</v>
      </c>
      <c r="AL491" s="65"/>
      <c r="AM491" s="65" t="s">
        <v>35</v>
      </c>
      <c r="AN491" s="64" t="s">
        <v>78</v>
      </c>
      <c r="AO491" s="66" t="str">
        <f t="shared" si="77"/>
        <v>0..1</v>
      </c>
      <c r="AP491" s="66" t="str">
        <f t="shared" si="77"/>
        <v>0..1</v>
      </c>
      <c r="AQ491" s="2" t="str">
        <f t="shared" si="77"/>
        <v>/rsm:CrossIndustryInvoice
/rsm:SupplyChainTradeTransaction
/ram:ApplicableHeaderTradeAgreement
/ram:SellerTaxRepresentativeTradeParty
/ram:PostalTradeAddress
/ram:LineOne</v>
      </c>
      <c r="AR491" s="75" t="str">
        <f t="shared" si="77"/>
        <v>/rsm:CrossIndustryInvoice/rsm:SupplyChainTradeTransaction/ram:ApplicableHeaderTradeAgreement/ram:SellerTaxRepresentativeTradeParty/ram:PostalTradeAddress/ram:LineOne</v>
      </c>
      <c r="AS491" s="66" t="s">
        <v>73</v>
      </c>
      <c r="AT491" s="68" t="s">
        <v>56</v>
      </c>
      <c r="AU491" s="66" t="str">
        <f t="shared" si="81"/>
        <v>0..1</v>
      </c>
      <c r="AV491" s="66" t="s">
        <v>35</v>
      </c>
      <c r="AW491" s="69" t="s">
        <v>35</v>
      </c>
      <c r="AX491" s="7"/>
      <c r="AY491" s="68" t="str">
        <f t="shared" si="82"/>
        <v>BASIC WL</v>
      </c>
      <c r="AZ491" s="68" t="str">
        <f t="shared" si="82"/>
        <v>BASIC WL</v>
      </c>
      <c r="BA491" s="1"/>
      <c r="BB491" s="57"/>
      <c r="BE491"/>
      <c r="BF491" s="1"/>
      <c r="BG491" s="1"/>
      <c r="BH491" s="1"/>
      <c r="BI491" s="1"/>
      <c r="BJ491" s="1"/>
      <c r="BK491" s="1"/>
      <c r="BL491" s="1"/>
      <c r="BM491" s="1"/>
      <c r="BN491" s="1"/>
      <c r="BO491" s="1"/>
      <c r="BP491" s="1"/>
      <c r="BQ491" s="1"/>
      <c r="BR491" s="1"/>
      <c r="BS491" s="1"/>
      <c r="BT491" s="1"/>
      <c r="BU491" s="1"/>
      <c r="BV491" s="1"/>
      <c r="BW491" s="1"/>
      <c r="BX491" s="1"/>
      <c r="BY491" s="1"/>
      <c r="BZ491" s="1"/>
    </row>
    <row r="492" spans="1:78" s="59" customFormat="1" ht="105" x14ac:dyDescent="0.2">
      <c r="A492" s="45" t="str">
        <f t="shared" si="68"/>
        <v>YES</v>
      </c>
      <c r="B492" s="45"/>
      <c r="C492" s="45"/>
      <c r="D492" s="185" t="s">
        <v>1526</v>
      </c>
      <c r="E492" s="186" t="s">
        <v>2477</v>
      </c>
      <c r="F492" s="301" t="s">
        <v>2477</v>
      </c>
      <c r="G492" s="66">
        <f t="shared" si="83"/>
        <v>5</v>
      </c>
      <c r="H492" s="66" t="s">
        <v>42</v>
      </c>
      <c r="I492" s="64" t="s">
        <v>2334</v>
      </c>
      <c r="J492" s="64" t="s">
        <v>1647</v>
      </c>
      <c r="K492" s="65"/>
      <c r="L492" s="65"/>
      <c r="M492" s="65" t="s">
        <v>35</v>
      </c>
      <c r="N492" s="64" t="s">
        <v>70</v>
      </c>
      <c r="O492" s="66" t="s">
        <v>42</v>
      </c>
      <c r="P492" s="66" t="str">
        <f t="shared" si="76"/>
        <v>0..1</v>
      </c>
      <c r="Q492" s="2" t="s">
        <v>2478</v>
      </c>
      <c r="R492" s="75" t="s">
        <v>2479</v>
      </c>
      <c r="S492" s="66" t="s">
        <v>73</v>
      </c>
      <c r="T492" s="68" t="s">
        <v>56</v>
      </c>
      <c r="U492" s="66" t="s">
        <v>42</v>
      </c>
      <c r="V492" s="66" t="s">
        <v>35</v>
      </c>
      <c r="W492" s="69" t="s">
        <v>35</v>
      </c>
      <c r="X492" s="38"/>
      <c r="Y492" s="68" t="s">
        <v>185</v>
      </c>
      <c r="Z492" s="68" t="s">
        <v>185</v>
      </c>
      <c r="AA492" s="4"/>
      <c r="AB492" s="13" t="str">
        <f t="shared" si="66"/>
        <v>/rsm:CrossIndustryInvoice/rsm:SupplyChainTradeTransaction/ram:ApplicableHeaderTradeAgreement/ram:SellerTaxRepresentativeTradeParty/ram:PostalTradeAddress</v>
      </c>
      <c r="AC492" s="13" t="str">
        <f t="shared" si="67"/>
        <v>/ram:LineTwo</v>
      </c>
      <c r="AD492" s="14">
        <f>COUNTIFS(R$4:R492,AB492)</f>
        <v>1</v>
      </c>
      <c r="AE492" s="1"/>
      <c r="AF492" s="186" t="str">
        <f t="shared" si="78"/>
        <v>BT-65</v>
      </c>
      <c r="AG492" s="66">
        <f t="shared" si="80"/>
        <v>5</v>
      </c>
      <c r="AH492" s="66" t="str">
        <f t="shared" si="79"/>
        <v>0..1</v>
      </c>
      <c r="AI492" s="64" t="s">
        <v>2337</v>
      </c>
      <c r="AJ492" s="64" t="s">
        <v>1761</v>
      </c>
      <c r="AK492" s="65"/>
      <c r="AL492" s="65"/>
      <c r="AM492" s="65" t="s">
        <v>35</v>
      </c>
      <c r="AN492" s="64" t="s">
        <v>78</v>
      </c>
      <c r="AO492" s="66" t="str">
        <f t="shared" si="77"/>
        <v>0..1</v>
      </c>
      <c r="AP492" s="66" t="str">
        <f t="shared" si="77"/>
        <v>0..1</v>
      </c>
      <c r="AQ492" s="2" t="str">
        <f t="shared" si="77"/>
        <v>/rsm:CrossIndustryInvoice
/rsm:SupplyChainTradeTransaction
/ram:ApplicableHeaderTradeAgreement
/ram:SellerTaxRepresentativeTradeParty
/ram:PostalTradeAddress
/ram:LineTwo</v>
      </c>
      <c r="AR492" s="75" t="str">
        <f t="shared" si="77"/>
        <v>/rsm:CrossIndustryInvoice/rsm:SupplyChainTradeTransaction/ram:ApplicableHeaderTradeAgreement/ram:SellerTaxRepresentativeTradeParty/ram:PostalTradeAddress/ram:LineTwo</v>
      </c>
      <c r="AS492" s="66" t="s">
        <v>73</v>
      </c>
      <c r="AT492" s="68" t="s">
        <v>56</v>
      </c>
      <c r="AU492" s="66" t="str">
        <f t="shared" si="81"/>
        <v>0..1</v>
      </c>
      <c r="AV492" s="66" t="s">
        <v>35</v>
      </c>
      <c r="AW492" s="69" t="s">
        <v>35</v>
      </c>
      <c r="AX492" s="7"/>
      <c r="AY492" s="68" t="str">
        <f t="shared" si="82"/>
        <v>BASIC WL</v>
      </c>
      <c r="AZ492" s="68" t="str">
        <f t="shared" si="82"/>
        <v>BASIC WL</v>
      </c>
      <c r="BA492" s="1"/>
      <c r="BB492" s="57"/>
      <c r="BE492"/>
      <c r="BF492" s="1"/>
      <c r="BG492" s="1"/>
      <c r="BH492" s="1"/>
      <c r="BI492" s="1"/>
      <c r="BJ492" s="1"/>
      <c r="BK492" s="1"/>
      <c r="BL492" s="1"/>
      <c r="BM492" s="1"/>
      <c r="BN492" s="1"/>
      <c r="BO492" s="1"/>
      <c r="BP492" s="1"/>
      <c r="BQ492" s="1"/>
      <c r="BR492" s="1"/>
      <c r="BS492" s="1"/>
      <c r="BT492" s="1"/>
      <c r="BU492" s="1"/>
      <c r="BV492" s="1"/>
      <c r="BW492" s="1"/>
      <c r="BX492" s="1"/>
      <c r="BY492" s="1"/>
      <c r="BZ492" s="1"/>
    </row>
    <row r="493" spans="1:78" s="59" customFormat="1" ht="105" x14ac:dyDescent="0.2">
      <c r="A493" s="45" t="str">
        <f t="shared" si="68"/>
        <v>YES</v>
      </c>
      <c r="B493" s="45"/>
      <c r="C493" s="45"/>
      <c r="D493" s="185" t="s">
        <v>1526</v>
      </c>
      <c r="E493" s="186" t="s">
        <v>2480</v>
      </c>
      <c r="F493" s="301" t="s">
        <v>2480</v>
      </c>
      <c r="G493" s="66">
        <f t="shared" si="83"/>
        <v>5</v>
      </c>
      <c r="H493" s="66" t="s">
        <v>42</v>
      </c>
      <c r="I493" s="64" t="s">
        <v>2338</v>
      </c>
      <c r="J493" s="64" t="s">
        <v>1647</v>
      </c>
      <c r="K493" s="65"/>
      <c r="L493" s="65"/>
      <c r="M493" s="65" t="s">
        <v>35</v>
      </c>
      <c r="N493" s="64" t="s">
        <v>70</v>
      </c>
      <c r="O493" s="66" t="s">
        <v>42</v>
      </c>
      <c r="P493" s="66" t="str">
        <f t="shared" si="76"/>
        <v>0..1</v>
      </c>
      <c r="Q493" s="2" t="s">
        <v>2481</v>
      </c>
      <c r="R493" s="75" t="s">
        <v>2482</v>
      </c>
      <c r="S493" s="66" t="s">
        <v>73</v>
      </c>
      <c r="T493" s="68" t="s">
        <v>56</v>
      </c>
      <c r="U493" s="66" t="s">
        <v>42</v>
      </c>
      <c r="V493" s="66" t="s">
        <v>35</v>
      </c>
      <c r="W493" s="69" t="s">
        <v>35</v>
      </c>
      <c r="X493" s="38"/>
      <c r="Y493" s="68" t="s">
        <v>185</v>
      </c>
      <c r="Z493" s="68" t="s">
        <v>185</v>
      </c>
      <c r="AA493" s="4"/>
      <c r="AB493" s="13" t="str">
        <f t="shared" si="66"/>
        <v>/rsm:CrossIndustryInvoice/rsm:SupplyChainTradeTransaction/ram:ApplicableHeaderTradeAgreement/ram:SellerTaxRepresentativeTradeParty/ram:PostalTradeAddress</v>
      </c>
      <c r="AC493" s="13" t="str">
        <f t="shared" si="67"/>
        <v>/ram:LineThree</v>
      </c>
      <c r="AD493" s="14">
        <f>COUNTIFS(R$4:R493,AB493)</f>
        <v>1</v>
      </c>
      <c r="AE493" s="1"/>
      <c r="AF493" s="186" t="str">
        <f t="shared" si="78"/>
        <v>BT-164</v>
      </c>
      <c r="AG493" s="66">
        <f t="shared" si="80"/>
        <v>5</v>
      </c>
      <c r="AH493" s="66" t="str">
        <f t="shared" si="79"/>
        <v>0..1</v>
      </c>
      <c r="AI493" s="64" t="s">
        <v>2341</v>
      </c>
      <c r="AJ493" s="64" t="s">
        <v>1761</v>
      </c>
      <c r="AK493" s="65" t="s">
        <v>35</v>
      </c>
      <c r="AL493" s="65"/>
      <c r="AM493" s="65" t="s">
        <v>35</v>
      </c>
      <c r="AN493" s="64" t="s">
        <v>78</v>
      </c>
      <c r="AO493" s="66" t="str">
        <f t="shared" si="77"/>
        <v>0..1</v>
      </c>
      <c r="AP493" s="66" t="str">
        <f t="shared" si="77"/>
        <v>0..1</v>
      </c>
      <c r="AQ493" s="2" t="str">
        <f t="shared" si="77"/>
        <v>/rsm:CrossIndustryInvoice
/rsm:SupplyChainTradeTransaction
/ram:ApplicableHeaderTradeAgreement
/ram:SellerTaxRepresentativeTradeParty
/ram:PostalTradeAddress
/ram:LineThree</v>
      </c>
      <c r="AR493" s="75" t="str">
        <f t="shared" si="77"/>
        <v>/rsm:CrossIndustryInvoice/rsm:SupplyChainTradeTransaction/ram:ApplicableHeaderTradeAgreement/ram:SellerTaxRepresentativeTradeParty/ram:PostalTradeAddress/ram:LineThree</v>
      </c>
      <c r="AS493" s="66" t="s">
        <v>73</v>
      </c>
      <c r="AT493" s="68" t="s">
        <v>56</v>
      </c>
      <c r="AU493" s="66" t="str">
        <f t="shared" si="81"/>
        <v>0..1</v>
      </c>
      <c r="AV493" s="66" t="s">
        <v>35</v>
      </c>
      <c r="AW493" s="69" t="s">
        <v>35</v>
      </c>
      <c r="AX493" s="7"/>
      <c r="AY493" s="68" t="str">
        <f t="shared" si="82"/>
        <v>BASIC WL</v>
      </c>
      <c r="AZ493" s="68" t="str">
        <f t="shared" si="82"/>
        <v>BASIC WL</v>
      </c>
      <c r="BA493" s="1"/>
      <c r="BB493" s="57"/>
      <c r="BE493"/>
      <c r="BF493" s="1"/>
      <c r="BG493" s="1"/>
      <c r="BH493" s="1"/>
      <c r="BI493" s="1"/>
      <c r="BJ493" s="1"/>
      <c r="BK493" s="1"/>
      <c r="BL493" s="1"/>
      <c r="BM493" s="1"/>
      <c r="BN493" s="1"/>
      <c r="BO493" s="1"/>
      <c r="BP493" s="1"/>
      <c r="BQ493" s="1"/>
      <c r="BR493" s="1"/>
      <c r="BS493" s="1"/>
      <c r="BT493" s="1"/>
      <c r="BU493" s="1"/>
      <c r="BV493" s="1"/>
      <c r="BW493" s="1"/>
      <c r="BX493" s="1"/>
      <c r="BY493" s="1"/>
      <c r="BZ493" s="1"/>
    </row>
    <row r="494" spans="1:78" s="59" customFormat="1" ht="105" x14ac:dyDescent="0.2">
      <c r="A494" s="45" t="str">
        <f t="shared" si="68"/>
        <v>YES</v>
      </c>
      <c r="B494" s="45"/>
      <c r="C494" s="45"/>
      <c r="D494" s="185" t="s">
        <v>1526</v>
      </c>
      <c r="E494" s="186" t="s">
        <v>2483</v>
      </c>
      <c r="F494" s="301" t="s">
        <v>2483</v>
      </c>
      <c r="G494" s="66">
        <f t="shared" si="83"/>
        <v>5</v>
      </c>
      <c r="H494" s="66" t="s">
        <v>42</v>
      </c>
      <c r="I494" s="64" t="s">
        <v>2342</v>
      </c>
      <c r="J494" s="64" t="s">
        <v>2197</v>
      </c>
      <c r="K494" s="65"/>
      <c r="L494" s="65"/>
      <c r="M494" s="65" t="s">
        <v>35</v>
      </c>
      <c r="N494" s="64" t="s">
        <v>70</v>
      </c>
      <c r="O494" s="66" t="s">
        <v>42</v>
      </c>
      <c r="P494" s="66" t="str">
        <f t="shared" si="76"/>
        <v>0..1</v>
      </c>
      <c r="Q494" s="2" t="s">
        <v>2484</v>
      </c>
      <c r="R494" s="75" t="s">
        <v>2485</v>
      </c>
      <c r="S494" s="66" t="s">
        <v>73</v>
      </c>
      <c r="T494" s="68" t="s">
        <v>56</v>
      </c>
      <c r="U494" s="66" t="s">
        <v>42</v>
      </c>
      <c r="V494" s="66" t="s">
        <v>35</v>
      </c>
      <c r="W494" s="69" t="s">
        <v>35</v>
      </c>
      <c r="X494" s="38"/>
      <c r="Y494" s="68" t="s">
        <v>185</v>
      </c>
      <c r="Z494" s="68" t="s">
        <v>185</v>
      </c>
      <c r="AA494" s="4"/>
      <c r="AB494" s="13" t="str">
        <f t="shared" si="66"/>
        <v>/rsm:CrossIndustryInvoice/rsm:SupplyChainTradeTransaction/ram:ApplicableHeaderTradeAgreement/ram:SellerTaxRepresentativeTradeParty/ram:PostalTradeAddress</v>
      </c>
      <c r="AC494" s="13" t="str">
        <f t="shared" si="67"/>
        <v>/ram:CityName</v>
      </c>
      <c r="AD494" s="14">
        <f>COUNTIFS(R$4:R494,AB494)</f>
        <v>1</v>
      </c>
      <c r="AE494" s="1"/>
      <c r="AF494" s="186" t="str">
        <f t="shared" si="78"/>
        <v>BT-66</v>
      </c>
      <c r="AG494" s="66">
        <f t="shared" si="80"/>
        <v>5</v>
      </c>
      <c r="AH494" s="66" t="str">
        <f t="shared" si="79"/>
        <v>0..1</v>
      </c>
      <c r="AI494" s="64" t="s">
        <v>2345</v>
      </c>
      <c r="AJ494" s="64" t="s">
        <v>2201</v>
      </c>
      <c r="AK494" s="65"/>
      <c r="AL494" s="65"/>
      <c r="AM494" s="65" t="s">
        <v>35</v>
      </c>
      <c r="AN494" s="64" t="s">
        <v>78</v>
      </c>
      <c r="AO494" s="66" t="str">
        <f t="shared" si="77"/>
        <v>0..1</v>
      </c>
      <c r="AP494" s="66" t="str">
        <f t="shared" si="77"/>
        <v>0..1</v>
      </c>
      <c r="AQ494" s="2" t="str">
        <f t="shared" si="77"/>
        <v>/rsm:CrossIndustryInvoice
/rsm:SupplyChainTradeTransaction
/ram:ApplicableHeaderTradeAgreement
/ram:SellerTaxRepresentativeTradeParty
/ram:PostalTradeAddress
/ram:CityName</v>
      </c>
      <c r="AR494" s="75" t="str">
        <f t="shared" si="77"/>
        <v>/rsm:CrossIndustryInvoice/rsm:SupplyChainTradeTransaction/ram:ApplicableHeaderTradeAgreement/ram:SellerTaxRepresentativeTradeParty/ram:PostalTradeAddress/ram:CityName</v>
      </c>
      <c r="AS494" s="66" t="s">
        <v>73</v>
      </c>
      <c r="AT494" s="68" t="s">
        <v>56</v>
      </c>
      <c r="AU494" s="66" t="str">
        <f t="shared" si="81"/>
        <v>0..1</v>
      </c>
      <c r="AV494" s="66" t="s">
        <v>35</v>
      </c>
      <c r="AW494" s="69" t="s">
        <v>35</v>
      </c>
      <c r="AX494" s="7"/>
      <c r="AY494" s="68" t="str">
        <f t="shared" si="82"/>
        <v>BASIC WL</v>
      </c>
      <c r="AZ494" s="68" t="str">
        <f t="shared" si="82"/>
        <v>BASIC WL</v>
      </c>
      <c r="BA494" s="1"/>
      <c r="BB494" s="57"/>
      <c r="BE494"/>
      <c r="BF494" s="1"/>
      <c r="BG494" s="1"/>
      <c r="BH494" s="1"/>
      <c r="BI494" s="1"/>
      <c r="BJ494" s="1"/>
      <c r="BK494" s="1"/>
      <c r="BL494" s="1"/>
      <c r="BM494" s="1"/>
      <c r="BN494" s="1"/>
      <c r="BO494" s="1"/>
      <c r="BP494" s="1"/>
      <c r="BQ494" s="1"/>
      <c r="BR494" s="1"/>
      <c r="BS494" s="1"/>
      <c r="BT494" s="1"/>
      <c r="BU494" s="1"/>
      <c r="BV494" s="1"/>
      <c r="BW494" s="1"/>
      <c r="BX494" s="1"/>
      <c r="BY494" s="1"/>
      <c r="BZ494" s="1"/>
    </row>
    <row r="495" spans="1:78" s="59" customFormat="1" ht="105" x14ac:dyDescent="0.2">
      <c r="A495" s="45" t="str">
        <f t="shared" si="68"/>
        <v>YES</v>
      </c>
      <c r="B495" s="45"/>
      <c r="C495" s="45"/>
      <c r="D495" s="185" t="s">
        <v>1526</v>
      </c>
      <c r="E495" s="186" t="s">
        <v>2486</v>
      </c>
      <c r="F495" s="301" t="s">
        <v>2486</v>
      </c>
      <c r="G495" s="66">
        <f t="shared" si="83"/>
        <v>5</v>
      </c>
      <c r="H495" s="66" t="s">
        <v>32</v>
      </c>
      <c r="I495" s="64" t="s">
        <v>2346</v>
      </c>
      <c r="J495" s="64" t="s">
        <v>1661</v>
      </c>
      <c r="K495" s="65" t="s">
        <v>2203</v>
      </c>
      <c r="L495" s="65"/>
      <c r="M495" s="65" t="s">
        <v>2347</v>
      </c>
      <c r="N495" s="64" t="s">
        <v>128</v>
      </c>
      <c r="O495" s="66" t="s">
        <v>32</v>
      </c>
      <c r="P495" s="66" t="str">
        <f t="shared" si="76"/>
        <v>1..1</v>
      </c>
      <c r="Q495" s="2" t="s">
        <v>2487</v>
      </c>
      <c r="R495" s="75" t="s">
        <v>2488</v>
      </c>
      <c r="S495" s="66" t="s">
        <v>131</v>
      </c>
      <c r="T495" s="68" t="s">
        <v>56</v>
      </c>
      <c r="U495" s="66" t="s">
        <v>42</v>
      </c>
      <c r="V495" s="66" t="s">
        <v>35</v>
      </c>
      <c r="W495" s="69" t="s">
        <v>35</v>
      </c>
      <c r="X495" s="38"/>
      <c r="Y495" s="68" t="s">
        <v>185</v>
      </c>
      <c r="Z495" s="68" t="s">
        <v>185</v>
      </c>
      <c r="AA495" s="4"/>
      <c r="AB495" s="13" t="str">
        <f t="shared" si="66"/>
        <v>/rsm:CrossIndustryInvoice/rsm:SupplyChainTradeTransaction/ram:ApplicableHeaderTradeAgreement/ram:SellerTaxRepresentativeTradeParty/ram:PostalTradeAddress</v>
      </c>
      <c r="AC495" s="13" t="str">
        <f t="shared" si="67"/>
        <v>/ram:CountryID</v>
      </c>
      <c r="AD495" s="14">
        <f>COUNTIFS(R$4:R495,AB495)</f>
        <v>1</v>
      </c>
      <c r="AE495" s="1"/>
      <c r="AF495" s="186" t="str">
        <f t="shared" si="78"/>
        <v>BT-69</v>
      </c>
      <c r="AG495" s="66">
        <f t="shared" si="80"/>
        <v>5</v>
      </c>
      <c r="AH495" s="66" t="str">
        <f t="shared" si="79"/>
        <v>1..1</v>
      </c>
      <c r="AI495" s="64" t="s">
        <v>2350</v>
      </c>
      <c r="AJ495" s="64" t="s">
        <v>1777</v>
      </c>
      <c r="AK495" s="65" t="s">
        <v>485</v>
      </c>
      <c r="AL495" s="65"/>
      <c r="AM495" s="65" t="s">
        <v>2351</v>
      </c>
      <c r="AN495" s="64" t="s">
        <v>128</v>
      </c>
      <c r="AO495" s="66" t="str">
        <f t="shared" si="77"/>
        <v>1..1</v>
      </c>
      <c r="AP495" s="66" t="str">
        <f t="shared" si="77"/>
        <v>1..1</v>
      </c>
      <c r="AQ495" s="2" t="str">
        <f t="shared" si="77"/>
        <v>/rsm:CrossIndustryInvoice
/rsm:SupplyChainTradeTransaction
/ram:ApplicableHeaderTradeAgreement
/ram:SellerTaxRepresentativeTradeParty
/ram:PostalTradeAddress
/ram:CountryID</v>
      </c>
      <c r="AR495" s="75" t="str">
        <f t="shared" si="77"/>
        <v>/rsm:CrossIndustryInvoice/rsm:SupplyChainTradeTransaction/ram:ApplicableHeaderTradeAgreement/ram:SellerTaxRepresentativeTradeParty/ram:PostalTradeAddress/ram:CountryID</v>
      </c>
      <c r="AS495" s="66" t="s">
        <v>131</v>
      </c>
      <c r="AT495" s="68" t="s">
        <v>56</v>
      </c>
      <c r="AU495" s="66" t="str">
        <f t="shared" si="81"/>
        <v>0..1</v>
      </c>
      <c r="AV495" s="66" t="s">
        <v>35</v>
      </c>
      <c r="AW495" s="69" t="s">
        <v>35</v>
      </c>
      <c r="AX495" s="7"/>
      <c r="AY495" s="68" t="str">
        <f t="shared" si="82"/>
        <v>BASIC WL</v>
      </c>
      <c r="AZ495" s="68" t="str">
        <f t="shared" si="82"/>
        <v>BASIC WL</v>
      </c>
      <c r="BA495" s="1"/>
      <c r="BB495" s="57"/>
      <c r="BE495"/>
      <c r="BF495" s="1"/>
      <c r="BG495" s="1"/>
      <c r="BH495" s="1"/>
      <c r="BI495" s="1"/>
      <c r="BJ495" s="1"/>
      <c r="BK495" s="1"/>
      <c r="BL495" s="1"/>
      <c r="BM495" s="1"/>
      <c r="BN495" s="1"/>
      <c r="BO495" s="1"/>
      <c r="BP495" s="1"/>
      <c r="BQ495" s="1"/>
      <c r="BR495" s="1"/>
      <c r="BS495" s="1"/>
      <c r="BT495" s="1"/>
      <c r="BU495" s="1"/>
      <c r="BV495" s="1"/>
      <c r="BW495" s="1"/>
      <c r="BX495" s="1"/>
      <c r="BY495" s="1"/>
      <c r="BZ495" s="1"/>
    </row>
    <row r="496" spans="1:78" s="59" customFormat="1" ht="105" x14ac:dyDescent="0.2">
      <c r="A496" s="45" t="str">
        <f t="shared" si="68"/>
        <v>YES</v>
      </c>
      <c r="B496" s="45"/>
      <c r="C496" s="45"/>
      <c r="D496" s="185" t="s">
        <v>1526</v>
      </c>
      <c r="E496" s="186" t="s">
        <v>2489</v>
      </c>
      <c r="F496" s="301" t="s">
        <v>2489</v>
      </c>
      <c r="G496" s="66">
        <f t="shared" si="83"/>
        <v>5</v>
      </c>
      <c r="H496" s="66" t="s">
        <v>42</v>
      </c>
      <c r="I496" s="64" t="s">
        <v>2352</v>
      </c>
      <c r="J496" s="64" t="s">
        <v>1667</v>
      </c>
      <c r="K496" s="65" t="s">
        <v>1668</v>
      </c>
      <c r="L496" s="65"/>
      <c r="M496" s="65" t="s">
        <v>35</v>
      </c>
      <c r="N496" s="64" t="s">
        <v>70</v>
      </c>
      <c r="O496" s="66" t="s">
        <v>42</v>
      </c>
      <c r="P496" s="66" t="str">
        <f t="shared" si="76"/>
        <v>0..1</v>
      </c>
      <c r="Q496" s="2" t="s">
        <v>2490</v>
      </c>
      <c r="R496" s="75" t="s">
        <v>2491</v>
      </c>
      <c r="S496" s="66" t="s">
        <v>73</v>
      </c>
      <c r="T496" s="68" t="s">
        <v>56</v>
      </c>
      <c r="U496" s="66" t="s">
        <v>62</v>
      </c>
      <c r="V496" s="66" t="s">
        <v>200</v>
      </c>
      <c r="W496" s="69" t="s">
        <v>35</v>
      </c>
      <c r="X496" s="38"/>
      <c r="Y496" s="68" t="s">
        <v>185</v>
      </c>
      <c r="Z496" s="68" t="s">
        <v>185</v>
      </c>
      <c r="AA496" s="4"/>
      <c r="AB496" s="13" t="str">
        <f t="shared" si="66"/>
        <v>/rsm:CrossIndustryInvoice/rsm:SupplyChainTradeTransaction/ram:ApplicableHeaderTradeAgreement/ram:SellerTaxRepresentativeTradeParty/ram:PostalTradeAddress</v>
      </c>
      <c r="AC496" s="13" t="str">
        <f t="shared" si="67"/>
        <v>/ram:CountrySubDivisionName</v>
      </c>
      <c r="AD496" s="14">
        <f>COUNTIFS(R$4:R496,AB496)</f>
        <v>1</v>
      </c>
      <c r="AE496" s="1"/>
      <c r="AF496" s="186" t="str">
        <f t="shared" si="78"/>
        <v>BT-68</v>
      </c>
      <c r="AG496" s="66">
        <f t="shared" si="80"/>
        <v>5</v>
      </c>
      <c r="AH496" s="66" t="str">
        <f t="shared" si="79"/>
        <v>0..1</v>
      </c>
      <c r="AI496" s="64" t="s">
        <v>2355</v>
      </c>
      <c r="AJ496" s="64" t="s">
        <v>1671</v>
      </c>
      <c r="AK496" s="65" t="s">
        <v>1672</v>
      </c>
      <c r="AL496" s="65"/>
      <c r="AM496" s="65" t="s">
        <v>35</v>
      </c>
      <c r="AN496" s="64" t="s">
        <v>78</v>
      </c>
      <c r="AO496" s="66" t="str">
        <f t="shared" si="77"/>
        <v>0..1</v>
      </c>
      <c r="AP496" s="66" t="str">
        <f t="shared" si="77"/>
        <v>0..1</v>
      </c>
      <c r="AQ496" s="2" t="str">
        <f t="shared" si="77"/>
        <v>/rsm:CrossIndustryInvoice
/rsm:SupplyChainTradeTransaction
/ram:ApplicableHeaderTradeAgreement
/ram:SellerTaxRepresentativeTradeParty
/ram:PostalTradeAddress
/ram:CountrySubDivisionName</v>
      </c>
      <c r="AR496" s="75" t="str">
        <f t="shared" si="77"/>
        <v>/rsm:CrossIndustryInvoice/rsm:SupplyChainTradeTransaction/ram:ApplicableHeaderTradeAgreement/ram:SellerTaxRepresentativeTradeParty/ram:PostalTradeAddress/ram:CountrySubDivisionName</v>
      </c>
      <c r="AS496" s="66" t="s">
        <v>73</v>
      </c>
      <c r="AT496" s="68" t="s">
        <v>56</v>
      </c>
      <c r="AU496" s="66" t="str">
        <f t="shared" si="81"/>
        <v>0..n</v>
      </c>
      <c r="AV496" s="66" t="s">
        <v>200</v>
      </c>
      <c r="AW496" s="69" t="s">
        <v>35</v>
      </c>
      <c r="AX496" s="7"/>
      <c r="AY496" s="68" t="str">
        <f t="shared" si="82"/>
        <v>BASIC WL</v>
      </c>
      <c r="AZ496" s="68" t="str">
        <f t="shared" si="82"/>
        <v>BASIC WL</v>
      </c>
      <c r="BA496" s="1"/>
      <c r="BB496" s="57"/>
      <c r="BE496"/>
      <c r="BF496" s="1"/>
      <c r="BG496" s="1"/>
      <c r="BH496" s="1"/>
      <c r="BI496" s="1"/>
      <c r="BJ496" s="1"/>
      <c r="BK496" s="1"/>
      <c r="BL496" s="1"/>
      <c r="BM496" s="1"/>
      <c r="BN496" s="1"/>
      <c r="BO496" s="1"/>
      <c r="BP496" s="1"/>
      <c r="BQ496" s="1"/>
      <c r="BR496" s="1"/>
      <c r="BS496" s="1"/>
      <c r="BT496" s="1"/>
      <c r="BU496" s="1"/>
      <c r="BV496" s="1"/>
      <c r="BW496" s="1"/>
      <c r="BX496" s="1"/>
      <c r="BY496" s="1"/>
      <c r="BZ496" s="1"/>
    </row>
    <row r="497" spans="1:78" s="59" customFormat="1" ht="90" x14ac:dyDescent="0.2">
      <c r="A497" s="45" t="str">
        <f t="shared" si="68"/>
        <v>EXT</v>
      </c>
      <c r="B497" s="45"/>
      <c r="C497" s="45"/>
      <c r="D497" s="189" t="s">
        <v>1526</v>
      </c>
      <c r="E497" s="140" t="s">
        <v>41</v>
      </c>
      <c r="F497" s="296" t="e">
        <v>#N/A</v>
      </c>
      <c r="G497" s="141">
        <f t="shared" si="83"/>
        <v>4</v>
      </c>
      <c r="H497" s="141" t="s">
        <v>42</v>
      </c>
      <c r="I497" s="125" t="s">
        <v>2356</v>
      </c>
      <c r="J497" s="125"/>
      <c r="K497" s="126"/>
      <c r="L497" s="126"/>
      <c r="M497" s="126"/>
      <c r="N497" s="125"/>
      <c r="O497" s="124" t="s">
        <v>42</v>
      </c>
      <c r="P497" s="124" t="str">
        <f t="shared" si="76"/>
        <v>0..1</v>
      </c>
      <c r="Q497" s="142" t="s">
        <v>2492</v>
      </c>
      <c r="R497" s="143" t="s">
        <v>2493</v>
      </c>
      <c r="S497" s="124"/>
      <c r="T497" s="129"/>
      <c r="U497" s="141" t="s">
        <v>62</v>
      </c>
      <c r="V497" s="124"/>
      <c r="W497" s="130"/>
      <c r="X497" s="38"/>
      <c r="Y497" s="144" t="s">
        <v>47</v>
      </c>
      <c r="Z497" s="144" t="s">
        <v>47</v>
      </c>
      <c r="AA497" s="4"/>
      <c r="AB497" s="13" t="str">
        <f t="shared" si="66"/>
        <v>/rsm:CrossIndustryInvoice/rsm:SupplyChainTradeTransaction/ram:ApplicableHeaderTradeAgreement/ram:SellerTaxRepresentativeTradeParty</v>
      </c>
      <c r="AC497" s="13" t="str">
        <f t="shared" si="67"/>
        <v>/ram:URIUniversalCommunication</v>
      </c>
      <c r="AD497" s="14">
        <f>COUNTIFS(R$4:R497,AB497)</f>
        <v>1</v>
      </c>
      <c r="AE497" s="1"/>
      <c r="AF497" s="140" t="str">
        <f t="shared" si="78"/>
        <v>EXT</v>
      </c>
      <c r="AG497" s="141">
        <f t="shared" si="80"/>
        <v>4</v>
      </c>
      <c r="AH497" s="141" t="str">
        <f t="shared" si="79"/>
        <v>0..1</v>
      </c>
      <c r="AI497" s="125" t="s">
        <v>1001</v>
      </c>
      <c r="AJ497" s="125"/>
      <c r="AK497" s="126"/>
      <c r="AL497" s="126"/>
      <c r="AM497" s="126"/>
      <c r="AN497" s="125"/>
      <c r="AO497" s="124" t="str">
        <f t="shared" si="77"/>
        <v>0..1</v>
      </c>
      <c r="AP497" s="124" t="str">
        <f t="shared" si="77"/>
        <v>0..1</v>
      </c>
      <c r="AQ497" s="142" t="str">
        <f t="shared" si="77"/>
        <v>/rsm:CrossIndustryInvoice
/rsm:SupplyChainTradeTransaction
/ram:ApplicableHeaderTradeAgreement
/ram:SellerTaxRepresentativeTradeParty
/ram:URIUniversalCommunication</v>
      </c>
      <c r="AR497" s="143" t="str">
        <f t="shared" si="77"/>
        <v>/rsm:CrossIndustryInvoice/rsm:SupplyChainTradeTransaction/ram:ApplicableHeaderTradeAgreement/ram:SellerTaxRepresentativeTradeParty/ram:URIUniversalCommunication</v>
      </c>
      <c r="AS497" s="124"/>
      <c r="AT497" s="129"/>
      <c r="AU497" s="141" t="str">
        <f t="shared" si="81"/>
        <v>0..n</v>
      </c>
      <c r="AV497" s="124"/>
      <c r="AW497" s="130"/>
      <c r="AX497" s="7"/>
      <c r="AY497" s="144" t="str">
        <f t="shared" si="82"/>
        <v>EXTENDED</v>
      </c>
      <c r="AZ497" s="144" t="str">
        <f t="shared" si="82"/>
        <v>EXTENDED</v>
      </c>
      <c r="BA497" s="1"/>
      <c r="BB497" s="57"/>
      <c r="BE497"/>
      <c r="BF497" s="1"/>
      <c r="BG497" s="1"/>
      <c r="BH497" s="1"/>
      <c r="BI497" s="1"/>
      <c r="BJ497" s="1"/>
      <c r="BK497" s="1"/>
      <c r="BL497" s="1"/>
      <c r="BM497" s="1"/>
      <c r="BN497" s="1"/>
      <c r="BO497" s="1"/>
      <c r="BP497" s="1"/>
      <c r="BQ497" s="1"/>
      <c r="BR497" s="1"/>
      <c r="BS497" s="1"/>
      <c r="BT497" s="1"/>
      <c r="BU497" s="1"/>
      <c r="BV497" s="1"/>
      <c r="BW497" s="1"/>
      <c r="BX497" s="1"/>
      <c r="BY497" s="1"/>
      <c r="BZ497" s="1"/>
    </row>
    <row r="498" spans="1:78" s="59" customFormat="1" ht="105" x14ac:dyDescent="0.2">
      <c r="A498" s="45" t="str">
        <f t="shared" si="68"/>
        <v>EXT</v>
      </c>
      <c r="B498" s="45"/>
      <c r="C498" s="45"/>
      <c r="D498" s="189" t="s">
        <v>1526</v>
      </c>
      <c r="E498" s="61" t="s">
        <v>41</v>
      </c>
      <c r="F498" s="282" t="e">
        <v>#N/A</v>
      </c>
      <c r="G498" s="62">
        <f t="shared" si="83"/>
        <v>5</v>
      </c>
      <c r="H498" s="62" t="s">
        <v>32</v>
      </c>
      <c r="I498" s="64" t="s">
        <v>2359</v>
      </c>
      <c r="J498" s="64"/>
      <c r="K498" s="65"/>
      <c r="L498" s="65"/>
      <c r="M498" s="65"/>
      <c r="N498" s="64"/>
      <c r="O498" s="66" t="s">
        <v>32</v>
      </c>
      <c r="P498" s="66" t="str">
        <f t="shared" si="76"/>
        <v>1..1</v>
      </c>
      <c r="Q498" s="6" t="s">
        <v>2494</v>
      </c>
      <c r="R498" s="67" t="s">
        <v>2495</v>
      </c>
      <c r="S498" s="66" t="s">
        <v>55</v>
      </c>
      <c r="T498" s="68" t="s">
        <v>56</v>
      </c>
      <c r="U498" s="62" t="s">
        <v>42</v>
      </c>
      <c r="V498" s="66"/>
      <c r="W498" s="69"/>
      <c r="X498" s="38"/>
      <c r="Y498" s="70" t="s">
        <v>47</v>
      </c>
      <c r="Z498" s="70" t="s">
        <v>47</v>
      </c>
      <c r="AA498" s="4"/>
      <c r="AB498" s="13" t="str">
        <f t="shared" si="66"/>
        <v>/rsm:CrossIndustryInvoice/rsm:SupplyChainTradeTransaction/ram:ApplicableHeaderTradeAgreement/ram:SellerTaxRepresentativeTradeParty/ram:URIUniversalCommunication</v>
      </c>
      <c r="AC498" s="13" t="str">
        <f t="shared" si="67"/>
        <v>/ram:URIID</v>
      </c>
      <c r="AD498" s="14">
        <f>COUNTIFS(R$4:R498,AB498)</f>
        <v>1</v>
      </c>
      <c r="AE498" s="1"/>
      <c r="AF498" s="61" t="str">
        <f t="shared" si="78"/>
        <v>EXT</v>
      </c>
      <c r="AG498" s="62">
        <f t="shared" si="80"/>
        <v>5</v>
      </c>
      <c r="AH498" s="62" t="str">
        <f t="shared" si="79"/>
        <v>1..1</v>
      </c>
      <c r="AI498" s="64" t="s">
        <v>2172</v>
      </c>
      <c r="AJ498" s="64"/>
      <c r="AK498" s="65"/>
      <c r="AL498" s="65"/>
      <c r="AM498" s="65"/>
      <c r="AN498" s="64"/>
      <c r="AO498" s="66" t="str">
        <f t="shared" si="77"/>
        <v>1..1</v>
      </c>
      <c r="AP498" s="66" t="str">
        <f t="shared" si="77"/>
        <v>1..1</v>
      </c>
      <c r="AQ498" s="6" t="str">
        <f t="shared" si="77"/>
        <v>/rsm:CrossIndustryInvoice
/rsm:SupplyChainTradeTransaction
/ram:ApplicableHeaderTradeAgreement
/ram:SellerTaxRepresentativeTradeParty
/ram:URIUniversalCommunication
/ram:URIID</v>
      </c>
      <c r="AR498" s="67" t="str">
        <f t="shared" si="77"/>
        <v>/rsm:CrossIndustryInvoice/rsm:SupplyChainTradeTransaction/ram:ApplicableHeaderTradeAgreement/ram:SellerTaxRepresentativeTradeParty/ram:URIUniversalCommunication/ram:URIID</v>
      </c>
      <c r="AS498" s="66" t="s">
        <v>55</v>
      </c>
      <c r="AT498" s="68" t="s">
        <v>56</v>
      </c>
      <c r="AU498" s="62" t="str">
        <f t="shared" si="81"/>
        <v>0..1</v>
      </c>
      <c r="AV498" s="66"/>
      <c r="AW498" s="69"/>
      <c r="AX498" s="7"/>
      <c r="AY498" s="70" t="str">
        <f t="shared" si="82"/>
        <v>EXTENDED</v>
      </c>
      <c r="AZ498" s="70" t="str">
        <f t="shared" si="82"/>
        <v>EXTENDED</v>
      </c>
      <c r="BA498" s="1"/>
      <c r="BB498" s="57"/>
      <c r="BE498"/>
      <c r="BF498" s="1"/>
      <c r="BG498" s="1"/>
      <c r="BH498" s="1"/>
      <c r="BI498" s="1"/>
      <c r="BJ498" s="1"/>
      <c r="BK498" s="1"/>
      <c r="BL498" s="1"/>
      <c r="BM498" s="1"/>
      <c r="BN498" s="1"/>
      <c r="BO498" s="1"/>
      <c r="BP498" s="1"/>
      <c r="BQ498" s="1"/>
      <c r="BR498" s="1"/>
      <c r="BS498" s="1"/>
      <c r="BT498" s="1"/>
      <c r="BU498" s="1"/>
      <c r="BV498" s="1"/>
      <c r="BW498" s="1"/>
      <c r="BX498" s="1"/>
      <c r="BY498" s="1"/>
      <c r="BZ498" s="1"/>
    </row>
    <row r="499" spans="1:78" s="59" customFormat="1" ht="120" x14ac:dyDescent="0.2">
      <c r="A499" s="45" t="str">
        <f t="shared" si="68"/>
        <v>EXT</v>
      </c>
      <c r="B499" s="45"/>
      <c r="C499" s="45"/>
      <c r="D499" s="189" t="s">
        <v>1526</v>
      </c>
      <c r="E499" s="61" t="s">
        <v>41</v>
      </c>
      <c r="F499" s="282" t="e">
        <v>#N/A</v>
      </c>
      <c r="G499" s="62">
        <f t="shared" si="83"/>
        <v>6</v>
      </c>
      <c r="H499" s="62" t="s">
        <v>32</v>
      </c>
      <c r="I499" s="64" t="s">
        <v>498</v>
      </c>
      <c r="J499" s="64"/>
      <c r="K499" s="65"/>
      <c r="L499" s="65"/>
      <c r="M499" s="65"/>
      <c r="N499" s="64"/>
      <c r="O499" s="66" t="s">
        <v>32</v>
      </c>
      <c r="P499" s="66" t="str">
        <f t="shared" si="76"/>
        <v>1..1</v>
      </c>
      <c r="Q499" s="6" t="s">
        <v>2496</v>
      </c>
      <c r="R499" s="67" t="s">
        <v>2497</v>
      </c>
      <c r="S499" s="66" t="s">
        <v>329</v>
      </c>
      <c r="T499" s="68" t="s">
        <v>163</v>
      </c>
      <c r="U499" s="62" t="s">
        <v>42</v>
      </c>
      <c r="V499" s="66"/>
      <c r="W499" s="69"/>
      <c r="X499" s="38"/>
      <c r="Y499" s="70" t="s">
        <v>47</v>
      </c>
      <c r="Z499" s="70" t="s">
        <v>47</v>
      </c>
      <c r="AA499" s="4"/>
      <c r="AB499" s="13" t="str">
        <f t="shared" si="66"/>
        <v>/rsm:CrossIndustryInvoice/rsm:SupplyChainTradeTransaction/ram:ApplicableHeaderTradeAgreement/ram:SellerTaxRepresentativeTradeParty/ram:URIUniversalCommunication/ram:URIID</v>
      </c>
      <c r="AC499" s="13" t="str">
        <f t="shared" si="67"/>
        <v>/@schemeID</v>
      </c>
      <c r="AD499" s="14">
        <f>COUNTIFS(R$4:R499,AB499)</f>
        <v>1</v>
      </c>
      <c r="AE499" s="1"/>
      <c r="AF499" s="61" t="str">
        <f t="shared" si="78"/>
        <v>EXT</v>
      </c>
      <c r="AG499" s="62">
        <f t="shared" si="80"/>
        <v>6</v>
      </c>
      <c r="AH499" s="62" t="str">
        <f t="shared" si="79"/>
        <v>1..1</v>
      </c>
      <c r="AI499" s="64" t="s">
        <v>330</v>
      </c>
      <c r="AJ499" s="64"/>
      <c r="AK499" s="65"/>
      <c r="AL499" s="65"/>
      <c r="AM499" s="65"/>
      <c r="AN499" s="64"/>
      <c r="AO499" s="66" t="str">
        <f t="shared" si="77"/>
        <v>1..1</v>
      </c>
      <c r="AP499" s="66" t="str">
        <f t="shared" si="77"/>
        <v>1..1</v>
      </c>
      <c r="AQ499" s="6" t="str">
        <f t="shared" si="77"/>
        <v>/rsm:CrossIndustryInvoice
/rsm:SupplyChainTradeTransaction
/ram:ApplicableHeaderTradeAgreement
/ram:SellerTaxRepresentativeTradeParty
/ram:URIUniversalCommunication
/ram:URIID
/@schemeID</v>
      </c>
      <c r="AR499" s="67" t="str">
        <f t="shared" si="77"/>
        <v>/rsm:CrossIndustryInvoice/rsm:SupplyChainTradeTransaction/ram:ApplicableHeaderTradeAgreement/ram:SellerTaxRepresentativeTradeParty/ram:URIUniversalCommunication/ram:URIID/@schemeID</v>
      </c>
      <c r="AS499" s="66" t="s">
        <v>329</v>
      </c>
      <c r="AT499" s="68" t="s">
        <v>163</v>
      </c>
      <c r="AU499" s="62" t="str">
        <f t="shared" si="81"/>
        <v>0..1</v>
      </c>
      <c r="AV499" s="66"/>
      <c r="AW499" s="69"/>
      <c r="AX499" s="7"/>
      <c r="AY499" s="70" t="str">
        <f t="shared" si="82"/>
        <v>EXTENDED</v>
      </c>
      <c r="AZ499" s="70" t="str">
        <f t="shared" si="82"/>
        <v>EXTENDED</v>
      </c>
      <c r="BA499" s="1"/>
      <c r="BB499" s="57"/>
      <c r="BE499"/>
      <c r="BF499" s="1"/>
      <c r="BG499" s="1"/>
      <c r="BH499" s="1"/>
      <c r="BI499" s="1"/>
      <c r="BJ499" s="1"/>
      <c r="BK499" s="1"/>
      <c r="BL499" s="1"/>
      <c r="BM499" s="1"/>
      <c r="BN499" s="1"/>
      <c r="BO499" s="1"/>
      <c r="BP499" s="1"/>
      <c r="BQ499" s="1"/>
      <c r="BR499" s="1"/>
      <c r="BS499" s="1"/>
      <c r="BT499" s="1"/>
      <c r="BU499" s="1"/>
      <c r="BV499" s="1"/>
      <c r="BW499" s="1"/>
      <c r="BX499" s="1"/>
      <c r="BY499" s="1"/>
      <c r="BZ499" s="1"/>
    </row>
    <row r="500" spans="1:78" s="59" customFormat="1" ht="90" x14ac:dyDescent="0.2">
      <c r="A500" s="45" t="str">
        <f t="shared" si="68"/>
        <v>NO</v>
      </c>
      <c r="B500" s="45"/>
      <c r="C500" s="45"/>
      <c r="D500" s="185" t="s">
        <v>1526</v>
      </c>
      <c r="E500" s="188" t="s">
        <v>2498</v>
      </c>
      <c r="F500" s="303" t="e">
        <v>#N/A</v>
      </c>
      <c r="G500" s="124">
        <f t="shared" si="83"/>
        <v>4</v>
      </c>
      <c r="H500" s="124" t="s">
        <v>32</v>
      </c>
      <c r="I500" s="138" t="s">
        <v>2499</v>
      </c>
      <c r="J500" s="125"/>
      <c r="K500" s="126"/>
      <c r="L500" s="126"/>
      <c r="M500" s="126"/>
      <c r="N500" s="125"/>
      <c r="O500" s="124" t="s">
        <v>32</v>
      </c>
      <c r="P500" s="124" t="str">
        <f t="shared" si="76"/>
        <v>1..1</v>
      </c>
      <c r="Q500" s="127" t="s">
        <v>2500</v>
      </c>
      <c r="R500" s="128" t="s">
        <v>2501</v>
      </c>
      <c r="S500" s="124"/>
      <c r="T500" s="129"/>
      <c r="U500" s="124" t="s">
        <v>62</v>
      </c>
      <c r="V500" s="124"/>
      <c r="W500" s="130"/>
      <c r="X500" s="38"/>
      <c r="Y500" s="129" t="s">
        <v>185</v>
      </c>
      <c r="Z500" s="129" t="s">
        <v>185</v>
      </c>
      <c r="AA500" s="4"/>
      <c r="AB500" s="13" t="str">
        <f t="shared" si="66"/>
        <v>/rsm:CrossIndustryInvoice/rsm:SupplyChainTradeTransaction/ram:ApplicableHeaderTradeAgreement/ram:SellerTaxRepresentativeTradeParty</v>
      </c>
      <c r="AC500" s="13" t="str">
        <f t="shared" si="67"/>
        <v>/ram:SpecifiedTaxRegistration</v>
      </c>
      <c r="AD500" s="14">
        <f>COUNTIFS(R$4:R500,AB500)</f>
        <v>1</v>
      </c>
      <c r="AE500" s="1"/>
      <c r="AF500" s="188" t="str">
        <f t="shared" si="78"/>
        <v>BT-63-00</v>
      </c>
      <c r="AG500" s="124">
        <f t="shared" si="80"/>
        <v>4</v>
      </c>
      <c r="AH500" s="124" t="str">
        <f t="shared" si="79"/>
        <v>1..1</v>
      </c>
      <c r="AI500" s="138" t="s">
        <v>2502</v>
      </c>
      <c r="AJ500" s="125"/>
      <c r="AK500" s="126"/>
      <c r="AL500" s="126"/>
      <c r="AM500" s="126" t="s">
        <v>35</v>
      </c>
      <c r="AN500" s="125"/>
      <c r="AO500" s="124" t="str">
        <f t="shared" si="77"/>
        <v>1..1</v>
      </c>
      <c r="AP500" s="124" t="str">
        <f t="shared" si="77"/>
        <v>1..1</v>
      </c>
      <c r="AQ500" s="127" t="str">
        <f t="shared" si="77"/>
        <v>/rsm:CrossIndustryInvoice
/rsm:SupplyChainTradeTransaction
/ram:ApplicableHeaderTradeAgreement
/ram:SellerTaxRepresentativeTradeParty
/ram:SpecifiedTaxRegistration</v>
      </c>
      <c r="AR500" s="128" t="str">
        <f t="shared" si="77"/>
        <v>/rsm:CrossIndustryInvoice/rsm:SupplyChainTradeTransaction/ram:ApplicableHeaderTradeAgreement/ram:SellerTaxRepresentativeTradeParty/ram:SpecifiedTaxRegistration</v>
      </c>
      <c r="AS500" s="124"/>
      <c r="AT500" s="129"/>
      <c r="AU500" s="124" t="str">
        <f t="shared" si="81"/>
        <v>0..n</v>
      </c>
      <c r="AV500" s="124"/>
      <c r="AW500" s="130"/>
      <c r="AX500" s="7"/>
      <c r="AY500" s="129" t="str">
        <f t="shared" si="82"/>
        <v>BASIC WL</v>
      </c>
      <c r="AZ500" s="129" t="str">
        <f t="shared" si="82"/>
        <v>BASIC WL</v>
      </c>
      <c r="BA500" s="1"/>
      <c r="BB500" s="57"/>
      <c r="BE500"/>
      <c r="BF500" s="1"/>
      <c r="BG500" s="1"/>
      <c r="BH500" s="1"/>
      <c r="BI500" s="1"/>
      <c r="BJ500" s="1"/>
      <c r="BK500" s="1"/>
      <c r="BL500" s="1"/>
      <c r="BM500" s="1"/>
      <c r="BN500" s="1"/>
      <c r="BO500" s="1"/>
      <c r="BP500" s="1"/>
      <c r="BQ500" s="1"/>
      <c r="BR500" s="1"/>
      <c r="BS500" s="1"/>
      <c r="BT500" s="1"/>
      <c r="BU500" s="1"/>
      <c r="BV500" s="1"/>
      <c r="BW500" s="1"/>
      <c r="BX500" s="1"/>
      <c r="BY500" s="1"/>
      <c r="BZ500" s="1"/>
    </row>
    <row r="501" spans="1:78" s="59" customFormat="1" ht="180" x14ac:dyDescent="0.2">
      <c r="A501" s="45" t="str">
        <f t="shared" si="68"/>
        <v>YES</v>
      </c>
      <c r="B501" s="45"/>
      <c r="C501" s="45"/>
      <c r="D501" s="185" t="s">
        <v>1526</v>
      </c>
      <c r="E501" s="186" t="s">
        <v>2503</v>
      </c>
      <c r="F501" s="301" t="s">
        <v>2503</v>
      </c>
      <c r="G501" s="66">
        <f t="shared" si="83"/>
        <v>5</v>
      </c>
      <c r="H501" s="66" t="s">
        <v>32</v>
      </c>
      <c r="I501" s="64" t="s">
        <v>2504</v>
      </c>
      <c r="J501" s="64" t="s">
        <v>2505</v>
      </c>
      <c r="K501" s="65" t="s">
        <v>2226</v>
      </c>
      <c r="L501" s="65"/>
      <c r="M501" s="65" t="s">
        <v>2370</v>
      </c>
      <c r="N501" s="64" t="s">
        <v>90</v>
      </c>
      <c r="O501" s="66" t="s">
        <v>32</v>
      </c>
      <c r="P501" s="66" t="str">
        <f t="shared" si="76"/>
        <v>1..1</v>
      </c>
      <c r="Q501" s="2" t="s">
        <v>2506</v>
      </c>
      <c r="R501" s="75" t="s">
        <v>2507</v>
      </c>
      <c r="S501" s="66" t="s">
        <v>55</v>
      </c>
      <c r="T501" s="68" t="s">
        <v>56</v>
      </c>
      <c r="U501" s="66" t="s">
        <v>42</v>
      </c>
      <c r="V501" s="66" t="s">
        <v>200</v>
      </c>
      <c r="W501" s="69" t="s">
        <v>1016</v>
      </c>
      <c r="X501" s="38"/>
      <c r="Y501" s="68" t="s">
        <v>185</v>
      </c>
      <c r="Z501" s="68" t="s">
        <v>185</v>
      </c>
      <c r="AA501" s="4"/>
      <c r="AB501" s="13" t="str">
        <f t="shared" si="66"/>
        <v>/rsm:CrossIndustryInvoice/rsm:SupplyChainTradeTransaction/ram:ApplicableHeaderTradeAgreement/ram:SellerTaxRepresentativeTradeParty/ram:SpecifiedTaxRegistration</v>
      </c>
      <c r="AC501" s="13" t="str">
        <f t="shared" si="67"/>
        <v>/ram:ID</v>
      </c>
      <c r="AD501" s="14">
        <f>COUNTIFS(R$4:R501,AB501)</f>
        <v>1</v>
      </c>
      <c r="AE501" s="1"/>
      <c r="AF501" s="186" t="str">
        <f t="shared" si="78"/>
        <v>BT-63</v>
      </c>
      <c r="AG501" s="66">
        <f t="shared" si="80"/>
        <v>5</v>
      </c>
      <c r="AH501" s="66" t="str">
        <f t="shared" si="79"/>
        <v>1..1</v>
      </c>
      <c r="AI501" s="64" t="s">
        <v>2508</v>
      </c>
      <c r="AJ501" s="64" t="s">
        <v>2509</v>
      </c>
      <c r="AK501" s="65" t="s">
        <v>2231</v>
      </c>
      <c r="AL501" s="65"/>
      <c r="AM501" s="65" t="s">
        <v>2374</v>
      </c>
      <c r="AN501" s="64" t="s">
        <v>99</v>
      </c>
      <c r="AO501" s="66" t="str">
        <f t="shared" si="77"/>
        <v>1..1</v>
      </c>
      <c r="AP501" s="66" t="str">
        <f t="shared" si="77"/>
        <v>1..1</v>
      </c>
      <c r="AQ501" s="2" t="str">
        <f t="shared" si="77"/>
        <v>/rsm:CrossIndustryInvoice
/rsm:SupplyChainTradeTransaction
/ram:ApplicableHeaderTradeAgreement
/ram:SellerTaxRepresentativeTradeParty
/ram:SpecifiedTaxRegistration
/ram:ID</v>
      </c>
      <c r="AR501" s="75" t="str">
        <f t="shared" si="77"/>
        <v>/rsm:CrossIndustryInvoice/rsm:SupplyChainTradeTransaction/ram:ApplicableHeaderTradeAgreement/ram:SellerTaxRepresentativeTradeParty/ram:SpecifiedTaxRegistration/ram:ID</v>
      </c>
      <c r="AS501" s="66" t="s">
        <v>55</v>
      </c>
      <c r="AT501" s="68" t="s">
        <v>56</v>
      </c>
      <c r="AU501" s="66" t="str">
        <f t="shared" si="81"/>
        <v>0..1</v>
      </c>
      <c r="AV501" s="66" t="s">
        <v>200</v>
      </c>
      <c r="AW501" s="69" t="s">
        <v>1016</v>
      </c>
      <c r="AX501" s="7"/>
      <c r="AY501" s="68" t="str">
        <f t="shared" si="82"/>
        <v>BASIC WL</v>
      </c>
      <c r="AZ501" s="68" t="str">
        <f t="shared" si="82"/>
        <v>BASIC WL</v>
      </c>
      <c r="BA501" s="1"/>
      <c r="BB501" s="57"/>
      <c r="BE501"/>
      <c r="BF501" s="1"/>
      <c r="BG501" s="1"/>
      <c r="BH501" s="1"/>
      <c r="BI501" s="1"/>
      <c r="BJ501" s="1"/>
      <c r="BK501" s="1"/>
      <c r="BL501" s="1"/>
      <c r="BM501" s="1"/>
      <c r="BN501" s="1"/>
      <c r="BO501" s="1"/>
      <c r="BP501" s="1"/>
      <c r="BQ501" s="1"/>
      <c r="BR501" s="1"/>
      <c r="BS501" s="1"/>
      <c r="BT501" s="1"/>
      <c r="BU501" s="1"/>
      <c r="BV501" s="1"/>
      <c r="BW501" s="1"/>
      <c r="BX501" s="1"/>
      <c r="BY501" s="1"/>
      <c r="BZ501" s="1"/>
    </row>
    <row r="502" spans="1:78" s="59" customFormat="1" ht="120" x14ac:dyDescent="0.2">
      <c r="A502" s="45" t="str">
        <f t="shared" si="68"/>
        <v>NO</v>
      </c>
      <c r="B502" s="45"/>
      <c r="C502" s="45"/>
      <c r="D502" s="185" t="s">
        <v>1526</v>
      </c>
      <c r="E502" s="186" t="s">
        <v>2510</v>
      </c>
      <c r="F502" s="301" t="s">
        <v>2510</v>
      </c>
      <c r="G502" s="66">
        <f t="shared" si="83"/>
        <v>6</v>
      </c>
      <c r="H502" s="66" t="s">
        <v>32</v>
      </c>
      <c r="I502" s="97" t="s">
        <v>443</v>
      </c>
      <c r="J502" s="64" t="s">
        <v>2511</v>
      </c>
      <c r="K502" s="65" t="s">
        <v>1015</v>
      </c>
      <c r="L502" s="65"/>
      <c r="M502" s="65" t="s">
        <v>1016</v>
      </c>
      <c r="N502" s="64"/>
      <c r="O502" s="66" t="s">
        <v>32</v>
      </c>
      <c r="P502" s="66" t="str">
        <f t="shared" si="76"/>
        <v>1..1</v>
      </c>
      <c r="Q502" s="2" t="s">
        <v>2512</v>
      </c>
      <c r="R502" s="75" t="s">
        <v>2513</v>
      </c>
      <c r="S502" s="66" t="s">
        <v>35</v>
      </c>
      <c r="T502" s="68" t="s">
        <v>163</v>
      </c>
      <c r="U502" s="66" t="s">
        <v>42</v>
      </c>
      <c r="V502" s="66" t="s">
        <v>35</v>
      </c>
      <c r="W502" s="69" t="s">
        <v>1016</v>
      </c>
      <c r="X502" s="38"/>
      <c r="Y502" s="68" t="s">
        <v>185</v>
      </c>
      <c r="Z502" s="68" t="s">
        <v>185</v>
      </c>
      <c r="AA502" s="4"/>
      <c r="AB502" s="13" t="str">
        <f t="shared" si="66"/>
        <v>/rsm:CrossIndustryInvoice/rsm:SupplyChainTradeTransaction/ram:ApplicableHeaderTradeAgreement/ram:SellerTaxRepresentativeTradeParty/ram:SpecifiedTaxRegistration/ram:ID</v>
      </c>
      <c r="AC502" s="13" t="str">
        <f t="shared" si="67"/>
        <v>/@schemeID</v>
      </c>
      <c r="AD502" s="14">
        <f>COUNTIFS(R$4:R502,AB502)</f>
        <v>1</v>
      </c>
      <c r="AE502" s="1"/>
      <c r="AF502" s="186" t="str">
        <f t="shared" si="78"/>
        <v>BT-63-0</v>
      </c>
      <c r="AG502" s="66">
        <f t="shared" si="80"/>
        <v>6</v>
      </c>
      <c r="AH502" s="66" t="str">
        <f t="shared" si="79"/>
        <v>1..1</v>
      </c>
      <c r="AI502" s="97" t="s">
        <v>330</v>
      </c>
      <c r="AJ502" s="64" t="s">
        <v>2235</v>
      </c>
      <c r="AK502" s="65" t="s">
        <v>1828</v>
      </c>
      <c r="AL502" s="65"/>
      <c r="AM502" s="65" t="s">
        <v>1828</v>
      </c>
      <c r="AN502" s="64"/>
      <c r="AO502" s="66" t="str">
        <f t="shared" si="77"/>
        <v>1..1</v>
      </c>
      <c r="AP502" s="66" t="str">
        <f t="shared" ref="AO502:AR564" si="84">P502</f>
        <v>1..1</v>
      </c>
      <c r="AQ502" s="2" t="str">
        <f t="shared" si="84"/>
        <v>/rsm:CrossIndustryInvoice
/rsm:SupplyChainTradeTransaction
/ram:ApplicableHeaderTradeAgreement
/ram:SellerTaxRepresentativeTradeParty
/ram:SpecifiedTaxRegistration
/ram:ID
/@schemeID</v>
      </c>
      <c r="AR502" s="75" t="str">
        <f t="shared" si="84"/>
        <v>/rsm:CrossIndustryInvoice/rsm:SupplyChainTradeTransaction/ram:ApplicableHeaderTradeAgreement/ram:SellerTaxRepresentativeTradeParty/ram:SpecifiedTaxRegistration/ram:ID/@schemeID</v>
      </c>
      <c r="AS502" s="66" t="s">
        <v>35</v>
      </c>
      <c r="AT502" s="68" t="s">
        <v>163</v>
      </c>
      <c r="AU502" s="66" t="str">
        <f t="shared" si="81"/>
        <v>0..1</v>
      </c>
      <c r="AV502" s="66" t="s">
        <v>35</v>
      </c>
      <c r="AW502" s="69" t="s">
        <v>1016</v>
      </c>
      <c r="AX502" s="7"/>
      <c r="AY502" s="68" t="str">
        <f t="shared" si="82"/>
        <v>BASIC WL</v>
      </c>
      <c r="AZ502" s="68" t="str">
        <f t="shared" si="82"/>
        <v>BASIC WL</v>
      </c>
      <c r="BA502" s="1"/>
      <c r="BB502" s="57"/>
      <c r="BE502"/>
      <c r="BF502" s="1"/>
      <c r="BG502" s="1"/>
      <c r="BH502" s="1"/>
      <c r="BI502" s="1"/>
      <c r="BJ502" s="1"/>
      <c r="BK502" s="1"/>
      <c r="BL502" s="1"/>
      <c r="BM502" s="1"/>
      <c r="BN502" s="1"/>
      <c r="BO502" s="1"/>
      <c r="BP502" s="1"/>
      <c r="BQ502" s="1"/>
      <c r="BR502" s="1"/>
      <c r="BS502" s="1"/>
      <c r="BT502" s="1"/>
      <c r="BU502" s="1"/>
      <c r="BV502" s="1"/>
      <c r="BW502" s="1"/>
      <c r="BX502" s="1"/>
      <c r="BY502" s="1"/>
      <c r="BZ502" s="1"/>
    </row>
    <row r="503" spans="1:78" s="59" customFormat="1" ht="75" x14ac:dyDescent="0.2">
      <c r="A503" s="45" t="str">
        <f t="shared" si="68"/>
        <v>EXT</v>
      </c>
      <c r="B503" s="45"/>
      <c r="C503" s="45"/>
      <c r="D503" s="194" t="s">
        <v>1526</v>
      </c>
      <c r="E503" s="99" t="s">
        <v>41</v>
      </c>
      <c r="F503" s="289" t="e">
        <v>#N/A</v>
      </c>
      <c r="G503" s="100">
        <f t="shared" si="83"/>
        <v>3</v>
      </c>
      <c r="H503" s="100" t="s">
        <v>42</v>
      </c>
      <c r="I503" s="125" t="s">
        <v>2514</v>
      </c>
      <c r="J503" s="125" t="s">
        <v>2515</v>
      </c>
      <c r="K503" s="126"/>
      <c r="L503" s="126"/>
      <c r="M503" s="126"/>
      <c r="N503" s="125"/>
      <c r="O503" s="124" t="s">
        <v>42</v>
      </c>
      <c r="P503" s="124" t="str">
        <f t="shared" si="76"/>
        <v>0..1</v>
      </c>
      <c r="Q503" s="102" t="s">
        <v>2516</v>
      </c>
      <c r="R503" s="103" t="s">
        <v>2517</v>
      </c>
      <c r="S503" s="124" t="s">
        <v>35</v>
      </c>
      <c r="T503" s="129" t="s">
        <v>38</v>
      </c>
      <c r="U503" s="100" t="s">
        <v>42</v>
      </c>
      <c r="V503" s="124"/>
      <c r="W503" s="130"/>
      <c r="X503" s="38"/>
      <c r="Y503" s="104" t="s">
        <v>47</v>
      </c>
      <c r="Z503" s="104" t="s">
        <v>47</v>
      </c>
      <c r="AA503" s="4"/>
      <c r="AB503" s="13" t="str">
        <f t="shared" si="66"/>
        <v>/rsm:CrossIndustryInvoice/rsm:SupplyChainTradeTransaction/ram:ApplicableHeaderTradeAgreement</v>
      </c>
      <c r="AC503" s="13" t="str">
        <f t="shared" si="67"/>
        <v>/ram:ProductEndUserTradeParty</v>
      </c>
      <c r="AD503" s="14">
        <f>COUNTIFS(R$4:R503,AB503)</f>
        <v>1</v>
      </c>
      <c r="AE503" s="1"/>
      <c r="AF503" s="99" t="str">
        <f t="shared" si="78"/>
        <v>EXT</v>
      </c>
      <c r="AG503" s="100">
        <f t="shared" si="80"/>
        <v>3</v>
      </c>
      <c r="AH503" s="100" t="str">
        <f t="shared" si="79"/>
        <v>0..1</v>
      </c>
      <c r="AI503" s="125" t="s">
        <v>2518</v>
      </c>
      <c r="AJ503" s="125"/>
      <c r="AK503" s="126"/>
      <c r="AL503" s="126"/>
      <c r="AM503" s="126"/>
      <c r="AN503" s="125"/>
      <c r="AO503" s="124" t="str">
        <f t="shared" si="84"/>
        <v>0..1</v>
      </c>
      <c r="AP503" s="124" t="str">
        <f t="shared" si="84"/>
        <v>0..1</v>
      </c>
      <c r="AQ503" s="102" t="str">
        <f t="shared" si="84"/>
        <v>/rsm:CrossIndustryInvoice
/rsm:SupplyChainTradeTransaction
/ram:ApplicableHeaderTradeAgreement
/ram:ProductEndUserTradeParty</v>
      </c>
      <c r="AR503" s="103" t="str">
        <f t="shared" si="84"/>
        <v>/rsm:CrossIndustryInvoice/rsm:SupplyChainTradeTransaction/ram:ApplicableHeaderTradeAgreement/ram:ProductEndUserTradeParty</v>
      </c>
      <c r="AS503" s="124" t="s">
        <v>35</v>
      </c>
      <c r="AT503" s="129" t="s">
        <v>38</v>
      </c>
      <c r="AU503" s="100" t="str">
        <f t="shared" si="81"/>
        <v>0..1</v>
      </c>
      <c r="AV503" s="124"/>
      <c r="AW503" s="130"/>
      <c r="AX503" s="7"/>
      <c r="AY503" s="104" t="str">
        <f t="shared" si="82"/>
        <v>EXTENDED</v>
      </c>
      <c r="AZ503" s="104" t="str">
        <f t="shared" si="82"/>
        <v>EXTENDED</v>
      </c>
      <c r="BA503" s="1"/>
      <c r="BB503" s="57"/>
      <c r="BE503"/>
      <c r="BF503" s="1"/>
      <c r="BG503" s="1"/>
      <c r="BH503" s="1"/>
      <c r="BI503" s="1"/>
      <c r="BJ503" s="1"/>
      <c r="BK503" s="1"/>
      <c r="BL503" s="1"/>
      <c r="BM503" s="1"/>
      <c r="BN503" s="1"/>
      <c r="BO503" s="1"/>
      <c r="BP503" s="1"/>
      <c r="BQ503" s="1"/>
      <c r="BR503" s="1"/>
      <c r="BS503" s="1"/>
      <c r="BT503" s="1"/>
      <c r="BU503" s="1"/>
      <c r="BV503" s="1"/>
      <c r="BW503" s="1"/>
      <c r="BX503" s="1"/>
      <c r="BY503" s="1"/>
      <c r="BZ503" s="1"/>
    </row>
    <row r="504" spans="1:78" s="59" customFormat="1" ht="90" x14ac:dyDescent="0.2">
      <c r="A504" s="45" t="str">
        <f t="shared" si="68"/>
        <v>EXT</v>
      </c>
      <c r="B504" s="45"/>
      <c r="C504" s="45"/>
      <c r="D504" s="189" t="s">
        <v>1526</v>
      </c>
      <c r="E504" s="61" t="s">
        <v>41</v>
      </c>
      <c r="F504" s="282" t="e">
        <v>#N/A</v>
      </c>
      <c r="G504" s="62">
        <f t="shared" si="83"/>
        <v>4</v>
      </c>
      <c r="H504" s="62" t="s">
        <v>42</v>
      </c>
      <c r="I504" s="64" t="s">
        <v>3</v>
      </c>
      <c r="J504" s="64"/>
      <c r="K504" s="65"/>
      <c r="L504" s="65"/>
      <c r="M504" s="65"/>
      <c r="N504" s="64"/>
      <c r="O504" s="66" t="s">
        <v>42</v>
      </c>
      <c r="P504" s="66" t="str">
        <f t="shared" si="76"/>
        <v>0..1</v>
      </c>
      <c r="Q504" s="6" t="s">
        <v>2519</v>
      </c>
      <c r="R504" s="67" t="s">
        <v>2520</v>
      </c>
      <c r="S504" s="66" t="s">
        <v>55</v>
      </c>
      <c r="T504" s="68" t="s">
        <v>56</v>
      </c>
      <c r="U504" s="62" t="s">
        <v>62</v>
      </c>
      <c r="V504" s="66"/>
      <c r="W504" s="69"/>
      <c r="X504" s="38"/>
      <c r="Y504" s="70" t="s">
        <v>47</v>
      </c>
      <c r="Z504" s="70" t="s">
        <v>47</v>
      </c>
      <c r="AA504" s="4"/>
      <c r="AB504" s="13" t="str">
        <f t="shared" si="66"/>
        <v>/rsm:CrossIndustryInvoice/rsm:SupplyChainTradeTransaction/ram:ApplicableHeaderTradeAgreement/ram:ProductEndUserTradeParty</v>
      </c>
      <c r="AC504" s="13" t="str">
        <f t="shared" si="67"/>
        <v>/ram:ID</v>
      </c>
      <c r="AD504" s="14">
        <f>COUNTIFS(R$4:R504,AB504)</f>
        <v>1</v>
      </c>
      <c r="AE504" s="1"/>
      <c r="AF504" s="61" t="str">
        <f t="shared" si="78"/>
        <v>EXT</v>
      </c>
      <c r="AG504" s="62">
        <f t="shared" si="80"/>
        <v>4</v>
      </c>
      <c r="AH504" s="62" t="str">
        <f t="shared" si="79"/>
        <v>0..1</v>
      </c>
      <c r="AI504" s="64" t="s">
        <v>2521</v>
      </c>
      <c r="AJ504" s="64"/>
      <c r="AK504" s="65"/>
      <c r="AL504" s="65"/>
      <c r="AM504" s="65"/>
      <c r="AN504" s="64"/>
      <c r="AO504" s="66" t="str">
        <f t="shared" si="84"/>
        <v>0..1</v>
      </c>
      <c r="AP504" s="66" t="str">
        <f t="shared" si="84"/>
        <v>0..1</v>
      </c>
      <c r="AQ504" s="6" t="str">
        <f t="shared" si="84"/>
        <v>/rsm:CrossIndustryInvoice
/rsm:SupplyChainTradeTransaction
/ram:ApplicableHeaderTradeAgreement
/ram:ProductEndUserTradeParty
/ram:ID</v>
      </c>
      <c r="AR504" s="67" t="str">
        <f t="shared" si="84"/>
        <v>/rsm:CrossIndustryInvoice/rsm:SupplyChainTradeTransaction/ram:ApplicableHeaderTradeAgreement/ram:ProductEndUserTradeParty/ram:ID</v>
      </c>
      <c r="AS504" s="66" t="s">
        <v>55</v>
      </c>
      <c r="AT504" s="68" t="s">
        <v>56</v>
      </c>
      <c r="AU504" s="62" t="str">
        <f t="shared" si="81"/>
        <v>0..n</v>
      </c>
      <c r="AV504" s="66"/>
      <c r="AW504" s="69"/>
      <c r="AX504" s="7"/>
      <c r="AY504" s="70" t="str">
        <f t="shared" si="82"/>
        <v>EXTENDED</v>
      </c>
      <c r="AZ504" s="70" t="str">
        <f t="shared" si="82"/>
        <v>EXTENDED</v>
      </c>
      <c r="BA504" s="1"/>
      <c r="BB504" s="57"/>
      <c r="BE504"/>
      <c r="BF504" s="1"/>
      <c r="BG504" s="1"/>
      <c r="BH504" s="1"/>
      <c r="BI504" s="1"/>
      <c r="BJ504" s="1"/>
      <c r="BK504" s="1"/>
      <c r="BL504" s="1"/>
      <c r="BM504" s="1"/>
      <c r="BN504" s="1"/>
      <c r="BO504" s="1"/>
      <c r="BP504" s="1"/>
      <c r="BQ504" s="1"/>
      <c r="BR504" s="1"/>
      <c r="BS504" s="1"/>
      <c r="BT504" s="1"/>
      <c r="BU504" s="1"/>
      <c r="BV504" s="1"/>
      <c r="BW504" s="1"/>
      <c r="BX504" s="1"/>
      <c r="BY504" s="1"/>
      <c r="BZ504" s="1"/>
    </row>
    <row r="505" spans="1:78" s="59" customFormat="1" ht="90" x14ac:dyDescent="0.2">
      <c r="A505" s="45" t="str">
        <f t="shared" si="68"/>
        <v>EXT</v>
      </c>
      <c r="B505" s="45"/>
      <c r="C505" s="45"/>
      <c r="D505" s="189" t="s">
        <v>1526</v>
      </c>
      <c r="E505" s="61" t="s">
        <v>41</v>
      </c>
      <c r="F505" s="282" t="e">
        <v>#N/A</v>
      </c>
      <c r="G505" s="62">
        <f t="shared" si="83"/>
        <v>4</v>
      </c>
      <c r="H505" s="62" t="s">
        <v>62</v>
      </c>
      <c r="I505" s="64" t="s">
        <v>1028</v>
      </c>
      <c r="J505" s="64"/>
      <c r="K505" s="65"/>
      <c r="L505" s="65"/>
      <c r="M505" s="65"/>
      <c r="N505" s="64"/>
      <c r="O505" s="66" t="s">
        <v>62</v>
      </c>
      <c r="P505" s="66" t="str">
        <f t="shared" si="76"/>
        <v>0..n</v>
      </c>
      <c r="Q505" s="6" t="s">
        <v>2522</v>
      </c>
      <c r="R505" s="67" t="s">
        <v>2523</v>
      </c>
      <c r="S505" s="66" t="s">
        <v>55</v>
      </c>
      <c r="T505" s="68" t="s">
        <v>56</v>
      </c>
      <c r="U505" s="62" t="s">
        <v>62</v>
      </c>
      <c r="V505" s="66"/>
      <c r="W505" s="69"/>
      <c r="X505" s="38"/>
      <c r="Y505" s="70" t="s">
        <v>47</v>
      </c>
      <c r="Z505" s="70" t="s">
        <v>47</v>
      </c>
      <c r="AA505" s="4"/>
      <c r="AB505" s="13" t="str">
        <f t="shared" si="66"/>
        <v>/rsm:CrossIndustryInvoice/rsm:SupplyChainTradeTransaction/ram:ApplicableHeaderTradeAgreement/ram:ProductEndUserTradeParty</v>
      </c>
      <c r="AC505" s="13" t="str">
        <f t="shared" si="67"/>
        <v>/ram:GlobalID</v>
      </c>
      <c r="AD505" s="14">
        <f>COUNTIFS(R$4:R505,AB505)</f>
        <v>1</v>
      </c>
      <c r="AE505" s="1"/>
      <c r="AF505" s="61" t="str">
        <f t="shared" si="78"/>
        <v>EXT</v>
      </c>
      <c r="AG505" s="62">
        <f t="shared" si="80"/>
        <v>4</v>
      </c>
      <c r="AH505" s="62" t="str">
        <f t="shared" si="79"/>
        <v>0..n</v>
      </c>
      <c r="AI505" s="64" t="s">
        <v>2524</v>
      </c>
      <c r="AJ505" s="64"/>
      <c r="AK505" s="65"/>
      <c r="AL505" s="65"/>
      <c r="AM505" s="65"/>
      <c r="AN505" s="64"/>
      <c r="AO505" s="66" t="str">
        <f t="shared" si="84"/>
        <v>0..n</v>
      </c>
      <c r="AP505" s="66" t="str">
        <f t="shared" si="84"/>
        <v>0..n</v>
      </c>
      <c r="AQ505" s="6" t="str">
        <f t="shared" si="84"/>
        <v>/rsm:CrossIndustryInvoice
/rsm:SupplyChainTradeTransaction
/ram:ApplicableHeaderTradeAgreement
/ram:ProductEndUserTradeParty
/ram:GlobalID</v>
      </c>
      <c r="AR505" s="67" t="str">
        <f t="shared" si="84"/>
        <v>/rsm:CrossIndustryInvoice/rsm:SupplyChainTradeTransaction/ram:ApplicableHeaderTradeAgreement/ram:ProductEndUserTradeParty/ram:GlobalID</v>
      </c>
      <c r="AS505" s="66" t="s">
        <v>55</v>
      </c>
      <c r="AT505" s="68" t="s">
        <v>56</v>
      </c>
      <c r="AU505" s="62" t="str">
        <f t="shared" si="81"/>
        <v>0..n</v>
      </c>
      <c r="AV505" s="66"/>
      <c r="AW505" s="69"/>
      <c r="AX505" s="7"/>
      <c r="AY505" s="70" t="str">
        <f t="shared" si="82"/>
        <v>EXTENDED</v>
      </c>
      <c r="AZ505" s="70" t="str">
        <f t="shared" si="82"/>
        <v>EXTENDED</v>
      </c>
      <c r="BA505" s="1"/>
      <c r="BB505" s="57"/>
      <c r="BE505"/>
      <c r="BF505" s="1"/>
      <c r="BG505" s="1"/>
      <c r="BH505" s="1"/>
      <c r="BI505" s="1"/>
      <c r="BJ505" s="1"/>
      <c r="BK505" s="1"/>
      <c r="BL505" s="1"/>
      <c r="BM505" s="1"/>
      <c r="BN505" s="1"/>
      <c r="BO505" s="1"/>
      <c r="BP505" s="1"/>
      <c r="BQ505" s="1"/>
      <c r="BR505" s="1"/>
      <c r="BS505" s="1"/>
      <c r="BT505" s="1"/>
      <c r="BU505" s="1"/>
      <c r="BV505" s="1"/>
      <c r="BW505" s="1"/>
      <c r="BX505" s="1"/>
      <c r="BY505" s="1"/>
      <c r="BZ505" s="1"/>
    </row>
    <row r="506" spans="1:78" s="59" customFormat="1" ht="105" x14ac:dyDescent="0.2">
      <c r="A506" s="45" t="str">
        <f t="shared" si="68"/>
        <v>EXT</v>
      </c>
      <c r="B506" s="45"/>
      <c r="C506" s="45"/>
      <c r="D506" s="189" t="s">
        <v>1526</v>
      </c>
      <c r="E506" s="61" t="s">
        <v>41</v>
      </c>
      <c r="F506" s="282" t="e">
        <v>#N/A</v>
      </c>
      <c r="G506" s="62">
        <f t="shared" si="83"/>
        <v>5</v>
      </c>
      <c r="H506" s="62" t="s">
        <v>32</v>
      </c>
      <c r="I506" s="64" t="s">
        <v>498</v>
      </c>
      <c r="J506" s="64"/>
      <c r="K506" s="65"/>
      <c r="L506" s="65"/>
      <c r="M506" s="65"/>
      <c r="N506" s="64"/>
      <c r="O506" s="66" t="s">
        <v>32</v>
      </c>
      <c r="P506" s="66" t="str">
        <f t="shared" si="76"/>
        <v>1..1</v>
      </c>
      <c r="Q506" s="6" t="s">
        <v>2525</v>
      </c>
      <c r="R506" s="67" t="s">
        <v>2526</v>
      </c>
      <c r="S506" s="66" t="s">
        <v>329</v>
      </c>
      <c r="T506" s="68" t="s">
        <v>163</v>
      </c>
      <c r="U506" s="62" t="s">
        <v>42</v>
      </c>
      <c r="V506" s="66"/>
      <c r="W506" s="69"/>
      <c r="X506" s="38"/>
      <c r="Y506" s="70" t="s">
        <v>47</v>
      </c>
      <c r="Z506" s="70" t="s">
        <v>47</v>
      </c>
      <c r="AA506" s="4"/>
      <c r="AB506" s="13" t="str">
        <f t="shared" si="66"/>
        <v>/rsm:CrossIndustryInvoice/rsm:SupplyChainTradeTransaction/ram:ApplicableHeaderTradeAgreement/ram:ProductEndUserTradeParty/ram:GlobalID</v>
      </c>
      <c r="AC506" s="13" t="str">
        <f t="shared" si="67"/>
        <v>/@schemeID</v>
      </c>
      <c r="AD506" s="14">
        <f>COUNTIFS(R$4:R506,AB506)</f>
        <v>1</v>
      </c>
      <c r="AE506" s="1"/>
      <c r="AF506" s="61" t="str">
        <f t="shared" si="78"/>
        <v>EXT</v>
      </c>
      <c r="AG506" s="62">
        <f t="shared" si="80"/>
        <v>5</v>
      </c>
      <c r="AH506" s="62" t="str">
        <f t="shared" si="79"/>
        <v>1..1</v>
      </c>
      <c r="AI506" s="64" t="s">
        <v>330</v>
      </c>
      <c r="AJ506" s="64"/>
      <c r="AK506" s="65"/>
      <c r="AL506" s="65"/>
      <c r="AM506" s="65"/>
      <c r="AN506" s="64"/>
      <c r="AO506" s="66" t="str">
        <f t="shared" si="84"/>
        <v>1..1</v>
      </c>
      <c r="AP506" s="66" t="str">
        <f t="shared" si="84"/>
        <v>1..1</v>
      </c>
      <c r="AQ506" s="6" t="str">
        <f t="shared" si="84"/>
        <v>/rsm:CrossIndustryInvoice
/rsm:SupplyChainTradeTransaction
/ram:ApplicableHeaderTradeAgreement
/ram:ProductEndUserTradeParty
/ram:GlobalID
/@schemeID</v>
      </c>
      <c r="AR506" s="67" t="str">
        <f t="shared" si="84"/>
        <v>/rsm:CrossIndustryInvoice/rsm:SupplyChainTradeTransaction/ram:ApplicableHeaderTradeAgreement/ram:ProductEndUserTradeParty/ram:GlobalID/@schemeID</v>
      </c>
      <c r="AS506" s="66" t="s">
        <v>329</v>
      </c>
      <c r="AT506" s="68" t="s">
        <v>163</v>
      </c>
      <c r="AU506" s="62" t="str">
        <f t="shared" si="81"/>
        <v>0..1</v>
      </c>
      <c r="AV506" s="66"/>
      <c r="AW506" s="69"/>
      <c r="AX506" s="7"/>
      <c r="AY506" s="70" t="str">
        <f t="shared" si="82"/>
        <v>EXTENDED</v>
      </c>
      <c r="AZ506" s="70" t="str">
        <f t="shared" si="82"/>
        <v>EXTENDED</v>
      </c>
      <c r="BA506" s="1"/>
      <c r="BB506" s="57"/>
      <c r="BE506"/>
      <c r="BF506" s="1"/>
      <c r="BG506" s="1"/>
      <c r="BH506" s="1"/>
      <c r="BI506" s="1"/>
      <c r="BJ506" s="1"/>
      <c r="BK506" s="1"/>
      <c r="BL506" s="1"/>
      <c r="BM506" s="1"/>
      <c r="BN506" s="1"/>
      <c r="BO506" s="1"/>
      <c r="BP506" s="1"/>
      <c r="BQ506" s="1"/>
      <c r="BR506" s="1"/>
      <c r="BS506" s="1"/>
      <c r="BT506" s="1"/>
      <c r="BU506" s="1"/>
      <c r="BV506" s="1"/>
      <c r="BW506" s="1"/>
      <c r="BX506" s="1"/>
      <c r="BY506" s="1"/>
      <c r="BZ506" s="1"/>
    </row>
    <row r="507" spans="1:78" s="59" customFormat="1" ht="90" x14ac:dyDescent="0.2">
      <c r="A507" s="45" t="str">
        <f t="shared" si="68"/>
        <v>EXT</v>
      </c>
      <c r="B507" s="45"/>
      <c r="C507" s="45"/>
      <c r="D507" s="189" t="s">
        <v>1526</v>
      </c>
      <c r="E507" s="61" t="s">
        <v>41</v>
      </c>
      <c r="F507" s="282" t="e">
        <v>#N/A</v>
      </c>
      <c r="G507" s="62">
        <f t="shared" si="83"/>
        <v>4</v>
      </c>
      <c r="H507" s="62" t="s">
        <v>32</v>
      </c>
      <c r="I507" s="64" t="s">
        <v>117</v>
      </c>
      <c r="J507" s="64"/>
      <c r="K507" s="65"/>
      <c r="L507" s="65"/>
      <c r="M507" s="65"/>
      <c r="N507" s="64"/>
      <c r="O507" s="66" t="s">
        <v>32</v>
      </c>
      <c r="P507" s="66" t="str">
        <f t="shared" si="76"/>
        <v>1..1</v>
      </c>
      <c r="Q507" s="6" t="s">
        <v>2527</v>
      </c>
      <c r="R507" s="67" t="s">
        <v>2528</v>
      </c>
      <c r="S507" s="66" t="s">
        <v>73</v>
      </c>
      <c r="T507" s="68" t="s">
        <v>56</v>
      </c>
      <c r="U507" s="62" t="s">
        <v>42</v>
      </c>
      <c r="V507" s="66"/>
      <c r="W507" s="69"/>
      <c r="X507" s="38"/>
      <c r="Y507" s="70" t="s">
        <v>47</v>
      </c>
      <c r="Z507" s="70" t="s">
        <v>47</v>
      </c>
      <c r="AA507" s="4"/>
      <c r="AB507" s="13" t="str">
        <f t="shared" si="66"/>
        <v>/rsm:CrossIndustryInvoice/rsm:SupplyChainTradeTransaction/ram:ApplicableHeaderTradeAgreement/ram:ProductEndUserTradeParty</v>
      </c>
      <c r="AC507" s="13" t="str">
        <f t="shared" si="67"/>
        <v>/ram:Name</v>
      </c>
      <c r="AD507" s="14">
        <f>COUNTIFS(R$4:R507,AB507)</f>
        <v>1</v>
      </c>
      <c r="AE507" s="1"/>
      <c r="AF507" s="61" t="str">
        <f t="shared" si="78"/>
        <v>EXT</v>
      </c>
      <c r="AG507" s="62">
        <f t="shared" si="80"/>
        <v>4</v>
      </c>
      <c r="AH507" s="62" t="str">
        <f t="shared" si="79"/>
        <v>1..1</v>
      </c>
      <c r="AI507" s="64" t="s">
        <v>2529</v>
      </c>
      <c r="AJ507" s="64"/>
      <c r="AK507" s="65"/>
      <c r="AL507" s="65"/>
      <c r="AM507" s="65"/>
      <c r="AN507" s="64"/>
      <c r="AO507" s="66" t="str">
        <f t="shared" si="84"/>
        <v>1..1</v>
      </c>
      <c r="AP507" s="66" t="str">
        <f t="shared" si="84"/>
        <v>1..1</v>
      </c>
      <c r="AQ507" s="6" t="str">
        <f t="shared" si="84"/>
        <v>/rsm:CrossIndustryInvoice
/rsm:SupplyChainTradeTransaction
/ram:ApplicableHeaderTradeAgreement
/ram:ProductEndUserTradeParty
/ram:Name</v>
      </c>
      <c r="AR507" s="67" t="str">
        <f t="shared" si="84"/>
        <v>/rsm:CrossIndustryInvoice/rsm:SupplyChainTradeTransaction/ram:ApplicableHeaderTradeAgreement/ram:ProductEndUserTradeParty/ram:Name</v>
      </c>
      <c r="AS507" s="66" t="s">
        <v>73</v>
      </c>
      <c r="AT507" s="68" t="s">
        <v>56</v>
      </c>
      <c r="AU507" s="62" t="str">
        <f t="shared" si="81"/>
        <v>0..1</v>
      </c>
      <c r="AV507" s="66"/>
      <c r="AW507" s="69"/>
      <c r="AX507" s="7"/>
      <c r="AY507" s="70" t="str">
        <f t="shared" si="82"/>
        <v>EXTENDED</v>
      </c>
      <c r="AZ507" s="70" t="str">
        <f t="shared" si="82"/>
        <v>EXTENDED</v>
      </c>
      <c r="BA507" s="1"/>
      <c r="BB507" s="57"/>
      <c r="BE507"/>
      <c r="BF507" s="1"/>
      <c r="BG507" s="1"/>
      <c r="BH507" s="1"/>
      <c r="BI507" s="1"/>
      <c r="BJ507" s="1"/>
      <c r="BK507" s="1"/>
      <c r="BL507" s="1"/>
      <c r="BM507" s="1"/>
      <c r="BN507" s="1"/>
      <c r="BO507" s="1"/>
      <c r="BP507" s="1"/>
      <c r="BQ507" s="1"/>
      <c r="BR507" s="1"/>
      <c r="BS507" s="1"/>
      <c r="BT507" s="1"/>
      <c r="BU507" s="1"/>
      <c r="BV507" s="1"/>
      <c r="BW507" s="1"/>
      <c r="BX507" s="1"/>
      <c r="BY507" s="1"/>
      <c r="BZ507" s="1"/>
    </row>
    <row r="508" spans="1:78" s="59" customFormat="1" ht="90" x14ac:dyDescent="0.2">
      <c r="A508" s="45" t="str">
        <f t="shared" si="68"/>
        <v>EXT</v>
      </c>
      <c r="B508" s="45"/>
      <c r="C508" s="45"/>
      <c r="D508" s="189" t="s">
        <v>1526</v>
      </c>
      <c r="E508" s="140" t="s">
        <v>41</v>
      </c>
      <c r="F508" s="296" t="e">
        <v>#N/A</v>
      </c>
      <c r="G508" s="141">
        <f t="shared" si="83"/>
        <v>4</v>
      </c>
      <c r="H508" s="141" t="s">
        <v>42</v>
      </c>
      <c r="I508" s="125" t="s">
        <v>2530</v>
      </c>
      <c r="J508" s="125"/>
      <c r="K508" s="126"/>
      <c r="L508" s="126"/>
      <c r="M508" s="126"/>
      <c r="N508" s="125"/>
      <c r="O508" s="124" t="s">
        <v>42</v>
      </c>
      <c r="P508" s="124" t="str">
        <f t="shared" si="76"/>
        <v>0..1</v>
      </c>
      <c r="Q508" s="142" t="s">
        <v>2531</v>
      </c>
      <c r="R508" s="143" t="s">
        <v>2532</v>
      </c>
      <c r="S508" s="124"/>
      <c r="T508" s="129"/>
      <c r="U508" s="141" t="s">
        <v>42</v>
      </c>
      <c r="V508" s="124"/>
      <c r="W508" s="130"/>
      <c r="X508" s="38"/>
      <c r="Y508" s="144" t="s">
        <v>47</v>
      </c>
      <c r="Z508" s="144" t="s">
        <v>47</v>
      </c>
      <c r="AA508" s="4"/>
      <c r="AB508" s="13" t="str">
        <f t="shared" si="66"/>
        <v>/rsm:CrossIndustryInvoice/rsm:SupplyChainTradeTransaction/ram:ApplicableHeaderTradeAgreement/ram:ProductEndUserTradeParty</v>
      </c>
      <c r="AC508" s="13" t="str">
        <f t="shared" si="67"/>
        <v>/ram:SpecifiedLegalOrganization</v>
      </c>
      <c r="AD508" s="14">
        <f>COUNTIFS(R$4:R508,AB508)</f>
        <v>1</v>
      </c>
      <c r="AE508" s="1"/>
      <c r="AF508" s="140" t="str">
        <f t="shared" si="78"/>
        <v>EXT</v>
      </c>
      <c r="AG508" s="141">
        <f t="shared" si="80"/>
        <v>4</v>
      </c>
      <c r="AH508" s="141" t="str">
        <f t="shared" si="79"/>
        <v>0..1</v>
      </c>
      <c r="AI508" s="125" t="s">
        <v>2102</v>
      </c>
      <c r="AJ508" s="125"/>
      <c r="AK508" s="126"/>
      <c r="AL508" s="126"/>
      <c r="AM508" s="126"/>
      <c r="AN508" s="125"/>
      <c r="AO508" s="124" t="str">
        <f t="shared" si="84"/>
        <v>0..1</v>
      </c>
      <c r="AP508" s="124" t="str">
        <f t="shared" si="84"/>
        <v>0..1</v>
      </c>
      <c r="AQ508" s="142" t="str">
        <f t="shared" si="84"/>
        <v>/rsm:CrossIndustryInvoice
/rsm:SupplyChainTradeTransaction
/ram:ApplicableHeaderTradeAgreement
/ram:ProductEndUserTradeParty
/ram:SpecifiedLegalOrganization</v>
      </c>
      <c r="AR508" s="143" t="str">
        <f t="shared" si="84"/>
        <v>/rsm:CrossIndustryInvoice/rsm:SupplyChainTradeTransaction/ram:ApplicableHeaderTradeAgreement/ram:ProductEndUserTradeParty/ram:SpecifiedLegalOrganization</v>
      </c>
      <c r="AS508" s="124"/>
      <c r="AT508" s="129"/>
      <c r="AU508" s="141" t="str">
        <f t="shared" si="81"/>
        <v>0..1</v>
      </c>
      <c r="AV508" s="124"/>
      <c r="AW508" s="130"/>
      <c r="AX508" s="7"/>
      <c r="AY508" s="144" t="str">
        <f t="shared" si="82"/>
        <v>EXTENDED</v>
      </c>
      <c r="AZ508" s="144" t="str">
        <f t="shared" si="82"/>
        <v>EXTENDED</v>
      </c>
      <c r="BA508" s="1"/>
      <c r="BB508" s="57"/>
      <c r="BE508"/>
      <c r="BF508" s="1"/>
      <c r="BG508" s="1"/>
      <c r="BH508" s="1"/>
      <c r="BI508" s="1"/>
      <c r="BJ508" s="1"/>
      <c r="BK508" s="1"/>
      <c r="BL508" s="1"/>
      <c r="BM508" s="1"/>
      <c r="BN508" s="1"/>
      <c r="BO508" s="1"/>
      <c r="BP508" s="1"/>
      <c r="BQ508" s="1"/>
      <c r="BR508" s="1"/>
      <c r="BS508" s="1"/>
      <c r="BT508" s="1"/>
      <c r="BU508" s="1"/>
      <c r="BV508" s="1"/>
      <c r="BW508" s="1"/>
      <c r="BX508" s="1"/>
      <c r="BY508" s="1"/>
      <c r="BZ508" s="1"/>
    </row>
    <row r="509" spans="1:78" s="59" customFormat="1" ht="105" x14ac:dyDescent="0.2">
      <c r="A509" s="45" t="str">
        <f t="shared" si="68"/>
        <v>EXT</v>
      </c>
      <c r="B509" s="45"/>
      <c r="C509" s="45"/>
      <c r="D509" s="189" t="s">
        <v>1526</v>
      </c>
      <c r="E509" s="61" t="s">
        <v>41</v>
      </c>
      <c r="F509" s="282" t="e">
        <v>#N/A</v>
      </c>
      <c r="G509" s="62">
        <f t="shared" si="83"/>
        <v>5</v>
      </c>
      <c r="H509" s="62" t="s">
        <v>42</v>
      </c>
      <c r="I509" s="64" t="s">
        <v>3</v>
      </c>
      <c r="J509" s="64"/>
      <c r="K509" s="65"/>
      <c r="L509" s="65"/>
      <c r="M509" s="65"/>
      <c r="N509" s="64"/>
      <c r="O509" s="66" t="s">
        <v>42</v>
      </c>
      <c r="P509" s="66" t="str">
        <f t="shared" si="76"/>
        <v>0..1</v>
      </c>
      <c r="Q509" s="6" t="s">
        <v>2533</v>
      </c>
      <c r="R509" s="67" t="s">
        <v>2534</v>
      </c>
      <c r="S509" s="66" t="s">
        <v>55</v>
      </c>
      <c r="T509" s="68" t="s">
        <v>56</v>
      </c>
      <c r="U509" s="62" t="s">
        <v>42</v>
      </c>
      <c r="V509" s="66"/>
      <c r="W509" s="69"/>
      <c r="X509" s="38"/>
      <c r="Y509" s="70" t="s">
        <v>47</v>
      </c>
      <c r="Z509" s="70" t="s">
        <v>47</v>
      </c>
      <c r="AA509" s="4"/>
      <c r="AB509" s="13" t="str">
        <f t="shared" si="66"/>
        <v>/rsm:CrossIndustryInvoice/rsm:SupplyChainTradeTransaction/ram:ApplicableHeaderTradeAgreement/ram:ProductEndUserTradeParty/ram:SpecifiedLegalOrganization</v>
      </c>
      <c r="AC509" s="13" t="str">
        <f t="shared" si="67"/>
        <v>/ram:ID</v>
      </c>
      <c r="AD509" s="14">
        <f>COUNTIFS(R$4:R509,AB509)</f>
        <v>1</v>
      </c>
      <c r="AE509" s="1"/>
      <c r="AF509" s="61" t="str">
        <f t="shared" si="78"/>
        <v>EXT</v>
      </c>
      <c r="AG509" s="62">
        <f t="shared" si="80"/>
        <v>5</v>
      </c>
      <c r="AH509" s="62" t="str">
        <f t="shared" si="79"/>
        <v>0..1</v>
      </c>
      <c r="AI509" s="64" t="s">
        <v>2105</v>
      </c>
      <c r="AJ509" s="64"/>
      <c r="AK509" s="65"/>
      <c r="AL509" s="65"/>
      <c r="AM509" s="65"/>
      <c r="AN509" s="64"/>
      <c r="AO509" s="66" t="str">
        <f t="shared" si="84"/>
        <v>0..1</v>
      </c>
      <c r="AP509" s="66" t="str">
        <f t="shared" si="84"/>
        <v>0..1</v>
      </c>
      <c r="AQ509" s="6" t="str">
        <f t="shared" si="84"/>
        <v>/rsm:CrossIndustryInvoice
/rsm:SupplyChainTradeTransaction
/ram:ApplicableHeaderTradeAgreement
/ram:ProductEndUserTradeParty
/ram:SpecifiedLegalOrganization
/ram:ID</v>
      </c>
      <c r="AR509" s="67" t="str">
        <f t="shared" si="84"/>
        <v>/rsm:CrossIndustryInvoice/rsm:SupplyChainTradeTransaction/ram:ApplicableHeaderTradeAgreement/ram:ProductEndUserTradeParty/ram:SpecifiedLegalOrganization/ram:ID</v>
      </c>
      <c r="AS509" s="66" t="s">
        <v>55</v>
      </c>
      <c r="AT509" s="68" t="s">
        <v>56</v>
      </c>
      <c r="AU509" s="62" t="str">
        <f t="shared" si="81"/>
        <v>0..1</v>
      </c>
      <c r="AV509" s="66"/>
      <c r="AW509" s="69"/>
      <c r="AX509" s="7"/>
      <c r="AY509" s="70" t="str">
        <f t="shared" si="82"/>
        <v>EXTENDED</v>
      </c>
      <c r="AZ509" s="70" t="str">
        <f t="shared" si="82"/>
        <v>EXTENDED</v>
      </c>
      <c r="BA509" s="1"/>
      <c r="BB509" s="57"/>
      <c r="BE509"/>
      <c r="BF509" s="1"/>
      <c r="BG509" s="1"/>
      <c r="BH509" s="1"/>
      <c r="BI509" s="1"/>
      <c r="BJ509" s="1"/>
      <c r="BK509" s="1"/>
      <c r="BL509" s="1"/>
      <c r="BM509" s="1"/>
      <c r="BN509" s="1"/>
      <c r="BO509" s="1"/>
      <c r="BP509" s="1"/>
      <c r="BQ509" s="1"/>
      <c r="BR509" s="1"/>
      <c r="BS509" s="1"/>
      <c r="BT509" s="1"/>
      <c r="BU509" s="1"/>
      <c r="BV509" s="1"/>
      <c r="BW509" s="1"/>
      <c r="BX509" s="1"/>
      <c r="BY509" s="1"/>
      <c r="BZ509" s="1"/>
    </row>
    <row r="510" spans="1:78" s="59" customFormat="1" ht="120" x14ac:dyDescent="0.2">
      <c r="A510" s="45" t="str">
        <f t="shared" si="68"/>
        <v>EXT</v>
      </c>
      <c r="B510" s="45"/>
      <c r="C510" s="45"/>
      <c r="D510" s="189" t="s">
        <v>1526</v>
      </c>
      <c r="E510" s="61" t="s">
        <v>41</v>
      </c>
      <c r="F510" s="282" t="e">
        <v>#N/A</v>
      </c>
      <c r="G510" s="62">
        <f t="shared" si="83"/>
        <v>6</v>
      </c>
      <c r="H510" s="62" t="s">
        <v>42</v>
      </c>
      <c r="I510" s="64" t="s">
        <v>498</v>
      </c>
      <c r="J510" s="64"/>
      <c r="K510" s="65" t="s">
        <v>326</v>
      </c>
      <c r="L510" s="65" t="s">
        <v>916</v>
      </c>
      <c r="M510" s="65" t="s">
        <v>35</v>
      </c>
      <c r="N510" s="64" t="s">
        <v>128</v>
      </c>
      <c r="O510" s="66" t="s">
        <v>42</v>
      </c>
      <c r="P510" s="66" t="str">
        <f t="shared" si="76"/>
        <v>0..1</v>
      </c>
      <c r="Q510" s="6" t="s">
        <v>2535</v>
      </c>
      <c r="R510" s="67" t="s">
        <v>2536</v>
      </c>
      <c r="S510" s="66" t="s">
        <v>329</v>
      </c>
      <c r="T510" s="68" t="s">
        <v>163</v>
      </c>
      <c r="U510" s="62" t="s">
        <v>42</v>
      </c>
      <c r="V510" s="66"/>
      <c r="W510" s="69"/>
      <c r="X510" s="38"/>
      <c r="Y510" s="70" t="s">
        <v>47</v>
      </c>
      <c r="Z510" s="70" t="s">
        <v>47</v>
      </c>
      <c r="AA510" s="4"/>
      <c r="AB510" s="13" t="str">
        <f t="shared" si="66"/>
        <v>/rsm:CrossIndustryInvoice/rsm:SupplyChainTradeTransaction/ram:ApplicableHeaderTradeAgreement/ram:ProductEndUserTradeParty/ram:SpecifiedLegalOrganization/ram:ID</v>
      </c>
      <c r="AC510" s="13" t="str">
        <f t="shared" si="67"/>
        <v>/@schemeID</v>
      </c>
      <c r="AD510" s="14">
        <f>COUNTIFS(R$4:R510,AB510)</f>
        <v>1</v>
      </c>
      <c r="AE510" s="1"/>
      <c r="AF510" s="61" t="str">
        <f t="shared" ref="AF510:AF575" si="85">E510</f>
        <v>EXT</v>
      </c>
      <c r="AG510" s="62">
        <f t="shared" si="80"/>
        <v>6</v>
      </c>
      <c r="AH510" s="62" t="str">
        <f t="shared" ref="AH510:AH575" si="86">H510</f>
        <v>0..1</v>
      </c>
      <c r="AI510" s="64" t="s">
        <v>330</v>
      </c>
      <c r="AJ510" s="64"/>
      <c r="AK510" s="65"/>
      <c r="AL510" s="65"/>
      <c r="AM510" s="65"/>
      <c r="AN510" s="64"/>
      <c r="AO510" s="66" t="str">
        <f t="shared" si="84"/>
        <v>0..1</v>
      </c>
      <c r="AP510" s="66" t="str">
        <f t="shared" si="84"/>
        <v>0..1</v>
      </c>
      <c r="AQ510" s="6" t="str">
        <f t="shared" si="84"/>
        <v>/rsm:CrossIndustryInvoice
/rsm:SupplyChainTradeTransaction
/ram:ApplicableHeaderTradeAgreement
/ram:ProductEndUserTradeParty
/ram:SpecifiedLegalOrganization
/ram:ID
/@schemeID</v>
      </c>
      <c r="AR510" s="67" t="str">
        <f t="shared" si="84"/>
        <v>/rsm:CrossIndustryInvoice/rsm:SupplyChainTradeTransaction/ram:ApplicableHeaderTradeAgreement/ram:ProductEndUserTradeParty/ram:SpecifiedLegalOrganization/ram:ID/@schemeID</v>
      </c>
      <c r="AS510" s="66" t="s">
        <v>329</v>
      </c>
      <c r="AT510" s="68" t="s">
        <v>163</v>
      </c>
      <c r="AU510" s="62" t="str">
        <f t="shared" si="81"/>
        <v>0..1</v>
      </c>
      <c r="AV510" s="66"/>
      <c r="AW510" s="69"/>
      <c r="AX510" s="7"/>
      <c r="AY510" s="70" t="str">
        <f t="shared" si="82"/>
        <v>EXTENDED</v>
      </c>
      <c r="AZ510" s="70" t="str">
        <f t="shared" si="82"/>
        <v>EXTENDED</v>
      </c>
      <c r="BA510" s="1"/>
      <c r="BB510" s="57"/>
      <c r="BE510"/>
      <c r="BF510" s="1"/>
      <c r="BG510" s="1"/>
      <c r="BH510" s="1"/>
      <c r="BI510" s="1"/>
      <c r="BJ510" s="1"/>
      <c r="BK510" s="1"/>
      <c r="BL510" s="1"/>
      <c r="BM510" s="1"/>
      <c r="BN510" s="1"/>
      <c r="BO510" s="1"/>
      <c r="BP510" s="1"/>
      <c r="BQ510" s="1"/>
      <c r="BR510" s="1"/>
      <c r="BS510" s="1"/>
      <c r="BT510" s="1"/>
      <c r="BU510" s="1"/>
      <c r="BV510" s="1"/>
      <c r="BW510" s="1"/>
      <c r="BX510" s="1"/>
      <c r="BY510" s="1"/>
      <c r="BZ510" s="1"/>
    </row>
    <row r="511" spans="1:78" s="59" customFormat="1" ht="105" x14ac:dyDescent="0.2">
      <c r="A511" s="45" t="str">
        <f t="shared" si="68"/>
        <v>EXT</v>
      </c>
      <c r="B511" s="45"/>
      <c r="C511" s="45"/>
      <c r="D511" s="189" t="s">
        <v>1526</v>
      </c>
      <c r="E511" s="61" t="s">
        <v>41</v>
      </c>
      <c r="F511" s="282" t="e">
        <v>#N/A</v>
      </c>
      <c r="G511" s="62">
        <f t="shared" si="83"/>
        <v>5</v>
      </c>
      <c r="H511" s="62" t="s">
        <v>42</v>
      </c>
      <c r="I511" s="64" t="s">
        <v>2109</v>
      </c>
      <c r="J511" s="64"/>
      <c r="K511" s="65"/>
      <c r="L511" s="65"/>
      <c r="M511" s="65"/>
      <c r="N511" s="64"/>
      <c r="O511" s="66" t="s">
        <v>42</v>
      </c>
      <c r="P511" s="66" t="str">
        <f t="shared" si="76"/>
        <v>0..1</v>
      </c>
      <c r="Q511" s="6" t="s">
        <v>2537</v>
      </c>
      <c r="R511" s="67" t="s">
        <v>2538</v>
      </c>
      <c r="S511" s="66" t="s">
        <v>73</v>
      </c>
      <c r="T511" s="68" t="s">
        <v>56</v>
      </c>
      <c r="U511" s="62" t="s">
        <v>42</v>
      </c>
      <c r="V511" s="66"/>
      <c r="W511" s="69"/>
      <c r="X511" s="38"/>
      <c r="Y511" s="70" t="s">
        <v>47</v>
      </c>
      <c r="Z511" s="70" t="s">
        <v>47</v>
      </c>
      <c r="AA511" s="4"/>
      <c r="AB511" s="13" t="str">
        <f t="shared" si="66"/>
        <v>/rsm:CrossIndustryInvoice/rsm:SupplyChainTradeTransaction/ram:ApplicableHeaderTradeAgreement/ram:ProductEndUserTradeParty/ram:SpecifiedLegalOrganization</v>
      </c>
      <c r="AC511" s="13" t="str">
        <f t="shared" si="67"/>
        <v>/ram:TradingBusinessName</v>
      </c>
      <c r="AD511" s="14">
        <f>COUNTIFS(R$4:R511,AB511)</f>
        <v>1</v>
      </c>
      <c r="AE511" s="1"/>
      <c r="AF511" s="61" t="str">
        <f t="shared" si="85"/>
        <v>EXT</v>
      </c>
      <c r="AG511" s="62">
        <f t="shared" si="80"/>
        <v>5</v>
      </c>
      <c r="AH511" s="62" t="str">
        <f t="shared" si="86"/>
        <v>0..1</v>
      </c>
      <c r="AI511" s="64" t="s">
        <v>2112</v>
      </c>
      <c r="AJ511" s="64"/>
      <c r="AK511" s="65"/>
      <c r="AL511" s="65"/>
      <c r="AM511" s="65"/>
      <c r="AN511" s="64"/>
      <c r="AO511" s="66" t="str">
        <f t="shared" si="84"/>
        <v>0..1</v>
      </c>
      <c r="AP511" s="66" t="str">
        <f t="shared" si="84"/>
        <v>0..1</v>
      </c>
      <c r="AQ511" s="6" t="str">
        <f t="shared" si="84"/>
        <v>/rsm:CrossIndustryInvoice
/rsm:SupplyChainTradeTransaction
/ram:ApplicableHeaderTradeAgreement
/ram:ProductEndUserTradeParty
/ram:SpecifiedLegalOrganization
/ram:TradingBusinessName</v>
      </c>
      <c r="AR511" s="67" t="str">
        <f t="shared" si="84"/>
        <v>/rsm:CrossIndustryInvoice/rsm:SupplyChainTradeTransaction/ram:ApplicableHeaderTradeAgreement/ram:ProductEndUserTradeParty/ram:SpecifiedLegalOrganization/ram:TradingBusinessName</v>
      </c>
      <c r="AS511" s="66" t="s">
        <v>73</v>
      </c>
      <c r="AT511" s="68" t="s">
        <v>56</v>
      </c>
      <c r="AU511" s="62" t="str">
        <f t="shared" si="81"/>
        <v>0..1</v>
      </c>
      <c r="AV511" s="66"/>
      <c r="AW511" s="69"/>
      <c r="AX511" s="7"/>
      <c r="AY511" s="70" t="str">
        <f t="shared" si="82"/>
        <v>EXTENDED</v>
      </c>
      <c r="AZ511" s="70" t="str">
        <f t="shared" si="82"/>
        <v>EXTENDED</v>
      </c>
      <c r="BA511" s="1"/>
      <c r="BB511" s="57"/>
      <c r="BE511"/>
      <c r="BF511" s="1"/>
      <c r="BG511" s="1"/>
      <c r="BH511" s="1"/>
      <c r="BI511" s="1"/>
      <c r="BJ511" s="1"/>
      <c r="BK511" s="1"/>
      <c r="BL511" s="1"/>
      <c r="BM511" s="1"/>
      <c r="BN511" s="1"/>
      <c r="BO511" s="1"/>
      <c r="BP511" s="1"/>
      <c r="BQ511" s="1"/>
      <c r="BR511" s="1"/>
      <c r="BS511" s="1"/>
      <c r="BT511" s="1"/>
      <c r="BU511" s="1"/>
      <c r="BV511" s="1"/>
      <c r="BW511" s="1"/>
      <c r="BX511" s="1"/>
      <c r="BY511" s="1"/>
      <c r="BZ511" s="1"/>
    </row>
    <row r="512" spans="1:78" s="59" customFormat="1" ht="105" x14ac:dyDescent="0.2">
      <c r="A512" s="45" t="str">
        <f t="shared" si="68"/>
        <v>EXT</v>
      </c>
      <c r="B512" s="131" t="s">
        <v>2079</v>
      </c>
      <c r="C512" s="131"/>
      <c r="D512" s="189" t="s">
        <v>1526</v>
      </c>
      <c r="E512" s="162" t="s">
        <v>41</v>
      </c>
      <c r="F512" s="298" t="e">
        <v>#N/A</v>
      </c>
      <c r="G512" s="163">
        <f t="shared" si="83"/>
        <v>5</v>
      </c>
      <c r="H512" s="163" t="s">
        <v>42</v>
      </c>
      <c r="I512" s="164" t="s">
        <v>2539</v>
      </c>
      <c r="J512" s="164" t="s">
        <v>2114</v>
      </c>
      <c r="K512" s="165"/>
      <c r="L512" s="165"/>
      <c r="M512" s="165"/>
      <c r="N512" s="164"/>
      <c r="O512" s="66" t="s">
        <v>42</v>
      </c>
      <c r="P512" s="66" t="str">
        <f t="shared" si="76"/>
        <v>0..1</v>
      </c>
      <c r="Q512" s="167" t="s">
        <v>2540</v>
      </c>
      <c r="R512" s="168" t="s">
        <v>2541</v>
      </c>
      <c r="S512" s="166"/>
      <c r="T512" s="169"/>
      <c r="U512" s="163" t="s">
        <v>42</v>
      </c>
      <c r="V512" s="166"/>
      <c r="W512" s="170"/>
      <c r="X512" s="38"/>
      <c r="Y512" s="171" t="s">
        <v>47</v>
      </c>
      <c r="Z512" s="171" t="s">
        <v>47</v>
      </c>
      <c r="AA512" s="57"/>
      <c r="AB512" s="13" t="str">
        <f t="shared" si="66"/>
        <v>/rsm:CrossIndustryInvoice/rsm:SupplyChainTradeTransaction/ram:ApplicableHeaderTradeAgreement/ram:ProductEndUserTradeParty/ram:SpecifiedLegalOrganization</v>
      </c>
      <c r="AC512" s="13" t="str">
        <f t="shared" si="67"/>
        <v>/ram:PostalTradeAddress</v>
      </c>
      <c r="AD512" s="14">
        <f>COUNTIFS(R$4:R512,AB512)</f>
        <v>1</v>
      </c>
      <c r="AE512" s="57"/>
      <c r="AF512" s="162" t="str">
        <f t="shared" si="85"/>
        <v>EXT</v>
      </c>
      <c r="AG512" s="163">
        <f t="shared" ref="AG512:AG575" si="87">LEN(AR512)-LEN(SUBSTITUTE(AR512,"/",""))-1</f>
        <v>5</v>
      </c>
      <c r="AH512" s="163" t="str">
        <f t="shared" si="86"/>
        <v>0..1</v>
      </c>
      <c r="AI512" s="164" t="s">
        <v>1632</v>
      </c>
      <c r="AJ512" s="164" t="s">
        <v>1633</v>
      </c>
      <c r="AK512" s="165"/>
      <c r="AL512" s="165"/>
      <c r="AM512" s="165"/>
      <c r="AN512" s="164"/>
      <c r="AO512" s="66" t="str">
        <f t="shared" si="84"/>
        <v>0..1</v>
      </c>
      <c r="AP512" s="66" t="str">
        <f t="shared" si="84"/>
        <v>0..1</v>
      </c>
      <c r="AQ512" s="167" t="str">
        <f t="shared" si="84"/>
        <v>/rsm:CrossIndustryInvoice
/rsm:SupplyChainTradeTransaction
/ram:ApplicableHeaderTradeAgreement
/ram:ProductEndUserTradeParty
/ram:SpecifiedLegalOrganization
/ram:PostalTradeAddress</v>
      </c>
      <c r="AR512" s="168" t="str">
        <f t="shared" si="84"/>
        <v>/rsm:CrossIndustryInvoice/rsm:SupplyChainTradeTransaction/ram:ApplicableHeaderTradeAgreement/ram:ProductEndUserTradeParty/ram:SpecifiedLegalOrganization/ram:PostalTradeAddress</v>
      </c>
      <c r="AS512" s="166"/>
      <c r="AT512" s="169"/>
      <c r="AU512" s="163" t="str">
        <f t="shared" ref="AU512:AU575" si="88">U512</f>
        <v>0..1</v>
      </c>
      <c r="AV512" s="166"/>
      <c r="AW512" s="170"/>
      <c r="AX512" s="7"/>
      <c r="AY512" s="171" t="str">
        <f t="shared" si="82"/>
        <v>EXTENDED</v>
      </c>
      <c r="AZ512" s="171" t="str">
        <f t="shared" si="82"/>
        <v>EXTENDED</v>
      </c>
      <c r="BA512" s="1"/>
      <c r="BB512" s="57"/>
      <c r="BE512"/>
      <c r="BF512" s="1"/>
      <c r="BG512" s="1"/>
      <c r="BH512" s="1"/>
      <c r="BI512" s="1"/>
      <c r="BJ512" s="1"/>
      <c r="BK512" s="1"/>
      <c r="BL512" s="1"/>
      <c r="BM512" s="1"/>
      <c r="BN512" s="1"/>
      <c r="BO512" s="1"/>
      <c r="BP512" s="1"/>
      <c r="BQ512" s="1"/>
      <c r="BR512" s="1"/>
      <c r="BS512" s="1"/>
      <c r="BT512" s="1"/>
      <c r="BU512" s="1"/>
      <c r="BV512" s="1"/>
      <c r="BW512" s="1"/>
      <c r="BX512" s="1"/>
      <c r="BY512" s="1"/>
      <c r="BZ512" s="1"/>
    </row>
    <row r="513" spans="1:78" s="59" customFormat="1" ht="120" x14ac:dyDescent="0.2">
      <c r="A513" s="45" t="str">
        <f t="shared" si="68"/>
        <v>EXT</v>
      </c>
      <c r="B513" s="131" t="s">
        <v>2079</v>
      </c>
      <c r="C513" s="131"/>
      <c r="D513" s="189" t="s">
        <v>1526</v>
      </c>
      <c r="E513" s="61" t="s">
        <v>41</v>
      </c>
      <c r="F513" s="282" t="e">
        <v>#N/A</v>
      </c>
      <c r="G513" s="62">
        <f t="shared" si="83"/>
        <v>6</v>
      </c>
      <c r="H513" s="62" t="s">
        <v>42</v>
      </c>
      <c r="I513" s="64" t="s">
        <v>1634</v>
      </c>
      <c r="J513" s="64" t="s">
        <v>1635</v>
      </c>
      <c r="K513" s="65" t="s">
        <v>1636</v>
      </c>
      <c r="L513" s="65"/>
      <c r="M513" s="65"/>
      <c r="N513" s="64"/>
      <c r="O513" s="66" t="s">
        <v>42</v>
      </c>
      <c r="P513" s="66" t="str">
        <f t="shared" si="76"/>
        <v>0..1</v>
      </c>
      <c r="Q513" s="6" t="s">
        <v>2542</v>
      </c>
      <c r="R513" s="67" t="s">
        <v>2543</v>
      </c>
      <c r="S513" s="66" t="s">
        <v>73</v>
      </c>
      <c r="T513" s="68" t="s">
        <v>56</v>
      </c>
      <c r="U513" s="62" t="s">
        <v>42</v>
      </c>
      <c r="V513" s="66"/>
      <c r="W513" s="69"/>
      <c r="X513" s="38"/>
      <c r="Y513" s="70" t="s">
        <v>47</v>
      </c>
      <c r="Z513" s="70" t="s">
        <v>47</v>
      </c>
      <c r="AA513" s="57"/>
      <c r="AB513" s="13" t="str">
        <f t="shared" si="66"/>
        <v>/rsm:CrossIndustryInvoice/rsm:SupplyChainTradeTransaction/ram:ApplicableHeaderTradeAgreement/ram:ProductEndUserTradeParty/ram:SpecifiedLegalOrganization/ram:PostalTradeAddress</v>
      </c>
      <c r="AC513" s="13" t="str">
        <f t="shared" si="67"/>
        <v>/ram:PostcodeCode</v>
      </c>
      <c r="AD513" s="14">
        <f>COUNTIFS(R$4:R513,AB513)</f>
        <v>1</v>
      </c>
      <c r="AE513" s="57"/>
      <c r="AF513" s="61" t="str">
        <f t="shared" si="85"/>
        <v>EXT</v>
      </c>
      <c r="AG513" s="62">
        <f t="shared" si="87"/>
        <v>6</v>
      </c>
      <c r="AH513" s="62" t="str">
        <f t="shared" si="86"/>
        <v>0..1</v>
      </c>
      <c r="AI513" s="64" t="s">
        <v>2544</v>
      </c>
      <c r="AJ513" s="64"/>
      <c r="AK513" s="65"/>
      <c r="AL513" s="65"/>
      <c r="AM513" s="65"/>
      <c r="AN513" s="64"/>
      <c r="AO513" s="66" t="str">
        <f t="shared" si="84"/>
        <v>0..1</v>
      </c>
      <c r="AP513" s="66" t="str">
        <f t="shared" si="84"/>
        <v>0..1</v>
      </c>
      <c r="AQ513" s="6" t="str">
        <f t="shared" si="84"/>
        <v>/rsm:CrossIndustryInvoice
/rsm:SupplyChainTradeTransaction
/ram:ApplicableHeaderTradeAgreement
/ram:ProductEndUserTradeParty
/ram:SpecifiedLegalOrganization
/ram:PostalTradeAddress
/ram:PostcodeCode</v>
      </c>
      <c r="AR513" s="67" t="str">
        <f t="shared" si="84"/>
        <v>/rsm:CrossIndustryInvoice/rsm:SupplyChainTradeTransaction/ram:ApplicableHeaderTradeAgreement/ram:ProductEndUserTradeParty/ram:SpecifiedLegalOrganization/ram:PostalTradeAddress/ram:PostcodeCode</v>
      </c>
      <c r="AS513" s="66" t="s">
        <v>73</v>
      </c>
      <c r="AT513" s="68" t="s">
        <v>56</v>
      </c>
      <c r="AU513" s="62" t="str">
        <f t="shared" si="88"/>
        <v>0..1</v>
      </c>
      <c r="AV513" s="66"/>
      <c r="AW513" s="69"/>
      <c r="AX513" s="7"/>
      <c r="AY513" s="70" t="str">
        <f t="shared" ref="AY513:AZ576" si="89">Y513</f>
        <v>EXTENDED</v>
      </c>
      <c r="AZ513" s="70" t="str">
        <f t="shared" si="89"/>
        <v>EXTENDED</v>
      </c>
      <c r="BA513" s="1"/>
      <c r="BB513" s="57"/>
      <c r="BE513"/>
      <c r="BF513" s="1"/>
      <c r="BG513" s="1"/>
      <c r="BH513" s="1"/>
      <c r="BI513" s="1"/>
      <c r="BJ513" s="1"/>
      <c r="BK513" s="1"/>
      <c r="BL513" s="1"/>
      <c r="BM513" s="1"/>
      <c r="BN513" s="1"/>
      <c r="BO513" s="1"/>
      <c r="BP513" s="1"/>
      <c r="BQ513" s="1"/>
      <c r="BR513" s="1"/>
      <c r="BS513" s="1"/>
      <c r="BT513" s="1"/>
      <c r="BU513" s="1"/>
      <c r="BV513" s="1"/>
      <c r="BW513" s="1"/>
      <c r="BX513" s="1"/>
      <c r="BY513" s="1"/>
      <c r="BZ513" s="1"/>
    </row>
    <row r="514" spans="1:78" s="59" customFormat="1" ht="120" x14ac:dyDescent="0.2">
      <c r="A514" s="45" t="str">
        <f t="shared" si="68"/>
        <v>EXT</v>
      </c>
      <c r="B514" s="131" t="s">
        <v>2079</v>
      </c>
      <c r="C514" s="131"/>
      <c r="D514" s="189" t="s">
        <v>1526</v>
      </c>
      <c r="E514" s="61" t="s">
        <v>41</v>
      </c>
      <c r="F514" s="282" t="e">
        <v>#N/A</v>
      </c>
      <c r="G514" s="62">
        <f t="shared" si="83"/>
        <v>6</v>
      </c>
      <c r="H514" s="62" t="s">
        <v>42</v>
      </c>
      <c r="I514" s="64" t="s">
        <v>1640</v>
      </c>
      <c r="J514" s="64" t="s">
        <v>1641</v>
      </c>
      <c r="K514" s="65" t="s">
        <v>1642</v>
      </c>
      <c r="L514" s="65"/>
      <c r="M514" s="65"/>
      <c r="N514" s="64"/>
      <c r="O514" s="66" t="s">
        <v>42</v>
      </c>
      <c r="P514" s="66" t="str">
        <f t="shared" si="76"/>
        <v>0..1</v>
      </c>
      <c r="Q514" s="6" t="s">
        <v>2545</v>
      </c>
      <c r="R514" s="67" t="s">
        <v>2546</v>
      </c>
      <c r="S514" s="66" t="s">
        <v>73</v>
      </c>
      <c r="T514" s="68" t="s">
        <v>56</v>
      </c>
      <c r="U514" s="62" t="s">
        <v>42</v>
      </c>
      <c r="V514" s="66"/>
      <c r="W514" s="69"/>
      <c r="X514" s="38"/>
      <c r="Y514" s="70" t="s">
        <v>47</v>
      </c>
      <c r="Z514" s="70" t="s">
        <v>47</v>
      </c>
      <c r="AA514" s="57"/>
      <c r="AB514" s="13" t="str">
        <f t="shared" si="66"/>
        <v>/rsm:CrossIndustryInvoice/rsm:SupplyChainTradeTransaction/ram:ApplicableHeaderTradeAgreement/ram:ProductEndUserTradeParty/ram:SpecifiedLegalOrganization/ram:PostalTradeAddress</v>
      </c>
      <c r="AC514" s="13" t="str">
        <f t="shared" si="67"/>
        <v>/ram:LineOne</v>
      </c>
      <c r="AD514" s="14">
        <f>COUNTIFS(R$4:R514,AB514)</f>
        <v>1</v>
      </c>
      <c r="AE514" s="57"/>
      <c r="AF514" s="61" t="str">
        <f t="shared" si="85"/>
        <v>EXT</v>
      </c>
      <c r="AG514" s="62">
        <f t="shared" si="87"/>
        <v>6</v>
      </c>
      <c r="AH514" s="62" t="str">
        <f t="shared" si="86"/>
        <v>0..1</v>
      </c>
      <c r="AI514" s="64" t="s">
        <v>2547</v>
      </c>
      <c r="AJ514" s="64"/>
      <c r="AK514" s="65"/>
      <c r="AL514" s="65"/>
      <c r="AM514" s="65"/>
      <c r="AN514" s="64"/>
      <c r="AO514" s="66" t="str">
        <f t="shared" si="84"/>
        <v>0..1</v>
      </c>
      <c r="AP514" s="66" t="str">
        <f t="shared" si="84"/>
        <v>0..1</v>
      </c>
      <c r="AQ514" s="6" t="str">
        <f t="shared" si="84"/>
        <v>/rsm:CrossIndustryInvoice
/rsm:SupplyChainTradeTransaction
/ram:ApplicableHeaderTradeAgreement
/ram:ProductEndUserTradeParty
/ram:SpecifiedLegalOrganization
/ram:PostalTradeAddress
/ram:LineOne</v>
      </c>
      <c r="AR514" s="67" t="str">
        <f t="shared" si="84"/>
        <v>/rsm:CrossIndustryInvoice/rsm:SupplyChainTradeTransaction/ram:ApplicableHeaderTradeAgreement/ram:ProductEndUserTradeParty/ram:SpecifiedLegalOrganization/ram:PostalTradeAddress/ram:LineOne</v>
      </c>
      <c r="AS514" s="66" t="s">
        <v>73</v>
      </c>
      <c r="AT514" s="68" t="s">
        <v>56</v>
      </c>
      <c r="AU514" s="62" t="str">
        <f t="shared" si="88"/>
        <v>0..1</v>
      </c>
      <c r="AV514" s="66"/>
      <c r="AW514" s="69"/>
      <c r="AX514" s="7"/>
      <c r="AY514" s="70" t="str">
        <f t="shared" si="89"/>
        <v>EXTENDED</v>
      </c>
      <c r="AZ514" s="70" t="str">
        <f t="shared" si="89"/>
        <v>EXTENDED</v>
      </c>
      <c r="BA514" s="1"/>
      <c r="BB514" s="57"/>
      <c r="BE514"/>
      <c r="BF514" s="1"/>
      <c r="BG514" s="1"/>
      <c r="BH514" s="1"/>
      <c r="BI514" s="1"/>
      <c r="BJ514" s="1"/>
      <c r="BK514" s="1"/>
      <c r="BL514" s="1"/>
      <c r="BM514" s="1"/>
      <c r="BN514" s="1"/>
      <c r="BO514" s="1"/>
      <c r="BP514" s="1"/>
      <c r="BQ514" s="1"/>
      <c r="BR514" s="1"/>
      <c r="BS514" s="1"/>
      <c r="BT514" s="1"/>
      <c r="BU514" s="1"/>
      <c r="BV514" s="1"/>
      <c r="BW514" s="1"/>
      <c r="BX514" s="1"/>
      <c r="BY514" s="1"/>
      <c r="BZ514" s="1"/>
    </row>
    <row r="515" spans="1:78" s="59" customFormat="1" ht="120" x14ac:dyDescent="0.2">
      <c r="A515" s="45" t="str">
        <f t="shared" si="68"/>
        <v>EXT</v>
      </c>
      <c r="B515" s="131" t="s">
        <v>2079</v>
      </c>
      <c r="C515" s="131"/>
      <c r="D515" s="189" t="s">
        <v>1526</v>
      </c>
      <c r="E515" s="61" t="s">
        <v>41</v>
      </c>
      <c r="F515" s="282" t="e">
        <v>#N/A</v>
      </c>
      <c r="G515" s="62">
        <f t="shared" si="83"/>
        <v>6</v>
      </c>
      <c r="H515" s="62" t="s">
        <v>42</v>
      </c>
      <c r="I515" s="64" t="s">
        <v>1646</v>
      </c>
      <c r="J515" s="64" t="s">
        <v>1647</v>
      </c>
      <c r="K515" s="65"/>
      <c r="L515" s="65"/>
      <c r="M515" s="65"/>
      <c r="N515" s="64"/>
      <c r="O515" s="66" t="s">
        <v>42</v>
      </c>
      <c r="P515" s="66" t="str">
        <f t="shared" si="76"/>
        <v>0..1</v>
      </c>
      <c r="Q515" s="6" t="s">
        <v>2548</v>
      </c>
      <c r="R515" s="67" t="s">
        <v>2549</v>
      </c>
      <c r="S515" s="66" t="s">
        <v>73</v>
      </c>
      <c r="T515" s="68" t="s">
        <v>56</v>
      </c>
      <c r="U515" s="62" t="s">
        <v>42</v>
      </c>
      <c r="V515" s="66"/>
      <c r="W515" s="69"/>
      <c r="X515" s="38"/>
      <c r="Y515" s="70" t="s">
        <v>47</v>
      </c>
      <c r="Z515" s="70" t="s">
        <v>47</v>
      </c>
      <c r="AA515" s="57"/>
      <c r="AB515" s="13" t="str">
        <f t="shared" si="66"/>
        <v>/rsm:CrossIndustryInvoice/rsm:SupplyChainTradeTransaction/ram:ApplicableHeaderTradeAgreement/ram:ProductEndUserTradeParty/ram:SpecifiedLegalOrganization/ram:PostalTradeAddress</v>
      </c>
      <c r="AC515" s="13" t="str">
        <f t="shared" si="67"/>
        <v>/ram:LineTwo</v>
      </c>
      <c r="AD515" s="14">
        <f>COUNTIFS(R$4:R515,AB515)</f>
        <v>1</v>
      </c>
      <c r="AE515" s="57"/>
      <c r="AF515" s="61" t="str">
        <f t="shared" si="85"/>
        <v>EXT</v>
      </c>
      <c r="AG515" s="62">
        <f t="shared" si="87"/>
        <v>6</v>
      </c>
      <c r="AH515" s="62" t="str">
        <f t="shared" si="86"/>
        <v>0..1</v>
      </c>
      <c r="AI515" s="64" t="s">
        <v>2550</v>
      </c>
      <c r="AJ515" s="64"/>
      <c r="AK515" s="65"/>
      <c r="AL515" s="65"/>
      <c r="AM515" s="65"/>
      <c r="AN515" s="64"/>
      <c r="AO515" s="66" t="str">
        <f t="shared" si="84"/>
        <v>0..1</v>
      </c>
      <c r="AP515" s="66" t="str">
        <f t="shared" si="84"/>
        <v>0..1</v>
      </c>
      <c r="AQ515" s="6" t="str">
        <f t="shared" si="84"/>
        <v>/rsm:CrossIndustryInvoice
/rsm:SupplyChainTradeTransaction
/ram:ApplicableHeaderTradeAgreement
/ram:ProductEndUserTradeParty
/ram:SpecifiedLegalOrganization
/ram:PostalTradeAddress
/ram:LineTwo</v>
      </c>
      <c r="AR515" s="67" t="str">
        <f t="shared" si="84"/>
        <v>/rsm:CrossIndustryInvoice/rsm:SupplyChainTradeTransaction/ram:ApplicableHeaderTradeAgreement/ram:ProductEndUserTradeParty/ram:SpecifiedLegalOrganization/ram:PostalTradeAddress/ram:LineTwo</v>
      </c>
      <c r="AS515" s="66" t="s">
        <v>73</v>
      </c>
      <c r="AT515" s="68" t="s">
        <v>56</v>
      </c>
      <c r="AU515" s="62" t="str">
        <f t="shared" si="88"/>
        <v>0..1</v>
      </c>
      <c r="AV515" s="66"/>
      <c r="AW515" s="69"/>
      <c r="AX515" s="7"/>
      <c r="AY515" s="70" t="str">
        <f t="shared" si="89"/>
        <v>EXTENDED</v>
      </c>
      <c r="AZ515" s="70" t="str">
        <f t="shared" si="89"/>
        <v>EXTENDED</v>
      </c>
      <c r="BA515" s="1"/>
      <c r="BB515" s="57"/>
      <c r="BE515"/>
      <c r="BF515" s="1"/>
      <c r="BG515" s="1"/>
      <c r="BH515" s="1"/>
      <c r="BI515" s="1"/>
      <c r="BJ515" s="1"/>
      <c r="BK515" s="1"/>
      <c r="BL515" s="1"/>
      <c r="BM515" s="1"/>
      <c r="BN515" s="1"/>
      <c r="BO515" s="1"/>
      <c r="BP515" s="1"/>
      <c r="BQ515" s="1"/>
      <c r="BR515" s="1"/>
      <c r="BS515" s="1"/>
      <c r="BT515" s="1"/>
      <c r="BU515" s="1"/>
      <c r="BV515" s="1"/>
      <c r="BW515" s="1"/>
      <c r="BX515" s="1"/>
      <c r="BY515" s="1"/>
      <c r="BZ515" s="1"/>
    </row>
    <row r="516" spans="1:78" s="59" customFormat="1" ht="120" x14ac:dyDescent="0.2">
      <c r="A516" s="45" t="str">
        <f t="shared" si="68"/>
        <v>EXT</v>
      </c>
      <c r="B516" s="131" t="s">
        <v>2079</v>
      </c>
      <c r="C516" s="131"/>
      <c r="D516" s="189" t="s">
        <v>1526</v>
      </c>
      <c r="E516" s="61" t="s">
        <v>41</v>
      </c>
      <c r="F516" s="282" t="e">
        <v>#N/A</v>
      </c>
      <c r="G516" s="62">
        <f t="shared" si="83"/>
        <v>6</v>
      </c>
      <c r="H516" s="62" t="s">
        <v>42</v>
      </c>
      <c r="I516" s="64" t="s">
        <v>1651</v>
      </c>
      <c r="J516" s="64" t="s">
        <v>1647</v>
      </c>
      <c r="K516" s="65"/>
      <c r="L516" s="65"/>
      <c r="M516" s="65"/>
      <c r="N516" s="64"/>
      <c r="O516" s="66" t="s">
        <v>42</v>
      </c>
      <c r="P516" s="66" t="str">
        <f t="shared" si="76"/>
        <v>0..1</v>
      </c>
      <c r="Q516" s="6" t="s">
        <v>2551</v>
      </c>
      <c r="R516" s="67" t="s">
        <v>2552</v>
      </c>
      <c r="S516" s="66" t="s">
        <v>73</v>
      </c>
      <c r="T516" s="68" t="s">
        <v>56</v>
      </c>
      <c r="U516" s="62" t="s">
        <v>42</v>
      </c>
      <c r="V516" s="66"/>
      <c r="W516" s="69"/>
      <c r="X516" s="38"/>
      <c r="Y516" s="70" t="s">
        <v>47</v>
      </c>
      <c r="Z516" s="70" t="s">
        <v>47</v>
      </c>
      <c r="AA516" s="190"/>
      <c r="AB516" s="13" t="str">
        <f t="shared" si="66"/>
        <v>/rsm:CrossIndustryInvoice/rsm:SupplyChainTradeTransaction/ram:ApplicableHeaderTradeAgreement/ram:ProductEndUserTradeParty/ram:SpecifiedLegalOrganization/ram:PostalTradeAddress</v>
      </c>
      <c r="AC516" s="13" t="str">
        <f t="shared" si="67"/>
        <v>/ram:LineThree</v>
      </c>
      <c r="AD516" s="14">
        <f>COUNTIFS(R$4:R516,AB516)</f>
        <v>1</v>
      </c>
      <c r="AE516" s="11"/>
      <c r="AF516" s="61" t="str">
        <f t="shared" si="85"/>
        <v>EXT</v>
      </c>
      <c r="AG516" s="62">
        <f t="shared" si="87"/>
        <v>6</v>
      </c>
      <c r="AH516" s="62" t="str">
        <f t="shared" si="86"/>
        <v>0..1</v>
      </c>
      <c r="AI516" s="64" t="s">
        <v>2553</v>
      </c>
      <c r="AJ516" s="64"/>
      <c r="AK516" s="65"/>
      <c r="AL516" s="65"/>
      <c r="AM516" s="65"/>
      <c r="AN516" s="64"/>
      <c r="AO516" s="66" t="str">
        <f t="shared" si="84"/>
        <v>0..1</v>
      </c>
      <c r="AP516" s="66" t="str">
        <f t="shared" si="84"/>
        <v>0..1</v>
      </c>
      <c r="AQ516" s="6" t="str">
        <f t="shared" si="84"/>
        <v>/rsm:CrossIndustryInvoice
/rsm:SupplyChainTradeTransaction
/ram:ApplicableHeaderTradeAgreement
/ram:ProductEndUserTradeParty
/ram:SpecifiedLegalOrganization
/ram:PostalTradeAddress
/ram:LineThree</v>
      </c>
      <c r="AR516" s="67" t="str">
        <f t="shared" si="84"/>
        <v>/rsm:CrossIndustryInvoice/rsm:SupplyChainTradeTransaction/ram:ApplicableHeaderTradeAgreement/ram:ProductEndUserTradeParty/ram:SpecifiedLegalOrganization/ram:PostalTradeAddress/ram:LineThree</v>
      </c>
      <c r="AS516" s="66" t="s">
        <v>73</v>
      </c>
      <c r="AT516" s="68" t="s">
        <v>56</v>
      </c>
      <c r="AU516" s="62" t="str">
        <f t="shared" si="88"/>
        <v>0..1</v>
      </c>
      <c r="AV516" s="66"/>
      <c r="AW516" s="69"/>
      <c r="AX516" s="7"/>
      <c r="AY516" s="70" t="str">
        <f t="shared" si="89"/>
        <v>EXTENDED</v>
      </c>
      <c r="AZ516" s="70" t="str">
        <f t="shared" si="89"/>
        <v>EXTENDED</v>
      </c>
      <c r="BA516" s="1"/>
      <c r="BB516" s="57"/>
      <c r="BE516"/>
      <c r="BF516" s="1"/>
      <c r="BG516" s="1"/>
      <c r="BH516" s="1"/>
      <c r="BI516" s="1"/>
      <c r="BJ516" s="1"/>
      <c r="BK516" s="1"/>
      <c r="BL516" s="1"/>
      <c r="BM516" s="1"/>
      <c r="BN516" s="1"/>
      <c r="BO516" s="1"/>
      <c r="BP516" s="1"/>
      <c r="BQ516" s="1"/>
      <c r="BR516" s="1"/>
      <c r="BS516" s="1"/>
      <c r="BT516" s="1"/>
      <c r="BU516" s="1"/>
      <c r="BV516" s="1"/>
      <c r="BW516" s="1"/>
      <c r="BX516" s="1"/>
      <c r="BY516" s="1"/>
      <c r="BZ516" s="1"/>
    </row>
    <row r="517" spans="1:78" s="59" customFormat="1" ht="120" x14ac:dyDescent="0.2">
      <c r="A517" s="45" t="str">
        <f t="shared" si="68"/>
        <v>EXT</v>
      </c>
      <c r="B517" s="131" t="s">
        <v>2079</v>
      </c>
      <c r="C517" s="131"/>
      <c r="D517" s="189" t="s">
        <v>1526</v>
      </c>
      <c r="E517" s="61" t="s">
        <v>41</v>
      </c>
      <c r="F517" s="282" t="e">
        <v>#N/A</v>
      </c>
      <c r="G517" s="62">
        <f t="shared" si="83"/>
        <v>6</v>
      </c>
      <c r="H517" s="62" t="s">
        <v>42</v>
      </c>
      <c r="I517" s="64" t="s">
        <v>1655</v>
      </c>
      <c r="J517" s="64" t="s">
        <v>1931</v>
      </c>
      <c r="K517" s="65"/>
      <c r="L517" s="65"/>
      <c r="M517" s="65"/>
      <c r="N517" s="64"/>
      <c r="O517" s="66" t="s">
        <v>42</v>
      </c>
      <c r="P517" s="66" t="str">
        <f t="shared" si="76"/>
        <v>0..1</v>
      </c>
      <c r="Q517" s="6" t="s">
        <v>2554</v>
      </c>
      <c r="R517" s="67" t="s">
        <v>2555</v>
      </c>
      <c r="S517" s="66" t="s">
        <v>73</v>
      </c>
      <c r="T517" s="68" t="s">
        <v>56</v>
      </c>
      <c r="U517" s="62" t="s">
        <v>42</v>
      </c>
      <c r="V517" s="66"/>
      <c r="W517" s="69"/>
      <c r="X517" s="38"/>
      <c r="Y517" s="70" t="s">
        <v>47</v>
      </c>
      <c r="Z517" s="70" t="s">
        <v>47</v>
      </c>
      <c r="AA517" s="190"/>
      <c r="AB517" s="13" t="str">
        <f t="shared" si="66"/>
        <v>/rsm:CrossIndustryInvoice/rsm:SupplyChainTradeTransaction/ram:ApplicableHeaderTradeAgreement/ram:ProductEndUserTradeParty/ram:SpecifiedLegalOrganization/ram:PostalTradeAddress</v>
      </c>
      <c r="AC517" s="13" t="str">
        <f t="shared" si="67"/>
        <v>/ram:CityName</v>
      </c>
      <c r="AD517" s="14">
        <f>COUNTIFS(R$4:R517,AB517)</f>
        <v>1</v>
      </c>
      <c r="AE517" s="11"/>
      <c r="AF517" s="61" t="str">
        <f t="shared" si="85"/>
        <v>EXT</v>
      </c>
      <c r="AG517" s="62">
        <f t="shared" si="87"/>
        <v>6</v>
      </c>
      <c r="AH517" s="62" t="str">
        <f t="shared" si="86"/>
        <v>0..1</v>
      </c>
      <c r="AI517" s="64" t="s">
        <v>2556</v>
      </c>
      <c r="AJ517" s="64"/>
      <c r="AK517" s="65"/>
      <c r="AL517" s="65"/>
      <c r="AM517" s="65"/>
      <c r="AN517" s="64"/>
      <c r="AO517" s="66" t="str">
        <f t="shared" si="84"/>
        <v>0..1</v>
      </c>
      <c r="AP517" s="66" t="str">
        <f t="shared" si="84"/>
        <v>0..1</v>
      </c>
      <c r="AQ517" s="6" t="str">
        <f t="shared" si="84"/>
        <v>/rsm:CrossIndustryInvoice
/rsm:SupplyChainTradeTransaction
/ram:ApplicableHeaderTradeAgreement
/ram:ProductEndUserTradeParty
/ram:SpecifiedLegalOrganization
/ram:PostalTradeAddress
/ram:CityName</v>
      </c>
      <c r="AR517" s="67" t="str">
        <f t="shared" si="84"/>
        <v>/rsm:CrossIndustryInvoice/rsm:SupplyChainTradeTransaction/ram:ApplicableHeaderTradeAgreement/ram:ProductEndUserTradeParty/ram:SpecifiedLegalOrganization/ram:PostalTradeAddress/ram:CityName</v>
      </c>
      <c r="AS517" s="66" t="s">
        <v>73</v>
      </c>
      <c r="AT517" s="68" t="s">
        <v>56</v>
      </c>
      <c r="AU517" s="62" t="str">
        <f t="shared" si="88"/>
        <v>0..1</v>
      </c>
      <c r="AV517" s="66"/>
      <c r="AW517" s="69"/>
      <c r="AX517" s="7"/>
      <c r="AY517" s="70" t="str">
        <f t="shared" si="89"/>
        <v>EXTENDED</v>
      </c>
      <c r="AZ517" s="70" t="str">
        <f t="shared" si="89"/>
        <v>EXTENDED</v>
      </c>
      <c r="BA517" s="1"/>
      <c r="BB517" s="57"/>
      <c r="BE517"/>
      <c r="BF517" s="1"/>
      <c r="BG517" s="1"/>
      <c r="BH517" s="1"/>
      <c r="BI517" s="1"/>
      <c r="BJ517" s="1"/>
      <c r="BK517" s="1"/>
      <c r="BL517" s="1"/>
      <c r="BM517" s="1"/>
      <c r="BN517" s="1"/>
      <c r="BO517" s="1"/>
      <c r="BP517" s="1"/>
      <c r="BQ517" s="1"/>
      <c r="BR517" s="1"/>
      <c r="BS517" s="1"/>
      <c r="BT517" s="1"/>
      <c r="BU517" s="1"/>
      <c r="BV517" s="1"/>
      <c r="BW517" s="1"/>
      <c r="BX517" s="1"/>
      <c r="BY517" s="1"/>
      <c r="BZ517" s="1"/>
    </row>
    <row r="518" spans="1:78" s="59" customFormat="1" ht="120" x14ac:dyDescent="0.2">
      <c r="A518" s="45" t="str">
        <f t="shared" si="68"/>
        <v>EXT</v>
      </c>
      <c r="B518" s="131" t="s">
        <v>2079</v>
      </c>
      <c r="C518" s="131"/>
      <c r="D518" s="189" t="s">
        <v>1526</v>
      </c>
      <c r="E518" s="61" t="s">
        <v>41</v>
      </c>
      <c r="F518" s="282" t="e">
        <v>#N/A</v>
      </c>
      <c r="G518" s="62">
        <f t="shared" si="83"/>
        <v>6</v>
      </c>
      <c r="H518" s="62" t="s">
        <v>32</v>
      </c>
      <c r="I518" s="64" t="s">
        <v>1660</v>
      </c>
      <c r="J518" s="64" t="s">
        <v>1661</v>
      </c>
      <c r="K518" s="65" t="s">
        <v>480</v>
      </c>
      <c r="L518" s="65"/>
      <c r="M518" s="65"/>
      <c r="N518" s="64"/>
      <c r="O518" s="66" t="s">
        <v>32</v>
      </c>
      <c r="P518" s="66" t="str">
        <f t="shared" si="76"/>
        <v>1..1</v>
      </c>
      <c r="Q518" s="6" t="s">
        <v>2557</v>
      </c>
      <c r="R518" s="67" t="s">
        <v>2558</v>
      </c>
      <c r="S518" s="66" t="s">
        <v>131</v>
      </c>
      <c r="T518" s="68" t="s">
        <v>56</v>
      </c>
      <c r="U518" s="62" t="s">
        <v>42</v>
      </c>
      <c r="V518" s="66"/>
      <c r="W518" s="69"/>
      <c r="X518" s="38"/>
      <c r="Y518" s="70" t="s">
        <v>47</v>
      </c>
      <c r="Z518" s="70" t="s">
        <v>47</v>
      </c>
      <c r="AA518" s="190"/>
      <c r="AB518" s="13" t="str">
        <f t="shared" si="66"/>
        <v>/rsm:CrossIndustryInvoice/rsm:SupplyChainTradeTransaction/ram:ApplicableHeaderTradeAgreement/ram:ProductEndUserTradeParty/ram:SpecifiedLegalOrganization/ram:PostalTradeAddress</v>
      </c>
      <c r="AC518" s="13" t="str">
        <f t="shared" si="67"/>
        <v>/ram:CountryID</v>
      </c>
      <c r="AD518" s="14">
        <f>COUNTIFS(R$4:R518,AB518)</f>
        <v>1</v>
      </c>
      <c r="AE518" s="11"/>
      <c r="AF518" s="61" t="str">
        <f t="shared" si="85"/>
        <v>EXT</v>
      </c>
      <c r="AG518" s="62">
        <f t="shared" si="87"/>
        <v>6</v>
      </c>
      <c r="AH518" s="62" t="str">
        <f t="shared" si="86"/>
        <v>1..1</v>
      </c>
      <c r="AI518" s="64" t="s">
        <v>2559</v>
      </c>
      <c r="AJ518" s="64"/>
      <c r="AK518" s="65"/>
      <c r="AL518" s="65"/>
      <c r="AM518" s="65"/>
      <c r="AN518" s="64"/>
      <c r="AO518" s="66" t="str">
        <f t="shared" si="84"/>
        <v>1..1</v>
      </c>
      <c r="AP518" s="66" t="str">
        <f t="shared" si="84"/>
        <v>1..1</v>
      </c>
      <c r="AQ518" s="6" t="str">
        <f t="shared" si="84"/>
        <v>/rsm:CrossIndustryInvoice
/rsm:SupplyChainTradeTransaction
/ram:ApplicableHeaderTradeAgreement
/ram:ProductEndUserTradeParty
/ram:SpecifiedLegalOrganization
/ram:PostalTradeAddress
/ram:CountryID</v>
      </c>
      <c r="AR518" s="67" t="str">
        <f t="shared" si="84"/>
        <v>/rsm:CrossIndustryInvoice/rsm:SupplyChainTradeTransaction/ram:ApplicableHeaderTradeAgreement/ram:ProductEndUserTradeParty/ram:SpecifiedLegalOrganization/ram:PostalTradeAddress/ram:CountryID</v>
      </c>
      <c r="AS518" s="66" t="s">
        <v>131</v>
      </c>
      <c r="AT518" s="68" t="s">
        <v>56</v>
      </c>
      <c r="AU518" s="62" t="str">
        <f t="shared" si="88"/>
        <v>0..1</v>
      </c>
      <c r="AV518" s="66"/>
      <c r="AW518" s="69"/>
      <c r="AX518" s="7"/>
      <c r="AY518" s="70" t="str">
        <f t="shared" si="89"/>
        <v>EXTENDED</v>
      </c>
      <c r="AZ518" s="70" t="str">
        <f t="shared" si="89"/>
        <v>EXTENDED</v>
      </c>
      <c r="BA518" s="1"/>
      <c r="BB518" s="57"/>
      <c r="BE518"/>
      <c r="BF518" s="1"/>
      <c r="BG518" s="1"/>
      <c r="BH518" s="1"/>
      <c r="BI518" s="1"/>
      <c r="BJ518" s="1"/>
      <c r="BK518" s="1"/>
      <c r="BL518" s="1"/>
      <c r="BM518" s="1"/>
      <c r="BN518" s="1"/>
      <c r="BO518" s="1"/>
      <c r="BP518" s="1"/>
      <c r="BQ518" s="1"/>
      <c r="BR518" s="1"/>
      <c r="BS518" s="1"/>
      <c r="BT518" s="1"/>
      <c r="BU518" s="1"/>
      <c r="BV518" s="1"/>
      <c r="BW518" s="1"/>
      <c r="BX518" s="1"/>
      <c r="BY518" s="1"/>
      <c r="BZ518" s="1"/>
    </row>
    <row r="519" spans="1:78" s="59" customFormat="1" ht="120" x14ac:dyDescent="0.2">
      <c r="A519" s="45" t="str">
        <f t="shared" si="68"/>
        <v>EXT</v>
      </c>
      <c r="B519" s="131" t="s">
        <v>2079</v>
      </c>
      <c r="C519" s="131"/>
      <c r="D519" s="189" t="s">
        <v>1526</v>
      </c>
      <c r="E519" s="61" t="s">
        <v>41</v>
      </c>
      <c r="F519" s="282" t="e">
        <v>#N/A</v>
      </c>
      <c r="G519" s="62">
        <f t="shared" si="83"/>
        <v>6</v>
      </c>
      <c r="H519" s="62"/>
      <c r="I519" s="64" t="s">
        <v>1666</v>
      </c>
      <c r="J519" s="64" t="s">
        <v>1667</v>
      </c>
      <c r="K519" s="65" t="s">
        <v>1668</v>
      </c>
      <c r="L519" s="65"/>
      <c r="M519" s="65" t="s">
        <v>35</v>
      </c>
      <c r="N519" s="64" t="s">
        <v>70</v>
      </c>
      <c r="O519" s="66" t="s">
        <v>42</v>
      </c>
      <c r="P519" s="66" t="str">
        <f t="shared" si="76"/>
        <v>0..1</v>
      </c>
      <c r="Q519" s="6" t="s">
        <v>2560</v>
      </c>
      <c r="R519" s="67" t="s">
        <v>2561</v>
      </c>
      <c r="S519" s="66" t="s">
        <v>73</v>
      </c>
      <c r="T519" s="68" t="s">
        <v>56</v>
      </c>
      <c r="U519" s="62" t="s">
        <v>62</v>
      </c>
      <c r="V519" s="66"/>
      <c r="W519" s="69" t="s">
        <v>35</v>
      </c>
      <c r="X519" s="38"/>
      <c r="Y519" s="70" t="s">
        <v>47</v>
      </c>
      <c r="Z519" s="70" t="s">
        <v>47</v>
      </c>
      <c r="AA519" s="190"/>
      <c r="AB519" s="13" t="str">
        <f t="shared" si="66"/>
        <v>/rsm:CrossIndustryInvoice/rsm:SupplyChainTradeTransaction/ram:ApplicableHeaderTradeAgreement/ram:ProductEndUserTradeParty/ram:SpecifiedLegalOrganization/ram:PostalTradeAddress</v>
      </c>
      <c r="AC519" s="13" t="str">
        <f t="shared" si="67"/>
        <v>/ram:CountrySubDivisionName</v>
      </c>
      <c r="AD519" s="14">
        <f>COUNTIFS(R$4:R519,AB519)</f>
        <v>1</v>
      </c>
      <c r="AE519" s="11"/>
      <c r="AF519" s="61" t="str">
        <f t="shared" si="85"/>
        <v>EXT</v>
      </c>
      <c r="AG519" s="62">
        <f t="shared" si="87"/>
        <v>6</v>
      </c>
      <c r="AH519" s="62">
        <f t="shared" si="86"/>
        <v>0</v>
      </c>
      <c r="AI519" s="64" t="s">
        <v>2562</v>
      </c>
      <c r="AJ519" s="64" t="s">
        <v>1671</v>
      </c>
      <c r="AK519" s="65" t="s">
        <v>1672</v>
      </c>
      <c r="AL519" s="65"/>
      <c r="AM519" s="65" t="s">
        <v>35</v>
      </c>
      <c r="AN519" s="64" t="s">
        <v>78</v>
      </c>
      <c r="AO519" s="66" t="str">
        <f t="shared" si="84"/>
        <v>0..1</v>
      </c>
      <c r="AP519" s="66" t="str">
        <f t="shared" si="84"/>
        <v>0..1</v>
      </c>
      <c r="AQ519" s="6" t="str">
        <f t="shared" si="84"/>
        <v>/rsm:CrossIndustryInvoice
/rsm:SupplyChainTradeTransaction
/ram:ApplicableHeaderTradeAgreement
/ram:ProductEndUserTradeParty
/ram:SpecifiedLegalOrganization
/ram:PostalTradeAddress
/ram:CountrySubDivisionName</v>
      </c>
      <c r="AR519" s="67" t="str">
        <f t="shared" si="84"/>
        <v>/rsm:CrossIndustryInvoice/rsm:SupplyChainTradeTransaction/ram:ApplicableHeaderTradeAgreement/ram:ProductEndUserTradeParty/ram:SpecifiedLegalOrganization/ram:PostalTradeAddress/ram:CountrySubDivisionName</v>
      </c>
      <c r="AS519" s="66" t="s">
        <v>73</v>
      </c>
      <c r="AT519" s="68" t="s">
        <v>56</v>
      </c>
      <c r="AU519" s="62" t="str">
        <f t="shared" si="88"/>
        <v>0..n</v>
      </c>
      <c r="AV519" s="66"/>
      <c r="AW519" s="69" t="s">
        <v>35</v>
      </c>
      <c r="AX519" s="7"/>
      <c r="AY519" s="70" t="str">
        <f t="shared" si="89"/>
        <v>EXTENDED</v>
      </c>
      <c r="AZ519" s="70" t="str">
        <f t="shared" si="89"/>
        <v>EXTENDED</v>
      </c>
      <c r="BA519" s="1"/>
      <c r="BB519" s="57"/>
      <c r="BE519"/>
      <c r="BF519" s="1"/>
      <c r="BG519" s="1"/>
      <c r="BH519" s="1"/>
      <c r="BI519" s="1"/>
      <c r="BJ519" s="1"/>
      <c r="BK519" s="1"/>
      <c r="BL519" s="1"/>
      <c r="BM519" s="1"/>
      <c r="BN519" s="1"/>
      <c r="BO519" s="1"/>
      <c r="BP519" s="1"/>
      <c r="BQ519" s="1"/>
      <c r="BR519" s="1"/>
      <c r="BS519" s="1"/>
      <c r="BT519" s="1"/>
      <c r="BU519" s="1"/>
      <c r="BV519" s="1"/>
      <c r="BW519" s="1"/>
      <c r="BX519" s="1"/>
      <c r="BY519" s="1"/>
      <c r="BZ519" s="1"/>
    </row>
    <row r="520" spans="1:78" s="59" customFormat="1" ht="90" x14ac:dyDescent="0.2">
      <c r="A520" s="45" t="str">
        <f t="shared" si="68"/>
        <v>EXT</v>
      </c>
      <c r="B520" s="45"/>
      <c r="C520" s="45"/>
      <c r="D520" s="189" t="s">
        <v>1526</v>
      </c>
      <c r="E520" s="140" t="s">
        <v>41</v>
      </c>
      <c r="F520" s="296" t="e">
        <v>#N/A</v>
      </c>
      <c r="G520" s="141">
        <f t="shared" si="83"/>
        <v>4</v>
      </c>
      <c r="H520" s="141" t="s">
        <v>42</v>
      </c>
      <c r="I520" s="125" t="s">
        <v>2563</v>
      </c>
      <c r="J520" s="125"/>
      <c r="K520" s="126"/>
      <c r="L520" s="126"/>
      <c r="M520" s="126"/>
      <c r="N520" s="125"/>
      <c r="O520" s="124" t="s">
        <v>42</v>
      </c>
      <c r="P520" s="124" t="s">
        <v>62</v>
      </c>
      <c r="Q520" s="142" t="s">
        <v>2564</v>
      </c>
      <c r="R520" s="143" t="s">
        <v>2565</v>
      </c>
      <c r="S520" s="124"/>
      <c r="T520" s="129"/>
      <c r="U520" s="141" t="s">
        <v>62</v>
      </c>
      <c r="V520" s="124"/>
      <c r="W520" s="130"/>
      <c r="X520" s="38"/>
      <c r="Y520" s="144" t="s">
        <v>47</v>
      </c>
      <c r="Z520" s="144" t="s">
        <v>47</v>
      </c>
      <c r="AA520" s="4"/>
      <c r="AB520" s="13" t="str">
        <f t="shared" si="66"/>
        <v>/rsm:CrossIndustryInvoice/rsm:SupplyChainTradeTransaction/ram:ApplicableHeaderTradeAgreement/ram:ProductEndUserTradeParty</v>
      </c>
      <c r="AC520" s="13" t="str">
        <f t="shared" si="67"/>
        <v>/ram:DefinedTradeContact</v>
      </c>
      <c r="AD520" s="14">
        <f>COUNTIFS(R$4:R520,AB520)</f>
        <v>1</v>
      </c>
      <c r="AE520" s="1"/>
      <c r="AF520" s="140" t="str">
        <f t="shared" si="85"/>
        <v>EXT</v>
      </c>
      <c r="AG520" s="141">
        <f t="shared" si="87"/>
        <v>4</v>
      </c>
      <c r="AH520" s="141" t="str">
        <f t="shared" si="86"/>
        <v>0..1</v>
      </c>
      <c r="AI520" s="125" t="s">
        <v>2566</v>
      </c>
      <c r="AJ520" s="125"/>
      <c r="AK520" s="126"/>
      <c r="AL520" s="126"/>
      <c r="AM520" s="126"/>
      <c r="AN520" s="125"/>
      <c r="AO520" s="124" t="str">
        <f t="shared" si="84"/>
        <v>0..1</v>
      </c>
      <c r="AP520" s="124" t="str">
        <f t="shared" si="84"/>
        <v>0..n</v>
      </c>
      <c r="AQ520" s="142" t="str">
        <f t="shared" si="84"/>
        <v>/rsm:CrossIndustryInvoice
/rsm:SupplyChainTradeTransaction
/ram:ApplicableHeaderTradeAgreement
/ram:ProductEndUserTradeParty
/ram:DefinedTradeContact</v>
      </c>
      <c r="AR520" s="143" t="str">
        <f t="shared" si="84"/>
        <v>/rsm:CrossIndustryInvoice/rsm:SupplyChainTradeTransaction/ram:ApplicableHeaderTradeAgreement/ram:ProductEndUserTradeParty/ram:DefinedTradeContact</v>
      </c>
      <c r="AS520" s="124"/>
      <c r="AT520" s="129"/>
      <c r="AU520" s="141" t="str">
        <f t="shared" si="88"/>
        <v>0..n</v>
      </c>
      <c r="AV520" s="124"/>
      <c r="AW520" s="130"/>
      <c r="AX520" s="7"/>
      <c r="AY520" s="144" t="str">
        <f t="shared" si="89"/>
        <v>EXTENDED</v>
      </c>
      <c r="AZ520" s="144" t="str">
        <f t="shared" si="89"/>
        <v>EXTENDED</v>
      </c>
      <c r="BA520" s="1"/>
      <c r="BB520" s="57"/>
      <c r="BE520"/>
      <c r="BF520" s="1"/>
      <c r="BG520" s="1"/>
      <c r="BH520" s="1"/>
      <c r="BI520" s="1"/>
      <c r="BJ520" s="1"/>
      <c r="BK520" s="1"/>
      <c r="BL520" s="1"/>
      <c r="BM520" s="1"/>
      <c r="BN520" s="1"/>
      <c r="BO520" s="1"/>
      <c r="BP520" s="1"/>
      <c r="BQ520" s="1"/>
      <c r="BR520" s="1"/>
      <c r="BS520" s="1"/>
      <c r="BT520" s="1"/>
      <c r="BU520" s="1"/>
      <c r="BV520" s="1"/>
      <c r="BW520" s="1"/>
      <c r="BX520" s="1"/>
      <c r="BY520" s="1"/>
      <c r="BZ520" s="1"/>
    </row>
    <row r="521" spans="1:78" s="59" customFormat="1" ht="105" x14ac:dyDescent="0.2">
      <c r="A521" s="45" t="str">
        <f t="shared" si="68"/>
        <v>EXT</v>
      </c>
      <c r="B521" s="45"/>
      <c r="C521" s="45"/>
      <c r="D521" s="189" t="s">
        <v>1526</v>
      </c>
      <c r="E521" s="61" t="s">
        <v>41</v>
      </c>
      <c r="F521" s="282" t="e">
        <v>#N/A</v>
      </c>
      <c r="G521" s="62">
        <f t="shared" si="83"/>
        <v>5</v>
      </c>
      <c r="H521" s="62" t="s">
        <v>42</v>
      </c>
      <c r="I521" s="64" t="s">
        <v>2142</v>
      </c>
      <c r="J521" s="64"/>
      <c r="K521" s="65"/>
      <c r="L521" s="65"/>
      <c r="M521" s="65"/>
      <c r="N521" s="64"/>
      <c r="O521" s="66" t="s">
        <v>42</v>
      </c>
      <c r="P521" s="66" t="str">
        <f t="shared" si="76"/>
        <v>0..1</v>
      </c>
      <c r="Q521" s="6" t="s">
        <v>2567</v>
      </c>
      <c r="R521" s="67" t="s">
        <v>2568</v>
      </c>
      <c r="S521" s="66" t="s">
        <v>73</v>
      </c>
      <c r="T521" s="68" t="s">
        <v>56</v>
      </c>
      <c r="U521" s="62" t="s">
        <v>42</v>
      </c>
      <c r="V521" s="66"/>
      <c r="W521" s="69"/>
      <c r="X521" s="38"/>
      <c r="Y521" s="70" t="s">
        <v>47</v>
      </c>
      <c r="Z521" s="70" t="s">
        <v>47</v>
      </c>
      <c r="AA521" s="4"/>
      <c r="AB521" s="13" t="str">
        <f t="shared" si="66"/>
        <v>/rsm:CrossIndustryInvoice/rsm:SupplyChainTradeTransaction/ram:ApplicableHeaderTradeAgreement/ram:ProductEndUserTradeParty/ram:DefinedTradeContact</v>
      </c>
      <c r="AC521" s="13" t="str">
        <f t="shared" si="67"/>
        <v>/ram:PersonName</v>
      </c>
      <c r="AD521" s="14">
        <f>COUNTIFS(R$4:R521,AB521)</f>
        <v>1</v>
      </c>
      <c r="AE521" s="1"/>
      <c r="AF521" s="61" t="str">
        <f t="shared" si="85"/>
        <v>EXT</v>
      </c>
      <c r="AG521" s="62">
        <f t="shared" si="87"/>
        <v>5</v>
      </c>
      <c r="AH521" s="62" t="str">
        <f t="shared" si="86"/>
        <v>0..1</v>
      </c>
      <c r="AI521" s="64" t="s">
        <v>2569</v>
      </c>
      <c r="AJ521" s="64"/>
      <c r="AK521" s="65"/>
      <c r="AL521" s="65"/>
      <c r="AM521" s="65"/>
      <c r="AN521" s="64"/>
      <c r="AO521" s="66" t="str">
        <f t="shared" si="84"/>
        <v>0..1</v>
      </c>
      <c r="AP521" s="66" t="str">
        <f t="shared" si="84"/>
        <v>0..1</v>
      </c>
      <c r="AQ521" s="6" t="str">
        <f t="shared" si="84"/>
        <v>/rsm:CrossIndustryInvoice
/rsm:SupplyChainTradeTransaction
/ram:ApplicableHeaderTradeAgreement
/ram:ProductEndUserTradeParty
/ram:DefinedTradeContact
/ram:PersonName</v>
      </c>
      <c r="AR521" s="67" t="str">
        <f t="shared" si="84"/>
        <v>/rsm:CrossIndustryInvoice/rsm:SupplyChainTradeTransaction/ram:ApplicableHeaderTradeAgreement/ram:ProductEndUserTradeParty/ram:DefinedTradeContact/ram:PersonName</v>
      </c>
      <c r="AS521" s="66" t="s">
        <v>73</v>
      </c>
      <c r="AT521" s="68" t="s">
        <v>56</v>
      </c>
      <c r="AU521" s="62" t="str">
        <f t="shared" si="88"/>
        <v>0..1</v>
      </c>
      <c r="AV521" s="66"/>
      <c r="AW521" s="69"/>
      <c r="AX521" s="7"/>
      <c r="AY521" s="70" t="str">
        <f t="shared" si="89"/>
        <v>EXTENDED</v>
      </c>
      <c r="AZ521" s="70" t="str">
        <f t="shared" si="89"/>
        <v>EXTENDED</v>
      </c>
      <c r="BA521" s="1"/>
      <c r="BB521" s="57"/>
      <c r="BE521"/>
      <c r="BF521" s="1"/>
      <c r="BG521" s="1"/>
      <c r="BH521" s="1"/>
      <c r="BI521" s="1"/>
      <c r="BJ521" s="1"/>
      <c r="BK521" s="1"/>
      <c r="BL521" s="1"/>
      <c r="BM521" s="1"/>
      <c r="BN521" s="1"/>
      <c r="BO521" s="1"/>
      <c r="BP521" s="1"/>
      <c r="BQ521" s="1"/>
      <c r="BR521" s="1"/>
      <c r="BS521" s="1"/>
      <c r="BT521" s="1"/>
      <c r="BU521" s="1"/>
      <c r="BV521" s="1"/>
      <c r="BW521" s="1"/>
      <c r="BX521" s="1"/>
      <c r="BY521" s="1"/>
      <c r="BZ521" s="1"/>
    </row>
    <row r="522" spans="1:78" s="59" customFormat="1" ht="105" x14ac:dyDescent="0.2">
      <c r="A522" s="45" t="str">
        <f t="shared" si="68"/>
        <v>EXT</v>
      </c>
      <c r="B522" s="45"/>
      <c r="C522" s="45"/>
      <c r="D522" s="189" t="s">
        <v>1526</v>
      </c>
      <c r="E522" s="61" t="s">
        <v>41</v>
      </c>
      <c r="F522" s="282" t="e">
        <v>#N/A</v>
      </c>
      <c r="G522" s="62">
        <f t="shared" si="83"/>
        <v>5</v>
      </c>
      <c r="H522" s="62" t="s">
        <v>42</v>
      </c>
      <c r="I522" s="64" t="s">
        <v>2146</v>
      </c>
      <c r="J522" s="64"/>
      <c r="K522" s="65"/>
      <c r="L522" s="65"/>
      <c r="M522" s="65"/>
      <c r="N522" s="64"/>
      <c r="O522" s="66" t="s">
        <v>42</v>
      </c>
      <c r="P522" s="66" t="str">
        <f t="shared" si="76"/>
        <v>0..1</v>
      </c>
      <c r="Q522" s="6" t="s">
        <v>2570</v>
      </c>
      <c r="R522" s="67" t="s">
        <v>2571</v>
      </c>
      <c r="S522" s="66" t="s">
        <v>73</v>
      </c>
      <c r="T522" s="68" t="s">
        <v>56</v>
      </c>
      <c r="U522" s="62" t="s">
        <v>42</v>
      </c>
      <c r="V522" s="66"/>
      <c r="W522" s="69"/>
      <c r="X522" s="38"/>
      <c r="Y522" s="70" t="s">
        <v>47</v>
      </c>
      <c r="Z522" s="70" t="s">
        <v>47</v>
      </c>
      <c r="AA522" s="4"/>
      <c r="AB522" s="13" t="str">
        <f t="shared" si="66"/>
        <v>/rsm:CrossIndustryInvoice/rsm:SupplyChainTradeTransaction/ram:ApplicableHeaderTradeAgreement/ram:ProductEndUserTradeParty/ram:DefinedTradeContact</v>
      </c>
      <c r="AC522" s="13" t="str">
        <f t="shared" si="67"/>
        <v>/ram:DepartmentName</v>
      </c>
      <c r="AD522" s="14">
        <f>COUNTIFS(R$4:R522,AB522)</f>
        <v>1</v>
      </c>
      <c r="AE522" s="1"/>
      <c r="AF522" s="61" t="str">
        <f t="shared" si="85"/>
        <v>EXT</v>
      </c>
      <c r="AG522" s="62">
        <f t="shared" si="87"/>
        <v>5</v>
      </c>
      <c r="AH522" s="62" t="str">
        <f t="shared" si="86"/>
        <v>0..1</v>
      </c>
      <c r="AI522" s="64" t="s">
        <v>2569</v>
      </c>
      <c r="AJ522" s="64"/>
      <c r="AK522" s="65"/>
      <c r="AL522" s="65"/>
      <c r="AM522" s="65"/>
      <c r="AN522" s="64"/>
      <c r="AO522" s="66" t="str">
        <f t="shared" si="84"/>
        <v>0..1</v>
      </c>
      <c r="AP522" s="66" t="str">
        <f t="shared" si="84"/>
        <v>0..1</v>
      </c>
      <c r="AQ522" s="6" t="str">
        <f t="shared" si="84"/>
        <v>/rsm:CrossIndustryInvoice
/rsm:SupplyChainTradeTransaction
/ram:ApplicableHeaderTradeAgreement
/ram:ProductEndUserTradeParty
/ram:DefinedTradeContact
/ram:DepartmentName</v>
      </c>
      <c r="AR522" s="67" t="str">
        <f t="shared" si="84"/>
        <v>/rsm:CrossIndustryInvoice/rsm:SupplyChainTradeTransaction/ram:ApplicableHeaderTradeAgreement/ram:ProductEndUserTradeParty/ram:DefinedTradeContact/ram:DepartmentName</v>
      </c>
      <c r="AS522" s="66" t="s">
        <v>73</v>
      </c>
      <c r="AT522" s="68" t="s">
        <v>56</v>
      </c>
      <c r="AU522" s="62" t="str">
        <f t="shared" si="88"/>
        <v>0..1</v>
      </c>
      <c r="AV522" s="66"/>
      <c r="AW522" s="69"/>
      <c r="AX522" s="7"/>
      <c r="AY522" s="70" t="str">
        <f t="shared" si="89"/>
        <v>EXTENDED</v>
      </c>
      <c r="AZ522" s="70" t="str">
        <f t="shared" si="89"/>
        <v>EXTENDED</v>
      </c>
      <c r="BA522" s="1"/>
      <c r="BB522" s="57"/>
      <c r="BE522"/>
      <c r="BF522" s="1"/>
      <c r="BG522" s="1"/>
      <c r="BH522" s="1"/>
      <c r="BI522" s="1"/>
      <c r="BJ522" s="1"/>
      <c r="BK522" s="1"/>
      <c r="BL522" s="1"/>
      <c r="BM522" s="1"/>
      <c r="BN522" s="1"/>
      <c r="BO522" s="1"/>
      <c r="BP522" s="1"/>
      <c r="BQ522" s="1"/>
      <c r="BR522" s="1"/>
      <c r="BS522" s="1"/>
      <c r="BT522" s="1"/>
      <c r="BU522" s="1"/>
      <c r="BV522" s="1"/>
      <c r="BW522" s="1"/>
      <c r="BX522" s="1"/>
      <c r="BY522" s="1"/>
      <c r="BZ522" s="1"/>
    </row>
    <row r="523" spans="1:78" s="59" customFormat="1" ht="105" x14ac:dyDescent="0.2">
      <c r="A523" s="45" t="str">
        <f t="shared" si="68"/>
        <v>EXT</v>
      </c>
      <c r="B523" s="131" t="s">
        <v>304</v>
      </c>
      <c r="C523" s="131"/>
      <c r="D523" s="189" t="s">
        <v>1526</v>
      </c>
      <c r="E523" s="61" t="s">
        <v>41</v>
      </c>
      <c r="F523" s="282" t="e">
        <v>#N/A</v>
      </c>
      <c r="G523" s="62">
        <f t="shared" si="83"/>
        <v>5</v>
      </c>
      <c r="H523" s="62" t="s">
        <v>42</v>
      </c>
      <c r="I523" s="64" t="s">
        <v>2572</v>
      </c>
      <c r="J523" s="64"/>
      <c r="K523" s="65"/>
      <c r="L523" s="65"/>
      <c r="M523" s="65"/>
      <c r="N523" s="64"/>
      <c r="O523" s="66" t="s">
        <v>42</v>
      </c>
      <c r="P523" s="66" t="str">
        <f t="shared" si="76"/>
        <v>0..1</v>
      </c>
      <c r="Q523" s="6" t="s">
        <v>2573</v>
      </c>
      <c r="R523" s="67" t="s">
        <v>2574</v>
      </c>
      <c r="S523" s="66" t="s">
        <v>131</v>
      </c>
      <c r="T523" s="68" t="s">
        <v>56</v>
      </c>
      <c r="U523" s="62" t="s">
        <v>42</v>
      </c>
      <c r="V523" s="66"/>
      <c r="W523" s="69"/>
      <c r="X523" s="38"/>
      <c r="Y523" s="70" t="s">
        <v>47</v>
      </c>
      <c r="Z523" s="70" t="s">
        <v>47</v>
      </c>
      <c r="AA523" s="4"/>
      <c r="AB523" s="13" t="str">
        <f t="shared" si="66"/>
        <v>/rsm:CrossIndustryInvoice/rsm:SupplyChainTradeTransaction/ram:ApplicableHeaderTradeAgreement/ram:ProductEndUserTradeParty/ram:DefinedTradeContact</v>
      </c>
      <c r="AC523" s="13" t="str">
        <f t="shared" si="67"/>
        <v>/ram:TypeCode</v>
      </c>
      <c r="AD523" s="14">
        <f>COUNTIFS(R$4:R523,AB523)</f>
        <v>1</v>
      </c>
      <c r="AE523" s="1"/>
      <c r="AF523" s="61" t="str">
        <f t="shared" si="85"/>
        <v>EXT</v>
      </c>
      <c r="AG523" s="62">
        <f t="shared" si="87"/>
        <v>5</v>
      </c>
      <c r="AH523" s="62" t="str">
        <f t="shared" si="86"/>
        <v>0..1</v>
      </c>
      <c r="AI523" s="64" t="s">
        <v>2575</v>
      </c>
      <c r="AJ523" s="64"/>
      <c r="AK523" s="65"/>
      <c r="AL523" s="65"/>
      <c r="AM523" s="65"/>
      <c r="AN523" s="64"/>
      <c r="AO523" s="66" t="str">
        <f t="shared" si="84"/>
        <v>0..1</v>
      </c>
      <c r="AP523" s="66" t="str">
        <f t="shared" si="84"/>
        <v>0..1</v>
      </c>
      <c r="AQ523" s="6" t="str">
        <f t="shared" si="84"/>
        <v>/rsm:CrossIndustryInvoice
/rsm:SupplyChainTradeTransaction
/ram:ApplicableHeaderTradeAgreement
/ram:ProductEndUserTradeParty
/ram:DefinedTradeContact
/ram:TypeCode</v>
      </c>
      <c r="AR523" s="67" t="str">
        <f t="shared" si="84"/>
        <v>/rsm:CrossIndustryInvoice/rsm:SupplyChainTradeTransaction/ram:ApplicableHeaderTradeAgreement/ram:ProductEndUserTradeParty/ram:DefinedTradeContact/ram:TypeCode</v>
      </c>
      <c r="AS523" s="66" t="s">
        <v>131</v>
      </c>
      <c r="AT523" s="68" t="s">
        <v>56</v>
      </c>
      <c r="AU523" s="62" t="str">
        <f t="shared" si="88"/>
        <v>0..1</v>
      </c>
      <c r="AV523" s="66"/>
      <c r="AW523" s="69"/>
      <c r="AX523" s="7"/>
      <c r="AY523" s="70" t="str">
        <f t="shared" si="89"/>
        <v>EXTENDED</v>
      </c>
      <c r="AZ523" s="70" t="str">
        <f t="shared" si="89"/>
        <v>EXTENDED</v>
      </c>
      <c r="BA523" s="1"/>
      <c r="BB523" s="57"/>
      <c r="BE523"/>
      <c r="BF523" s="1"/>
      <c r="BG523" s="1"/>
      <c r="BH523" s="1"/>
      <c r="BI523" s="1"/>
      <c r="BJ523" s="1"/>
      <c r="BK523" s="1"/>
      <c r="BL523" s="1"/>
      <c r="BM523" s="1"/>
      <c r="BN523" s="1"/>
      <c r="BO523" s="1"/>
      <c r="BP523" s="1"/>
      <c r="BQ523" s="1"/>
      <c r="BR523" s="1"/>
      <c r="BS523" s="1"/>
      <c r="BT523" s="1"/>
      <c r="BU523" s="1"/>
      <c r="BV523" s="1"/>
      <c r="BW523" s="1"/>
      <c r="BX523" s="1"/>
      <c r="BY523" s="1"/>
      <c r="BZ523" s="1"/>
    </row>
    <row r="524" spans="1:78" s="59" customFormat="1" ht="105" x14ac:dyDescent="0.2">
      <c r="A524" s="45" t="str">
        <f t="shared" si="68"/>
        <v>EXT</v>
      </c>
      <c r="B524" s="45"/>
      <c r="C524" s="45"/>
      <c r="D524" s="189" t="s">
        <v>1526</v>
      </c>
      <c r="E524" s="162" t="s">
        <v>41</v>
      </c>
      <c r="F524" s="298" t="e">
        <v>#N/A</v>
      </c>
      <c r="G524" s="163">
        <f t="shared" ref="G524:G588" si="90">LEN(R524)-LEN(SUBSTITUTE(R524,"/",""))-1</f>
        <v>5</v>
      </c>
      <c r="H524" s="163" t="s">
        <v>42</v>
      </c>
      <c r="I524" s="193" t="s">
        <v>2153</v>
      </c>
      <c r="J524" s="164"/>
      <c r="K524" s="165"/>
      <c r="L524" s="165"/>
      <c r="M524" s="165"/>
      <c r="N524" s="164"/>
      <c r="O524" s="66" t="s">
        <v>42</v>
      </c>
      <c r="P524" s="66" t="str">
        <f t="shared" si="76"/>
        <v>0..1</v>
      </c>
      <c r="Q524" s="167" t="s">
        <v>2576</v>
      </c>
      <c r="R524" s="168" t="s">
        <v>2577</v>
      </c>
      <c r="S524" s="166"/>
      <c r="T524" s="169"/>
      <c r="U524" s="163" t="s">
        <v>42</v>
      </c>
      <c r="V524" s="166"/>
      <c r="W524" s="170"/>
      <c r="X524" s="38"/>
      <c r="Y524" s="171" t="s">
        <v>47</v>
      </c>
      <c r="Z524" s="171" t="s">
        <v>47</v>
      </c>
      <c r="AA524" s="4"/>
      <c r="AB524" s="13" t="str">
        <f t="shared" si="66"/>
        <v>/rsm:CrossIndustryInvoice/rsm:SupplyChainTradeTransaction/ram:ApplicableHeaderTradeAgreement/ram:ProductEndUserTradeParty/ram:DefinedTradeContact</v>
      </c>
      <c r="AC524" s="13" t="str">
        <f t="shared" si="67"/>
        <v>/ram:TelephoneUniversalCommunication</v>
      </c>
      <c r="AD524" s="14">
        <f>COUNTIFS(R$4:R524,AB524)</f>
        <v>1</v>
      </c>
      <c r="AE524" s="1"/>
      <c r="AF524" s="162" t="str">
        <f t="shared" si="85"/>
        <v>EXT</v>
      </c>
      <c r="AG524" s="163">
        <f t="shared" si="87"/>
        <v>5</v>
      </c>
      <c r="AH524" s="163" t="str">
        <f t="shared" si="86"/>
        <v>0..1</v>
      </c>
      <c r="AI524" s="193" t="s">
        <v>946</v>
      </c>
      <c r="AJ524" s="164"/>
      <c r="AK524" s="165"/>
      <c r="AL524" s="165"/>
      <c r="AM524" s="165"/>
      <c r="AN524" s="164"/>
      <c r="AO524" s="66" t="str">
        <f t="shared" si="84"/>
        <v>0..1</v>
      </c>
      <c r="AP524" s="66" t="str">
        <f t="shared" si="84"/>
        <v>0..1</v>
      </c>
      <c r="AQ524" s="167" t="str">
        <f t="shared" si="84"/>
        <v>/rsm:CrossIndustryInvoice
/rsm:SupplyChainTradeTransaction
/ram:ApplicableHeaderTradeAgreement
/ram:ProductEndUserTradeParty
/ram:DefinedTradeContact
/ram:TelephoneUniversalCommunication</v>
      </c>
      <c r="AR524" s="168" t="str">
        <f t="shared" si="84"/>
        <v>/rsm:CrossIndustryInvoice/rsm:SupplyChainTradeTransaction/ram:ApplicableHeaderTradeAgreement/ram:ProductEndUserTradeParty/ram:DefinedTradeContact/ram:TelephoneUniversalCommunication</v>
      </c>
      <c r="AS524" s="166"/>
      <c r="AT524" s="169"/>
      <c r="AU524" s="163" t="str">
        <f t="shared" si="88"/>
        <v>0..1</v>
      </c>
      <c r="AV524" s="166"/>
      <c r="AW524" s="170"/>
      <c r="AX524" s="7"/>
      <c r="AY524" s="171" t="str">
        <f t="shared" si="89"/>
        <v>EXTENDED</v>
      </c>
      <c r="AZ524" s="171" t="str">
        <f t="shared" si="89"/>
        <v>EXTENDED</v>
      </c>
      <c r="BA524" s="1"/>
      <c r="BB524" s="57"/>
      <c r="BE524"/>
      <c r="BF524" s="1"/>
      <c r="BG524" s="1"/>
      <c r="BH524" s="1"/>
      <c r="BI524" s="1"/>
      <c r="BJ524" s="1"/>
      <c r="BK524" s="1"/>
      <c r="BL524" s="1"/>
      <c r="BM524" s="1"/>
      <c r="BN524" s="1"/>
      <c r="BO524" s="1"/>
      <c r="BP524" s="1"/>
      <c r="BQ524" s="1"/>
      <c r="BR524" s="1"/>
      <c r="BS524" s="1"/>
      <c r="BT524" s="1"/>
      <c r="BU524" s="1"/>
      <c r="BV524" s="1"/>
      <c r="BW524" s="1"/>
      <c r="BX524" s="1"/>
      <c r="BY524" s="1"/>
      <c r="BZ524" s="1"/>
    </row>
    <row r="525" spans="1:78" s="59" customFormat="1" ht="120" x14ac:dyDescent="0.2">
      <c r="A525" s="45" t="str">
        <f t="shared" si="68"/>
        <v>EXT</v>
      </c>
      <c r="B525" s="45"/>
      <c r="C525" s="45"/>
      <c r="D525" s="189" t="s">
        <v>1526</v>
      </c>
      <c r="E525" s="61" t="s">
        <v>41</v>
      </c>
      <c r="F525" s="282" t="e">
        <v>#N/A</v>
      </c>
      <c r="G525" s="62">
        <f t="shared" si="90"/>
        <v>6</v>
      </c>
      <c r="H525" s="62" t="s">
        <v>32</v>
      </c>
      <c r="I525" s="64" t="s">
        <v>2156</v>
      </c>
      <c r="J525" s="64"/>
      <c r="K525" s="65"/>
      <c r="L525" s="65"/>
      <c r="M525" s="65"/>
      <c r="N525" s="64"/>
      <c r="O525" s="66" t="s">
        <v>32</v>
      </c>
      <c r="P525" s="66" t="str">
        <f t="shared" si="76"/>
        <v>1..1</v>
      </c>
      <c r="Q525" s="6" t="s">
        <v>2578</v>
      </c>
      <c r="R525" s="67" t="s">
        <v>2579</v>
      </c>
      <c r="S525" s="66" t="s">
        <v>73</v>
      </c>
      <c r="T525" s="68" t="s">
        <v>56</v>
      </c>
      <c r="U525" s="62" t="s">
        <v>42</v>
      </c>
      <c r="V525" s="66"/>
      <c r="W525" s="69"/>
      <c r="X525" s="38"/>
      <c r="Y525" s="70" t="s">
        <v>47</v>
      </c>
      <c r="Z525" s="70" t="s">
        <v>47</v>
      </c>
      <c r="AA525" s="4"/>
      <c r="AB525" s="13" t="str">
        <f t="shared" si="66"/>
        <v>/rsm:CrossIndustryInvoice/rsm:SupplyChainTradeTransaction/ram:ApplicableHeaderTradeAgreement/ram:ProductEndUserTradeParty/ram:DefinedTradeContact/ram:TelephoneUniversalCommunication</v>
      </c>
      <c r="AC525" s="13" t="str">
        <f t="shared" si="67"/>
        <v>/ram:CompleteNumber</v>
      </c>
      <c r="AD525" s="14">
        <f>COUNTIFS(R$4:R525,AB525)</f>
        <v>1</v>
      </c>
      <c r="AE525" s="1"/>
      <c r="AF525" s="61" t="str">
        <f t="shared" si="85"/>
        <v>EXT</v>
      </c>
      <c r="AG525" s="62">
        <f t="shared" si="87"/>
        <v>6</v>
      </c>
      <c r="AH525" s="62" t="str">
        <f t="shared" si="86"/>
        <v>1..1</v>
      </c>
      <c r="AI525" s="64" t="s">
        <v>2580</v>
      </c>
      <c r="AJ525" s="64"/>
      <c r="AK525" s="65"/>
      <c r="AL525" s="65"/>
      <c r="AM525" s="65"/>
      <c r="AN525" s="64"/>
      <c r="AO525" s="66" t="str">
        <f t="shared" si="84"/>
        <v>1..1</v>
      </c>
      <c r="AP525" s="66" t="str">
        <f t="shared" si="84"/>
        <v>1..1</v>
      </c>
      <c r="AQ525" s="6" t="str">
        <f t="shared" si="84"/>
        <v>/rsm:CrossIndustryInvoice
/rsm:SupplyChainTradeTransaction
/ram:ApplicableHeaderTradeAgreement
/ram:ProductEndUserTradeParty
/ram:DefinedTradeContact
/ram:TelephoneUniversalCommunication
/ram:CompleteNumber</v>
      </c>
      <c r="AR525" s="67" t="str">
        <f t="shared" si="84"/>
        <v>/rsm:CrossIndustryInvoice/rsm:SupplyChainTradeTransaction/ram:ApplicableHeaderTradeAgreement/ram:ProductEndUserTradeParty/ram:DefinedTradeContact/ram:TelephoneUniversalCommunication/ram:CompleteNumber</v>
      </c>
      <c r="AS525" s="66" t="s">
        <v>73</v>
      </c>
      <c r="AT525" s="68" t="s">
        <v>56</v>
      </c>
      <c r="AU525" s="62" t="str">
        <f t="shared" si="88"/>
        <v>0..1</v>
      </c>
      <c r="AV525" s="66"/>
      <c r="AW525" s="69"/>
      <c r="AX525" s="7"/>
      <c r="AY525" s="70" t="str">
        <f t="shared" si="89"/>
        <v>EXTENDED</v>
      </c>
      <c r="AZ525" s="70" t="str">
        <f t="shared" si="89"/>
        <v>EXTENDED</v>
      </c>
      <c r="BA525" s="1"/>
      <c r="BB525" s="57"/>
      <c r="BE525"/>
      <c r="BF525" s="1"/>
      <c r="BG525" s="1"/>
      <c r="BH525" s="1"/>
      <c r="BI525" s="1"/>
      <c r="BJ525" s="1"/>
      <c r="BK525" s="1"/>
      <c r="BL525" s="1"/>
      <c r="BM525" s="1"/>
      <c r="BN525" s="1"/>
      <c r="BO525" s="1"/>
      <c r="BP525" s="1"/>
      <c r="BQ525" s="1"/>
      <c r="BR525" s="1"/>
      <c r="BS525" s="1"/>
      <c r="BT525" s="1"/>
      <c r="BU525" s="1"/>
      <c r="BV525" s="1"/>
      <c r="BW525" s="1"/>
      <c r="BX525" s="1"/>
      <c r="BY525" s="1"/>
      <c r="BZ525" s="1"/>
    </row>
    <row r="526" spans="1:78" s="59" customFormat="1" ht="105" x14ac:dyDescent="0.2">
      <c r="A526" s="45" t="str">
        <f t="shared" si="68"/>
        <v>EXT</v>
      </c>
      <c r="B526" s="45"/>
      <c r="C526" s="45"/>
      <c r="D526" s="189" t="s">
        <v>1526</v>
      </c>
      <c r="E526" s="162" t="s">
        <v>41</v>
      </c>
      <c r="F526" s="298" t="e">
        <v>#N/A</v>
      </c>
      <c r="G526" s="163">
        <f t="shared" si="90"/>
        <v>5</v>
      </c>
      <c r="H526" s="163" t="s">
        <v>42</v>
      </c>
      <c r="I526" s="193" t="s">
        <v>2159</v>
      </c>
      <c r="J526" s="164"/>
      <c r="K526" s="165"/>
      <c r="L526" s="165"/>
      <c r="M526" s="165"/>
      <c r="N526" s="164"/>
      <c r="O526" s="66" t="s">
        <v>42</v>
      </c>
      <c r="P526" s="66" t="str">
        <f t="shared" si="76"/>
        <v>0..1</v>
      </c>
      <c r="Q526" s="167" t="s">
        <v>2581</v>
      </c>
      <c r="R526" s="168" t="s">
        <v>2582</v>
      </c>
      <c r="S526" s="166"/>
      <c r="T526" s="169"/>
      <c r="U526" s="163" t="s">
        <v>42</v>
      </c>
      <c r="V526" s="166"/>
      <c r="W526" s="170"/>
      <c r="X526" s="38"/>
      <c r="Y526" s="171" t="s">
        <v>47</v>
      </c>
      <c r="Z526" s="171" t="s">
        <v>47</v>
      </c>
      <c r="AA526" s="4"/>
      <c r="AB526" s="13" t="str">
        <f t="shared" ref="AB526:AB636" si="91">IF(ISERROR(FIND("/",R526)),R526,LEFT(R526,FIND(CHAR(1),SUBSTITUTE(R526,"/",CHAR(1),LEN(R526)-LEN(SUBSTITUTE(R526,"/",""))))-1))</f>
        <v>/rsm:CrossIndustryInvoice/rsm:SupplyChainTradeTransaction/ram:ApplicableHeaderTradeAgreement/ram:ProductEndUserTradeParty/ram:DefinedTradeContact</v>
      </c>
      <c r="AC526" s="13" t="str">
        <f t="shared" ref="AC526:AC636" si="92">IF(ISERROR(FIND("/",R526)),R526,MID(R526, FIND(CHAR(1),SUBSTITUTE(R526,"/",CHAR(1), LEN(R526)-LEN(SUBSTITUTE(R526,"/","")))), LEN(R526)))</f>
        <v>/ram:FaxUniversalCommunication</v>
      </c>
      <c r="AD526" s="14">
        <f>COUNTIFS(R$4:R526,AB526)</f>
        <v>1</v>
      </c>
      <c r="AE526" s="1"/>
      <c r="AF526" s="162" t="str">
        <f t="shared" si="85"/>
        <v>EXT</v>
      </c>
      <c r="AG526" s="163">
        <f t="shared" si="87"/>
        <v>5</v>
      </c>
      <c r="AH526" s="163" t="str">
        <f t="shared" si="86"/>
        <v>0..1</v>
      </c>
      <c r="AI526" s="193" t="s">
        <v>954</v>
      </c>
      <c r="AJ526" s="164"/>
      <c r="AK526" s="165"/>
      <c r="AL526" s="165"/>
      <c r="AM526" s="165"/>
      <c r="AN526" s="164"/>
      <c r="AO526" s="66" t="str">
        <f t="shared" si="84"/>
        <v>0..1</v>
      </c>
      <c r="AP526" s="66" t="str">
        <f t="shared" si="84"/>
        <v>0..1</v>
      </c>
      <c r="AQ526" s="167" t="str">
        <f t="shared" si="84"/>
        <v>/rsm:CrossIndustryInvoice
/rsm:SupplyChainTradeTransaction
/ram:ApplicableHeaderTradeAgreement
/ram:ProductEndUserTradeParty
/ram:DefinedTradeContact
/ram:FaxUniversalCommunication</v>
      </c>
      <c r="AR526" s="168" t="str">
        <f t="shared" si="84"/>
        <v>/rsm:CrossIndustryInvoice/rsm:SupplyChainTradeTransaction/ram:ApplicableHeaderTradeAgreement/ram:ProductEndUserTradeParty/ram:DefinedTradeContact/ram:FaxUniversalCommunication</v>
      </c>
      <c r="AS526" s="166"/>
      <c r="AT526" s="169"/>
      <c r="AU526" s="163" t="str">
        <f t="shared" si="88"/>
        <v>0..1</v>
      </c>
      <c r="AV526" s="166"/>
      <c r="AW526" s="170"/>
      <c r="AX526" s="7"/>
      <c r="AY526" s="171" t="str">
        <f t="shared" si="89"/>
        <v>EXTENDED</v>
      </c>
      <c r="AZ526" s="171" t="str">
        <f t="shared" si="89"/>
        <v>EXTENDED</v>
      </c>
      <c r="BA526" s="1"/>
      <c r="BB526" s="57"/>
      <c r="BE526"/>
      <c r="BF526" s="1"/>
      <c r="BG526" s="1"/>
      <c r="BH526" s="1"/>
      <c r="BI526" s="1"/>
      <c r="BJ526" s="1"/>
      <c r="BK526" s="1"/>
      <c r="BL526" s="1"/>
      <c r="BM526" s="1"/>
      <c r="BN526" s="1"/>
      <c r="BO526" s="1"/>
      <c r="BP526" s="1"/>
      <c r="BQ526" s="1"/>
      <c r="BR526" s="1"/>
      <c r="BS526" s="1"/>
      <c r="BT526" s="1"/>
      <c r="BU526" s="1"/>
      <c r="BV526" s="1"/>
      <c r="BW526" s="1"/>
      <c r="BX526" s="1"/>
      <c r="BY526" s="1"/>
      <c r="BZ526" s="1"/>
    </row>
    <row r="527" spans="1:78" s="59" customFormat="1" ht="120" x14ac:dyDescent="0.2">
      <c r="A527" s="45" t="str">
        <f t="shared" si="68"/>
        <v>EXT</v>
      </c>
      <c r="B527" s="45"/>
      <c r="C527" s="45"/>
      <c r="D527" s="189" t="s">
        <v>1526</v>
      </c>
      <c r="E527" s="61" t="s">
        <v>41</v>
      </c>
      <c r="F527" s="282" t="e">
        <v>#N/A</v>
      </c>
      <c r="G527" s="62">
        <f t="shared" si="90"/>
        <v>6</v>
      </c>
      <c r="H527" s="62" t="s">
        <v>32</v>
      </c>
      <c r="I527" s="64" t="s">
        <v>2162</v>
      </c>
      <c r="J527" s="64"/>
      <c r="K527" s="65"/>
      <c r="L527" s="65"/>
      <c r="M527" s="65"/>
      <c r="N527" s="64"/>
      <c r="O527" s="66" t="s">
        <v>32</v>
      </c>
      <c r="P527" s="66" t="str">
        <f t="shared" si="76"/>
        <v>1..1</v>
      </c>
      <c r="Q527" s="6" t="s">
        <v>2583</v>
      </c>
      <c r="R527" s="67" t="s">
        <v>2584</v>
      </c>
      <c r="S527" s="66" t="s">
        <v>73</v>
      </c>
      <c r="T527" s="68" t="s">
        <v>56</v>
      </c>
      <c r="U527" s="62" t="s">
        <v>42</v>
      </c>
      <c r="V527" s="66"/>
      <c r="W527" s="69"/>
      <c r="X527" s="38"/>
      <c r="Y527" s="70" t="s">
        <v>47</v>
      </c>
      <c r="Z527" s="70" t="s">
        <v>47</v>
      </c>
      <c r="AA527" s="4"/>
      <c r="AB527" s="13" t="str">
        <f t="shared" si="91"/>
        <v>/rsm:CrossIndustryInvoice/rsm:SupplyChainTradeTransaction/ram:ApplicableHeaderTradeAgreement/ram:ProductEndUserTradeParty/ram:DefinedTradeContact/ram:FaxUniversalCommunication</v>
      </c>
      <c r="AC527" s="13" t="str">
        <f t="shared" si="92"/>
        <v>/ram:CompleteNumber</v>
      </c>
      <c r="AD527" s="14">
        <f>COUNTIFS(R$4:R527,AB527)</f>
        <v>1</v>
      </c>
      <c r="AE527" s="1"/>
      <c r="AF527" s="61" t="str">
        <f t="shared" si="85"/>
        <v>EXT</v>
      </c>
      <c r="AG527" s="62">
        <f t="shared" si="87"/>
        <v>6</v>
      </c>
      <c r="AH527" s="62" t="str">
        <f t="shared" si="86"/>
        <v>1..1</v>
      </c>
      <c r="AI527" s="64" t="s">
        <v>2585</v>
      </c>
      <c r="AJ527" s="64"/>
      <c r="AK527" s="65"/>
      <c r="AL527" s="65"/>
      <c r="AM527" s="65"/>
      <c r="AN527" s="64"/>
      <c r="AO527" s="66" t="str">
        <f t="shared" si="84"/>
        <v>1..1</v>
      </c>
      <c r="AP527" s="66" t="str">
        <f t="shared" si="84"/>
        <v>1..1</v>
      </c>
      <c r="AQ527" s="6" t="str">
        <f t="shared" si="84"/>
        <v>/rsm:CrossIndustryInvoice
/rsm:SupplyChainTradeTransaction
/ram:ApplicableHeaderTradeAgreement
/ram:ProductEndUserTradeParty
/ram:DefinedTradeContact
/ram:FaxUniversalCommunication
/ram:CompleteNumber</v>
      </c>
      <c r="AR527" s="67" t="str">
        <f t="shared" si="84"/>
        <v>/rsm:CrossIndustryInvoice/rsm:SupplyChainTradeTransaction/ram:ApplicableHeaderTradeAgreement/ram:ProductEndUserTradeParty/ram:DefinedTradeContact/ram:FaxUniversalCommunication/ram:CompleteNumber</v>
      </c>
      <c r="AS527" s="66" t="s">
        <v>73</v>
      </c>
      <c r="AT527" s="68" t="s">
        <v>56</v>
      </c>
      <c r="AU527" s="62" t="str">
        <f t="shared" si="88"/>
        <v>0..1</v>
      </c>
      <c r="AV527" s="66"/>
      <c r="AW527" s="69"/>
      <c r="AX527" s="7"/>
      <c r="AY527" s="70" t="str">
        <f t="shared" si="89"/>
        <v>EXTENDED</v>
      </c>
      <c r="AZ527" s="70" t="str">
        <f t="shared" si="89"/>
        <v>EXTENDED</v>
      </c>
      <c r="BA527" s="1"/>
      <c r="BB527" s="57"/>
      <c r="BE527"/>
      <c r="BF527" s="1"/>
      <c r="BG527" s="1"/>
      <c r="BH527" s="1"/>
      <c r="BI527" s="1"/>
      <c r="BJ527" s="1"/>
      <c r="BK527" s="1"/>
      <c r="BL527" s="1"/>
      <c r="BM527" s="1"/>
      <c r="BN527" s="1"/>
      <c r="BO527" s="1"/>
      <c r="BP527" s="1"/>
      <c r="BQ527" s="1"/>
      <c r="BR527" s="1"/>
      <c r="BS527" s="1"/>
      <c r="BT527" s="1"/>
      <c r="BU527" s="1"/>
      <c r="BV527" s="1"/>
      <c r="BW527" s="1"/>
      <c r="BX527" s="1"/>
      <c r="BY527" s="1"/>
      <c r="BZ527" s="1"/>
    </row>
    <row r="528" spans="1:78" s="59" customFormat="1" ht="105" x14ac:dyDescent="0.2">
      <c r="A528" s="45" t="str">
        <f t="shared" ref="A528:A638" si="93">IF(LEFT(E528,2)="BG","NO",IF(LEN(E528)-LEN(SUBSTITUTE(E528,"-",""))&gt;1,"NO",IF(E528="EXT","EXT","YES")))</f>
        <v>EXT</v>
      </c>
      <c r="B528" s="45"/>
      <c r="C528" s="45"/>
      <c r="D528" s="189" t="s">
        <v>1526</v>
      </c>
      <c r="E528" s="162" t="s">
        <v>41</v>
      </c>
      <c r="F528" s="298" t="e">
        <v>#N/A</v>
      </c>
      <c r="G528" s="163">
        <f t="shared" si="90"/>
        <v>5</v>
      </c>
      <c r="H528" s="163" t="s">
        <v>42</v>
      </c>
      <c r="I528" s="193" t="s">
        <v>2166</v>
      </c>
      <c r="J528" s="164"/>
      <c r="K528" s="165"/>
      <c r="L528" s="165"/>
      <c r="M528" s="165"/>
      <c r="N528" s="164"/>
      <c r="O528" s="66" t="s">
        <v>42</v>
      </c>
      <c r="P528" s="66" t="str">
        <f t="shared" si="76"/>
        <v>0..1</v>
      </c>
      <c r="Q528" s="167" t="s">
        <v>2586</v>
      </c>
      <c r="R528" s="168" t="s">
        <v>2587</v>
      </c>
      <c r="S528" s="166"/>
      <c r="T528" s="169"/>
      <c r="U528" s="163" t="s">
        <v>42</v>
      </c>
      <c r="V528" s="166"/>
      <c r="W528" s="170"/>
      <c r="X528" s="38"/>
      <c r="Y528" s="171" t="s">
        <v>47</v>
      </c>
      <c r="Z528" s="171" t="s">
        <v>47</v>
      </c>
      <c r="AA528" s="4"/>
      <c r="AB528" s="13" t="str">
        <f t="shared" si="91"/>
        <v>/rsm:CrossIndustryInvoice/rsm:SupplyChainTradeTransaction/ram:ApplicableHeaderTradeAgreement/ram:ProductEndUserTradeParty/ram:DefinedTradeContact</v>
      </c>
      <c r="AC528" s="13" t="str">
        <f t="shared" si="92"/>
        <v>/ram:EmailURIUniversalCommunication</v>
      </c>
      <c r="AD528" s="14">
        <f>COUNTIFS(R$4:R528,AB528)</f>
        <v>1</v>
      </c>
      <c r="AE528" s="1"/>
      <c r="AF528" s="162" t="str">
        <f t="shared" si="85"/>
        <v>EXT</v>
      </c>
      <c r="AG528" s="163">
        <f t="shared" si="87"/>
        <v>5</v>
      </c>
      <c r="AH528" s="163" t="str">
        <f t="shared" si="86"/>
        <v>0..1</v>
      </c>
      <c r="AI528" s="193" t="s">
        <v>962</v>
      </c>
      <c r="AJ528" s="164"/>
      <c r="AK528" s="165"/>
      <c r="AL528" s="165"/>
      <c r="AM528" s="165"/>
      <c r="AN528" s="164"/>
      <c r="AO528" s="66" t="str">
        <f t="shared" si="84"/>
        <v>0..1</v>
      </c>
      <c r="AP528" s="66" t="str">
        <f t="shared" si="84"/>
        <v>0..1</v>
      </c>
      <c r="AQ528" s="167" t="str">
        <f t="shared" si="84"/>
        <v>/rsm:CrossIndustryInvoice
/rsm:SupplyChainTradeTransaction
/ram:ApplicableHeaderTradeAgreement
/ram:ProductEndUserTradeParty
/ram:DefinedTradeContact
/ram:EmailURIUniversalCommunication</v>
      </c>
      <c r="AR528" s="168" t="str">
        <f t="shared" si="84"/>
        <v>/rsm:CrossIndustryInvoice/rsm:SupplyChainTradeTransaction/ram:ApplicableHeaderTradeAgreement/ram:ProductEndUserTradeParty/ram:DefinedTradeContact/ram:EmailURIUniversalCommunication</v>
      </c>
      <c r="AS528" s="166"/>
      <c r="AT528" s="169"/>
      <c r="AU528" s="163" t="str">
        <f t="shared" si="88"/>
        <v>0..1</v>
      </c>
      <c r="AV528" s="166"/>
      <c r="AW528" s="170"/>
      <c r="AX528" s="7"/>
      <c r="AY528" s="171" t="str">
        <f t="shared" si="89"/>
        <v>EXTENDED</v>
      </c>
      <c r="AZ528" s="171" t="str">
        <f t="shared" si="89"/>
        <v>EXTENDED</v>
      </c>
      <c r="BA528" s="1"/>
      <c r="BB528" s="57"/>
      <c r="BE528"/>
      <c r="BF528" s="1"/>
      <c r="BG528" s="1"/>
      <c r="BH528" s="1"/>
      <c r="BI528" s="1"/>
      <c r="BJ528" s="1"/>
      <c r="BK528" s="1"/>
      <c r="BL528" s="1"/>
      <c r="BM528" s="1"/>
      <c r="BN528" s="1"/>
      <c r="BO528" s="1"/>
      <c r="BP528" s="1"/>
      <c r="BQ528" s="1"/>
      <c r="BR528" s="1"/>
      <c r="BS528" s="1"/>
      <c r="BT528" s="1"/>
      <c r="BU528" s="1"/>
      <c r="BV528" s="1"/>
      <c r="BW528" s="1"/>
      <c r="BX528" s="1"/>
      <c r="BY528" s="1"/>
      <c r="BZ528" s="1"/>
    </row>
    <row r="529" spans="1:78" s="59" customFormat="1" ht="120" x14ac:dyDescent="0.2">
      <c r="A529" s="45" t="str">
        <f t="shared" si="93"/>
        <v>EXT</v>
      </c>
      <c r="B529" s="45"/>
      <c r="C529" s="45"/>
      <c r="D529" s="189" t="s">
        <v>1526</v>
      </c>
      <c r="E529" s="61" t="s">
        <v>41</v>
      </c>
      <c r="F529" s="282" t="e">
        <v>#N/A</v>
      </c>
      <c r="G529" s="62">
        <f t="shared" si="90"/>
        <v>6</v>
      </c>
      <c r="H529" s="62" t="s">
        <v>32</v>
      </c>
      <c r="I529" s="64" t="s">
        <v>2169</v>
      </c>
      <c r="J529" s="64"/>
      <c r="K529" s="65"/>
      <c r="L529" s="65"/>
      <c r="M529" s="65"/>
      <c r="N529" s="64"/>
      <c r="O529" s="66" t="s">
        <v>32</v>
      </c>
      <c r="P529" s="66" t="str">
        <f t="shared" si="76"/>
        <v>1..1</v>
      </c>
      <c r="Q529" s="6" t="s">
        <v>2588</v>
      </c>
      <c r="R529" s="67" t="s">
        <v>2589</v>
      </c>
      <c r="S529" s="66" t="s">
        <v>73</v>
      </c>
      <c r="T529" s="68" t="s">
        <v>56</v>
      </c>
      <c r="U529" s="62" t="s">
        <v>42</v>
      </c>
      <c r="V529" s="66"/>
      <c r="W529" s="69"/>
      <c r="X529" s="38"/>
      <c r="Y529" s="70" t="s">
        <v>47</v>
      </c>
      <c r="Z529" s="70" t="s">
        <v>47</v>
      </c>
      <c r="AA529" s="4"/>
      <c r="AB529" s="13" t="str">
        <f t="shared" si="91"/>
        <v>/rsm:CrossIndustryInvoice/rsm:SupplyChainTradeTransaction/ram:ApplicableHeaderTradeAgreement/ram:ProductEndUserTradeParty/ram:DefinedTradeContact/ram:EmailURIUniversalCommunication</v>
      </c>
      <c r="AC529" s="13" t="str">
        <f t="shared" si="92"/>
        <v>/ram:URIID</v>
      </c>
      <c r="AD529" s="14">
        <f>COUNTIFS(R$4:R529,AB529)</f>
        <v>1</v>
      </c>
      <c r="AE529" s="1"/>
      <c r="AF529" s="61" t="str">
        <f t="shared" si="85"/>
        <v>EXT</v>
      </c>
      <c r="AG529" s="62">
        <f t="shared" si="87"/>
        <v>6</v>
      </c>
      <c r="AH529" s="62" t="str">
        <f t="shared" si="86"/>
        <v>1..1</v>
      </c>
      <c r="AI529" s="64" t="s">
        <v>2590</v>
      </c>
      <c r="AJ529" s="64"/>
      <c r="AK529" s="65"/>
      <c r="AL529" s="65"/>
      <c r="AM529" s="65"/>
      <c r="AN529" s="64"/>
      <c r="AO529" s="66" t="str">
        <f t="shared" si="84"/>
        <v>1..1</v>
      </c>
      <c r="AP529" s="66" t="str">
        <f t="shared" si="84"/>
        <v>1..1</v>
      </c>
      <c r="AQ529" s="6" t="str">
        <f t="shared" si="84"/>
        <v>/rsm:CrossIndustryInvoice
/rsm:SupplyChainTradeTransaction
/ram:ApplicableHeaderTradeAgreement
/ram:ProductEndUserTradeParty
/ram:DefinedTradeContact
/ram:EmailURIUniversalCommunication
/ram:URIID</v>
      </c>
      <c r="AR529" s="67" t="str">
        <f t="shared" si="84"/>
        <v>/rsm:CrossIndustryInvoice/rsm:SupplyChainTradeTransaction/ram:ApplicableHeaderTradeAgreement/ram:ProductEndUserTradeParty/ram:DefinedTradeContact/ram:EmailURIUniversalCommunication/ram:URIID</v>
      </c>
      <c r="AS529" s="66" t="s">
        <v>73</v>
      </c>
      <c r="AT529" s="68" t="s">
        <v>56</v>
      </c>
      <c r="AU529" s="62" t="str">
        <f t="shared" si="88"/>
        <v>0..1</v>
      </c>
      <c r="AV529" s="66"/>
      <c r="AW529" s="69"/>
      <c r="AX529" s="7"/>
      <c r="AY529" s="70" t="str">
        <f t="shared" si="89"/>
        <v>EXTENDED</v>
      </c>
      <c r="AZ529" s="70" t="str">
        <f t="shared" si="89"/>
        <v>EXTENDED</v>
      </c>
      <c r="BA529" s="1"/>
      <c r="BB529" s="57"/>
      <c r="BE529"/>
      <c r="BF529" s="1"/>
      <c r="BG529" s="1"/>
      <c r="BH529" s="1"/>
      <c r="BI529" s="1"/>
      <c r="BJ529" s="1"/>
      <c r="BK529" s="1"/>
      <c r="BL529" s="1"/>
      <c r="BM529" s="1"/>
      <c r="BN529" s="1"/>
      <c r="BO529" s="1"/>
      <c r="BP529" s="1"/>
      <c r="BQ529" s="1"/>
      <c r="BR529" s="1"/>
      <c r="BS529" s="1"/>
      <c r="BT529" s="1"/>
      <c r="BU529" s="1"/>
      <c r="BV529" s="1"/>
      <c r="BW529" s="1"/>
      <c r="BX529" s="1"/>
      <c r="BY529" s="1"/>
      <c r="BZ529" s="1"/>
    </row>
    <row r="530" spans="1:78" s="59" customFormat="1" ht="90" x14ac:dyDescent="0.2">
      <c r="A530" s="45" t="str">
        <f t="shared" si="93"/>
        <v>EXT</v>
      </c>
      <c r="B530" s="45"/>
      <c r="C530" s="131" t="s">
        <v>4884</v>
      </c>
      <c r="D530" s="189" t="s">
        <v>1526</v>
      </c>
      <c r="E530" s="140" t="s">
        <v>41</v>
      </c>
      <c r="F530" s="296" t="e">
        <v>#N/A</v>
      </c>
      <c r="G530" s="141">
        <f t="shared" si="90"/>
        <v>4</v>
      </c>
      <c r="H530" s="141" t="s">
        <v>42</v>
      </c>
      <c r="I530" s="125" t="s">
        <v>2591</v>
      </c>
      <c r="J530" s="125"/>
      <c r="K530" s="126"/>
      <c r="L530" s="126"/>
      <c r="M530" s="126"/>
      <c r="N530" s="125"/>
      <c r="O530" s="124" t="s">
        <v>42</v>
      </c>
      <c r="P530" s="124" t="str">
        <f t="shared" si="76"/>
        <v>0..1</v>
      </c>
      <c r="Q530" s="142" t="s">
        <v>2592</v>
      </c>
      <c r="R530" s="143" t="s">
        <v>2593</v>
      </c>
      <c r="S530" s="124"/>
      <c r="T530" s="129"/>
      <c r="U530" s="141" t="s">
        <v>42</v>
      </c>
      <c r="V530" s="124"/>
      <c r="W530" s="130"/>
      <c r="X530" s="38"/>
      <c r="Y530" s="144" t="s">
        <v>47</v>
      </c>
      <c r="Z530" s="144" t="s">
        <v>47</v>
      </c>
      <c r="AA530" s="4"/>
      <c r="AB530" s="13" t="str">
        <f t="shared" si="91"/>
        <v>/rsm:CrossIndustryInvoice/rsm:SupplyChainTradeTransaction/ram:ApplicableHeaderTradeAgreement/ram:ProductEndUserTradeParty</v>
      </c>
      <c r="AC530" s="13" t="str">
        <f t="shared" si="92"/>
        <v>/ram:PostalTradeAddress</v>
      </c>
      <c r="AD530" s="14">
        <f>COUNTIFS(R$4:R530,AB530)</f>
        <v>1</v>
      </c>
      <c r="AE530" s="1"/>
      <c r="AF530" s="140" t="str">
        <f t="shared" si="85"/>
        <v>EXT</v>
      </c>
      <c r="AG530" s="141">
        <f t="shared" si="87"/>
        <v>4</v>
      </c>
      <c r="AH530" s="141" t="str">
        <f t="shared" si="86"/>
        <v>0..1</v>
      </c>
      <c r="AI530" s="125" t="s">
        <v>2594</v>
      </c>
      <c r="AJ530" s="125"/>
      <c r="AK530" s="126"/>
      <c r="AL530" s="126"/>
      <c r="AM530" s="126"/>
      <c r="AN530" s="125"/>
      <c r="AO530" s="124" t="str">
        <f t="shared" si="84"/>
        <v>0..1</v>
      </c>
      <c r="AP530" s="124" t="str">
        <f t="shared" si="84"/>
        <v>0..1</v>
      </c>
      <c r="AQ530" s="142" t="str">
        <f t="shared" si="84"/>
        <v>/rsm:CrossIndustryInvoice
/rsm:SupplyChainTradeTransaction
/ram:ApplicableHeaderTradeAgreement
/ram:ProductEndUserTradeParty
/ram:PostalTradeAddress</v>
      </c>
      <c r="AR530" s="143" t="str">
        <f t="shared" si="84"/>
        <v>/rsm:CrossIndustryInvoice/rsm:SupplyChainTradeTransaction/ram:ApplicableHeaderTradeAgreement/ram:ProductEndUserTradeParty/ram:PostalTradeAddress</v>
      </c>
      <c r="AS530" s="124"/>
      <c r="AT530" s="129"/>
      <c r="AU530" s="141" t="str">
        <f t="shared" si="88"/>
        <v>0..1</v>
      </c>
      <c r="AV530" s="124"/>
      <c r="AW530" s="130"/>
      <c r="AX530" s="7"/>
      <c r="AY530" s="144" t="str">
        <f t="shared" si="89"/>
        <v>EXTENDED</v>
      </c>
      <c r="AZ530" s="144" t="str">
        <f t="shared" si="89"/>
        <v>EXTENDED</v>
      </c>
      <c r="BA530" s="1"/>
      <c r="BB530" s="57"/>
      <c r="BE530"/>
      <c r="BF530" s="1"/>
      <c r="BG530" s="1"/>
      <c r="BH530" s="1"/>
      <c r="BI530" s="1"/>
      <c r="BJ530" s="1"/>
      <c r="BK530" s="1"/>
      <c r="BL530" s="1"/>
      <c r="BM530" s="1"/>
      <c r="BN530" s="1"/>
      <c r="BO530" s="1"/>
      <c r="BP530" s="1"/>
      <c r="BQ530" s="1"/>
      <c r="BR530" s="1"/>
      <c r="BS530" s="1"/>
      <c r="BT530" s="1"/>
      <c r="BU530" s="1"/>
      <c r="BV530" s="1"/>
      <c r="BW530" s="1"/>
      <c r="BX530" s="1"/>
      <c r="BY530" s="1"/>
      <c r="BZ530" s="1"/>
    </row>
    <row r="531" spans="1:78" s="59" customFormat="1" ht="105" x14ac:dyDescent="0.2">
      <c r="A531" s="45" t="str">
        <f t="shared" si="93"/>
        <v>EXT</v>
      </c>
      <c r="B531" s="45"/>
      <c r="C531" s="45"/>
      <c r="D531" s="189" t="s">
        <v>1526</v>
      </c>
      <c r="E531" s="61" t="s">
        <v>41</v>
      </c>
      <c r="F531" s="282" t="e">
        <v>#N/A</v>
      </c>
      <c r="G531" s="62">
        <f t="shared" si="90"/>
        <v>5</v>
      </c>
      <c r="H531" s="62" t="s">
        <v>42</v>
      </c>
      <c r="I531" s="64" t="s">
        <v>1634</v>
      </c>
      <c r="J531" s="64" t="s">
        <v>1635</v>
      </c>
      <c r="K531" s="65" t="s">
        <v>1636</v>
      </c>
      <c r="L531" s="65"/>
      <c r="M531" s="65"/>
      <c r="N531" s="64"/>
      <c r="O531" s="66" t="s">
        <v>42</v>
      </c>
      <c r="P531" s="66" t="str">
        <f t="shared" si="76"/>
        <v>0..1</v>
      </c>
      <c r="Q531" s="6" t="s">
        <v>2595</v>
      </c>
      <c r="R531" s="67" t="s">
        <v>2596</v>
      </c>
      <c r="S531" s="66" t="s">
        <v>73</v>
      </c>
      <c r="T531" s="68" t="s">
        <v>56</v>
      </c>
      <c r="U531" s="62" t="s">
        <v>42</v>
      </c>
      <c r="V531" s="66"/>
      <c r="W531" s="69"/>
      <c r="X531" s="38"/>
      <c r="Y531" s="70" t="s">
        <v>47</v>
      </c>
      <c r="Z531" s="70" t="s">
        <v>47</v>
      </c>
      <c r="AA531" s="4"/>
      <c r="AB531" s="13" t="str">
        <f t="shared" si="91"/>
        <v>/rsm:CrossIndustryInvoice/rsm:SupplyChainTradeTransaction/ram:ApplicableHeaderTradeAgreement/ram:ProductEndUserTradeParty/ram:PostalTradeAddress</v>
      </c>
      <c r="AC531" s="13" t="str">
        <f t="shared" si="92"/>
        <v>/ram:PostcodeCode</v>
      </c>
      <c r="AD531" s="14">
        <f>COUNTIFS(R$4:R531,AB531)</f>
        <v>1</v>
      </c>
      <c r="AE531" s="1"/>
      <c r="AF531" s="61" t="str">
        <f t="shared" si="85"/>
        <v>EXT</v>
      </c>
      <c r="AG531" s="62">
        <f t="shared" si="87"/>
        <v>5</v>
      </c>
      <c r="AH531" s="62" t="str">
        <f t="shared" si="86"/>
        <v>0..1</v>
      </c>
      <c r="AI531" s="64" t="s">
        <v>2597</v>
      </c>
      <c r="AJ531" s="64"/>
      <c r="AK531" s="65"/>
      <c r="AL531" s="65"/>
      <c r="AM531" s="65"/>
      <c r="AN531" s="64"/>
      <c r="AO531" s="66" t="str">
        <f t="shared" si="84"/>
        <v>0..1</v>
      </c>
      <c r="AP531" s="66" t="str">
        <f t="shared" si="84"/>
        <v>0..1</v>
      </c>
      <c r="AQ531" s="6" t="str">
        <f t="shared" si="84"/>
        <v>/rsm:CrossIndustryInvoice
/rsm:SupplyChainTradeTransaction
/ram:ApplicableHeaderTradeAgreement
/ram:ProductEndUserTradeParty
/ram:PostalTradeAddress
/ram:PostcodeCode</v>
      </c>
      <c r="AR531" s="67" t="str">
        <f t="shared" si="84"/>
        <v>/rsm:CrossIndustryInvoice/rsm:SupplyChainTradeTransaction/ram:ApplicableHeaderTradeAgreement/ram:ProductEndUserTradeParty/ram:PostalTradeAddress/ram:PostcodeCode</v>
      </c>
      <c r="AS531" s="66" t="s">
        <v>73</v>
      </c>
      <c r="AT531" s="68" t="s">
        <v>56</v>
      </c>
      <c r="AU531" s="62" t="str">
        <f t="shared" si="88"/>
        <v>0..1</v>
      </c>
      <c r="AV531" s="66"/>
      <c r="AW531" s="69"/>
      <c r="AX531" s="7"/>
      <c r="AY531" s="70" t="str">
        <f t="shared" si="89"/>
        <v>EXTENDED</v>
      </c>
      <c r="AZ531" s="70" t="str">
        <f t="shared" si="89"/>
        <v>EXTENDED</v>
      </c>
      <c r="BA531" s="1"/>
      <c r="BB531" s="57"/>
      <c r="BE531"/>
      <c r="BF531" s="1"/>
      <c r="BG531" s="1"/>
      <c r="BH531" s="1"/>
      <c r="BI531" s="1"/>
      <c r="BJ531" s="1"/>
      <c r="BK531" s="1"/>
      <c r="BL531" s="1"/>
      <c r="BM531" s="1"/>
      <c r="BN531" s="1"/>
      <c r="BO531" s="1"/>
      <c r="BP531" s="1"/>
      <c r="BQ531" s="1"/>
      <c r="BR531" s="1"/>
      <c r="BS531" s="1"/>
      <c r="BT531" s="1"/>
      <c r="BU531" s="1"/>
      <c r="BV531" s="1"/>
      <c r="BW531" s="1"/>
      <c r="BX531" s="1"/>
      <c r="BY531" s="1"/>
      <c r="BZ531" s="1"/>
    </row>
    <row r="532" spans="1:78" s="59" customFormat="1" ht="105" x14ac:dyDescent="0.2">
      <c r="A532" s="45" t="str">
        <f t="shared" si="93"/>
        <v>EXT</v>
      </c>
      <c r="B532" s="45"/>
      <c r="C532" s="45"/>
      <c r="D532" s="189" t="s">
        <v>1526</v>
      </c>
      <c r="E532" s="61" t="s">
        <v>41</v>
      </c>
      <c r="F532" s="282" t="e">
        <v>#N/A</v>
      </c>
      <c r="G532" s="62">
        <f t="shared" si="90"/>
        <v>5</v>
      </c>
      <c r="H532" s="62" t="s">
        <v>42</v>
      </c>
      <c r="I532" s="64" t="s">
        <v>1640</v>
      </c>
      <c r="J532" s="64" t="s">
        <v>1641</v>
      </c>
      <c r="K532" s="65" t="s">
        <v>1642</v>
      </c>
      <c r="L532" s="65"/>
      <c r="M532" s="65"/>
      <c r="N532" s="64"/>
      <c r="O532" s="66" t="s">
        <v>42</v>
      </c>
      <c r="P532" s="66" t="str">
        <f t="shared" si="76"/>
        <v>0..1</v>
      </c>
      <c r="Q532" s="6" t="s">
        <v>2598</v>
      </c>
      <c r="R532" s="67" t="s">
        <v>2599</v>
      </c>
      <c r="S532" s="66" t="s">
        <v>73</v>
      </c>
      <c r="T532" s="68" t="s">
        <v>56</v>
      </c>
      <c r="U532" s="62" t="s">
        <v>42</v>
      </c>
      <c r="V532" s="66"/>
      <c r="W532" s="69"/>
      <c r="X532" s="38"/>
      <c r="Y532" s="70" t="s">
        <v>47</v>
      </c>
      <c r="Z532" s="70" t="s">
        <v>47</v>
      </c>
      <c r="AA532" s="4"/>
      <c r="AB532" s="13" t="str">
        <f t="shared" si="91"/>
        <v>/rsm:CrossIndustryInvoice/rsm:SupplyChainTradeTransaction/ram:ApplicableHeaderTradeAgreement/ram:ProductEndUserTradeParty/ram:PostalTradeAddress</v>
      </c>
      <c r="AC532" s="13" t="str">
        <f t="shared" si="92"/>
        <v>/ram:LineOne</v>
      </c>
      <c r="AD532" s="14">
        <f>COUNTIFS(R$4:R532,AB532)</f>
        <v>1</v>
      </c>
      <c r="AE532" s="1"/>
      <c r="AF532" s="61" t="str">
        <f t="shared" si="85"/>
        <v>EXT</v>
      </c>
      <c r="AG532" s="62">
        <f t="shared" si="87"/>
        <v>5</v>
      </c>
      <c r="AH532" s="62" t="str">
        <f t="shared" si="86"/>
        <v>0..1</v>
      </c>
      <c r="AI532" s="64" t="s">
        <v>2600</v>
      </c>
      <c r="AJ532" s="64"/>
      <c r="AK532" s="65"/>
      <c r="AL532" s="65"/>
      <c r="AM532" s="65"/>
      <c r="AN532" s="64"/>
      <c r="AO532" s="66" t="str">
        <f t="shared" si="84"/>
        <v>0..1</v>
      </c>
      <c r="AP532" s="66" t="str">
        <f t="shared" si="84"/>
        <v>0..1</v>
      </c>
      <c r="AQ532" s="6" t="str">
        <f t="shared" si="84"/>
        <v>/rsm:CrossIndustryInvoice
/rsm:SupplyChainTradeTransaction
/ram:ApplicableHeaderTradeAgreement
/ram:ProductEndUserTradeParty
/ram:PostalTradeAddress
/ram:LineOne</v>
      </c>
      <c r="AR532" s="67" t="str">
        <f t="shared" si="84"/>
        <v>/rsm:CrossIndustryInvoice/rsm:SupplyChainTradeTransaction/ram:ApplicableHeaderTradeAgreement/ram:ProductEndUserTradeParty/ram:PostalTradeAddress/ram:LineOne</v>
      </c>
      <c r="AS532" s="66" t="s">
        <v>73</v>
      </c>
      <c r="AT532" s="68" t="s">
        <v>56</v>
      </c>
      <c r="AU532" s="62" t="str">
        <f t="shared" si="88"/>
        <v>0..1</v>
      </c>
      <c r="AV532" s="66"/>
      <c r="AW532" s="69"/>
      <c r="AX532" s="7"/>
      <c r="AY532" s="70" t="str">
        <f t="shared" si="89"/>
        <v>EXTENDED</v>
      </c>
      <c r="AZ532" s="70" t="str">
        <f t="shared" si="89"/>
        <v>EXTENDED</v>
      </c>
      <c r="BA532" s="1"/>
      <c r="BB532" s="57"/>
      <c r="BE532"/>
      <c r="BF532" s="1"/>
      <c r="BG532" s="1"/>
      <c r="BH532" s="1"/>
      <c r="BI532" s="1"/>
      <c r="BJ532" s="1"/>
      <c r="BK532" s="1"/>
      <c r="BL532" s="1"/>
      <c r="BM532" s="1"/>
      <c r="BN532" s="1"/>
      <c r="BO532" s="1"/>
      <c r="BP532" s="1"/>
      <c r="BQ532" s="1"/>
      <c r="BR532" s="1"/>
      <c r="BS532" s="1"/>
      <c r="BT532" s="1"/>
      <c r="BU532" s="1"/>
      <c r="BV532" s="1"/>
      <c r="BW532" s="1"/>
      <c r="BX532" s="1"/>
      <c r="BY532" s="1"/>
      <c r="BZ532" s="1"/>
    </row>
    <row r="533" spans="1:78" s="59" customFormat="1" ht="105" x14ac:dyDescent="0.2">
      <c r="A533" s="45" t="str">
        <f t="shared" si="93"/>
        <v>EXT</v>
      </c>
      <c r="B533" s="45"/>
      <c r="C533" s="45"/>
      <c r="D533" s="189" t="s">
        <v>1526</v>
      </c>
      <c r="E533" s="61" t="s">
        <v>41</v>
      </c>
      <c r="F533" s="282" t="e">
        <v>#N/A</v>
      </c>
      <c r="G533" s="62">
        <f t="shared" si="90"/>
        <v>5</v>
      </c>
      <c r="H533" s="62" t="s">
        <v>42</v>
      </c>
      <c r="I533" s="64" t="s">
        <v>1646</v>
      </c>
      <c r="J533" s="64" t="s">
        <v>1647</v>
      </c>
      <c r="K533" s="65"/>
      <c r="L533" s="65"/>
      <c r="M533" s="65"/>
      <c r="N533" s="64"/>
      <c r="O533" s="66" t="s">
        <v>42</v>
      </c>
      <c r="P533" s="66" t="str">
        <f t="shared" si="76"/>
        <v>0..1</v>
      </c>
      <c r="Q533" s="6" t="s">
        <v>2601</v>
      </c>
      <c r="R533" s="67" t="s">
        <v>2602</v>
      </c>
      <c r="S533" s="66" t="s">
        <v>73</v>
      </c>
      <c r="T533" s="68" t="s">
        <v>56</v>
      </c>
      <c r="U533" s="62" t="s">
        <v>42</v>
      </c>
      <c r="V533" s="66"/>
      <c r="W533" s="69"/>
      <c r="X533" s="38"/>
      <c r="Y533" s="70" t="s">
        <v>47</v>
      </c>
      <c r="Z533" s="70" t="s">
        <v>47</v>
      </c>
      <c r="AA533" s="4"/>
      <c r="AB533" s="13" t="str">
        <f t="shared" si="91"/>
        <v>/rsm:CrossIndustryInvoice/rsm:SupplyChainTradeTransaction/ram:ApplicableHeaderTradeAgreement/ram:ProductEndUserTradeParty/ram:PostalTradeAddress</v>
      </c>
      <c r="AC533" s="13" t="str">
        <f t="shared" si="92"/>
        <v>/ram:LineTwo</v>
      </c>
      <c r="AD533" s="14">
        <f>COUNTIFS(R$4:R533,AB533)</f>
        <v>1</v>
      </c>
      <c r="AE533" s="1"/>
      <c r="AF533" s="61" t="str">
        <f t="shared" si="85"/>
        <v>EXT</v>
      </c>
      <c r="AG533" s="62">
        <f t="shared" si="87"/>
        <v>5</v>
      </c>
      <c r="AH533" s="62" t="str">
        <f t="shared" si="86"/>
        <v>0..1</v>
      </c>
      <c r="AI533" s="64" t="s">
        <v>2603</v>
      </c>
      <c r="AJ533" s="64"/>
      <c r="AK533" s="65"/>
      <c r="AL533" s="65"/>
      <c r="AM533" s="65"/>
      <c r="AN533" s="64"/>
      <c r="AO533" s="66" t="str">
        <f t="shared" si="84"/>
        <v>0..1</v>
      </c>
      <c r="AP533" s="66" t="str">
        <f t="shared" si="84"/>
        <v>0..1</v>
      </c>
      <c r="AQ533" s="6" t="str">
        <f t="shared" si="84"/>
        <v>/rsm:CrossIndustryInvoice
/rsm:SupplyChainTradeTransaction
/ram:ApplicableHeaderTradeAgreement
/ram:ProductEndUserTradeParty
/ram:PostalTradeAddress
/ram:LineTwo</v>
      </c>
      <c r="AR533" s="67" t="str">
        <f t="shared" si="84"/>
        <v>/rsm:CrossIndustryInvoice/rsm:SupplyChainTradeTransaction/ram:ApplicableHeaderTradeAgreement/ram:ProductEndUserTradeParty/ram:PostalTradeAddress/ram:LineTwo</v>
      </c>
      <c r="AS533" s="66" t="s">
        <v>73</v>
      </c>
      <c r="AT533" s="68" t="s">
        <v>56</v>
      </c>
      <c r="AU533" s="62" t="str">
        <f t="shared" si="88"/>
        <v>0..1</v>
      </c>
      <c r="AV533" s="66"/>
      <c r="AW533" s="69"/>
      <c r="AX533" s="7"/>
      <c r="AY533" s="70" t="str">
        <f t="shared" si="89"/>
        <v>EXTENDED</v>
      </c>
      <c r="AZ533" s="70" t="str">
        <f t="shared" si="89"/>
        <v>EXTENDED</v>
      </c>
      <c r="BA533" s="1"/>
      <c r="BB533" s="57"/>
      <c r="BE533"/>
      <c r="BF533" s="1"/>
      <c r="BG533" s="1"/>
      <c r="BH533" s="1"/>
      <c r="BI533" s="1"/>
      <c r="BJ533" s="1"/>
      <c r="BK533" s="1"/>
      <c r="BL533" s="1"/>
      <c r="BM533" s="1"/>
      <c r="BN533" s="1"/>
      <c r="BO533" s="1"/>
      <c r="BP533" s="1"/>
      <c r="BQ533" s="1"/>
      <c r="BR533" s="1"/>
      <c r="BS533" s="1"/>
      <c r="BT533" s="1"/>
      <c r="BU533" s="1"/>
      <c r="BV533" s="1"/>
      <c r="BW533" s="1"/>
      <c r="BX533" s="1"/>
      <c r="BY533" s="1"/>
      <c r="BZ533" s="1"/>
    </row>
    <row r="534" spans="1:78" s="59" customFormat="1" ht="105" x14ac:dyDescent="0.2">
      <c r="A534" s="45" t="str">
        <f t="shared" si="93"/>
        <v>EXT</v>
      </c>
      <c r="B534" s="45"/>
      <c r="C534" s="45"/>
      <c r="D534" s="189" t="s">
        <v>1526</v>
      </c>
      <c r="E534" s="61" t="s">
        <v>41</v>
      </c>
      <c r="F534" s="282" t="e">
        <v>#N/A</v>
      </c>
      <c r="G534" s="62">
        <f t="shared" si="90"/>
        <v>5</v>
      </c>
      <c r="H534" s="62" t="s">
        <v>42</v>
      </c>
      <c r="I534" s="64" t="s">
        <v>1651</v>
      </c>
      <c r="J534" s="64" t="s">
        <v>1647</v>
      </c>
      <c r="K534" s="65"/>
      <c r="L534" s="65"/>
      <c r="M534" s="65"/>
      <c r="N534" s="64"/>
      <c r="O534" s="66" t="s">
        <v>42</v>
      </c>
      <c r="P534" s="66" t="str">
        <f t="shared" si="76"/>
        <v>0..1</v>
      </c>
      <c r="Q534" s="6" t="s">
        <v>2604</v>
      </c>
      <c r="R534" s="67" t="s">
        <v>2605</v>
      </c>
      <c r="S534" s="66" t="s">
        <v>73</v>
      </c>
      <c r="T534" s="68" t="s">
        <v>56</v>
      </c>
      <c r="U534" s="62" t="s">
        <v>42</v>
      </c>
      <c r="V534" s="66"/>
      <c r="W534" s="69"/>
      <c r="X534" s="38"/>
      <c r="Y534" s="70" t="s">
        <v>47</v>
      </c>
      <c r="Z534" s="70" t="s">
        <v>47</v>
      </c>
      <c r="AA534" s="4"/>
      <c r="AB534" s="13" t="str">
        <f t="shared" si="91"/>
        <v>/rsm:CrossIndustryInvoice/rsm:SupplyChainTradeTransaction/ram:ApplicableHeaderTradeAgreement/ram:ProductEndUserTradeParty/ram:PostalTradeAddress</v>
      </c>
      <c r="AC534" s="13" t="str">
        <f t="shared" si="92"/>
        <v>/ram:LineThree</v>
      </c>
      <c r="AD534" s="14">
        <f>COUNTIFS(R$4:R534,AB534)</f>
        <v>1</v>
      </c>
      <c r="AE534" s="1"/>
      <c r="AF534" s="61" t="str">
        <f t="shared" si="85"/>
        <v>EXT</v>
      </c>
      <c r="AG534" s="62">
        <f t="shared" si="87"/>
        <v>5</v>
      </c>
      <c r="AH534" s="62" t="str">
        <f t="shared" si="86"/>
        <v>0..1</v>
      </c>
      <c r="AI534" s="64" t="s">
        <v>2606</v>
      </c>
      <c r="AJ534" s="64"/>
      <c r="AK534" s="65"/>
      <c r="AL534" s="65"/>
      <c r="AM534" s="65"/>
      <c r="AN534" s="64"/>
      <c r="AO534" s="66" t="str">
        <f t="shared" si="84"/>
        <v>0..1</v>
      </c>
      <c r="AP534" s="66" t="str">
        <f t="shared" si="84"/>
        <v>0..1</v>
      </c>
      <c r="AQ534" s="6" t="str">
        <f t="shared" si="84"/>
        <v>/rsm:CrossIndustryInvoice
/rsm:SupplyChainTradeTransaction
/ram:ApplicableHeaderTradeAgreement
/ram:ProductEndUserTradeParty
/ram:PostalTradeAddress
/ram:LineThree</v>
      </c>
      <c r="AR534" s="67" t="str">
        <f t="shared" si="84"/>
        <v>/rsm:CrossIndustryInvoice/rsm:SupplyChainTradeTransaction/ram:ApplicableHeaderTradeAgreement/ram:ProductEndUserTradeParty/ram:PostalTradeAddress/ram:LineThree</v>
      </c>
      <c r="AS534" s="66" t="s">
        <v>73</v>
      </c>
      <c r="AT534" s="68" t="s">
        <v>56</v>
      </c>
      <c r="AU534" s="62" t="str">
        <f t="shared" si="88"/>
        <v>0..1</v>
      </c>
      <c r="AV534" s="66"/>
      <c r="AW534" s="69"/>
      <c r="AX534" s="7"/>
      <c r="AY534" s="70" t="str">
        <f t="shared" si="89"/>
        <v>EXTENDED</v>
      </c>
      <c r="AZ534" s="70" t="str">
        <f t="shared" si="89"/>
        <v>EXTENDED</v>
      </c>
      <c r="BA534" s="1"/>
      <c r="BB534" s="57"/>
      <c r="BE534"/>
      <c r="BF534" s="1"/>
      <c r="BG534" s="1"/>
      <c r="BH534" s="1"/>
      <c r="BI534" s="1"/>
      <c r="BJ534" s="1"/>
      <c r="BK534" s="1"/>
      <c r="BL534" s="1"/>
      <c r="BM534" s="1"/>
      <c r="BN534" s="1"/>
      <c r="BO534" s="1"/>
      <c r="BP534" s="1"/>
      <c r="BQ534" s="1"/>
      <c r="BR534" s="1"/>
      <c r="BS534" s="1"/>
      <c r="BT534" s="1"/>
      <c r="BU534" s="1"/>
      <c r="BV534" s="1"/>
      <c r="BW534" s="1"/>
      <c r="BX534" s="1"/>
      <c r="BY534" s="1"/>
      <c r="BZ534" s="1"/>
    </row>
    <row r="535" spans="1:78" s="59" customFormat="1" ht="105" x14ac:dyDescent="0.2">
      <c r="A535" s="45" t="str">
        <f t="shared" si="93"/>
        <v>EXT</v>
      </c>
      <c r="B535" s="45"/>
      <c r="C535" s="45"/>
      <c r="D535" s="189" t="s">
        <v>1526</v>
      </c>
      <c r="E535" s="61" t="s">
        <v>41</v>
      </c>
      <c r="F535" s="282" t="e">
        <v>#N/A</v>
      </c>
      <c r="G535" s="62">
        <f t="shared" si="90"/>
        <v>5</v>
      </c>
      <c r="H535" s="62" t="s">
        <v>42</v>
      </c>
      <c r="I535" s="64" t="s">
        <v>1655</v>
      </c>
      <c r="J535" s="64" t="s">
        <v>1656</v>
      </c>
      <c r="K535" s="65"/>
      <c r="L535" s="65"/>
      <c r="M535" s="65"/>
      <c r="N535" s="64"/>
      <c r="O535" s="66" t="s">
        <v>42</v>
      </c>
      <c r="P535" s="66" t="str">
        <f t="shared" si="76"/>
        <v>0..1</v>
      </c>
      <c r="Q535" s="6" t="s">
        <v>2607</v>
      </c>
      <c r="R535" s="67" t="s">
        <v>2608</v>
      </c>
      <c r="S535" s="66" t="s">
        <v>73</v>
      </c>
      <c r="T535" s="68" t="s">
        <v>56</v>
      </c>
      <c r="U535" s="62" t="s">
        <v>42</v>
      </c>
      <c r="V535" s="66"/>
      <c r="W535" s="69"/>
      <c r="X535" s="38"/>
      <c r="Y535" s="70" t="s">
        <v>47</v>
      </c>
      <c r="Z535" s="70" t="s">
        <v>47</v>
      </c>
      <c r="AA535" s="4"/>
      <c r="AB535" s="13" t="str">
        <f t="shared" si="91"/>
        <v>/rsm:CrossIndustryInvoice/rsm:SupplyChainTradeTransaction/ram:ApplicableHeaderTradeAgreement/ram:ProductEndUserTradeParty/ram:PostalTradeAddress</v>
      </c>
      <c r="AC535" s="13" t="str">
        <f t="shared" si="92"/>
        <v>/ram:CityName</v>
      </c>
      <c r="AD535" s="14">
        <f>COUNTIFS(R$4:R535,AB535)</f>
        <v>1</v>
      </c>
      <c r="AE535" s="1"/>
      <c r="AF535" s="61" t="str">
        <f t="shared" si="85"/>
        <v>EXT</v>
      </c>
      <c r="AG535" s="62">
        <f t="shared" si="87"/>
        <v>5</v>
      </c>
      <c r="AH535" s="62" t="str">
        <f t="shared" si="86"/>
        <v>0..1</v>
      </c>
      <c r="AI535" s="64" t="s">
        <v>2609</v>
      </c>
      <c r="AJ535" s="64"/>
      <c r="AK535" s="65"/>
      <c r="AL535" s="65"/>
      <c r="AM535" s="65"/>
      <c r="AN535" s="64"/>
      <c r="AO535" s="66" t="str">
        <f t="shared" si="84"/>
        <v>0..1</v>
      </c>
      <c r="AP535" s="66" t="str">
        <f t="shared" si="84"/>
        <v>0..1</v>
      </c>
      <c r="AQ535" s="6" t="str">
        <f t="shared" si="84"/>
        <v>/rsm:CrossIndustryInvoice
/rsm:SupplyChainTradeTransaction
/ram:ApplicableHeaderTradeAgreement
/ram:ProductEndUserTradeParty
/ram:PostalTradeAddress
/ram:CityName</v>
      </c>
      <c r="AR535" s="67" t="str">
        <f t="shared" si="84"/>
        <v>/rsm:CrossIndustryInvoice/rsm:SupplyChainTradeTransaction/ram:ApplicableHeaderTradeAgreement/ram:ProductEndUserTradeParty/ram:PostalTradeAddress/ram:CityName</v>
      </c>
      <c r="AS535" s="66" t="s">
        <v>73</v>
      </c>
      <c r="AT535" s="68" t="s">
        <v>56</v>
      </c>
      <c r="AU535" s="62" t="str">
        <f t="shared" si="88"/>
        <v>0..1</v>
      </c>
      <c r="AV535" s="66"/>
      <c r="AW535" s="69"/>
      <c r="AX535" s="7"/>
      <c r="AY535" s="70" t="str">
        <f t="shared" si="89"/>
        <v>EXTENDED</v>
      </c>
      <c r="AZ535" s="70" t="str">
        <f t="shared" si="89"/>
        <v>EXTENDED</v>
      </c>
      <c r="BA535" s="1"/>
      <c r="BB535" s="57"/>
      <c r="BE535"/>
      <c r="BF535" s="1"/>
      <c r="BG535" s="1"/>
      <c r="BH535" s="1"/>
      <c r="BI535" s="1"/>
      <c r="BJ535" s="1"/>
      <c r="BK535" s="1"/>
      <c r="BL535" s="1"/>
      <c r="BM535" s="1"/>
      <c r="BN535" s="1"/>
      <c r="BO535" s="1"/>
      <c r="BP535" s="1"/>
      <c r="BQ535" s="1"/>
      <c r="BR535" s="1"/>
      <c r="BS535" s="1"/>
      <c r="BT535" s="1"/>
      <c r="BU535" s="1"/>
      <c r="BV535" s="1"/>
      <c r="BW535" s="1"/>
      <c r="BX535" s="1"/>
      <c r="BY535" s="1"/>
      <c r="BZ535" s="1"/>
    </row>
    <row r="536" spans="1:78" s="59" customFormat="1" ht="105" x14ac:dyDescent="0.2">
      <c r="A536" s="45" t="str">
        <f t="shared" si="93"/>
        <v>EXT</v>
      </c>
      <c r="B536" s="45"/>
      <c r="C536" s="45"/>
      <c r="D536" s="189" t="s">
        <v>1526</v>
      </c>
      <c r="E536" s="61" t="s">
        <v>41</v>
      </c>
      <c r="F536" s="282" t="e">
        <v>#N/A</v>
      </c>
      <c r="G536" s="62">
        <f t="shared" si="90"/>
        <v>5</v>
      </c>
      <c r="H536" s="62" t="s">
        <v>32</v>
      </c>
      <c r="I536" s="64" t="s">
        <v>1660</v>
      </c>
      <c r="J536" s="64" t="s">
        <v>1661</v>
      </c>
      <c r="K536" s="65" t="s">
        <v>1662</v>
      </c>
      <c r="L536" s="65"/>
      <c r="M536" s="65"/>
      <c r="N536" s="64"/>
      <c r="O536" s="66" t="s">
        <v>32</v>
      </c>
      <c r="P536" s="66" t="str">
        <f t="shared" si="76"/>
        <v>1..1</v>
      </c>
      <c r="Q536" s="6" t="s">
        <v>2610</v>
      </c>
      <c r="R536" s="67" t="s">
        <v>2611</v>
      </c>
      <c r="S536" s="66" t="s">
        <v>131</v>
      </c>
      <c r="T536" s="68" t="s">
        <v>56</v>
      </c>
      <c r="U536" s="62" t="s">
        <v>42</v>
      </c>
      <c r="V536" s="66"/>
      <c r="W536" s="69"/>
      <c r="X536" s="38"/>
      <c r="Y536" s="70" t="s">
        <v>47</v>
      </c>
      <c r="Z536" s="70" t="s">
        <v>47</v>
      </c>
      <c r="AA536" s="4"/>
      <c r="AB536" s="13" t="str">
        <f t="shared" si="91"/>
        <v>/rsm:CrossIndustryInvoice/rsm:SupplyChainTradeTransaction/ram:ApplicableHeaderTradeAgreement/ram:ProductEndUserTradeParty/ram:PostalTradeAddress</v>
      </c>
      <c r="AC536" s="13" t="str">
        <f t="shared" si="92"/>
        <v>/ram:CountryID</v>
      </c>
      <c r="AD536" s="14">
        <f>COUNTIFS(R$4:R536,AB536)</f>
        <v>1</v>
      </c>
      <c r="AE536" s="1"/>
      <c r="AF536" s="61" t="str">
        <f t="shared" si="85"/>
        <v>EXT</v>
      </c>
      <c r="AG536" s="62">
        <f t="shared" si="87"/>
        <v>5</v>
      </c>
      <c r="AH536" s="62" t="str">
        <f t="shared" si="86"/>
        <v>1..1</v>
      </c>
      <c r="AI536" s="64" t="s">
        <v>2612</v>
      </c>
      <c r="AJ536" s="64"/>
      <c r="AK536" s="65"/>
      <c r="AL536" s="65"/>
      <c r="AM536" s="65"/>
      <c r="AN536" s="64"/>
      <c r="AO536" s="66" t="str">
        <f t="shared" si="84"/>
        <v>1..1</v>
      </c>
      <c r="AP536" s="66" t="str">
        <f t="shared" si="84"/>
        <v>1..1</v>
      </c>
      <c r="AQ536" s="6" t="str">
        <f t="shared" si="84"/>
        <v>/rsm:CrossIndustryInvoice
/rsm:SupplyChainTradeTransaction
/ram:ApplicableHeaderTradeAgreement
/ram:ProductEndUserTradeParty
/ram:PostalTradeAddress
/ram:CountryID</v>
      </c>
      <c r="AR536" s="67" t="str">
        <f t="shared" si="84"/>
        <v>/rsm:CrossIndustryInvoice/rsm:SupplyChainTradeTransaction/ram:ApplicableHeaderTradeAgreement/ram:ProductEndUserTradeParty/ram:PostalTradeAddress/ram:CountryID</v>
      </c>
      <c r="AS536" s="66" t="s">
        <v>131</v>
      </c>
      <c r="AT536" s="68" t="s">
        <v>56</v>
      </c>
      <c r="AU536" s="62" t="str">
        <f t="shared" si="88"/>
        <v>0..1</v>
      </c>
      <c r="AV536" s="66"/>
      <c r="AW536" s="69"/>
      <c r="AX536" s="7"/>
      <c r="AY536" s="70" t="str">
        <f t="shared" si="89"/>
        <v>EXTENDED</v>
      </c>
      <c r="AZ536" s="70" t="str">
        <f t="shared" si="89"/>
        <v>EXTENDED</v>
      </c>
      <c r="BA536" s="1"/>
      <c r="BB536" s="57"/>
      <c r="BE536"/>
      <c r="BF536" s="1"/>
      <c r="BG536" s="1"/>
      <c r="BH536" s="1"/>
      <c r="BI536" s="1"/>
      <c r="BJ536" s="1"/>
      <c r="BK536" s="1"/>
      <c r="BL536" s="1"/>
      <c r="BM536" s="1"/>
      <c r="BN536" s="1"/>
      <c r="BO536" s="1"/>
      <c r="BP536" s="1"/>
      <c r="BQ536" s="1"/>
      <c r="BR536" s="1"/>
      <c r="BS536" s="1"/>
      <c r="BT536" s="1"/>
      <c r="BU536" s="1"/>
      <c r="BV536" s="1"/>
      <c r="BW536" s="1"/>
      <c r="BX536" s="1"/>
      <c r="BY536" s="1"/>
      <c r="BZ536" s="1"/>
    </row>
    <row r="537" spans="1:78" s="59" customFormat="1" ht="105" x14ac:dyDescent="0.2">
      <c r="A537" s="45" t="str">
        <f t="shared" si="93"/>
        <v>EXT</v>
      </c>
      <c r="B537" s="45"/>
      <c r="C537" s="45"/>
      <c r="D537" s="189" t="s">
        <v>1526</v>
      </c>
      <c r="E537" s="61" t="s">
        <v>41</v>
      </c>
      <c r="F537" s="282" t="e">
        <v>#N/A</v>
      </c>
      <c r="G537" s="62">
        <f t="shared" si="90"/>
        <v>5</v>
      </c>
      <c r="H537" s="62" t="s">
        <v>42</v>
      </c>
      <c r="I537" s="64" t="s">
        <v>1666</v>
      </c>
      <c r="J537" s="64" t="s">
        <v>1667</v>
      </c>
      <c r="K537" s="65" t="s">
        <v>1668</v>
      </c>
      <c r="L537" s="65"/>
      <c r="M537" s="65" t="s">
        <v>35</v>
      </c>
      <c r="N537" s="64" t="s">
        <v>70</v>
      </c>
      <c r="O537" s="66" t="s">
        <v>42</v>
      </c>
      <c r="P537" s="66" t="str">
        <f t="shared" si="76"/>
        <v>0..1</v>
      </c>
      <c r="Q537" s="6" t="s">
        <v>2613</v>
      </c>
      <c r="R537" s="67" t="s">
        <v>2614</v>
      </c>
      <c r="S537" s="66" t="s">
        <v>73</v>
      </c>
      <c r="T537" s="68" t="s">
        <v>56</v>
      </c>
      <c r="U537" s="62" t="s">
        <v>62</v>
      </c>
      <c r="V537" s="66"/>
      <c r="W537" s="69" t="s">
        <v>35</v>
      </c>
      <c r="X537" s="38"/>
      <c r="Y537" s="70" t="s">
        <v>47</v>
      </c>
      <c r="Z537" s="70" t="s">
        <v>47</v>
      </c>
      <c r="AA537" s="4"/>
      <c r="AB537" s="13" t="str">
        <f t="shared" si="91"/>
        <v>/rsm:CrossIndustryInvoice/rsm:SupplyChainTradeTransaction/ram:ApplicableHeaderTradeAgreement/ram:ProductEndUserTradeParty/ram:PostalTradeAddress</v>
      </c>
      <c r="AC537" s="13" t="str">
        <f t="shared" si="92"/>
        <v>/ram:CountrySubDivisionName</v>
      </c>
      <c r="AD537" s="14">
        <f>COUNTIFS(R$4:R537,AB537)</f>
        <v>1</v>
      </c>
      <c r="AE537" s="1"/>
      <c r="AF537" s="61" t="str">
        <f t="shared" si="85"/>
        <v>EXT</v>
      </c>
      <c r="AG537" s="62">
        <f t="shared" si="87"/>
        <v>5</v>
      </c>
      <c r="AH537" s="62" t="str">
        <f t="shared" si="86"/>
        <v>0..1</v>
      </c>
      <c r="AI537" s="64" t="s">
        <v>2615</v>
      </c>
      <c r="AJ537" s="64" t="s">
        <v>1671</v>
      </c>
      <c r="AK537" s="65" t="s">
        <v>1672</v>
      </c>
      <c r="AL537" s="65"/>
      <c r="AM537" s="65" t="s">
        <v>35</v>
      </c>
      <c r="AN537" s="64" t="s">
        <v>78</v>
      </c>
      <c r="AO537" s="66" t="str">
        <f t="shared" si="84"/>
        <v>0..1</v>
      </c>
      <c r="AP537" s="66" t="str">
        <f t="shared" si="84"/>
        <v>0..1</v>
      </c>
      <c r="AQ537" s="6" t="str">
        <f t="shared" si="84"/>
        <v>/rsm:CrossIndustryInvoice
/rsm:SupplyChainTradeTransaction
/ram:ApplicableHeaderTradeAgreement
/ram:ProductEndUserTradeParty
/ram:PostalTradeAddress
/ram:CountrySubDivisionName</v>
      </c>
      <c r="AR537" s="67" t="str">
        <f t="shared" si="84"/>
        <v>/rsm:CrossIndustryInvoice/rsm:SupplyChainTradeTransaction/ram:ApplicableHeaderTradeAgreement/ram:ProductEndUserTradeParty/ram:PostalTradeAddress/ram:CountrySubDivisionName</v>
      </c>
      <c r="AS537" s="66" t="s">
        <v>73</v>
      </c>
      <c r="AT537" s="68" t="s">
        <v>56</v>
      </c>
      <c r="AU537" s="62" t="str">
        <f t="shared" si="88"/>
        <v>0..n</v>
      </c>
      <c r="AV537" s="66"/>
      <c r="AW537" s="69" t="s">
        <v>35</v>
      </c>
      <c r="AX537" s="7"/>
      <c r="AY537" s="70" t="str">
        <f t="shared" si="89"/>
        <v>EXTENDED</v>
      </c>
      <c r="AZ537" s="70" t="str">
        <f t="shared" si="89"/>
        <v>EXTENDED</v>
      </c>
      <c r="BA537" s="1"/>
      <c r="BB537" s="57"/>
      <c r="BE537"/>
      <c r="BF537" s="1"/>
      <c r="BG537" s="1"/>
      <c r="BH537" s="1"/>
      <c r="BI537" s="1"/>
      <c r="BJ537" s="1"/>
      <c r="BK537" s="1"/>
      <c r="BL537" s="1"/>
      <c r="BM537" s="1"/>
      <c r="BN537" s="1"/>
      <c r="BO537" s="1"/>
      <c r="BP537" s="1"/>
      <c r="BQ537" s="1"/>
      <c r="BR537" s="1"/>
      <c r="BS537" s="1"/>
      <c r="BT537" s="1"/>
      <c r="BU537" s="1"/>
      <c r="BV537" s="1"/>
      <c r="BW537" s="1"/>
      <c r="BX537" s="1"/>
      <c r="BY537" s="1"/>
      <c r="BZ537" s="1"/>
    </row>
    <row r="538" spans="1:78" s="59" customFormat="1" ht="90" x14ac:dyDescent="0.2">
      <c r="A538" s="45" t="str">
        <f t="shared" si="93"/>
        <v>EXT</v>
      </c>
      <c r="B538" s="45"/>
      <c r="C538" s="45"/>
      <c r="D538" s="189" t="s">
        <v>1526</v>
      </c>
      <c r="E538" s="140" t="s">
        <v>41</v>
      </c>
      <c r="F538" s="296" t="e">
        <v>#N/A</v>
      </c>
      <c r="G538" s="141">
        <f t="shared" si="90"/>
        <v>4</v>
      </c>
      <c r="H538" s="141" t="s">
        <v>42</v>
      </c>
      <c r="I538" s="125" t="s">
        <v>2616</v>
      </c>
      <c r="J538" s="125"/>
      <c r="K538" s="126"/>
      <c r="L538" s="126"/>
      <c r="M538" s="126"/>
      <c r="N538" s="125"/>
      <c r="O538" s="124" t="s">
        <v>42</v>
      </c>
      <c r="P538" s="124" t="str">
        <f t="shared" si="76"/>
        <v>0..1</v>
      </c>
      <c r="Q538" s="142" t="s">
        <v>2617</v>
      </c>
      <c r="R538" s="143" t="s">
        <v>2618</v>
      </c>
      <c r="S538" s="124"/>
      <c r="T538" s="129"/>
      <c r="U538" s="141" t="s">
        <v>62</v>
      </c>
      <c r="V538" s="124"/>
      <c r="W538" s="130"/>
      <c r="X538" s="38"/>
      <c r="Y538" s="144" t="s">
        <v>47</v>
      </c>
      <c r="Z538" s="144" t="s">
        <v>47</v>
      </c>
      <c r="AA538" s="4"/>
      <c r="AB538" s="13" t="str">
        <f t="shared" si="91"/>
        <v>/rsm:CrossIndustryInvoice/rsm:SupplyChainTradeTransaction/ram:ApplicableHeaderTradeAgreement/ram:ProductEndUserTradeParty</v>
      </c>
      <c r="AC538" s="13" t="str">
        <f t="shared" si="92"/>
        <v>/ram:URIUniversalCommunication</v>
      </c>
      <c r="AD538" s="14">
        <f>COUNTIFS(R$4:R538,AB538)</f>
        <v>1</v>
      </c>
      <c r="AE538" s="1"/>
      <c r="AF538" s="140" t="str">
        <f t="shared" si="85"/>
        <v>EXT</v>
      </c>
      <c r="AG538" s="141">
        <f t="shared" si="87"/>
        <v>4</v>
      </c>
      <c r="AH538" s="141" t="str">
        <f t="shared" si="86"/>
        <v>0..1</v>
      </c>
      <c r="AI538" s="125" t="s">
        <v>1001</v>
      </c>
      <c r="AJ538" s="125"/>
      <c r="AK538" s="126"/>
      <c r="AL538" s="126"/>
      <c r="AM538" s="126"/>
      <c r="AN538" s="125"/>
      <c r="AO538" s="124" t="str">
        <f t="shared" si="84"/>
        <v>0..1</v>
      </c>
      <c r="AP538" s="124" t="str">
        <f t="shared" si="84"/>
        <v>0..1</v>
      </c>
      <c r="AQ538" s="142" t="str">
        <f t="shared" si="84"/>
        <v>/rsm:CrossIndustryInvoice
/rsm:SupplyChainTradeTransaction
/ram:ApplicableHeaderTradeAgreement
/ram:ProductEndUserTradeParty
/ram:URIUniversalCommunication</v>
      </c>
      <c r="AR538" s="143" t="str">
        <f t="shared" si="84"/>
        <v>/rsm:CrossIndustryInvoice/rsm:SupplyChainTradeTransaction/ram:ApplicableHeaderTradeAgreement/ram:ProductEndUserTradeParty/ram:URIUniversalCommunication</v>
      </c>
      <c r="AS538" s="124"/>
      <c r="AT538" s="129"/>
      <c r="AU538" s="141" t="str">
        <f t="shared" si="88"/>
        <v>0..n</v>
      </c>
      <c r="AV538" s="124"/>
      <c r="AW538" s="130"/>
      <c r="AX538" s="7"/>
      <c r="AY538" s="144" t="str">
        <f t="shared" si="89"/>
        <v>EXTENDED</v>
      </c>
      <c r="AZ538" s="144" t="str">
        <f t="shared" si="89"/>
        <v>EXTENDED</v>
      </c>
      <c r="BA538" s="1"/>
      <c r="BB538" s="57"/>
      <c r="BE538"/>
      <c r="BF538" s="1"/>
      <c r="BG538" s="1"/>
      <c r="BH538" s="1"/>
      <c r="BI538" s="1"/>
      <c r="BJ538" s="1"/>
      <c r="BK538" s="1"/>
      <c r="BL538" s="1"/>
      <c r="BM538" s="1"/>
      <c r="BN538" s="1"/>
      <c r="BO538" s="1"/>
      <c r="BP538" s="1"/>
      <c r="BQ538" s="1"/>
      <c r="BR538" s="1"/>
      <c r="BS538" s="1"/>
      <c r="BT538" s="1"/>
      <c r="BU538" s="1"/>
      <c r="BV538" s="1"/>
      <c r="BW538" s="1"/>
      <c r="BX538" s="1"/>
      <c r="BY538" s="1"/>
      <c r="BZ538" s="1"/>
    </row>
    <row r="539" spans="1:78" s="59" customFormat="1" ht="105" x14ac:dyDescent="0.2">
      <c r="A539" s="45" t="str">
        <f t="shared" si="93"/>
        <v>EXT</v>
      </c>
      <c r="B539" s="45"/>
      <c r="C539" s="45"/>
      <c r="D539" s="189" t="s">
        <v>1526</v>
      </c>
      <c r="E539" s="61" t="s">
        <v>41</v>
      </c>
      <c r="F539" s="282" t="e">
        <v>#N/A</v>
      </c>
      <c r="G539" s="62">
        <f t="shared" si="90"/>
        <v>5</v>
      </c>
      <c r="H539" s="62" t="s">
        <v>32</v>
      </c>
      <c r="I539" s="64" t="s">
        <v>623</v>
      </c>
      <c r="J539" s="64"/>
      <c r="K539" s="65"/>
      <c r="L539" s="65"/>
      <c r="M539" s="65"/>
      <c r="N539" s="64"/>
      <c r="O539" s="66" t="s">
        <v>32</v>
      </c>
      <c r="P539" s="66" t="str">
        <f t="shared" si="76"/>
        <v>1..1</v>
      </c>
      <c r="Q539" s="6" t="s">
        <v>2619</v>
      </c>
      <c r="R539" s="67" t="s">
        <v>2620</v>
      </c>
      <c r="S539" s="66" t="s">
        <v>55</v>
      </c>
      <c r="T539" s="68" t="s">
        <v>56</v>
      </c>
      <c r="U539" s="62" t="s">
        <v>42</v>
      </c>
      <c r="V539" s="66"/>
      <c r="W539" s="69"/>
      <c r="X539" s="38"/>
      <c r="Y539" s="70" t="s">
        <v>47</v>
      </c>
      <c r="Z539" s="70" t="s">
        <v>47</v>
      </c>
      <c r="AA539" s="4"/>
      <c r="AB539" s="13" t="str">
        <f t="shared" si="91"/>
        <v>/rsm:CrossIndustryInvoice/rsm:SupplyChainTradeTransaction/ram:ApplicableHeaderTradeAgreement/ram:ProductEndUserTradeParty/ram:URIUniversalCommunication</v>
      </c>
      <c r="AC539" s="13" t="str">
        <f t="shared" si="92"/>
        <v>/ram:URIID</v>
      </c>
      <c r="AD539" s="14">
        <f>COUNTIFS(R$4:R539,AB539)</f>
        <v>1</v>
      </c>
      <c r="AE539" s="1"/>
      <c r="AF539" s="61" t="str">
        <f t="shared" si="85"/>
        <v>EXT</v>
      </c>
      <c r="AG539" s="62">
        <f t="shared" si="87"/>
        <v>5</v>
      </c>
      <c r="AH539" s="62" t="str">
        <f t="shared" si="86"/>
        <v>1..1</v>
      </c>
      <c r="AI539" s="64" t="s">
        <v>2172</v>
      </c>
      <c r="AJ539" s="64"/>
      <c r="AK539" s="65"/>
      <c r="AL539" s="65"/>
      <c r="AM539" s="65"/>
      <c r="AN539" s="64"/>
      <c r="AO539" s="66" t="str">
        <f t="shared" si="84"/>
        <v>1..1</v>
      </c>
      <c r="AP539" s="66" t="str">
        <f t="shared" si="84"/>
        <v>1..1</v>
      </c>
      <c r="AQ539" s="6" t="str">
        <f t="shared" si="84"/>
        <v>/rsm:CrossIndustryInvoice
/rsm:SupplyChainTradeTransaction
/ram:ApplicableHeaderTradeAgreement
/ram:ProductEndUserTradeParty
/ram:URIUniversalCommunication
/ram:URIID</v>
      </c>
      <c r="AR539" s="67" t="str">
        <f t="shared" si="84"/>
        <v>/rsm:CrossIndustryInvoice/rsm:SupplyChainTradeTransaction/ram:ApplicableHeaderTradeAgreement/ram:ProductEndUserTradeParty/ram:URIUniversalCommunication/ram:URIID</v>
      </c>
      <c r="AS539" s="66" t="s">
        <v>55</v>
      </c>
      <c r="AT539" s="68" t="s">
        <v>56</v>
      </c>
      <c r="AU539" s="62" t="str">
        <f t="shared" si="88"/>
        <v>0..1</v>
      </c>
      <c r="AV539" s="66"/>
      <c r="AW539" s="69"/>
      <c r="AX539" s="7"/>
      <c r="AY539" s="70" t="str">
        <f t="shared" si="89"/>
        <v>EXTENDED</v>
      </c>
      <c r="AZ539" s="70" t="str">
        <f t="shared" si="89"/>
        <v>EXTENDED</v>
      </c>
      <c r="BA539" s="1"/>
      <c r="BB539" s="57"/>
      <c r="BE539"/>
      <c r="BF539" s="1"/>
      <c r="BG539" s="1"/>
      <c r="BH539" s="1"/>
      <c r="BI539" s="1"/>
      <c r="BJ539" s="1"/>
      <c r="BK539" s="1"/>
      <c r="BL539" s="1"/>
      <c r="BM539" s="1"/>
      <c r="BN539" s="1"/>
      <c r="BO539" s="1"/>
      <c r="BP539" s="1"/>
      <c r="BQ539" s="1"/>
      <c r="BR539" s="1"/>
      <c r="BS539" s="1"/>
      <c r="BT539" s="1"/>
      <c r="BU539" s="1"/>
      <c r="BV539" s="1"/>
      <c r="BW539" s="1"/>
      <c r="BX539" s="1"/>
      <c r="BY539" s="1"/>
      <c r="BZ539" s="1"/>
    </row>
    <row r="540" spans="1:78" s="59" customFormat="1" ht="120" x14ac:dyDescent="0.2">
      <c r="A540" s="45" t="str">
        <f t="shared" si="93"/>
        <v>EXT</v>
      </c>
      <c r="B540" s="45"/>
      <c r="C540" s="45"/>
      <c r="D540" s="189" t="s">
        <v>1526</v>
      </c>
      <c r="E540" s="61" t="s">
        <v>41</v>
      </c>
      <c r="F540" s="282" t="e">
        <v>#N/A</v>
      </c>
      <c r="G540" s="62">
        <f t="shared" si="90"/>
        <v>6</v>
      </c>
      <c r="H540" s="62" t="s">
        <v>32</v>
      </c>
      <c r="I540" s="64" t="s">
        <v>498</v>
      </c>
      <c r="J540" s="64"/>
      <c r="K540" s="65"/>
      <c r="L540" s="65"/>
      <c r="M540" s="65"/>
      <c r="N540" s="64"/>
      <c r="O540" s="66" t="s">
        <v>32</v>
      </c>
      <c r="P540" s="66" t="str">
        <f t="shared" si="76"/>
        <v>1..1</v>
      </c>
      <c r="Q540" s="6" t="s">
        <v>2621</v>
      </c>
      <c r="R540" s="67" t="s">
        <v>2622</v>
      </c>
      <c r="S540" s="66" t="s">
        <v>329</v>
      </c>
      <c r="T540" s="68" t="s">
        <v>163</v>
      </c>
      <c r="U540" s="62" t="s">
        <v>42</v>
      </c>
      <c r="V540" s="66"/>
      <c r="W540" s="69"/>
      <c r="X540" s="38"/>
      <c r="Y540" s="70" t="s">
        <v>47</v>
      </c>
      <c r="Z540" s="70" t="s">
        <v>47</v>
      </c>
      <c r="AA540" s="4"/>
      <c r="AB540" s="13" t="str">
        <f t="shared" si="91"/>
        <v>/rsm:CrossIndustryInvoice/rsm:SupplyChainTradeTransaction/ram:ApplicableHeaderTradeAgreement/ram:ProductEndUserTradeParty/ram:URIUniversalCommunication/ram:URIID</v>
      </c>
      <c r="AC540" s="13" t="str">
        <f t="shared" si="92"/>
        <v>/@schemeID</v>
      </c>
      <c r="AD540" s="14">
        <f>COUNTIFS(R$4:R540,AB540)</f>
        <v>1</v>
      </c>
      <c r="AE540" s="1"/>
      <c r="AF540" s="61" t="str">
        <f t="shared" si="85"/>
        <v>EXT</v>
      </c>
      <c r="AG540" s="62">
        <f t="shared" si="87"/>
        <v>6</v>
      </c>
      <c r="AH540" s="62" t="str">
        <f t="shared" si="86"/>
        <v>1..1</v>
      </c>
      <c r="AI540" s="64" t="s">
        <v>330</v>
      </c>
      <c r="AJ540" s="64"/>
      <c r="AK540" s="65"/>
      <c r="AL540" s="65"/>
      <c r="AM540" s="65"/>
      <c r="AN540" s="64"/>
      <c r="AO540" s="66" t="str">
        <f t="shared" si="84"/>
        <v>1..1</v>
      </c>
      <c r="AP540" s="66" t="str">
        <f t="shared" si="84"/>
        <v>1..1</v>
      </c>
      <c r="AQ540" s="6" t="str">
        <f t="shared" si="84"/>
        <v>/rsm:CrossIndustryInvoice
/rsm:SupplyChainTradeTransaction
/ram:ApplicableHeaderTradeAgreement
/ram:ProductEndUserTradeParty
/ram:URIUniversalCommunication
/ram:URIID
/@schemeID</v>
      </c>
      <c r="AR540" s="67" t="str">
        <f t="shared" si="84"/>
        <v>/rsm:CrossIndustryInvoice/rsm:SupplyChainTradeTransaction/ram:ApplicableHeaderTradeAgreement/ram:ProductEndUserTradeParty/ram:URIUniversalCommunication/ram:URIID/@schemeID</v>
      </c>
      <c r="AS540" s="66" t="s">
        <v>329</v>
      </c>
      <c r="AT540" s="68" t="s">
        <v>163</v>
      </c>
      <c r="AU540" s="62" t="str">
        <f t="shared" si="88"/>
        <v>0..1</v>
      </c>
      <c r="AV540" s="66"/>
      <c r="AW540" s="69"/>
      <c r="AX540" s="7"/>
      <c r="AY540" s="70" t="str">
        <f t="shared" si="89"/>
        <v>EXTENDED</v>
      </c>
      <c r="AZ540" s="70" t="str">
        <f t="shared" si="89"/>
        <v>EXTENDED</v>
      </c>
      <c r="BA540" s="1"/>
      <c r="BB540" s="57"/>
      <c r="BE540"/>
      <c r="BF540" s="1"/>
      <c r="BG540" s="1"/>
      <c r="BH540" s="1"/>
      <c r="BI540" s="1"/>
      <c r="BJ540" s="1"/>
      <c r="BK540" s="1"/>
      <c r="BL540" s="1"/>
      <c r="BM540" s="1"/>
      <c r="BN540" s="1"/>
      <c r="BO540" s="1"/>
      <c r="BP540" s="1"/>
      <c r="BQ540" s="1"/>
      <c r="BR540" s="1"/>
      <c r="BS540" s="1"/>
      <c r="BT540" s="1"/>
      <c r="BU540" s="1"/>
      <c r="BV540" s="1"/>
      <c r="BW540" s="1"/>
      <c r="BX540" s="1"/>
      <c r="BY540" s="1"/>
      <c r="BZ540" s="1"/>
    </row>
    <row r="541" spans="1:78" s="59" customFormat="1" ht="90" x14ac:dyDescent="0.2">
      <c r="A541" s="45" t="str">
        <f t="shared" si="93"/>
        <v>EXT</v>
      </c>
      <c r="B541" s="45"/>
      <c r="C541" s="45"/>
      <c r="D541" s="189" t="s">
        <v>1526</v>
      </c>
      <c r="E541" s="140" t="s">
        <v>41</v>
      </c>
      <c r="F541" s="296" t="e">
        <v>#N/A</v>
      </c>
      <c r="G541" s="141">
        <f t="shared" si="90"/>
        <v>4</v>
      </c>
      <c r="H541" s="141" t="s">
        <v>62</v>
      </c>
      <c r="I541" s="125" t="s">
        <v>2623</v>
      </c>
      <c r="J541" s="125"/>
      <c r="K541" s="126"/>
      <c r="L541" s="126"/>
      <c r="M541" s="126"/>
      <c r="N541" s="125"/>
      <c r="O541" s="124" t="s">
        <v>62</v>
      </c>
      <c r="P541" s="124" t="str">
        <f t="shared" si="76"/>
        <v>0..n</v>
      </c>
      <c r="Q541" s="142" t="s">
        <v>2624</v>
      </c>
      <c r="R541" s="143" t="s">
        <v>2625</v>
      </c>
      <c r="S541" s="124"/>
      <c r="T541" s="129"/>
      <c r="U541" s="141" t="s">
        <v>62</v>
      </c>
      <c r="V541" s="124"/>
      <c r="W541" s="130"/>
      <c r="X541" s="38"/>
      <c r="Y541" s="144" t="s">
        <v>47</v>
      </c>
      <c r="Z541" s="144" t="s">
        <v>47</v>
      </c>
      <c r="AA541" s="4"/>
      <c r="AB541" s="13" t="str">
        <f t="shared" si="91"/>
        <v>/rsm:CrossIndustryInvoice/rsm:SupplyChainTradeTransaction/ram:ApplicableHeaderTradeAgreement/ram:ProductEndUserTradeParty</v>
      </c>
      <c r="AC541" s="13" t="str">
        <f t="shared" si="92"/>
        <v>/ram:SpecifiedTaxRegistration</v>
      </c>
      <c r="AD541" s="14">
        <f>COUNTIFS(R$4:R541,AB541)</f>
        <v>1</v>
      </c>
      <c r="AE541" s="1"/>
      <c r="AF541" s="140" t="str">
        <f t="shared" si="85"/>
        <v>EXT</v>
      </c>
      <c r="AG541" s="141">
        <f t="shared" si="87"/>
        <v>4</v>
      </c>
      <c r="AH541" s="141" t="str">
        <f t="shared" si="86"/>
        <v>0..n</v>
      </c>
      <c r="AI541" s="125" t="s">
        <v>2626</v>
      </c>
      <c r="AJ541" s="125"/>
      <c r="AK541" s="126"/>
      <c r="AL541" s="126"/>
      <c r="AM541" s="126"/>
      <c r="AN541" s="125"/>
      <c r="AO541" s="124" t="str">
        <f t="shared" si="84"/>
        <v>0..n</v>
      </c>
      <c r="AP541" s="124" t="str">
        <f t="shared" si="84"/>
        <v>0..n</v>
      </c>
      <c r="AQ541" s="142" t="str">
        <f t="shared" si="84"/>
        <v>/rsm:CrossIndustryInvoice
/rsm:SupplyChainTradeTransaction
/ram:ApplicableHeaderTradeAgreement
/ram:ProductEndUserTradeParty
/ram:SpecifiedTaxRegistration</v>
      </c>
      <c r="AR541" s="143" t="str">
        <f t="shared" si="84"/>
        <v>/rsm:CrossIndustryInvoice/rsm:SupplyChainTradeTransaction/ram:ApplicableHeaderTradeAgreement/ram:ProductEndUserTradeParty/ram:SpecifiedTaxRegistration</v>
      </c>
      <c r="AS541" s="124"/>
      <c r="AT541" s="129"/>
      <c r="AU541" s="141" t="str">
        <f t="shared" si="88"/>
        <v>0..n</v>
      </c>
      <c r="AV541" s="124"/>
      <c r="AW541" s="130"/>
      <c r="AX541" s="7"/>
      <c r="AY541" s="144" t="str">
        <f t="shared" si="89"/>
        <v>EXTENDED</v>
      </c>
      <c r="AZ541" s="144" t="str">
        <f t="shared" si="89"/>
        <v>EXTENDED</v>
      </c>
      <c r="BA541" s="1"/>
      <c r="BB541" s="57"/>
      <c r="BE541"/>
      <c r="BF541" s="1"/>
      <c r="BG541" s="1"/>
      <c r="BH541" s="1"/>
      <c r="BI541" s="1"/>
      <c r="BJ541" s="1"/>
      <c r="BK541" s="1"/>
      <c r="BL541" s="1"/>
      <c r="BM541" s="1"/>
      <c r="BN541" s="1"/>
      <c r="BO541" s="1"/>
      <c r="BP541" s="1"/>
      <c r="BQ541" s="1"/>
      <c r="BR541" s="1"/>
      <c r="BS541" s="1"/>
      <c r="BT541" s="1"/>
      <c r="BU541" s="1"/>
      <c r="BV541" s="1"/>
      <c r="BW541" s="1"/>
      <c r="BX541" s="1"/>
      <c r="BY541" s="1"/>
      <c r="BZ541" s="1"/>
    </row>
    <row r="542" spans="1:78" s="59" customFormat="1" ht="105" x14ac:dyDescent="0.2">
      <c r="A542" s="45" t="str">
        <f t="shared" si="93"/>
        <v>EXT</v>
      </c>
      <c r="B542" s="45"/>
      <c r="C542" s="45"/>
      <c r="D542" s="189" t="s">
        <v>1526</v>
      </c>
      <c r="E542" s="61" t="s">
        <v>41</v>
      </c>
      <c r="F542" s="282" t="e">
        <v>#N/A</v>
      </c>
      <c r="G542" s="62">
        <f t="shared" si="90"/>
        <v>5</v>
      </c>
      <c r="H542" s="62" t="s">
        <v>32</v>
      </c>
      <c r="I542" s="64" t="s">
        <v>3</v>
      </c>
      <c r="J542" s="64"/>
      <c r="K542" s="65"/>
      <c r="L542" s="65"/>
      <c r="M542" s="65"/>
      <c r="N542" s="64"/>
      <c r="O542" s="66" t="s">
        <v>32</v>
      </c>
      <c r="P542" s="66" t="str">
        <f t="shared" si="76"/>
        <v>1..1</v>
      </c>
      <c r="Q542" s="6" t="s">
        <v>2627</v>
      </c>
      <c r="R542" s="67" t="s">
        <v>2628</v>
      </c>
      <c r="S542" s="66" t="s">
        <v>55</v>
      </c>
      <c r="T542" s="68" t="s">
        <v>56</v>
      </c>
      <c r="U542" s="62" t="s">
        <v>42</v>
      </c>
      <c r="V542" s="66"/>
      <c r="W542" s="69"/>
      <c r="X542" s="38"/>
      <c r="Y542" s="70" t="s">
        <v>47</v>
      </c>
      <c r="Z542" s="70" t="s">
        <v>47</v>
      </c>
      <c r="AA542" s="4"/>
      <c r="AB542" s="13" t="str">
        <f t="shared" si="91"/>
        <v>/rsm:CrossIndustryInvoice/rsm:SupplyChainTradeTransaction/ram:ApplicableHeaderTradeAgreement/ram:ProductEndUserTradeParty/ram:SpecifiedTaxRegistration</v>
      </c>
      <c r="AC542" s="13" t="str">
        <f t="shared" si="92"/>
        <v>/ram:ID</v>
      </c>
      <c r="AD542" s="14">
        <f>COUNTIFS(R$4:R542,AB542)</f>
        <v>1</v>
      </c>
      <c r="AE542" s="1"/>
      <c r="AF542" s="61" t="str">
        <f t="shared" si="85"/>
        <v>EXT</v>
      </c>
      <c r="AG542" s="62">
        <f t="shared" si="87"/>
        <v>5</v>
      </c>
      <c r="AH542" s="62" t="str">
        <f t="shared" si="86"/>
        <v>1..1</v>
      </c>
      <c r="AI542" s="64" t="s">
        <v>2629</v>
      </c>
      <c r="AJ542" s="64"/>
      <c r="AK542" s="65"/>
      <c r="AL542" s="65"/>
      <c r="AM542" s="65"/>
      <c r="AN542" s="64"/>
      <c r="AO542" s="66" t="str">
        <f t="shared" si="84"/>
        <v>1..1</v>
      </c>
      <c r="AP542" s="66" t="str">
        <f t="shared" si="84"/>
        <v>1..1</v>
      </c>
      <c r="AQ542" s="6" t="str">
        <f t="shared" si="84"/>
        <v>/rsm:CrossIndustryInvoice
/rsm:SupplyChainTradeTransaction
/ram:ApplicableHeaderTradeAgreement
/ram:ProductEndUserTradeParty
/ram:SpecifiedTaxRegistration
/ram:ID</v>
      </c>
      <c r="AR542" s="67" t="str">
        <f t="shared" si="84"/>
        <v>/rsm:CrossIndustryInvoice/rsm:SupplyChainTradeTransaction/ram:ApplicableHeaderTradeAgreement/ram:ProductEndUserTradeParty/ram:SpecifiedTaxRegistration/ram:ID</v>
      </c>
      <c r="AS542" s="66" t="s">
        <v>55</v>
      </c>
      <c r="AT542" s="68" t="s">
        <v>56</v>
      </c>
      <c r="AU542" s="62" t="str">
        <f t="shared" si="88"/>
        <v>0..1</v>
      </c>
      <c r="AV542" s="66"/>
      <c r="AW542" s="69"/>
      <c r="AX542" s="7"/>
      <c r="AY542" s="70" t="str">
        <f t="shared" si="89"/>
        <v>EXTENDED</v>
      </c>
      <c r="AZ542" s="70" t="str">
        <f t="shared" si="89"/>
        <v>EXTENDED</v>
      </c>
      <c r="BA542" s="1"/>
      <c r="BB542" s="57"/>
      <c r="BE542"/>
      <c r="BF542" s="1"/>
      <c r="BG542" s="1"/>
      <c r="BH542" s="1"/>
      <c r="BI542" s="1"/>
      <c r="BJ542" s="1"/>
      <c r="BK542" s="1"/>
      <c r="BL542" s="1"/>
      <c r="BM542" s="1"/>
      <c r="BN542" s="1"/>
      <c r="BO542" s="1"/>
      <c r="BP542" s="1"/>
      <c r="BQ542" s="1"/>
      <c r="BR542" s="1"/>
      <c r="BS542" s="1"/>
      <c r="BT542" s="1"/>
      <c r="BU542" s="1"/>
      <c r="BV542" s="1"/>
      <c r="BW542" s="1"/>
      <c r="BX542" s="1"/>
      <c r="BY542" s="1"/>
      <c r="BZ542" s="1"/>
    </row>
    <row r="543" spans="1:78" s="59" customFormat="1" ht="120" x14ac:dyDescent="0.2">
      <c r="A543" s="45" t="str">
        <f t="shared" si="93"/>
        <v>EXT</v>
      </c>
      <c r="B543" s="45"/>
      <c r="C543" s="45"/>
      <c r="D543" s="189" t="s">
        <v>1526</v>
      </c>
      <c r="E543" s="61" t="s">
        <v>41</v>
      </c>
      <c r="F543" s="282" t="e">
        <v>#N/A</v>
      </c>
      <c r="G543" s="62">
        <f t="shared" si="90"/>
        <v>6</v>
      </c>
      <c r="H543" s="62" t="s">
        <v>32</v>
      </c>
      <c r="I543" s="64" t="s">
        <v>498</v>
      </c>
      <c r="J543" s="64"/>
      <c r="K543" s="65" t="s">
        <v>1015</v>
      </c>
      <c r="L543" s="65"/>
      <c r="M543" s="65" t="s">
        <v>1016</v>
      </c>
      <c r="N543" s="64"/>
      <c r="O543" s="66" t="s">
        <v>32</v>
      </c>
      <c r="P543" s="66" t="str">
        <f t="shared" si="76"/>
        <v>1..1</v>
      </c>
      <c r="Q543" s="6" t="s">
        <v>2630</v>
      </c>
      <c r="R543" s="67" t="s">
        <v>2631</v>
      </c>
      <c r="S543" s="66" t="s">
        <v>329</v>
      </c>
      <c r="T543" s="68" t="s">
        <v>163</v>
      </c>
      <c r="U543" s="62" t="s">
        <v>42</v>
      </c>
      <c r="V543" s="66"/>
      <c r="W543" s="69"/>
      <c r="X543" s="38"/>
      <c r="Y543" s="70" t="s">
        <v>47</v>
      </c>
      <c r="Z543" s="70" t="s">
        <v>47</v>
      </c>
      <c r="AA543" s="4"/>
      <c r="AB543" s="13" t="str">
        <f t="shared" si="91"/>
        <v>/rsm:CrossIndustryInvoice/rsm:SupplyChainTradeTransaction/ram:ApplicableHeaderTradeAgreement/ram:ProductEndUserTradeParty/ram:SpecifiedTaxRegistration/ram:ID</v>
      </c>
      <c r="AC543" s="13" t="str">
        <f t="shared" si="92"/>
        <v>/@schemeID</v>
      </c>
      <c r="AD543" s="14">
        <f>COUNTIFS(R$4:R543,AB543)</f>
        <v>1</v>
      </c>
      <c r="AE543" s="1"/>
      <c r="AF543" s="61" t="str">
        <f t="shared" si="85"/>
        <v>EXT</v>
      </c>
      <c r="AG543" s="62">
        <f t="shared" si="87"/>
        <v>6</v>
      </c>
      <c r="AH543" s="62" t="str">
        <f t="shared" si="86"/>
        <v>1..1</v>
      </c>
      <c r="AI543" s="64" t="s">
        <v>330</v>
      </c>
      <c r="AJ543" s="64"/>
      <c r="AK543" s="65"/>
      <c r="AL543" s="65"/>
      <c r="AM543" s="65"/>
      <c r="AN543" s="64"/>
      <c r="AO543" s="66" t="str">
        <f t="shared" si="84"/>
        <v>1..1</v>
      </c>
      <c r="AP543" s="66" t="str">
        <f t="shared" si="84"/>
        <v>1..1</v>
      </c>
      <c r="AQ543" s="6" t="str">
        <f t="shared" si="84"/>
        <v>/rsm:CrossIndustryInvoice
/rsm:SupplyChainTradeTransaction
/ram:ApplicableHeaderTradeAgreement
/ram:ProductEndUserTradeParty
/ram:SpecifiedTaxRegistration
/ram:ID
/@schemeID</v>
      </c>
      <c r="AR543" s="67" t="str">
        <f t="shared" si="84"/>
        <v>/rsm:CrossIndustryInvoice/rsm:SupplyChainTradeTransaction/ram:ApplicableHeaderTradeAgreement/ram:ProductEndUserTradeParty/ram:SpecifiedTaxRegistration/ram:ID/@schemeID</v>
      </c>
      <c r="AS543" s="66" t="s">
        <v>329</v>
      </c>
      <c r="AT543" s="68" t="s">
        <v>163</v>
      </c>
      <c r="AU543" s="62" t="str">
        <f t="shared" si="88"/>
        <v>0..1</v>
      </c>
      <c r="AV543" s="66"/>
      <c r="AW543" s="69"/>
      <c r="AX543" s="7"/>
      <c r="AY543" s="70" t="str">
        <f t="shared" si="89"/>
        <v>EXTENDED</v>
      </c>
      <c r="AZ543" s="70" t="str">
        <f t="shared" si="89"/>
        <v>EXTENDED</v>
      </c>
      <c r="BA543" s="1"/>
      <c r="BB543" s="57"/>
      <c r="BE543"/>
      <c r="BF543" s="1"/>
      <c r="BG543" s="1"/>
      <c r="BH543" s="1"/>
      <c r="BI543" s="1"/>
      <c r="BJ543" s="1"/>
      <c r="BK543" s="1"/>
      <c r="BL543" s="1"/>
      <c r="BM543" s="1"/>
      <c r="BN543" s="1"/>
      <c r="BO543" s="1"/>
      <c r="BP543" s="1"/>
      <c r="BQ543" s="1"/>
      <c r="BR543" s="1"/>
      <c r="BS543" s="1"/>
      <c r="BT543" s="1"/>
      <c r="BU543" s="1"/>
      <c r="BV543" s="1"/>
      <c r="BW543" s="1"/>
      <c r="BX543" s="1"/>
      <c r="BY543" s="1"/>
      <c r="BZ543" s="1"/>
    </row>
    <row r="544" spans="1:78" s="59" customFormat="1" ht="75" x14ac:dyDescent="0.2">
      <c r="A544" s="45" t="str">
        <f t="shared" si="93"/>
        <v>EXT</v>
      </c>
      <c r="B544" s="45"/>
      <c r="C544" s="45"/>
      <c r="D544" s="194" t="s">
        <v>1526</v>
      </c>
      <c r="E544" s="99" t="s">
        <v>41</v>
      </c>
      <c r="F544" s="289" t="e">
        <v>#N/A</v>
      </c>
      <c r="G544" s="100">
        <f t="shared" si="90"/>
        <v>3</v>
      </c>
      <c r="H544" s="100" t="s">
        <v>42</v>
      </c>
      <c r="I544" s="125" t="s">
        <v>2632</v>
      </c>
      <c r="J544" s="125"/>
      <c r="K544" s="126"/>
      <c r="L544" s="126"/>
      <c r="M544" s="126"/>
      <c r="N544" s="125"/>
      <c r="O544" s="124" t="s">
        <v>42</v>
      </c>
      <c r="P544" s="124" t="str">
        <f t="shared" si="76"/>
        <v>0..1</v>
      </c>
      <c r="Q544" s="102" t="s">
        <v>2633</v>
      </c>
      <c r="R544" s="103" t="s">
        <v>2634</v>
      </c>
      <c r="S544" s="124"/>
      <c r="T544" s="129"/>
      <c r="U544" s="100" t="s">
        <v>42</v>
      </c>
      <c r="V544" s="124"/>
      <c r="W544" s="130"/>
      <c r="X544" s="38"/>
      <c r="Y544" s="104" t="s">
        <v>47</v>
      </c>
      <c r="Z544" s="104" t="s">
        <v>47</v>
      </c>
      <c r="AA544" s="4"/>
      <c r="AB544" s="13" t="str">
        <f t="shared" si="91"/>
        <v>/rsm:CrossIndustryInvoice/rsm:SupplyChainTradeTransaction/ram:ApplicableHeaderTradeAgreement</v>
      </c>
      <c r="AC544" s="13" t="str">
        <f t="shared" si="92"/>
        <v>/ram:ApplicableTradeDeliveryTerms</v>
      </c>
      <c r="AD544" s="14">
        <f>COUNTIFS(R$4:R544,AB544)</f>
        <v>1</v>
      </c>
      <c r="AE544" s="1"/>
      <c r="AF544" s="99" t="str">
        <f t="shared" si="85"/>
        <v>EXT</v>
      </c>
      <c r="AG544" s="100">
        <f t="shared" si="87"/>
        <v>3</v>
      </c>
      <c r="AH544" s="100" t="str">
        <f t="shared" si="86"/>
        <v>0..1</v>
      </c>
      <c r="AI544" s="125" t="s">
        <v>2635</v>
      </c>
      <c r="AJ544" s="125"/>
      <c r="AK544" s="126"/>
      <c r="AL544" s="126"/>
      <c r="AM544" s="126"/>
      <c r="AN544" s="125"/>
      <c r="AO544" s="124" t="str">
        <f t="shared" si="84"/>
        <v>0..1</v>
      </c>
      <c r="AP544" s="124" t="str">
        <f t="shared" si="84"/>
        <v>0..1</v>
      </c>
      <c r="AQ544" s="102" t="str">
        <f t="shared" si="84"/>
        <v>/rsm:CrossIndustryInvoice
/rsm:SupplyChainTradeTransaction
/ram:ApplicableHeaderTradeAgreement
/ram:ApplicableTradeDeliveryTerms</v>
      </c>
      <c r="AR544" s="103" t="str">
        <f t="shared" si="84"/>
        <v>/rsm:CrossIndustryInvoice/rsm:SupplyChainTradeTransaction/ram:ApplicableHeaderTradeAgreement/ram:ApplicableTradeDeliveryTerms</v>
      </c>
      <c r="AS544" s="124"/>
      <c r="AT544" s="129"/>
      <c r="AU544" s="100" t="str">
        <f t="shared" si="88"/>
        <v>0..1</v>
      </c>
      <c r="AV544" s="124"/>
      <c r="AW544" s="130"/>
      <c r="AX544" s="7"/>
      <c r="AY544" s="104" t="str">
        <f t="shared" si="89"/>
        <v>EXTENDED</v>
      </c>
      <c r="AZ544" s="104" t="str">
        <f t="shared" si="89"/>
        <v>EXTENDED</v>
      </c>
      <c r="BA544" s="1"/>
      <c r="BB544" s="57"/>
      <c r="BE544"/>
      <c r="BF544" s="1"/>
      <c r="BG544" s="1"/>
      <c r="BH544" s="1"/>
      <c r="BI544" s="1"/>
      <c r="BJ544" s="1"/>
      <c r="BK544" s="1"/>
      <c r="BL544" s="1"/>
      <c r="BM544" s="1"/>
      <c r="BN544" s="1"/>
      <c r="BO544" s="1"/>
      <c r="BP544" s="1"/>
      <c r="BQ544" s="1"/>
      <c r="BR544" s="1"/>
      <c r="BS544" s="1"/>
      <c r="BT544" s="1"/>
      <c r="BU544" s="1"/>
      <c r="BV544" s="1"/>
      <c r="BW544" s="1"/>
      <c r="BX544" s="1"/>
      <c r="BY544" s="1"/>
      <c r="BZ544" s="1"/>
    </row>
    <row r="545" spans="1:78" s="59" customFormat="1" ht="90" x14ac:dyDescent="0.2">
      <c r="A545" s="45" t="str">
        <f t="shared" si="93"/>
        <v>EXT</v>
      </c>
      <c r="B545" s="45"/>
      <c r="C545" s="317" t="s">
        <v>5069</v>
      </c>
      <c r="D545" s="189" t="s">
        <v>1526</v>
      </c>
      <c r="E545" s="61" t="s">
        <v>41</v>
      </c>
      <c r="F545" s="282" t="e">
        <v>#N/A</v>
      </c>
      <c r="G545" s="62">
        <f t="shared" si="90"/>
        <v>4</v>
      </c>
      <c r="H545" s="62" t="s">
        <v>42</v>
      </c>
      <c r="I545" s="64" t="s">
        <v>2636</v>
      </c>
      <c r="J545" s="64" t="s">
        <v>2637</v>
      </c>
      <c r="K545" s="65"/>
      <c r="L545" s="65"/>
      <c r="M545" s="65"/>
      <c r="N545" s="64"/>
      <c r="O545" s="66" t="s">
        <v>32</v>
      </c>
      <c r="P545" s="66" t="s">
        <v>42</v>
      </c>
      <c r="Q545" s="6" t="s">
        <v>2638</v>
      </c>
      <c r="R545" s="67" t="s">
        <v>2639</v>
      </c>
      <c r="S545" s="66" t="s">
        <v>131</v>
      </c>
      <c r="T545" s="68" t="s">
        <v>56</v>
      </c>
      <c r="U545" s="62" t="s">
        <v>42</v>
      </c>
      <c r="V545" s="66"/>
      <c r="W545" s="69"/>
      <c r="X545" s="38"/>
      <c r="Y545" s="70" t="s">
        <v>47</v>
      </c>
      <c r="Z545" s="70" t="s">
        <v>47</v>
      </c>
      <c r="AA545" s="4"/>
      <c r="AB545" s="13" t="str">
        <f t="shared" si="91"/>
        <v>/rsm:CrossIndustryInvoice/rsm:SupplyChainTradeTransaction/ram:ApplicableHeaderTradeAgreement/ram:ApplicableTradeDeliveryTerms</v>
      </c>
      <c r="AC545" s="13" t="str">
        <f t="shared" si="92"/>
        <v>/ram:DeliveryTypeCode</v>
      </c>
      <c r="AD545" s="14">
        <f>COUNTIFS(R$4:R545,AB545)</f>
        <v>1</v>
      </c>
      <c r="AE545" s="1"/>
      <c r="AF545" s="61" t="str">
        <f t="shared" si="85"/>
        <v>EXT</v>
      </c>
      <c r="AG545" s="62">
        <f t="shared" si="87"/>
        <v>4</v>
      </c>
      <c r="AH545" s="62" t="str">
        <f t="shared" si="86"/>
        <v>0..1</v>
      </c>
      <c r="AI545" s="64" t="s">
        <v>2640</v>
      </c>
      <c r="AJ545" s="64"/>
      <c r="AK545" s="65"/>
      <c r="AL545" s="65"/>
      <c r="AM545" s="65"/>
      <c r="AN545" s="64"/>
      <c r="AO545" s="66" t="str">
        <f t="shared" si="84"/>
        <v>1..1</v>
      </c>
      <c r="AP545" s="66" t="str">
        <f t="shared" si="84"/>
        <v>0..1</v>
      </c>
      <c r="AQ545" s="6" t="str">
        <f t="shared" si="84"/>
        <v>/rsm:CrossIndustryInvoice
/rsm:SupplyChainTradeTransaction
/ram:ApplicableHeaderTradeAgreement
/ram:ApplicableTradeDeliveryTerms
/ram:DeliveryTypeCode</v>
      </c>
      <c r="AR545" s="67" t="str">
        <f t="shared" si="84"/>
        <v>/rsm:CrossIndustryInvoice/rsm:SupplyChainTradeTransaction/ram:ApplicableHeaderTradeAgreement/ram:ApplicableTradeDeliveryTerms/ram:DeliveryTypeCode</v>
      </c>
      <c r="AS545" s="66" t="s">
        <v>131</v>
      </c>
      <c r="AT545" s="68" t="s">
        <v>56</v>
      </c>
      <c r="AU545" s="62" t="str">
        <f t="shared" si="88"/>
        <v>0..1</v>
      </c>
      <c r="AV545" s="66"/>
      <c r="AW545" s="69"/>
      <c r="AX545" s="7"/>
      <c r="AY545" s="70" t="str">
        <f t="shared" si="89"/>
        <v>EXTENDED</v>
      </c>
      <c r="AZ545" s="70" t="str">
        <f t="shared" si="89"/>
        <v>EXTENDED</v>
      </c>
      <c r="BA545" s="1"/>
      <c r="BB545" s="57"/>
      <c r="BE545"/>
      <c r="BF545" s="1"/>
      <c r="BG545" s="1"/>
      <c r="BH545" s="1"/>
      <c r="BI545" s="1"/>
      <c r="BJ545" s="1"/>
      <c r="BK545" s="1"/>
      <c r="BL545" s="1"/>
      <c r="BM545" s="1"/>
      <c r="BN545" s="1"/>
      <c r="BO545" s="1"/>
      <c r="BP545" s="1"/>
      <c r="BQ545" s="1"/>
      <c r="BR545" s="1"/>
      <c r="BS545" s="1"/>
      <c r="BT545" s="1"/>
      <c r="BU545" s="1"/>
      <c r="BV545" s="1"/>
      <c r="BW545" s="1"/>
      <c r="BX545" s="1"/>
      <c r="BY545" s="1"/>
      <c r="BZ545" s="1"/>
    </row>
    <row r="546" spans="1:78" s="59" customFormat="1" ht="75" x14ac:dyDescent="0.2">
      <c r="A546" s="45" t="str">
        <f t="shared" si="93"/>
        <v>NO</v>
      </c>
      <c r="B546" s="45"/>
      <c r="C546" s="45"/>
      <c r="D546" s="182" t="s">
        <v>1526</v>
      </c>
      <c r="E546" s="187" t="s">
        <v>2641</v>
      </c>
      <c r="F546" s="302" t="e">
        <v>#N/A</v>
      </c>
      <c r="G546" s="110">
        <f t="shared" si="90"/>
        <v>3</v>
      </c>
      <c r="H546" s="110" t="s">
        <v>42</v>
      </c>
      <c r="I546" s="111" t="s">
        <v>2642</v>
      </c>
      <c r="J546" s="112"/>
      <c r="K546" s="113"/>
      <c r="L546" s="113"/>
      <c r="M546" s="113"/>
      <c r="N546" s="112"/>
      <c r="O546" s="110" t="s">
        <v>42</v>
      </c>
      <c r="P546" s="110" t="str">
        <f t="shared" si="76"/>
        <v>0..1</v>
      </c>
      <c r="Q546" s="114" t="s">
        <v>2643</v>
      </c>
      <c r="R546" s="115" t="s">
        <v>2644</v>
      </c>
      <c r="S546" s="110"/>
      <c r="T546" s="116"/>
      <c r="U546" s="110" t="s">
        <v>42</v>
      </c>
      <c r="V546" s="110"/>
      <c r="W546" s="117"/>
      <c r="X546" s="38"/>
      <c r="Y546" s="116" t="s">
        <v>282</v>
      </c>
      <c r="Z546" s="116" t="s">
        <v>282</v>
      </c>
      <c r="AA546" s="4"/>
      <c r="AB546" s="13" t="str">
        <f t="shared" si="91"/>
        <v>/rsm:CrossIndustryInvoice/rsm:SupplyChainTradeTransaction/ram:ApplicableHeaderTradeAgreement</v>
      </c>
      <c r="AC546" s="13" t="str">
        <f t="shared" si="92"/>
        <v>/ram:SellerOrderReferencedDocument</v>
      </c>
      <c r="AD546" s="14">
        <f>COUNTIFS(R$4:R546,AB546)</f>
        <v>1</v>
      </c>
      <c r="AE546" s="1"/>
      <c r="AF546" s="187" t="str">
        <f t="shared" si="85"/>
        <v>BT-14-00</v>
      </c>
      <c r="AG546" s="110">
        <f t="shared" si="87"/>
        <v>3</v>
      </c>
      <c r="AH546" s="110" t="str">
        <f t="shared" si="86"/>
        <v>0..1</v>
      </c>
      <c r="AI546" s="111" t="s">
        <v>2645</v>
      </c>
      <c r="AJ546" s="112"/>
      <c r="AK546" s="113"/>
      <c r="AL546" s="113"/>
      <c r="AM546" s="113" t="s">
        <v>35</v>
      </c>
      <c r="AN546" s="112"/>
      <c r="AO546" s="110" t="str">
        <f t="shared" si="84"/>
        <v>0..1</v>
      </c>
      <c r="AP546" s="110" t="str">
        <f t="shared" si="84"/>
        <v>0..1</v>
      </c>
      <c r="AQ546" s="114" t="str">
        <f t="shared" si="84"/>
        <v>/rsm:CrossIndustryInvoice
/rsm:SupplyChainTradeTransaction
/ram:ApplicableHeaderTradeAgreement
/ram:SellerOrderReferencedDocument</v>
      </c>
      <c r="AR546" s="115" t="str">
        <f t="shared" si="84"/>
        <v>/rsm:CrossIndustryInvoice/rsm:SupplyChainTradeTransaction/ram:ApplicableHeaderTradeAgreement/ram:SellerOrderReferencedDocument</v>
      </c>
      <c r="AS546" s="110"/>
      <c r="AT546" s="116"/>
      <c r="AU546" s="110" t="str">
        <f t="shared" si="88"/>
        <v>0..1</v>
      </c>
      <c r="AV546" s="110"/>
      <c r="AW546" s="117"/>
      <c r="AX546" s="7"/>
      <c r="AY546" s="116" t="str">
        <f t="shared" si="89"/>
        <v>EN 16931</v>
      </c>
      <c r="AZ546" s="116" t="str">
        <f t="shared" si="89"/>
        <v>EN 16931</v>
      </c>
      <c r="BA546" s="1"/>
      <c r="BB546" s="57"/>
      <c r="BE546"/>
      <c r="BF546" s="1"/>
      <c r="BG546" s="1"/>
      <c r="BH546" s="1"/>
      <c r="BI546" s="1"/>
      <c r="BJ546" s="1"/>
      <c r="BK546" s="1"/>
      <c r="BL546" s="1"/>
      <c r="BM546" s="1"/>
      <c r="BN546" s="1"/>
      <c r="BO546" s="1"/>
      <c r="BP546" s="1"/>
      <c r="BQ546" s="1"/>
      <c r="BR546" s="1"/>
      <c r="BS546" s="1"/>
      <c r="BT546" s="1"/>
      <c r="BU546" s="1"/>
      <c r="BV546" s="1"/>
      <c r="BW546" s="1"/>
      <c r="BX546" s="1"/>
      <c r="BY546" s="1"/>
      <c r="BZ546" s="1"/>
    </row>
    <row r="547" spans="1:78" s="59" customFormat="1" ht="90" x14ac:dyDescent="0.2">
      <c r="A547" s="45" t="str">
        <f t="shared" si="93"/>
        <v>YES</v>
      </c>
      <c r="B547" s="45"/>
      <c r="C547" s="45"/>
      <c r="D547" s="185" t="s">
        <v>1526</v>
      </c>
      <c r="E547" s="186" t="s">
        <v>2646</v>
      </c>
      <c r="F547" s="301" t="s">
        <v>2646</v>
      </c>
      <c r="G547" s="66">
        <f t="shared" si="90"/>
        <v>4</v>
      </c>
      <c r="H547" s="66" t="s">
        <v>42</v>
      </c>
      <c r="I547" s="64" t="s">
        <v>2647</v>
      </c>
      <c r="J547" s="64" t="s">
        <v>2648</v>
      </c>
      <c r="K547" s="65"/>
      <c r="L547" s="65"/>
      <c r="M547" s="65" t="s">
        <v>35</v>
      </c>
      <c r="N547" s="150" t="s">
        <v>548</v>
      </c>
      <c r="O547" s="66" t="s">
        <v>32</v>
      </c>
      <c r="P547" s="66" t="str">
        <f t="shared" si="76"/>
        <v>1..1</v>
      </c>
      <c r="Q547" s="2" t="s">
        <v>2649</v>
      </c>
      <c r="R547" s="75" t="s">
        <v>2650</v>
      </c>
      <c r="S547" s="66" t="s">
        <v>551</v>
      </c>
      <c r="T547" s="68" t="s">
        <v>56</v>
      </c>
      <c r="U547" s="66" t="s">
        <v>42</v>
      </c>
      <c r="V547" s="66" t="s">
        <v>35</v>
      </c>
      <c r="W547" s="69" t="s">
        <v>35</v>
      </c>
      <c r="X547" s="38"/>
      <c r="Y547" s="68" t="s">
        <v>282</v>
      </c>
      <c r="Z547" s="68" t="s">
        <v>282</v>
      </c>
      <c r="AA547" s="4"/>
      <c r="AB547" s="13" t="str">
        <f t="shared" si="91"/>
        <v>/rsm:CrossIndustryInvoice/rsm:SupplyChainTradeTransaction/ram:ApplicableHeaderTradeAgreement/ram:SellerOrderReferencedDocument</v>
      </c>
      <c r="AC547" s="13" t="str">
        <f t="shared" si="92"/>
        <v>/ram:IssuerAssignedID</v>
      </c>
      <c r="AD547" s="14">
        <f>COUNTIFS(R$4:R547,AB547)</f>
        <v>1</v>
      </c>
      <c r="AE547" s="1"/>
      <c r="AF547" s="186" t="str">
        <f t="shared" si="85"/>
        <v>BT-14</v>
      </c>
      <c r="AG547" s="66">
        <f t="shared" si="87"/>
        <v>4</v>
      </c>
      <c r="AH547" s="66" t="str">
        <f t="shared" si="86"/>
        <v>0..1</v>
      </c>
      <c r="AI547" s="64" t="s">
        <v>2651</v>
      </c>
      <c r="AJ547" s="64" t="s">
        <v>2652</v>
      </c>
      <c r="AK547" s="65"/>
      <c r="AL547" s="65"/>
      <c r="AM547" s="65" t="s">
        <v>35</v>
      </c>
      <c r="AN547" s="150" t="s">
        <v>555</v>
      </c>
      <c r="AO547" s="66" t="str">
        <f t="shared" si="84"/>
        <v>1..1</v>
      </c>
      <c r="AP547" s="66" t="str">
        <f t="shared" si="84"/>
        <v>1..1</v>
      </c>
      <c r="AQ547" s="2" t="str">
        <f t="shared" si="84"/>
        <v>/rsm:CrossIndustryInvoice
/rsm:SupplyChainTradeTransaction
/ram:ApplicableHeaderTradeAgreement
/ram:SellerOrderReferencedDocument
/ram:IssuerAssignedID</v>
      </c>
      <c r="AR547" s="75" t="str">
        <f t="shared" si="84"/>
        <v>/rsm:CrossIndustryInvoice/rsm:SupplyChainTradeTransaction/ram:ApplicableHeaderTradeAgreement/ram:SellerOrderReferencedDocument/ram:IssuerAssignedID</v>
      </c>
      <c r="AS547" s="66" t="s">
        <v>551</v>
      </c>
      <c r="AT547" s="68" t="s">
        <v>56</v>
      </c>
      <c r="AU547" s="66" t="str">
        <f t="shared" si="88"/>
        <v>0..1</v>
      </c>
      <c r="AV547" s="66" t="s">
        <v>35</v>
      </c>
      <c r="AW547" s="69" t="s">
        <v>35</v>
      </c>
      <c r="AX547" s="7"/>
      <c r="AY547" s="68" t="str">
        <f t="shared" si="89"/>
        <v>EN 16931</v>
      </c>
      <c r="AZ547" s="68" t="str">
        <f t="shared" si="89"/>
        <v>EN 16931</v>
      </c>
      <c r="BA547" s="1"/>
      <c r="BB547" s="57"/>
      <c r="BE547"/>
      <c r="BF547" s="1"/>
      <c r="BG547" s="1"/>
      <c r="BH547" s="1"/>
      <c r="BI547" s="1"/>
      <c r="BJ547" s="1"/>
      <c r="BK547" s="1"/>
      <c r="BL547" s="1"/>
      <c r="BM547" s="1"/>
      <c r="BN547" s="1"/>
      <c r="BO547" s="1"/>
      <c r="BP547" s="1"/>
      <c r="BQ547" s="1"/>
      <c r="BR547" s="1"/>
      <c r="BS547" s="1"/>
      <c r="BT547" s="1"/>
      <c r="BU547" s="1"/>
      <c r="BV547" s="1"/>
      <c r="BW547" s="1"/>
      <c r="BX547" s="1"/>
      <c r="BY547" s="1"/>
      <c r="BZ547" s="1"/>
    </row>
    <row r="548" spans="1:78" s="59" customFormat="1" ht="90" x14ac:dyDescent="0.2">
      <c r="A548" s="45" t="str">
        <f t="shared" si="93"/>
        <v>EXT</v>
      </c>
      <c r="B548" s="45"/>
      <c r="C548" s="45"/>
      <c r="D548" s="189" t="s">
        <v>1526</v>
      </c>
      <c r="E548" s="140" t="s">
        <v>41</v>
      </c>
      <c r="F548" s="296" t="e">
        <v>#N/A</v>
      </c>
      <c r="G548" s="141">
        <f t="shared" si="90"/>
        <v>4</v>
      </c>
      <c r="H548" s="141" t="s">
        <v>42</v>
      </c>
      <c r="I548" s="138" t="s">
        <v>582</v>
      </c>
      <c r="J548" s="125"/>
      <c r="K548" s="126"/>
      <c r="L548" s="126"/>
      <c r="M548" s="126"/>
      <c r="N548" s="125"/>
      <c r="O548" s="124" t="s">
        <v>42</v>
      </c>
      <c r="P548" s="124" t="str">
        <f t="shared" si="76"/>
        <v>0..1</v>
      </c>
      <c r="Q548" s="142" t="s">
        <v>2653</v>
      </c>
      <c r="R548" s="143" t="s">
        <v>2654</v>
      </c>
      <c r="S548" s="124"/>
      <c r="T548" s="129"/>
      <c r="U548" s="141" t="s">
        <v>42</v>
      </c>
      <c r="V548" s="124"/>
      <c r="W548" s="130"/>
      <c r="X548" s="38"/>
      <c r="Y548" s="144" t="s">
        <v>47</v>
      </c>
      <c r="Z548" s="144" t="s">
        <v>47</v>
      </c>
      <c r="AA548" s="4"/>
      <c r="AB548" s="13" t="str">
        <f t="shared" si="91"/>
        <v>/rsm:CrossIndustryInvoice/rsm:SupplyChainTradeTransaction/ram:ApplicableHeaderTradeAgreement/ram:SellerOrderReferencedDocument</v>
      </c>
      <c r="AC548" s="13" t="str">
        <f t="shared" si="92"/>
        <v>/ram:FormattedIssueDateTime</v>
      </c>
      <c r="AD548" s="14">
        <f>COUNTIFS(R$4:R548,AB548)</f>
        <v>1</v>
      </c>
      <c r="AE548" s="1"/>
      <c r="AF548" s="140" t="str">
        <f t="shared" si="85"/>
        <v>EXT</v>
      </c>
      <c r="AG548" s="141">
        <f t="shared" si="87"/>
        <v>4</v>
      </c>
      <c r="AH548" s="141" t="str">
        <f t="shared" si="86"/>
        <v>0..1</v>
      </c>
      <c r="AI548" s="138" t="s">
        <v>2655</v>
      </c>
      <c r="AJ548" s="125"/>
      <c r="AK548" s="126"/>
      <c r="AL548" s="126"/>
      <c r="AM548" s="126"/>
      <c r="AN548" s="125"/>
      <c r="AO548" s="124" t="str">
        <f t="shared" si="84"/>
        <v>0..1</v>
      </c>
      <c r="AP548" s="124" t="str">
        <f t="shared" si="84"/>
        <v>0..1</v>
      </c>
      <c r="AQ548" s="142" t="str">
        <f t="shared" si="84"/>
        <v>/rsm:CrossIndustryInvoice
/rsm:SupplyChainTradeTransaction
/ram:ApplicableHeaderTradeAgreement
/ram:SellerOrderReferencedDocument
/ram:FormattedIssueDateTime</v>
      </c>
      <c r="AR548" s="143" t="str">
        <f t="shared" si="84"/>
        <v>/rsm:CrossIndustryInvoice/rsm:SupplyChainTradeTransaction/ram:ApplicableHeaderTradeAgreement/ram:SellerOrderReferencedDocument/ram:FormattedIssueDateTime</v>
      </c>
      <c r="AS548" s="124"/>
      <c r="AT548" s="129"/>
      <c r="AU548" s="141" t="str">
        <f t="shared" si="88"/>
        <v>0..1</v>
      </c>
      <c r="AV548" s="124"/>
      <c r="AW548" s="130"/>
      <c r="AX548" s="7"/>
      <c r="AY548" s="144" t="str">
        <f t="shared" si="89"/>
        <v>EXTENDED</v>
      </c>
      <c r="AZ548" s="144" t="str">
        <f t="shared" si="89"/>
        <v>EXTENDED</v>
      </c>
      <c r="BA548" s="1"/>
      <c r="BB548" s="57"/>
      <c r="BE548"/>
      <c r="BF548" s="1"/>
      <c r="BG548" s="1"/>
      <c r="BH548" s="1"/>
      <c r="BI548" s="1"/>
      <c r="BJ548" s="1"/>
      <c r="BK548" s="1"/>
      <c r="BL548" s="1"/>
      <c r="BM548" s="1"/>
      <c r="BN548" s="1"/>
      <c r="BO548" s="1"/>
      <c r="BP548" s="1"/>
      <c r="BQ548" s="1"/>
      <c r="BR548" s="1"/>
      <c r="BS548" s="1"/>
      <c r="BT548" s="1"/>
      <c r="BU548" s="1"/>
      <c r="BV548" s="1"/>
      <c r="BW548" s="1"/>
      <c r="BX548" s="1"/>
      <c r="BY548" s="1"/>
      <c r="BZ548" s="1"/>
    </row>
    <row r="549" spans="1:78" s="59" customFormat="1" ht="105" x14ac:dyDescent="0.2">
      <c r="A549" s="45" t="str">
        <f t="shared" si="93"/>
        <v>EXT</v>
      </c>
      <c r="B549" s="45"/>
      <c r="C549" s="45"/>
      <c r="D549" s="189" t="s">
        <v>1526</v>
      </c>
      <c r="E549" s="61" t="s">
        <v>41</v>
      </c>
      <c r="F549" s="282" t="e">
        <v>#N/A</v>
      </c>
      <c r="G549" s="62">
        <f t="shared" si="90"/>
        <v>5</v>
      </c>
      <c r="H549" s="62" t="s">
        <v>32</v>
      </c>
      <c r="I549" s="64" t="s">
        <v>586</v>
      </c>
      <c r="J549" s="64"/>
      <c r="K549" s="65"/>
      <c r="L549" s="65"/>
      <c r="M549" s="65"/>
      <c r="N549" s="64"/>
      <c r="O549" s="66" t="s">
        <v>32</v>
      </c>
      <c r="P549" s="66" t="str">
        <f t="shared" si="76"/>
        <v>1..1</v>
      </c>
      <c r="Q549" s="6" t="s">
        <v>2656</v>
      </c>
      <c r="R549" s="67" t="s">
        <v>2657</v>
      </c>
      <c r="S549" s="66" t="s">
        <v>151</v>
      </c>
      <c r="T549" s="68" t="s">
        <v>56</v>
      </c>
      <c r="U549" s="62" t="s">
        <v>42</v>
      </c>
      <c r="V549" s="66"/>
      <c r="W549" s="69"/>
      <c r="X549" s="38"/>
      <c r="Y549" s="70" t="s">
        <v>47</v>
      </c>
      <c r="Z549" s="70" t="s">
        <v>47</v>
      </c>
      <c r="AA549" s="4"/>
      <c r="AB549" s="13" t="str">
        <f t="shared" si="91"/>
        <v>/rsm:CrossIndustryInvoice/rsm:SupplyChainTradeTransaction/ram:ApplicableHeaderTradeAgreement/ram:SellerOrderReferencedDocument/ram:FormattedIssueDateTime</v>
      </c>
      <c r="AC549" s="13" t="str">
        <f t="shared" si="92"/>
        <v>/qdt:DateTimeString</v>
      </c>
      <c r="AD549" s="14">
        <f>COUNTIFS(R$4:R549,AB549)</f>
        <v>1</v>
      </c>
      <c r="AE549" s="1"/>
      <c r="AF549" s="61" t="str">
        <f t="shared" si="85"/>
        <v>EXT</v>
      </c>
      <c r="AG549" s="62">
        <f t="shared" si="87"/>
        <v>5</v>
      </c>
      <c r="AH549" s="62" t="str">
        <f t="shared" si="86"/>
        <v>1..1</v>
      </c>
      <c r="AI549" s="64">
        <v>0</v>
      </c>
      <c r="AJ549" s="64"/>
      <c r="AK549" s="65"/>
      <c r="AL549" s="65"/>
      <c r="AM549" s="65"/>
      <c r="AN549" s="64"/>
      <c r="AO549" s="66" t="str">
        <f t="shared" si="84"/>
        <v>1..1</v>
      </c>
      <c r="AP549" s="66" t="str">
        <f t="shared" si="84"/>
        <v>1..1</v>
      </c>
      <c r="AQ549" s="6" t="str">
        <f t="shared" si="84"/>
        <v>/rsm:CrossIndustryInvoice
/rsm:SupplyChainTradeTransaction
/ram:ApplicableHeaderTradeAgreement
/ram:SellerOrderReferencedDocument
/ram:FormattedIssueDateTime
/qdt:DateTimeString</v>
      </c>
      <c r="AR549" s="67" t="str">
        <f t="shared" si="84"/>
        <v>/rsm:CrossIndustryInvoice/rsm:SupplyChainTradeTransaction/ram:ApplicableHeaderTradeAgreement/ram:SellerOrderReferencedDocument/ram:FormattedIssueDateTime/qdt:DateTimeString</v>
      </c>
      <c r="AS549" s="66" t="s">
        <v>151</v>
      </c>
      <c r="AT549" s="68" t="s">
        <v>56</v>
      </c>
      <c r="AU549" s="62" t="str">
        <f t="shared" si="88"/>
        <v>0..1</v>
      </c>
      <c r="AV549" s="66"/>
      <c r="AW549" s="69"/>
      <c r="AX549" s="7"/>
      <c r="AY549" s="70" t="str">
        <f t="shared" si="89"/>
        <v>EXTENDED</v>
      </c>
      <c r="AZ549" s="70" t="str">
        <f t="shared" si="89"/>
        <v>EXTENDED</v>
      </c>
      <c r="BA549" s="1"/>
      <c r="BB549" s="57"/>
      <c r="BE549"/>
      <c r="BF549" s="1"/>
      <c r="BG549" s="1"/>
      <c r="BH549" s="1"/>
      <c r="BI549" s="1"/>
      <c r="BJ549" s="1"/>
      <c r="BK549" s="1"/>
      <c r="BL549" s="1"/>
      <c r="BM549" s="1"/>
      <c r="BN549" s="1"/>
      <c r="BO549" s="1"/>
      <c r="BP549" s="1"/>
      <c r="BQ549" s="1"/>
      <c r="BR549" s="1"/>
      <c r="BS549" s="1"/>
      <c r="BT549" s="1"/>
      <c r="BU549" s="1"/>
      <c r="BV549" s="1"/>
      <c r="BW549" s="1"/>
      <c r="BX549" s="1"/>
      <c r="BY549" s="1"/>
      <c r="BZ549" s="1"/>
    </row>
    <row r="550" spans="1:78" s="59" customFormat="1" ht="120" x14ac:dyDescent="0.2">
      <c r="A550" s="45" t="str">
        <f t="shared" si="93"/>
        <v>EXT</v>
      </c>
      <c r="B550" s="45"/>
      <c r="C550" s="45"/>
      <c r="D550" s="189" t="s">
        <v>1526</v>
      </c>
      <c r="E550" s="61" t="s">
        <v>41</v>
      </c>
      <c r="F550" s="282" t="e">
        <v>#N/A</v>
      </c>
      <c r="G550" s="62">
        <f t="shared" si="90"/>
        <v>6</v>
      </c>
      <c r="H550" s="62" t="s">
        <v>32</v>
      </c>
      <c r="I550" s="64" t="s">
        <v>226</v>
      </c>
      <c r="J550" s="64"/>
      <c r="K550" s="65"/>
      <c r="L550" s="65"/>
      <c r="M550" s="65" t="s">
        <v>160</v>
      </c>
      <c r="N550" s="64"/>
      <c r="O550" s="66" t="s">
        <v>32</v>
      </c>
      <c r="P550" s="66" t="str">
        <f t="shared" si="76"/>
        <v>1..1</v>
      </c>
      <c r="Q550" s="6" t="s">
        <v>2658</v>
      </c>
      <c r="R550" s="67" t="s">
        <v>2659</v>
      </c>
      <c r="S550" s="66"/>
      <c r="T550" s="68" t="s">
        <v>163</v>
      </c>
      <c r="U550" s="62" t="s">
        <v>42</v>
      </c>
      <c r="V550" s="66"/>
      <c r="W550" s="69"/>
      <c r="X550" s="38"/>
      <c r="Y550" s="70" t="s">
        <v>47</v>
      </c>
      <c r="Z550" s="70" t="s">
        <v>47</v>
      </c>
      <c r="AA550" s="4"/>
      <c r="AB550" s="13" t="str">
        <f t="shared" si="91"/>
        <v>/rsm:CrossIndustryInvoice/rsm:SupplyChainTradeTransaction/ram:ApplicableHeaderTradeAgreement/ram:SellerOrderReferencedDocument/ram:FormattedIssueDateTime/qdt:DateTimeString</v>
      </c>
      <c r="AC550" s="13" t="str">
        <f t="shared" si="92"/>
        <v>/@format</v>
      </c>
      <c r="AD550" s="14">
        <f>COUNTIFS(R$4:R550,AB550)</f>
        <v>1</v>
      </c>
      <c r="AE550" s="1"/>
      <c r="AF550" s="61" t="str">
        <f t="shared" si="85"/>
        <v>EXT</v>
      </c>
      <c r="AG550" s="62">
        <f t="shared" si="87"/>
        <v>6</v>
      </c>
      <c r="AH550" s="62" t="str">
        <f t="shared" si="86"/>
        <v>1..1</v>
      </c>
      <c r="AI550" s="64" t="s">
        <v>229</v>
      </c>
      <c r="AJ550" s="64"/>
      <c r="AK550" s="65"/>
      <c r="AL550" s="65"/>
      <c r="AM550" s="65"/>
      <c r="AN550" s="64"/>
      <c r="AO550" s="66" t="str">
        <f t="shared" si="84"/>
        <v>1..1</v>
      </c>
      <c r="AP550" s="66" t="str">
        <f t="shared" si="84"/>
        <v>1..1</v>
      </c>
      <c r="AQ550" s="6" t="str">
        <f t="shared" si="84"/>
        <v>/rsm:CrossIndustryInvoice
/rsm:SupplyChainTradeTransaction
/ram:ApplicableHeaderTradeAgreement
/ram:SellerOrderReferencedDocument
/ram:FormattedIssueDateTime
/qdt:DateTimeString
/@format</v>
      </c>
      <c r="AR550" s="67" t="str">
        <f t="shared" si="84"/>
        <v>/rsm:CrossIndustryInvoice/rsm:SupplyChainTradeTransaction/ram:ApplicableHeaderTradeAgreement/ram:SellerOrderReferencedDocument/ram:FormattedIssueDateTime/qdt:DateTimeString/@format</v>
      </c>
      <c r="AS550" s="66"/>
      <c r="AT550" s="68" t="s">
        <v>163</v>
      </c>
      <c r="AU550" s="62" t="str">
        <f t="shared" si="88"/>
        <v>0..1</v>
      </c>
      <c r="AV550" s="66"/>
      <c r="AW550" s="69"/>
      <c r="AX550" s="7"/>
      <c r="AY550" s="70" t="str">
        <f t="shared" si="89"/>
        <v>EXTENDED</v>
      </c>
      <c r="AZ550" s="70" t="str">
        <f t="shared" si="89"/>
        <v>EXTENDED</v>
      </c>
      <c r="BA550" s="1"/>
      <c r="BB550" s="57"/>
      <c r="BE550"/>
      <c r="BF550" s="1"/>
      <c r="BG550" s="1"/>
      <c r="BH550" s="1"/>
      <c r="BI550" s="1"/>
      <c r="BJ550" s="1"/>
      <c r="BK550" s="1"/>
      <c r="BL550" s="1"/>
      <c r="BM550" s="1"/>
      <c r="BN550" s="1"/>
      <c r="BO550" s="1"/>
      <c r="BP550" s="1"/>
      <c r="BQ550" s="1"/>
      <c r="BR550" s="1"/>
      <c r="BS550" s="1"/>
      <c r="BT550" s="1"/>
      <c r="BU550" s="1"/>
      <c r="BV550" s="1"/>
      <c r="BW550" s="1"/>
      <c r="BX550" s="1"/>
      <c r="BY550" s="1"/>
      <c r="BZ550" s="1"/>
    </row>
    <row r="551" spans="1:78" s="59" customFormat="1" ht="75" x14ac:dyDescent="0.2">
      <c r="A551" s="45" t="str">
        <f t="shared" si="93"/>
        <v>NO</v>
      </c>
      <c r="B551" s="45"/>
      <c r="C551" s="45"/>
      <c r="D551" s="182" t="s">
        <v>1526</v>
      </c>
      <c r="E551" s="187" t="s">
        <v>2660</v>
      </c>
      <c r="F551" s="302" t="e">
        <v>#N/A</v>
      </c>
      <c r="G551" s="110">
        <f t="shared" si="90"/>
        <v>3</v>
      </c>
      <c r="H551" s="110" t="s">
        <v>42</v>
      </c>
      <c r="I551" s="111" t="s">
        <v>2661</v>
      </c>
      <c r="J551" s="112"/>
      <c r="K551" s="113"/>
      <c r="L551" s="113"/>
      <c r="M551" s="113"/>
      <c r="N551" s="112"/>
      <c r="O551" s="110" t="s">
        <v>42</v>
      </c>
      <c r="P551" s="110" t="str">
        <f t="shared" si="76"/>
        <v>0..1</v>
      </c>
      <c r="Q551" s="114" t="s">
        <v>2662</v>
      </c>
      <c r="R551" s="115" t="s">
        <v>2663</v>
      </c>
      <c r="S551" s="110"/>
      <c r="T551" s="116"/>
      <c r="U551" s="110" t="s">
        <v>42</v>
      </c>
      <c r="V551" s="110"/>
      <c r="W551" s="117"/>
      <c r="X551" s="38"/>
      <c r="Y551" s="116" t="s">
        <v>39</v>
      </c>
      <c r="Z551" s="116" t="s">
        <v>39</v>
      </c>
      <c r="AA551" s="4"/>
      <c r="AB551" s="13" t="str">
        <f t="shared" si="91"/>
        <v>/rsm:CrossIndustryInvoice/rsm:SupplyChainTradeTransaction/ram:ApplicableHeaderTradeAgreement</v>
      </c>
      <c r="AC551" s="13" t="str">
        <f t="shared" si="92"/>
        <v>/ram:BuyerOrderReferencedDocument</v>
      </c>
      <c r="AD551" s="14">
        <f>COUNTIFS(R$4:R551,AB551)</f>
        <v>1</v>
      </c>
      <c r="AE551" s="1"/>
      <c r="AF551" s="187" t="str">
        <f t="shared" si="85"/>
        <v>BT-13-00</v>
      </c>
      <c r="AG551" s="110">
        <f t="shared" si="87"/>
        <v>3</v>
      </c>
      <c r="AH551" s="110" t="str">
        <f t="shared" si="86"/>
        <v>0..1</v>
      </c>
      <c r="AI551" s="111" t="s">
        <v>2664</v>
      </c>
      <c r="AJ551" s="112"/>
      <c r="AK551" s="113"/>
      <c r="AL551" s="113"/>
      <c r="AM551" s="113" t="s">
        <v>35</v>
      </c>
      <c r="AN551" s="112"/>
      <c r="AO551" s="110" t="str">
        <f t="shared" si="84"/>
        <v>0..1</v>
      </c>
      <c r="AP551" s="110" t="str">
        <f t="shared" si="84"/>
        <v>0..1</v>
      </c>
      <c r="AQ551" s="114" t="str">
        <f t="shared" si="84"/>
        <v>/rsm:CrossIndustryInvoice
/rsm:SupplyChainTradeTransaction
/ram:ApplicableHeaderTradeAgreement
/ram:BuyerOrderReferencedDocument</v>
      </c>
      <c r="AR551" s="115" t="str">
        <f t="shared" si="84"/>
        <v>/rsm:CrossIndustryInvoice/rsm:SupplyChainTradeTransaction/ram:ApplicableHeaderTradeAgreement/ram:BuyerOrderReferencedDocument</v>
      </c>
      <c r="AS551" s="110"/>
      <c r="AT551" s="116"/>
      <c r="AU551" s="110" t="str">
        <f t="shared" si="88"/>
        <v>0..1</v>
      </c>
      <c r="AV551" s="110"/>
      <c r="AW551" s="117"/>
      <c r="AX551" s="7"/>
      <c r="AY551" s="116" t="str">
        <f t="shared" si="89"/>
        <v>MINIMUM</v>
      </c>
      <c r="AZ551" s="116" t="str">
        <f t="shared" si="89"/>
        <v>MINIMUM</v>
      </c>
      <c r="BA551" s="1"/>
      <c r="BB551" s="57"/>
      <c r="BE551"/>
      <c r="BF551" s="1"/>
      <c r="BG551" s="1"/>
      <c r="BH551" s="1"/>
      <c r="BI551" s="1"/>
      <c r="BJ551" s="1"/>
      <c r="BK551" s="1"/>
      <c r="BL551" s="1"/>
      <c r="BM551" s="1"/>
      <c r="BN551" s="1"/>
      <c r="BO551" s="1"/>
      <c r="BP551" s="1"/>
      <c r="BQ551" s="1"/>
      <c r="BR551" s="1"/>
      <c r="BS551" s="1"/>
      <c r="BT551" s="1"/>
      <c r="BU551" s="1"/>
      <c r="BV551" s="1"/>
      <c r="BW551" s="1"/>
      <c r="BX551" s="1"/>
      <c r="BY551" s="1"/>
      <c r="BZ551" s="1"/>
    </row>
    <row r="552" spans="1:78" s="59" customFormat="1" ht="90" x14ac:dyDescent="0.2">
      <c r="A552" s="45" t="str">
        <f t="shared" si="93"/>
        <v>YES</v>
      </c>
      <c r="B552" s="45"/>
      <c r="C552" s="45"/>
      <c r="D552" s="185" t="s">
        <v>1526</v>
      </c>
      <c r="E552" s="186" t="s">
        <v>2665</v>
      </c>
      <c r="F552" s="301" t="s">
        <v>2665</v>
      </c>
      <c r="G552" s="66">
        <f t="shared" si="90"/>
        <v>4</v>
      </c>
      <c r="H552" s="66" t="s">
        <v>42</v>
      </c>
      <c r="I552" s="64" t="s">
        <v>2666</v>
      </c>
      <c r="J552" s="64" t="s">
        <v>2667</v>
      </c>
      <c r="K552" s="65"/>
      <c r="L552" s="65" t="s">
        <v>2668</v>
      </c>
      <c r="M552" s="65" t="s">
        <v>35</v>
      </c>
      <c r="N552" s="150" t="s">
        <v>548</v>
      </c>
      <c r="O552" s="66" t="s">
        <v>32</v>
      </c>
      <c r="P552" s="66" t="str">
        <f t="shared" si="76"/>
        <v>1..1</v>
      </c>
      <c r="Q552" s="2" t="s">
        <v>2669</v>
      </c>
      <c r="R552" s="75" t="s">
        <v>2670</v>
      </c>
      <c r="S552" s="66" t="s">
        <v>551</v>
      </c>
      <c r="T552" s="68" t="s">
        <v>56</v>
      </c>
      <c r="U552" s="66" t="s">
        <v>42</v>
      </c>
      <c r="V552" s="66" t="s">
        <v>35</v>
      </c>
      <c r="W552" s="69" t="s">
        <v>35</v>
      </c>
      <c r="X552" s="38"/>
      <c r="Y552" s="68" t="s">
        <v>39</v>
      </c>
      <c r="Z552" s="68" t="s">
        <v>39</v>
      </c>
      <c r="AA552" s="4"/>
      <c r="AB552" s="13" t="str">
        <f t="shared" si="91"/>
        <v>/rsm:CrossIndustryInvoice/rsm:SupplyChainTradeTransaction/ram:ApplicableHeaderTradeAgreement/ram:BuyerOrderReferencedDocument</v>
      </c>
      <c r="AC552" s="13" t="str">
        <f t="shared" si="92"/>
        <v>/ram:IssuerAssignedID</v>
      </c>
      <c r="AD552" s="14">
        <f>COUNTIFS(R$4:R552,AB552)</f>
        <v>1</v>
      </c>
      <c r="AE552" s="1"/>
      <c r="AF552" s="186" t="str">
        <f t="shared" si="85"/>
        <v>BT-13</v>
      </c>
      <c r="AG552" s="66">
        <f t="shared" si="87"/>
        <v>4</v>
      </c>
      <c r="AH552" s="66" t="str">
        <f t="shared" si="86"/>
        <v>0..1</v>
      </c>
      <c r="AI552" s="64" t="s">
        <v>2671</v>
      </c>
      <c r="AJ552" s="64" t="s">
        <v>2672</v>
      </c>
      <c r="AK552" s="65"/>
      <c r="AL552" s="65" t="s">
        <v>2673</v>
      </c>
      <c r="AM552" s="65" t="s">
        <v>35</v>
      </c>
      <c r="AN552" s="150" t="s">
        <v>555</v>
      </c>
      <c r="AO552" s="66" t="str">
        <f t="shared" si="84"/>
        <v>1..1</v>
      </c>
      <c r="AP552" s="66" t="str">
        <f t="shared" si="84"/>
        <v>1..1</v>
      </c>
      <c r="AQ552" s="2" t="str">
        <f t="shared" si="84"/>
        <v>/rsm:CrossIndustryInvoice
/rsm:SupplyChainTradeTransaction
/ram:ApplicableHeaderTradeAgreement
/ram:BuyerOrderReferencedDocument
/ram:IssuerAssignedID</v>
      </c>
      <c r="AR552" s="75" t="str">
        <f t="shared" si="84"/>
        <v>/rsm:CrossIndustryInvoice/rsm:SupplyChainTradeTransaction/ram:ApplicableHeaderTradeAgreement/ram:BuyerOrderReferencedDocument/ram:IssuerAssignedID</v>
      </c>
      <c r="AS552" s="66" t="s">
        <v>551</v>
      </c>
      <c r="AT552" s="68" t="s">
        <v>56</v>
      </c>
      <c r="AU552" s="66" t="str">
        <f t="shared" si="88"/>
        <v>0..1</v>
      </c>
      <c r="AV552" s="66" t="s">
        <v>35</v>
      </c>
      <c r="AW552" s="69" t="s">
        <v>35</v>
      </c>
      <c r="AX552" s="7"/>
      <c r="AY552" s="68" t="str">
        <f t="shared" si="89"/>
        <v>MINIMUM</v>
      </c>
      <c r="AZ552" s="68" t="str">
        <f t="shared" si="89"/>
        <v>MINIMUM</v>
      </c>
      <c r="BA552" s="1"/>
      <c r="BB552" s="57"/>
      <c r="BE552"/>
      <c r="BF552" s="1"/>
      <c r="BG552" s="1"/>
      <c r="BH552" s="1"/>
      <c r="BI552" s="1"/>
      <c r="BJ552" s="1"/>
      <c r="BK552" s="1"/>
      <c r="BL552" s="1"/>
      <c r="BM552" s="1"/>
      <c r="BN552" s="1"/>
      <c r="BO552" s="1"/>
      <c r="BP552" s="1"/>
      <c r="BQ552" s="1"/>
      <c r="BR552" s="1"/>
      <c r="BS552" s="1"/>
      <c r="BT552" s="1"/>
      <c r="BU552" s="1"/>
      <c r="BV552" s="1"/>
      <c r="BW552" s="1"/>
      <c r="BX552" s="1"/>
      <c r="BY552" s="1"/>
      <c r="BZ552" s="1"/>
    </row>
    <row r="553" spans="1:78" s="59" customFormat="1" ht="90" x14ac:dyDescent="0.2">
      <c r="A553" s="45" t="str">
        <f t="shared" si="93"/>
        <v>EXT</v>
      </c>
      <c r="B553" s="45"/>
      <c r="C553" s="45"/>
      <c r="D553" s="189" t="s">
        <v>1526</v>
      </c>
      <c r="E553" s="140" t="s">
        <v>41</v>
      </c>
      <c r="F553" s="296" t="e">
        <v>#N/A</v>
      </c>
      <c r="G553" s="141">
        <f t="shared" si="90"/>
        <v>4</v>
      </c>
      <c r="H553" s="141" t="s">
        <v>42</v>
      </c>
      <c r="I553" s="138" t="s">
        <v>582</v>
      </c>
      <c r="J553" s="125"/>
      <c r="K553" s="126"/>
      <c r="L553" s="126"/>
      <c r="M553" s="126"/>
      <c r="N553" s="125"/>
      <c r="O553" s="124" t="s">
        <v>42</v>
      </c>
      <c r="P553" s="124" t="str">
        <f t="shared" si="76"/>
        <v>0..1</v>
      </c>
      <c r="Q553" s="142" t="s">
        <v>2674</v>
      </c>
      <c r="R553" s="143" t="s">
        <v>2675</v>
      </c>
      <c r="S553" s="124"/>
      <c r="T553" s="129"/>
      <c r="U553" s="141" t="s">
        <v>42</v>
      </c>
      <c r="V553" s="124"/>
      <c r="W553" s="130"/>
      <c r="X553" s="38"/>
      <c r="Y553" s="144" t="s">
        <v>47</v>
      </c>
      <c r="Z553" s="144" t="s">
        <v>47</v>
      </c>
      <c r="AA553" s="4"/>
      <c r="AB553" s="13" t="str">
        <f t="shared" si="91"/>
        <v>/rsm:CrossIndustryInvoice/rsm:SupplyChainTradeTransaction/ram:ApplicableHeaderTradeAgreement/ram:BuyerOrderReferencedDocument</v>
      </c>
      <c r="AC553" s="13" t="str">
        <f t="shared" si="92"/>
        <v>/ram:FormattedIssueDateTime</v>
      </c>
      <c r="AD553" s="14">
        <f>COUNTIFS(R$4:R553,AB553)</f>
        <v>1</v>
      </c>
      <c r="AE553" s="1"/>
      <c r="AF553" s="140" t="str">
        <f t="shared" si="85"/>
        <v>EXT</v>
      </c>
      <c r="AG553" s="141">
        <f t="shared" si="87"/>
        <v>4</v>
      </c>
      <c r="AH553" s="141" t="str">
        <f t="shared" si="86"/>
        <v>0..1</v>
      </c>
      <c r="AI553" s="138" t="s">
        <v>560</v>
      </c>
      <c r="AJ553" s="125"/>
      <c r="AK553" s="126"/>
      <c r="AL553" s="126"/>
      <c r="AM553" s="126"/>
      <c r="AN553" s="125"/>
      <c r="AO553" s="124" t="str">
        <f t="shared" si="84"/>
        <v>0..1</v>
      </c>
      <c r="AP553" s="124" t="str">
        <f t="shared" si="84"/>
        <v>0..1</v>
      </c>
      <c r="AQ553" s="142" t="str">
        <f t="shared" si="84"/>
        <v>/rsm:CrossIndustryInvoice
/rsm:SupplyChainTradeTransaction
/ram:ApplicableHeaderTradeAgreement
/ram:BuyerOrderReferencedDocument
/ram:FormattedIssueDateTime</v>
      </c>
      <c r="AR553" s="143" t="str">
        <f t="shared" si="84"/>
        <v>/rsm:CrossIndustryInvoice/rsm:SupplyChainTradeTransaction/ram:ApplicableHeaderTradeAgreement/ram:BuyerOrderReferencedDocument/ram:FormattedIssueDateTime</v>
      </c>
      <c r="AS553" s="124"/>
      <c r="AT553" s="129"/>
      <c r="AU553" s="141" t="str">
        <f t="shared" si="88"/>
        <v>0..1</v>
      </c>
      <c r="AV553" s="124"/>
      <c r="AW553" s="130"/>
      <c r="AX553" s="7"/>
      <c r="AY553" s="144" t="str">
        <f t="shared" si="89"/>
        <v>EXTENDED</v>
      </c>
      <c r="AZ553" s="144" t="str">
        <f t="shared" si="89"/>
        <v>EXTENDED</v>
      </c>
      <c r="BA553" s="1"/>
      <c r="BB553" s="57"/>
      <c r="BE553"/>
      <c r="BF553" s="1"/>
      <c r="BG553" s="1"/>
      <c r="BH553" s="1"/>
      <c r="BI553" s="1"/>
      <c r="BJ553" s="1"/>
      <c r="BK553" s="1"/>
      <c r="BL553" s="1"/>
      <c r="BM553" s="1"/>
      <c r="BN553" s="1"/>
      <c r="BO553" s="1"/>
      <c r="BP553" s="1"/>
      <c r="BQ553" s="1"/>
      <c r="BR553" s="1"/>
      <c r="BS553" s="1"/>
      <c r="BT553" s="1"/>
      <c r="BU553" s="1"/>
      <c r="BV553" s="1"/>
      <c r="BW553" s="1"/>
      <c r="BX553" s="1"/>
      <c r="BY553" s="1"/>
      <c r="BZ553" s="1"/>
    </row>
    <row r="554" spans="1:78" s="59" customFormat="1" ht="105" x14ac:dyDescent="0.2">
      <c r="A554" s="45" t="str">
        <f t="shared" si="93"/>
        <v>EXT</v>
      </c>
      <c r="B554" s="45"/>
      <c r="C554" s="45"/>
      <c r="D554" s="189" t="s">
        <v>1526</v>
      </c>
      <c r="E554" s="61" t="s">
        <v>41</v>
      </c>
      <c r="F554" s="282" t="e">
        <v>#N/A</v>
      </c>
      <c r="G554" s="62">
        <f t="shared" si="90"/>
        <v>5</v>
      </c>
      <c r="H554" s="62" t="s">
        <v>32</v>
      </c>
      <c r="I554" s="64" t="s">
        <v>586</v>
      </c>
      <c r="J554" s="64"/>
      <c r="K554" s="65"/>
      <c r="L554" s="65"/>
      <c r="M554" s="65"/>
      <c r="N554" s="64"/>
      <c r="O554" s="66" t="s">
        <v>32</v>
      </c>
      <c r="P554" s="66" t="str">
        <f t="shared" si="76"/>
        <v>1..1</v>
      </c>
      <c r="Q554" s="6" t="s">
        <v>2676</v>
      </c>
      <c r="R554" s="67" t="s">
        <v>2677</v>
      </c>
      <c r="S554" s="66" t="s">
        <v>151</v>
      </c>
      <c r="T554" s="68" t="s">
        <v>56</v>
      </c>
      <c r="U554" s="62" t="s">
        <v>42</v>
      </c>
      <c r="V554" s="66"/>
      <c r="W554" s="69"/>
      <c r="X554" s="38"/>
      <c r="Y554" s="70" t="s">
        <v>47</v>
      </c>
      <c r="Z554" s="70" t="s">
        <v>47</v>
      </c>
      <c r="AA554" s="4"/>
      <c r="AB554" s="13" t="str">
        <f t="shared" si="91"/>
        <v>/rsm:CrossIndustryInvoice/rsm:SupplyChainTradeTransaction/ram:ApplicableHeaderTradeAgreement/ram:BuyerOrderReferencedDocument/ram:FormattedIssueDateTime</v>
      </c>
      <c r="AC554" s="13" t="str">
        <f t="shared" si="92"/>
        <v>/qdt:DateTimeString</v>
      </c>
      <c r="AD554" s="14">
        <f>COUNTIFS(R$4:R554,AB554)</f>
        <v>1</v>
      </c>
      <c r="AE554" s="1"/>
      <c r="AF554" s="61" t="str">
        <f t="shared" si="85"/>
        <v>EXT</v>
      </c>
      <c r="AG554" s="62">
        <f t="shared" si="87"/>
        <v>5</v>
      </c>
      <c r="AH554" s="62" t="str">
        <f t="shared" si="86"/>
        <v>1..1</v>
      </c>
      <c r="AI554" s="64" t="s">
        <v>563</v>
      </c>
      <c r="AJ554" s="64"/>
      <c r="AK554" s="65"/>
      <c r="AL554" s="65"/>
      <c r="AM554" s="65"/>
      <c r="AN554" s="64"/>
      <c r="AO554" s="66" t="str">
        <f t="shared" si="84"/>
        <v>1..1</v>
      </c>
      <c r="AP554" s="66" t="str">
        <f t="shared" si="84"/>
        <v>1..1</v>
      </c>
      <c r="AQ554" s="6" t="str">
        <f t="shared" si="84"/>
        <v>/rsm:CrossIndustryInvoice
/rsm:SupplyChainTradeTransaction
/ram:ApplicableHeaderTradeAgreement
/ram:BuyerOrderReferencedDocument
/ram:FormattedIssueDateTime
/qdt:DateTimeString</v>
      </c>
      <c r="AR554" s="67" t="str">
        <f t="shared" si="84"/>
        <v>/rsm:CrossIndustryInvoice/rsm:SupplyChainTradeTransaction/ram:ApplicableHeaderTradeAgreement/ram:BuyerOrderReferencedDocument/ram:FormattedIssueDateTime/qdt:DateTimeString</v>
      </c>
      <c r="AS554" s="66" t="s">
        <v>151</v>
      </c>
      <c r="AT554" s="68" t="s">
        <v>56</v>
      </c>
      <c r="AU554" s="62" t="str">
        <f t="shared" si="88"/>
        <v>0..1</v>
      </c>
      <c r="AV554" s="66"/>
      <c r="AW554" s="69"/>
      <c r="AX554" s="7"/>
      <c r="AY554" s="70" t="str">
        <f t="shared" si="89"/>
        <v>EXTENDED</v>
      </c>
      <c r="AZ554" s="70" t="str">
        <f t="shared" si="89"/>
        <v>EXTENDED</v>
      </c>
      <c r="BA554" s="1"/>
      <c r="BB554" s="57"/>
      <c r="BE554"/>
      <c r="BF554" s="1"/>
      <c r="BG554" s="1"/>
      <c r="BH554" s="1"/>
      <c r="BI554" s="1"/>
      <c r="BJ554" s="1"/>
      <c r="BK554" s="1"/>
      <c r="BL554" s="1"/>
      <c r="BM554" s="1"/>
      <c r="BN554" s="1"/>
      <c r="BO554" s="1"/>
      <c r="BP554" s="1"/>
      <c r="BQ554" s="1"/>
      <c r="BR554" s="1"/>
      <c r="BS554" s="1"/>
      <c r="BT554" s="1"/>
      <c r="BU554" s="1"/>
      <c r="BV554" s="1"/>
      <c r="BW554" s="1"/>
      <c r="BX554" s="1"/>
      <c r="BY554" s="1"/>
      <c r="BZ554" s="1"/>
    </row>
    <row r="555" spans="1:78" s="59" customFormat="1" ht="120" x14ac:dyDescent="0.2">
      <c r="A555" s="45" t="str">
        <f t="shared" si="93"/>
        <v>EXT</v>
      </c>
      <c r="B555" s="45"/>
      <c r="C555" s="45"/>
      <c r="D555" s="189" t="s">
        <v>1526</v>
      </c>
      <c r="E555" s="61" t="s">
        <v>41</v>
      </c>
      <c r="F555" s="282" t="e">
        <v>#N/A</v>
      </c>
      <c r="G555" s="62">
        <f t="shared" si="90"/>
        <v>6</v>
      </c>
      <c r="H555" s="62" t="s">
        <v>32</v>
      </c>
      <c r="I555" s="64" t="s">
        <v>226</v>
      </c>
      <c r="J555" s="64"/>
      <c r="K555" s="65"/>
      <c r="L555" s="65"/>
      <c r="M555" s="65" t="s">
        <v>160</v>
      </c>
      <c r="N555" s="64"/>
      <c r="O555" s="66" t="s">
        <v>32</v>
      </c>
      <c r="P555" s="66" t="str">
        <f t="shared" si="76"/>
        <v>1..1</v>
      </c>
      <c r="Q555" s="6" t="s">
        <v>2678</v>
      </c>
      <c r="R555" s="67" t="s">
        <v>2679</v>
      </c>
      <c r="S555" s="66"/>
      <c r="T555" s="68" t="s">
        <v>163</v>
      </c>
      <c r="U555" s="62" t="s">
        <v>42</v>
      </c>
      <c r="V555" s="66"/>
      <c r="W555" s="69"/>
      <c r="X555" s="38"/>
      <c r="Y555" s="70" t="s">
        <v>47</v>
      </c>
      <c r="Z555" s="70" t="s">
        <v>47</v>
      </c>
      <c r="AA555" s="4"/>
      <c r="AB555" s="13" t="str">
        <f t="shared" si="91"/>
        <v>/rsm:CrossIndustryInvoice/rsm:SupplyChainTradeTransaction/ram:ApplicableHeaderTradeAgreement/ram:BuyerOrderReferencedDocument/ram:FormattedIssueDateTime/qdt:DateTimeString</v>
      </c>
      <c r="AC555" s="13" t="str">
        <f t="shared" si="92"/>
        <v>/@format</v>
      </c>
      <c r="AD555" s="14">
        <f>COUNTIFS(R$4:R555,AB555)</f>
        <v>1</v>
      </c>
      <c r="AE555" s="1"/>
      <c r="AF555" s="61" t="str">
        <f t="shared" si="85"/>
        <v>EXT</v>
      </c>
      <c r="AG555" s="62">
        <f t="shared" si="87"/>
        <v>6</v>
      </c>
      <c r="AH555" s="62" t="str">
        <f t="shared" si="86"/>
        <v>1..1</v>
      </c>
      <c r="AI555" s="64" t="s">
        <v>229</v>
      </c>
      <c r="AJ555" s="64"/>
      <c r="AK555" s="65"/>
      <c r="AL555" s="65"/>
      <c r="AM555" s="65"/>
      <c r="AN555" s="64"/>
      <c r="AO555" s="66" t="str">
        <f t="shared" si="84"/>
        <v>1..1</v>
      </c>
      <c r="AP555" s="66" t="str">
        <f t="shared" si="84"/>
        <v>1..1</v>
      </c>
      <c r="AQ555" s="6" t="str">
        <f t="shared" si="84"/>
        <v>/rsm:CrossIndustryInvoice
/rsm:SupplyChainTradeTransaction
/ram:ApplicableHeaderTradeAgreement
/ram:BuyerOrderReferencedDocument
/ram:FormattedIssueDateTime
/qdt:DateTimeString
/@format</v>
      </c>
      <c r="AR555" s="67" t="str">
        <f t="shared" si="84"/>
        <v>/rsm:CrossIndustryInvoice/rsm:SupplyChainTradeTransaction/ram:ApplicableHeaderTradeAgreement/ram:BuyerOrderReferencedDocument/ram:FormattedIssueDateTime/qdt:DateTimeString/@format</v>
      </c>
      <c r="AS555" s="66"/>
      <c r="AT555" s="68" t="s">
        <v>163</v>
      </c>
      <c r="AU555" s="62" t="str">
        <f t="shared" si="88"/>
        <v>0..1</v>
      </c>
      <c r="AV555" s="66"/>
      <c r="AW555" s="69"/>
      <c r="AX555" s="7"/>
      <c r="AY555" s="70" t="str">
        <f t="shared" si="89"/>
        <v>EXTENDED</v>
      </c>
      <c r="AZ555" s="70" t="str">
        <f t="shared" si="89"/>
        <v>EXTENDED</v>
      </c>
      <c r="BA555" s="1"/>
      <c r="BB555" s="57"/>
      <c r="BE555"/>
      <c r="BF555" s="1"/>
      <c r="BG555" s="1"/>
      <c r="BH555" s="1"/>
      <c r="BI555" s="1"/>
      <c r="BJ555" s="1"/>
      <c r="BK555" s="1"/>
      <c r="BL555" s="1"/>
      <c r="BM555" s="1"/>
      <c r="BN555" s="1"/>
      <c r="BO555" s="1"/>
      <c r="BP555" s="1"/>
      <c r="BQ555" s="1"/>
      <c r="BR555" s="1"/>
      <c r="BS555" s="1"/>
      <c r="BT555" s="1"/>
      <c r="BU555" s="1"/>
      <c r="BV555" s="1"/>
      <c r="BW555" s="1"/>
      <c r="BX555" s="1"/>
      <c r="BY555" s="1"/>
      <c r="BZ555" s="1"/>
    </row>
    <row r="556" spans="1:78" s="59" customFormat="1" ht="75" x14ac:dyDescent="0.2">
      <c r="A556" s="45" t="str">
        <f t="shared" si="93"/>
        <v>EXT</v>
      </c>
      <c r="B556" s="131" t="s">
        <v>304</v>
      </c>
      <c r="C556" s="131"/>
      <c r="D556" s="182" t="s">
        <v>1526</v>
      </c>
      <c r="E556" s="195" t="s">
        <v>41</v>
      </c>
      <c r="F556" s="305" t="e">
        <v>#N/A</v>
      </c>
      <c r="G556" s="192">
        <f t="shared" si="90"/>
        <v>3</v>
      </c>
      <c r="H556" s="192" t="s">
        <v>42</v>
      </c>
      <c r="I556" s="111" t="s">
        <v>2680</v>
      </c>
      <c r="J556" s="112"/>
      <c r="K556" s="113"/>
      <c r="L556" s="113"/>
      <c r="M556" s="113"/>
      <c r="N556" s="112"/>
      <c r="O556" s="110" t="s">
        <v>42</v>
      </c>
      <c r="P556" s="110" t="str">
        <f t="shared" si="76"/>
        <v>0..1</v>
      </c>
      <c r="Q556" s="114" t="s">
        <v>2681</v>
      </c>
      <c r="R556" s="115" t="s">
        <v>2682</v>
      </c>
      <c r="S556" s="110"/>
      <c r="T556" s="116"/>
      <c r="U556" s="110" t="s">
        <v>42</v>
      </c>
      <c r="V556" s="110"/>
      <c r="W556" s="117"/>
      <c r="X556" s="38"/>
      <c r="Y556" s="196" t="s">
        <v>47</v>
      </c>
      <c r="Z556" s="196" t="s">
        <v>47</v>
      </c>
      <c r="AA556" s="4"/>
      <c r="AB556" s="13" t="str">
        <f t="shared" si="91"/>
        <v>/rsm:CrossIndustryInvoice/rsm:SupplyChainTradeTransaction/ram:ApplicableHeaderTradeAgreement</v>
      </c>
      <c r="AC556" s="13" t="str">
        <f t="shared" si="92"/>
        <v>/ram:QuotationReferencedDocument</v>
      </c>
      <c r="AD556" s="14">
        <f>COUNTIFS(R$4:R556,AB556)</f>
        <v>1</v>
      </c>
      <c r="AE556" s="1"/>
      <c r="AF556" s="195" t="str">
        <f t="shared" si="85"/>
        <v>EXT</v>
      </c>
      <c r="AG556" s="192">
        <f t="shared" si="87"/>
        <v>3</v>
      </c>
      <c r="AH556" s="192" t="str">
        <f t="shared" si="86"/>
        <v>0..1</v>
      </c>
      <c r="AI556" s="111" t="s">
        <v>2683</v>
      </c>
      <c r="AJ556" s="112"/>
      <c r="AK556" s="113"/>
      <c r="AL556" s="113"/>
      <c r="AM556" s="113" t="s">
        <v>35</v>
      </c>
      <c r="AN556" s="112"/>
      <c r="AO556" s="110" t="str">
        <f t="shared" si="84"/>
        <v>0..1</v>
      </c>
      <c r="AP556" s="110" t="str">
        <f t="shared" si="84"/>
        <v>0..1</v>
      </c>
      <c r="AQ556" s="114" t="str">
        <f t="shared" si="84"/>
        <v>/rsm:CrossIndustryInvoice
/rsm:SupplyChainTradeTransaction
/ram:ApplicableHeaderTradeAgreement
/ram:QuotationReferencedDocument</v>
      </c>
      <c r="AR556" s="115" t="str">
        <f t="shared" si="84"/>
        <v>/rsm:CrossIndustryInvoice/rsm:SupplyChainTradeTransaction/ram:ApplicableHeaderTradeAgreement/ram:QuotationReferencedDocument</v>
      </c>
      <c r="AS556" s="110"/>
      <c r="AT556" s="116"/>
      <c r="AU556" s="110" t="str">
        <f t="shared" si="88"/>
        <v>0..1</v>
      </c>
      <c r="AV556" s="110"/>
      <c r="AW556" s="117"/>
      <c r="AX556" s="7"/>
      <c r="AY556" s="196" t="str">
        <f t="shared" si="89"/>
        <v>EXTENDED</v>
      </c>
      <c r="AZ556" s="196" t="str">
        <f t="shared" si="89"/>
        <v>EXTENDED</v>
      </c>
      <c r="BA556" s="1"/>
      <c r="BB556" s="57"/>
      <c r="BE556"/>
      <c r="BF556" s="1"/>
      <c r="BG556" s="1"/>
      <c r="BH556" s="1"/>
      <c r="BI556" s="1"/>
      <c r="BJ556" s="1"/>
      <c r="BK556" s="1"/>
      <c r="BL556" s="1"/>
      <c r="BM556" s="1"/>
      <c r="BN556" s="1"/>
      <c r="BO556" s="1"/>
      <c r="BP556" s="1"/>
      <c r="BQ556" s="1"/>
      <c r="BR556" s="1"/>
      <c r="BS556" s="1"/>
      <c r="BT556" s="1"/>
      <c r="BU556" s="1"/>
      <c r="BV556" s="1"/>
      <c r="BW556" s="1"/>
      <c r="BX556" s="1"/>
      <c r="BY556" s="1"/>
      <c r="BZ556" s="1"/>
    </row>
    <row r="557" spans="1:78" s="59" customFormat="1" ht="90" x14ac:dyDescent="0.2">
      <c r="A557" s="45" t="str">
        <f t="shared" si="93"/>
        <v>EXT</v>
      </c>
      <c r="B557" s="131" t="s">
        <v>304</v>
      </c>
      <c r="C557" s="131"/>
      <c r="D557" s="185" t="s">
        <v>1526</v>
      </c>
      <c r="E557" s="61" t="s">
        <v>41</v>
      </c>
      <c r="F557" s="282" t="e">
        <v>#N/A</v>
      </c>
      <c r="G557" s="66">
        <f t="shared" si="90"/>
        <v>4</v>
      </c>
      <c r="H557" s="66" t="s">
        <v>42</v>
      </c>
      <c r="I557" s="64" t="s">
        <v>2684</v>
      </c>
      <c r="J557" s="64" t="s">
        <v>2685</v>
      </c>
      <c r="K557" s="65"/>
      <c r="L557" s="65"/>
      <c r="M557" s="65" t="s">
        <v>35</v>
      </c>
      <c r="N557" s="150" t="s">
        <v>548</v>
      </c>
      <c r="O557" s="66" t="s">
        <v>32</v>
      </c>
      <c r="P557" s="66" t="str">
        <f t="shared" si="76"/>
        <v>1..1</v>
      </c>
      <c r="Q557" s="2" t="s">
        <v>2686</v>
      </c>
      <c r="R557" s="75" t="s">
        <v>2687</v>
      </c>
      <c r="S557" s="66" t="s">
        <v>551</v>
      </c>
      <c r="T557" s="68" t="s">
        <v>56</v>
      </c>
      <c r="U557" s="66" t="s">
        <v>42</v>
      </c>
      <c r="V557" s="66" t="s">
        <v>35</v>
      </c>
      <c r="W557" s="69" t="s">
        <v>35</v>
      </c>
      <c r="X557" s="38"/>
      <c r="Y557" s="70" t="s">
        <v>47</v>
      </c>
      <c r="Z557" s="70" t="s">
        <v>47</v>
      </c>
      <c r="AA557" s="4"/>
      <c r="AB557" s="13" t="str">
        <f t="shared" si="91"/>
        <v>/rsm:CrossIndustryInvoice/rsm:SupplyChainTradeTransaction/ram:ApplicableHeaderTradeAgreement/ram:QuotationReferencedDocument</v>
      </c>
      <c r="AC557" s="13" t="str">
        <f t="shared" si="92"/>
        <v>/ram:IssuerAssignedID</v>
      </c>
      <c r="AD557" s="14">
        <f>COUNTIFS(R$4:R557,AB557)</f>
        <v>1</v>
      </c>
      <c r="AE557" s="1"/>
      <c r="AF557" s="61" t="str">
        <f t="shared" si="85"/>
        <v>EXT</v>
      </c>
      <c r="AG557" s="66">
        <f t="shared" si="87"/>
        <v>4</v>
      </c>
      <c r="AH557" s="66" t="str">
        <f t="shared" si="86"/>
        <v>0..1</v>
      </c>
      <c r="AI557" s="64" t="s">
        <v>576</v>
      </c>
      <c r="AJ557" s="64" t="s">
        <v>2672</v>
      </c>
      <c r="AK557" s="65"/>
      <c r="AL557" s="65"/>
      <c r="AM557" s="65" t="s">
        <v>35</v>
      </c>
      <c r="AN557" s="150" t="s">
        <v>555</v>
      </c>
      <c r="AO557" s="66" t="str">
        <f t="shared" si="84"/>
        <v>1..1</v>
      </c>
      <c r="AP557" s="66" t="str">
        <f t="shared" si="84"/>
        <v>1..1</v>
      </c>
      <c r="AQ557" s="2" t="str">
        <f t="shared" si="84"/>
        <v>/rsm:CrossIndustryInvoice
/rsm:SupplyChainTradeTransaction
/ram:ApplicableHeaderTradeAgreement
/ram:QuotationReferencedDocument
/ram:IssuerAssignedID</v>
      </c>
      <c r="AR557" s="75" t="str">
        <f t="shared" si="84"/>
        <v>/rsm:CrossIndustryInvoice/rsm:SupplyChainTradeTransaction/ram:ApplicableHeaderTradeAgreement/ram:QuotationReferencedDocument/ram:IssuerAssignedID</v>
      </c>
      <c r="AS557" s="66" t="s">
        <v>551</v>
      </c>
      <c r="AT557" s="68" t="s">
        <v>56</v>
      </c>
      <c r="AU557" s="66" t="str">
        <f t="shared" si="88"/>
        <v>0..1</v>
      </c>
      <c r="AV557" s="66" t="s">
        <v>35</v>
      </c>
      <c r="AW557" s="69" t="s">
        <v>35</v>
      </c>
      <c r="AX557" s="7"/>
      <c r="AY557" s="70" t="str">
        <f t="shared" si="89"/>
        <v>EXTENDED</v>
      </c>
      <c r="AZ557" s="70" t="str">
        <f t="shared" si="89"/>
        <v>EXTENDED</v>
      </c>
      <c r="BA557" s="1"/>
      <c r="BB557" s="57"/>
      <c r="BE557"/>
      <c r="BF557" s="1"/>
      <c r="BG557" s="1"/>
      <c r="BH557" s="1"/>
      <c r="BI557" s="1"/>
      <c r="BJ557" s="1"/>
      <c r="BK557" s="1"/>
      <c r="BL557" s="1"/>
      <c r="BM557" s="1"/>
      <c r="BN557" s="1"/>
      <c r="BO557" s="1"/>
      <c r="BP557" s="1"/>
      <c r="BQ557" s="1"/>
      <c r="BR557" s="1"/>
      <c r="BS557" s="1"/>
      <c r="BT557" s="1"/>
      <c r="BU557" s="1"/>
      <c r="BV557" s="1"/>
      <c r="BW557" s="1"/>
      <c r="BX557" s="1"/>
      <c r="BY557" s="1"/>
      <c r="BZ557" s="1"/>
    </row>
    <row r="558" spans="1:78" s="59" customFormat="1" ht="90" x14ac:dyDescent="0.2">
      <c r="A558" s="45" t="str">
        <f t="shared" si="93"/>
        <v>EXT</v>
      </c>
      <c r="B558" s="131" t="s">
        <v>304</v>
      </c>
      <c r="C558" s="131"/>
      <c r="D558" s="189" t="s">
        <v>1526</v>
      </c>
      <c r="E558" s="140" t="s">
        <v>41</v>
      </c>
      <c r="F558" s="296" t="e">
        <v>#N/A</v>
      </c>
      <c r="G558" s="141">
        <f t="shared" si="90"/>
        <v>4</v>
      </c>
      <c r="H558" s="141" t="s">
        <v>42</v>
      </c>
      <c r="I558" s="138" t="s">
        <v>582</v>
      </c>
      <c r="J558" s="125"/>
      <c r="K558" s="126"/>
      <c r="L558" s="126"/>
      <c r="M558" s="126"/>
      <c r="N558" s="125"/>
      <c r="O558" s="124" t="s">
        <v>42</v>
      </c>
      <c r="P558" s="124" t="str">
        <f t="shared" si="76"/>
        <v>0..1</v>
      </c>
      <c r="Q558" s="142" t="s">
        <v>2688</v>
      </c>
      <c r="R558" s="143" t="s">
        <v>2689</v>
      </c>
      <c r="S558" s="124"/>
      <c r="T558" s="129"/>
      <c r="U558" s="141" t="s">
        <v>42</v>
      </c>
      <c r="V558" s="124"/>
      <c r="W558" s="130"/>
      <c r="X558" s="38"/>
      <c r="Y558" s="144" t="s">
        <v>47</v>
      </c>
      <c r="Z558" s="144" t="s">
        <v>47</v>
      </c>
      <c r="AA558" s="4"/>
      <c r="AB558" s="13" t="str">
        <f t="shared" si="91"/>
        <v>/rsm:CrossIndustryInvoice/rsm:SupplyChainTradeTransaction/ram:ApplicableHeaderTradeAgreement/ram:QuotationReferencedDocument</v>
      </c>
      <c r="AC558" s="13" t="str">
        <f t="shared" si="92"/>
        <v>/ram:FormattedIssueDateTime</v>
      </c>
      <c r="AD558" s="14">
        <f>COUNTIFS(R$4:R558,AB558)</f>
        <v>1</v>
      </c>
      <c r="AE558" s="1"/>
      <c r="AF558" s="140" t="str">
        <f t="shared" si="85"/>
        <v>EXT</v>
      </c>
      <c r="AG558" s="141">
        <f t="shared" si="87"/>
        <v>4</v>
      </c>
      <c r="AH558" s="141" t="str">
        <f t="shared" si="86"/>
        <v>0..1</v>
      </c>
      <c r="AI558" s="138" t="s">
        <v>2690</v>
      </c>
      <c r="AJ558" s="125"/>
      <c r="AK558" s="126"/>
      <c r="AL558" s="126"/>
      <c r="AM558" s="126"/>
      <c r="AN558" s="125"/>
      <c r="AO558" s="124" t="str">
        <f t="shared" si="84"/>
        <v>0..1</v>
      </c>
      <c r="AP558" s="124" t="str">
        <f t="shared" si="84"/>
        <v>0..1</v>
      </c>
      <c r="AQ558" s="142" t="str">
        <f t="shared" si="84"/>
        <v>/rsm:CrossIndustryInvoice
/rsm:SupplyChainTradeTransaction
/ram:ApplicableHeaderTradeAgreement
/ram:QuotationReferencedDocument
/ram:FormattedIssueDateTime</v>
      </c>
      <c r="AR558" s="143" t="str">
        <f t="shared" si="84"/>
        <v>/rsm:CrossIndustryInvoice/rsm:SupplyChainTradeTransaction/ram:ApplicableHeaderTradeAgreement/ram:QuotationReferencedDocument/ram:FormattedIssueDateTime</v>
      </c>
      <c r="AS558" s="124"/>
      <c r="AT558" s="129"/>
      <c r="AU558" s="141" t="str">
        <f t="shared" si="88"/>
        <v>0..1</v>
      </c>
      <c r="AV558" s="124"/>
      <c r="AW558" s="130"/>
      <c r="AX558" s="7"/>
      <c r="AY558" s="144" t="str">
        <f t="shared" si="89"/>
        <v>EXTENDED</v>
      </c>
      <c r="AZ558" s="144" t="str">
        <f t="shared" si="89"/>
        <v>EXTENDED</v>
      </c>
      <c r="BA558" s="1"/>
      <c r="BB558" s="57"/>
      <c r="BE558"/>
      <c r="BF558" s="1"/>
      <c r="BG558" s="1"/>
      <c r="BH558" s="1"/>
      <c r="BI558" s="1"/>
      <c r="BJ558" s="1"/>
      <c r="BK558" s="1"/>
      <c r="BL558" s="1"/>
      <c r="BM558" s="1"/>
      <c r="BN558" s="1"/>
      <c r="BO558" s="1"/>
      <c r="BP558" s="1"/>
      <c r="BQ558" s="1"/>
      <c r="BR558" s="1"/>
      <c r="BS558" s="1"/>
      <c r="BT558" s="1"/>
      <c r="BU558" s="1"/>
      <c r="BV558" s="1"/>
      <c r="BW558" s="1"/>
      <c r="BX558" s="1"/>
      <c r="BY558" s="1"/>
      <c r="BZ558" s="1"/>
    </row>
    <row r="559" spans="1:78" s="59" customFormat="1" ht="105" x14ac:dyDescent="0.2">
      <c r="A559" s="45" t="str">
        <f t="shared" si="93"/>
        <v>EXT</v>
      </c>
      <c r="B559" s="131" t="s">
        <v>304</v>
      </c>
      <c r="C559" s="131"/>
      <c r="D559" s="189" t="s">
        <v>1526</v>
      </c>
      <c r="E559" s="61" t="s">
        <v>41</v>
      </c>
      <c r="F559" s="282" t="e">
        <v>#N/A</v>
      </c>
      <c r="G559" s="62">
        <f t="shared" si="90"/>
        <v>5</v>
      </c>
      <c r="H559" s="62" t="s">
        <v>32</v>
      </c>
      <c r="I559" s="64" t="s">
        <v>586</v>
      </c>
      <c r="J559" s="64"/>
      <c r="K559" s="65"/>
      <c r="L559" s="65"/>
      <c r="M559" s="65"/>
      <c r="N559" s="64"/>
      <c r="O559" s="66" t="s">
        <v>32</v>
      </c>
      <c r="P559" s="66" t="str">
        <f t="shared" si="76"/>
        <v>1..1</v>
      </c>
      <c r="Q559" s="6" t="s">
        <v>2691</v>
      </c>
      <c r="R559" s="67" t="s">
        <v>2692</v>
      </c>
      <c r="S559" s="66" t="s">
        <v>151</v>
      </c>
      <c r="T559" s="68" t="s">
        <v>56</v>
      </c>
      <c r="U559" s="62" t="s">
        <v>42</v>
      </c>
      <c r="V559" s="66"/>
      <c r="W559" s="69"/>
      <c r="X559" s="38"/>
      <c r="Y559" s="70" t="s">
        <v>47</v>
      </c>
      <c r="Z559" s="70" t="s">
        <v>47</v>
      </c>
      <c r="AA559" s="4"/>
      <c r="AB559" s="13" t="str">
        <f t="shared" si="91"/>
        <v>/rsm:CrossIndustryInvoice/rsm:SupplyChainTradeTransaction/ram:ApplicableHeaderTradeAgreement/ram:QuotationReferencedDocument/ram:FormattedIssueDateTime</v>
      </c>
      <c r="AC559" s="13" t="str">
        <f t="shared" si="92"/>
        <v>/qdt:DateTimeString</v>
      </c>
      <c r="AD559" s="14">
        <f>COUNTIFS(R$4:R559,AB559)</f>
        <v>1</v>
      </c>
      <c r="AE559" s="1"/>
      <c r="AF559" s="61" t="str">
        <f t="shared" si="85"/>
        <v>EXT</v>
      </c>
      <c r="AG559" s="62">
        <f t="shared" si="87"/>
        <v>5</v>
      </c>
      <c r="AH559" s="62" t="str">
        <f t="shared" si="86"/>
        <v>1..1</v>
      </c>
      <c r="AI559" s="64" t="s">
        <v>2693</v>
      </c>
      <c r="AJ559" s="64"/>
      <c r="AK559" s="65"/>
      <c r="AL559" s="65"/>
      <c r="AM559" s="65"/>
      <c r="AN559" s="64"/>
      <c r="AO559" s="66" t="str">
        <f t="shared" si="84"/>
        <v>1..1</v>
      </c>
      <c r="AP559" s="66" t="str">
        <f t="shared" si="84"/>
        <v>1..1</v>
      </c>
      <c r="AQ559" s="6" t="str">
        <f t="shared" si="84"/>
        <v>/rsm:CrossIndustryInvoice
/rsm:SupplyChainTradeTransaction
/ram:ApplicableHeaderTradeAgreement
/ram:QuotationReferencedDocument
/ram:FormattedIssueDateTime
/qdt:DateTimeString</v>
      </c>
      <c r="AR559" s="67" t="str">
        <f t="shared" si="84"/>
        <v>/rsm:CrossIndustryInvoice/rsm:SupplyChainTradeTransaction/ram:ApplicableHeaderTradeAgreement/ram:QuotationReferencedDocument/ram:FormattedIssueDateTime/qdt:DateTimeString</v>
      </c>
      <c r="AS559" s="66" t="s">
        <v>151</v>
      </c>
      <c r="AT559" s="68" t="s">
        <v>56</v>
      </c>
      <c r="AU559" s="62" t="str">
        <f t="shared" si="88"/>
        <v>0..1</v>
      </c>
      <c r="AV559" s="66"/>
      <c r="AW559" s="69"/>
      <c r="AX559" s="7"/>
      <c r="AY559" s="70" t="str">
        <f t="shared" si="89"/>
        <v>EXTENDED</v>
      </c>
      <c r="AZ559" s="70" t="str">
        <f t="shared" si="89"/>
        <v>EXTENDED</v>
      </c>
      <c r="BA559" s="1"/>
      <c r="BB559" s="57"/>
      <c r="BE559"/>
      <c r="BF559" s="1"/>
      <c r="BG559" s="1"/>
      <c r="BH559" s="1"/>
      <c r="BI559" s="1"/>
      <c r="BJ559" s="1"/>
      <c r="BK559" s="1"/>
      <c r="BL559" s="1"/>
      <c r="BM559" s="1"/>
      <c r="BN559" s="1"/>
      <c r="BO559" s="1"/>
      <c r="BP559" s="1"/>
      <c r="BQ559" s="1"/>
      <c r="BR559" s="1"/>
      <c r="BS559" s="1"/>
      <c r="BT559" s="1"/>
      <c r="BU559" s="1"/>
      <c r="BV559" s="1"/>
      <c r="BW559" s="1"/>
      <c r="BX559" s="1"/>
      <c r="BY559" s="1"/>
      <c r="BZ559" s="1"/>
    </row>
    <row r="560" spans="1:78" s="59" customFormat="1" ht="120" x14ac:dyDescent="0.2">
      <c r="A560" s="45" t="str">
        <f t="shared" si="93"/>
        <v>EXT</v>
      </c>
      <c r="B560" s="131" t="s">
        <v>304</v>
      </c>
      <c r="C560" s="131"/>
      <c r="D560" s="189" t="s">
        <v>1526</v>
      </c>
      <c r="E560" s="61" t="s">
        <v>41</v>
      </c>
      <c r="F560" s="282" t="e">
        <v>#N/A</v>
      </c>
      <c r="G560" s="62">
        <f t="shared" si="90"/>
        <v>6</v>
      </c>
      <c r="H560" s="62" t="s">
        <v>32</v>
      </c>
      <c r="I560" s="64" t="s">
        <v>226</v>
      </c>
      <c r="J560" s="64"/>
      <c r="K560" s="65" t="s">
        <v>2694</v>
      </c>
      <c r="L560" s="65"/>
      <c r="M560" s="65"/>
      <c r="N560" s="64"/>
      <c r="O560" s="66" t="s">
        <v>32</v>
      </c>
      <c r="P560" s="66" t="str">
        <f t="shared" si="76"/>
        <v>1..1</v>
      </c>
      <c r="Q560" s="6" t="s">
        <v>2695</v>
      </c>
      <c r="R560" s="67" t="s">
        <v>2696</v>
      </c>
      <c r="S560" s="66"/>
      <c r="T560" s="68" t="s">
        <v>163</v>
      </c>
      <c r="U560" s="62" t="s">
        <v>42</v>
      </c>
      <c r="V560" s="66"/>
      <c r="W560" s="69"/>
      <c r="X560" s="38"/>
      <c r="Y560" s="70" t="s">
        <v>47</v>
      </c>
      <c r="Z560" s="70" t="s">
        <v>47</v>
      </c>
      <c r="AA560" s="4"/>
      <c r="AB560" s="13" t="str">
        <f t="shared" si="91"/>
        <v>/rsm:CrossIndustryInvoice/rsm:SupplyChainTradeTransaction/ram:ApplicableHeaderTradeAgreement/ram:QuotationReferencedDocument/ram:FormattedIssueDateTime/qdt:DateTimeString</v>
      </c>
      <c r="AC560" s="13" t="str">
        <f t="shared" si="92"/>
        <v>/@format</v>
      </c>
      <c r="AD560" s="14">
        <f>COUNTIFS(R$4:R560,AB560)</f>
        <v>1</v>
      </c>
      <c r="AE560" s="1"/>
      <c r="AF560" s="61" t="str">
        <f t="shared" si="85"/>
        <v>EXT</v>
      </c>
      <c r="AG560" s="62">
        <f t="shared" si="87"/>
        <v>6</v>
      </c>
      <c r="AH560" s="62" t="str">
        <f t="shared" si="86"/>
        <v>1..1</v>
      </c>
      <c r="AI560" s="64" t="s">
        <v>229</v>
      </c>
      <c r="AJ560" s="64"/>
      <c r="AK560" s="65"/>
      <c r="AL560" s="65"/>
      <c r="AM560" s="65"/>
      <c r="AN560" s="64"/>
      <c r="AO560" s="66" t="str">
        <f t="shared" si="84"/>
        <v>1..1</v>
      </c>
      <c r="AP560" s="66" t="str">
        <f t="shared" si="84"/>
        <v>1..1</v>
      </c>
      <c r="AQ560" s="6" t="str">
        <f t="shared" si="84"/>
        <v>/rsm:CrossIndustryInvoice
/rsm:SupplyChainTradeTransaction
/ram:ApplicableHeaderTradeAgreement
/ram:QuotationReferencedDocument
/ram:FormattedIssueDateTime
/qdt:DateTimeString
/@format</v>
      </c>
      <c r="AR560" s="67" t="str">
        <f t="shared" si="84"/>
        <v>/rsm:CrossIndustryInvoice/rsm:SupplyChainTradeTransaction/ram:ApplicableHeaderTradeAgreement/ram:QuotationReferencedDocument/ram:FormattedIssueDateTime/qdt:DateTimeString/@format</v>
      </c>
      <c r="AS560" s="66"/>
      <c r="AT560" s="68" t="s">
        <v>163</v>
      </c>
      <c r="AU560" s="62" t="str">
        <f t="shared" si="88"/>
        <v>0..1</v>
      </c>
      <c r="AV560" s="66"/>
      <c r="AW560" s="69"/>
      <c r="AX560" s="7"/>
      <c r="AY560" s="70" t="str">
        <f t="shared" si="89"/>
        <v>EXTENDED</v>
      </c>
      <c r="AZ560" s="70" t="str">
        <f t="shared" si="89"/>
        <v>EXTENDED</v>
      </c>
      <c r="BA560" s="1"/>
      <c r="BB560" s="57"/>
      <c r="BE560"/>
      <c r="BF560" s="1"/>
      <c r="BG560" s="1"/>
      <c r="BH560" s="1"/>
      <c r="BI560" s="1"/>
      <c r="BJ560" s="1"/>
      <c r="BK560" s="1"/>
      <c r="BL560" s="1"/>
      <c r="BM560" s="1"/>
      <c r="BN560" s="1"/>
      <c r="BO560" s="1"/>
      <c r="BP560" s="1"/>
      <c r="BQ560" s="1"/>
      <c r="BR560" s="1"/>
      <c r="BS560" s="1"/>
      <c r="BT560" s="1"/>
      <c r="BU560" s="1"/>
      <c r="BV560" s="1"/>
      <c r="BW560" s="1"/>
      <c r="BX560" s="1"/>
      <c r="BY560" s="1"/>
      <c r="BZ560" s="1"/>
    </row>
    <row r="561" spans="1:78" s="59" customFormat="1" ht="75" x14ac:dyDescent="0.2">
      <c r="A561" s="45" t="str">
        <f t="shared" si="93"/>
        <v>NO</v>
      </c>
      <c r="B561" s="45"/>
      <c r="C561" s="45"/>
      <c r="D561" s="182" t="s">
        <v>1526</v>
      </c>
      <c r="E561" s="187" t="s">
        <v>2697</v>
      </c>
      <c r="F561" s="302" t="e">
        <v>#N/A</v>
      </c>
      <c r="G561" s="110">
        <f t="shared" si="90"/>
        <v>3</v>
      </c>
      <c r="H561" s="110" t="s">
        <v>42</v>
      </c>
      <c r="I561" s="111" t="s">
        <v>2698</v>
      </c>
      <c r="J561" s="112"/>
      <c r="K561" s="113"/>
      <c r="L561" s="113"/>
      <c r="M561" s="113"/>
      <c r="N561" s="112"/>
      <c r="O561" s="110" t="s">
        <v>42</v>
      </c>
      <c r="P561" s="110" t="str">
        <f t="shared" si="76"/>
        <v>0..1</v>
      </c>
      <c r="Q561" s="114" t="s">
        <v>2699</v>
      </c>
      <c r="R561" s="115" t="s">
        <v>2700</v>
      </c>
      <c r="S561" s="110"/>
      <c r="T561" s="116"/>
      <c r="U561" s="110" t="s">
        <v>42</v>
      </c>
      <c r="V561" s="110"/>
      <c r="W561" s="117"/>
      <c r="X561" s="38"/>
      <c r="Y561" s="116" t="s">
        <v>185</v>
      </c>
      <c r="Z561" s="116" t="s">
        <v>185</v>
      </c>
      <c r="AA561" s="4"/>
      <c r="AB561" s="13" t="str">
        <f t="shared" si="91"/>
        <v>/rsm:CrossIndustryInvoice/rsm:SupplyChainTradeTransaction/ram:ApplicableHeaderTradeAgreement</v>
      </c>
      <c r="AC561" s="13" t="str">
        <f t="shared" si="92"/>
        <v>/ram:ContractReferencedDocument</v>
      </c>
      <c r="AD561" s="14">
        <f>COUNTIFS(R$4:R561,AB561)</f>
        <v>1</v>
      </c>
      <c r="AE561" s="1"/>
      <c r="AF561" s="187" t="str">
        <f t="shared" si="85"/>
        <v>BT-12-00</v>
      </c>
      <c r="AG561" s="110">
        <f t="shared" si="87"/>
        <v>3</v>
      </c>
      <c r="AH561" s="110" t="str">
        <f t="shared" si="86"/>
        <v>0..1</v>
      </c>
      <c r="AI561" s="111" t="s">
        <v>2701</v>
      </c>
      <c r="AJ561" s="112"/>
      <c r="AK561" s="113"/>
      <c r="AL561" s="113"/>
      <c r="AM561" s="113" t="s">
        <v>35</v>
      </c>
      <c r="AN561" s="112"/>
      <c r="AO561" s="110" t="str">
        <f t="shared" si="84"/>
        <v>0..1</v>
      </c>
      <c r="AP561" s="110" t="str">
        <f t="shared" si="84"/>
        <v>0..1</v>
      </c>
      <c r="AQ561" s="114" t="str">
        <f t="shared" si="84"/>
        <v>/rsm:CrossIndustryInvoice
/rsm:SupplyChainTradeTransaction
/ram:ApplicableHeaderTradeAgreement
/ram:ContractReferencedDocument</v>
      </c>
      <c r="AR561" s="115" t="str">
        <f t="shared" si="84"/>
        <v>/rsm:CrossIndustryInvoice/rsm:SupplyChainTradeTransaction/ram:ApplicableHeaderTradeAgreement/ram:ContractReferencedDocument</v>
      </c>
      <c r="AS561" s="110"/>
      <c r="AT561" s="116"/>
      <c r="AU561" s="110" t="str">
        <f t="shared" si="88"/>
        <v>0..1</v>
      </c>
      <c r="AV561" s="110"/>
      <c r="AW561" s="117"/>
      <c r="AX561" s="7"/>
      <c r="AY561" s="116" t="str">
        <f t="shared" si="89"/>
        <v>BASIC WL</v>
      </c>
      <c r="AZ561" s="116" t="str">
        <f t="shared" si="89"/>
        <v>BASIC WL</v>
      </c>
      <c r="BA561" s="1"/>
      <c r="BB561" s="57"/>
      <c r="BE561"/>
      <c r="BF561" s="1"/>
      <c r="BG561" s="1"/>
      <c r="BH561" s="1"/>
      <c r="BI561" s="1"/>
      <c r="BJ561" s="1"/>
      <c r="BK561" s="1"/>
      <c r="BL561" s="1"/>
      <c r="BM561" s="1"/>
      <c r="BN561" s="1"/>
      <c r="BO561" s="1"/>
      <c r="BP561" s="1"/>
      <c r="BQ561" s="1"/>
      <c r="BR561" s="1"/>
      <c r="BS561" s="1"/>
      <c r="BT561" s="1"/>
      <c r="BU561" s="1"/>
      <c r="BV561" s="1"/>
      <c r="BW561" s="1"/>
      <c r="BX561" s="1"/>
      <c r="BY561" s="1"/>
      <c r="BZ561" s="1"/>
    </row>
    <row r="562" spans="1:78" s="59" customFormat="1" ht="90" x14ac:dyDescent="0.2">
      <c r="A562" s="45" t="str">
        <f t="shared" si="93"/>
        <v>YES</v>
      </c>
      <c r="B562" s="45"/>
      <c r="C562" s="45"/>
      <c r="D562" s="185" t="s">
        <v>1526</v>
      </c>
      <c r="E562" s="186" t="s">
        <v>2702</v>
      </c>
      <c r="F562" s="301" t="s">
        <v>2702</v>
      </c>
      <c r="G562" s="66">
        <f t="shared" si="90"/>
        <v>4</v>
      </c>
      <c r="H562" s="66" t="s">
        <v>42</v>
      </c>
      <c r="I562" s="64" t="s">
        <v>2703</v>
      </c>
      <c r="J562" s="64" t="s">
        <v>2704</v>
      </c>
      <c r="K562" s="65" t="s">
        <v>2705</v>
      </c>
      <c r="L562" s="65" t="s">
        <v>2706</v>
      </c>
      <c r="M562" s="65" t="s">
        <v>35</v>
      </c>
      <c r="N562" s="150" t="s">
        <v>548</v>
      </c>
      <c r="O562" s="66" t="s">
        <v>32</v>
      </c>
      <c r="P562" s="66" t="str">
        <f t="shared" si="76"/>
        <v>1..1</v>
      </c>
      <c r="Q562" s="2" t="s">
        <v>2707</v>
      </c>
      <c r="R562" s="75" t="s">
        <v>2708</v>
      </c>
      <c r="S562" s="66" t="s">
        <v>551</v>
      </c>
      <c r="T562" s="68" t="s">
        <v>56</v>
      </c>
      <c r="U562" s="66" t="s">
        <v>42</v>
      </c>
      <c r="V562" s="66" t="s">
        <v>35</v>
      </c>
      <c r="W562" s="69" t="s">
        <v>35</v>
      </c>
      <c r="X562" s="38"/>
      <c r="Y562" s="68" t="s">
        <v>185</v>
      </c>
      <c r="Z562" s="68" t="s">
        <v>185</v>
      </c>
      <c r="AA562" s="4"/>
      <c r="AB562" s="13" t="str">
        <f t="shared" si="91"/>
        <v>/rsm:CrossIndustryInvoice/rsm:SupplyChainTradeTransaction/ram:ApplicableHeaderTradeAgreement/ram:ContractReferencedDocument</v>
      </c>
      <c r="AC562" s="13" t="str">
        <f t="shared" si="92"/>
        <v>/ram:IssuerAssignedID</v>
      </c>
      <c r="AD562" s="14">
        <f>COUNTIFS(R$4:R562,AB562)</f>
        <v>1</v>
      </c>
      <c r="AE562" s="1"/>
      <c r="AF562" s="186" t="str">
        <f t="shared" si="85"/>
        <v>BT-12</v>
      </c>
      <c r="AG562" s="66">
        <f t="shared" si="87"/>
        <v>4</v>
      </c>
      <c r="AH562" s="66" t="str">
        <f t="shared" si="86"/>
        <v>0..1</v>
      </c>
      <c r="AI562" s="64" t="s">
        <v>2709</v>
      </c>
      <c r="AJ562" s="64" t="s">
        <v>2710</v>
      </c>
      <c r="AK562" s="65" t="s">
        <v>2711</v>
      </c>
      <c r="AL562" s="65" t="s">
        <v>2712</v>
      </c>
      <c r="AM562" s="65" t="s">
        <v>35</v>
      </c>
      <c r="AN562" s="150" t="s">
        <v>555</v>
      </c>
      <c r="AO562" s="66" t="str">
        <f t="shared" si="84"/>
        <v>1..1</v>
      </c>
      <c r="AP562" s="66" t="str">
        <f t="shared" si="84"/>
        <v>1..1</v>
      </c>
      <c r="AQ562" s="2" t="str">
        <f t="shared" si="84"/>
        <v>/rsm:CrossIndustryInvoice
/rsm:SupplyChainTradeTransaction
/ram:ApplicableHeaderTradeAgreement
/ram:ContractReferencedDocument
/ram:IssuerAssignedID</v>
      </c>
      <c r="AR562" s="75" t="str">
        <f t="shared" si="84"/>
        <v>/rsm:CrossIndustryInvoice/rsm:SupplyChainTradeTransaction/ram:ApplicableHeaderTradeAgreement/ram:ContractReferencedDocument/ram:IssuerAssignedID</v>
      </c>
      <c r="AS562" s="66" t="s">
        <v>551</v>
      </c>
      <c r="AT562" s="68" t="s">
        <v>56</v>
      </c>
      <c r="AU562" s="66" t="str">
        <f t="shared" si="88"/>
        <v>0..1</v>
      </c>
      <c r="AV562" s="66" t="s">
        <v>35</v>
      </c>
      <c r="AW562" s="69" t="s">
        <v>35</v>
      </c>
      <c r="AX562" s="7"/>
      <c r="AY562" s="68" t="str">
        <f t="shared" si="89"/>
        <v>BASIC WL</v>
      </c>
      <c r="AZ562" s="68" t="str">
        <f t="shared" si="89"/>
        <v>BASIC WL</v>
      </c>
      <c r="BA562" s="1"/>
      <c r="BB562" s="57"/>
      <c r="BE562"/>
      <c r="BF562" s="1"/>
      <c r="BG562" s="1"/>
      <c r="BH562" s="1"/>
      <c r="BI562" s="1"/>
      <c r="BJ562" s="1"/>
      <c r="BK562" s="1"/>
      <c r="BL562" s="1"/>
      <c r="BM562" s="1"/>
      <c r="BN562" s="1"/>
      <c r="BO562" s="1"/>
      <c r="BP562" s="1"/>
      <c r="BQ562" s="1"/>
      <c r="BR562" s="1"/>
      <c r="BS562" s="1"/>
      <c r="BT562" s="1"/>
      <c r="BU562" s="1"/>
      <c r="BV562" s="1"/>
      <c r="BW562" s="1"/>
      <c r="BX562" s="1"/>
      <c r="BY562" s="1"/>
      <c r="BZ562" s="1"/>
    </row>
    <row r="563" spans="1:78" s="59" customFormat="1" ht="90" x14ac:dyDescent="0.2">
      <c r="A563" s="45" t="str">
        <f t="shared" si="93"/>
        <v>EXT</v>
      </c>
      <c r="B563" s="131" t="s">
        <v>2713</v>
      </c>
      <c r="C563" s="131"/>
      <c r="D563" s="189" t="s">
        <v>1526</v>
      </c>
      <c r="E563" s="61" t="s">
        <v>41</v>
      </c>
      <c r="F563" s="282" t="s">
        <v>4964</v>
      </c>
      <c r="G563" s="62">
        <f t="shared" si="90"/>
        <v>4</v>
      </c>
      <c r="H563" s="62" t="s">
        <v>32</v>
      </c>
      <c r="I563" s="197" t="s">
        <v>2714</v>
      </c>
      <c r="J563" s="197" t="s">
        <v>2715</v>
      </c>
      <c r="K563" s="198" t="s">
        <v>2716</v>
      </c>
      <c r="L563" s="198" t="s">
        <v>2717</v>
      </c>
      <c r="M563" s="198"/>
      <c r="N563" s="199"/>
      <c r="O563" s="66" t="s">
        <v>42</v>
      </c>
      <c r="P563" s="66" t="str">
        <f t="shared" si="76"/>
        <v>0..1</v>
      </c>
      <c r="Q563" s="200" t="s">
        <v>2718</v>
      </c>
      <c r="R563" s="201" t="s">
        <v>2719</v>
      </c>
      <c r="S563" s="66"/>
      <c r="T563" s="68" t="s">
        <v>163</v>
      </c>
      <c r="U563" s="62" t="s">
        <v>42</v>
      </c>
      <c r="V563" s="66"/>
      <c r="W563" s="69"/>
      <c r="X563" s="38"/>
      <c r="Y563" s="70" t="s">
        <v>47</v>
      </c>
      <c r="Z563" s="70" t="s">
        <v>48</v>
      </c>
      <c r="AA563" s="4"/>
      <c r="AB563" s="13" t="str">
        <f t="shared" si="91"/>
        <v>/rsm:CrossIndustryInvoice/rsm:SupplyChainTradeTransaction/ram:ApplicableHeaderTradeAgreement/ram:ContractReferencedDocument</v>
      </c>
      <c r="AC563" s="13" t="str">
        <f t="shared" si="92"/>
        <v>/ram:ReferenceTypeCode</v>
      </c>
      <c r="AD563" s="14">
        <f>COUNTIFS(R$4:R563,AB563)</f>
        <v>1</v>
      </c>
      <c r="AE563" s="1"/>
      <c r="AF563" s="61" t="str">
        <f t="shared" si="85"/>
        <v>EXT</v>
      </c>
      <c r="AG563" s="62">
        <f t="shared" si="87"/>
        <v>4</v>
      </c>
      <c r="AH563" s="62" t="str">
        <f t="shared" si="86"/>
        <v>1..1</v>
      </c>
      <c r="AI563" s="197" t="s">
        <v>2720</v>
      </c>
      <c r="AJ563" s="197" t="s">
        <v>2721</v>
      </c>
      <c r="AK563" s="198" t="s">
        <v>2716</v>
      </c>
      <c r="AL563" s="198" t="s">
        <v>2722</v>
      </c>
      <c r="AM563" s="198"/>
      <c r="AN563" s="64"/>
      <c r="AO563" s="66" t="str">
        <f t="shared" si="84"/>
        <v>0..1</v>
      </c>
      <c r="AP563" s="66" t="str">
        <f t="shared" si="84"/>
        <v>0..1</v>
      </c>
      <c r="AQ563" s="200" t="str">
        <f t="shared" si="84"/>
        <v>/rsm:CrossIndustryInvoice
/rsm:SupplyChainTradeTransaction
/ram:ApplicableHeaderTradeAgreement
/ram:ContractReferencedDocument
/ram:ReferenceTypeCode</v>
      </c>
      <c r="AR563" s="201" t="str">
        <f t="shared" si="84"/>
        <v>/rsm:CrossIndustryInvoice/rsm:SupplyChainTradeTransaction/ram:ApplicableHeaderTradeAgreement/ram:ContractReferencedDocument/ram:ReferenceTypeCode</v>
      </c>
      <c r="AS563" s="66"/>
      <c r="AT563" s="68" t="s">
        <v>163</v>
      </c>
      <c r="AU563" s="62" t="str">
        <f t="shared" si="88"/>
        <v>0..1</v>
      </c>
      <c r="AV563" s="66"/>
      <c r="AW563" s="69"/>
      <c r="AX563" s="7"/>
      <c r="AY563" s="70" t="str">
        <f t="shared" si="89"/>
        <v>EXTENDED</v>
      </c>
      <c r="AZ563" s="70" t="str">
        <f t="shared" si="89"/>
        <v>EXTENDED FR B2B</v>
      </c>
      <c r="BA563" s="1"/>
      <c r="BB563" s="57"/>
      <c r="BE563"/>
      <c r="BF563" s="1"/>
      <c r="BG563" s="1"/>
      <c r="BH563" s="1"/>
      <c r="BI563" s="1"/>
      <c r="BJ563" s="1"/>
      <c r="BK563" s="1"/>
      <c r="BL563" s="1"/>
      <c r="BM563" s="1"/>
      <c r="BN563" s="1"/>
      <c r="BO563" s="1"/>
      <c r="BP563" s="1"/>
      <c r="BQ563" s="1"/>
      <c r="BR563" s="1"/>
      <c r="BS563" s="1"/>
      <c r="BT563" s="1"/>
      <c r="BU563" s="1"/>
      <c r="BV563" s="1"/>
      <c r="BW563" s="1"/>
      <c r="BX563" s="1"/>
      <c r="BY563" s="1"/>
      <c r="BZ563" s="1"/>
    </row>
    <row r="564" spans="1:78" s="59" customFormat="1" ht="90" x14ac:dyDescent="0.2">
      <c r="A564" s="45" t="str">
        <f t="shared" si="93"/>
        <v>EXT</v>
      </c>
      <c r="B564" s="45"/>
      <c r="C564" s="45"/>
      <c r="D564" s="189" t="s">
        <v>1526</v>
      </c>
      <c r="E564" s="140" t="s">
        <v>41</v>
      </c>
      <c r="F564" s="296" t="e">
        <v>#N/A</v>
      </c>
      <c r="G564" s="141">
        <f t="shared" si="90"/>
        <v>4</v>
      </c>
      <c r="H564" s="141" t="s">
        <v>42</v>
      </c>
      <c r="I564" s="138" t="s">
        <v>582</v>
      </c>
      <c r="J564" s="125"/>
      <c r="K564" s="126"/>
      <c r="L564" s="126"/>
      <c r="M564" s="126"/>
      <c r="N564" s="125"/>
      <c r="O564" s="124" t="s">
        <v>42</v>
      </c>
      <c r="P564" s="124" t="str">
        <f t="shared" si="76"/>
        <v>0..1</v>
      </c>
      <c r="Q564" s="142" t="s">
        <v>2723</v>
      </c>
      <c r="R564" s="143" t="s">
        <v>2724</v>
      </c>
      <c r="S564" s="124"/>
      <c r="T564" s="129"/>
      <c r="U564" s="141" t="s">
        <v>42</v>
      </c>
      <c r="V564" s="124"/>
      <c r="W564" s="130"/>
      <c r="X564" s="38"/>
      <c r="Y564" s="144" t="s">
        <v>47</v>
      </c>
      <c r="Z564" s="144" t="s">
        <v>47</v>
      </c>
      <c r="AA564" s="4"/>
      <c r="AB564" s="13" t="str">
        <f t="shared" si="91"/>
        <v>/rsm:CrossIndustryInvoice/rsm:SupplyChainTradeTransaction/ram:ApplicableHeaderTradeAgreement/ram:ContractReferencedDocument</v>
      </c>
      <c r="AC564" s="13" t="str">
        <f t="shared" si="92"/>
        <v>/ram:FormattedIssueDateTime</v>
      </c>
      <c r="AD564" s="14">
        <f>COUNTIFS(R$4:R564,AB564)</f>
        <v>1</v>
      </c>
      <c r="AE564" s="1"/>
      <c r="AF564" s="140" t="str">
        <f t="shared" si="85"/>
        <v>EXT</v>
      </c>
      <c r="AG564" s="141">
        <f t="shared" si="87"/>
        <v>4</v>
      </c>
      <c r="AH564" s="141" t="str">
        <f t="shared" si="86"/>
        <v>0..1</v>
      </c>
      <c r="AI564" s="138" t="s">
        <v>609</v>
      </c>
      <c r="AJ564" s="125"/>
      <c r="AK564" s="126"/>
      <c r="AL564" s="126"/>
      <c r="AM564" s="126"/>
      <c r="AN564" s="125"/>
      <c r="AO564" s="124" t="str">
        <f t="shared" si="84"/>
        <v>0..1</v>
      </c>
      <c r="AP564" s="124" t="str">
        <f t="shared" si="84"/>
        <v>0..1</v>
      </c>
      <c r="AQ564" s="142" t="str">
        <f t="shared" si="84"/>
        <v>/rsm:CrossIndustryInvoice
/rsm:SupplyChainTradeTransaction
/ram:ApplicableHeaderTradeAgreement
/ram:ContractReferencedDocument
/ram:FormattedIssueDateTime</v>
      </c>
      <c r="AR564" s="143" t="str">
        <f t="shared" si="84"/>
        <v>/rsm:CrossIndustryInvoice/rsm:SupplyChainTradeTransaction/ram:ApplicableHeaderTradeAgreement/ram:ContractReferencedDocument/ram:FormattedIssueDateTime</v>
      </c>
      <c r="AS564" s="124"/>
      <c r="AT564" s="129"/>
      <c r="AU564" s="141" t="str">
        <f t="shared" si="88"/>
        <v>0..1</v>
      </c>
      <c r="AV564" s="124"/>
      <c r="AW564" s="130"/>
      <c r="AX564" s="7"/>
      <c r="AY564" s="144" t="str">
        <f t="shared" si="89"/>
        <v>EXTENDED</v>
      </c>
      <c r="AZ564" s="144" t="str">
        <f t="shared" si="89"/>
        <v>EXTENDED</v>
      </c>
      <c r="BA564" s="1"/>
      <c r="BB564" s="57"/>
      <c r="BE564"/>
      <c r="BF564" s="1"/>
      <c r="BG564" s="1"/>
      <c r="BH564" s="1"/>
      <c r="BI564" s="1"/>
      <c r="BJ564" s="1"/>
      <c r="BK564" s="1"/>
      <c r="BL564" s="1"/>
      <c r="BM564" s="1"/>
      <c r="BN564" s="1"/>
      <c r="BO564" s="1"/>
      <c r="BP564" s="1"/>
      <c r="BQ564" s="1"/>
      <c r="BR564" s="1"/>
      <c r="BS564" s="1"/>
      <c r="BT564" s="1"/>
      <c r="BU564" s="1"/>
      <c r="BV564" s="1"/>
      <c r="BW564" s="1"/>
      <c r="BX564" s="1"/>
      <c r="BY564" s="1"/>
      <c r="BZ564" s="1"/>
    </row>
    <row r="565" spans="1:78" s="59" customFormat="1" ht="105" x14ac:dyDescent="0.2">
      <c r="A565" s="45" t="str">
        <f t="shared" si="93"/>
        <v>EXT</v>
      </c>
      <c r="B565" s="45"/>
      <c r="C565" s="45"/>
      <c r="D565" s="189" t="s">
        <v>1526</v>
      </c>
      <c r="E565" s="61" t="s">
        <v>41</v>
      </c>
      <c r="F565" s="282" t="e">
        <v>#N/A</v>
      </c>
      <c r="G565" s="62">
        <f t="shared" si="90"/>
        <v>5</v>
      </c>
      <c r="H565" s="62" t="s">
        <v>32</v>
      </c>
      <c r="I565" s="64" t="s">
        <v>586</v>
      </c>
      <c r="J565" s="64"/>
      <c r="K565" s="65"/>
      <c r="L565" s="65"/>
      <c r="M565" s="65"/>
      <c r="N565" s="64"/>
      <c r="O565" s="66" t="s">
        <v>32</v>
      </c>
      <c r="P565" s="66" t="str">
        <f t="shared" si="76"/>
        <v>1..1</v>
      </c>
      <c r="Q565" s="6" t="s">
        <v>2725</v>
      </c>
      <c r="R565" s="67" t="s">
        <v>2726</v>
      </c>
      <c r="S565" s="66" t="s">
        <v>151</v>
      </c>
      <c r="T565" s="68" t="s">
        <v>56</v>
      </c>
      <c r="U565" s="62" t="s">
        <v>42</v>
      </c>
      <c r="V565" s="66"/>
      <c r="W565" s="69"/>
      <c r="X565" s="38"/>
      <c r="Y565" s="70" t="s">
        <v>47</v>
      </c>
      <c r="Z565" s="70" t="s">
        <v>47</v>
      </c>
      <c r="AA565" s="4"/>
      <c r="AB565" s="13" t="str">
        <f t="shared" si="91"/>
        <v>/rsm:CrossIndustryInvoice/rsm:SupplyChainTradeTransaction/ram:ApplicableHeaderTradeAgreement/ram:ContractReferencedDocument/ram:FormattedIssueDateTime</v>
      </c>
      <c r="AC565" s="13" t="str">
        <f t="shared" si="92"/>
        <v>/qdt:DateTimeString</v>
      </c>
      <c r="AD565" s="14">
        <f>COUNTIFS(R$4:R565,AB565)</f>
        <v>1</v>
      </c>
      <c r="AE565" s="1"/>
      <c r="AF565" s="61" t="str">
        <f t="shared" si="85"/>
        <v>EXT</v>
      </c>
      <c r="AG565" s="62">
        <f t="shared" si="87"/>
        <v>5</v>
      </c>
      <c r="AH565" s="62" t="str">
        <f t="shared" si="86"/>
        <v>1..1</v>
      </c>
      <c r="AI565" s="64" t="s">
        <v>612</v>
      </c>
      <c r="AJ565" s="64"/>
      <c r="AK565" s="65"/>
      <c r="AL565" s="65"/>
      <c r="AM565" s="65"/>
      <c r="AN565" s="64"/>
      <c r="AO565" s="66" t="str">
        <f t="shared" ref="AO565:AR627" si="94">O565</f>
        <v>1..1</v>
      </c>
      <c r="AP565" s="66" t="str">
        <f t="shared" si="94"/>
        <v>1..1</v>
      </c>
      <c r="AQ565" s="6" t="str">
        <f t="shared" si="94"/>
        <v>/rsm:CrossIndustryInvoice
/rsm:SupplyChainTradeTransaction
/ram:ApplicableHeaderTradeAgreement
/ram:ContractReferencedDocument
/ram:FormattedIssueDateTime
/qdt:DateTimeString</v>
      </c>
      <c r="AR565" s="67" t="str">
        <f t="shared" si="94"/>
        <v>/rsm:CrossIndustryInvoice/rsm:SupplyChainTradeTransaction/ram:ApplicableHeaderTradeAgreement/ram:ContractReferencedDocument/ram:FormattedIssueDateTime/qdt:DateTimeString</v>
      </c>
      <c r="AS565" s="66" t="s">
        <v>151</v>
      </c>
      <c r="AT565" s="68" t="s">
        <v>56</v>
      </c>
      <c r="AU565" s="62" t="str">
        <f t="shared" si="88"/>
        <v>0..1</v>
      </c>
      <c r="AV565" s="66"/>
      <c r="AW565" s="69"/>
      <c r="AX565" s="7"/>
      <c r="AY565" s="70" t="str">
        <f t="shared" si="89"/>
        <v>EXTENDED</v>
      </c>
      <c r="AZ565" s="70" t="str">
        <f t="shared" si="89"/>
        <v>EXTENDED</v>
      </c>
      <c r="BA565" s="1"/>
      <c r="BB565" s="57"/>
      <c r="BE565"/>
      <c r="BF565" s="1"/>
      <c r="BG565" s="1"/>
      <c r="BH565" s="1"/>
      <c r="BI565" s="1"/>
      <c r="BJ565" s="1"/>
      <c r="BK565" s="1"/>
      <c r="BL565" s="1"/>
      <c r="BM565" s="1"/>
      <c r="BN565" s="1"/>
      <c r="BO565" s="1"/>
      <c r="BP565" s="1"/>
      <c r="BQ565" s="1"/>
      <c r="BR565" s="1"/>
      <c r="BS565" s="1"/>
      <c r="BT565" s="1"/>
      <c r="BU565" s="1"/>
      <c r="BV565" s="1"/>
      <c r="BW565" s="1"/>
      <c r="BX565" s="1"/>
      <c r="BY565" s="1"/>
      <c r="BZ565" s="1"/>
    </row>
    <row r="566" spans="1:78" s="59" customFormat="1" ht="120" x14ac:dyDescent="0.2">
      <c r="A566" s="45" t="str">
        <f t="shared" si="93"/>
        <v>EXT</v>
      </c>
      <c r="B566" s="45"/>
      <c r="C566" s="45"/>
      <c r="D566" s="189" t="s">
        <v>1526</v>
      </c>
      <c r="E566" s="61" t="s">
        <v>41</v>
      </c>
      <c r="F566" s="282" t="e">
        <v>#N/A</v>
      </c>
      <c r="G566" s="62">
        <f t="shared" si="90"/>
        <v>6</v>
      </c>
      <c r="H566" s="62" t="s">
        <v>32</v>
      </c>
      <c r="I566" s="64" t="s">
        <v>226</v>
      </c>
      <c r="J566" s="64"/>
      <c r="K566" s="65"/>
      <c r="L566" s="65"/>
      <c r="M566" s="65" t="s">
        <v>160</v>
      </c>
      <c r="N566" s="64"/>
      <c r="O566" s="66" t="s">
        <v>32</v>
      </c>
      <c r="P566" s="66" t="str">
        <f t="shared" si="76"/>
        <v>1..1</v>
      </c>
      <c r="Q566" s="6" t="s">
        <v>2727</v>
      </c>
      <c r="R566" s="67" t="s">
        <v>2728</v>
      </c>
      <c r="S566" s="66"/>
      <c r="T566" s="68" t="s">
        <v>163</v>
      </c>
      <c r="U566" s="62" t="s">
        <v>42</v>
      </c>
      <c r="V566" s="66"/>
      <c r="W566" s="69"/>
      <c r="X566" s="38"/>
      <c r="Y566" s="70" t="s">
        <v>47</v>
      </c>
      <c r="Z566" s="70" t="s">
        <v>47</v>
      </c>
      <c r="AA566" s="4"/>
      <c r="AB566" s="13" t="str">
        <f t="shared" si="91"/>
        <v>/rsm:CrossIndustryInvoice/rsm:SupplyChainTradeTransaction/ram:ApplicableHeaderTradeAgreement/ram:ContractReferencedDocument/ram:FormattedIssueDateTime/qdt:DateTimeString</v>
      </c>
      <c r="AC566" s="13" t="str">
        <f t="shared" si="92"/>
        <v>/@format</v>
      </c>
      <c r="AD566" s="14">
        <f>COUNTIFS(R$4:R566,AB566)</f>
        <v>1</v>
      </c>
      <c r="AE566" s="1"/>
      <c r="AF566" s="61" t="str">
        <f t="shared" si="85"/>
        <v>EXT</v>
      </c>
      <c r="AG566" s="62">
        <f t="shared" si="87"/>
        <v>6</v>
      </c>
      <c r="AH566" s="62" t="str">
        <f t="shared" si="86"/>
        <v>1..1</v>
      </c>
      <c r="AI566" s="64" t="s">
        <v>229</v>
      </c>
      <c r="AJ566" s="64"/>
      <c r="AK566" s="65"/>
      <c r="AL566" s="65"/>
      <c r="AM566" s="65"/>
      <c r="AN566" s="64"/>
      <c r="AO566" s="66" t="str">
        <f t="shared" si="94"/>
        <v>1..1</v>
      </c>
      <c r="AP566" s="66" t="str">
        <f t="shared" si="94"/>
        <v>1..1</v>
      </c>
      <c r="AQ566" s="6" t="str">
        <f t="shared" si="94"/>
        <v>/rsm:CrossIndustryInvoice
/rsm:SupplyChainTradeTransaction
/ram:ApplicableHeaderTradeAgreement
/ram:ContractReferencedDocument
/ram:FormattedIssueDateTime
/qdt:DateTimeString
/@format</v>
      </c>
      <c r="AR566" s="67" t="str">
        <f t="shared" si="94"/>
        <v>/rsm:CrossIndustryInvoice/rsm:SupplyChainTradeTransaction/ram:ApplicableHeaderTradeAgreement/ram:ContractReferencedDocument/ram:FormattedIssueDateTime/qdt:DateTimeString/@format</v>
      </c>
      <c r="AS566" s="66"/>
      <c r="AT566" s="68" t="s">
        <v>163</v>
      </c>
      <c r="AU566" s="62" t="str">
        <f t="shared" si="88"/>
        <v>0..1</v>
      </c>
      <c r="AV566" s="66"/>
      <c r="AW566" s="69"/>
      <c r="AX566" s="7"/>
      <c r="AY566" s="70" t="str">
        <f t="shared" si="89"/>
        <v>EXTENDED</v>
      </c>
      <c r="AZ566" s="70" t="str">
        <f t="shared" si="89"/>
        <v>EXTENDED</v>
      </c>
      <c r="BA566" s="1"/>
      <c r="BB566" s="57"/>
      <c r="BE566"/>
      <c r="BF566" s="1"/>
      <c r="BG566" s="1"/>
      <c r="BH566" s="1"/>
      <c r="BI566" s="1"/>
      <c r="BJ566" s="1"/>
      <c r="BK566" s="1"/>
      <c r="BL566" s="1"/>
      <c r="BM566" s="1"/>
      <c r="BN566" s="1"/>
      <c r="BO566" s="1"/>
      <c r="BP566" s="1"/>
      <c r="BQ566" s="1"/>
      <c r="BR566" s="1"/>
      <c r="BS566" s="1"/>
      <c r="BT566" s="1"/>
      <c r="BU566" s="1"/>
      <c r="BV566" s="1"/>
      <c r="BW566" s="1"/>
      <c r="BX566" s="1"/>
      <c r="BY566" s="1"/>
      <c r="BZ566" s="1"/>
    </row>
    <row r="567" spans="1:78" s="59" customFormat="1" ht="105" x14ac:dyDescent="0.2">
      <c r="A567" s="45" t="str">
        <f t="shared" si="93"/>
        <v>NO</v>
      </c>
      <c r="B567" s="45"/>
      <c r="C567" s="45"/>
      <c r="D567" s="182" t="s">
        <v>1526</v>
      </c>
      <c r="E567" s="187" t="s">
        <v>2729</v>
      </c>
      <c r="F567" s="302" t="s">
        <v>2729</v>
      </c>
      <c r="G567" s="110">
        <f t="shared" si="90"/>
        <v>3</v>
      </c>
      <c r="H567" s="110" t="s">
        <v>62</v>
      </c>
      <c r="I567" s="111" t="s">
        <v>2730</v>
      </c>
      <c r="J567" s="112" t="s">
        <v>2731</v>
      </c>
      <c r="K567" s="113" t="s">
        <v>2732</v>
      </c>
      <c r="L567" s="113" t="s">
        <v>2733</v>
      </c>
      <c r="M567" s="113" t="s">
        <v>35</v>
      </c>
      <c r="N567" s="112"/>
      <c r="O567" s="110" t="s">
        <v>62</v>
      </c>
      <c r="P567" s="110" t="str">
        <f t="shared" si="76"/>
        <v>0..n</v>
      </c>
      <c r="Q567" s="114" t="s">
        <v>2734</v>
      </c>
      <c r="R567" s="115" t="s">
        <v>2735</v>
      </c>
      <c r="S567" s="110" t="s">
        <v>35</v>
      </c>
      <c r="T567" s="116"/>
      <c r="U567" s="110" t="s">
        <v>62</v>
      </c>
      <c r="V567" s="110" t="s">
        <v>35</v>
      </c>
      <c r="W567" s="117" t="s">
        <v>35</v>
      </c>
      <c r="X567" s="38"/>
      <c r="Y567" s="116" t="s">
        <v>282</v>
      </c>
      <c r="Z567" s="116" t="s">
        <v>282</v>
      </c>
      <c r="AA567" s="4"/>
      <c r="AB567" s="13" t="str">
        <f t="shared" si="91"/>
        <v>/rsm:CrossIndustryInvoice/rsm:SupplyChainTradeTransaction/ram:ApplicableHeaderTradeAgreement</v>
      </c>
      <c r="AC567" s="13" t="str">
        <f t="shared" si="92"/>
        <v>/ram:AdditionalReferencedDocument</v>
      </c>
      <c r="AD567" s="14">
        <f>COUNTIFS(R$4:R567,AB567)</f>
        <v>1</v>
      </c>
      <c r="AE567" s="1"/>
      <c r="AF567" s="187" t="str">
        <f t="shared" si="85"/>
        <v>BG-24</v>
      </c>
      <c r="AG567" s="110">
        <f t="shared" si="87"/>
        <v>3</v>
      </c>
      <c r="AH567" s="110" t="str">
        <f t="shared" si="86"/>
        <v>0..n</v>
      </c>
      <c r="AI567" s="111" t="s">
        <v>2736</v>
      </c>
      <c r="AJ567" s="112" t="s">
        <v>2737</v>
      </c>
      <c r="AK567" s="113" t="s">
        <v>2738</v>
      </c>
      <c r="AL567" s="113" t="s">
        <v>2739</v>
      </c>
      <c r="AM567" s="113" t="s">
        <v>35</v>
      </c>
      <c r="AN567" s="112"/>
      <c r="AO567" s="110" t="str">
        <f t="shared" si="94"/>
        <v>0..n</v>
      </c>
      <c r="AP567" s="110" t="str">
        <f t="shared" si="94"/>
        <v>0..n</v>
      </c>
      <c r="AQ567" s="114" t="str">
        <f t="shared" si="94"/>
        <v>/rsm:CrossIndustryInvoice
/rsm:SupplyChainTradeTransaction
/ram:ApplicableHeaderTradeAgreement
/ram:AdditionalReferencedDocument</v>
      </c>
      <c r="AR567" s="115" t="str">
        <f t="shared" si="94"/>
        <v>/rsm:CrossIndustryInvoice/rsm:SupplyChainTradeTransaction/ram:ApplicableHeaderTradeAgreement/ram:AdditionalReferencedDocument</v>
      </c>
      <c r="AS567" s="110" t="s">
        <v>35</v>
      </c>
      <c r="AT567" s="116"/>
      <c r="AU567" s="110" t="str">
        <f t="shared" si="88"/>
        <v>0..n</v>
      </c>
      <c r="AV567" s="110" t="s">
        <v>35</v>
      </c>
      <c r="AW567" s="117" t="s">
        <v>35</v>
      </c>
      <c r="AX567" s="7"/>
      <c r="AY567" s="116" t="str">
        <f t="shared" si="89"/>
        <v>EN 16931</v>
      </c>
      <c r="AZ567" s="116" t="str">
        <f t="shared" si="89"/>
        <v>EN 16931</v>
      </c>
      <c r="BA567" s="1"/>
      <c r="BB567" s="57"/>
      <c r="BE567"/>
      <c r="BF567" s="1"/>
      <c r="BG567" s="1"/>
      <c r="BH567" s="1"/>
      <c r="BI567" s="1"/>
      <c r="BJ567" s="1"/>
      <c r="BK567" s="1"/>
      <c r="BL567" s="1"/>
      <c r="BM567" s="1"/>
      <c r="BN567" s="1"/>
      <c r="BO567" s="1"/>
      <c r="BP567" s="1"/>
      <c r="BQ567" s="1"/>
      <c r="BR567" s="1"/>
      <c r="BS567" s="1"/>
      <c r="BT567" s="1"/>
      <c r="BU567" s="1"/>
      <c r="BV567" s="1"/>
      <c r="BW567" s="1"/>
      <c r="BX567" s="1"/>
      <c r="BY567" s="1"/>
      <c r="BZ567" s="1"/>
    </row>
    <row r="568" spans="1:78" s="59" customFormat="1" ht="90" x14ac:dyDescent="0.2">
      <c r="A568" s="45" t="str">
        <f t="shared" si="93"/>
        <v>YES</v>
      </c>
      <c r="B568" s="45"/>
      <c r="C568" s="45"/>
      <c r="D568" s="185" t="s">
        <v>1526</v>
      </c>
      <c r="E568" s="186" t="s">
        <v>2740</v>
      </c>
      <c r="F568" s="301" t="s">
        <v>2815</v>
      </c>
      <c r="G568" s="66">
        <f t="shared" si="90"/>
        <v>4</v>
      </c>
      <c r="H568" s="66" t="s">
        <v>32</v>
      </c>
      <c r="I568" s="64" t="s">
        <v>2741</v>
      </c>
      <c r="J568" s="64" t="s">
        <v>2742</v>
      </c>
      <c r="K568" s="65"/>
      <c r="L568" s="65"/>
      <c r="M568" s="65" t="s">
        <v>2743</v>
      </c>
      <c r="N568" s="150" t="s">
        <v>548</v>
      </c>
      <c r="O568" s="66" t="s">
        <v>32</v>
      </c>
      <c r="P568" s="66" t="str">
        <f t="shared" si="76"/>
        <v>1..1</v>
      </c>
      <c r="Q568" s="2" t="s">
        <v>2744</v>
      </c>
      <c r="R568" s="75" t="s">
        <v>2745</v>
      </c>
      <c r="S568" s="66" t="s">
        <v>551</v>
      </c>
      <c r="T568" s="68" t="s">
        <v>56</v>
      </c>
      <c r="U568" s="66" t="s">
        <v>42</v>
      </c>
      <c r="V568" s="66" t="s">
        <v>132</v>
      </c>
      <c r="W568" s="69" t="s">
        <v>2746</v>
      </c>
      <c r="X568" s="38"/>
      <c r="Y568" s="68" t="s">
        <v>282</v>
      </c>
      <c r="Z568" s="68" t="s">
        <v>282</v>
      </c>
      <c r="AA568" s="4"/>
      <c r="AB568" s="13" t="str">
        <f t="shared" si="91"/>
        <v>/rsm:CrossIndustryInvoice/rsm:SupplyChainTradeTransaction/ram:ApplicableHeaderTradeAgreement/ram:AdditionalReferencedDocument</v>
      </c>
      <c r="AC568" s="13" t="str">
        <f t="shared" si="92"/>
        <v>/ram:IssuerAssignedID</v>
      </c>
      <c r="AD568" s="14">
        <f>COUNTIFS(R$4:R568,AB568)</f>
        <v>1</v>
      </c>
      <c r="AE568" s="1"/>
      <c r="AF568" s="186" t="str">
        <f t="shared" si="85"/>
        <v>BT-122</v>
      </c>
      <c r="AG568" s="66">
        <f t="shared" si="87"/>
        <v>4</v>
      </c>
      <c r="AH568" s="66" t="str">
        <f t="shared" si="86"/>
        <v>1..1</v>
      </c>
      <c r="AI568" s="64" t="s">
        <v>2747</v>
      </c>
      <c r="AJ568" s="64" t="s">
        <v>2748</v>
      </c>
      <c r="AK568" s="65"/>
      <c r="AL568" s="65"/>
      <c r="AM568" s="65" t="s">
        <v>2749</v>
      </c>
      <c r="AN568" s="150" t="s">
        <v>555</v>
      </c>
      <c r="AO568" s="66" t="str">
        <f t="shared" si="94"/>
        <v>1..1</v>
      </c>
      <c r="AP568" s="66" t="str">
        <f t="shared" si="94"/>
        <v>1..1</v>
      </c>
      <c r="AQ568" s="2" t="str">
        <f t="shared" si="94"/>
        <v>/rsm:CrossIndustryInvoice
/rsm:SupplyChainTradeTransaction
/ram:ApplicableHeaderTradeAgreement
/ram:AdditionalReferencedDocument
/ram:IssuerAssignedID</v>
      </c>
      <c r="AR568" s="75" t="str">
        <f t="shared" si="94"/>
        <v>/rsm:CrossIndustryInvoice/rsm:SupplyChainTradeTransaction/ram:ApplicableHeaderTradeAgreement/ram:AdditionalReferencedDocument/ram:IssuerAssignedID</v>
      </c>
      <c r="AS568" s="66" t="s">
        <v>551</v>
      </c>
      <c r="AT568" s="68" t="s">
        <v>56</v>
      </c>
      <c r="AU568" s="66" t="str">
        <f t="shared" si="88"/>
        <v>0..1</v>
      </c>
      <c r="AV568" s="66" t="s">
        <v>132</v>
      </c>
      <c r="AW568" s="69" t="s">
        <v>2746</v>
      </c>
      <c r="AX568" s="7"/>
      <c r="AY568" s="68" t="str">
        <f t="shared" si="89"/>
        <v>EN 16931</v>
      </c>
      <c r="AZ568" s="68" t="str">
        <f t="shared" si="89"/>
        <v>EN 16931</v>
      </c>
      <c r="BA568" s="1"/>
      <c r="BB568" s="57"/>
      <c r="BE568"/>
      <c r="BF568" s="1"/>
      <c r="BG568" s="1"/>
      <c r="BH568" s="1"/>
      <c r="BI568" s="1"/>
      <c r="BJ568" s="1"/>
      <c r="BK568" s="1"/>
      <c r="BL568" s="1"/>
      <c r="BM568" s="1"/>
      <c r="BN568" s="1"/>
      <c r="BO568" s="1"/>
      <c r="BP568" s="1"/>
      <c r="BQ568" s="1"/>
      <c r="BR568" s="1"/>
      <c r="BS568" s="1"/>
      <c r="BT568" s="1"/>
      <c r="BU568" s="1"/>
      <c r="BV568" s="1"/>
      <c r="BW568" s="1"/>
      <c r="BX568" s="1"/>
      <c r="BY568" s="1"/>
      <c r="BZ568" s="1"/>
    </row>
    <row r="569" spans="1:78" s="59" customFormat="1" ht="90" x14ac:dyDescent="0.2">
      <c r="A569" s="45" t="str">
        <f t="shared" si="93"/>
        <v>YES</v>
      </c>
      <c r="B569" s="45"/>
      <c r="C569" s="45"/>
      <c r="D569" s="185" t="s">
        <v>1526</v>
      </c>
      <c r="E569" s="186" t="s">
        <v>2750</v>
      </c>
      <c r="F569" s="301" t="s">
        <v>2750</v>
      </c>
      <c r="G569" s="66">
        <f t="shared" si="90"/>
        <v>4</v>
      </c>
      <c r="H569" s="66" t="s">
        <v>42</v>
      </c>
      <c r="I569" s="64" t="s">
        <v>2751</v>
      </c>
      <c r="J569" s="64" t="s">
        <v>2752</v>
      </c>
      <c r="K569" s="65" t="s">
        <v>2753</v>
      </c>
      <c r="L569" s="65"/>
      <c r="M569" s="65" t="s">
        <v>35</v>
      </c>
      <c r="N569" s="64" t="s">
        <v>70</v>
      </c>
      <c r="O569" s="66" t="s">
        <v>42</v>
      </c>
      <c r="P569" s="66" t="str">
        <f t="shared" si="76"/>
        <v>0..1</v>
      </c>
      <c r="Q569" s="2" t="s">
        <v>2754</v>
      </c>
      <c r="R569" s="75" t="s">
        <v>2755</v>
      </c>
      <c r="S569" s="66" t="s">
        <v>73</v>
      </c>
      <c r="T569" s="68" t="s">
        <v>56</v>
      </c>
      <c r="U569" s="66" t="s">
        <v>42</v>
      </c>
      <c r="V569" s="66" t="s">
        <v>35</v>
      </c>
      <c r="W569" s="69" t="s">
        <v>35</v>
      </c>
      <c r="X569" s="38"/>
      <c r="Y569" s="68" t="s">
        <v>282</v>
      </c>
      <c r="Z569" s="68" t="s">
        <v>282</v>
      </c>
      <c r="AA569" s="4"/>
      <c r="AB569" s="13" t="str">
        <f t="shared" si="91"/>
        <v>/rsm:CrossIndustryInvoice/rsm:SupplyChainTradeTransaction/ram:ApplicableHeaderTradeAgreement/ram:AdditionalReferencedDocument</v>
      </c>
      <c r="AC569" s="13" t="str">
        <f t="shared" si="92"/>
        <v>/ram:URIID</v>
      </c>
      <c r="AD569" s="14">
        <f>COUNTIFS(R$4:R569,AB569)</f>
        <v>1</v>
      </c>
      <c r="AE569" s="1"/>
      <c r="AF569" s="186" t="str">
        <f t="shared" si="85"/>
        <v>BT-124</v>
      </c>
      <c r="AG569" s="66">
        <f t="shared" si="87"/>
        <v>4</v>
      </c>
      <c r="AH569" s="66" t="str">
        <f t="shared" si="86"/>
        <v>0..1</v>
      </c>
      <c r="AI569" s="64" t="s">
        <v>2756</v>
      </c>
      <c r="AJ569" s="64" t="s">
        <v>2757</v>
      </c>
      <c r="AK569" s="65" t="s">
        <v>2758</v>
      </c>
      <c r="AL569" s="65"/>
      <c r="AM569" s="65" t="s">
        <v>35</v>
      </c>
      <c r="AN569" s="64" t="s">
        <v>78</v>
      </c>
      <c r="AO569" s="66" t="str">
        <f t="shared" si="94"/>
        <v>0..1</v>
      </c>
      <c r="AP569" s="66" t="str">
        <f t="shared" si="94"/>
        <v>0..1</v>
      </c>
      <c r="AQ569" s="2" t="str">
        <f t="shared" si="94"/>
        <v>/rsm:CrossIndustryInvoice
/rsm:SupplyChainTradeTransaction
/ram:ApplicableHeaderTradeAgreement
/ram:AdditionalReferencedDocument
/ram:URIID</v>
      </c>
      <c r="AR569" s="75" t="str">
        <f t="shared" si="94"/>
        <v>/rsm:CrossIndustryInvoice/rsm:SupplyChainTradeTransaction/ram:ApplicableHeaderTradeAgreement/ram:AdditionalReferencedDocument/ram:URIID</v>
      </c>
      <c r="AS569" s="66" t="s">
        <v>73</v>
      </c>
      <c r="AT569" s="68" t="s">
        <v>56</v>
      </c>
      <c r="AU569" s="66" t="str">
        <f t="shared" si="88"/>
        <v>0..1</v>
      </c>
      <c r="AV569" s="66" t="s">
        <v>35</v>
      </c>
      <c r="AW569" s="69" t="s">
        <v>35</v>
      </c>
      <c r="AX569" s="7"/>
      <c r="AY569" s="68" t="str">
        <f t="shared" si="89"/>
        <v>EN 16931</v>
      </c>
      <c r="AZ569" s="68" t="str">
        <f t="shared" si="89"/>
        <v>EN 16931</v>
      </c>
      <c r="BA569" s="1"/>
      <c r="BB569" s="57"/>
      <c r="BE569"/>
      <c r="BF569" s="1"/>
      <c r="BG569" s="1"/>
      <c r="BH569" s="1"/>
      <c r="BI569" s="1"/>
      <c r="BJ569" s="1"/>
      <c r="BK569" s="1"/>
      <c r="BL569" s="1"/>
      <c r="BM569" s="1"/>
      <c r="BN569" s="1"/>
      <c r="BO569" s="1"/>
      <c r="BP569" s="1"/>
      <c r="BQ569" s="1"/>
      <c r="BR569" s="1"/>
      <c r="BS569" s="1"/>
      <c r="BT569" s="1"/>
      <c r="BU569" s="1"/>
      <c r="BV569" s="1"/>
      <c r="BW569" s="1"/>
      <c r="BX569" s="1"/>
      <c r="BY569" s="1"/>
      <c r="BZ569" s="1"/>
    </row>
    <row r="570" spans="1:78" s="59" customFormat="1" ht="90" x14ac:dyDescent="0.2">
      <c r="A570" s="45" t="str">
        <f t="shared" si="93"/>
        <v>NO</v>
      </c>
      <c r="B570" s="45"/>
      <c r="C570" s="45"/>
      <c r="D570" s="185" t="s">
        <v>1526</v>
      </c>
      <c r="E570" s="186" t="s">
        <v>2759</v>
      </c>
      <c r="F570" s="301" t="e">
        <v>#N/A</v>
      </c>
      <c r="G570" s="66">
        <f t="shared" si="90"/>
        <v>4</v>
      </c>
      <c r="H570" s="66" t="s">
        <v>32</v>
      </c>
      <c r="I570" s="97" t="s">
        <v>35</v>
      </c>
      <c r="J570" s="64" t="s">
        <v>35</v>
      </c>
      <c r="K570" s="65" t="s">
        <v>2760</v>
      </c>
      <c r="L570" s="65" t="s">
        <v>2761</v>
      </c>
      <c r="M570" s="65" t="s">
        <v>2746</v>
      </c>
      <c r="N570" s="64"/>
      <c r="O570" s="66" t="s">
        <v>32</v>
      </c>
      <c r="P570" s="66" t="str">
        <f t="shared" si="76"/>
        <v>1..1</v>
      </c>
      <c r="Q570" s="2" t="s">
        <v>2762</v>
      </c>
      <c r="R570" s="75" t="s">
        <v>2763</v>
      </c>
      <c r="S570" s="66" t="s">
        <v>35</v>
      </c>
      <c r="T570" s="68"/>
      <c r="U570" s="66" t="s">
        <v>42</v>
      </c>
      <c r="V570" s="66" t="s">
        <v>132</v>
      </c>
      <c r="W570" s="69" t="s">
        <v>2746</v>
      </c>
      <c r="X570" s="38"/>
      <c r="Y570" s="68" t="s">
        <v>282</v>
      </c>
      <c r="Z570" s="68" t="s">
        <v>282</v>
      </c>
      <c r="AA570" s="4"/>
      <c r="AB570" s="13" t="str">
        <f t="shared" si="91"/>
        <v>/rsm:CrossIndustryInvoice/rsm:SupplyChainTradeTransaction/ram:ApplicableHeaderTradeAgreement/ram:AdditionalReferencedDocument</v>
      </c>
      <c r="AC570" s="13" t="str">
        <f t="shared" si="92"/>
        <v>/ram:TypeCode</v>
      </c>
      <c r="AD570" s="14">
        <f>COUNTIFS(R$4:R570,AB570)</f>
        <v>1</v>
      </c>
      <c r="AE570" s="1"/>
      <c r="AF570" s="186" t="str">
        <f t="shared" si="85"/>
        <v>BT-122-0</v>
      </c>
      <c r="AG570" s="66">
        <f t="shared" si="87"/>
        <v>4</v>
      </c>
      <c r="AH570" s="66" t="str">
        <f t="shared" si="86"/>
        <v>1..1</v>
      </c>
      <c r="AI570" s="97" t="s">
        <v>35</v>
      </c>
      <c r="AJ570" s="64" t="s">
        <v>35</v>
      </c>
      <c r="AK570" s="65" t="s">
        <v>2764</v>
      </c>
      <c r="AL570" s="65"/>
      <c r="AM570" s="65" t="s">
        <v>2765</v>
      </c>
      <c r="AN570" s="64"/>
      <c r="AO570" s="66" t="str">
        <f t="shared" si="94"/>
        <v>1..1</v>
      </c>
      <c r="AP570" s="66" t="str">
        <f t="shared" si="94"/>
        <v>1..1</v>
      </c>
      <c r="AQ570" s="2" t="str">
        <f t="shared" si="94"/>
        <v>/rsm:CrossIndustryInvoice
/rsm:SupplyChainTradeTransaction
/ram:ApplicableHeaderTradeAgreement
/ram:AdditionalReferencedDocument
/ram:TypeCode</v>
      </c>
      <c r="AR570" s="75" t="str">
        <f t="shared" si="94"/>
        <v>/rsm:CrossIndustryInvoice/rsm:SupplyChainTradeTransaction/ram:ApplicableHeaderTradeAgreement/ram:AdditionalReferencedDocument/ram:TypeCode</v>
      </c>
      <c r="AS570" s="66" t="s">
        <v>35</v>
      </c>
      <c r="AT570" s="68"/>
      <c r="AU570" s="66" t="str">
        <f t="shared" si="88"/>
        <v>0..1</v>
      </c>
      <c r="AV570" s="66" t="s">
        <v>132</v>
      </c>
      <c r="AW570" s="69" t="s">
        <v>2746</v>
      </c>
      <c r="AX570" s="7"/>
      <c r="AY570" s="68" t="str">
        <f t="shared" si="89"/>
        <v>EN 16931</v>
      </c>
      <c r="AZ570" s="68" t="str">
        <f t="shared" si="89"/>
        <v>EN 16931</v>
      </c>
      <c r="BA570" s="1"/>
      <c r="BB570" s="57"/>
      <c r="BE570"/>
      <c r="BF570" s="1"/>
      <c r="BG570" s="1"/>
      <c r="BH570" s="1"/>
      <c r="BI570" s="1"/>
      <c r="BJ570" s="1"/>
      <c r="BK570" s="1"/>
      <c r="BL570" s="1"/>
      <c r="BM570" s="1"/>
      <c r="BN570" s="1"/>
      <c r="BO570" s="1"/>
      <c r="BP570" s="1"/>
      <c r="BQ570" s="1"/>
      <c r="BR570" s="1"/>
      <c r="BS570" s="1"/>
      <c r="BT570" s="1"/>
      <c r="BU570" s="1"/>
      <c r="BV570" s="1"/>
      <c r="BW570" s="1"/>
      <c r="BX570" s="1"/>
      <c r="BY570" s="1"/>
      <c r="BZ570" s="1"/>
    </row>
    <row r="571" spans="1:78" s="59" customFormat="1" ht="90" x14ac:dyDescent="0.2">
      <c r="A571" s="45" t="str">
        <f t="shared" si="93"/>
        <v>YES</v>
      </c>
      <c r="B571" s="45"/>
      <c r="C571" s="45"/>
      <c r="D571" s="185" t="s">
        <v>1526</v>
      </c>
      <c r="E571" s="186" t="s">
        <v>2766</v>
      </c>
      <c r="F571" s="301" t="s">
        <v>2766</v>
      </c>
      <c r="G571" s="66">
        <f t="shared" si="90"/>
        <v>4</v>
      </c>
      <c r="H571" s="66" t="s">
        <v>42</v>
      </c>
      <c r="I571" s="64" t="s">
        <v>2767</v>
      </c>
      <c r="J571" s="64" t="s">
        <v>2768</v>
      </c>
      <c r="K571" s="65" t="s">
        <v>2769</v>
      </c>
      <c r="L571" s="65" t="s">
        <v>2770</v>
      </c>
      <c r="M571" s="65" t="s">
        <v>35</v>
      </c>
      <c r="N571" s="64" t="s">
        <v>70</v>
      </c>
      <c r="O571" s="66" t="s">
        <v>42</v>
      </c>
      <c r="P571" s="66" t="str">
        <f t="shared" si="76"/>
        <v>0..1</v>
      </c>
      <c r="Q571" s="2" t="s">
        <v>2771</v>
      </c>
      <c r="R571" s="75" t="s">
        <v>2772</v>
      </c>
      <c r="S571" s="66" t="s">
        <v>73</v>
      </c>
      <c r="T571" s="68" t="s">
        <v>56</v>
      </c>
      <c r="U571" s="66" t="s">
        <v>62</v>
      </c>
      <c r="V571" s="66" t="s">
        <v>200</v>
      </c>
      <c r="W571" s="69" t="s">
        <v>35</v>
      </c>
      <c r="X571" s="38"/>
      <c r="Y571" s="68" t="s">
        <v>282</v>
      </c>
      <c r="Z571" s="68" t="s">
        <v>282</v>
      </c>
      <c r="AA571" s="4"/>
      <c r="AB571" s="13" t="str">
        <f t="shared" si="91"/>
        <v>/rsm:CrossIndustryInvoice/rsm:SupplyChainTradeTransaction/ram:ApplicableHeaderTradeAgreement/ram:AdditionalReferencedDocument</v>
      </c>
      <c r="AC571" s="13" t="str">
        <f t="shared" si="92"/>
        <v>/ram:Name</v>
      </c>
      <c r="AD571" s="14">
        <f>COUNTIFS(R$4:R571,AB571)</f>
        <v>1</v>
      </c>
      <c r="AE571" s="1"/>
      <c r="AF571" s="186" t="str">
        <f t="shared" si="85"/>
        <v>BT-123</v>
      </c>
      <c r="AG571" s="66">
        <f t="shared" si="87"/>
        <v>4</v>
      </c>
      <c r="AH571" s="66" t="str">
        <f t="shared" si="86"/>
        <v>0..1</v>
      </c>
      <c r="AI571" s="64" t="s">
        <v>2773</v>
      </c>
      <c r="AJ571" s="64" t="s">
        <v>2774</v>
      </c>
      <c r="AK571" s="65" t="s">
        <v>2775</v>
      </c>
      <c r="AL571" s="65" t="s">
        <v>2776</v>
      </c>
      <c r="AM571" s="65" t="s">
        <v>35</v>
      </c>
      <c r="AN571" s="64" t="s">
        <v>78</v>
      </c>
      <c r="AO571" s="66" t="str">
        <f t="shared" si="94"/>
        <v>0..1</v>
      </c>
      <c r="AP571" s="66" t="str">
        <f t="shared" si="94"/>
        <v>0..1</v>
      </c>
      <c r="AQ571" s="2" t="str">
        <f t="shared" si="94"/>
        <v>/rsm:CrossIndustryInvoice
/rsm:SupplyChainTradeTransaction
/ram:ApplicableHeaderTradeAgreement
/ram:AdditionalReferencedDocument
/ram:Name</v>
      </c>
      <c r="AR571" s="75" t="str">
        <f t="shared" si="94"/>
        <v>/rsm:CrossIndustryInvoice/rsm:SupplyChainTradeTransaction/ram:ApplicableHeaderTradeAgreement/ram:AdditionalReferencedDocument/ram:Name</v>
      </c>
      <c r="AS571" s="66" t="s">
        <v>73</v>
      </c>
      <c r="AT571" s="68" t="s">
        <v>56</v>
      </c>
      <c r="AU571" s="66" t="str">
        <f t="shared" si="88"/>
        <v>0..n</v>
      </c>
      <c r="AV571" s="66" t="s">
        <v>200</v>
      </c>
      <c r="AW571" s="69" t="s">
        <v>35</v>
      </c>
      <c r="AX571" s="7"/>
      <c r="AY571" s="68" t="str">
        <f t="shared" si="89"/>
        <v>EN 16931</v>
      </c>
      <c r="AZ571" s="68" t="str">
        <f t="shared" si="89"/>
        <v>EN 16931</v>
      </c>
      <c r="BA571" s="1"/>
      <c r="BB571" s="57"/>
      <c r="BE571"/>
      <c r="BF571" s="1"/>
      <c r="BG571" s="1"/>
      <c r="BH571" s="1"/>
      <c r="BI571" s="1"/>
      <c r="BJ571" s="1"/>
      <c r="BK571" s="1"/>
      <c r="BL571" s="1"/>
      <c r="BM571" s="1"/>
      <c r="BN571" s="1"/>
      <c r="BO571" s="1"/>
      <c r="BP571" s="1"/>
      <c r="BQ571" s="1"/>
      <c r="BR571" s="1"/>
      <c r="BS571" s="1"/>
      <c r="BT571" s="1"/>
      <c r="BU571" s="1"/>
      <c r="BV571" s="1"/>
      <c r="BW571" s="1"/>
      <c r="BX571" s="1"/>
      <c r="BY571" s="1"/>
      <c r="BZ571" s="1"/>
    </row>
    <row r="572" spans="1:78" s="59" customFormat="1" ht="90" x14ac:dyDescent="0.2">
      <c r="A572" s="45" t="str">
        <f t="shared" si="93"/>
        <v>YES</v>
      </c>
      <c r="B572" s="45"/>
      <c r="C572" s="45"/>
      <c r="D572" s="185" t="s">
        <v>1526</v>
      </c>
      <c r="E572" s="188" t="s">
        <v>2777</v>
      </c>
      <c r="F572" s="303" t="s">
        <v>2777</v>
      </c>
      <c r="G572" s="124">
        <f t="shared" si="90"/>
        <v>4</v>
      </c>
      <c r="H572" s="124" t="s">
        <v>42</v>
      </c>
      <c r="I572" s="138" t="s">
        <v>2778</v>
      </c>
      <c r="J572" s="125" t="s">
        <v>2779</v>
      </c>
      <c r="K572" s="126" t="s">
        <v>2780</v>
      </c>
      <c r="L572" s="126" t="s">
        <v>2781</v>
      </c>
      <c r="M572" s="126" t="s">
        <v>35</v>
      </c>
      <c r="N572" s="125" t="s">
        <v>2782</v>
      </c>
      <c r="O572" s="124" t="s">
        <v>42</v>
      </c>
      <c r="P572" s="124" t="str">
        <f t="shared" si="76"/>
        <v>0..1</v>
      </c>
      <c r="Q572" s="127" t="s">
        <v>2783</v>
      </c>
      <c r="R572" s="128" t="s">
        <v>2784</v>
      </c>
      <c r="S572" s="124" t="s">
        <v>636</v>
      </c>
      <c r="T572" s="129" t="s">
        <v>56</v>
      </c>
      <c r="U572" s="124" t="s">
        <v>62</v>
      </c>
      <c r="V572" s="124" t="s">
        <v>200</v>
      </c>
      <c r="W572" s="130" t="s">
        <v>35</v>
      </c>
      <c r="X572" s="38"/>
      <c r="Y572" s="129" t="s">
        <v>282</v>
      </c>
      <c r="Z572" s="129" t="s">
        <v>282</v>
      </c>
      <c r="AA572" s="4"/>
      <c r="AB572" s="13" t="str">
        <f t="shared" si="91"/>
        <v>/rsm:CrossIndustryInvoice/rsm:SupplyChainTradeTransaction/ram:ApplicableHeaderTradeAgreement/ram:AdditionalReferencedDocument</v>
      </c>
      <c r="AC572" s="13" t="str">
        <f t="shared" si="92"/>
        <v>/ram:AttachmentBinaryObject</v>
      </c>
      <c r="AD572" s="14">
        <f>COUNTIFS(R$4:R572,AB572)</f>
        <v>1</v>
      </c>
      <c r="AE572" s="1"/>
      <c r="AF572" s="188" t="str">
        <f t="shared" si="85"/>
        <v>BT-125</v>
      </c>
      <c r="AG572" s="124">
        <f t="shared" si="87"/>
        <v>4</v>
      </c>
      <c r="AH572" s="124" t="str">
        <f t="shared" si="86"/>
        <v>0..1</v>
      </c>
      <c r="AI572" s="138" t="s">
        <v>2785</v>
      </c>
      <c r="AJ572" s="125" t="s">
        <v>2786</v>
      </c>
      <c r="AK572" s="126" t="s">
        <v>2787</v>
      </c>
      <c r="AL572" s="126" t="s">
        <v>2788</v>
      </c>
      <c r="AM572" s="126" t="s">
        <v>35</v>
      </c>
      <c r="AN572" s="125" t="s">
        <v>2782</v>
      </c>
      <c r="AO572" s="124" t="str">
        <f t="shared" si="94"/>
        <v>0..1</v>
      </c>
      <c r="AP572" s="124" t="str">
        <f t="shared" si="94"/>
        <v>0..1</v>
      </c>
      <c r="AQ572" s="127" t="str">
        <f t="shared" si="94"/>
        <v>/rsm:CrossIndustryInvoice
/rsm:SupplyChainTradeTransaction
/ram:ApplicableHeaderTradeAgreement
/ram:AdditionalReferencedDocument
/ram:AttachmentBinaryObject</v>
      </c>
      <c r="AR572" s="128" t="str">
        <f t="shared" si="94"/>
        <v>/rsm:CrossIndustryInvoice/rsm:SupplyChainTradeTransaction/ram:ApplicableHeaderTradeAgreement/ram:AdditionalReferencedDocument/ram:AttachmentBinaryObject</v>
      </c>
      <c r="AS572" s="124" t="s">
        <v>636</v>
      </c>
      <c r="AT572" s="129" t="s">
        <v>56</v>
      </c>
      <c r="AU572" s="124" t="str">
        <f t="shared" si="88"/>
        <v>0..n</v>
      </c>
      <c r="AV572" s="124" t="s">
        <v>200</v>
      </c>
      <c r="AW572" s="130" t="s">
        <v>35</v>
      </c>
      <c r="AX572" s="7"/>
      <c r="AY572" s="129" t="str">
        <f t="shared" si="89"/>
        <v>EN 16931</v>
      </c>
      <c r="AZ572" s="129" t="str">
        <f t="shared" si="89"/>
        <v>EN 16931</v>
      </c>
      <c r="BA572" s="1"/>
      <c r="BB572" s="57"/>
      <c r="BE572"/>
      <c r="BF572" s="1"/>
      <c r="BG572" s="1"/>
      <c r="BH572" s="1"/>
      <c r="BI572" s="1"/>
      <c r="BJ572" s="1"/>
      <c r="BK572" s="1"/>
      <c r="BL572" s="1"/>
      <c r="BM572" s="1"/>
      <c r="BN572" s="1"/>
      <c r="BO572" s="1"/>
      <c r="BP572" s="1"/>
      <c r="BQ572" s="1"/>
      <c r="BR572" s="1"/>
      <c r="BS572" s="1"/>
      <c r="BT572" s="1"/>
      <c r="BU572" s="1"/>
      <c r="BV572" s="1"/>
      <c r="BW572" s="1"/>
      <c r="BX572" s="1"/>
      <c r="BY572" s="1"/>
      <c r="BZ572" s="1"/>
    </row>
    <row r="573" spans="1:78" s="59" customFormat="1" ht="120" x14ac:dyDescent="0.2">
      <c r="A573" s="45" t="str">
        <f t="shared" si="93"/>
        <v>NO</v>
      </c>
      <c r="B573" s="45"/>
      <c r="C573" s="45"/>
      <c r="D573" s="185" t="s">
        <v>1526</v>
      </c>
      <c r="E573" s="186" t="s">
        <v>2789</v>
      </c>
      <c r="F573" s="301" t="s">
        <v>2789</v>
      </c>
      <c r="G573" s="66">
        <f t="shared" si="90"/>
        <v>5</v>
      </c>
      <c r="H573" s="66" t="s">
        <v>32</v>
      </c>
      <c r="I573" s="64" t="s">
        <v>2790</v>
      </c>
      <c r="J573" s="64" t="s">
        <v>2791</v>
      </c>
      <c r="K573" s="65" t="s">
        <v>2792</v>
      </c>
      <c r="L573" s="65"/>
      <c r="M573" s="65" t="s">
        <v>35</v>
      </c>
      <c r="N573" s="64"/>
      <c r="O573" s="66" t="s">
        <v>32</v>
      </c>
      <c r="P573" s="66" t="str">
        <f t="shared" si="76"/>
        <v>1..1</v>
      </c>
      <c r="Q573" s="2" t="s">
        <v>2793</v>
      </c>
      <c r="R573" s="75" t="s">
        <v>2794</v>
      </c>
      <c r="S573" s="66" t="s">
        <v>329</v>
      </c>
      <c r="T573" s="68" t="s">
        <v>163</v>
      </c>
      <c r="U573" s="66" t="s">
        <v>42</v>
      </c>
      <c r="V573" s="66" t="s">
        <v>132</v>
      </c>
      <c r="W573" s="69" t="s">
        <v>35</v>
      </c>
      <c r="X573" s="38"/>
      <c r="Y573" s="68" t="s">
        <v>282</v>
      </c>
      <c r="Z573" s="68" t="s">
        <v>282</v>
      </c>
      <c r="AA573" s="4"/>
      <c r="AB573" s="13" t="str">
        <f t="shared" si="91"/>
        <v>/rsm:CrossIndustryInvoice/rsm:SupplyChainTradeTransaction/ram:ApplicableHeaderTradeAgreement/ram:AdditionalReferencedDocument/ram:AttachmentBinaryObject</v>
      </c>
      <c r="AC573" s="13" t="str">
        <f t="shared" si="92"/>
        <v>/@mimeCode</v>
      </c>
      <c r="AD573" s="14">
        <f>COUNTIFS(R$4:R573,AB573)</f>
        <v>1</v>
      </c>
      <c r="AE573" s="1"/>
      <c r="AF573" s="186" t="str">
        <f t="shared" si="85"/>
        <v>BT-125-1</v>
      </c>
      <c r="AG573" s="66">
        <f t="shared" si="87"/>
        <v>5</v>
      </c>
      <c r="AH573" s="66" t="str">
        <f t="shared" si="86"/>
        <v>1..1</v>
      </c>
      <c r="AI573" s="64" t="s">
        <v>640</v>
      </c>
      <c r="AJ573" s="64" t="s">
        <v>2795</v>
      </c>
      <c r="AK573" s="65" t="s">
        <v>2796</v>
      </c>
      <c r="AL573" s="65"/>
      <c r="AM573" s="65" t="s">
        <v>35</v>
      </c>
      <c r="AN573" s="64"/>
      <c r="AO573" s="66" t="str">
        <f t="shared" si="94"/>
        <v>1..1</v>
      </c>
      <c r="AP573" s="66" t="str">
        <f t="shared" si="94"/>
        <v>1..1</v>
      </c>
      <c r="AQ573" s="2" t="str">
        <f t="shared" si="94"/>
        <v>/rsm:CrossIndustryInvoice
/rsm:SupplyChainTradeTransaction
/ram:ApplicableHeaderTradeAgreement
/ram:AdditionalReferencedDocument
/ram:AttachmentBinaryObject
/@mimeCode</v>
      </c>
      <c r="AR573" s="75" t="str">
        <f t="shared" si="94"/>
        <v>/rsm:CrossIndustryInvoice/rsm:SupplyChainTradeTransaction/ram:ApplicableHeaderTradeAgreement/ram:AdditionalReferencedDocument/ram:AttachmentBinaryObject/@mimeCode</v>
      </c>
      <c r="AS573" s="66" t="s">
        <v>329</v>
      </c>
      <c r="AT573" s="68" t="s">
        <v>163</v>
      </c>
      <c r="AU573" s="66" t="str">
        <f t="shared" si="88"/>
        <v>0..1</v>
      </c>
      <c r="AV573" s="66" t="s">
        <v>132</v>
      </c>
      <c r="AW573" s="69" t="s">
        <v>35</v>
      </c>
      <c r="AX573" s="7"/>
      <c r="AY573" s="68" t="str">
        <f t="shared" si="89"/>
        <v>EN 16931</v>
      </c>
      <c r="AZ573" s="68" t="str">
        <f t="shared" si="89"/>
        <v>EN 16931</v>
      </c>
      <c r="BA573" s="1"/>
      <c r="BB573" s="57"/>
      <c r="BE573"/>
      <c r="BF573" s="1"/>
      <c r="BG573" s="1"/>
      <c r="BH573" s="1"/>
      <c r="BI573" s="1"/>
      <c r="BJ573" s="1"/>
      <c r="BK573" s="1"/>
      <c r="BL573" s="1"/>
      <c r="BM573" s="1"/>
      <c r="BN573" s="1"/>
      <c r="BO573" s="1"/>
      <c r="BP573" s="1"/>
      <c r="BQ573" s="1"/>
      <c r="BR573" s="1"/>
      <c r="BS573" s="1"/>
      <c r="BT573" s="1"/>
      <c r="BU573" s="1"/>
      <c r="BV573" s="1"/>
      <c r="BW573" s="1"/>
      <c r="BX573" s="1"/>
      <c r="BY573" s="1"/>
      <c r="BZ573" s="1"/>
    </row>
    <row r="574" spans="1:78" s="59" customFormat="1" ht="105" x14ac:dyDescent="0.2">
      <c r="A574" s="45" t="str">
        <f t="shared" si="93"/>
        <v>NO</v>
      </c>
      <c r="B574" s="45"/>
      <c r="C574" s="45"/>
      <c r="D574" s="185" t="s">
        <v>1526</v>
      </c>
      <c r="E574" s="186" t="s">
        <v>2797</v>
      </c>
      <c r="F574" s="301" t="s">
        <v>2797</v>
      </c>
      <c r="G574" s="66">
        <f t="shared" si="90"/>
        <v>5</v>
      </c>
      <c r="H574" s="66" t="s">
        <v>32</v>
      </c>
      <c r="I574" s="64" t="s">
        <v>2798</v>
      </c>
      <c r="J574" s="64" t="s">
        <v>2799</v>
      </c>
      <c r="K574" s="65"/>
      <c r="L574" s="65"/>
      <c r="M574" s="65" t="s">
        <v>35</v>
      </c>
      <c r="N574" s="64"/>
      <c r="O574" s="66" t="s">
        <v>32</v>
      </c>
      <c r="P574" s="66" t="str">
        <f t="shared" si="76"/>
        <v>1..1</v>
      </c>
      <c r="Q574" s="2" t="s">
        <v>2800</v>
      </c>
      <c r="R574" s="75" t="s">
        <v>2801</v>
      </c>
      <c r="S574" s="66" t="s">
        <v>329</v>
      </c>
      <c r="T574" s="68" t="s">
        <v>163</v>
      </c>
      <c r="U574" s="66" t="s">
        <v>42</v>
      </c>
      <c r="V574" s="66" t="s">
        <v>132</v>
      </c>
      <c r="W574" s="69" t="s">
        <v>35</v>
      </c>
      <c r="X574" s="38"/>
      <c r="Y574" s="68" t="s">
        <v>282</v>
      </c>
      <c r="Z574" s="68" t="s">
        <v>282</v>
      </c>
      <c r="AA574" s="4"/>
      <c r="AB574" s="13" t="str">
        <f t="shared" si="91"/>
        <v>/rsm:CrossIndustryInvoice/rsm:SupplyChainTradeTransaction/ram:ApplicableHeaderTradeAgreement/ram:AdditionalReferencedDocument/ram:AttachmentBinaryObject</v>
      </c>
      <c r="AC574" s="13" t="str">
        <f t="shared" si="92"/>
        <v>/@filename</v>
      </c>
      <c r="AD574" s="14">
        <f>COUNTIFS(R$4:R574,AB574)</f>
        <v>1</v>
      </c>
      <c r="AE574" s="1"/>
      <c r="AF574" s="186" t="str">
        <f t="shared" si="85"/>
        <v>BT-125-2</v>
      </c>
      <c r="AG574" s="66">
        <f t="shared" si="87"/>
        <v>5</v>
      </c>
      <c r="AH574" s="66" t="str">
        <f t="shared" si="86"/>
        <v>1..1</v>
      </c>
      <c r="AI574" s="64" t="s">
        <v>2802</v>
      </c>
      <c r="AJ574" s="64" t="s">
        <v>2803</v>
      </c>
      <c r="AK574" s="65" t="s">
        <v>35</v>
      </c>
      <c r="AL574" s="65"/>
      <c r="AM574" s="65" t="s">
        <v>35</v>
      </c>
      <c r="AN574" s="64"/>
      <c r="AO574" s="66" t="str">
        <f t="shared" si="94"/>
        <v>1..1</v>
      </c>
      <c r="AP574" s="66" t="str">
        <f t="shared" si="94"/>
        <v>1..1</v>
      </c>
      <c r="AQ574" s="2" t="str">
        <f t="shared" si="94"/>
        <v>/rsm:CrossIndustryInvoice
/rsm:SupplyChainTradeTransaction
/ram:ApplicableHeaderTradeAgreement
/ram:AdditionalReferencedDocument
/ram:AttachmentBinaryObject
/@filename</v>
      </c>
      <c r="AR574" s="75" t="str">
        <f t="shared" si="94"/>
        <v>/rsm:CrossIndustryInvoice/rsm:SupplyChainTradeTransaction/ram:ApplicableHeaderTradeAgreement/ram:AdditionalReferencedDocument/ram:AttachmentBinaryObject/@filename</v>
      </c>
      <c r="AS574" s="66" t="s">
        <v>329</v>
      </c>
      <c r="AT574" s="68" t="s">
        <v>163</v>
      </c>
      <c r="AU574" s="66" t="str">
        <f t="shared" si="88"/>
        <v>0..1</v>
      </c>
      <c r="AV574" s="66" t="s">
        <v>132</v>
      </c>
      <c r="AW574" s="69" t="s">
        <v>35</v>
      </c>
      <c r="AX574" s="7"/>
      <c r="AY574" s="68" t="str">
        <f t="shared" si="89"/>
        <v>EN 16931</v>
      </c>
      <c r="AZ574" s="68" t="str">
        <f t="shared" si="89"/>
        <v>EN 16931</v>
      </c>
      <c r="BA574" s="1"/>
      <c r="BB574" s="57"/>
      <c r="BE574"/>
      <c r="BF574" s="1"/>
      <c r="BG574" s="1"/>
      <c r="BH574" s="1"/>
      <c r="BI574" s="1"/>
      <c r="BJ574" s="1"/>
      <c r="BK574" s="1"/>
      <c r="BL574" s="1"/>
      <c r="BM574" s="1"/>
      <c r="BN574" s="1"/>
      <c r="BO574" s="1"/>
      <c r="BP574" s="1"/>
      <c r="BQ574" s="1"/>
      <c r="BR574" s="1"/>
      <c r="BS574" s="1"/>
      <c r="BT574" s="1"/>
      <c r="BU574" s="1"/>
      <c r="BV574" s="1"/>
      <c r="BW574" s="1"/>
      <c r="BX574" s="1"/>
      <c r="BY574" s="1"/>
      <c r="BZ574" s="1"/>
    </row>
    <row r="575" spans="1:78" s="59" customFormat="1" ht="90" x14ac:dyDescent="0.2">
      <c r="A575" s="45" t="str">
        <f t="shared" si="93"/>
        <v>EXT</v>
      </c>
      <c r="B575" s="45"/>
      <c r="C575" s="45"/>
      <c r="D575" s="189" t="s">
        <v>1526</v>
      </c>
      <c r="E575" s="140" t="s">
        <v>41</v>
      </c>
      <c r="F575" s="296" t="e">
        <v>#N/A</v>
      </c>
      <c r="G575" s="141">
        <f t="shared" si="90"/>
        <v>4</v>
      </c>
      <c r="H575" s="141" t="s">
        <v>42</v>
      </c>
      <c r="I575" s="138" t="s">
        <v>582</v>
      </c>
      <c r="J575" s="125"/>
      <c r="K575" s="126"/>
      <c r="L575" s="126"/>
      <c r="M575" s="126"/>
      <c r="N575" s="125"/>
      <c r="O575" s="124" t="s">
        <v>42</v>
      </c>
      <c r="P575" s="124" t="str">
        <f t="shared" si="76"/>
        <v>0..1</v>
      </c>
      <c r="Q575" s="142" t="s">
        <v>2804</v>
      </c>
      <c r="R575" s="143" t="s">
        <v>2805</v>
      </c>
      <c r="S575" s="124"/>
      <c r="T575" s="129"/>
      <c r="U575" s="141" t="s">
        <v>42</v>
      </c>
      <c r="V575" s="124"/>
      <c r="W575" s="130"/>
      <c r="X575" s="38"/>
      <c r="Y575" s="144" t="s">
        <v>47</v>
      </c>
      <c r="Z575" s="144" t="s">
        <v>47</v>
      </c>
      <c r="AA575" s="4"/>
      <c r="AB575" s="13" t="str">
        <f t="shared" si="91"/>
        <v>/rsm:CrossIndustryInvoice/rsm:SupplyChainTradeTransaction/ram:ApplicableHeaderTradeAgreement/ram:AdditionalReferencedDocument</v>
      </c>
      <c r="AC575" s="13" t="str">
        <f t="shared" si="92"/>
        <v>/ram:FormattedIssueDateTime</v>
      </c>
      <c r="AD575" s="14">
        <f>COUNTIFS(R$4:R575,AB575)</f>
        <v>1</v>
      </c>
      <c r="AE575" s="1"/>
      <c r="AF575" s="140" t="str">
        <f t="shared" si="85"/>
        <v>EXT</v>
      </c>
      <c r="AG575" s="141">
        <f t="shared" si="87"/>
        <v>4</v>
      </c>
      <c r="AH575" s="141" t="str">
        <f t="shared" si="86"/>
        <v>0..1</v>
      </c>
      <c r="AI575" s="138" t="s">
        <v>651</v>
      </c>
      <c r="AJ575" s="125"/>
      <c r="AK575" s="126"/>
      <c r="AL575" s="126"/>
      <c r="AM575" s="126"/>
      <c r="AN575" s="125"/>
      <c r="AO575" s="124" t="str">
        <f t="shared" si="94"/>
        <v>0..1</v>
      </c>
      <c r="AP575" s="124" t="str">
        <f t="shared" si="94"/>
        <v>0..1</v>
      </c>
      <c r="AQ575" s="142" t="str">
        <f t="shared" si="94"/>
        <v>/rsm:CrossIndustryInvoice
/rsm:SupplyChainTradeTransaction
/ram:ApplicableHeaderTradeAgreement
/ram:AdditionalReferencedDocument
/ram:FormattedIssueDateTime</v>
      </c>
      <c r="AR575" s="143" t="str">
        <f t="shared" si="94"/>
        <v>/rsm:CrossIndustryInvoice/rsm:SupplyChainTradeTransaction/ram:ApplicableHeaderTradeAgreement/ram:AdditionalReferencedDocument/ram:FormattedIssueDateTime</v>
      </c>
      <c r="AS575" s="124"/>
      <c r="AT575" s="129"/>
      <c r="AU575" s="141" t="str">
        <f t="shared" si="88"/>
        <v>0..1</v>
      </c>
      <c r="AV575" s="124"/>
      <c r="AW575" s="130"/>
      <c r="AX575" s="7"/>
      <c r="AY575" s="144" t="str">
        <f t="shared" si="89"/>
        <v>EXTENDED</v>
      </c>
      <c r="AZ575" s="144" t="str">
        <f t="shared" si="89"/>
        <v>EXTENDED</v>
      </c>
      <c r="BA575" s="1"/>
      <c r="BB575" s="57"/>
      <c r="BE575"/>
      <c r="BF575" s="1"/>
      <c r="BG575" s="1"/>
      <c r="BH575" s="1"/>
      <c r="BI575" s="1"/>
      <c r="BJ575" s="1"/>
      <c r="BK575" s="1"/>
      <c r="BL575" s="1"/>
      <c r="BM575" s="1"/>
      <c r="BN575" s="1"/>
      <c r="BO575" s="1"/>
      <c r="BP575" s="1"/>
      <c r="BQ575" s="1"/>
      <c r="BR575" s="1"/>
      <c r="BS575" s="1"/>
      <c r="BT575" s="1"/>
      <c r="BU575" s="1"/>
      <c r="BV575" s="1"/>
      <c r="BW575" s="1"/>
      <c r="BX575" s="1"/>
      <c r="BY575" s="1"/>
      <c r="BZ575" s="1"/>
    </row>
    <row r="576" spans="1:78" s="59" customFormat="1" ht="105" x14ac:dyDescent="0.2">
      <c r="A576" s="45" t="str">
        <f t="shared" si="93"/>
        <v>EXT</v>
      </c>
      <c r="B576" s="45"/>
      <c r="C576" s="45"/>
      <c r="D576" s="189" t="s">
        <v>1526</v>
      </c>
      <c r="E576" s="61" t="s">
        <v>41</v>
      </c>
      <c r="F576" s="282" t="e">
        <v>#N/A</v>
      </c>
      <c r="G576" s="62">
        <f t="shared" si="90"/>
        <v>5</v>
      </c>
      <c r="H576" s="62" t="s">
        <v>32</v>
      </c>
      <c r="I576" s="64" t="s">
        <v>586</v>
      </c>
      <c r="J576" s="64"/>
      <c r="K576" s="65"/>
      <c r="L576" s="65"/>
      <c r="M576" s="65"/>
      <c r="N576" s="64"/>
      <c r="O576" s="66" t="s">
        <v>32</v>
      </c>
      <c r="P576" s="66" t="str">
        <f t="shared" si="76"/>
        <v>1..1</v>
      </c>
      <c r="Q576" s="6" t="s">
        <v>2806</v>
      </c>
      <c r="R576" s="67" t="s">
        <v>2807</v>
      </c>
      <c r="S576" s="66" t="s">
        <v>151</v>
      </c>
      <c r="T576" s="68" t="s">
        <v>56</v>
      </c>
      <c r="U576" s="62" t="s">
        <v>42</v>
      </c>
      <c r="V576" s="66"/>
      <c r="W576" s="69"/>
      <c r="X576" s="38"/>
      <c r="Y576" s="70" t="s">
        <v>47</v>
      </c>
      <c r="Z576" s="70" t="s">
        <v>47</v>
      </c>
      <c r="AA576" s="4"/>
      <c r="AB576" s="13" t="str">
        <f t="shared" si="91"/>
        <v>/rsm:CrossIndustryInvoice/rsm:SupplyChainTradeTransaction/ram:ApplicableHeaderTradeAgreement/ram:AdditionalReferencedDocument/ram:FormattedIssueDateTime</v>
      </c>
      <c r="AC576" s="13" t="str">
        <f t="shared" si="92"/>
        <v>/qdt:DateTimeString</v>
      </c>
      <c r="AD576" s="14">
        <f>COUNTIFS(R$4:R576,AB576)</f>
        <v>1</v>
      </c>
      <c r="AE576" s="1"/>
      <c r="AF576" s="61" t="str">
        <f t="shared" ref="AF576:AF638" si="95">E576</f>
        <v>EXT</v>
      </c>
      <c r="AG576" s="62">
        <f t="shared" ref="AG576:AG639" si="96">LEN(AR576)-LEN(SUBSTITUTE(AR576,"/",""))-1</f>
        <v>5</v>
      </c>
      <c r="AH576" s="62" t="str">
        <f t="shared" ref="AH576:AH638" si="97">H576</f>
        <v>1..1</v>
      </c>
      <c r="AI576" s="64">
        <v>0</v>
      </c>
      <c r="AJ576" s="64"/>
      <c r="AK576" s="65"/>
      <c r="AL576" s="65"/>
      <c r="AM576" s="65"/>
      <c r="AN576" s="64"/>
      <c r="AO576" s="66" t="str">
        <f t="shared" si="94"/>
        <v>1..1</v>
      </c>
      <c r="AP576" s="66" t="str">
        <f t="shared" si="94"/>
        <v>1..1</v>
      </c>
      <c r="AQ576" s="6" t="str">
        <f t="shared" si="94"/>
        <v>/rsm:CrossIndustryInvoice
/rsm:SupplyChainTradeTransaction
/ram:ApplicableHeaderTradeAgreement
/ram:AdditionalReferencedDocument
/ram:FormattedIssueDateTime
/qdt:DateTimeString</v>
      </c>
      <c r="AR576" s="67" t="str">
        <f t="shared" si="94"/>
        <v>/rsm:CrossIndustryInvoice/rsm:SupplyChainTradeTransaction/ram:ApplicableHeaderTradeAgreement/ram:AdditionalReferencedDocument/ram:FormattedIssueDateTime/qdt:DateTimeString</v>
      </c>
      <c r="AS576" s="66" t="s">
        <v>151</v>
      </c>
      <c r="AT576" s="68" t="s">
        <v>56</v>
      </c>
      <c r="AU576" s="62" t="str">
        <f t="shared" ref="AU576:AU639" si="98">U576</f>
        <v>0..1</v>
      </c>
      <c r="AV576" s="66"/>
      <c r="AW576" s="69"/>
      <c r="AX576" s="7"/>
      <c r="AY576" s="70" t="str">
        <f t="shared" si="89"/>
        <v>EXTENDED</v>
      </c>
      <c r="AZ576" s="70" t="str">
        <f t="shared" si="89"/>
        <v>EXTENDED</v>
      </c>
      <c r="BA576" s="1"/>
      <c r="BB576" s="57"/>
      <c r="BE576"/>
      <c r="BF576" s="1"/>
      <c r="BG576" s="1"/>
      <c r="BH576" s="1"/>
      <c r="BI576" s="1"/>
      <c r="BJ576" s="1"/>
      <c r="BK576" s="1"/>
      <c r="BL576" s="1"/>
      <c r="BM576" s="1"/>
      <c r="BN576" s="1"/>
      <c r="BO576" s="1"/>
      <c r="BP576" s="1"/>
      <c r="BQ576" s="1"/>
      <c r="BR576" s="1"/>
      <c r="BS576" s="1"/>
      <c r="BT576" s="1"/>
      <c r="BU576" s="1"/>
      <c r="BV576" s="1"/>
      <c r="BW576" s="1"/>
      <c r="BX576" s="1"/>
      <c r="BY576" s="1"/>
      <c r="BZ576" s="1"/>
    </row>
    <row r="577" spans="1:78" s="59" customFormat="1" ht="120" x14ac:dyDescent="0.2">
      <c r="A577" s="45" t="str">
        <f t="shared" si="93"/>
        <v>EXT</v>
      </c>
      <c r="B577" s="45"/>
      <c r="C577" s="45"/>
      <c r="D577" s="189" t="s">
        <v>1526</v>
      </c>
      <c r="E577" s="61" t="s">
        <v>41</v>
      </c>
      <c r="F577" s="282" t="e">
        <v>#N/A</v>
      </c>
      <c r="G577" s="62">
        <f t="shared" si="90"/>
        <v>6</v>
      </c>
      <c r="H577" s="62" t="s">
        <v>32</v>
      </c>
      <c r="I577" s="64" t="s">
        <v>226</v>
      </c>
      <c r="J577" s="64"/>
      <c r="K577" s="65"/>
      <c r="L577" s="65"/>
      <c r="M577" s="65" t="s">
        <v>160</v>
      </c>
      <c r="N577" s="64"/>
      <c r="O577" s="66" t="s">
        <v>32</v>
      </c>
      <c r="P577" s="66" t="str">
        <f t="shared" si="76"/>
        <v>1..1</v>
      </c>
      <c r="Q577" s="6" t="s">
        <v>2808</v>
      </c>
      <c r="R577" s="67" t="s">
        <v>2809</v>
      </c>
      <c r="S577" s="66"/>
      <c r="T577" s="68" t="s">
        <v>163</v>
      </c>
      <c r="U577" s="62" t="s">
        <v>42</v>
      </c>
      <c r="V577" s="66"/>
      <c r="W577" s="69"/>
      <c r="X577" s="38"/>
      <c r="Y577" s="70" t="s">
        <v>47</v>
      </c>
      <c r="Z577" s="70" t="s">
        <v>47</v>
      </c>
      <c r="AA577" s="4"/>
      <c r="AB577" s="13" t="str">
        <f t="shared" si="91"/>
        <v>/rsm:CrossIndustryInvoice/rsm:SupplyChainTradeTransaction/ram:ApplicableHeaderTradeAgreement/ram:AdditionalReferencedDocument/ram:FormattedIssueDateTime/qdt:DateTimeString</v>
      </c>
      <c r="AC577" s="13" t="str">
        <f t="shared" si="92"/>
        <v>/@format</v>
      </c>
      <c r="AD577" s="14">
        <f>COUNTIFS(R$4:R587,AB577)</f>
        <v>2</v>
      </c>
      <c r="AE577" s="1"/>
      <c r="AF577" s="61" t="str">
        <f t="shared" si="95"/>
        <v>EXT</v>
      </c>
      <c r="AG577" s="62">
        <f t="shared" si="96"/>
        <v>6</v>
      </c>
      <c r="AH577" s="62" t="str">
        <f t="shared" si="97"/>
        <v>1..1</v>
      </c>
      <c r="AI577" s="64" t="s">
        <v>229</v>
      </c>
      <c r="AJ577" s="64"/>
      <c r="AK577" s="65"/>
      <c r="AL577" s="65"/>
      <c r="AM577" s="65"/>
      <c r="AN577" s="64"/>
      <c r="AO577" s="66" t="str">
        <f t="shared" si="94"/>
        <v>1..1</v>
      </c>
      <c r="AP577" s="66" t="str">
        <f t="shared" si="94"/>
        <v>1..1</v>
      </c>
      <c r="AQ577" s="6" t="str">
        <f t="shared" si="94"/>
        <v>/rsm:CrossIndustryInvoice
/rsm:SupplyChainTradeTransaction
/ram:ApplicableHeaderTradeAgreement
/ram:AdditionalReferencedDocument
/ram:FormattedIssueDateTime
/qdt:DateTimeString
/@format</v>
      </c>
      <c r="AR577" s="67" t="str">
        <f t="shared" si="94"/>
        <v>/rsm:CrossIndustryInvoice/rsm:SupplyChainTradeTransaction/ram:ApplicableHeaderTradeAgreement/ram:AdditionalReferencedDocument/ram:FormattedIssueDateTime/qdt:DateTimeString/@format</v>
      </c>
      <c r="AS577" s="66"/>
      <c r="AT577" s="68" t="s">
        <v>163</v>
      </c>
      <c r="AU577" s="62" t="str">
        <f t="shared" si="98"/>
        <v>0..1</v>
      </c>
      <c r="AV577" s="66"/>
      <c r="AW577" s="69"/>
      <c r="AX577" s="7"/>
      <c r="AY577" s="70" t="str">
        <f t="shared" ref="AY577:AZ640" si="99">Y577</f>
        <v>EXTENDED</v>
      </c>
      <c r="AZ577" s="70" t="str">
        <f t="shared" si="99"/>
        <v>EXTENDED</v>
      </c>
      <c r="BA577" s="1"/>
      <c r="BB577" s="57"/>
      <c r="BE577"/>
      <c r="BF577" s="1"/>
      <c r="BG577" s="1"/>
      <c r="BH577" s="1"/>
      <c r="BI577" s="1"/>
      <c r="BJ577" s="1"/>
      <c r="BK577" s="1"/>
      <c r="BL577" s="1"/>
      <c r="BM577" s="1"/>
      <c r="BN577" s="1"/>
      <c r="BO577" s="1"/>
      <c r="BP577" s="1"/>
      <c r="BQ577" s="1"/>
      <c r="BR577" s="1"/>
      <c r="BS577" s="1"/>
      <c r="BT577" s="1"/>
      <c r="BU577" s="1"/>
      <c r="BV577" s="1"/>
      <c r="BW577" s="1"/>
      <c r="BX577" s="1"/>
      <c r="BY577" s="1"/>
      <c r="BZ577" s="1"/>
    </row>
    <row r="578" spans="1:78" s="59" customFormat="1" ht="75" x14ac:dyDescent="0.2">
      <c r="A578" s="45" t="str">
        <f t="shared" si="93"/>
        <v>NO</v>
      </c>
      <c r="B578" s="45"/>
      <c r="C578" s="45"/>
      <c r="D578" s="182" t="s">
        <v>1526</v>
      </c>
      <c r="E578" s="187" t="s">
        <v>2810</v>
      </c>
      <c r="F578" s="302" t="s">
        <v>2729</v>
      </c>
      <c r="G578" s="110">
        <f t="shared" si="90"/>
        <v>3</v>
      </c>
      <c r="H578" s="110" t="s">
        <v>42</v>
      </c>
      <c r="I578" s="111" t="s">
        <v>2811</v>
      </c>
      <c r="J578" s="112"/>
      <c r="K578" s="113"/>
      <c r="L578" s="113"/>
      <c r="M578" s="113" t="s">
        <v>2812</v>
      </c>
      <c r="N578" s="112"/>
      <c r="O578" s="110" t="s">
        <v>62</v>
      </c>
      <c r="P578" s="110" t="str">
        <f t="shared" si="76"/>
        <v>0..n</v>
      </c>
      <c r="Q578" s="114" t="s">
        <v>2734</v>
      </c>
      <c r="R578" s="115" t="s">
        <v>2735</v>
      </c>
      <c r="S578" s="110"/>
      <c r="T578" s="116"/>
      <c r="U578" s="110" t="s">
        <v>62</v>
      </c>
      <c r="V578" s="110"/>
      <c r="W578" s="117"/>
      <c r="X578" s="38"/>
      <c r="Y578" s="116" t="s">
        <v>282</v>
      </c>
      <c r="Z578" s="116" t="s">
        <v>282</v>
      </c>
      <c r="AA578" s="4"/>
      <c r="AB578" s="13" t="str">
        <f t="shared" si="91"/>
        <v>/rsm:CrossIndustryInvoice/rsm:SupplyChainTradeTransaction/ram:ApplicableHeaderTradeAgreement</v>
      </c>
      <c r="AC578" s="13" t="str">
        <f t="shared" si="92"/>
        <v>/ram:AdditionalReferencedDocument</v>
      </c>
      <c r="AD578" s="14">
        <f>COUNTIFS(R$4:R578,AB578)</f>
        <v>1</v>
      </c>
      <c r="AE578" s="1"/>
      <c r="AF578" s="187" t="str">
        <f t="shared" si="95"/>
        <v>BT-17-00</v>
      </c>
      <c r="AG578" s="110">
        <f t="shared" si="96"/>
        <v>3</v>
      </c>
      <c r="AH578" s="110" t="str">
        <f t="shared" si="97"/>
        <v>0..1</v>
      </c>
      <c r="AI578" s="111" t="s">
        <v>2813</v>
      </c>
      <c r="AJ578" s="112"/>
      <c r="AK578" s="113"/>
      <c r="AL578" s="113"/>
      <c r="AM578" s="113" t="s">
        <v>2814</v>
      </c>
      <c r="AN578" s="112"/>
      <c r="AO578" s="110" t="str">
        <f t="shared" si="94"/>
        <v>0..n</v>
      </c>
      <c r="AP578" s="110" t="str">
        <f t="shared" si="94"/>
        <v>0..n</v>
      </c>
      <c r="AQ578" s="114" t="str">
        <f t="shared" si="94"/>
        <v>/rsm:CrossIndustryInvoice
/rsm:SupplyChainTradeTransaction
/ram:ApplicableHeaderTradeAgreement
/ram:AdditionalReferencedDocument</v>
      </c>
      <c r="AR578" s="115" t="str">
        <f t="shared" si="94"/>
        <v>/rsm:CrossIndustryInvoice/rsm:SupplyChainTradeTransaction/ram:ApplicableHeaderTradeAgreement/ram:AdditionalReferencedDocument</v>
      </c>
      <c r="AS578" s="110"/>
      <c r="AT578" s="116"/>
      <c r="AU578" s="110" t="str">
        <f t="shared" si="98"/>
        <v>0..n</v>
      </c>
      <c r="AV578" s="110"/>
      <c r="AW578" s="117"/>
      <c r="AX578" s="7"/>
      <c r="AY578" s="116" t="str">
        <f t="shared" si="99"/>
        <v>EN 16931</v>
      </c>
      <c r="AZ578" s="116" t="str">
        <f t="shared" si="99"/>
        <v>EN 16931</v>
      </c>
      <c r="BA578" s="1"/>
      <c r="BB578" s="57"/>
      <c r="BE578"/>
      <c r="BF578" s="1"/>
      <c r="BG578" s="1"/>
      <c r="BH578" s="1"/>
      <c r="BI578" s="1"/>
      <c r="BJ578" s="1"/>
      <c r="BK578" s="1"/>
      <c r="BL578" s="1"/>
      <c r="BM578" s="1"/>
      <c r="BN578" s="1"/>
      <c r="BO578" s="1"/>
      <c r="BP578" s="1"/>
      <c r="BQ578" s="1"/>
      <c r="BR578" s="1"/>
      <c r="BS578" s="1"/>
      <c r="BT578" s="1"/>
      <c r="BU578" s="1"/>
      <c r="BV578" s="1"/>
      <c r="BW578" s="1"/>
      <c r="BX578" s="1"/>
      <c r="BY578" s="1"/>
      <c r="BZ578" s="1"/>
    </row>
    <row r="579" spans="1:78" s="59" customFormat="1" ht="90" x14ac:dyDescent="0.2">
      <c r="A579" s="45" t="str">
        <f t="shared" si="93"/>
        <v>YES</v>
      </c>
      <c r="B579" s="45"/>
      <c r="C579" s="45"/>
      <c r="D579" s="185" t="s">
        <v>1526</v>
      </c>
      <c r="E579" s="186" t="s">
        <v>2815</v>
      </c>
      <c r="F579" s="301" t="s">
        <v>2815</v>
      </c>
      <c r="G579" s="66">
        <f t="shared" si="90"/>
        <v>4</v>
      </c>
      <c r="H579" s="66" t="s">
        <v>42</v>
      </c>
      <c r="I579" s="64" t="s">
        <v>2816</v>
      </c>
      <c r="J579" s="64" t="s">
        <v>2817</v>
      </c>
      <c r="K579" s="65" t="s">
        <v>2818</v>
      </c>
      <c r="L579" s="65"/>
      <c r="M579" s="65" t="s">
        <v>35</v>
      </c>
      <c r="N579" s="150" t="s">
        <v>548</v>
      </c>
      <c r="O579" s="66" t="s">
        <v>32</v>
      </c>
      <c r="P579" s="66" t="str">
        <f t="shared" si="76"/>
        <v>1..1</v>
      </c>
      <c r="Q579" s="2" t="s">
        <v>2744</v>
      </c>
      <c r="R579" s="75" t="s">
        <v>2745</v>
      </c>
      <c r="S579" s="66" t="s">
        <v>551</v>
      </c>
      <c r="T579" s="68" t="s">
        <v>56</v>
      </c>
      <c r="U579" s="66" t="s">
        <v>42</v>
      </c>
      <c r="V579" s="66" t="s">
        <v>35</v>
      </c>
      <c r="W579" s="69" t="s">
        <v>2819</v>
      </c>
      <c r="X579" s="38"/>
      <c r="Y579" s="68" t="s">
        <v>282</v>
      </c>
      <c r="Z579" s="68" t="s">
        <v>282</v>
      </c>
      <c r="AA579" s="4"/>
      <c r="AB579" s="13" t="str">
        <f t="shared" si="91"/>
        <v>/rsm:CrossIndustryInvoice/rsm:SupplyChainTradeTransaction/ram:ApplicableHeaderTradeAgreement/ram:AdditionalReferencedDocument</v>
      </c>
      <c r="AC579" s="13" t="str">
        <f t="shared" si="92"/>
        <v>/ram:IssuerAssignedID</v>
      </c>
      <c r="AD579" s="14">
        <f>COUNTIFS(R$4:R579,AB579)</f>
        <v>2</v>
      </c>
      <c r="AE579" s="1"/>
      <c r="AF579" s="186" t="str">
        <f t="shared" si="95"/>
        <v>BT-17</v>
      </c>
      <c r="AG579" s="66">
        <f t="shared" si="96"/>
        <v>4</v>
      </c>
      <c r="AH579" s="66" t="str">
        <f t="shared" si="97"/>
        <v>0..1</v>
      </c>
      <c r="AI579" s="64" t="s">
        <v>2820</v>
      </c>
      <c r="AJ579" s="64" t="s">
        <v>2821</v>
      </c>
      <c r="AK579" s="65" t="s">
        <v>2822</v>
      </c>
      <c r="AL579" s="65"/>
      <c r="AM579" s="65" t="s">
        <v>2823</v>
      </c>
      <c r="AN579" s="150" t="s">
        <v>555</v>
      </c>
      <c r="AO579" s="66" t="str">
        <f t="shared" si="94"/>
        <v>1..1</v>
      </c>
      <c r="AP579" s="66" t="str">
        <f t="shared" si="94"/>
        <v>1..1</v>
      </c>
      <c r="AQ579" s="2" t="str">
        <f t="shared" si="94"/>
        <v>/rsm:CrossIndustryInvoice
/rsm:SupplyChainTradeTransaction
/ram:ApplicableHeaderTradeAgreement
/ram:AdditionalReferencedDocument
/ram:IssuerAssignedID</v>
      </c>
      <c r="AR579" s="75" t="str">
        <f t="shared" si="94"/>
        <v>/rsm:CrossIndustryInvoice/rsm:SupplyChainTradeTransaction/ram:ApplicableHeaderTradeAgreement/ram:AdditionalReferencedDocument/ram:IssuerAssignedID</v>
      </c>
      <c r="AS579" s="66" t="s">
        <v>551</v>
      </c>
      <c r="AT579" s="68" t="s">
        <v>56</v>
      </c>
      <c r="AU579" s="66" t="str">
        <f t="shared" si="98"/>
        <v>0..1</v>
      </c>
      <c r="AV579" s="66" t="s">
        <v>35</v>
      </c>
      <c r="AW579" s="69" t="s">
        <v>2819</v>
      </c>
      <c r="AX579" s="7"/>
      <c r="AY579" s="68" t="str">
        <f t="shared" si="99"/>
        <v>EN 16931</v>
      </c>
      <c r="AZ579" s="68" t="str">
        <f t="shared" si="99"/>
        <v>EN 16931</v>
      </c>
      <c r="BA579" s="1"/>
      <c r="BB579" s="57"/>
      <c r="BE579"/>
      <c r="BF579" s="1"/>
      <c r="BG579" s="1"/>
      <c r="BH579" s="1"/>
      <c r="BI579" s="1"/>
      <c r="BJ579" s="1"/>
      <c r="BK579" s="1"/>
      <c r="BL579" s="1"/>
      <c r="BM579" s="1"/>
      <c r="BN579" s="1"/>
      <c r="BO579" s="1"/>
      <c r="BP579" s="1"/>
      <c r="BQ579" s="1"/>
      <c r="BR579" s="1"/>
      <c r="BS579" s="1"/>
      <c r="BT579" s="1"/>
      <c r="BU579" s="1"/>
      <c r="BV579" s="1"/>
      <c r="BW579" s="1"/>
      <c r="BX579" s="1"/>
      <c r="BY579" s="1"/>
      <c r="BZ579" s="1"/>
    </row>
    <row r="580" spans="1:78" s="59" customFormat="1" ht="90" x14ac:dyDescent="0.2">
      <c r="A580" s="45" t="str">
        <f t="shared" si="93"/>
        <v>NO</v>
      </c>
      <c r="B580" s="45"/>
      <c r="C580" s="45"/>
      <c r="D580" s="185" t="s">
        <v>1526</v>
      </c>
      <c r="E580" s="186" t="s">
        <v>2824</v>
      </c>
      <c r="F580" s="301" t="e">
        <v>#N/A</v>
      </c>
      <c r="G580" s="66">
        <f t="shared" si="90"/>
        <v>4</v>
      </c>
      <c r="H580" s="66" t="s">
        <v>32</v>
      </c>
      <c r="I580" s="97" t="s">
        <v>2825</v>
      </c>
      <c r="J580" s="64" t="s">
        <v>35</v>
      </c>
      <c r="K580" s="65" t="s">
        <v>2826</v>
      </c>
      <c r="L580" s="65" t="s">
        <v>2827</v>
      </c>
      <c r="M580" s="65" t="s">
        <v>2819</v>
      </c>
      <c r="N580" s="64" t="s">
        <v>128</v>
      </c>
      <c r="O580" s="66" t="s">
        <v>32</v>
      </c>
      <c r="P580" s="66" t="str">
        <f t="shared" si="76"/>
        <v>1..1</v>
      </c>
      <c r="Q580" s="2" t="s">
        <v>2762</v>
      </c>
      <c r="R580" s="75" t="s">
        <v>2763</v>
      </c>
      <c r="S580" s="66" t="s">
        <v>35</v>
      </c>
      <c r="T580" s="68"/>
      <c r="U580" s="66" t="s">
        <v>42</v>
      </c>
      <c r="V580" s="66"/>
      <c r="W580" s="69" t="s">
        <v>2819</v>
      </c>
      <c r="X580" s="38"/>
      <c r="Y580" s="68" t="s">
        <v>282</v>
      </c>
      <c r="Z580" s="68" t="s">
        <v>282</v>
      </c>
      <c r="AA580" s="4"/>
      <c r="AB580" s="13" t="str">
        <f t="shared" si="91"/>
        <v>/rsm:CrossIndustryInvoice/rsm:SupplyChainTradeTransaction/ram:ApplicableHeaderTradeAgreement/ram:AdditionalReferencedDocument</v>
      </c>
      <c r="AC580" s="13" t="str">
        <f t="shared" si="92"/>
        <v>/ram:TypeCode</v>
      </c>
      <c r="AD580" s="14">
        <f>COUNTIFS(R$4:R580,AB580)</f>
        <v>2</v>
      </c>
      <c r="AE580" s="1"/>
      <c r="AF580" s="186" t="str">
        <f t="shared" si="95"/>
        <v>BT-17-0</v>
      </c>
      <c r="AG580" s="66">
        <f t="shared" si="96"/>
        <v>4</v>
      </c>
      <c r="AH580" s="66" t="str">
        <f t="shared" si="97"/>
        <v>1..1</v>
      </c>
      <c r="AI580" s="97" t="s">
        <v>2828</v>
      </c>
      <c r="AJ580" s="64" t="s">
        <v>35</v>
      </c>
      <c r="AK580" s="65" t="s">
        <v>2829</v>
      </c>
      <c r="AL580" s="65"/>
      <c r="AM580" s="65" t="s">
        <v>2823</v>
      </c>
      <c r="AN580" s="64" t="s">
        <v>128</v>
      </c>
      <c r="AO580" s="66" t="str">
        <f t="shared" si="94"/>
        <v>1..1</v>
      </c>
      <c r="AP580" s="66" t="str">
        <f t="shared" si="94"/>
        <v>1..1</v>
      </c>
      <c r="AQ580" s="2" t="str">
        <f t="shared" si="94"/>
        <v>/rsm:CrossIndustryInvoice
/rsm:SupplyChainTradeTransaction
/ram:ApplicableHeaderTradeAgreement
/ram:AdditionalReferencedDocument
/ram:TypeCode</v>
      </c>
      <c r="AR580" s="75" t="str">
        <f t="shared" si="94"/>
        <v>/rsm:CrossIndustryInvoice/rsm:SupplyChainTradeTransaction/ram:ApplicableHeaderTradeAgreement/ram:AdditionalReferencedDocument/ram:TypeCode</v>
      </c>
      <c r="AS580" s="66" t="s">
        <v>35</v>
      </c>
      <c r="AT580" s="68"/>
      <c r="AU580" s="66" t="str">
        <f t="shared" si="98"/>
        <v>0..1</v>
      </c>
      <c r="AV580" s="66"/>
      <c r="AW580" s="69" t="s">
        <v>2819</v>
      </c>
      <c r="AX580" s="7"/>
      <c r="AY580" s="68" t="str">
        <f t="shared" si="99"/>
        <v>EN 16931</v>
      </c>
      <c r="AZ580" s="68" t="str">
        <f t="shared" si="99"/>
        <v>EN 16931</v>
      </c>
      <c r="BA580" s="1"/>
      <c r="BB580" s="57"/>
      <c r="BE580"/>
      <c r="BF580" s="1"/>
      <c r="BG580" s="1"/>
      <c r="BH580" s="1"/>
      <c r="BI580" s="1"/>
      <c r="BJ580" s="1"/>
      <c r="BK580" s="1"/>
      <c r="BL580" s="1"/>
      <c r="BM580" s="1"/>
      <c r="BN580" s="1"/>
      <c r="BO580" s="1"/>
      <c r="BP580" s="1"/>
      <c r="BQ580" s="1"/>
      <c r="BR580" s="1"/>
      <c r="BS580" s="1"/>
      <c r="BT580" s="1"/>
      <c r="BU580" s="1"/>
      <c r="BV580" s="1"/>
      <c r="BW580" s="1"/>
      <c r="BX580" s="1"/>
      <c r="BY580" s="1"/>
      <c r="BZ580" s="1"/>
    </row>
    <row r="581" spans="1:78" s="59" customFormat="1" ht="90" x14ac:dyDescent="0.2">
      <c r="A581" s="45" t="str">
        <f t="shared" si="93"/>
        <v>EXT</v>
      </c>
      <c r="B581" s="45"/>
      <c r="C581" s="45"/>
      <c r="D581" s="189" t="s">
        <v>1526</v>
      </c>
      <c r="E581" s="140" t="s">
        <v>41</v>
      </c>
      <c r="F581" s="296" t="e">
        <v>#N/A</v>
      </c>
      <c r="G581" s="141">
        <f t="shared" si="90"/>
        <v>4</v>
      </c>
      <c r="H581" s="141" t="s">
        <v>42</v>
      </c>
      <c r="I581" s="138" t="s">
        <v>582</v>
      </c>
      <c r="J581" s="125"/>
      <c r="K581" s="126"/>
      <c r="L581" s="126"/>
      <c r="M581" s="126"/>
      <c r="N581" s="125"/>
      <c r="O581" s="124" t="s">
        <v>42</v>
      </c>
      <c r="P581" s="124" t="str">
        <f t="shared" si="76"/>
        <v>0..1</v>
      </c>
      <c r="Q581" s="142" t="s">
        <v>2804</v>
      </c>
      <c r="R581" s="143" t="s">
        <v>2805</v>
      </c>
      <c r="S581" s="124"/>
      <c r="T581" s="129"/>
      <c r="U581" s="141" t="s">
        <v>42</v>
      </c>
      <c r="V581" s="124"/>
      <c r="W581" s="130"/>
      <c r="X581" s="38"/>
      <c r="Y581" s="144" t="s">
        <v>47</v>
      </c>
      <c r="Z581" s="144" t="s">
        <v>47</v>
      </c>
      <c r="AA581" s="4"/>
      <c r="AB581" s="13" t="str">
        <f t="shared" si="91"/>
        <v>/rsm:CrossIndustryInvoice/rsm:SupplyChainTradeTransaction/ram:ApplicableHeaderTradeAgreement/ram:AdditionalReferencedDocument</v>
      </c>
      <c r="AC581" s="13" t="str">
        <f t="shared" si="92"/>
        <v>/ram:FormattedIssueDateTime</v>
      </c>
      <c r="AD581" s="14">
        <f>COUNTIFS(R$4:R581,AB581)</f>
        <v>2</v>
      </c>
      <c r="AE581" s="1"/>
      <c r="AF581" s="140" t="str">
        <f t="shared" si="95"/>
        <v>EXT</v>
      </c>
      <c r="AG581" s="141">
        <f t="shared" si="96"/>
        <v>4</v>
      </c>
      <c r="AH581" s="141" t="str">
        <f t="shared" si="97"/>
        <v>0..1</v>
      </c>
      <c r="AI581" s="138" t="s">
        <v>651</v>
      </c>
      <c r="AJ581" s="125"/>
      <c r="AK581" s="126"/>
      <c r="AL581" s="126"/>
      <c r="AM581" s="126"/>
      <c r="AN581" s="125"/>
      <c r="AO581" s="124" t="str">
        <f t="shared" si="94"/>
        <v>0..1</v>
      </c>
      <c r="AP581" s="124" t="str">
        <f t="shared" si="94"/>
        <v>0..1</v>
      </c>
      <c r="AQ581" s="142" t="str">
        <f t="shared" si="94"/>
        <v>/rsm:CrossIndustryInvoice
/rsm:SupplyChainTradeTransaction
/ram:ApplicableHeaderTradeAgreement
/ram:AdditionalReferencedDocument
/ram:FormattedIssueDateTime</v>
      </c>
      <c r="AR581" s="143" t="str">
        <f t="shared" si="94"/>
        <v>/rsm:CrossIndustryInvoice/rsm:SupplyChainTradeTransaction/ram:ApplicableHeaderTradeAgreement/ram:AdditionalReferencedDocument/ram:FormattedIssueDateTime</v>
      </c>
      <c r="AS581" s="124"/>
      <c r="AT581" s="129"/>
      <c r="AU581" s="141" t="str">
        <f t="shared" si="98"/>
        <v>0..1</v>
      </c>
      <c r="AV581" s="124"/>
      <c r="AW581" s="130"/>
      <c r="AX581" s="7"/>
      <c r="AY581" s="144" t="str">
        <f t="shared" si="99"/>
        <v>EXTENDED</v>
      </c>
      <c r="AZ581" s="144" t="str">
        <f t="shared" si="99"/>
        <v>EXTENDED</v>
      </c>
      <c r="BA581" s="1"/>
      <c r="BB581" s="57"/>
      <c r="BE581"/>
      <c r="BF581" s="1"/>
      <c r="BG581" s="1"/>
      <c r="BH581" s="1"/>
      <c r="BI581" s="1"/>
      <c r="BJ581" s="1"/>
      <c r="BK581" s="1"/>
      <c r="BL581" s="1"/>
      <c r="BM581" s="1"/>
      <c r="BN581" s="1"/>
      <c r="BO581" s="1"/>
      <c r="BP581" s="1"/>
      <c r="BQ581" s="1"/>
      <c r="BR581" s="1"/>
      <c r="BS581" s="1"/>
      <c r="BT581" s="1"/>
      <c r="BU581" s="1"/>
      <c r="BV581" s="1"/>
      <c r="BW581" s="1"/>
      <c r="BX581" s="1"/>
      <c r="BY581" s="1"/>
      <c r="BZ581" s="1"/>
    </row>
    <row r="582" spans="1:78" s="59" customFormat="1" ht="105" x14ac:dyDescent="0.2">
      <c r="A582" s="45" t="str">
        <f t="shared" si="93"/>
        <v>EXT</v>
      </c>
      <c r="B582" s="45"/>
      <c r="C582" s="45"/>
      <c r="D582" s="189" t="s">
        <v>1526</v>
      </c>
      <c r="E582" s="61" t="s">
        <v>41</v>
      </c>
      <c r="F582" s="282" t="e">
        <v>#N/A</v>
      </c>
      <c r="G582" s="62">
        <f t="shared" si="90"/>
        <v>5</v>
      </c>
      <c r="H582" s="62" t="s">
        <v>32</v>
      </c>
      <c r="I582" s="64" t="s">
        <v>586</v>
      </c>
      <c r="J582" s="64"/>
      <c r="K582" s="65"/>
      <c r="L582" s="65"/>
      <c r="M582" s="65"/>
      <c r="N582" s="64"/>
      <c r="O582" s="66" t="s">
        <v>32</v>
      </c>
      <c r="P582" s="66" t="str">
        <f t="shared" si="76"/>
        <v>1..1</v>
      </c>
      <c r="Q582" s="6" t="s">
        <v>2806</v>
      </c>
      <c r="R582" s="67" t="s">
        <v>2807</v>
      </c>
      <c r="S582" s="66" t="s">
        <v>151</v>
      </c>
      <c r="T582" s="68" t="s">
        <v>56</v>
      </c>
      <c r="U582" s="62" t="s">
        <v>42</v>
      </c>
      <c r="V582" s="66"/>
      <c r="W582" s="69"/>
      <c r="X582" s="38"/>
      <c r="Y582" s="70" t="s">
        <v>47</v>
      </c>
      <c r="Z582" s="70" t="s">
        <v>47</v>
      </c>
      <c r="AA582" s="4"/>
      <c r="AB582" s="13" t="str">
        <f t="shared" si="91"/>
        <v>/rsm:CrossIndustryInvoice/rsm:SupplyChainTradeTransaction/ram:ApplicableHeaderTradeAgreement/ram:AdditionalReferencedDocument/ram:FormattedIssueDateTime</v>
      </c>
      <c r="AC582" s="13" t="str">
        <f t="shared" si="92"/>
        <v>/qdt:DateTimeString</v>
      </c>
      <c r="AD582" s="14">
        <f>COUNTIFS(R$4:R582,AB582)</f>
        <v>2</v>
      </c>
      <c r="AE582" s="1"/>
      <c r="AF582" s="61" t="str">
        <f t="shared" si="95"/>
        <v>EXT</v>
      </c>
      <c r="AG582" s="62">
        <f t="shared" si="96"/>
        <v>5</v>
      </c>
      <c r="AH582" s="62" t="str">
        <f t="shared" si="97"/>
        <v>1..1</v>
      </c>
      <c r="AI582" s="64">
        <v>0</v>
      </c>
      <c r="AJ582" s="64"/>
      <c r="AK582" s="65"/>
      <c r="AL582" s="65"/>
      <c r="AM582" s="65"/>
      <c r="AN582" s="64"/>
      <c r="AO582" s="66" t="str">
        <f t="shared" si="94"/>
        <v>1..1</v>
      </c>
      <c r="AP582" s="66" t="str">
        <f t="shared" si="94"/>
        <v>1..1</v>
      </c>
      <c r="AQ582" s="6" t="str">
        <f t="shared" si="94"/>
        <v>/rsm:CrossIndustryInvoice
/rsm:SupplyChainTradeTransaction
/ram:ApplicableHeaderTradeAgreement
/ram:AdditionalReferencedDocument
/ram:FormattedIssueDateTime
/qdt:DateTimeString</v>
      </c>
      <c r="AR582" s="67" t="str">
        <f t="shared" si="94"/>
        <v>/rsm:CrossIndustryInvoice/rsm:SupplyChainTradeTransaction/ram:ApplicableHeaderTradeAgreement/ram:AdditionalReferencedDocument/ram:FormattedIssueDateTime/qdt:DateTimeString</v>
      </c>
      <c r="AS582" s="66" t="s">
        <v>151</v>
      </c>
      <c r="AT582" s="68" t="s">
        <v>56</v>
      </c>
      <c r="AU582" s="62" t="str">
        <f t="shared" si="98"/>
        <v>0..1</v>
      </c>
      <c r="AV582" s="66"/>
      <c r="AW582" s="69"/>
      <c r="AX582" s="7"/>
      <c r="AY582" s="70" t="str">
        <f t="shared" si="99"/>
        <v>EXTENDED</v>
      </c>
      <c r="AZ582" s="70" t="str">
        <f t="shared" si="99"/>
        <v>EXTENDED</v>
      </c>
      <c r="BA582" s="1"/>
      <c r="BB582" s="57"/>
      <c r="BE582"/>
      <c r="BF582" s="1"/>
      <c r="BG582" s="1"/>
      <c r="BH582" s="1"/>
      <c r="BI582" s="1"/>
      <c r="BJ582" s="1"/>
      <c r="BK582" s="1"/>
      <c r="BL582" s="1"/>
      <c r="BM582" s="1"/>
      <c r="BN582" s="1"/>
      <c r="BO582" s="1"/>
      <c r="BP582" s="1"/>
      <c r="BQ582" s="1"/>
      <c r="BR582" s="1"/>
      <c r="BS582" s="1"/>
      <c r="BT582" s="1"/>
      <c r="BU582" s="1"/>
      <c r="BV582" s="1"/>
      <c r="BW582" s="1"/>
      <c r="BX582" s="1"/>
      <c r="BY582" s="1"/>
      <c r="BZ582" s="1"/>
    </row>
    <row r="583" spans="1:78" s="59" customFormat="1" ht="120" x14ac:dyDescent="0.2">
      <c r="A583" s="45" t="str">
        <f t="shared" si="93"/>
        <v>EXT</v>
      </c>
      <c r="B583" s="45"/>
      <c r="C583" s="45"/>
      <c r="D583" s="189" t="s">
        <v>1526</v>
      </c>
      <c r="E583" s="61" t="s">
        <v>41</v>
      </c>
      <c r="F583" s="282" t="e">
        <v>#N/A</v>
      </c>
      <c r="G583" s="62">
        <f t="shared" si="90"/>
        <v>6</v>
      </c>
      <c r="H583" s="62" t="s">
        <v>32</v>
      </c>
      <c r="I583" s="64" t="s">
        <v>226</v>
      </c>
      <c r="J583" s="64"/>
      <c r="K583" s="65"/>
      <c r="L583" s="65"/>
      <c r="M583" s="65" t="s">
        <v>160</v>
      </c>
      <c r="N583" s="64"/>
      <c r="O583" s="66" t="s">
        <v>32</v>
      </c>
      <c r="P583" s="66" t="str">
        <f t="shared" si="76"/>
        <v>1..1</v>
      </c>
      <c r="Q583" s="6" t="s">
        <v>2808</v>
      </c>
      <c r="R583" s="67" t="s">
        <v>2809</v>
      </c>
      <c r="S583" s="66"/>
      <c r="T583" s="68" t="s">
        <v>163</v>
      </c>
      <c r="U583" s="62" t="s">
        <v>42</v>
      </c>
      <c r="V583" s="66"/>
      <c r="W583" s="69"/>
      <c r="X583" s="38"/>
      <c r="Y583" s="70" t="s">
        <v>47</v>
      </c>
      <c r="Z583" s="70" t="s">
        <v>47</v>
      </c>
      <c r="AA583" s="4"/>
      <c r="AB583" s="13" t="str">
        <f t="shared" si="91"/>
        <v>/rsm:CrossIndustryInvoice/rsm:SupplyChainTradeTransaction/ram:ApplicableHeaderTradeAgreement/ram:AdditionalReferencedDocument/ram:FormattedIssueDateTime/qdt:DateTimeString</v>
      </c>
      <c r="AC583" s="13" t="str">
        <f t="shared" si="92"/>
        <v>/@format</v>
      </c>
      <c r="AD583" s="14">
        <f>COUNTIFS(R$4:R637,AB583)</f>
        <v>3</v>
      </c>
      <c r="AE583" s="1"/>
      <c r="AF583" s="61" t="str">
        <f t="shared" si="95"/>
        <v>EXT</v>
      </c>
      <c r="AG583" s="62">
        <f t="shared" si="96"/>
        <v>6</v>
      </c>
      <c r="AH583" s="62" t="str">
        <f t="shared" si="97"/>
        <v>1..1</v>
      </c>
      <c r="AI583" s="64" t="s">
        <v>229</v>
      </c>
      <c r="AJ583" s="64"/>
      <c r="AK583" s="65"/>
      <c r="AL583" s="65"/>
      <c r="AM583" s="65"/>
      <c r="AN583" s="64"/>
      <c r="AO583" s="66" t="str">
        <f t="shared" si="94"/>
        <v>1..1</v>
      </c>
      <c r="AP583" s="66" t="str">
        <f t="shared" si="94"/>
        <v>1..1</v>
      </c>
      <c r="AQ583" s="6" t="str">
        <f t="shared" si="94"/>
        <v>/rsm:CrossIndustryInvoice
/rsm:SupplyChainTradeTransaction
/ram:ApplicableHeaderTradeAgreement
/ram:AdditionalReferencedDocument
/ram:FormattedIssueDateTime
/qdt:DateTimeString
/@format</v>
      </c>
      <c r="AR583" s="67" t="str">
        <f t="shared" si="94"/>
        <v>/rsm:CrossIndustryInvoice/rsm:SupplyChainTradeTransaction/ram:ApplicableHeaderTradeAgreement/ram:AdditionalReferencedDocument/ram:FormattedIssueDateTime/qdt:DateTimeString/@format</v>
      </c>
      <c r="AS583" s="66"/>
      <c r="AT583" s="68" t="s">
        <v>163</v>
      </c>
      <c r="AU583" s="62" t="str">
        <f t="shared" si="98"/>
        <v>0..1</v>
      </c>
      <c r="AV583" s="66"/>
      <c r="AW583" s="69"/>
      <c r="AX583" s="7"/>
      <c r="AY583" s="70" t="str">
        <f t="shared" si="99"/>
        <v>EXTENDED</v>
      </c>
      <c r="AZ583" s="70" t="str">
        <f t="shared" si="99"/>
        <v>EXTENDED</v>
      </c>
      <c r="BA583" s="1"/>
      <c r="BB583" s="57"/>
      <c r="BE583"/>
      <c r="BF583" s="1"/>
      <c r="BG583" s="1"/>
      <c r="BH583" s="1"/>
      <c r="BI583" s="1"/>
      <c r="BJ583" s="1"/>
      <c r="BK583" s="1"/>
      <c r="BL583" s="1"/>
      <c r="BM583" s="1"/>
      <c r="BN583" s="1"/>
      <c r="BO583" s="1"/>
      <c r="BP583" s="1"/>
      <c r="BQ583" s="1"/>
      <c r="BR583" s="1"/>
      <c r="BS583" s="1"/>
      <c r="BT583" s="1"/>
      <c r="BU583" s="1"/>
      <c r="BV583" s="1"/>
      <c r="BW583" s="1"/>
      <c r="BX583" s="1"/>
      <c r="BY583" s="1"/>
      <c r="BZ583" s="1"/>
    </row>
    <row r="584" spans="1:78" s="59" customFormat="1" ht="75" x14ac:dyDescent="0.2">
      <c r="A584" s="45" t="str">
        <f t="shared" si="93"/>
        <v>NO</v>
      </c>
      <c r="B584" s="45"/>
      <c r="C584" s="45"/>
      <c r="D584" s="182" t="s">
        <v>1526</v>
      </c>
      <c r="E584" s="187" t="s">
        <v>2830</v>
      </c>
      <c r="F584" s="302" t="s">
        <v>2729</v>
      </c>
      <c r="G584" s="110">
        <f t="shared" si="90"/>
        <v>3</v>
      </c>
      <c r="H584" s="110" t="s">
        <v>42</v>
      </c>
      <c r="I584" s="111" t="s">
        <v>2831</v>
      </c>
      <c r="J584" s="112"/>
      <c r="K584" s="113"/>
      <c r="L584" s="113"/>
      <c r="M584" s="113" t="s">
        <v>2832</v>
      </c>
      <c r="N584" s="112"/>
      <c r="O584" s="110" t="s">
        <v>62</v>
      </c>
      <c r="P584" s="110" t="str">
        <f t="shared" si="76"/>
        <v>0..n</v>
      </c>
      <c r="Q584" s="114" t="s">
        <v>2734</v>
      </c>
      <c r="R584" s="115" t="s">
        <v>2735</v>
      </c>
      <c r="S584" s="110"/>
      <c r="T584" s="116"/>
      <c r="U584" s="110" t="s">
        <v>62</v>
      </c>
      <c r="V584" s="110"/>
      <c r="W584" s="117"/>
      <c r="X584" s="38"/>
      <c r="Y584" s="116" t="s">
        <v>282</v>
      </c>
      <c r="Z584" s="116" t="s">
        <v>282</v>
      </c>
      <c r="AA584" s="4"/>
      <c r="AB584" s="13" t="str">
        <f t="shared" si="91"/>
        <v>/rsm:CrossIndustryInvoice/rsm:SupplyChainTradeTransaction/ram:ApplicableHeaderTradeAgreement</v>
      </c>
      <c r="AC584" s="13" t="str">
        <f t="shared" si="92"/>
        <v>/ram:AdditionalReferencedDocument</v>
      </c>
      <c r="AD584" s="14">
        <f>COUNTIFS(R$4:R584,AB584)</f>
        <v>1</v>
      </c>
      <c r="AE584" s="1"/>
      <c r="AF584" s="187" t="str">
        <f t="shared" si="95"/>
        <v>BT-18-00</v>
      </c>
      <c r="AG584" s="110">
        <f t="shared" si="96"/>
        <v>3</v>
      </c>
      <c r="AH584" s="110" t="str">
        <f t="shared" si="97"/>
        <v>0..1</v>
      </c>
      <c r="AI584" s="111" t="s">
        <v>2833</v>
      </c>
      <c r="AJ584" s="112"/>
      <c r="AK584" s="113"/>
      <c r="AL584" s="113"/>
      <c r="AM584" s="113" t="s">
        <v>2834</v>
      </c>
      <c r="AN584" s="112"/>
      <c r="AO584" s="110" t="str">
        <f t="shared" si="94"/>
        <v>0..n</v>
      </c>
      <c r="AP584" s="110" t="str">
        <f t="shared" si="94"/>
        <v>0..n</v>
      </c>
      <c r="AQ584" s="114" t="str">
        <f t="shared" si="94"/>
        <v>/rsm:CrossIndustryInvoice
/rsm:SupplyChainTradeTransaction
/ram:ApplicableHeaderTradeAgreement
/ram:AdditionalReferencedDocument</v>
      </c>
      <c r="AR584" s="115" t="str">
        <f t="shared" si="94"/>
        <v>/rsm:CrossIndustryInvoice/rsm:SupplyChainTradeTransaction/ram:ApplicableHeaderTradeAgreement/ram:AdditionalReferencedDocument</v>
      </c>
      <c r="AS584" s="110"/>
      <c r="AT584" s="116"/>
      <c r="AU584" s="110" t="str">
        <f t="shared" si="98"/>
        <v>0..n</v>
      </c>
      <c r="AV584" s="110"/>
      <c r="AW584" s="117"/>
      <c r="AX584" s="7"/>
      <c r="AY584" s="116" t="str">
        <f t="shared" si="99"/>
        <v>EN 16931</v>
      </c>
      <c r="AZ584" s="116" t="str">
        <f t="shared" si="99"/>
        <v>EN 16931</v>
      </c>
      <c r="BA584" s="1"/>
      <c r="BB584" s="57"/>
      <c r="BE584"/>
      <c r="BF584" s="1"/>
      <c r="BG584" s="1"/>
      <c r="BH584" s="1"/>
      <c r="BI584" s="1"/>
      <c r="BJ584" s="1"/>
      <c r="BK584" s="1"/>
      <c r="BL584" s="1"/>
      <c r="BM584" s="1"/>
      <c r="BN584" s="1"/>
      <c r="BO584" s="1"/>
      <c r="BP584" s="1"/>
      <c r="BQ584" s="1"/>
      <c r="BR584" s="1"/>
      <c r="BS584" s="1"/>
      <c r="BT584" s="1"/>
      <c r="BU584" s="1"/>
      <c r="BV584" s="1"/>
      <c r="BW584" s="1"/>
      <c r="BX584" s="1"/>
      <c r="BY584" s="1"/>
      <c r="BZ584" s="1"/>
    </row>
    <row r="585" spans="1:78" s="59" customFormat="1" ht="90" x14ac:dyDescent="0.2">
      <c r="A585" s="45" t="str">
        <f t="shared" si="93"/>
        <v>YES</v>
      </c>
      <c r="B585" s="45"/>
      <c r="C585" s="45"/>
      <c r="D585" s="185" t="s">
        <v>1526</v>
      </c>
      <c r="E585" s="186" t="s">
        <v>2835</v>
      </c>
      <c r="F585" s="301" t="s">
        <v>2815</v>
      </c>
      <c r="G585" s="66">
        <f t="shared" si="90"/>
        <v>4</v>
      </c>
      <c r="H585" s="66" t="s">
        <v>42</v>
      </c>
      <c r="I585" s="64" t="s">
        <v>2836</v>
      </c>
      <c r="J585" s="64" t="s">
        <v>2837</v>
      </c>
      <c r="K585" s="65" t="s">
        <v>2838</v>
      </c>
      <c r="L585" s="65"/>
      <c r="M585" s="65" t="s">
        <v>35</v>
      </c>
      <c r="N585" s="64" t="s">
        <v>90</v>
      </c>
      <c r="O585" s="66" t="s">
        <v>32</v>
      </c>
      <c r="P585" s="66" t="str">
        <f t="shared" si="76"/>
        <v>1..1</v>
      </c>
      <c r="Q585" s="2" t="s">
        <v>2744</v>
      </c>
      <c r="R585" s="75" t="s">
        <v>2745</v>
      </c>
      <c r="S585" s="66" t="s">
        <v>55</v>
      </c>
      <c r="T585" s="68" t="s">
        <v>56</v>
      </c>
      <c r="U585" s="66" t="s">
        <v>42</v>
      </c>
      <c r="V585" s="66" t="s">
        <v>132</v>
      </c>
      <c r="W585" s="69" t="s">
        <v>2839</v>
      </c>
      <c r="X585" s="38"/>
      <c r="Y585" s="68" t="s">
        <v>282</v>
      </c>
      <c r="Z585" s="68" t="s">
        <v>282</v>
      </c>
      <c r="AA585" s="4"/>
      <c r="AB585" s="13" t="str">
        <f t="shared" si="91"/>
        <v>/rsm:CrossIndustryInvoice/rsm:SupplyChainTradeTransaction/ram:ApplicableHeaderTradeAgreement/ram:AdditionalReferencedDocument</v>
      </c>
      <c r="AC585" s="13" t="str">
        <f t="shared" si="92"/>
        <v>/ram:IssuerAssignedID</v>
      </c>
      <c r="AD585" s="14">
        <f>COUNTIFS(R$4:R585,AB585)</f>
        <v>3</v>
      </c>
      <c r="AE585" s="1"/>
      <c r="AF585" s="186" t="str">
        <f t="shared" si="95"/>
        <v>BT-18</v>
      </c>
      <c r="AG585" s="66">
        <f t="shared" si="96"/>
        <v>4</v>
      </c>
      <c r="AH585" s="66" t="str">
        <f t="shared" si="97"/>
        <v>0..1</v>
      </c>
      <c r="AI585" s="64" t="s">
        <v>2840</v>
      </c>
      <c r="AJ585" s="64" t="s">
        <v>2841</v>
      </c>
      <c r="AK585" s="65" t="s">
        <v>1494</v>
      </c>
      <c r="AL585" s="65"/>
      <c r="AM585" s="65" t="s">
        <v>2842</v>
      </c>
      <c r="AN585" s="64" t="s">
        <v>99</v>
      </c>
      <c r="AO585" s="66" t="str">
        <f t="shared" si="94"/>
        <v>1..1</v>
      </c>
      <c r="AP585" s="66" t="str">
        <f t="shared" si="94"/>
        <v>1..1</v>
      </c>
      <c r="AQ585" s="2" t="str">
        <f t="shared" si="94"/>
        <v>/rsm:CrossIndustryInvoice
/rsm:SupplyChainTradeTransaction
/ram:ApplicableHeaderTradeAgreement
/ram:AdditionalReferencedDocument
/ram:IssuerAssignedID</v>
      </c>
      <c r="AR585" s="75" t="str">
        <f t="shared" si="94"/>
        <v>/rsm:CrossIndustryInvoice/rsm:SupplyChainTradeTransaction/ram:ApplicableHeaderTradeAgreement/ram:AdditionalReferencedDocument/ram:IssuerAssignedID</v>
      </c>
      <c r="AS585" s="66" t="s">
        <v>55</v>
      </c>
      <c r="AT585" s="68" t="s">
        <v>56</v>
      </c>
      <c r="AU585" s="66" t="str">
        <f t="shared" si="98"/>
        <v>0..1</v>
      </c>
      <c r="AV585" s="66" t="s">
        <v>132</v>
      </c>
      <c r="AW585" s="69" t="s">
        <v>2839</v>
      </c>
      <c r="AX585" s="7"/>
      <c r="AY585" s="68" t="str">
        <f t="shared" si="99"/>
        <v>EN 16931</v>
      </c>
      <c r="AZ585" s="68" t="str">
        <f t="shared" si="99"/>
        <v>EN 16931</v>
      </c>
      <c r="BA585" s="1"/>
      <c r="BB585" s="57"/>
      <c r="BE585"/>
      <c r="BF585" s="1"/>
      <c r="BG585" s="1"/>
      <c r="BH585" s="1"/>
      <c r="BI585" s="1"/>
      <c r="BJ585" s="1"/>
      <c r="BK585" s="1"/>
      <c r="BL585" s="1"/>
      <c r="BM585" s="1"/>
      <c r="BN585" s="1"/>
      <c r="BO585" s="1"/>
      <c r="BP585" s="1"/>
      <c r="BQ585" s="1"/>
      <c r="BR585" s="1"/>
      <c r="BS585" s="1"/>
      <c r="BT585" s="1"/>
      <c r="BU585" s="1"/>
      <c r="BV585" s="1"/>
      <c r="BW585" s="1"/>
      <c r="BX585" s="1"/>
      <c r="BY585" s="1"/>
      <c r="BZ585" s="1"/>
    </row>
    <row r="586" spans="1:78" s="59" customFormat="1" ht="90" x14ac:dyDescent="0.2">
      <c r="A586" s="45" t="str">
        <f t="shared" si="93"/>
        <v>NO</v>
      </c>
      <c r="B586" s="45"/>
      <c r="C586" s="45"/>
      <c r="D586" s="185" t="s">
        <v>1526</v>
      </c>
      <c r="E586" s="186" t="s">
        <v>2843</v>
      </c>
      <c r="F586" s="301" t="e">
        <v>#N/A</v>
      </c>
      <c r="G586" s="66">
        <f t="shared" si="90"/>
        <v>4</v>
      </c>
      <c r="H586" s="66" t="s">
        <v>42</v>
      </c>
      <c r="I586" s="97" t="s">
        <v>35</v>
      </c>
      <c r="J586" s="64" t="s">
        <v>35</v>
      </c>
      <c r="K586" s="65" t="s">
        <v>2844</v>
      </c>
      <c r="L586" s="65" t="s">
        <v>2845</v>
      </c>
      <c r="M586" s="65" t="s">
        <v>2839</v>
      </c>
      <c r="N586" s="64"/>
      <c r="O586" s="66" t="s">
        <v>32</v>
      </c>
      <c r="P586" s="66" t="str">
        <f t="shared" si="76"/>
        <v>1..1</v>
      </c>
      <c r="Q586" s="2" t="s">
        <v>2762</v>
      </c>
      <c r="R586" s="75" t="s">
        <v>2763</v>
      </c>
      <c r="S586" s="66" t="s">
        <v>35</v>
      </c>
      <c r="T586" s="68"/>
      <c r="U586" s="66" t="s">
        <v>42</v>
      </c>
      <c r="V586" s="66" t="s">
        <v>132</v>
      </c>
      <c r="W586" s="69" t="s">
        <v>2839</v>
      </c>
      <c r="X586" s="38"/>
      <c r="Y586" s="68" t="s">
        <v>282</v>
      </c>
      <c r="Z586" s="68" t="s">
        <v>282</v>
      </c>
      <c r="AA586" s="4"/>
      <c r="AB586" s="13" t="str">
        <f t="shared" si="91"/>
        <v>/rsm:CrossIndustryInvoice/rsm:SupplyChainTradeTransaction/ram:ApplicableHeaderTradeAgreement/ram:AdditionalReferencedDocument</v>
      </c>
      <c r="AC586" s="13" t="str">
        <f t="shared" si="92"/>
        <v>/ram:TypeCode</v>
      </c>
      <c r="AD586" s="14">
        <f>COUNTIFS(R$4:R586,AB586)</f>
        <v>3</v>
      </c>
      <c r="AE586" s="1"/>
      <c r="AF586" s="186" t="str">
        <f t="shared" si="95"/>
        <v>BT-18-0</v>
      </c>
      <c r="AG586" s="66">
        <f t="shared" si="96"/>
        <v>4</v>
      </c>
      <c r="AH586" s="66" t="str">
        <f t="shared" si="97"/>
        <v>0..1</v>
      </c>
      <c r="AI586" s="97" t="s">
        <v>35</v>
      </c>
      <c r="AJ586" s="64" t="s">
        <v>35</v>
      </c>
      <c r="AK586" s="65" t="s">
        <v>1499</v>
      </c>
      <c r="AL586" s="65"/>
      <c r="AM586" s="65" t="s">
        <v>2842</v>
      </c>
      <c r="AN586" s="64"/>
      <c r="AO586" s="66" t="str">
        <f t="shared" si="94"/>
        <v>1..1</v>
      </c>
      <c r="AP586" s="66" t="str">
        <f t="shared" si="94"/>
        <v>1..1</v>
      </c>
      <c r="AQ586" s="2" t="str">
        <f t="shared" si="94"/>
        <v>/rsm:CrossIndustryInvoice
/rsm:SupplyChainTradeTransaction
/ram:ApplicableHeaderTradeAgreement
/ram:AdditionalReferencedDocument
/ram:TypeCode</v>
      </c>
      <c r="AR586" s="75" t="str">
        <f t="shared" si="94"/>
        <v>/rsm:CrossIndustryInvoice/rsm:SupplyChainTradeTransaction/ram:ApplicableHeaderTradeAgreement/ram:AdditionalReferencedDocument/ram:TypeCode</v>
      </c>
      <c r="AS586" s="66" t="s">
        <v>35</v>
      </c>
      <c r="AT586" s="68"/>
      <c r="AU586" s="66" t="str">
        <f t="shared" si="98"/>
        <v>0..1</v>
      </c>
      <c r="AV586" s="66" t="s">
        <v>132</v>
      </c>
      <c r="AW586" s="69" t="s">
        <v>2839</v>
      </c>
      <c r="AX586" s="7"/>
      <c r="AY586" s="68" t="str">
        <f t="shared" si="99"/>
        <v>EN 16931</v>
      </c>
      <c r="AZ586" s="68" t="str">
        <f t="shared" si="99"/>
        <v>EN 16931</v>
      </c>
      <c r="BA586" s="1"/>
      <c r="BB586" s="57"/>
      <c r="BE586"/>
      <c r="BF586" s="1"/>
      <c r="BG586" s="1"/>
      <c r="BH586" s="1"/>
      <c r="BI586" s="1"/>
      <c r="BJ586" s="1"/>
      <c r="BK586" s="1"/>
      <c r="BL586" s="1"/>
      <c r="BM586" s="1"/>
      <c r="BN586" s="1"/>
      <c r="BO586" s="1"/>
      <c r="BP586" s="1"/>
      <c r="BQ586" s="1"/>
      <c r="BR586" s="1"/>
      <c r="BS586" s="1"/>
      <c r="BT586" s="1"/>
      <c r="BU586" s="1"/>
      <c r="BV586" s="1"/>
      <c r="BW586" s="1"/>
      <c r="BX586" s="1"/>
      <c r="BY586" s="1"/>
      <c r="BZ586" s="1"/>
    </row>
    <row r="587" spans="1:78" s="59" customFormat="1" ht="90" x14ac:dyDescent="0.2">
      <c r="A587" s="45" t="str">
        <f t="shared" si="93"/>
        <v>NO</v>
      </c>
      <c r="B587" s="45"/>
      <c r="C587" s="45"/>
      <c r="D587" s="185" t="s">
        <v>1526</v>
      </c>
      <c r="E587" s="186" t="s">
        <v>2846</v>
      </c>
      <c r="F587" s="301" t="s">
        <v>2846</v>
      </c>
      <c r="G587" s="66">
        <f t="shared" si="90"/>
        <v>4</v>
      </c>
      <c r="H587" s="66" t="s">
        <v>42</v>
      </c>
      <c r="I587" s="97" t="s">
        <v>443</v>
      </c>
      <c r="J587" s="64" t="s">
        <v>2847</v>
      </c>
      <c r="K587" s="65" t="s">
        <v>1504</v>
      </c>
      <c r="L587" s="65"/>
      <c r="M587" s="65" t="s">
        <v>35</v>
      </c>
      <c r="N587" s="64"/>
      <c r="O587" s="66" t="s">
        <v>42</v>
      </c>
      <c r="P587" s="66" t="str">
        <f t="shared" si="76"/>
        <v>0..1</v>
      </c>
      <c r="Q587" s="2" t="s">
        <v>2848</v>
      </c>
      <c r="R587" s="75" t="s">
        <v>2849</v>
      </c>
      <c r="S587" s="66" t="s">
        <v>329</v>
      </c>
      <c r="T587" s="68"/>
      <c r="U587" s="66" t="s">
        <v>42</v>
      </c>
      <c r="V587" s="66" t="s">
        <v>35</v>
      </c>
      <c r="W587" s="69" t="s">
        <v>35</v>
      </c>
      <c r="X587" s="38"/>
      <c r="Y587" s="68" t="s">
        <v>282</v>
      </c>
      <c r="Z587" s="68" t="s">
        <v>282</v>
      </c>
      <c r="AA587" s="4"/>
      <c r="AB587" s="13" t="str">
        <f t="shared" si="91"/>
        <v>/rsm:CrossIndustryInvoice/rsm:SupplyChainTradeTransaction/ram:ApplicableHeaderTradeAgreement/ram:AdditionalReferencedDocument</v>
      </c>
      <c r="AC587" s="13" t="str">
        <f t="shared" si="92"/>
        <v>/ram:ReferenceTypeCode</v>
      </c>
      <c r="AD587" s="14">
        <f>COUNTIFS(R$4:R587,AB587)</f>
        <v>3</v>
      </c>
      <c r="AE587" s="1"/>
      <c r="AF587" s="186" t="str">
        <f t="shared" si="95"/>
        <v>BT-18-1</v>
      </c>
      <c r="AG587" s="66">
        <f t="shared" si="96"/>
        <v>4</v>
      </c>
      <c r="AH587" s="66" t="str">
        <f t="shared" si="97"/>
        <v>0..1</v>
      </c>
      <c r="AI587" s="97" t="s">
        <v>330</v>
      </c>
      <c r="AJ587" s="64" t="s">
        <v>2850</v>
      </c>
      <c r="AK587" s="65" t="s">
        <v>1508</v>
      </c>
      <c r="AL587" s="65"/>
      <c r="AM587" s="65" t="s">
        <v>35</v>
      </c>
      <c r="AN587" s="64"/>
      <c r="AO587" s="66" t="str">
        <f t="shared" si="94"/>
        <v>0..1</v>
      </c>
      <c r="AP587" s="66" t="str">
        <f t="shared" si="94"/>
        <v>0..1</v>
      </c>
      <c r="AQ587" s="2" t="str">
        <f t="shared" si="94"/>
        <v>/rsm:CrossIndustryInvoice
/rsm:SupplyChainTradeTransaction
/ram:ApplicableHeaderTradeAgreement
/ram:AdditionalReferencedDocument
/ram:ReferenceTypeCode</v>
      </c>
      <c r="AR587" s="75" t="str">
        <f t="shared" si="94"/>
        <v>/rsm:CrossIndustryInvoice/rsm:SupplyChainTradeTransaction/ram:ApplicableHeaderTradeAgreement/ram:AdditionalReferencedDocument/ram:ReferenceTypeCode</v>
      </c>
      <c r="AS587" s="66" t="s">
        <v>329</v>
      </c>
      <c r="AT587" s="68"/>
      <c r="AU587" s="66" t="str">
        <f t="shared" si="98"/>
        <v>0..1</v>
      </c>
      <c r="AV587" s="66" t="s">
        <v>35</v>
      </c>
      <c r="AW587" s="69" t="s">
        <v>35</v>
      </c>
      <c r="AX587" s="7"/>
      <c r="AY587" s="68" t="str">
        <f t="shared" si="99"/>
        <v>EN 16931</v>
      </c>
      <c r="AZ587" s="68" t="str">
        <f t="shared" si="99"/>
        <v>EN 16931</v>
      </c>
      <c r="BA587" s="1"/>
      <c r="BB587" s="57"/>
      <c r="BE587"/>
      <c r="BF587" s="1"/>
      <c r="BG587" s="1"/>
      <c r="BH587" s="1"/>
      <c r="BI587" s="1"/>
      <c r="BJ587" s="1"/>
      <c r="BK587" s="1"/>
      <c r="BL587" s="1"/>
      <c r="BM587" s="1"/>
      <c r="BN587" s="1"/>
      <c r="BO587" s="1"/>
      <c r="BP587" s="1"/>
      <c r="BQ587" s="1"/>
      <c r="BR587" s="1"/>
      <c r="BS587" s="1"/>
      <c r="BT587" s="1"/>
      <c r="BU587" s="1"/>
      <c r="BV587" s="1"/>
      <c r="BW587" s="1"/>
      <c r="BX587" s="1"/>
      <c r="BY587" s="1"/>
      <c r="BZ587" s="1"/>
    </row>
    <row r="588" spans="1:78" s="59" customFormat="1" ht="90" x14ac:dyDescent="0.2">
      <c r="A588" s="45" t="str">
        <f t="shared" si="93"/>
        <v>EXT</v>
      </c>
      <c r="B588" s="45"/>
      <c r="C588" s="45"/>
      <c r="D588" s="189" t="s">
        <v>1526</v>
      </c>
      <c r="E588" s="140" t="s">
        <v>41</v>
      </c>
      <c r="F588" s="296" t="e">
        <v>#N/A</v>
      </c>
      <c r="G588" s="141">
        <f t="shared" si="90"/>
        <v>4</v>
      </c>
      <c r="H588" s="141" t="s">
        <v>42</v>
      </c>
      <c r="I588" s="138" t="s">
        <v>582</v>
      </c>
      <c r="J588" s="125"/>
      <c r="K588" s="126"/>
      <c r="L588" s="126"/>
      <c r="M588" s="126"/>
      <c r="N588" s="125"/>
      <c r="O588" s="124" t="s">
        <v>42</v>
      </c>
      <c r="P588" s="124" t="str">
        <f t="shared" ref="P588:P696" si="100">O588</f>
        <v>0..1</v>
      </c>
      <c r="Q588" s="142" t="s">
        <v>2804</v>
      </c>
      <c r="R588" s="143" t="s">
        <v>2805</v>
      </c>
      <c r="S588" s="124"/>
      <c r="T588" s="129"/>
      <c r="U588" s="141" t="s">
        <v>42</v>
      </c>
      <c r="V588" s="124"/>
      <c r="W588" s="130"/>
      <c r="X588" s="38"/>
      <c r="Y588" s="144" t="s">
        <v>47</v>
      </c>
      <c r="Z588" s="144" t="s">
        <v>47</v>
      </c>
      <c r="AA588" s="4"/>
      <c r="AB588" s="13" t="str">
        <f t="shared" si="91"/>
        <v>/rsm:CrossIndustryInvoice/rsm:SupplyChainTradeTransaction/ram:ApplicableHeaderTradeAgreement/ram:AdditionalReferencedDocument</v>
      </c>
      <c r="AC588" s="13" t="str">
        <f t="shared" si="92"/>
        <v>/ram:FormattedIssueDateTime</v>
      </c>
      <c r="AD588" s="14">
        <f>COUNTIFS(R$4:R588,AB588)</f>
        <v>3</v>
      </c>
      <c r="AE588" s="1"/>
      <c r="AF588" s="140" t="str">
        <f t="shared" si="95"/>
        <v>EXT</v>
      </c>
      <c r="AG588" s="141">
        <f t="shared" si="96"/>
        <v>4</v>
      </c>
      <c r="AH588" s="141" t="str">
        <f t="shared" si="97"/>
        <v>0..1</v>
      </c>
      <c r="AI588" s="138" t="s">
        <v>651</v>
      </c>
      <c r="AJ588" s="125"/>
      <c r="AK588" s="126"/>
      <c r="AL588" s="126"/>
      <c r="AM588" s="126"/>
      <c r="AN588" s="125"/>
      <c r="AO588" s="124" t="str">
        <f t="shared" si="94"/>
        <v>0..1</v>
      </c>
      <c r="AP588" s="124" t="str">
        <f t="shared" si="94"/>
        <v>0..1</v>
      </c>
      <c r="AQ588" s="142" t="str">
        <f t="shared" si="94"/>
        <v>/rsm:CrossIndustryInvoice
/rsm:SupplyChainTradeTransaction
/ram:ApplicableHeaderTradeAgreement
/ram:AdditionalReferencedDocument
/ram:FormattedIssueDateTime</v>
      </c>
      <c r="AR588" s="143" t="str">
        <f t="shared" si="94"/>
        <v>/rsm:CrossIndustryInvoice/rsm:SupplyChainTradeTransaction/ram:ApplicableHeaderTradeAgreement/ram:AdditionalReferencedDocument/ram:FormattedIssueDateTime</v>
      </c>
      <c r="AS588" s="124"/>
      <c r="AT588" s="129"/>
      <c r="AU588" s="141" t="str">
        <f t="shared" si="98"/>
        <v>0..1</v>
      </c>
      <c r="AV588" s="124"/>
      <c r="AW588" s="130"/>
      <c r="AX588" s="7"/>
      <c r="AY588" s="144" t="str">
        <f t="shared" si="99"/>
        <v>EXTENDED</v>
      </c>
      <c r="AZ588" s="144" t="str">
        <f t="shared" si="99"/>
        <v>EXTENDED</v>
      </c>
      <c r="BA588" s="1"/>
      <c r="BB588" s="57"/>
      <c r="BE588"/>
      <c r="BF588" s="1"/>
      <c r="BG588" s="1"/>
      <c r="BH588" s="1"/>
      <c r="BI588" s="1"/>
      <c r="BJ588" s="1"/>
      <c r="BK588" s="1"/>
      <c r="BL588" s="1"/>
      <c r="BM588" s="1"/>
      <c r="BN588" s="1"/>
      <c r="BO588" s="1"/>
      <c r="BP588" s="1"/>
      <c r="BQ588" s="1"/>
      <c r="BR588" s="1"/>
      <c r="BS588" s="1"/>
      <c r="BT588" s="1"/>
      <c r="BU588" s="1"/>
      <c r="BV588" s="1"/>
      <c r="BW588" s="1"/>
      <c r="BX588" s="1"/>
      <c r="BY588" s="1"/>
      <c r="BZ588" s="1"/>
    </row>
    <row r="589" spans="1:78" s="59" customFormat="1" ht="105" x14ac:dyDescent="0.2">
      <c r="A589" s="45" t="str">
        <f t="shared" si="93"/>
        <v>EXT</v>
      </c>
      <c r="B589" s="45"/>
      <c r="C589" s="45"/>
      <c r="D589" s="189" t="s">
        <v>1526</v>
      </c>
      <c r="E589" s="61" t="s">
        <v>41</v>
      </c>
      <c r="F589" s="282" t="e">
        <v>#N/A</v>
      </c>
      <c r="G589" s="62">
        <f t="shared" ref="G589:G652" si="101">LEN(R589)-LEN(SUBSTITUTE(R589,"/",""))-1</f>
        <v>5</v>
      </c>
      <c r="H589" s="62" t="s">
        <v>32</v>
      </c>
      <c r="I589" s="64" t="s">
        <v>586</v>
      </c>
      <c r="J589" s="64"/>
      <c r="K589" s="65"/>
      <c r="L589" s="65"/>
      <c r="M589" s="65"/>
      <c r="N589" s="64"/>
      <c r="O589" s="66" t="s">
        <v>32</v>
      </c>
      <c r="P589" s="66" t="str">
        <f t="shared" si="100"/>
        <v>1..1</v>
      </c>
      <c r="Q589" s="6" t="s">
        <v>2806</v>
      </c>
      <c r="R589" s="67" t="s">
        <v>2807</v>
      </c>
      <c r="S589" s="66" t="s">
        <v>151</v>
      </c>
      <c r="T589" s="68" t="s">
        <v>56</v>
      </c>
      <c r="U589" s="62" t="s">
        <v>42</v>
      </c>
      <c r="V589" s="66"/>
      <c r="W589" s="69"/>
      <c r="X589" s="38"/>
      <c r="Y589" s="70" t="s">
        <v>47</v>
      </c>
      <c r="Z589" s="70" t="s">
        <v>47</v>
      </c>
      <c r="AA589" s="4"/>
      <c r="AB589" s="13" t="str">
        <f t="shared" si="91"/>
        <v>/rsm:CrossIndustryInvoice/rsm:SupplyChainTradeTransaction/ram:ApplicableHeaderTradeAgreement/ram:AdditionalReferencedDocument/ram:FormattedIssueDateTime</v>
      </c>
      <c r="AC589" s="13" t="str">
        <f t="shared" si="92"/>
        <v>/qdt:DateTimeString</v>
      </c>
      <c r="AD589" s="14">
        <f>COUNTIFS(R$4:R589,AB589)</f>
        <v>3</v>
      </c>
      <c r="AE589" s="1"/>
      <c r="AF589" s="61" t="str">
        <f t="shared" si="95"/>
        <v>EXT</v>
      </c>
      <c r="AG589" s="62">
        <f t="shared" si="96"/>
        <v>5</v>
      </c>
      <c r="AH589" s="62" t="str">
        <f t="shared" si="97"/>
        <v>1..1</v>
      </c>
      <c r="AI589" s="64">
        <v>0</v>
      </c>
      <c r="AJ589" s="64"/>
      <c r="AK589" s="65"/>
      <c r="AL589" s="65"/>
      <c r="AM589" s="65"/>
      <c r="AN589" s="64"/>
      <c r="AO589" s="66" t="str">
        <f t="shared" si="94"/>
        <v>1..1</v>
      </c>
      <c r="AP589" s="66" t="str">
        <f t="shared" si="94"/>
        <v>1..1</v>
      </c>
      <c r="AQ589" s="6" t="str">
        <f t="shared" si="94"/>
        <v>/rsm:CrossIndustryInvoice
/rsm:SupplyChainTradeTransaction
/ram:ApplicableHeaderTradeAgreement
/ram:AdditionalReferencedDocument
/ram:FormattedIssueDateTime
/qdt:DateTimeString</v>
      </c>
      <c r="AR589" s="67" t="str">
        <f t="shared" si="94"/>
        <v>/rsm:CrossIndustryInvoice/rsm:SupplyChainTradeTransaction/ram:ApplicableHeaderTradeAgreement/ram:AdditionalReferencedDocument/ram:FormattedIssueDateTime/qdt:DateTimeString</v>
      </c>
      <c r="AS589" s="66" t="s">
        <v>151</v>
      </c>
      <c r="AT589" s="68" t="s">
        <v>56</v>
      </c>
      <c r="AU589" s="62" t="str">
        <f t="shared" si="98"/>
        <v>0..1</v>
      </c>
      <c r="AV589" s="66"/>
      <c r="AW589" s="69"/>
      <c r="AX589" s="7"/>
      <c r="AY589" s="70" t="str">
        <f t="shared" si="99"/>
        <v>EXTENDED</v>
      </c>
      <c r="AZ589" s="70" t="str">
        <f t="shared" si="99"/>
        <v>EXTENDED</v>
      </c>
      <c r="BA589" s="1"/>
      <c r="BB589" s="57"/>
      <c r="BE589"/>
      <c r="BF589" s="1"/>
      <c r="BG589" s="1"/>
      <c r="BH589" s="1"/>
      <c r="BI589" s="1"/>
      <c r="BJ589" s="1"/>
      <c r="BK589" s="1"/>
      <c r="BL589" s="1"/>
      <c r="BM589" s="1"/>
      <c r="BN589" s="1"/>
      <c r="BO589" s="1"/>
      <c r="BP589" s="1"/>
      <c r="BQ589" s="1"/>
      <c r="BR589" s="1"/>
      <c r="BS589" s="1"/>
      <c r="BT589" s="1"/>
      <c r="BU589" s="1"/>
      <c r="BV589" s="1"/>
      <c r="BW589" s="1"/>
      <c r="BX589" s="1"/>
      <c r="BY589" s="1"/>
      <c r="BZ589" s="1"/>
    </row>
    <row r="590" spans="1:78" s="59" customFormat="1" ht="120" x14ac:dyDescent="0.2">
      <c r="A590" s="45" t="str">
        <f t="shared" si="93"/>
        <v>EXT</v>
      </c>
      <c r="B590" s="45"/>
      <c r="C590" s="45"/>
      <c r="D590" s="189" t="s">
        <v>1526</v>
      </c>
      <c r="E590" s="61" t="s">
        <v>41</v>
      </c>
      <c r="F590" s="282" t="e">
        <v>#N/A</v>
      </c>
      <c r="G590" s="62">
        <f t="shared" si="101"/>
        <v>6</v>
      </c>
      <c r="H590" s="62" t="s">
        <v>32</v>
      </c>
      <c r="I590" s="64" t="s">
        <v>226</v>
      </c>
      <c r="J590" s="64"/>
      <c r="K590" s="65"/>
      <c r="L590" s="65"/>
      <c r="M590" s="65" t="s">
        <v>160</v>
      </c>
      <c r="N590" s="64"/>
      <c r="O590" s="66" t="s">
        <v>32</v>
      </c>
      <c r="P590" s="66" t="str">
        <f t="shared" si="100"/>
        <v>1..1</v>
      </c>
      <c r="Q590" s="6" t="s">
        <v>2808</v>
      </c>
      <c r="R590" s="67" t="s">
        <v>2809</v>
      </c>
      <c r="S590" s="66"/>
      <c r="T590" s="68" t="s">
        <v>163</v>
      </c>
      <c r="U590" s="62" t="s">
        <v>42</v>
      </c>
      <c r="V590" s="66"/>
      <c r="W590" s="69"/>
      <c r="X590" s="38"/>
      <c r="Y590" s="70" t="s">
        <v>47</v>
      </c>
      <c r="Z590" s="70" t="s">
        <v>47</v>
      </c>
      <c r="AA590" s="4"/>
      <c r="AB590" s="13" t="str">
        <f t="shared" si="91"/>
        <v>/rsm:CrossIndustryInvoice/rsm:SupplyChainTradeTransaction/ram:ApplicableHeaderTradeAgreement/ram:AdditionalReferencedDocument/ram:FormattedIssueDateTime/qdt:DateTimeString</v>
      </c>
      <c r="AC590" s="13" t="str">
        <f t="shared" si="92"/>
        <v>/@format</v>
      </c>
      <c r="AD590" s="14">
        <f>COUNTIFS(R$4:R644,AB590)</f>
        <v>3</v>
      </c>
      <c r="AE590" s="1"/>
      <c r="AF590" s="61" t="str">
        <f t="shared" si="95"/>
        <v>EXT</v>
      </c>
      <c r="AG590" s="62">
        <f t="shared" si="96"/>
        <v>6</v>
      </c>
      <c r="AH590" s="62" t="str">
        <f t="shared" si="97"/>
        <v>1..1</v>
      </c>
      <c r="AI590" s="64" t="s">
        <v>229</v>
      </c>
      <c r="AJ590" s="64"/>
      <c r="AK590" s="65"/>
      <c r="AL590" s="65"/>
      <c r="AM590" s="65"/>
      <c r="AN590" s="64"/>
      <c r="AO590" s="66" t="str">
        <f t="shared" si="94"/>
        <v>1..1</v>
      </c>
      <c r="AP590" s="66" t="str">
        <f t="shared" si="94"/>
        <v>1..1</v>
      </c>
      <c r="AQ590" s="6" t="str">
        <f t="shared" si="94"/>
        <v>/rsm:CrossIndustryInvoice
/rsm:SupplyChainTradeTransaction
/ram:ApplicableHeaderTradeAgreement
/ram:AdditionalReferencedDocument
/ram:FormattedIssueDateTime
/qdt:DateTimeString
/@format</v>
      </c>
      <c r="AR590" s="67" t="str">
        <f t="shared" si="94"/>
        <v>/rsm:CrossIndustryInvoice/rsm:SupplyChainTradeTransaction/ram:ApplicableHeaderTradeAgreement/ram:AdditionalReferencedDocument/ram:FormattedIssueDateTime/qdt:DateTimeString/@format</v>
      </c>
      <c r="AS590" s="66"/>
      <c r="AT590" s="68" t="s">
        <v>163</v>
      </c>
      <c r="AU590" s="62" t="str">
        <f t="shared" si="98"/>
        <v>0..1</v>
      </c>
      <c r="AV590" s="66"/>
      <c r="AW590" s="69"/>
      <c r="AX590" s="7"/>
      <c r="AY590" s="70" t="str">
        <f t="shared" si="99"/>
        <v>EXTENDED</v>
      </c>
      <c r="AZ590" s="70" t="str">
        <f t="shared" si="99"/>
        <v>EXTENDED</v>
      </c>
      <c r="BA590" s="1"/>
      <c r="BB590" s="57"/>
      <c r="BE590"/>
      <c r="BF590" s="1"/>
      <c r="BG590" s="1"/>
      <c r="BH590" s="1"/>
      <c r="BI590" s="1"/>
      <c r="BJ590" s="1"/>
      <c r="BK590" s="1"/>
      <c r="BL590" s="1"/>
      <c r="BM590" s="1"/>
      <c r="BN590" s="1"/>
      <c r="BO590" s="1"/>
      <c r="BP590" s="1"/>
      <c r="BQ590" s="1"/>
      <c r="BR590" s="1"/>
      <c r="BS590" s="1"/>
      <c r="BT590" s="1"/>
      <c r="BU590" s="1"/>
      <c r="BV590" s="1"/>
      <c r="BW590" s="1"/>
      <c r="BX590" s="1"/>
      <c r="BY590" s="1"/>
      <c r="BZ590" s="1"/>
    </row>
    <row r="591" spans="1:78" s="59" customFormat="1" ht="75" x14ac:dyDescent="0.2">
      <c r="A591" s="45" t="str">
        <f t="shared" si="93"/>
        <v>EXT</v>
      </c>
      <c r="B591" s="131" t="s">
        <v>2079</v>
      </c>
      <c r="C591" s="131"/>
      <c r="D591" s="182" t="s">
        <v>1526</v>
      </c>
      <c r="E591" s="191" t="s">
        <v>41</v>
      </c>
      <c r="F591" s="304" t="s">
        <v>4965</v>
      </c>
      <c r="G591" s="192">
        <f t="shared" si="101"/>
        <v>3</v>
      </c>
      <c r="H591" s="192" t="s">
        <v>42</v>
      </c>
      <c r="I591" s="112" t="s">
        <v>2851</v>
      </c>
      <c r="J591" s="112" t="s">
        <v>2852</v>
      </c>
      <c r="K591" s="113"/>
      <c r="L591" s="113"/>
      <c r="M591" s="113" t="s">
        <v>35</v>
      </c>
      <c r="N591" s="112"/>
      <c r="O591" s="110" t="s">
        <v>42</v>
      </c>
      <c r="P591" s="110" t="str">
        <f t="shared" si="100"/>
        <v>0..1</v>
      </c>
      <c r="Q591" s="114" t="s">
        <v>2853</v>
      </c>
      <c r="R591" s="115" t="s">
        <v>2854</v>
      </c>
      <c r="S591" s="110" t="s">
        <v>35</v>
      </c>
      <c r="T591" s="116" t="s">
        <v>38</v>
      </c>
      <c r="U591" s="110" t="s">
        <v>42</v>
      </c>
      <c r="V591" s="110" t="s">
        <v>35</v>
      </c>
      <c r="W591" s="117" t="s">
        <v>35</v>
      </c>
      <c r="X591" s="38"/>
      <c r="Y591" s="70" t="s">
        <v>47</v>
      </c>
      <c r="Z591" s="70" t="s">
        <v>48</v>
      </c>
      <c r="AA591" s="4"/>
      <c r="AB591" s="13" t="str">
        <f t="shared" si="91"/>
        <v>/rsm:CrossIndustryInvoice/rsm:SupplyChainTradeTransaction/ram:ApplicableHeaderTradeAgreement</v>
      </c>
      <c r="AC591" s="13" t="str">
        <f t="shared" si="92"/>
        <v>/ram:BuyerAgentTradeParty</v>
      </c>
      <c r="AD591" s="14">
        <f>COUNTIFS(R$4:R591,AB591)</f>
        <v>1</v>
      </c>
      <c r="AE591" s="1"/>
      <c r="AF591" s="191" t="str">
        <f t="shared" si="95"/>
        <v>EXT</v>
      </c>
      <c r="AG591" s="192">
        <f t="shared" si="96"/>
        <v>3</v>
      </c>
      <c r="AH591" s="192" t="str">
        <f t="shared" si="97"/>
        <v>0..1</v>
      </c>
      <c r="AI591" s="112" t="s">
        <v>2855</v>
      </c>
      <c r="AJ591" s="112" t="s">
        <v>2856</v>
      </c>
      <c r="AK591" s="113"/>
      <c r="AL591" s="113"/>
      <c r="AM591" s="113" t="s">
        <v>35</v>
      </c>
      <c r="AN591" s="112"/>
      <c r="AO591" s="110" t="str">
        <f t="shared" si="94"/>
        <v>0..1</v>
      </c>
      <c r="AP591" s="110" t="str">
        <f t="shared" si="94"/>
        <v>0..1</v>
      </c>
      <c r="AQ591" s="114" t="str">
        <f t="shared" si="94"/>
        <v>/rsm:CrossIndustryInvoice
/rsm:SupplyChainTradeTransaction
/ram:ApplicableHeaderTradeAgreement
/ram:BuyerAgentTradeParty</v>
      </c>
      <c r="AR591" s="115" t="str">
        <f t="shared" si="94"/>
        <v>/rsm:CrossIndustryInvoice/rsm:SupplyChainTradeTransaction/ram:ApplicableHeaderTradeAgreement/ram:BuyerAgentTradeParty</v>
      </c>
      <c r="AS591" s="110" t="s">
        <v>35</v>
      </c>
      <c r="AT591" s="116" t="s">
        <v>38</v>
      </c>
      <c r="AU591" s="110" t="str">
        <f t="shared" si="98"/>
        <v>0..1</v>
      </c>
      <c r="AV591" s="110" t="s">
        <v>35</v>
      </c>
      <c r="AW591" s="117" t="s">
        <v>35</v>
      </c>
      <c r="AX591" s="7"/>
      <c r="AY591" s="70" t="str">
        <f t="shared" si="99"/>
        <v>EXTENDED</v>
      </c>
      <c r="AZ591" s="70" t="str">
        <f t="shared" si="99"/>
        <v>EXTENDED FR B2B</v>
      </c>
      <c r="BA591" s="1"/>
      <c r="BB591" s="57"/>
      <c r="BE591"/>
      <c r="BF591" s="1"/>
      <c r="BG591" s="1"/>
      <c r="BH591" s="1"/>
      <c r="BI591" s="1"/>
      <c r="BJ591" s="1"/>
      <c r="BK591" s="1"/>
      <c r="BL591" s="1"/>
      <c r="BM591" s="1"/>
      <c r="BN591" s="1"/>
      <c r="BO591" s="1"/>
      <c r="BP591" s="1"/>
      <c r="BQ591" s="1"/>
      <c r="BR591" s="1"/>
      <c r="BS591" s="1"/>
      <c r="BT591" s="1"/>
      <c r="BU591" s="1"/>
      <c r="BV591" s="1"/>
      <c r="BW591" s="1"/>
      <c r="BX591" s="1"/>
      <c r="BY591" s="1"/>
      <c r="BZ591" s="1"/>
    </row>
    <row r="592" spans="1:78" s="59" customFormat="1" ht="90" x14ac:dyDescent="0.2">
      <c r="A592" s="45" t="str">
        <f t="shared" si="93"/>
        <v>EXT</v>
      </c>
      <c r="B592" s="131" t="s">
        <v>2079</v>
      </c>
      <c r="C592" s="131"/>
      <c r="D592" s="189" t="s">
        <v>1526</v>
      </c>
      <c r="E592" s="61" t="s">
        <v>41</v>
      </c>
      <c r="F592" s="282" t="e">
        <v>#N/A</v>
      </c>
      <c r="G592" s="62">
        <f t="shared" si="101"/>
        <v>4</v>
      </c>
      <c r="H592" s="62" t="s">
        <v>42</v>
      </c>
      <c r="I592" s="64" t="s">
        <v>3</v>
      </c>
      <c r="J592" s="64"/>
      <c r="K592" s="65"/>
      <c r="L592" s="65"/>
      <c r="M592" s="65"/>
      <c r="N592" s="64"/>
      <c r="O592" s="66" t="s">
        <v>42</v>
      </c>
      <c r="P592" s="66" t="str">
        <f t="shared" si="100"/>
        <v>0..1</v>
      </c>
      <c r="Q592" s="6" t="s">
        <v>2857</v>
      </c>
      <c r="R592" s="67" t="s">
        <v>2858</v>
      </c>
      <c r="S592" s="66" t="s">
        <v>55</v>
      </c>
      <c r="T592" s="68" t="s">
        <v>56</v>
      </c>
      <c r="U592" s="62" t="s">
        <v>62</v>
      </c>
      <c r="V592" s="66"/>
      <c r="W592" s="69"/>
      <c r="X592" s="38"/>
      <c r="Y592" s="70" t="s">
        <v>47</v>
      </c>
      <c r="Z592" s="70" t="s">
        <v>48</v>
      </c>
      <c r="AA592" s="4"/>
      <c r="AB592" s="13" t="str">
        <f t="shared" si="91"/>
        <v>/rsm:CrossIndustryInvoice/rsm:SupplyChainTradeTransaction/ram:ApplicableHeaderTradeAgreement/ram:BuyerAgentTradeParty</v>
      </c>
      <c r="AC592" s="13" t="str">
        <f t="shared" si="92"/>
        <v>/ram:ID</v>
      </c>
      <c r="AD592" s="14">
        <f>COUNTIFS(R$4:R592,AB592)</f>
        <v>1</v>
      </c>
      <c r="AE592" s="1"/>
      <c r="AF592" s="61" t="str">
        <f t="shared" si="95"/>
        <v>EXT</v>
      </c>
      <c r="AG592" s="62">
        <f t="shared" si="96"/>
        <v>4</v>
      </c>
      <c r="AH592" s="62" t="str">
        <f t="shared" si="97"/>
        <v>0..1</v>
      </c>
      <c r="AI592" s="64" t="s">
        <v>2859</v>
      </c>
      <c r="AJ592" s="64"/>
      <c r="AK592" s="65"/>
      <c r="AL592" s="65"/>
      <c r="AM592" s="65"/>
      <c r="AN592" s="64"/>
      <c r="AO592" s="66" t="str">
        <f t="shared" si="94"/>
        <v>0..1</v>
      </c>
      <c r="AP592" s="66" t="str">
        <f t="shared" si="94"/>
        <v>0..1</v>
      </c>
      <c r="AQ592" s="6" t="str">
        <f t="shared" si="94"/>
        <v>/rsm:CrossIndustryInvoice
/rsm:SupplyChainTradeTransaction
/ram:ApplicableHeaderTradeAgreement
/ram:BuyerAgentTradeParty
/ram:ID</v>
      </c>
      <c r="AR592" s="67" t="str">
        <f t="shared" si="94"/>
        <v>/rsm:CrossIndustryInvoice/rsm:SupplyChainTradeTransaction/ram:ApplicableHeaderTradeAgreement/ram:BuyerAgentTradeParty/ram:ID</v>
      </c>
      <c r="AS592" s="66" t="s">
        <v>55</v>
      </c>
      <c r="AT592" s="68" t="s">
        <v>56</v>
      </c>
      <c r="AU592" s="62" t="str">
        <f t="shared" si="98"/>
        <v>0..n</v>
      </c>
      <c r="AV592" s="66"/>
      <c r="AW592" s="69"/>
      <c r="AX592" s="7"/>
      <c r="AY592" s="70" t="str">
        <f t="shared" si="99"/>
        <v>EXTENDED</v>
      </c>
      <c r="AZ592" s="70" t="str">
        <f t="shared" si="99"/>
        <v>EXTENDED FR B2B</v>
      </c>
      <c r="BA592" s="1"/>
      <c r="BB592" s="57"/>
      <c r="BE592"/>
      <c r="BF592" s="1"/>
      <c r="BG592" s="1"/>
      <c r="BH592" s="1"/>
      <c r="BI592" s="1"/>
      <c r="BJ592" s="1"/>
      <c r="BK592" s="1"/>
      <c r="BL592" s="1"/>
      <c r="BM592" s="1"/>
      <c r="BN592" s="1"/>
      <c r="BO592" s="1"/>
      <c r="BP592" s="1"/>
      <c r="BQ592" s="1"/>
      <c r="BR592" s="1"/>
      <c r="BS592" s="1"/>
      <c r="BT592" s="1"/>
      <c r="BU592" s="1"/>
      <c r="BV592" s="1"/>
      <c r="BW592" s="1"/>
      <c r="BX592" s="1"/>
      <c r="BY592" s="1"/>
      <c r="BZ592" s="1"/>
    </row>
    <row r="593" spans="1:78" s="59" customFormat="1" ht="90" x14ac:dyDescent="0.2">
      <c r="A593" s="45" t="str">
        <f t="shared" si="93"/>
        <v>EXT</v>
      </c>
      <c r="B593" s="131" t="s">
        <v>2079</v>
      </c>
      <c r="C593" s="131"/>
      <c r="D593" s="189" t="s">
        <v>1526</v>
      </c>
      <c r="E593" s="61" t="s">
        <v>41</v>
      </c>
      <c r="F593" s="282" t="s">
        <v>4966</v>
      </c>
      <c r="G593" s="62">
        <f t="shared" si="101"/>
        <v>4</v>
      </c>
      <c r="H593" s="62" t="s">
        <v>62</v>
      </c>
      <c r="I593" s="64" t="s">
        <v>1028</v>
      </c>
      <c r="J593" s="64"/>
      <c r="K593" s="65"/>
      <c r="L593" s="65"/>
      <c r="M593" s="65"/>
      <c r="N593" s="64"/>
      <c r="O593" s="66" t="s">
        <v>62</v>
      </c>
      <c r="P593" s="66" t="str">
        <f t="shared" si="100"/>
        <v>0..n</v>
      </c>
      <c r="Q593" s="6" t="s">
        <v>2860</v>
      </c>
      <c r="R593" s="67" t="s">
        <v>2861</v>
      </c>
      <c r="S593" s="66" t="s">
        <v>55</v>
      </c>
      <c r="T593" s="68" t="s">
        <v>56</v>
      </c>
      <c r="U593" s="62" t="s">
        <v>62</v>
      </c>
      <c r="V593" s="66"/>
      <c r="W593" s="69"/>
      <c r="X593" s="38"/>
      <c r="Y593" s="70" t="s">
        <v>47</v>
      </c>
      <c r="Z593" s="70" t="s">
        <v>48</v>
      </c>
      <c r="AA593" s="4"/>
      <c r="AB593" s="13" t="str">
        <f t="shared" si="91"/>
        <v>/rsm:CrossIndustryInvoice/rsm:SupplyChainTradeTransaction/ram:ApplicableHeaderTradeAgreement/ram:BuyerAgentTradeParty</v>
      </c>
      <c r="AC593" s="13" t="str">
        <f t="shared" si="92"/>
        <v>/ram:GlobalID</v>
      </c>
      <c r="AD593" s="14">
        <f>COUNTIFS(R$4:R593,AB593)</f>
        <v>1</v>
      </c>
      <c r="AE593" s="1"/>
      <c r="AF593" s="61" t="str">
        <f t="shared" si="95"/>
        <v>EXT</v>
      </c>
      <c r="AG593" s="62">
        <f t="shared" si="96"/>
        <v>4</v>
      </c>
      <c r="AH593" s="62" t="str">
        <f t="shared" si="97"/>
        <v>0..n</v>
      </c>
      <c r="AI593" s="64" t="s">
        <v>2862</v>
      </c>
      <c r="AJ593" s="64"/>
      <c r="AK593" s="65"/>
      <c r="AL593" s="65"/>
      <c r="AM593" s="65"/>
      <c r="AN593" s="64"/>
      <c r="AO593" s="66" t="str">
        <f t="shared" si="94"/>
        <v>0..n</v>
      </c>
      <c r="AP593" s="66" t="str">
        <f t="shared" si="94"/>
        <v>0..n</v>
      </c>
      <c r="AQ593" s="6" t="str">
        <f t="shared" si="94"/>
        <v>/rsm:CrossIndustryInvoice
/rsm:SupplyChainTradeTransaction
/ram:ApplicableHeaderTradeAgreement
/ram:BuyerAgentTradeParty
/ram:GlobalID</v>
      </c>
      <c r="AR593" s="67" t="str">
        <f t="shared" si="94"/>
        <v>/rsm:CrossIndustryInvoice/rsm:SupplyChainTradeTransaction/ram:ApplicableHeaderTradeAgreement/ram:BuyerAgentTradeParty/ram:GlobalID</v>
      </c>
      <c r="AS593" s="66" t="s">
        <v>55</v>
      </c>
      <c r="AT593" s="68" t="s">
        <v>56</v>
      </c>
      <c r="AU593" s="62" t="str">
        <f t="shared" si="98"/>
        <v>0..n</v>
      </c>
      <c r="AV593" s="66"/>
      <c r="AW593" s="69"/>
      <c r="AX593" s="7"/>
      <c r="AY593" s="70" t="str">
        <f t="shared" si="99"/>
        <v>EXTENDED</v>
      </c>
      <c r="AZ593" s="70" t="str">
        <f t="shared" si="99"/>
        <v>EXTENDED FR B2B</v>
      </c>
      <c r="BA593" s="1"/>
      <c r="BB593" s="57"/>
      <c r="BE593"/>
      <c r="BF593" s="1"/>
      <c r="BG593" s="1"/>
      <c r="BH593" s="1"/>
      <c r="BI593" s="1"/>
      <c r="BJ593" s="1"/>
      <c r="BK593" s="1"/>
      <c r="BL593" s="1"/>
      <c r="BM593" s="1"/>
      <c r="BN593" s="1"/>
      <c r="BO593" s="1"/>
      <c r="BP593" s="1"/>
      <c r="BQ593" s="1"/>
      <c r="BR593" s="1"/>
      <c r="BS593" s="1"/>
      <c r="BT593" s="1"/>
      <c r="BU593" s="1"/>
      <c r="BV593" s="1"/>
      <c r="BW593" s="1"/>
      <c r="BX593" s="1"/>
      <c r="BY593" s="1"/>
      <c r="BZ593" s="1"/>
    </row>
    <row r="594" spans="1:78" s="59" customFormat="1" ht="105" x14ac:dyDescent="0.2">
      <c r="A594" s="45" t="str">
        <f t="shared" si="93"/>
        <v>EXT</v>
      </c>
      <c r="B594" s="131" t="s">
        <v>2079</v>
      </c>
      <c r="C594" s="131"/>
      <c r="D594" s="189" t="s">
        <v>1526</v>
      </c>
      <c r="E594" s="61" t="s">
        <v>41</v>
      </c>
      <c r="F594" s="282" t="s">
        <v>4967</v>
      </c>
      <c r="G594" s="62">
        <f t="shared" si="101"/>
        <v>5</v>
      </c>
      <c r="H594" s="62" t="s">
        <v>32</v>
      </c>
      <c r="I594" s="64" t="s">
        <v>498</v>
      </c>
      <c r="J594" s="64"/>
      <c r="K594" s="65"/>
      <c r="L594" s="65"/>
      <c r="M594" s="65"/>
      <c r="N594" s="64"/>
      <c r="O594" s="66" t="s">
        <v>32</v>
      </c>
      <c r="P594" s="66" t="str">
        <f t="shared" si="100"/>
        <v>1..1</v>
      </c>
      <c r="Q594" s="6" t="s">
        <v>2863</v>
      </c>
      <c r="R594" s="67" t="s">
        <v>2864</v>
      </c>
      <c r="S594" s="66" t="s">
        <v>329</v>
      </c>
      <c r="T594" s="68" t="s">
        <v>163</v>
      </c>
      <c r="U594" s="62" t="s">
        <v>42</v>
      </c>
      <c r="V594" s="66"/>
      <c r="W594" s="69"/>
      <c r="X594" s="38"/>
      <c r="Y594" s="70" t="s">
        <v>47</v>
      </c>
      <c r="Z594" s="70" t="s">
        <v>48</v>
      </c>
      <c r="AA594" s="4"/>
      <c r="AB594" s="13" t="str">
        <f t="shared" si="91"/>
        <v>/rsm:CrossIndustryInvoice/rsm:SupplyChainTradeTransaction/ram:ApplicableHeaderTradeAgreement/ram:BuyerAgentTradeParty/ram:GlobalID</v>
      </c>
      <c r="AC594" s="13" t="str">
        <f t="shared" si="92"/>
        <v>/@schemeID</v>
      </c>
      <c r="AD594" s="14">
        <f>COUNTIFS(R$4:R594,AB594)</f>
        <v>1</v>
      </c>
      <c r="AE594" s="1"/>
      <c r="AF594" s="61" t="str">
        <f t="shared" si="95"/>
        <v>EXT</v>
      </c>
      <c r="AG594" s="62">
        <f t="shared" si="96"/>
        <v>5</v>
      </c>
      <c r="AH594" s="62" t="str">
        <f t="shared" si="97"/>
        <v>1..1</v>
      </c>
      <c r="AI594" s="64" t="s">
        <v>330</v>
      </c>
      <c r="AJ594" s="64"/>
      <c r="AK594" s="65"/>
      <c r="AL594" s="65"/>
      <c r="AM594" s="65"/>
      <c r="AN594" s="64"/>
      <c r="AO594" s="66" t="str">
        <f t="shared" si="94"/>
        <v>1..1</v>
      </c>
      <c r="AP594" s="66" t="str">
        <f t="shared" si="94"/>
        <v>1..1</v>
      </c>
      <c r="AQ594" s="6" t="str">
        <f t="shared" si="94"/>
        <v>/rsm:CrossIndustryInvoice
/rsm:SupplyChainTradeTransaction
/ram:ApplicableHeaderTradeAgreement
/ram:BuyerAgentTradeParty
/ram:GlobalID
/@schemeID</v>
      </c>
      <c r="AR594" s="67" t="str">
        <f t="shared" si="94"/>
        <v>/rsm:CrossIndustryInvoice/rsm:SupplyChainTradeTransaction/ram:ApplicableHeaderTradeAgreement/ram:BuyerAgentTradeParty/ram:GlobalID/@schemeID</v>
      </c>
      <c r="AS594" s="66" t="s">
        <v>329</v>
      </c>
      <c r="AT594" s="68" t="s">
        <v>163</v>
      </c>
      <c r="AU594" s="62" t="str">
        <f t="shared" si="98"/>
        <v>0..1</v>
      </c>
      <c r="AV594" s="66"/>
      <c r="AW594" s="69"/>
      <c r="AX594" s="7"/>
      <c r="AY594" s="70" t="str">
        <f t="shared" si="99"/>
        <v>EXTENDED</v>
      </c>
      <c r="AZ594" s="70" t="str">
        <f t="shared" si="99"/>
        <v>EXTENDED FR B2B</v>
      </c>
      <c r="BA594" s="1"/>
      <c r="BB594" s="57"/>
      <c r="BE594"/>
      <c r="BF594" s="1"/>
      <c r="BG594" s="1"/>
      <c r="BH594" s="1"/>
      <c r="BI594" s="1"/>
      <c r="BJ594" s="1"/>
      <c r="BK594" s="1"/>
      <c r="BL594" s="1"/>
      <c r="BM594" s="1"/>
      <c r="BN594" s="1"/>
      <c r="BO594" s="1"/>
      <c r="BP594" s="1"/>
      <c r="BQ594" s="1"/>
      <c r="BR594" s="1"/>
      <c r="BS594" s="1"/>
      <c r="BT594" s="1"/>
      <c r="BU594" s="1"/>
      <c r="BV594" s="1"/>
      <c r="BW594" s="1"/>
      <c r="BX594" s="1"/>
      <c r="BY594" s="1"/>
      <c r="BZ594" s="1"/>
    </row>
    <row r="595" spans="1:78" s="59" customFormat="1" ht="90" x14ac:dyDescent="0.2">
      <c r="A595" s="45" t="str">
        <f t="shared" si="93"/>
        <v>EXT</v>
      </c>
      <c r="B595" s="131" t="s">
        <v>2079</v>
      </c>
      <c r="C595" s="131"/>
      <c r="D595" s="185" t="s">
        <v>1526</v>
      </c>
      <c r="E595" s="61" t="s">
        <v>41</v>
      </c>
      <c r="F595" s="282" t="s">
        <v>4968</v>
      </c>
      <c r="G595" s="146">
        <f t="shared" si="101"/>
        <v>4</v>
      </c>
      <c r="H595" s="146" t="s">
        <v>32</v>
      </c>
      <c r="I595" s="64" t="s">
        <v>2865</v>
      </c>
      <c r="J595" s="64" t="s">
        <v>2866</v>
      </c>
      <c r="K595" s="65"/>
      <c r="L595" s="65"/>
      <c r="M595" s="65"/>
      <c r="N595" s="64" t="s">
        <v>70</v>
      </c>
      <c r="O595" s="66" t="s">
        <v>32</v>
      </c>
      <c r="P595" s="66" t="str">
        <f t="shared" si="100"/>
        <v>1..1</v>
      </c>
      <c r="Q595" s="2" t="s">
        <v>2867</v>
      </c>
      <c r="R595" s="75" t="s">
        <v>2868</v>
      </c>
      <c r="S595" s="66" t="s">
        <v>73</v>
      </c>
      <c r="T595" s="68" t="s">
        <v>56</v>
      </c>
      <c r="U595" s="66" t="s">
        <v>42</v>
      </c>
      <c r="V595" s="66" t="s">
        <v>35</v>
      </c>
      <c r="W595" s="69" t="s">
        <v>35</v>
      </c>
      <c r="X595" s="38"/>
      <c r="Y595" s="70" t="s">
        <v>47</v>
      </c>
      <c r="Z595" s="70" t="s">
        <v>48</v>
      </c>
      <c r="AA595" s="4"/>
      <c r="AB595" s="13" t="str">
        <f t="shared" si="91"/>
        <v>/rsm:CrossIndustryInvoice/rsm:SupplyChainTradeTransaction/ram:ApplicableHeaderTradeAgreement/ram:BuyerAgentTradeParty</v>
      </c>
      <c r="AC595" s="13" t="str">
        <f t="shared" si="92"/>
        <v>/ram:Name</v>
      </c>
      <c r="AD595" s="14">
        <f>COUNTIFS(R$4:R595,AB595)</f>
        <v>1</v>
      </c>
      <c r="AE595" s="1"/>
      <c r="AF595" s="61" t="str">
        <f t="shared" si="95"/>
        <v>EXT</v>
      </c>
      <c r="AG595" s="146">
        <f t="shared" si="96"/>
        <v>4</v>
      </c>
      <c r="AH595" s="146" t="str">
        <f t="shared" si="97"/>
        <v>1..1</v>
      </c>
      <c r="AI595" s="64" t="s">
        <v>2869</v>
      </c>
      <c r="AJ595" s="64"/>
      <c r="AK595" s="65"/>
      <c r="AL595" s="65"/>
      <c r="AM595" s="65"/>
      <c r="AN595" s="64" t="s">
        <v>78</v>
      </c>
      <c r="AO595" s="66" t="str">
        <f t="shared" si="94"/>
        <v>1..1</v>
      </c>
      <c r="AP595" s="66" t="str">
        <f t="shared" si="94"/>
        <v>1..1</v>
      </c>
      <c r="AQ595" s="2" t="str">
        <f t="shared" si="94"/>
        <v>/rsm:CrossIndustryInvoice
/rsm:SupplyChainTradeTransaction
/ram:ApplicableHeaderTradeAgreement
/ram:BuyerAgentTradeParty
/ram:Name</v>
      </c>
      <c r="AR595" s="75" t="str">
        <f t="shared" si="94"/>
        <v>/rsm:CrossIndustryInvoice/rsm:SupplyChainTradeTransaction/ram:ApplicableHeaderTradeAgreement/ram:BuyerAgentTradeParty/ram:Name</v>
      </c>
      <c r="AS595" s="66" t="s">
        <v>73</v>
      </c>
      <c r="AT595" s="68" t="s">
        <v>56</v>
      </c>
      <c r="AU595" s="66" t="str">
        <f t="shared" si="98"/>
        <v>0..1</v>
      </c>
      <c r="AV595" s="66" t="s">
        <v>35</v>
      </c>
      <c r="AW595" s="69" t="s">
        <v>35</v>
      </c>
      <c r="AX595" s="7"/>
      <c r="AY595" s="70" t="str">
        <f t="shared" si="99"/>
        <v>EXTENDED</v>
      </c>
      <c r="AZ595" s="70" t="str">
        <f t="shared" si="99"/>
        <v>EXTENDED FR B2B</v>
      </c>
      <c r="BA595" s="1"/>
      <c r="BB595" s="57"/>
      <c r="BE595"/>
      <c r="BF595" s="1"/>
      <c r="BG595" s="1"/>
      <c r="BH595" s="1"/>
      <c r="BI595" s="1"/>
      <c r="BJ595" s="1"/>
      <c r="BK595" s="1"/>
      <c r="BL595" s="1"/>
      <c r="BM595" s="1"/>
      <c r="BN595" s="1"/>
      <c r="BO595" s="1"/>
      <c r="BP595" s="1"/>
      <c r="BQ595" s="1"/>
      <c r="BR595" s="1"/>
      <c r="BS595" s="1"/>
      <c r="BT595" s="1"/>
      <c r="BU595" s="1"/>
      <c r="BV595" s="1"/>
      <c r="BW595" s="1"/>
      <c r="BX595" s="1"/>
      <c r="BY595" s="1"/>
      <c r="BZ595" s="1"/>
    </row>
    <row r="596" spans="1:78" s="59" customFormat="1" ht="90" x14ac:dyDescent="0.2">
      <c r="A596" s="45" t="str">
        <f t="shared" si="93"/>
        <v>EXT</v>
      </c>
      <c r="B596" s="131" t="s">
        <v>2079</v>
      </c>
      <c r="C596" s="131"/>
      <c r="D596" s="189" t="s">
        <v>1526</v>
      </c>
      <c r="E596" s="140" t="s">
        <v>41</v>
      </c>
      <c r="F596" s="296" t="e">
        <v>#N/A</v>
      </c>
      <c r="G596" s="141">
        <f t="shared" si="101"/>
        <v>4</v>
      </c>
      <c r="H596" s="141" t="s">
        <v>42</v>
      </c>
      <c r="I596" s="125" t="s">
        <v>2870</v>
      </c>
      <c r="J596" s="125"/>
      <c r="K596" s="126"/>
      <c r="L596" s="126"/>
      <c r="M596" s="126"/>
      <c r="N596" s="125"/>
      <c r="O596" s="124" t="s">
        <v>42</v>
      </c>
      <c r="P596" s="124" t="str">
        <f t="shared" si="100"/>
        <v>0..1</v>
      </c>
      <c r="Q596" s="142" t="s">
        <v>2871</v>
      </c>
      <c r="R596" s="143" t="s">
        <v>2872</v>
      </c>
      <c r="S596" s="124"/>
      <c r="T596" s="129"/>
      <c r="U596" s="141" t="s">
        <v>42</v>
      </c>
      <c r="V596" s="124"/>
      <c r="W596" s="130"/>
      <c r="X596" s="38"/>
      <c r="Y596" s="70" t="s">
        <v>47</v>
      </c>
      <c r="Z596" s="70" t="s">
        <v>48</v>
      </c>
      <c r="AA596" s="4"/>
      <c r="AB596" s="13" t="str">
        <f t="shared" si="91"/>
        <v>/rsm:CrossIndustryInvoice/rsm:SupplyChainTradeTransaction/ram:ApplicableHeaderTradeAgreement/ram:BuyerAgentTradeParty</v>
      </c>
      <c r="AC596" s="13" t="str">
        <f t="shared" si="92"/>
        <v>/ram:SpecifiedLegalOrganization</v>
      </c>
      <c r="AD596" s="14">
        <f>COUNTIFS(R$4:R596,AB596)</f>
        <v>1</v>
      </c>
      <c r="AE596" s="1"/>
      <c r="AF596" s="140" t="str">
        <f t="shared" si="95"/>
        <v>EXT</v>
      </c>
      <c r="AG596" s="141">
        <f t="shared" si="96"/>
        <v>4</v>
      </c>
      <c r="AH596" s="141" t="str">
        <f t="shared" si="97"/>
        <v>0..1</v>
      </c>
      <c r="AI596" s="125" t="s">
        <v>2102</v>
      </c>
      <c r="AJ596" s="125"/>
      <c r="AK596" s="126"/>
      <c r="AL596" s="126"/>
      <c r="AM596" s="126"/>
      <c r="AN596" s="125"/>
      <c r="AO596" s="124" t="str">
        <f t="shared" si="94"/>
        <v>0..1</v>
      </c>
      <c r="AP596" s="124" t="str">
        <f t="shared" si="94"/>
        <v>0..1</v>
      </c>
      <c r="AQ596" s="142" t="str">
        <f t="shared" si="94"/>
        <v>/rsm:CrossIndustryInvoice
/rsm:SupplyChainTradeTransaction
/ram:ApplicableHeaderTradeAgreement
/ram:BuyerAgentTradeParty
/ram:SpecifiedLegalOrganization</v>
      </c>
      <c r="AR596" s="143" t="str">
        <f t="shared" si="94"/>
        <v>/rsm:CrossIndustryInvoice/rsm:SupplyChainTradeTransaction/ram:ApplicableHeaderTradeAgreement/ram:BuyerAgentTradeParty/ram:SpecifiedLegalOrganization</v>
      </c>
      <c r="AS596" s="124"/>
      <c r="AT596" s="129"/>
      <c r="AU596" s="141" t="str">
        <f t="shared" si="98"/>
        <v>0..1</v>
      </c>
      <c r="AV596" s="124"/>
      <c r="AW596" s="130"/>
      <c r="AX596" s="7"/>
      <c r="AY596" s="70" t="str">
        <f t="shared" si="99"/>
        <v>EXTENDED</v>
      </c>
      <c r="AZ596" s="70" t="str">
        <f t="shared" si="99"/>
        <v>EXTENDED FR B2B</v>
      </c>
      <c r="BA596" s="1"/>
      <c r="BB596" s="57"/>
      <c r="BE596"/>
      <c r="BF596" s="1"/>
      <c r="BG596" s="1"/>
      <c r="BH596" s="1"/>
      <c r="BI596" s="1"/>
      <c r="BJ596" s="1"/>
      <c r="BK596" s="1"/>
      <c r="BL596" s="1"/>
      <c r="BM596" s="1"/>
      <c r="BN596" s="1"/>
      <c r="BO596" s="1"/>
      <c r="BP596" s="1"/>
      <c r="BQ596" s="1"/>
      <c r="BR596" s="1"/>
      <c r="BS596" s="1"/>
      <c r="BT596" s="1"/>
      <c r="BU596" s="1"/>
      <c r="BV596" s="1"/>
      <c r="BW596" s="1"/>
      <c r="BX596" s="1"/>
      <c r="BY596" s="1"/>
      <c r="BZ596" s="1"/>
    </row>
    <row r="597" spans="1:78" s="59" customFormat="1" ht="105" x14ac:dyDescent="0.2">
      <c r="A597" s="45" t="str">
        <f t="shared" si="93"/>
        <v>EXT</v>
      </c>
      <c r="B597" s="131" t="s">
        <v>2079</v>
      </c>
      <c r="C597" s="131"/>
      <c r="D597" s="189" t="s">
        <v>1526</v>
      </c>
      <c r="E597" s="61" t="s">
        <v>41</v>
      </c>
      <c r="F597" s="282" t="s">
        <v>4970</v>
      </c>
      <c r="G597" s="62">
        <f t="shared" si="101"/>
        <v>5</v>
      </c>
      <c r="H597" s="62" t="s">
        <v>42</v>
      </c>
      <c r="I597" s="64" t="s">
        <v>3</v>
      </c>
      <c r="J597" s="64"/>
      <c r="K597" s="65"/>
      <c r="L597" s="65"/>
      <c r="M597" s="65"/>
      <c r="N597" s="64"/>
      <c r="O597" s="66" t="s">
        <v>42</v>
      </c>
      <c r="P597" s="66" t="str">
        <f t="shared" si="100"/>
        <v>0..1</v>
      </c>
      <c r="Q597" s="6" t="s">
        <v>2873</v>
      </c>
      <c r="R597" s="67" t="s">
        <v>2874</v>
      </c>
      <c r="S597" s="66" t="s">
        <v>55</v>
      </c>
      <c r="T597" s="68" t="s">
        <v>56</v>
      </c>
      <c r="U597" s="62" t="s">
        <v>42</v>
      </c>
      <c r="V597" s="66"/>
      <c r="W597" s="69"/>
      <c r="X597" s="38"/>
      <c r="Y597" s="70" t="s">
        <v>47</v>
      </c>
      <c r="Z597" s="70" t="s">
        <v>48</v>
      </c>
      <c r="AA597" s="4"/>
      <c r="AB597" s="13" t="str">
        <f t="shared" si="91"/>
        <v>/rsm:CrossIndustryInvoice/rsm:SupplyChainTradeTransaction/ram:ApplicableHeaderTradeAgreement/ram:BuyerAgentTradeParty/ram:SpecifiedLegalOrganization</v>
      </c>
      <c r="AC597" s="13" t="str">
        <f t="shared" si="92"/>
        <v>/ram:ID</v>
      </c>
      <c r="AD597" s="14">
        <f>COUNTIFS(R$4:R597,AB597)</f>
        <v>1</v>
      </c>
      <c r="AE597" s="1"/>
      <c r="AF597" s="61" t="str">
        <f t="shared" si="95"/>
        <v>EXT</v>
      </c>
      <c r="AG597" s="62">
        <f t="shared" si="96"/>
        <v>5</v>
      </c>
      <c r="AH597" s="62" t="str">
        <f t="shared" si="97"/>
        <v>0..1</v>
      </c>
      <c r="AI597" s="64" t="s">
        <v>2105</v>
      </c>
      <c r="AJ597" s="64"/>
      <c r="AK597" s="65"/>
      <c r="AL597" s="65"/>
      <c r="AM597" s="65"/>
      <c r="AN597" s="64"/>
      <c r="AO597" s="66" t="str">
        <f t="shared" si="94"/>
        <v>0..1</v>
      </c>
      <c r="AP597" s="66" t="str">
        <f t="shared" si="94"/>
        <v>0..1</v>
      </c>
      <c r="AQ597" s="6" t="str">
        <f t="shared" si="94"/>
        <v>/rsm:CrossIndustryInvoice
/rsm:SupplyChainTradeTransaction
/ram:ApplicableHeaderTradeAgreement
/ram:BuyerAgentTradeParty
/ram:SpecifiedLegalOrganization
/ram:ID</v>
      </c>
      <c r="AR597" s="67" t="str">
        <f t="shared" si="94"/>
        <v>/rsm:CrossIndustryInvoice/rsm:SupplyChainTradeTransaction/ram:ApplicableHeaderTradeAgreement/ram:BuyerAgentTradeParty/ram:SpecifiedLegalOrganization/ram:ID</v>
      </c>
      <c r="AS597" s="66" t="s">
        <v>55</v>
      </c>
      <c r="AT597" s="68" t="s">
        <v>56</v>
      </c>
      <c r="AU597" s="62" t="str">
        <f t="shared" si="98"/>
        <v>0..1</v>
      </c>
      <c r="AV597" s="66"/>
      <c r="AW597" s="69"/>
      <c r="AX597" s="7"/>
      <c r="AY597" s="70" t="str">
        <f t="shared" si="99"/>
        <v>EXTENDED</v>
      </c>
      <c r="AZ597" s="70" t="str">
        <f t="shared" si="99"/>
        <v>EXTENDED FR B2B</v>
      </c>
      <c r="BA597" s="1"/>
      <c r="BB597" s="57"/>
      <c r="BE597"/>
      <c r="BF597" s="1"/>
      <c r="BG597" s="1"/>
      <c r="BH597" s="1"/>
      <c r="BI597" s="1"/>
      <c r="BJ597" s="1"/>
      <c r="BK597" s="1"/>
      <c r="BL597" s="1"/>
      <c r="BM597" s="1"/>
      <c r="BN597" s="1"/>
      <c r="BO597" s="1"/>
      <c r="BP597" s="1"/>
      <c r="BQ597" s="1"/>
      <c r="BR597" s="1"/>
      <c r="BS597" s="1"/>
      <c r="BT597" s="1"/>
      <c r="BU597" s="1"/>
      <c r="BV597" s="1"/>
      <c r="BW597" s="1"/>
      <c r="BX597" s="1"/>
      <c r="BY597" s="1"/>
      <c r="BZ597" s="1"/>
    </row>
    <row r="598" spans="1:78" s="59" customFormat="1" ht="120" x14ac:dyDescent="0.2">
      <c r="A598" s="45" t="str">
        <f t="shared" si="93"/>
        <v>EXT</v>
      </c>
      <c r="B598" s="131" t="s">
        <v>2079</v>
      </c>
      <c r="C598" s="131"/>
      <c r="D598" s="189" t="s">
        <v>1526</v>
      </c>
      <c r="E598" s="61" t="s">
        <v>41</v>
      </c>
      <c r="F598" s="282" t="s">
        <v>4971</v>
      </c>
      <c r="G598" s="62">
        <f t="shared" si="101"/>
        <v>6</v>
      </c>
      <c r="H598" s="62" t="s">
        <v>42</v>
      </c>
      <c r="I598" s="64" t="s">
        <v>498</v>
      </c>
      <c r="J598" s="64" t="s">
        <v>2875</v>
      </c>
      <c r="K598" s="65" t="s">
        <v>326</v>
      </c>
      <c r="L598" s="65" t="s">
        <v>916</v>
      </c>
      <c r="M598" s="65" t="s">
        <v>35</v>
      </c>
      <c r="N598" s="64" t="s">
        <v>128</v>
      </c>
      <c r="O598" s="66" t="s">
        <v>42</v>
      </c>
      <c r="P598" s="66" t="str">
        <f t="shared" si="100"/>
        <v>0..1</v>
      </c>
      <c r="Q598" s="6" t="s">
        <v>2876</v>
      </c>
      <c r="R598" s="67" t="s">
        <v>2877</v>
      </c>
      <c r="S598" s="66" t="s">
        <v>329</v>
      </c>
      <c r="T598" s="68" t="s">
        <v>163</v>
      </c>
      <c r="U598" s="62" t="s">
        <v>42</v>
      </c>
      <c r="V598" s="66"/>
      <c r="W598" s="69"/>
      <c r="X598" s="38"/>
      <c r="Y598" s="70" t="s">
        <v>47</v>
      </c>
      <c r="Z598" s="70" t="s">
        <v>48</v>
      </c>
      <c r="AA598" s="4"/>
      <c r="AB598" s="13" t="str">
        <f t="shared" si="91"/>
        <v>/rsm:CrossIndustryInvoice/rsm:SupplyChainTradeTransaction/ram:ApplicableHeaderTradeAgreement/ram:BuyerAgentTradeParty/ram:SpecifiedLegalOrganization/ram:ID</v>
      </c>
      <c r="AC598" s="13" t="str">
        <f t="shared" si="92"/>
        <v>/@schemeID</v>
      </c>
      <c r="AD598" s="14">
        <f>COUNTIFS(R$4:R598,AB598)</f>
        <v>1</v>
      </c>
      <c r="AE598" s="1"/>
      <c r="AF598" s="61" t="str">
        <f t="shared" si="95"/>
        <v>EXT</v>
      </c>
      <c r="AG598" s="62">
        <f t="shared" si="96"/>
        <v>6</v>
      </c>
      <c r="AH598" s="62" t="str">
        <f t="shared" si="97"/>
        <v>0..1</v>
      </c>
      <c r="AI598" s="64" t="s">
        <v>330</v>
      </c>
      <c r="AJ598" s="64"/>
      <c r="AK598" s="65"/>
      <c r="AL598" s="65"/>
      <c r="AM598" s="65"/>
      <c r="AN598" s="64"/>
      <c r="AO598" s="66" t="str">
        <f t="shared" si="94"/>
        <v>0..1</v>
      </c>
      <c r="AP598" s="66" t="str">
        <f t="shared" si="94"/>
        <v>0..1</v>
      </c>
      <c r="AQ598" s="6" t="str">
        <f t="shared" si="94"/>
        <v>/rsm:CrossIndustryInvoice
/rsm:SupplyChainTradeTransaction
/ram:ApplicableHeaderTradeAgreement
/ram:BuyerAgentTradeParty
/ram:SpecifiedLegalOrganization
/ram:ID
/@schemeID</v>
      </c>
      <c r="AR598" s="67" t="str">
        <f t="shared" si="94"/>
        <v>/rsm:CrossIndustryInvoice/rsm:SupplyChainTradeTransaction/ram:ApplicableHeaderTradeAgreement/ram:BuyerAgentTradeParty/ram:SpecifiedLegalOrganization/ram:ID/@schemeID</v>
      </c>
      <c r="AS598" s="66" t="s">
        <v>329</v>
      </c>
      <c r="AT598" s="68" t="s">
        <v>163</v>
      </c>
      <c r="AU598" s="62" t="str">
        <f t="shared" si="98"/>
        <v>0..1</v>
      </c>
      <c r="AV598" s="66"/>
      <c r="AW598" s="69"/>
      <c r="AX598" s="7"/>
      <c r="AY598" s="70" t="str">
        <f t="shared" si="99"/>
        <v>EXTENDED</v>
      </c>
      <c r="AZ598" s="70" t="str">
        <f t="shared" si="99"/>
        <v>EXTENDED FR B2B</v>
      </c>
      <c r="BA598" s="1"/>
      <c r="BB598" s="57"/>
      <c r="BE598"/>
      <c r="BF598" s="1"/>
      <c r="BG598" s="1"/>
      <c r="BH598" s="1"/>
      <c r="BI598" s="1"/>
      <c r="BJ598" s="1"/>
      <c r="BK598" s="1"/>
      <c r="BL598" s="1"/>
      <c r="BM598" s="1"/>
      <c r="BN598" s="1"/>
      <c r="BO598" s="1"/>
      <c r="BP598" s="1"/>
      <c r="BQ598" s="1"/>
      <c r="BR598" s="1"/>
      <c r="BS598" s="1"/>
      <c r="BT598" s="1"/>
      <c r="BU598" s="1"/>
      <c r="BV598" s="1"/>
      <c r="BW598" s="1"/>
      <c r="BX598" s="1"/>
      <c r="BY598" s="1"/>
      <c r="BZ598" s="1"/>
    </row>
    <row r="599" spans="1:78" s="59" customFormat="1" ht="105" x14ac:dyDescent="0.2">
      <c r="A599" s="45" t="str">
        <f t="shared" si="93"/>
        <v>EXT</v>
      </c>
      <c r="B599" s="131" t="s">
        <v>2079</v>
      </c>
      <c r="C599" s="131"/>
      <c r="D599" s="189" t="s">
        <v>1526</v>
      </c>
      <c r="E599" s="61" t="s">
        <v>41</v>
      </c>
      <c r="F599" s="282" t="s">
        <v>4972</v>
      </c>
      <c r="G599" s="62">
        <f t="shared" si="101"/>
        <v>5</v>
      </c>
      <c r="H599" s="62" t="s">
        <v>42</v>
      </c>
      <c r="I599" s="64" t="s">
        <v>2109</v>
      </c>
      <c r="J599" s="64"/>
      <c r="K599" s="65"/>
      <c r="L599" s="65"/>
      <c r="M599" s="65"/>
      <c r="N599" s="64"/>
      <c r="O599" s="66" t="s">
        <v>42</v>
      </c>
      <c r="P599" s="66" t="str">
        <f t="shared" si="100"/>
        <v>0..1</v>
      </c>
      <c r="Q599" s="6" t="s">
        <v>2878</v>
      </c>
      <c r="R599" s="67" t="s">
        <v>2879</v>
      </c>
      <c r="S599" s="66" t="s">
        <v>73</v>
      </c>
      <c r="T599" s="68" t="s">
        <v>56</v>
      </c>
      <c r="U599" s="62" t="s">
        <v>42</v>
      </c>
      <c r="V599" s="66"/>
      <c r="W599" s="69"/>
      <c r="X599" s="38"/>
      <c r="Y599" s="70" t="s">
        <v>47</v>
      </c>
      <c r="Z599" s="70" t="s">
        <v>48</v>
      </c>
      <c r="AA599" s="4"/>
      <c r="AB599" s="13" t="str">
        <f t="shared" si="91"/>
        <v>/rsm:CrossIndustryInvoice/rsm:SupplyChainTradeTransaction/ram:ApplicableHeaderTradeAgreement/ram:BuyerAgentTradeParty/ram:SpecifiedLegalOrganization</v>
      </c>
      <c r="AC599" s="13" t="str">
        <f t="shared" si="92"/>
        <v>/ram:TradingBusinessName</v>
      </c>
      <c r="AD599" s="14">
        <f>COUNTIFS(R$4:R599,AB599)</f>
        <v>1</v>
      </c>
      <c r="AE599" s="1"/>
      <c r="AF599" s="61" t="str">
        <f t="shared" si="95"/>
        <v>EXT</v>
      </c>
      <c r="AG599" s="62">
        <f t="shared" si="96"/>
        <v>5</v>
      </c>
      <c r="AH599" s="62" t="str">
        <f t="shared" si="97"/>
        <v>0..1</v>
      </c>
      <c r="AI599" s="64" t="s">
        <v>2112</v>
      </c>
      <c r="AJ599" s="64"/>
      <c r="AK599" s="65"/>
      <c r="AL599" s="65"/>
      <c r="AM599" s="65"/>
      <c r="AN599" s="64"/>
      <c r="AO599" s="66" t="str">
        <f t="shared" si="94"/>
        <v>0..1</v>
      </c>
      <c r="AP599" s="66" t="str">
        <f t="shared" si="94"/>
        <v>0..1</v>
      </c>
      <c r="AQ599" s="6" t="str">
        <f t="shared" si="94"/>
        <v>/rsm:CrossIndustryInvoice
/rsm:SupplyChainTradeTransaction
/ram:ApplicableHeaderTradeAgreement
/ram:BuyerAgentTradeParty
/ram:SpecifiedLegalOrganization
/ram:TradingBusinessName</v>
      </c>
      <c r="AR599" s="67" t="str">
        <f t="shared" si="94"/>
        <v>/rsm:CrossIndustryInvoice/rsm:SupplyChainTradeTransaction/ram:ApplicableHeaderTradeAgreement/ram:BuyerAgentTradeParty/ram:SpecifiedLegalOrganization/ram:TradingBusinessName</v>
      </c>
      <c r="AS599" s="66" t="s">
        <v>73</v>
      </c>
      <c r="AT599" s="68" t="s">
        <v>56</v>
      </c>
      <c r="AU599" s="62" t="str">
        <f t="shared" si="98"/>
        <v>0..1</v>
      </c>
      <c r="AV599" s="66"/>
      <c r="AW599" s="69"/>
      <c r="AX599" s="7"/>
      <c r="AY599" s="70" t="str">
        <f t="shared" si="99"/>
        <v>EXTENDED</v>
      </c>
      <c r="AZ599" s="70" t="str">
        <f t="shared" si="99"/>
        <v>EXTENDED FR B2B</v>
      </c>
      <c r="BA599" s="1"/>
      <c r="BB599" s="57"/>
      <c r="BE599"/>
      <c r="BF599" s="1"/>
      <c r="BG599" s="1"/>
      <c r="BH599" s="1"/>
      <c r="BI599" s="1"/>
      <c r="BJ599" s="1"/>
      <c r="BK599" s="1"/>
      <c r="BL599" s="1"/>
      <c r="BM599" s="1"/>
      <c r="BN599" s="1"/>
      <c r="BO599" s="1"/>
      <c r="BP599" s="1"/>
      <c r="BQ599" s="1"/>
      <c r="BR599" s="1"/>
      <c r="BS599" s="1"/>
      <c r="BT599" s="1"/>
      <c r="BU599" s="1"/>
      <c r="BV599" s="1"/>
      <c r="BW599" s="1"/>
      <c r="BX599" s="1"/>
      <c r="BY599" s="1"/>
      <c r="BZ599" s="1"/>
    </row>
    <row r="600" spans="1:78" s="59" customFormat="1" ht="105" x14ac:dyDescent="0.2">
      <c r="A600" s="45" t="str">
        <f t="shared" si="93"/>
        <v>EXT</v>
      </c>
      <c r="B600" s="131" t="s">
        <v>2079</v>
      </c>
      <c r="C600" s="131"/>
      <c r="D600" s="189" t="s">
        <v>1526</v>
      </c>
      <c r="E600" s="162" t="s">
        <v>41</v>
      </c>
      <c r="F600" s="298" t="e">
        <v>#N/A</v>
      </c>
      <c r="G600" s="163">
        <f t="shared" si="101"/>
        <v>5</v>
      </c>
      <c r="H600" s="163" t="s">
        <v>42</v>
      </c>
      <c r="I600" s="164" t="s">
        <v>2880</v>
      </c>
      <c r="J600" s="164" t="s">
        <v>2114</v>
      </c>
      <c r="K600" s="165"/>
      <c r="L600" s="165"/>
      <c r="M600" s="165"/>
      <c r="N600" s="164"/>
      <c r="O600" s="66" t="s">
        <v>42</v>
      </c>
      <c r="P600" s="66" t="str">
        <f t="shared" si="100"/>
        <v>0..1</v>
      </c>
      <c r="Q600" s="167" t="s">
        <v>2881</v>
      </c>
      <c r="R600" s="168" t="s">
        <v>2882</v>
      </c>
      <c r="S600" s="166"/>
      <c r="T600" s="169"/>
      <c r="U600" s="163" t="s">
        <v>42</v>
      </c>
      <c r="V600" s="166"/>
      <c r="W600" s="170"/>
      <c r="X600" s="38"/>
      <c r="Y600" s="171" t="s">
        <v>47</v>
      </c>
      <c r="Z600" s="171" t="s">
        <v>47</v>
      </c>
      <c r="AA600" s="57"/>
      <c r="AB600" s="13" t="str">
        <f t="shared" si="91"/>
        <v>/rsm:CrossIndustryInvoice/rsm:SupplyChainTradeTransaction/ram:ApplicableHeaderTradeAgreement/ram:BuyerAgentTradeParty/ram:SpecifiedLegalOrganization</v>
      </c>
      <c r="AC600" s="13" t="str">
        <f t="shared" si="92"/>
        <v>/ram:PostalTradeAddress</v>
      </c>
      <c r="AD600" s="14">
        <f>COUNTIFS(R$4:R600,AB600)</f>
        <v>1</v>
      </c>
      <c r="AE600" s="57"/>
      <c r="AF600" s="162" t="str">
        <f t="shared" si="95"/>
        <v>EXT</v>
      </c>
      <c r="AG600" s="163">
        <f t="shared" si="96"/>
        <v>5</v>
      </c>
      <c r="AH600" s="163" t="str">
        <f t="shared" si="97"/>
        <v>0..1</v>
      </c>
      <c r="AI600" s="164" t="s">
        <v>1632</v>
      </c>
      <c r="AJ600" s="164" t="s">
        <v>1633</v>
      </c>
      <c r="AK600" s="165"/>
      <c r="AL600" s="165"/>
      <c r="AM600" s="165"/>
      <c r="AN600" s="164"/>
      <c r="AO600" s="66" t="str">
        <f t="shared" si="94"/>
        <v>0..1</v>
      </c>
      <c r="AP600" s="66" t="str">
        <f t="shared" si="94"/>
        <v>0..1</v>
      </c>
      <c r="AQ600" s="167" t="str">
        <f t="shared" si="94"/>
        <v>/rsm:CrossIndustryInvoice
/rsm:SupplyChainTradeTransaction
/ram:ApplicableHeaderTradeAgreement
/ram:BuyerAgentTradeParty
/ram:SpecifiedLegalOrganization
/ram:PostalTradeAddress</v>
      </c>
      <c r="AR600" s="168" t="str">
        <f t="shared" si="94"/>
        <v>/rsm:CrossIndustryInvoice/rsm:SupplyChainTradeTransaction/ram:ApplicableHeaderTradeAgreement/ram:BuyerAgentTradeParty/ram:SpecifiedLegalOrganization/ram:PostalTradeAddress</v>
      </c>
      <c r="AS600" s="166"/>
      <c r="AT600" s="169"/>
      <c r="AU600" s="163" t="str">
        <f t="shared" si="98"/>
        <v>0..1</v>
      </c>
      <c r="AV600" s="166"/>
      <c r="AW600" s="170"/>
      <c r="AX600" s="7"/>
      <c r="AY600" s="171" t="str">
        <f t="shared" si="99"/>
        <v>EXTENDED</v>
      </c>
      <c r="AZ600" s="171" t="str">
        <f t="shared" si="99"/>
        <v>EXTENDED</v>
      </c>
      <c r="BA600" s="1"/>
      <c r="BB600" s="57"/>
      <c r="BE600"/>
      <c r="BF600" s="1"/>
      <c r="BG600" s="1"/>
      <c r="BH600" s="1"/>
      <c r="BI600" s="1"/>
      <c r="BJ600" s="1"/>
      <c r="BK600" s="1"/>
      <c r="BL600" s="1"/>
      <c r="BM600" s="1"/>
      <c r="BN600" s="1"/>
      <c r="BO600" s="1"/>
      <c r="BP600" s="1"/>
      <c r="BQ600" s="1"/>
      <c r="BR600" s="1"/>
      <c r="BS600" s="1"/>
      <c r="BT600" s="1"/>
      <c r="BU600" s="1"/>
      <c r="BV600" s="1"/>
      <c r="BW600" s="1"/>
      <c r="BX600" s="1"/>
      <c r="BY600" s="1"/>
      <c r="BZ600" s="1"/>
    </row>
    <row r="601" spans="1:78" s="59" customFormat="1" ht="120" x14ac:dyDescent="0.2">
      <c r="A601" s="45" t="str">
        <f t="shared" si="93"/>
        <v>EXT</v>
      </c>
      <c r="B601" s="131" t="s">
        <v>2079</v>
      </c>
      <c r="C601" s="131"/>
      <c r="D601" s="189" t="s">
        <v>1526</v>
      </c>
      <c r="E601" s="61" t="s">
        <v>41</v>
      </c>
      <c r="F601" s="282" t="e">
        <v>#N/A</v>
      </c>
      <c r="G601" s="62">
        <f t="shared" si="101"/>
        <v>6</v>
      </c>
      <c r="H601" s="62" t="s">
        <v>42</v>
      </c>
      <c r="I601" s="64" t="s">
        <v>1634</v>
      </c>
      <c r="J601" s="64" t="s">
        <v>1635</v>
      </c>
      <c r="K601" s="65" t="s">
        <v>1636</v>
      </c>
      <c r="L601" s="65"/>
      <c r="M601" s="65"/>
      <c r="N601" s="64"/>
      <c r="O601" s="66" t="s">
        <v>42</v>
      </c>
      <c r="P601" s="66" t="str">
        <f t="shared" si="100"/>
        <v>0..1</v>
      </c>
      <c r="Q601" s="6" t="s">
        <v>2883</v>
      </c>
      <c r="R601" s="67" t="s">
        <v>2884</v>
      </c>
      <c r="S601" s="66" t="s">
        <v>73</v>
      </c>
      <c r="T601" s="68" t="s">
        <v>56</v>
      </c>
      <c r="U601" s="62" t="s">
        <v>42</v>
      </c>
      <c r="V601" s="66"/>
      <c r="W601" s="69"/>
      <c r="X601" s="38"/>
      <c r="Y601" s="70" t="s">
        <v>47</v>
      </c>
      <c r="Z601" s="70" t="s">
        <v>47</v>
      </c>
      <c r="AA601" s="57"/>
      <c r="AB601" s="13" t="str">
        <f t="shared" si="91"/>
        <v>/rsm:CrossIndustryInvoice/rsm:SupplyChainTradeTransaction/ram:ApplicableHeaderTradeAgreement/ram:BuyerAgentTradeParty/ram:SpecifiedLegalOrganization/ram:PostalTradeAddress</v>
      </c>
      <c r="AC601" s="13" t="str">
        <f t="shared" si="92"/>
        <v>/ram:PostcodeCode</v>
      </c>
      <c r="AD601" s="14">
        <f>COUNTIFS(R$4:R601,AB601)</f>
        <v>1</v>
      </c>
      <c r="AE601" s="57"/>
      <c r="AF601" s="61" t="str">
        <f t="shared" si="95"/>
        <v>EXT</v>
      </c>
      <c r="AG601" s="62">
        <f t="shared" si="96"/>
        <v>6</v>
      </c>
      <c r="AH601" s="62" t="str">
        <f t="shared" si="97"/>
        <v>0..1</v>
      </c>
      <c r="AI601" s="64" t="s">
        <v>2544</v>
      </c>
      <c r="AJ601" s="64"/>
      <c r="AK601" s="65"/>
      <c r="AL601" s="65"/>
      <c r="AM601" s="65"/>
      <c r="AN601" s="64"/>
      <c r="AO601" s="66" t="str">
        <f t="shared" si="94"/>
        <v>0..1</v>
      </c>
      <c r="AP601" s="66" t="str">
        <f t="shared" si="94"/>
        <v>0..1</v>
      </c>
      <c r="AQ601" s="6" t="str">
        <f t="shared" si="94"/>
        <v>/rsm:CrossIndustryInvoice
/rsm:SupplyChainTradeTransaction
/ram:ApplicableHeaderTradeAgreement
/ram:BuyerAgentTradeParty
/ram:SpecifiedLegalOrganization
/ram:PostalTradeAddress
/ram:PostcodeCode</v>
      </c>
      <c r="AR601" s="67" t="str">
        <f t="shared" si="94"/>
        <v>/rsm:CrossIndustryInvoice/rsm:SupplyChainTradeTransaction/ram:ApplicableHeaderTradeAgreement/ram:BuyerAgentTradeParty/ram:SpecifiedLegalOrganization/ram:PostalTradeAddress/ram:PostcodeCode</v>
      </c>
      <c r="AS601" s="66" t="s">
        <v>73</v>
      </c>
      <c r="AT601" s="68" t="s">
        <v>56</v>
      </c>
      <c r="AU601" s="62" t="str">
        <f t="shared" si="98"/>
        <v>0..1</v>
      </c>
      <c r="AV601" s="66"/>
      <c r="AW601" s="69"/>
      <c r="AX601" s="7"/>
      <c r="AY601" s="70" t="str">
        <f t="shared" si="99"/>
        <v>EXTENDED</v>
      </c>
      <c r="AZ601" s="70" t="str">
        <f t="shared" si="99"/>
        <v>EXTENDED</v>
      </c>
      <c r="BA601" s="1"/>
      <c r="BB601" s="57"/>
      <c r="BE601"/>
      <c r="BF601" s="1"/>
      <c r="BG601" s="1"/>
      <c r="BH601" s="1"/>
      <c r="BI601" s="1"/>
      <c r="BJ601" s="1"/>
      <c r="BK601" s="1"/>
      <c r="BL601" s="1"/>
      <c r="BM601" s="1"/>
      <c r="BN601" s="1"/>
      <c r="BO601" s="1"/>
      <c r="BP601" s="1"/>
      <c r="BQ601" s="1"/>
      <c r="BR601" s="1"/>
      <c r="BS601" s="1"/>
      <c r="BT601" s="1"/>
      <c r="BU601" s="1"/>
      <c r="BV601" s="1"/>
      <c r="BW601" s="1"/>
      <c r="BX601" s="1"/>
      <c r="BY601" s="1"/>
      <c r="BZ601" s="1"/>
    </row>
    <row r="602" spans="1:78" s="59" customFormat="1" ht="120" x14ac:dyDescent="0.2">
      <c r="A602" s="45" t="str">
        <f t="shared" si="93"/>
        <v>EXT</v>
      </c>
      <c r="B602" s="131" t="s">
        <v>2079</v>
      </c>
      <c r="C602" s="131"/>
      <c r="D602" s="189" t="s">
        <v>1526</v>
      </c>
      <c r="E602" s="61" t="s">
        <v>41</v>
      </c>
      <c r="F602" s="282" t="e">
        <v>#N/A</v>
      </c>
      <c r="G602" s="62">
        <f t="shared" si="101"/>
        <v>6</v>
      </c>
      <c r="H602" s="62" t="s">
        <v>42</v>
      </c>
      <c r="I602" s="64" t="s">
        <v>1640</v>
      </c>
      <c r="J602" s="64" t="s">
        <v>1641</v>
      </c>
      <c r="K602" s="65" t="s">
        <v>1642</v>
      </c>
      <c r="L602" s="65"/>
      <c r="M602" s="65"/>
      <c r="N602" s="64"/>
      <c r="O602" s="66" t="s">
        <v>42</v>
      </c>
      <c r="P602" s="66" t="str">
        <f t="shared" si="100"/>
        <v>0..1</v>
      </c>
      <c r="Q602" s="6" t="s">
        <v>2885</v>
      </c>
      <c r="R602" s="67" t="s">
        <v>2886</v>
      </c>
      <c r="S602" s="66" t="s">
        <v>73</v>
      </c>
      <c r="T602" s="68" t="s">
        <v>56</v>
      </c>
      <c r="U602" s="62" t="s">
        <v>42</v>
      </c>
      <c r="V602" s="66"/>
      <c r="W602" s="69"/>
      <c r="X602" s="38"/>
      <c r="Y602" s="70" t="s">
        <v>47</v>
      </c>
      <c r="Z602" s="70" t="s">
        <v>47</v>
      </c>
      <c r="AA602" s="57"/>
      <c r="AB602" s="13" t="str">
        <f t="shared" si="91"/>
        <v>/rsm:CrossIndustryInvoice/rsm:SupplyChainTradeTransaction/ram:ApplicableHeaderTradeAgreement/ram:BuyerAgentTradeParty/ram:SpecifiedLegalOrganization/ram:PostalTradeAddress</v>
      </c>
      <c r="AC602" s="13" t="str">
        <f t="shared" si="92"/>
        <v>/ram:LineOne</v>
      </c>
      <c r="AD602" s="14">
        <f>COUNTIFS(R$4:R602,AB602)</f>
        <v>1</v>
      </c>
      <c r="AE602" s="57"/>
      <c r="AF602" s="61" t="str">
        <f t="shared" si="95"/>
        <v>EXT</v>
      </c>
      <c r="AG602" s="62">
        <f t="shared" si="96"/>
        <v>6</v>
      </c>
      <c r="AH602" s="62" t="str">
        <f t="shared" si="97"/>
        <v>0..1</v>
      </c>
      <c r="AI602" s="64" t="s">
        <v>2547</v>
      </c>
      <c r="AJ602" s="64"/>
      <c r="AK602" s="65"/>
      <c r="AL602" s="65"/>
      <c r="AM602" s="65"/>
      <c r="AN602" s="64"/>
      <c r="AO602" s="66" t="str">
        <f t="shared" si="94"/>
        <v>0..1</v>
      </c>
      <c r="AP602" s="66" t="str">
        <f t="shared" si="94"/>
        <v>0..1</v>
      </c>
      <c r="AQ602" s="6" t="str">
        <f t="shared" si="94"/>
        <v>/rsm:CrossIndustryInvoice
/rsm:SupplyChainTradeTransaction
/ram:ApplicableHeaderTradeAgreement
/ram:BuyerAgentTradeParty
/ram:SpecifiedLegalOrganization
/ram:PostalTradeAddress
/ram:LineOne</v>
      </c>
      <c r="AR602" s="67" t="str">
        <f t="shared" si="94"/>
        <v>/rsm:CrossIndustryInvoice/rsm:SupplyChainTradeTransaction/ram:ApplicableHeaderTradeAgreement/ram:BuyerAgentTradeParty/ram:SpecifiedLegalOrganization/ram:PostalTradeAddress/ram:LineOne</v>
      </c>
      <c r="AS602" s="66" t="s">
        <v>73</v>
      </c>
      <c r="AT602" s="68" t="s">
        <v>56</v>
      </c>
      <c r="AU602" s="62" t="str">
        <f t="shared" si="98"/>
        <v>0..1</v>
      </c>
      <c r="AV602" s="66"/>
      <c r="AW602" s="69"/>
      <c r="AX602" s="7"/>
      <c r="AY602" s="70" t="str">
        <f t="shared" si="99"/>
        <v>EXTENDED</v>
      </c>
      <c r="AZ602" s="70" t="str">
        <f t="shared" si="99"/>
        <v>EXTENDED</v>
      </c>
      <c r="BA602" s="1"/>
      <c r="BB602" s="57"/>
      <c r="BE602"/>
      <c r="BF602" s="1"/>
      <c r="BG602" s="1"/>
      <c r="BH602" s="1"/>
      <c r="BI602" s="1"/>
      <c r="BJ602" s="1"/>
      <c r="BK602" s="1"/>
      <c r="BL602" s="1"/>
      <c r="BM602" s="1"/>
      <c r="BN602" s="1"/>
      <c r="BO602" s="1"/>
      <c r="BP602" s="1"/>
      <c r="BQ602" s="1"/>
      <c r="BR602" s="1"/>
      <c r="BS602" s="1"/>
      <c r="BT602" s="1"/>
      <c r="BU602" s="1"/>
      <c r="BV602" s="1"/>
      <c r="BW602" s="1"/>
      <c r="BX602" s="1"/>
      <c r="BY602" s="1"/>
      <c r="BZ602" s="1"/>
    </row>
    <row r="603" spans="1:78" s="59" customFormat="1" ht="120" x14ac:dyDescent="0.2">
      <c r="A603" s="45" t="str">
        <f t="shared" si="93"/>
        <v>EXT</v>
      </c>
      <c r="B603" s="131" t="s">
        <v>2079</v>
      </c>
      <c r="C603" s="131"/>
      <c r="D603" s="189" t="s">
        <v>1526</v>
      </c>
      <c r="E603" s="61" t="s">
        <v>41</v>
      </c>
      <c r="F603" s="282" t="e">
        <v>#N/A</v>
      </c>
      <c r="G603" s="62">
        <f t="shared" si="101"/>
        <v>6</v>
      </c>
      <c r="H603" s="62" t="s">
        <v>42</v>
      </c>
      <c r="I603" s="64" t="s">
        <v>1646</v>
      </c>
      <c r="J603" s="64" t="s">
        <v>1647</v>
      </c>
      <c r="K603" s="65"/>
      <c r="L603" s="65"/>
      <c r="M603" s="65"/>
      <c r="N603" s="64"/>
      <c r="O603" s="66" t="s">
        <v>42</v>
      </c>
      <c r="P603" s="66" t="str">
        <f t="shared" si="100"/>
        <v>0..1</v>
      </c>
      <c r="Q603" s="6" t="s">
        <v>2887</v>
      </c>
      <c r="R603" s="67" t="s">
        <v>2888</v>
      </c>
      <c r="S603" s="66" t="s">
        <v>73</v>
      </c>
      <c r="T603" s="68" t="s">
        <v>56</v>
      </c>
      <c r="U603" s="62" t="s">
        <v>42</v>
      </c>
      <c r="V603" s="66"/>
      <c r="W603" s="69"/>
      <c r="X603" s="38"/>
      <c r="Y603" s="70" t="s">
        <v>47</v>
      </c>
      <c r="Z603" s="70" t="s">
        <v>47</v>
      </c>
      <c r="AA603" s="57"/>
      <c r="AB603" s="13" t="str">
        <f t="shared" si="91"/>
        <v>/rsm:CrossIndustryInvoice/rsm:SupplyChainTradeTransaction/ram:ApplicableHeaderTradeAgreement/ram:BuyerAgentTradeParty/ram:SpecifiedLegalOrganization/ram:PostalTradeAddress</v>
      </c>
      <c r="AC603" s="13" t="str">
        <f t="shared" si="92"/>
        <v>/ram:LineTwo</v>
      </c>
      <c r="AD603" s="14">
        <f>COUNTIFS(R$4:R603,AB603)</f>
        <v>1</v>
      </c>
      <c r="AE603" s="57"/>
      <c r="AF603" s="61" t="str">
        <f t="shared" si="95"/>
        <v>EXT</v>
      </c>
      <c r="AG603" s="62">
        <f t="shared" si="96"/>
        <v>6</v>
      </c>
      <c r="AH603" s="62" t="str">
        <f t="shared" si="97"/>
        <v>0..1</v>
      </c>
      <c r="AI603" s="64" t="s">
        <v>2550</v>
      </c>
      <c r="AJ603" s="64"/>
      <c r="AK603" s="65"/>
      <c r="AL603" s="65"/>
      <c r="AM603" s="65"/>
      <c r="AN603" s="64"/>
      <c r="AO603" s="66" t="str">
        <f t="shared" si="94"/>
        <v>0..1</v>
      </c>
      <c r="AP603" s="66" t="str">
        <f t="shared" si="94"/>
        <v>0..1</v>
      </c>
      <c r="AQ603" s="6" t="str">
        <f t="shared" si="94"/>
        <v>/rsm:CrossIndustryInvoice
/rsm:SupplyChainTradeTransaction
/ram:ApplicableHeaderTradeAgreement
/ram:BuyerAgentTradeParty
/ram:SpecifiedLegalOrganization
/ram:PostalTradeAddress
/ram:LineTwo</v>
      </c>
      <c r="AR603" s="67" t="str">
        <f t="shared" si="94"/>
        <v>/rsm:CrossIndustryInvoice/rsm:SupplyChainTradeTransaction/ram:ApplicableHeaderTradeAgreement/ram:BuyerAgentTradeParty/ram:SpecifiedLegalOrganization/ram:PostalTradeAddress/ram:LineTwo</v>
      </c>
      <c r="AS603" s="66" t="s">
        <v>73</v>
      </c>
      <c r="AT603" s="68" t="s">
        <v>56</v>
      </c>
      <c r="AU603" s="62" t="str">
        <f t="shared" si="98"/>
        <v>0..1</v>
      </c>
      <c r="AV603" s="66"/>
      <c r="AW603" s="69"/>
      <c r="AX603" s="7"/>
      <c r="AY603" s="70" t="str">
        <f t="shared" si="99"/>
        <v>EXTENDED</v>
      </c>
      <c r="AZ603" s="70" t="str">
        <f t="shared" si="99"/>
        <v>EXTENDED</v>
      </c>
      <c r="BA603" s="1"/>
      <c r="BB603" s="57"/>
      <c r="BE603"/>
      <c r="BF603" s="1"/>
      <c r="BG603" s="1"/>
      <c r="BH603" s="1"/>
      <c r="BI603" s="1"/>
      <c r="BJ603" s="1"/>
      <c r="BK603" s="1"/>
      <c r="BL603" s="1"/>
      <c r="BM603" s="1"/>
      <c r="BN603" s="1"/>
      <c r="BO603" s="1"/>
      <c r="BP603" s="1"/>
      <c r="BQ603" s="1"/>
      <c r="BR603" s="1"/>
      <c r="BS603" s="1"/>
      <c r="BT603" s="1"/>
      <c r="BU603" s="1"/>
      <c r="BV603" s="1"/>
      <c r="BW603" s="1"/>
      <c r="BX603" s="1"/>
      <c r="BY603" s="1"/>
      <c r="BZ603" s="1"/>
    </row>
    <row r="604" spans="1:78" s="59" customFormat="1" ht="120" x14ac:dyDescent="0.2">
      <c r="A604" s="45" t="str">
        <f t="shared" si="93"/>
        <v>EXT</v>
      </c>
      <c r="B604" s="131" t="s">
        <v>2079</v>
      </c>
      <c r="C604" s="131"/>
      <c r="D604" s="189" t="s">
        <v>1526</v>
      </c>
      <c r="E604" s="61" t="s">
        <v>41</v>
      </c>
      <c r="F604" s="282" t="e">
        <v>#N/A</v>
      </c>
      <c r="G604" s="62">
        <f t="shared" si="101"/>
        <v>6</v>
      </c>
      <c r="H604" s="62" t="s">
        <v>42</v>
      </c>
      <c r="I604" s="64" t="s">
        <v>1651</v>
      </c>
      <c r="J604" s="64" t="s">
        <v>1647</v>
      </c>
      <c r="K604" s="65"/>
      <c r="L604" s="65"/>
      <c r="M604" s="65"/>
      <c r="N604" s="64"/>
      <c r="O604" s="66" t="s">
        <v>42</v>
      </c>
      <c r="P604" s="66" t="str">
        <f t="shared" si="100"/>
        <v>0..1</v>
      </c>
      <c r="Q604" s="6" t="s">
        <v>2889</v>
      </c>
      <c r="R604" s="67" t="s">
        <v>2890</v>
      </c>
      <c r="S604" s="66" t="s">
        <v>73</v>
      </c>
      <c r="T604" s="68" t="s">
        <v>56</v>
      </c>
      <c r="U604" s="62" t="s">
        <v>42</v>
      </c>
      <c r="V604" s="66"/>
      <c r="W604" s="69"/>
      <c r="X604" s="38"/>
      <c r="Y604" s="70" t="s">
        <v>47</v>
      </c>
      <c r="Z604" s="70" t="s">
        <v>47</v>
      </c>
      <c r="AA604" s="190"/>
      <c r="AB604" s="13" t="str">
        <f t="shared" si="91"/>
        <v>/rsm:CrossIndustryInvoice/rsm:SupplyChainTradeTransaction/ram:ApplicableHeaderTradeAgreement/ram:BuyerAgentTradeParty/ram:SpecifiedLegalOrganization/ram:PostalTradeAddress</v>
      </c>
      <c r="AC604" s="13" t="str">
        <f t="shared" si="92"/>
        <v>/ram:LineThree</v>
      </c>
      <c r="AD604" s="14">
        <f>COUNTIFS(R$4:R604,AB604)</f>
        <v>1</v>
      </c>
      <c r="AE604" s="11"/>
      <c r="AF604" s="61" t="str">
        <f t="shared" si="95"/>
        <v>EXT</v>
      </c>
      <c r="AG604" s="62">
        <f t="shared" si="96"/>
        <v>6</v>
      </c>
      <c r="AH604" s="62" t="str">
        <f t="shared" si="97"/>
        <v>0..1</v>
      </c>
      <c r="AI604" s="64" t="s">
        <v>2553</v>
      </c>
      <c r="AJ604" s="64"/>
      <c r="AK604" s="65"/>
      <c r="AL604" s="65"/>
      <c r="AM604" s="65"/>
      <c r="AN604" s="64"/>
      <c r="AO604" s="66" t="str">
        <f t="shared" si="94"/>
        <v>0..1</v>
      </c>
      <c r="AP604" s="66" t="str">
        <f t="shared" si="94"/>
        <v>0..1</v>
      </c>
      <c r="AQ604" s="6" t="str">
        <f t="shared" si="94"/>
        <v>/rsm:CrossIndustryInvoice
/rsm:SupplyChainTradeTransaction
/ram:ApplicableHeaderTradeAgreement
/ram:BuyerAgentTradeParty
/ram:SpecifiedLegalOrganization
/ram:PostalTradeAddress
/ram:LineThree</v>
      </c>
      <c r="AR604" s="67" t="str">
        <f t="shared" si="94"/>
        <v>/rsm:CrossIndustryInvoice/rsm:SupplyChainTradeTransaction/ram:ApplicableHeaderTradeAgreement/ram:BuyerAgentTradeParty/ram:SpecifiedLegalOrganization/ram:PostalTradeAddress/ram:LineThree</v>
      </c>
      <c r="AS604" s="66" t="s">
        <v>73</v>
      </c>
      <c r="AT604" s="68" t="s">
        <v>56</v>
      </c>
      <c r="AU604" s="62" t="str">
        <f t="shared" si="98"/>
        <v>0..1</v>
      </c>
      <c r="AV604" s="66"/>
      <c r="AW604" s="69"/>
      <c r="AX604" s="7"/>
      <c r="AY604" s="70" t="str">
        <f t="shared" si="99"/>
        <v>EXTENDED</v>
      </c>
      <c r="AZ604" s="70" t="str">
        <f t="shared" si="99"/>
        <v>EXTENDED</v>
      </c>
      <c r="BA604" s="1"/>
      <c r="BB604" s="57"/>
      <c r="BE604"/>
      <c r="BF604" s="1"/>
      <c r="BG604" s="1"/>
      <c r="BH604" s="1"/>
      <c r="BI604" s="1"/>
      <c r="BJ604" s="1"/>
      <c r="BK604" s="1"/>
      <c r="BL604" s="1"/>
      <c r="BM604" s="1"/>
      <c r="BN604" s="1"/>
      <c r="BO604" s="1"/>
      <c r="BP604" s="1"/>
      <c r="BQ604" s="1"/>
      <c r="BR604" s="1"/>
      <c r="BS604" s="1"/>
      <c r="BT604" s="1"/>
      <c r="BU604" s="1"/>
      <c r="BV604" s="1"/>
      <c r="BW604" s="1"/>
      <c r="BX604" s="1"/>
      <c r="BY604" s="1"/>
      <c r="BZ604" s="1"/>
    </row>
    <row r="605" spans="1:78" s="59" customFormat="1" ht="120" x14ac:dyDescent="0.2">
      <c r="A605" s="45" t="str">
        <f t="shared" si="93"/>
        <v>EXT</v>
      </c>
      <c r="B605" s="131" t="s">
        <v>2079</v>
      </c>
      <c r="C605" s="131"/>
      <c r="D605" s="189" t="s">
        <v>1526</v>
      </c>
      <c r="E605" s="61" t="s">
        <v>41</v>
      </c>
      <c r="F605" s="282" t="e">
        <v>#N/A</v>
      </c>
      <c r="G605" s="62">
        <f t="shared" si="101"/>
        <v>6</v>
      </c>
      <c r="H605" s="62" t="s">
        <v>42</v>
      </c>
      <c r="I605" s="64" t="s">
        <v>1655</v>
      </c>
      <c r="J605" s="64" t="s">
        <v>1931</v>
      </c>
      <c r="K605" s="65"/>
      <c r="L605" s="65"/>
      <c r="M605" s="65"/>
      <c r="N605" s="64"/>
      <c r="O605" s="66" t="s">
        <v>42</v>
      </c>
      <c r="P605" s="66" t="str">
        <f t="shared" si="100"/>
        <v>0..1</v>
      </c>
      <c r="Q605" s="6" t="s">
        <v>2891</v>
      </c>
      <c r="R605" s="67" t="s">
        <v>2892</v>
      </c>
      <c r="S605" s="66" t="s">
        <v>73</v>
      </c>
      <c r="T605" s="68" t="s">
        <v>56</v>
      </c>
      <c r="U605" s="62" t="s">
        <v>42</v>
      </c>
      <c r="V605" s="66"/>
      <c r="W605" s="69"/>
      <c r="X605" s="38"/>
      <c r="Y605" s="70" t="s">
        <v>47</v>
      </c>
      <c r="Z605" s="70" t="s">
        <v>47</v>
      </c>
      <c r="AA605" s="190"/>
      <c r="AB605" s="13" t="str">
        <f t="shared" si="91"/>
        <v>/rsm:CrossIndustryInvoice/rsm:SupplyChainTradeTransaction/ram:ApplicableHeaderTradeAgreement/ram:BuyerAgentTradeParty/ram:SpecifiedLegalOrganization/ram:PostalTradeAddress</v>
      </c>
      <c r="AC605" s="13" t="str">
        <f t="shared" si="92"/>
        <v>/ram:CityName</v>
      </c>
      <c r="AD605" s="14">
        <f>COUNTIFS(R$4:R605,AB605)</f>
        <v>1</v>
      </c>
      <c r="AE605" s="11"/>
      <c r="AF605" s="61" t="str">
        <f t="shared" si="95"/>
        <v>EXT</v>
      </c>
      <c r="AG605" s="62">
        <f t="shared" si="96"/>
        <v>6</v>
      </c>
      <c r="AH605" s="62" t="str">
        <f t="shared" si="97"/>
        <v>0..1</v>
      </c>
      <c r="AI605" s="64" t="s">
        <v>2893</v>
      </c>
      <c r="AJ605" s="64"/>
      <c r="AK605" s="65"/>
      <c r="AL605" s="65"/>
      <c r="AM605" s="65"/>
      <c r="AN605" s="64"/>
      <c r="AO605" s="66" t="str">
        <f t="shared" si="94"/>
        <v>0..1</v>
      </c>
      <c r="AP605" s="66" t="str">
        <f t="shared" si="94"/>
        <v>0..1</v>
      </c>
      <c r="AQ605" s="6" t="str">
        <f t="shared" si="94"/>
        <v>/rsm:CrossIndustryInvoice
/rsm:SupplyChainTradeTransaction
/ram:ApplicableHeaderTradeAgreement
/ram:BuyerAgentTradeParty
/ram:SpecifiedLegalOrganization
/ram:PostalTradeAddress
/ram:CityName</v>
      </c>
      <c r="AR605" s="67" t="str">
        <f t="shared" si="94"/>
        <v>/rsm:CrossIndustryInvoice/rsm:SupplyChainTradeTransaction/ram:ApplicableHeaderTradeAgreement/ram:BuyerAgentTradeParty/ram:SpecifiedLegalOrganization/ram:PostalTradeAddress/ram:CityName</v>
      </c>
      <c r="AS605" s="66" t="s">
        <v>73</v>
      </c>
      <c r="AT605" s="68" t="s">
        <v>56</v>
      </c>
      <c r="AU605" s="62" t="str">
        <f t="shared" si="98"/>
        <v>0..1</v>
      </c>
      <c r="AV605" s="66"/>
      <c r="AW605" s="69"/>
      <c r="AX605" s="7"/>
      <c r="AY605" s="70" t="str">
        <f t="shared" si="99"/>
        <v>EXTENDED</v>
      </c>
      <c r="AZ605" s="70" t="str">
        <f t="shared" si="99"/>
        <v>EXTENDED</v>
      </c>
      <c r="BA605" s="1"/>
      <c r="BB605" s="57"/>
      <c r="BE605"/>
      <c r="BF605" s="1"/>
      <c r="BG605" s="1"/>
      <c r="BH605" s="1"/>
      <c r="BI605" s="1"/>
      <c r="BJ605" s="1"/>
      <c r="BK605" s="1"/>
      <c r="BL605" s="1"/>
      <c r="BM605" s="1"/>
      <c r="BN605" s="1"/>
      <c r="BO605" s="1"/>
      <c r="BP605" s="1"/>
      <c r="BQ605" s="1"/>
      <c r="BR605" s="1"/>
      <c r="BS605" s="1"/>
      <c r="BT605" s="1"/>
      <c r="BU605" s="1"/>
      <c r="BV605" s="1"/>
      <c r="BW605" s="1"/>
      <c r="BX605" s="1"/>
      <c r="BY605" s="1"/>
      <c r="BZ605" s="1"/>
    </row>
    <row r="606" spans="1:78" s="59" customFormat="1" ht="120" x14ac:dyDescent="0.2">
      <c r="A606" s="45" t="str">
        <f t="shared" si="93"/>
        <v>EXT</v>
      </c>
      <c r="B606" s="131" t="s">
        <v>2079</v>
      </c>
      <c r="C606" s="131"/>
      <c r="D606" s="189" t="s">
        <v>1526</v>
      </c>
      <c r="E606" s="61" t="s">
        <v>41</v>
      </c>
      <c r="F606" s="282" t="e">
        <v>#N/A</v>
      </c>
      <c r="G606" s="62">
        <f t="shared" si="101"/>
        <v>6</v>
      </c>
      <c r="H606" s="62" t="s">
        <v>32</v>
      </c>
      <c r="I606" s="64" t="s">
        <v>1660</v>
      </c>
      <c r="J606" s="64" t="s">
        <v>1661</v>
      </c>
      <c r="K606" s="65" t="s">
        <v>480</v>
      </c>
      <c r="L606" s="65"/>
      <c r="M606" s="65"/>
      <c r="N606" s="64"/>
      <c r="O606" s="66" t="s">
        <v>32</v>
      </c>
      <c r="P606" s="66" t="str">
        <f t="shared" si="100"/>
        <v>1..1</v>
      </c>
      <c r="Q606" s="6" t="s">
        <v>2894</v>
      </c>
      <c r="R606" s="67" t="s">
        <v>2895</v>
      </c>
      <c r="S606" s="66" t="s">
        <v>131</v>
      </c>
      <c r="T606" s="68" t="s">
        <v>56</v>
      </c>
      <c r="U606" s="62" t="s">
        <v>42</v>
      </c>
      <c r="V606" s="66"/>
      <c r="W606" s="69"/>
      <c r="X606" s="38"/>
      <c r="Y606" s="70" t="s">
        <v>47</v>
      </c>
      <c r="Z606" s="70" t="s">
        <v>47</v>
      </c>
      <c r="AA606" s="190"/>
      <c r="AB606" s="13" t="str">
        <f t="shared" si="91"/>
        <v>/rsm:CrossIndustryInvoice/rsm:SupplyChainTradeTransaction/ram:ApplicableHeaderTradeAgreement/ram:BuyerAgentTradeParty/ram:SpecifiedLegalOrganization/ram:PostalTradeAddress</v>
      </c>
      <c r="AC606" s="13" t="str">
        <f t="shared" si="92"/>
        <v>/ram:CountryID</v>
      </c>
      <c r="AD606" s="14">
        <f>COUNTIFS(R$4:R606,AB606)</f>
        <v>1</v>
      </c>
      <c r="AE606" s="11"/>
      <c r="AF606" s="61" t="str">
        <f t="shared" si="95"/>
        <v>EXT</v>
      </c>
      <c r="AG606" s="62">
        <f t="shared" si="96"/>
        <v>6</v>
      </c>
      <c r="AH606" s="62" t="str">
        <f t="shared" si="97"/>
        <v>1..1</v>
      </c>
      <c r="AI606" s="64" t="s">
        <v>2559</v>
      </c>
      <c r="AJ606" s="64"/>
      <c r="AK606" s="65"/>
      <c r="AL606" s="65"/>
      <c r="AM606" s="65"/>
      <c r="AN606" s="64"/>
      <c r="AO606" s="66" t="str">
        <f t="shared" si="94"/>
        <v>1..1</v>
      </c>
      <c r="AP606" s="66" t="str">
        <f t="shared" si="94"/>
        <v>1..1</v>
      </c>
      <c r="AQ606" s="6" t="str">
        <f t="shared" si="94"/>
        <v>/rsm:CrossIndustryInvoice
/rsm:SupplyChainTradeTransaction
/ram:ApplicableHeaderTradeAgreement
/ram:BuyerAgentTradeParty
/ram:SpecifiedLegalOrganization
/ram:PostalTradeAddress
/ram:CountryID</v>
      </c>
      <c r="AR606" s="67" t="str">
        <f t="shared" si="94"/>
        <v>/rsm:CrossIndustryInvoice/rsm:SupplyChainTradeTransaction/ram:ApplicableHeaderTradeAgreement/ram:BuyerAgentTradeParty/ram:SpecifiedLegalOrganization/ram:PostalTradeAddress/ram:CountryID</v>
      </c>
      <c r="AS606" s="66" t="s">
        <v>131</v>
      </c>
      <c r="AT606" s="68" t="s">
        <v>56</v>
      </c>
      <c r="AU606" s="62" t="str">
        <f t="shared" si="98"/>
        <v>0..1</v>
      </c>
      <c r="AV606" s="66"/>
      <c r="AW606" s="69"/>
      <c r="AX606" s="7"/>
      <c r="AY606" s="70" t="str">
        <f t="shared" si="99"/>
        <v>EXTENDED</v>
      </c>
      <c r="AZ606" s="70" t="str">
        <f t="shared" si="99"/>
        <v>EXTENDED</v>
      </c>
      <c r="BA606" s="1"/>
      <c r="BB606" s="57"/>
      <c r="BE606"/>
      <c r="BF606" s="1"/>
      <c r="BG606" s="1"/>
      <c r="BH606" s="1"/>
      <c r="BI606" s="1"/>
      <c r="BJ606" s="1"/>
      <c r="BK606" s="1"/>
      <c r="BL606" s="1"/>
      <c r="BM606" s="1"/>
      <c r="BN606" s="1"/>
      <c r="BO606" s="1"/>
      <c r="BP606" s="1"/>
      <c r="BQ606" s="1"/>
      <c r="BR606" s="1"/>
      <c r="BS606" s="1"/>
      <c r="BT606" s="1"/>
      <c r="BU606" s="1"/>
      <c r="BV606" s="1"/>
      <c r="BW606" s="1"/>
      <c r="BX606" s="1"/>
      <c r="BY606" s="1"/>
      <c r="BZ606" s="1"/>
    </row>
    <row r="607" spans="1:78" s="59" customFormat="1" ht="120" x14ac:dyDescent="0.2">
      <c r="A607" s="45" t="str">
        <f t="shared" si="93"/>
        <v>EXT</v>
      </c>
      <c r="B607" s="131" t="s">
        <v>2079</v>
      </c>
      <c r="C607" s="131"/>
      <c r="D607" s="189" t="s">
        <v>1526</v>
      </c>
      <c r="E607" s="61" t="s">
        <v>41</v>
      </c>
      <c r="F607" s="282" t="e">
        <v>#N/A</v>
      </c>
      <c r="G607" s="62">
        <f t="shared" si="101"/>
        <v>6</v>
      </c>
      <c r="H607" s="62"/>
      <c r="I607" s="64" t="s">
        <v>1666</v>
      </c>
      <c r="J607" s="64" t="s">
        <v>1667</v>
      </c>
      <c r="K607" s="65" t="s">
        <v>1668</v>
      </c>
      <c r="L607" s="65"/>
      <c r="M607" s="65" t="s">
        <v>35</v>
      </c>
      <c r="N607" s="64" t="s">
        <v>70</v>
      </c>
      <c r="O607" s="66" t="s">
        <v>42</v>
      </c>
      <c r="P607" s="66" t="str">
        <f t="shared" si="100"/>
        <v>0..1</v>
      </c>
      <c r="Q607" s="6" t="s">
        <v>2896</v>
      </c>
      <c r="R607" s="67" t="s">
        <v>2897</v>
      </c>
      <c r="S607" s="66" t="s">
        <v>73</v>
      </c>
      <c r="T607" s="68" t="s">
        <v>56</v>
      </c>
      <c r="U607" s="62" t="s">
        <v>62</v>
      </c>
      <c r="V607" s="66"/>
      <c r="W607" s="69" t="s">
        <v>35</v>
      </c>
      <c r="X607" s="38"/>
      <c r="Y607" s="70" t="s">
        <v>47</v>
      </c>
      <c r="Z607" s="70" t="s">
        <v>47</v>
      </c>
      <c r="AA607" s="190"/>
      <c r="AB607" s="13" t="str">
        <f t="shared" si="91"/>
        <v>/rsm:CrossIndustryInvoice/rsm:SupplyChainTradeTransaction/ram:ApplicableHeaderTradeAgreement/ram:BuyerAgentTradeParty/ram:SpecifiedLegalOrganization/ram:PostalTradeAddress</v>
      </c>
      <c r="AC607" s="13" t="str">
        <f t="shared" si="92"/>
        <v>/ram:CountrySubDivisionName</v>
      </c>
      <c r="AD607" s="14">
        <f>COUNTIFS(R$4:R607,AB607)</f>
        <v>1</v>
      </c>
      <c r="AE607" s="11"/>
      <c r="AF607" s="61" t="str">
        <f t="shared" si="95"/>
        <v>EXT</v>
      </c>
      <c r="AG607" s="62">
        <f t="shared" si="96"/>
        <v>6</v>
      </c>
      <c r="AH607" s="62">
        <f t="shared" si="97"/>
        <v>0</v>
      </c>
      <c r="AI607" s="64" t="s">
        <v>2898</v>
      </c>
      <c r="AJ607" s="64" t="s">
        <v>1671</v>
      </c>
      <c r="AK607" s="65" t="s">
        <v>1672</v>
      </c>
      <c r="AL607" s="65"/>
      <c r="AM607" s="65" t="s">
        <v>35</v>
      </c>
      <c r="AN607" s="64" t="s">
        <v>78</v>
      </c>
      <c r="AO607" s="66" t="str">
        <f t="shared" si="94"/>
        <v>0..1</v>
      </c>
      <c r="AP607" s="66" t="str">
        <f t="shared" si="94"/>
        <v>0..1</v>
      </c>
      <c r="AQ607" s="6" t="str">
        <f t="shared" si="94"/>
        <v>/rsm:CrossIndustryInvoice
/rsm:SupplyChainTradeTransaction
/ram:ApplicableHeaderTradeAgreement
/ram:BuyerAgentTradeParty
/ram:SpecifiedLegalOrganization
/ram:PostalTradeAddress
/ram:CountrySubDivisionName</v>
      </c>
      <c r="AR607" s="67" t="str">
        <f t="shared" si="94"/>
        <v>/rsm:CrossIndustryInvoice/rsm:SupplyChainTradeTransaction/ram:ApplicableHeaderTradeAgreement/ram:BuyerAgentTradeParty/ram:SpecifiedLegalOrganization/ram:PostalTradeAddress/ram:CountrySubDivisionName</v>
      </c>
      <c r="AS607" s="66" t="s">
        <v>73</v>
      </c>
      <c r="AT607" s="68" t="s">
        <v>56</v>
      </c>
      <c r="AU607" s="62" t="str">
        <f t="shared" si="98"/>
        <v>0..n</v>
      </c>
      <c r="AV607" s="66"/>
      <c r="AW607" s="69" t="s">
        <v>35</v>
      </c>
      <c r="AX607" s="7"/>
      <c r="AY607" s="70" t="str">
        <f t="shared" si="99"/>
        <v>EXTENDED</v>
      </c>
      <c r="AZ607" s="70" t="str">
        <f t="shared" si="99"/>
        <v>EXTENDED</v>
      </c>
      <c r="BA607" s="1"/>
      <c r="BB607" s="57"/>
      <c r="BE607"/>
      <c r="BF607" s="1"/>
      <c r="BG607" s="1"/>
      <c r="BH607" s="1"/>
      <c r="BI607" s="1"/>
      <c r="BJ607" s="1"/>
      <c r="BK607" s="1"/>
      <c r="BL607" s="1"/>
      <c r="BM607" s="1"/>
      <c r="BN607" s="1"/>
      <c r="BO607" s="1"/>
      <c r="BP607" s="1"/>
      <c r="BQ607" s="1"/>
      <c r="BR607" s="1"/>
      <c r="BS607" s="1"/>
      <c r="BT607" s="1"/>
      <c r="BU607" s="1"/>
      <c r="BV607" s="1"/>
      <c r="BW607" s="1"/>
      <c r="BX607" s="1"/>
      <c r="BY607" s="1"/>
      <c r="BZ607" s="1"/>
    </row>
    <row r="608" spans="1:78" s="59" customFormat="1" ht="90" x14ac:dyDescent="0.2">
      <c r="A608" s="45" t="str">
        <f t="shared" si="93"/>
        <v>EXT</v>
      </c>
      <c r="B608" s="131" t="s">
        <v>2079</v>
      </c>
      <c r="C608" s="131"/>
      <c r="D608" s="189" t="s">
        <v>1526</v>
      </c>
      <c r="E608" s="140" t="s">
        <v>41</v>
      </c>
      <c r="F608" s="296" t="s">
        <v>4973</v>
      </c>
      <c r="G608" s="141">
        <f t="shared" si="101"/>
        <v>4</v>
      </c>
      <c r="H608" s="141" t="s">
        <v>42</v>
      </c>
      <c r="I608" s="125" t="s">
        <v>2899</v>
      </c>
      <c r="J608" s="125"/>
      <c r="K608" s="126"/>
      <c r="L608" s="126"/>
      <c r="M608" s="126"/>
      <c r="N608" s="125"/>
      <c r="O608" s="124" t="s">
        <v>62</v>
      </c>
      <c r="P608" s="124" t="str">
        <f t="shared" si="100"/>
        <v>0..n</v>
      </c>
      <c r="Q608" s="142" t="s">
        <v>2900</v>
      </c>
      <c r="R608" s="143" t="s">
        <v>2901</v>
      </c>
      <c r="S608" s="124" t="s">
        <v>35</v>
      </c>
      <c r="T608" s="129" t="s">
        <v>56</v>
      </c>
      <c r="U608" s="141" t="s">
        <v>62</v>
      </c>
      <c r="V608" s="124"/>
      <c r="W608" s="130"/>
      <c r="X608" s="38"/>
      <c r="Y608" s="70" t="s">
        <v>47</v>
      </c>
      <c r="Z608" s="70" t="s">
        <v>48</v>
      </c>
      <c r="AA608" s="4"/>
      <c r="AB608" s="13" t="str">
        <f t="shared" si="91"/>
        <v>/rsm:CrossIndustryInvoice/rsm:SupplyChainTradeTransaction/ram:ApplicableHeaderTradeAgreement/ram:BuyerAgentTradeParty</v>
      </c>
      <c r="AC608" s="13" t="str">
        <f t="shared" si="92"/>
        <v>/ram:DefinedTradeContact</v>
      </c>
      <c r="AD608" s="14">
        <f>COUNTIFS(R$4:R608,AB608)</f>
        <v>1</v>
      </c>
      <c r="AE608" s="1"/>
      <c r="AF608" s="140" t="str">
        <f t="shared" si="95"/>
        <v>EXT</v>
      </c>
      <c r="AG608" s="141">
        <f t="shared" si="96"/>
        <v>4</v>
      </c>
      <c r="AH608" s="141" t="str">
        <f t="shared" si="97"/>
        <v>0..1</v>
      </c>
      <c r="AI608" s="125" t="s">
        <v>2902</v>
      </c>
      <c r="AJ608" s="125"/>
      <c r="AK608" s="126"/>
      <c r="AL608" s="126"/>
      <c r="AM608" s="126"/>
      <c r="AN608" s="125"/>
      <c r="AO608" s="124" t="str">
        <f t="shared" si="94"/>
        <v>0..n</v>
      </c>
      <c r="AP608" s="124" t="str">
        <f t="shared" si="94"/>
        <v>0..n</v>
      </c>
      <c r="AQ608" s="142" t="str">
        <f t="shared" si="94"/>
        <v>/rsm:CrossIndustryInvoice
/rsm:SupplyChainTradeTransaction
/ram:ApplicableHeaderTradeAgreement
/ram:BuyerAgentTradeParty
/ram:DefinedTradeContact</v>
      </c>
      <c r="AR608" s="143" t="str">
        <f t="shared" si="94"/>
        <v>/rsm:CrossIndustryInvoice/rsm:SupplyChainTradeTransaction/ram:ApplicableHeaderTradeAgreement/ram:BuyerAgentTradeParty/ram:DefinedTradeContact</v>
      </c>
      <c r="AS608" s="124" t="s">
        <v>35</v>
      </c>
      <c r="AT608" s="129" t="s">
        <v>56</v>
      </c>
      <c r="AU608" s="141" t="str">
        <f t="shared" si="98"/>
        <v>0..n</v>
      </c>
      <c r="AV608" s="124"/>
      <c r="AW608" s="130"/>
      <c r="AX608" s="7"/>
      <c r="AY608" s="70" t="str">
        <f t="shared" si="99"/>
        <v>EXTENDED</v>
      </c>
      <c r="AZ608" s="70" t="str">
        <f t="shared" si="99"/>
        <v>EXTENDED FR B2B</v>
      </c>
      <c r="BA608" s="1"/>
      <c r="BB608" s="57"/>
      <c r="BE608"/>
      <c r="BF608" s="1"/>
      <c r="BG608" s="1"/>
      <c r="BH608" s="1"/>
      <c r="BI608" s="1"/>
      <c r="BJ608" s="1"/>
      <c r="BK608" s="1"/>
      <c r="BL608" s="1"/>
      <c r="BM608" s="1"/>
      <c r="BN608" s="1"/>
      <c r="BO608" s="1"/>
      <c r="BP608" s="1"/>
      <c r="BQ608" s="1"/>
      <c r="BR608" s="1"/>
      <c r="BS608" s="1"/>
      <c r="BT608" s="1"/>
      <c r="BU608" s="1"/>
      <c r="BV608" s="1"/>
      <c r="BW608" s="1"/>
      <c r="BX608" s="1"/>
      <c r="BY608" s="1"/>
      <c r="BZ608" s="1"/>
    </row>
    <row r="609" spans="1:78" s="59" customFormat="1" ht="105" x14ac:dyDescent="0.2">
      <c r="A609" s="45" t="str">
        <f t="shared" si="93"/>
        <v>EXT</v>
      </c>
      <c r="B609" s="131" t="s">
        <v>2079</v>
      </c>
      <c r="C609" s="131"/>
      <c r="D609" s="189" t="s">
        <v>1526</v>
      </c>
      <c r="E609" s="61" t="s">
        <v>41</v>
      </c>
      <c r="F609" s="282" t="e">
        <v>#N/A</v>
      </c>
      <c r="G609" s="62">
        <f t="shared" si="101"/>
        <v>5</v>
      </c>
      <c r="H609" s="62" t="s">
        <v>42</v>
      </c>
      <c r="I609" s="64" t="s">
        <v>2142</v>
      </c>
      <c r="J609" s="64"/>
      <c r="K609" s="65"/>
      <c r="L609" s="65"/>
      <c r="M609" s="65"/>
      <c r="N609" s="64"/>
      <c r="O609" s="66" t="s">
        <v>42</v>
      </c>
      <c r="P609" s="66" t="str">
        <f t="shared" si="100"/>
        <v>0..1</v>
      </c>
      <c r="Q609" s="6" t="s">
        <v>2903</v>
      </c>
      <c r="R609" s="67" t="s">
        <v>2904</v>
      </c>
      <c r="S609" s="66" t="s">
        <v>73</v>
      </c>
      <c r="T609" s="68" t="s">
        <v>56</v>
      </c>
      <c r="U609" s="62" t="s">
        <v>42</v>
      </c>
      <c r="V609" s="66"/>
      <c r="W609" s="69"/>
      <c r="X609" s="38"/>
      <c r="Y609" s="70" t="s">
        <v>47</v>
      </c>
      <c r="Z609" s="70" t="s">
        <v>48</v>
      </c>
      <c r="AA609" s="4"/>
      <c r="AB609" s="13" t="str">
        <f t="shared" si="91"/>
        <v>/rsm:CrossIndustryInvoice/rsm:SupplyChainTradeTransaction/ram:ApplicableHeaderTradeAgreement/ram:BuyerAgentTradeParty/ram:DefinedTradeContact</v>
      </c>
      <c r="AC609" s="13" t="str">
        <f t="shared" si="92"/>
        <v>/ram:PersonName</v>
      </c>
      <c r="AD609" s="14">
        <f>COUNTIFS(R$4:R609,AB609)</f>
        <v>1</v>
      </c>
      <c r="AE609" s="1"/>
      <c r="AF609" s="61" t="str">
        <f t="shared" si="95"/>
        <v>EXT</v>
      </c>
      <c r="AG609" s="62">
        <f t="shared" si="96"/>
        <v>5</v>
      </c>
      <c r="AH609" s="62" t="str">
        <f t="shared" si="97"/>
        <v>0..1</v>
      </c>
      <c r="AI609" s="64" t="s">
        <v>2145</v>
      </c>
      <c r="AJ609" s="64"/>
      <c r="AK609" s="65"/>
      <c r="AL609" s="65"/>
      <c r="AM609" s="65"/>
      <c r="AN609" s="64"/>
      <c r="AO609" s="66" t="str">
        <f t="shared" si="94"/>
        <v>0..1</v>
      </c>
      <c r="AP609" s="66" t="str">
        <f t="shared" si="94"/>
        <v>0..1</v>
      </c>
      <c r="AQ609" s="6" t="str">
        <f t="shared" si="94"/>
        <v>/rsm:CrossIndustryInvoice
/rsm:SupplyChainTradeTransaction
/ram:ApplicableHeaderTradeAgreement
/ram:BuyerAgentTradeParty
/ram:DefinedTradeContact
/ram:PersonName</v>
      </c>
      <c r="AR609" s="67" t="str">
        <f t="shared" si="94"/>
        <v>/rsm:CrossIndustryInvoice/rsm:SupplyChainTradeTransaction/ram:ApplicableHeaderTradeAgreement/ram:BuyerAgentTradeParty/ram:DefinedTradeContact/ram:PersonName</v>
      </c>
      <c r="AS609" s="66" t="s">
        <v>73</v>
      </c>
      <c r="AT609" s="68" t="s">
        <v>56</v>
      </c>
      <c r="AU609" s="62" t="str">
        <f t="shared" si="98"/>
        <v>0..1</v>
      </c>
      <c r="AV609" s="66"/>
      <c r="AW609" s="69"/>
      <c r="AX609" s="7"/>
      <c r="AY609" s="70" t="str">
        <f t="shared" si="99"/>
        <v>EXTENDED</v>
      </c>
      <c r="AZ609" s="70" t="str">
        <f t="shared" si="99"/>
        <v>EXTENDED FR B2B</v>
      </c>
      <c r="BA609" s="1"/>
      <c r="BB609" s="57"/>
      <c r="BE609"/>
      <c r="BF609" s="1"/>
      <c r="BG609" s="1"/>
      <c r="BH609" s="1"/>
      <c r="BI609" s="1"/>
      <c r="BJ609" s="1"/>
      <c r="BK609" s="1"/>
      <c r="BL609" s="1"/>
      <c r="BM609" s="1"/>
      <c r="BN609" s="1"/>
      <c r="BO609" s="1"/>
      <c r="BP609" s="1"/>
      <c r="BQ609" s="1"/>
      <c r="BR609" s="1"/>
      <c r="BS609" s="1"/>
      <c r="BT609" s="1"/>
      <c r="BU609" s="1"/>
      <c r="BV609" s="1"/>
      <c r="BW609" s="1"/>
      <c r="BX609" s="1"/>
      <c r="BY609" s="1"/>
      <c r="BZ609" s="1"/>
    </row>
    <row r="610" spans="1:78" s="59" customFormat="1" ht="105" x14ac:dyDescent="0.2">
      <c r="A610" s="45" t="str">
        <f t="shared" si="93"/>
        <v>EXT</v>
      </c>
      <c r="B610" s="131" t="s">
        <v>2079</v>
      </c>
      <c r="C610" s="131"/>
      <c r="D610" s="189" t="s">
        <v>1526</v>
      </c>
      <c r="E610" s="61" t="s">
        <v>41</v>
      </c>
      <c r="F610" s="282" t="e">
        <v>#N/A</v>
      </c>
      <c r="G610" s="62">
        <f t="shared" si="101"/>
        <v>5</v>
      </c>
      <c r="H610" s="62" t="s">
        <v>42</v>
      </c>
      <c r="I610" s="64" t="s">
        <v>2146</v>
      </c>
      <c r="J610" s="64"/>
      <c r="K610" s="65"/>
      <c r="L610" s="65"/>
      <c r="M610" s="65"/>
      <c r="N610" s="64"/>
      <c r="O610" s="66" t="s">
        <v>42</v>
      </c>
      <c r="P610" s="66" t="str">
        <f t="shared" si="100"/>
        <v>0..1</v>
      </c>
      <c r="Q610" s="6" t="s">
        <v>2905</v>
      </c>
      <c r="R610" s="67" t="s">
        <v>2906</v>
      </c>
      <c r="S610" s="66" t="s">
        <v>73</v>
      </c>
      <c r="T610" s="68" t="s">
        <v>56</v>
      </c>
      <c r="U610" s="62" t="s">
        <v>42</v>
      </c>
      <c r="V610" s="66"/>
      <c r="W610" s="69"/>
      <c r="X610" s="38"/>
      <c r="Y610" s="70" t="s">
        <v>47</v>
      </c>
      <c r="Z610" s="70" t="s">
        <v>48</v>
      </c>
      <c r="AA610" s="4"/>
      <c r="AB610" s="13" t="str">
        <f t="shared" si="91"/>
        <v>/rsm:CrossIndustryInvoice/rsm:SupplyChainTradeTransaction/ram:ApplicableHeaderTradeAgreement/ram:BuyerAgentTradeParty/ram:DefinedTradeContact</v>
      </c>
      <c r="AC610" s="13" t="str">
        <f t="shared" si="92"/>
        <v>/ram:DepartmentName</v>
      </c>
      <c r="AD610" s="14">
        <f>COUNTIFS(R$4:R610,AB610)</f>
        <v>1</v>
      </c>
      <c r="AE610" s="1"/>
      <c r="AF610" s="61" t="str">
        <f t="shared" si="95"/>
        <v>EXT</v>
      </c>
      <c r="AG610" s="62">
        <f t="shared" si="96"/>
        <v>5</v>
      </c>
      <c r="AH610" s="62" t="str">
        <f t="shared" si="97"/>
        <v>0..1</v>
      </c>
      <c r="AI610" s="64" t="s">
        <v>2145</v>
      </c>
      <c r="AJ610" s="64"/>
      <c r="AK610" s="65"/>
      <c r="AL610" s="65"/>
      <c r="AM610" s="65"/>
      <c r="AN610" s="64"/>
      <c r="AO610" s="66" t="str">
        <f t="shared" si="94"/>
        <v>0..1</v>
      </c>
      <c r="AP610" s="66" t="str">
        <f t="shared" si="94"/>
        <v>0..1</v>
      </c>
      <c r="AQ610" s="6" t="str">
        <f t="shared" si="94"/>
        <v>/rsm:CrossIndustryInvoice
/rsm:SupplyChainTradeTransaction
/ram:ApplicableHeaderTradeAgreement
/ram:BuyerAgentTradeParty
/ram:DefinedTradeContact
/ram:DepartmentName</v>
      </c>
      <c r="AR610" s="67" t="str">
        <f t="shared" si="94"/>
        <v>/rsm:CrossIndustryInvoice/rsm:SupplyChainTradeTransaction/ram:ApplicableHeaderTradeAgreement/ram:BuyerAgentTradeParty/ram:DefinedTradeContact/ram:DepartmentName</v>
      </c>
      <c r="AS610" s="66" t="s">
        <v>73</v>
      </c>
      <c r="AT610" s="68" t="s">
        <v>56</v>
      </c>
      <c r="AU610" s="62" t="str">
        <f t="shared" si="98"/>
        <v>0..1</v>
      </c>
      <c r="AV610" s="66"/>
      <c r="AW610" s="69"/>
      <c r="AX610" s="7"/>
      <c r="AY610" s="70" t="str">
        <f t="shared" si="99"/>
        <v>EXTENDED</v>
      </c>
      <c r="AZ610" s="70" t="str">
        <f t="shared" si="99"/>
        <v>EXTENDED FR B2B</v>
      </c>
      <c r="BA610" s="1"/>
      <c r="BB610" s="57"/>
      <c r="BE610"/>
      <c r="BF610" s="1"/>
      <c r="BG610" s="1"/>
      <c r="BH610" s="1"/>
      <c r="BI610" s="1"/>
      <c r="BJ610" s="1"/>
      <c r="BK610" s="1"/>
      <c r="BL610" s="1"/>
      <c r="BM610" s="1"/>
      <c r="BN610" s="1"/>
      <c r="BO610" s="1"/>
      <c r="BP610" s="1"/>
      <c r="BQ610" s="1"/>
      <c r="BR610" s="1"/>
      <c r="BS610" s="1"/>
      <c r="BT610" s="1"/>
      <c r="BU610" s="1"/>
      <c r="BV610" s="1"/>
      <c r="BW610" s="1"/>
      <c r="BX610" s="1"/>
      <c r="BY610" s="1"/>
      <c r="BZ610" s="1"/>
    </row>
    <row r="611" spans="1:78" s="59" customFormat="1" ht="105" x14ac:dyDescent="0.2">
      <c r="A611" s="45" t="str">
        <f t="shared" si="93"/>
        <v>EXT</v>
      </c>
      <c r="B611" s="131" t="s">
        <v>2079</v>
      </c>
      <c r="C611" s="131"/>
      <c r="D611" s="189" t="s">
        <v>1526</v>
      </c>
      <c r="E611" s="61" t="s">
        <v>41</v>
      </c>
      <c r="F611" s="282" t="e">
        <v>#N/A</v>
      </c>
      <c r="G611" s="62">
        <f t="shared" si="101"/>
        <v>5</v>
      </c>
      <c r="H611" s="62" t="s">
        <v>42</v>
      </c>
      <c r="I611" s="64" t="s">
        <v>2907</v>
      </c>
      <c r="J611" s="64"/>
      <c r="K611" s="65" t="s">
        <v>938</v>
      </c>
      <c r="L611" s="65"/>
      <c r="M611" s="65" t="s">
        <v>35</v>
      </c>
      <c r="N611" s="64"/>
      <c r="O611" s="66" t="s">
        <v>42</v>
      </c>
      <c r="P611" s="66" t="str">
        <f t="shared" si="100"/>
        <v>0..1</v>
      </c>
      <c r="Q611" s="6" t="s">
        <v>2908</v>
      </c>
      <c r="R611" s="67" t="s">
        <v>2909</v>
      </c>
      <c r="S611" s="66" t="s">
        <v>131</v>
      </c>
      <c r="T611" s="68" t="s">
        <v>56</v>
      </c>
      <c r="U611" s="62" t="s">
        <v>42</v>
      </c>
      <c r="V611" s="66"/>
      <c r="W611" s="69" t="s">
        <v>35</v>
      </c>
      <c r="X611" s="38"/>
      <c r="Y611" s="70" t="s">
        <v>47</v>
      </c>
      <c r="Z611" s="70" t="s">
        <v>48</v>
      </c>
      <c r="AA611" s="57"/>
      <c r="AB611" s="13" t="str">
        <f t="shared" si="91"/>
        <v>/rsm:CrossIndustryInvoice/rsm:SupplyChainTradeTransaction/ram:ApplicableHeaderTradeAgreement/ram:BuyerAgentTradeParty/ram:DefinedTradeContact</v>
      </c>
      <c r="AC611" s="13" t="str">
        <f t="shared" si="92"/>
        <v>/ram:TypeCode</v>
      </c>
      <c r="AD611" s="14">
        <f>COUNTIFS(R$4:R611,AB611)</f>
        <v>1</v>
      </c>
      <c r="AE611" s="57"/>
      <c r="AF611" s="61" t="str">
        <f t="shared" si="95"/>
        <v>EXT</v>
      </c>
      <c r="AG611" s="62">
        <f t="shared" si="96"/>
        <v>5</v>
      </c>
      <c r="AH611" s="62" t="str">
        <f t="shared" si="97"/>
        <v>0..1</v>
      </c>
      <c r="AI611" s="64" t="s">
        <v>2910</v>
      </c>
      <c r="AJ611" s="64"/>
      <c r="AK611" s="65" t="s">
        <v>942</v>
      </c>
      <c r="AL611" s="65"/>
      <c r="AM611" s="65" t="s">
        <v>35</v>
      </c>
      <c r="AN611" s="64"/>
      <c r="AO611" s="66" t="str">
        <f t="shared" si="94"/>
        <v>0..1</v>
      </c>
      <c r="AP611" s="66" t="str">
        <f t="shared" si="94"/>
        <v>0..1</v>
      </c>
      <c r="AQ611" s="6" t="str">
        <f t="shared" si="94"/>
        <v>/rsm:CrossIndustryInvoice
/rsm:SupplyChainTradeTransaction
/ram:ApplicableHeaderTradeAgreement
/ram:BuyerAgentTradeParty
/ram:DefinedTradeContact
/ram:TypeCode</v>
      </c>
      <c r="AR611" s="67" t="str">
        <f t="shared" si="94"/>
        <v>/rsm:CrossIndustryInvoice/rsm:SupplyChainTradeTransaction/ram:ApplicableHeaderTradeAgreement/ram:BuyerAgentTradeParty/ram:DefinedTradeContact/ram:TypeCode</v>
      </c>
      <c r="AS611" s="66" t="s">
        <v>131</v>
      </c>
      <c r="AT611" s="68" t="s">
        <v>56</v>
      </c>
      <c r="AU611" s="62" t="str">
        <f t="shared" si="98"/>
        <v>0..1</v>
      </c>
      <c r="AV611" s="66"/>
      <c r="AW611" s="69" t="s">
        <v>35</v>
      </c>
      <c r="AX611" s="7"/>
      <c r="AY611" s="70" t="str">
        <f t="shared" si="99"/>
        <v>EXTENDED</v>
      </c>
      <c r="AZ611" s="70" t="str">
        <f t="shared" si="99"/>
        <v>EXTENDED FR B2B</v>
      </c>
      <c r="BA611" s="1"/>
      <c r="BB611" s="57"/>
      <c r="BE611"/>
      <c r="BF611" s="1"/>
      <c r="BG611" s="1"/>
      <c r="BH611" s="1"/>
      <c r="BI611" s="1"/>
      <c r="BJ611" s="1"/>
      <c r="BK611" s="1"/>
      <c r="BL611" s="1"/>
      <c r="BM611" s="1"/>
      <c r="BN611" s="1"/>
      <c r="BO611" s="1"/>
      <c r="BP611" s="1"/>
      <c r="BQ611" s="1"/>
      <c r="BR611" s="1"/>
      <c r="BS611" s="1"/>
      <c r="BT611" s="1"/>
      <c r="BU611" s="1"/>
      <c r="BV611" s="1"/>
      <c r="BW611" s="1"/>
      <c r="BX611" s="1"/>
      <c r="BY611" s="1"/>
      <c r="BZ611" s="1"/>
    </row>
    <row r="612" spans="1:78" s="59" customFormat="1" ht="105" x14ac:dyDescent="0.2">
      <c r="A612" s="45" t="str">
        <f t="shared" si="93"/>
        <v>EXT</v>
      </c>
      <c r="B612" s="131" t="s">
        <v>2079</v>
      </c>
      <c r="C612" s="131"/>
      <c r="D612" s="189" t="s">
        <v>1526</v>
      </c>
      <c r="E612" s="162" t="s">
        <v>41</v>
      </c>
      <c r="F612" s="298" t="e">
        <v>#N/A</v>
      </c>
      <c r="G612" s="163">
        <f t="shared" si="101"/>
        <v>5</v>
      </c>
      <c r="H612" s="163" t="s">
        <v>42</v>
      </c>
      <c r="I612" s="193" t="s">
        <v>2153</v>
      </c>
      <c r="J612" s="164"/>
      <c r="K612" s="165"/>
      <c r="L612" s="165"/>
      <c r="M612" s="165"/>
      <c r="N612" s="164"/>
      <c r="O612" s="66" t="s">
        <v>42</v>
      </c>
      <c r="P612" s="66" t="str">
        <f t="shared" si="100"/>
        <v>0..1</v>
      </c>
      <c r="Q612" s="167" t="s">
        <v>2911</v>
      </c>
      <c r="R612" s="168" t="s">
        <v>2912</v>
      </c>
      <c r="S612" s="166"/>
      <c r="T612" s="169"/>
      <c r="U612" s="163" t="s">
        <v>42</v>
      </c>
      <c r="V612" s="166"/>
      <c r="W612" s="170"/>
      <c r="X612" s="38"/>
      <c r="Y612" s="70" t="s">
        <v>47</v>
      </c>
      <c r="Z612" s="70" t="s">
        <v>48</v>
      </c>
      <c r="AA612" s="4"/>
      <c r="AB612" s="13" t="str">
        <f t="shared" si="91"/>
        <v>/rsm:CrossIndustryInvoice/rsm:SupplyChainTradeTransaction/ram:ApplicableHeaderTradeAgreement/ram:BuyerAgentTradeParty/ram:DefinedTradeContact</v>
      </c>
      <c r="AC612" s="13" t="str">
        <f t="shared" si="92"/>
        <v>/ram:TelephoneUniversalCommunication</v>
      </c>
      <c r="AD612" s="14">
        <f>COUNTIFS(R$4:R612,AB612)</f>
        <v>1</v>
      </c>
      <c r="AE612" s="1"/>
      <c r="AF612" s="162" t="str">
        <f t="shared" si="95"/>
        <v>EXT</v>
      </c>
      <c r="AG612" s="163">
        <f t="shared" si="96"/>
        <v>5</v>
      </c>
      <c r="AH612" s="163" t="str">
        <f t="shared" si="97"/>
        <v>0..1</v>
      </c>
      <c r="AI612" s="193" t="s">
        <v>946</v>
      </c>
      <c r="AJ612" s="164"/>
      <c r="AK612" s="165"/>
      <c r="AL612" s="165"/>
      <c r="AM612" s="165"/>
      <c r="AN612" s="164"/>
      <c r="AO612" s="66" t="str">
        <f t="shared" si="94"/>
        <v>0..1</v>
      </c>
      <c r="AP612" s="66" t="str">
        <f t="shared" si="94"/>
        <v>0..1</v>
      </c>
      <c r="AQ612" s="167" t="str">
        <f t="shared" si="94"/>
        <v>/rsm:CrossIndustryInvoice
/rsm:SupplyChainTradeTransaction
/ram:ApplicableHeaderTradeAgreement
/ram:BuyerAgentTradeParty
/ram:DefinedTradeContact
/ram:TelephoneUniversalCommunication</v>
      </c>
      <c r="AR612" s="168" t="str">
        <f t="shared" si="94"/>
        <v>/rsm:CrossIndustryInvoice/rsm:SupplyChainTradeTransaction/ram:ApplicableHeaderTradeAgreement/ram:BuyerAgentTradeParty/ram:DefinedTradeContact/ram:TelephoneUniversalCommunication</v>
      </c>
      <c r="AS612" s="166"/>
      <c r="AT612" s="169"/>
      <c r="AU612" s="163" t="str">
        <f t="shared" si="98"/>
        <v>0..1</v>
      </c>
      <c r="AV612" s="166"/>
      <c r="AW612" s="170"/>
      <c r="AX612" s="7"/>
      <c r="AY612" s="70" t="str">
        <f t="shared" si="99"/>
        <v>EXTENDED</v>
      </c>
      <c r="AZ612" s="70" t="str">
        <f t="shared" si="99"/>
        <v>EXTENDED FR B2B</v>
      </c>
      <c r="BA612" s="1"/>
      <c r="BB612" s="57"/>
      <c r="BE612"/>
      <c r="BF612" s="1"/>
      <c r="BG612" s="1"/>
      <c r="BH612" s="1"/>
      <c r="BI612" s="1"/>
      <c r="BJ612" s="1"/>
      <c r="BK612" s="1"/>
      <c r="BL612" s="1"/>
      <c r="BM612" s="1"/>
      <c r="BN612" s="1"/>
      <c r="BO612" s="1"/>
      <c r="BP612" s="1"/>
      <c r="BQ612" s="1"/>
      <c r="BR612" s="1"/>
      <c r="BS612" s="1"/>
      <c r="BT612" s="1"/>
      <c r="BU612" s="1"/>
      <c r="BV612" s="1"/>
      <c r="BW612" s="1"/>
      <c r="BX612" s="1"/>
      <c r="BY612" s="1"/>
      <c r="BZ612" s="1"/>
    </row>
    <row r="613" spans="1:78" s="59" customFormat="1" ht="120" x14ac:dyDescent="0.2">
      <c r="A613" s="45" t="str">
        <f t="shared" si="93"/>
        <v>EXT</v>
      </c>
      <c r="B613" s="131" t="s">
        <v>2079</v>
      </c>
      <c r="C613" s="131"/>
      <c r="D613" s="189" t="s">
        <v>1526</v>
      </c>
      <c r="E613" s="61" t="s">
        <v>41</v>
      </c>
      <c r="F613" s="282" t="s">
        <v>4974</v>
      </c>
      <c r="G613" s="62">
        <f t="shared" si="101"/>
        <v>6</v>
      </c>
      <c r="H613" s="62" t="s">
        <v>32</v>
      </c>
      <c r="I613" s="64" t="s">
        <v>2156</v>
      </c>
      <c r="J613" s="64"/>
      <c r="K613" s="65"/>
      <c r="L613" s="65"/>
      <c r="M613" s="65"/>
      <c r="N613" s="64"/>
      <c r="O613" s="66" t="s">
        <v>32</v>
      </c>
      <c r="P613" s="66" t="str">
        <f t="shared" si="100"/>
        <v>1..1</v>
      </c>
      <c r="Q613" s="6" t="s">
        <v>2913</v>
      </c>
      <c r="R613" s="67" t="s">
        <v>2914</v>
      </c>
      <c r="S613" s="66" t="s">
        <v>73</v>
      </c>
      <c r="T613" s="68" t="s">
        <v>56</v>
      </c>
      <c r="U613" s="62" t="s">
        <v>42</v>
      </c>
      <c r="V613" s="66"/>
      <c r="W613" s="69"/>
      <c r="X613" s="38"/>
      <c r="Y613" s="70" t="s">
        <v>47</v>
      </c>
      <c r="Z613" s="70" t="s">
        <v>48</v>
      </c>
      <c r="AA613" s="4"/>
      <c r="AB613" s="13" t="str">
        <f t="shared" si="91"/>
        <v>/rsm:CrossIndustryInvoice/rsm:SupplyChainTradeTransaction/ram:ApplicableHeaderTradeAgreement/ram:BuyerAgentTradeParty/ram:DefinedTradeContact/ram:TelephoneUniversalCommunication</v>
      </c>
      <c r="AC613" s="13" t="str">
        <f t="shared" si="92"/>
        <v>/ram:CompleteNumber</v>
      </c>
      <c r="AD613" s="14">
        <f>COUNTIFS(R$4:R613,AB613)</f>
        <v>1</v>
      </c>
      <c r="AE613" s="1"/>
      <c r="AF613" s="61" t="str">
        <f t="shared" si="95"/>
        <v>EXT</v>
      </c>
      <c r="AG613" s="62">
        <f t="shared" si="96"/>
        <v>6</v>
      </c>
      <c r="AH613" s="62" t="str">
        <f t="shared" si="97"/>
        <v>1..1</v>
      </c>
      <c r="AI613" s="64" t="s">
        <v>950</v>
      </c>
      <c r="AJ613" s="64"/>
      <c r="AK613" s="65"/>
      <c r="AL613" s="65"/>
      <c r="AM613" s="65"/>
      <c r="AN613" s="64"/>
      <c r="AO613" s="66" t="str">
        <f t="shared" si="94"/>
        <v>1..1</v>
      </c>
      <c r="AP613" s="66" t="str">
        <f t="shared" si="94"/>
        <v>1..1</v>
      </c>
      <c r="AQ613" s="6" t="str">
        <f t="shared" si="94"/>
        <v>/rsm:CrossIndustryInvoice
/rsm:SupplyChainTradeTransaction
/ram:ApplicableHeaderTradeAgreement
/ram:BuyerAgentTradeParty
/ram:DefinedTradeContact
/ram:TelephoneUniversalCommunication
/ram:CompleteNumber</v>
      </c>
      <c r="AR613" s="67" t="str">
        <f t="shared" si="94"/>
        <v>/rsm:CrossIndustryInvoice/rsm:SupplyChainTradeTransaction/ram:ApplicableHeaderTradeAgreement/ram:BuyerAgentTradeParty/ram:DefinedTradeContact/ram:TelephoneUniversalCommunication/ram:CompleteNumber</v>
      </c>
      <c r="AS613" s="66" t="s">
        <v>73</v>
      </c>
      <c r="AT613" s="68" t="s">
        <v>56</v>
      </c>
      <c r="AU613" s="62" t="str">
        <f t="shared" si="98"/>
        <v>0..1</v>
      </c>
      <c r="AV613" s="66"/>
      <c r="AW613" s="69"/>
      <c r="AX613" s="7"/>
      <c r="AY613" s="70" t="str">
        <f t="shared" si="99"/>
        <v>EXTENDED</v>
      </c>
      <c r="AZ613" s="70" t="str">
        <f t="shared" si="99"/>
        <v>EXTENDED FR B2B</v>
      </c>
      <c r="BA613" s="1"/>
      <c r="BB613" s="57"/>
      <c r="BE613"/>
      <c r="BF613" s="1"/>
      <c r="BG613" s="1"/>
      <c r="BH613" s="1"/>
      <c r="BI613" s="1"/>
      <c r="BJ613" s="1"/>
      <c r="BK613" s="1"/>
      <c r="BL613" s="1"/>
      <c r="BM613" s="1"/>
      <c r="BN613" s="1"/>
      <c r="BO613" s="1"/>
      <c r="BP613" s="1"/>
      <c r="BQ613" s="1"/>
      <c r="BR613" s="1"/>
      <c r="BS613" s="1"/>
      <c r="BT613" s="1"/>
      <c r="BU613" s="1"/>
      <c r="BV613" s="1"/>
      <c r="BW613" s="1"/>
      <c r="BX613" s="1"/>
      <c r="BY613" s="1"/>
      <c r="BZ613" s="1"/>
    </row>
    <row r="614" spans="1:78" s="59" customFormat="1" ht="105" x14ac:dyDescent="0.2">
      <c r="A614" s="45" t="str">
        <f t="shared" si="93"/>
        <v>EXT</v>
      </c>
      <c r="B614" s="131" t="s">
        <v>2079</v>
      </c>
      <c r="C614" s="131"/>
      <c r="D614" s="189" t="s">
        <v>1526</v>
      </c>
      <c r="E614" s="162" t="s">
        <v>41</v>
      </c>
      <c r="F614" s="298" t="e">
        <v>#N/A</v>
      </c>
      <c r="G614" s="163">
        <f t="shared" si="101"/>
        <v>5</v>
      </c>
      <c r="H614" s="163" t="s">
        <v>42</v>
      </c>
      <c r="I614" s="193" t="s">
        <v>2159</v>
      </c>
      <c r="J614" s="164"/>
      <c r="K614" s="165"/>
      <c r="L614" s="165"/>
      <c r="M614" s="165"/>
      <c r="N614" s="164"/>
      <c r="O614" s="66" t="s">
        <v>42</v>
      </c>
      <c r="P614" s="66" t="str">
        <f t="shared" si="100"/>
        <v>0..1</v>
      </c>
      <c r="Q614" s="167" t="s">
        <v>2915</v>
      </c>
      <c r="R614" s="168" t="s">
        <v>2916</v>
      </c>
      <c r="S614" s="166"/>
      <c r="T614" s="169"/>
      <c r="U614" s="163" t="s">
        <v>42</v>
      </c>
      <c r="V614" s="166"/>
      <c r="W614" s="170"/>
      <c r="X614" s="38"/>
      <c r="Y614" s="70" t="s">
        <v>47</v>
      </c>
      <c r="Z614" s="70" t="s">
        <v>47</v>
      </c>
      <c r="AA614" s="4"/>
      <c r="AB614" s="13" t="str">
        <f t="shared" si="91"/>
        <v>/rsm:CrossIndustryInvoice/rsm:SupplyChainTradeTransaction/ram:ApplicableHeaderTradeAgreement/ram:BuyerAgentTradeParty/ram:DefinedTradeContact</v>
      </c>
      <c r="AC614" s="13" t="str">
        <f t="shared" si="92"/>
        <v>/ram:FaxUniversalCommunication</v>
      </c>
      <c r="AD614" s="14">
        <f>COUNTIFS(R$4:R614,AB614)</f>
        <v>1</v>
      </c>
      <c r="AE614" s="1"/>
      <c r="AF614" s="162" t="str">
        <f t="shared" si="95"/>
        <v>EXT</v>
      </c>
      <c r="AG614" s="163">
        <f t="shared" si="96"/>
        <v>5</v>
      </c>
      <c r="AH614" s="163" t="str">
        <f t="shared" si="97"/>
        <v>0..1</v>
      </c>
      <c r="AI614" s="193" t="s">
        <v>954</v>
      </c>
      <c r="AJ614" s="164"/>
      <c r="AK614" s="165"/>
      <c r="AL614" s="165"/>
      <c r="AM614" s="165"/>
      <c r="AN614" s="164"/>
      <c r="AO614" s="66" t="str">
        <f t="shared" si="94"/>
        <v>0..1</v>
      </c>
      <c r="AP614" s="66" t="str">
        <f t="shared" si="94"/>
        <v>0..1</v>
      </c>
      <c r="AQ614" s="167" t="str">
        <f t="shared" si="94"/>
        <v>/rsm:CrossIndustryInvoice
/rsm:SupplyChainTradeTransaction
/ram:ApplicableHeaderTradeAgreement
/ram:BuyerAgentTradeParty
/ram:DefinedTradeContact
/ram:FaxUniversalCommunication</v>
      </c>
      <c r="AR614" s="168" t="str">
        <f t="shared" si="94"/>
        <v>/rsm:CrossIndustryInvoice/rsm:SupplyChainTradeTransaction/ram:ApplicableHeaderTradeAgreement/ram:BuyerAgentTradeParty/ram:DefinedTradeContact/ram:FaxUniversalCommunication</v>
      </c>
      <c r="AS614" s="166"/>
      <c r="AT614" s="169"/>
      <c r="AU614" s="163" t="str">
        <f t="shared" si="98"/>
        <v>0..1</v>
      </c>
      <c r="AV614" s="166"/>
      <c r="AW614" s="170"/>
      <c r="AX614" s="7"/>
      <c r="AY614" s="70" t="str">
        <f t="shared" si="99"/>
        <v>EXTENDED</v>
      </c>
      <c r="AZ614" s="70" t="str">
        <f t="shared" si="99"/>
        <v>EXTENDED</v>
      </c>
      <c r="BA614" s="1"/>
      <c r="BB614" s="57"/>
      <c r="BE614"/>
      <c r="BF614" s="1"/>
      <c r="BG614" s="1"/>
      <c r="BH614" s="1"/>
      <c r="BI614" s="1"/>
      <c r="BJ614" s="1"/>
      <c r="BK614" s="1"/>
      <c r="BL614" s="1"/>
      <c r="BM614" s="1"/>
      <c r="BN614" s="1"/>
      <c r="BO614" s="1"/>
      <c r="BP614" s="1"/>
      <c r="BQ614" s="1"/>
      <c r="BR614" s="1"/>
      <c r="BS614" s="1"/>
      <c r="BT614" s="1"/>
      <c r="BU614" s="1"/>
      <c r="BV614" s="1"/>
      <c r="BW614" s="1"/>
      <c r="BX614" s="1"/>
      <c r="BY614" s="1"/>
      <c r="BZ614" s="1"/>
    </row>
    <row r="615" spans="1:78" s="59" customFormat="1" ht="120" x14ac:dyDescent="0.2">
      <c r="A615" s="45" t="str">
        <f t="shared" si="93"/>
        <v>EXT</v>
      </c>
      <c r="B615" s="131" t="s">
        <v>2079</v>
      </c>
      <c r="C615" s="131"/>
      <c r="D615" s="189" t="s">
        <v>1526</v>
      </c>
      <c r="E615" s="61" t="s">
        <v>41</v>
      </c>
      <c r="F615" s="282" t="e">
        <v>#N/A</v>
      </c>
      <c r="G615" s="62">
        <f t="shared" si="101"/>
        <v>6</v>
      </c>
      <c r="H615" s="62" t="s">
        <v>32</v>
      </c>
      <c r="I615" s="64" t="s">
        <v>2162</v>
      </c>
      <c r="J615" s="64"/>
      <c r="K615" s="65"/>
      <c r="L615" s="65"/>
      <c r="M615" s="65"/>
      <c r="N615" s="64"/>
      <c r="O615" s="66" t="s">
        <v>32</v>
      </c>
      <c r="P615" s="66" t="str">
        <f t="shared" si="100"/>
        <v>1..1</v>
      </c>
      <c r="Q615" s="6" t="s">
        <v>2917</v>
      </c>
      <c r="R615" s="67" t="s">
        <v>2918</v>
      </c>
      <c r="S615" s="66" t="s">
        <v>73</v>
      </c>
      <c r="T615" s="68" t="s">
        <v>56</v>
      </c>
      <c r="U615" s="62" t="s">
        <v>42</v>
      </c>
      <c r="V615" s="66"/>
      <c r="W615" s="69"/>
      <c r="X615" s="38"/>
      <c r="Y615" s="70" t="s">
        <v>47</v>
      </c>
      <c r="Z615" s="70" t="s">
        <v>47</v>
      </c>
      <c r="AA615" s="4"/>
      <c r="AB615" s="13" t="str">
        <f t="shared" si="91"/>
        <v>/rsm:CrossIndustryInvoice/rsm:SupplyChainTradeTransaction/ram:ApplicableHeaderTradeAgreement/ram:BuyerAgentTradeParty/ram:DefinedTradeContact/ram:FaxUniversalCommunication</v>
      </c>
      <c r="AC615" s="13" t="str">
        <f t="shared" si="92"/>
        <v>/ram:CompleteNumber</v>
      </c>
      <c r="AD615" s="14">
        <f>COUNTIFS(R$4:R615,AB615)</f>
        <v>1</v>
      </c>
      <c r="AE615" s="1"/>
      <c r="AF615" s="61" t="str">
        <f t="shared" si="95"/>
        <v>EXT</v>
      </c>
      <c r="AG615" s="62">
        <f t="shared" si="96"/>
        <v>6</v>
      </c>
      <c r="AH615" s="62" t="str">
        <f t="shared" si="97"/>
        <v>1..1</v>
      </c>
      <c r="AI615" s="64" t="s">
        <v>2165</v>
      </c>
      <c r="AJ615" s="64"/>
      <c r="AK615" s="65"/>
      <c r="AL615" s="65"/>
      <c r="AM615" s="65"/>
      <c r="AN615" s="64"/>
      <c r="AO615" s="66" t="str">
        <f t="shared" si="94"/>
        <v>1..1</v>
      </c>
      <c r="AP615" s="66" t="str">
        <f t="shared" si="94"/>
        <v>1..1</v>
      </c>
      <c r="AQ615" s="6" t="str">
        <f t="shared" si="94"/>
        <v>/rsm:CrossIndustryInvoice
/rsm:SupplyChainTradeTransaction
/ram:ApplicableHeaderTradeAgreement
/ram:BuyerAgentTradeParty
/ram:DefinedTradeContact
/ram:FaxUniversalCommunication
/ram:CompleteNumber</v>
      </c>
      <c r="AR615" s="67" t="str">
        <f t="shared" si="94"/>
        <v>/rsm:CrossIndustryInvoice/rsm:SupplyChainTradeTransaction/ram:ApplicableHeaderTradeAgreement/ram:BuyerAgentTradeParty/ram:DefinedTradeContact/ram:FaxUniversalCommunication/ram:CompleteNumber</v>
      </c>
      <c r="AS615" s="66" t="s">
        <v>73</v>
      </c>
      <c r="AT615" s="68" t="s">
        <v>56</v>
      </c>
      <c r="AU615" s="62" t="str">
        <f t="shared" si="98"/>
        <v>0..1</v>
      </c>
      <c r="AV615" s="66"/>
      <c r="AW615" s="69"/>
      <c r="AX615" s="7"/>
      <c r="AY615" s="70" t="str">
        <f t="shared" si="99"/>
        <v>EXTENDED</v>
      </c>
      <c r="AZ615" s="70" t="str">
        <f t="shared" si="99"/>
        <v>EXTENDED</v>
      </c>
      <c r="BA615" s="1"/>
      <c r="BB615" s="57"/>
      <c r="BE615"/>
      <c r="BF615" s="1"/>
      <c r="BG615" s="1"/>
      <c r="BH615" s="1"/>
      <c r="BI615" s="1"/>
      <c r="BJ615" s="1"/>
      <c r="BK615" s="1"/>
      <c r="BL615" s="1"/>
      <c r="BM615" s="1"/>
      <c r="BN615" s="1"/>
      <c r="BO615" s="1"/>
      <c r="BP615" s="1"/>
      <c r="BQ615" s="1"/>
      <c r="BR615" s="1"/>
      <c r="BS615" s="1"/>
      <c r="BT615" s="1"/>
      <c r="BU615" s="1"/>
      <c r="BV615" s="1"/>
      <c r="BW615" s="1"/>
      <c r="BX615" s="1"/>
      <c r="BY615" s="1"/>
      <c r="BZ615" s="1"/>
    </row>
    <row r="616" spans="1:78" s="59" customFormat="1" ht="105" x14ac:dyDescent="0.2">
      <c r="A616" s="45" t="str">
        <f t="shared" si="93"/>
        <v>EXT</v>
      </c>
      <c r="B616" s="131" t="s">
        <v>2079</v>
      </c>
      <c r="C616" s="131"/>
      <c r="D616" s="189" t="s">
        <v>1526</v>
      </c>
      <c r="E616" s="162" t="s">
        <v>41</v>
      </c>
      <c r="F616" s="298" t="e">
        <v>#N/A</v>
      </c>
      <c r="G616" s="163">
        <f t="shared" si="101"/>
        <v>5</v>
      </c>
      <c r="H616" s="163" t="s">
        <v>42</v>
      </c>
      <c r="I616" s="193" t="s">
        <v>2166</v>
      </c>
      <c r="J616" s="164"/>
      <c r="K616" s="165"/>
      <c r="L616" s="165"/>
      <c r="M616" s="165"/>
      <c r="N616" s="164"/>
      <c r="O616" s="66" t="s">
        <v>42</v>
      </c>
      <c r="P616" s="66" t="str">
        <f t="shared" si="100"/>
        <v>0..1</v>
      </c>
      <c r="Q616" s="167" t="s">
        <v>2919</v>
      </c>
      <c r="R616" s="168" t="s">
        <v>2920</v>
      </c>
      <c r="S616" s="166"/>
      <c r="T616" s="169"/>
      <c r="U616" s="163" t="s">
        <v>42</v>
      </c>
      <c r="V616" s="166"/>
      <c r="W616" s="170"/>
      <c r="X616" s="38"/>
      <c r="Y616" s="70" t="s">
        <v>47</v>
      </c>
      <c r="Z616" s="70" t="s">
        <v>48</v>
      </c>
      <c r="AA616" s="4"/>
      <c r="AB616" s="13" t="str">
        <f t="shared" si="91"/>
        <v>/rsm:CrossIndustryInvoice/rsm:SupplyChainTradeTransaction/ram:ApplicableHeaderTradeAgreement/ram:BuyerAgentTradeParty/ram:DefinedTradeContact</v>
      </c>
      <c r="AC616" s="13" t="str">
        <f t="shared" si="92"/>
        <v>/ram:EmailURIUniversalCommunication</v>
      </c>
      <c r="AD616" s="14">
        <f>COUNTIFS(R$4:R616,AB616)</f>
        <v>1</v>
      </c>
      <c r="AE616" s="1"/>
      <c r="AF616" s="162" t="str">
        <f t="shared" si="95"/>
        <v>EXT</v>
      </c>
      <c r="AG616" s="163">
        <f t="shared" si="96"/>
        <v>5</v>
      </c>
      <c r="AH616" s="163" t="str">
        <f t="shared" si="97"/>
        <v>0..1</v>
      </c>
      <c r="AI616" s="193" t="s">
        <v>962</v>
      </c>
      <c r="AJ616" s="164"/>
      <c r="AK616" s="165"/>
      <c r="AL616" s="165"/>
      <c r="AM616" s="165"/>
      <c r="AN616" s="164"/>
      <c r="AO616" s="66" t="str">
        <f t="shared" si="94"/>
        <v>0..1</v>
      </c>
      <c r="AP616" s="66" t="str">
        <f t="shared" si="94"/>
        <v>0..1</v>
      </c>
      <c r="AQ616" s="167" t="str">
        <f t="shared" si="94"/>
        <v>/rsm:CrossIndustryInvoice
/rsm:SupplyChainTradeTransaction
/ram:ApplicableHeaderTradeAgreement
/ram:BuyerAgentTradeParty
/ram:DefinedTradeContact
/ram:EmailURIUniversalCommunication</v>
      </c>
      <c r="AR616" s="168" t="str">
        <f t="shared" si="94"/>
        <v>/rsm:CrossIndustryInvoice/rsm:SupplyChainTradeTransaction/ram:ApplicableHeaderTradeAgreement/ram:BuyerAgentTradeParty/ram:DefinedTradeContact/ram:EmailURIUniversalCommunication</v>
      </c>
      <c r="AS616" s="166"/>
      <c r="AT616" s="169"/>
      <c r="AU616" s="163" t="str">
        <f t="shared" si="98"/>
        <v>0..1</v>
      </c>
      <c r="AV616" s="166"/>
      <c r="AW616" s="170"/>
      <c r="AX616" s="7"/>
      <c r="AY616" s="70" t="str">
        <f t="shared" si="99"/>
        <v>EXTENDED</v>
      </c>
      <c r="AZ616" s="70" t="str">
        <f t="shared" si="99"/>
        <v>EXTENDED FR B2B</v>
      </c>
      <c r="BA616" s="1"/>
      <c r="BB616" s="57"/>
      <c r="BE616"/>
      <c r="BF616" s="1"/>
      <c r="BG616" s="1"/>
      <c r="BH616" s="1"/>
      <c r="BI616" s="1"/>
      <c r="BJ616" s="1"/>
      <c r="BK616" s="1"/>
      <c r="BL616" s="1"/>
      <c r="BM616" s="1"/>
      <c r="BN616" s="1"/>
      <c r="BO616" s="1"/>
      <c r="BP616" s="1"/>
      <c r="BQ616" s="1"/>
      <c r="BR616" s="1"/>
      <c r="BS616" s="1"/>
      <c r="BT616" s="1"/>
      <c r="BU616" s="1"/>
      <c r="BV616" s="1"/>
      <c r="BW616" s="1"/>
      <c r="BX616" s="1"/>
      <c r="BY616" s="1"/>
      <c r="BZ616" s="1"/>
    </row>
    <row r="617" spans="1:78" s="59" customFormat="1" ht="120" x14ac:dyDescent="0.2">
      <c r="A617" s="45" t="str">
        <f t="shared" si="93"/>
        <v>EXT</v>
      </c>
      <c r="B617" s="131" t="s">
        <v>2079</v>
      </c>
      <c r="C617" s="131"/>
      <c r="D617" s="189" t="s">
        <v>1526</v>
      </c>
      <c r="E617" s="61" t="s">
        <v>41</v>
      </c>
      <c r="F617" s="282" t="s">
        <v>4975</v>
      </c>
      <c r="G617" s="62">
        <f t="shared" si="101"/>
        <v>6</v>
      </c>
      <c r="H617" s="62" t="s">
        <v>32</v>
      </c>
      <c r="I617" s="64" t="s">
        <v>2169</v>
      </c>
      <c r="J617" s="64"/>
      <c r="K617" s="65"/>
      <c r="L617" s="65"/>
      <c r="M617" s="65"/>
      <c r="N617" s="64"/>
      <c r="O617" s="66" t="s">
        <v>32</v>
      </c>
      <c r="P617" s="66" t="str">
        <f t="shared" si="100"/>
        <v>1..1</v>
      </c>
      <c r="Q617" s="6" t="s">
        <v>2921</v>
      </c>
      <c r="R617" s="67" t="s">
        <v>2922</v>
      </c>
      <c r="S617" s="66" t="s">
        <v>73</v>
      </c>
      <c r="T617" s="68" t="s">
        <v>56</v>
      </c>
      <c r="U617" s="62" t="s">
        <v>42</v>
      </c>
      <c r="V617" s="66"/>
      <c r="W617" s="69"/>
      <c r="X617" s="38"/>
      <c r="Y617" s="70" t="s">
        <v>47</v>
      </c>
      <c r="Z617" s="70" t="s">
        <v>48</v>
      </c>
      <c r="AA617" s="4"/>
      <c r="AB617" s="13" t="str">
        <f t="shared" si="91"/>
        <v>/rsm:CrossIndustryInvoice/rsm:SupplyChainTradeTransaction/ram:ApplicableHeaderTradeAgreement/ram:BuyerAgentTradeParty/ram:DefinedTradeContact/ram:EmailURIUniversalCommunication</v>
      </c>
      <c r="AC617" s="13" t="str">
        <f t="shared" si="92"/>
        <v>/ram:URIID</v>
      </c>
      <c r="AD617" s="14">
        <f>COUNTIFS(R$4:R617,AB617)</f>
        <v>1</v>
      </c>
      <c r="AE617" s="1"/>
      <c r="AF617" s="61" t="str">
        <f t="shared" si="95"/>
        <v>EXT</v>
      </c>
      <c r="AG617" s="62">
        <f t="shared" si="96"/>
        <v>6</v>
      </c>
      <c r="AH617" s="62" t="str">
        <f t="shared" si="97"/>
        <v>1..1</v>
      </c>
      <c r="AI617" s="64" t="s">
        <v>2172</v>
      </c>
      <c r="AJ617" s="64"/>
      <c r="AK617" s="65"/>
      <c r="AL617" s="65"/>
      <c r="AM617" s="65"/>
      <c r="AN617" s="64"/>
      <c r="AO617" s="66" t="str">
        <f t="shared" si="94"/>
        <v>1..1</v>
      </c>
      <c r="AP617" s="66" t="str">
        <f t="shared" si="94"/>
        <v>1..1</v>
      </c>
      <c r="AQ617" s="6" t="str">
        <f t="shared" si="94"/>
        <v>/rsm:CrossIndustryInvoice
/rsm:SupplyChainTradeTransaction
/ram:ApplicableHeaderTradeAgreement
/ram:BuyerAgentTradeParty
/ram:DefinedTradeContact
/ram:EmailURIUniversalCommunication
/ram:URIID</v>
      </c>
      <c r="AR617" s="67" t="str">
        <f t="shared" si="94"/>
        <v>/rsm:CrossIndustryInvoice/rsm:SupplyChainTradeTransaction/ram:ApplicableHeaderTradeAgreement/ram:BuyerAgentTradeParty/ram:DefinedTradeContact/ram:EmailURIUniversalCommunication/ram:URIID</v>
      </c>
      <c r="AS617" s="66" t="s">
        <v>73</v>
      </c>
      <c r="AT617" s="68" t="s">
        <v>56</v>
      </c>
      <c r="AU617" s="62" t="str">
        <f t="shared" si="98"/>
        <v>0..1</v>
      </c>
      <c r="AV617" s="66"/>
      <c r="AW617" s="69"/>
      <c r="AX617" s="7"/>
      <c r="AY617" s="70" t="str">
        <f t="shared" si="99"/>
        <v>EXTENDED</v>
      </c>
      <c r="AZ617" s="70" t="str">
        <f t="shared" si="99"/>
        <v>EXTENDED FR B2B</v>
      </c>
      <c r="BA617" s="1"/>
      <c r="BB617" s="57"/>
      <c r="BE617"/>
      <c r="BF617" s="1"/>
      <c r="BG617" s="1"/>
      <c r="BH617" s="1"/>
      <c r="BI617" s="1"/>
      <c r="BJ617" s="1"/>
      <c r="BK617" s="1"/>
      <c r="BL617" s="1"/>
      <c r="BM617" s="1"/>
      <c r="BN617" s="1"/>
      <c r="BO617" s="1"/>
      <c r="BP617" s="1"/>
      <c r="BQ617" s="1"/>
      <c r="BR617" s="1"/>
      <c r="BS617" s="1"/>
      <c r="BT617" s="1"/>
      <c r="BU617" s="1"/>
      <c r="BV617" s="1"/>
      <c r="BW617" s="1"/>
      <c r="BX617" s="1"/>
      <c r="BY617" s="1"/>
      <c r="BZ617" s="1"/>
    </row>
    <row r="618" spans="1:78" s="59" customFormat="1" ht="90" x14ac:dyDescent="0.2">
      <c r="A618" s="45" t="str">
        <f t="shared" si="93"/>
        <v>EXT</v>
      </c>
      <c r="B618" s="131" t="s">
        <v>2079</v>
      </c>
      <c r="C618" s="131"/>
      <c r="D618" s="185" t="s">
        <v>1526</v>
      </c>
      <c r="E618" s="140" t="s">
        <v>41</v>
      </c>
      <c r="F618" s="296" t="s">
        <v>4976</v>
      </c>
      <c r="G618" s="141">
        <f t="shared" si="101"/>
        <v>4</v>
      </c>
      <c r="H618" s="141" t="s">
        <v>42</v>
      </c>
      <c r="I618" s="138" t="s">
        <v>2923</v>
      </c>
      <c r="J618" s="125" t="s">
        <v>2174</v>
      </c>
      <c r="K618" s="126"/>
      <c r="L618" s="126"/>
      <c r="M618" s="126"/>
      <c r="N618" s="125"/>
      <c r="O618" s="124" t="s">
        <v>32</v>
      </c>
      <c r="P618" s="124" t="str">
        <f t="shared" si="100"/>
        <v>1..1</v>
      </c>
      <c r="Q618" s="142" t="s">
        <v>2924</v>
      </c>
      <c r="R618" s="143" t="s">
        <v>2925</v>
      </c>
      <c r="S618" s="124" t="s">
        <v>35</v>
      </c>
      <c r="T618" s="129" t="s">
        <v>56</v>
      </c>
      <c r="U618" s="141" t="s">
        <v>42</v>
      </c>
      <c r="V618" s="124" t="s">
        <v>35</v>
      </c>
      <c r="W618" s="130" t="s">
        <v>35</v>
      </c>
      <c r="X618" s="38"/>
      <c r="Y618" s="70" t="s">
        <v>47</v>
      </c>
      <c r="Z618" s="70" t="s">
        <v>48</v>
      </c>
      <c r="AA618" s="4"/>
      <c r="AB618" s="13" t="str">
        <f t="shared" si="91"/>
        <v>/rsm:CrossIndustryInvoice/rsm:SupplyChainTradeTransaction/ram:ApplicableHeaderTradeAgreement/ram:BuyerAgentTradeParty</v>
      </c>
      <c r="AC618" s="13" t="str">
        <f t="shared" si="92"/>
        <v>/ram:PostalTradeAddress</v>
      </c>
      <c r="AD618" s="14">
        <f>COUNTIFS(R$4:R618,AB618)</f>
        <v>1</v>
      </c>
      <c r="AE618" s="1"/>
      <c r="AF618" s="140" t="str">
        <f t="shared" si="95"/>
        <v>EXT</v>
      </c>
      <c r="AG618" s="141">
        <f t="shared" si="96"/>
        <v>4</v>
      </c>
      <c r="AH618" s="141" t="str">
        <f t="shared" si="97"/>
        <v>0..1</v>
      </c>
      <c r="AI618" s="138" t="s">
        <v>2926</v>
      </c>
      <c r="AJ618" s="125" t="s">
        <v>2178</v>
      </c>
      <c r="AK618" s="126"/>
      <c r="AL618" s="126"/>
      <c r="AM618" s="126"/>
      <c r="AN618" s="125"/>
      <c r="AO618" s="124" t="str">
        <f t="shared" si="94"/>
        <v>1..1</v>
      </c>
      <c r="AP618" s="124" t="str">
        <f t="shared" si="94"/>
        <v>1..1</v>
      </c>
      <c r="AQ618" s="142" t="str">
        <f t="shared" si="94"/>
        <v>/rsm:CrossIndustryInvoice
/rsm:SupplyChainTradeTransaction
/ram:ApplicableHeaderTradeAgreement
/ram:BuyerAgentTradeParty
/ram:PostalTradeAddress</v>
      </c>
      <c r="AR618" s="143" t="str">
        <f t="shared" si="94"/>
        <v>/rsm:CrossIndustryInvoice/rsm:SupplyChainTradeTransaction/ram:ApplicableHeaderTradeAgreement/ram:BuyerAgentTradeParty/ram:PostalTradeAddress</v>
      </c>
      <c r="AS618" s="124" t="s">
        <v>35</v>
      </c>
      <c r="AT618" s="129" t="s">
        <v>56</v>
      </c>
      <c r="AU618" s="141" t="str">
        <f t="shared" si="98"/>
        <v>0..1</v>
      </c>
      <c r="AV618" s="124" t="s">
        <v>35</v>
      </c>
      <c r="AW618" s="130" t="s">
        <v>35</v>
      </c>
      <c r="AX618" s="7"/>
      <c r="AY618" s="70" t="str">
        <f t="shared" si="99"/>
        <v>EXTENDED</v>
      </c>
      <c r="AZ618" s="70" t="str">
        <f t="shared" si="99"/>
        <v>EXTENDED FR B2B</v>
      </c>
      <c r="BA618" s="1"/>
      <c r="BB618" s="57"/>
      <c r="BE618"/>
      <c r="BF618" s="1"/>
      <c r="BG618" s="1"/>
      <c r="BH618" s="1"/>
      <c r="BI618" s="1"/>
      <c r="BJ618" s="1"/>
      <c r="BK618" s="1"/>
      <c r="BL618" s="1"/>
      <c r="BM618" s="1"/>
      <c r="BN618" s="1"/>
      <c r="BO618" s="1"/>
      <c r="BP618" s="1"/>
      <c r="BQ618" s="1"/>
      <c r="BR618" s="1"/>
      <c r="BS618" s="1"/>
      <c r="BT618" s="1"/>
      <c r="BU618" s="1"/>
      <c r="BV618" s="1"/>
      <c r="BW618" s="1"/>
      <c r="BX618" s="1"/>
      <c r="BY618" s="1"/>
      <c r="BZ618" s="1"/>
    </row>
    <row r="619" spans="1:78" s="59" customFormat="1" ht="105" x14ac:dyDescent="0.2">
      <c r="A619" s="45" t="str">
        <f t="shared" si="93"/>
        <v>EXT</v>
      </c>
      <c r="B619" s="131" t="s">
        <v>2079</v>
      </c>
      <c r="C619" s="131"/>
      <c r="D619" s="185" t="s">
        <v>1526</v>
      </c>
      <c r="E619" s="145" t="s">
        <v>41</v>
      </c>
      <c r="F619" s="297" t="s">
        <v>4977</v>
      </c>
      <c r="G619" s="146">
        <f t="shared" si="101"/>
        <v>5</v>
      </c>
      <c r="H619" s="146" t="s">
        <v>42</v>
      </c>
      <c r="I619" s="64" t="s">
        <v>2927</v>
      </c>
      <c r="J619" s="64" t="s">
        <v>1635</v>
      </c>
      <c r="K619" s="65" t="s">
        <v>1636</v>
      </c>
      <c r="L619" s="65"/>
      <c r="M619" s="65" t="s">
        <v>35</v>
      </c>
      <c r="N619" s="64" t="s">
        <v>70</v>
      </c>
      <c r="O619" s="66" t="s">
        <v>42</v>
      </c>
      <c r="P619" s="66" t="str">
        <f t="shared" si="100"/>
        <v>0..1</v>
      </c>
      <c r="Q619" s="179" t="s">
        <v>2928</v>
      </c>
      <c r="R619" s="180" t="s">
        <v>2929</v>
      </c>
      <c r="S619" s="66" t="s">
        <v>73</v>
      </c>
      <c r="T619" s="68" t="s">
        <v>56</v>
      </c>
      <c r="U619" s="178" t="s">
        <v>42</v>
      </c>
      <c r="V619" s="66" t="s">
        <v>35</v>
      </c>
      <c r="W619" s="69" t="s">
        <v>35</v>
      </c>
      <c r="X619" s="38"/>
      <c r="Y619" s="70" t="s">
        <v>47</v>
      </c>
      <c r="Z619" s="70" t="s">
        <v>48</v>
      </c>
      <c r="AA619" s="4"/>
      <c r="AB619" s="13" t="str">
        <f t="shared" si="91"/>
        <v>/rsm:CrossIndustryInvoice/rsm:SupplyChainTradeTransaction/ram:ApplicableHeaderTradeAgreement/ram:BuyerAgentTradeParty/ram:PostalTradeAddress</v>
      </c>
      <c r="AC619" s="13" t="str">
        <f t="shared" si="92"/>
        <v>/ram:PostcodeCode</v>
      </c>
      <c r="AD619" s="14">
        <f>COUNTIFS(R$4:R619,AB619)</f>
        <v>1</v>
      </c>
      <c r="AE619" s="1"/>
      <c r="AF619" s="145" t="str">
        <f t="shared" si="95"/>
        <v>EXT</v>
      </c>
      <c r="AG619" s="146">
        <f t="shared" si="96"/>
        <v>5</v>
      </c>
      <c r="AH619" s="146" t="str">
        <f t="shared" si="97"/>
        <v>0..1</v>
      </c>
      <c r="AI619" s="64" t="s">
        <v>2930</v>
      </c>
      <c r="AJ619" s="64" t="s">
        <v>1747</v>
      </c>
      <c r="AK619" s="65" t="s">
        <v>1748</v>
      </c>
      <c r="AL619" s="65"/>
      <c r="AM619" s="65" t="s">
        <v>35</v>
      </c>
      <c r="AN619" s="64" t="s">
        <v>78</v>
      </c>
      <c r="AO619" s="66" t="str">
        <f t="shared" si="94"/>
        <v>0..1</v>
      </c>
      <c r="AP619" s="66" t="str">
        <f t="shared" si="94"/>
        <v>0..1</v>
      </c>
      <c r="AQ619" s="179" t="str">
        <f t="shared" si="94"/>
        <v>/rsm:CrossIndustryInvoice
/rsm:SupplyChainTradeTransaction
/ram:ApplicableHeaderTradeAgreement
/ram:BuyerAgentTradeParty
/ram:PostalTradeAddress
/ram:PostcodeCode</v>
      </c>
      <c r="AR619" s="180" t="str">
        <f t="shared" si="94"/>
        <v>/rsm:CrossIndustryInvoice/rsm:SupplyChainTradeTransaction/ram:ApplicableHeaderTradeAgreement/ram:BuyerAgentTradeParty/ram:PostalTradeAddress/ram:PostcodeCode</v>
      </c>
      <c r="AS619" s="66" t="s">
        <v>73</v>
      </c>
      <c r="AT619" s="68" t="s">
        <v>56</v>
      </c>
      <c r="AU619" s="178" t="str">
        <f t="shared" si="98"/>
        <v>0..1</v>
      </c>
      <c r="AV619" s="66" t="s">
        <v>35</v>
      </c>
      <c r="AW619" s="69" t="s">
        <v>35</v>
      </c>
      <c r="AX619" s="7"/>
      <c r="AY619" s="70" t="str">
        <f t="shared" si="99"/>
        <v>EXTENDED</v>
      </c>
      <c r="AZ619" s="70" t="str">
        <f t="shared" si="99"/>
        <v>EXTENDED FR B2B</v>
      </c>
      <c r="BA619" s="1"/>
      <c r="BB619" s="57"/>
      <c r="BE619"/>
      <c r="BF619" s="1"/>
      <c r="BG619" s="1"/>
      <c r="BH619" s="1"/>
      <c r="BI619" s="1"/>
      <c r="BJ619" s="1"/>
      <c r="BK619" s="1"/>
      <c r="BL619" s="1"/>
      <c r="BM619" s="1"/>
      <c r="BN619" s="1"/>
      <c r="BO619" s="1"/>
      <c r="BP619" s="1"/>
      <c r="BQ619" s="1"/>
      <c r="BR619" s="1"/>
      <c r="BS619" s="1"/>
      <c r="BT619" s="1"/>
      <c r="BU619" s="1"/>
      <c r="BV619" s="1"/>
      <c r="BW619" s="1"/>
      <c r="BX619" s="1"/>
      <c r="BY619" s="1"/>
      <c r="BZ619" s="1"/>
    </row>
    <row r="620" spans="1:78" s="59" customFormat="1" ht="105" x14ac:dyDescent="0.2">
      <c r="A620" s="45" t="str">
        <f t="shared" si="93"/>
        <v>EXT</v>
      </c>
      <c r="B620" s="131" t="s">
        <v>2079</v>
      </c>
      <c r="C620" s="131"/>
      <c r="D620" s="185" t="s">
        <v>1526</v>
      </c>
      <c r="E620" s="145" t="s">
        <v>41</v>
      </c>
      <c r="F620" s="297" t="s">
        <v>4978</v>
      </c>
      <c r="G620" s="146">
        <f t="shared" si="101"/>
        <v>5</v>
      </c>
      <c r="H620" s="146" t="s">
        <v>42</v>
      </c>
      <c r="I620" s="64" t="s">
        <v>2931</v>
      </c>
      <c r="J620" s="64" t="s">
        <v>1641</v>
      </c>
      <c r="K620" s="65" t="s">
        <v>2184</v>
      </c>
      <c r="L620" s="65"/>
      <c r="M620" s="65" t="s">
        <v>35</v>
      </c>
      <c r="N620" s="64" t="s">
        <v>70</v>
      </c>
      <c r="O620" s="66" t="s">
        <v>42</v>
      </c>
      <c r="P620" s="66" t="str">
        <f t="shared" si="100"/>
        <v>0..1</v>
      </c>
      <c r="Q620" s="179" t="s">
        <v>2932</v>
      </c>
      <c r="R620" s="180" t="s">
        <v>2933</v>
      </c>
      <c r="S620" s="66" t="s">
        <v>73</v>
      </c>
      <c r="T620" s="68" t="s">
        <v>56</v>
      </c>
      <c r="U620" s="178" t="s">
        <v>42</v>
      </c>
      <c r="V620" s="66" t="s">
        <v>35</v>
      </c>
      <c r="W620" s="69" t="s">
        <v>35</v>
      </c>
      <c r="X620" s="38"/>
      <c r="Y620" s="70" t="s">
        <v>47</v>
      </c>
      <c r="Z620" s="70" t="s">
        <v>48</v>
      </c>
      <c r="AA620" s="4"/>
      <c r="AB620" s="13" t="str">
        <f t="shared" si="91"/>
        <v>/rsm:CrossIndustryInvoice/rsm:SupplyChainTradeTransaction/ram:ApplicableHeaderTradeAgreement/ram:BuyerAgentTradeParty/ram:PostalTradeAddress</v>
      </c>
      <c r="AC620" s="13" t="str">
        <f t="shared" si="92"/>
        <v>/ram:LineOne</v>
      </c>
      <c r="AD620" s="14">
        <f>COUNTIFS(R$4:R620,AB620)</f>
        <v>1</v>
      </c>
      <c r="AE620" s="1"/>
      <c r="AF620" s="145" t="str">
        <f t="shared" si="95"/>
        <v>EXT</v>
      </c>
      <c r="AG620" s="146">
        <f t="shared" si="96"/>
        <v>5</v>
      </c>
      <c r="AH620" s="146" t="str">
        <f t="shared" si="97"/>
        <v>0..1</v>
      </c>
      <c r="AI620" s="64" t="s">
        <v>2934</v>
      </c>
      <c r="AJ620" s="64" t="s">
        <v>1754</v>
      </c>
      <c r="AK620" s="65" t="s">
        <v>1755</v>
      </c>
      <c r="AL620" s="65"/>
      <c r="AM620" s="65" t="s">
        <v>35</v>
      </c>
      <c r="AN620" s="64" t="s">
        <v>78</v>
      </c>
      <c r="AO620" s="66" t="str">
        <f t="shared" si="94"/>
        <v>0..1</v>
      </c>
      <c r="AP620" s="66" t="str">
        <f t="shared" si="94"/>
        <v>0..1</v>
      </c>
      <c r="AQ620" s="179" t="str">
        <f t="shared" si="94"/>
        <v>/rsm:CrossIndustryInvoice
/rsm:SupplyChainTradeTransaction
/ram:ApplicableHeaderTradeAgreement
/ram:BuyerAgentTradeParty
/ram:PostalTradeAddress
/ram:LineOne</v>
      </c>
      <c r="AR620" s="180" t="str">
        <f t="shared" si="94"/>
        <v>/rsm:CrossIndustryInvoice/rsm:SupplyChainTradeTransaction/ram:ApplicableHeaderTradeAgreement/ram:BuyerAgentTradeParty/ram:PostalTradeAddress/ram:LineOne</v>
      </c>
      <c r="AS620" s="66" t="s">
        <v>73</v>
      </c>
      <c r="AT620" s="68" t="s">
        <v>56</v>
      </c>
      <c r="AU620" s="178" t="str">
        <f t="shared" si="98"/>
        <v>0..1</v>
      </c>
      <c r="AV620" s="66" t="s">
        <v>35</v>
      </c>
      <c r="AW620" s="69" t="s">
        <v>35</v>
      </c>
      <c r="AX620" s="7"/>
      <c r="AY620" s="70" t="str">
        <f t="shared" si="99"/>
        <v>EXTENDED</v>
      </c>
      <c r="AZ620" s="70" t="str">
        <f t="shared" si="99"/>
        <v>EXTENDED FR B2B</v>
      </c>
      <c r="BA620" s="1"/>
      <c r="BB620" s="57"/>
      <c r="BE620"/>
      <c r="BF620" s="1"/>
      <c r="BG620" s="1"/>
      <c r="BH620" s="1"/>
      <c r="BI620" s="1"/>
      <c r="BJ620" s="1"/>
      <c r="BK620" s="1"/>
      <c r="BL620" s="1"/>
      <c r="BM620" s="1"/>
      <c r="BN620" s="1"/>
      <c r="BO620" s="1"/>
      <c r="BP620" s="1"/>
      <c r="BQ620" s="1"/>
      <c r="BR620" s="1"/>
      <c r="BS620" s="1"/>
      <c r="BT620" s="1"/>
      <c r="BU620" s="1"/>
      <c r="BV620" s="1"/>
      <c r="BW620" s="1"/>
      <c r="BX620" s="1"/>
      <c r="BY620" s="1"/>
      <c r="BZ620" s="1"/>
    </row>
    <row r="621" spans="1:78" s="59" customFormat="1" ht="105" x14ac:dyDescent="0.2">
      <c r="A621" s="45" t="str">
        <f t="shared" si="93"/>
        <v>EXT</v>
      </c>
      <c r="B621" s="131" t="s">
        <v>2079</v>
      </c>
      <c r="C621" s="131"/>
      <c r="D621" s="185" t="s">
        <v>1526</v>
      </c>
      <c r="E621" s="145" t="s">
        <v>41</v>
      </c>
      <c r="F621" s="297" t="s">
        <v>4979</v>
      </c>
      <c r="G621" s="146">
        <f t="shared" si="101"/>
        <v>5</v>
      </c>
      <c r="H621" s="146" t="s">
        <v>42</v>
      </c>
      <c r="I621" s="64" t="s">
        <v>2935</v>
      </c>
      <c r="J621" s="64" t="s">
        <v>1647</v>
      </c>
      <c r="K621" s="65"/>
      <c r="L621" s="65"/>
      <c r="M621" s="65" t="s">
        <v>35</v>
      </c>
      <c r="N621" s="64" t="s">
        <v>70</v>
      </c>
      <c r="O621" s="66" t="s">
        <v>42</v>
      </c>
      <c r="P621" s="66" t="str">
        <f t="shared" si="100"/>
        <v>0..1</v>
      </c>
      <c r="Q621" s="179" t="s">
        <v>2936</v>
      </c>
      <c r="R621" s="180" t="s">
        <v>2937</v>
      </c>
      <c r="S621" s="66" t="s">
        <v>73</v>
      </c>
      <c r="T621" s="68" t="s">
        <v>56</v>
      </c>
      <c r="U621" s="178" t="s">
        <v>42</v>
      </c>
      <c r="V621" s="66" t="s">
        <v>35</v>
      </c>
      <c r="W621" s="69" t="s">
        <v>35</v>
      </c>
      <c r="X621" s="38"/>
      <c r="Y621" s="70" t="s">
        <v>47</v>
      </c>
      <c r="Z621" s="70" t="s">
        <v>48</v>
      </c>
      <c r="AA621" s="4"/>
      <c r="AB621" s="13" t="str">
        <f t="shared" si="91"/>
        <v>/rsm:CrossIndustryInvoice/rsm:SupplyChainTradeTransaction/ram:ApplicableHeaderTradeAgreement/ram:BuyerAgentTradeParty/ram:PostalTradeAddress</v>
      </c>
      <c r="AC621" s="13" t="str">
        <f t="shared" si="92"/>
        <v>/ram:LineTwo</v>
      </c>
      <c r="AD621" s="14">
        <f>COUNTIFS(R$4:R621,AB621)</f>
        <v>1</v>
      </c>
      <c r="AE621" s="1"/>
      <c r="AF621" s="145" t="str">
        <f t="shared" si="95"/>
        <v>EXT</v>
      </c>
      <c r="AG621" s="146">
        <f t="shared" si="96"/>
        <v>5</v>
      </c>
      <c r="AH621" s="146" t="str">
        <f t="shared" si="97"/>
        <v>0..1</v>
      </c>
      <c r="AI621" s="64" t="s">
        <v>2938</v>
      </c>
      <c r="AJ621" s="64" t="s">
        <v>1761</v>
      </c>
      <c r="AK621" s="65"/>
      <c r="AL621" s="65"/>
      <c r="AM621" s="65" t="s">
        <v>35</v>
      </c>
      <c r="AN621" s="64" t="s">
        <v>78</v>
      </c>
      <c r="AO621" s="66" t="str">
        <f t="shared" si="94"/>
        <v>0..1</v>
      </c>
      <c r="AP621" s="66" t="str">
        <f t="shared" si="94"/>
        <v>0..1</v>
      </c>
      <c r="AQ621" s="179" t="str">
        <f t="shared" si="94"/>
        <v>/rsm:CrossIndustryInvoice
/rsm:SupplyChainTradeTransaction
/ram:ApplicableHeaderTradeAgreement
/ram:BuyerAgentTradeParty
/ram:PostalTradeAddress
/ram:LineTwo</v>
      </c>
      <c r="AR621" s="180" t="str">
        <f t="shared" si="94"/>
        <v>/rsm:CrossIndustryInvoice/rsm:SupplyChainTradeTransaction/ram:ApplicableHeaderTradeAgreement/ram:BuyerAgentTradeParty/ram:PostalTradeAddress/ram:LineTwo</v>
      </c>
      <c r="AS621" s="66" t="s">
        <v>73</v>
      </c>
      <c r="AT621" s="68" t="s">
        <v>56</v>
      </c>
      <c r="AU621" s="178" t="str">
        <f t="shared" si="98"/>
        <v>0..1</v>
      </c>
      <c r="AV621" s="66" t="s">
        <v>35</v>
      </c>
      <c r="AW621" s="69" t="s">
        <v>35</v>
      </c>
      <c r="AX621" s="7"/>
      <c r="AY621" s="70" t="str">
        <f t="shared" si="99"/>
        <v>EXTENDED</v>
      </c>
      <c r="AZ621" s="70" t="str">
        <f t="shared" si="99"/>
        <v>EXTENDED FR B2B</v>
      </c>
      <c r="BA621" s="1"/>
      <c r="BB621" s="57"/>
      <c r="BE621"/>
      <c r="BF621" s="1"/>
      <c r="BG621" s="1"/>
      <c r="BH621" s="1"/>
      <c r="BI621" s="1"/>
      <c r="BJ621" s="1"/>
      <c r="BK621" s="1"/>
      <c r="BL621" s="1"/>
      <c r="BM621" s="1"/>
      <c r="BN621" s="1"/>
      <c r="BO621" s="1"/>
      <c r="BP621" s="1"/>
      <c r="BQ621" s="1"/>
      <c r="BR621" s="1"/>
      <c r="BS621" s="1"/>
      <c r="BT621" s="1"/>
      <c r="BU621" s="1"/>
      <c r="BV621" s="1"/>
      <c r="BW621" s="1"/>
      <c r="BX621" s="1"/>
      <c r="BY621" s="1"/>
      <c r="BZ621" s="1"/>
    </row>
    <row r="622" spans="1:78" s="59" customFormat="1" ht="105" x14ac:dyDescent="0.2">
      <c r="A622" s="45" t="str">
        <f t="shared" si="93"/>
        <v>EXT</v>
      </c>
      <c r="B622" s="131" t="s">
        <v>2079</v>
      </c>
      <c r="C622" s="131"/>
      <c r="D622" s="185" t="s">
        <v>1526</v>
      </c>
      <c r="E622" s="145" t="s">
        <v>41</v>
      </c>
      <c r="F622" s="297" t="s">
        <v>4980</v>
      </c>
      <c r="G622" s="146">
        <f t="shared" si="101"/>
        <v>5</v>
      </c>
      <c r="H622" s="146" t="s">
        <v>42</v>
      </c>
      <c r="I622" s="64" t="s">
        <v>2939</v>
      </c>
      <c r="J622" s="64" t="s">
        <v>1647</v>
      </c>
      <c r="K622" s="65"/>
      <c r="L622" s="65"/>
      <c r="M622" s="65" t="s">
        <v>35</v>
      </c>
      <c r="N622" s="64" t="s">
        <v>70</v>
      </c>
      <c r="O622" s="66" t="s">
        <v>42</v>
      </c>
      <c r="P622" s="66" t="str">
        <f t="shared" si="100"/>
        <v>0..1</v>
      </c>
      <c r="Q622" s="179" t="s">
        <v>2940</v>
      </c>
      <c r="R622" s="180" t="s">
        <v>2941</v>
      </c>
      <c r="S622" s="66" t="s">
        <v>73</v>
      </c>
      <c r="T622" s="68" t="s">
        <v>56</v>
      </c>
      <c r="U622" s="178" t="s">
        <v>42</v>
      </c>
      <c r="V622" s="66" t="s">
        <v>35</v>
      </c>
      <c r="W622" s="69" t="s">
        <v>35</v>
      </c>
      <c r="X622" s="38"/>
      <c r="Y622" s="70" t="s">
        <v>47</v>
      </c>
      <c r="Z622" s="70" t="s">
        <v>48</v>
      </c>
      <c r="AA622" s="4"/>
      <c r="AB622" s="13" t="str">
        <f t="shared" si="91"/>
        <v>/rsm:CrossIndustryInvoice/rsm:SupplyChainTradeTransaction/ram:ApplicableHeaderTradeAgreement/ram:BuyerAgentTradeParty/ram:PostalTradeAddress</v>
      </c>
      <c r="AC622" s="13" t="str">
        <f t="shared" si="92"/>
        <v>/ram:LineThree</v>
      </c>
      <c r="AD622" s="14">
        <f>COUNTIFS(R$4:R622,AB622)</f>
        <v>1</v>
      </c>
      <c r="AE622" s="1"/>
      <c r="AF622" s="145" t="str">
        <f t="shared" si="95"/>
        <v>EXT</v>
      </c>
      <c r="AG622" s="146">
        <f t="shared" si="96"/>
        <v>5</v>
      </c>
      <c r="AH622" s="146" t="str">
        <f t="shared" si="97"/>
        <v>0..1</v>
      </c>
      <c r="AI622" s="64" t="s">
        <v>2942</v>
      </c>
      <c r="AJ622" s="64" t="s">
        <v>1761</v>
      </c>
      <c r="AK622" s="65" t="s">
        <v>35</v>
      </c>
      <c r="AL622" s="65"/>
      <c r="AM622" s="65" t="s">
        <v>35</v>
      </c>
      <c r="AN622" s="64" t="s">
        <v>78</v>
      </c>
      <c r="AO622" s="66" t="str">
        <f t="shared" si="94"/>
        <v>0..1</v>
      </c>
      <c r="AP622" s="66" t="str">
        <f t="shared" si="94"/>
        <v>0..1</v>
      </c>
      <c r="AQ622" s="179" t="str">
        <f t="shared" si="94"/>
        <v>/rsm:CrossIndustryInvoice
/rsm:SupplyChainTradeTransaction
/ram:ApplicableHeaderTradeAgreement
/ram:BuyerAgentTradeParty
/ram:PostalTradeAddress
/ram:LineThree</v>
      </c>
      <c r="AR622" s="180" t="str">
        <f t="shared" si="94"/>
        <v>/rsm:CrossIndustryInvoice/rsm:SupplyChainTradeTransaction/ram:ApplicableHeaderTradeAgreement/ram:BuyerAgentTradeParty/ram:PostalTradeAddress/ram:LineThree</v>
      </c>
      <c r="AS622" s="66" t="s">
        <v>73</v>
      </c>
      <c r="AT622" s="68" t="s">
        <v>56</v>
      </c>
      <c r="AU622" s="178" t="str">
        <f t="shared" si="98"/>
        <v>0..1</v>
      </c>
      <c r="AV622" s="66" t="s">
        <v>35</v>
      </c>
      <c r="AW622" s="69" t="s">
        <v>35</v>
      </c>
      <c r="AX622" s="7"/>
      <c r="AY622" s="70" t="str">
        <f t="shared" si="99"/>
        <v>EXTENDED</v>
      </c>
      <c r="AZ622" s="70" t="str">
        <f t="shared" si="99"/>
        <v>EXTENDED FR B2B</v>
      </c>
      <c r="BA622" s="1"/>
      <c r="BB622" s="57"/>
      <c r="BE622"/>
      <c r="BF622" s="1"/>
      <c r="BG622" s="1"/>
      <c r="BH622" s="1"/>
      <c r="BI622" s="1"/>
      <c r="BJ622" s="1"/>
      <c r="BK622" s="1"/>
      <c r="BL622" s="1"/>
      <c r="BM622" s="1"/>
      <c r="BN622" s="1"/>
      <c r="BO622" s="1"/>
      <c r="BP622" s="1"/>
      <c r="BQ622" s="1"/>
      <c r="BR622" s="1"/>
      <c r="BS622" s="1"/>
      <c r="BT622" s="1"/>
      <c r="BU622" s="1"/>
      <c r="BV622" s="1"/>
      <c r="BW622" s="1"/>
      <c r="BX622" s="1"/>
      <c r="BY622" s="1"/>
      <c r="BZ622" s="1"/>
    </row>
    <row r="623" spans="1:78" s="59" customFormat="1" ht="105" x14ac:dyDescent="0.2">
      <c r="A623" s="45" t="str">
        <f t="shared" si="93"/>
        <v>EXT</v>
      </c>
      <c r="B623" s="131" t="s">
        <v>2079</v>
      </c>
      <c r="C623" s="131"/>
      <c r="D623" s="185" t="s">
        <v>1526</v>
      </c>
      <c r="E623" s="145" t="s">
        <v>41</v>
      </c>
      <c r="F623" s="297" t="s">
        <v>4981</v>
      </c>
      <c r="G623" s="146">
        <f t="shared" si="101"/>
        <v>5</v>
      </c>
      <c r="H623" s="146" t="s">
        <v>42</v>
      </c>
      <c r="I623" s="64" t="s">
        <v>2943</v>
      </c>
      <c r="J623" s="64" t="s">
        <v>2197</v>
      </c>
      <c r="K623" s="65"/>
      <c r="L623" s="65"/>
      <c r="M623" s="65" t="s">
        <v>35</v>
      </c>
      <c r="N623" s="64" t="s">
        <v>70</v>
      </c>
      <c r="O623" s="66" t="s">
        <v>42</v>
      </c>
      <c r="P623" s="66" t="str">
        <f t="shared" si="100"/>
        <v>0..1</v>
      </c>
      <c r="Q623" s="179" t="s">
        <v>2944</v>
      </c>
      <c r="R623" s="180" t="s">
        <v>2945</v>
      </c>
      <c r="S623" s="66" t="s">
        <v>73</v>
      </c>
      <c r="T623" s="68" t="s">
        <v>56</v>
      </c>
      <c r="U623" s="178" t="s">
        <v>42</v>
      </c>
      <c r="V623" s="66" t="s">
        <v>35</v>
      </c>
      <c r="W623" s="69" t="s">
        <v>35</v>
      </c>
      <c r="X623" s="38"/>
      <c r="Y623" s="70" t="s">
        <v>47</v>
      </c>
      <c r="Z623" s="70" t="s">
        <v>48</v>
      </c>
      <c r="AA623" s="4"/>
      <c r="AB623" s="13" t="str">
        <f t="shared" si="91"/>
        <v>/rsm:CrossIndustryInvoice/rsm:SupplyChainTradeTransaction/ram:ApplicableHeaderTradeAgreement/ram:BuyerAgentTradeParty/ram:PostalTradeAddress</v>
      </c>
      <c r="AC623" s="13" t="str">
        <f t="shared" si="92"/>
        <v>/ram:CityName</v>
      </c>
      <c r="AD623" s="14">
        <f>COUNTIFS(R$4:R623,AB623)</f>
        <v>1</v>
      </c>
      <c r="AE623" s="1"/>
      <c r="AF623" s="145" t="str">
        <f t="shared" si="95"/>
        <v>EXT</v>
      </c>
      <c r="AG623" s="146">
        <f t="shared" si="96"/>
        <v>5</v>
      </c>
      <c r="AH623" s="146" t="str">
        <f t="shared" si="97"/>
        <v>0..1</v>
      </c>
      <c r="AI623" s="64" t="s">
        <v>2946</v>
      </c>
      <c r="AJ623" s="64" t="s">
        <v>2201</v>
      </c>
      <c r="AK623" s="65"/>
      <c r="AL623" s="65"/>
      <c r="AM623" s="65" t="s">
        <v>35</v>
      </c>
      <c r="AN623" s="64" t="s">
        <v>78</v>
      </c>
      <c r="AO623" s="66" t="str">
        <f t="shared" si="94"/>
        <v>0..1</v>
      </c>
      <c r="AP623" s="66" t="str">
        <f t="shared" si="94"/>
        <v>0..1</v>
      </c>
      <c r="AQ623" s="179" t="str">
        <f t="shared" si="94"/>
        <v>/rsm:CrossIndustryInvoice
/rsm:SupplyChainTradeTransaction
/ram:ApplicableHeaderTradeAgreement
/ram:BuyerAgentTradeParty
/ram:PostalTradeAddress
/ram:CityName</v>
      </c>
      <c r="AR623" s="180" t="str">
        <f t="shared" si="94"/>
        <v>/rsm:CrossIndustryInvoice/rsm:SupplyChainTradeTransaction/ram:ApplicableHeaderTradeAgreement/ram:BuyerAgentTradeParty/ram:PostalTradeAddress/ram:CityName</v>
      </c>
      <c r="AS623" s="66" t="s">
        <v>73</v>
      </c>
      <c r="AT623" s="68" t="s">
        <v>56</v>
      </c>
      <c r="AU623" s="178" t="str">
        <f t="shared" si="98"/>
        <v>0..1</v>
      </c>
      <c r="AV623" s="66" t="s">
        <v>35</v>
      </c>
      <c r="AW623" s="69" t="s">
        <v>35</v>
      </c>
      <c r="AX623" s="7"/>
      <c r="AY623" s="70" t="str">
        <f t="shared" si="99"/>
        <v>EXTENDED</v>
      </c>
      <c r="AZ623" s="70" t="str">
        <f t="shared" si="99"/>
        <v>EXTENDED FR B2B</v>
      </c>
      <c r="BA623" s="1"/>
      <c r="BB623" s="57"/>
      <c r="BE623"/>
      <c r="BF623" s="1"/>
      <c r="BG623" s="1"/>
      <c r="BH623" s="1"/>
      <c r="BI623" s="1"/>
      <c r="BJ623" s="1"/>
      <c r="BK623" s="1"/>
      <c r="BL623" s="1"/>
      <c r="BM623" s="1"/>
      <c r="BN623" s="1"/>
      <c r="BO623" s="1"/>
      <c r="BP623" s="1"/>
      <c r="BQ623" s="1"/>
      <c r="BR623" s="1"/>
      <c r="BS623" s="1"/>
      <c r="BT623" s="1"/>
      <c r="BU623" s="1"/>
      <c r="BV623" s="1"/>
      <c r="BW623" s="1"/>
      <c r="BX623" s="1"/>
      <c r="BY623" s="1"/>
      <c r="BZ623" s="1"/>
    </row>
    <row r="624" spans="1:78" s="59" customFormat="1" ht="105" x14ac:dyDescent="0.2">
      <c r="A624" s="45" t="str">
        <f t="shared" si="93"/>
        <v>EXT</v>
      </c>
      <c r="B624" s="131" t="s">
        <v>2079</v>
      </c>
      <c r="C624" s="131"/>
      <c r="D624" s="185" t="s">
        <v>1526</v>
      </c>
      <c r="E624" s="145" t="s">
        <v>41</v>
      </c>
      <c r="F624" s="297" t="s">
        <v>4982</v>
      </c>
      <c r="G624" s="146">
        <f t="shared" si="101"/>
        <v>5</v>
      </c>
      <c r="H624" s="146" t="s">
        <v>32</v>
      </c>
      <c r="I624" s="64" t="s">
        <v>2947</v>
      </c>
      <c r="J624" s="64" t="s">
        <v>1661</v>
      </c>
      <c r="K624" s="65" t="s">
        <v>2203</v>
      </c>
      <c r="L624" s="65"/>
      <c r="M624" s="65"/>
      <c r="N624" s="64" t="s">
        <v>128</v>
      </c>
      <c r="O624" s="66" t="s">
        <v>32</v>
      </c>
      <c r="P624" s="66" t="str">
        <f t="shared" si="100"/>
        <v>1..1</v>
      </c>
      <c r="Q624" s="179" t="s">
        <v>2948</v>
      </c>
      <c r="R624" s="180" t="s">
        <v>2949</v>
      </c>
      <c r="S624" s="66" t="s">
        <v>131</v>
      </c>
      <c r="T624" s="68" t="s">
        <v>56</v>
      </c>
      <c r="U624" s="178" t="s">
        <v>42</v>
      </c>
      <c r="V624" s="66" t="s">
        <v>35</v>
      </c>
      <c r="W624" s="69" t="s">
        <v>35</v>
      </c>
      <c r="X624" s="38"/>
      <c r="Y624" s="70" t="s">
        <v>47</v>
      </c>
      <c r="Z624" s="70" t="s">
        <v>48</v>
      </c>
      <c r="AA624" s="4"/>
      <c r="AB624" s="13" t="str">
        <f t="shared" si="91"/>
        <v>/rsm:CrossIndustryInvoice/rsm:SupplyChainTradeTransaction/ram:ApplicableHeaderTradeAgreement/ram:BuyerAgentTradeParty/ram:PostalTradeAddress</v>
      </c>
      <c r="AC624" s="13" t="str">
        <f t="shared" si="92"/>
        <v>/ram:CountryID</v>
      </c>
      <c r="AD624" s="14">
        <f>COUNTIFS(R$4:R624,AB624)</f>
        <v>1</v>
      </c>
      <c r="AE624" s="1"/>
      <c r="AF624" s="145" t="str">
        <f t="shared" si="95"/>
        <v>EXT</v>
      </c>
      <c r="AG624" s="146">
        <f t="shared" si="96"/>
        <v>5</v>
      </c>
      <c r="AH624" s="146" t="str">
        <f t="shared" si="97"/>
        <v>1..1</v>
      </c>
      <c r="AI624" s="64" t="s">
        <v>2206</v>
      </c>
      <c r="AJ624" s="64" t="s">
        <v>1777</v>
      </c>
      <c r="AK624" s="65" t="s">
        <v>485</v>
      </c>
      <c r="AL624" s="65"/>
      <c r="AM624" s="65"/>
      <c r="AN624" s="64" t="s">
        <v>128</v>
      </c>
      <c r="AO624" s="66" t="str">
        <f t="shared" si="94"/>
        <v>1..1</v>
      </c>
      <c r="AP624" s="66" t="str">
        <f t="shared" si="94"/>
        <v>1..1</v>
      </c>
      <c r="AQ624" s="179" t="str">
        <f t="shared" si="94"/>
        <v>/rsm:CrossIndustryInvoice
/rsm:SupplyChainTradeTransaction
/ram:ApplicableHeaderTradeAgreement
/ram:BuyerAgentTradeParty
/ram:PostalTradeAddress
/ram:CountryID</v>
      </c>
      <c r="AR624" s="180" t="str">
        <f t="shared" si="94"/>
        <v>/rsm:CrossIndustryInvoice/rsm:SupplyChainTradeTransaction/ram:ApplicableHeaderTradeAgreement/ram:BuyerAgentTradeParty/ram:PostalTradeAddress/ram:CountryID</v>
      </c>
      <c r="AS624" s="66" t="s">
        <v>131</v>
      </c>
      <c r="AT624" s="68" t="s">
        <v>56</v>
      </c>
      <c r="AU624" s="178" t="str">
        <f t="shared" si="98"/>
        <v>0..1</v>
      </c>
      <c r="AV624" s="66" t="s">
        <v>35</v>
      </c>
      <c r="AW624" s="69" t="s">
        <v>35</v>
      </c>
      <c r="AX624" s="7"/>
      <c r="AY624" s="70" t="str">
        <f t="shared" si="99"/>
        <v>EXTENDED</v>
      </c>
      <c r="AZ624" s="70" t="str">
        <f t="shared" si="99"/>
        <v>EXTENDED FR B2B</v>
      </c>
      <c r="BA624" s="1"/>
      <c r="BB624" s="57"/>
      <c r="BE624"/>
      <c r="BF624" s="1"/>
      <c r="BG624" s="1"/>
      <c r="BH624" s="1"/>
      <c r="BI624" s="1"/>
      <c r="BJ624" s="1"/>
      <c r="BK624" s="1"/>
      <c r="BL624" s="1"/>
      <c r="BM624" s="1"/>
      <c r="BN624" s="1"/>
      <c r="BO624" s="1"/>
      <c r="BP624" s="1"/>
      <c r="BQ624" s="1"/>
      <c r="BR624" s="1"/>
      <c r="BS624" s="1"/>
      <c r="BT624" s="1"/>
      <c r="BU624" s="1"/>
      <c r="BV624" s="1"/>
      <c r="BW624" s="1"/>
      <c r="BX624" s="1"/>
      <c r="BY624" s="1"/>
      <c r="BZ624" s="1"/>
    </row>
    <row r="625" spans="1:78" s="59" customFormat="1" ht="105" x14ac:dyDescent="0.2">
      <c r="A625" s="45" t="str">
        <f t="shared" si="93"/>
        <v>EXT</v>
      </c>
      <c r="B625" s="131" t="s">
        <v>2079</v>
      </c>
      <c r="C625" s="131"/>
      <c r="D625" s="185" t="s">
        <v>1526</v>
      </c>
      <c r="E625" s="145" t="s">
        <v>41</v>
      </c>
      <c r="F625" s="297" t="s">
        <v>4983</v>
      </c>
      <c r="G625" s="146">
        <f t="shared" si="101"/>
        <v>5</v>
      </c>
      <c r="H625" s="146" t="s">
        <v>42</v>
      </c>
      <c r="I625" s="64" t="s">
        <v>2950</v>
      </c>
      <c r="J625" s="64" t="s">
        <v>1667</v>
      </c>
      <c r="K625" s="65" t="s">
        <v>1668</v>
      </c>
      <c r="L625" s="65"/>
      <c r="M625" s="65" t="s">
        <v>35</v>
      </c>
      <c r="N625" s="64" t="s">
        <v>70</v>
      </c>
      <c r="O625" s="66" t="s">
        <v>42</v>
      </c>
      <c r="P625" s="66" t="str">
        <f t="shared" si="100"/>
        <v>0..1</v>
      </c>
      <c r="Q625" s="179" t="s">
        <v>2951</v>
      </c>
      <c r="R625" s="180" t="s">
        <v>2952</v>
      </c>
      <c r="S625" s="66" t="s">
        <v>73</v>
      </c>
      <c r="T625" s="68" t="s">
        <v>56</v>
      </c>
      <c r="U625" s="178" t="s">
        <v>62</v>
      </c>
      <c r="V625" s="66" t="s">
        <v>200</v>
      </c>
      <c r="W625" s="69" t="s">
        <v>35</v>
      </c>
      <c r="X625" s="38"/>
      <c r="Y625" s="70" t="s">
        <v>47</v>
      </c>
      <c r="Z625" s="70" t="s">
        <v>48</v>
      </c>
      <c r="AA625" s="4"/>
      <c r="AB625" s="13" t="str">
        <f t="shared" si="91"/>
        <v>/rsm:CrossIndustryInvoice/rsm:SupplyChainTradeTransaction/ram:ApplicableHeaderTradeAgreement/ram:BuyerAgentTradeParty/ram:PostalTradeAddress</v>
      </c>
      <c r="AC625" s="13" t="str">
        <f t="shared" si="92"/>
        <v>/ram:CountrySubDivisionName</v>
      </c>
      <c r="AD625" s="14">
        <f>COUNTIFS(R$4:R625,AB625)</f>
        <v>1</v>
      </c>
      <c r="AE625" s="1"/>
      <c r="AF625" s="145" t="str">
        <f t="shared" si="95"/>
        <v>EXT</v>
      </c>
      <c r="AG625" s="146">
        <f t="shared" si="96"/>
        <v>5</v>
      </c>
      <c r="AH625" s="146" t="str">
        <f t="shared" si="97"/>
        <v>0..1</v>
      </c>
      <c r="AI625" s="64" t="s">
        <v>2953</v>
      </c>
      <c r="AJ625" s="64" t="s">
        <v>1671</v>
      </c>
      <c r="AK625" s="65" t="s">
        <v>1672</v>
      </c>
      <c r="AL625" s="65"/>
      <c r="AM625" s="65" t="s">
        <v>35</v>
      </c>
      <c r="AN625" s="64" t="s">
        <v>78</v>
      </c>
      <c r="AO625" s="66" t="str">
        <f t="shared" si="94"/>
        <v>0..1</v>
      </c>
      <c r="AP625" s="66" t="str">
        <f t="shared" si="94"/>
        <v>0..1</v>
      </c>
      <c r="AQ625" s="179" t="str">
        <f t="shared" si="94"/>
        <v>/rsm:CrossIndustryInvoice
/rsm:SupplyChainTradeTransaction
/ram:ApplicableHeaderTradeAgreement
/ram:BuyerAgentTradeParty
/ram:PostalTradeAddress
/ram:CountrySubDivisionName</v>
      </c>
      <c r="AR625" s="180" t="str">
        <f t="shared" si="94"/>
        <v>/rsm:CrossIndustryInvoice/rsm:SupplyChainTradeTransaction/ram:ApplicableHeaderTradeAgreement/ram:BuyerAgentTradeParty/ram:PostalTradeAddress/ram:CountrySubDivisionName</v>
      </c>
      <c r="AS625" s="66" t="s">
        <v>73</v>
      </c>
      <c r="AT625" s="68" t="s">
        <v>56</v>
      </c>
      <c r="AU625" s="178" t="str">
        <f t="shared" si="98"/>
        <v>0..n</v>
      </c>
      <c r="AV625" s="66" t="s">
        <v>200</v>
      </c>
      <c r="AW625" s="69" t="s">
        <v>35</v>
      </c>
      <c r="AX625" s="7"/>
      <c r="AY625" s="70" t="str">
        <f t="shared" si="99"/>
        <v>EXTENDED</v>
      </c>
      <c r="AZ625" s="70" t="str">
        <f t="shared" si="99"/>
        <v>EXTENDED FR B2B</v>
      </c>
      <c r="BA625" s="1"/>
      <c r="BB625" s="57"/>
      <c r="BE625"/>
      <c r="BF625" s="1"/>
      <c r="BG625" s="1"/>
      <c r="BH625" s="1"/>
      <c r="BI625" s="1"/>
      <c r="BJ625" s="1"/>
      <c r="BK625" s="1"/>
      <c r="BL625" s="1"/>
      <c r="BM625" s="1"/>
      <c r="BN625" s="1"/>
      <c r="BO625" s="1"/>
      <c r="BP625" s="1"/>
      <c r="BQ625" s="1"/>
      <c r="BR625" s="1"/>
      <c r="BS625" s="1"/>
      <c r="BT625" s="1"/>
      <c r="BU625" s="1"/>
      <c r="BV625" s="1"/>
      <c r="BW625" s="1"/>
      <c r="BX625" s="1"/>
      <c r="BY625" s="1"/>
      <c r="BZ625" s="1"/>
    </row>
    <row r="626" spans="1:78" s="59" customFormat="1" ht="90" x14ac:dyDescent="0.2">
      <c r="A626" s="45" t="str">
        <f t="shared" si="93"/>
        <v>EXT</v>
      </c>
      <c r="B626" s="131" t="s">
        <v>2079</v>
      </c>
      <c r="C626" s="131"/>
      <c r="D626" s="189" t="s">
        <v>1526</v>
      </c>
      <c r="E626" s="140" t="s">
        <v>41</v>
      </c>
      <c r="F626" s="296" t="e">
        <v>#N/A</v>
      </c>
      <c r="G626" s="141">
        <f t="shared" si="101"/>
        <v>4</v>
      </c>
      <c r="H626" s="141" t="s">
        <v>42</v>
      </c>
      <c r="I626" s="125" t="s">
        <v>2954</v>
      </c>
      <c r="J626" s="125"/>
      <c r="K626" s="126"/>
      <c r="L626" s="126"/>
      <c r="M626" s="126"/>
      <c r="N626" s="125"/>
      <c r="O626" s="124" t="s">
        <v>42</v>
      </c>
      <c r="P626" s="124" t="str">
        <f t="shared" si="100"/>
        <v>0..1</v>
      </c>
      <c r="Q626" s="142" t="s">
        <v>2955</v>
      </c>
      <c r="R626" s="143" t="s">
        <v>2956</v>
      </c>
      <c r="S626" s="124"/>
      <c r="T626" s="129"/>
      <c r="U626" s="141" t="s">
        <v>62</v>
      </c>
      <c r="V626" s="124"/>
      <c r="W626" s="130"/>
      <c r="X626" s="38"/>
      <c r="Y626" s="70" t="s">
        <v>47</v>
      </c>
      <c r="Z626" s="70" t="s">
        <v>48</v>
      </c>
      <c r="AA626" s="4"/>
      <c r="AB626" s="13" t="str">
        <f t="shared" si="91"/>
        <v>/rsm:CrossIndustryInvoice/rsm:SupplyChainTradeTransaction/ram:ApplicableHeaderTradeAgreement/ram:BuyerAgentTradeParty</v>
      </c>
      <c r="AC626" s="13" t="str">
        <f t="shared" si="92"/>
        <v>/ram:URIUniversalCommunication</v>
      </c>
      <c r="AD626" s="14">
        <f>COUNTIFS(R$4:R626,AB626)</f>
        <v>1</v>
      </c>
      <c r="AE626" s="1"/>
      <c r="AF626" s="140" t="str">
        <f t="shared" si="95"/>
        <v>EXT</v>
      </c>
      <c r="AG626" s="141">
        <f t="shared" si="96"/>
        <v>4</v>
      </c>
      <c r="AH626" s="141" t="str">
        <f t="shared" si="97"/>
        <v>0..1</v>
      </c>
      <c r="AI626" s="125" t="s">
        <v>1001</v>
      </c>
      <c r="AJ626" s="125"/>
      <c r="AK626" s="126"/>
      <c r="AL626" s="126"/>
      <c r="AM626" s="126"/>
      <c r="AN626" s="125"/>
      <c r="AO626" s="124" t="str">
        <f t="shared" si="94"/>
        <v>0..1</v>
      </c>
      <c r="AP626" s="124" t="str">
        <f t="shared" si="94"/>
        <v>0..1</v>
      </c>
      <c r="AQ626" s="142" t="str">
        <f t="shared" si="94"/>
        <v>/rsm:CrossIndustryInvoice
/rsm:SupplyChainTradeTransaction
/ram:ApplicableHeaderTradeAgreement
/ram:BuyerAgentTradeParty
/ram:URIUniversalCommunication</v>
      </c>
      <c r="AR626" s="143" t="str">
        <f t="shared" si="94"/>
        <v>/rsm:CrossIndustryInvoice/rsm:SupplyChainTradeTransaction/ram:ApplicableHeaderTradeAgreement/ram:BuyerAgentTradeParty/ram:URIUniversalCommunication</v>
      </c>
      <c r="AS626" s="124"/>
      <c r="AT626" s="129"/>
      <c r="AU626" s="141" t="str">
        <f t="shared" si="98"/>
        <v>0..n</v>
      </c>
      <c r="AV626" s="124"/>
      <c r="AW626" s="130"/>
      <c r="AX626" s="7"/>
      <c r="AY626" s="70" t="str">
        <f t="shared" si="99"/>
        <v>EXTENDED</v>
      </c>
      <c r="AZ626" s="70" t="str">
        <f t="shared" si="99"/>
        <v>EXTENDED FR B2B</v>
      </c>
      <c r="BA626" s="1"/>
      <c r="BB626" s="57"/>
      <c r="BE626"/>
      <c r="BF626" s="1"/>
      <c r="BG626" s="1"/>
      <c r="BH626" s="1"/>
      <c r="BI626" s="1"/>
      <c r="BJ626" s="1"/>
      <c r="BK626" s="1"/>
      <c r="BL626" s="1"/>
      <c r="BM626" s="1"/>
      <c r="BN626" s="1"/>
      <c r="BO626" s="1"/>
      <c r="BP626" s="1"/>
      <c r="BQ626" s="1"/>
      <c r="BR626" s="1"/>
      <c r="BS626" s="1"/>
      <c r="BT626" s="1"/>
      <c r="BU626" s="1"/>
      <c r="BV626" s="1"/>
      <c r="BW626" s="1"/>
      <c r="BX626" s="1"/>
      <c r="BY626" s="1"/>
      <c r="BZ626" s="1"/>
    </row>
    <row r="627" spans="1:78" s="59" customFormat="1" ht="105" x14ac:dyDescent="0.2">
      <c r="A627" s="45" t="str">
        <f t="shared" si="93"/>
        <v>EXT</v>
      </c>
      <c r="B627" s="131" t="s">
        <v>2079</v>
      </c>
      <c r="C627" s="131"/>
      <c r="D627" s="189" t="s">
        <v>1526</v>
      </c>
      <c r="E627" s="61" t="s">
        <v>41</v>
      </c>
      <c r="F627" s="282" t="s">
        <v>4984</v>
      </c>
      <c r="G627" s="62">
        <f t="shared" si="101"/>
        <v>5</v>
      </c>
      <c r="H627" s="62" t="s">
        <v>32</v>
      </c>
      <c r="I627" s="64" t="s">
        <v>2957</v>
      </c>
      <c r="J627" s="64"/>
      <c r="K627" s="65"/>
      <c r="L627" s="65"/>
      <c r="M627" s="65"/>
      <c r="N627" s="64"/>
      <c r="O627" s="66" t="s">
        <v>32</v>
      </c>
      <c r="P627" s="66" t="str">
        <f t="shared" si="100"/>
        <v>1..1</v>
      </c>
      <c r="Q627" s="6" t="s">
        <v>2958</v>
      </c>
      <c r="R627" s="67" t="s">
        <v>2959</v>
      </c>
      <c r="S627" s="66" t="s">
        <v>55</v>
      </c>
      <c r="T627" s="68" t="s">
        <v>56</v>
      </c>
      <c r="U627" s="62" t="s">
        <v>42</v>
      </c>
      <c r="V627" s="66"/>
      <c r="W627" s="69"/>
      <c r="X627" s="38"/>
      <c r="Y627" s="70" t="s">
        <v>47</v>
      </c>
      <c r="Z627" s="70" t="s">
        <v>48</v>
      </c>
      <c r="AA627" s="4"/>
      <c r="AB627" s="13" t="str">
        <f t="shared" si="91"/>
        <v>/rsm:CrossIndustryInvoice/rsm:SupplyChainTradeTransaction/ram:ApplicableHeaderTradeAgreement/ram:BuyerAgentTradeParty/ram:URIUniversalCommunication</v>
      </c>
      <c r="AC627" s="13" t="str">
        <f t="shared" si="92"/>
        <v>/ram:URIID</v>
      </c>
      <c r="AD627" s="14">
        <f>COUNTIFS(R$4:R627,AB627)</f>
        <v>1</v>
      </c>
      <c r="AE627" s="1"/>
      <c r="AF627" s="61" t="str">
        <f t="shared" si="95"/>
        <v>EXT</v>
      </c>
      <c r="AG627" s="62">
        <f t="shared" si="96"/>
        <v>5</v>
      </c>
      <c r="AH627" s="62" t="str">
        <f t="shared" si="97"/>
        <v>1..1</v>
      </c>
      <c r="AI627" s="64" t="s">
        <v>2960</v>
      </c>
      <c r="AJ627" s="64"/>
      <c r="AK627" s="65"/>
      <c r="AL627" s="65"/>
      <c r="AM627" s="65"/>
      <c r="AN627" s="64"/>
      <c r="AO627" s="66" t="str">
        <f t="shared" si="94"/>
        <v>1..1</v>
      </c>
      <c r="AP627" s="66" t="str">
        <f t="shared" si="94"/>
        <v>1..1</v>
      </c>
      <c r="AQ627" s="6" t="str">
        <f t="shared" si="94"/>
        <v>/rsm:CrossIndustryInvoice
/rsm:SupplyChainTradeTransaction
/ram:ApplicableHeaderTradeAgreement
/ram:BuyerAgentTradeParty
/ram:URIUniversalCommunication
/ram:URIID</v>
      </c>
      <c r="AR627" s="67" t="str">
        <f t="shared" ref="AO627:AR689" si="102">R627</f>
        <v>/rsm:CrossIndustryInvoice/rsm:SupplyChainTradeTransaction/ram:ApplicableHeaderTradeAgreement/ram:BuyerAgentTradeParty/ram:URIUniversalCommunication/ram:URIID</v>
      </c>
      <c r="AS627" s="66" t="s">
        <v>55</v>
      </c>
      <c r="AT627" s="68" t="s">
        <v>56</v>
      </c>
      <c r="AU627" s="62" t="str">
        <f t="shared" si="98"/>
        <v>0..1</v>
      </c>
      <c r="AV627" s="66"/>
      <c r="AW627" s="69"/>
      <c r="AX627" s="7"/>
      <c r="AY627" s="70" t="str">
        <f t="shared" si="99"/>
        <v>EXTENDED</v>
      </c>
      <c r="AZ627" s="70" t="str">
        <f t="shared" si="99"/>
        <v>EXTENDED FR B2B</v>
      </c>
      <c r="BA627" s="1"/>
      <c r="BB627" s="57"/>
      <c r="BE627"/>
      <c r="BF627" s="1"/>
      <c r="BG627" s="1"/>
      <c r="BH627" s="1"/>
      <c r="BI627" s="1"/>
      <c r="BJ627" s="1"/>
      <c r="BK627" s="1"/>
      <c r="BL627" s="1"/>
      <c r="BM627" s="1"/>
      <c r="BN627" s="1"/>
      <c r="BO627" s="1"/>
      <c r="BP627" s="1"/>
      <c r="BQ627" s="1"/>
      <c r="BR627" s="1"/>
      <c r="BS627" s="1"/>
      <c r="BT627" s="1"/>
      <c r="BU627" s="1"/>
      <c r="BV627" s="1"/>
      <c r="BW627" s="1"/>
      <c r="BX627" s="1"/>
      <c r="BY627" s="1"/>
      <c r="BZ627" s="1"/>
    </row>
    <row r="628" spans="1:78" s="59" customFormat="1" ht="120" x14ac:dyDescent="0.2">
      <c r="A628" s="45" t="str">
        <f t="shared" si="93"/>
        <v>EXT</v>
      </c>
      <c r="B628" s="131" t="s">
        <v>2079</v>
      </c>
      <c r="C628" s="131"/>
      <c r="D628" s="189" t="s">
        <v>1526</v>
      </c>
      <c r="E628" s="61" t="s">
        <v>41</v>
      </c>
      <c r="F628" s="282" t="e">
        <v>#N/A</v>
      </c>
      <c r="G628" s="62">
        <f t="shared" si="101"/>
        <v>6</v>
      </c>
      <c r="H628" s="62" t="s">
        <v>32</v>
      </c>
      <c r="I628" s="64" t="s">
        <v>498</v>
      </c>
      <c r="J628" s="64"/>
      <c r="K628" s="65"/>
      <c r="L628" s="65"/>
      <c r="M628" s="65"/>
      <c r="N628" s="64"/>
      <c r="O628" s="66" t="s">
        <v>32</v>
      </c>
      <c r="P628" s="66" t="str">
        <f t="shared" si="100"/>
        <v>1..1</v>
      </c>
      <c r="Q628" s="6" t="s">
        <v>2961</v>
      </c>
      <c r="R628" s="67" t="s">
        <v>2962</v>
      </c>
      <c r="S628" s="66" t="s">
        <v>329</v>
      </c>
      <c r="T628" s="68" t="s">
        <v>163</v>
      </c>
      <c r="U628" s="62" t="s">
        <v>42</v>
      </c>
      <c r="V628" s="66"/>
      <c r="W628" s="69"/>
      <c r="X628" s="38"/>
      <c r="Y628" s="70" t="s">
        <v>47</v>
      </c>
      <c r="Z628" s="70" t="s">
        <v>48</v>
      </c>
      <c r="AA628" s="4"/>
      <c r="AB628" s="13" t="str">
        <f t="shared" si="91"/>
        <v>/rsm:CrossIndustryInvoice/rsm:SupplyChainTradeTransaction/ram:ApplicableHeaderTradeAgreement/ram:BuyerAgentTradeParty/ram:URIUniversalCommunication/ram:URIID</v>
      </c>
      <c r="AC628" s="13" t="str">
        <f t="shared" si="92"/>
        <v>/@schemeID</v>
      </c>
      <c r="AD628" s="14">
        <f>COUNTIFS(R$4:R628,AB628)</f>
        <v>1</v>
      </c>
      <c r="AE628" s="1"/>
      <c r="AF628" s="61" t="str">
        <f t="shared" si="95"/>
        <v>EXT</v>
      </c>
      <c r="AG628" s="62">
        <f t="shared" si="96"/>
        <v>6</v>
      </c>
      <c r="AH628" s="62" t="str">
        <f t="shared" si="97"/>
        <v>1..1</v>
      </c>
      <c r="AI628" s="64" t="s">
        <v>330</v>
      </c>
      <c r="AJ628" s="64"/>
      <c r="AK628" s="65"/>
      <c r="AL628" s="65"/>
      <c r="AM628" s="65"/>
      <c r="AN628" s="64"/>
      <c r="AO628" s="66" t="str">
        <f t="shared" si="102"/>
        <v>1..1</v>
      </c>
      <c r="AP628" s="66" t="str">
        <f t="shared" si="102"/>
        <v>1..1</v>
      </c>
      <c r="AQ628" s="6" t="str">
        <f t="shared" si="102"/>
        <v>/rsm:CrossIndustryInvoice
/rsm:SupplyChainTradeTransaction
/ram:ApplicableHeaderTradeAgreement
/ram:BuyerAgentTradeParty
/ram:URIUniversalCommunication
/ram:URIID
/@schemeID</v>
      </c>
      <c r="AR628" s="67" t="str">
        <f t="shared" si="102"/>
        <v>/rsm:CrossIndustryInvoice/rsm:SupplyChainTradeTransaction/ram:ApplicableHeaderTradeAgreement/ram:BuyerAgentTradeParty/ram:URIUniversalCommunication/ram:URIID/@schemeID</v>
      </c>
      <c r="AS628" s="66" t="s">
        <v>329</v>
      </c>
      <c r="AT628" s="68" t="s">
        <v>163</v>
      </c>
      <c r="AU628" s="62" t="str">
        <f t="shared" si="98"/>
        <v>0..1</v>
      </c>
      <c r="AV628" s="66"/>
      <c r="AW628" s="69"/>
      <c r="AX628" s="7"/>
      <c r="AY628" s="70" t="str">
        <f t="shared" si="99"/>
        <v>EXTENDED</v>
      </c>
      <c r="AZ628" s="70" t="str">
        <f t="shared" si="99"/>
        <v>EXTENDED FR B2B</v>
      </c>
      <c r="BA628" s="1"/>
      <c r="BB628" s="57"/>
      <c r="BE628"/>
      <c r="BF628" s="1"/>
      <c r="BG628" s="1"/>
      <c r="BH628" s="1"/>
      <c r="BI628" s="1"/>
      <c r="BJ628" s="1"/>
      <c r="BK628" s="1"/>
      <c r="BL628" s="1"/>
      <c r="BM628" s="1"/>
      <c r="BN628" s="1"/>
      <c r="BO628" s="1"/>
      <c r="BP628" s="1"/>
      <c r="BQ628" s="1"/>
      <c r="BR628" s="1"/>
      <c r="BS628" s="1"/>
      <c r="BT628" s="1"/>
      <c r="BU628" s="1"/>
      <c r="BV628" s="1"/>
      <c r="BW628" s="1"/>
      <c r="BX628" s="1"/>
      <c r="BY628" s="1"/>
      <c r="BZ628" s="1"/>
    </row>
    <row r="629" spans="1:78" s="59" customFormat="1" ht="90" x14ac:dyDescent="0.2">
      <c r="A629" s="45" t="str">
        <f t="shared" si="93"/>
        <v>EXT</v>
      </c>
      <c r="B629" s="131" t="s">
        <v>2079</v>
      </c>
      <c r="C629" s="131"/>
      <c r="D629" s="185" t="s">
        <v>1526</v>
      </c>
      <c r="E629" s="140" t="s">
        <v>41</v>
      </c>
      <c r="F629" s="296" t="e">
        <v>#N/A</v>
      </c>
      <c r="G629" s="141">
        <f t="shared" si="101"/>
        <v>4</v>
      </c>
      <c r="H629" s="141" t="s">
        <v>42</v>
      </c>
      <c r="I629" s="138" t="s">
        <v>2963</v>
      </c>
      <c r="J629" s="125"/>
      <c r="K629" s="126"/>
      <c r="L629" s="126"/>
      <c r="M629" s="126"/>
      <c r="N629" s="125"/>
      <c r="O629" s="124" t="s">
        <v>1807</v>
      </c>
      <c r="P629" s="124" t="str">
        <f t="shared" si="100"/>
        <v>0..2</v>
      </c>
      <c r="Q629" s="142" t="s">
        <v>2964</v>
      </c>
      <c r="R629" s="143" t="s">
        <v>2965</v>
      </c>
      <c r="S629" s="124"/>
      <c r="T629" s="129"/>
      <c r="U629" s="141" t="s">
        <v>62</v>
      </c>
      <c r="V629" s="124"/>
      <c r="W629" s="130"/>
      <c r="X629" s="38"/>
      <c r="Y629" s="70" t="s">
        <v>47</v>
      </c>
      <c r="Z629" s="70" t="s">
        <v>48</v>
      </c>
      <c r="AA629" s="4"/>
      <c r="AB629" s="13" t="str">
        <f t="shared" si="91"/>
        <v>/rsm:CrossIndustryInvoice/rsm:SupplyChainTradeTransaction/ram:ApplicableHeaderTradeAgreement/ram:BuyerAgentTradeParty</v>
      </c>
      <c r="AC629" s="13" t="str">
        <f t="shared" si="92"/>
        <v>/ram:SpecifiedTaxRegistration</v>
      </c>
      <c r="AD629" s="14">
        <f>COUNTIFS(R$4:R629,AB629)</f>
        <v>1</v>
      </c>
      <c r="AE629" s="1"/>
      <c r="AF629" s="140" t="str">
        <f t="shared" si="95"/>
        <v>EXT</v>
      </c>
      <c r="AG629" s="141">
        <f t="shared" si="96"/>
        <v>4</v>
      </c>
      <c r="AH629" s="141" t="str">
        <f t="shared" si="97"/>
        <v>0..1</v>
      </c>
      <c r="AI629" s="138" t="s">
        <v>2966</v>
      </c>
      <c r="AJ629" s="125"/>
      <c r="AK629" s="126"/>
      <c r="AL629" s="126"/>
      <c r="AM629" s="126" t="s">
        <v>35</v>
      </c>
      <c r="AN629" s="125"/>
      <c r="AO629" s="124" t="str">
        <f t="shared" si="102"/>
        <v>0..2</v>
      </c>
      <c r="AP629" s="124" t="str">
        <f t="shared" si="102"/>
        <v>0..2</v>
      </c>
      <c r="AQ629" s="142" t="str">
        <f t="shared" si="102"/>
        <v>/rsm:CrossIndustryInvoice
/rsm:SupplyChainTradeTransaction
/ram:ApplicableHeaderTradeAgreement
/ram:BuyerAgentTradeParty
/ram:SpecifiedTaxRegistration</v>
      </c>
      <c r="AR629" s="143" t="str">
        <f t="shared" si="102"/>
        <v>/rsm:CrossIndustryInvoice/rsm:SupplyChainTradeTransaction/ram:ApplicableHeaderTradeAgreement/ram:BuyerAgentTradeParty/ram:SpecifiedTaxRegistration</v>
      </c>
      <c r="AS629" s="124"/>
      <c r="AT629" s="129"/>
      <c r="AU629" s="141" t="str">
        <f t="shared" si="98"/>
        <v>0..n</v>
      </c>
      <c r="AV629" s="124"/>
      <c r="AW629" s="130"/>
      <c r="AX629" s="7"/>
      <c r="AY629" s="70" t="str">
        <f t="shared" si="99"/>
        <v>EXTENDED</v>
      </c>
      <c r="AZ629" s="70" t="str">
        <f t="shared" si="99"/>
        <v>EXTENDED FR B2B</v>
      </c>
      <c r="BA629" s="1"/>
      <c r="BB629" s="57"/>
      <c r="BE629"/>
      <c r="BF629" s="1"/>
      <c r="BG629" s="1"/>
      <c r="BH629" s="1"/>
      <c r="BI629" s="1"/>
      <c r="BJ629" s="1"/>
      <c r="BK629" s="1"/>
      <c r="BL629" s="1"/>
      <c r="BM629" s="1"/>
      <c r="BN629" s="1"/>
      <c r="BO629" s="1"/>
      <c r="BP629" s="1"/>
      <c r="BQ629" s="1"/>
      <c r="BR629" s="1"/>
      <c r="BS629" s="1"/>
      <c r="BT629" s="1"/>
      <c r="BU629" s="1"/>
      <c r="BV629" s="1"/>
      <c r="BW629" s="1"/>
      <c r="BX629" s="1"/>
      <c r="BY629" s="1"/>
      <c r="BZ629" s="1"/>
    </row>
    <row r="630" spans="1:78" s="59" customFormat="1" ht="105" x14ac:dyDescent="0.2">
      <c r="A630" s="45" t="str">
        <f t="shared" si="93"/>
        <v>EXT</v>
      </c>
      <c r="B630" s="131" t="s">
        <v>2079</v>
      </c>
      <c r="C630" s="131"/>
      <c r="D630" s="185" t="s">
        <v>1526</v>
      </c>
      <c r="E630" s="145" t="s">
        <v>41</v>
      </c>
      <c r="F630" s="297" t="s">
        <v>4985</v>
      </c>
      <c r="G630" s="146">
        <f t="shared" si="101"/>
        <v>5</v>
      </c>
      <c r="H630" s="146" t="s">
        <v>32</v>
      </c>
      <c r="I630" s="64" t="s">
        <v>2967</v>
      </c>
      <c r="J630" s="64" t="s">
        <v>2968</v>
      </c>
      <c r="K630" s="65" t="s">
        <v>2226</v>
      </c>
      <c r="L630" s="65"/>
      <c r="M630" s="65"/>
      <c r="N630" s="64" t="s">
        <v>90</v>
      </c>
      <c r="O630" s="66" t="s">
        <v>32</v>
      </c>
      <c r="P630" s="66" t="str">
        <f t="shared" si="100"/>
        <v>1..1</v>
      </c>
      <c r="Q630" s="157" t="s">
        <v>2969</v>
      </c>
      <c r="R630" s="158" t="s">
        <v>2970</v>
      </c>
      <c r="S630" s="66" t="s">
        <v>55</v>
      </c>
      <c r="T630" s="68" t="s">
        <v>56</v>
      </c>
      <c r="U630" s="178" t="s">
        <v>42</v>
      </c>
      <c r="V630" s="66" t="s">
        <v>200</v>
      </c>
      <c r="W630" s="69" t="s">
        <v>1016</v>
      </c>
      <c r="X630" s="38"/>
      <c r="Y630" s="70" t="s">
        <v>47</v>
      </c>
      <c r="Z630" s="70" t="s">
        <v>48</v>
      </c>
      <c r="AA630" s="4"/>
      <c r="AB630" s="13" t="str">
        <f t="shared" si="91"/>
        <v>/rsm:CrossIndustryInvoice/rsm:SupplyChainTradeTransaction/ram:ApplicableHeaderTradeAgreement/ram:BuyerAgentTradeParty/ram:SpecifiedTaxRegistration</v>
      </c>
      <c r="AC630" s="13" t="str">
        <f t="shared" si="92"/>
        <v>/ram:ID</v>
      </c>
      <c r="AD630" s="14">
        <f>COUNTIFS(R$4:R630,AB630)</f>
        <v>1</v>
      </c>
      <c r="AE630" s="1"/>
      <c r="AF630" s="145" t="str">
        <f t="shared" si="95"/>
        <v>EXT</v>
      </c>
      <c r="AG630" s="146">
        <f t="shared" si="96"/>
        <v>5</v>
      </c>
      <c r="AH630" s="146" t="str">
        <f t="shared" si="97"/>
        <v>1..1</v>
      </c>
      <c r="AI630" s="64" t="s">
        <v>2971</v>
      </c>
      <c r="AJ630" s="64" t="s">
        <v>2230</v>
      </c>
      <c r="AK630" s="65" t="s">
        <v>2231</v>
      </c>
      <c r="AL630" s="65"/>
      <c r="AM630" s="65"/>
      <c r="AN630" s="64" t="s">
        <v>99</v>
      </c>
      <c r="AO630" s="66" t="str">
        <f t="shared" si="102"/>
        <v>1..1</v>
      </c>
      <c r="AP630" s="66" t="str">
        <f t="shared" si="102"/>
        <v>1..1</v>
      </c>
      <c r="AQ630" s="157" t="str">
        <f t="shared" si="102"/>
        <v>/rsm:CrossIndustryInvoice
/rsm:SupplyChainTradeTransaction
/ram:ApplicableHeaderTradeAgreement
/ram:BuyerAgentTradeParty
/ram:SpecifiedTaxRegistration
/ram:ID</v>
      </c>
      <c r="AR630" s="158" t="str">
        <f t="shared" si="102"/>
        <v>/rsm:CrossIndustryInvoice/rsm:SupplyChainTradeTransaction/ram:ApplicableHeaderTradeAgreement/ram:BuyerAgentTradeParty/ram:SpecifiedTaxRegistration/ram:ID</v>
      </c>
      <c r="AS630" s="66" t="s">
        <v>55</v>
      </c>
      <c r="AT630" s="68" t="s">
        <v>56</v>
      </c>
      <c r="AU630" s="178" t="str">
        <f t="shared" si="98"/>
        <v>0..1</v>
      </c>
      <c r="AV630" s="66" t="s">
        <v>200</v>
      </c>
      <c r="AW630" s="69" t="s">
        <v>1016</v>
      </c>
      <c r="AX630" s="7"/>
      <c r="AY630" s="70" t="str">
        <f t="shared" si="99"/>
        <v>EXTENDED</v>
      </c>
      <c r="AZ630" s="70" t="str">
        <f t="shared" si="99"/>
        <v>EXTENDED FR B2B</v>
      </c>
      <c r="BA630" s="1"/>
      <c r="BB630" s="57"/>
      <c r="BE630"/>
      <c r="BF630" s="1"/>
      <c r="BG630" s="1"/>
      <c r="BH630" s="1"/>
      <c r="BI630" s="1"/>
      <c r="BJ630" s="1"/>
      <c r="BK630" s="1"/>
      <c r="BL630" s="1"/>
      <c r="BM630" s="1"/>
      <c r="BN630" s="1"/>
      <c r="BO630" s="1"/>
      <c r="BP630" s="1"/>
      <c r="BQ630" s="1"/>
      <c r="BR630" s="1"/>
      <c r="BS630" s="1"/>
      <c r="BT630" s="1"/>
      <c r="BU630" s="1"/>
      <c r="BV630" s="1"/>
      <c r="BW630" s="1"/>
      <c r="BX630" s="1"/>
      <c r="BY630" s="1"/>
      <c r="BZ630" s="1"/>
    </row>
    <row r="631" spans="1:78" s="59" customFormat="1" ht="120" x14ac:dyDescent="0.2">
      <c r="A631" s="45" t="str">
        <f t="shared" si="93"/>
        <v>EXT</v>
      </c>
      <c r="B631" s="131" t="s">
        <v>2079</v>
      </c>
      <c r="C631" s="131"/>
      <c r="D631" s="185" t="s">
        <v>1526</v>
      </c>
      <c r="E631" s="145" t="s">
        <v>41</v>
      </c>
      <c r="F631" s="297" t="e">
        <v>#N/A</v>
      </c>
      <c r="G631" s="146">
        <f t="shared" si="101"/>
        <v>6</v>
      </c>
      <c r="H631" s="146" t="s">
        <v>32</v>
      </c>
      <c r="I631" s="97" t="s">
        <v>443</v>
      </c>
      <c r="J631" s="64" t="s">
        <v>2972</v>
      </c>
      <c r="K631" s="65" t="s">
        <v>1015</v>
      </c>
      <c r="L631" s="65"/>
      <c r="M631" s="65" t="s">
        <v>1016</v>
      </c>
      <c r="N631" s="64"/>
      <c r="O631" s="66" t="s">
        <v>32</v>
      </c>
      <c r="P631" s="66" t="str">
        <f t="shared" si="100"/>
        <v>1..1</v>
      </c>
      <c r="Q631" s="157" t="s">
        <v>2973</v>
      </c>
      <c r="R631" s="158" t="s">
        <v>2974</v>
      </c>
      <c r="S631" s="66" t="s">
        <v>329</v>
      </c>
      <c r="T631" s="68" t="s">
        <v>163</v>
      </c>
      <c r="U631" s="178" t="s">
        <v>42</v>
      </c>
      <c r="V631" s="66" t="s">
        <v>35</v>
      </c>
      <c r="W631" s="69" t="s">
        <v>1016</v>
      </c>
      <c r="X631" s="38"/>
      <c r="Y631" s="70" t="s">
        <v>47</v>
      </c>
      <c r="Z631" s="70" t="s">
        <v>48</v>
      </c>
      <c r="AA631" s="4"/>
      <c r="AB631" s="13" t="str">
        <f t="shared" si="91"/>
        <v>/rsm:CrossIndustryInvoice/rsm:SupplyChainTradeTransaction/ram:ApplicableHeaderTradeAgreement/ram:BuyerAgentTradeParty/ram:SpecifiedTaxRegistration/ram:ID</v>
      </c>
      <c r="AC631" s="13" t="str">
        <f t="shared" si="92"/>
        <v>/@schemeID</v>
      </c>
      <c r="AD631" s="14">
        <f>COUNTIFS(R$4:R631,AB631)</f>
        <v>1</v>
      </c>
      <c r="AE631" s="1"/>
      <c r="AF631" s="145" t="str">
        <f t="shared" si="95"/>
        <v>EXT</v>
      </c>
      <c r="AG631" s="146">
        <f t="shared" si="96"/>
        <v>6</v>
      </c>
      <c r="AH631" s="146" t="str">
        <f t="shared" si="97"/>
        <v>1..1</v>
      </c>
      <c r="AI631" s="97" t="s">
        <v>330</v>
      </c>
      <c r="AJ631" s="64" t="s">
        <v>2235</v>
      </c>
      <c r="AK631" s="65" t="s">
        <v>1828</v>
      </c>
      <c r="AL631" s="65"/>
      <c r="AM631" s="65" t="s">
        <v>1828</v>
      </c>
      <c r="AN631" s="64"/>
      <c r="AO631" s="66" t="str">
        <f t="shared" si="102"/>
        <v>1..1</v>
      </c>
      <c r="AP631" s="66" t="str">
        <f t="shared" si="102"/>
        <v>1..1</v>
      </c>
      <c r="AQ631" s="157" t="str">
        <f t="shared" si="102"/>
        <v>/rsm:CrossIndustryInvoice
/rsm:SupplyChainTradeTransaction
/ram:ApplicableHeaderTradeAgreement
/ram:BuyerAgentTradeParty
/ram:SpecifiedTaxRegistration
/ram:ID
/@schemeID</v>
      </c>
      <c r="AR631" s="158" t="str">
        <f t="shared" si="102"/>
        <v>/rsm:CrossIndustryInvoice/rsm:SupplyChainTradeTransaction/ram:ApplicableHeaderTradeAgreement/ram:BuyerAgentTradeParty/ram:SpecifiedTaxRegistration/ram:ID/@schemeID</v>
      </c>
      <c r="AS631" s="66" t="s">
        <v>329</v>
      </c>
      <c r="AT631" s="68" t="s">
        <v>163</v>
      </c>
      <c r="AU631" s="178" t="str">
        <f t="shared" si="98"/>
        <v>0..1</v>
      </c>
      <c r="AV631" s="66" t="s">
        <v>35</v>
      </c>
      <c r="AW631" s="69" t="s">
        <v>1016</v>
      </c>
      <c r="AX631" s="7"/>
      <c r="AY631" s="70" t="str">
        <f t="shared" si="99"/>
        <v>EXTENDED</v>
      </c>
      <c r="AZ631" s="70" t="str">
        <f t="shared" si="99"/>
        <v>EXTENDED FR B2B</v>
      </c>
      <c r="BA631" s="1"/>
      <c r="BB631" s="57"/>
      <c r="BE631"/>
      <c r="BF631" s="1"/>
      <c r="BG631" s="1"/>
      <c r="BH631" s="1"/>
      <c r="BI631" s="1"/>
      <c r="BJ631" s="1"/>
      <c r="BK631" s="1"/>
      <c r="BL631" s="1"/>
      <c r="BM631" s="1"/>
      <c r="BN631" s="1"/>
      <c r="BO631" s="1"/>
      <c r="BP631" s="1"/>
      <c r="BQ631" s="1"/>
      <c r="BR631" s="1"/>
      <c r="BS631" s="1"/>
      <c r="BT631" s="1"/>
      <c r="BU631" s="1"/>
      <c r="BV631" s="1"/>
      <c r="BW631" s="1"/>
      <c r="BX631" s="1"/>
      <c r="BY631" s="1"/>
      <c r="BZ631" s="1"/>
    </row>
    <row r="632" spans="1:78" s="59" customFormat="1" ht="75" x14ac:dyDescent="0.2">
      <c r="A632" s="45" t="str">
        <f t="shared" si="93"/>
        <v>NO</v>
      </c>
      <c r="B632" s="45"/>
      <c r="C632" s="45"/>
      <c r="D632" s="182" t="s">
        <v>1526</v>
      </c>
      <c r="E632" s="187" t="s">
        <v>2975</v>
      </c>
      <c r="F632" s="302" t="e">
        <v>#N/A</v>
      </c>
      <c r="G632" s="110">
        <f t="shared" si="101"/>
        <v>3</v>
      </c>
      <c r="H632" s="110" t="s">
        <v>42</v>
      </c>
      <c r="I632" s="111" t="s">
        <v>2976</v>
      </c>
      <c r="J632" s="112"/>
      <c r="K632" s="113"/>
      <c r="L632" s="113"/>
      <c r="M632" s="113"/>
      <c r="N632" s="112"/>
      <c r="O632" s="110" t="s">
        <v>42</v>
      </c>
      <c r="P632" s="110" t="str">
        <f t="shared" si="100"/>
        <v>0..1</v>
      </c>
      <c r="Q632" s="114" t="s">
        <v>2977</v>
      </c>
      <c r="R632" s="115" t="s">
        <v>2978</v>
      </c>
      <c r="S632" s="110"/>
      <c r="T632" s="116"/>
      <c r="U632" s="110" t="s">
        <v>42</v>
      </c>
      <c r="V632" s="110"/>
      <c r="W632" s="117"/>
      <c r="X632" s="38"/>
      <c r="Y632" s="116" t="s">
        <v>282</v>
      </c>
      <c r="Z632" s="116" t="s">
        <v>282</v>
      </c>
      <c r="AA632" s="4"/>
      <c r="AB632" s="13" t="str">
        <f t="shared" si="91"/>
        <v>/rsm:CrossIndustryInvoice/rsm:SupplyChainTradeTransaction/ram:ApplicableHeaderTradeAgreement</v>
      </c>
      <c r="AC632" s="13" t="str">
        <f t="shared" si="92"/>
        <v>/ram:SpecifiedProcuringProject</v>
      </c>
      <c r="AD632" s="14">
        <f>COUNTIFS(R$4:R632,AB632)</f>
        <v>1</v>
      </c>
      <c r="AE632" s="1"/>
      <c r="AF632" s="187" t="str">
        <f t="shared" si="95"/>
        <v>BT-11-00</v>
      </c>
      <c r="AG632" s="110">
        <f t="shared" si="96"/>
        <v>3</v>
      </c>
      <c r="AH632" s="110" t="str">
        <f t="shared" si="97"/>
        <v>0..1</v>
      </c>
      <c r="AI632" s="111" t="s">
        <v>2979</v>
      </c>
      <c r="AJ632" s="112"/>
      <c r="AK632" s="113"/>
      <c r="AL632" s="113"/>
      <c r="AM632" s="113" t="s">
        <v>35</v>
      </c>
      <c r="AN632" s="112"/>
      <c r="AO632" s="110" t="str">
        <f t="shared" si="102"/>
        <v>0..1</v>
      </c>
      <c r="AP632" s="110" t="str">
        <f t="shared" si="102"/>
        <v>0..1</v>
      </c>
      <c r="AQ632" s="114" t="str">
        <f t="shared" si="102"/>
        <v>/rsm:CrossIndustryInvoice
/rsm:SupplyChainTradeTransaction
/ram:ApplicableHeaderTradeAgreement
/ram:SpecifiedProcuringProject</v>
      </c>
      <c r="AR632" s="115" t="str">
        <f t="shared" si="102"/>
        <v>/rsm:CrossIndustryInvoice/rsm:SupplyChainTradeTransaction/ram:ApplicableHeaderTradeAgreement/ram:SpecifiedProcuringProject</v>
      </c>
      <c r="AS632" s="110"/>
      <c r="AT632" s="116"/>
      <c r="AU632" s="110" t="str">
        <f t="shared" si="98"/>
        <v>0..1</v>
      </c>
      <c r="AV632" s="110"/>
      <c r="AW632" s="117"/>
      <c r="AX632" s="7"/>
      <c r="AY632" s="116" t="str">
        <f t="shared" si="99"/>
        <v>EN 16931</v>
      </c>
      <c r="AZ632" s="116" t="str">
        <f t="shared" si="99"/>
        <v>EN 16931</v>
      </c>
      <c r="BA632" s="1"/>
      <c r="BB632" s="57"/>
      <c r="BE632"/>
      <c r="BF632" s="1"/>
      <c r="BG632" s="1"/>
      <c r="BH632" s="1"/>
      <c r="BI632" s="1"/>
      <c r="BJ632" s="1"/>
      <c r="BK632" s="1"/>
      <c r="BL632" s="1"/>
      <c r="BM632" s="1"/>
      <c r="BN632" s="1"/>
      <c r="BO632" s="1"/>
      <c r="BP632" s="1"/>
      <c r="BQ632" s="1"/>
      <c r="BR632" s="1"/>
      <c r="BS632" s="1"/>
      <c r="BT632" s="1"/>
      <c r="BU632" s="1"/>
      <c r="BV632" s="1"/>
      <c r="BW632" s="1"/>
      <c r="BX632" s="1"/>
      <c r="BY632" s="1"/>
      <c r="BZ632" s="1"/>
    </row>
    <row r="633" spans="1:78" s="59" customFormat="1" ht="90" x14ac:dyDescent="0.2">
      <c r="A633" s="45" t="str">
        <f t="shared" si="93"/>
        <v>YES</v>
      </c>
      <c r="B633" s="45"/>
      <c r="C633" s="45"/>
      <c r="D633" s="185" t="s">
        <v>1526</v>
      </c>
      <c r="E633" s="186" t="s">
        <v>2980</v>
      </c>
      <c r="F633" s="301" t="s">
        <v>2980</v>
      </c>
      <c r="G633" s="66">
        <f t="shared" si="101"/>
        <v>4</v>
      </c>
      <c r="H633" s="66" t="s">
        <v>42</v>
      </c>
      <c r="I633" s="64" t="s">
        <v>2981</v>
      </c>
      <c r="J633" s="64" t="s">
        <v>2982</v>
      </c>
      <c r="K633" s="65"/>
      <c r="L633" s="65"/>
      <c r="M633" s="65" t="s">
        <v>35</v>
      </c>
      <c r="N633" s="150" t="s">
        <v>548</v>
      </c>
      <c r="O633" s="66" t="s">
        <v>32</v>
      </c>
      <c r="P633" s="66" t="str">
        <f t="shared" si="100"/>
        <v>1..1</v>
      </c>
      <c r="Q633" s="2" t="s">
        <v>2983</v>
      </c>
      <c r="R633" s="75" t="s">
        <v>2984</v>
      </c>
      <c r="S633" s="66" t="s">
        <v>551</v>
      </c>
      <c r="T633" s="68" t="s">
        <v>56</v>
      </c>
      <c r="U633" s="66" t="s">
        <v>32</v>
      </c>
      <c r="V633" s="66" t="s">
        <v>35</v>
      </c>
      <c r="W633" s="69" t="s">
        <v>2985</v>
      </c>
      <c r="X633" s="38"/>
      <c r="Y633" s="68" t="s">
        <v>282</v>
      </c>
      <c r="Z633" s="68" t="s">
        <v>282</v>
      </c>
      <c r="AA633" s="4"/>
      <c r="AB633" s="13" t="str">
        <f t="shared" si="91"/>
        <v>/rsm:CrossIndustryInvoice/rsm:SupplyChainTradeTransaction/ram:ApplicableHeaderTradeAgreement/ram:SpecifiedProcuringProject</v>
      </c>
      <c r="AC633" s="13" t="str">
        <f t="shared" si="92"/>
        <v>/ram:ID</v>
      </c>
      <c r="AD633" s="14">
        <f>COUNTIFS(R$4:R633,AB633)</f>
        <v>1</v>
      </c>
      <c r="AE633" s="1"/>
      <c r="AF633" s="186" t="str">
        <f t="shared" si="95"/>
        <v>BT-11</v>
      </c>
      <c r="AG633" s="66">
        <f t="shared" si="96"/>
        <v>4</v>
      </c>
      <c r="AH633" s="66" t="str">
        <f t="shared" si="97"/>
        <v>0..1</v>
      </c>
      <c r="AI633" s="64" t="s">
        <v>2986</v>
      </c>
      <c r="AJ633" s="64" t="s">
        <v>2987</v>
      </c>
      <c r="AK633" s="65" t="s">
        <v>35</v>
      </c>
      <c r="AL633" s="65"/>
      <c r="AM633" s="65" t="s">
        <v>35</v>
      </c>
      <c r="AN633" s="150" t="s">
        <v>555</v>
      </c>
      <c r="AO633" s="66" t="str">
        <f t="shared" si="102"/>
        <v>1..1</v>
      </c>
      <c r="AP633" s="66" t="str">
        <f t="shared" si="102"/>
        <v>1..1</v>
      </c>
      <c r="AQ633" s="2" t="str">
        <f t="shared" si="102"/>
        <v>/rsm:CrossIndustryInvoice
/rsm:SupplyChainTradeTransaction
/ram:ApplicableHeaderTradeAgreement
/ram:SpecifiedProcuringProject
/ram:ID</v>
      </c>
      <c r="AR633" s="75" t="str">
        <f t="shared" si="102"/>
        <v>/rsm:CrossIndustryInvoice/rsm:SupplyChainTradeTransaction/ram:ApplicableHeaderTradeAgreement/ram:SpecifiedProcuringProject/ram:ID</v>
      </c>
      <c r="AS633" s="66" t="s">
        <v>551</v>
      </c>
      <c r="AT633" s="68" t="s">
        <v>56</v>
      </c>
      <c r="AU633" s="66" t="str">
        <f t="shared" si="98"/>
        <v>1..1</v>
      </c>
      <c r="AV633" s="66" t="s">
        <v>35</v>
      </c>
      <c r="AW633" s="69" t="s">
        <v>2985</v>
      </c>
      <c r="AX633" s="7"/>
      <c r="AY633" s="68" t="str">
        <f t="shared" si="99"/>
        <v>EN 16931</v>
      </c>
      <c r="AZ633" s="68" t="str">
        <f t="shared" si="99"/>
        <v>EN 16931</v>
      </c>
      <c r="BA633" s="1"/>
      <c r="BB633" s="57"/>
      <c r="BE633"/>
      <c r="BF633" s="1"/>
      <c r="BG633" s="1"/>
      <c r="BH633" s="1"/>
      <c r="BI633" s="1"/>
      <c r="BJ633" s="1"/>
      <c r="BK633" s="1"/>
      <c r="BL633" s="1"/>
      <c r="BM633" s="1"/>
      <c r="BN633" s="1"/>
      <c r="BO633" s="1"/>
      <c r="BP633" s="1"/>
      <c r="BQ633" s="1"/>
      <c r="BR633" s="1"/>
      <c r="BS633" s="1"/>
      <c r="BT633" s="1"/>
      <c r="BU633" s="1"/>
      <c r="BV633" s="1"/>
      <c r="BW633" s="1"/>
      <c r="BX633" s="1"/>
      <c r="BY633" s="1"/>
      <c r="BZ633" s="1"/>
    </row>
    <row r="634" spans="1:78" s="59" customFormat="1" ht="90" x14ac:dyDescent="0.2">
      <c r="A634" s="45" t="str">
        <f t="shared" si="93"/>
        <v>NO</v>
      </c>
      <c r="B634" s="45"/>
      <c r="C634" s="45"/>
      <c r="D634" s="185" t="s">
        <v>1526</v>
      </c>
      <c r="E634" s="186" t="s">
        <v>2988</v>
      </c>
      <c r="F634" s="301" t="e">
        <v>#N/A</v>
      </c>
      <c r="G634" s="66">
        <f t="shared" si="101"/>
        <v>4</v>
      </c>
      <c r="H634" s="66" t="s">
        <v>32</v>
      </c>
      <c r="I634" s="97" t="s">
        <v>2989</v>
      </c>
      <c r="J634" s="64" t="s">
        <v>35</v>
      </c>
      <c r="K634" s="65" t="s">
        <v>2990</v>
      </c>
      <c r="L634" s="65"/>
      <c r="M634" s="65" t="s">
        <v>2985</v>
      </c>
      <c r="N634" s="64"/>
      <c r="O634" s="66" t="s">
        <v>32</v>
      </c>
      <c r="P634" s="66" t="str">
        <f t="shared" si="100"/>
        <v>1..1</v>
      </c>
      <c r="Q634" s="2" t="s">
        <v>2991</v>
      </c>
      <c r="R634" s="75" t="s">
        <v>2992</v>
      </c>
      <c r="S634" s="66" t="s">
        <v>35</v>
      </c>
      <c r="T634" s="68"/>
      <c r="U634" s="66" t="s">
        <v>32</v>
      </c>
      <c r="V634" s="66" t="s">
        <v>35</v>
      </c>
      <c r="W634" s="69" t="s">
        <v>2985</v>
      </c>
      <c r="X634" s="38"/>
      <c r="Y634" s="68" t="s">
        <v>282</v>
      </c>
      <c r="Z634" s="68" t="s">
        <v>282</v>
      </c>
      <c r="AA634" s="4"/>
      <c r="AB634" s="13" t="str">
        <f t="shared" si="91"/>
        <v>/rsm:CrossIndustryInvoice/rsm:SupplyChainTradeTransaction/ram:ApplicableHeaderTradeAgreement/ram:SpecifiedProcuringProject</v>
      </c>
      <c r="AC634" s="13" t="str">
        <f t="shared" si="92"/>
        <v>/ram:Name</v>
      </c>
      <c r="AD634" s="14">
        <f>COUNTIFS(R$4:R634,AB634)</f>
        <v>1</v>
      </c>
      <c r="AE634" s="1"/>
      <c r="AF634" s="186" t="str">
        <f t="shared" si="95"/>
        <v>BT-11-0</v>
      </c>
      <c r="AG634" s="66">
        <f t="shared" si="96"/>
        <v>4</v>
      </c>
      <c r="AH634" s="66" t="str">
        <f t="shared" si="97"/>
        <v>1..1</v>
      </c>
      <c r="AI634" s="97" t="s">
        <v>2993</v>
      </c>
      <c r="AJ634" s="64" t="s">
        <v>35</v>
      </c>
      <c r="AK634" s="65" t="s">
        <v>2994</v>
      </c>
      <c r="AL634" s="65"/>
      <c r="AM634" s="65" t="s">
        <v>2995</v>
      </c>
      <c r="AN634" s="64"/>
      <c r="AO634" s="66" t="str">
        <f t="shared" si="102"/>
        <v>1..1</v>
      </c>
      <c r="AP634" s="66" t="str">
        <f t="shared" si="102"/>
        <v>1..1</v>
      </c>
      <c r="AQ634" s="2" t="str">
        <f t="shared" si="102"/>
        <v>/rsm:CrossIndustryInvoice
/rsm:SupplyChainTradeTransaction
/ram:ApplicableHeaderTradeAgreement
/ram:SpecifiedProcuringProject
/ram:Name</v>
      </c>
      <c r="AR634" s="75" t="str">
        <f t="shared" si="102"/>
        <v>/rsm:CrossIndustryInvoice/rsm:SupplyChainTradeTransaction/ram:ApplicableHeaderTradeAgreement/ram:SpecifiedProcuringProject/ram:Name</v>
      </c>
      <c r="AS634" s="66" t="s">
        <v>35</v>
      </c>
      <c r="AT634" s="68"/>
      <c r="AU634" s="66" t="str">
        <f t="shared" si="98"/>
        <v>1..1</v>
      </c>
      <c r="AV634" s="66" t="s">
        <v>35</v>
      </c>
      <c r="AW634" s="69" t="s">
        <v>2985</v>
      </c>
      <c r="AX634" s="7"/>
      <c r="AY634" s="68" t="str">
        <f t="shared" si="99"/>
        <v>EN 16931</v>
      </c>
      <c r="AZ634" s="68" t="str">
        <f t="shared" si="99"/>
        <v>EN 16931</v>
      </c>
      <c r="BA634" s="1"/>
      <c r="BB634" s="57"/>
      <c r="BE634"/>
      <c r="BF634" s="1"/>
      <c r="BG634" s="1"/>
      <c r="BH634" s="1"/>
      <c r="BI634" s="1"/>
      <c r="BJ634" s="1"/>
      <c r="BK634" s="1"/>
      <c r="BL634" s="1"/>
      <c r="BM634" s="1"/>
      <c r="BN634" s="1"/>
      <c r="BO634" s="1"/>
      <c r="BP634" s="1"/>
      <c r="BQ634" s="1"/>
      <c r="BR634" s="1"/>
      <c r="BS634" s="1"/>
      <c r="BT634" s="1"/>
      <c r="BU634" s="1"/>
      <c r="BV634" s="1"/>
      <c r="BW634" s="1"/>
      <c r="BX634" s="1"/>
      <c r="BY634" s="1"/>
      <c r="BZ634" s="1"/>
    </row>
    <row r="635" spans="1:78" s="59" customFormat="1" ht="75" x14ac:dyDescent="0.2">
      <c r="A635" s="45" t="str">
        <f t="shared" si="93"/>
        <v>EXT</v>
      </c>
      <c r="B635" s="45"/>
      <c r="C635" s="45"/>
      <c r="D635" s="194" t="s">
        <v>1526</v>
      </c>
      <c r="E635" s="99" t="s">
        <v>41</v>
      </c>
      <c r="F635" s="289" t="e">
        <v>#N/A</v>
      </c>
      <c r="G635" s="100">
        <f t="shared" si="101"/>
        <v>3</v>
      </c>
      <c r="H635" s="100" t="s">
        <v>62</v>
      </c>
      <c r="I635" s="125" t="s">
        <v>830</v>
      </c>
      <c r="J635" s="125"/>
      <c r="K635" s="126"/>
      <c r="L635" s="126"/>
      <c r="M635" s="126"/>
      <c r="N635" s="125"/>
      <c r="O635" s="124" t="s">
        <v>62</v>
      </c>
      <c r="P635" s="124" t="str">
        <f t="shared" si="100"/>
        <v>0..n</v>
      </c>
      <c r="Q635" s="102" t="s">
        <v>2996</v>
      </c>
      <c r="R635" s="103" t="s">
        <v>2997</v>
      </c>
      <c r="S635" s="124"/>
      <c r="T635" s="129"/>
      <c r="U635" s="100" t="s">
        <v>62</v>
      </c>
      <c r="V635" s="124"/>
      <c r="W635" s="130"/>
      <c r="X635" s="38"/>
      <c r="Y635" s="104" t="s">
        <v>47</v>
      </c>
      <c r="Z635" s="104" t="s">
        <v>47</v>
      </c>
      <c r="AA635" s="4"/>
      <c r="AB635" s="13" t="str">
        <f t="shared" si="91"/>
        <v>/rsm:CrossIndustryInvoice/rsm:SupplyChainTradeTransaction/ram:ApplicableHeaderTradeAgreement</v>
      </c>
      <c r="AC635" s="13" t="str">
        <f t="shared" si="92"/>
        <v>/ram:UltimateCustomerOrderReferencedDocument</v>
      </c>
      <c r="AD635" s="14">
        <f>COUNTIFS(R$4:R635,AB635)</f>
        <v>1</v>
      </c>
      <c r="AE635" s="1"/>
      <c r="AF635" s="99" t="str">
        <f t="shared" si="95"/>
        <v>EXT</v>
      </c>
      <c r="AG635" s="100">
        <f t="shared" si="96"/>
        <v>3</v>
      </c>
      <c r="AH635" s="100" t="str">
        <f t="shared" si="97"/>
        <v>0..n</v>
      </c>
      <c r="AI635" s="125">
        <v>0</v>
      </c>
      <c r="AJ635" s="125"/>
      <c r="AK635" s="126"/>
      <c r="AL635" s="126"/>
      <c r="AM635" s="126"/>
      <c r="AN635" s="125"/>
      <c r="AO635" s="124" t="str">
        <f t="shared" si="102"/>
        <v>0..n</v>
      </c>
      <c r="AP635" s="124" t="str">
        <f t="shared" si="102"/>
        <v>0..n</v>
      </c>
      <c r="AQ635" s="102" t="str">
        <f t="shared" si="102"/>
        <v>/rsm:CrossIndustryInvoice
/rsm:SupplyChainTradeTransaction
/ram:ApplicableHeaderTradeAgreement
/ram:UltimateCustomerOrderReferencedDocument</v>
      </c>
      <c r="AR635" s="103" t="str">
        <f t="shared" si="102"/>
        <v>/rsm:CrossIndustryInvoice/rsm:SupplyChainTradeTransaction/ram:ApplicableHeaderTradeAgreement/ram:UltimateCustomerOrderReferencedDocument</v>
      </c>
      <c r="AS635" s="124"/>
      <c r="AT635" s="129"/>
      <c r="AU635" s="100" t="str">
        <f t="shared" si="98"/>
        <v>0..n</v>
      </c>
      <c r="AV635" s="124"/>
      <c r="AW635" s="130"/>
      <c r="AX635" s="7"/>
      <c r="AY635" s="104" t="str">
        <f t="shared" si="99"/>
        <v>EXTENDED</v>
      </c>
      <c r="AZ635" s="104" t="str">
        <f t="shared" si="99"/>
        <v>EXTENDED</v>
      </c>
      <c r="BA635" s="1"/>
      <c r="BB635" s="57"/>
      <c r="BE635"/>
      <c r="BF635" s="1"/>
      <c r="BG635" s="1"/>
      <c r="BH635" s="1"/>
      <c r="BI635" s="1"/>
      <c r="BJ635" s="1"/>
      <c r="BK635" s="1"/>
      <c r="BL635" s="1"/>
      <c r="BM635" s="1"/>
      <c r="BN635" s="1"/>
      <c r="BO635" s="1"/>
      <c r="BP635" s="1"/>
      <c r="BQ635" s="1"/>
      <c r="BR635" s="1"/>
      <c r="BS635" s="1"/>
      <c r="BT635" s="1"/>
      <c r="BU635" s="1"/>
      <c r="BV635" s="1"/>
      <c r="BW635" s="1"/>
      <c r="BX635" s="1"/>
      <c r="BY635" s="1"/>
      <c r="BZ635" s="1"/>
    </row>
    <row r="636" spans="1:78" s="59" customFormat="1" ht="90" x14ac:dyDescent="0.2">
      <c r="A636" s="45" t="str">
        <f t="shared" si="93"/>
        <v>EXT</v>
      </c>
      <c r="B636" s="45"/>
      <c r="C636" s="45"/>
      <c r="D636" s="189" t="s">
        <v>1526</v>
      </c>
      <c r="E636" s="61" t="s">
        <v>41</v>
      </c>
      <c r="F636" s="282" t="e">
        <v>#N/A</v>
      </c>
      <c r="G636" s="62">
        <f t="shared" si="101"/>
        <v>4</v>
      </c>
      <c r="H636" s="62" t="s">
        <v>42</v>
      </c>
      <c r="I636" s="64" t="s">
        <v>2998</v>
      </c>
      <c r="J636" s="64"/>
      <c r="K636" s="65"/>
      <c r="L636" s="65"/>
      <c r="M636" s="65"/>
      <c r="N636" s="64"/>
      <c r="O636" s="66" t="s">
        <v>42</v>
      </c>
      <c r="P636" s="66" t="str">
        <f t="shared" si="100"/>
        <v>0..1</v>
      </c>
      <c r="Q636" s="6" t="s">
        <v>2999</v>
      </c>
      <c r="R636" s="67" t="s">
        <v>3000</v>
      </c>
      <c r="S636" s="66" t="s">
        <v>551</v>
      </c>
      <c r="T636" s="68" t="s">
        <v>56</v>
      </c>
      <c r="U636" s="62" t="s">
        <v>42</v>
      </c>
      <c r="V636" s="66"/>
      <c r="W636" s="69"/>
      <c r="X636" s="38"/>
      <c r="Y636" s="70" t="s">
        <v>47</v>
      </c>
      <c r="Z636" s="70" t="s">
        <v>47</v>
      </c>
      <c r="AA636" s="4"/>
      <c r="AB636" s="13" t="str">
        <f t="shared" si="91"/>
        <v>/rsm:CrossIndustryInvoice/rsm:SupplyChainTradeTransaction/ram:ApplicableHeaderTradeAgreement/ram:UltimateCustomerOrderReferencedDocument</v>
      </c>
      <c r="AC636" s="13" t="str">
        <f t="shared" si="92"/>
        <v>/ram:IssuerAssignedID</v>
      </c>
      <c r="AD636" s="14">
        <f>COUNTIFS(R$4:R636,AB636)</f>
        <v>1</v>
      </c>
      <c r="AE636" s="1"/>
      <c r="AF636" s="61" t="str">
        <f t="shared" si="95"/>
        <v>EXT</v>
      </c>
      <c r="AG636" s="62">
        <f t="shared" si="96"/>
        <v>4</v>
      </c>
      <c r="AH636" s="62" t="str">
        <f t="shared" si="97"/>
        <v>0..1</v>
      </c>
      <c r="AI636" s="64">
        <v>0</v>
      </c>
      <c r="AJ636" s="64"/>
      <c r="AK636" s="65"/>
      <c r="AL636" s="65"/>
      <c r="AM636" s="65"/>
      <c r="AN636" s="64"/>
      <c r="AO636" s="66" t="str">
        <f t="shared" si="102"/>
        <v>0..1</v>
      </c>
      <c r="AP636" s="66" t="str">
        <f t="shared" si="102"/>
        <v>0..1</v>
      </c>
      <c r="AQ636" s="6" t="str">
        <f t="shared" si="102"/>
        <v>/rsm:CrossIndustryInvoice
/rsm:SupplyChainTradeTransaction
/ram:ApplicableHeaderTradeAgreement
/ram:UltimateCustomerOrderReferencedDocument
/ram:IssuerAssignedID</v>
      </c>
      <c r="AR636" s="67" t="str">
        <f t="shared" si="102"/>
        <v>/rsm:CrossIndustryInvoice/rsm:SupplyChainTradeTransaction/ram:ApplicableHeaderTradeAgreement/ram:UltimateCustomerOrderReferencedDocument/ram:IssuerAssignedID</v>
      </c>
      <c r="AS636" s="66" t="s">
        <v>551</v>
      </c>
      <c r="AT636" s="68" t="s">
        <v>56</v>
      </c>
      <c r="AU636" s="62" t="str">
        <f t="shared" si="98"/>
        <v>0..1</v>
      </c>
      <c r="AV636" s="66"/>
      <c r="AW636" s="69"/>
      <c r="AX636" s="7"/>
      <c r="AY636" s="70" t="str">
        <f t="shared" si="99"/>
        <v>EXTENDED</v>
      </c>
      <c r="AZ636" s="70" t="str">
        <f t="shared" si="99"/>
        <v>EXTENDED</v>
      </c>
      <c r="BA636" s="1"/>
      <c r="BB636" s="57"/>
      <c r="BE636"/>
      <c r="BF636" s="1"/>
      <c r="BG636" s="1"/>
      <c r="BH636" s="1"/>
      <c r="BI636" s="1"/>
      <c r="BJ636" s="1"/>
      <c r="BK636" s="1"/>
      <c r="BL636" s="1"/>
      <c r="BM636" s="1"/>
      <c r="BN636" s="1"/>
      <c r="BO636" s="1"/>
      <c r="BP636" s="1"/>
      <c r="BQ636" s="1"/>
      <c r="BR636" s="1"/>
      <c r="BS636" s="1"/>
      <c r="BT636" s="1"/>
      <c r="BU636" s="1"/>
      <c r="BV636" s="1"/>
      <c r="BW636" s="1"/>
      <c r="BX636" s="1"/>
      <c r="BY636" s="1"/>
      <c r="BZ636" s="1"/>
    </row>
    <row r="637" spans="1:78" s="59" customFormat="1" ht="90" x14ac:dyDescent="0.2">
      <c r="A637" s="45" t="str">
        <f t="shared" si="93"/>
        <v>EXT</v>
      </c>
      <c r="B637" s="45"/>
      <c r="C637" s="45"/>
      <c r="D637" s="189" t="s">
        <v>1526</v>
      </c>
      <c r="E637" s="140" t="s">
        <v>41</v>
      </c>
      <c r="F637" s="296" t="e">
        <v>#N/A</v>
      </c>
      <c r="G637" s="141">
        <f t="shared" si="101"/>
        <v>4</v>
      </c>
      <c r="H637" s="141" t="s">
        <v>42</v>
      </c>
      <c r="I637" s="138" t="s">
        <v>582</v>
      </c>
      <c r="J637" s="125"/>
      <c r="K637" s="126"/>
      <c r="L637" s="126"/>
      <c r="M637" s="126"/>
      <c r="N637" s="125"/>
      <c r="O637" s="124" t="s">
        <v>42</v>
      </c>
      <c r="P637" s="124" t="str">
        <f t="shared" si="100"/>
        <v>0..1</v>
      </c>
      <c r="Q637" s="142" t="s">
        <v>3001</v>
      </c>
      <c r="R637" s="143" t="s">
        <v>3002</v>
      </c>
      <c r="S637" s="124"/>
      <c r="T637" s="129"/>
      <c r="U637" s="141" t="s">
        <v>42</v>
      </c>
      <c r="V637" s="124"/>
      <c r="W637" s="130"/>
      <c r="X637" s="38"/>
      <c r="Y637" s="144" t="s">
        <v>47</v>
      </c>
      <c r="Z637" s="144" t="s">
        <v>47</v>
      </c>
      <c r="AA637" s="4"/>
      <c r="AB637" s="13" t="str">
        <f t="shared" ref="AB637:AB718" si="103">IF(ISERROR(FIND("/",R637)),R637,LEFT(R637,FIND(CHAR(1),SUBSTITUTE(R637,"/",CHAR(1),LEN(R637)-LEN(SUBSTITUTE(R637,"/",""))))-1))</f>
        <v>/rsm:CrossIndustryInvoice/rsm:SupplyChainTradeTransaction/ram:ApplicableHeaderTradeAgreement/ram:UltimateCustomerOrderReferencedDocument</v>
      </c>
      <c r="AC637" s="13" t="str">
        <f t="shared" ref="AC637:AC718" si="104">IF(ISERROR(FIND("/",R637)),R637,MID(R637, FIND(CHAR(1),SUBSTITUTE(R637,"/",CHAR(1), LEN(R637)-LEN(SUBSTITUTE(R637,"/","")))), LEN(R637)))</f>
        <v>/ram:FormattedIssueDateTime</v>
      </c>
      <c r="AD637" s="14">
        <f>COUNTIFS(R$4:R637,AB637)</f>
        <v>1</v>
      </c>
      <c r="AE637" s="1"/>
      <c r="AF637" s="140" t="str">
        <f t="shared" si="95"/>
        <v>EXT</v>
      </c>
      <c r="AG637" s="141">
        <f t="shared" si="96"/>
        <v>4</v>
      </c>
      <c r="AH637" s="141" t="str">
        <f t="shared" si="97"/>
        <v>0..1</v>
      </c>
      <c r="AI637" s="138">
        <v>0</v>
      </c>
      <c r="AJ637" s="125"/>
      <c r="AK637" s="126"/>
      <c r="AL637" s="126"/>
      <c r="AM637" s="126"/>
      <c r="AN637" s="125"/>
      <c r="AO637" s="124" t="str">
        <f t="shared" si="102"/>
        <v>0..1</v>
      </c>
      <c r="AP637" s="124" t="str">
        <f t="shared" si="102"/>
        <v>0..1</v>
      </c>
      <c r="AQ637" s="142" t="str">
        <f t="shared" si="102"/>
        <v>/rsm:CrossIndustryInvoice
/rsm:SupplyChainTradeTransaction
/ram:ApplicableHeaderTradeAgreement
/ram:UltimateCustomerOrderReferencedDocument
/ram:FormattedIssueDateTime</v>
      </c>
      <c r="AR637" s="143" t="str">
        <f t="shared" si="102"/>
        <v>/rsm:CrossIndustryInvoice/rsm:SupplyChainTradeTransaction/ram:ApplicableHeaderTradeAgreement/ram:UltimateCustomerOrderReferencedDocument/ram:FormattedIssueDateTime</v>
      </c>
      <c r="AS637" s="124"/>
      <c r="AT637" s="129"/>
      <c r="AU637" s="141" t="str">
        <f t="shared" si="98"/>
        <v>0..1</v>
      </c>
      <c r="AV637" s="124"/>
      <c r="AW637" s="130"/>
      <c r="AX637" s="7"/>
      <c r="AY637" s="144" t="str">
        <f t="shared" si="99"/>
        <v>EXTENDED</v>
      </c>
      <c r="AZ637" s="144" t="str">
        <f t="shared" si="99"/>
        <v>EXTENDED</v>
      </c>
      <c r="BA637" s="1"/>
      <c r="BB637" s="57"/>
      <c r="BE637"/>
      <c r="BF637" s="1"/>
      <c r="BG637" s="1"/>
      <c r="BH637" s="1"/>
      <c r="BI637" s="1"/>
      <c r="BJ637" s="1"/>
      <c r="BK637" s="1"/>
      <c r="BL637" s="1"/>
      <c r="BM637" s="1"/>
      <c r="BN637" s="1"/>
      <c r="BO637" s="1"/>
      <c r="BP637" s="1"/>
      <c r="BQ637" s="1"/>
      <c r="BR637" s="1"/>
      <c r="BS637" s="1"/>
      <c r="BT637" s="1"/>
      <c r="BU637" s="1"/>
      <c r="BV637" s="1"/>
      <c r="BW637" s="1"/>
      <c r="BX637" s="1"/>
      <c r="BY637" s="1"/>
      <c r="BZ637" s="1"/>
    </row>
    <row r="638" spans="1:78" s="59" customFormat="1" ht="105" x14ac:dyDescent="0.2">
      <c r="A638" s="45" t="str">
        <f t="shared" si="93"/>
        <v>EXT</v>
      </c>
      <c r="B638" s="45"/>
      <c r="C638" s="45"/>
      <c r="D638" s="189" t="s">
        <v>1526</v>
      </c>
      <c r="E638" s="61" t="s">
        <v>41</v>
      </c>
      <c r="F638" s="282" t="e">
        <v>#N/A</v>
      </c>
      <c r="G638" s="62">
        <f t="shared" si="101"/>
        <v>5</v>
      </c>
      <c r="H638" s="62" t="s">
        <v>32</v>
      </c>
      <c r="I638" s="64" t="s">
        <v>586</v>
      </c>
      <c r="J638" s="64"/>
      <c r="K638" s="65"/>
      <c r="L638" s="65"/>
      <c r="M638" s="65"/>
      <c r="N638" s="64"/>
      <c r="O638" s="66" t="s">
        <v>32</v>
      </c>
      <c r="P638" s="66" t="str">
        <f t="shared" si="100"/>
        <v>1..1</v>
      </c>
      <c r="Q638" s="6" t="s">
        <v>3003</v>
      </c>
      <c r="R638" s="67" t="s">
        <v>3004</v>
      </c>
      <c r="S638" s="66" t="s">
        <v>151</v>
      </c>
      <c r="T638" s="68" t="s">
        <v>56</v>
      </c>
      <c r="U638" s="62" t="s">
        <v>42</v>
      </c>
      <c r="V638" s="66"/>
      <c r="W638" s="69"/>
      <c r="X638" s="38"/>
      <c r="Y638" s="70" t="s">
        <v>47</v>
      </c>
      <c r="Z638" s="70" t="s">
        <v>47</v>
      </c>
      <c r="AA638" s="4"/>
      <c r="AB638" s="13" t="str">
        <f t="shared" si="103"/>
        <v>/rsm:CrossIndustryInvoice/rsm:SupplyChainTradeTransaction/ram:ApplicableHeaderTradeAgreement/ram:UltimateCustomerOrderReferencedDocument/ram:FormattedIssueDateTime</v>
      </c>
      <c r="AC638" s="13" t="str">
        <f t="shared" si="104"/>
        <v>/qdt:DateTimeString</v>
      </c>
      <c r="AD638" s="14">
        <f>COUNTIFS(R$4:R638,AB638)</f>
        <v>1</v>
      </c>
      <c r="AE638" s="1"/>
      <c r="AF638" s="61" t="str">
        <f t="shared" si="95"/>
        <v>EXT</v>
      </c>
      <c r="AG638" s="62">
        <f t="shared" si="96"/>
        <v>5</v>
      </c>
      <c r="AH638" s="62" t="str">
        <f t="shared" si="97"/>
        <v>1..1</v>
      </c>
      <c r="AI638" s="64">
        <v>0</v>
      </c>
      <c r="AJ638" s="64"/>
      <c r="AK638" s="65"/>
      <c r="AL638" s="65"/>
      <c r="AM638" s="65"/>
      <c r="AN638" s="64"/>
      <c r="AO638" s="66" t="str">
        <f t="shared" si="102"/>
        <v>1..1</v>
      </c>
      <c r="AP638" s="66" t="str">
        <f t="shared" si="102"/>
        <v>1..1</v>
      </c>
      <c r="AQ638" s="6" t="str">
        <f t="shared" si="102"/>
        <v>/rsm:CrossIndustryInvoice
/rsm:SupplyChainTradeTransaction
/ram:ApplicableHeaderTradeAgreement
/ram:UltimateCustomerOrderReferencedDocument
/ram:FormattedIssueDateTime
/qdt:DateTimeString</v>
      </c>
      <c r="AR638" s="67" t="str">
        <f t="shared" si="102"/>
        <v>/rsm:CrossIndustryInvoice/rsm:SupplyChainTradeTransaction/ram:ApplicableHeaderTradeAgreement/ram:UltimateCustomerOrderReferencedDocument/ram:FormattedIssueDateTime/qdt:DateTimeString</v>
      </c>
      <c r="AS638" s="66" t="s">
        <v>151</v>
      </c>
      <c r="AT638" s="68" t="s">
        <v>56</v>
      </c>
      <c r="AU638" s="62" t="str">
        <f t="shared" si="98"/>
        <v>0..1</v>
      </c>
      <c r="AV638" s="66"/>
      <c r="AW638" s="69"/>
      <c r="AX638" s="7"/>
      <c r="AY638" s="70" t="str">
        <f t="shared" si="99"/>
        <v>EXTENDED</v>
      </c>
      <c r="AZ638" s="70" t="str">
        <f t="shared" si="99"/>
        <v>EXTENDED</v>
      </c>
      <c r="BA638" s="1"/>
      <c r="BB638" s="57"/>
      <c r="BE638"/>
      <c r="BF638" s="1"/>
      <c r="BG638" s="1"/>
      <c r="BH638" s="1"/>
      <c r="BI638" s="1"/>
      <c r="BJ638" s="1"/>
      <c r="BK638" s="1"/>
      <c r="BL638" s="1"/>
      <c r="BM638" s="1"/>
      <c r="BN638" s="1"/>
      <c r="BO638" s="1"/>
      <c r="BP638" s="1"/>
      <c r="BQ638" s="1"/>
      <c r="BR638" s="1"/>
      <c r="BS638" s="1"/>
      <c r="BT638" s="1"/>
      <c r="BU638" s="1"/>
      <c r="BV638" s="1"/>
      <c r="BW638" s="1"/>
      <c r="BX638" s="1"/>
      <c r="BY638" s="1"/>
      <c r="BZ638" s="1"/>
    </row>
    <row r="639" spans="1:78" s="59" customFormat="1" ht="120" x14ac:dyDescent="0.2">
      <c r="A639" s="45" t="str">
        <f t="shared" ref="A639:A720" si="105">IF(LEFT(E639,2)="BG","NO",IF(LEN(E639)-LEN(SUBSTITUTE(E639,"-",""))&gt;1,"NO",IF(E639="EXT","EXT","YES")))</f>
        <v>EXT</v>
      </c>
      <c r="B639" s="45"/>
      <c r="C639" s="45"/>
      <c r="D639" s="189" t="s">
        <v>1526</v>
      </c>
      <c r="E639" s="61" t="s">
        <v>41</v>
      </c>
      <c r="F639" s="282" t="e">
        <v>#N/A</v>
      </c>
      <c r="G639" s="62">
        <f t="shared" si="101"/>
        <v>6</v>
      </c>
      <c r="H639" s="62" t="s">
        <v>32</v>
      </c>
      <c r="I639" s="64" t="s">
        <v>226</v>
      </c>
      <c r="J639" s="64"/>
      <c r="K639" s="65"/>
      <c r="L639" s="65"/>
      <c r="M639" s="65" t="s">
        <v>160</v>
      </c>
      <c r="N639" s="64"/>
      <c r="O639" s="66" t="s">
        <v>32</v>
      </c>
      <c r="P639" s="66" t="str">
        <f t="shared" si="100"/>
        <v>1..1</v>
      </c>
      <c r="Q639" s="6" t="s">
        <v>3005</v>
      </c>
      <c r="R639" s="67" t="s">
        <v>3006</v>
      </c>
      <c r="S639" s="66"/>
      <c r="T639" s="68" t="s">
        <v>163</v>
      </c>
      <c r="U639" s="62" t="s">
        <v>42</v>
      </c>
      <c r="V639" s="66"/>
      <c r="W639" s="69"/>
      <c r="X639" s="38"/>
      <c r="Y639" s="70" t="s">
        <v>47</v>
      </c>
      <c r="Z639" s="70" t="s">
        <v>47</v>
      </c>
      <c r="AA639" s="4"/>
      <c r="AB639" s="13" t="str">
        <f t="shared" si="103"/>
        <v>/rsm:CrossIndustryInvoice/rsm:SupplyChainTradeTransaction/ram:ApplicableHeaderTradeAgreement/ram:UltimateCustomerOrderReferencedDocument/ram:FormattedIssueDateTime/qdt:DateTimeString</v>
      </c>
      <c r="AC639" s="13" t="str">
        <f t="shared" si="104"/>
        <v>/@format</v>
      </c>
      <c r="AD639" s="14">
        <f>COUNTIFS(R$4:R639,AB639)</f>
        <v>1</v>
      </c>
      <c r="AE639" s="1"/>
      <c r="AF639" s="61" t="str">
        <f t="shared" ref="AF639:AF701" si="106">E639</f>
        <v>EXT</v>
      </c>
      <c r="AG639" s="62">
        <f t="shared" si="96"/>
        <v>6</v>
      </c>
      <c r="AH639" s="62" t="str">
        <f t="shared" ref="AH639:AH701" si="107">H639</f>
        <v>1..1</v>
      </c>
      <c r="AI639" s="64" t="s">
        <v>229</v>
      </c>
      <c r="AJ639" s="64"/>
      <c r="AK639" s="65"/>
      <c r="AL639" s="65"/>
      <c r="AM639" s="65"/>
      <c r="AN639" s="64"/>
      <c r="AO639" s="66" t="str">
        <f t="shared" si="102"/>
        <v>1..1</v>
      </c>
      <c r="AP639" s="66" t="str">
        <f t="shared" si="102"/>
        <v>1..1</v>
      </c>
      <c r="AQ639" s="6" t="str">
        <f t="shared" si="102"/>
        <v>/rsm:CrossIndustryInvoice
/rsm:SupplyChainTradeTransaction
/ram:ApplicableHeaderTradeAgreement
/ram:UltimateCustomerOrderReferencedDocument
/ram:FormattedIssueDateTime
/qdt:DateTimeString
/@format</v>
      </c>
      <c r="AR639" s="67" t="str">
        <f t="shared" si="102"/>
        <v>/rsm:CrossIndustryInvoice/rsm:SupplyChainTradeTransaction/ram:ApplicableHeaderTradeAgreement/ram:UltimateCustomerOrderReferencedDocument/ram:FormattedIssueDateTime/qdt:DateTimeString/@format</v>
      </c>
      <c r="AS639" s="66"/>
      <c r="AT639" s="68" t="s">
        <v>163</v>
      </c>
      <c r="AU639" s="62" t="str">
        <f t="shared" si="98"/>
        <v>0..1</v>
      </c>
      <c r="AV639" s="66"/>
      <c r="AW639" s="69"/>
      <c r="AX639" s="7"/>
      <c r="AY639" s="70" t="str">
        <f t="shared" si="99"/>
        <v>EXTENDED</v>
      </c>
      <c r="AZ639" s="70" t="str">
        <f t="shared" si="99"/>
        <v>EXTENDED</v>
      </c>
      <c r="BA639" s="1"/>
      <c r="BB639" s="57"/>
      <c r="BE639"/>
      <c r="BF639" s="1"/>
      <c r="BG639" s="1"/>
      <c r="BH639" s="1"/>
      <c r="BI639" s="1"/>
      <c r="BJ639" s="1"/>
      <c r="BK639" s="1"/>
      <c r="BL639" s="1"/>
      <c r="BM639" s="1"/>
      <c r="BN639" s="1"/>
      <c r="BO639" s="1"/>
      <c r="BP639" s="1"/>
      <c r="BQ639" s="1"/>
      <c r="BR639" s="1"/>
      <c r="BS639" s="1"/>
      <c r="BT639" s="1"/>
      <c r="BU639" s="1"/>
      <c r="BV639" s="1"/>
      <c r="BW639" s="1"/>
      <c r="BX639" s="1"/>
      <c r="BY639" s="1"/>
      <c r="BZ639" s="1"/>
    </row>
    <row r="640" spans="1:78" s="59" customFormat="1" ht="60" x14ac:dyDescent="0.2">
      <c r="A640" s="45" t="str">
        <f t="shared" si="105"/>
        <v>NO</v>
      </c>
      <c r="B640" s="45"/>
      <c r="C640" s="45"/>
      <c r="D640" s="202" t="s">
        <v>3007</v>
      </c>
      <c r="E640" s="203" t="s">
        <v>3008</v>
      </c>
      <c r="F640" s="306" t="e">
        <v>#N/A</v>
      </c>
      <c r="G640" s="88">
        <f t="shared" si="101"/>
        <v>2</v>
      </c>
      <c r="H640" s="88" t="s">
        <v>32</v>
      </c>
      <c r="I640" s="90" t="s">
        <v>3009</v>
      </c>
      <c r="J640" s="90" t="s">
        <v>3010</v>
      </c>
      <c r="K640" s="91"/>
      <c r="L640" s="91"/>
      <c r="M640" s="91"/>
      <c r="N640" s="90"/>
      <c r="O640" s="88" t="s">
        <v>32</v>
      </c>
      <c r="P640" s="88" t="str">
        <f t="shared" si="100"/>
        <v>1..1</v>
      </c>
      <c r="Q640" s="92" t="s">
        <v>3011</v>
      </c>
      <c r="R640" s="93" t="s">
        <v>3012</v>
      </c>
      <c r="S640" s="88"/>
      <c r="T640" s="94"/>
      <c r="U640" s="88" t="s">
        <v>32</v>
      </c>
      <c r="V640" s="88"/>
      <c r="W640" s="95"/>
      <c r="X640" s="38"/>
      <c r="Y640" s="184" t="s">
        <v>39</v>
      </c>
      <c r="Z640" s="184" t="s">
        <v>39</v>
      </c>
      <c r="AA640" s="4"/>
      <c r="AB640" s="13" t="str">
        <f t="shared" si="103"/>
        <v>/rsm:CrossIndustryInvoice/rsm:SupplyChainTradeTransaction</v>
      </c>
      <c r="AC640" s="13" t="str">
        <f t="shared" si="104"/>
        <v>/ram:ApplicableHeaderTradeDelivery</v>
      </c>
      <c r="AD640" s="14">
        <f>COUNTIFS(R$4:R640,AB640)</f>
        <v>1</v>
      </c>
      <c r="AE640" s="1"/>
      <c r="AF640" s="203" t="str">
        <f t="shared" si="106"/>
        <v>BG-13-00</v>
      </c>
      <c r="AG640" s="88">
        <f t="shared" ref="AG640:AG703" si="108">LEN(AR640)-LEN(SUBSTITUTE(AR640,"/",""))-1</f>
        <v>2</v>
      </c>
      <c r="AH640" s="88" t="str">
        <f t="shared" si="107"/>
        <v>1..1</v>
      </c>
      <c r="AI640" s="90" t="s">
        <v>3013</v>
      </c>
      <c r="AJ640" s="90" t="s">
        <v>3014</v>
      </c>
      <c r="AK640" s="91"/>
      <c r="AL640" s="91"/>
      <c r="AM640" s="91" t="s">
        <v>35</v>
      </c>
      <c r="AN640" s="90"/>
      <c r="AO640" s="88" t="str">
        <f t="shared" si="102"/>
        <v>1..1</v>
      </c>
      <c r="AP640" s="88" t="str">
        <f t="shared" si="102"/>
        <v>1..1</v>
      </c>
      <c r="AQ640" s="92" t="str">
        <f t="shared" si="102"/>
        <v>/rsm:CrossIndustryInvoice
/rsm:SupplyChainTradeTransaction
/ram:ApplicableHeaderTradeDelivery</v>
      </c>
      <c r="AR640" s="93" t="str">
        <f t="shared" si="102"/>
        <v>/rsm:CrossIndustryInvoice/rsm:SupplyChainTradeTransaction/ram:ApplicableHeaderTradeDelivery</v>
      </c>
      <c r="AS640" s="88"/>
      <c r="AT640" s="94"/>
      <c r="AU640" s="88" t="str">
        <f t="shared" ref="AU640:AU703" si="109">U640</f>
        <v>1..1</v>
      </c>
      <c r="AV640" s="88"/>
      <c r="AW640" s="95"/>
      <c r="AX640" s="7"/>
      <c r="AY640" s="184" t="str">
        <f t="shared" si="99"/>
        <v>MINIMUM</v>
      </c>
      <c r="AZ640" s="184" t="str">
        <f t="shared" si="99"/>
        <v>MINIMUM</v>
      </c>
      <c r="BA640" s="1"/>
      <c r="BB640" s="57"/>
      <c r="BE640"/>
      <c r="BF640" s="1"/>
      <c r="BG640" s="1"/>
      <c r="BH640" s="1"/>
      <c r="BI640" s="1"/>
      <c r="BJ640" s="1"/>
      <c r="BK640" s="1"/>
      <c r="BL640" s="1"/>
      <c r="BM640" s="1"/>
      <c r="BN640" s="1"/>
      <c r="BO640" s="1"/>
      <c r="BP640" s="1"/>
      <c r="BQ640" s="1"/>
      <c r="BR640" s="1"/>
      <c r="BS640" s="1"/>
      <c r="BT640" s="1"/>
      <c r="BU640" s="1"/>
      <c r="BV640" s="1"/>
      <c r="BW640" s="1"/>
      <c r="BX640" s="1"/>
      <c r="BY640" s="1"/>
      <c r="BZ640" s="1"/>
    </row>
    <row r="641" spans="1:78" s="59" customFormat="1" ht="75" x14ac:dyDescent="0.2">
      <c r="A641" s="45" t="str">
        <f t="shared" si="105"/>
        <v>EXT</v>
      </c>
      <c r="B641" s="45"/>
      <c r="C641" s="45"/>
      <c r="D641" s="204" t="s">
        <v>3007</v>
      </c>
      <c r="E641" s="205" t="s">
        <v>41</v>
      </c>
      <c r="F641" s="307" t="e">
        <v>#N/A</v>
      </c>
      <c r="G641" s="62">
        <f t="shared" si="101"/>
        <v>3</v>
      </c>
      <c r="H641" s="62" t="s">
        <v>42</v>
      </c>
      <c r="I641" s="64" t="s">
        <v>3015</v>
      </c>
      <c r="J641" s="64" t="s">
        <v>3016</v>
      </c>
      <c r="K641" s="65"/>
      <c r="L641" s="65"/>
      <c r="M641" s="65"/>
      <c r="N641" s="64"/>
      <c r="O641" s="66" t="s">
        <v>42</v>
      </c>
      <c r="P641" s="66" t="str">
        <f t="shared" si="100"/>
        <v>0..1</v>
      </c>
      <c r="Q641" s="6" t="s">
        <v>3017</v>
      </c>
      <c r="R641" s="67" t="s">
        <v>3018</v>
      </c>
      <c r="S641" s="66"/>
      <c r="T641" s="68"/>
      <c r="U641" s="62" t="s">
        <v>42</v>
      </c>
      <c r="V641" s="66"/>
      <c r="W641" s="69"/>
      <c r="X641" s="38"/>
      <c r="Y641" s="70" t="s">
        <v>47</v>
      </c>
      <c r="Z641" s="70" t="s">
        <v>47</v>
      </c>
      <c r="AA641" s="4"/>
      <c r="AB641" s="13" t="str">
        <f t="shared" si="103"/>
        <v>/rsm:CrossIndustryInvoice/rsm:SupplyChainTradeTransaction/ram:ApplicableHeaderTradeDelivery</v>
      </c>
      <c r="AC641" s="13" t="str">
        <f t="shared" si="104"/>
        <v>/ram:RelatedSupplyChainConsignment</v>
      </c>
      <c r="AD641" s="14">
        <f>COUNTIFS(R$4:R641,AB641)</f>
        <v>1</v>
      </c>
      <c r="AE641" s="1"/>
      <c r="AF641" s="205" t="str">
        <f t="shared" si="106"/>
        <v>EXT</v>
      </c>
      <c r="AG641" s="62">
        <f t="shared" si="108"/>
        <v>3</v>
      </c>
      <c r="AH641" s="62" t="str">
        <f t="shared" si="107"/>
        <v>0..1</v>
      </c>
      <c r="AI641" s="64" t="s">
        <v>3019</v>
      </c>
      <c r="AJ641" s="64"/>
      <c r="AK641" s="65"/>
      <c r="AL641" s="65"/>
      <c r="AM641" s="65"/>
      <c r="AN641" s="64"/>
      <c r="AO641" s="66" t="str">
        <f t="shared" si="102"/>
        <v>0..1</v>
      </c>
      <c r="AP641" s="66" t="str">
        <f t="shared" si="102"/>
        <v>0..1</v>
      </c>
      <c r="AQ641" s="6" t="str">
        <f t="shared" si="102"/>
        <v>/rsm:CrossIndustryInvoice
/rsm:SupplyChainTradeTransaction
/ram:ApplicableHeaderTradeDelivery
/ram:RelatedSupplyChainConsignment</v>
      </c>
      <c r="AR641" s="67" t="str">
        <f t="shared" si="102"/>
        <v>/rsm:CrossIndustryInvoice/rsm:SupplyChainTradeTransaction/ram:ApplicableHeaderTradeDelivery/ram:RelatedSupplyChainConsignment</v>
      </c>
      <c r="AS641" s="66"/>
      <c r="AT641" s="68"/>
      <c r="AU641" s="62" t="str">
        <f t="shared" si="109"/>
        <v>0..1</v>
      </c>
      <c r="AV641" s="66"/>
      <c r="AW641" s="69"/>
      <c r="AX641" s="7"/>
      <c r="AY641" s="70" t="str">
        <f t="shared" ref="AY641:AZ704" si="110">Y641</f>
        <v>EXTENDED</v>
      </c>
      <c r="AZ641" s="70" t="str">
        <f t="shared" si="110"/>
        <v>EXTENDED</v>
      </c>
      <c r="BA641" s="1"/>
      <c r="BB641" s="57"/>
      <c r="BE641"/>
      <c r="BF641" s="1"/>
      <c r="BG641" s="1"/>
      <c r="BH641" s="1"/>
      <c r="BI641" s="1"/>
      <c r="BJ641" s="1"/>
      <c r="BK641" s="1"/>
      <c r="BL641" s="1"/>
      <c r="BM641" s="1"/>
      <c r="BN641" s="1"/>
      <c r="BO641" s="1"/>
      <c r="BP641" s="1"/>
      <c r="BQ641" s="1"/>
      <c r="BR641" s="1"/>
      <c r="BS641" s="1"/>
      <c r="BT641" s="1"/>
      <c r="BU641" s="1"/>
      <c r="BV641" s="1"/>
      <c r="BW641" s="1"/>
      <c r="BX641" s="1"/>
      <c r="BY641" s="1"/>
      <c r="BZ641" s="1"/>
    </row>
    <row r="642" spans="1:78" s="59" customFormat="1" ht="90" x14ac:dyDescent="0.2">
      <c r="A642" s="45" t="str">
        <f t="shared" si="105"/>
        <v>EXT</v>
      </c>
      <c r="B642" s="45"/>
      <c r="C642" s="45"/>
      <c r="D642" s="206" t="s">
        <v>3007</v>
      </c>
      <c r="E642" s="61" t="s">
        <v>41</v>
      </c>
      <c r="F642" s="282" t="e">
        <v>#N/A</v>
      </c>
      <c r="G642" s="62">
        <f t="shared" si="101"/>
        <v>4</v>
      </c>
      <c r="H642" s="62" t="s">
        <v>62</v>
      </c>
      <c r="I642" s="64" t="s">
        <v>3020</v>
      </c>
      <c r="J642" s="64" t="s">
        <v>3021</v>
      </c>
      <c r="K642" s="65"/>
      <c r="L642" s="65"/>
      <c r="M642" s="65"/>
      <c r="N642" s="64"/>
      <c r="O642" s="66" t="s">
        <v>62</v>
      </c>
      <c r="P642" s="66" t="str">
        <f t="shared" si="100"/>
        <v>0..n</v>
      </c>
      <c r="Q642" s="6" t="s">
        <v>3022</v>
      </c>
      <c r="R642" s="67" t="s">
        <v>3023</v>
      </c>
      <c r="S642" s="66"/>
      <c r="T642" s="68"/>
      <c r="U642" s="62" t="s">
        <v>62</v>
      </c>
      <c r="V642" s="66"/>
      <c r="W642" s="69"/>
      <c r="X642" s="38"/>
      <c r="Y642" s="70" t="s">
        <v>47</v>
      </c>
      <c r="Z642" s="70" t="s">
        <v>47</v>
      </c>
      <c r="AA642" s="4"/>
      <c r="AB642" s="13" t="str">
        <f t="shared" si="103"/>
        <v>/rsm:CrossIndustryInvoice/rsm:SupplyChainTradeTransaction/ram:ApplicableHeaderTradeDelivery/ram:RelatedSupplyChainConsignment</v>
      </c>
      <c r="AC642" s="13" t="str">
        <f t="shared" si="104"/>
        <v>/ram:SpecifiedLogisticsTransportMovement</v>
      </c>
      <c r="AD642" s="14">
        <f>COUNTIFS(R$4:R642,AB642)</f>
        <v>1</v>
      </c>
      <c r="AE642" s="1"/>
      <c r="AF642" s="61" t="str">
        <f t="shared" si="106"/>
        <v>EXT</v>
      </c>
      <c r="AG642" s="62">
        <f t="shared" si="108"/>
        <v>4</v>
      </c>
      <c r="AH642" s="62" t="str">
        <f t="shared" si="107"/>
        <v>0..n</v>
      </c>
      <c r="AI642" s="64" t="s">
        <v>3024</v>
      </c>
      <c r="AJ642" s="64"/>
      <c r="AK642" s="65"/>
      <c r="AL642" s="65"/>
      <c r="AM642" s="65"/>
      <c r="AN642" s="64"/>
      <c r="AO642" s="66" t="str">
        <f t="shared" si="102"/>
        <v>0..n</v>
      </c>
      <c r="AP642" s="66" t="str">
        <f t="shared" si="102"/>
        <v>0..n</v>
      </c>
      <c r="AQ642" s="6" t="str">
        <f t="shared" si="102"/>
        <v>/rsm:CrossIndustryInvoice
/rsm:SupplyChainTradeTransaction
/ram:ApplicableHeaderTradeDelivery
/ram:RelatedSupplyChainConsignment
/ram:SpecifiedLogisticsTransportMovement</v>
      </c>
      <c r="AR642" s="67" t="str">
        <f t="shared" si="102"/>
        <v>/rsm:CrossIndustryInvoice/rsm:SupplyChainTradeTransaction/ram:ApplicableHeaderTradeDelivery/ram:RelatedSupplyChainConsignment/ram:SpecifiedLogisticsTransportMovement</v>
      </c>
      <c r="AS642" s="66"/>
      <c r="AT642" s="68"/>
      <c r="AU642" s="62" t="str">
        <f t="shared" si="109"/>
        <v>0..n</v>
      </c>
      <c r="AV642" s="66"/>
      <c r="AW642" s="69"/>
      <c r="AX642" s="7"/>
      <c r="AY642" s="70" t="str">
        <f t="shared" si="110"/>
        <v>EXTENDED</v>
      </c>
      <c r="AZ642" s="70" t="str">
        <f t="shared" si="110"/>
        <v>EXTENDED</v>
      </c>
      <c r="BA642" s="1"/>
      <c r="BB642" s="57"/>
      <c r="BE642"/>
      <c r="BF642" s="1"/>
      <c r="BG642" s="1"/>
      <c r="BH642" s="1"/>
      <c r="BI642" s="1"/>
      <c r="BJ642" s="1"/>
      <c r="BK642" s="1"/>
      <c r="BL642" s="1"/>
      <c r="BM642" s="1"/>
      <c r="BN642" s="1"/>
      <c r="BO642" s="1"/>
      <c r="BP642" s="1"/>
      <c r="BQ642" s="1"/>
      <c r="BR642" s="1"/>
      <c r="BS642" s="1"/>
      <c r="BT642" s="1"/>
      <c r="BU642" s="1"/>
      <c r="BV642" s="1"/>
      <c r="BW642" s="1"/>
      <c r="BX642" s="1"/>
      <c r="BY642" s="1"/>
      <c r="BZ642" s="1"/>
    </row>
    <row r="643" spans="1:78" s="59" customFormat="1" ht="105" x14ac:dyDescent="0.2">
      <c r="A643" s="45" t="str">
        <f t="shared" si="105"/>
        <v>EXT</v>
      </c>
      <c r="B643" s="45"/>
      <c r="C643" s="45"/>
      <c r="D643" s="206" t="s">
        <v>3007</v>
      </c>
      <c r="E643" s="61" t="s">
        <v>41</v>
      </c>
      <c r="F643" s="282" t="e">
        <v>#N/A</v>
      </c>
      <c r="G643" s="62">
        <f t="shared" si="101"/>
        <v>5</v>
      </c>
      <c r="H643" s="62" t="s">
        <v>32</v>
      </c>
      <c r="I643" s="64" t="s">
        <v>3025</v>
      </c>
      <c r="J643" s="64" t="s">
        <v>3026</v>
      </c>
      <c r="K643" s="65"/>
      <c r="L643" s="65"/>
      <c r="M643" s="65"/>
      <c r="N643" s="64"/>
      <c r="O643" s="66" t="s">
        <v>32</v>
      </c>
      <c r="P643" s="66" t="str">
        <f t="shared" si="100"/>
        <v>1..1</v>
      </c>
      <c r="Q643" s="6" t="s">
        <v>3027</v>
      </c>
      <c r="R643" s="67" t="s">
        <v>3028</v>
      </c>
      <c r="S643" s="66" t="s">
        <v>131</v>
      </c>
      <c r="T643" s="68" t="s">
        <v>56</v>
      </c>
      <c r="U643" s="62" t="s">
        <v>42</v>
      </c>
      <c r="V643" s="66"/>
      <c r="W643" s="69"/>
      <c r="X643" s="38"/>
      <c r="Y643" s="70" t="s">
        <v>47</v>
      </c>
      <c r="Z643" s="70" t="s">
        <v>47</v>
      </c>
      <c r="AA643" s="4"/>
      <c r="AB643" s="13" t="str">
        <f t="shared" si="103"/>
        <v>/rsm:CrossIndustryInvoice/rsm:SupplyChainTradeTransaction/ram:ApplicableHeaderTradeDelivery/ram:RelatedSupplyChainConsignment/ram:SpecifiedLogisticsTransportMovement</v>
      </c>
      <c r="AC643" s="13" t="str">
        <f t="shared" si="104"/>
        <v>/ram:ModeCode</v>
      </c>
      <c r="AD643" s="14">
        <f>COUNTIFS(R$4:R643,AB643)</f>
        <v>1</v>
      </c>
      <c r="AE643" s="1"/>
      <c r="AF643" s="61" t="str">
        <f t="shared" si="106"/>
        <v>EXT</v>
      </c>
      <c r="AG643" s="62">
        <f t="shared" si="108"/>
        <v>5</v>
      </c>
      <c r="AH643" s="62" t="str">
        <f t="shared" si="107"/>
        <v>1..1</v>
      </c>
      <c r="AI643" s="64" t="s">
        <v>3029</v>
      </c>
      <c r="AJ643" s="64"/>
      <c r="AK643" s="65"/>
      <c r="AL643" s="65"/>
      <c r="AM643" s="65"/>
      <c r="AN643" s="64"/>
      <c r="AO643" s="66" t="str">
        <f t="shared" si="102"/>
        <v>1..1</v>
      </c>
      <c r="AP643" s="66" t="str">
        <f t="shared" si="102"/>
        <v>1..1</v>
      </c>
      <c r="AQ643" s="6" t="str">
        <f t="shared" si="102"/>
        <v>/rsm:CrossIndustryInvoice
/rsm:SupplyChainTradeTransaction
/ram:ApplicableHeaderTradeDelivery
/ram:RelatedSupplyChainConsignment
/ram:SpecifiedLogisticsTransportMovement
/ram:ModeCode</v>
      </c>
      <c r="AR643" s="67" t="str">
        <f t="shared" si="102"/>
        <v>/rsm:CrossIndustryInvoice/rsm:SupplyChainTradeTransaction/ram:ApplicableHeaderTradeDelivery/ram:RelatedSupplyChainConsignment/ram:SpecifiedLogisticsTransportMovement/ram:ModeCode</v>
      </c>
      <c r="AS643" s="66" t="s">
        <v>131</v>
      </c>
      <c r="AT643" s="68" t="s">
        <v>56</v>
      </c>
      <c r="AU643" s="62" t="str">
        <f t="shared" si="109"/>
        <v>0..1</v>
      </c>
      <c r="AV643" s="66"/>
      <c r="AW643" s="69"/>
      <c r="AX643" s="7"/>
      <c r="AY643" s="70" t="str">
        <f t="shared" si="110"/>
        <v>EXTENDED</v>
      </c>
      <c r="AZ643" s="70" t="str">
        <f t="shared" si="110"/>
        <v>EXTENDED</v>
      </c>
      <c r="BA643" s="1"/>
      <c r="BB643" s="57"/>
      <c r="BE643"/>
      <c r="BF643" s="1"/>
      <c r="BG643" s="1"/>
      <c r="BH643" s="1"/>
      <c r="BI643" s="1"/>
      <c r="BJ643" s="1"/>
      <c r="BK643" s="1"/>
      <c r="BL643" s="1"/>
      <c r="BM643" s="1"/>
      <c r="BN643" s="1"/>
      <c r="BO643" s="1"/>
      <c r="BP643" s="1"/>
      <c r="BQ643" s="1"/>
      <c r="BR643" s="1"/>
      <c r="BS643" s="1"/>
      <c r="BT643" s="1"/>
      <c r="BU643" s="1"/>
      <c r="BV643" s="1"/>
      <c r="BW643" s="1"/>
      <c r="BX643" s="1"/>
      <c r="BY643" s="1"/>
      <c r="BZ643" s="1"/>
    </row>
    <row r="644" spans="1:78" s="59" customFormat="1" ht="75" x14ac:dyDescent="0.2">
      <c r="A644" s="45" t="str">
        <f t="shared" si="105"/>
        <v>NO</v>
      </c>
      <c r="B644" s="45"/>
      <c r="C644" s="45"/>
      <c r="D644" s="202" t="s">
        <v>3007</v>
      </c>
      <c r="E644" s="207" t="s">
        <v>3030</v>
      </c>
      <c r="F644" s="308" t="s">
        <v>3030</v>
      </c>
      <c r="G644" s="110">
        <f t="shared" si="101"/>
        <v>3</v>
      </c>
      <c r="H644" s="110" t="s">
        <v>42</v>
      </c>
      <c r="I644" s="111" t="s">
        <v>3031</v>
      </c>
      <c r="J644" s="112" t="s">
        <v>3010</v>
      </c>
      <c r="K644" s="113"/>
      <c r="L644" s="113"/>
      <c r="M644" s="113" t="s">
        <v>35</v>
      </c>
      <c r="N644" s="112"/>
      <c r="O644" s="110" t="s">
        <v>42</v>
      </c>
      <c r="P644" s="110" t="str">
        <f t="shared" si="100"/>
        <v>0..1</v>
      </c>
      <c r="Q644" s="114" t="s">
        <v>3032</v>
      </c>
      <c r="R644" s="115" t="s">
        <v>3033</v>
      </c>
      <c r="S644" s="110" t="s">
        <v>35</v>
      </c>
      <c r="T644" s="116" t="s">
        <v>38</v>
      </c>
      <c r="U644" s="110" t="s">
        <v>42</v>
      </c>
      <c r="V644" s="110" t="s">
        <v>531</v>
      </c>
      <c r="W644" s="117" t="s">
        <v>35</v>
      </c>
      <c r="X644" s="38"/>
      <c r="Y644" s="116" t="s">
        <v>185</v>
      </c>
      <c r="Z644" s="116" t="s">
        <v>185</v>
      </c>
      <c r="AA644" s="4"/>
      <c r="AB644" s="13" t="str">
        <f t="shared" si="103"/>
        <v>/rsm:CrossIndustryInvoice/rsm:SupplyChainTradeTransaction/ram:ApplicableHeaderTradeDelivery</v>
      </c>
      <c r="AC644" s="13" t="str">
        <f t="shared" si="104"/>
        <v>/ram:ShipToTradeParty</v>
      </c>
      <c r="AD644" s="14">
        <f>COUNTIFS(R$4:R644,AB644)</f>
        <v>1</v>
      </c>
      <c r="AE644" s="1"/>
      <c r="AF644" s="207" t="str">
        <f t="shared" si="106"/>
        <v>BG-13</v>
      </c>
      <c r="AG644" s="110">
        <f t="shared" si="108"/>
        <v>3</v>
      </c>
      <c r="AH644" s="110" t="str">
        <f t="shared" si="107"/>
        <v>0..1</v>
      </c>
      <c r="AI644" s="111" t="s">
        <v>3034</v>
      </c>
      <c r="AJ644" s="112" t="s">
        <v>3014</v>
      </c>
      <c r="AK644" s="113"/>
      <c r="AL644" s="113"/>
      <c r="AM644" s="113" t="s">
        <v>35</v>
      </c>
      <c r="AN644" s="112"/>
      <c r="AO644" s="110" t="str">
        <f t="shared" si="102"/>
        <v>0..1</v>
      </c>
      <c r="AP644" s="110" t="str">
        <f t="shared" si="102"/>
        <v>0..1</v>
      </c>
      <c r="AQ644" s="114" t="str">
        <f t="shared" si="102"/>
        <v>/rsm:CrossIndustryInvoice
/rsm:SupplyChainTradeTransaction
/ram:ApplicableHeaderTradeDelivery
/ram:ShipToTradeParty</v>
      </c>
      <c r="AR644" s="115" t="str">
        <f t="shared" si="102"/>
        <v>/rsm:CrossIndustryInvoice/rsm:SupplyChainTradeTransaction/ram:ApplicableHeaderTradeDelivery/ram:ShipToTradeParty</v>
      </c>
      <c r="AS644" s="110" t="s">
        <v>35</v>
      </c>
      <c r="AT644" s="116" t="s">
        <v>38</v>
      </c>
      <c r="AU644" s="110" t="str">
        <f t="shared" si="109"/>
        <v>0..1</v>
      </c>
      <c r="AV644" s="110" t="s">
        <v>531</v>
      </c>
      <c r="AW644" s="117" t="s">
        <v>35</v>
      </c>
      <c r="AX644" s="7"/>
      <c r="AY644" s="116" t="str">
        <f t="shared" si="110"/>
        <v>BASIC WL</v>
      </c>
      <c r="AZ644" s="116" t="str">
        <f t="shared" si="110"/>
        <v>BASIC WL</v>
      </c>
      <c r="BA644" s="1"/>
      <c r="BB644" s="57"/>
      <c r="BE644"/>
      <c r="BF644" s="1"/>
      <c r="BG644" s="1"/>
      <c r="BH644" s="1"/>
      <c r="BI644" s="1"/>
      <c r="BJ644" s="1"/>
      <c r="BK644" s="1"/>
      <c r="BL644" s="1"/>
      <c r="BM644" s="1"/>
      <c r="BN644" s="1"/>
      <c r="BO644" s="1"/>
      <c r="BP644" s="1"/>
      <c r="BQ644" s="1"/>
      <c r="BR644" s="1"/>
      <c r="BS644" s="1"/>
      <c r="BT644" s="1"/>
      <c r="BU644" s="1"/>
      <c r="BV644" s="1"/>
      <c r="BW644" s="1"/>
      <c r="BX644" s="1"/>
      <c r="BY644" s="1"/>
      <c r="BZ644" s="1"/>
    </row>
    <row r="645" spans="1:78" s="59" customFormat="1" ht="90" x14ac:dyDescent="0.2">
      <c r="A645" s="45" t="str">
        <f t="shared" si="105"/>
        <v>YES</v>
      </c>
      <c r="B645" s="45"/>
      <c r="C645" s="45"/>
      <c r="D645" s="208" t="s">
        <v>3007</v>
      </c>
      <c r="E645" s="209" t="s">
        <v>3035</v>
      </c>
      <c r="F645" s="309" t="e">
        <v>#N/A</v>
      </c>
      <c r="G645" s="66">
        <f t="shared" si="101"/>
        <v>4</v>
      </c>
      <c r="H645" s="66" t="s">
        <v>42</v>
      </c>
      <c r="I645" s="64" t="s">
        <v>3036</v>
      </c>
      <c r="J645" s="64" t="s">
        <v>3037</v>
      </c>
      <c r="K645" s="65" t="s">
        <v>3038</v>
      </c>
      <c r="L645" s="65"/>
      <c r="M645" s="65" t="s">
        <v>894</v>
      </c>
      <c r="N645" s="64" t="s">
        <v>90</v>
      </c>
      <c r="O645" s="66" t="s">
        <v>42</v>
      </c>
      <c r="P645" s="66" t="str">
        <f t="shared" si="100"/>
        <v>0..1</v>
      </c>
      <c r="Q645" s="2" t="s">
        <v>3039</v>
      </c>
      <c r="R645" s="75" t="s">
        <v>3040</v>
      </c>
      <c r="S645" s="66" t="s">
        <v>55</v>
      </c>
      <c r="T645" s="68" t="s">
        <v>56</v>
      </c>
      <c r="U645" s="66" t="s">
        <v>62</v>
      </c>
      <c r="V645" s="66" t="s">
        <v>1557</v>
      </c>
      <c r="W645" s="69" t="s">
        <v>894</v>
      </c>
      <c r="X645" s="38"/>
      <c r="Y645" s="68" t="s">
        <v>185</v>
      </c>
      <c r="Z645" s="68" t="s">
        <v>185</v>
      </c>
      <c r="AA645" s="4"/>
      <c r="AB645" s="13" t="str">
        <f t="shared" si="103"/>
        <v>/rsm:CrossIndustryInvoice/rsm:SupplyChainTradeTransaction/ram:ApplicableHeaderTradeDelivery/ram:ShipToTradeParty</v>
      </c>
      <c r="AC645" s="13" t="str">
        <f t="shared" si="104"/>
        <v>/ram:ID</v>
      </c>
      <c r="AD645" s="14">
        <f>COUNTIFS(R$4:R645,AB645)</f>
        <v>1</v>
      </c>
      <c r="AE645" s="1"/>
      <c r="AF645" s="209" t="str">
        <f t="shared" si="106"/>
        <v>BT-71</v>
      </c>
      <c r="AG645" s="66">
        <f t="shared" si="108"/>
        <v>4</v>
      </c>
      <c r="AH645" s="66" t="str">
        <f t="shared" si="107"/>
        <v>0..1</v>
      </c>
      <c r="AI645" s="64" t="s">
        <v>3041</v>
      </c>
      <c r="AJ645" s="64" t="s">
        <v>3042</v>
      </c>
      <c r="AK645" s="65" t="s">
        <v>3043</v>
      </c>
      <c r="AL645" s="65"/>
      <c r="AM645" s="65" t="s">
        <v>35</v>
      </c>
      <c r="AN645" s="64" t="s">
        <v>99</v>
      </c>
      <c r="AO645" s="66" t="str">
        <f t="shared" si="102"/>
        <v>0..1</v>
      </c>
      <c r="AP645" s="66" t="str">
        <f t="shared" si="102"/>
        <v>0..1</v>
      </c>
      <c r="AQ645" s="2" t="str">
        <f t="shared" si="102"/>
        <v>/rsm:CrossIndustryInvoice
/rsm:SupplyChainTradeTransaction
/ram:ApplicableHeaderTradeDelivery
/ram:ShipToTradeParty
/ram:ID</v>
      </c>
      <c r="AR645" s="75" t="str">
        <f t="shared" si="102"/>
        <v>/rsm:CrossIndustryInvoice/rsm:SupplyChainTradeTransaction/ram:ApplicableHeaderTradeDelivery/ram:ShipToTradeParty/ram:ID</v>
      </c>
      <c r="AS645" s="66" t="s">
        <v>55</v>
      </c>
      <c r="AT645" s="68" t="s">
        <v>56</v>
      </c>
      <c r="AU645" s="66" t="str">
        <f t="shared" si="109"/>
        <v>0..n</v>
      </c>
      <c r="AV645" s="66" t="s">
        <v>1557</v>
      </c>
      <c r="AW645" s="69" t="s">
        <v>894</v>
      </c>
      <c r="AX645" s="7"/>
      <c r="AY645" s="68" t="str">
        <f t="shared" si="110"/>
        <v>BASIC WL</v>
      </c>
      <c r="AZ645" s="68" t="str">
        <f t="shared" si="110"/>
        <v>BASIC WL</v>
      </c>
      <c r="BA645" s="1"/>
      <c r="BB645" s="57"/>
      <c r="BE645"/>
      <c r="BF645" s="1"/>
      <c r="BG645" s="1"/>
      <c r="BH645" s="1"/>
      <c r="BI645" s="1"/>
      <c r="BJ645" s="1"/>
      <c r="BK645" s="1"/>
      <c r="BL645" s="1"/>
      <c r="BM645" s="1"/>
      <c r="BN645" s="1"/>
      <c r="BO645" s="1"/>
      <c r="BP645" s="1"/>
      <c r="BQ645" s="1"/>
      <c r="BR645" s="1"/>
      <c r="BS645" s="1"/>
      <c r="BT645" s="1"/>
      <c r="BU645" s="1"/>
      <c r="BV645" s="1"/>
      <c r="BW645" s="1"/>
      <c r="BX645" s="1"/>
      <c r="BY645" s="1"/>
      <c r="BZ645" s="1"/>
    </row>
    <row r="646" spans="1:78" s="59" customFormat="1" ht="90" x14ac:dyDescent="0.2">
      <c r="A646" s="45" t="str">
        <f t="shared" si="105"/>
        <v>NO</v>
      </c>
      <c r="B646" s="45"/>
      <c r="C646" s="131" t="s">
        <v>5071</v>
      </c>
      <c r="D646" s="208" t="s">
        <v>3007</v>
      </c>
      <c r="E646" s="209" t="s">
        <v>3044</v>
      </c>
      <c r="F646" s="309" t="s">
        <v>3035</v>
      </c>
      <c r="G646" s="66">
        <f t="shared" si="101"/>
        <v>4</v>
      </c>
      <c r="H646" s="66" t="s">
        <v>42</v>
      </c>
      <c r="I646" s="97" t="s">
        <v>3045</v>
      </c>
      <c r="J646" s="64" t="s">
        <v>35</v>
      </c>
      <c r="K646" s="65" t="s">
        <v>894</v>
      </c>
      <c r="L646" s="65"/>
      <c r="M646" s="65" t="s">
        <v>894</v>
      </c>
      <c r="N646" s="64"/>
      <c r="O646" s="66" t="s">
        <v>42</v>
      </c>
      <c r="P646" s="66" t="s">
        <v>62</v>
      </c>
      <c r="Q646" s="2" t="s">
        <v>3046</v>
      </c>
      <c r="R646" s="75" t="s">
        <v>3047</v>
      </c>
      <c r="S646" s="66" t="s">
        <v>55</v>
      </c>
      <c r="T646" s="68"/>
      <c r="U646" s="66" t="s">
        <v>62</v>
      </c>
      <c r="V646" s="66" t="s">
        <v>1557</v>
      </c>
      <c r="W646" s="69" t="s">
        <v>894</v>
      </c>
      <c r="X646" s="38"/>
      <c r="Y646" s="68" t="s">
        <v>185</v>
      </c>
      <c r="Z646" s="68" t="s">
        <v>185</v>
      </c>
      <c r="AA646" s="4"/>
      <c r="AB646" s="13" t="str">
        <f t="shared" si="103"/>
        <v>/rsm:CrossIndustryInvoice/rsm:SupplyChainTradeTransaction/ram:ApplicableHeaderTradeDelivery/ram:ShipToTradeParty</v>
      </c>
      <c r="AC646" s="13" t="str">
        <f t="shared" si="104"/>
        <v>/ram:GlobalID</v>
      </c>
      <c r="AD646" s="14">
        <f>COUNTIFS(R$4:R646,AB646)</f>
        <v>1</v>
      </c>
      <c r="AE646" s="1"/>
      <c r="AF646" s="209" t="str">
        <f t="shared" si="106"/>
        <v>BT-71-0</v>
      </c>
      <c r="AG646" s="66">
        <f t="shared" si="108"/>
        <v>4</v>
      </c>
      <c r="AH646" s="66" t="str">
        <f t="shared" si="107"/>
        <v>0..1</v>
      </c>
      <c r="AI646" s="97" t="s">
        <v>35</v>
      </c>
      <c r="AJ646" s="64" t="s">
        <v>35</v>
      </c>
      <c r="AK646" s="65" t="s">
        <v>1569</v>
      </c>
      <c r="AL646" s="65"/>
      <c r="AM646" s="65" t="s">
        <v>35</v>
      </c>
      <c r="AN646" s="64"/>
      <c r="AO646" s="66" t="str">
        <f t="shared" si="102"/>
        <v>0..1</v>
      </c>
      <c r="AP646" s="66" t="str">
        <f t="shared" si="102"/>
        <v>0..n</v>
      </c>
      <c r="AQ646" s="2" t="str">
        <f t="shared" si="102"/>
        <v>/rsm:CrossIndustryInvoice
/rsm:SupplyChainTradeTransaction
/ram:ApplicableHeaderTradeDelivery
/ram:ShipToTradeParty
/ram:GlobalID</v>
      </c>
      <c r="AR646" s="75" t="str">
        <f t="shared" si="102"/>
        <v>/rsm:CrossIndustryInvoice/rsm:SupplyChainTradeTransaction/ram:ApplicableHeaderTradeDelivery/ram:ShipToTradeParty/ram:GlobalID</v>
      </c>
      <c r="AS646" s="66" t="s">
        <v>55</v>
      </c>
      <c r="AT646" s="68"/>
      <c r="AU646" s="66" t="str">
        <f t="shared" si="109"/>
        <v>0..n</v>
      </c>
      <c r="AV646" s="66" t="s">
        <v>1557</v>
      </c>
      <c r="AW646" s="69" t="s">
        <v>894</v>
      </c>
      <c r="AX646" s="7"/>
      <c r="AY646" s="68" t="str">
        <f t="shared" si="110"/>
        <v>BASIC WL</v>
      </c>
      <c r="AZ646" s="68" t="str">
        <f t="shared" si="110"/>
        <v>BASIC WL</v>
      </c>
      <c r="BA646" s="1"/>
      <c r="BB646" s="57"/>
      <c r="BE646"/>
      <c r="BF646" s="1"/>
      <c r="BG646" s="1"/>
      <c r="BH646" s="1"/>
      <c r="BI646" s="1"/>
      <c r="BJ646" s="1"/>
      <c r="BK646" s="1"/>
      <c r="BL646" s="1"/>
      <c r="BM646" s="1"/>
      <c r="BN646" s="1"/>
      <c r="BO646" s="1"/>
      <c r="BP646" s="1"/>
      <c r="BQ646" s="1"/>
      <c r="BR646" s="1"/>
      <c r="BS646" s="1"/>
      <c r="BT646" s="1"/>
      <c r="BU646" s="1"/>
      <c r="BV646" s="1"/>
      <c r="BW646" s="1"/>
      <c r="BX646" s="1"/>
      <c r="BY646" s="1"/>
      <c r="BZ646" s="1"/>
    </row>
    <row r="647" spans="1:78" s="59" customFormat="1" ht="105" x14ac:dyDescent="0.2">
      <c r="A647" s="45" t="str">
        <f t="shared" si="105"/>
        <v>NO</v>
      </c>
      <c r="B647" s="45"/>
      <c r="C647" s="45"/>
      <c r="D647" s="208" t="s">
        <v>3007</v>
      </c>
      <c r="E647" s="209" t="s">
        <v>3048</v>
      </c>
      <c r="F647" s="309" t="s">
        <v>3048</v>
      </c>
      <c r="G647" s="66">
        <f t="shared" si="101"/>
        <v>5</v>
      </c>
      <c r="H647" s="66" t="s">
        <v>42</v>
      </c>
      <c r="I647" s="97" t="s">
        <v>3049</v>
      </c>
      <c r="J647" s="64" t="s">
        <v>3050</v>
      </c>
      <c r="K647" s="65" t="s">
        <v>326</v>
      </c>
      <c r="L647" s="65"/>
      <c r="M647" s="65" t="s">
        <v>35</v>
      </c>
      <c r="N647" s="64"/>
      <c r="O647" s="66" t="s">
        <v>32</v>
      </c>
      <c r="P647" s="66" t="str">
        <f t="shared" si="100"/>
        <v>1..1</v>
      </c>
      <c r="Q647" s="2" t="s">
        <v>3051</v>
      </c>
      <c r="R647" s="75" t="s">
        <v>3052</v>
      </c>
      <c r="S647" s="66" t="s">
        <v>329</v>
      </c>
      <c r="T647" s="68" t="s">
        <v>163</v>
      </c>
      <c r="U647" s="66" t="s">
        <v>42</v>
      </c>
      <c r="V647" s="66" t="s">
        <v>35</v>
      </c>
      <c r="W647" s="69" t="s">
        <v>35</v>
      </c>
      <c r="X647" s="38"/>
      <c r="Y647" s="68" t="s">
        <v>185</v>
      </c>
      <c r="Z647" s="68" t="s">
        <v>185</v>
      </c>
      <c r="AA647" s="4"/>
      <c r="AB647" s="13" t="str">
        <f t="shared" si="103"/>
        <v>/rsm:CrossIndustryInvoice/rsm:SupplyChainTradeTransaction/ram:ApplicableHeaderTradeDelivery/ram:ShipToTradeParty/ram:GlobalID</v>
      </c>
      <c r="AC647" s="13" t="str">
        <f t="shared" si="104"/>
        <v>/@schemeID</v>
      </c>
      <c r="AD647" s="14">
        <f>COUNTIFS(R$4:R647,AB647)</f>
        <v>1</v>
      </c>
      <c r="AE647" s="1"/>
      <c r="AF647" s="209" t="str">
        <f t="shared" si="106"/>
        <v>BT-71-1</v>
      </c>
      <c r="AG647" s="66">
        <f t="shared" si="108"/>
        <v>5</v>
      </c>
      <c r="AH647" s="66" t="str">
        <f t="shared" si="107"/>
        <v>0..1</v>
      </c>
      <c r="AI647" s="97" t="s">
        <v>330</v>
      </c>
      <c r="AJ647" s="64" t="s">
        <v>3050</v>
      </c>
      <c r="AK647" s="65" t="s">
        <v>331</v>
      </c>
      <c r="AL647" s="65"/>
      <c r="AM647" s="65" t="s">
        <v>35</v>
      </c>
      <c r="AN647" s="64"/>
      <c r="AO647" s="66" t="str">
        <f t="shared" si="102"/>
        <v>1..1</v>
      </c>
      <c r="AP647" s="66" t="str">
        <f t="shared" si="102"/>
        <v>1..1</v>
      </c>
      <c r="AQ647" s="2" t="str">
        <f t="shared" si="102"/>
        <v>/rsm:CrossIndustryInvoice
/rsm:SupplyChainTradeTransaction
/ram:ApplicableHeaderTradeDelivery
/ram:ShipToTradeParty
/ram:GlobalID
/@schemeID</v>
      </c>
      <c r="AR647" s="75" t="str">
        <f t="shared" si="102"/>
        <v>/rsm:CrossIndustryInvoice/rsm:SupplyChainTradeTransaction/ram:ApplicableHeaderTradeDelivery/ram:ShipToTradeParty/ram:GlobalID/@schemeID</v>
      </c>
      <c r="AS647" s="66" t="s">
        <v>329</v>
      </c>
      <c r="AT647" s="68" t="s">
        <v>163</v>
      </c>
      <c r="AU647" s="66" t="str">
        <f t="shared" si="109"/>
        <v>0..1</v>
      </c>
      <c r="AV647" s="66" t="s">
        <v>35</v>
      </c>
      <c r="AW647" s="69" t="s">
        <v>35</v>
      </c>
      <c r="AX647" s="7"/>
      <c r="AY647" s="68" t="str">
        <f t="shared" si="110"/>
        <v>BASIC WL</v>
      </c>
      <c r="AZ647" s="68" t="str">
        <f t="shared" si="110"/>
        <v>BASIC WL</v>
      </c>
      <c r="BA647" s="1"/>
      <c r="BB647" s="57"/>
      <c r="BE647"/>
      <c r="BF647" s="1"/>
      <c r="BG647" s="1"/>
      <c r="BH647" s="1"/>
      <c r="BI647" s="1"/>
      <c r="BJ647" s="1"/>
      <c r="BK647" s="1"/>
      <c r="BL647" s="1"/>
      <c r="BM647" s="1"/>
      <c r="BN647" s="1"/>
      <c r="BO647" s="1"/>
      <c r="BP647" s="1"/>
      <c r="BQ647" s="1"/>
      <c r="BR647" s="1"/>
      <c r="BS647" s="1"/>
      <c r="BT647" s="1"/>
      <c r="BU647" s="1"/>
      <c r="BV647" s="1"/>
      <c r="BW647" s="1"/>
      <c r="BX647" s="1"/>
      <c r="BY647" s="1"/>
      <c r="BZ647" s="1"/>
    </row>
    <row r="648" spans="1:78" s="59" customFormat="1" ht="90" x14ac:dyDescent="0.2">
      <c r="A648" s="45" t="str">
        <f t="shared" si="105"/>
        <v>YES</v>
      </c>
      <c r="B648" s="45"/>
      <c r="C648" s="45"/>
      <c r="D648" s="208" t="s">
        <v>3007</v>
      </c>
      <c r="E648" s="209" t="s">
        <v>3053</v>
      </c>
      <c r="F648" s="309" t="s">
        <v>3053</v>
      </c>
      <c r="G648" s="66">
        <f t="shared" si="101"/>
        <v>4</v>
      </c>
      <c r="H648" s="66" t="s">
        <v>42</v>
      </c>
      <c r="I648" s="64" t="s">
        <v>3054</v>
      </c>
      <c r="J648" s="64" t="s">
        <v>3055</v>
      </c>
      <c r="K648" s="65" t="s">
        <v>3056</v>
      </c>
      <c r="L648" s="65"/>
      <c r="M648" s="65" t="s">
        <v>35</v>
      </c>
      <c r="N648" s="64" t="s">
        <v>70</v>
      </c>
      <c r="O648" s="66" t="s">
        <v>42</v>
      </c>
      <c r="P648" s="66" t="str">
        <f t="shared" si="100"/>
        <v>0..1</v>
      </c>
      <c r="Q648" s="2" t="s">
        <v>3057</v>
      </c>
      <c r="R648" s="75" t="s">
        <v>3058</v>
      </c>
      <c r="S648" s="66" t="s">
        <v>73</v>
      </c>
      <c r="T648" s="68" t="s">
        <v>56</v>
      </c>
      <c r="U648" s="66" t="s">
        <v>42</v>
      </c>
      <c r="V648" s="66" t="s">
        <v>35</v>
      </c>
      <c r="W648" s="69" t="s">
        <v>35</v>
      </c>
      <c r="X648" s="38"/>
      <c r="Y648" s="68" t="s">
        <v>185</v>
      </c>
      <c r="Z648" s="68" t="s">
        <v>185</v>
      </c>
      <c r="AA648" s="4"/>
      <c r="AB648" s="13" t="str">
        <f t="shared" si="103"/>
        <v>/rsm:CrossIndustryInvoice/rsm:SupplyChainTradeTransaction/ram:ApplicableHeaderTradeDelivery/ram:ShipToTradeParty</v>
      </c>
      <c r="AC648" s="13" t="str">
        <f t="shared" si="104"/>
        <v>/ram:Name</v>
      </c>
      <c r="AD648" s="14">
        <f>COUNTIFS(R$4:R648,AB648)</f>
        <v>1</v>
      </c>
      <c r="AE648" s="1"/>
      <c r="AF648" s="209" t="str">
        <f t="shared" si="106"/>
        <v>BT-70</v>
      </c>
      <c r="AG648" s="66">
        <f t="shared" si="108"/>
        <v>4</v>
      </c>
      <c r="AH648" s="66" t="str">
        <f t="shared" si="107"/>
        <v>0..1</v>
      </c>
      <c r="AI648" s="64" t="s">
        <v>3059</v>
      </c>
      <c r="AJ648" s="64" t="s">
        <v>3060</v>
      </c>
      <c r="AK648" s="65" t="s">
        <v>3061</v>
      </c>
      <c r="AL648" s="65"/>
      <c r="AM648" s="65" t="s">
        <v>35</v>
      </c>
      <c r="AN648" s="64" t="s">
        <v>78</v>
      </c>
      <c r="AO648" s="66" t="str">
        <f t="shared" si="102"/>
        <v>0..1</v>
      </c>
      <c r="AP648" s="66" t="str">
        <f t="shared" si="102"/>
        <v>0..1</v>
      </c>
      <c r="AQ648" s="2" t="str">
        <f t="shared" si="102"/>
        <v>/rsm:CrossIndustryInvoice
/rsm:SupplyChainTradeTransaction
/ram:ApplicableHeaderTradeDelivery
/ram:ShipToTradeParty
/ram:Name</v>
      </c>
      <c r="AR648" s="75" t="str">
        <f t="shared" si="102"/>
        <v>/rsm:CrossIndustryInvoice/rsm:SupplyChainTradeTransaction/ram:ApplicableHeaderTradeDelivery/ram:ShipToTradeParty/ram:Name</v>
      </c>
      <c r="AS648" s="66" t="s">
        <v>73</v>
      </c>
      <c r="AT648" s="68" t="s">
        <v>56</v>
      </c>
      <c r="AU648" s="66" t="str">
        <f t="shared" si="109"/>
        <v>0..1</v>
      </c>
      <c r="AV648" s="66" t="s">
        <v>35</v>
      </c>
      <c r="AW648" s="69" t="s">
        <v>35</v>
      </c>
      <c r="AX648" s="7"/>
      <c r="AY648" s="68" t="str">
        <f t="shared" si="110"/>
        <v>BASIC WL</v>
      </c>
      <c r="AZ648" s="68" t="str">
        <f t="shared" si="110"/>
        <v>BASIC WL</v>
      </c>
      <c r="BA648" s="1"/>
      <c r="BB648" s="57"/>
      <c r="BE648"/>
      <c r="BF648" s="1"/>
      <c r="BG648" s="1"/>
      <c r="BH648" s="1"/>
      <c r="BI648" s="1"/>
      <c r="BJ648" s="1"/>
      <c r="BK648" s="1"/>
      <c r="BL648" s="1"/>
      <c r="BM648" s="1"/>
      <c r="BN648" s="1"/>
      <c r="BO648" s="1"/>
      <c r="BP648" s="1"/>
      <c r="BQ648" s="1"/>
      <c r="BR648" s="1"/>
      <c r="BS648" s="1"/>
      <c r="BT648" s="1"/>
      <c r="BU648" s="1"/>
      <c r="BV648" s="1"/>
      <c r="BW648" s="1"/>
      <c r="BX648" s="1"/>
      <c r="BY648" s="1"/>
      <c r="BZ648" s="1"/>
    </row>
    <row r="649" spans="1:78" s="59" customFormat="1" ht="90" x14ac:dyDescent="0.2">
      <c r="A649" s="45" t="str">
        <f t="shared" si="105"/>
        <v>EXT</v>
      </c>
      <c r="B649" s="45"/>
      <c r="C649" s="45"/>
      <c r="D649" s="206" t="s">
        <v>3007</v>
      </c>
      <c r="E649" s="140" t="s">
        <v>41</v>
      </c>
      <c r="F649" s="296" t="e">
        <v>#N/A</v>
      </c>
      <c r="G649" s="141">
        <f t="shared" si="101"/>
        <v>4</v>
      </c>
      <c r="H649" s="141" t="s">
        <v>42</v>
      </c>
      <c r="I649" s="138" t="s">
        <v>3062</v>
      </c>
      <c r="J649" s="125"/>
      <c r="K649" s="126"/>
      <c r="L649" s="126"/>
      <c r="M649" s="126"/>
      <c r="N649" s="125"/>
      <c r="O649" s="124" t="s">
        <v>42</v>
      </c>
      <c r="P649" s="124" t="str">
        <f t="shared" si="100"/>
        <v>0..1</v>
      </c>
      <c r="Q649" s="142" t="s">
        <v>3063</v>
      </c>
      <c r="R649" s="143" t="s">
        <v>3064</v>
      </c>
      <c r="S649" s="124"/>
      <c r="T649" s="129"/>
      <c r="U649" s="141" t="s">
        <v>42</v>
      </c>
      <c r="V649" s="124"/>
      <c r="W649" s="130"/>
      <c r="X649" s="38"/>
      <c r="Y649" s="144" t="s">
        <v>47</v>
      </c>
      <c r="Z649" s="144" t="s">
        <v>47</v>
      </c>
      <c r="AA649" s="4"/>
      <c r="AB649" s="13" t="str">
        <f t="shared" si="103"/>
        <v>/rsm:CrossIndustryInvoice/rsm:SupplyChainTradeTransaction/ram:ApplicableHeaderTradeDelivery/ram:ShipToTradeParty</v>
      </c>
      <c r="AC649" s="13" t="str">
        <f t="shared" si="104"/>
        <v>/ram:SpecifiedLegalOrganization</v>
      </c>
      <c r="AD649" s="14">
        <f>COUNTIFS(R$4:R649,AB649)</f>
        <v>1</v>
      </c>
      <c r="AE649" s="1"/>
      <c r="AF649" s="140" t="str">
        <f t="shared" si="106"/>
        <v>EXT</v>
      </c>
      <c r="AG649" s="141">
        <f t="shared" si="108"/>
        <v>4</v>
      </c>
      <c r="AH649" s="141" t="str">
        <f t="shared" si="107"/>
        <v>0..1</v>
      </c>
      <c r="AI649" s="138" t="s">
        <v>2102</v>
      </c>
      <c r="AJ649" s="125"/>
      <c r="AK649" s="126"/>
      <c r="AL649" s="126"/>
      <c r="AM649" s="126"/>
      <c r="AN649" s="125"/>
      <c r="AO649" s="124" t="str">
        <f t="shared" si="102"/>
        <v>0..1</v>
      </c>
      <c r="AP649" s="124" t="str">
        <f t="shared" si="102"/>
        <v>0..1</v>
      </c>
      <c r="AQ649" s="142" t="str">
        <f t="shared" si="102"/>
        <v>/rsm:CrossIndustryInvoice
/rsm:SupplyChainTradeTransaction
/ram:ApplicableHeaderTradeDelivery
/ram:ShipToTradeParty
/ram:SpecifiedLegalOrganization</v>
      </c>
      <c r="AR649" s="143" t="str">
        <f t="shared" si="102"/>
        <v>/rsm:CrossIndustryInvoice/rsm:SupplyChainTradeTransaction/ram:ApplicableHeaderTradeDelivery/ram:ShipToTradeParty/ram:SpecifiedLegalOrganization</v>
      </c>
      <c r="AS649" s="124"/>
      <c r="AT649" s="129"/>
      <c r="AU649" s="141" t="str">
        <f t="shared" si="109"/>
        <v>0..1</v>
      </c>
      <c r="AV649" s="124"/>
      <c r="AW649" s="130"/>
      <c r="AX649" s="7"/>
      <c r="AY649" s="144" t="str">
        <f t="shared" si="110"/>
        <v>EXTENDED</v>
      </c>
      <c r="AZ649" s="144" t="str">
        <f t="shared" si="110"/>
        <v>EXTENDED</v>
      </c>
      <c r="BA649" s="1"/>
      <c r="BB649" s="57"/>
      <c r="BE649"/>
      <c r="BF649" s="1"/>
      <c r="BG649" s="1"/>
      <c r="BH649" s="1"/>
      <c r="BI649" s="1"/>
      <c r="BJ649" s="1"/>
      <c r="BK649" s="1"/>
      <c r="BL649" s="1"/>
      <c r="BM649" s="1"/>
      <c r="BN649" s="1"/>
      <c r="BO649" s="1"/>
      <c r="BP649" s="1"/>
      <c r="BQ649" s="1"/>
      <c r="BR649" s="1"/>
      <c r="BS649" s="1"/>
      <c r="BT649" s="1"/>
      <c r="BU649" s="1"/>
      <c r="BV649" s="1"/>
      <c r="BW649" s="1"/>
      <c r="BX649" s="1"/>
      <c r="BY649" s="1"/>
      <c r="BZ649" s="1"/>
    </row>
    <row r="650" spans="1:78" s="59" customFormat="1" ht="105" x14ac:dyDescent="0.2">
      <c r="A650" s="45" t="str">
        <f t="shared" si="105"/>
        <v>EXT</v>
      </c>
      <c r="B650" s="45"/>
      <c r="C650" s="45"/>
      <c r="D650" s="206" t="s">
        <v>3007</v>
      </c>
      <c r="E650" s="61" t="s">
        <v>41</v>
      </c>
      <c r="F650" s="282" t="e">
        <v>#N/A</v>
      </c>
      <c r="G650" s="62">
        <f t="shared" si="101"/>
        <v>5</v>
      </c>
      <c r="H650" s="62" t="s">
        <v>42</v>
      </c>
      <c r="I650" s="64" t="s">
        <v>3</v>
      </c>
      <c r="J650" s="64"/>
      <c r="K650" s="65"/>
      <c r="L650" s="65"/>
      <c r="M650" s="65"/>
      <c r="N650" s="64"/>
      <c r="O650" s="66" t="s">
        <v>42</v>
      </c>
      <c r="P650" s="66" t="str">
        <f t="shared" si="100"/>
        <v>0..1</v>
      </c>
      <c r="Q650" s="6" t="s">
        <v>3065</v>
      </c>
      <c r="R650" s="67" t="s">
        <v>3066</v>
      </c>
      <c r="S650" s="66" t="s">
        <v>55</v>
      </c>
      <c r="T650" s="68" t="s">
        <v>56</v>
      </c>
      <c r="U650" s="62" t="s">
        <v>42</v>
      </c>
      <c r="V650" s="66"/>
      <c r="W650" s="69"/>
      <c r="X650" s="38"/>
      <c r="Y650" s="70" t="s">
        <v>47</v>
      </c>
      <c r="Z650" s="70" t="s">
        <v>47</v>
      </c>
      <c r="AA650" s="4"/>
      <c r="AB650" s="13" t="str">
        <f t="shared" si="103"/>
        <v>/rsm:CrossIndustryInvoice/rsm:SupplyChainTradeTransaction/ram:ApplicableHeaderTradeDelivery/ram:ShipToTradeParty/ram:SpecifiedLegalOrganization</v>
      </c>
      <c r="AC650" s="13" t="str">
        <f t="shared" si="104"/>
        <v>/ram:ID</v>
      </c>
      <c r="AD650" s="14">
        <f>COUNTIFS(R$4:R650,AB650)</f>
        <v>1</v>
      </c>
      <c r="AE650" s="1"/>
      <c r="AF650" s="61" t="str">
        <f t="shared" si="106"/>
        <v>EXT</v>
      </c>
      <c r="AG650" s="62">
        <f t="shared" si="108"/>
        <v>5</v>
      </c>
      <c r="AH650" s="62" t="str">
        <f t="shared" si="107"/>
        <v>0..1</v>
      </c>
      <c r="AI650" s="64" t="s">
        <v>1607</v>
      </c>
      <c r="AJ650" s="64"/>
      <c r="AK650" s="65"/>
      <c r="AL650" s="65"/>
      <c r="AM650" s="65"/>
      <c r="AN650" s="64"/>
      <c r="AO650" s="66" t="str">
        <f t="shared" si="102"/>
        <v>0..1</v>
      </c>
      <c r="AP650" s="66" t="str">
        <f t="shared" si="102"/>
        <v>0..1</v>
      </c>
      <c r="AQ650" s="6" t="str">
        <f t="shared" si="102"/>
        <v>/rsm:CrossIndustryInvoice
/rsm:SupplyChainTradeTransaction
/ram:ApplicableHeaderTradeDelivery
/ram:ShipToTradeParty
/ram:SpecifiedLegalOrganization
/ram:ID</v>
      </c>
      <c r="AR650" s="67" t="str">
        <f t="shared" si="102"/>
        <v>/rsm:CrossIndustryInvoice/rsm:SupplyChainTradeTransaction/ram:ApplicableHeaderTradeDelivery/ram:ShipToTradeParty/ram:SpecifiedLegalOrganization/ram:ID</v>
      </c>
      <c r="AS650" s="66" t="s">
        <v>55</v>
      </c>
      <c r="AT650" s="68" t="s">
        <v>56</v>
      </c>
      <c r="AU650" s="62" t="str">
        <f t="shared" si="109"/>
        <v>0..1</v>
      </c>
      <c r="AV650" s="66"/>
      <c r="AW650" s="69"/>
      <c r="AX650" s="7"/>
      <c r="AY650" s="70" t="str">
        <f t="shared" si="110"/>
        <v>EXTENDED</v>
      </c>
      <c r="AZ650" s="70" t="str">
        <f t="shared" si="110"/>
        <v>EXTENDED</v>
      </c>
      <c r="BA650" s="1"/>
      <c r="BB650" s="57"/>
      <c r="BE650"/>
      <c r="BF650" s="1"/>
      <c r="BG650" s="1"/>
      <c r="BH650" s="1"/>
      <c r="BI650" s="1"/>
      <c r="BJ650" s="1"/>
      <c r="BK650" s="1"/>
      <c r="BL650" s="1"/>
      <c r="BM650" s="1"/>
      <c r="BN650" s="1"/>
      <c r="BO650" s="1"/>
      <c r="BP650" s="1"/>
      <c r="BQ650" s="1"/>
      <c r="BR650" s="1"/>
      <c r="BS650" s="1"/>
      <c r="BT650" s="1"/>
      <c r="BU650" s="1"/>
      <c r="BV650" s="1"/>
      <c r="BW650" s="1"/>
      <c r="BX650" s="1"/>
      <c r="BY650" s="1"/>
      <c r="BZ650" s="1"/>
    </row>
    <row r="651" spans="1:78" s="59" customFormat="1" ht="120" x14ac:dyDescent="0.2">
      <c r="A651" s="45" t="str">
        <f t="shared" si="105"/>
        <v>EXT</v>
      </c>
      <c r="B651" s="45"/>
      <c r="C651" s="45"/>
      <c r="D651" s="206" t="s">
        <v>3007</v>
      </c>
      <c r="E651" s="61" t="s">
        <v>41</v>
      </c>
      <c r="F651" s="282" t="e">
        <v>#N/A</v>
      </c>
      <c r="G651" s="62">
        <f t="shared" si="101"/>
        <v>6</v>
      </c>
      <c r="H651" s="62" t="s">
        <v>42</v>
      </c>
      <c r="I651" s="64" t="s">
        <v>498</v>
      </c>
      <c r="J651" s="64"/>
      <c r="K651" s="65" t="s">
        <v>326</v>
      </c>
      <c r="L651" s="65" t="s">
        <v>916</v>
      </c>
      <c r="M651" s="65" t="s">
        <v>35</v>
      </c>
      <c r="N651" s="64" t="s">
        <v>128</v>
      </c>
      <c r="O651" s="66" t="s">
        <v>42</v>
      </c>
      <c r="P651" s="66" t="str">
        <f t="shared" si="100"/>
        <v>0..1</v>
      </c>
      <c r="Q651" s="6" t="s">
        <v>3067</v>
      </c>
      <c r="R651" s="67" t="s">
        <v>3068</v>
      </c>
      <c r="S651" s="66" t="s">
        <v>329</v>
      </c>
      <c r="T651" s="68" t="s">
        <v>163</v>
      </c>
      <c r="U651" s="62" t="s">
        <v>42</v>
      </c>
      <c r="V651" s="66"/>
      <c r="W651" s="69"/>
      <c r="X651" s="38"/>
      <c r="Y651" s="70" t="s">
        <v>47</v>
      </c>
      <c r="Z651" s="70" t="s">
        <v>47</v>
      </c>
      <c r="AA651" s="4"/>
      <c r="AB651" s="13" t="str">
        <f t="shared" si="103"/>
        <v>/rsm:CrossIndustryInvoice/rsm:SupplyChainTradeTransaction/ram:ApplicableHeaderTradeDelivery/ram:ShipToTradeParty/ram:SpecifiedLegalOrganization/ram:ID</v>
      </c>
      <c r="AC651" s="13" t="str">
        <f t="shared" si="104"/>
        <v>/@schemeID</v>
      </c>
      <c r="AD651" s="14">
        <f>COUNTIFS(R$4:R651,AB651)</f>
        <v>1</v>
      </c>
      <c r="AE651" s="1"/>
      <c r="AF651" s="61" t="str">
        <f t="shared" si="106"/>
        <v>EXT</v>
      </c>
      <c r="AG651" s="62">
        <f t="shared" si="108"/>
        <v>6</v>
      </c>
      <c r="AH651" s="62" t="str">
        <f t="shared" si="107"/>
        <v>0..1</v>
      </c>
      <c r="AI651" s="64" t="s">
        <v>330</v>
      </c>
      <c r="AJ651" s="64"/>
      <c r="AK651" s="65"/>
      <c r="AL651" s="65"/>
      <c r="AM651" s="65"/>
      <c r="AN651" s="64"/>
      <c r="AO651" s="66" t="str">
        <f t="shared" si="102"/>
        <v>0..1</v>
      </c>
      <c r="AP651" s="66" t="str">
        <f t="shared" si="102"/>
        <v>0..1</v>
      </c>
      <c r="AQ651" s="6" t="str">
        <f t="shared" si="102"/>
        <v>/rsm:CrossIndustryInvoice
/rsm:SupplyChainTradeTransaction
/ram:ApplicableHeaderTradeDelivery
/ram:ShipToTradeParty
/ram:SpecifiedLegalOrganization
/ram:ID
/@schemeID</v>
      </c>
      <c r="AR651" s="67" t="str">
        <f t="shared" si="102"/>
        <v>/rsm:CrossIndustryInvoice/rsm:SupplyChainTradeTransaction/ram:ApplicableHeaderTradeDelivery/ram:ShipToTradeParty/ram:SpecifiedLegalOrganization/ram:ID/@schemeID</v>
      </c>
      <c r="AS651" s="66" t="s">
        <v>329</v>
      </c>
      <c r="AT651" s="68" t="s">
        <v>163</v>
      </c>
      <c r="AU651" s="62" t="str">
        <f t="shared" si="109"/>
        <v>0..1</v>
      </c>
      <c r="AV651" s="66"/>
      <c r="AW651" s="69"/>
      <c r="AX651" s="7"/>
      <c r="AY651" s="70" t="str">
        <f t="shared" si="110"/>
        <v>EXTENDED</v>
      </c>
      <c r="AZ651" s="70" t="str">
        <f t="shared" si="110"/>
        <v>EXTENDED</v>
      </c>
      <c r="BA651" s="1"/>
      <c r="BB651" s="57"/>
      <c r="BE651"/>
      <c r="BF651" s="1"/>
      <c r="BG651" s="1"/>
      <c r="BH651" s="1"/>
      <c r="BI651" s="1"/>
      <c r="BJ651" s="1"/>
      <c r="BK651" s="1"/>
      <c r="BL651" s="1"/>
      <c r="BM651" s="1"/>
      <c r="BN651" s="1"/>
      <c r="BO651" s="1"/>
      <c r="BP651" s="1"/>
      <c r="BQ651" s="1"/>
      <c r="BR651" s="1"/>
      <c r="BS651" s="1"/>
      <c r="BT651" s="1"/>
      <c r="BU651" s="1"/>
      <c r="BV651" s="1"/>
      <c r="BW651" s="1"/>
      <c r="BX651" s="1"/>
      <c r="BY651" s="1"/>
      <c r="BZ651" s="1"/>
    </row>
    <row r="652" spans="1:78" s="59" customFormat="1" ht="105" x14ac:dyDescent="0.2">
      <c r="A652" s="45" t="str">
        <f t="shared" si="105"/>
        <v>EXT</v>
      </c>
      <c r="B652" s="45"/>
      <c r="C652" s="45"/>
      <c r="D652" s="206" t="s">
        <v>3007</v>
      </c>
      <c r="E652" s="61" t="s">
        <v>41</v>
      </c>
      <c r="F652" s="282" t="e">
        <v>#N/A</v>
      </c>
      <c r="G652" s="62">
        <f t="shared" si="101"/>
        <v>5</v>
      </c>
      <c r="H652" s="62" t="s">
        <v>42</v>
      </c>
      <c r="I652" s="64" t="s">
        <v>3069</v>
      </c>
      <c r="J652" s="64"/>
      <c r="K652" s="65"/>
      <c r="L652" s="65"/>
      <c r="M652" s="65"/>
      <c r="N652" s="64"/>
      <c r="O652" s="66" t="s">
        <v>42</v>
      </c>
      <c r="P652" s="66" t="str">
        <f t="shared" si="100"/>
        <v>0..1</v>
      </c>
      <c r="Q652" s="6" t="s">
        <v>3070</v>
      </c>
      <c r="R652" s="67" t="s">
        <v>3071</v>
      </c>
      <c r="S652" s="66" t="s">
        <v>73</v>
      </c>
      <c r="T652" s="68" t="s">
        <v>56</v>
      </c>
      <c r="U652" s="62" t="s">
        <v>42</v>
      </c>
      <c r="V652" s="66"/>
      <c r="W652" s="69"/>
      <c r="X652" s="38"/>
      <c r="Y652" s="70" t="s">
        <v>47</v>
      </c>
      <c r="Z652" s="70" t="s">
        <v>47</v>
      </c>
      <c r="AA652" s="4"/>
      <c r="AB652" s="13" t="str">
        <f t="shared" si="103"/>
        <v>/rsm:CrossIndustryInvoice/rsm:SupplyChainTradeTransaction/ram:ApplicableHeaderTradeDelivery/ram:ShipToTradeParty/ram:SpecifiedLegalOrganization</v>
      </c>
      <c r="AC652" s="13" t="str">
        <f t="shared" si="104"/>
        <v>/ram:TradingBusinessName</v>
      </c>
      <c r="AD652" s="14">
        <f>COUNTIFS(R$4:R652,AB652)</f>
        <v>1</v>
      </c>
      <c r="AE652" s="1"/>
      <c r="AF652" s="61" t="str">
        <f t="shared" si="106"/>
        <v>EXT</v>
      </c>
      <c r="AG652" s="62">
        <f t="shared" si="108"/>
        <v>5</v>
      </c>
      <c r="AH652" s="62" t="str">
        <f t="shared" si="107"/>
        <v>0..1</v>
      </c>
      <c r="AI652" s="64" t="s">
        <v>2112</v>
      </c>
      <c r="AJ652" s="64"/>
      <c r="AK652" s="65"/>
      <c r="AL652" s="65"/>
      <c r="AM652" s="65"/>
      <c r="AN652" s="64"/>
      <c r="AO652" s="66" t="str">
        <f t="shared" si="102"/>
        <v>0..1</v>
      </c>
      <c r="AP652" s="66" t="str">
        <f t="shared" si="102"/>
        <v>0..1</v>
      </c>
      <c r="AQ652" s="6" t="str">
        <f t="shared" si="102"/>
        <v>/rsm:CrossIndustryInvoice
/rsm:SupplyChainTradeTransaction
/ram:ApplicableHeaderTradeDelivery
/ram:ShipToTradeParty
/ram:SpecifiedLegalOrganization
/ram:TradingBusinessName</v>
      </c>
      <c r="AR652" s="67" t="str">
        <f t="shared" si="102"/>
        <v>/rsm:CrossIndustryInvoice/rsm:SupplyChainTradeTransaction/ram:ApplicableHeaderTradeDelivery/ram:ShipToTradeParty/ram:SpecifiedLegalOrganization/ram:TradingBusinessName</v>
      </c>
      <c r="AS652" s="66" t="s">
        <v>73</v>
      </c>
      <c r="AT652" s="68" t="s">
        <v>56</v>
      </c>
      <c r="AU652" s="62" t="str">
        <f t="shared" si="109"/>
        <v>0..1</v>
      </c>
      <c r="AV652" s="66"/>
      <c r="AW652" s="69"/>
      <c r="AX652" s="7"/>
      <c r="AY652" s="70" t="str">
        <f t="shared" si="110"/>
        <v>EXTENDED</v>
      </c>
      <c r="AZ652" s="70" t="str">
        <f t="shared" si="110"/>
        <v>EXTENDED</v>
      </c>
      <c r="BA652" s="1"/>
      <c r="BB652" s="57"/>
      <c r="BE652"/>
      <c r="BF652" s="1"/>
      <c r="BG652" s="1"/>
      <c r="BH652" s="1"/>
      <c r="BI652" s="1"/>
      <c r="BJ652" s="1"/>
      <c r="BK652" s="1"/>
      <c r="BL652" s="1"/>
      <c r="BM652" s="1"/>
      <c r="BN652" s="1"/>
      <c r="BO652" s="1"/>
      <c r="BP652" s="1"/>
      <c r="BQ652" s="1"/>
      <c r="BR652" s="1"/>
      <c r="BS652" s="1"/>
      <c r="BT652" s="1"/>
      <c r="BU652" s="1"/>
      <c r="BV652" s="1"/>
      <c r="BW652" s="1"/>
      <c r="BX652" s="1"/>
      <c r="BY652" s="1"/>
      <c r="BZ652" s="1"/>
    </row>
    <row r="653" spans="1:78" s="59" customFormat="1" ht="105" x14ac:dyDescent="0.2">
      <c r="A653" s="45" t="str">
        <f t="shared" si="105"/>
        <v>EXT</v>
      </c>
      <c r="B653" s="131" t="s">
        <v>304</v>
      </c>
      <c r="C653" s="131"/>
      <c r="D653" s="206" t="s">
        <v>3007</v>
      </c>
      <c r="E653" s="162" t="s">
        <v>41</v>
      </c>
      <c r="F653" s="298" t="e">
        <v>#N/A</v>
      </c>
      <c r="G653" s="163">
        <f t="shared" ref="G653:G716" si="111">LEN(R653)-LEN(SUBSTITUTE(R653,"/",""))-1</f>
        <v>5</v>
      </c>
      <c r="H653" s="163" t="s">
        <v>42</v>
      </c>
      <c r="I653" s="164" t="s">
        <v>3072</v>
      </c>
      <c r="J653" s="164" t="s">
        <v>3073</v>
      </c>
      <c r="K653" s="165"/>
      <c r="L653" s="165"/>
      <c r="M653" s="165"/>
      <c r="N653" s="164"/>
      <c r="O653" s="66" t="s">
        <v>42</v>
      </c>
      <c r="P653" s="66" t="str">
        <f t="shared" si="100"/>
        <v>0..1</v>
      </c>
      <c r="Q653" s="167" t="s">
        <v>3074</v>
      </c>
      <c r="R653" s="168" t="s">
        <v>3075</v>
      </c>
      <c r="S653" s="166"/>
      <c r="T653" s="169"/>
      <c r="U653" s="163" t="s">
        <v>42</v>
      </c>
      <c r="V653" s="166"/>
      <c r="W653" s="170"/>
      <c r="X653" s="38"/>
      <c r="Y653" s="171" t="s">
        <v>47</v>
      </c>
      <c r="Z653" s="171" t="s">
        <v>47</v>
      </c>
      <c r="AA653" s="57"/>
      <c r="AB653" s="13" t="str">
        <f t="shared" si="103"/>
        <v>/rsm:CrossIndustryInvoice/rsm:SupplyChainTradeTransaction/ram:ApplicableHeaderTradeDelivery/ram:ShipToTradeParty/ram:SpecifiedLegalOrganization</v>
      </c>
      <c r="AC653" s="13" t="str">
        <f t="shared" si="104"/>
        <v>/ram:PostalTradeAddress</v>
      </c>
      <c r="AD653" s="14">
        <f>COUNTIFS(R$4:R653,AB653)</f>
        <v>1</v>
      </c>
      <c r="AE653" s="57"/>
      <c r="AF653" s="162" t="str">
        <f t="shared" si="106"/>
        <v>EXT</v>
      </c>
      <c r="AG653" s="163">
        <f t="shared" si="108"/>
        <v>5</v>
      </c>
      <c r="AH653" s="163" t="str">
        <f t="shared" si="107"/>
        <v>0..1</v>
      </c>
      <c r="AI653" s="164" t="s">
        <v>1632</v>
      </c>
      <c r="AJ653" s="164" t="s">
        <v>1633</v>
      </c>
      <c r="AK653" s="165"/>
      <c r="AL653" s="165"/>
      <c r="AM653" s="165"/>
      <c r="AN653" s="164"/>
      <c r="AO653" s="66" t="str">
        <f t="shared" si="102"/>
        <v>0..1</v>
      </c>
      <c r="AP653" s="66" t="str">
        <f t="shared" si="102"/>
        <v>0..1</v>
      </c>
      <c r="AQ653" s="167" t="str">
        <f t="shared" si="102"/>
        <v>/rsm:CrossIndustryInvoice
/rsm:SupplyChainTradeTransaction
/ram:ApplicableHeaderTradeDelivery
/ram:ShipToTradeParty
/ram:SpecifiedLegalOrganization
/ram:PostalTradeAddress</v>
      </c>
      <c r="AR653" s="168" t="str">
        <f t="shared" si="102"/>
        <v>/rsm:CrossIndustryInvoice/rsm:SupplyChainTradeTransaction/ram:ApplicableHeaderTradeDelivery/ram:ShipToTradeParty/ram:SpecifiedLegalOrganization/ram:PostalTradeAddress</v>
      </c>
      <c r="AS653" s="166"/>
      <c r="AT653" s="169"/>
      <c r="AU653" s="163" t="str">
        <f t="shared" si="109"/>
        <v>0..1</v>
      </c>
      <c r="AV653" s="166"/>
      <c r="AW653" s="170"/>
      <c r="AX653" s="7"/>
      <c r="AY653" s="171" t="str">
        <f t="shared" si="110"/>
        <v>EXTENDED</v>
      </c>
      <c r="AZ653" s="171" t="str">
        <f t="shared" si="110"/>
        <v>EXTENDED</v>
      </c>
      <c r="BA653" s="1"/>
      <c r="BB653" s="57"/>
      <c r="BE653"/>
      <c r="BF653" s="1"/>
      <c r="BG653" s="1"/>
      <c r="BH653" s="1"/>
      <c r="BI653" s="1"/>
      <c r="BJ653" s="1"/>
      <c r="BK653" s="1"/>
      <c r="BL653" s="1"/>
      <c r="BM653" s="1"/>
      <c r="BN653" s="1"/>
      <c r="BO653" s="1"/>
      <c r="BP653" s="1"/>
      <c r="BQ653" s="1"/>
      <c r="BR653" s="1"/>
      <c r="BS653" s="1"/>
      <c r="BT653" s="1"/>
      <c r="BU653" s="1"/>
      <c r="BV653" s="1"/>
      <c r="BW653" s="1"/>
      <c r="BX653" s="1"/>
      <c r="BY653" s="1"/>
      <c r="BZ653" s="1"/>
    </row>
    <row r="654" spans="1:78" s="59" customFormat="1" ht="120" x14ac:dyDescent="0.2">
      <c r="A654" s="45" t="str">
        <f t="shared" si="105"/>
        <v>EXT</v>
      </c>
      <c r="B654" s="131" t="s">
        <v>304</v>
      </c>
      <c r="C654" s="131"/>
      <c r="D654" s="206" t="s">
        <v>3007</v>
      </c>
      <c r="E654" s="61" t="s">
        <v>41</v>
      </c>
      <c r="F654" s="282" t="e">
        <v>#N/A</v>
      </c>
      <c r="G654" s="62">
        <f t="shared" si="111"/>
        <v>6</v>
      </c>
      <c r="H654" s="62" t="s">
        <v>42</v>
      </c>
      <c r="I654" s="64" t="s">
        <v>1634</v>
      </c>
      <c r="J654" s="64" t="s">
        <v>1635</v>
      </c>
      <c r="K654" s="65" t="s">
        <v>1636</v>
      </c>
      <c r="L654" s="65"/>
      <c r="M654" s="65"/>
      <c r="N654" s="64"/>
      <c r="O654" s="66" t="s">
        <v>42</v>
      </c>
      <c r="P654" s="66" t="str">
        <f t="shared" si="100"/>
        <v>0..1</v>
      </c>
      <c r="Q654" s="6" t="s">
        <v>3076</v>
      </c>
      <c r="R654" s="67" t="s">
        <v>3077</v>
      </c>
      <c r="S654" s="66" t="s">
        <v>73</v>
      </c>
      <c r="T654" s="68" t="s">
        <v>56</v>
      </c>
      <c r="U654" s="62" t="s">
        <v>42</v>
      </c>
      <c r="V654" s="66"/>
      <c r="W654" s="69"/>
      <c r="X654" s="38"/>
      <c r="Y654" s="70" t="s">
        <v>47</v>
      </c>
      <c r="Z654" s="70" t="s">
        <v>47</v>
      </c>
      <c r="AA654" s="57"/>
      <c r="AB654" s="13" t="str">
        <f t="shared" si="103"/>
        <v>/rsm:CrossIndustryInvoice/rsm:SupplyChainTradeTransaction/ram:ApplicableHeaderTradeDelivery/ram:ShipToTradeParty/ram:SpecifiedLegalOrganization/ram:PostalTradeAddress</v>
      </c>
      <c r="AC654" s="13" t="str">
        <f t="shared" si="104"/>
        <v>/ram:PostcodeCode</v>
      </c>
      <c r="AD654" s="14">
        <f>COUNTIFS(R$4:R654,AB654)</f>
        <v>1</v>
      </c>
      <c r="AE654" s="57"/>
      <c r="AF654" s="61" t="str">
        <f t="shared" si="106"/>
        <v>EXT</v>
      </c>
      <c r="AG654" s="62">
        <f t="shared" si="108"/>
        <v>6</v>
      </c>
      <c r="AH654" s="62" t="str">
        <f t="shared" si="107"/>
        <v>0..1</v>
      </c>
      <c r="AI654" s="64" t="s">
        <v>2544</v>
      </c>
      <c r="AJ654" s="64"/>
      <c r="AK654" s="65"/>
      <c r="AL654" s="65"/>
      <c r="AM654" s="65"/>
      <c r="AN654" s="64"/>
      <c r="AO654" s="66" t="str">
        <f t="shared" si="102"/>
        <v>0..1</v>
      </c>
      <c r="AP654" s="66" t="str">
        <f t="shared" si="102"/>
        <v>0..1</v>
      </c>
      <c r="AQ654" s="6" t="str">
        <f t="shared" si="102"/>
        <v>/rsm:CrossIndustryInvoice
/rsm:SupplyChainTradeTransaction
/ram:ApplicableHeaderTradeDelivery
/ram:ShipToTradeParty
/ram:SpecifiedLegalOrganization
/ram:PostalTradeAddress
/ram:PostcodeCode</v>
      </c>
      <c r="AR654" s="67" t="str">
        <f t="shared" si="102"/>
        <v>/rsm:CrossIndustryInvoice/rsm:SupplyChainTradeTransaction/ram:ApplicableHeaderTradeDelivery/ram:ShipToTradeParty/ram:SpecifiedLegalOrganization/ram:PostalTradeAddress/ram:PostcodeCode</v>
      </c>
      <c r="AS654" s="66" t="s">
        <v>73</v>
      </c>
      <c r="AT654" s="68" t="s">
        <v>56</v>
      </c>
      <c r="AU654" s="62" t="str">
        <f t="shared" si="109"/>
        <v>0..1</v>
      </c>
      <c r="AV654" s="66"/>
      <c r="AW654" s="69"/>
      <c r="AX654" s="7"/>
      <c r="AY654" s="70" t="str">
        <f t="shared" si="110"/>
        <v>EXTENDED</v>
      </c>
      <c r="AZ654" s="70" t="str">
        <f t="shared" si="110"/>
        <v>EXTENDED</v>
      </c>
      <c r="BA654" s="1"/>
      <c r="BB654" s="57"/>
      <c r="BE654"/>
      <c r="BF654" s="1"/>
      <c r="BG654" s="1"/>
      <c r="BH654" s="1"/>
      <c r="BI654" s="1"/>
      <c r="BJ654" s="1"/>
      <c r="BK654" s="1"/>
      <c r="BL654" s="1"/>
      <c r="BM654" s="1"/>
      <c r="BN654" s="1"/>
      <c r="BO654" s="1"/>
      <c r="BP654" s="1"/>
      <c r="BQ654" s="1"/>
      <c r="BR654" s="1"/>
      <c r="BS654" s="1"/>
      <c r="BT654" s="1"/>
      <c r="BU654" s="1"/>
      <c r="BV654" s="1"/>
      <c r="BW654" s="1"/>
      <c r="BX654" s="1"/>
      <c r="BY654" s="1"/>
      <c r="BZ654" s="1"/>
    </row>
    <row r="655" spans="1:78" s="59" customFormat="1" ht="120" x14ac:dyDescent="0.2">
      <c r="A655" s="45" t="str">
        <f t="shared" si="105"/>
        <v>EXT</v>
      </c>
      <c r="B655" s="131" t="s">
        <v>304</v>
      </c>
      <c r="C655" s="131"/>
      <c r="D655" s="206" t="s">
        <v>3007</v>
      </c>
      <c r="E655" s="61" t="s">
        <v>41</v>
      </c>
      <c r="F655" s="282" t="e">
        <v>#N/A</v>
      </c>
      <c r="G655" s="62">
        <f t="shared" si="111"/>
        <v>6</v>
      </c>
      <c r="H655" s="62" t="s">
        <v>42</v>
      </c>
      <c r="I655" s="64" t="s">
        <v>1640</v>
      </c>
      <c r="J655" s="64" t="s">
        <v>1641</v>
      </c>
      <c r="K655" s="65" t="s">
        <v>1642</v>
      </c>
      <c r="L655" s="65"/>
      <c r="M655" s="65"/>
      <c r="N655" s="64"/>
      <c r="O655" s="66" t="s">
        <v>42</v>
      </c>
      <c r="P655" s="66" t="str">
        <f t="shared" si="100"/>
        <v>0..1</v>
      </c>
      <c r="Q655" s="6" t="s">
        <v>3078</v>
      </c>
      <c r="R655" s="67" t="s">
        <v>3079</v>
      </c>
      <c r="S655" s="66" t="s">
        <v>73</v>
      </c>
      <c r="T655" s="68" t="s">
        <v>56</v>
      </c>
      <c r="U655" s="62" t="s">
        <v>42</v>
      </c>
      <c r="V655" s="66"/>
      <c r="W655" s="69"/>
      <c r="X655" s="38"/>
      <c r="Y655" s="70" t="s">
        <v>47</v>
      </c>
      <c r="Z655" s="70" t="s">
        <v>47</v>
      </c>
      <c r="AA655" s="57"/>
      <c r="AB655" s="13" t="str">
        <f t="shared" si="103"/>
        <v>/rsm:CrossIndustryInvoice/rsm:SupplyChainTradeTransaction/ram:ApplicableHeaderTradeDelivery/ram:ShipToTradeParty/ram:SpecifiedLegalOrganization/ram:PostalTradeAddress</v>
      </c>
      <c r="AC655" s="13" t="str">
        <f t="shared" si="104"/>
        <v>/ram:LineOne</v>
      </c>
      <c r="AD655" s="14">
        <f>COUNTIFS(R$4:R655,AB655)</f>
        <v>1</v>
      </c>
      <c r="AE655" s="57"/>
      <c r="AF655" s="61" t="str">
        <f t="shared" si="106"/>
        <v>EXT</v>
      </c>
      <c r="AG655" s="62">
        <f t="shared" si="108"/>
        <v>6</v>
      </c>
      <c r="AH655" s="62" t="str">
        <f t="shared" si="107"/>
        <v>0..1</v>
      </c>
      <c r="AI655" s="64" t="s">
        <v>2547</v>
      </c>
      <c r="AJ655" s="64"/>
      <c r="AK655" s="65"/>
      <c r="AL655" s="65"/>
      <c r="AM655" s="65"/>
      <c r="AN655" s="64"/>
      <c r="AO655" s="66" t="str">
        <f t="shared" si="102"/>
        <v>0..1</v>
      </c>
      <c r="AP655" s="66" t="str">
        <f t="shared" si="102"/>
        <v>0..1</v>
      </c>
      <c r="AQ655" s="6" t="str">
        <f t="shared" si="102"/>
        <v>/rsm:CrossIndustryInvoice
/rsm:SupplyChainTradeTransaction
/ram:ApplicableHeaderTradeDelivery
/ram:ShipToTradeParty
/ram:SpecifiedLegalOrganization
/ram:PostalTradeAddress
/ram:LineOne</v>
      </c>
      <c r="AR655" s="67" t="str">
        <f t="shared" si="102"/>
        <v>/rsm:CrossIndustryInvoice/rsm:SupplyChainTradeTransaction/ram:ApplicableHeaderTradeDelivery/ram:ShipToTradeParty/ram:SpecifiedLegalOrganization/ram:PostalTradeAddress/ram:LineOne</v>
      </c>
      <c r="AS655" s="66" t="s">
        <v>73</v>
      </c>
      <c r="AT655" s="68" t="s">
        <v>56</v>
      </c>
      <c r="AU655" s="62" t="str">
        <f t="shared" si="109"/>
        <v>0..1</v>
      </c>
      <c r="AV655" s="66"/>
      <c r="AW655" s="69"/>
      <c r="AX655" s="7"/>
      <c r="AY655" s="70" t="str">
        <f t="shared" si="110"/>
        <v>EXTENDED</v>
      </c>
      <c r="AZ655" s="70" t="str">
        <f t="shared" si="110"/>
        <v>EXTENDED</v>
      </c>
      <c r="BA655" s="1"/>
      <c r="BB655" s="57"/>
      <c r="BE655"/>
      <c r="BF655" s="1"/>
      <c r="BG655" s="1"/>
      <c r="BH655" s="1"/>
      <c r="BI655" s="1"/>
      <c r="BJ655" s="1"/>
      <c r="BK655" s="1"/>
      <c r="BL655" s="1"/>
      <c r="BM655" s="1"/>
      <c r="BN655" s="1"/>
      <c r="BO655" s="1"/>
      <c r="BP655" s="1"/>
      <c r="BQ655" s="1"/>
      <c r="BR655" s="1"/>
      <c r="BS655" s="1"/>
      <c r="BT655" s="1"/>
      <c r="BU655" s="1"/>
      <c r="BV655" s="1"/>
      <c r="BW655" s="1"/>
      <c r="BX655" s="1"/>
      <c r="BY655" s="1"/>
      <c r="BZ655" s="1"/>
    </row>
    <row r="656" spans="1:78" s="59" customFormat="1" ht="120" x14ac:dyDescent="0.2">
      <c r="A656" s="45" t="str">
        <f t="shared" si="105"/>
        <v>EXT</v>
      </c>
      <c r="B656" s="131" t="s">
        <v>304</v>
      </c>
      <c r="C656" s="131"/>
      <c r="D656" s="206" t="s">
        <v>3007</v>
      </c>
      <c r="E656" s="61" t="s">
        <v>41</v>
      </c>
      <c r="F656" s="282" t="e">
        <v>#N/A</v>
      </c>
      <c r="G656" s="62">
        <f t="shared" si="111"/>
        <v>6</v>
      </c>
      <c r="H656" s="62" t="s">
        <v>42</v>
      </c>
      <c r="I656" s="64" t="s">
        <v>1646</v>
      </c>
      <c r="J656" s="64" t="s">
        <v>1647</v>
      </c>
      <c r="K656" s="65"/>
      <c r="L656" s="65"/>
      <c r="M656" s="65"/>
      <c r="N656" s="64"/>
      <c r="O656" s="66" t="s">
        <v>42</v>
      </c>
      <c r="P656" s="66" t="str">
        <f t="shared" si="100"/>
        <v>0..1</v>
      </c>
      <c r="Q656" s="6" t="s">
        <v>3080</v>
      </c>
      <c r="R656" s="67" t="s">
        <v>3081</v>
      </c>
      <c r="S656" s="66" t="s">
        <v>73</v>
      </c>
      <c r="T656" s="68" t="s">
        <v>56</v>
      </c>
      <c r="U656" s="62" t="s">
        <v>42</v>
      </c>
      <c r="V656" s="66"/>
      <c r="W656" s="69"/>
      <c r="X656" s="38"/>
      <c r="Y656" s="70" t="s">
        <v>47</v>
      </c>
      <c r="Z656" s="70" t="s">
        <v>47</v>
      </c>
      <c r="AA656" s="57"/>
      <c r="AB656" s="13" t="str">
        <f t="shared" si="103"/>
        <v>/rsm:CrossIndustryInvoice/rsm:SupplyChainTradeTransaction/ram:ApplicableHeaderTradeDelivery/ram:ShipToTradeParty/ram:SpecifiedLegalOrganization/ram:PostalTradeAddress</v>
      </c>
      <c r="AC656" s="13" t="str">
        <f t="shared" si="104"/>
        <v>/ram:LineTwo</v>
      </c>
      <c r="AD656" s="14">
        <f>COUNTIFS(R$4:R656,AB656)</f>
        <v>1</v>
      </c>
      <c r="AE656" s="57"/>
      <c r="AF656" s="61" t="str">
        <f t="shared" si="106"/>
        <v>EXT</v>
      </c>
      <c r="AG656" s="62">
        <f t="shared" si="108"/>
        <v>6</v>
      </c>
      <c r="AH656" s="62" t="str">
        <f t="shared" si="107"/>
        <v>0..1</v>
      </c>
      <c r="AI656" s="64" t="s">
        <v>2550</v>
      </c>
      <c r="AJ656" s="64"/>
      <c r="AK656" s="65"/>
      <c r="AL656" s="65"/>
      <c r="AM656" s="65"/>
      <c r="AN656" s="64"/>
      <c r="AO656" s="66" t="str">
        <f t="shared" si="102"/>
        <v>0..1</v>
      </c>
      <c r="AP656" s="66" t="str">
        <f t="shared" si="102"/>
        <v>0..1</v>
      </c>
      <c r="AQ656" s="6" t="str">
        <f t="shared" si="102"/>
        <v>/rsm:CrossIndustryInvoice
/rsm:SupplyChainTradeTransaction
/ram:ApplicableHeaderTradeDelivery
/ram:ShipToTradeParty
/ram:SpecifiedLegalOrganization
/ram:PostalTradeAddress
/ram:LineTwo</v>
      </c>
      <c r="AR656" s="67" t="str">
        <f t="shared" si="102"/>
        <v>/rsm:CrossIndustryInvoice/rsm:SupplyChainTradeTransaction/ram:ApplicableHeaderTradeDelivery/ram:ShipToTradeParty/ram:SpecifiedLegalOrganization/ram:PostalTradeAddress/ram:LineTwo</v>
      </c>
      <c r="AS656" s="66" t="s">
        <v>73</v>
      </c>
      <c r="AT656" s="68" t="s">
        <v>56</v>
      </c>
      <c r="AU656" s="62" t="str">
        <f t="shared" si="109"/>
        <v>0..1</v>
      </c>
      <c r="AV656" s="66"/>
      <c r="AW656" s="69"/>
      <c r="AX656" s="7"/>
      <c r="AY656" s="70" t="str">
        <f t="shared" si="110"/>
        <v>EXTENDED</v>
      </c>
      <c r="AZ656" s="70" t="str">
        <f t="shared" si="110"/>
        <v>EXTENDED</v>
      </c>
      <c r="BA656" s="1"/>
      <c r="BB656" s="57"/>
      <c r="BE656"/>
      <c r="BF656" s="1"/>
      <c r="BG656" s="1"/>
      <c r="BH656" s="1"/>
      <c r="BI656" s="1"/>
      <c r="BJ656" s="1"/>
      <c r="BK656" s="1"/>
      <c r="BL656" s="1"/>
      <c r="BM656" s="1"/>
      <c r="BN656" s="1"/>
      <c r="BO656" s="1"/>
      <c r="BP656" s="1"/>
      <c r="BQ656" s="1"/>
      <c r="BR656" s="1"/>
      <c r="BS656" s="1"/>
      <c r="BT656" s="1"/>
      <c r="BU656" s="1"/>
      <c r="BV656" s="1"/>
      <c r="BW656" s="1"/>
      <c r="BX656" s="1"/>
      <c r="BY656" s="1"/>
      <c r="BZ656" s="1"/>
    </row>
    <row r="657" spans="1:78" s="59" customFormat="1" ht="120" x14ac:dyDescent="0.2">
      <c r="A657" s="45" t="str">
        <f t="shared" si="105"/>
        <v>EXT</v>
      </c>
      <c r="B657" s="131" t="s">
        <v>304</v>
      </c>
      <c r="C657" s="131"/>
      <c r="D657" s="206" t="s">
        <v>3007</v>
      </c>
      <c r="E657" s="61" t="s">
        <v>41</v>
      </c>
      <c r="F657" s="282" t="e">
        <v>#N/A</v>
      </c>
      <c r="G657" s="62">
        <f t="shared" si="111"/>
        <v>6</v>
      </c>
      <c r="H657" s="62" t="s">
        <v>42</v>
      </c>
      <c r="I657" s="64" t="s">
        <v>1651</v>
      </c>
      <c r="J657" s="64" t="s">
        <v>1647</v>
      </c>
      <c r="K657" s="65"/>
      <c r="L657" s="65"/>
      <c r="M657" s="65"/>
      <c r="N657" s="64"/>
      <c r="O657" s="66" t="s">
        <v>42</v>
      </c>
      <c r="P657" s="66" t="str">
        <f t="shared" si="100"/>
        <v>0..1</v>
      </c>
      <c r="Q657" s="6" t="s">
        <v>3082</v>
      </c>
      <c r="R657" s="67" t="s">
        <v>3083</v>
      </c>
      <c r="S657" s="66" t="s">
        <v>73</v>
      </c>
      <c r="T657" s="68" t="s">
        <v>56</v>
      </c>
      <c r="U657" s="62" t="s">
        <v>42</v>
      </c>
      <c r="V657" s="66"/>
      <c r="W657" s="69"/>
      <c r="X657" s="38"/>
      <c r="Y657" s="70" t="s">
        <v>47</v>
      </c>
      <c r="Z657" s="70" t="s">
        <v>47</v>
      </c>
      <c r="AA657" s="190"/>
      <c r="AB657" s="13" t="str">
        <f t="shared" si="103"/>
        <v>/rsm:CrossIndustryInvoice/rsm:SupplyChainTradeTransaction/ram:ApplicableHeaderTradeDelivery/ram:ShipToTradeParty/ram:SpecifiedLegalOrganization/ram:PostalTradeAddress</v>
      </c>
      <c r="AC657" s="13" t="str">
        <f t="shared" si="104"/>
        <v>/ram:LineThree</v>
      </c>
      <c r="AD657" s="14">
        <f>COUNTIFS(R$4:R657,AB657)</f>
        <v>1</v>
      </c>
      <c r="AE657" s="11"/>
      <c r="AF657" s="61" t="str">
        <f t="shared" si="106"/>
        <v>EXT</v>
      </c>
      <c r="AG657" s="62">
        <f t="shared" si="108"/>
        <v>6</v>
      </c>
      <c r="AH657" s="62" t="str">
        <f t="shared" si="107"/>
        <v>0..1</v>
      </c>
      <c r="AI657" s="64" t="s">
        <v>2553</v>
      </c>
      <c r="AJ657" s="64"/>
      <c r="AK657" s="65"/>
      <c r="AL657" s="65"/>
      <c r="AM657" s="65"/>
      <c r="AN657" s="64"/>
      <c r="AO657" s="66" t="str">
        <f t="shared" si="102"/>
        <v>0..1</v>
      </c>
      <c r="AP657" s="66" t="str">
        <f t="shared" si="102"/>
        <v>0..1</v>
      </c>
      <c r="AQ657" s="6" t="str">
        <f t="shared" si="102"/>
        <v>/rsm:CrossIndustryInvoice
/rsm:SupplyChainTradeTransaction
/ram:ApplicableHeaderTradeDelivery
/ram:ShipToTradeParty
/ram:SpecifiedLegalOrganization
/ram:PostalTradeAddress
/ram:LineThree</v>
      </c>
      <c r="AR657" s="67" t="str">
        <f t="shared" si="102"/>
        <v>/rsm:CrossIndustryInvoice/rsm:SupplyChainTradeTransaction/ram:ApplicableHeaderTradeDelivery/ram:ShipToTradeParty/ram:SpecifiedLegalOrganization/ram:PostalTradeAddress/ram:LineThree</v>
      </c>
      <c r="AS657" s="66" t="s">
        <v>73</v>
      </c>
      <c r="AT657" s="68" t="s">
        <v>56</v>
      </c>
      <c r="AU657" s="62" t="str">
        <f t="shared" si="109"/>
        <v>0..1</v>
      </c>
      <c r="AV657" s="66"/>
      <c r="AW657" s="69"/>
      <c r="AX657" s="7"/>
      <c r="AY657" s="70" t="str">
        <f t="shared" si="110"/>
        <v>EXTENDED</v>
      </c>
      <c r="AZ657" s="70" t="str">
        <f t="shared" si="110"/>
        <v>EXTENDED</v>
      </c>
      <c r="BA657" s="1"/>
      <c r="BB657" s="57"/>
      <c r="BE657"/>
      <c r="BF657" s="1"/>
      <c r="BG657" s="1"/>
      <c r="BH657" s="1"/>
      <c r="BI657" s="1"/>
      <c r="BJ657" s="1"/>
      <c r="BK657" s="1"/>
      <c r="BL657" s="1"/>
      <c r="BM657" s="1"/>
      <c r="BN657" s="1"/>
      <c r="BO657" s="1"/>
      <c r="BP657" s="1"/>
      <c r="BQ657" s="1"/>
      <c r="BR657" s="1"/>
      <c r="BS657" s="1"/>
      <c r="BT657" s="1"/>
      <c r="BU657" s="1"/>
      <c r="BV657" s="1"/>
      <c r="BW657" s="1"/>
      <c r="BX657" s="1"/>
      <c r="BY657" s="1"/>
      <c r="BZ657" s="1"/>
    </row>
    <row r="658" spans="1:78" s="59" customFormat="1" ht="120" x14ac:dyDescent="0.2">
      <c r="A658" s="45" t="str">
        <f t="shared" si="105"/>
        <v>EXT</v>
      </c>
      <c r="B658" s="131" t="s">
        <v>304</v>
      </c>
      <c r="C658" s="131"/>
      <c r="D658" s="206" t="s">
        <v>3007</v>
      </c>
      <c r="E658" s="61" t="s">
        <v>41</v>
      </c>
      <c r="F658" s="282" t="e">
        <v>#N/A</v>
      </c>
      <c r="G658" s="62">
        <f t="shared" si="111"/>
        <v>6</v>
      </c>
      <c r="H658" s="62" t="s">
        <v>42</v>
      </c>
      <c r="I658" s="64" t="s">
        <v>1655</v>
      </c>
      <c r="J658" s="64" t="s">
        <v>1931</v>
      </c>
      <c r="K658" s="65"/>
      <c r="L658" s="65"/>
      <c r="M658" s="65"/>
      <c r="N658" s="64"/>
      <c r="O658" s="66" t="s">
        <v>42</v>
      </c>
      <c r="P658" s="66" t="str">
        <f t="shared" si="100"/>
        <v>0..1</v>
      </c>
      <c r="Q658" s="6" t="s">
        <v>3084</v>
      </c>
      <c r="R658" s="67" t="s">
        <v>3085</v>
      </c>
      <c r="S658" s="66" t="s">
        <v>73</v>
      </c>
      <c r="T658" s="68" t="s">
        <v>56</v>
      </c>
      <c r="U658" s="62" t="s">
        <v>42</v>
      </c>
      <c r="V658" s="66"/>
      <c r="W658" s="69"/>
      <c r="X658" s="38"/>
      <c r="Y658" s="70" t="s">
        <v>47</v>
      </c>
      <c r="Z658" s="70" t="s">
        <v>47</v>
      </c>
      <c r="AA658" s="190"/>
      <c r="AB658" s="13" t="str">
        <f t="shared" si="103"/>
        <v>/rsm:CrossIndustryInvoice/rsm:SupplyChainTradeTransaction/ram:ApplicableHeaderTradeDelivery/ram:ShipToTradeParty/ram:SpecifiedLegalOrganization/ram:PostalTradeAddress</v>
      </c>
      <c r="AC658" s="13" t="str">
        <f t="shared" si="104"/>
        <v>/ram:CityName</v>
      </c>
      <c r="AD658" s="14">
        <f>COUNTIFS(R$4:R658,AB658)</f>
        <v>1</v>
      </c>
      <c r="AE658" s="11"/>
      <c r="AF658" s="61" t="str">
        <f t="shared" si="106"/>
        <v>EXT</v>
      </c>
      <c r="AG658" s="62">
        <f t="shared" si="108"/>
        <v>6</v>
      </c>
      <c r="AH658" s="62" t="str">
        <f t="shared" si="107"/>
        <v>0..1</v>
      </c>
      <c r="AI658" s="64" t="s">
        <v>2893</v>
      </c>
      <c r="AJ658" s="64"/>
      <c r="AK658" s="65"/>
      <c r="AL658" s="65"/>
      <c r="AM658" s="65"/>
      <c r="AN658" s="64"/>
      <c r="AO658" s="66" t="str">
        <f t="shared" si="102"/>
        <v>0..1</v>
      </c>
      <c r="AP658" s="66" t="str">
        <f t="shared" si="102"/>
        <v>0..1</v>
      </c>
      <c r="AQ658" s="6" t="str">
        <f t="shared" si="102"/>
        <v>/rsm:CrossIndustryInvoice
/rsm:SupplyChainTradeTransaction
/ram:ApplicableHeaderTradeDelivery
/ram:ShipToTradeParty
/ram:SpecifiedLegalOrganization
/ram:PostalTradeAddress
/ram:CityName</v>
      </c>
      <c r="AR658" s="67" t="str">
        <f t="shared" si="102"/>
        <v>/rsm:CrossIndustryInvoice/rsm:SupplyChainTradeTransaction/ram:ApplicableHeaderTradeDelivery/ram:ShipToTradeParty/ram:SpecifiedLegalOrganization/ram:PostalTradeAddress/ram:CityName</v>
      </c>
      <c r="AS658" s="66" t="s">
        <v>73</v>
      </c>
      <c r="AT658" s="68" t="s">
        <v>56</v>
      </c>
      <c r="AU658" s="62" t="str">
        <f t="shared" si="109"/>
        <v>0..1</v>
      </c>
      <c r="AV658" s="66"/>
      <c r="AW658" s="69"/>
      <c r="AX658" s="7"/>
      <c r="AY658" s="70" t="str">
        <f t="shared" si="110"/>
        <v>EXTENDED</v>
      </c>
      <c r="AZ658" s="70" t="str">
        <f t="shared" si="110"/>
        <v>EXTENDED</v>
      </c>
      <c r="BA658" s="1"/>
      <c r="BB658" s="57"/>
      <c r="BE658"/>
      <c r="BF658" s="1"/>
      <c r="BG658" s="1"/>
      <c r="BH658" s="1"/>
      <c r="BI658" s="1"/>
      <c r="BJ658" s="1"/>
      <c r="BK658" s="1"/>
      <c r="BL658" s="1"/>
      <c r="BM658" s="1"/>
      <c r="BN658" s="1"/>
      <c r="BO658" s="1"/>
      <c r="BP658" s="1"/>
      <c r="BQ658" s="1"/>
      <c r="BR658" s="1"/>
      <c r="BS658" s="1"/>
      <c r="BT658" s="1"/>
      <c r="BU658" s="1"/>
      <c r="BV658" s="1"/>
      <c r="BW658" s="1"/>
      <c r="BX658" s="1"/>
      <c r="BY658" s="1"/>
      <c r="BZ658" s="1"/>
    </row>
    <row r="659" spans="1:78" s="59" customFormat="1" ht="120" x14ac:dyDescent="0.2">
      <c r="A659" s="45" t="str">
        <f t="shared" si="105"/>
        <v>EXT</v>
      </c>
      <c r="B659" s="131" t="s">
        <v>304</v>
      </c>
      <c r="C659" s="131"/>
      <c r="D659" s="206" t="s">
        <v>3007</v>
      </c>
      <c r="E659" s="61" t="s">
        <v>41</v>
      </c>
      <c r="F659" s="282" t="e">
        <v>#N/A</v>
      </c>
      <c r="G659" s="62">
        <f t="shared" si="111"/>
        <v>6</v>
      </c>
      <c r="H659" s="62" t="s">
        <v>32</v>
      </c>
      <c r="I659" s="64" t="s">
        <v>1660</v>
      </c>
      <c r="J659" s="64" t="s">
        <v>1661</v>
      </c>
      <c r="K659" s="65" t="s">
        <v>480</v>
      </c>
      <c r="L659" s="65"/>
      <c r="M659" s="65"/>
      <c r="N659" s="64"/>
      <c r="O659" s="66" t="s">
        <v>32</v>
      </c>
      <c r="P659" s="66" t="str">
        <f t="shared" si="100"/>
        <v>1..1</v>
      </c>
      <c r="Q659" s="6" t="s">
        <v>3086</v>
      </c>
      <c r="R659" s="67" t="s">
        <v>3087</v>
      </c>
      <c r="S659" s="66" t="s">
        <v>131</v>
      </c>
      <c r="T659" s="68" t="s">
        <v>56</v>
      </c>
      <c r="U659" s="62" t="s">
        <v>42</v>
      </c>
      <c r="V659" s="66"/>
      <c r="W659" s="69"/>
      <c r="X659" s="38"/>
      <c r="Y659" s="70" t="s">
        <v>47</v>
      </c>
      <c r="Z659" s="70" t="s">
        <v>47</v>
      </c>
      <c r="AA659" s="190"/>
      <c r="AB659" s="13" t="str">
        <f t="shared" si="103"/>
        <v>/rsm:CrossIndustryInvoice/rsm:SupplyChainTradeTransaction/ram:ApplicableHeaderTradeDelivery/ram:ShipToTradeParty/ram:SpecifiedLegalOrganization/ram:PostalTradeAddress</v>
      </c>
      <c r="AC659" s="13" t="str">
        <f t="shared" si="104"/>
        <v>/ram:CountryID</v>
      </c>
      <c r="AD659" s="14">
        <f>COUNTIFS(R$4:R659,AB659)</f>
        <v>1</v>
      </c>
      <c r="AE659" s="11"/>
      <c r="AF659" s="61" t="str">
        <f t="shared" si="106"/>
        <v>EXT</v>
      </c>
      <c r="AG659" s="62">
        <f t="shared" si="108"/>
        <v>6</v>
      </c>
      <c r="AH659" s="62" t="str">
        <f t="shared" si="107"/>
        <v>1..1</v>
      </c>
      <c r="AI659" s="64" t="s">
        <v>2559</v>
      </c>
      <c r="AJ659" s="64"/>
      <c r="AK659" s="65"/>
      <c r="AL659" s="65"/>
      <c r="AM659" s="65"/>
      <c r="AN659" s="64"/>
      <c r="AO659" s="66" t="str">
        <f t="shared" si="102"/>
        <v>1..1</v>
      </c>
      <c r="AP659" s="66" t="str">
        <f t="shared" si="102"/>
        <v>1..1</v>
      </c>
      <c r="AQ659" s="6" t="str">
        <f t="shared" si="102"/>
        <v>/rsm:CrossIndustryInvoice
/rsm:SupplyChainTradeTransaction
/ram:ApplicableHeaderTradeDelivery
/ram:ShipToTradeParty
/ram:SpecifiedLegalOrganization
/ram:PostalTradeAddress
/ram:CountryID</v>
      </c>
      <c r="AR659" s="67" t="str">
        <f t="shared" si="102"/>
        <v>/rsm:CrossIndustryInvoice/rsm:SupplyChainTradeTransaction/ram:ApplicableHeaderTradeDelivery/ram:ShipToTradeParty/ram:SpecifiedLegalOrganization/ram:PostalTradeAddress/ram:CountryID</v>
      </c>
      <c r="AS659" s="66" t="s">
        <v>131</v>
      </c>
      <c r="AT659" s="68" t="s">
        <v>56</v>
      </c>
      <c r="AU659" s="62" t="str">
        <f t="shared" si="109"/>
        <v>0..1</v>
      </c>
      <c r="AV659" s="66"/>
      <c r="AW659" s="69"/>
      <c r="AX659" s="7"/>
      <c r="AY659" s="70" t="str">
        <f t="shared" si="110"/>
        <v>EXTENDED</v>
      </c>
      <c r="AZ659" s="70" t="str">
        <f t="shared" si="110"/>
        <v>EXTENDED</v>
      </c>
      <c r="BA659" s="1"/>
      <c r="BB659" s="57"/>
      <c r="BE659"/>
      <c r="BF659" s="1"/>
      <c r="BG659" s="1"/>
      <c r="BH659" s="1"/>
      <c r="BI659" s="1"/>
      <c r="BJ659" s="1"/>
      <c r="BK659" s="1"/>
      <c r="BL659" s="1"/>
      <c r="BM659" s="1"/>
      <c r="BN659" s="1"/>
      <c r="BO659" s="1"/>
      <c r="BP659" s="1"/>
      <c r="BQ659" s="1"/>
      <c r="BR659" s="1"/>
      <c r="BS659" s="1"/>
      <c r="BT659" s="1"/>
      <c r="BU659" s="1"/>
      <c r="BV659" s="1"/>
      <c r="BW659" s="1"/>
      <c r="BX659" s="1"/>
      <c r="BY659" s="1"/>
      <c r="BZ659" s="1"/>
    </row>
    <row r="660" spans="1:78" s="59" customFormat="1" ht="120" x14ac:dyDescent="0.2">
      <c r="A660" s="45" t="str">
        <f t="shared" si="105"/>
        <v>EXT</v>
      </c>
      <c r="B660" s="131" t="s">
        <v>304</v>
      </c>
      <c r="C660" s="131"/>
      <c r="D660" s="206" t="s">
        <v>3007</v>
      </c>
      <c r="E660" s="61" t="s">
        <v>41</v>
      </c>
      <c r="F660" s="282" t="e">
        <v>#N/A</v>
      </c>
      <c r="G660" s="62">
        <f t="shared" si="111"/>
        <v>6</v>
      </c>
      <c r="H660" s="62"/>
      <c r="I660" s="64" t="s">
        <v>1666</v>
      </c>
      <c r="J660" s="64" t="s">
        <v>1667</v>
      </c>
      <c r="K660" s="65" t="s">
        <v>1668</v>
      </c>
      <c r="L660" s="65"/>
      <c r="M660" s="65" t="s">
        <v>35</v>
      </c>
      <c r="N660" s="64" t="s">
        <v>70</v>
      </c>
      <c r="O660" s="66" t="s">
        <v>42</v>
      </c>
      <c r="P660" s="66" t="str">
        <f t="shared" si="100"/>
        <v>0..1</v>
      </c>
      <c r="Q660" s="6" t="s">
        <v>3088</v>
      </c>
      <c r="R660" s="67" t="s">
        <v>3089</v>
      </c>
      <c r="S660" s="66" t="s">
        <v>73</v>
      </c>
      <c r="T660" s="68" t="s">
        <v>56</v>
      </c>
      <c r="U660" s="62" t="s">
        <v>62</v>
      </c>
      <c r="V660" s="66"/>
      <c r="W660" s="69" t="s">
        <v>35</v>
      </c>
      <c r="X660" s="38"/>
      <c r="Y660" s="70" t="s">
        <v>47</v>
      </c>
      <c r="Z660" s="70" t="s">
        <v>47</v>
      </c>
      <c r="AA660" s="190"/>
      <c r="AB660" s="13" t="str">
        <f t="shared" si="103"/>
        <v>/rsm:CrossIndustryInvoice/rsm:SupplyChainTradeTransaction/ram:ApplicableHeaderTradeDelivery/ram:ShipToTradeParty/ram:SpecifiedLegalOrganization/ram:PostalTradeAddress</v>
      </c>
      <c r="AC660" s="13" t="str">
        <f t="shared" si="104"/>
        <v>/ram:CountrySubDivisionName</v>
      </c>
      <c r="AD660" s="14">
        <f>COUNTIFS(R$4:R660,AB660)</f>
        <v>1</v>
      </c>
      <c r="AE660" s="11"/>
      <c r="AF660" s="61" t="str">
        <f t="shared" si="106"/>
        <v>EXT</v>
      </c>
      <c r="AG660" s="62">
        <f t="shared" si="108"/>
        <v>6</v>
      </c>
      <c r="AH660" s="62">
        <f t="shared" si="107"/>
        <v>0</v>
      </c>
      <c r="AI660" s="64" t="s">
        <v>2898</v>
      </c>
      <c r="AJ660" s="64" t="s">
        <v>1671</v>
      </c>
      <c r="AK660" s="65" t="s">
        <v>1672</v>
      </c>
      <c r="AL660" s="65"/>
      <c r="AM660" s="65" t="s">
        <v>35</v>
      </c>
      <c r="AN660" s="64" t="s">
        <v>78</v>
      </c>
      <c r="AO660" s="66" t="str">
        <f t="shared" si="102"/>
        <v>0..1</v>
      </c>
      <c r="AP660" s="66" t="str">
        <f t="shared" si="102"/>
        <v>0..1</v>
      </c>
      <c r="AQ660" s="6" t="str">
        <f t="shared" si="102"/>
        <v>/rsm:CrossIndustryInvoice
/rsm:SupplyChainTradeTransaction
/ram:ApplicableHeaderTradeDelivery
/ram:ShipToTradeParty
/ram:SpecifiedLegalOrganization
/ram:PostalTradeAddress
/ram:CountrySubDivisionName</v>
      </c>
      <c r="AR660" s="67" t="str">
        <f t="shared" si="102"/>
        <v>/rsm:CrossIndustryInvoice/rsm:SupplyChainTradeTransaction/ram:ApplicableHeaderTradeDelivery/ram:ShipToTradeParty/ram:SpecifiedLegalOrganization/ram:PostalTradeAddress/ram:CountrySubDivisionName</v>
      </c>
      <c r="AS660" s="66" t="s">
        <v>73</v>
      </c>
      <c r="AT660" s="68" t="s">
        <v>56</v>
      </c>
      <c r="AU660" s="62" t="str">
        <f t="shared" si="109"/>
        <v>0..n</v>
      </c>
      <c r="AV660" s="66"/>
      <c r="AW660" s="69" t="s">
        <v>35</v>
      </c>
      <c r="AX660" s="7"/>
      <c r="AY660" s="70" t="str">
        <f t="shared" si="110"/>
        <v>EXTENDED</v>
      </c>
      <c r="AZ660" s="70" t="str">
        <f t="shared" si="110"/>
        <v>EXTENDED</v>
      </c>
      <c r="BA660" s="1"/>
      <c r="BB660" s="57"/>
      <c r="BE660"/>
      <c r="BF660" s="1"/>
      <c r="BG660" s="1"/>
      <c r="BH660" s="1"/>
      <c r="BI660" s="1"/>
      <c r="BJ660" s="1"/>
      <c r="BK660" s="1"/>
      <c r="BL660" s="1"/>
      <c r="BM660" s="1"/>
      <c r="BN660" s="1"/>
      <c r="BO660" s="1"/>
      <c r="BP660" s="1"/>
      <c r="BQ660" s="1"/>
      <c r="BR660" s="1"/>
      <c r="BS660" s="1"/>
      <c r="BT660" s="1"/>
      <c r="BU660" s="1"/>
      <c r="BV660" s="1"/>
      <c r="BW660" s="1"/>
      <c r="BX660" s="1"/>
      <c r="BY660" s="1"/>
      <c r="BZ660" s="1"/>
    </row>
    <row r="661" spans="1:78" s="59" customFormat="1" ht="90" x14ac:dyDescent="0.2">
      <c r="A661" s="45" t="str">
        <f t="shared" si="105"/>
        <v>EXT</v>
      </c>
      <c r="B661" s="45"/>
      <c r="C661" s="45"/>
      <c r="D661" s="206" t="s">
        <v>3007</v>
      </c>
      <c r="E661" s="140" t="s">
        <v>41</v>
      </c>
      <c r="F661" s="296" t="e">
        <v>#N/A</v>
      </c>
      <c r="G661" s="141">
        <f t="shared" si="111"/>
        <v>4</v>
      </c>
      <c r="H661" s="141" t="s">
        <v>42</v>
      </c>
      <c r="I661" s="138" t="s">
        <v>3090</v>
      </c>
      <c r="J661" s="125"/>
      <c r="K661" s="126"/>
      <c r="L661" s="126"/>
      <c r="M661" s="126"/>
      <c r="N661" s="125"/>
      <c r="O661" s="124" t="s">
        <v>62</v>
      </c>
      <c r="P661" s="124" t="str">
        <f t="shared" si="100"/>
        <v>0..n</v>
      </c>
      <c r="Q661" s="142" t="s">
        <v>3091</v>
      </c>
      <c r="R661" s="143" t="s">
        <v>3092</v>
      </c>
      <c r="S661" s="124" t="s">
        <v>35</v>
      </c>
      <c r="T661" s="129" t="s">
        <v>56</v>
      </c>
      <c r="U661" s="141" t="s">
        <v>62</v>
      </c>
      <c r="V661" s="124"/>
      <c r="W661" s="130"/>
      <c r="X661" s="38"/>
      <c r="Y661" s="144" t="s">
        <v>47</v>
      </c>
      <c r="Z661" s="144" t="s">
        <v>47</v>
      </c>
      <c r="AA661" s="4"/>
      <c r="AB661" s="13" t="str">
        <f t="shared" si="103"/>
        <v>/rsm:CrossIndustryInvoice/rsm:SupplyChainTradeTransaction/ram:ApplicableHeaderTradeDelivery/ram:ShipToTradeParty</v>
      </c>
      <c r="AC661" s="13" t="str">
        <f t="shared" si="104"/>
        <v>/ram:DefinedTradeContact</v>
      </c>
      <c r="AD661" s="14">
        <f>COUNTIFS(R$4:R661,AB661)</f>
        <v>1</v>
      </c>
      <c r="AE661" s="1"/>
      <c r="AF661" s="140" t="str">
        <f t="shared" si="106"/>
        <v>EXT</v>
      </c>
      <c r="AG661" s="141">
        <f t="shared" si="108"/>
        <v>4</v>
      </c>
      <c r="AH661" s="141" t="str">
        <f t="shared" si="107"/>
        <v>0..1</v>
      </c>
      <c r="AI661" s="138" t="s">
        <v>927</v>
      </c>
      <c r="AJ661" s="125"/>
      <c r="AK661" s="126"/>
      <c r="AL661" s="126"/>
      <c r="AM661" s="126"/>
      <c r="AN661" s="125"/>
      <c r="AO661" s="124" t="str">
        <f t="shared" si="102"/>
        <v>0..n</v>
      </c>
      <c r="AP661" s="124" t="str">
        <f t="shared" si="102"/>
        <v>0..n</v>
      </c>
      <c r="AQ661" s="142" t="str">
        <f t="shared" si="102"/>
        <v>/rsm:CrossIndustryInvoice
/rsm:SupplyChainTradeTransaction
/ram:ApplicableHeaderTradeDelivery
/ram:ShipToTradeParty
/ram:DefinedTradeContact</v>
      </c>
      <c r="AR661" s="143" t="str">
        <f t="shared" si="102"/>
        <v>/rsm:CrossIndustryInvoice/rsm:SupplyChainTradeTransaction/ram:ApplicableHeaderTradeDelivery/ram:ShipToTradeParty/ram:DefinedTradeContact</v>
      </c>
      <c r="AS661" s="124" t="s">
        <v>35</v>
      </c>
      <c r="AT661" s="129" t="s">
        <v>56</v>
      </c>
      <c r="AU661" s="141" t="str">
        <f t="shared" si="109"/>
        <v>0..n</v>
      </c>
      <c r="AV661" s="124"/>
      <c r="AW661" s="130"/>
      <c r="AX661" s="7"/>
      <c r="AY661" s="144" t="str">
        <f t="shared" si="110"/>
        <v>EXTENDED</v>
      </c>
      <c r="AZ661" s="144" t="str">
        <f t="shared" si="110"/>
        <v>EXTENDED</v>
      </c>
      <c r="BA661" s="1"/>
      <c r="BB661" s="57"/>
      <c r="BE661"/>
      <c r="BF661" s="1"/>
      <c r="BG661" s="1"/>
      <c r="BH661" s="1"/>
      <c r="BI661" s="1"/>
      <c r="BJ661" s="1"/>
      <c r="BK661" s="1"/>
      <c r="BL661" s="1"/>
      <c r="BM661" s="1"/>
      <c r="BN661" s="1"/>
      <c r="BO661" s="1"/>
      <c r="BP661" s="1"/>
      <c r="BQ661" s="1"/>
      <c r="BR661" s="1"/>
      <c r="BS661" s="1"/>
      <c r="BT661" s="1"/>
      <c r="BU661" s="1"/>
      <c r="BV661" s="1"/>
      <c r="BW661" s="1"/>
      <c r="BX661" s="1"/>
      <c r="BY661" s="1"/>
      <c r="BZ661" s="1"/>
    </row>
    <row r="662" spans="1:78" s="59" customFormat="1" ht="105" x14ac:dyDescent="0.2">
      <c r="A662" s="45" t="str">
        <f t="shared" si="105"/>
        <v>EXT</v>
      </c>
      <c r="B662" s="45"/>
      <c r="C662" s="45"/>
      <c r="D662" s="206" t="s">
        <v>3007</v>
      </c>
      <c r="E662" s="61" t="s">
        <v>41</v>
      </c>
      <c r="F662" s="282" t="e">
        <v>#N/A</v>
      </c>
      <c r="G662" s="62">
        <f t="shared" si="111"/>
        <v>5</v>
      </c>
      <c r="H662" s="62" t="s">
        <v>42</v>
      </c>
      <c r="I662" s="64" t="s">
        <v>2142</v>
      </c>
      <c r="J662" s="64"/>
      <c r="K662" s="65"/>
      <c r="L662" s="65"/>
      <c r="M662" s="65"/>
      <c r="N662" s="64"/>
      <c r="O662" s="66" t="s">
        <v>42</v>
      </c>
      <c r="P662" s="66" t="str">
        <f t="shared" si="100"/>
        <v>0..1</v>
      </c>
      <c r="Q662" s="6" t="s">
        <v>3093</v>
      </c>
      <c r="R662" s="67" t="s">
        <v>3094</v>
      </c>
      <c r="S662" s="66" t="s">
        <v>73</v>
      </c>
      <c r="T662" s="68" t="s">
        <v>56</v>
      </c>
      <c r="U662" s="62" t="s">
        <v>42</v>
      </c>
      <c r="V662" s="66"/>
      <c r="W662" s="69"/>
      <c r="X662" s="38"/>
      <c r="Y662" s="70" t="s">
        <v>47</v>
      </c>
      <c r="Z662" s="70" t="s">
        <v>47</v>
      </c>
      <c r="AA662" s="4"/>
      <c r="AB662" s="13" t="str">
        <f t="shared" si="103"/>
        <v>/rsm:CrossIndustryInvoice/rsm:SupplyChainTradeTransaction/ram:ApplicableHeaderTradeDelivery/ram:ShipToTradeParty/ram:DefinedTradeContact</v>
      </c>
      <c r="AC662" s="13" t="str">
        <f t="shared" si="104"/>
        <v>/ram:PersonName</v>
      </c>
      <c r="AD662" s="14">
        <f>COUNTIFS(R$4:R662,AB662)</f>
        <v>1</v>
      </c>
      <c r="AE662" s="1"/>
      <c r="AF662" s="61" t="str">
        <f t="shared" si="106"/>
        <v>EXT</v>
      </c>
      <c r="AG662" s="62">
        <f t="shared" si="108"/>
        <v>5</v>
      </c>
      <c r="AH662" s="62" t="str">
        <f t="shared" si="107"/>
        <v>0..1</v>
      </c>
      <c r="AI662" s="64" t="s">
        <v>931</v>
      </c>
      <c r="AJ662" s="64"/>
      <c r="AK662" s="65"/>
      <c r="AL662" s="65"/>
      <c r="AM662" s="65"/>
      <c r="AN662" s="64"/>
      <c r="AO662" s="66" t="str">
        <f t="shared" si="102"/>
        <v>0..1</v>
      </c>
      <c r="AP662" s="66" t="str">
        <f t="shared" si="102"/>
        <v>0..1</v>
      </c>
      <c r="AQ662" s="6" t="str">
        <f t="shared" si="102"/>
        <v>/rsm:CrossIndustryInvoice
/rsm:SupplyChainTradeTransaction
/ram:ApplicableHeaderTradeDelivery
/ram:ShipToTradeParty
/ram:DefinedTradeContact
/ram:PersonName</v>
      </c>
      <c r="AR662" s="67" t="str">
        <f t="shared" si="102"/>
        <v>/rsm:CrossIndustryInvoice/rsm:SupplyChainTradeTransaction/ram:ApplicableHeaderTradeDelivery/ram:ShipToTradeParty/ram:DefinedTradeContact/ram:PersonName</v>
      </c>
      <c r="AS662" s="66" t="s">
        <v>73</v>
      </c>
      <c r="AT662" s="68" t="s">
        <v>56</v>
      </c>
      <c r="AU662" s="62" t="str">
        <f t="shared" si="109"/>
        <v>0..1</v>
      </c>
      <c r="AV662" s="66"/>
      <c r="AW662" s="69"/>
      <c r="AX662" s="7"/>
      <c r="AY662" s="70" t="str">
        <f t="shared" si="110"/>
        <v>EXTENDED</v>
      </c>
      <c r="AZ662" s="70" t="str">
        <f t="shared" si="110"/>
        <v>EXTENDED</v>
      </c>
      <c r="BA662" s="1"/>
      <c r="BB662" s="57"/>
      <c r="BE662"/>
      <c r="BF662" s="1"/>
      <c r="BG662" s="1"/>
      <c r="BH662" s="1"/>
      <c r="BI662" s="1"/>
      <c r="BJ662" s="1"/>
      <c r="BK662" s="1"/>
      <c r="BL662" s="1"/>
      <c r="BM662" s="1"/>
      <c r="BN662" s="1"/>
      <c r="BO662" s="1"/>
      <c r="BP662" s="1"/>
      <c r="BQ662" s="1"/>
      <c r="BR662" s="1"/>
      <c r="BS662" s="1"/>
      <c r="BT662" s="1"/>
      <c r="BU662" s="1"/>
      <c r="BV662" s="1"/>
      <c r="BW662" s="1"/>
      <c r="BX662" s="1"/>
      <c r="BY662" s="1"/>
      <c r="BZ662" s="1"/>
    </row>
    <row r="663" spans="1:78" s="59" customFormat="1" ht="105" x14ac:dyDescent="0.2">
      <c r="A663" s="45" t="str">
        <f t="shared" si="105"/>
        <v>EXT</v>
      </c>
      <c r="B663" s="45"/>
      <c r="C663" s="45"/>
      <c r="D663" s="206" t="s">
        <v>3007</v>
      </c>
      <c r="E663" s="61" t="s">
        <v>41</v>
      </c>
      <c r="F663" s="282" t="e">
        <v>#N/A</v>
      </c>
      <c r="G663" s="62">
        <f t="shared" si="111"/>
        <v>5</v>
      </c>
      <c r="H663" s="62" t="s">
        <v>42</v>
      </c>
      <c r="I663" s="64" t="s">
        <v>2146</v>
      </c>
      <c r="J663" s="64"/>
      <c r="K663" s="65"/>
      <c r="L663" s="65"/>
      <c r="M663" s="65"/>
      <c r="N663" s="64"/>
      <c r="O663" s="66" t="s">
        <v>42</v>
      </c>
      <c r="P663" s="66" t="str">
        <f t="shared" si="100"/>
        <v>0..1</v>
      </c>
      <c r="Q663" s="6" t="s">
        <v>3095</v>
      </c>
      <c r="R663" s="67" t="s">
        <v>3096</v>
      </c>
      <c r="S663" s="66" t="s">
        <v>73</v>
      </c>
      <c r="T663" s="68" t="s">
        <v>56</v>
      </c>
      <c r="U663" s="62" t="s">
        <v>42</v>
      </c>
      <c r="V663" s="66"/>
      <c r="W663" s="69"/>
      <c r="X663" s="38"/>
      <c r="Y663" s="70" t="s">
        <v>47</v>
      </c>
      <c r="Z663" s="70" t="s">
        <v>47</v>
      </c>
      <c r="AA663" s="4"/>
      <c r="AB663" s="13" t="str">
        <f t="shared" si="103"/>
        <v>/rsm:CrossIndustryInvoice/rsm:SupplyChainTradeTransaction/ram:ApplicableHeaderTradeDelivery/ram:ShipToTradeParty/ram:DefinedTradeContact</v>
      </c>
      <c r="AC663" s="13" t="str">
        <f t="shared" si="104"/>
        <v>/ram:DepartmentName</v>
      </c>
      <c r="AD663" s="14">
        <f>COUNTIFS(R$4:R663,AB663)</f>
        <v>1</v>
      </c>
      <c r="AE663" s="1"/>
      <c r="AF663" s="61" t="str">
        <f t="shared" si="106"/>
        <v>EXT</v>
      </c>
      <c r="AG663" s="62">
        <f t="shared" si="108"/>
        <v>5</v>
      </c>
      <c r="AH663" s="62" t="str">
        <f t="shared" si="107"/>
        <v>0..1</v>
      </c>
      <c r="AI663" s="64" t="s">
        <v>935</v>
      </c>
      <c r="AJ663" s="64"/>
      <c r="AK663" s="65"/>
      <c r="AL663" s="65"/>
      <c r="AM663" s="65"/>
      <c r="AN663" s="64"/>
      <c r="AO663" s="66" t="str">
        <f t="shared" si="102"/>
        <v>0..1</v>
      </c>
      <c r="AP663" s="66" t="str">
        <f t="shared" si="102"/>
        <v>0..1</v>
      </c>
      <c r="AQ663" s="6" t="str">
        <f t="shared" si="102"/>
        <v>/rsm:CrossIndustryInvoice
/rsm:SupplyChainTradeTransaction
/ram:ApplicableHeaderTradeDelivery
/ram:ShipToTradeParty
/ram:DefinedTradeContact
/ram:DepartmentName</v>
      </c>
      <c r="AR663" s="67" t="str">
        <f t="shared" si="102"/>
        <v>/rsm:CrossIndustryInvoice/rsm:SupplyChainTradeTransaction/ram:ApplicableHeaderTradeDelivery/ram:ShipToTradeParty/ram:DefinedTradeContact/ram:DepartmentName</v>
      </c>
      <c r="AS663" s="66" t="s">
        <v>73</v>
      </c>
      <c r="AT663" s="68" t="s">
        <v>56</v>
      </c>
      <c r="AU663" s="62" t="str">
        <f t="shared" si="109"/>
        <v>0..1</v>
      </c>
      <c r="AV663" s="66"/>
      <c r="AW663" s="69"/>
      <c r="AX663" s="7"/>
      <c r="AY663" s="70" t="str">
        <f t="shared" si="110"/>
        <v>EXTENDED</v>
      </c>
      <c r="AZ663" s="70" t="str">
        <f t="shared" si="110"/>
        <v>EXTENDED</v>
      </c>
      <c r="BA663" s="1"/>
      <c r="BB663" s="57"/>
      <c r="BE663"/>
      <c r="BF663" s="1"/>
      <c r="BG663" s="1"/>
      <c r="BH663" s="1"/>
      <c r="BI663" s="1"/>
      <c r="BJ663" s="1"/>
      <c r="BK663" s="1"/>
      <c r="BL663" s="1"/>
      <c r="BM663" s="1"/>
      <c r="BN663" s="1"/>
      <c r="BO663" s="1"/>
      <c r="BP663" s="1"/>
      <c r="BQ663" s="1"/>
      <c r="BR663" s="1"/>
      <c r="BS663" s="1"/>
      <c r="BT663" s="1"/>
      <c r="BU663" s="1"/>
      <c r="BV663" s="1"/>
      <c r="BW663" s="1"/>
      <c r="BX663" s="1"/>
      <c r="BY663" s="1"/>
      <c r="BZ663" s="1"/>
    </row>
    <row r="664" spans="1:78" s="59" customFormat="1" ht="105" x14ac:dyDescent="0.2">
      <c r="A664" s="45" t="str">
        <f t="shared" si="105"/>
        <v>EXT</v>
      </c>
      <c r="B664" s="131" t="s">
        <v>304</v>
      </c>
      <c r="C664" s="131"/>
      <c r="D664" s="206" t="s">
        <v>3007</v>
      </c>
      <c r="E664" s="61" t="s">
        <v>41</v>
      </c>
      <c r="F664" s="282" t="e">
        <v>#N/A</v>
      </c>
      <c r="G664" s="62">
        <f t="shared" si="111"/>
        <v>5</v>
      </c>
      <c r="H664" s="62" t="s">
        <v>42</v>
      </c>
      <c r="I664" s="64" t="s">
        <v>2907</v>
      </c>
      <c r="J664" s="64"/>
      <c r="K664" s="65" t="s">
        <v>938</v>
      </c>
      <c r="L664" s="65"/>
      <c r="M664" s="65" t="s">
        <v>35</v>
      </c>
      <c r="N664" s="64"/>
      <c r="O664" s="66" t="s">
        <v>42</v>
      </c>
      <c r="P664" s="66" t="str">
        <f t="shared" si="100"/>
        <v>0..1</v>
      </c>
      <c r="Q664" s="6" t="s">
        <v>3097</v>
      </c>
      <c r="R664" s="67" t="s">
        <v>3098</v>
      </c>
      <c r="S664" s="66" t="s">
        <v>131</v>
      </c>
      <c r="T664" s="68" t="s">
        <v>56</v>
      </c>
      <c r="U664" s="62" t="s">
        <v>42</v>
      </c>
      <c r="V664" s="66"/>
      <c r="W664" s="69" t="s">
        <v>35</v>
      </c>
      <c r="X664" s="38"/>
      <c r="Y664" s="70" t="s">
        <v>47</v>
      </c>
      <c r="Z664" s="70" t="s">
        <v>47</v>
      </c>
      <c r="AA664" s="57"/>
      <c r="AB664" s="13" t="str">
        <f t="shared" si="103"/>
        <v>/rsm:CrossIndustryInvoice/rsm:SupplyChainTradeTransaction/ram:ApplicableHeaderTradeDelivery/ram:ShipToTradeParty/ram:DefinedTradeContact</v>
      </c>
      <c r="AC664" s="13" t="str">
        <f t="shared" si="104"/>
        <v>/ram:TypeCode</v>
      </c>
      <c r="AD664" s="14">
        <f>COUNTIFS(R$4:R664,AB664)</f>
        <v>1</v>
      </c>
      <c r="AE664" s="57"/>
      <c r="AF664" s="61" t="str">
        <f t="shared" si="106"/>
        <v>EXT</v>
      </c>
      <c r="AG664" s="62">
        <f t="shared" si="108"/>
        <v>5</v>
      </c>
      <c r="AH664" s="62" t="str">
        <f t="shared" si="107"/>
        <v>0..1</v>
      </c>
      <c r="AI664" s="64" t="s">
        <v>2910</v>
      </c>
      <c r="AJ664" s="64"/>
      <c r="AK664" s="65" t="s">
        <v>942</v>
      </c>
      <c r="AL664" s="65"/>
      <c r="AM664" s="65" t="s">
        <v>35</v>
      </c>
      <c r="AN664" s="64"/>
      <c r="AO664" s="66" t="str">
        <f t="shared" si="102"/>
        <v>0..1</v>
      </c>
      <c r="AP664" s="66" t="str">
        <f t="shared" si="102"/>
        <v>0..1</v>
      </c>
      <c r="AQ664" s="6" t="str">
        <f t="shared" si="102"/>
        <v>/rsm:CrossIndustryInvoice
/rsm:SupplyChainTradeTransaction
/ram:ApplicableHeaderTradeDelivery
/ram:ShipToTradeParty
/ram:DefinedTradeContact
/ram:TypeCode</v>
      </c>
      <c r="AR664" s="67" t="str">
        <f t="shared" si="102"/>
        <v>/rsm:CrossIndustryInvoice/rsm:SupplyChainTradeTransaction/ram:ApplicableHeaderTradeDelivery/ram:ShipToTradeParty/ram:DefinedTradeContact/ram:TypeCode</v>
      </c>
      <c r="AS664" s="66" t="s">
        <v>131</v>
      </c>
      <c r="AT664" s="68" t="s">
        <v>56</v>
      </c>
      <c r="AU664" s="62" t="str">
        <f t="shared" si="109"/>
        <v>0..1</v>
      </c>
      <c r="AV664" s="66"/>
      <c r="AW664" s="69" t="s">
        <v>35</v>
      </c>
      <c r="AX664" s="7"/>
      <c r="AY664" s="70" t="str">
        <f t="shared" si="110"/>
        <v>EXTENDED</v>
      </c>
      <c r="AZ664" s="70" t="str">
        <f t="shared" si="110"/>
        <v>EXTENDED</v>
      </c>
      <c r="BA664" s="1"/>
      <c r="BB664" s="57"/>
      <c r="BE664"/>
      <c r="BF664" s="1"/>
      <c r="BG664" s="1"/>
      <c r="BH664" s="1"/>
      <c r="BI664" s="1"/>
      <c r="BJ664" s="1"/>
      <c r="BK664" s="1"/>
      <c r="BL664" s="1"/>
      <c r="BM664" s="1"/>
      <c r="BN664" s="1"/>
      <c r="BO664" s="1"/>
      <c r="BP664" s="1"/>
      <c r="BQ664" s="1"/>
      <c r="BR664" s="1"/>
      <c r="BS664" s="1"/>
      <c r="BT664" s="1"/>
      <c r="BU664" s="1"/>
      <c r="BV664" s="1"/>
      <c r="BW664" s="1"/>
      <c r="BX664" s="1"/>
      <c r="BY664" s="1"/>
      <c r="BZ664" s="1"/>
    </row>
    <row r="665" spans="1:78" s="59" customFormat="1" ht="105" x14ac:dyDescent="0.2">
      <c r="A665" s="45" t="str">
        <f t="shared" si="105"/>
        <v>EXT</v>
      </c>
      <c r="B665" s="45"/>
      <c r="C665" s="45"/>
      <c r="D665" s="206" t="s">
        <v>3007</v>
      </c>
      <c r="E665" s="61" t="s">
        <v>41</v>
      </c>
      <c r="F665" s="282" t="e">
        <v>#N/A</v>
      </c>
      <c r="G665" s="62">
        <f t="shared" si="111"/>
        <v>5</v>
      </c>
      <c r="H665" s="62" t="s">
        <v>42</v>
      </c>
      <c r="I665" s="193" t="s">
        <v>2153</v>
      </c>
      <c r="J665" s="64"/>
      <c r="K665" s="65"/>
      <c r="L665" s="65"/>
      <c r="M665" s="65"/>
      <c r="N665" s="64"/>
      <c r="O665" s="66" t="s">
        <v>42</v>
      </c>
      <c r="P665" s="66" t="str">
        <f t="shared" si="100"/>
        <v>0..1</v>
      </c>
      <c r="Q665" s="6" t="s">
        <v>3099</v>
      </c>
      <c r="R665" s="67" t="s">
        <v>3100</v>
      </c>
      <c r="S665" s="66"/>
      <c r="T665" s="68"/>
      <c r="U665" s="62" t="s">
        <v>42</v>
      </c>
      <c r="V665" s="66"/>
      <c r="W665" s="69"/>
      <c r="X665" s="38"/>
      <c r="Y665" s="70" t="s">
        <v>47</v>
      </c>
      <c r="Z665" s="70" t="s">
        <v>47</v>
      </c>
      <c r="AA665" s="4"/>
      <c r="AB665" s="13" t="str">
        <f t="shared" si="103"/>
        <v>/rsm:CrossIndustryInvoice/rsm:SupplyChainTradeTransaction/ram:ApplicableHeaderTradeDelivery/ram:ShipToTradeParty/ram:DefinedTradeContact</v>
      </c>
      <c r="AC665" s="13" t="str">
        <f t="shared" si="104"/>
        <v>/ram:TelephoneUniversalCommunication</v>
      </c>
      <c r="AD665" s="14">
        <f>COUNTIFS(R$4:R665,AB665)</f>
        <v>1</v>
      </c>
      <c r="AE665" s="1"/>
      <c r="AF665" s="61" t="str">
        <f t="shared" si="106"/>
        <v>EXT</v>
      </c>
      <c r="AG665" s="62">
        <f t="shared" si="108"/>
        <v>5</v>
      </c>
      <c r="AH665" s="62" t="str">
        <f t="shared" si="107"/>
        <v>0..1</v>
      </c>
      <c r="AI665" s="193" t="s">
        <v>946</v>
      </c>
      <c r="AJ665" s="64"/>
      <c r="AK665" s="65"/>
      <c r="AL665" s="65"/>
      <c r="AM665" s="65"/>
      <c r="AN665" s="64"/>
      <c r="AO665" s="66" t="str">
        <f t="shared" si="102"/>
        <v>0..1</v>
      </c>
      <c r="AP665" s="66" t="str">
        <f t="shared" si="102"/>
        <v>0..1</v>
      </c>
      <c r="AQ665" s="6" t="str">
        <f t="shared" si="102"/>
        <v>/rsm:CrossIndustryInvoice
/rsm:SupplyChainTradeTransaction
/ram:ApplicableHeaderTradeDelivery
/ram:ShipToTradeParty
/ram:DefinedTradeContact
/ram:TelephoneUniversalCommunication</v>
      </c>
      <c r="AR665" s="67" t="str">
        <f t="shared" si="102"/>
        <v>/rsm:CrossIndustryInvoice/rsm:SupplyChainTradeTransaction/ram:ApplicableHeaderTradeDelivery/ram:ShipToTradeParty/ram:DefinedTradeContact/ram:TelephoneUniversalCommunication</v>
      </c>
      <c r="AS665" s="66"/>
      <c r="AT665" s="68"/>
      <c r="AU665" s="62" t="str">
        <f t="shared" si="109"/>
        <v>0..1</v>
      </c>
      <c r="AV665" s="66"/>
      <c r="AW665" s="69"/>
      <c r="AX665" s="7"/>
      <c r="AY665" s="70" t="str">
        <f t="shared" si="110"/>
        <v>EXTENDED</v>
      </c>
      <c r="AZ665" s="70" t="str">
        <f t="shared" si="110"/>
        <v>EXTENDED</v>
      </c>
      <c r="BA665" s="1"/>
      <c r="BB665" s="57"/>
      <c r="BE665"/>
      <c r="BF665" s="1"/>
      <c r="BG665" s="1"/>
      <c r="BH665" s="1"/>
      <c r="BI665" s="1"/>
      <c r="BJ665" s="1"/>
      <c r="BK665" s="1"/>
      <c r="BL665" s="1"/>
      <c r="BM665" s="1"/>
      <c r="BN665" s="1"/>
      <c r="BO665" s="1"/>
      <c r="BP665" s="1"/>
      <c r="BQ665" s="1"/>
      <c r="BR665" s="1"/>
      <c r="BS665" s="1"/>
      <c r="BT665" s="1"/>
      <c r="BU665" s="1"/>
      <c r="BV665" s="1"/>
      <c r="BW665" s="1"/>
      <c r="BX665" s="1"/>
      <c r="BY665" s="1"/>
      <c r="BZ665" s="1"/>
    </row>
    <row r="666" spans="1:78" s="59" customFormat="1" ht="120" x14ac:dyDescent="0.2">
      <c r="A666" s="45" t="str">
        <f t="shared" si="105"/>
        <v>EXT</v>
      </c>
      <c r="B666" s="45"/>
      <c r="C666" s="45"/>
      <c r="D666" s="206" t="s">
        <v>3007</v>
      </c>
      <c r="E666" s="61" t="s">
        <v>41</v>
      </c>
      <c r="F666" s="282" t="e">
        <v>#N/A</v>
      </c>
      <c r="G666" s="62">
        <f t="shared" si="111"/>
        <v>6</v>
      </c>
      <c r="H666" s="62" t="s">
        <v>32</v>
      </c>
      <c r="I666" s="64" t="s">
        <v>2156</v>
      </c>
      <c r="J666" s="64"/>
      <c r="K666" s="65"/>
      <c r="L666" s="65"/>
      <c r="M666" s="65"/>
      <c r="N666" s="64"/>
      <c r="O666" s="66" t="s">
        <v>32</v>
      </c>
      <c r="P666" s="66" t="str">
        <f t="shared" si="100"/>
        <v>1..1</v>
      </c>
      <c r="Q666" s="6" t="s">
        <v>3101</v>
      </c>
      <c r="R666" s="67" t="s">
        <v>3102</v>
      </c>
      <c r="S666" s="66" t="s">
        <v>73</v>
      </c>
      <c r="T666" s="68" t="s">
        <v>56</v>
      </c>
      <c r="U666" s="62" t="s">
        <v>42</v>
      </c>
      <c r="V666" s="66"/>
      <c r="W666" s="69"/>
      <c r="X666" s="38"/>
      <c r="Y666" s="70" t="s">
        <v>47</v>
      </c>
      <c r="Z666" s="70" t="s">
        <v>47</v>
      </c>
      <c r="AA666" s="4"/>
      <c r="AB666" s="13" t="str">
        <f t="shared" si="103"/>
        <v>/rsm:CrossIndustryInvoice/rsm:SupplyChainTradeTransaction/ram:ApplicableHeaderTradeDelivery/ram:ShipToTradeParty/ram:DefinedTradeContact/ram:TelephoneUniversalCommunication</v>
      </c>
      <c r="AC666" s="13" t="str">
        <f t="shared" si="104"/>
        <v>/ram:CompleteNumber</v>
      </c>
      <c r="AD666" s="14">
        <f>COUNTIFS(R$4:R666,AB666)</f>
        <v>1</v>
      </c>
      <c r="AE666" s="1"/>
      <c r="AF666" s="61" t="str">
        <f t="shared" si="106"/>
        <v>EXT</v>
      </c>
      <c r="AG666" s="62">
        <f t="shared" si="108"/>
        <v>6</v>
      </c>
      <c r="AH666" s="62" t="str">
        <f t="shared" si="107"/>
        <v>1..1</v>
      </c>
      <c r="AI666" s="64" t="s">
        <v>950</v>
      </c>
      <c r="AJ666" s="64"/>
      <c r="AK666" s="65"/>
      <c r="AL666" s="65"/>
      <c r="AM666" s="65"/>
      <c r="AN666" s="64"/>
      <c r="AO666" s="66" t="str">
        <f t="shared" si="102"/>
        <v>1..1</v>
      </c>
      <c r="AP666" s="66" t="str">
        <f t="shared" si="102"/>
        <v>1..1</v>
      </c>
      <c r="AQ666" s="6" t="str">
        <f t="shared" si="102"/>
        <v>/rsm:CrossIndustryInvoice
/rsm:SupplyChainTradeTransaction
/ram:ApplicableHeaderTradeDelivery
/ram:ShipToTradeParty
/ram:DefinedTradeContact
/ram:TelephoneUniversalCommunication
/ram:CompleteNumber</v>
      </c>
      <c r="AR666" s="67" t="str">
        <f t="shared" si="102"/>
        <v>/rsm:CrossIndustryInvoice/rsm:SupplyChainTradeTransaction/ram:ApplicableHeaderTradeDelivery/ram:ShipToTradeParty/ram:DefinedTradeContact/ram:TelephoneUniversalCommunication/ram:CompleteNumber</v>
      </c>
      <c r="AS666" s="66" t="s">
        <v>73</v>
      </c>
      <c r="AT666" s="68" t="s">
        <v>56</v>
      </c>
      <c r="AU666" s="62" t="str">
        <f t="shared" si="109"/>
        <v>0..1</v>
      </c>
      <c r="AV666" s="66"/>
      <c r="AW666" s="69"/>
      <c r="AX666" s="7"/>
      <c r="AY666" s="70" t="str">
        <f t="shared" si="110"/>
        <v>EXTENDED</v>
      </c>
      <c r="AZ666" s="70" t="str">
        <f t="shared" si="110"/>
        <v>EXTENDED</v>
      </c>
      <c r="BA666" s="1"/>
      <c r="BB666" s="57"/>
      <c r="BE666"/>
      <c r="BF666" s="1"/>
      <c r="BG666" s="1"/>
      <c r="BH666" s="1"/>
      <c r="BI666" s="1"/>
      <c r="BJ666" s="1"/>
      <c r="BK666" s="1"/>
      <c r="BL666" s="1"/>
      <c r="BM666" s="1"/>
      <c r="BN666" s="1"/>
      <c r="BO666" s="1"/>
      <c r="BP666" s="1"/>
      <c r="BQ666" s="1"/>
      <c r="BR666" s="1"/>
      <c r="BS666" s="1"/>
      <c r="BT666" s="1"/>
      <c r="BU666" s="1"/>
      <c r="BV666" s="1"/>
      <c r="BW666" s="1"/>
      <c r="BX666" s="1"/>
      <c r="BY666" s="1"/>
      <c r="BZ666" s="1"/>
    </row>
    <row r="667" spans="1:78" s="59" customFormat="1" ht="105" x14ac:dyDescent="0.2">
      <c r="A667" s="45" t="str">
        <f t="shared" si="105"/>
        <v>EXT</v>
      </c>
      <c r="B667" s="45"/>
      <c r="C667" s="45"/>
      <c r="D667" s="206" t="s">
        <v>3007</v>
      </c>
      <c r="E667" s="61" t="s">
        <v>41</v>
      </c>
      <c r="F667" s="282" t="e">
        <v>#N/A</v>
      </c>
      <c r="G667" s="62">
        <f t="shared" si="111"/>
        <v>5</v>
      </c>
      <c r="H667" s="62" t="s">
        <v>42</v>
      </c>
      <c r="I667" s="193" t="s">
        <v>2159</v>
      </c>
      <c r="J667" s="64"/>
      <c r="K667" s="65"/>
      <c r="L667" s="65"/>
      <c r="M667" s="65"/>
      <c r="N667" s="64"/>
      <c r="O667" s="66" t="s">
        <v>42</v>
      </c>
      <c r="P667" s="66" t="str">
        <f t="shared" si="100"/>
        <v>0..1</v>
      </c>
      <c r="Q667" s="6" t="s">
        <v>3103</v>
      </c>
      <c r="R667" s="67" t="s">
        <v>3104</v>
      </c>
      <c r="S667" s="66"/>
      <c r="T667" s="68"/>
      <c r="U667" s="62" t="s">
        <v>42</v>
      </c>
      <c r="V667" s="66"/>
      <c r="W667" s="69"/>
      <c r="X667" s="38"/>
      <c r="Y667" s="70" t="s">
        <v>47</v>
      </c>
      <c r="Z667" s="70" t="s">
        <v>47</v>
      </c>
      <c r="AA667" s="4"/>
      <c r="AB667" s="13" t="str">
        <f t="shared" si="103"/>
        <v>/rsm:CrossIndustryInvoice/rsm:SupplyChainTradeTransaction/ram:ApplicableHeaderTradeDelivery/ram:ShipToTradeParty/ram:DefinedTradeContact</v>
      </c>
      <c r="AC667" s="13" t="str">
        <f t="shared" si="104"/>
        <v>/ram:FaxUniversalCommunication</v>
      </c>
      <c r="AD667" s="14">
        <f>COUNTIFS(R$4:R667,AB667)</f>
        <v>1</v>
      </c>
      <c r="AE667" s="1"/>
      <c r="AF667" s="61" t="str">
        <f t="shared" si="106"/>
        <v>EXT</v>
      </c>
      <c r="AG667" s="62">
        <f t="shared" si="108"/>
        <v>5</v>
      </c>
      <c r="AH667" s="62" t="str">
        <f t="shared" si="107"/>
        <v>0..1</v>
      </c>
      <c r="AI667" s="193" t="s">
        <v>954</v>
      </c>
      <c r="AJ667" s="64"/>
      <c r="AK667" s="65"/>
      <c r="AL667" s="65"/>
      <c r="AM667" s="65"/>
      <c r="AN667" s="64"/>
      <c r="AO667" s="66" t="str">
        <f t="shared" si="102"/>
        <v>0..1</v>
      </c>
      <c r="AP667" s="66" t="str">
        <f t="shared" si="102"/>
        <v>0..1</v>
      </c>
      <c r="AQ667" s="6" t="str">
        <f t="shared" si="102"/>
        <v>/rsm:CrossIndustryInvoice
/rsm:SupplyChainTradeTransaction
/ram:ApplicableHeaderTradeDelivery
/ram:ShipToTradeParty
/ram:DefinedTradeContact
/ram:FaxUniversalCommunication</v>
      </c>
      <c r="AR667" s="67" t="str">
        <f t="shared" si="102"/>
        <v>/rsm:CrossIndustryInvoice/rsm:SupplyChainTradeTransaction/ram:ApplicableHeaderTradeDelivery/ram:ShipToTradeParty/ram:DefinedTradeContact/ram:FaxUniversalCommunication</v>
      </c>
      <c r="AS667" s="66"/>
      <c r="AT667" s="68"/>
      <c r="AU667" s="62" t="str">
        <f t="shared" si="109"/>
        <v>0..1</v>
      </c>
      <c r="AV667" s="66"/>
      <c r="AW667" s="69"/>
      <c r="AX667" s="7"/>
      <c r="AY667" s="70" t="str">
        <f t="shared" si="110"/>
        <v>EXTENDED</v>
      </c>
      <c r="AZ667" s="70" t="str">
        <f t="shared" si="110"/>
        <v>EXTENDED</v>
      </c>
      <c r="BA667" s="1"/>
      <c r="BB667" s="57"/>
      <c r="BE667"/>
      <c r="BF667" s="1"/>
      <c r="BG667" s="1"/>
      <c r="BH667" s="1"/>
      <c r="BI667" s="1"/>
      <c r="BJ667" s="1"/>
      <c r="BK667" s="1"/>
      <c r="BL667" s="1"/>
      <c r="BM667" s="1"/>
      <c r="BN667" s="1"/>
      <c r="BO667" s="1"/>
      <c r="BP667" s="1"/>
      <c r="BQ667" s="1"/>
      <c r="BR667" s="1"/>
      <c r="BS667" s="1"/>
      <c r="BT667" s="1"/>
      <c r="BU667" s="1"/>
      <c r="BV667" s="1"/>
      <c r="BW667" s="1"/>
      <c r="BX667" s="1"/>
      <c r="BY667" s="1"/>
      <c r="BZ667" s="1"/>
    </row>
    <row r="668" spans="1:78" s="59" customFormat="1" ht="120" x14ac:dyDescent="0.2">
      <c r="A668" s="45" t="str">
        <f t="shared" si="105"/>
        <v>EXT</v>
      </c>
      <c r="B668" s="45"/>
      <c r="C668" s="45"/>
      <c r="D668" s="206" t="s">
        <v>3007</v>
      </c>
      <c r="E668" s="61" t="s">
        <v>41</v>
      </c>
      <c r="F668" s="282" t="e">
        <v>#N/A</v>
      </c>
      <c r="G668" s="62">
        <f t="shared" si="111"/>
        <v>6</v>
      </c>
      <c r="H668" s="62" t="s">
        <v>32</v>
      </c>
      <c r="I668" s="64" t="s">
        <v>2162</v>
      </c>
      <c r="J668" s="64"/>
      <c r="K668" s="65"/>
      <c r="L668" s="65"/>
      <c r="M668" s="65"/>
      <c r="N668" s="64"/>
      <c r="O668" s="66" t="s">
        <v>32</v>
      </c>
      <c r="P668" s="66" t="str">
        <f t="shared" si="100"/>
        <v>1..1</v>
      </c>
      <c r="Q668" s="6" t="s">
        <v>3105</v>
      </c>
      <c r="R668" s="67" t="s">
        <v>3106</v>
      </c>
      <c r="S668" s="66" t="s">
        <v>73</v>
      </c>
      <c r="T668" s="68" t="s">
        <v>56</v>
      </c>
      <c r="U668" s="62" t="s">
        <v>42</v>
      </c>
      <c r="V668" s="66"/>
      <c r="W668" s="69"/>
      <c r="X668" s="38"/>
      <c r="Y668" s="70" t="s">
        <v>47</v>
      </c>
      <c r="Z668" s="70" t="s">
        <v>47</v>
      </c>
      <c r="AA668" s="4"/>
      <c r="AB668" s="13" t="str">
        <f t="shared" si="103"/>
        <v>/rsm:CrossIndustryInvoice/rsm:SupplyChainTradeTransaction/ram:ApplicableHeaderTradeDelivery/ram:ShipToTradeParty/ram:DefinedTradeContact/ram:FaxUniversalCommunication</v>
      </c>
      <c r="AC668" s="13" t="str">
        <f t="shared" si="104"/>
        <v>/ram:CompleteNumber</v>
      </c>
      <c r="AD668" s="14">
        <f>COUNTIFS(R$4:R668,AB668)</f>
        <v>1</v>
      </c>
      <c r="AE668" s="1"/>
      <c r="AF668" s="61" t="str">
        <f t="shared" si="106"/>
        <v>EXT</v>
      </c>
      <c r="AG668" s="62">
        <f t="shared" si="108"/>
        <v>6</v>
      </c>
      <c r="AH668" s="62" t="str">
        <f t="shared" si="107"/>
        <v>1..1</v>
      </c>
      <c r="AI668" s="64" t="s">
        <v>958</v>
      </c>
      <c r="AJ668" s="64"/>
      <c r="AK668" s="65"/>
      <c r="AL668" s="65"/>
      <c r="AM668" s="65"/>
      <c r="AN668" s="64"/>
      <c r="AO668" s="66" t="str">
        <f t="shared" si="102"/>
        <v>1..1</v>
      </c>
      <c r="AP668" s="66" t="str">
        <f t="shared" si="102"/>
        <v>1..1</v>
      </c>
      <c r="AQ668" s="6" t="str">
        <f t="shared" si="102"/>
        <v>/rsm:CrossIndustryInvoice
/rsm:SupplyChainTradeTransaction
/ram:ApplicableHeaderTradeDelivery
/ram:ShipToTradeParty
/ram:DefinedTradeContact
/ram:FaxUniversalCommunication
/ram:CompleteNumber</v>
      </c>
      <c r="AR668" s="67" t="str">
        <f t="shared" si="102"/>
        <v>/rsm:CrossIndustryInvoice/rsm:SupplyChainTradeTransaction/ram:ApplicableHeaderTradeDelivery/ram:ShipToTradeParty/ram:DefinedTradeContact/ram:FaxUniversalCommunication/ram:CompleteNumber</v>
      </c>
      <c r="AS668" s="66" t="s">
        <v>73</v>
      </c>
      <c r="AT668" s="68" t="s">
        <v>56</v>
      </c>
      <c r="AU668" s="62" t="str">
        <f t="shared" si="109"/>
        <v>0..1</v>
      </c>
      <c r="AV668" s="66"/>
      <c r="AW668" s="69"/>
      <c r="AX668" s="7"/>
      <c r="AY668" s="70" t="str">
        <f t="shared" si="110"/>
        <v>EXTENDED</v>
      </c>
      <c r="AZ668" s="70" t="str">
        <f t="shared" si="110"/>
        <v>EXTENDED</v>
      </c>
      <c r="BA668" s="1"/>
      <c r="BB668" s="57"/>
      <c r="BE668"/>
      <c r="BF668" s="1"/>
      <c r="BG668" s="1"/>
      <c r="BH668" s="1"/>
      <c r="BI668" s="1"/>
      <c r="BJ668" s="1"/>
      <c r="BK668" s="1"/>
      <c r="BL668" s="1"/>
      <c r="BM668" s="1"/>
      <c r="BN668" s="1"/>
      <c r="BO668" s="1"/>
      <c r="BP668" s="1"/>
      <c r="BQ668" s="1"/>
      <c r="BR668" s="1"/>
      <c r="BS668" s="1"/>
      <c r="BT668" s="1"/>
      <c r="BU668" s="1"/>
      <c r="BV668" s="1"/>
      <c r="BW668" s="1"/>
      <c r="BX668" s="1"/>
      <c r="BY668" s="1"/>
      <c r="BZ668" s="1"/>
    </row>
    <row r="669" spans="1:78" s="59" customFormat="1" ht="105" x14ac:dyDescent="0.2">
      <c r="A669" s="45" t="str">
        <f t="shared" si="105"/>
        <v>EXT</v>
      </c>
      <c r="B669" s="45"/>
      <c r="C669" s="45"/>
      <c r="D669" s="206" t="s">
        <v>3007</v>
      </c>
      <c r="E669" s="61" t="s">
        <v>41</v>
      </c>
      <c r="F669" s="282" t="e">
        <v>#N/A</v>
      </c>
      <c r="G669" s="62">
        <f t="shared" si="111"/>
        <v>5</v>
      </c>
      <c r="H669" s="62" t="s">
        <v>42</v>
      </c>
      <c r="I669" s="193" t="s">
        <v>2166</v>
      </c>
      <c r="J669" s="64"/>
      <c r="K669" s="65"/>
      <c r="L669" s="65"/>
      <c r="M669" s="65"/>
      <c r="N669" s="64"/>
      <c r="O669" s="66" t="s">
        <v>42</v>
      </c>
      <c r="P669" s="66" t="str">
        <f t="shared" si="100"/>
        <v>0..1</v>
      </c>
      <c r="Q669" s="6" t="s">
        <v>3107</v>
      </c>
      <c r="R669" s="67" t="s">
        <v>3108</v>
      </c>
      <c r="S669" s="66"/>
      <c r="T669" s="68"/>
      <c r="U669" s="62" t="s">
        <v>42</v>
      </c>
      <c r="V669" s="66"/>
      <c r="W669" s="69"/>
      <c r="X669" s="38"/>
      <c r="Y669" s="70" t="s">
        <v>47</v>
      </c>
      <c r="Z669" s="70" t="s">
        <v>47</v>
      </c>
      <c r="AA669" s="4"/>
      <c r="AB669" s="13" t="str">
        <f t="shared" si="103"/>
        <v>/rsm:CrossIndustryInvoice/rsm:SupplyChainTradeTransaction/ram:ApplicableHeaderTradeDelivery/ram:ShipToTradeParty/ram:DefinedTradeContact</v>
      </c>
      <c r="AC669" s="13" t="str">
        <f t="shared" si="104"/>
        <v>/ram:EmailURIUniversalCommunication</v>
      </c>
      <c r="AD669" s="14">
        <f>COUNTIFS(R$4:R669,AB669)</f>
        <v>1</v>
      </c>
      <c r="AE669" s="1"/>
      <c r="AF669" s="61" t="str">
        <f t="shared" si="106"/>
        <v>EXT</v>
      </c>
      <c r="AG669" s="62">
        <f t="shared" si="108"/>
        <v>5</v>
      </c>
      <c r="AH669" s="62" t="str">
        <f t="shared" si="107"/>
        <v>0..1</v>
      </c>
      <c r="AI669" s="193" t="s">
        <v>962</v>
      </c>
      <c r="AJ669" s="64"/>
      <c r="AK669" s="65"/>
      <c r="AL669" s="65"/>
      <c r="AM669" s="65"/>
      <c r="AN669" s="64"/>
      <c r="AO669" s="66" t="str">
        <f t="shared" si="102"/>
        <v>0..1</v>
      </c>
      <c r="AP669" s="66" t="str">
        <f t="shared" si="102"/>
        <v>0..1</v>
      </c>
      <c r="AQ669" s="6" t="str">
        <f t="shared" si="102"/>
        <v>/rsm:CrossIndustryInvoice
/rsm:SupplyChainTradeTransaction
/ram:ApplicableHeaderTradeDelivery
/ram:ShipToTradeParty
/ram:DefinedTradeContact
/ram:EmailURIUniversalCommunication</v>
      </c>
      <c r="AR669" s="67" t="str">
        <f t="shared" si="102"/>
        <v>/rsm:CrossIndustryInvoice/rsm:SupplyChainTradeTransaction/ram:ApplicableHeaderTradeDelivery/ram:ShipToTradeParty/ram:DefinedTradeContact/ram:EmailURIUniversalCommunication</v>
      </c>
      <c r="AS669" s="66"/>
      <c r="AT669" s="68"/>
      <c r="AU669" s="62" t="str">
        <f t="shared" si="109"/>
        <v>0..1</v>
      </c>
      <c r="AV669" s="66"/>
      <c r="AW669" s="69"/>
      <c r="AX669" s="7"/>
      <c r="AY669" s="70" t="str">
        <f t="shared" si="110"/>
        <v>EXTENDED</v>
      </c>
      <c r="AZ669" s="70" t="str">
        <f t="shared" si="110"/>
        <v>EXTENDED</v>
      </c>
      <c r="BA669" s="1"/>
      <c r="BB669" s="57"/>
      <c r="BE669"/>
      <c r="BF669" s="1"/>
      <c r="BG669" s="1"/>
      <c r="BH669" s="1"/>
      <c r="BI669" s="1"/>
      <c r="BJ669" s="1"/>
      <c r="BK669" s="1"/>
      <c r="BL669" s="1"/>
      <c r="BM669" s="1"/>
      <c r="BN669" s="1"/>
      <c r="BO669" s="1"/>
      <c r="BP669" s="1"/>
      <c r="BQ669" s="1"/>
      <c r="BR669" s="1"/>
      <c r="BS669" s="1"/>
      <c r="BT669" s="1"/>
      <c r="BU669" s="1"/>
      <c r="BV669" s="1"/>
      <c r="BW669" s="1"/>
      <c r="BX669" s="1"/>
      <c r="BY669" s="1"/>
      <c r="BZ669" s="1"/>
    </row>
    <row r="670" spans="1:78" s="59" customFormat="1" ht="120" x14ac:dyDescent="0.2">
      <c r="A670" s="45" t="str">
        <f t="shared" si="105"/>
        <v>EXT</v>
      </c>
      <c r="B670" s="45"/>
      <c r="C670" s="45"/>
      <c r="D670" s="206" t="s">
        <v>3007</v>
      </c>
      <c r="E670" s="61" t="s">
        <v>41</v>
      </c>
      <c r="F670" s="282" t="e">
        <v>#N/A</v>
      </c>
      <c r="G670" s="62">
        <f t="shared" si="111"/>
        <v>6</v>
      </c>
      <c r="H670" s="62" t="s">
        <v>32</v>
      </c>
      <c r="I670" s="64" t="s">
        <v>2169</v>
      </c>
      <c r="J670" s="64"/>
      <c r="K670" s="65"/>
      <c r="L670" s="65"/>
      <c r="M670" s="65"/>
      <c r="N670" s="64"/>
      <c r="O670" s="66" t="s">
        <v>32</v>
      </c>
      <c r="P670" s="66" t="str">
        <f t="shared" si="100"/>
        <v>1..1</v>
      </c>
      <c r="Q670" s="6" t="s">
        <v>3109</v>
      </c>
      <c r="R670" s="67" t="s">
        <v>3110</v>
      </c>
      <c r="S670" s="66" t="s">
        <v>73</v>
      </c>
      <c r="T670" s="68" t="s">
        <v>56</v>
      </c>
      <c r="U670" s="62" t="s">
        <v>42</v>
      </c>
      <c r="V670" s="66"/>
      <c r="W670" s="69"/>
      <c r="X670" s="38"/>
      <c r="Y670" s="70" t="s">
        <v>47</v>
      </c>
      <c r="Z670" s="70" t="s">
        <v>47</v>
      </c>
      <c r="AA670" s="4"/>
      <c r="AB670" s="13" t="str">
        <f t="shared" si="103"/>
        <v>/rsm:CrossIndustryInvoice/rsm:SupplyChainTradeTransaction/ram:ApplicableHeaderTradeDelivery/ram:ShipToTradeParty/ram:DefinedTradeContact/ram:EmailURIUniversalCommunication</v>
      </c>
      <c r="AC670" s="13" t="str">
        <f t="shared" si="104"/>
        <v>/ram:URIID</v>
      </c>
      <c r="AD670" s="14">
        <f>COUNTIFS(R$4:R670,AB670)</f>
        <v>1</v>
      </c>
      <c r="AE670" s="1"/>
      <c r="AF670" s="61" t="str">
        <f t="shared" si="106"/>
        <v>EXT</v>
      </c>
      <c r="AG670" s="62">
        <f t="shared" si="108"/>
        <v>6</v>
      </c>
      <c r="AH670" s="62" t="str">
        <f t="shared" si="107"/>
        <v>1..1</v>
      </c>
      <c r="AI670" s="64" t="s">
        <v>965</v>
      </c>
      <c r="AJ670" s="64"/>
      <c r="AK670" s="65"/>
      <c r="AL670" s="65"/>
      <c r="AM670" s="65"/>
      <c r="AN670" s="64"/>
      <c r="AO670" s="66" t="str">
        <f t="shared" si="102"/>
        <v>1..1</v>
      </c>
      <c r="AP670" s="66" t="str">
        <f t="shared" si="102"/>
        <v>1..1</v>
      </c>
      <c r="AQ670" s="6" t="str">
        <f t="shared" si="102"/>
        <v>/rsm:CrossIndustryInvoice
/rsm:SupplyChainTradeTransaction
/ram:ApplicableHeaderTradeDelivery
/ram:ShipToTradeParty
/ram:DefinedTradeContact
/ram:EmailURIUniversalCommunication
/ram:URIID</v>
      </c>
      <c r="AR670" s="67" t="str">
        <f t="shared" si="102"/>
        <v>/rsm:CrossIndustryInvoice/rsm:SupplyChainTradeTransaction/ram:ApplicableHeaderTradeDelivery/ram:ShipToTradeParty/ram:DefinedTradeContact/ram:EmailURIUniversalCommunication/ram:URIID</v>
      </c>
      <c r="AS670" s="66" t="s">
        <v>73</v>
      </c>
      <c r="AT670" s="68" t="s">
        <v>56</v>
      </c>
      <c r="AU670" s="62" t="str">
        <f t="shared" si="109"/>
        <v>0..1</v>
      </c>
      <c r="AV670" s="66"/>
      <c r="AW670" s="69"/>
      <c r="AX670" s="7"/>
      <c r="AY670" s="70" t="str">
        <f t="shared" si="110"/>
        <v>EXTENDED</v>
      </c>
      <c r="AZ670" s="70" t="str">
        <f t="shared" si="110"/>
        <v>EXTENDED</v>
      </c>
      <c r="BA670" s="1"/>
      <c r="BB670" s="57"/>
      <c r="BE670"/>
      <c r="BF670" s="1"/>
      <c r="BG670" s="1"/>
      <c r="BH670" s="1"/>
      <c r="BI670" s="1"/>
      <c r="BJ670" s="1"/>
      <c r="BK670" s="1"/>
      <c r="BL670" s="1"/>
      <c r="BM670" s="1"/>
      <c r="BN670" s="1"/>
      <c r="BO670" s="1"/>
      <c r="BP670" s="1"/>
      <c r="BQ670" s="1"/>
      <c r="BR670" s="1"/>
      <c r="BS670" s="1"/>
      <c r="BT670" s="1"/>
      <c r="BU670" s="1"/>
      <c r="BV670" s="1"/>
      <c r="BW670" s="1"/>
      <c r="BX670" s="1"/>
      <c r="BY670" s="1"/>
      <c r="BZ670" s="1"/>
    </row>
    <row r="671" spans="1:78" s="59" customFormat="1" ht="90" x14ac:dyDescent="0.2">
      <c r="A671" s="45" t="str">
        <f t="shared" si="105"/>
        <v>NO</v>
      </c>
      <c r="B671" s="45"/>
      <c r="C671" s="45"/>
      <c r="D671" s="208" t="s">
        <v>3007</v>
      </c>
      <c r="E671" s="210" t="s">
        <v>3111</v>
      </c>
      <c r="F671" s="310" t="s">
        <v>3111</v>
      </c>
      <c r="G671" s="124">
        <f t="shared" si="111"/>
        <v>4</v>
      </c>
      <c r="H671" s="124" t="s">
        <v>42</v>
      </c>
      <c r="I671" s="138" t="s">
        <v>3112</v>
      </c>
      <c r="J671" s="125" t="s">
        <v>3113</v>
      </c>
      <c r="K671" s="126" t="s">
        <v>3114</v>
      </c>
      <c r="L671" s="126" t="s">
        <v>1741</v>
      </c>
      <c r="M671" s="126" t="s">
        <v>35</v>
      </c>
      <c r="N671" s="125"/>
      <c r="O671" s="124" t="s">
        <v>42</v>
      </c>
      <c r="P671" s="124" t="str">
        <f t="shared" si="100"/>
        <v>0..1</v>
      </c>
      <c r="Q671" s="127" t="s">
        <v>3115</v>
      </c>
      <c r="R671" s="128" t="s">
        <v>3116</v>
      </c>
      <c r="S671" s="124" t="s">
        <v>35</v>
      </c>
      <c r="T671" s="129"/>
      <c r="U671" s="124" t="s">
        <v>42</v>
      </c>
      <c r="V671" s="124" t="s">
        <v>35</v>
      </c>
      <c r="W671" s="130" t="s">
        <v>35</v>
      </c>
      <c r="X671" s="38"/>
      <c r="Y671" s="129" t="s">
        <v>185</v>
      </c>
      <c r="Z671" s="129" t="s">
        <v>185</v>
      </c>
      <c r="AA671" s="4"/>
      <c r="AB671" s="13" t="str">
        <f t="shared" si="103"/>
        <v>/rsm:CrossIndustryInvoice/rsm:SupplyChainTradeTransaction/ram:ApplicableHeaderTradeDelivery/ram:ShipToTradeParty</v>
      </c>
      <c r="AC671" s="13" t="str">
        <f t="shared" si="104"/>
        <v>/ram:PostalTradeAddress</v>
      </c>
      <c r="AD671" s="14">
        <f>COUNTIFS(R$4:R671,AB671)</f>
        <v>1</v>
      </c>
      <c r="AE671" s="1"/>
      <c r="AF671" s="210" t="str">
        <f t="shared" si="106"/>
        <v>BG-15</v>
      </c>
      <c r="AG671" s="124">
        <f t="shared" si="108"/>
        <v>4</v>
      </c>
      <c r="AH671" s="124" t="str">
        <f t="shared" si="107"/>
        <v>0..1</v>
      </c>
      <c r="AI671" s="138" t="s">
        <v>3117</v>
      </c>
      <c r="AJ671" s="125" t="s">
        <v>3118</v>
      </c>
      <c r="AK671" s="126" t="s">
        <v>3119</v>
      </c>
      <c r="AL671" s="126" t="s">
        <v>1741</v>
      </c>
      <c r="AM671" s="126" t="s">
        <v>35</v>
      </c>
      <c r="AN671" s="125"/>
      <c r="AO671" s="124" t="str">
        <f t="shared" si="102"/>
        <v>0..1</v>
      </c>
      <c r="AP671" s="124" t="str">
        <f t="shared" si="102"/>
        <v>0..1</v>
      </c>
      <c r="AQ671" s="127" t="str">
        <f t="shared" si="102"/>
        <v>/rsm:CrossIndustryInvoice
/rsm:SupplyChainTradeTransaction
/ram:ApplicableHeaderTradeDelivery
/ram:ShipToTradeParty
/ram:PostalTradeAddress</v>
      </c>
      <c r="AR671" s="128" t="str">
        <f t="shared" si="102"/>
        <v>/rsm:CrossIndustryInvoice/rsm:SupplyChainTradeTransaction/ram:ApplicableHeaderTradeDelivery/ram:ShipToTradeParty/ram:PostalTradeAddress</v>
      </c>
      <c r="AS671" s="124" t="s">
        <v>35</v>
      </c>
      <c r="AT671" s="129"/>
      <c r="AU671" s="124" t="str">
        <f t="shared" si="109"/>
        <v>0..1</v>
      </c>
      <c r="AV671" s="124" t="s">
        <v>35</v>
      </c>
      <c r="AW671" s="130" t="s">
        <v>35</v>
      </c>
      <c r="AX671" s="7"/>
      <c r="AY671" s="129" t="str">
        <f t="shared" si="110"/>
        <v>BASIC WL</v>
      </c>
      <c r="AZ671" s="129" t="str">
        <f t="shared" si="110"/>
        <v>BASIC WL</v>
      </c>
      <c r="BA671" s="1"/>
      <c r="BB671" s="57"/>
      <c r="BE671"/>
      <c r="BF671" s="1"/>
      <c r="BG671" s="1"/>
      <c r="BH671" s="1"/>
      <c r="BI671" s="1"/>
      <c r="BJ671" s="1"/>
      <c r="BK671" s="1"/>
      <c r="BL671" s="1"/>
      <c r="BM671" s="1"/>
      <c r="BN671" s="1"/>
      <c r="BO671" s="1"/>
      <c r="BP671" s="1"/>
      <c r="BQ671" s="1"/>
      <c r="BR671" s="1"/>
      <c r="BS671" s="1"/>
      <c r="BT671" s="1"/>
      <c r="BU671" s="1"/>
      <c r="BV671" s="1"/>
      <c r="BW671" s="1"/>
      <c r="BX671" s="1"/>
      <c r="BY671" s="1"/>
      <c r="BZ671" s="1"/>
    </row>
    <row r="672" spans="1:78" s="59" customFormat="1" ht="105" x14ac:dyDescent="0.2">
      <c r="A672" s="45" t="str">
        <f t="shared" si="105"/>
        <v>YES</v>
      </c>
      <c r="B672" s="45"/>
      <c r="C672" s="45"/>
      <c r="D672" s="208" t="s">
        <v>3007</v>
      </c>
      <c r="E672" s="209" t="s">
        <v>3120</v>
      </c>
      <c r="F672" s="309" t="s">
        <v>3120</v>
      </c>
      <c r="G672" s="66">
        <f t="shared" si="111"/>
        <v>5</v>
      </c>
      <c r="H672" s="66" t="s">
        <v>42</v>
      </c>
      <c r="I672" s="64" t="s">
        <v>3121</v>
      </c>
      <c r="J672" s="64" t="s">
        <v>1635</v>
      </c>
      <c r="K672" s="65" t="s">
        <v>1636</v>
      </c>
      <c r="L672" s="65"/>
      <c r="M672" s="65" t="s">
        <v>35</v>
      </c>
      <c r="N672" s="64" t="s">
        <v>70</v>
      </c>
      <c r="O672" s="66" t="s">
        <v>42</v>
      </c>
      <c r="P672" s="66" t="str">
        <f t="shared" si="100"/>
        <v>0..1</v>
      </c>
      <c r="Q672" s="2" t="s">
        <v>3122</v>
      </c>
      <c r="R672" s="75" t="s">
        <v>3123</v>
      </c>
      <c r="S672" s="66" t="s">
        <v>73</v>
      </c>
      <c r="T672" s="68" t="s">
        <v>56</v>
      </c>
      <c r="U672" s="66" t="s">
        <v>42</v>
      </c>
      <c r="V672" s="66" t="s">
        <v>35</v>
      </c>
      <c r="W672" s="69" t="s">
        <v>35</v>
      </c>
      <c r="X672" s="38"/>
      <c r="Y672" s="68" t="s">
        <v>185</v>
      </c>
      <c r="Z672" s="68" t="s">
        <v>185</v>
      </c>
      <c r="AA672" s="4"/>
      <c r="AB672" s="13" t="str">
        <f t="shared" si="103"/>
        <v>/rsm:CrossIndustryInvoice/rsm:SupplyChainTradeTransaction/ram:ApplicableHeaderTradeDelivery/ram:ShipToTradeParty/ram:PostalTradeAddress</v>
      </c>
      <c r="AC672" s="13" t="str">
        <f t="shared" si="104"/>
        <v>/ram:PostcodeCode</v>
      </c>
      <c r="AD672" s="14">
        <f>COUNTIFS(R$4:R672,AB672)</f>
        <v>1</v>
      </c>
      <c r="AE672" s="1"/>
      <c r="AF672" s="209" t="str">
        <f t="shared" si="106"/>
        <v>BT-78</v>
      </c>
      <c r="AG672" s="66">
        <f t="shared" si="108"/>
        <v>5</v>
      </c>
      <c r="AH672" s="66" t="str">
        <f t="shared" si="107"/>
        <v>0..1</v>
      </c>
      <c r="AI672" s="64" t="s">
        <v>973</v>
      </c>
      <c r="AJ672" s="64" t="s">
        <v>1747</v>
      </c>
      <c r="AK672" s="65" t="s">
        <v>1748</v>
      </c>
      <c r="AL672" s="65"/>
      <c r="AM672" s="65" t="s">
        <v>35</v>
      </c>
      <c r="AN672" s="64" t="s">
        <v>78</v>
      </c>
      <c r="AO672" s="66" t="str">
        <f t="shared" si="102"/>
        <v>0..1</v>
      </c>
      <c r="AP672" s="66" t="str">
        <f t="shared" si="102"/>
        <v>0..1</v>
      </c>
      <c r="AQ672" s="2" t="str">
        <f t="shared" si="102"/>
        <v>/rsm:CrossIndustryInvoice
/rsm:SupplyChainTradeTransaction
/ram:ApplicableHeaderTradeDelivery
/ram:ShipToTradeParty
/ram:PostalTradeAddress
/ram:PostcodeCode</v>
      </c>
      <c r="AR672" s="75" t="str">
        <f t="shared" si="102"/>
        <v>/rsm:CrossIndustryInvoice/rsm:SupplyChainTradeTransaction/ram:ApplicableHeaderTradeDelivery/ram:ShipToTradeParty/ram:PostalTradeAddress/ram:PostcodeCode</v>
      </c>
      <c r="AS672" s="66" t="s">
        <v>73</v>
      </c>
      <c r="AT672" s="68" t="s">
        <v>56</v>
      </c>
      <c r="AU672" s="66" t="str">
        <f t="shared" si="109"/>
        <v>0..1</v>
      </c>
      <c r="AV672" s="66" t="s">
        <v>35</v>
      </c>
      <c r="AW672" s="69" t="s">
        <v>35</v>
      </c>
      <c r="AX672" s="7"/>
      <c r="AY672" s="68" t="str">
        <f t="shared" si="110"/>
        <v>BASIC WL</v>
      </c>
      <c r="AZ672" s="68" t="str">
        <f t="shared" si="110"/>
        <v>BASIC WL</v>
      </c>
      <c r="BA672" s="1"/>
      <c r="BB672" s="57"/>
      <c r="BE672"/>
      <c r="BF672" s="1"/>
      <c r="BG672" s="1"/>
      <c r="BH672" s="1"/>
      <c r="BI672" s="1"/>
      <c r="BJ672" s="1"/>
      <c r="BK672" s="1"/>
      <c r="BL672" s="1"/>
      <c r="BM672" s="1"/>
      <c r="BN672" s="1"/>
      <c r="BO672" s="1"/>
      <c r="BP672" s="1"/>
      <c r="BQ672" s="1"/>
      <c r="BR672" s="1"/>
      <c r="BS672" s="1"/>
      <c r="BT672" s="1"/>
      <c r="BU672" s="1"/>
      <c r="BV672" s="1"/>
      <c r="BW672" s="1"/>
      <c r="BX672" s="1"/>
      <c r="BY672" s="1"/>
      <c r="BZ672" s="1"/>
    </row>
    <row r="673" spans="1:78" s="59" customFormat="1" ht="105" x14ac:dyDescent="0.2">
      <c r="A673" s="45" t="str">
        <f t="shared" si="105"/>
        <v>YES</v>
      </c>
      <c r="B673" s="45"/>
      <c r="C673" s="45"/>
      <c r="D673" s="208" t="s">
        <v>3007</v>
      </c>
      <c r="E673" s="209" t="s">
        <v>3124</v>
      </c>
      <c r="F673" s="309" t="s">
        <v>3124</v>
      </c>
      <c r="G673" s="66">
        <f t="shared" si="111"/>
        <v>5</v>
      </c>
      <c r="H673" s="66" t="s">
        <v>42</v>
      </c>
      <c r="I673" s="64" t="s">
        <v>3125</v>
      </c>
      <c r="J673" s="64" t="s">
        <v>1641</v>
      </c>
      <c r="K673" s="65" t="s">
        <v>3126</v>
      </c>
      <c r="L673" s="65"/>
      <c r="M673" s="65" t="s">
        <v>35</v>
      </c>
      <c r="N673" s="64" t="s">
        <v>70</v>
      </c>
      <c r="O673" s="66" t="s">
        <v>42</v>
      </c>
      <c r="P673" s="66" t="str">
        <f t="shared" si="100"/>
        <v>0..1</v>
      </c>
      <c r="Q673" s="2" t="s">
        <v>3127</v>
      </c>
      <c r="R673" s="75" t="s">
        <v>3128</v>
      </c>
      <c r="S673" s="66" t="s">
        <v>73</v>
      </c>
      <c r="T673" s="68" t="s">
        <v>56</v>
      </c>
      <c r="U673" s="66" t="s">
        <v>42</v>
      </c>
      <c r="V673" s="66" t="s">
        <v>35</v>
      </c>
      <c r="W673" s="69" t="s">
        <v>35</v>
      </c>
      <c r="X673" s="38"/>
      <c r="Y673" s="68" t="s">
        <v>185</v>
      </c>
      <c r="Z673" s="68" t="s">
        <v>185</v>
      </c>
      <c r="AA673" s="4"/>
      <c r="AB673" s="13" t="str">
        <f t="shared" si="103"/>
        <v>/rsm:CrossIndustryInvoice/rsm:SupplyChainTradeTransaction/ram:ApplicableHeaderTradeDelivery/ram:ShipToTradeParty/ram:PostalTradeAddress</v>
      </c>
      <c r="AC673" s="13" t="str">
        <f t="shared" si="104"/>
        <v>/ram:LineOne</v>
      </c>
      <c r="AD673" s="14">
        <f>COUNTIFS(R$4:R673,AB673)</f>
        <v>1</v>
      </c>
      <c r="AE673" s="1"/>
      <c r="AF673" s="209" t="str">
        <f t="shared" si="106"/>
        <v>BT-75</v>
      </c>
      <c r="AG673" s="66">
        <f t="shared" si="108"/>
        <v>5</v>
      </c>
      <c r="AH673" s="66" t="str">
        <f t="shared" si="107"/>
        <v>0..1</v>
      </c>
      <c r="AI673" s="64" t="s">
        <v>977</v>
      </c>
      <c r="AJ673" s="64" t="s">
        <v>1754</v>
      </c>
      <c r="AK673" s="65" t="s">
        <v>3129</v>
      </c>
      <c r="AL673" s="65"/>
      <c r="AM673" s="65" t="s">
        <v>35</v>
      </c>
      <c r="AN673" s="64" t="s">
        <v>78</v>
      </c>
      <c r="AO673" s="66" t="str">
        <f t="shared" si="102"/>
        <v>0..1</v>
      </c>
      <c r="AP673" s="66" t="str">
        <f t="shared" si="102"/>
        <v>0..1</v>
      </c>
      <c r="AQ673" s="2" t="str">
        <f t="shared" si="102"/>
        <v>/rsm:CrossIndustryInvoice
/rsm:SupplyChainTradeTransaction
/ram:ApplicableHeaderTradeDelivery
/ram:ShipToTradeParty
/ram:PostalTradeAddress
/ram:LineOne</v>
      </c>
      <c r="AR673" s="75" t="str">
        <f t="shared" si="102"/>
        <v>/rsm:CrossIndustryInvoice/rsm:SupplyChainTradeTransaction/ram:ApplicableHeaderTradeDelivery/ram:ShipToTradeParty/ram:PostalTradeAddress/ram:LineOne</v>
      </c>
      <c r="AS673" s="66" t="s">
        <v>73</v>
      </c>
      <c r="AT673" s="68" t="s">
        <v>56</v>
      </c>
      <c r="AU673" s="66" t="str">
        <f t="shared" si="109"/>
        <v>0..1</v>
      </c>
      <c r="AV673" s="66" t="s">
        <v>35</v>
      </c>
      <c r="AW673" s="69" t="s">
        <v>35</v>
      </c>
      <c r="AX673" s="7"/>
      <c r="AY673" s="68" t="str">
        <f t="shared" si="110"/>
        <v>BASIC WL</v>
      </c>
      <c r="AZ673" s="68" t="str">
        <f t="shared" si="110"/>
        <v>BASIC WL</v>
      </c>
      <c r="BA673" s="1"/>
      <c r="BB673" s="57"/>
      <c r="BE673"/>
      <c r="BF673" s="1"/>
      <c r="BG673" s="1"/>
      <c r="BH673" s="1"/>
      <c r="BI673" s="1"/>
      <c r="BJ673" s="1"/>
      <c r="BK673" s="1"/>
      <c r="BL673" s="1"/>
      <c r="BM673" s="1"/>
      <c r="BN673" s="1"/>
      <c r="BO673" s="1"/>
      <c r="BP673" s="1"/>
      <c r="BQ673" s="1"/>
      <c r="BR673" s="1"/>
      <c r="BS673" s="1"/>
      <c r="BT673" s="1"/>
      <c r="BU673" s="1"/>
      <c r="BV673" s="1"/>
      <c r="BW673" s="1"/>
      <c r="BX673" s="1"/>
      <c r="BY673" s="1"/>
      <c r="BZ673" s="1"/>
    </row>
    <row r="674" spans="1:78" s="59" customFormat="1" ht="105" x14ac:dyDescent="0.2">
      <c r="A674" s="45" t="str">
        <f t="shared" si="105"/>
        <v>YES</v>
      </c>
      <c r="B674" s="45"/>
      <c r="C674" s="45"/>
      <c r="D674" s="208" t="s">
        <v>3007</v>
      </c>
      <c r="E674" s="209" t="s">
        <v>3130</v>
      </c>
      <c r="F674" s="309" t="s">
        <v>3130</v>
      </c>
      <c r="G674" s="66">
        <f t="shared" si="111"/>
        <v>5</v>
      </c>
      <c r="H674" s="66" t="s">
        <v>42</v>
      </c>
      <c r="I674" s="64" t="s">
        <v>3131</v>
      </c>
      <c r="J674" s="64" t="s">
        <v>1647</v>
      </c>
      <c r="K674" s="65"/>
      <c r="L674" s="65"/>
      <c r="M674" s="65" t="s">
        <v>35</v>
      </c>
      <c r="N674" s="64" t="s">
        <v>70</v>
      </c>
      <c r="O674" s="66" t="s">
        <v>42</v>
      </c>
      <c r="P674" s="66" t="str">
        <f t="shared" si="100"/>
        <v>0..1</v>
      </c>
      <c r="Q674" s="2" t="s">
        <v>3132</v>
      </c>
      <c r="R674" s="75" t="s">
        <v>3133</v>
      </c>
      <c r="S674" s="66" t="s">
        <v>73</v>
      </c>
      <c r="T674" s="68" t="s">
        <v>56</v>
      </c>
      <c r="U674" s="66" t="s">
        <v>42</v>
      </c>
      <c r="V674" s="66" t="s">
        <v>35</v>
      </c>
      <c r="W674" s="69" t="s">
        <v>35</v>
      </c>
      <c r="X674" s="38"/>
      <c r="Y674" s="68" t="s">
        <v>185</v>
      </c>
      <c r="Z674" s="68" t="s">
        <v>185</v>
      </c>
      <c r="AA674" s="4"/>
      <c r="AB674" s="13" t="str">
        <f t="shared" si="103"/>
        <v>/rsm:CrossIndustryInvoice/rsm:SupplyChainTradeTransaction/ram:ApplicableHeaderTradeDelivery/ram:ShipToTradeParty/ram:PostalTradeAddress</v>
      </c>
      <c r="AC674" s="13" t="str">
        <f t="shared" si="104"/>
        <v>/ram:LineTwo</v>
      </c>
      <c r="AD674" s="14">
        <f>COUNTIFS(R$4:R674,AB674)</f>
        <v>1</v>
      </c>
      <c r="AE674" s="1"/>
      <c r="AF674" s="209" t="str">
        <f t="shared" si="106"/>
        <v>BT-76</v>
      </c>
      <c r="AG674" s="66">
        <f t="shared" si="108"/>
        <v>5</v>
      </c>
      <c r="AH674" s="66" t="str">
        <f t="shared" si="107"/>
        <v>0..1</v>
      </c>
      <c r="AI674" s="64" t="s">
        <v>981</v>
      </c>
      <c r="AJ674" s="64" t="s">
        <v>1761</v>
      </c>
      <c r="AK674" s="65"/>
      <c r="AL674" s="65"/>
      <c r="AM674" s="65" t="s">
        <v>35</v>
      </c>
      <c r="AN674" s="64" t="s">
        <v>78</v>
      </c>
      <c r="AO674" s="66" t="str">
        <f t="shared" si="102"/>
        <v>0..1</v>
      </c>
      <c r="AP674" s="66" t="str">
        <f t="shared" si="102"/>
        <v>0..1</v>
      </c>
      <c r="AQ674" s="2" t="str">
        <f t="shared" si="102"/>
        <v>/rsm:CrossIndustryInvoice
/rsm:SupplyChainTradeTransaction
/ram:ApplicableHeaderTradeDelivery
/ram:ShipToTradeParty
/ram:PostalTradeAddress
/ram:LineTwo</v>
      </c>
      <c r="AR674" s="75" t="str">
        <f t="shared" si="102"/>
        <v>/rsm:CrossIndustryInvoice/rsm:SupplyChainTradeTransaction/ram:ApplicableHeaderTradeDelivery/ram:ShipToTradeParty/ram:PostalTradeAddress/ram:LineTwo</v>
      </c>
      <c r="AS674" s="66" t="s">
        <v>73</v>
      </c>
      <c r="AT674" s="68" t="s">
        <v>56</v>
      </c>
      <c r="AU674" s="66" t="str">
        <f t="shared" si="109"/>
        <v>0..1</v>
      </c>
      <c r="AV674" s="66" t="s">
        <v>35</v>
      </c>
      <c r="AW674" s="69" t="s">
        <v>35</v>
      </c>
      <c r="AX674" s="7"/>
      <c r="AY674" s="68" t="str">
        <f t="shared" si="110"/>
        <v>BASIC WL</v>
      </c>
      <c r="AZ674" s="68" t="str">
        <f t="shared" si="110"/>
        <v>BASIC WL</v>
      </c>
      <c r="BA674" s="1"/>
      <c r="BB674" s="57"/>
      <c r="BE674"/>
      <c r="BF674" s="1"/>
      <c r="BG674" s="1"/>
      <c r="BH674" s="1"/>
      <c r="BI674" s="1"/>
      <c r="BJ674" s="1"/>
      <c r="BK674" s="1"/>
      <c r="BL674" s="1"/>
      <c r="BM674" s="1"/>
      <c r="BN674" s="1"/>
      <c r="BO674" s="1"/>
      <c r="BP674" s="1"/>
      <c r="BQ674" s="1"/>
      <c r="BR674" s="1"/>
      <c r="BS674" s="1"/>
      <c r="BT674" s="1"/>
      <c r="BU674" s="1"/>
      <c r="BV674" s="1"/>
      <c r="BW674" s="1"/>
      <c r="BX674" s="1"/>
      <c r="BY674" s="1"/>
      <c r="BZ674" s="1"/>
    </row>
    <row r="675" spans="1:78" s="59" customFormat="1" ht="105" x14ac:dyDescent="0.2">
      <c r="A675" s="45" t="str">
        <f t="shared" si="105"/>
        <v>YES</v>
      </c>
      <c r="B675" s="45"/>
      <c r="C675" s="45"/>
      <c r="D675" s="208" t="s">
        <v>3007</v>
      </c>
      <c r="E675" s="209" t="s">
        <v>3134</v>
      </c>
      <c r="F675" s="309" t="s">
        <v>3134</v>
      </c>
      <c r="G675" s="66">
        <f t="shared" si="111"/>
        <v>5</v>
      </c>
      <c r="H675" s="66" t="s">
        <v>42</v>
      </c>
      <c r="I675" s="64" t="s">
        <v>3135</v>
      </c>
      <c r="J675" s="64" t="s">
        <v>1647</v>
      </c>
      <c r="K675" s="65"/>
      <c r="L675" s="65"/>
      <c r="M675" s="65" t="s">
        <v>35</v>
      </c>
      <c r="N675" s="64" t="s">
        <v>70</v>
      </c>
      <c r="O675" s="66" t="s">
        <v>42</v>
      </c>
      <c r="P675" s="66" t="str">
        <f t="shared" si="100"/>
        <v>0..1</v>
      </c>
      <c r="Q675" s="2" t="s">
        <v>3136</v>
      </c>
      <c r="R675" s="75" t="s">
        <v>3137</v>
      </c>
      <c r="S675" s="66" t="s">
        <v>73</v>
      </c>
      <c r="T675" s="68" t="s">
        <v>56</v>
      </c>
      <c r="U675" s="66" t="s">
        <v>42</v>
      </c>
      <c r="V675" s="66" t="s">
        <v>35</v>
      </c>
      <c r="W675" s="69" t="s">
        <v>35</v>
      </c>
      <c r="X675" s="38"/>
      <c r="Y675" s="68" t="s">
        <v>185</v>
      </c>
      <c r="Z675" s="68" t="s">
        <v>185</v>
      </c>
      <c r="AA675" s="4"/>
      <c r="AB675" s="13" t="str">
        <f t="shared" si="103"/>
        <v>/rsm:CrossIndustryInvoice/rsm:SupplyChainTradeTransaction/ram:ApplicableHeaderTradeDelivery/ram:ShipToTradeParty/ram:PostalTradeAddress</v>
      </c>
      <c r="AC675" s="13" t="str">
        <f t="shared" si="104"/>
        <v>/ram:LineThree</v>
      </c>
      <c r="AD675" s="14">
        <f>COUNTIFS(R$4:R675,AB675)</f>
        <v>1</v>
      </c>
      <c r="AE675" s="1"/>
      <c r="AF675" s="209" t="str">
        <f t="shared" si="106"/>
        <v>BT-165</v>
      </c>
      <c r="AG675" s="66">
        <f t="shared" si="108"/>
        <v>5</v>
      </c>
      <c r="AH675" s="66" t="str">
        <f t="shared" si="107"/>
        <v>0..1</v>
      </c>
      <c r="AI675" s="64" t="s">
        <v>985</v>
      </c>
      <c r="AJ675" s="64" t="s">
        <v>1761</v>
      </c>
      <c r="AK675" s="65" t="s">
        <v>35</v>
      </c>
      <c r="AL675" s="65"/>
      <c r="AM675" s="65" t="s">
        <v>35</v>
      </c>
      <c r="AN675" s="64" t="s">
        <v>78</v>
      </c>
      <c r="AO675" s="66" t="str">
        <f t="shared" si="102"/>
        <v>0..1</v>
      </c>
      <c r="AP675" s="66" t="str">
        <f t="shared" si="102"/>
        <v>0..1</v>
      </c>
      <c r="AQ675" s="2" t="str">
        <f t="shared" si="102"/>
        <v>/rsm:CrossIndustryInvoice
/rsm:SupplyChainTradeTransaction
/ram:ApplicableHeaderTradeDelivery
/ram:ShipToTradeParty
/ram:PostalTradeAddress
/ram:LineThree</v>
      </c>
      <c r="AR675" s="75" t="str">
        <f t="shared" si="102"/>
        <v>/rsm:CrossIndustryInvoice/rsm:SupplyChainTradeTransaction/ram:ApplicableHeaderTradeDelivery/ram:ShipToTradeParty/ram:PostalTradeAddress/ram:LineThree</v>
      </c>
      <c r="AS675" s="66" t="s">
        <v>73</v>
      </c>
      <c r="AT675" s="68" t="s">
        <v>56</v>
      </c>
      <c r="AU675" s="66" t="str">
        <f t="shared" si="109"/>
        <v>0..1</v>
      </c>
      <c r="AV675" s="66" t="s">
        <v>35</v>
      </c>
      <c r="AW675" s="69" t="s">
        <v>35</v>
      </c>
      <c r="AX675" s="7"/>
      <c r="AY675" s="68" t="str">
        <f t="shared" si="110"/>
        <v>BASIC WL</v>
      </c>
      <c r="AZ675" s="68" t="str">
        <f t="shared" si="110"/>
        <v>BASIC WL</v>
      </c>
      <c r="BA675" s="1"/>
      <c r="BB675" s="57"/>
      <c r="BE675"/>
      <c r="BF675" s="1"/>
      <c r="BG675" s="1"/>
      <c r="BH675" s="1"/>
      <c r="BI675" s="1"/>
      <c r="BJ675" s="1"/>
      <c r="BK675" s="1"/>
      <c r="BL675" s="1"/>
      <c r="BM675" s="1"/>
      <c r="BN675" s="1"/>
      <c r="BO675" s="1"/>
      <c r="BP675" s="1"/>
      <c r="BQ675" s="1"/>
      <c r="BR675" s="1"/>
      <c r="BS675" s="1"/>
      <c r="BT675" s="1"/>
      <c r="BU675" s="1"/>
      <c r="BV675" s="1"/>
      <c r="BW675" s="1"/>
      <c r="BX675" s="1"/>
      <c r="BY675" s="1"/>
      <c r="BZ675" s="1"/>
    </row>
    <row r="676" spans="1:78" s="59" customFormat="1" ht="105" x14ac:dyDescent="0.2">
      <c r="A676" s="45" t="str">
        <f t="shared" si="105"/>
        <v>YES</v>
      </c>
      <c r="B676" s="45"/>
      <c r="C676" s="45"/>
      <c r="D676" s="208" t="s">
        <v>3007</v>
      </c>
      <c r="E676" s="209" t="s">
        <v>3138</v>
      </c>
      <c r="F676" s="309" t="s">
        <v>3138</v>
      </c>
      <c r="G676" s="66">
        <f t="shared" si="111"/>
        <v>5</v>
      </c>
      <c r="H676" s="66" t="s">
        <v>42</v>
      </c>
      <c r="I676" s="64" t="s">
        <v>3139</v>
      </c>
      <c r="J676" s="64" t="s">
        <v>3140</v>
      </c>
      <c r="K676" s="65"/>
      <c r="L676" s="65"/>
      <c r="M676" s="65" t="s">
        <v>35</v>
      </c>
      <c r="N676" s="64" t="s">
        <v>70</v>
      </c>
      <c r="O676" s="66" t="s">
        <v>42</v>
      </c>
      <c r="P676" s="66" t="str">
        <f t="shared" si="100"/>
        <v>0..1</v>
      </c>
      <c r="Q676" s="2" t="s">
        <v>3141</v>
      </c>
      <c r="R676" s="75" t="s">
        <v>3142</v>
      </c>
      <c r="S676" s="66" t="s">
        <v>73</v>
      </c>
      <c r="T676" s="68" t="s">
        <v>56</v>
      </c>
      <c r="U676" s="66" t="s">
        <v>42</v>
      </c>
      <c r="V676" s="66" t="s">
        <v>35</v>
      </c>
      <c r="W676" s="69" t="s">
        <v>35</v>
      </c>
      <c r="X676" s="38"/>
      <c r="Y676" s="68" t="s">
        <v>185</v>
      </c>
      <c r="Z676" s="68" t="s">
        <v>185</v>
      </c>
      <c r="AA676" s="4"/>
      <c r="AB676" s="13" t="str">
        <f t="shared" si="103"/>
        <v>/rsm:CrossIndustryInvoice/rsm:SupplyChainTradeTransaction/ram:ApplicableHeaderTradeDelivery/ram:ShipToTradeParty/ram:PostalTradeAddress</v>
      </c>
      <c r="AC676" s="13" t="str">
        <f t="shared" si="104"/>
        <v>/ram:CityName</v>
      </c>
      <c r="AD676" s="14">
        <f>COUNTIFS(R$4:R676,AB676)</f>
        <v>1</v>
      </c>
      <c r="AE676" s="1"/>
      <c r="AF676" s="209" t="str">
        <f t="shared" si="106"/>
        <v>BT-77</v>
      </c>
      <c r="AG676" s="66">
        <f t="shared" si="108"/>
        <v>5</v>
      </c>
      <c r="AH676" s="66" t="str">
        <f t="shared" si="107"/>
        <v>0..1</v>
      </c>
      <c r="AI676" s="64" t="s">
        <v>989</v>
      </c>
      <c r="AJ676" s="64" t="s">
        <v>3143</v>
      </c>
      <c r="AK676" s="65"/>
      <c r="AL676" s="65"/>
      <c r="AM676" s="65" t="s">
        <v>35</v>
      </c>
      <c r="AN676" s="64" t="s">
        <v>78</v>
      </c>
      <c r="AO676" s="66" t="str">
        <f t="shared" si="102"/>
        <v>0..1</v>
      </c>
      <c r="AP676" s="66" t="str">
        <f t="shared" si="102"/>
        <v>0..1</v>
      </c>
      <c r="AQ676" s="2" t="str">
        <f t="shared" si="102"/>
        <v>/rsm:CrossIndustryInvoice
/rsm:SupplyChainTradeTransaction
/ram:ApplicableHeaderTradeDelivery
/ram:ShipToTradeParty
/ram:PostalTradeAddress
/ram:CityName</v>
      </c>
      <c r="AR676" s="75" t="str">
        <f t="shared" si="102"/>
        <v>/rsm:CrossIndustryInvoice/rsm:SupplyChainTradeTransaction/ram:ApplicableHeaderTradeDelivery/ram:ShipToTradeParty/ram:PostalTradeAddress/ram:CityName</v>
      </c>
      <c r="AS676" s="66" t="s">
        <v>73</v>
      </c>
      <c r="AT676" s="68" t="s">
        <v>56</v>
      </c>
      <c r="AU676" s="66" t="str">
        <f t="shared" si="109"/>
        <v>0..1</v>
      </c>
      <c r="AV676" s="66" t="s">
        <v>35</v>
      </c>
      <c r="AW676" s="69" t="s">
        <v>35</v>
      </c>
      <c r="AX676" s="7"/>
      <c r="AY676" s="68" t="str">
        <f t="shared" si="110"/>
        <v>BASIC WL</v>
      </c>
      <c r="AZ676" s="68" t="str">
        <f t="shared" si="110"/>
        <v>BASIC WL</v>
      </c>
      <c r="BA676" s="1"/>
      <c r="BB676" s="57"/>
      <c r="BE676"/>
      <c r="BF676" s="1"/>
      <c r="BG676" s="1"/>
      <c r="BH676" s="1"/>
      <c r="BI676" s="1"/>
      <c r="BJ676" s="1"/>
      <c r="BK676" s="1"/>
      <c r="BL676" s="1"/>
      <c r="BM676" s="1"/>
      <c r="BN676" s="1"/>
      <c r="BO676" s="1"/>
      <c r="BP676" s="1"/>
      <c r="BQ676" s="1"/>
      <c r="BR676" s="1"/>
      <c r="BS676" s="1"/>
      <c r="BT676" s="1"/>
      <c r="BU676" s="1"/>
      <c r="BV676" s="1"/>
      <c r="BW676" s="1"/>
      <c r="BX676" s="1"/>
      <c r="BY676" s="1"/>
      <c r="BZ676" s="1"/>
    </row>
    <row r="677" spans="1:78" s="59" customFormat="1" ht="105" x14ac:dyDescent="0.2">
      <c r="A677" s="45" t="str">
        <f t="shared" si="105"/>
        <v>YES</v>
      </c>
      <c r="B677" s="45"/>
      <c r="C677" s="45"/>
      <c r="D677" s="208" t="s">
        <v>3007</v>
      </c>
      <c r="E677" s="209" t="s">
        <v>3144</v>
      </c>
      <c r="F677" s="309" t="s">
        <v>3144</v>
      </c>
      <c r="G677" s="66">
        <f t="shared" si="111"/>
        <v>5</v>
      </c>
      <c r="H677" s="66" t="s">
        <v>32</v>
      </c>
      <c r="I677" s="64" t="s">
        <v>3145</v>
      </c>
      <c r="J677" s="64" t="s">
        <v>1661</v>
      </c>
      <c r="K677" s="65" t="s">
        <v>480</v>
      </c>
      <c r="L677" s="65"/>
      <c r="M677" s="65" t="s">
        <v>3146</v>
      </c>
      <c r="N677" s="64" t="s">
        <v>128</v>
      </c>
      <c r="O677" s="66" t="s">
        <v>32</v>
      </c>
      <c r="P677" s="66" t="str">
        <f t="shared" si="100"/>
        <v>1..1</v>
      </c>
      <c r="Q677" s="2" t="s">
        <v>3147</v>
      </c>
      <c r="R677" s="75" t="s">
        <v>3148</v>
      </c>
      <c r="S677" s="66" t="s">
        <v>131</v>
      </c>
      <c r="T677" s="68" t="s">
        <v>56</v>
      </c>
      <c r="U677" s="66" t="s">
        <v>42</v>
      </c>
      <c r="V677" s="66" t="s">
        <v>35</v>
      </c>
      <c r="W677" s="69" t="s">
        <v>35</v>
      </c>
      <c r="X677" s="38"/>
      <c r="Y677" s="68" t="s">
        <v>185</v>
      </c>
      <c r="Z677" s="68" t="s">
        <v>185</v>
      </c>
      <c r="AA677" s="4"/>
      <c r="AB677" s="13" t="str">
        <f t="shared" si="103"/>
        <v>/rsm:CrossIndustryInvoice/rsm:SupplyChainTradeTransaction/ram:ApplicableHeaderTradeDelivery/ram:ShipToTradeParty/ram:PostalTradeAddress</v>
      </c>
      <c r="AC677" s="13" t="str">
        <f t="shared" si="104"/>
        <v>/ram:CountryID</v>
      </c>
      <c r="AD677" s="14">
        <f>COUNTIFS(R$4:R677,AB677)</f>
        <v>1</v>
      </c>
      <c r="AE677" s="1"/>
      <c r="AF677" s="209" t="str">
        <f t="shared" si="106"/>
        <v>BT-80</v>
      </c>
      <c r="AG677" s="66">
        <f t="shared" si="108"/>
        <v>5</v>
      </c>
      <c r="AH677" s="66" t="str">
        <f t="shared" si="107"/>
        <v>1..1</v>
      </c>
      <c r="AI677" s="64" t="s">
        <v>993</v>
      </c>
      <c r="AJ677" s="64" t="s">
        <v>1777</v>
      </c>
      <c r="AK677" s="65" t="s">
        <v>485</v>
      </c>
      <c r="AL677" s="65"/>
      <c r="AM677" s="65" t="s">
        <v>3149</v>
      </c>
      <c r="AN677" s="64" t="s">
        <v>128</v>
      </c>
      <c r="AO677" s="66" t="str">
        <f t="shared" si="102"/>
        <v>1..1</v>
      </c>
      <c r="AP677" s="66" t="str">
        <f t="shared" si="102"/>
        <v>1..1</v>
      </c>
      <c r="AQ677" s="2" t="str">
        <f t="shared" si="102"/>
        <v>/rsm:CrossIndustryInvoice
/rsm:SupplyChainTradeTransaction
/ram:ApplicableHeaderTradeDelivery
/ram:ShipToTradeParty
/ram:PostalTradeAddress
/ram:CountryID</v>
      </c>
      <c r="AR677" s="75" t="str">
        <f t="shared" si="102"/>
        <v>/rsm:CrossIndustryInvoice/rsm:SupplyChainTradeTransaction/ram:ApplicableHeaderTradeDelivery/ram:ShipToTradeParty/ram:PostalTradeAddress/ram:CountryID</v>
      </c>
      <c r="AS677" s="66" t="s">
        <v>131</v>
      </c>
      <c r="AT677" s="68" t="s">
        <v>56</v>
      </c>
      <c r="AU677" s="66" t="str">
        <f t="shared" si="109"/>
        <v>0..1</v>
      </c>
      <c r="AV677" s="66" t="s">
        <v>35</v>
      </c>
      <c r="AW677" s="69" t="s">
        <v>35</v>
      </c>
      <c r="AX677" s="7"/>
      <c r="AY677" s="68" t="str">
        <f t="shared" si="110"/>
        <v>BASIC WL</v>
      </c>
      <c r="AZ677" s="68" t="str">
        <f t="shared" si="110"/>
        <v>BASIC WL</v>
      </c>
      <c r="BA677" s="1"/>
      <c r="BB677" s="57"/>
      <c r="BE677"/>
      <c r="BF677" s="1"/>
      <c r="BG677" s="1"/>
      <c r="BH677" s="1"/>
      <c r="BI677" s="1"/>
      <c r="BJ677" s="1"/>
      <c r="BK677" s="1"/>
      <c r="BL677" s="1"/>
      <c r="BM677" s="1"/>
      <c r="BN677" s="1"/>
      <c r="BO677" s="1"/>
      <c r="BP677" s="1"/>
      <c r="BQ677" s="1"/>
      <c r="BR677" s="1"/>
      <c r="BS677" s="1"/>
      <c r="BT677" s="1"/>
      <c r="BU677" s="1"/>
      <c r="BV677" s="1"/>
      <c r="BW677" s="1"/>
      <c r="BX677" s="1"/>
      <c r="BY677" s="1"/>
      <c r="BZ677" s="1"/>
    </row>
    <row r="678" spans="1:78" s="59" customFormat="1" ht="105" x14ac:dyDescent="0.2">
      <c r="A678" s="45" t="str">
        <f t="shared" si="105"/>
        <v>YES</v>
      </c>
      <c r="B678" s="45"/>
      <c r="C678" s="45"/>
      <c r="D678" s="208" t="s">
        <v>3007</v>
      </c>
      <c r="E678" s="209" t="s">
        <v>3150</v>
      </c>
      <c r="F678" s="309" t="s">
        <v>3150</v>
      </c>
      <c r="G678" s="66">
        <f t="shared" si="111"/>
        <v>5</v>
      </c>
      <c r="H678" s="66" t="s">
        <v>42</v>
      </c>
      <c r="I678" s="64" t="s">
        <v>3151</v>
      </c>
      <c r="J678" s="64" t="s">
        <v>1667</v>
      </c>
      <c r="K678" s="65" t="s">
        <v>1668</v>
      </c>
      <c r="L678" s="65"/>
      <c r="M678" s="65" t="s">
        <v>35</v>
      </c>
      <c r="N678" s="64" t="s">
        <v>70</v>
      </c>
      <c r="O678" s="66" t="s">
        <v>42</v>
      </c>
      <c r="P678" s="66" t="str">
        <f t="shared" si="100"/>
        <v>0..1</v>
      </c>
      <c r="Q678" s="2" t="s">
        <v>3152</v>
      </c>
      <c r="R678" s="75" t="s">
        <v>3153</v>
      </c>
      <c r="S678" s="66" t="s">
        <v>73</v>
      </c>
      <c r="T678" s="68" t="s">
        <v>56</v>
      </c>
      <c r="U678" s="66" t="s">
        <v>62</v>
      </c>
      <c r="V678" s="66" t="s">
        <v>200</v>
      </c>
      <c r="W678" s="69" t="s">
        <v>35</v>
      </c>
      <c r="X678" s="38"/>
      <c r="Y678" s="68" t="s">
        <v>185</v>
      </c>
      <c r="Z678" s="68" t="s">
        <v>185</v>
      </c>
      <c r="AA678" s="4"/>
      <c r="AB678" s="13" t="str">
        <f t="shared" si="103"/>
        <v>/rsm:CrossIndustryInvoice/rsm:SupplyChainTradeTransaction/ram:ApplicableHeaderTradeDelivery/ram:ShipToTradeParty/ram:PostalTradeAddress</v>
      </c>
      <c r="AC678" s="13" t="str">
        <f t="shared" si="104"/>
        <v>/ram:CountrySubDivisionName</v>
      </c>
      <c r="AD678" s="14">
        <f>COUNTIFS(R$4:R678,AB678)</f>
        <v>1</v>
      </c>
      <c r="AE678" s="1"/>
      <c r="AF678" s="209" t="str">
        <f t="shared" si="106"/>
        <v>BT-79</v>
      </c>
      <c r="AG678" s="66">
        <f t="shared" si="108"/>
        <v>5</v>
      </c>
      <c r="AH678" s="66" t="str">
        <f t="shared" si="107"/>
        <v>0..1</v>
      </c>
      <c r="AI678" s="64" t="s">
        <v>997</v>
      </c>
      <c r="AJ678" s="64" t="s">
        <v>1671</v>
      </c>
      <c r="AK678" s="65" t="s">
        <v>1672</v>
      </c>
      <c r="AL678" s="65"/>
      <c r="AM678" s="65" t="s">
        <v>35</v>
      </c>
      <c r="AN678" s="64" t="s">
        <v>78</v>
      </c>
      <c r="AO678" s="66" t="str">
        <f t="shared" si="102"/>
        <v>0..1</v>
      </c>
      <c r="AP678" s="66" t="str">
        <f t="shared" si="102"/>
        <v>0..1</v>
      </c>
      <c r="AQ678" s="2" t="str">
        <f t="shared" si="102"/>
        <v>/rsm:CrossIndustryInvoice
/rsm:SupplyChainTradeTransaction
/ram:ApplicableHeaderTradeDelivery
/ram:ShipToTradeParty
/ram:PostalTradeAddress
/ram:CountrySubDivisionName</v>
      </c>
      <c r="AR678" s="75" t="str">
        <f t="shared" si="102"/>
        <v>/rsm:CrossIndustryInvoice/rsm:SupplyChainTradeTransaction/ram:ApplicableHeaderTradeDelivery/ram:ShipToTradeParty/ram:PostalTradeAddress/ram:CountrySubDivisionName</v>
      </c>
      <c r="AS678" s="66" t="s">
        <v>73</v>
      </c>
      <c r="AT678" s="68" t="s">
        <v>56</v>
      </c>
      <c r="AU678" s="66" t="str">
        <f t="shared" si="109"/>
        <v>0..n</v>
      </c>
      <c r="AV678" s="66" t="s">
        <v>200</v>
      </c>
      <c r="AW678" s="69" t="s">
        <v>35</v>
      </c>
      <c r="AX678" s="7"/>
      <c r="AY678" s="68" t="str">
        <f t="shared" si="110"/>
        <v>BASIC WL</v>
      </c>
      <c r="AZ678" s="68" t="str">
        <f t="shared" si="110"/>
        <v>BASIC WL</v>
      </c>
      <c r="BA678" s="1"/>
      <c r="BB678" s="57"/>
      <c r="BE678"/>
      <c r="BF678" s="1"/>
      <c r="BG678" s="1"/>
      <c r="BH678" s="1"/>
      <c r="BI678" s="1"/>
      <c r="BJ678" s="1"/>
      <c r="BK678" s="1"/>
      <c r="BL678" s="1"/>
      <c r="BM678" s="1"/>
      <c r="BN678" s="1"/>
      <c r="BO678" s="1"/>
      <c r="BP678" s="1"/>
      <c r="BQ678" s="1"/>
      <c r="BR678" s="1"/>
      <c r="BS678" s="1"/>
      <c r="BT678" s="1"/>
      <c r="BU678" s="1"/>
      <c r="BV678" s="1"/>
      <c r="BW678" s="1"/>
      <c r="BX678" s="1"/>
      <c r="BY678" s="1"/>
      <c r="BZ678" s="1"/>
    </row>
    <row r="679" spans="1:78" s="59" customFormat="1" ht="90" x14ac:dyDescent="0.2">
      <c r="A679" s="45" t="str">
        <f t="shared" si="105"/>
        <v>EXT</v>
      </c>
      <c r="B679" s="45"/>
      <c r="C679" s="45"/>
      <c r="D679" s="206" t="s">
        <v>3007</v>
      </c>
      <c r="E679" s="140" t="s">
        <v>41</v>
      </c>
      <c r="F679" s="296" t="e">
        <v>#N/A</v>
      </c>
      <c r="G679" s="141">
        <f t="shared" si="111"/>
        <v>4</v>
      </c>
      <c r="H679" s="141" t="s">
        <v>42</v>
      </c>
      <c r="I679" s="138" t="s">
        <v>3154</v>
      </c>
      <c r="J679" s="125"/>
      <c r="K679" s="126"/>
      <c r="L679" s="126"/>
      <c r="M679" s="126"/>
      <c r="N679" s="125"/>
      <c r="O679" s="124" t="s">
        <v>42</v>
      </c>
      <c r="P679" s="124" t="str">
        <f t="shared" si="100"/>
        <v>0..1</v>
      </c>
      <c r="Q679" s="142" t="s">
        <v>3155</v>
      </c>
      <c r="R679" s="143" t="s">
        <v>3156</v>
      </c>
      <c r="S679" s="124"/>
      <c r="T679" s="129"/>
      <c r="U679" s="141" t="s">
        <v>62</v>
      </c>
      <c r="V679" s="124"/>
      <c r="W679" s="130"/>
      <c r="X679" s="38"/>
      <c r="Y679" s="144" t="s">
        <v>47</v>
      </c>
      <c r="Z679" s="144" t="s">
        <v>47</v>
      </c>
      <c r="AA679" s="4"/>
      <c r="AB679" s="13" t="str">
        <f t="shared" si="103"/>
        <v>/rsm:CrossIndustryInvoice/rsm:SupplyChainTradeTransaction/ram:ApplicableHeaderTradeDelivery/ram:ShipToTradeParty</v>
      </c>
      <c r="AC679" s="13" t="str">
        <f t="shared" si="104"/>
        <v>/ram:URIUniversalCommunication</v>
      </c>
      <c r="AD679" s="14">
        <f>COUNTIFS(R$4:R679,AB679)</f>
        <v>1</v>
      </c>
      <c r="AE679" s="1"/>
      <c r="AF679" s="140" t="str">
        <f t="shared" si="106"/>
        <v>EXT</v>
      </c>
      <c r="AG679" s="141">
        <f t="shared" si="108"/>
        <v>4</v>
      </c>
      <c r="AH679" s="141" t="str">
        <f t="shared" si="107"/>
        <v>0..1</v>
      </c>
      <c r="AI679" s="138" t="s">
        <v>1001</v>
      </c>
      <c r="AJ679" s="125"/>
      <c r="AK679" s="126"/>
      <c r="AL679" s="126"/>
      <c r="AM679" s="126"/>
      <c r="AN679" s="125"/>
      <c r="AO679" s="124" t="str">
        <f t="shared" si="102"/>
        <v>0..1</v>
      </c>
      <c r="AP679" s="124" t="str">
        <f t="shared" si="102"/>
        <v>0..1</v>
      </c>
      <c r="AQ679" s="142" t="str">
        <f t="shared" si="102"/>
        <v>/rsm:CrossIndustryInvoice
/rsm:SupplyChainTradeTransaction
/ram:ApplicableHeaderTradeDelivery
/ram:ShipToTradeParty
/ram:URIUniversalCommunication</v>
      </c>
      <c r="AR679" s="143" t="str">
        <f t="shared" si="102"/>
        <v>/rsm:CrossIndustryInvoice/rsm:SupplyChainTradeTransaction/ram:ApplicableHeaderTradeDelivery/ram:ShipToTradeParty/ram:URIUniversalCommunication</v>
      </c>
      <c r="AS679" s="124"/>
      <c r="AT679" s="129"/>
      <c r="AU679" s="141" t="str">
        <f t="shared" si="109"/>
        <v>0..n</v>
      </c>
      <c r="AV679" s="124"/>
      <c r="AW679" s="130"/>
      <c r="AX679" s="7"/>
      <c r="AY679" s="144" t="str">
        <f t="shared" si="110"/>
        <v>EXTENDED</v>
      </c>
      <c r="AZ679" s="144" t="str">
        <f t="shared" si="110"/>
        <v>EXTENDED</v>
      </c>
      <c r="BA679" s="1"/>
      <c r="BB679" s="57"/>
      <c r="BE679"/>
      <c r="BF679" s="1"/>
      <c r="BG679" s="1"/>
      <c r="BH679" s="1"/>
      <c r="BI679" s="1"/>
      <c r="BJ679" s="1"/>
      <c r="BK679" s="1"/>
      <c r="BL679" s="1"/>
      <c r="BM679" s="1"/>
      <c r="BN679" s="1"/>
      <c r="BO679" s="1"/>
      <c r="BP679" s="1"/>
      <c r="BQ679" s="1"/>
      <c r="BR679" s="1"/>
      <c r="BS679" s="1"/>
      <c r="BT679" s="1"/>
      <c r="BU679" s="1"/>
      <c r="BV679" s="1"/>
      <c r="BW679" s="1"/>
      <c r="BX679" s="1"/>
      <c r="BY679" s="1"/>
      <c r="BZ679" s="1"/>
    </row>
    <row r="680" spans="1:78" s="59" customFormat="1" ht="105" x14ac:dyDescent="0.2">
      <c r="A680" s="45" t="str">
        <f t="shared" si="105"/>
        <v>EXT</v>
      </c>
      <c r="B680" s="45"/>
      <c r="C680" s="45"/>
      <c r="D680" s="206" t="s">
        <v>3007</v>
      </c>
      <c r="E680" s="61" t="s">
        <v>41</v>
      </c>
      <c r="F680" s="282" t="e">
        <v>#N/A</v>
      </c>
      <c r="G680" s="62">
        <f t="shared" si="111"/>
        <v>5</v>
      </c>
      <c r="H680" s="62" t="s">
        <v>32</v>
      </c>
      <c r="I680" s="64" t="s">
        <v>623</v>
      </c>
      <c r="J680" s="64"/>
      <c r="K680" s="65"/>
      <c r="L680" s="65"/>
      <c r="M680" s="65"/>
      <c r="N680" s="64"/>
      <c r="O680" s="66" t="s">
        <v>32</v>
      </c>
      <c r="P680" s="66" t="str">
        <f t="shared" si="100"/>
        <v>1..1</v>
      </c>
      <c r="Q680" s="6" t="s">
        <v>3157</v>
      </c>
      <c r="R680" s="67" t="s">
        <v>3158</v>
      </c>
      <c r="S680" s="66" t="s">
        <v>55</v>
      </c>
      <c r="T680" s="68" t="s">
        <v>56</v>
      </c>
      <c r="U680" s="62" t="s">
        <v>42</v>
      </c>
      <c r="V680" s="66"/>
      <c r="W680" s="69"/>
      <c r="X680" s="38"/>
      <c r="Y680" s="70" t="s">
        <v>47</v>
      </c>
      <c r="Z680" s="70" t="s">
        <v>47</v>
      </c>
      <c r="AA680" s="4"/>
      <c r="AB680" s="13" t="str">
        <f t="shared" si="103"/>
        <v>/rsm:CrossIndustryInvoice/rsm:SupplyChainTradeTransaction/ram:ApplicableHeaderTradeDelivery/ram:ShipToTradeParty/ram:URIUniversalCommunication</v>
      </c>
      <c r="AC680" s="13" t="str">
        <f t="shared" si="104"/>
        <v>/ram:URIID</v>
      </c>
      <c r="AD680" s="14">
        <f>COUNTIFS(R$4:R680,AB680)</f>
        <v>1</v>
      </c>
      <c r="AE680" s="1"/>
      <c r="AF680" s="61" t="str">
        <f t="shared" si="106"/>
        <v>EXT</v>
      </c>
      <c r="AG680" s="62">
        <f t="shared" si="108"/>
        <v>5</v>
      </c>
      <c r="AH680" s="62" t="str">
        <f t="shared" si="107"/>
        <v>1..1</v>
      </c>
      <c r="AI680" s="64" t="s">
        <v>2172</v>
      </c>
      <c r="AJ680" s="64"/>
      <c r="AK680" s="65"/>
      <c r="AL680" s="65"/>
      <c r="AM680" s="65"/>
      <c r="AN680" s="64"/>
      <c r="AO680" s="66" t="str">
        <f t="shared" si="102"/>
        <v>1..1</v>
      </c>
      <c r="AP680" s="66" t="str">
        <f t="shared" si="102"/>
        <v>1..1</v>
      </c>
      <c r="AQ680" s="6" t="str">
        <f t="shared" si="102"/>
        <v>/rsm:CrossIndustryInvoice
/rsm:SupplyChainTradeTransaction
/ram:ApplicableHeaderTradeDelivery
/ram:ShipToTradeParty
/ram:URIUniversalCommunication
/ram:URIID</v>
      </c>
      <c r="AR680" s="67" t="str">
        <f t="shared" si="102"/>
        <v>/rsm:CrossIndustryInvoice/rsm:SupplyChainTradeTransaction/ram:ApplicableHeaderTradeDelivery/ram:ShipToTradeParty/ram:URIUniversalCommunication/ram:URIID</v>
      </c>
      <c r="AS680" s="66" t="s">
        <v>55</v>
      </c>
      <c r="AT680" s="68" t="s">
        <v>56</v>
      </c>
      <c r="AU680" s="62" t="str">
        <f t="shared" si="109"/>
        <v>0..1</v>
      </c>
      <c r="AV680" s="66"/>
      <c r="AW680" s="69"/>
      <c r="AX680" s="7"/>
      <c r="AY680" s="70" t="str">
        <f t="shared" si="110"/>
        <v>EXTENDED</v>
      </c>
      <c r="AZ680" s="70" t="str">
        <f t="shared" si="110"/>
        <v>EXTENDED</v>
      </c>
      <c r="BA680" s="1"/>
      <c r="BB680" s="57"/>
      <c r="BE680"/>
      <c r="BF680" s="1"/>
      <c r="BG680" s="1"/>
      <c r="BH680" s="1"/>
      <c r="BI680" s="1"/>
      <c r="BJ680" s="1"/>
      <c r="BK680" s="1"/>
      <c r="BL680" s="1"/>
      <c r="BM680" s="1"/>
      <c r="BN680" s="1"/>
      <c r="BO680" s="1"/>
      <c r="BP680" s="1"/>
      <c r="BQ680" s="1"/>
      <c r="BR680" s="1"/>
      <c r="BS680" s="1"/>
      <c r="BT680" s="1"/>
      <c r="BU680" s="1"/>
      <c r="BV680" s="1"/>
      <c r="BW680" s="1"/>
      <c r="BX680" s="1"/>
      <c r="BY680" s="1"/>
      <c r="BZ680" s="1"/>
    </row>
    <row r="681" spans="1:78" s="59" customFormat="1" ht="120" x14ac:dyDescent="0.2">
      <c r="A681" s="45" t="str">
        <f t="shared" si="105"/>
        <v>EXT</v>
      </c>
      <c r="B681" s="45"/>
      <c r="C681" s="45"/>
      <c r="D681" s="206" t="s">
        <v>3007</v>
      </c>
      <c r="E681" s="61" t="s">
        <v>41</v>
      </c>
      <c r="F681" s="282" t="e">
        <v>#N/A</v>
      </c>
      <c r="G681" s="62">
        <f t="shared" si="111"/>
        <v>6</v>
      </c>
      <c r="H681" s="62" t="s">
        <v>32</v>
      </c>
      <c r="I681" s="64" t="s">
        <v>498</v>
      </c>
      <c r="J681" s="64"/>
      <c r="K681" s="65"/>
      <c r="L681" s="65"/>
      <c r="M681" s="65"/>
      <c r="N681" s="64"/>
      <c r="O681" s="66" t="s">
        <v>32</v>
      </c>
      <c r="P681" s="66" t="str">
        <f t="shared" si="100"/>
        <v>1..1</v>
      </c>
      <c r="Q681" s="6" t="s">
        <v>3159</v>
      </c>
      <c r="R681" s="67" t="s">
        <v>3160</v>
      </c>
      <c r="S681" s="66" t="s">
        <v>329</v>
      </c>
      <c r="T681" s="68" t="s">
        <v>163</v>
      </c>
      <c r="U681" s="62" t="s">
        <v>42</v>
      </c>
      <c r="V681" s="66"/>
      <c r="W681" s="69"/>
      <c r="X681" s="38"/>
      <c r="Y681" s="70" t="s">
        <v>47</v>
      </c>
      <c r="Z681" s="70" t="s">
        <v>47</v>
      </c>
      <c r="AA681" s="4"/>
      <c r="AB681" s="13" t="str">
        <f t="shared" si="103"/>
        <v>/rsm:CrossIndustryInvoice/rsm:SupplyChainTradeTransaction/ram:ApplicableHeaderTradeDelivery/ram:ShipToTradeParty/ram:URIUniversalCommunication/ram:URIID</v>
      </c>
      <c r="AC681" s="13" t="str">
        <f t="shared" si="104"/>
        <v>/@schemeID</v>
      </c>
      <c r="AD681" s="14">
        <f>COUNTIFS(R$4:R681,AB681)</f>
        <v>1</v>
      </c>
      <c r="AE681" s="1"/>
      <c r="AF681" s="61" t="str">
        <f t="shared" si="106"/>
        <v>EXT</v>
      </c>
      <c r="AG681" s="62">
        <f t="shared" si="108"/>
        <v>6</v>
      </c>
      <c r="AH681" s="62" t="str">
        <f t="shared" si="107"/>
        <v>1..1</v>
      </c>
      <c r="AI681" s="64" t="s">
        <v>330</v>
      </c>
      <c r="AJ681" s="64"/>
      <c r="AK681" s="65"/>
      <c r="AL681" s="65"/>
      <c r="AM681" s="65"/>
      <c r="AN681" s="64"/>
      <c r="AO681" s="66" t="str">
        <f t="shared" si="102"/>
        <v>1..1</v>
      </c>
      <c r="AP681" s="66" t="str">
        <f t="shared" si="102"/>
        <v>1..1</v>
      </c>
      <c r="AQ681" s="6" t="str">
        <f t="shared" si="102"/>
        <v>/rsm:CrossIndustryInvoice
/rsm:SupplyChainTradeTransaction
/ram:ApplicableHeaderTradeDelivery
/ram:ShipToTradeParty
/ram:URIUniversalCommunication
/ram:URIID
/@schemeID</v>
      </c>
      <c r="AR681" s="67" t="str">
        <f t="shared" si="102"/>
        <v>/rsm:CrossIndustryInvoice/rsm:SupplyChainTradeTransaction/ram:ApplicableHeaderTradeDelivery/ram:ShipToTradeParty/ram:URIUniversalCommunication/ram:URIID/@schemeID</v>
      </c>
      <c r="AS681" s="66" t="s">
        <v>329</v>
      </c>
      <c r="AT681" s="68" t="s">
        <v>163</v>
      </c>
      <c r="AU681" s="62" t="str">
        <f t="shared" si="109"/>
        <v>0..1</v>
      </c>
      <c r="AV681" s="66"/>
      <c r="AW681" s="69"/>
      <c r="AX681" s="7"/>
      <c r="AY681" s="70" t="str">
        <f t="shared" si="110"/>
        <v>EXTENDED</v>
      </c>
      <c r="AZ681" s="70" t="str">
        <f t="shared" si="110"/>
        <v>EXTENDED</v>
      </c>
      <c r="BA681" s="1"/>
      <c r="BB681" s="57"/>
      <c r="BE681"/>
      <c r="BF681" s="1"/>
      <c r="BG681" s="1"/>
      <c r="BH681" s="1"/>
      <c r="BI681" s="1"/>
      <c r="BJ681" s="1"/>
      <c r="BK681" s="1"/>
      <c r="BL681" s="1"/>
      <c r="BM681" s="1"/>
      <c r="BN681" s="1"/>
      <c r="BO681" s="1"/>
      <c r="BP681" s="1"/>
      <c r="BQ681" s="1"/>
      <c r="BR681" s="1"/>
      <c r="BS681" s="1"/>
      <c r="BT681" s="1"/>
      <c r="BU681" s="1"/>
      <c r="BV681" s="1"/>
      <c r="BW681" s="1"/>
      <c r="BX681" s="1"/>
      <c r="BY681" s="1"/>
      <c r="BZ681" s="1"/>
    </row>
    <row r="682" spans="1:78" s="59" customFormat="1" ht="90" x14ac:dyDescent="0.2">
      <c r="A682" s="45" t="str">
        <f t="shared" si="105"/>
        <v>EXT</v>
      </c>
      <c r="B682" s="45"/>
      <c r="C682" s="45"/>
      <c r="D682" s="206" t="s">
        <v>3007</v>
      </c>
      <c r="E682" s="140" t="s">
        <v>41</v>
      </c>
      <c r="F682" s="296" t="e">
        <v>#N/A</v>
      </c>
      <c r="G682" s="141">
        <f t="shared" si="111"/>
        <v>4</v>
      </c>
      <c r="H682" s="141" t="s">
        <v>62</v>
      </c>
      <c r="I682" s="138" t="s">
        <v>3161</v>
      </c>
      <c r="J682" s="125"/>
      <c r="K682" s="126"/>
      <c r="L682" s="126"/>
      <c r="M682" s="126"/>
      <c r="N682" s="125"/>
      <c r="O682" s="124" t="s">
        <v>62</v>
      </c>
      <c r="P682" s="124" t="str">
        <f t="shared" si="100"/>
        <v>0..n</v>
      </c>
      <c r="Q682" s="142" t="s">
        <v>3162</v>
      </c>
      <c r="R682" s="143" t="s">
        <v>3163</v>
      </c>
      <c r="S682" s="124"/>
      <c r="T682" s="129"/>
      <c r="U682" s="141" t="s">
        <v>62</v>
      </c>
      <c r="V682" s="124"/>
      <c r="W682" s="130"/>
      <c r="X682" s="38"/>
      <c r="Y682" s="144" t="s">
        <v>47</v>
      </c>
      <c r="Z682" s="144" t="s">
        <v>47</v>
      </c>
      <c r="AA682" s="4"/>
      <c r="AB682" s="13" t="str">
        <f t="shared" si="103"/>
        <v>/rsm:CrossIndustryInvoice/rsm:SupplyChainTradeTransaction/ram:ApplicableHeaderTradeDelivery/ram:ShipToTradeParty</v>
      </c>
      <c r="AC682" s="13" t="str">
        <f t="shared" si="104"/>
        <v>/ram:SpecifiedTaxRegistration</v>
      </c>
      <c r="AD682" s="14">
        <f>COUNTIFS(R$4:R682,AB682)</f>
        <v>1</v>
      </c>
      <c r="AE682" s="1"/>
      <c r="AF682" s="140" t="str">
        <f t="shared" si="106"/>
        <v>EXT</v>
      </c>
      <c r="AG682" s="141">
        <f t="shared" si="108"/>
        <v>4</v>
      </c>
      <c r="AH682" s="141" t="str">
        <f t="shared" si="107"/>
        <v>0..n</v>
      </c>
      <c r="AI682" s="138" t="s">
        <v>1011</v>
      </c>
      <c r="AJ682" s="125"/>
      <c r="AK682" s="126"/>
      <c r="AL682" s="126"/>
      <c r="AM682" s="126"/>
      <c r="AN682" s="125"/>
      <c r="AO682" s="124" t="str">
        <f t="shared" si="102"/>
        <v>0..n</v>
      </c>
      <c r="AP682" s="124" t="str">
        <f t="shared" si="102"/>
        <v>0..n</v>
      </c>
      <c r="AQ682" s="142" t="str">
        <f t="shared" si="102"/>
        <v>/rsm:CrossIndustryInvoice
/rsm:SupplyChainTradeTransaction
/ram:ApplicableHeaderTradeDelivery
/ram:ShipToTradeParty
/ram:SpecifiedTaxRegistration</v>
      </c>
      <c r="AR682" s="143" t="str">
        <f t="shared" si="102"/>
        <v>/rsm:CrossIndustryInvoice/rsm:SupplyChainTradeTransaction/ram:ApplicableHeaderTradeDelivery/ram:ShipToTradeParty/ram:SpecifiedTaxRegistration</v>
      </c>
      <c r="AS682" s="124"/>
      <c r="AT682" s="129"/>
      <c r="AU682" s="141" t="str">
        <f t="shared" si="109"/>
        <v>0..n</v>
      </c>
      <c r="AV682" s="124"/>
      <c r="AW682" s="130"/>
      <c r="AX682" s="7"/>
      <c r="AY682" s="144" t="str">
        <f t="shared" si="110"/>
        <v>EXTENDED</v>
      </c>
      <c r="AZ682" s="144" t="str">
        <f t="shared" si="110"/>
        <v>EXTENDED</v>
      </c>
      <c r="BA682" s="1"/>
      <c r="BB682" s="57"/>
      <c r="BE682"/>
      <c r="BF682" s="1"/>
      <c r="BG682" s="1"/>
      <c r="BH682" s="1"/>
      <c r="BI682" s="1"/>
      <c r="BJ682" s="1"/>
      <c r="BK682" s="1"/>
      <c r="BL682" s="1"/>
      <c r="BM682" s="1"/>
      <c r="BN682" s="1"/>
      <c r="BO682" s="1"/>
      <c r="BP682" s="1"/>
      <c r="BQ682" s="1"/>
      <c r="BR682" s="1"/>
      <c r="BS682" s="1"/>
      <c r="BT682" s="1"/>
      <c r="BU682" s="1"/>
      <c r="BV682" s="1"/>
      <c r="BW682" s="1"/>
      <c r="BX682" s="1"/>
      <c r="BY682" s="1"/>
      <c r="BZ682" s="1"/>
    </row>
    <row r="683" spans="1:78" s="59" customFormat="1" ht="105" x14ac:dyDescent="0.2">
      <c r="A683" s="45" t="str">
        <f t="shared" si="105"/>
        <v>EXT</v>
      </c>
      <c r="B683" s="45"/>
      <c r="C683" s="45"/>
      <c r="D683" s="206" t="s">
        <v>3007</v>
      </c>
      <c r="E683" s="61" t="s">
        <v>41</v>
      </c>
      <c r="F683" s="282" t="e">
        <v>#N/A</v>
      </c>
      <c r="G683" s="62">
        <f t="shared" si="111"/>
        <v>5</v>
      </c>
      <c r="H683" s="62" t="s">
        <v>32</v>
      </c>
      <c r="I683" s="64" t="s">
        <v>3</v>
      </c>
      <c r="J683" s="64"/>
      <c r="K683" s="65"/>
      <c r="L683" s="65"/>
      <c r="M683" s="65"/>
      <c r="N683" s="64"/>
      <c r="O683" s="66" t="s">
        <v>32</v>
      </c>
      <c r="P683" s="66" t="str">
        <f t="shared" si="100"/>
        <v>1..1</v>
      </c>
      <c r="Q683" s="6" t="s">
        <v>3164</v>
      </c>
      <c r="R683" s="67" t="s">
        <v>3165</v>
      </c>
      <c r="S683" s="66" t="s">
        <v>55</v>
      </c>
      <c r="T683" s="68" t="s">
        <v>56</v>
      </c>
      <c r="U683" s="62" t="s">
        <v>42</v>
      </c>
      <c r="V683" s="66"/>
      <c r="W683" s="69"/>
      <c r="X683" s="38"/>
      <c r="Y683" s="70" t="s">
        <v>47</v>
      </c>
      <c r="Z683" s="70" t="s">
        <v>47</v>
      </c>
      <c r="AA683" s="4"/>
      <c r="AB683" s="13" t="str">
        <f t="shared" si="103"/>
        <v>/rsm:CrossIndustryInvoice/rsm:SupplyChainTradeTransaction/ram:ApplicableHeaderTradeDelivery/ram:ShipToTradeParty/ram:SpecifiedTaxRegistration</v>
      </c>
      <c r="AC683" s="13" t="str">
        <f t="shared" si="104"/>
        <v>/ram:ID</v>
      </c>
      <c r="AD683" s="14">
        <f>COUNTIFS(R$4:R683,AB683)</f>
        <v>1</v>
      </c>
      <c r="AE683" s="1"/>
      <c r="AF683" s="61" t="str">
        <f t="shared" si="106"/>
        <v>EXT</v>
      </c>
      <c r="AG683" s="62">
        <f t="shared" si="108"/>
        <v>5</v>
      </c>
      <c r="AH683" s="62" t="str">
        <f t="shared" si="107"/>
        <v>1..1</v>
      </c>
      <c r="AI683" s="64" t="s">
        <v>1014</v>
      </c>
      <c r="AJ683" s="64"/>
      <c r="AK683" s="65"/>
      <c r="AL683" s="65"/>
      <c r="AM683" s="65"/>
      <c r="AN683" s="64"/>
      <c r="AO683" s="66" t="str">
        <f t="shared" si="102"/>
        <v>1..1</v>
      </c>
      <c r="AP683" s="66" t="str">
        <f t="shared" si="102"/>
        <v>1..1</v>
      </c>
      <c r="AQ683" s="6" t="str">
        <f t="shared" si="102"/>
        <v>/rsm:CrossIndustryInvoice
/rsm:SupplyChainTradeTransaction
/ram:ApplicableHeaderTradeDelivery
/ram:ShipToTradeParty
/ram:SpecifiedTaxRegistration
/ram:ID</v>
      </c>
      <c r="AR683" s="67" t="str">
        <f t="shared" si="102"/>
        <v>/rsm:CrossIndustryInvoice/rsm:SupplyChainTradeTransaction/ram:ApplicableHeaderTradeDelivery/ram:ShipToTradeParty/ram:SpecifiedTaxRegistration/ram:ID</v>
      </c>
      <c r="AS683" s="66" t="s">
        <v>55</v>
      </c>
      <c r="AT683" s="68" t="s">
        <v>56</v>
      </c>
      <c r="AU683" s="62" t="str">
        <f t="shared" si="109"/>
        <v>0..1</v>
      </c>
      <c r="AV683" s="66"/>
      <c r="AW683" s="69"/>
      <c r="AX683" s="7"/>
      <c r="AY683" s="70" t="str">
        <f t="shared" si="110"/>
        <v>EXTENDED</v>
      </c>
      <c r="AZ683" s="70" t="str">
        <f t="shared" si="110"/>
        <v>EXTENDED</v>
      </c>
      <c r="BA683" s="1"/>
      <c r="BB683" s="57"/>
      <c r="BE683"/>
      <c r="BF683" s="1"/>
      <c r="BG683" s="1"/>
      <c r="BH683" s="1"/>
      <c r="BI683" s="1"/>
      <c r="BJ683" s="1"/>
      <c r="BK683" s="1"/>
      <c r="BL683" s="1"/>
      <c r="BM683" s="1"/>
      <c r="BN683" s="1"/>
      <c r="BO683" s="1"/>
      <c r="BP683" s="1"/>
      <c r="BQ683" s="1"/>
      <c r="BR683" s="1"/>
      <c r="BS683" s="1"/>
      <c r="BT683" s="1"/>
      <c r="BU683" s="1"/>
      <c r="BV683" s="1"/>
      <c r="BW683" s="1"/>
      <c r="BX683" s="1"/>
      <c r="BY683" s="1"/>
      <c r="BZ683" s="1"/>
    </row>
    <row r="684" spans="1:78" s="59" customFormat="1" ht="120" x14ac:dyDescent="0.2">
      <c r="A684" s="45" t="str">
        <f t="shared" si="105"/>
        <v>EXT</v>
      </c>
      <c r="B684" s="45"/>
      <c r="C684" s="45"/>
      <c r="D684" s="206" t="s">
        <v>3007</v>
      </c>
      <c r="E684" s="61" t="s">
        <v>41</v>
      </c>
      <c r="F684" s="282" t="e">
        <v>#N/A</v>
      </c>
      <c r="G684" s="62">
        <f t="shared" si="111"/>
        <v>6</v>
      </c>
      <c r="H684" s="62" t="s">
        <v>32</v>
      </c>
      <c r="I684" s="64" t="s">
        <v>498</v>
      </c>
      <c r="J684" s="64"/>
      <c r="K684" s="65" t="s">
        <v>1015</v>
      </c>
      <c r="L684" s="65"/>
      <c r="M684" s="65" t="s">
        <v>1016</v>
      </c>
      <c r="N684" s="64"/>
      <c r="O684" s="66" t="s">
        <v>32</v>
      </c>
      <c r="P684" s="66" t="str">
        <f t="shared" si="100"/>
        <v>1..1</v>
      </c>
      <c r="Q684" s="6" t="s">
        <v>3166</v>
      </c>
      <c r="R684" s="67" t="s">
        <v>3167</v>
      </c>
      <c r="S684" s="66" t="s">
        <v>329</v>
      </c>
      <c r="T684" s="68" t="s">
        <v>163</v>
      </c>
      <c r="U684" s="62" t="s">
        <v>42</v>
      </c>
      <c r="V684" s="66"/>
      <c r="W684" s="69"/>
      <c r="X684" s="38"/>
      <c r="Y684" s="70" t="s">
        <v>47</v>
      </c>
      <c r="Z684" s="70" t="s">
        <v>47</v>
      </c>
      <c r="AA684" s="4"/>
      <c r="AB684" s="13" t="str">
        <f t="shared" si="103"/>
        <v>/rsm:CrossIndustryInvoice/rsm:SupplyChainTradeTransaction/ram:ApplicableHeaderTradeDelivery/ram:ShipToTradeParty/ram:SpecifiedTaxRegistration/ram:ID</v>
      </c>
      <c r="AC684" s="13" t="str">
        <f t="shared" si="104"/>
        <v>/@schemeID</v>
      </c>
      <c r="AD684" s="14">
        <f>COUNTIFS(R$4:R684,AB684)</f>
        <v>1</v>
      </c>
      <c r="AE684" s="1"/>
      <c r="AF684" s="61" t="str">
        <f t="shared" si="106"/>
        <v>EXT</v>
      </c>
      <c r="AG684" s="62">
        <f t="shared" si="108"/>
        <v>6</v>
      </c>
      <c r="AH684" s="62" t="str">
        <f t="shared" si="107"/>
        <v>1..1</v>
      </c>
      <c r="AI684" s="64" t="s">
        <v>1019</v>
      </c>
      <c r="AJ684" s="64"/>
      <c r="AK684" s="65"/>
      <c r="AL684" s="65"/>
      <c r="AM684" s="65"/>
      <c r="AN684" s="64"/>
      <c r="AO684" s="66" t="str">
        <f t="shared" si="102"/>
        <v>1..1</v>
      </c>
      <c r="AP684" s="66" t="str">
        <f t="shared" si="102"/>
        <v>1..1</v>
      </c>
      <c r="AQ684" s="6" t="str">
        <f t="shared" si="102"/>
        <v>/rsm:CrossIndustryInvoice
/rsm:SupplyChainTradeTransaction
/ram:ApplicableHeaderTradeDelivery
/ram:ShipToTradeParty
/ram:SpecifiedTaxRegistration
/ram:ID
/@schemeID</v>
      </c>
      <c r="AR684" s="67" t="str">
        <f t="shared" si="102"/>
        <v>/rsm:CrossIndustryInvoice/rsm:SupplyChainTradeTransaction/ram:ApplicableHeaderTradeDelivery/ram:ShipToTradeParty/ram:SpecifiedTaxRegistration/ram:ID/@schemeID</v>
      </c>
      <c r="AS684" s="66" t="s">
        <v>329</v>
      </c>
      <c r="AT684" s="68" t="s">
        <v>163</v>
      </c>
      <c r="AU684" s="62" t="str">
        <f t="shared" si="109"/>
        <v>0..1</v>
      </c>
      <c r="AV684" s="66"/>
      <c r="AW684" s="69"/>
      <c r="AX684" s="7"/>
      <c r="AY684" s="70" t="str">
        <f t="shared" si="110"/>
        <v>EXTENDED</v>
      </c>
      <c r="AZ684" s="70" t="str">
        <f t="shared" si="110"/>
        <v>EXTENDED</v>
      </c>
      <c r="BA684" s="1"/>
      <c r="BB684" s="57"/>
      <c r="BE684"/>
      <c r="BF684" s="1"/>
      <c r="BG684" s="1"/>
      <c r="BH684" s="1"/>
      <c r="BI684" s="1"/>
      <c r="BJ684" s="1"/>
      <c r="BK684" s="1"/>
      <c r="BL684" s="1"/>
      <c r="BM684" s="1"/>
      <c r="BN684" s="1"/>
      <c r="BO684" s="1"/>
      <c r="BP684" s="1"/>
      <c r="BQ684" s="1"/>
      <c r="BR684" s="1"/>
      <c r="BS684" s="1"/>
      <c r="BT684" s="1"/>
      <c r="BU684" s="1"/>
      <c r="BV684" s="1"/>
      <c r="BW684" s="1"/>
      <c r="BX684" s="1"/>
      <c r="BY684" s="1"/>
      <c r="BZ684" s="1"/>
    </row>
    <row r="685" spans="1:78" s="59" customFormat="1" ht="75" x14ac:dyDescent="0.2">
      <c r="A685" s="45" t="str">
        <f t="shared" si="105"/>
        <v>EXT</v>
      </c>
      <c r="B685" s="45"/>
      <c r="C685" s="45"/>
      <c r="D685" s="204" t="s">
        <v>3007</v>
      </c>
      <c r="E685" s="99" t="s">
        <v>41</v>
      </c>
      <c r="F685" s="289" t="e">
        <v>#N/A</v>
      </c>
      <c r="G685" s="100">
        <f t="shared" si="111"/>
        <v>3</v>
      </c>
      <c r="H685" s="100" t="s">
        <v>42</v>
      </c>
      <c r="I685" s="125" t="s">
        <v>3168</v>
      </c>
      <c r="J685" s="125"/>
      <c r="K685" s="126"/>
      <c r="L685" s="126"/>
      <c r="M685" s="126"/>
      <c r="N685" s="125"/>
      <c r="O685" s="124" t="s">
        <v>42</v>
      </c>
      <c r="P685" s="124" t="str">
        <f t="shared" si="100"/>
        <v>0..1</v>
      </c>
      <c r="Q685" s="102" t="s">
        <v>3169</v>
      </c>
      <c r="R685" s="103" t="s">
        <v>3170</v>
      </c>
      <c r="S685" s="124" t="s">
        <v>35</v>
      </c>
      <c r="T685" s="129" t="s">
        <v>38</v>
      </c>
      <c r="U685" s="100" t="s">
        <v>42</v>
      </c>
      <c r="V685" s="124"/>
      <c r="W685" s="130"/>
      <c r="X685" s="38"/>
      <c r="Y685" s="104" t="s">
        <v>47</v>
      </c>
      <c r="Z685" s="104" t="s">
        <v>47</v>
      </c>
      <c r="AA685" s="4"/>
      <c r="AB685" s="13" t="str">
        <f t="shared" si="103"/>
        <v>/rsm:CrossIndustryInvoice/rsm:SupplyChainTradeTransaction/ram:ApplicableHeaderTradeDelivery</v>
      </c>
      <c r="AC685" s="13" t="str">
        <f t="shared" si="104"/>
        <v>/ram:UltimateShipToTradeParty</v>
      </c>
      <c r="AD685" s="14">
        <f>COUNTIFS(R$4:R685,AB685)</f>
        <v>1</v>
      </c>
      <c r="AE685" s="1"/>
      <c r="AF685" s="99" t="str">
        <f t="shared" si="106"/>
        <v>EXT</v>
      </c>
      <c r="AG685" s="100">
        <f t="shared" si="108"/>
        <v>3</v>
      </c>
      <c r="AH685" s="100" t="str">
        <f t="shared" si="107"/>
        <v>0..1</v>
      </c>
      <c r="AI685" s="125" t="s">
        <v>1024</v>
      </c>
      <c r="AJ685" s="125"/>
      <c r="AK685" s="126"/>
      <c r="AL685" s="126"/>
      <c r="AM685" s="126"/>
      <c r="AN685" s="125"/>
      <c r="AO685" s="124" t="str">
        <f t="shared" si="102"/>
        <v>0..1</v>
      </c>
      <c r="AP685" s="124" t="str">
        <f t="shared" si="102"/>
        <v>0..1</v>
      </c>
      <c r="AQ685" s="102" t="str">
        <f t="shared" si="102"/>
        <v>/rsm:CrossIndustryInvoice
/rsm:SupplyChainTradeTransaction
/ram:ApplicableHeaderTradeDelivery
/ram:UltimateShipToTradeParty</v>
      </c>
      <c r="AR685" s="103" t="str">
        <f t="shared" si="102"/>
        <v>/rsm:CrossIndustryInvoice/rsm:SupplyChainTradeTransaction/ram:ApplicableHeaderTradeDelivery/ram:UltimateShipToTradeParty</v>
      </c>
      <c r="AS685" s="124" t="s">
        <v>35</v>
      </c>
      <c r="AT685" s="129" t="s">
        <v>38</v>
      </c>
      <c r="AU685" s="100" t="str">
        <f t="shared" si="109"/>
        <v>0..1</v>
      </c>
      <c r="AV685" s="124"/>
      <c r="AW685" s="130"/>
      <c r="AX685" s="7"/>
      <c r="AY685" s="104" t="str">
        <f t="shared" si="110"/>
        <v>EXTENDED</v>
      </c>
      <c r="AZ685" s="104" t="str">
        <f t="shared" si="110"/>
        <v>EXTENDED</v>
      </c>
      <c r="BA685" s="1"/>
      <c r="BB685" s="57"/>
      <c r="BE685"/>
      <c r="BF685" s="1"/>
      <c r="BG685" s="1"/>
      <c r="BH685" s="1"/>
      <c r="BI685" s="1"/>
      <c r="BJ685" s="1"/>
      <c r="BK685" s="1"/>
      <c r="BL685" s="1"/>
      <c r="BM685" s="1"/>
      <c r="BN685" s="1"/>
      <c r="BO685" s="1"/>
      <c r="BP685" s="1"/>
      <c r="BQ685" s="1"/>
      <c r="BR685" s="1"/>
      <c r="BS685" s="1"/>
      <c r="BT685" s="1"/>
      <c r="BU685" s="1"/>
      <c r="BV685" s="1"/>
      <c r="BW685" s="1"/>
      <c r="BX685" s="1"/>
      <c r="BY685" s="1"/>
      <c r="BZ685" s="1"/>
    </row>
    <row r="686" spans="1:78" s="59" customFormat="1" ht="90" x14ac:dyDescent="0.2">
      <c r="A686" s="45" t="str">
        <f t="shared" si="105"/>
        <v>EXT</v>
      </c>
      <c r="B686" s="45"/>
      <c r="C686" s="45"/>
      <c r="D686" s="206" t="s">
        <v>3007</v>
      </c>
      <c r="E686" s="61" t="s">
        <v>41</v>
      </c>
      <c r="F686" s="282" t="e">
        <v>#N/A</v>
      </c>
      <c r="G686" s="62">
        <f t="shared" si="111"/>
        <v>4</v>
      </c>
      <c r="H686" s="62" t="s">
        <v>42</v>
      </c>
      <c r="I686" s="64" t="s">
        <v>3</v>
      </c>
      <c r="J686" s="64"/>
      <c r="K686" s="65"/>
      <c r="L686" s="65"/>
      <c r="M686" s="65"/>
      <c r="N686" s="64"/>
      <c r="O686" s="66" t="s">
        <v>42</v>
      </c>
      <c r="P686" s="66" t="str">
        <f t="shared" si="100"/>
        <v>0..1</v>
      </c>
      <c r="Q686" s="6" t="s">
        <v>3171</v>
      </c>
      <c r="R686" s="67" t="s">
        <v>3172</v>
      </c>
      <c r="S686" s="66" t="s">
        <v>55</v>
      </c>
      <c r="T686" s="68" t="s">
        <v>56</v>
      </c>
      <c r="U686" s="62" t="s">
        <v>62</v>
      </c>
      <c r="V686" s="66"/>
      <c r="W686" s="69"/>
      <c r="X686" s="38"/>
      <c r="Y686" s="70" t="s">
        <v>47</v>
      </c>
      <c r="Z686" s="70" t="s">
        <v>47</v>
      </c>
      <c r="AA686" s="4"/>
      <c r="AB686" s="13" t="str">
        <f t="shared" si="103"/>
        <v>/rsm:CrossIndustryInvoice/rsm:SupplyChainTradeTransaction/ram:ApplicableHeaderTradeDelivery/ram:UltimateShipToTradeParty</v>
      </c>
      <c r="AC686" s="13" t="str">
        <f t="shared" si="104"/>
        <v>/ram:ID</v>
      </c>
      <c r="AD686" s="14">
        <f>COUNTIFS(R$4:R686,AB686)</f>
        <v>1</v>
      </c>
      <c r="AE686" s="1"/>
      <c r="AF686" s="61" t="str">
        <f t="shared" si="106"/>
        <v>EXT</v>
      </c>
      <c r="AG686" s="62">
        <f t="shared" si="108"/>
        <v>4</v>
      </c>
      <c r="AH686" s="62" t="str">
        <f t="shared" si="107"/>
        <v>0..1</v>
      </c>
      <c r="AI686" s="64" t="s">
        <v>1027</v>
      </c>
      <c r="AJ686" s="64"/>
      <c r="AK686" s="65"/>
      <c r="AL686" s="65"/>
      <c r="AM686" s="65"/>
      <c r="AN686" s="64"/>
      <c r="AO686" s="66" t="str">
        <f t="shared" si="102"/>
        <v>0..1</v>
      </c>
      <c r="AP686" s="66" t="str">
        <f t="shared" si="102"/>
        <v>0..1</v>
      </c>
      <c r="AQ686" s="6" t="str">
        <f t="shared" si="102"/>
        <v>/rsm:CrossIndustryInvoice
/rsm:SupplyChainTradeTransaction
/ram:ApplicableHeaderTradeDelivery
/ram:UltimateShipToTradeParty
/ram:ID</v>
      </c>
      <c r="AR686" s="67" t="str">
        <f t="shared" si="102"/>
        <v>/rsm:CrossIndustryInvoice/rsm:SupplyChainTradeTransaction/ram:ApplicableHeaderTradeDelivery/ram:UltimateShipToTradeParty/ram:ID</v>
      </c>
      <c r="AS686" s="66" t="s">
        <v>55</v>
      </c>
      <c r="AT686" s="68" t="s">
        <v>56</v>
      </c>
      <c r="AU686" s="62" t="str">
        <f t="shared" si="109"/>
        <v>0..n</v>
      </c>
      <c r="AV686" s="66"/>
      <c r="AW686" s="69"/>
      <c r="AX686" s="7"/>
      <c r="AY686" s="70" t="str">
        <f t="shared" si="110"/>
        <v>EXTENDED</v>
      </c>
      <c r="AZ686" s="70" t="str">
        <f t="shared" si="110"/>
        <v>EXTENDED</v>
      </c>
      <c r="BA686" s="1"/>
      <c r="BB686" s="57"/>
      <c r="BE686"/>
      <c r="BF686" s="1"/>
      <c r="BG686" s="1"/>
      <c r="BH686" s="1"/>
      <c r="BI686" s="1"/>
      <c r="BJ686" s="1"/>
      <c r="BK686" s="1"/>
      <c r="BL686" s="1"/>
      <c r="BM686" s="1"/>
      <c r="BN686" s="1"/>
      <c r="BO686" s="1"/>
      <c r="BP686" s="1"/>
      <c r="BQ686" s="1"/>
      <c r="BR686" s="1"/>
      <c r="BS686" s="1"/>
      <c r="BT686" s="1"/>
      <c r="BU686" s="1"/>
      <c r="BV686" s="1"/>
      <c r="BW686" s="1"/>
      <c r="BX686" s="1"/>
      <c r="BY686" s="1"/>
      <c r="BZ686" s="1"/>
    </row>
    <row r="687" spans="1:78" s="59" customFormat="1" ht="90" x14ac:dyDescent="0.2">
      <c r="A687" s="45" t="str">
        <f t="shared" si="105"/>
        <v>EXT</v>
      </c>
      <c r="B687" s="45"/>
      <c r="C687" s="45"/>
      <c r="D687" s="206" t="s">
        <v>3007</v>
      </c>
      <c r="E687" s="61" t="s">
        <v>41</v>
      </c>
      <c r="F687" s="282" t="e">
        <v>#N/A</v>
      </c>
      <c r="G687" s="62">
        <f t="shared" si="111"/>
        <v>4</v>
      </c>
      <c r="H687" s="62" t="s">
        <v>62</v>
      </c>
      <c r="I687" s="64" t="s">
        <v>1028</v>
      </c>
      <c r="J687" s="64"/>
      <c r="K687" s="65"/>
      <c r="L687" s="65"/>
      <c r="M687" s="65"/>
      <c r="N687" s="64"/>
      <c r="O687" s="66" t="s">
        <v>62</v>
      </c>
      <c r="P687" s="66" t="str">
        <f t="shared" si="100"/>
        <v>0..n</v>
      </c>
      <c r="Q687" s="6" t="s">
        <v>3173</v>
      </c>
      <c r="R687" s="67" t="s">
        <v>3174</v>
      </c>
      <c r="S687" s="66" t="s">
        <v>55</v>
      </c>
      <c r="T687" s="68" t="s">
        <v>56</v>
      </c>
      <c r="U687" s="62" t="s">
        <v>62</v>
      </c>
      <c r="V687" s="66"/>
      <c r="W687" s="69"/>
      <c r="X687" s="38"/>
      <c r="Y687" s="70" t="s">
        <v>47</v>
      </c>
      <c r="Z687" s="70" t="s">
        <v>47</v>
      </c>
      <c r="AA687" s="4"/>
      <c r="AB687" s="13" t="str">
        <f t="shared" si="103"/>
        <v>/rsm:CrossIndustryInvoice/rsm:SupplyChainTradeTransaction/ram:ApplicableHeaderTradeDelivery/ram:UltimateShipToTradeParty</v>
      </c>
      <c r="AC687" s="13" t="str">
        <f t="shared" si="104"/>
        <v>/ram:GlobalID</v>
      </c>
      <c r="AD687" s="14">
        <f>COUNTIFS(R$4:R687,AB687)</f>
        <v>1</v>
      </c>
      <c r="AE687" s="1"/>
      <c r="AF687" s="61" t="str">
        <f t="shared" si="106"/>
        <v>EXT</v>
      </c>
      <c r="AG687" s="62">
        <f t="shared" si="108"/>
        <v>4</v>
      </c>
      <c r="AH687" s="62" t="str">
        <f t="shared" si="107"/>
        <v>0..n</v>
      </c>
      <c r="AI687" s="64" t="s">
        <v>1031</v>
      </c>
      <c r="AJ687" s="64"/>
      <c r="AK687" s="65"/>
      <c r="AL687" s="65"/>
      <c r="AM687" s="65"/>
      <c r="AN687" s="64"/>
      <c r="AO687" s="66" t="str">
        <f t="shared" si="102"/>
        <v>0..n</v>
      </c>
      <c r="AP687" s="66" t="str">
        <f t="shared" si="102"/>
        <v>0..n</v>
      </c>
      <c r="AQ687" s="6" t="str">
        <f t="shared" si="102"/>
        <v>/rsm:CrossIndustryInvoice
/rsm:SupplyChainTradeTransaction
/ram:ApplicableHeaderTradeDelivery
/ram:UltimateShipToTradeParty
/ram:GlobalID</v>
      </c>
      <c r="AR687" s="67" t="str">
        <f t="shared" si="102"/>
        <v>/rsm:CrossIndustryInvoice/rsm:SupplyChainTradeTransaction/ram:ApplicableHeaderTradeDelivery/ram:UltimateShipToTradeParty/ram:GlobalID</v>
      </c>
      <c r="AS687" s="66" t="s">
        <v>55</v>
      </c>
      <c r="AT687" s="68" t="s">
        <v>56</v>
      </c>
      <c r="AU687" s="62" t="str">
        <f t="shared" si="109"/>
        <v>0..n</v>
      </c>
      <c r="AV687" s="66"/>
      <c r="AW687" s="69"/>
      <c r="AX687" s="7"/>
      <c r="AY687" s="70" t="str">
        <f t="shared" si="110"/>
        <v>EXTENDED</v>
      </c>
      <c r="AZ687" s="70" t="str">
        <f t="shared" si="110"/>
        <v>EXTENDED</v>
      </c>
      <c r="BA687" s="1"/>
      <c r="BB687" s="57"/>
      <c r="BE687"/>
      <c r="BF687" s="1"/>
      <c r="BG687" s="1"/>
      <c r="BH687" s="1"/>
      <c r="BI687" s="1"/>
      <c r="BJ687" s="1"/>
      <c r="BK687" s="1"/>
      <c r="BL687" s="1"/>
      <c r="BM687" s="1"/>
      <c r="BN687" s="1"/>
      <c r="BO687" s="1"/>
      <c r="BP687" s="1"/>
      <c r="BQ687" s="1"/>
      <c r="BR687" s="1"/>
      <c r="BS687" s="1"/>
      <c r="BT687" s="1"/>
      <c r="BU687" s="1"/>
      <c r="BV687" s="1"/>
      <c r="BW687" s="1"/>
      <c r="BX687" s="1"/>
      <c r="BY687" s="1"/>
      <c r="BZ687" s="1"/>
    </row>
    <row r="688" spans="1:78" s="59" customFormat="1" ht="105" x14ac:dyDescent="0.2">
      <c r="A688" s="45" t="str">
        <f t="shared" si="105"/>
        <v>EXT</v>
      </c>
      <c r="B688" s="45"/>
      <c r="C688" s="45"/>
      <c r="D688" s="206" t="s">
        <v>3007</v>
      </c>
      <c r="E688" s="61" t="s">
        <v>41</v>
      </c>
      <c r="F688" s="282" t="e">
        <v>#N/A</v>
      </c>
      <c r="G688" s="62">
        <f t="shared" si="111"/>
        <v>5</v>
      </c>
      <c r="H688" s="62" t="s">
        <v>32</v>
      </c>
      <c r="I688" s="64" t="s">
        <v>498</v>
      </c>
      <c r="J688" s="64"/>
      <c r="K688" s="65"/>
      <c r="L688" s="65"/>
      <c r="M688" s="65"/>
      <c r="N688" s="64"/>
      <c r="O688" s="66" t="s">
        <v>32</v>
      </c>
      <c r="P688" s="66" t="str">
        <f t="shared" si="100"/>
        <v>1..1</v>
      </c>
      <c r="Q688" s="6" t="s">
        <v>3175</v>
      </c>
      <c r="R688" s="67" t="s">
        <v>3176</v>
      </c>
      <c r="S688" s="66" t="s">
        <v>329</v>
      </c>
      <c r="T688" s="68" t="s">
        <v>163</v>
      </c>
      <c r="U688" s="62" t="s">
        <v>42</v>
      </c>
      <c r="V688" s="66"/>
      <c r="W688" s="69"/>
      <c r="X688" s="38"/>
      <c r="Y688" s="70" t="s">
        <v>47</v>
      </c>
      <c r="Z688" s="70" t="s">
        <v>47</v>
      </c>
      <c r="AA688" s="4"/>
      <c r="AB688" s="13" t="str">
        <f t="shared" si="103"/>
        <v>/rsm:CrossIndustryInvoice/rsm:SupplyChainTradeTransaction/ram:ApplicableHeaderTradeDelivery/ram:UltimateShipToTradeParty/ram:GlobalID</v>
      </c>
      <c r="AC688" s="13" t="str">
        <f t="shared" si="104"/>
        <v>/@schemeID</v>
      </c>
      <c r="AD688" s="14">
        <f>COUNTIFS(R$4:R688,AB688)</f>
        <v>1</v>
      </c>
      <c r="AE688" s="1"/>
      <c r="AF688" s="61" t="str">
        <f t="shared" si="106"/>
        <v>EXT</v>
      </c>
      <c r="AG688" s="62">
        <f t="shared" si="108"/>
        <v>5</v>
      </c>
      <c r="AH688" s="62" t="str">
        <f t="shared" si="107"/>
        <v>1..1</v>
      </c>
      <c r="AI688" s="64" t="s">
        <v>330</v>
      </c>
      <c r="AJ688" s="64"/>
      <c r="AK688" s="65"/>
      <c r="AL688" s="65"/>
      <c r="AM688" s="65"/>
      <c r="AN688" s="64"/>
      <c r="AO688" s="66" t="str">
        <f t="shared" si="102"/>
        <v>1..1</v>
      </c>
      <c r="AP688" s="66" t="str">
        <f t="shared" si="102"/>
        <v>1..1</v>
      </c>
      <c r="AQ688" s="6" t="str">
        <f t="shared" si="102"/>
        <v>/rsm:CrossIndustryInvoice
/rsm:SupplyChainTradeTransaction
/ram:ApplicableHeaderTradeDelivery
/ram:UltimateShipToTradeParty
/ram:GlobalID
/@schemeID</v>
      </c>
      <c r="AR688" s="67" t="str">
        <f t="shared" si="102"/>
        <v>/rsm:CrossIndustryInvoice/rsm:SupplyChainTradeTransaction/ram:ApplicableHeaderTradeDelivery/ram:UltimateShipToTradeParty/ram:GlobalID/@schemeID</v>
      </c>
      <c r="AS688" s="66" t="s">
        <v>329</v>
      </c>
      <c r="AT688" s="68" t="s">
        <v>163</v>
      </c>
      <c r="AU688" s="62" t="str">
        <f t="shared" si="109"/>
        <v>0..1</v>
      </c>
      <c r="AV688" s="66"/>
      <c r="AW688" s="69"/>
      <c r="AX688" s="7"/>
      <c r="AY688" s="70" t="str">
        <f t="shared" si="110"/>
        <v>EXTENDED</v>
      </c>
      <c r="AZ688" s="70" t="str">
        <f t="shared" si="110"/>
        <v>EXTENDED</v>
      </c>
      <c r="BA688" s="1"/>
      <c r="BB688" s="57"/>
      <c r="BE688"/>
      <c r="BF688" s="1"/>
      <c r="BG688" s="1"/>
      <c r="BH688" s="1"/>
      <c r="BI688" s="1"/>
      <c r="BJ688" s="1"/>
      <c r="BK688" s="1"/>
      <c r="BL688" s="1"/>
      <c r="BM688" s="1"/>
      <c r="BN688" s="1"/>
      <c r="BO688" s="1"/>
      <c r="BP688" s="1"/>
      <c r="BQ688" s="1"/>
      <c r="BR688" s="1"/>
      <c r="BS688" s="1"/>
      <c r="BT688" s="1"/>
      <c r="BU688" s="1"/>
      <c r="BV688" s="1"/>
      <c r="BW688" s="1"/>
      <c r="BX688" s="1"/>
      <c r="BY688" s="1"/>
      <c r="BZ688" s="1"/>
    </row>
    <row r="689" spans="1:78" s="59" customFormat="1" ht="90" x14ac:dyDescent="0.2">
      <c r="A689" s="45" t="str">
        <f t="shared" si="105"/>
        <v>EXT</v>
      </c>
      <c r="B689" s="45"/>
      <c r="C689" s="45"/>
      <c r="D689" s="206" t="s">
        <v>3007</v>
      </c>
      <c r="E689" s="61" t="s">
        <v>41</v>
      </c>
      <c r="F689" s="282" t="e">
        <v>#N/A</v>
      </c>
      <c r="G689" s="62">
        <f t="shared" si="111"/>
        <v>4</v>
      </c>
      <c r="H689" s="62" t="s">
        <v>42</v>
      </c>
      <c r="I689" s="64" t="s">
        <v>117</v>
      </c>
      <c r="J689" s="64"/>
      <c r="K689" s="65"/>
      <c r="L689" s="65"/>
      <c r="M689" s="65"/>
      <c r="N689" s="64"/>
      <c r="O689" s="66" t="s">
        <v>42</v>
      </c>
      <c r="P689" s="66" t="str">
        <f t="shared" si="100"/>
        <v>0..1</v>
      </c>
      <c r="Q689" s="6" t="s">
        <v>3177</v>
      </c>
      <c r="R689" s="67" t="s">
        <v>3178</v>
      </c>
      <c r="S689" s="66" t="s">
        <v>73</v>
      </c>
      <c r="T689" s="68" t="s">
        <v>56</v>
      </c>
      <c r="U689" s="62" t="s">
        <v>42</v>
      </c>
      <c r="V689" s="66"/>
      <c r="W689" s="69"/>
      <c r="X689" s="38"/>
      <c r="Y689" s="70" t="s">
        <v>47</v>
      </c>
      <c r="Z689" s="70" t="s">
        <v>47</v>
      </c>
      <c r="AA689" s="4"/>
      <c r="AB689" s="13" t="str">
        <f t="shared" si="103"/>
        <v>/rsm:CrossIndustryInvoice/rsm:SupplyChainTradeTransaction/ram:ApplicableHeaderTradeDelivery/ram:UltimateShipToTradeParty</v>
      </c>
      <c r="AC689" s="13" t="str">
        <f t="shared" si="104"/>
        <v>/ram:Name</v>
      </c>
      <c r="AD689" s="14">
        <f>COUNTIFS(R$4:R689,AB689)</f>
        <v>1</v>
      </c>
      <c r="AE689" s="1"/>
      <c r="AF689" s="61" t="str">
        <f t="shared" si="106"/>
        <v>EXT</v>
      </c>
      <c r="AG689" s="62">
        <f t="shared" si="108"/>
        <v>4</v>
      </c>
      <c r="AH689" s="62" t="str">
        <f t="shared" si="107"/>
        <v>0..1</v>
      </c>
      <c r="AI689" s="64" t="s">
        <v>1036</v>
      </c>
      <c r="AJ689" s="64"/>
      <c r="AK689" s="65"/>
      <c r="AL689" s="65"/>
      <c r="AM689" s="65"/>
      <c r="AN689" s="64"/>
      <c r="AO689" s="66" t="str">
        <f t="shared" si="102"/>
        <v>0..1</v>
      </c>
      <c r="AP689" s="66" t="str">
        <f t="shared" si="102"/>
        <v>0..1</v>
      </c>
      <c r="AQ689" s="6" t="str">
        <f t="shared" si="102"/>
        <v>/rsm:CrossIndustryInvoice
/rsm:SupplyChainTradeTransaction
/ram:ApplicableHeaderTradeDelivery
/ram:UltimateShipToTradeParty
/ram:Name</v>
      </c>
      <c r="AR689" s="67" t="str">
        <f t="shared" si="102"/>
        <v>/rsm:CrossIndustryInvoice/rsm:SupplyChainTradeTransaction/ram:ApplicableHeaderTradeDelivery/ram:UltimateShipToTradeParty/ram:Name</v>
      </c>
      <c r="AS689" s="66" t="s">
        <v>73</v>
      </c>
      <c r="AT689" s="68" t="s">
        <v>56</v>
      </c>
      <c r="AU689" s="62" t="str">
        <f t="shared" si="109"/>
        <v>0..1</v>
      </c>
      <c r="AV689" s="66"/>
      <c r="AW689" s="69"/>
      <c r="AX689" s="7"/>
      <c r="AY689" s="70" t="str">
        <f t="shared" si="110"/>
        <v>EXTENDED</v>
      </c>
      <c r="AZ689" s="70" t="str">
        <f t="shared" si="110"/>
        <v>EXTENDED</v>
      </c>
      <c r="BA689" s="1"/>
      <c r="BB689" s="57"/>
      <c r="BE689"/>
      <c r="BF689" s="1"/>
      <c r="BG689" s="1"/>
      <c r="BH689" s="1"/>
      <c r="BI689" s="1"/>
      <c r="BJ689" s="1"/>
      <c r="BK689" s="1"/>
      <c r="BL689" s="1"/>
      <c r="BM689" s="1"/>
      <c r="BN689" s="1"/>
      <c r="BO689" s="1"/>
      <c r="BP689" s="1"/>
      <c r="BQ689" s="1"/>
      <c r="BR689" s="1"/>
      <c r="BS689" s="1"/>
      <c r="BT689" s="1"/>
      <c r="BU689" s="1"/>
      <c r="BV689" s="1"/>
      <c r="BW689" s="1"/>
      <c r="BX689" s="1"/>
      <c r="BY689" s="1"/>
      <c r="BZ689" s="1"/>
    </row>
    <row r="690" spans="1:78" s="59" customFormat="1" ht="90" x14ac:dyDescent="0.2">
      <c r="A690" s="45" t="str">
        <f t="shared" si="105"/>
        <v>EXT</v>
      </c>
      <c r="B690" s="45"/>
      <c r="C690" s="45"/>
      <c r="D690" s="206" t="s">
        <v>3007</v>
      </c>
      <c r="E690" s="140" t="s">
        <v>41</v>
      </c>
      <c r="F690" s="296" t="e">
        <v>#N/A</v>
      </c>
      <c r="G690" s="141">
        <f t="shared" si="111"/>
        <v>4</v>
      </c>
      <c r="H690" s="141" t="s">
        <v>42</v>
      </c>
      <c r="I690" s="125" t="s">
        <v>3179</v>
      </c>
      <c r="J690" s="125"/>
      <c r="K690" s="126"/>
      <c r="L690" s="126"/>
      <c r="M690" s="126"/>
      <c r="N690" s="125"/>
      <c r="O690" s="124" t="s">
        <v>42</v>
      </c>
      <c r="P690" s="124" t="str">
        <f t="shared" si="100"/>
        <v>0..1</v>
      </c>
      <c r="Q690" s="142" t="s">
        <v>3180</v>
      </c>
      <c r="R690" s="143" t="s">
        <v>3181</v>
      </c>
      <c r="S690" s="124"/>
      <c r="T690" s="129"/>
      <c r="U690" s="141" t="s">
        <v>42</v>
      </c>
      <c r="V690" s="124"/>
      <c r="W690" s="130"/>
      <c r="X690" s="38"/>
      <c r="Y690" s="144" t="s">
        <v>47</v>
      </c>
      <c r="Z690" s="144" t="s">
        <v>47</v>
      </c>
      <c r="AA690" s="4"/>
      <c r="AB690" s="13" t="str">
        <f t="shared" si="103"/>
        <v>/rsm:CrossIndustryInvoice/rsm:SupplyChainTradeTransaction/ram:ApplicableHeaderTradeDelivery/ram:UltimateShipToTradeParty</v>
      </c>
      <c r="AC690" s="13" t="str">
        <f t="shared" si="104"/>
        <v>/ram:SpecifiedLegalOrganization</v>
      </c>
      <c r="AD690" s="14">
        <f>COUNTIFS(R$4:R690,AB690)</f>
        <v>1</v>
      </c>
      <c r="AE690" s="1"/>
      <c r="AF690" s="140" t="str">
        <f t="shared" si="106"/>
        <v>EXT</v>
      </c>
      <c r="AG690" s="141">
        <f t="shared" si="108"/>
        <v>4</v>
      </c>
      <c r="AH690" s="141" t="str">
        <f t="shared" si="107"/>
        <v>0..1</v>
      </c>
      <c r="AI690" s="125" t="s">
        <v>2102</v>
      </c>
      <c r="AJ690" s="125"/>
      <c r="AK690" s="126"/>
      <c r="AL690" s="126"/>
      <c r="AM690" s="126"/>
      <c r="AN690" s="125"/>
      <c r="AO690" s="124" t="str">
        <f t="shared" ref="AO690:AR754" si="112">O690</f>
        <v>0..1</v>
      </c>
      <c r="AP690" s="124" t="str">
        <f t="shared" si="112"/>
        <v>0..1</v>
      </c>
      <c r="AQ690" s="142" t="str">
        <f t="shared" si="112"/>
        <v>/rsm:CrossIndustryInvoice
/rsm:SupplyChainTradeTransaction
/ram:ApplicableHeaderTradeDelivery
/ram:UltimateShipToTradeParty
/ram:SpecifiedLegalOrganization</v>
      </c>
      <c r="AR690" s="143" t="str">
        <f t="shared" ref="AR690:AR703" si="113">R690</f>
        <v>/rsm:CrossIndustryInvoice/rsm:SupplyChainTradeTransaction/ram:ApplicableHeaderTradeDelivery/ram:UltimateShipToTradeParty/ram:SpecifiedLegalOrganization</v>
      </c>
      <c r="AS690" s="124"/>
      <c r="AT690" s="129"/>
      <c r="AU690" s="141" t="str">
        <f t="shared" si="109"/>
        <v>0..1</v>
      </c>
      <c r="AV690" s="124"/>
      <c r="AW690" s="130"/>
      <c r="AX690" s="7"/>
      <c r="AY690" s="144" t="str">
        <f t="shared" si="110"/>
        <v>EXTENDED</v>
      </c>
      <c r="AZ690" s="144" t="str">
        <f t="shared" si="110"/>
        <v>EXTENDED</v>
      </c>
      <c r="BA690" s="1"/>
      <c r="BB690" s="57"/>
      <c r="BE690"/>
      <c r="BF690" s="1"/>
      <c r="BG690" s="1"/>
      <c r="BH690" s="1"/>
      <c r="BI690" s="1"/>
      <c r="BJ690" s="1"/>
      <c r="BK690" s="1"/>
      <c r="BL690" s="1"/>
      <c r="BM690" s="1"/>
      <c r="BN690" s="1"/>
      <c r="BO690" s="1"/>
      <c r="BP690" s="1"/>
      <c r="BQ690" s="1"/>
      <c r="BR690" s="1"/>
      <c r="BS690" s="1"/>
      <c r="BT690" s="1"/>
      <c r="BU690" s="1"/>
      <c r="BV690" s="1"/>
      <c r="BW690" s="1"/>
      <c r="BX690" s="1"/>
      <c r="BY690" s="1"/>
      <c r="BZ690" s="1"/>
    </row>
    <row r="691" spans="1:78" s="59" customFormat="1" ht="105" x14ac:dyDescent="0.2">
      <c r="A691" s="45" t="str">
        <f t="shared" si="105"/>
        <v>EXT</v>
      </c>
      <c r="B691" s="45"/>
      <c r="C691" s="45"/>
      <c r="D691" s="206" t="s">
        <v>3007</v>
      </c>
      <c r="E691" s="61" t="s">
        <v>41</v>
      </c>
      <c r="F691" s="282" t="e">
        <v>#N/A</v>
      </c>
      <c r="G691" s="62">
        <f t="shared" si="111"/>
        <v>5</v>
      </c>
      <c r="H691" s="62" t="s">
        <v>42</v>
      </c>
      <c r="I691" s="64" t="s">
        <v>3</v>
      </c>
      <c r="J691" s="64"/>
      <c r="K691" s="65"/>
      <c r="L691" s="65"/>
      <c r="M691" s="65"/>
      <c r="N691" s="64"/>
      <c r="O691" s="66" t="s">
        <v>42</v>
      </c>
      <c r="P691" s="66" t="str">
        <f t="shared" si="100"/>
        <v>0..1</v>
      </c>
      <c r="Q691" s="6" t="s">
        <v>3182</v>
      </c>
      <c r="R691" s="67" t="s">
        <v>3183</v>
      </c>
      <c r="S691" s="66" t="s">
        <v>55</v>
      </c>
      <c r="T691" s="68" t="s">
        <v>56</v>
      </c>
      <c r="U691" s="62" t="s">
        <v>42</v>
      </c>
      <c r="V691" s="66"/>
      <c r="W691" s="69"/>
      <c r="X691" s="38"/>
      <c r="Y691" s="70" t="s">
        <v>47</v>
      </c>
      <c r="Z691" s="70" t="s">
        <v>47</v>
      </c>
      <c r="AA691" s="4"/>
      <c r="AB691" s="13" t="str">
        <f t="shared" si="103"/>
        <v>/rsm:CrossIndustryInvoice/rsm:SupplyChainTradeTransaction/ram:ApplicableHeaderTradeDelivery/ram:UltimateShipToTradeParty/ram:SpecifiedLegalOrganization</v>
      </c>
      <c r="AC691" s="13" t="str">
        <f t="shared" si="104"/>
        <v>/ram:ID</v>
      </c>
      <c r="AD691" s="14">
        <f>COUNTIFS(R$4:R691,AB691)</f>
        <v>1</v>
      </c>
      <c r="AE691" s="1"/>
      <c r="AF691" s="61" t="str">
        <f t="shared" si="106"/>
        <v>EXT</v>
      </c>
      <c r="AG691" s="62">
        <f t="shared" si="108"/>
        <v>5</v>
      </c>
      <c r="AH691" s="62" t="str">
        <f t="shared" si="107"/>
        <v>0..1</v>
      </c>
      <c r="AI691" s="64" t="s">
        <v>1607</v>
      </c>
      <c r="AJ691" s="64"/>
      <c r="AK691" s="65"/>
      <c r="AL691" s="65"/>
      <c r="AM691" s="65"/>
      <c r="AN691" s="64"/>
      <c r="AO691" s="66" t="str">
        <f t="shared" si="112"/>
        <v>0..1</v>
      </c>
      <c r="AP691" s="66" t="str">
        <f t="shared" si="112"/>
        <v>0..1</v>
      </c>
      <c r="AQ691" s="6" t="str">
        <f t="shared" si="112"/>
        <v>/rsm:CrossIndustryInvoice
/rsm:SupplyChainTradeTransaction
/ram:ApplicableHeaderTradeDelivery
/ram:UltimateShipToTradeParty
/ram:SpecifiedLegalOrganization
/ram:ID</v>
      </c>
      <c r="AR691" s="67" t="str">
        <f t="shared" si="113"/>
        <v>/rsm:CrossIndustryInvoice/rsm:SupplyChainTradeTransaction/ram:ApplicableHeaderTradeDelivery/ram:UltimateShipToTradeParty/ram:SpecifiedLegalOrganization/ram:ID</v>
      </c>
      <c r="AS691" s="66" t="s">
        <v>55</v>
      </c>
      <c r="AT691" s="68" t="s">
        <v>56</v>
      </c>
      <c r="AU691" s="62" t="str">
        <f t="shared" si="109"/>
        <v>0..1</v>
      </c>
      <c r="AV691" s="66"/>
      <c r="AW691" s="69"/>
      <c r="AX691" s="7"/>
      <c r="AY691" s="70" t="str">
        <f t="shared" si="110"/>
        <v>EXTENDED</v>
      </c>
      <c r="AZ691" s="70" t="str">
        <f t="shared" si="110"/>
        <v>EXTENDED</v>
      </c>
      <c r="BA691" s="1"/>
      <c r="BB691" s="57"/>
      <c r="BE691"/>
      <c r="BF691" s="1"/>
      <c r="BG691" s="1"/>
      <c r="BH691" s="1"/>
      <c r="BI691" s="1"/>
      <c r="BJ691" s="1"/>
      <c r="BK691" s="1"/>
      <c r="BL691" s="1"/>
      <c r="BM691" s="1"/>
      <c r="BN691" s="1"/>
      <c r="BO691" s="1"/>
      <c r="BP691" s="1"/>
      <c r="BQ691" s="1"/>
      <c r="BR691" s="1"/>
      <c r="BS691" s="1"/>
      <c r="BT691" s="1"/>
      <c r="BU691" s="1"/>
      <c r="BV691" s="1"/>
      <c r="BW691" s="1"/>
      <c r="BX691" s="1"/>
      <c r="BY691" s="1"/>
      <c r="BZ691" s="1"/>
    </row>
    <row r="692" spans="1:78" s="59" customFormat="1" ht="120" x14ac:dyDescent="0.2">
      <c r="A692" s="45" t="str">
        <f t="shared" si="105"/>
        <v>EXT</v>
      </c>
      <c r="B692" s="45"/>
      <c r="C692" s="45"/>
      <c r="D692" s="206" t="s">
        <v>3007</v>
      </c>
      <c r="E692" s="61" t="s">
        <v>41</v>
      </c>
      <c r="F692" s="282" t="e">
        <v>#N/A</v>
      </c>
      <c r="G692" s="62">
        <f t="shared" si="111"/>
        <v>6</v>
      </c>
      <c r="H692" s="62" t="s">
        <v>42</v>
      </c>
      <c r="I692" s="64" t="s">
        <v>498</v>
      </c>
      <c r="J692" s="64"/>
      <c r="K692" s="65" t="s">
        <v>326</v>
      </c>
      <c r="L692" s="65" t="s">
        <v>916</v>
      </c>
      <c r="M692" s="65" t="s">
        <v>35</v>
      </c>
      <c r="N692" s="64" t="s">
        <v>128</v>
      </c>
      <c r="O692" s="66" t="s">
        <v>42</v>
      </c>
      <c r="P692" s="66" t="str">
        <f t="shared" si="100"/>
        <v>0..1</v>
      </c>
      <c r="Q692" s="6" t="s">
        <v>3184</v>
      </c>
      <c r="R692" s="67" t="s">
        <v>3185</v>
      </c>
      <c r="S692" s="66" t="s">
        <v>329</v>
      </c>
      <c r="T692" s="68" t="s">
        <v>163</v>
      </c>
      <c r="U692" s="62" t="s">
        <v>42</v>
      </c>
      <c r="V692" s="66"/>
      <c r="W692" s="69"/>
      <c r="X692" s="38"/>
      <c r="Y692" s="70" t="s">
        <v>47</v>
      </c>
      <c r="Z692" s="70" t="s">
        <v>47</v>
      </c>
      <c r="AA692" s="4"/>
      <c r="AB692" s="13" t="str">
        <f t="shared" si="103"/>
        <v>/rsm:CrossIndustryInvoice/rsm:SupplyChainTradeTransaction/ram:ApplicableHeaderTradeDelivery/ram:UltimateShipToTradeParty/ram:SpecifiedLegalOrganization/ram:ID</v>
      </c>
      <c r="AC692" s="13" t="str">
        <f t="shared" si="104"/>
        <v>/@schemeID</v>
      </c>
      <c r="AD692" s="14">
        <f>COUNTIFS(R$4:R692,AB692)</f>
        <v>1</v>
      </c>
      <c r="AE692" s="1"/>
      <c r="AF692" s="61" t="str">
        <f t="shared" si="106"/>
        <v>EXT</v>
      </c>
      <c r="AG692" s="62">
        <f t="shared" si="108"/>
        <v>6</v>
      </c>
      <c r="AH692" s="62" t="str">
        <f t="shared" si="107"/>
        <v>0..1</v>
      </c>
      <c r="AI692" s="64" t="s">
        <v>330</v>
      </c>
      <c r="AJ692" s="64"/>
      <c r="AK692" s="65"/>
      <c r="AL692" s="65"/>
      <c r="AM692" s="65"/>
      <c r="AN692" s="64"/>
      <c r="AO692" s="66" t="str">
        <f t="shared" si="112"/>
        <v>0..1</v>
      </c>
      <c r="AP692" s="66" t="str">
        <f t="shared" si="112"/>
        <v>0..1</v>
      </c>
      <c r="AQ692" s="6" t="str">
        <f t="shared" si="112"/>
        <v>/rsm:CrossIndustryInvoice
/rsm:SupplyChainTradeTransaction
/ram:ApplicableHeaderTradeDelivery
/ram:UltimateShipToTradeParty
/ram:SpecifiedLegalOrganization
/ram:ID
/@schemeID</v>
      </c>
      <c r="AR692" s="67" t="str">
        <f t="shared" si="113"/>
        <v>/rsm:CrossIndustryInvoice/rsm:SupplyChainTradeTransaction/ram:ApplicableHeaderTradeDelivery/ram:UltimateShipToTradeParty/ram:SpecifiedLegalOrganization/ram:ID/@schemeID</v>
      </c>
      <c r="AS692" s="66" t="s">
        <v>329</v>
      </c>
      <c r="AT692" s="68" t="s">
        <v>163</v>
      </c>
      <c r="AU692" s="62" t="str">
        <f t="shared" si="109"/>
        <v>0..1</v>
      </c>
      <c r="AV692" s="66"/>
      <c r="AW692" s="69"/>
      <c r="AX692" s="7"/>
      <c r="AY692" s="70" t="str">
        <f t="shared" si="110"/>
        <v>EXTENDED</v>
      </c>
      <c r="AZ692" s="70" t="str">
        <f t="shared" si="110"/>
        <v>EXTENDED</v>
      </c>
      <c r="BA692" s="1"/>
      <c r="BB692" s="57"/>
      <c r="BE692"/>
      <c r="BF692" s="1"/>
      <c r="BG692" s="1"/>
      <c r="BH692" s="1"/>
      <c r="BI692" s="1"/>
      <c r="BJ692" s="1"/>
      <c r="BK692" s="1"/>
      <c r="BL692" s="1"/>
      <c r="BM692" s="1"/>
      <c r="BN692" s="1"/>
      <c r="BO692" s="1"/>
      <c r="BP692" s="1"/>
      <c r="BQ692" s="1"/>
      <c r="BR692" s="1"/>
      <c r="BS692" s="1"/>
      <c r="BT692" s="1"/>
      <c r="BU692" s="1"/>
      <c r="BV692" s="1"/>
      <c r="BW692" s="1"/>
      <c r="BX692" s="1"/>
      <c r="BY692" s="1"/>
      <c r="BZ692" s="1"/>
    </row>
    <row r="693" spans="1:78" s="59" customFormat="1" ht="105" x14ac:dyDescent="0.2">
      <c r="A693" s="45" t="str">
        <f t="shared" si="105"/>
        <v>EXT</v>
      </c>
      <c r="B693" s="45"/>
      <c r="C693" s="45"/>
      <c r="D693" s="206" t="s">
        <v>3007</v>
      </c>
      <c r="E693" s="61" t="s">
        <v>41</v>
      </c>
      <c r="F693" s="282" t="e">
        <v>#N/A</v>
      </c>
      <c r="G693" s="62">
        <f t="shared" si="111"/>
        <v>5</v>
      </c>
      <c r="H693" s="62" t="s">
        <v>42</v>
      </c>
      <c r="I693" s="64" t="s">
        <v>3069</v>
      </c>
      <c r="J693" s="64"/>
      <c r="K693" s="65"/>
      <c r="L693" s="65"/>
      <c r="M693" s="65"/>
      <c r="N693" s="64"/>
      <c r="O693" s="66" t="s">
        <v>42</v>
      </c>
      <c r="P693" s="66" t="str">
        <f t="shared" si="100"/>
        <v>0..1</v>
      </c>
      <c r="Q693" s="6" t="s">
        <v>3186</v>
      </c>
      <c r="R693" s="67" t="s">
        <v>3187</v>
      </c>
      <c r="S693" s="66" t="s">
        <v>73</v>
      </c>
      <c r="T693" s="68" t="s">
        <v>56</v>
      </c>
      <c r="U693" s="62" t="s">
        <v>42</v>
      </c>
      <c r="V693" s="66"/>
      <c r="W693" s="69"/>
      <c r="X693" s="38"/>
      <c r="Y693" s="70" t="s">
        <v>47</v>
      </c>
      <c r="Z693" s="70" t="s">
        <v>47</v>
      </c>
      <c r="AA693" s="4"/>
      <c r="AB693" s="13" t="str">
        <f t="shared" si="103"/>
        <v>/rsm:CrossIndustryInvoice/rsm:SupplyChainTradeTransaction/ram:ApplicableHeaderTradeDelivery/ram:UltimateShipToTradeParty/ram:SpecifiedLegalOrganization</v>
      </c>
      <c r="AC693" s="13" t="str">
        <f t="shared" si="104"/>
        <v>/ram:TradingBusinessName</v>
      </c>
      <c r="AD693" s="14">
        <f>COUNTIFS(R$4:R693,AB693)</f>
        <v>1</v>
      </c>
      <c r="AE693" s="1"/>
      <c r="AF693" s="61" t="str">
        <f t="shared" si="106"/>
        <v>EXT</v>
      </c>
      <c r="AG693" s="62">
        <f t="shared" si="108"/>
        <v>5</v>
      </c>
      <c r="AH693" s="62" t="str">
        <f t="shared" si="107"/>
        <v>0..1</v>
      </c>
      <c r="AI693" s="64" t="s">
        <v>2112</v>
      </c>
      <c r="AJ693" s="64"/>
      <c r="AK693" s="65"/>
      <c r="AL693" s="65"/>
      <c r="AM693" s="65"/>
      <c r="AN693" s="64"/>
      <c r="AO693" s="66" t="str">
        <f t="shared" si="112"/>
        <v>0..1</v>
      </c>
      <c r="AP693" s="66" t="str">
        <f t="shared" si="112"/>
        <v>0..1</v>
      </c>
      <c r="AQ693" s="6" t="str">
        <f t="shared" si="112"/>
        <v>/rsm:CrossIndustryInvoice
/rsm:SupplyChainTradeTransaction
/ram:ApplicableHeaderTradeDelivery
/ram:UltimateShipToTradeParty
/ram:SpecifiedLegalOrganization
/ram:TradingBusinessName</v>
      </c>
      <c r="AR693" s="67" t="str">
        <f t="shared" si="113"/>
        <v>/rsm:CrossIndustryInvoice/rsm:SupplyChainTradeTransaction/ram:ApplicableHeaderTradeDelivery/ram:UltimateShipToTradeParty/ram:SpecifiedLegalOrganization/ram:TradingBusinessName</v>
      </c>
      <c r="AS693" s="66" t="s">
        <v>73</v>
      </c>
      <c r="AT693" s="68" t="s">
        <v>56</v>
      </c>
      <c r="AU693" s="62" t="str">
        <f t="shared" si="109"/>
        <v>0..1</v>
      </c>
      <c r="AV693" s="66"/>
      <c r="AW693" s="69"/>
      <c r="AX693" s="7"/>
      <c r="AY693" s="70" t="str">
        <f t="shared" si="110"/>
        <v>EXTENDED</v>
      </c>
      <c r="AZ693" s="70" t="str">
        <f t="shared" si="110"/>
        <v>EXTENDED</v>
      </c>
      <c r="BA693" s="1"/>
      <c r="BB693" s="57"/>
      <c r="BE693"/>
      <c r="BF693" s="1"/>
      <c r="BG693" s="1"/>
      <c r="BH693" s="1"/>
      <c r="BI693" s="1"/>
      <c r="BJ693" s="1"/>
      <c r="BK693" s="1"/>
      <c r="BL693" s="1"/>
      <c r="BM693" s="1"/>
      <c r="BN693" s="1"/>
      <c r="BO693" s="1"/>
      <c r="BP693" s="1"/>
      <c r="BQ693" s="1"/>
      <c r="BR693" s="1"/>
      <c r="BS693" s="1"/>
      <c r="BT693" s="1"/>
      <c r="BU693" s="1"/>
      <c r="BV693" s="1"/>
      <c r="BW693" s="1"/>
      <c r="BX693" s="1"/>
      <c r="BY693" s="1"/>
      <c r="BZ693" s="1"/>
    </row>
    <row r="694" spans="1:78" s="59" customFormat="1" ht="105" x14ac:dyDescent="0.2">
      <c r="A694" s="45" t="str">
        <f t="shared" si="105"/>
        <v>EXT</v>
      </c>
      <c r="B694" s="131" t="s">
        <v>304</v>
      </c>
      <c r="C694" s="131"/>
      <c r="D694" s="206" t="s">
        <v>3007</v>
      </c>
      <c r="E694" s="162" t="s">
        <v>41</v>
      </c>
      <c r="F694" s="298" t="e">
        <v>#N/A</v>
      </c>
      <c r="G694" s="163">
        <f t="shared" si="111"/>
        <v>5</v>
      </c>
      <c r="H694" s="163" t="s">
        <v>42</v>
      </c>
      <c r="I694" s="164" t="s">
        <v>3188</v>
      </c>
      <c r="J694" s="164" t="s">
        <v>3073</v>
      </c>
      <c r="K694" s="165"/>
      <c r="L694" s="165"/>
      <c r="M694" s="165"/>
      <c r="N694" s="164"/>
      <c r="O694" s="66" t="s">
        <v>42</v>
      </c>
      <c r="P694" s="66" t="str">
        <f t="shared" si="100"/>
        <v>0..1</v>
      </c>
      <c r="Q694" s="167" t="s">
        <v>3189</v>
      </c>
      <c r="R694" s="168" t="s">
        <v>3190</v>
      </c>
      <c r="S694" s="166"/>
      <c r="T694" s="169"/>
      <c r="U694" s="163" t="s">
        <v>42</v>
      </c>
      <c r="V694" s="166"/>
      <c r="W694" s="170"/>
      <c r="X694" s="38"/>
      <c r="Y694" s="171" t="s">
        <v>47</v>
      </c>
      <c r="Z694" s="171" t="s">
        <v>47</v>
      </c>
      <c r="AA694" s="57"/>
      <c r="AB694" s="13" t="str">
        <f t="shared" si="103"/>
        <v>/rsm:CrossIndustryInvoice/rsm:SupplyChainTradeTransaction/ram:ApplicableHeaderTradeDelivery/ram:UltimateShipToTradeParty/ram:SpecifiedLegalOrganization</v>
      </c>
      <c r="AC694" s="13" t="str">
        <f t="shared" si="104"/>
        <v>/ram:PostalTradeAddress</v>
      </c>
      <c r="AD694" s="14">
        <f>COUNTIFS(R$4:R694,AB694)</f>
        <v>1</v>
      </c>
      <c r="AE694" s="57"/>
      <c r="AF694" s="162" t="str">
        <f t="shared" si="106"/>
        <v>EXT</v>
      </c>
      <c r="AG694" s="163">
        <f t="shared" si="108"/>
        <v>5</v>
      </c>
      <c r="AH694" s="163" t="str">
        <f t="shared" si="107"/>
        <v>0..1</v>
      </c>
      <c r="AI694" s="164" t="s">
        <v>1632</v>
      </c>
      <c r="AJ694" s="164" t="s">
        <v>1633</v>
      </c>
      <c r="AK694" s="165"/>
      <c r="AL694" s="165"/>
      <c r="AM694" s="165"/>
      <c r="AN694" s="164"/>
      <c r="AO694" s="66" t="str">
        <f t="shared" si="112"/>
        <v>0..1</v>
      </c>
      <c r="AP694" s="66" t="str">
        <f t="shared" si="112"/>
        <v>0..1</v>
      </c>
      <c r="AQ694" s="167" t="str">
        <f t="shared" si="112"/>
        <v>/rsm:CrossIndustryInvoice
/rsm:SupplyChainTradeTransaction
/ram:ApplicableHeaderTradeDelivery
/ram:UltimateShipToTradeParty
/ram:SpecifiedLegalOrganization
/ram:PostalTradeAddress</v>
      </c>
      <c r="AR694" s="168" t="str">
        <f t="shared" si="113"/>
        <v>/rsm:CrossIndustryInvoice/rsm:SupplyChainTradeTransaction/ram:ApplicableHeaderTradeDelivery/ram:UltimateShipToTradeParty/ram:SpecifiedLegalOrganization/ram:PostalTradeAddress</v>
      </c>
      <c r="AS694" s="166"/>
      <c r="AT694" s="169"/>
      <c r="AU694" s="163" t="str">
        <f t="shared" si="109"/>
        <v>0..1</v>
      </c>
      <c r="AV694" s="166"/>
      <c r="AW694" s="170"/>
      <c r="AX694" s="7"/>
      <c r="AY694" s="171" t="str">
        <f t="shared" si="110"/>
        <v>EXTENDED</v>
      </c>
      <c r="AZ694" s="171" t="str">
        <f t="shared" si="110"/>
        <v>EXTENDED</v>
      </c>
      <c r="BA694" s="1"/>
      <c r="BB694" s="57"/>
      <c r="BE694"/>
      <c r="BF694" s="1"/>
      <c r="BG694" s="1"/>
      <c r="BH694" s="1"/>
      <c r="BI694" s="1"/>
      <c r="BJ694" s="1"/>
      <c r="BK694" s="1"/>
      <c r="BL694" s="1"/>
      <c r="BM694" s="1"/>
      <c r="BN694" s="1"/>
      <c r="BO694" s="1"/>
      <c r="BP694" s="1"/>
      <c r="BQ694" s="1"/>
      <c r="BR694" s="1"/>
      <c r="BS694" s="1"/>
      <c r="BT694" s="1"/>
      <c r="BU694" s="1"/>
      <c r="BV694" s="1"/>
      <c r="BW694" s="1"/>
      <c r="BX694" s="1"/>
      <c r="BY694" s="1"/>
      <c r="BZ694" s="1"/>
    </row>
    <row r="695" spans="1:78" s="59" customFormat="1" ht="120" x14ac:dyDescent="0.2">
      <c r="A695" s="45" t="str">
        <f t="shared" si="105"/>
        <v>EXT</v>
      </c>
      <c r="B695" s="131" t="s">
        <v>304</v>
      </c>
      <c r="C695" s="131"/>
      <c r="D695" s="206" t="s">
        <v>3007</v>
      </c>
      <c r="E695" s="61" t="s">
        <v>41</v>
      </c>
      <c r="F695" s="282" t="e">
        <v>#N/A</v>
      </c>
      <c r="G695" s="62">
        <f t="shared" si="111"/>
        <v>6</v>
      </c>
      <c r="H695" s="62" t="s">
        <v>42</v>
      </c>
      <c r="I695" s="64" t="s">
        <v>1634</v>
      </c>
      <c r="J695" s="64" t="s">
        <v>1635</v>
      </c>
      <c r="K695" s="65" t="s">
        <v>1636</v>
      </c>
      <c r="L695" s="65"/>
      <c r="M695" s="65"/>
      <c r="N695" s="64"/>
      <c r="O695" s="66" t="s">
        <v>42</v>
      </c>
      <c r="P695" s="66" t="str">
        <f t="shared" si="100"/>
        <v>0..1</v>
      </c>
      <c r="Q695" s="6" t="s">
        <v>3191</v>
      </c>
      <c r="R695" s="67" t="s">
        <v>3192</v>
      </c>
      <c r="S695" s="66" t="s">
        <v>73</v>
      </c>
      <c r="T695" s="68" t="s">
        <v>56</v>
      </c>
      <c r="U695" s="62" t="s">
        <v>42</v>
      </c>
      <c r="V695" s="66"/>
      <c r="W695" s="69"/>
      <c r="X695" s="38"/>
      <c r="Y695" s="70" t="s">
        <v>47</v>
      </c>
      <c r="Z695" s="70" t="s">
        <v>47</v>
      </c>
      <c r="AA695" s="57"/>
      <c r="AB695" s="13" t="str">
        <f t="shared" si="103"/>
        <v>/rsm:CrossIndustryInvoice/rsm:SupplyChainTradeTransaction/ram:ApplicableHeaderTradeDelivery/ram:UltimateShipToTradeParty/ram:SpecifiedLegalOrganization/ram:PostalTradeAddress</v>
      </c>
      <c r="AC695" s="13" t="str">
        <f t="shared" si="104"/>
        <v>/ram:PostcodeCode</v>
      </c>
      <c r="AD695" s="14">
        <f>COUNTIFS(R$4:R695,AB695)</f>
        <v>1</v>
      </c>
      <c r="AE695" s="57"/>
      <c r="AF695" s="61" t="str">
        <f t="shared" si="106"/>
        <v>EXT</v>
      </c>
      <c r="AG695" s="62">
        <f t="shared" si="108"/>
        <v>6</v>
      </c>
      <c r="AH695" s="62" t="str">
        <f t="shared" si="107"/>
        <v>0..1</v>
      </c>
      <c r="AI695" s="64" t="s">
        <v>2544</v>
      </c>
      <c r="AJ695" s="64"/>
      <c r="AK695" s="65"/>
      <c r="AL695" s="65"/>
      <c r="AM695" s="65"/>
      <c r="AN695" s="64"/>
      <c r="AO695" s="66" t="str">
        <f t="shared" si="112"/>
        <v>0..1</v>
      </c>
      <c r="AP695" s="66" t="str">
        <f t="shared" si="112"/>
        <v>0..1</v>
      </c>
      <c r="AQ695" s="6" t="str">
        <f t="shared" si="112"/>
        <v>/rsm:CrossIndustryInvoice
/rsm:SupplyChainTradeTransaction
/ram:ApplicableHeaderTradeDelivery
/ram:UltimateShipToTradeParty
/ram:SpecifiedLegalOrganization
/ram:PostalTradeAddress
/ram:PostcodeCode</v>
      </c>
      <c r="AR695" s="67" t="str">
        <f t="shared" si="113"/>
        <v>/rsm:CrossIndustryInvoice/rsm:SupplyChainTradeTransaction/ram:ApplicableHeaderTradeDelivery/ram:UltimateShipToTradeParty/ram:SpecifiedLegalOrganization/ram:PostalTradeAddress/ram:PostcodeCode</v>
      </c>
      <c r="AS695" s="66" t="s">
        <v>73</v>
      </c>
      <c r="AT695" s="68" t="s">
        <v>56</v>
      </c>
      <c r="AU695" s="62" t="str">
        <f t="shared" si="109"/>
        <v>0..1</v>
      </c>
      <c r="AV695" s="66"/>
      <c r="AW695" s="69"/>
      <c r="AX695" s="7"/>
      <c r="AY695" s="70" t="str">
        <f t="shared" si="110"/>
        <v>EXTENDED</v>
      </c>
      <c r="AZ695" s="70" t="str">
        <f t="shared" si="110"/>
        <v>EXTENDED</v>
      </c>
      <c r="BA695" s="1"/>
      <c r="BB695" s="57"/>
      <c r="BE695"/>
      <c r="BF695" s="1"/>
      <c r="BG695" s="1"/>
      <c r="BH695" s="1"/>
      <c r="BI695" s="1"/>
      <c r="BJ695" s="1"/>
      <c r="BK695" s="1"/>
      <c r="BL695" s="1"/>
      <c r="BM695" s="1"/>
      <c r="BN695" s="1"/>
      <c r="BO695" s="1"/>
      <c r="BP695" s="1"/>
      <c r="BQ695" s="1"/>
      <c r="BR695" s="1"/>
      <c r="BS695" s="1"/>
      <c r="BT695" s="1"/>
      <c r="BU695" s="1"/>
      <c r="BV695" s="1"/>
      <c r="BW695" s="1"/>
      <c r="BX695" s="1"/>
      <c r="BY695" s="1"/>
      <c r="BZ695" s="1"/>
    </row>
    <row r="696" spans="1:78" s="59" customFormat="1" ht="120" x14ac:dyDescent="0.2">
      <c r="A696" s="45" t="str">
        <f t="shared" si="105"/>
        <v>EXT</v>
      </c>
      <c r="B696" s="131" t="s">
        <v>304</v>
      </c>
      <c r="C696" s="131"/>
      <c r="D696" s="206" t="s">
        <v>3007</v>
      </c>
      <c r="E696" s="61" t="s">
        <v>41</v>
      </c>
      <c r="F696" s="282" t="e">
        <v>#N/A</v>
      </c>
      <c r="G696" s="62">
        <f t="shared" si="111"/>
        <v>6</v>
      </c>
      <c r="H696" s="62" t="s">
        <v>42</v>
      </c>
      <c r="I696" s="64" t="s">
        <v>1640</v>
      </c>
      <c r="J696" s="64" t="s">
        <v>1641</v>
      </c>
      <c r="K696" s="65" t="s">
        <v>1642</v>
      </c>
      <c r="L696" s="65"/>
      <c r="M696" s="65"/>
      <c r="N696" s="64"/>
      <c r="O696" s="66" t="s">
        <v>42</v>
      </c>
      <c r="P696" s="66" t="str">
        <f t="shared" si="100"/>
        <v>0..1</v>
      </c>
      <c r="Q696" s="6" t="s">
        <v>3193</v>
      </c>
      <c r="R696" s="67" t="s">
        <v>3194</v>
      </c>
      <c r="S696" s="66" t="s">
        <v>73</v>
      </c>
      <c r="T696" s="68" t="s">
        <v>56</v>
      </c>
      <c r="U696" s="62" t="s">
        <v>42</v>
      </c>
      <c r="V696" s="66"/>
      <c r="W696" s="69"/>
      <c r="X696" s="38"/>
      <c r="Y696" s="70" t="s">
        <v>47</v>
      </c>
      <c r="Z696" s="70" t="s">
        <v>47</v>
      </c>
      <c r="AA696" s="57"/>
      <c r="AB696" s="13" t="str">
        <f t="shared" si="103"/>
        <v>/rsm:CrossIndustryInvoice/rsm:SupplyChainTradeTransaction/ram:ApplicableHeaderTradeDelivery/ram:UltimateShipToTradeParty/ram:SpecifiedLegalOrganization/ram:PostalTradeAddress</v>
      </c>
      <c r="AC696" s="13" t="str">
        <f t="shared" si="104"/>
        <v>/ram:LineOne</v>
      </c>
      <c r="AD696" s="14">
        <f>COUNTIFS(R$4:R696,AB696)</f>
        <v>1</v>
      </c>
      <c r="AE696" s="57"/>
      <c r="AF696" s="61" t="str">
        <f t="shared" si="106"/>
        <v>EXT</v>
      </c>
      <c r="AG696" s="62">
        <f t="shared" si="108"/>
        <v>6</v>
      </c>
      <c r="AH696" s="62" t="str">
        <f t="shared" si="107"/>
        <v>0..1</v>
      </c>
      <c r="AI696" s="64" t="s">
        <v>2547</v>
      </c>
      <c r="AJ696" s="64"/>
      <c r="AK696" s="65"/>
      <c r="AL696" s="65"/>
      <c r="AM696" s="65"/>
      <c r="AN696" s="64"/>
      <c r="AO696" s="66" t="str">
        <f t="shared" si="112"/>
        <v>0..1</v>
      </c>
      <c r="AP696" s="66" t="str">
        <f t="shared" si="112"/>
        <v>0..1</v>
      </c>
      <c r="AQ696" s="6" t="str">
        <f t="shared" si="112"/>
        <v>/rsm:CrossIndustryInvoice
/rsm:SupplyChainTradeTransaction
/ram:ApplicableHeaderTradeDelivery
/ram:UltimateShipToTradeParty
/ram:SpecifiedLegalOrganization
/ram:PostalTradeAddress
/ram:LineOne</v>
      </c>
      <c r="AR696" s="67" t="str">
        <f t="shared" si="113"/>
        <v>/rsm:CrossIndustryInvoice/rsm:SupplyChainTradeTransaction/ram:ApplicableHeaderTradeDelivery/ram:UltimateShipToTradeParty/ram:SpecifiedLegalOrganization/ram:PostalTradeAddress/ram:LineOne</v>
      </c>
      <c r="AS696" s="66" t="s">
        <v>73</v>
      </c>
      <c r="AT696" s="68" t="s">
        <v>56</v>
      </c>
      <c r="AU696" s="62" t="str">
        <f t="shared" si="109"/>
        <v>0..1</v>
      </c>
      <c r="AV696" s="66"/>
      <c r="AW696" s="69"/>
      <c r="AX696" s="7"/>
      <c r="AY696" s="70" t="str">
        <f t="shared" si="110"/>
        <v>EXTENDED</v>
      </c>
      <c r="AZ696" s="70" t="str">
        <f t="shared" si="110"/>
        <v>EXTENDED</v>
      </c>
      <c r="BA696" s="1"/>
      <c r="BB696" s="57"/>
      <c r="BE696"/>
      <c r="BF696" s="1"/>
      <c r="BG696" s="1"/>
      <c r="BH696" s="1"/>
      <c r="BI696" s="1"/>
      <c r="BJ696" s="1"/>
      <c r="BK696" s="1"/>
      <c r="BL696" s="1"/>
      <c r="BM696" s="1"/>
      <c r="BN696" s="1"/>
      <c r="BO696" s="1"/>
      <c r="BP696" s="1"/>
      <c r="BQ696" s="1"/>
      <c r="BR696" s="1"/>
      <c r="BS696" s="1"/>
      <c r="BT696" s="1"/>
      <c r="BU696" s="1"/>
      <c r="BV696" s="1"/>
      <c r="BW696" s="1"/>
      <c r="BX696" s="1"/>
      <c r="BY696" s="1"/>
      <c r="BZ696" s="1"/>
    </row>
    <row r="697" spans="1:78" s="59" customFormat="1" ht="120" x14ac:dyDescent="0.2">
      <c r="A697" s="45" t="str">
        <f t="shared" si="105"/>
        <v>EXT</v>
      </c>
      <c r="B697" s="131" t="s">
        <v>304</v>
      </c>
      <c r="C697" s="131"/>
      <c r="D697" s="206" t="s">
        <v>3007</v>
      </c>
      <c r="E697" s="61" t="s">
        <v>41</v>
      </c>
      <c r="F697" s="282" t="e">
        <v>#N/A</v>
      </c>
      <c r="G697" s="62">
        <f t="shared" si="111"/>
        <v>6</v>
      </c>
      <c r="H697" s="62" t="s">
        <v>42</v>
      </c>
      <c r="I697" s="64" t="s">
        <v>1646</v>
      </c>
      <c r="J697" s="64" t="s">
        <v>1647</v>
      </c>
      <c r="K697" s="65"/>
      <c r="L697" s="65"/>
      <c r="M697" s="65"/>
      <c r="N697" s="64"/>
      <c r="O697" s="66" t="s">
        <v>42</v>
      </c>
      <c r="P697" s="66" t="str">
        <f t="shared" ref="P697:P779" si="114">O697</f>
        <v>0..1</v>
      </c>
      <c r="Q697" s="6" t="s">
        <v>3195</v>
      </c>
      <c r="R697" s="67" t="s">
        <v>3196</v>
      </c>
      <c r="S697" s="66" t="s">
        <v>73</v>
      </c>
      <c r="T697" s="68" t="s">
        <v>56</v>
      </c>
      <c r="U697" s="62" t="s">
        <v>42</v>
      </c>
      <c r="V697" s="66"/>
      <c r="W697" s="69"/>
      <c r="X697" s="38"/>
      <c r="Y697" s="70" t="s">
        <v>47</v>
      </c>
      <c r="Z697" s="70" t="s">
        <v>47</v>
      </c>
      <c r="AA697" s="57"/>
      <c r="AB697" s="13" t="str">
        <f t="shared" si="103"/>
        <v>/rsm:CrossIndustryInvoice/rsm:SupplyChainTradeTransaction/ram:ApplicableHeaderTradeDelivery/ram:UltimateShipToTradeParty/ram:SpecifiedLegalOrganization/ram:PostalTradeAddress</v>
      </c>
      <c r="AC697" s="13" t="str">
        <f t="shared" si="104"/>
        <v>/ram:LineTwo</v>
      </c>
      <c r="AD697" s="14">
        <f>COUNTIFS(R$4:R697,AB697)</f>
        <v>1</v>
      </c>
      <c r="AE697" s="57"/>
      <c r="AF697" s="61" t="str">
        <f t="shared" si="106"/>
        <v>EXT</v>
      </c>
      <c r="AG697" s="62">
        <f t="shared" si="108"/>
        <v>6</v>
      </c>
      <c r="AH697" s="62" t="str">
        <f t="shared" si="107"/>
        <v>0..1</v>
      </c>
      <c r="AI697" s="64" t="s">
        <v>2550</v>
      </c>
      <c r="AJ697" s="64"/>
      <c r="AK697" s="65"/>
      <c r="AL697" s="65"/>
      <c r="AM697" s="65"/>
      <c r="AN697" s="64"/>
      <c r="AO697" s="66" t="str">
        <f t="shared" si="112"/>
        <v>0..1</v>
      </c>
      <c r="AP697" s="66" t="str">
        <f t="shared" si="112"/>
        <v>0..1</v>
      </c>
      <c r="AQ697" s="6" t="str">
        <f t="shared" si="112"/>
        <v>/rsm:CrossIndustryInvoice
/rsm:SupplyChainTradeTransaction
/ram:ApplicableHeaderTradeDelivery
/ram:UltimateShipToTradeParty
/ram:SpecifiedLegalOrganization
/ram:PostalTradeAddress
/ram:LineTwo</v>
      </c>
      <c r="AR697" s="67" t="str">
        <f t="shared" si="113"/>
        <v>/rsm:CrossIndustryInvoice/rsm:SupplyChainTradeTransaction/ram:ApplicableHeaderTradeDelivery/ram:UltimateShipToTradeParty/ram:SpecifiedLegalOrganization/ram:PostalTradeAddress/ram:LineTwo</v>
      </c>
      <c r="AS697" s="66" t="s">
        <v>73</v>
      </c>
      <c r="AT697" s="68" t="s">
        <v>56</v>
      </c>
      <c r="AU697" s="62" t="str">
        <f t="shared" si="109"/>
        <v>0..1</v>
      </c>
      <c r="AV697" s="66"/>
      <c r="AW697" s="69"/>
      <c r="AX697" s="7"/>
      <c r="AY697" s="70" t="str">
        <f t="shared" si="110"/>
        <v>EXTENDED</v>
      </c>
      <c r="AZ697" s="70" t="str">
        <f t="shared" si="110"/>
        <v>EXTENDED</v>
      </c>
      <c r="BA697" s="1"/>
      <c r="BB697" s="57"/>
      <c r="BE697"/>
      <c r="BF697" s="1"/>
      <c r="BG697" s="1"/>
      <c r="BH697" s="1"/>
      <c r="BI697" s="1"/>
      <c r="BJ697" s="1"/>
      <c r="BK697" s="1"/>
      <c r="BL697" s="1"/>
      <c r="BM697" s="1"/>
      <c r="BN697" s="1"/>
      <c r="BO697" s="1"/>
      <c r="BP697" s="1"/>
      <c r="BQ697" s="1"/>
      <c r="BR697" s="1"/>
      <c r="BS697" s="1"/>
      <c r="BT697" s="1"/>
      <c r="BU697" s="1"/>
      <c r="BV697" s="1"/>
      <c r="BW697" s="1"/>
      <c r="BX697" s="1"/>
      <c r="BY697" s="1"/>
      <c r="BZ697" s="1"/>
    </row>
    <row r="698" spans="1:78" s="59" customFormat="1" ht="120" x14ac:dyDescent="0.2">
      <c r="A698" s="45" t="str">
        <f t="shared" si="105"/>
        <v>EXT</v>
      </c>
      <c r="B698" s="131" t="s">
        <v>304</v>
      </c>
      <c r="C698" s="131"/>
      <c r="D698" s="206" t="s">
        <v>3007</v>
      </c>
      <c r="E698" s="61" t="s">
        <v>41</v>
      </c>
      <c r="F698" s="282" t="e">
        <v>#N/A</v>
      </c>
      <c r="G698" s="62">
        <f t="shared" si="111"/>
        <v>6</v>
      </c>
      <c r="H698" s="62" t="s">
        <v>42</v>
      </c>
      <c r="I698" s="64" t="s">
        <v>1651</v>
      </c>
      <c r="J698" s="64" t="s">
        <v>1647</v>
      </c>
      <c r="K698" s="65"/>
      <c r="L698" s="65"/>
      <c r="M698" s="65"/>
      <c r="N698" s="64"/>
      <c r="O698" s="66" t="s">
        <v>42</v>
      </c>
      <c r="P698" s="66" t="str">
        <f t="shared" si="114"/>
        <v>0..1</v>
      </c>
      <c r="Q698" s="6" t="s">
        <v>3197</v>
      </c>
      <c r="R698" s="67" t="s">
        <v>3198</v>
      </c>
      <c r="S698" s="66" t="s">
        <v>73</v>
      </c>
      <c r="T698" s="68" t="s">
        <v>56</v>
      </c>
      <c r="U698" s="62" t="s">
        <v>42</v>
      </c>
      <c r="V698" s="66"/>
      <c r="W698" s="69"/>
      <c r="X698" s="38"/>
      <c r="Y698" s="70" t="s">
        <v>47</v>
      </c>
      <c r="Z698" s="70" t="s">
        <v>47</v>
      </c>
      <c r="AA698" s="190"/>
      <c r="AB698" s="13" t="str">
        <f t="shared" si="103"/>
        <v>/rsm:CrossIndustryInvoice/rsm:SupplyChainTradeTransaction/ram:ApplicableHeaderTradeDelivery/ram:UltimateShipToTradeParty/ram:SpecifiedLegalOrganization/ram:PostalTradeAddress</v>
      </c>
      <c r="AC698" s="13" t="str">
        <f t="shared" si="104"/>
        <v>/ram:LineThree</v>
      </c>
      <c r="AD698" s="14">
        <f>COUNTIFS(R$4:R698,AB698)</f>
        <v>1</v>
      </c>
      <c r="AE698" s="11"/>
      <c r="AF698" s="61" t="str">
        <f t="shared" si="106"/>
        <v>EXT</v>
      </c>
      <c r="AG698" s="62">
        <f t="shared" si="108"/>
        <v>6</v>
      </c>
      <c r="AH698" s="62" t="str">
        <f t="shared" si="107"/>
        <v>0..1</v>
      </c>
      <c r="AI698" s="64" t="s">
        <v>2553</v>
      </c>
      <c r="AJ698" s="64"/>
      <c r="AK698" s="65"/>
      <c r="AL698" s="65"/>
      <c r="AM698" s="65"/>
      <c r="AN698" s="64"/>
      <c r="AO698" s="66" t="str">
        <f t="shared" si="112"/>
        <v>0..1</v>
      </c>
      <c r="AP698" s="66" t="str">
        <f t="shared" si="112"/>
        <v>0..1</v>
      </c>
      <c r="AQ698" s="6" t="str">
        <f t="shared" si="112"/>
        <v>/rsm:CrossIndustryInvoice
/rsm:SupplyChainTradeTransaction
/ram:ApplicableHeaderTradeDelivery
/ram:UltimateShipToTradeParty
/ram:SpecifiedLegalOrganization
/ram:PostalTradeAddress
/ram:LineThree</v>
      </c>
      <c r="AR698" s="67" t="str">
        <f t="shared" si="113"/>
        <v>/rsm:CrossIndustryInvoice/rsm:SupplyChainTradeTransaction/ram:ApplicableHeaderTradeDelivery/ram:UltimateShipToTradeParty/ram:SpecifiedLegalOrganization/ram:PostalTradeAddress/ram:LineThree</v>
      </c>
      <c r="AS698" s="66" t="s">
        <v>73</v>
      </c>
      <c r="AT698" s="68" t="s">
        <v>56</v>
      </c>
      <c r="AU698" s="62" t="str">
        <f t="shared" si="109"/>
        <v>0..1</v>
      </c>
      <c r="AV698" s="66"/>
      <c r="AW698" s="69"/>
      <c r="AX698" s="7"/>
      <c r="AY698" s="70" t="str">
        <f t="shared" si="110"/>
        <v>EXTENDED</v>
      </c>
      <c r="AZ698" s="70" t="str">
        <f t="shared" si="110"/>
        <v>EXTENDED</v>
      </c>
      <c r="BA698" s="1"/>
      <c r="BB698" s="57"/>
      <c r="BE698"/>
      <c r="BF698" s="1"/>
      <c r="BG698" s="1"/>
      <c r="BH698" s="1"/>
      <c r="BI698" s="1"/>
      <c r="BJ698" s="1"/>
      <c r="BK698" s="1"/>
      <c r="BL698" s="1"/>
      <c r="BM698" s="1"/>
      <c r="BN698" s="1"/>
      <c r="BO698" s="1"/>
      <c r="BP698" s="1"/>
      <c r="BQ698" s="1"/>
      <c r="BR698" s="1"/>
      <c r="BS698" s="1"/>
      <c r="BT698" s="1"/>
      <c r="BU698" s="1"/>
      <c r="BV698" s="1"/>
      <c r="BW698" s="1"/>
      <c r="BX698" s="1"/>
      <c r="BY698" s="1"/>
      <c r="BZ698" s="1"/>
    </row>
    <row r="699" spans="1:78" s="59" customFormat="1" ht="120" x14ac:dyDescent="0.2">
      <c r="A699" s="45" t="str">
        <f t="shared" si="105"/>
        <v>EXT</v>
      </c>
      <c r="B699" s="131" t="s">
        <v>304</v>
      </c>
      <c r="C699" s="131"/>
      <c r="D699" s="206" t="s">
        <v>3007</v>
      </c>
      <c r="E699" s="61" t="s">
        <v>41</v>
      </c>
      <c r="F699" s="282" t="e">
        <v>#N/A</v>
      </c>
      <c r="G699" s="62">
        <f t="shared" si="111"/>
        <v>6</v>
      </c>
      <c r="H699" s="62" t="s">
        <v>42</v>
      </c>
      <c r="I699" s="64" t="s">
        <v>1655</v>
      </c>
      <c r="J699" s="64" t="s">
        <v>1931</v>
      </c>
      <c r="K699" s="65"/>
      <c r="L699" s="65"/>
      <c r="M699" s="65"/>
      <c r="N699" s="64"/>
      <c r="O699" s="66" t="s">
        <v>42</v>
      </c>
      <c r="P699" s="66" t="str">
        <f t="shared" si="114"/>
        <v>0..1</v>
      </c>
      <c r="Q699" s="6" t="s">
        <v>3199</v>
      </c>
      <c r="R699" s="67" t="s">
        <v>3200</v>
      </c>
      <c r="S699" s="66" t="s">
        <v>73</v>
      </c>
      <c r="T699" s="68" t="s">
        <v>56</v>
      </c>
      <c r="U699" s="62" t="s">
        <v>42</v>
      </c>
      <c r="V699" s="66"/>
      <c r="W699" s="69"/>
      <c r="X699" s="38"/>
      <c r="Y699" s="70" t="s">
        <v>47</v>
      </c>
      <c r="Z699" s="70" t="s">
        <v>47</v>
      </c>
      <c r="AA699" s="190"/>
      <c r="AB699" s="13" t="str">
        <f t="shared" si="103"/>
        <v>/rsm:CrossIndustryInvoice/rsm:SupplyChainTradeTransaction/ram:ApplicableHeaderTradeDelivery/ram:UltimateShipToTradeParty/ram:SpecifiedLegalOrganization/ram:PostalTradeAddress</v>
      </c>
      <c r="AC699" s="13" t="str">
        <f t="shared" si="104"/>
        <v>/ram:CityName</v>
      </c>
      <c r="AD699" s="14">
        <f>COUNTIFS(R$4:R699,AB699)</f>
        <v>1</v>
      </c>
      <c r="AE699" s="11"/>
      <c r="AF699" s="61" t="str">
        <f t="shared" si="106"/>
        <v>EXT</v>
      </c>
      <c r="AG699" s="62">
        <f t="shared" si="108"/>
        <v>6</v>
      </c>
      <c r="AH699" s="62" t="str">
        <f t="shared" si="107"/>
        <v>0..1</v>
      </c>
      <c r="AI699" s="64" t="s">
        <v>2893</v>
      </c>
      <c r="AJ699" s="64"/>
      <c r="AK699" s="65"/>
      <c r="AL699" s="65"/>
      <c r="AM699" s="65"/>
      <c r="AN699" s="64"/>
      <c r="AO699" s="66" t="str">
        <f t="shared" si="112"/>
        <v>0..1</v>
      </c>
      <c r="AP699" s="66" t="str">
        <f t="shared" si="112"/>
        <v>0..1</v>
      </c>
      <c r="AQ699" s="6" t="str">
        <f t="shared" si="112"/>
        <v>/rsm:CrossIndustryInvoice
/rsm:SupplyChainTradeTransaction
/ram:ApplicableHeaderTradeDelivery
/ram:UltimateShipToTradeParty
/ram:SpecifiedLegalOrganization
/ram:PostalTradeAddress
/ram:CityName</v>
      </c>
      <c r="AR699" s="67" t="str">
        <f t="shared" si="113"/>
        <v>/rsm:CrossIndustryInvoice/rsm:SupplyChainTradeTransaction/ram:ApplicableHeaderTradeDelivery/ram:UltimateShipToTradeParty/ram:SpecifiedLegalOrganization/ram:PostalTradeAddress/ram:CityName</v>
      </c>
      <c r="AS699" s="66" t="s">
        <v>73</v>
      </c>
      <c r="AT699" s="68" t="s">
        <v>56</v>
      </c>
      <c r="AU699" s="62" t="str">
        <f t="shared" si="109"/>
        <v>0..1</v>
      </c>
      <c r="AV699" s="66"/>
      <c r="AW699" s="69"/>
      <c r="AX699" s="7"/>
      <c r="AY699" s="70" t="str">
        <f t="shared" si="110"/>
        <v>EXTENDED</v>
      </c>
      <c r="AZ699" s="70" t="str">
        <f t="shared" si="110"/>
        <v>EXTENDED</v>
      </c>
      <c r="BA699" s="1"/>
      <c r="BB699" s="57"/>
      <c r="BE699"/>
      <c r="BF699" s="1"/>
      <c r="BG699" s="1"/>
      <c r="BH699" s="1"/>
      <c r="BI699" s="1"/>
      <c r="BJ699" s="1"/>
      <c r="BK699" s="1"/>
      <c r="BL699" s="1"/>
      <c r="BM699" s="1"/>
      <c r="BN699" s="1"/>
      <c r="BO699" s="1"/>
      <c r="BP699" s="1"/>
      <c r="BQ699" s="1"/>
      <c r="BR699" s="1"/>
      <c r="BS699" s="1"/>
      <c r="BT699" s="1"/>
      <c r="BU699" s="1"/>
      <c r="BV699" s="1"/>
      <c r="BW699" s="1"/>
      <c r="BX699" s="1"/>
      <c r="BY699" s="1"/>
      <c r="BZ699" s="1"/>
    </row>
    <row r="700" spans="1:78" s="59" customFormat="1" ht="120" x14ac:dyDescent="0.2">
      <c r="A700" s="45" t="str">
        <f t="shared" si="105"/>
        <v>EXT</v>
      </c>
      <c r="B700" s="131" t="s">
        <v>304</v>
      </c>
      <c r="C700" s="131"/>
      <c r="D700" s="206" t="s">
        <v>3007</v>
      </c>
      <c r="E700" s="61" t="s">
        <v>41</v>
      </c>
      <c r="F700" s="282" t="e">
        <v>#N/A</v>
      </c>
      <c r="G700" s="62">
        <f t="shared" si="111"/>
        <v>6</v>
      </c>
      <c r="H700" s="62" t="s">
        <v>32</v>
      </c>
      <c r="I700" s="64" t="s">
        <v>1660</v>
      </c>
      <c r="J700" s="64" t="s">
        <v>1661</v>
      </c>
      <c r="K700" s="65" t="s">
        <v>480</v>
      </c>
      <c r="L700" s="65"/>
      <c r="M700" s="65"/>
      <c r="N700" s="64"/>
      <c r="O700" s="66" t="s">
        <v>32</v>
      </c>
      <c r="P700" s="66" t="str">
        <f t="shared" si="114"/>
        <v>1..1</v>
      </c>
      <c r="Q700" s="6" t="s">
        <v>3201</v>
      </c>
      <c r="R700" s="67" t="s">
        <v>3202</v>
      </c>
      <c r="S700" s="66" t="s">
        <v>131</v>
      </c>
      <c r="T700" s="68" t="s">
        <v>56</v>
      </c>
      <c r="U700" s="62" t="s">
        <v>42</v>
      </c>
      <c r="V700" s="66"/>
      <c r="W700" s="69"/>
      <c r="X700" s="38"/>
      <c r="Y700" s="70" t="s">
        <v>47</v>
      </c>
      <c r="Z700" s="70" t="s">
        <v>47</v>
      </c>
      <c r="AA700" s="190"/>
      <c r="AB700" s="13" t="str">
        <f t="shared" si="103"/>
        <v>/rsm:CrossIndustryInvoice/rsm:SupplyChainTradeTransaction/ram:ApplicableHeaderTradeDelivery/ram:UltimateShipToTradeParty/ram:SpecifiedLegalOrganization/ram:PostalTradeAddress</v>
      </c>
      <c r="AC700" s="13" t="str">
        <f t="shared" si="104"/>
        <v>/ram:CountryID</v>
      </c>
      <c r="AD700" s="14">
        <f>COUNTIFS(R$4:R700,AB700)</f>
        <v>1</v>
      </c>
      <c r="AE700" s="11"/>
      <c r="AF700" s="61" t="str">
        <f t="shared" si="106"/>
        <v>EXT</v>
      </c>
      <c r="AG700" s="62">
        <f t="shared" si="108"/>
        <v>6</v>
      </c>
      <c r="AH700" s="62" t="str">
        <f t="shared" si="107"/>
        <v>1..1</v>
      </c>
      <c r="AI700" s="64" t="s">
        <v>2559</v>
      </c>
      <c r="AJ700" s="64"/>
      <c r="AK700" s="65"/>
      <c r="AL700" s="65"/>
      <c r="AM700" s="65"/>
      <c r="AN700" s="64"/>
      <c r="AO700" s="66" t="str">
        <f t="shared" si="112"/>
        <v>1..1</v>
      </c>
      <c r="AP700" s="66" t="str">
        <f t="shared" si="112"/>
        <v>1..1</v>
      </c>
      <c r="AQ700" s="6" t="str">
        <f t="shared" si="112"/>
        <v>/rsm:CrossIndustryInvoice
/rsm:SupplyChainTradeTransaction
/ram:ApplicableHeaderTradeDelivery
/ram:UltimateShipToTradeParty
/ram:SpecifiedLegalOrganization
/ram:PostalTradeAddress
/ram:CountryID</v>
      </c>
      <c r="AR700" s="67" t="str">
        <f t="shared" si="113"/>
        <v>/rsm:CrossIndustryInvoice/rsm:SupplyChainTradeTransaction/ram:ApplicableHeaderTradeDelivery/ram:UltimateShipToTradeParty/ram:SpecifiedLegalOrganization/ram:PostalTradeAddress/ram:CountryID</v>
      </c>
      <c r="AS700" s="66" t="s">
        <v>131</v>
      </c>
      <c r="AT700" s="68" t="s">
        <v>56</v>
      </c>
      <c r="AU700" s="62" t="str">
        <f t="shared" si="109"/>
        <v>0..1</v>
      </c>
      <c r="AV700" s="66"/>
      <c r="AW700" s="69"/>
      <c r="AX700" s="7"/>
      <c r="AY700" s="70" t="str">
        <f t="shared" si="110"/>
        <v>EXTENDED</v>
      </c>
      <c r="AZ700" s="70" t="str">
        <f t="shared" si="110"/>
        <v>EXTENDED</v>
      </c>
      <c r="BA700" s="1"/>
      <c r="BB700" s="57"/>
      <c r="BE700"/>
      <c r="BF700" s="1"/>
      <c r="BG700" s="1"/>
      <c r="BH700" s="1"/>
      <c r="BI700" s="1"/>
      <c r="BJ700" s="1"/>
      <c r="BK700" s="1"/>
      <c r="BL700" s="1"/>
      <c r="BM700" s="1"/>
      <c r="BN700" s="1"/>
      <c r="BO700" s="1"/>
      <c r="BP700" s="1"/>
      <c r="BQ700" s="1"/>
      <c r="BR700" s="1"/>
      <c r="BS700" s="1"/>
      <c r="BT700" s="1"/>
      <c r="BU700" s="1"/>
      <c r="BV700" s="1"/>
      <c r="BW700" s="1"/>
      <c r="BX700" s="1"/>
      <c r="BY700" s="1"/>
      <c r="BZ700" s="1"/>
    </row>
    <row r="701" spans="1:78" s="59" customFormat="1" ht="120" x14ac:dyDescent="0.2">
      <c r="A701" s="45" t="str">
        <f t="shared" si="105"/>
        <v>EXT</v>
      </c>
      <c r="B701" s="131" t="s">
        <v>304</v>
      </c>
      <c r="C701" s="131"/>
      <c r="D701" s="206" t="s">
        <v>3007</v>
      </c>
      <c r="E701" s="61" t="s">
        <v>41</v>
      </c>
      <c r="F701" s="282" t="e">
        <v>#N/A</v>
      </c>
      <c r="G701" s="62">
        <f t="shared" si="111"/>
        <v>6</v>
      </c>
      <c r="H701" s="62"/>
      <c r="I701" s="64" t="s">
        <v>1666</v>
      </c>
      <c r="J701" s="64" t="s">
        <v>1667</v>
      </c>
      <c r="K701" s="65" t="s">
        <v>1668</v>
      </c>
      <c r="L701" s="65"/>
      <c r="M701" s="65" t="s">
        <v>35</v>
      </c>
      <c r="N701" s="64" t="s">
        <v>70</v>
      </c>
      <c r="O701" s="66" t="s">
        <v>42</v>
      </c>
      <c r="P701" s="66" t="str">
        <f t="shared" si="114"/>
        <v>0..1</v>
      </c>
      <c r="Q701" s="6" t="s">
        <v>3203</v>
      </c>
      <c r="R701" s="67" t="s">
        <v>3204</v>
      </c>
      <c r="S701" s="66" t="s">
        <v>73</v>
      </c>
      <c r="T701" s="68" t="s">
        <v>56</v>
      </c>
      <c r="U701" s="62" t="s">
        <v>62</v>
      </c>
      <c r="V701" s="66"/>
      <c r="W701" s="69" t="s">
        <v>35</v>
      </c>
      <c r="X701" s="38"/>
      <c r="Y701" s="70" t="s">
        <v>47</v>
      </c>
      <c r="Z701" s="70" t="s">
        <v>47</v>
      </c>
      <c r="AA701" s="190"/>
      <c r="AB701" s="13" t="str">
        <f t="shared" si="103"/>
        <v>/rsm:CrossIndustryInvoice/rsm:SupplyChainTradeTransaction/ram:ApplicableHeaderTradeDelivery/ram:UltimateShipToTradeParty/ram:SpecifiedLegalOrganization/ram:PostalTradeAddress</v>
      </c>
      <c r="AC701" s="13" t="str">
        <f t="shared" si="104"/>
        <v>/ram:CountrySubDivisionName</v>
      </c>
      <c r="AD701" s="14">
        <f>COUNTIFS(R$4:R701,AB701)</f>
        <v>1</v>
      </c>
      <c r="AE701" s="11"/>
      <c r="AF701" s="61" t="str">
        <f t="shared" si="106"/>
        <v>EXT</v>
      </c>
      <c r="AG701" s="62">
        <f t="shared" si="108"/>
        <v>6</v>
      </c>
      <c r="AH701" s="62">
        <f t="shared" si="107"/>
        <v>0</v>
      </c>
      <c r="AI701" s="64" t="s">
        <v>2898</v>
      </c>
      <c r="AJ701" s="64" t="s">
        <v>1671</v>
      </c>
      <c r="AK701" s="65" t="s">
        <v>1672</v>
      </c>
      <c r="AL701" s="65"/>
      <c r="AM701" s="65" t="s">
        <v>35</v>
      </c>
      <c r="AN701" s="64" t="s">
        <v>78</v>
      </c>
      <c r="AO701" s="66" t="str">
        <f t="shared" si="112"/>
        <v>0..1</v>
      </c>
      <c r="AP701" s="66" t="str">
        <f t="shared" si="112"/>
        <v>0..1</v>
      </c>
      <c r="AQ701" s="6" t="str">
        <f t="shared" si="112"/>
        <v>/rsm:CrossIndustryInvoice
/rsm:SupplyChainTradeTransaction
/ram:ApplicableHeaderTradeDelivery
/ram:UltimateShipToTradeParty
/ram:SpecifiedLegalOrganization
/ram:PostalTradeAddress
/ram:CountrySubDivisionName</v>
      </c>
      <c r="AR701" s="67" t="str">
        <f t="shared" si="113"/>
        <v>/rsm:CrossIndustryInvoice/rsm:SupplyChainTradeTransaction/ram:ApplicableHeaderTradeDelivery/ram:UltimateShipToTradeParty/ram:SpecifiedLegalOrganization/ram:PostalTradeAddress/ram:CountrySubDivisionName</v>
      </c>
      <c r="AS701" s="66" t="s">
        <v>73</v>
      </c>
      <c r="AT701" s="68" t="s">
        <v>56</v>
      </c>
      <c r="AU701" s="62" t="str">
        <f t="shared" si="109"/>
        <v>0..n</v>
      </c>
      <c r="AV701" s="66"/>
      <c r="AW701" s="69" t="s">
        <v>35</v>
      </c>
      <c r="AX701" s="7"/>
      <c r="AY701" s="70" t="str">
        <f t="shared" si="110"/>
        <v>EXTENDED</v>
      </c>
      <c r="AZ701" s="70" t="str">
        <f t="shared" si="110"/>
        <v>EXTENDED</v>
      </c>
      <c r="BA701" s="1"/>
      <c r="BB701" s="57"/>
      <c r="BE701"/>
      <c r="BF701" s="1"/>
      <c r="BG701" s="1"/>
      <c r="BH701" s="1"/>
      <c r="BI701" s="1"/>
      <c r="BJ701" s="1"/>
      <c r="BK701" s="1"/>
      <c r="BL701" s="1"/>
      <c r="BM701" s="1"/>
      <c r="BN701" s="1"/>
      <c r="BO701" s="1"/>
      <c r="BP701" s="1"/>
      <c r="BQ701" s="1"/>
      <c r="BR701" s="1"/>
      <c r="BS701" s="1"/>
      <c r="BT701" s="1"/>
      <c r="BU701" s="1"/>
      <c r="BV701" s="1"/>
      <c r="BW701" s="1"/>
      <c r="BX701" s="1"/>
      <c r="BY701" s="1"/>
      <c r="BZ701" s="1"/>
    </row>
    <row r="702" spans="1:78" s="59" customFormat="1" ht="90" x14ac:dyDescent="0.2">
      <c r="A702" s="45" t="str">
        <f t="shared" si="105"/>
        <v>EXT</v>
      </c>
      <c r="B702" s="45"/>
      <c r="C702" s="45"/>
      <c r="D702" s="206" t="s">
        <v>3007</v>
      </c>
      <c r="E702" s="140" t="s">
        <v>41</v>
      </c>
      <c r="F702" s="296" t="e">
        <v>#N/A</v>
      </c>
      <c r="G702" s="141">
        <f t="shared" si="111"/>
        <v>4</v>
      </c>
      <c r="H702" s="141" t="s">
        <v>42</v>
      </c>
      <c r="I702" s="125" t="s">
        <v>3205</v>
      </c>
      <c r="J702" s="125"/>
      <c r="K702" s="126"/>
      <c r="L702" s="126"/>
      <c r="M702" s="126"/>
      <c r="N702" s="125"/>
      <c r="O702" s="124" t="s">
        <v>62</v>
      </c>
      <c r="P702" s="124" t="str">
        <f t="shared" si="114"/>
        <v>0..n</v>
      </c>
      <c r="Q702" s="142" t="s">
        <v>3206</v>
      </c>
      <c r="R702" s="143" t="s">
        <v>3207</v>
      </c>
      <c r="S702" s="124" t="s">
        <v>35</v>
      </c>
      <c r="T702" s="129" t="s">
        <v>56</v>
      </c>
      <c r="U702" s="141" t="s">
        <v>62</v>
      </c>
      <c r="V702" s="124"/>
      <c r="W702" s="130"/>
      <c r="X702" s="38"/>
      <c r="Y702" s="144" t="s">
        <v>47</v>
      </c>
      <c r="Z702" s="144" t="s">
        <v>47</v>
      </c>
      <c r="AA702" s="4"/>
      <c r="AB702" s="13" t="str">
        <f t="shared" si="103"/>
        <v>/rsm:CrossIndustryInvoice/rsm:SupplyChainTradeTransaction/ram:ApplicableHeaderTradeDelivery/ram:UltimateShipToTradeParty</v>
      </c>
      <c r="AC702" s="13" t="str">
        <f t="shared" si="104"/>
        <v>/ram:DefinedTradeContact</v>
      </c>
      <c r="AD702" s="14">
        <f>COUNTIFS(R$4:R702,AB702)</f>
        <v>1</v>
      </c>
      <c r="AE702" s="1"/>
      <c r="AF702" s="140" t="str">
        <f t="shared" ref="AF702:AF766" si="115">E702</f>
        <v>EXT</v>
      </c>
      <c r="AG702" s="141">
        <f t="shared" si="108"/>
        <v>4</v>
      </c>
      <c r="AH702" s="141" t="str">
        <f t="shared" ref="AH702:AH766" si="116">H702</f>
        <v>0..1</v>
      </c>
      <c r="AI702" s="125" t="s">
        <v>1050</v>
      </c>
      <c r="AJ702" s="125"/>
      <c r="AK702" s="126"/>
      <c r="AL702" s="126"/>
      <c r="AM702" s="126"/>
      <c r="AN702" s="125"/>
      <c r="AO702" s="124" t="str">
        <f t="shared" si="112"/>
        <v>0..n</v>
      </c>
      <c r="AP702" s="124" t="str">
        <f t="shared" si="112"/>
        <v>0..n</v>
      </c>
      <c r="AQ702" s="142" t="str">
        <f t="shared" si="112"/>
        <v>/rsm:CrossIndustryInvoice
/rsm:SupplyChainTradeTransaction
/ram:ApplicableHeaderTradeDelivery
/ram:UltimateShipToTradeParty
/ram:DefinedTradeContact</v>
      </c>
      <c r="AR702" s="143" t="str">
        <f t="shared" si="113"/>
        <v>/rsm:CrossIndustryInvoice/rsm:SupplyChainTradeTransaction/ram:ApplicableHeaderTradeDelivery/ram:UltimateShipToTradeParty/ram:DefinedTradeContact</v>
      </c>
      <c r="AS702" s="124" t="s">
        <v>35</v>
      </c>
      <c r="AT702" s="129" t="s">
        <v>56</v>
      </c>
      <c r="AU702" s="141" t="str">
        <f t="shared" si="109"/>
        <v>0..n</v>
      </c>
      <c r="AV702" s="124"/>
      <c r="AW702" s="130"/>
      <c r="AX702" s="7"/>
      <c r="AY702" s="144" t="str">
        <f t="shared" si="110"/>
        <v>EXTENDED</v>
      </c>
      <c r="AZ702" s="144" t="str">
        <f t="shared" si="110"/>
        <v>EXTENDED</v>
      </c>
      <c r="BA702" s="1"/>
      <c r="BB702" s="57"/>
      <c r="BE702"/>
      <c r="BF702" s="1"/>
      <c r="BG702" s="1"/>
      <c r="BH702" s="1"/>
      <c r="BI702" s="1"/>
      <c r="BJ702" s="1"/>
      <c r="BK702" s="1"/>
      <c r="BL702" s="1"/>
      <c r="BM702" s="1"/>
      <c r="BN702" s="1"/>
      <c r="BO702" s="1"/>
      <c r="BP702" s="1"/>
      <c r="BQ702" s="1"/>
      <c r="BR702" s="1"/>
      <c r="BS702" s="1"/>
      <c r="BT702" s="1"/>
      <c r="BU702" s="1"/>
      <c r="BV702" s="1"/>
      <c r="BW702" s="1"/>
      <c r="BX702" s="1"/>
      <c r="BY702" s="1"/>
      <c r="BZ702" s="1"/>
    </row>
    <row r="703" spans="1:78" s="59" customFormat="1" ht="105" x14ac:dyDescent="0.2">
      <c r="A703" s="45" t="str">
        <f t="shared" si="105"/>
        <v>EXT</v>
      </c>
      <c r="B703" s="45"/>
      <c r="C703" s="45"/>
      <c r="D703" s="206" t="s">
        <v>3007</v>
      </c>
      <c r="E703" s="61" t="s">
        <v>41</v>
      </c>
      <c r="F703" s="282" t="e">
        <v>#N/A</v>
      </c>
      <c r="G703" s="62">
        <f t="shared" si="111"/>
        <v>5</v>
      </c>
      <c r="H703" s="62" t="s">
        <v>42</v>
      </c>
      <c r="I703" s="64" t="s">
        <v>2142</v>
      </c>
      <c r="J703" s="64"/>
      <c r="K703" s="65"/>
      <c r="L703" s="65"/>
      <c r="M703" s="65"/>
      <c r="N703" s="64"/>
      <c r="O703" s="66" t="s">
        <v>42</v>
      </c>
      <c r="P703" s="66" t="str">
        <f t="shared" si="114"/>
        <v>0..1</v>
      </c>
      <c r="Q703" s="6" t="s">
        <v>3208</v>
      </c>
      <c r="R703" s="67" t="s">
        <v>3209</v>
      </c>
      <c r="S703" s="66" t="s">
        <v>73</v>
      </c>
      <c r="T703" s="68" t="s">
        <v>56</v>
      </c>
      <c r="U703" s="62" t="s">
        <v>42</v>
      </c>
      <c r="V703" s="66"/>
      <c r="W703" s="69"/>
      <c r="X703" s="38"/>
      <c r="Y703" s="70" t="s">
        <v>47</v>
      </c>
      <c r="Z703" s="70" t="s">
        <v>47</v>
      </c>
      <c r="AA703" s="4"/>
      <c r="AB703" s="13" t="str">
        <f t="shared" si="103"/>
        <v>/rsm:CrossIndustryInvoice/rsm:SupplyChainTradeTransaction/ram:ApplicableHeaderTradeDelivery/ram:UltimateShipToTradeParty/ram:DefinedTradeContact</v>
      </c>
      <c r="AC703" s="13" t="str">
        <f t="shared" si="104"/>
        <v>/ram:PersonName</v>
      </c>
      <c r="AD703" s="14">
        <f>COUNTIFS(R$4:R703,AB703)</f>
        <v>1</v>
      </c>
      <c r="AE703" s="1"/>
      <c r="AF703" s="61" t="str">
        <f t="shared" si="115"/>
        <v>EXT</v>
      </c>
      <c r="AG703" s="62">
        <f t="shared" si="108"/>
        <v>5</v>
      </c>
      <c r="AH703" s="62" t="str">
        <f t="shared" si="116"/>
        <v>0..1</v>
      </c>
      <c r="AI703" s="64" t="s">
        <v>1054</v>
      </c>
      <c r="AJ703" s="64"/>
      <c r="AK703" s="65"/>
      <c r="AL703" s="65"/>
      <c r="AM703" s="65"/>
      <c r="AN703" s="64"/>
      <c r="AO703" s="66" t="str">
        <f t="shared" si="112"/>
        <v>0..1</v>
      </c>
      <c r="AP703" s="66" t="str">
        <f t="shared" si="112"/>
        <v>0..1</v>
      </c>
      <c r="AQ703" s="6" t="str">
        <f t="shared" si="112"/>
        <v>/rsm:CrossIndustryInvoice
/rsm:SupplyChainTradeTransaction
/ram:ApplicableHeaderTradeDelivery
/ram:UltimateShipToTradeParty
/ram:DefinedTradeContact
/ram:PersonName</v>
      </c>
      <c r="AR703" s="67" t="str">
        <f t="shared" si="113"/>
        <v>/rsm:CrossIndustryInvoice/rsm:SupplyChainTradeTransaction/ram:ApplicableHeaderTradeDelivery/ram:UltimateShipToTradeParty/ram:DefinedTradeContact/ram:PersonName</v>
      </c>
      <c r="AS703" s="66" t="s">
        <v>73</v>
      </c>
      <c r="AT703" s="68" t="s">
        <v>56</v>
      </c>
      <c r="AU703" s="62" t="str">
        <f t="shared" si="109"/>
        <v>0..1</v>
      </c>
      <c r="AV703" s="66"/>
      <c r="AW703" s="69"/>
      <c r="AX703" s="7"/>
      <c r="AY703" s="70" t="str">
        <f t="shared" si="110"/>
        <v>EXTENDED</v>
      </c>
      <c r="AZ703" s="70" t="str">
        <f t="shared" si="110"/>
        <v>EXTENDED</v>
      </c>
      <c r="BA703" s="1"/>
      <c r="BB703" s="57"/>
      <c r="BE703"/>
      <c r="BF703" s="1"/>
      <c r="BG703" s="1"/>
      <c r="BH703" s="1"/>
      <c r="BI703" s="1"/>
      <c r="BJ703" s="1"/>
      <c r="BK703" s="1"/>
      <c r="BL703" s="1"/>
      <c r="BM703" s="1"/>
      <c r="BN703" s="1"/>
      <c r="BO703" s="1"/>
      <c r="BP703" s="1"/>
      <c r="BQ703" s="1"/>
      <c r="BR703" s="1"/>
      <c r="BS703" s="1"/>
      <c r="BT703" s="1"/>
      <c r="BU703" s="1"/>
      <c r="BV703" s="1"/>
      <c r="BW703" s="1"/>
      <c r="BX703" s="1"/>
      <c r="BY703" s="1"/>
      <c r="BZ703" s="1"/>
    </row>
    <row r="704" spans="1:78" s="59" customFormat="1" ht="105" x14ac:dyDescent="0.2">
      <c r="A704" s="45" t="str">
        <f t="shared" si="105"/>
        <v>EXT</v>
      </c>
      <c r="B704" s="45"/>
      <c r="C704" s="45"/>
      <c r="D704" s="206" t="s">
        <v>3007</v>
      </c>
      <c r="E704" s="61" t="s">
        <v>41</v>
      </c>
      <c r="F704" s="282" t="e">
        <v>#N/A</v>
      </c>
      <c r="G704" s="62">
        <f t="shared" si="111"/>
        <v>5</v>
      </c>
      <c r="H704" s="62" t="s">
        <v>42</v>
      </c>
      <c r="I704" s="64" t="s">
        <v>2146</v>
      </c>
      <c r="J704" s="64"/>
      <c r="K704" s="65"/>
      <c r="L704" s="65"/>
      <c r="M704" s="65"/>
      <c r="N704" s="64"/>
      <c r="O704" s="66" t="s">
        <v>42</v>
      </c>
      <c r="P704" s="66" t="str">
        <f t="shared" si="114"/>
        <v>0..1</v>
      </c>
      <c r="Q704" s="6" t="s">
        <v>3210</v>
      </c>
      <c r="R704" s="67" t="s">
        <v>3211</v>
      </c>
      <c r="S704" s="66" t="s">
        <v>73</v>
      </c>
      <c r="T704" s="68" t="s">
        <v>56</v>
      </c>
      <c r="U704" s="62" t="s">
        <v>42</v>
      </c>
      <c r="V704" s="66"/>
      <c r="W704" s="69"/>
      <c r="X704" s="38"/>
      <c r="Y704" s="70" t="s">
        <v>47</v>
      </c>
      <c r="Z704" s="70" t="s">
        <v>47</v>
      </c>
      <c r="AA704" s="4"/>
      <c r="AB704" s="13" t="str">
        <f t="shared" si="103"/>
        <v>/rsm:CrossIndustryInvoice/rsm:SupplyChainTradeTransaction/ram:ApplicableHeaderTradeDelivery/ram:UltimateShipToTradeParty/ram:DefinedTradeContact</v>
      </c>
      <c r="AC704" s="13" t="str">
        <f t="shared" si="104"/>
        <v>/ram:DepartmentName</v>
      </c>
      <c r="AD704" s="14">
        <f>COUNTIFS(R$4:R704,AB704)</f>
        <v>1</v>
      </c>
      <c r="AE704" s="1"/>
      <c r="AF704" s="61" t="str">
        <f t="shared" si="115"/>
        <v>EXT</v>
      </c>
      <c r="AG704" s="62">
        <f t="shared" ref="AG704:AG767" si="117">LEN(AR704)-LEN(SUBSTITUTE(AR704,"/",""))-1</f>
        <v>5</v>
      </c>
      <c r="AH704" s="62" t="str">
        <f t="shared" si="116"/>
        <v>0..1</v>
      </c>
      <c r="AI704" s="64" t="s">
        <v>1058</v>
      </c>
      <c r="AJ704" s="64"/>
      <c r="AK704" s="65"/>
      <c r="AL704" s="65"/>
      <c r="AM704" s="65"/>
      <c r="AN704" s="64"/>
      <c r="AO704" s="66" t="str">
        <f t="shared" si="112"/>
        <v>0..1</v>
      </c>
      <c r="AP704" s="66" t="str">
        <f t="shared" si="112"/>
        <v>0..1</v>
      </c>
      <c r="AQ704" s="6" t="str">
        <f t="shared" si="112"/>
        <v>/rsm:CrossIndustryInvoice
/rsm:SupplyChainTradeTransaction
/ram:ApplicableHeaderTradeDelivery
/ram:UltimateShipToTradeParty
/ram:DefinedTradeContact
/ram:DepartmentName</v>
      </c>
      <c r="AR704" s="67" t="str">
        <f t="shared" si="112"/>
        <v>/rsm:CrossIndustryInvoice/rsm:SupplyChainTradeTransaction/ram:ApplicableHeaderTradeDelivery/ram:UltimateShipToTradeParty/ram:DefinedTradeContact/ram:DepartmentName</v>
      </c>
      <c r="AS704" s="66" t="s">
        <v>73</v>
      </c>
      <c r="AT704" s="68" t="s">
        <v>56</v>
      </c>
      <c r="AU704" s="62" t="str">
        <f t="shared" ref="AU704:AU767" si="118">U704</f>
        <v>0..1</v>
      </c>
      <c r="AV704" s="66"/>
      <c r="AW704" s="69"/>
      <c r="AX704" s="7"/>
      <c r="AY704" s="70" t="str">
        <f t="shared" si="110"/>
        <v>EXTENDED</v>
      </c>
      <c r="AZ704" s="70" t="str">
        <f t="shared" si="110"/>
        <v>EXTENDED</v>
      </c>
      <c r="BA704" s="1"/>
      <c r="BB704" s="57"/>
      <c r="BE704"/>
      <c r="BF704" s="1"/>
      <c r="BG704" s="1"/>
      <c r="BH704" s="1"/>
      <c r="BI704" s="1"/>
      <c r="BJ704" s="1"/>
      <c r="BK704" s="1"/>
      <c r="BL704" s="1"/>
      <c r="BM704" s="1"/>
      <c r="BN704" s="1"/>
      <c r="BO704" s="1"/>
      <c r="BP704" s="1"/>
      <c r="BQ704" s="1"/>
      <c r="BR704" s="1"/>
      <c r="BS704" s="1"/>
      <c r="BT704" s="1"/>
      <c r="BU704" s="1"/>
      <c r="BV704" s="1"/>
      <c r="BW704" s="1"/>
      <c r="BX704" s="1"/>
      <c r="BY704" s="1"/>
      <c r="BZ704" s="1"/>
    </row>
    <row r="705" spans="1:78" s="59" customFormat="1" ht="105" x14ac:dyDescent="0.2">
      <c r="A705" s="45" t="str">
        <f t="shared" si="105"/>
        <v>EXT</v>
      </c>
      <c r="B705" s="131" t="s">
        <v>304</v>
      </c>
      <c r="C705" s="131"/>
      <c r="D705" s="206" t="s">
        <v>3007</v>
      </c>
      <c r="E705" s="61" t="s">
        <v>41</v>
      </c>
      <c r="F705" s="282" t="e">
        <v>#N/A</v>
      </c>
      <c r="G705" s="62">
        <f t="shared" si="111"/>
        <v>5</v>
      </c>
      <c r="H705" s="62" t="s">
        <v>42</v>
      </c>
      <c r="I705" s="64" t="s">
        <v>2907</v>
      </c>
      <c r="J705" s="64"/>
      <c r="K705" s="65" t="s">
        <v>938</v>
      </c>
      <c r="L705" s="65"/>
      <c r="M705" s="65" t="s">
        <v>35</v>
      </c>
      <c r="N705" s="64"/>
      <c r="O705" s="66" t="s">
        <v>42</v>
      </c>
      <c r="P705" s="66" t="str">
        <f t="shared" si="114"/>
        <v>0..1</v>
      </c>
      <c r="Q705" s="6" t="s">
        <v>3212</v>
      </c>
      <c r="R705" s="67" t="s">
        <v>3213</v>
      </c>
      <c r="S705" s="66" t="s">
        <v>131</v>
      </c>
      <c r="T705" s="68" t="s">
        <v>56</v>
      </c>
      <c r="U705" s="62" t="s">
        <v>42</v>
      </c>
      <c r="V705" s="66"/>
      <c r="W705" s="69" t="s">
        <v>35</v>
      </c>
      <c r="X705" s="38"/>
      <c r="Y705" s="70" t="s">
        <v>47</v>
      </c>
      <c r="Z705" s="70" t="s">
        <v>47</v>
      </c>
      <c r="AA705" s="57"/>
      <c r="AB705" s="13" t="str">
        <f t="shared" si="103"/>
        <v>/rsm:CrossIndustryInvoice/rsm:SupplyChainTradeTransaction/ram:ApplicableHeaderTradeDelivery/ram:UltimateShipToTradeParty/ram:DefinedTradeContact</v>
      </c>
      <c r="AC705" s="13" t="str">
        <f t="shared" si="104"/>
        <v>/ram:TypeCode</v>
      </c>
      <c r="AD705" s="14">
        <f>COUNTIFS(R$4:R705,AB705)</f>
        <v>1</v>
      </c>
      <c r="AE705" s="57"/>
      <c r="AF705" s="61" t="str">
        <f t="shared" si="115"/>
        <v>EXT</v>
      </c>
      <c r="AG705" s="62">
        <f t="shared" si="117"/>
        <v>5</v>
      </c>
      <c r="AH705" s="62" t="str">
        <f t="shared" si="116"/>
        <v>0..1</v>
      </c>
      <c r="AI705" s="64" t="s">
        <v>2910</v>
      </c>
      <c r="AJ705" s="64"/>
      <c r="AK705" s="65" t="s">
        <v>942</v>
      </c>
      <c r="AL705" s="65"/>
      <c r="AM705" s="65" t="s">
        <v>35</v>
      </c>
      <c r="AN705" s="64"/>
      <c r="AO705" s="66" t="str">
        <f t="shared" si="112"/>
        <v>0..1</v>
      </c>
      <c r="AP705" s="66" t="str">
        <f t="shared" si="112"/>
        <v>0..1</v>
      </c>
      <c r="AQ705" s="6" t="str">
        <f t="shared" si="112"/>
        <v>/rsm:CrossIndustryInvoice
/rsm:SupplyChainTradeTransaction
/ram:ApplicableHeaderTradeDelivery
/ram:UltimateShipToTradeParty
/ram:DefinedTradeContact
/ram:TypeCode</v>
      </c>
      <c r="AR705" s="67" t="str">
        <f t="shared" si="112"/>
        <v>/rsm:CrossIndustryInvoice/rsm:SupplyChainTradeTransaction/ram:ApplicableHeaderTradeDelivery/ram:UltimateShipToTradeParty/ram:DefinedTradeContact/ram:TypeCode</v>
      </c>
      <c r="AS705" s="66" t="s">
        <v>131</v>
      </c>
      <c r="AT705" s="68" t="s">
        <v>56</v>
      </c>
      <c r="AU705" s="62" t="str">
        <f t="shared" si="118"/>
        <v>0..1</v>
      </c>
      <c r="AV705" s="66"/>
      <c r="AW705" s="69" t="s">
        <v>35</v>
      </c>
      <c r="AX705" s="7"/>
      <c r="AY705" s="70" t="str">
        <f t="shared" ref="AY705:AZ768" si="119">Y705</f>
        <v>EXTENDED</v>
      </c>
      <c r="AZ705" s="70" t="str">
        <f t="shared" si="119"/>
        <v>EXTENDED</v>
      </c>
      <c r="BA705" s="1"/>
      <c r="BB705" s="57"/>
      <c r="BE705"/>
      <c r="BF705" s="1"/>
      <c r="BG705" s="1"/>
      <c r="BH705" s="1"/>
      <c r="BI705" s="1"/>
      <c r="BJ705" s="1"/>
      <c r="BK705" s="1"/>
      <c r="BL705" s="1"/>
      <c r="BM705" s="1"/>
      <c r="BN705" s="1"/>
      <c r="BO705" s="1"/>
      <c r="BP705" s="1"/>
      <c r="BQ705" s="1"/>
      <c r="BR705" s="1"/>
      <c r="BS705" s="1"/>
      <c r="BT705" s="1"/>
      <c r="BU705" s="1"/>
      <c r="BV705" s="1"/>
      <c r="BW705" s="1"/>
      <c r="BX705" s="1"/>
      <c r="BY705" s="1"/>
      <c r="BZ705" s="1"/>
    </row>
    <row r="706" spans="1:78" s="59" customFormat="1" ht="105" x14ac:dyDescent="0.2">
      <c r="A706" s="45" t="str">
        <f t="shared" si="105"/>
        <v>EXT</v>
      </c>
      <c r="B706" s="45"/>
      <c r="C706" s="45"/>
      <c r="D706" s="206" t="s">
        <v>3007</v>
      </c>
      <c r="E706" s="61" t="s">
        <v>41</v>
      </c>
      <c r="F706" s="282" t="e">
        <v>#N/A</v>
      </c>
      <c r="G706" s="62">
        <f t="shared" si="111"/>
        <v>5</v>
      </c>
      <c r="H706" s="62" t="s">
        <v>42</v>
      </c>
      <c r="I706" s="193" t="s">
        <v>2153</v>
      </c>
      <c r="J706" s="64"/>
      <c r="K706" s="65"/>
      <c r="L706" s="65"/>
      <c r="M706" s="65"/>
      <c r="N706" s="64"/>
      <c r="O706" s="66" t="s">
        <v>42</v>
      </c>
      <c r="P706" s="66" t="str">
        <f t="shared" si="114"/>
        <v>0..1</v>
      </c>
      <c r="Q706" s="6" t="s">
        <v>3214</v>
      </c>
      <c r="R706" s="67" t="s">
        <v>3215</v>
      </c>
      <c r="S706" s="66"/>
      <c r="T706" s="68"/>
      <c r="U706" s="62" t="s">
        <v>42</v>
      </c>
      <c r="V706" s="66"/>
      <c r="W706" s="69"/>
      <c r="X706" s="38"/>
      <c r="Y706" s="70" t="s">
        <v>47</v>
      </c>
      <c r="Z706" s="70" t="s">
        <v>47</v>
      </c>
      <c r="AA706" s="4"/>
      <c r="AB706" s="13" t="str">
        <f t="shared" si="103"/>
        <v>/rsm:CrossIndustryInvoice/rsm:SupplyChainTradeTransaction/ram:ApplicableHeaderTradeDelivery/ram:UltimateShipToTradeParty/ram:DefinedTradeContact</v>
      </c>
      <c r="AC706" s="13" t="str">
        <f t="shared" si="104"/>
        <v>/ram:TelephoneUniversalCommunication</v>
      </c>
      <c r="AD706" s="14">
        <f>COUNTIFS(R$4:R706,AB706)</f>
        <v>1</v>
      </c>
      <c r="AE706" s="1"/>
      <c r="AF706" s="61" t="str">
        <f t="shared" si="115"/>
        <v>EXT</v>
      </c>
      <c r="AG706" s="62">
        <f t="shared" si="117"/>
        <v>5</v>
      </c>
      <c r="AH706" s="62" t="str">
        <f t="shared" si="116"/>
        <v>0..1</v>
      </c>
      <c r="AI706" s="193" t="s">
        <v>946</v>
      </c>
      <c r="AJ706" s="64"/>
      <c r="AK706" s="65"/>
      <c r="AL706" s="65"/>
      <c r="AM706" s="65"/>
      <c r="AN706" s="64"/>
      <c r="AO706" s="66" t="str">
        <f t="shared" si="112"/>
        <v>0..1</v>
      </c>
      <c r="AP706" s="66" t="str">
        <f t="shared" si="112"/>
        <v>0..1</v>
      </c>
      <c r="AQ706" s="6" t="str">
        <f t="shared" si="112"/>
        <v>/rsm:CrossIndustryInvoice
/rsm:SupplyChainTradeTransaction
/ram:ApplicableHeaderTradeDelivery
/ram:UltimateShipToTradeParty
/ram:DefinedTradeContact
/ram:TelephoneUniversalCommunication</v>
      </c>
      <c r="AR706" s="67" t="str">
        <f t="shared" si="112"/>
        <v>/rsm:CrossIndustryInvoice/rsm:SupplyChainTradeTransaction/ram:ApplicableHeaderTradeDelivery/ram:UltimateShipToTradeParty/ram:DefinedTradeContact/ram:TelephoneUniversalCommunication</v>
      </c>
      <c r="AS706" s="66"/>
      <c r="AT706" s="68"/>
      <c r="AU706" s="62" t="str">
        <f t="shared" si="118"/>
        <v>0..1</v>
      </c>
      <c r="AV706" s="66"/>
      <c r="AW706" s="69"/>
      <c r="AX706" s="7"/>
      <c r="AY706" s="70" t="str">
        <f t="shared" si="119"/>
        <v>EXTENDED</v>
      </c>
      <c r="AZ706" s="70" t="str">
        <f t="shared" si="119"/>
        <v>EXTENDED</v>
      </c>
      <c r="BA706" s="1"/>
      <c r="BB706" s="57"/>
      <c r="BE706"/>
      <c r="BF706" s="1"/>
      <c r="BG706" s="1"/>
      <c r="BH706" s="1"/>
      <c r="BI706" s="1"/>
      <c r="BJ706" s="1"/>
      <c r="BK706" s="1"/>
      <c r="BL706" s="1"/>
      <c r="BM706" s="1"/>
      <c r="BN706" s="1"/>
      <c r="BO706" s="1"/>
      <c r="BP706" s="1"/>
      <c r="BQ706" s="1"/>
      <c r="BR706" s="1"/>
      <c r="BS706" s="1"/>
      <c r="BT706" s="1"/>
      <c r="BU706" s="1"/>
      <c r="BV706" s="1"/>
      <c r="BW706" s="1"/>
      <c r="BX706" s="1"/>
      <c r="BY706" s="1"/>
      <c r="BZ706" s="1"/>
    </row>
    <row r="707" spans="1:78" s="59" customFormat="1" ht="120" x14ac:dyDescent="0.2">
      <c r="A707" s="45" t="str">
        <f t="shared" si="105"/>
        <v>EXT</v>
      </c>
      <c r="B707" s="45"/>
      <c r="C707" s="45"/>
      <c r="D707" s="206" t="s">
        <v>3007</v>
      </c>
      <c r="E707" s="61" t="s">
        <v>41</v>
      </c>
      <c r="F707" s="282" t="e">
        <v>#N/A</v>
      </c>
      <c r="G707" s="62">
        <f t="shared" si="111"/>
        <v>6</v>
      </c>
      <c r="H707" s="62" t="s">
        <v>32</v>
      </c>
      <c r="I707" s="64" t="s">
        <v>2156</v>
      </c>
      <c r="J707" s="64"/>
      <c r="K707" s="65"/>
      <c r="L707" s="65"/>
      <c r="M707" s="65"/>
      <c r="N707" s="64"/>
      <c r="O707" s="66" t="s">
        <v>32</v>
      </c>
      <c r="P707" s="66" t="str">
        <f t="shared" si="114"/>
        <v>1..1</v>
      </c>
      <c r="Q707" s="6" t="s">
        <v>3216</v>
      </c>
      <c r="R707" s="67" t="s">
        <v>3217</v>
      </c>
      <c r="S707" s="66" t="s">
        <v>73</v>
      </c>
      <c r="T707" s="68" t="s">
        <v>56</v>
      </c>
      <c r="U707" s="62" t="s">
        <v>42</v>
      </c>
      <c r="V707" s="66"/>
      <c r="W707" s="69"/>
      <c r="X707" s="38"/>
      <c r="Y707" s="70" t="s">
        <v>47</v>
      </c>
      <c r="Z707" s="70" t="s">
        <v>47</v>
      </c>
      <c r="AA707" s="4"/>
      <c r="AB707" s="13" t="str">
        <f t="shared" si="103"/>
        <v>/rsm:CrossIndustryInvoice/rsm:SupplyChainTradeTransaction/ram:ApplicableHeaderTradeDelivery/ram:UltimateShipToTradeParty/ram:DefinedTradeContact/ram:TelephoneUniversalCommunication</v>
      </c>
      <c r="AC707" s="13" t="str">
        <f t="shared" si="104"/>
        <v>/ram:CompleteNumber</v>
      </c>
      <c r="AD707" s="14">
        <f>COUNTIFS(R$4:R707,AB707)</f>
        <v>1</v>
      </c>
      <c r="AE707" s="1"/>
      <c r="AF707" s="61" t="str">
        <f t="shared" si="115"/>
        <v>EXT</v>
      </c>
      <c r="AG707" s="62">
        <f t="shared" si="117"/>
        <v>6</v>
      </c>
      <c r="AH707" s="62" t="str">
        <f t="shared" si="116"/>
        <v>1..1</v>
      </c>
      <c r="AI707" s="64" t="s">
        <v>950</v>
      </c>
      <c r="AJ707" s="64"/>
      <c r="AK707" s="65"/>
      <c r="AL707" s="65"/>
      <c r="AM707" s="65"/>
      <c r="AN707" s="64"/>
      <c r="AO707" s="66" t="str">
        <f t="shared" si="112"/>
        <v>1..1</v>
      </c>
      <c r="AP707" s="66" t="str">
        <f t="shared" si="112"/>
        <v>1..1</v>
      </c>
      <c r="AQ707" s="6" t="str">
        <f t="shared" si="112"/>
        <v>/rsm:CrossIndustryInvoice
/rsm:SupplyChainTradeTransaction
/ram:ApplicableHeaderTradeDelivery
/ram:UltimateShipToTradeParty
/ram:DefinedTradeContact
/ram:TelephoneUniversalCommunication
/ram:CompleteNumber</v>
      </c>
      <c r="AR707" s="67" t="str">
        <f t="shared" si="112"/>
        <v>/rsm:CrossIndustryInvoice/rsm:SupplyChainTradeTransaction/ram:ApplicableHeaderTradeDelivery/ram:UltimateShipToTradeParty/ram:DefinedTradeContact/ram:TelephoneUniversalCommunication/ram:CompleteNumber</v>
      </c>
      <c r="AS707" s="66" t="s">
        <v>73</v>
      </c>
      <c r="AT707" s="68" t="s">
        <v>56</v>
      </c>
      <c r="AU707" s="62" t="str">
        <f t="shared" si="118"/>
        <v>0..1</v>
      </c>
      <c r="AV707" s="66"/>
      <c r="AW707" s="69"/>
      <c r="AX707" s="7"/>
      <c r="AY707" s="70" t="str">
        <f t="shared" si="119"/>
        <v>EXTENDED</v>
      </c>
      <c r="AZ707" s="70" t="str">
        <f t="shared" si="119"/>
        <v>EXTENDED</v>
      </c>
      <c r="BA707" s="1"/>
      <c r="BB707" s="57"/>
      <c r="BE707"/>
      <c r="BF707" s="1"/>
      <c r="BG707" s="1"/>
      <c r="BH707" s="1"/>
      <c r="BI707" s="1"/>
      <c r="BJ707" s="1"/>
      <c r="BK707" s="1"/>
      <c r="BL707" s="1"/>
      <c r="BM707" s="1"/>
      <c r="BN707" s="1"/>
      <c r="BO707" s="1"/>
      <c r="BP707" s="1"/>
      <c r="BQ707" s="1"/>
      <c r="BR707" s="1"/>
      <c r="BS707" s="1"/>
      <c r="BT707" s="1"/>
      <c r="BU707" s="1"/>
      <c r="BV707" s="1"/>
      <c r="BW707" s="1"/>
      <c r="BX707" s="1"/>
      <c r="BY707" s="1"/>
      <c r="BZ707" s="1"/>
    </row>
    <row r="708" spans="1:78" s="59" customFormat="1" ht="105" x14ac:dyDescent="0.2">
      <c r="A708" s="45" t="str">
        <f t="shared" si="105"/>
        <v>EXT</v>
      </c>
      <c r="B708" s="45"/>
      <c r="C708" s="45"/>
      <c r="D708" s="206" t="s">
        <v>3007</v>
      </c>
      <c r="E708" s="61" t="s">
        <v>41</v>
      </c>
      <c r="F708" s="282" t="e">
        <v>#N/A</v>
      </c>
      <c r="G708" s="62">
        <f t="shared" si="111"/>
        <v>5</v>
      </c>
      <c r="H708" s="62" t="s">
        <v>42</v>
      </c>
      <c r="I708" s="193" t="s">
        <v>2159</v>
      </c>
      <c r="J708" s="64"/>
      <c r="K708" s="65"/>
      <c r="L708" s="65"/>
      <c r="M708" s="65"/>
      <c r="N708" s="64"/>
      <c r="O708" s="66" t="s">
        <v>42</v>
      </c>
      <c r="P708" s="66" t="str">
        <f t="shared" si="114"/>
        <v>0..1</v>
      </c>
      <c r="Q708" s="6" t="s">
        <v>3218</v>
      </c>
      <c r="R708" s="67" t="s">
        <v>3219</v>
      </c>
      <c r="S708" s="66"/>
      <c r="T708" s="68"/>
      <c r="U708" s="62" t="s">
        <v>42</v>
      </c>
      <c r="V708" s="66"/>
      <c r="W708" s="69"/>
      <c r="X708" s="38"/>
      <c r="Y708" s="70" t="s">
        <v>47</v>
      </c>
      <c r="Z708" s="70" t="s">
        <v>47</v>
      </c>
      <c r="AA708" s="4"/>
      <c r="AB708" s="13" t="str">
        <f t="shared" si="103"/>
        <v>/rsm:CrossIndustryInvoice/rsm:SupplyChainTradeTransaction/ram:ApplicableHeaderTradeDelivery/ram:UltimateShipToTradeParty/ram:DefinedTradeContact</v>
      </c>
      <c r="AC708" s="13" t="str">
        <f t="shared" si="104"/>
        <v>/ram:FaxUniversalCommunication</v>
      </c>
      <c r="AD708" s="14">
        <f>COUNTIFS(R$4:R708,AB708)</f>
        <v>1</v>
      </c>
      <c r="AE708" s="1"/>
      <c r="AF708" s="61" t="str">
        <f t="shared" si="115"/>
        <v>EXT</v>
      </c>
      <c r="AG708" s="62">
        <f t="shared" si="117"/>
        <v>5</v>
      </c>
      <c r="AH708" s="62" t="str">
        <f t="shared" si="116"/>
        <v>0..1</v>
      </c>
      <c r="AI708" s="193" t="s">
        <v>954</v>
      </c>
      <c r="AJ708" s="64"/>
      <c r="AK708" s="65"/>
      <c r="AL708" s="65"/>
      <c r="AM708" s="65"/>
      <c r="AN708" s="64"/>
      <c r="AO708" s="66" t="str">
        <f t="shared" si="112"/>
        <v>0..1</v>
      </c>
      <c r="AP708" s="66" t="str">
        <f t="shared" si="112"/>
        <v>0..1</v>
      </c>
      <c r="AQ708" s="6" t="str">
        <f t="shared" si="112"/>
        <v>/rsm:CrossIndustryInvoice
/rsm:SupplyChainTradeTransaction
/ram:ApplicableHeaderTradeDelivery
/ram:UltimateShipToTradeParty
/ram:DefinedTradeContact
/ram:FaxUniversalCommunication</v>
      </c>
      <c r="AR708" s="67" t="str">
        <f t="shared" si="112"/>
        <v>/rsm:CrossIndustryInvoice/rsm:SupplyChainTradeTransaction/ram:ApplicableHeaderTradeDelivery/ram:UltimateShipToTradeParty/ram:DefinedTradeContact/ram:FaxUniversalCommunication</v>
      </c>
      <c r="AS708" s="66"/>
      <c r="AT708" s="68"/>
      <c r="AU708" s="62" t="str">
        <f t="shared" si="118"/>
        <v>0..1</v>
      </c>
      <c r="AV708" s="66"/>
      <c r="AW708" s="69"/>
      <c r="AX708" s="7"/>
      <c r="AY708" s="70" t="str">
        <f t="shared" si="119"/>
        <v>EXTENDED</v>
      </c>
      <c r="AZ708" s="70" t="str">
        <f t="shared" si="119"/>
        <v>EXTENDED</v>
      </c>
      <c r="BA708" s="1"/>
      <c r="BB708" s="57"/>
      <c r="BE708"/>
      <c r="BF708" s="1"/>
      <c r="BG708" s="1"/>
      <c r="BH708" s="1"/>
      <c r="BI708" s="1"/>
      <c r="BJ708" s="1"/>
      <c r="BK708" s="1"/>
      <c r="BL708" s="1"/>
      <c r="BM708" s="1"/>
      <c r="BN708" s="1"/>
      <c r="BO708" s="1"/>
      <c r="BP708" s="1"/>
      <c r="BQ708" s="1"/>
      <c r="BR708" s="1"/>
      <c r="BS708" s="1"/>
      <c r="BT708" s="1"/>
      <c r="BU708" s="1"/>
      <c r="BV708" s="1"/>
      <c r="BW708" s="1"/>
      <c r="BX708" s="1"/>
      <c r="BY708" s="1"/>
      <c r="BZ708" s="1"/>
    </row>
    <row r="709" spans="1:78" s="59" customFormat="1" ht="120" x14ac:dyDescent="0.2">
      <c r="A709" s="45" t="str">
        <f t="shared" si="105"/>
        <v>EXT</v>
      </c>
      <c r="B709" s="45"/>
      <c r="C709" s="45"/>
      <c r="D709" s="206" t="s">
        <v>3007</v>
      </c>
      <c r="E709" s="61" t="s">
        <v>41</v>
      </c>
      <c r="F709" s="282" t="e">
        <v>#N/A</v>
      </c>
      <c r="G709" s="62">
        <f t="shared" si="111"/>
        <v>6</v>
      </c>
      <c r="H709" s="62" t="s">
        <v>32</v>
      </c>
      <c r="I709" s="64" t="s">
        <v>2162</v>
      </c>
      <c r="J709" s="64"/>
      <c r="K709" s="65"/>
      <c r="L709" s="65"/>
      <c r="M709" s="65"/>
      <c r="N709" s="64"/>
      <c r="O709" s="66" t="s">
        <v>32</v>
      </c>
      <c r="P709" s="66" t="str">
        <f t="shared" si="114"/>
        <v>1..1</v>
      </c>
      <c r="Q709" s="6" t="s">
        <v>3220</v>
      </c>
      <c r="R709" s="67" t="s">
        <v>3221</v>
      </c>
      <c r="S709" s="66" t="s">
        <v>73</v>
      </c>
      <c r="T709" s="68" t="s">
        <v>56</v>
      </c>
      <c r="U709" s="62" t="s">
        <v>42</v>
      </c>
      <c r="V709" s="66"/>
      <c r="W709" s="69"/>
      <c r="X709" s="38"/>
      <c r="Y709" s="70" t="s">
        <v>47</v>
      </c>
      <c r="Z709" s="70" t="s">
        <v>47</v>
      </c>
      <c r="AA709" s="4"/>
      <c r="AB709" s="13" t="str">
        <f t="shared" si="103"/>
        <v>/rsm:CrossIndustryInvoice/rsm:SupplyChainTradeTransaction/ram:ApplicableHeaderTradeDelivery/ram:UltimateShipToTradeParty/ram:DefinedTradeContact/ram:FaxUniversalCommunication</v>
      </c>
      <c r="AC709" s="13" t="str">
        <f t="shared" si="104"/>
        <v>/ram:CompleteNumber</v>
      </c>
      <c r="AD709" s="14">
        <f>COUNTIFS(R$4:R709,AB709)</f>
        <v>1</v>
      </c>
      <c r="AE709" s="1"/>
      <c r="AF709" s="61" t="str">
        <f t="shared" si="115"/>
        <v>EXT</v>
      </c>
      <c r="AG709" s="62">
        <f t="shared" si="117"/>
        <v>6</v>
      </c>
      <c r="AH709" s="62" t="str">
        <f t="shared" si="116"/>
        <v>1..1</v>
      </c>
      <c r="AI709" s="64" t="s">
        <v>958</v>
      </c>
      <c r="AJ709" s="64"/>
      <c r="AK709" s="65"/>
      <c r="AL709" s="65"/>
      <c r="AM709" s="65"/>
      <c r="AN709" s="64"/>
      <c r="AO709" s="66" t="str">
        <f t="shared" si="112"/>
        <v>1..1</v>
      </c>
      <c r="AP709" s="66" t="str">
        <f t="shared" si="112"/>
        <v>1..1</v>
      </c>
      <c r="AQ709" s="6" t="str">
        <f t="shared" si="112"/>
        <v>/rsm:CrossIndustryInvoice
/rsm:SupplyChainTradeTransaction
/ram:ApplicableHeaderTradeDelivery
/ram:UltimateShipToTradeParty
/ram:DefinedTradeContact
/ram:FaxUniversalCommunication
/ram:CompleteNumber</v>
      </c>
      <c r="AR709" s="67" t="str">
        <f t="shared" si="112"/>
        <v>/rsm:CrossIndustryInvoice/rsm:SupplyChainTradeTransaction/ram:ApplicableHeaderTradeDelivery/ram:UltimateShipToTradeParty/ram:DefinedTradeContact/ram:FaxUniversalCommunication/ram:CompleteNumber</v>
      </c>
      <c r="AS709" s="66" t="s">
        <v>73</v>
      </c>
      <c r="AT709" s="68" t="s">
        <v>56</v>
      </c>
      <c r="AU709" s="62" t="str">
        <f t="shared" si="118"/>
        <v>0..1</v>
      </c>
      <c r="AV709" s="66"/>
      <c r="AW709" s="69"/>
      <c r="AX709" s="7"/>
      <c r="AY709" s="70" t="str">
        <f t="shared" si="119"/>
        <v>EXTENDED</v>
      </c>
      <c r="AZ709" s="70" t="str">
        <f t="shared" si="119"/>
        <v>EXTENDED</v>
      </c>
      <c r="BA709" s="1"/>
      <c r="BB709" s="57"/>
      <c r="BE709"/>
      <c r="BF709" s="1"/>
      <c r="BG709" s="1"/>
      <c r="BH709" s="1"/>
      <c r="BI709" s="1"/>
      <c r="BJ709" s="1"/>
      <c r="BK709" s="1"/>
      <c r="BL709" s="1"/>
      <c r="BM709" s="1"/>
      <c r="BN709" s="1"/>
      <c r="BO709" s="1"/>
      <c r="BP709" s="1"/>
      <c r="BQ709" s="1"/>
      <c r="BR709" s="1"/>
      <c r="BS709" s="1"/>
      <c r="BT709" s="1"/>
      <c r="BU709" s="1"/>
      <c r="BV709" s="1"/>
      <c r="BW709" s="1"/>
      <c r="BX709" s="1"/>
      <c r="BY709" s="1"/>
      <c r="BZ709" s="1"/>
    </row>
    <row r="710" spans="1:78" s="59" customFormat="1" ht="105" x14ac:dyDescent="0.2">
      <c r="A710" s="45" t="str">
        <f t="shared" si="105"/>
        <v>EXT</v>
      </c>
      <c r="B710" s="45"/>
      <c r="C710" s="45"/>
      <c r="D710" s="206" t="s">
        <v>3007</v>
      </c>
      <c r="E710" s="61" t="s">
        <v>41</v>
      </c>
      <c r="F710" s="282" t="e">
        <v>#N/A</v>
      </c>
      <c r="G710" s="62">
        <f t="shared" si="111"/>
        <v>5</v>
      </c>
      <c r="H710" s="62" t="s">
        <v>42</v>
      </c>
      <c r="I710" s="193" t="s">
        <v>2166</v>
      </c>
      <c r="J710" s="64"/>
      <c r="K710" s="65"/>
      <c r="L710" s="65"/>
      <c r="M710" s="65"/>
      <c r="N710" s="64"/>
      <c r="O710" s="66" t="s">
        <v>42</v>
      </c>
      <c r="P710" s="66" t="str">
        <f t="shared" si="114"/>
        <v>0..1</v>
      </c>
      <c r="Q710" s="6" t="s">
        <v>3222</v>
      </c>
      <c r="R710" s="67" t="s">
        <v>3223</v>
      </c>
      <c r="S710" s="66"/>
      <c r="T710" s="68"/>
      <c r="U710" s="62" t="s">
        <v>42</v>
      </c>
      <c r="V710" s="66"/>
      <c r="W710" s="69"/>
      <c r="X710" s="38"/>
      <c r="Y710" s="70" t="s">
        <v>47</v>
      </c>
      <c r="Z710" s="70" t="s">
        <v>47</v>
      </c>
      <c r="AA710" s="4"/>
      <c r="AB710" s="13" t="str">
        <f t="shared" si="103"/>
        <v>/rsm:CrossIndustryInvoice/rsm:SupplyChainTradeTransaction/ram:ApplicableHeaderTradeDelivery/ram:UltimateShipToTradeParty/ram:DefinedTradeContact</v>
      </c>
      <c r="AC710" s="13" t="str">
        <f t="shared" si="104"/>
        <v>/ram:EmailURIUniversalCommunication</v>
      </c>
      <c r="AD710" s="14">
        <f>COUNTIFS(R$4:R710,AB710)</f>
        <v>1</v>
      </c>
      <c r="AE710" s="1"/>
      <c r="AF710" s="61" t="str">
        <f t="shared" si="115"/>
        <v>EXT</v>
      </c>
      <c r="AG710" s="62">
        <f t="shared" si="117"/>
        <v>5</v>
      </c>
      <c r="AH710" s="62" t="str">
        <f t="shared" si="116"/>
        <v>0..1</v>
      </c>
      <c r="AI710" s="193" t="s">
        <v>962</v>
      </c>
      <c r="AJ710" s="64"/>
      <c r="AK710" s="65"/>
      <c r="AL710" s="65"/>
      <c r="AM710" s="65"/>
      <c r="AN710" s="64"/>
      <c r="AO710" s="66" t="str">
        <f t="shared" si="112"/>
        <v>0..1</v>
      </c>
      <c r="AP710" s="66" t="str">
        <f t="shared" si="112"/>
        <v>0..1</v>
      </c>
      <c r="AQ710" s="6" t="str">
        <f t="shared" si="112"/>
        <v>/rsm:CrossIndustryInvoice
/rsm:SupplyChainTradeTransaction
/ram:ApplicableHeaderTradeDelivery
/ram:UltimateShipToTradeParty
/ram:DefinedTradeContact
/ram:EmailURIUniversalCommunication</v>
      </c>
      <c r="AR710" s="67" t="str">
        <f t="shared" si="112"/>
        <v>/rsm:CrossIndustryInvoice/rsm:SupplyChainTradeTransaction/ram:ApplicableHeaderTradeDelivery/ram:UltimateShipToTradeParty/ram:DefinedTradeContact/ram:EmailURIUniversalCommunication</v>
      </c>
      <c r="AS710" s="66"/>
      <c r="AT710" s="68"/>
      <c r="AU710" s="62" t="str">
        <f t="shared" si="118"/>
        <v>0..1</v>
      </c>
      <c r="AV710" s="66"/>
      <c r="AW710" s="69"/>
      <c r="AX710" s="7"/>
      <c r="AY710" s="70" t="str">
        <f t="shared" si="119"/>
        <v>EXTENDED</v>
      </c>
      <c r="AZ710" s="70" t="str">
        <f t="shared" si="119"/>
        <v>EXTENDED</v>
      </c>
      <c r="BA710" s="1"/>
      <c r="BB710" s="57"/>
      <c r="BE710"/>
      <c r="BF710" s="1"/>
      <c r="BG710" s="1"/>
      <c r="BH710" s="1"/>
      <c r="BI710" s="1"/>
      <c r="BJ710" s="1"/>
      <c r="BK710" s="1"/>
      <c r="BL710" s="1"/>
      <c r="BM710" s="1"/>
      <c r="BN710" s="1"/>
      <c r="BO710" s="1"/>
      <c r="BP710" s="1"/>
      <c r="BQ710" s="1"/>
      <c r="BR710" s="1"/>
      <c r="BS710" s="1"/>
      <c r="BT710" s="1"/>
      <c r="BU710" s="1"/>
      <c r="BV710" s="1"/>
      <c r="BW710" s="1"/>
      <c r="BX710" s="1"/>
      <c r="BY710" s="1"/>
      <c r="BZ710" s="1"/>
    </row>
    <row r="711" spans="1:78" s="59" customFormat="1" ht="120" x14ac:dyDescent="0.2">
      <c r="A711" s="45" t="str">
        <f t="shared" si="105"/>
        <v>EXT</v>
      </c>
      <c r="B711" s="45"/>
      <c r="C711" s="45"/>
      <c r="D711" s="206" t="s">
        <v>3007</v>
      </c>
      <c r="E711" s="61" t="s">
        <v>41</v>
      </c>
      <c r="F711" s="282" t="e">
        <v>#N/A</v>
      </c>
      <c r="G711" s="62">
        <f t="shared" si="111"/>
        <v>6</v>
      </c>
      <c r="H711" s="62" t="s">
        <v>32</v>
      </c>
      <c r="I711" s="64" t="s">
        <v>2169</v>
      </c>
      <c r="J711" s="64"/>
      <c r="K711" s="65"/>
      <c r="L711" s="65"/>
      <c r="M711" s="65"/>
      <c r="N711" s="64"/>
      <c r="O711" s="66" t="s">
        <v>32</v>
      </c>
      <c r="P711" s="66" t="str">
        <f t="shared" si="114"/>
        <v>1..1</v>
      </c>
      <c r="Q711" s="6" t="s">
        <v>3224</v>
      </c>
      <c r="R711" s="67" t="s">
        <v>3225</v>
      </c>
      <c r="S711" s="66" t="s">
        <v>73</v>
      </c>
      <c r="T711" s="68" t="s">
        <v>56</v>
      </c>
      <c r="U711" s="62" t="s">
        <v>42</v>
      </c>
      <c r="V711" s="66"/>
      <c r="W711" s="69"/>
      <c r="X711" s="38"/>
      <c r="Y711" s="70" t="s">
        <v>47</v>
      </c>
      <c r="Z711" s="70" t="s">
        <v>47</v>
      </c>
      <c r="AA711" s="4"/>
      <c r="AB711" s="13" t="str">
        <f t="shared" si="103"/>
        <v>/rsm:CrossIndustryInvoice/rsm:SupplyChainTradeTransaction/ram:ApplicableHeaderTradeDelivery/ram:UltimateShipToTradeParty/ram:DefinedTradeContact/ram:EmailURIUniversalCommunication</v>
      </c>
      <c r="AC711" s="13" t="str">
        <f t="shared" si="104"/>
        <v>/ram:URIID</v>
      </c>
      <c r="AD711" s="14">
        <f>COUNTIFS(R$4:R711,AB711)</f>
        <v>1</v>
      </c>
      <c r="AE711" s="1"/>
      <c r="AF711" s="61" t="str">
        <f t="shared" si="115"/>
        <v>EXT</v>
      </c>
      <c r="AG711" s="62">
        <f t="shared" si="117"/>
        <v>6</v>
      </c>
      <c r="AH711" s="62" t="str">
        <f t="shared" si="116"/>
        <v>1..1</v>
      </c>
      <c r="AI711" s="64" t="s">
        <v>965</v>
      </c>
      <c r="AJ711" s="64"/>
      <c r="AK711" s="65"/>
      <c r="AL711" s="65"/>
      <c r="AM711" s="65"/>
      <c r="AN711" s="64"/>
      <c r="AO711" s="66" t="str">
        <f t="shared" si="112"/>
        <v>1..1</v>
      </c>
      <c r="AP711" s="66" t="str">
        <f t="shared" si="112"/>
        <v>1..1</v>
      </c>
      <c r="AQ711" s="6" t="str">
        <f t="shared" si="112"/>
        <v>/rsm:CrossIndustryInvoice
/rsm:SupplyChainTradeTransaction
/ram:ApplicableHeaderTradeDelivery
/ram:UltimateShipToTradeParty
/ram:DefinedTradeContact
/ram:EmailURIUniversalCommunication
/ram:URIID</v>
      </c>
      <c r="AR711" s="67" t="str">
        <f t="shared" si="112"/>
        <v>/rsm:CrossIndustryInvoice/rsm:SupplyChainTradeTransaction/ram:ApplicableHeaderTradeDelivery/ram:UltimateShipToTradeParty/ram:DefinedTradeContact/ram:EmailURIUniversalCommunication/ram:URIID</v>
      </c>
      <c r="AS711" s="66" t="s">
        <v>73</v>
      </c>
      <c r="AT711" s="68" t="s">
        <v>56</v>
      </c>
      <c r="AU711" s="62" t="str">
        <f t="shared" si="118"/>
        <v>0..1</v>
      </c>
      <c r="AV711" s="66"/>
      <c r="AW711" s="69"/>
      <c r="AX711" s="7"/>
      <c r="AY711" s="70" t="str">
        <f t="shared" si="119"/>
        <v>EXTENDED</v>
      </c>
      <c r="AZ711" s="70" t="str">
        <f t="shared" si="119"/>
        <v>EXTENDED</v>
      </c>
      <c r="BA711" s="1"/>
      <c r="BB711" s="57"/>
      <c r="BE711"/>
      <c r="BF711" s="1"/>
      <c r="BG711" s="1"/>
      <c r="BH711" s="1"/>
      <c r="BI711" s="1"/>
      <c r="BJ711" s="1"/>
      <c r="BK711" s="1"/>
      <c r="BL711" s="1"/>
      <c r="BM711" s="1"/>
      <c r="BN711" s="1"/>
      <c r="BO711" s="1"/>
      <c r="BP711" s="1"/>
      <c r="BQ711" s="1"/>
      <c r="BR711" s="1"/>
      <c r="BS711" s="1"/>
      <c r="BT711" s="1"/>
      <c r="BU711" s="1"/>
      <c r="BV711" s="1"/>
      <c r="BW711" s="1"/>
      <c r="BX711" s="1"/>
      <c r="BY711" s="1"/>
      <c r="BZ711" s="1"/>
    </row>
    <row r="712" spans="1:78" s="59" customFormat="1" ht="90" x14ac:dyDescent="0.2">
      <c r="A712" s="45" t="str">
        <f t="shared" si="105"/>
        <v>EXT</v>
      </c>
      <c r="B712" s="45"/>
      <c r="C712" s="45"/>
      <c r="D712" s="206" t="s">
        <v>3007</v>
      </c>
      <c r="E712" s="140" t="s">
        <v>41</v>
      </c>
      <c r="F712" s="296" t="e">
        <v>#N/A</v>
      </c>
      <c r="G712" s="141">
        <f t="shared" si="111"/>
        <v>4</v>
      </c>
      <c r="H712" s="141" t="s">
        <v>42</v>
      </c>
      <c r="I712" s="125" t="s">
        <v>3226</v>
      </c>
      <c r="J712" s="125"/>
      <c r="K712" s="126"/>
      <c r="L712" s="126"/>
      <c r="M712" s="126"/>
      <c r="N712" s="125"/>
      <c r="O712" s="66" t="s">
        <v>42</v>
      </c>
      <c r="P712" s="66" t="str">
        <f t="shared" si="114"/>
        <v>0..1</v>
      </c>
      <c r="Q712" s="142" t="s">
        <v>3227</v>
      </c>
      <c r="R712" s="143" t="s">
        <v>3228</v>
      </c>
      <c r="S712" s="124" t="s">
        <v>35</v>
      </c>
      <c r="T712" s="129" t="s">
        <v>56</v>
      </c>
      <c r="U712" s="141" t="s">
        <v>42</v>
      </c>
      <c r="V712" s="124"/>
      <c r="W712" s="130"/>
      <c r="X712" s="38"/>
      <c r="Y712" s="144" t="s">
        <v>47</v>
      </c>
      <c r="Z712" s="144" t="s">
        <v>47</v>
      </c>
      <c r="AA712" s="4"/>
      <c r="AB712" s="13" t="str">
        <f t="shared" si="103"/>
        <v>/rsm:CrossIndustryInvoice/rsm:SupplyChainTradeTransaction/ram:ApplicableHeaderTradeDelivery/ram:UltimateShipToTradeParty</v>
      </c>
      <c r="AC712" s="13" t="str">
        <f t="shared" si="104"/>
        <v>/ram:PostalTradeAddress</v>
      </c>
      <c r="AD712" s="14">
        <f>COUNTIFS(R$4:R712,AB712)</f>
        <v>1</v>
      </c>
      <c r="AE712" s="1"/>
      <c r="AF712" s="140" t="str">
        <f t="shared" si="115"/>
        <v>EXT</v>
      </c>
      <c r="AG712" s="141">
        <f t="shared" si="117"/>
        <v>4</v>
      </c>
      <c r="AH712" s="141" t="str">
        <f t="shared" si="116"/>
        <v>0..1</v>
      </c>
      <c r="AI712" s="125" t="s">
        <v>1083</v>
      </c>
      <c r="AJ712" s="125"/>
      <c r="AK712" s="126"/>
      <c r="AL712" s="126"/>
      <c r="AM712" s="126"/>
      <c r="AN712" s="125"/>
      <c r="AO712" s="66" t="str">
        <f t="shared" si="112"/>
        <v>0..1</v>
      </c>
      <c r="AP712" s="66" t="str">
        <f t="shared" si="112"/>
        <v>0..1</v>
      </c>
      <c r="AQ712" s="142" t="str">
        <f t="shared" si="112"/>
        <v>/rsm:CrossIndustryInvoice
/rsm:SupplyChainTradeTransaction
/ram:ApplicableHeaderTradeDelivery
/ram:UltimateShipToTradeParty
/ram:PostalTradeAddress</v>
      </c>
      <c r="AR712" s="143" t="str">
        <f t="shared" si="112"/>
        <v>/rsm:CrossIndustryInvoice/rsm:SupplyChainTradeTransaction/ram:ApplicableHeaderTradeDelivery/ram:UltimateShipToTradeParty/ram:PostalTradeAddress</v>
      </c>
      <c r="AS712" s="124" t="s">
        <v>35</v>
      </c>
      <c r="AT712" s="129" t="s">
        <v>56</v>
      </c>
      <c r="AU712" s="141" t="str">
        <f t="shared" si="118"/>
        <v>0..1</v>
      </c>
      <c r="AV712" s="124"/>
      <c r="AW712" s="130"/>
      <c r="AX712" s="7"/>
      <c r="AY712" s="144" t="str">
        <f t="shared" si="119"/>
        <v>EXTENDED</v>
      </c>
      <c r="AZ712" s="144" t="str">
        <f t="shared" si="119"/>
        <v>EXTENDED</v>
      </c>
      <c r="BA712" s="1"/>
      <c r="BB712" s="57"/>
      <c r="BE712"/>
      <c r="BF712" s="1"/>
      <c r="BG712" s="1"/>
      <c r="BH712" s="1"/>
      <c r="BI712" s="1"/>
      <c r="BJ712" s="1"/>
      <c r="BK712" s="1"/>
      <c r="BL712" s="1"/>
      <c r="BM712" s="1"/>
      <c r="BN712" s="1"/>
      <c r="BO712" s="1"/>
      <c r="BP712" s="1"/>
      <c r="BQ712" s="1"/>
      <c r="BR712" s="1"/>
      <c r="BS712" s="1"/>
      <c r="BT712" s="1"/>
      <c r="BU712" s="1"/>
      <c r="BV712" s="1"/>
      <c r="BW712" s="1"/>
      <c r="BX712" s="1"/>
      <c r="BY712" s="1"/>
      <c r="BZ712" s="1"/>
    </row>
    <row r="713" spans="1:78" s="59" customFormat="1" ht="105" x14ac:dyDescent="0.2">
      <c r="A713" s="45" t="str">
        <f t="shared" si="105"/>
        <v>EXT</v>
      </c>
      <c r="B713" s="45"/>
      <c r="C713" s="45"/>
      <c r="D713" s="206" t="s">
        <v>3007</v>
      </c>
      <c r="E713" s="61" t="s">
        <v>41</v>
      </c>
      <c r="F713" s="282" t="e">
        <v>#N/A</v>
      </c>
      <c r="G713" s="62">
        <f t="shared" si="111"/>
        <v>5</v>
      </c>
      <c r="H713" s="62" t="s">
        <v>42</v>
      </c>
      <c r="I713" s="64" t="s">
        <v>1634</v>
      </c>
      <c r="J713" s="64" t="s">
        <v>1635</v>
      </c>
      <c r="K713" s="65" t="s">
        <v>1636</v>
      </c>
      <c r="L713" s="65"/>
      <c r="M713" s="65"/>
      <c r="N713" s="64"/>
      <c r="O713" s="66" t="s">
        <v>42</v>
      </c>
      <c r="P713" s="66" t="str">
        <f t="shared" si="114"/>
        <v>0..1</v>
      </c>
      <c r="Q713" s="6" t="s">
        <v>3229</v>
      </c>
      <c r="R713" s="67" t="s">
        <v>3230</v>
      </c>
      <c r="S713" s="66" t="s">
        <v>73</v>
      </c>
      <c r="T713" s="68" t="s">
        <v>56</v>
      </c>
      <c r="U713" s="62" t="s">
        <v>42</v>
      </c>
      <c r="V713" s="66"/>
      <c r="W713" s="69"/>
      <c r="X713" s="38"/>
      <c r="Y713" s="70" t="s">
        <v>47</v>
      </c>
      <c r="Z713" s="70" t="s">
        <v>47</v>
      </c>
      <c r="AA713" s="4"/>
      <c r="AB713" s="13" t="str">
        <f t="shared" si="103"/>
        <v>/rsm:CrossIndustryInvoice/rsm:SupplyChainTradeTransaction/ram:ApplicableHeaderTradeDelivery/ram:UltimateShipToTradeParty/ram:PostalTradeAddress</v>
      </c>
      <c r="AC713" s="13" t="str">
        <f t="shared" si="104"/>
        <v>/ram:PostcodeCode</v>
      </c>
      <c r="AD713" s="14">
        <f>COUNTIFS(R$4:R713,AB713)</f>
        <v>1</v>
      </c>
      <c r="AE713" s="1"/>
      <c r="AF713" s="61" t="str">
        <f t="shared" si="115"/>
        <v>EXT</v>
      </c>
      <c r="AG713" s="62">
        <f t="shared" si="117"/>
        <v>5</v>
      </c>
      <c r="AH713" s="62" t="str">
        <f t="shared" si="116"/>
        <v>0..1</v>
      </c>
      <c r="AI713" s="64" t="s">
        <v>1086</v>
      </c>
      <c r="AJ713" s="64"/>
      <c r="AK713" s="65"/>
      <c r="AL713" s="65"/>
      <c r="AM713" s="65"/>
      <c r="AN713" s="64"/>
      <c r="AO713" s="66" t="str">
        <f t="shared" si="112"/>
        <v>0..1</v>
      </c>
      <c r="AP713" s="66" t="str">
        <f t="shared" si="112"/>
        <v>0..1</v>
      </c>
      <c r="AQ713" s="6" t="str">
        <f t="shared" si="112"/>
        <v>/rsm:CrossIndustryInvoice
/rsm:SupplyChainTradeTransaction
/ram:ApplicableHeaderTradeDelivery
/ram:UltimateShipToTradeParty
/ram:PostalTradeAddress
/ram:PostcodeCode</v>
      </c>
      <c r="AR713" s="67" t="str">
        <f t="shared" si="112"/>
        <v>/rsm:CrossIndustryInvoice/rsm:SupplyChainTradeTransaction/ram:ApplicableHeaderTradeDelivery/ram:UltimateShipToTradeParty/ram:PostalTradeAddress/ram:PostcodeCode</v>
      </c>
      <c r="AS713" s="66" t="s">
        <v>73</v>
      </c>
      <c r="AT713" s="68" t="s">
        <v>56</v>
      </c>
      <c r="AU713" s="62" t="str">
        <f t="shared" si="118"/>
        <v>0..1</v>
      </c>
      <c r="AV713" s="66"/>
      <c r="AW713" s="69"/>
      <c r="AX713" s="7"/>
      <c r="AY713" s="70" t="str">
        <f t="shared" si="119"/>
        <v>EXTENDED</v>
      </c>
      <c r="AZ713" s="70" t="str">
        <f t="shared" si="119"/>
        <v>EXTENDED</v>
      </c>
      <c r="BA713" s="1"/>
      <c r="BB713" s="57"/>
      <c r="BE713"/>
      <c r="BF713" s="1"/>
      <c r="BG713" s="1"/>
      <c r="BH713" s="1"/>
      <c r="BI713" s="1"/>
      <c r="BJ713" s="1"/>
      <c r="BK713" s="1"/>
      <c r="BL713" s="1"/>
      <c r="BM713" s="1"/>
      <c r="BN713" s="1"/>
      <c r="BO713" s="1"/>
      <c r="BP713" s="1"/>
      <c r="BQ713" s="1"/>
      <c r="BR713" s="1"/>
      <c r="BS713" s="1"/>
      <c r="BT713" s="1"/>
      <c r="BU713" s="1"/>
      <c r="BV713" s="1"/>
      <c r="BW713" s="1"/>
      <c r="BX713" s="1"/>
      <c r="BY713" s="1"/>
      <c r="BZ713" s="1"/>
    </row>
    <row r="714" spans="1:78" s="59" customFormat="1" ht="105" x14ac:dyDescent="0.2">
      <c r="A714" s="45" t="str">
        <f t="shared" si="105"/>
        <v>EXT</v>
      </c>
      <c r="B714" s="45"/>
      <c r="C714" s="45"/>
      <c r="D714" s="206" t="s">
        <v>3007</v>
      </c>
      <c r="E714" s="61" t="s">
        <v>41</v>
      </c>
      <c r="F714" s="282" t="e">
        <v>#N/A</v>
      </c>
      <c r="G714" s="62">
        <f t="shared" si="111"/>
        <v>5</v>
      </c>
      <c r="H714" s="62" t="s">
        <v>42</v>
      </c>
      <c r="I714" s="64" t="s">
        <v>1640</v>
      </c>
      <c r="J714" s="64" t="s">
        <v>1641</v>
      </c>
      <c r="K714" s="65" t="s">
        <v>1642</v>
      </c>
      <c r="L714" s="65"/>
      <c r="M714" s="65"/>
      <c r="N714" s="64"/>
      <c r="O714" s="66" t="s">
        <v>42</v>
      </c>
      <c r="P714" s="66" t="str">
        <f t="shared" si="114"/>
        <v>0..1</v>
      </c>
      <c r="Q714" s="6" t="s">
        <v>3231</v>
      </c>
      <c r="R714" s="67" t="s">
        <v>3232</v>
      </c>
      <c r="S714" s="66" t="s">
        <v>73</v>
      </c>
      <c r="T714" s="68" t="s">
        <v>56</v>
      </c>
      <c r="U714" s="62" t="s">
        <v>42</v>
      </c>
      <c r="V714" s="66"/>
      <c r="W714" s="69"/>
      <c r="X714" s="38"/>
      <c r="Y714" s="70" t="s">
        <v>47</v>
      </c>
      <c r="Z714" s="70" t="s">
        <v>47</v>
      </c>
      <c r="AA714" s="4"/>
      <c r="AB714" s="13" t="str">
        <f t="shared" si="103"/>
        <v>/rsm:CrossIndustryInvoice/rsm:SupplyChainTradeTransaction/ram:ApplicableHeaderTradeDelivery/ram:UltimateShipToTradeParty/ram:PostalTradeAddress</v>
      </c>
      <c r="AC714" s="13" t="str">
        <f t="shared" si="104"/>
        <v>/ram:LineOne</v>
      </c>
      <c r="AD714" s="14">
        <f>COUNTIFS(R$4:R714,AB714)</f>
        <v>1</v>
      </c>
      <c r="AE714" s="1"/>
      <c r="AF714" s="61" t="str">
        <f t="shared" si="115"/>
        <v>EXT</v>
      </c>
      <c r="AG714" s="62">
        <f t="shared" si="117"/>
        <v>5</v>
      </c>
      <c r="AH714" s="62" t="str">
        <f t="shared" si="116"/>
        <v>0..1</v>
      </c>
      <c r="AI714" s="64" t="s">
        <v>977</v>
      </c>
      <c r="AJ714" s="64"/>
      <c r="AK714" s="65"/>
      <c r="AL714" s="65"/>
      <c r="AM714" s="65"/>
      <c r="AN714" s="64"/>
      <c r="AO714" s="66" t="str">
        <f t="shared" si="112"/>
        <v>0..1</v>
      </c>
      <c r="AP714" s="66" t="str">
        <f t="shared" si="112"/>
        <v>0..1</v>
      </c>
      <c r="AQ714" s="6" t="str">
        <f t="shared" si="112"/>
        <v>/rsm:CrossIndustryInvoice
/rsm:SupplyChainTradeTransaction
/ram:ApplicableHeaderTradeDelivery
/ram:UltimateShipToTradeParty
/ram:PostalTradeAddress
/ram:LineOne</v>
      </c>
      <c r="AR714" s="67" t="str">
        <f t="shared" si="112"/>
        <v>/rsm:CrossIndustryInvoice/rsm:SupplyChainTradeTransaction/ram:ApplicableHeaderTradeDelivery/ram:UltimateShipToTradeParty/ram:PostalTradeAddress/ram:LineOne</v>
      </c>
      <c r="AS714" s="66" t="s">
        <v>73</v>
      </c>
      <c r="AT714" s="68" t="s">
        <v>56</v>
      </c>
      <c r="AU714" s="62" t="str">
        <f t="shared" si="118"/>
        <v>0..1</v>
      </c>
      <c r="AV714" s="66"/>
      <c r="AW714" s="69"/>
      <c r="AX714" s="7"/>
      <c r="AY714" s="70" t="str">
        <f t="shared" si="119"/>
        <v>EXTENDED</v>
      </c>
      <c r="AZ714" s="70" t="str">
        <f t="shared" si="119"/>
        <v>EXTENDED</v>
      </c>
      <c r="BA714" s="1"/>
      <c r="BB714" s="57"/>
      <c r="BE714"/>
      <c r="BF714" s="1"/>
      <c r="BG714" s="1"/>
      <c r="BH714" s="1"/>
      <c r="BI714" s="1"/>
      <c r="BJ714" s="1"/>
      <c r="BK714" s="1"/>
      <c r="BL714" s="1"/>
      <c r="BM714" s="1"/>
      <c r="BN714" s="1"/>
      <c r="BO714" s="1"/>
      <c r="BP714" s="1"/>
      <c r="BQ714" s="1"/>
      <c r="BR714" s="1"/>
      <c r="BS714" s="1"/>
      <c r="BT714" s="1"/>
      <c r="BU714" s="1"/>
      <c r="BV714" s="1"/>
      <c r="BW714" s="1"/>
      <c r="BX714" s="1"/>
      <c r="BY714" s="1"/>
      <c r="BZ714" s="1"/>
    </row>
    <row r="715" spans="1:78" s="59" customFormat="1" ht="105" x14ac:dyDescent="0.2">
      <c r="A715" s="45" t="str">
        <f t="shared" si="105"/>
        <v>EXT</v>
      </c>
      <c r="B715" s="45"/>
      <c r="C715" s="45"/>
      <c r="D715" s="206" t="s">
        <v>3007</v>
      </c>
      <c r="E715" s="61" t="s">
        <v>41</v>
      </c>
      <c r="F715" s="282" t="e">
        <v>#N/A</v>
      </c>
      <c r="G715" s="62">
        <f t="shared" si="111"/>
        <v>5</v>
      </c>
      <c r="H715" s="62" t="s">
        <v>42</v>
      </c>
      <c r="I715" s="64" t="s">
        <v>1646</v>
      </c>
      <c r="J715" s="64" t="s">
        <v>1647</v>
      </c>
      <c r="K715" s="65"/>
      <c r="L715" s="65"/>
      <c r="M715" s="65"/>
      <c r="N715" s="64"/>
      <c r="O715" s="66" t="s">
        <v>42</v>
      </c>
      <c r="P715" s="66" t="str">
        <f t="shared" si="114"/>
        <v>0..1</v>
      </c>
      <c r="Q715" s="6" t="s">
        <v>3233</v>
      </c>
      <c r="R715" s="67" t="s">
        <v>3234</v>
      </c>
      <c r="S715" s="66" t="s">
        <v>73</v>
      </c>
      <c r="T715" s="68" t="s">
        <v>56</v>
      </c>
      <c r="U715" s="62" t="s">
        <v>42</v>
      </c>
      <c r="V715" s="66"/>
      <c r="W715" s="69"/>
      <c r="X715" s="38"/>
      <c r="Y715" s="70" t="s">
        <v>47</v>
      </c>
      <c r="Z715" s="70" t="s">
        <v>47</v>
      </c>
      <c r="AA715" s="4"/>
      <c r="AB715" s="13" t="str">
        <f t="shared" si="103"/>
        <v>/rsm:CrossIndustryInvoice/rsm:SupplyChainTradeTransaction/ram:ApplicableHeaderTradeDelivery/ram:UltimateShipToTradeParty/ram:PostalTradeAddress</v>
      </c>
      <c r="AC715" s="13" t="str">
        <f t="shared" si="104"/>
        <v>/ram:LineTwo</v>
      </c>
      <c r="AD715" s="14">
        <f>COUNTIFS(R$4:R715,AB715)</f>
        <v>1</v>
      </c>
      <c r="AE715" s="1"/>
      <c r="AF715" s="61" t="str">
        <f t="shared" si="115"/>
        <v>EXT</v>
      </c>
      <c r="AG715" s="62">
        <f t="shared" si="117"/>
        <v>5</v>
      </c>
      <c r="AH715" s="62" t="str">
        <f t="shared" si="116"/>
        <v>0..1</v>
      </c>
      <c r="AI715" s="64" t="s">
        <v>981</v>
      </c>
      <c r="AJ715" s="64"/>
      <c r="AK715" s="65"/>
      <c r="AL715" s="65"/>
      <c r="AM715" s="65"/>
      <c r="AN715" s="64"/>
      <c r="AO715" s="66" t="str">
        <f t="shared" si="112"/>
        <v>0..1</v>
      </c>
      <c r="AP715" s="66" t="str">
        <f t="shared" si="112"/>
        <v>0..1</v>
      </c>
      <c r="AQ715" s="6" t="str">
        <f t="shared" si="112"/>
        <v>/rsm:CrossIndustryInvoice
/rsm:SupplyChainTradeTransaction
/ram:ApplicableHeaderTradeDelivery
/ram:UltimateShipToTradeParty
/ram:PostalTradeAddress
/ram:LineTwo</v>
      </c>
      <c r="AR715" s="67" t="str">
        <f t="shared" si="112"/>
        <v>/rsm:CrossIndustryInvoice/rsm:SupplyChainTradeTransaction/ram:ApplicableHeaderTradeDelivery/ram:UltimateShipToTradeParty/ram:PostalTradeAddress/ram:LineTwo</v>
      </c>
      <c r="AS715" s="66" t="s">
        <v>73</v>
      </c>
      <c r="AT715" s="68" t="s">
        <v>56</v>
      </c>
      <c r="AU715" s="62" t="str">
        <f t="shared" si="118"/>
        <v>0..1</v>
      </c>
      <c r="AV715" s="66"/>
      <c r="AW715" s="69"/>
      <c r="AX715" s="7"/>
      <c r="AY715" s="70" t="str">
        <f t="shared" si="119"/>
        <v>EXTENDED</v>
      </c>
      <c r="AZ715" s="70" t="str">
        <f t="shared" si="119"/>
        <v>EXTENDED</v>
      </c>
      <c r="BA715" s="1"/>
      <c r="BB715" s="57"/>
      <c r="BE715"/>
      <c r="BF715" s="1"/>
      <c r="BG715" s="1"/>
      <c r="BH715" s="1"/>
      <c r="BI715" s="1"/>
      <c r="BJ715" s="1"/>
      <c r="BK715" s="1"/>
      <c r="BL715" s="1"/>
      <c r="BM715" s="1"/>
      <c r="BN715" s="1"/>
      <c r="BO715" s="1"/>
      <c r="BP715" s="1"/>
      <c r="BQ715" s="1"/>
      <c r="BR715" s="1"/>
      <c r="BS715" s="1"/>
      <c r="BT715" s="1"/>
      <c r="BU715" s="1"/>
      <c r="BV715" s="1"/>
      <c r="BW715" s="1"/>
      <c r="BX715" s="1"/>
      <c r="BY715" s="1"/>
      <c r="BZ715" s="1"/>
    </row>
    <row r="716" spans="1:78" s="59" customFormat="1" ht="105" x14ac:dyDescent="0.2">
      <c r="A716" s="45" t="str">
        <f t="shared" si="105"/>
        <v>EXT</v>
      </c>
      <c r="B716" s="45"/>
      <c r="C716" s="45"/>
      <c r="D716" s="206" t="s">
        <v>3007</v>
      </c>
      <c r="E716" s="61" t="s">
        <v>41</v>
      </c>
      <c r="F716" s="282" t="e">
        <v>#N/A</v>
      </c>
      <c r="G716" s="62">
        <f t="shared" si="111"/>
        <v>5</v>
      </c>
      <c r="H716" s="62" t="s">
        <v>42</v>
      </c>
      <c r="I716" s="64" t="s">
        <v>1651</v>
      </c>
      <c r="J716" s="64" t="s">
        <v>1647</v>
      </c>
      <c r="K716" s="65"/>
      <c r="L716" s="65"/>
      <c r="M716" s="65"/>
      <c r="N716" s="64"/>
      <c r="O716" s="66" t="s">
        <v>42</v>
      </c>
      <c r="P716" s="66" t="str">
        <f t="shared" si="114"/>
        <v>0..1</v>
      </c>
      <c r="Q716" s="6" t="s">
        <v>3235</v>
      </c>
      <c r="R716" s="67" t="s">
        <v>3236</v>
      </c>
      <c r="S716" s="66" t="s">
        <v>73</v>
      </c>
      <c r="T716" s="68" t="s">
        <v>56</v>
      </c>
      <c r="U716" s="62" t="s">
        <v>42</v>
      </c>
      <c r="V716" s="66"/>
      <c r="W716" s="69"/>
      <c r="X716" s="38"/>
      <c r="Y716" s="70" t="s">
        <v>47</v>
      </c>
      <c r="Z716" s="70" t="s">
        <v>47</v>
      </c>
      <c r="AA716" s="4"/>
      <c r="AB716" s="13" t="str">
        <f t="shared" si="103"/>
        <v>/rsm:CrossIndustryInvoice/rsm:SupplyChainTradeTransaction/ram:ApplicableHeaderTradeDelivery/ram:UltimateShipToTradeParty/ram:PostalTradeAddress</v>
      </c>
      <c r="AC716" s="13" t="str">
        <f t="shared" si="104"/>
        <v>/ram:LineThree</v>
      </c>
      <c r="AD716" s="14">
        <f>COUNTIFS(R$4:R716,AB716)</f>
        <v>1</v>
      </c>
      <c r="AE716" s="1"/>
      <c r="AF716" s="61" t="str">
        <f t="shared" si="115"/>
        <v>EXT</v>
      </c>
      <c r="AG716" s="62">
        <f t="shared" si="117"/>
        <v>5</v>
      </c>
      <c r="AH716" s="62" t="str">
        <f t="shared" si="116"/>
        <v>0..1</v>
      </c>
      <c r="AI716" s="64" t="s">
        <v>1093</v>
      </c>
      <c r="AJ716" s="64"/>
      <c r="AK716" s="65"/>
      <c r="AL716" s="65"/>
      <c r="AM716" s="65"/>
      <c r="AN716" s="64"/>
      <c r="AO716" s="66" t="str">
        <f t="shared" si="112"/>
        <v>0..1</v>
      </c>
      <c r="AP716" s="66" t="str">
        <f t="shared" si="112"/>
        <v>0..1</v>
      </c>
      <c r="AQ716" s="6" t="str">
        <f t="shared" si="112"/>
        <v>/rsm:CrossIndustryInvoice
/rsm:SupplyChainTradeTransaction
/ram:ApplicableHeaderTradeDelivery
/ram:UltimateShipToTradeParty
/ram:PostalTradeAddress
/ram:LineThree</v>
      </c>
      <c r="AR716" s="67" t="str">
        <f t="shared" si="112"/>
        <v>/rsm:CrossIndustryInvoice/rsm:SupplyChainTradeTransaction/ram:ApplicableHeaderTradeDelivery/ram:UltimateShipToTradeParty/ram:PostalTradeAddress/ram:LineThree</v>
      </c>
      <c r="AS716" s="66" t="s">
        <v>73</v>
      </c>
      <c r="AT716" s="68" t="s">
        <v>56</v>
      </c>
      <c r="AU716" s="62" t="str">
        <f t="shared" si="118"/>
        <v>0..1</v>
      </c>
      <c r="AV716" s="66"/>
      <c r="AW716" s="69"/>
      <c r="AX716" s="7"/>
      <c r="AY716" s="70" t="str">
        <f t="shared" si="119"/>
        <v>EXTENDED</v>
      </c>
      <c r="AZ716" s="70" t="str">
        <f t="shared" si="119"/>
        <v>EXTENDED</v>
      </c>
      <c r="BA716" s="1"/>
      <c r="BB716" s="57"/>
      <c r="BE716"/>
      <c r="BF716" s="1"/>
      <c r="BG716" s="1"/>
      <c r="BH716" s="1"/>
      <c r="BI716" s="1"/>
      <c r="BJ716" s="1"/>
      <c r="BK716" s="1"/>
      <c r="BL716" s="1"/>
      <c r="BM716" s="1"/>
      <c r="BN716" s="1"/>
      <c r="BO716" s="1"/>
      <c r="BP716" s="1"/>
      <c r="BQ716" s="1"/>
      <c r="BR716" s="1"/>
      <c r="BS716" s="1"/>
      <c r="BT716" s="1"/>
      <c r="BU716" s="1"/>
      <c r="BV716" s="1"/>
      <c r="BW716" s="1"/>
      <c r="BX716" s="1"/>
      <c r="BY716" s="1"/>
      <c r="BZ716" s="1"/>
    </row>
    <row r="717" spans="1:78" s="59" customFormat="1" ht="105" x14ac:dyDescent="0.2">
      <c r="A717" s="45" t="str">
        <f t="shared" si="105"/>
        <v>EXT</v>
      </c>
      <c r="B717" s="45"/>
      <c r="C717" s="45"/>
      <c r="D717" s="206" t="s">
        <v>3007</v>
      </c>
      <c r="E717" s="61" t="s">
        <v>41</v>
      </c>
      <c r="F717" s="282" t="e">
        <v>#N/A</v>
      </c>
      <c r="G717" s="62">
        <f t="shared" ref="G717:G780" si="120">LEN(R717)-LEN(SUBSTITUTE(R717,"/",""))-1</f>
        <v>5</v>
      </c>
      <c r="H717" s="62" t="s">
        <v>42</v>
      </c>
      <c r="I717" s="64" t="s">
        <v>1655</v>
      </c>
      <c r="J717" s="64" t="s">
        <v>1656</v>
      </c>
      <c r="K717" s="65"/>
      <c r="L717" s="65"/>
      <c r="M717" s="65"/>
      <c r="N717" s="64"/>
      <c r="O717" s="66" t="s">
        <v>42</v>
      </c>
      <c r="P717" s="66" t="str">
        <f t="shared" si="114"/>
        <v>0..1</v>
      </c>
      <c r="Q717" s="6" t="s">
        <v>3237</v>
      </c>
      <c r="R717" s="67" t="s">
        <v>3238</v>
      </c>
      <c r="S717" s="66" t="s">
        <v>73</v>
      </c>
      <c r="T717" s="68" t="s">
        <v>56</v>
      </c>
      <c r="U717" s="62" t="s">
        <v>42</v>
      </c>
      <c r="V717" s="66"/>
      <c r="W717" s="69"/>
      <c r="X717" s="38"/>
      <c r="Y717" s="70" t="s">
        <v>47</v>
      </c>
      <c r="Z717" s="70" t="s">
        <v>47</v>
      </c>
      <c r="AA717" s="4"/>
      <c r="AB717" s="13" t="str">
        <f t="shared" si="103"/>
        <v>/rsm:CrossIndustryInvoice/rsm:SupplyChainTradeTransaction/ram:ApplicableHeaderTradeDelivery/ram:UltimateShipToTradeParty/ram:PostalTradeAddress</v>
      </c>
      <c r="AC717" s="13" t="str">
        <f t="shared" si="104"/>
        <v>/ram:CityName</v>
      </c>
      <c r="AD717" s="14">
        <f>COUNTIFS(R$4:R717,AB717)</f>
        <v>1</v>
      </c>
      <c r="AE717" s="1"/>
      <c r="AF717" s="61" t="str">
        <f t="shared" si="115"/>
        <v>EXT</v>
      </c>
      <c r="AG717" s="62">
        <f t="shared" si="117"/>
        <v>5</v>
      </c>
      <c r="AH717" s="62" t="str">
        <f t="shared" si="116"/>
        <v>0..1</v>
      </c>
      <c r="AI717" s="64" t="s">
        <v>1096</v>
      </c>
      <c r="AJ717" s="64"/>
      <c r="AK717" s="65"/>
      <c r="AL717" s="65"/>
      <c r="AM717" s="65"/>
      <c r="AN717" s="64"/>
      <c r="AO717" s="66" t="str">
        <f t="shared" si="112"/>
        <v>0..1</v>
      </c>
      <c r="AP717" s="66" t="str">
        <f t="shared" si="112"/>
        <v>0..1</v>
      </c>
      <c r="AQ717" s="6" t="str">
        <f t="shared" si="112"/>
        <v>/rsm:CrossIndustryInvoice
/rsm:SupplyChainTradeTransaction
/ram:ApplicableHeaderTradeDelivery
/ram:UltimateShipToTradeParty
/ram:PostalTradeAddress
/ram:CityName</v>
      </c>
      <c r="AR717" s="67" t="str">
        <f t="shared" si="112"/>
        <v>/rsm:CrossIndustryInvoice/rsm:SupplyChainTradeTransaction/ram:ApplicableHeaderTradeDelivery/ram:UltimateShipToTradeParty/ram:PostalTradeAddress/ram:CityName</v>
      </c>
      <c r="AS717" s="66" t="s">
        <v>73</v>
      </c>
      <c r="AT717" s="68" t="s">
        <v>56</v>
      </c>
      <c r="AU717" s="62" t="str">
        <f t="shared" si="118"/>
        <v>0..1</v>
      </c>
      <c r="AV717" s="66"/>
      <c r="AW717" s="69"/>
      <c r="AX717" s="7"/>
      <c r="AY717" s="70" t="str">
        <f t="shared" si="119"/>
        <v>EXTENDED</v>
      </c>
      <c r="AZ717" s="70" t="str">
        <f t="shared" si="119"/>
        <v>EXTENDED</v>
      </c>
      <c r="BA717" s="1"/>
      <c r="BB717" s="57"/>
      <c r="BE717"/>
      <c r="BF717" s="1"/>
      <c r="BG717" s="1"/>
      <c r="BH717" s="1"/>
      <c r="BI717" s="1"/>
      <c r="BJ717" s="1"/>
      <c r="BK717" s="1"/>
      <c r="BL717" s="1"/>
      <c r="BM717" s="1"/>
      <c r="BN717" s="1"/>
      <c r="BO717" s="1"/>
      <c r="BP717" s="1"/>
      <c r="BQ717" s="1"/>
      <c r="BR717" s="1"/>
      <c r="BS717" s="1"/>
      <c r="BT717" s="1"/>
      <c r="BU717" s="1"/>
      <c r="BV717" s="1"/>
      <c r="BW717" s="1"/>
      <c r="BX717" s="1"/>
      <c r="BY717" s="1"/>
      <c r="BZ717" s="1"/>
    </row>
    <row r="718" spans="1:78" s="59" customFormat="1" ht="105" x14ac:dyDescent="0.2">
      <c r="A718" s="45" t="str">
        <f t="shared" si="105"/>
        <v>EXT</v>
      </c>
      <c r="B718" s="45"/>
      <c r="C718" s="45"/>
      <c r="D718" s="206" t="s">
        <v>3007</v>
      </c>
      <c r="E718" s="61" t="s">
        <v>41</v>
      </c>
      <c r="F718" s="282" t="e">
        <v>#N/A</v>
      </c>
      <c r="G718" s="62">
        <f t="shared" si="120"/>
        <v>5</v>
      </c>
      <c r="H718" s="62" t="s">
        <v>32</v>
      </c>
      <c r="I718" s="64" t="s">
        <v>1660</v>
      </c>
      <c r="J718" s="64" t="s">
        <v>1661</v>
      </c>
      <c r="K718" s="65" t="s">
        <v>1662</v>
      </c>
      <c r="L718" s="65"/>
      <c r="M718" s="65"/>
      <c r="N718" s="64"/>
      <c r="O718" s="66" t="s">
        <v>32</v>
      </c>
      <c r="P718" s="66" t="str">
        <f t="shared" si="114"/>
        <v>1..1</v>
      </c>
      <c r="Q718" s="6" t="s">
        <v>3239</v>
      </c>
      <c r="R718" s="67" t="s">
        <v>3240</v>
      </c>
      <c r="S718" s="66" t="s">
        <v>131</v>
      </c>
      <c r="T718" s="68" t="s">
        <v>56</v>
      </c>
      <c r="U718" s="62" t="s">
        <v>42</v>
      </c>
      <c r="V718" s="66"/>
      <c r="W718" s="69"/>
      <c r="X718" s="38"/>
      <c r="Y718" s="70" t="s">
        <v>47</v>
      </c>
      <c r="Z718" s="70" t="s">
        <v>47</v>
      </c>
      <c r="AA718" s="4"/>
      <c r="AB718" s="13" t="str">
        <f t="shared" si="103"/>
        <v>/rsm:CrossIndustryInvoice/rsm:SupplyChainTradeTransaction/ram:ApplicableHeaderTradeDelivery/ram:UltimateShipToTradeParty/ram:PostalTradeAddress</v>
      </c>
      <c r="AC718" s="13" t="str">
        <f t="shared" si="104"/>
        <v>/ram:CountryID</v>
      </c>
      <c r="AD718" s="14">
        <f>COUNTIFS(R$4:R718,AB718)</f>
        <v>1</v>
      </c>
      <c r="AE718" s="1"/>
      <c r="AF718" s="61" t="str">
        <f t="shared" si="115"/>
        <v>EXT</v>
      </c>
      <c r="AG718" s="62">
        <f t="shared" si="117"/>
        <v>5</v>
      </c>
      <c r="AH718" s="62" t="str">
        <f t="shared" si="116"/>
        <v>1..1</v>
      </c>
      <c r="AI718" s="64" t="s">
        <v>1099</v>
      </c>
      <c r="AJ718" s="64"/>
      <c r="AK718" s="65"/>
      <c r="AL718" s="65"/>
      <c r="AM718" s="65"/>
      <c r="AN718" s="64"/>
      <c r="AO718" s="66" t="str">
        <f t="shared" si="112"/>
        <v>1..1</v>
      </c>
      <c r="AP718" s="66" t="str">
        <f t="shared" si="112"/>
        <v>1..1</v>
      </c>
      <c r="AQ718" s="6" t="str">
        <f t="shared" si="112"/>
        <v>/rsm:CrossIndustryInvoice
/rsm:SupplyChainTradeTransaction
/ram:ApplicableHeaderTradeDelivery
/ram:UltimateShipToTradeParty
/ram:PostalTradeAddress
/ram:CountryID</v>
      </c>
      <c r="AR718" s="67" t="str">
        <f t="shared" si="112"/>
        <v>/rsm:CrossIndustryInvoice/rsm:SupplyChainTradeTransaction/ram:ApplicableHeaderTradeDelivery/ram:UltimateShipToTradeParty/ram:PostalTradeAddress/ram:CountryID</v>
      </c>
      <c r="AS718" s="66" t="s">
        <v>131</v>
      </c>
      <c r="AT718" s="68" t="s">
        <v>56</v>
      </c>
      <c r="AU718" s="62" t="str">
        <f t="shared" si="118"/>
        <v>0..1</v>
      </c>
      <c r="AV718" s="66"/>
      <c r="AW718" s="69"/>
      <c r="AX718" s="7"/>
      <c r="AY718" s="70" t="str">
        <f t="shared" si="119"/>
        <v>EXTENDED</v>
      </c>
      <c r="AZ718" s="70" t="str">
        <f t="shared" si="119"/>
        <v>EXTENDED</v>
      </c>
      <c r="BA718" s="1"/>
      <c r="BB718" s="57"/>
      <c r="BE718"/>
      <c r="BF718" s="1"/>
      <c r="BG718" s="1"/>
      <c r="BH718" s="1"/>
      <c r="BI718" s="1"/>
      <c r="BJ718" s="1"/>
      <c r="BK718" s="1"/>
      <c r="BL718" s="1"/>
      <c r="BM718" s="1"/>
      <c r="BN718" s="1"/>
      <c r="BO718" s="1"/>
      <c r="BP718" s="1"/>
      <c r="BQ718" s="1"/>
      <c r="BR718" s="1"/>
      <c r="BS718" s="1"/>
      <c r="BT718" s="1"/>
      <c r="BU718" s="1"/>
      <c r="BV718" s="1"/>
      <c r="BW718" s="1"/>
      <c r="BX718" s="1"/>
      <c r="BY718" s="1"/>
      <c r="BZ718" s="1"/>
    </row>
    <row r="719" spans="1:78" s="59" customFormat="1" ht="105" x14ac:dyDescent="0.2">
      <c r="A719" s="45" t="str">
        <f t="shared" si="105"/>
        <v>EXT</v>
      </c>
      <c r="B719" s="45"/>
      <c r="C719" s="45"/>
      <c r="D719" s="206" t="s">
        <v>3007</v>
      </c>
      <c r="E719" s="61" t="s">
        <v>41</v>
      </c>
      <c r="F719" s="282" t="e">
        <v>#N/A</v>
      </c>
      <c r="G719" s="62">
        <f t="shared" si="120"/>
        <v>5</v>
      </c>
      <c r="H719" s="62" t="s">
        <v>62</v>
      </c>
      <c r="I719" s="64" t="s">
        <v>1666</v>
      </c>
      <c r="J719" s="64" t="s">
        <v>1667</v>
      </c>
      <c r="K719" s="65" t="s">
        <v>1668</v>
      </c>
      <c r="L719" s="65"/>
      <c r="M719" s="65" t="s">
        <v>35</v>
      </c>
      <c r="N719" s="64" t="s">
        <v>70</v>
      </c>
      <c r="O719" s="66" t="s">
        <v>42</v>
      </c>
      <c r="P719" s="66" t="str">
        <f t="shared" si="114"/>
        <v>0..1</v>
      </c>
      <c r="Q719" s="6" t="s">
        <v>3241</v>
      </c>
      <c r="R719" s="67" t="s">
        <v>3242</v>
      </c>
      <c r="S719" s="66" t="s">
        <v>73</v>
      </c>
      <c r="T719" s="68" t="s">
        <v>56</v>
      </c>
      <c r="U719" s="62" t="s">
        <v>62</v>
      </c>
      <c r="V719" s="66"/>
      <c r="W719" s="69" t="s">
        <v>35</v>
      </c>
      <c r="X719" s="38"/>
      <c r="Y719" s="70" t="s">
        <v>47</v>
      </c>
      <c r="Z719" s="70" t="s">
        <v>47</v>
      </c>
      <c r="AA719" s="4"/>
      <c r="AB719" s="13" t="str">
        <f t="shared" ref="AB719:AB791" si="121">IF(ISERROR(FIND("/",R719)),R719,LEFT(R719,FIND(CHAR(1),SUBSTITUTE(R719,"/",CHAR(1),LEN(R719)-LEN(SUBSTITUTE(R719,"/",""))))-1))</f>
        <v>/rsm:CrossIndustryInvoice/rsm:SupplyChainTradeTransaction/ram:ApplicableHeaderTradeDelivery/ram:UltimateShipToTradeParty/ram:PostalTradeAddress</v>
      </c>
      <c r="AC719" s="13" t="str">
        <f t="shared" ref="AC719:AC791" si="122">IF(ISERROR(FIND("/",R719)),R719,MID(R719, FIND(CHAR(1),SUBSTITUTE(R719,"/",CHAR(1), LEN(R719)-LEN(SUBSTITUTE(R719,"/","")))), LEN(R719)))</f>
        <v>/ram:CountrySubDivisionName</v>
      </c>
      <c r="AD719" s="14">
        <f>COUNTIFS(R$4:R719,AB719)</f>
        <v>1</v>
      </c>
      <c r="AE719" s="1"/>
      <c r="AF719" s="61" t="str">
        <f t="shared" si="115"/>
        <v>EXT</v>
      </c>
      <c r="AG719" s="62">
        <f t="shared" si="117"/>
        <v>5</v>
      </c>
      <c r="AH719" s="62" t="str">
        <f t="shared" si="116"/>
        <v>0..n</v>
      </c>
      <c r="AI719" s="64" t="s">
        <v>1102</v>
      </c>
      <c r="AJ719" s="64" t="s">
        <v>1671</v>
      </c>
      <c r="AK719" s="65" t="s">
        <v>1672</v>
      </c>
      <c r="AL719" s="65"/>
      <c r="AM719" s="65" t="s">
        <v>35</v>
      </c>
      <c r="AN719" s="64" t="s">
        <v>78</v>
      </c>
      <c r="AO719" s="66" t="str">
        <f t="shared" si="112"/>
        <v>0..1</v>
      </c>
      <c r="AP719" s="66" t="str">
        <f t="shared" si="112"/>
        <v>0..1</v>
      </c>
      <c r="AQ719" s="6" t="str">
        <f t="shared" si="112"/>
        <v>/rsm:CrossIndustryInvoice
/rsm:SupplyChainTradeTransaction
/ram:ApplicableHeaderTradeDelivery
/ram:UltimateShipToTradeParty
/ram:PostalTradeAddress
/ram:CountrySubDivisionName</v>
      </c>
      <c r="AR719" s="67" t="str">
        <f t="shared" si="112"/>
        <v>/rsm:CrossIndustryInvoice/rsm:SupplyChainTradeTransaction/ram:ApplicableHeaderTradeDelivery/ram:UltimateShipToTradeParty/ram:PostalTradeAddress/ram:CountrySubDivisionName</v>
      </c>
      <c r="AS719" s="66" t="s">
        <v>73</v>
      </c>
      <c r="AT719" s="68" t="s">
        <v>56</v>
      </c>
      <c r="AU719" s="62" t="str">
        <f t="shared" si="118"/>
        <v>0..n</v>
      </c>
      <c r="AV719" s="66"/>
      <c r="AW719" s="69" t="s">
        <v>35</v>
      </c>
      <c r="AX719" s="7"/>
      <c r="AY719" s="70" t="str">
        <f t="shared" si="119"/>
        <v>EXTENDED</v>
      </c>
      <c r="AZ719" s="70" t="str">
        <f t="shared" si="119"/>
        <v>EXTENDED</v>
      </c>
      <c r="BA719" s="1"/>
      <c r="BB719" s="57"/>
      <c r="BE719"/>
      <c r="BF719" s="1"/>
      <c r="BG719" s="1"/>
      <c r="BH719" s="1"/>
      <c r="BI719" s="1"/>
      <c r="BJ719" s="1"/>
      <c r="BK719" s="1"/>
      <c r="BL719" s="1"/>
      <c r="BM719" s="1"/>
      <c r="BN719" s="1"/>
      <c r="BO719" s="1"/>
      <c r="BP719" s="1"/>
      <c r="BQ719" s="1"/>
      <c r="BR719" s="1"/>
      <c r="BS719" s="1"/>
      <c r="BT719" s="1"/>
      <c r="BU719" s="1"/>
      <c r="BV719" s="1"/>
      <c r="BW719" s="1"/>
      <c r="BX719" s="1"/>
      <c r="BY719" s="1"/>
      <c r="BZ719" s="1"/>
    </row>
    <row r="720" spans="1:78" s="59" customFormat="1" ht="90" x14ac:dyDescent="0.2">
      <c r="A720" s="45" t="str">
        <f t="shared" si="105"/>
        <v>EXT</v>
      </c>
      <c r="B720" s="45"/>
      <c r="C720" s="45"/>
      <c r="D720" s="206" t="s">
        <v>3007</v>
      </c>
      <c r="E720" s="140" t="s">
        <v>41</v>
      </c>
      <c r="F720" s="296" t="e">
        <v>#N/A</v>
      </c>
      <c r="G720" s="141">
        <f t="shared" si="120"/>
        <v>4</v>
      </c>
      <c r="H720" s="141" t="s">
        <v>42</v>
      </c>
      <c r="I720" s="125" t="s">
        <v>3243</v>
      </c>
      <c r="J720" s="125"/>
      <c r="K720" s="126"/>
      <c r="L720" s="126"/>
      <c r="M720" s="126"/>
      <c r="N720" s="125"/>
      <c r="O720" s="124" t="s">
        <v>42</v>
      </c>
      <c r="P720" s="124" t="str">
        <f t="shared" si="114"/>
        <v>0..1</v>
      </c>
      <c r="Q720" s="142" t="s">
        <v>3244</v>
      </c>
      <c r="R720" s="143" t="s">
        <v>3245</v>
      </c>
      <c r="S720" s="124"/>
      <c r="T720" s="129"/>
      <c r="U720" s="141" t="s">
        <v>62</v>
      </c>
      <c r="V720" s="124"/>
      <c r="W720" s="130"/>
      <c r="X720" s="38"/>
      <c r="Y720" s="144" t="s">
        <v>47</v>
      </c>
      <c r="Z720" s="144" t="s">
        <v>47</v>
      </c>
      <c r="AA720" s="4"/>
      <c r="AB720" s="13" t="str">
        <f t="shared" si="121"/>
        <v>/rsm:CrossIndustryInvoice/rsm:SupplyChainTradeTransaction/ram:ApplicableHeaderTradeDelivery/ram:UltimateShipToTradeParty</v>
      </c>
      <c r="AC720" s="13" t="str">
        <f t="shared" si="122"/>
        <v>/ram:URIUniversalCommunication</v>
      </c>
      <c r="AD720" s="14">
        <f>COUNTIFS(R$4:R720,AB720)</f>
        <v>1</v>
      </c>
      <c r="AE720" s="1"/>
      <c r="AF720" s="140" t="str">
        <f t="shared" si="115"/>
        <v>EXT</v>
      </c>
      <c r="AG720" s="141">
        <f t="shared" si="117"/>
        <v>4</v>
      </c>
      <c r="AH720" s="141" t="str">
        <f t="shared" si="116"/>
        <v>0..1</v>
      </c>
      <c r="AI720" s="125" t="s">
        <v>1001</v>
      </c>
      <c r="AJ720" s="125"/>
      <c r="AK720" s="126"/>
      <c r="AL720" s="126"/>
      <c r="AM720" s="126"/>
      <c r="AN720" s="125"/>
      <c r="AO720" s="124" t="str">
        <f t="shared" si="112"/>
        <v>0..1</v>
      </c>
      <c r="AP720" s="124" t="str">
        <f t="shared" si="112"/>
        <v>0..1</v>
      </c>
      <c r="AQ720" s="142" t="str">
        <f t="shared" si="112"/>
        <v>/rsm:CrossIndustryInvoice
/rsm:SupplyChainTradeTransaction
/ram:ApplicableHeaderTradeDelivery
/ram:UltimateShipToTradeParty
/ram:URIUniversalCommunication</v>
      </c>
      <c r="AR720" s="143" t="str">
        <f t="shared" si="112"/>
        <v>/rsm:CrossIndustryInvoice/rsm:SupplyChainTradeTransaction/ram:ApplicableHeaderTradeDelivery/ram:UltimateShipToTradeParty/ram:URIUniversalCommunication</v>
      </c>
      <c r="AS720" s="124"/>
      <c r="AT720" s="129"/>
      <c r="AU720" s="141" t="str">
        <f t="shared" si="118"/>
        <v>0..n</v>
      </c>
      <c r="AV720" s="124"/>
      <c r="AW720" s="130"/>
      <c r="AX720" s="7"/>
      <c r="AY720" s="144" t="str">
        <f t="shared" si="119"/>
        <v>EXTENDED</v>
      </c>
      <c r="AZ720" s="144" t="str">
        <f t="shared" si="119"/>
        <v>EXTENDED</v>
      </c>
      <c r="BA720" s="1"/>
      <c r="BB720" s="57"/>
      <c r="BE720"/>
      <c r="BF720" s="1"/>
      <c r="BG720" s="1"/>
      <c r="BH720" s="1"/>
      <c r="BI720" s="1"/>
      <c r="BJ720" s="1"/>
      <c r="BK720" s="1"/>
      <c r="BL720" s="1"/>
      <c r="BM720" s="1"/>
      <c r="BN720" s="1"/>
      <c r="BO720" s="1"/>
      <c r="BP720" s="1"/>
      <c r="BQ720" s="1"/>
      <c r="BR720" s="1"/>
      <c r="BS720" s="1"/>
      <c r="BT720" s="1"/>
      <c r="BU720" s="1"/>
      <c r="BV720" s="1"/>
      <c r="BW720" s="1"/>
      <c r="BX720" s="1"/>
      <c r="BY720" s="1"/>
      <c r="BZ720" s="1"/>
    </row>
    <row r="721" spans="1:78" s="59" customFormat="1" ht="105" x14ac:dyDescent="0.2">
      <c r="A721" s="45" t="str">
        <f t="shared" ref="A721:A793" si="123">IF(LEFT(E721,2)="BG","NO",IF(LEN(E721)-LEN(SUBSTITUTE(E721,"-",""))&gt;1,"NO",IF(E721="EXT","EXT","YES")))</f>
        <v>EXT</v>
      </c>
      <c r="B721" s="45"/>
      <c r="C721" s="45"/>
      <c r="D721" s="206" t="s">
        <v>3007</v>
      </c>
      <c r="E721" s="61" t="s">
        <v>41</v>
      </c>
      <c r="F721" s="282" t="e">
        <v>#N/A</v>
      </c>
      <c r="G721" s="62">
        <f t="shared" si="120"/>
        <v>5</v>
      </c>
      <c r="H721" s="62" t="s">
        <v>32</v>
      </c>
      <c r="I721" s="64" t="s">
        <v>623</v>
      </c>
      <c r="J721" s="64"/>
      <c r="K721" s="65"/>
      <c r="L721" s="65"/>
      <c r="M721" s="65"/>
      <c r="N721" s="64"/>
      <c r="O721" s="66" t="s">
        <v>32</v>
      </c>
      <c r="P721" s="66" t="str">
        <f t="shared" si="114"/>
        <v>1..1</v>
      </c>
      <c r="Q721" s="6" t="s">
        <v>3246</v>
      </c>
      <c r="R721" s="67" t="s">
        <v>3247</v>
      </c>
      <c r="S721" s="66" t="s">
        <v>55</v>
      </c>
      <c r="T721" s="68" t="s">
        <v>56</v>
      </c>
      <c r="U721" s="62" t="s">
        <v>42</v>
      </c>
      <c r="V721" s="66"/>
      <c r="W721" s="69"/>
      <c r="X721" s="38"/>
      <c r="Y721" s="70" t="s">
        <v>47</v>
      </c>
      <c r="Z721" s="70" t="s">
        <v>47</v>
      </c>
      <c r="AA721" s="4"/>
      <c r="AB721" s="13" t="str">
        <f t="shared" si="121"/>
        <v>/rsm:CrossIndustryInvoice/rsm:SupplyChainTradeTransaction/ram:ApplicableHeaderTradeDelivery/ram:UltimateShipToTradeParty/ram:URIUniversalCommunication</v>
      </c>
      <c r="AC721" s="13" t="str">
        <f t="shared" si="122"/>
        <v>/ram:URIID</v>
      </c>
      <c r="AD721" s="14">
        <f>COUNTIFS(R$4:R721,AB721)</f>
        <v>1</v>
      </c>
      <c r="AE721" s="1"/>
      <c r="AF721" s="61" t="str">
        <f t="shared" si="115"/>
        <v>EXT</v>
      </c>
      <c r="AG721" s="62">
        <f t="shared" si="117"/>
        <v>5</v>
      </c>
      <c r="AH721" s="62" t="str">
        <f t="shared" si="116"/>
        <v>1..1</v>
      </c>
      <c r="AI721" s="64" t="s">
        <v>2172</v>
      </c>
      <c r="AJ721" s="64"/>
      <c r="AK721" s="65"/>
      <c r="AL721" s="65"/>
      <c r="AM721" s="65"/>
      <c r="AN721" s="64"/>
      <c r="AO721" s="66" t="str">
        <f t="shared" si="112"/>
        <v>1..1</v>
      </c>
      <c r="AP721" s="66" t="str">
        <f t="shared" si="112"/>
        <v>1..1</v>
      </c>
      <c r="AQ721" s="6" t="str">
        <f t="shared" si="112"/>
        <v>/rsm:CrossIndustryInvoice
/rsm:SupplyChainTradeTransaction
/ram:ApplicableHeaderTradeDelivery
/ram:UltimateShipToTradeParty
/ram:URIUniversalCommunication
/ram:URIID</v>
      </c>
      <c r="AR721" s="67" t="str">
        <f t="shared" si="112"/>
        <v>/rsm:CrossIndustryInvoice/rsm:SupplyChainTradeTransaction/ram:ApplicableHeaderTradeDelivery/ram:UltimateShipToTradeParty/ram:URIUniversalCommunication/ram:URIID</v>
      </c>
      <c r="AS721" s="66" t="s">
        <v>55</v>
      </c>
      <c r="AT721" s="68" t="s">
        <v>56</v>
      </c>
      <c r="AU721" s="62" t="str">
        <f t="shared" si="118"/>
        <v>0..1</v>
      </c>
      <c r="AV721" s="66"/>
      <c r="AW721" s="69"/>
      <c r="AX721" s="7"/>
      <c r="AY721" s="70" t="str">
        <f t="shared" si="119"/>
        <v>EXTENDED</v>
      </c>
      <c r="AZ721" s="70" t="str">
        <f t="shared" si="119"/>
        <v>EXTENDED</v>
      </c>
      <c r="BA721" s="1"/>
      <c r="BB721" s="57"/>
      <c r="BE721"/>
      <c r="BF721" s="1"/>
      <c r="BG721" s="1"/>
      <c r="BH721" s="1"/>
      <c r="BI721" s="1"/>
      <c r="BJ721" s="1"/>
      <c r="BK721" s="1"/>
      <c r="BL721" s="1"/>
      <c r="BM721" s="1"/>
      <c r="BN721" s="1"/>
      <c r="BO721" s="1"/>
      <c r="BP721" s="1"/>
      <c r="BQ721" s="1"/>
      <c r="BR721" s="1"/>
      <c r="BS721" s="1"/>
      <c r="BT721" s="1"/>
      <c r="BU721" s="1"/>
      <c r="BV721" s="1"/>
      <c r="BW721" s="1"/>
      <c r="BX721" s="1"/>
      <c r="BY721" s="1"/>
      <c r="BZ721" s="1"/>
    </row>
    <row r="722" spans="1:78" s="59" customFormat="1" ht="120" x14ac:dyDescent="0.2">
      <c r="A722" s="45" t="str">
        <f t="shared" si="123"/>
        <v>EXT</v>
      </c>
      <c r="B722" s="45"/>
      <c r="C722" s="45"/>
      <c r="D722" s="206" t="s">
        <v>3007</v>
      </c>
      <c r="E722" s="61" t="s">
        <v>41</v>
      </c>
      <c r="F722" s="282" t="e">
        <v>#N/A</v>
      </c>
      <c r="G722" s="62">
        <f t="shared" si="120"/>
        <v>6</v>
      </c>
      <c r="H722" s="62" t="s">
        <v>32</v>
      </c>
      <c r="I722" s="64" t="s">
        <v>498</v>
      </c>
      <c r="J722" s="64"/>
      <c r="K722" s="65"/>
      <c r="L722" s="65"/>
      <c r="M722" s="65"/>
      <c r="N722" s="64"/>
      <c r="O722" s="66" t="s">
        <v>32</v>
      </c>
      <c r="P722" s="66" t="str">
        <f t="shared" si="114"/>
        <v>1..1</v>
      </c>
      <c r="Q722" s="6" t="s">
        <v>3248</v>
      </c>
      <c r="R722" s="67" t="s">
        <v>3249</v>
      </c>
      <c r="S722" s="66" t="s">
        <v>329</v>
      </c>
      <c r="T722" s="68" t="s">
        <v>163</v>
      </c>
      <c r="U722" s="62" t="s">
        <v>42</v>
      </c>
      <c r="V722" s="66"/>
      <c r="W722" s="69"/>
      <c r="X722" s="38"/>
      <c r="Y722" s="70" t="s">
        <v>47</v>
      </c>
      <c r="Z722" s="70" t="s">
        <v>47</v>
      </c>
      <c r="AA722" s="4"/>
      <c r="AB722" s="13" t="str">
        <f t="shared" si="121"/>
        <v>/rsm:CrossIndustryInvoice/rsm:SupplyChainTradeTransaction/ram:ApplicableHeaderTradeDelivery/ram:UltimateShipToTradeParty/ram:URIUniversalCommunication/ram:URIID</v>
      </c>
      <c r="AC722" s="13" t="str">
        <f t="shared" si="122"/>
        <v>/@schemeID</v>
      </c>
      <c r="AD722" s="14">
        <f>COUNTIFS(R$4:R722,AB722)</f>
        <v>1</v>
      </c>
      <c r="AE722" s="1"/>
      <c r="AF722" s="61" t="str">
        <f t="shared" si="115"/>
        <v>EXT</v>
      </c>
      <c r="AG722" s="62">
        <f t="shared" si="117"/>
        <v>6</v>
      </c>
      <c r="AH722" s="62" t="str">
        <f t="shared" si="116"/>
        <v>1..1</v>
      </c>
      <c r="AI722" s="64" t="s">
        <v>330</v>
      </c>
      <c r="AJ722" s="64"/>
      <c r="AK722" s="65"/>
      <c r="AL722" s="65"/>
      <c r="AM722" s="65"/>
      <c r="AN722" s="64"/>
      <c r="AO722" s="66" t="str">
        <f t="shared" si="112"/>
        <v>1..1</v>
      </c>
      <c r="AP722" s="66" t="str">
        <f t="shared" si="112"/>
        <v>1..1</v>
      </c>
      <c r="AQ722" s="6" t="str">
        <f t="shared" si="112"/>
        <v>/rsm:CrossIndustryInvoice
/rsm:SupplyChainTradeTransaction
/ram:ApplicableHeaderTradeDelivery
/ram:UltimateShipToTradeParty
/ram:URIUniversalCommunication
/ram:URIID
/@schemeID</v>
      </c>
      <c r="AR722" s="67" t="str">
        <f t="shared" si="112"/>
        <v>/rsm:CrossIndustryInvoice/rsm:SupplyChainTradeTransaction/ram:ApplicableHeaderTradeDelivery/ram:UltimateShipToTradeParty/ram:URIUniversalCommunication/ram:URIID/@schemeID</v>
      </c>
      <c r="AS722" s="66" t="s">
        <v>329</v>
      </c>
      <c r="AT722" s="68" t="s">
        <v>163</v>
      </c>
      <c r="AU722" s="62" t="str">
        <f t="shared" si="118"/>
        <v>0..1</v>
      </c>
      <c r="AV722" s="66"/>
      <c r="AW722" s="69"/>
      <c r="AX722" s="7"/>
      <c r="AY722" s="70" t="str">
        <f t="shared" si="119"/>
        <v>EXTENDED</v>
      </c>
      <c r="AZ722" s="70" t="str">
        <f t="shared" si="119"/>
        <v>EXTENDED</v>
      </c>
      <c r="BA722" s="1"/>
      <c r="BB722" s="57"/>
      <c r="BE722"/>
      <c r="BF722" s="1"/>
      <c r="BG722" s="1"/>
      <c r="BH722" s="1"/>
      <c r="BI722" s="1"/>
      <c r="BJ722" s="1"/>
      <c r="BK722" s="1"/>
      <c r="BL722" s="1"/>
      <c r="BM722" s="1"/>
      <c r="BN722" s="1"/>
      <c r="BO722" s="1"/>
      <c r="BP722" s="1"/>
      <c r="BQ722" s="1"/>
      <c r="BR722" s="1"/>
      <c r="BS722" s="1"/>
      <c r="BT722" s="1"/>
      <c r="BU722" s="1"/>
      <c r="BV722" s="1"/>
      <c r="BW722" s="1"/>
      <c r="BX722" s="1"/>
      <c r="BY722" s="1"/>
      <c r="BZ722" s="1"/>
    </row>
    <row r="723" spans="1:78" s="59" customFormat="1" ht="90" x14ac:dyDescent="0.2">
      <c r="A723" s="45" t="str">
        <f t="shared" si="123"/>
        <v>EXT</v>
      </c>
      <c r="B723" s="45"/>
      <c r="C723" s="45"/>
      <c r="D723" s="206" t="s">
        <v>3007</v>
      </c>
      <c r="E723" s="140" t="s">
        <v>41</v>
      </c>
      <c r="F723" s="296" t="e">
        <v>#N/A</v>
      </c>
      <c r="G723" s="141">
        <f t="shared" si="120"/>
        <v>4</v>
      </c>
      <c r="H723" s="141" t="s">
        <v>62</v>
      </c>
      <c r="I723" s="125" t="s">
        <v>3250</v>
      </c>
      <c r="J723" s="125"/>
      <c r="K723" s="126"/>
      <c r="L723" s="126"/>
      <c r="M723" s="126"/>
      <c r="N723" s="125"/>
      <c r="O723" s="124" t="s">
        <v>62</v>
      </c>
      <c r="P723" s="124" t="str">
        <f t="shared" si="114"/>
        <v>0..n</v>
      </c>
      <c r="Q723" s="142" t="s">
        <v>3251</v>
      </c>
      <c r="R723" s="143" t="s">
        <v>3252</v>
      </c>
      <c r="S723" s="124"/>
      <c r="T723" s="129"/>
      <c r="U723" s="141" t="s">
        <v>62</v>
      </c>
      <c r="V723" s="124"/>
      <c r="W723" s="130"/>
      <c r="X723" s="38"/>
      <c r="Y723" s="144" t="s">
        <v>47</v>
      </c>
      <c r="Z723" s="144" t="s">
        <v>47</v>
      </c>
      <c r="AA723" s="4"/>
      <c r="AB723" s="13" t="str">
        <f t="shared" si="121"/>
        <v>/rsm:CrossIndustryInvoice/rsm:SupplyChainTradeTransaction/ram:ApplicableHeaderTradeDelivery/ram:UltimateShipToTradeParty</v>
      </c>
      <c r="AC723" s="13" t="str">
        <f t="shared" si="122"/>
        <v>/ram:SpecifiedTaxRegistration</v>
      </c>
      <c r="AD723" s="14">
        <f>COUNTIFS(R$4:R723,AB723)</f>
        <v>1</v>
      </c>
      <c r="AE723" s="1"/>
      <c r="AF723" s="140" t="str">
        <f t="shared" si="115"/>
        <v>EXT</v>
      </c>
      <c r="AG723" s="141">
        <f t="shared" si="117"/>
        <v>4</v>
      </c>
      <c r="AH723" s="141" t="str">
        <f t="shared" si="116"/>
        <v>0..n</v>
      </c>
      <c r="AI723" s="125" t="s">
        <v>1011</v>
      </c>
      <c r="AJ723" s="125"/>
      <c r="AK723" s="126"/>
      <c r="AL723" s="126"/>
      <c r="AM723" s="126"/>
      <c r="AN723" s="125"/>
      <c r="AO723" s="124" t="str">
        <f t="shared" si="112"/>
        <v>0..n</v>
      </c>
      <c r="AP723" s="124" t="str">
        <f t="shared" si="112"/>
        <v>0..n</v>
      </c>
      <c r="AQ723" s="142" t="str">
        <f t="shared" si="112"/>
        <v>/rsm:CrossIndustryInvoice
/rsm:SupplyChainTradeTransaction
/ram:ApplicableHeaderTradeDelivery
/ram:UltimateShipToTradeParty
/ram:SpecifiedTaxRegistration</v>
      </c>
      <c r="AR723" s="143" t="str">
        <f t="shared" si="112"/>
        <v>/rsm:CrossIndustryInvoice/rsm:SupplyChainTradeTransaction/ram:ApplicableHeaderTradeDelivery/ram:UltimateShipToTradeParty/ram:SpecifiedTaxRegistration</v>
      </c>
      <c r="AS723" s="124"/>
      <c r="AT723" s="129"/>
      <c r="AU723" s="141" t="str">
        <f t="shared" si="118"/>
        <v>0..n</v>
      </c>
      <c r="AV723" s="124"/>
      <c r="AW723" s="130"/>
      <c r="AX723" s="7"/>
      <c r="AY723" s="144" t="str">
        <f t="shared" si="119"/>
        <v>EXTENDED</v>
      </c>
      <c r="AZ723" s="144" t="str">
        <f t="shared" si="119"/>
        <v>EXTENDED</v>
      </c>
      <c r="BA723" s="1"/>
      <c r="BB723" s="57"/>
      <c r="BE723"/>
      <c r="BF723" s="1"/>
      <c r="BG723" s="1"/>
      <c r="BH723" s="1"/>
      <c r="BI723" s="1"/>
      <c r="BJ723" s="1"/>
      <c r="BK723" s="1"/>
      <c r="BL723" s="1"/>
      <c r="BM723" s="1"/>
      <c r="BN723" s="1"/>
      <c r="BO723" s="1"/>
      <c r="BP723" s="1"/>
      <c r="BQ723" s="1"/>
      <c r="BR723" s="1"/>
      <c r="BS723" s="1"/>
      <c r="BT723" s="1"/>
      <c r="BU723" s="1"/>
      <c r="BV723" s="1"/>
      <c r="BW723" s="1"/>
      <c r="BX723" s="1"/>
      <c r="BY723" s="1"/>
      <c r="BZ723" s="1"/>
    </row>
    <row r="724" spans="1:78" s="59" customFormat="1" ht="105" x14ac:dyDescent="0.2">
      <c r="A724" s="45" t="str">
        <f t="shared" si="123"/>
        <v>EXT</v>
      </c>
      <c r="B724" s="45"/>
      <c r="C724" s="45"/>
      <c r="D724" s="206" t="s">
        <v>3007</v>
      </c>
      <c r="E724" s="61" t="s">
        <v>41</v>
      </c>
      <c r="F724" s="282" t="e">
        <v>#N/A</v>
      </c>
      <c r="G724" s="62">
        <f t="shared" si="120"/>
        <v>5</v>
      </c>
      <c r="H724" s="62" t="s">
        <v>32</v>
      </c>
      <c r="I724" s="64" t="s">
        <v>3</v>
      </c>
      <c r="J724" s="64"/>
      <c r="K724" s="65"/>
      <c r="L724" s="65"/>
      <c r="M724" s="65"/>
      <c r="N724" s="64"/>
      <c r="O724" s="66" t="s">
        <v>32</v>
      </c>
      <c r="P724" s="66" t="str">
        <f t="shared" si="114"/>
        <v>1..1</v>
      </c>
      <c r="Q724" s="6" t="s">
        <v>3253</v>
      </c>
      <c r="R724" s="67" t="s">
        <v>3254</v>
      </c>
      <c r="S724" s="66" t="s">
        <v>55</v>
      </c>
      <c r="T724" s="68" t="s">
        <v>56</v>
      </c>
      <c r="U724" s="62" t="s">
        <v>42</v>
      </c>
      <c r="V724" s="66"/>
      <c r="W724" s="69"/>
      <c r="X724" s="38"/>
      <c r="Y724" s="70" t="s">
        <v>47</v>
      </c>
      <c r="Z724" s="70" t="s">
        <v>47</v>
      </c>
      <c r="AA724" s="4"/>
      <c r="AB724" s="13" t="str">
        <f t="shared" si="121"/>
        <v>/rsm:CrossIndustryInvoice/rsm:SupplyChainTradeTransaction/ram:ApplicableHeaderTradeDelivery/ram:UltimateShipToTradeParty/ram:SpecifiedTaxRegistration</v>
      </c>
      <c r="AC724" s="13" t="str">
        <f t="shared" si="122"/>
        <v>/ram:ID</v>
      </c>
      <c r="AD724" s="14">
        <f>COUNTIFS(R$4:R724,AB724)</f>
        <v>1</v>
      </c>
      <c r="AE724" s="1"/>
      <c r="AF724" s="61" t="str">
        <f t="shared" si="115"/>
        <v>EXT</v>
      </c>
      <c r="AG724" s="62">
        <f t="shared" si="117"/>
        <v>5</v>
      </c>
      <c r="AH724" s="62" t="str">
        <f t="shared" si="116"/>
        <v>1..1</v>
      </c>
      <c r="AI724" s="64" t="s">
        <v>1014</v>
      </c>
      <c r="AJ724" s="64"/>
      <c r="AK724" s="65"/>
      <c r="AL724" s="65"/>
      <c r="AM724" s="65"/>
      <c r="AN724" s="64"/>
      <c r="AO724" s="66" t="str">
        <f t="shared" si="112"/>
        <v>1..1</v>
      </c>
      <c r="AP724" s="66" t="str">
        <f t="shared" si="112"/>
        <v>1..1</v>
      </c>
      <c r="AQ724" s="6" t="str">
        <f t="shared" si="112"/>
        <v>/rsm:CrossIndustryInvoice
/rsm:SupplyChainTradeTransaction
/ram:ApplicableHeaderTradeDelivery
/ram:UltimateShipToTradeParty
/ram:SpecifiedTaxRegistration
/ram:ID</v>
      </c>
      <c r="AR724" s="67" t="str">
        <f t="shared" si="112"/>
        <v>/rsm:CrossIndustryInvoice/rsm:SupplyChainTradeTransaction/ram:ApplicableHeaderTradeDelivery/ram:UltimateShipToTradeParty/ram:SpecifiedTaxRegistration/ram:ID</v>
      </c>
      <c r="AS724" s="66" t="s">
        <v>55</v>
      </c>
      <c r="AT724" s="68" t="s">
        <v>56</v>
      </c>
      <c r="AU724" s="62" t="str">
        <f t="shared" si="118"/>
        <v>0..1</v>
      </c>
      <c r="AV724" s="66"/>
      <c r="AW724" s="69"/>
      <c r="AX724" s="7"/>
      <c r="AY724" s="70" t="str">
        <f t="shared" si="119"/>
        <v>EXTENDED</v>
      </c>
      <c r="AZ724" s="70" t="str">
        <f t="shared" si="119"/>
        <v>EXTENDED</v>
      </c>
      <c r="BA724" s="1"/>
      <c r="BB724" s="57"/>
      <c r="BE724"/>
      <c r="BF724" s="1"/>
      <c r="BG724" s="1"/>
      <c r="BH724" s="1"/>
      <c r="BI724" s="1"/>
      <c r="BJ724" s="1"/>
      <c r="BK724" s="1"/>
      <c r="BL724" s="1"/>
      <c r="BM724" s="1"/>
      <c r="BN724" s="1"/>
      <c r="BO724" s="1"/>
      <c r="BP724" s="1"/>
      <c r="BQ724" s="1"/>
      <c r="BR724" s="1"/>
      <c r="BS724" s="1"/>
      <c r="BT724" s="1"/>
      <c r="BU724" s="1"/>
      <c r="BV724" s="1"/>
      <c r="BW724" s="1"/>
      <c r="BX724" s="1"/>
      <c r="BY724" s="1"/>
      <c r="BZ724" s="1"/>
    </row>
    <row r="725" spans="1:78" s="59" customFormat="1" ht="120" x14ac:dyDescent="0.2">
      <c r="A725" s="45" t="str">
        <f t="shared" si="123"/>
        <v>EXT</v>
      </c>
      <c r="B725" s="45"/>
      <c r="C725" s="45"/>
      <c r="D725" s="206" t="s">
        <v>3007</v>
      </c>
      <c r="E725" s="61" t="s">
        <v>41</v>
      </c>
      <c r="F725" s="282" t="e">
        <v>#N/A</v>
      </c>
      <c r="G725" s="62">
        <f t="shared" si="120"/>
        <v>6</v>
      </c>
      <c r="H725" s="62" t="s">
        <v>32</v>
      </c>
      <c r="I725" s="64" t="s">
        <v>498</v>
      </c>
      <c r="J725" s="64"/>
      <c r="K725" s="65" t="s">
        <v>1015</v>
      </c>
      <c r="L725" s="65"/>
      <c r="M725" s="65" t="s">
        <v>1016</v>
      </c>
      <c r="N725" s="64"/>
      <c r="O725" s="66" t="s">
        <v>32</v>
      </c>
      <c r="P725" s="66" t="str">
        <f t="shared" si="114"/>
        <v>1..1</v>
      </c>
      <c r="Q725" s="6" t="s">
        <v>3255</v>
      </c>
      <c r="R725" s="67" t="s">
        <v>3256</v>
      </c>
      <c r="S725" s="66" t="s">
        <v>329</v>
      </c>
      <c r="T725" s="68" t="s">
        <v>163</v>
      </c>
      <c r="U725" s="62" t="s">
        <v>42</v>
      </c>
      <c r="V725" s="66"/>
      <c r="W725" s="69"/>
      <c r="X725" s="38"/>
      <c r="Y725" s="70" t="s">
        <v>47</v>
      </c>
      <c r="Z725" s="70" t="s">
        <v>47</v>
      </c>
      <c r="AA725" s="4"/>
      <c r="AB725" s="13" t="str">
        <f t="shared" si="121"/>
        <v>/rsm:CrossIndustryInvoice/rsm:SupplyChainTradeTransaction/ram:ApplicableHeaderTradeDelivery/ram:UltimateShipToTradeParty/ram:SpecifiedTaxRegistration/ram:ID</v>
      </c>
      <c r="AC725" s="13" t="str">
        <f t="shared" si="122"/>
        <v>/@schemeID</v>
      </c>
      <c r="AD725" s="14">
        <f>COUNTIFS(R$4:R725,AB725)</f>
        <v>1</v>
      </c>
      <c r="AE725" s="1"/>
      <c r="AF725" s="61" t="str">
        <f t="shared" si="115"/>
        <v>EXT</v>
      </c>
      <c r="AG725" s="62">
        <f t="shared" si="117"/>
        <v>6</v>
      </c>
      <c r="AH725" s="62" t="str">
        <f t="shared" si="116"/>
        <v>1..1</v>
      </c>
      <c r="AI725" s="64" t="s">
        <v>1019</v>
      </c>
      <c r="AJ725" s="64"/>
      <c r="AK725" s="65"/>
      <c r="AL725" s="65"/>
      <c r="AM725" s="65"/>
      <c r="AN725" s="64"/>
      <c r="AO725" s="66" t="str">
        <f t="shared" si="112"/>
        <v>1..1</v>
      </c>
      <c r="AP725" s="66" t="str">
        <f t="shared" si="112"/>
        <v>1..1</v>
      </c>
      <c r="AQ725" s="6" t="str">
        <f t="shared" si="112"/>
        <v>/rsm:CrossIndustryInvoice
/rsm:SupplyChainTradeTransaction
/ram:ApplicableHeaderTradeDelivery
/ram:UltimateShipToTradeParty
/ram:SpecifiedTaxRegistration
/ram:ID
/@schemeID</v>
      </c>
      <c r="AR725" s="67" t="str">
        <f t="shared" si="112"/>
        <v>/rsm:CrossIndustryInvoice/rsm:SupplyChainTradeTransaction/ram:ApplicableHeaderTradeDelivery/ram:UltimateShipToTradeParty/ram:SpecifiedTaxRegistration/ram:ID/@schemeID</v>
      </c>
      <c r="AS725" s="66" t="s">
        <v>329</v>
      </c>
      <c r="AT725" s="68" t="s">
        <v>163</v>
      </c>
      <c r="AU725" s="62" t="str">
        <f t="shared" si="118"/>
        <v>0..1</v>
      </c>
      <c r="AV725" s="66"/>
      <c r="AW725" s="69"/>
      <c r="AX725" s="7"/>
      <c r="AY725" s="70" t="str">
        <f t="shared" si="119"/>
        <v>EXTENDED</v>
      </c>
      <c r="AZ725" s="70" t="str">
        <f t="shared" si="119"/>
        <v>EXTENDED</v>
      </c>
      <c r="BA725" s="1"/>
      <c r="BB725" s="57"/>
      <c r="BE725"/>
      <c r="BF725" s="1"/>
      <c r="BG725" s="1"/>
      <c r="BH725" s="1"/>
      <c r="BI725" s="1"/>
      <c r="BJ725" s="1"/>
      <c r="BK725" s="1"/>
      <c r="BL725" s="1"/>
      <c r="BM725" s="1"/>
      <c r="BN725" s="1"/>
      <c r="BO725" s="1"/>
      <c r="BP725" s="1"/>
      <c r="BQ725" s="1"/>
      <c r="BR725" s="1"/>
      <c r="BS725" s="1"/>
      <c r="BT725" s="1"/>
      <c r="BU725" s="1"/>
      <c r="BV725" s="1"/>
      <c r="BW725" s="1"/>
      <c r="BX725" s="1"/>
      <c r="BY725" s="1"/>
      <c r="BZ725" s="1"/>
    </row>
    <row r="726" spans="1:78" s="59" customFormat="1" ht="75" x14ac:dyDescent="0.2">
      <c r="A726" s="45" t="str">
        <f t="shared" si="123"/>
        <v>EXT</v>
      </c>
      <c r="B726" s="45"/>
      <c r="C726" s="45"/>
      <c r="D726" s="204" t="s">
        <v>3007</v>
      </c>
      <c r="E726" s="99" t="s">
        <v>41</v>
      </c>
      <c r="F726" s="289" t="e">
        <v>#N/A</v>
      </c>
      <c r="G726" s="100">
        <f t="shared" si="120"/>
        <v>3</v>
      </c>
      <c r="H726" s="100" t="s">
        <v>42</v>
      </c>
      <c r="I726" s="125" t="s">
        <v>3257</v>
      </c>
      <c r="J726" s="125"/>
      <c r="K726" s="126"/>
      <c r="L726" s="126"/>
      <c r="M726" s="126"/>
      <c r="N726" s="125"/>
      <c r="O726" s="124" t="s">
        <v>42</v>
      </c>
      <c r="P726" s="124" t="str">
        <f t="shared" si="114"/>
        <v>0..1</v>
      </c>
      <c r="Q726" s="102" t="s">
        <v>3258</v>
      </c>
      <c r="R726" s="103" t="s">
        <v>3259</v>
      </c>
      <c r="S726" s="124" t="s">
        <v>35</v>
      </c>
      <c r="T726" s="129" t="s">
        <v>38</v>
      </c>
      <c r="U726" s="100" t="s">
        <v>42</v>
      </c>
      <c r="V726" s="124"/>
      <c r="W726" s="130"/>
      <c r="X726" s="38"/>
      <c r="Y726" s="104" t="s">
        <v>47</v>
      </c>
      <c r="Z726" s="104" t="s">
        <v>47</v>
      </c>
      <c r="AA726" s="4"/>
      <c r="AB726" s="13" t="str">
        <f t="shared" si="121"/>
        <v>/rsm:CrossIndustryInvoice/rsm:SupplyChainTradeTransaction/ram:ApplicableHeaderTradeDelivery</v>
      </c>
      <c r="AC726" s="13" t="str">
        <f t="shared" si="122"/>
        <v>/ram:ShipFromTradeParty</v>
      </c>
      <c r="AD726" s="14">
        <f>COUNTIFS(R$4:R726,AB726)</f>
        <v>1</v>
      </c>
      <c r="AE726" s="1"/>
      <c r="AF726" s="99" t="str">
        <f t="shared" si="115"/>
        <v>EXT</v>
      </c>
      <c r="AG726" s="100">
        <f t="shared" si="117"/>
        <v>3</v>
      </c>
      <c r="AH726" s="100" t="str">
        <f t="shared" si="116"/>
        <v>0..1</v>
      </c>
      <c r="AI726" s="125" t="s">
        <v>3260</v>
      </c>
      <c r="AJ726" s="125"/>
      <c r="AK726" s="126"/>
      <c r="AL726" s="126"/>
      <c r="AM726" s="126"/>
      <c r="AN726" s="125"/>
      <c r="AO726" s="124" t="str">
        <f t="shared" si="112"/>
        <v>0..1</v>
      </c>
      <c r="AP726" s="124" t="str">
        <f t="shared" si="112"/>
        <v>0..1</v>
      </c>
      <c r="AQ726" s="102" t="str">
        <f t="shared" si="112"/>
        <v>/rsm:CrossIndustryInvoice
/rsm:SupplyChainTradeTransaction
/ram:ApplicableHeaderTradeDelivery
/ram:ShipFromTradeParty</v>
      </c>
      <c r="AR726" s="103" t="str">
        <f t="shared" si="112"/>
        <v>/rsm:CrossIndustryInvoice/rsm:SupplyChainTradeTransaction/ram:ApplicableHeaderTradeDelivery/ram:ShipFromTradeParty</v>
      </c>
      <c r="AS726" s="124" t="s">
        <v>35</v>
      </c>
      <c r="AT726" s="129" t="s">
        <v>38</v>
      </c>
      <c r="AU726" s="100" t="str">
        <f t="shared" si="118"/>
        <v>0..1</v>
      </c>
      <c r="AV726" s="124"/>
      <c r="AW726" s="130"/>
      <c r="AX726" s="7"/>
      <c r="AY726" s="104" t="str">
        <f t="shared" si="119"/>
        <v>EXTENDED</v>
      </c>
      <c r="AZ726" s="104" t="str">
        <f t="shared" si="119"/>
        <v>EXTENDED</v>
      </c>
      <c r="BA726" s="1"/>
      <c r="BB726" s="57"/>
      <c r="BE726"/>
      <c r="BF726" s="1"/>
      <c r="BG726" s="1"/>
      <c r="BH726" s="1"/>
      <c r="BI726" s="1"/>
      <c r="BJ726" s="1"/>
      <c r="BK726" s="1"/>
      <c r="BL726" s="1"/>
      <c r="BM726" s="1"/>
      <c r="BN726" s="1"/>
      <c r="BO726" s="1"/>
      <c r="BP726" s="1"/>
      <c r="BQ726" s="1"/>
      <c r="BR726" s="1"/>
      <c r="BS726" s="1"/>
      <c r="BT726" s="1"/>
      <c r="BU726" s="1"/>
      <c r="BV726" s="1"/>
      <c r="BW726" s="1"/>
      <c r="BX726" s="1"/>
      <c r="BY726" s="1"/>
      <c r="BZ726" s="1"/>
    </row>
    <row r="727" spans="1:78" s="59" customFormat="1" ht="90" x14ac:dyDescent="0.2">
      <c r="A727" s="45" t="str">
        <f t="shared" si="123"/>
        <v>EXT</v>
      </c>
      <c r="B727" s="45"/>
      <c r="C727" s="45"/>
      <c r="D727" s="206" t="s">
        <v>3007</v>
      </c>
      <c r="E727" s="61" t="s">
        <v>41</v>
      </c>
      <c r="F727" s="282" t="e">
        <v>#N/A</v>
      </c>
      <c r="G727" s="62">
        <f t="shared" si="120"/>
        <v>4</v>
      </c>
      <c r="H727" s="62" t="s">
        <v>42</v>
      </c>
      <c r="I727" s="64" t="s">
        <v>3</v>
      </c>
      <c r="J727" s="64"/>
      <c r="K727" s="65"/>
      <c r="L727" s="65"/>
      <c r="M727" s="65"/>
      <c r="N727" s="64"/>
      <c r="O727" s="66" t="s">
        <v>42</v>
      </c>
      <c r="P727" s="66" t="str">
        <f t="shared" si="114"/>
        <v>0..1</v>
      </c>
      <c r="Q727" s="6" t="s">
        <v>3261</v>
      </c>
      <c r="R727" s="67" t="s">
        <v>3262</v>
      </c>
      <c r="S727" s="66" t="s">
        <v>55</v>
      </c>
      <c r="T727" s="68" t="s">
        <v>56</v>
      </c>
      <c r="U727" s="62" t="s">
        <v>62</v>
      </c>
      <c r="V727" s="66"/>
      <c r="W727" s="69"/>
      <c r="X727" s="38"/>
      <c r="Y727" s="70" t="s">
        <v>47</v>
      </c>
      <c r="Z727" s="70" t="s">
        <v>47</v>
      </c>
      <c r="AA727" s="4"/>
      <c r="AB727" s="13" t="str">
        <f t="shared" si="121"/>
        <v>/rsm:CrossIndustryInvoice/rsm:SupplyChainTradeTransaction/ram:ApplicableHeaderTradeDelivery/ram:ShipFromTradeParty</v>
      </c>
      <c r="AC727" s="13" t="str">
        <f t="shared" si="122"/>
        <v>/ram:ID</v>
      </c>
      <c r="AD727" s="14">
        <f>COUNTIFS(R$4:R727,AB727)</f>
        <v>1</v>
      </c>
      <c r="AE727" s="1"/>
      <c r="AF727" s="61" t="str">
        <f t="shared" si="115"/>
        <v>EXT</v>
      </c>
      <c r="AG727" s="62">
        <f t="shared" si="117"/>
        <v>4</v>
      </c>
      <c r="AH727" s="62" t="str">
        <f t="shared" si="116"/>
        <v>0..1</v>
      </c>
      <c r="AI727" s="64" t="s">
        <v>3263</v>
      </c>
      <c r="AJ727" s="64"/>
      <c r="AK727" s="65"/>
      <c r="AL727" s="65"/>
      <c r="AM727" s="65"/>
      <c r="AN727" s="64"/>
      <c r="AO727" s="66" t="str">
        <f t="shared" si="112"/>
        <v>0..1</v>
      </c>
      <c r="AP727" s="66" t="str">
        <f t="shared" si="112"/>
        <v>0..1</v>
      </c>
      <c r="AQ727" s="6" t="str">
        <f t="shared" si="112"/>
        <v>/rsm:CrossIndustryInvoice
/rsm:SupplyChainTradeTransaction
/ram:ApplicableHeaderTradeDelivery
/ram:ShipFromTradeParty
/ram:ID</v>
      </c>
      <c r="AR727" s="67" t="str">
        <f t="shared" si="112"/>
        <v>/rsm:CrossIndustryInvoice/rsm:SupplyChainTradeTransaction/ram:ApplicableHeaderTradeDelivery/ram:ShipFromTradeParty/ram:ID</v>
      </c>
      <c r="AS727" s="66" t="s">
        <v>55</v>
      </c>
      <c r="AT727" s="68" t="s">
        <v>56</v>
      </c>
      <c r="AU727" s="62" t="str">
        <f t="shared" si="118"/>
        <v>0..n</v>
      </c>
      <c r="AV727" s="66"/>
      <c r="AW727" s="69"/>
      <c r="AX727" s="7"/>
      <c r="AY727" s="70" t="str">
        <f t="shared" si="119"/>
        <v>EXTENDED</v>
      </c>
      <c r="AZ727" s="70" t="str">
        <f t="shared" si="119"/>
        <v>EXTENDED</v>
      </c>
      <c r="BA727" s="1"/>
      <c r="BB727" s="57"/>
      <c r="BE727"/>
      <c r="BF727" s="1"/>
      <c r="BG727" s="1"/>
      <c r="BH727" s="1"/>
      <c r="BI727" s="1"/>
      <c r="BJ727" s="1"/>
      <c r="BK727" s="1"/>
      <c r="BL727" s="1"/>
      <c r="BM727" s="1"/>
      <c r="BN727" s="1"/>
      <c r="BO727" s="1"/>
      <c r="BP727" s="1"/>
      <c r="BQ727" s="1"/>
      <c r="BR727" s="1"/>
      <c r="BS727" s="1"/>
      <c r="BT727" s="1"/>
      <c r="BU727" s="1"/>
      <c r="BV727" s="1"/>
      <c r="BW727" s="1"/>
      <c r="BX727" s="1"/>
      <c r="BY727" s="1"/>
      <c r="BZ727" s="1"/>
    </row>
    <row r="728" spans="1:78" s="59" customFormat="1" ht="90" x14ac:dyDescent="0.2">
      <c r="A728" s="45" t="str">
        <f t="shared" si="123"/>
        <v>EXT</v>
      </c>
      <c r="B728" s="45"/>
      <c r="C728" s="45"/>
      <c r="D728" s="206" t="s">
        <v>3007</v>
      </c>
      <c r="E728" s="61" t="s">
        <v>41</v>
      </c>
      <c r="F728" s="282" t="e">
        <v>#N/A</v>
      </c>
      <c r="G728" s="62">
        <f t="shared" si="120"/>
        <v>4</v>
      </c>
      <c r="H728" s="62" t="s">
        <v>62</v>
      </c>
      <c r="I728" s="64" t="s">
        <v>1028</v>
      </c>
      <c r="J728" s="64"/>
      <c r="K728" s="65"/>
      <c r="L728" s="65"/>
      <c r="M728" s="65"/>
      <c r="N728" s="64"/>
      <c r="O728" s="66" t="s">
        <v>62</v>
      </c>
      <c r="P728" s="66" t="str">
        <f t="shared" si="114"/>
        <v>0..n</v>
      </c>
      <c r="Q728" s="6" t="s">
        <v>3264</v>
      </c>
      <c r="R728" s="67" t="s">
        <v>3265</v>
      </c>
      <c r="S728" s="66" t="s">
        <v>55</v>
      </c>
      <c r="T728" s="68" t="s">
        <v>56</v>
      </c>
      <c r="U728" s="62" t="s">
        <v>62</v>
      </c>
      <c r="V728" s="66"/>
      <c r="W728" s="69"/>
      <c r="X728" s="38"/>
      <c r="Y728" s="70" t="s">
        <v>47</v>
      </c>
      <c r="Z728" s="70" t="s">
        <v>47</v>
      </c>
      <c r="AA728" s="4"/>
      <c r="AB728" s="13" t="str">
        <f t="shared" si="121"/>
        <v>/rsm:CrossIndustryInvoice/rsm:SupplyChainTradeTransaction/ram:ApplicableHeaderTradeDelivery/ram:ShipFromTradeParty</v>
      </c>
      <c r="AC728" s="13" t="str">
        <f t="shared" si="122"/>
        <v>/ram:GlobalID</v>
      </c>
      <c r="AD728" s="14">
        <f>COUNTIFS(R$4:R728,AB728)</f>
        <v>1</v>
      </c>
      <c r="AE728" s="1"/>
      <c r="AF728" s="61" t="str">
        <f t="shared" si="115"/>
        <v>EXT</v>
      </c>
      <c r="AG728" s="62">
        <f t="shared" si="117"/>
        <v>4</v>
      </c>
      <c r="AH728" s="62" t="str">
        <f t="shared" si="116"/>
        <v>0..n</v>
      </c>
      <c r="AI728" s="64" t="s">
        <v>3263</v>
      </c>
      <c r="AJ728" s="64"/>
      <c r="AK728" s="65"/>
      <c r="AL728" s="65"/>
      <c r="AM728" s="65"/>
      <c r="AN728" s="64"/>
      <c r="AO728" s="66" t="str">
        <f t="shared" si="112"/>
        <v>0..n</v>
      </c>
      <c r="AP728" s="66" t="str">
        <f t="shared" si="112"/>
        <v>0..n</v>
      </c>
      <c r="AQ728" s="6" t="str">
        <f t="shared" si="112"/>
        <v>/rsm:CrossIndustryInvoice
/rsm:SupplyChainTradeTransaction
/ram:ApplicableHeaderTradeDelivery
/ram:ShipFromTradeParty
/ram:GlobalID</v>
      </c>
      <c r="AR728" s="67" t="str">
        <f t="shared" si="112"/>
        <v>/rsm:CrossIndustryInvoice/rsm:SupplyChainTradeTransaction/ram:ApplicableHeaderTradeDelivery/ram:ShipFromTradeParty/ram:GlobalID</v>
      </c>
      <c r="AS728" s="66" t="s">
        <v>55</v>
      </c>
      <c r="AT728" s="68" t="s">
        <v>56</v>
      </c>
      <c r="AU728" s="62" t="str">
        <f t="shared" si="118"/>
        <v>0..n</v>
      </c>
      <c r="AV728" s="66"/>
      <c r="AW728" s="69"/>
      <c r="AX728" s="7"/>
      <c r="AY728" s="70" t="str">
        <f t="shared" si="119"/>
        <v>EXTENDED</v>
      </c>
      <c r="AZ728" s="70" t="str">
        <f t="shared" si="119"/>
        <v>EXTENDED</v>
      </c>
      <c r="BA728" s="1"/>
      <c r="BB728" s="57"/>
      <c r="BE728"/>
      <c r="BF728" s="1"/>
      <c r="BG728" s="1"/>
      <c r="BH728" s="1"/>
      <c r="BI728" s="1"/>
      <c r="BJ728" s="1"/>
      <c r="BK728" s="1"/>
      <c r="BL728" s="1"/>
      <c r="BM728" s="1"/>
      <c r="BN728" s="1"/>
      <c r="BO728" s="1"/>
      <c r="BP728" s="1"/>
      <c r="BQ728" s="1"/>
      <c r="BR728" s="1"/>
      <c r="BS728" s="1"/>
      <c r="BT728" s="1"/>
      <c r="BU728" s="1"/>
      <c r="BV728" s="1"/>
      <c r="BW728" s="1"/>
      <c r="BX728" s="1"/>
      <c r="BY728" s="1"/>
      <c r="BZ728" s="1"/>
    </row>
    <row r="729" spans="1:78" s="59" customFormat="1" ht="105" x14ac:dyDescent="0.2">
      <c r="A729" s="45" t="str">
        <f t="shared" si="123"/>
        <v>EXT</v>
      </c>
      <c r="B729" s="45"/>
      <c r="C729" s="45"/>
      <c r="D729" s="206" t="s">
        <v>3007</v>
      </c>
      <c r="E729" s="61" t="s">
        <v>41</v>
      </c>
      <c r="F729" s="282" t="e">
        <v>#N/A</v>
      </c>
      <c r="G729" s="62">
        <f t="shared" si="120"/>
        <v>5</v>
      </c>
      <c r="H729" s="62" t="s">
        <v>32</v>
      </c>
      <c r="I729" s="64" t="s">
        <v>498</v>
      </c>
      <c r="J729" s="64"/>
      <c r="K729" s="65"/>
      <c r="L729" s="65"/>
      <c r="M729" s="65"/>
      <c r="N729" s="64"/>
      <c r="O729" s="66" t="s">
        <v>32</v>
      </c>
      <c r="P729" s="66" t="str">
        <f t="shared" si="114"/>
        <v>1..1</v>
      </c>
      <c r="Q729" s="6" t="s">
        <v>3266</v>
      </c>
      <c r="R729" s="67" t="s">
        <v>3267</v>
      </c>
      <c r="S729" s="66" t="s">
        <v>329</v>
      </c>
      <c r="T729" s="68" t="s">
        <v>163</v>
      </c>
      <c r="U729" s="62" t="s">
        <v>42</v>
      </c>
      <c r="V729" s="66"/>
      <c r="W729" s="69"/>
      <c r="X729" s="38"/>
      <c r="Y729" s="70" t="s">
        <v>47</v>
      </c>
      <c r="Z729" s="70" t="s">
        <v>47</v>
      </c>
      <c r="AA729" s="4"/>
      <c r="AB729" s="13" t="str">
        <f t="shared" si="121"/>
        <v>/rsm:CrossIndustryInvoice/rsm:SupplyChainTradeTransaction/ram:ApplicableHeaderTradeDelivery/ram:ShipFromTradeParty/ram:GlobalID</v>
      </c>
      <c r="AC729" s="13" t="str">
        <f t="shared" si="122"/>
        <v>/@schemeID</v>
      </c>
      <c r="AD729" s="14">
        <f>COUNTIFS(R$4:R729,AB729)</f>
        <v>1</v>
      </c>
      <c r="AE729" s="1"/>
      <c r="AF729" s="61" t="str">
        <f t="shared" si="115"/>
        <v>EXT</v>
      </c>
      <c r="AG729" s="62">
        <f t="shared" si="117"/>
        <v>5</v>
      </c>
      <c r="AH729" s="62" t="str">
        <f t="shared" si="116"/>
        <v>1..1</v>
      </c>
      <c r="AI729" s="64" t="s">
        <v>330</v>
      </c>
      <c r="AJ729" s="64"/>
      <c r="AK729" s="65"/>
      <c r="AL729" s="65"/>
      <c r="AM729" s="65"/>
      <c r="AN729" s="64"/>
      <c r="AO729" s="66" t="str">
        <f t="shared" si="112"/>
        <v>1..1</v>
      </c>
      <c r="AP729" s="66" t="str">
        <f t="shared" si="112"/>
        <v>1..1</v>
      </c>
      <c r="AQ729" s="6" t="str">
        <f t="shared" si="112"/>
        <v>/rsm:CrossIndustryInvoice
/rsm:SupplyChainTradeTransaction
/ram:ApplicableHeaderTradeDelivery
/ram:ShipFromTradeParty
/ram:GlobalID
/@schemeID</v>
      </c>
      <c r="AR729" s="67" t="str">
        <f t="shared" si="112"/>
        <v>/rsm:CrossIndustryInvoice/rsm:SupplyChainTradeTransaction/ram:ApplicableHeaderTradeDelivery/ram:ShipFromTradeParty/ram:GlobalID/@schemeID</v>
      </c>
      <c r="AS729" s="66" t="s">
        <v>329</v>
      </c>
      <c r="AT729" s="68" t="s">
        <v>163</v>
      </c>
      <c r="AU729" s="62" t="str">
        <f t="shared" si="118"/>
        <v>0..1</v>
      </c>
      <c r="AV729" s="66"/>
      <c r="AW729" s="69"/>
      <c r="AX729" s="7"/>
      <c r="AY729" s="70" t="str">
        <f t="shared" si="119"/>
        <v>EXTENDED</v>
      </c>
      <c r="AZ729" s="70" t="str">
        <f t="shared" si="119"/>
        <v>EXTENDED</v>
      </c>
      <c r="BA729" s="1"/>
      <c r="BB729" s="57"/>
      <c r="BE729"/>
      <c r="BF729" s="1"/>
      <c r="BG729" s="1"/>
      <c r="BH729" s="1"/>
      <c r="BI729" s="1"/>
      <c r="BJ729" s="1"/>
      <c r="BK729" s="1"/>
      <c r="BL729" s="1"/>
      <c r="BM729" s="1"/>
      <c r="BN729" s="1"/>
      <c r="BO729" s="1"/>
      <c r="BP729" s="1"/>
      <c r="BQ729" s="1"/>
      <c r="BR729" s="1"/>
      <c r="BS729" s="1"/>
      <c r="BT729" s="1"/>
      <c r="BU729" s="1"/>
      <c r="BV729" s="1"/>
      <c r="BW729" s="1"/>
      <c r="BX729" s="1"/>
      <c r="BY729" s="1"/>
      <c r="BZ729" s="1"/>
    </row>
    <row r="730" spans="1:78" s="59" customFormat="1" ht="90" x14ac:dyDescent="0.2">
      <c r="A730" s="45" t="str">
        <f t="shared" si="123"/>
        <v>EXT</v>
      </c>
      <c r="B730" s="45"/>
      <c r="C730" s="45"/>
      <c r="D730" s="206" t="s">
        <v>3007</v>
      </c>
      <c r="E730" s="61" t="s">
        <v>41</v>
      </c>
      <c r="F730" s="282" t="e">
        <v>#N/A</v>
      </c>
      <c r="G730" s="62">
        <f t="shared" si="120"/>
        <v>4</v>
      </c>
      <c r="H730" s="62" t="s">
        <v>42</v>
      </c>
      <c r="I730" s="64" t="s">
        <v>117</v>
      </c>
      <c r="J730" s="64"/>
      <c r="K730" s="65"/>
      <c r="L730" s="65"/>
      <c r="M730" s="65"/>
      <c r="N730" s="64"/>
      <c r="O730" s="66" t="s">
        <v>42</v>
      </c>
      <c r="P730" s="66" t="str">
        <f t="shared" si="114"/>
        <v>0..1</v>
      </c>
      <c r="Q730" s="6" t="s">
        <v>3268</v>
      </c>
      <c r="R730" s="67" t="s">
        <v>3269</v>
      </c>
      <c r="S730" s="66" t="s">
        <v>73</v>
      </c>
      <c r="T730" s="68" t="s">
        <v>56</v>
      </c>
      <c r="U730" s="62" t="s">
        <v>42</v>
      </c>
      <c r="V730" s="66"/>
      <c r="W730" s="69"/>
      <c r="X730" s="38"/>
      <c r="Y730" s="70" t="s">
        <v>47</v>
      </c>
      <c r="Z730" s="70" t="s">
        <v>47</v>
      </c>
      <c r="AA730" s="4"/>
      <c r="AB730" s="13" t="str">
        <f t="shared" si="121"/>
        <v>/rsm:CrossIndustryInvoice/rsm:SupplyChainTradeTransaction/ram:ApplicableHeaderTradeDelivery/ram:ShipFromTradeParty</v>
      </c>
      <c r="AC730" s="13" t="str">
        <f t="shared" si="122"/>
        <v>/ram:Name</v>
      </c>
      <c r="AD730" s="14">
        <f>COUNTIFS(R$4:R730,AB730)</f>
        <v>1</v>
      </c>
      <c r="AE730" s="1"/>
      <c r="AF730" s="61" t="str">
        <f t="shared" si="115"/>
        <v>EXT</v>
      </c>
      <c r="AG730" s="62">
        <f t="shared" si="117"/>
        <v>4</v>
      </c>
      <c r="AH730" s="62" t="str">
        <f t="shared" si="116"/>
        <v>0..1</v>
      </c>
      <c r="AI730" s="64" t="s">
        <v>3270</v>
      </c>
      <c r="AJ730" s="64"/>
      <c r="AK730" s="65"/>
      <c r="AL730" s="65"/>
      <c r="AM730" s="65"/>
      <c r="AN730" s="64"/>
      <c r="AO730" s="66" t="str">
        <f t="shared" si="112"/>
        <v>0..1</v>
      </c>
      <c r="AP730" s="66" t="str">
        <f t="shared" si="112"/>
        <v>0..1</v>
      </c>
      <c r="AQ730" s="6" t="str">
        <f t="shared" si="112"/>
        <v>/rsm:CrossIndustryInvoice
/rsm:SupplyChainTradeTransaction
/ram:ApplicableHeaderTradeDelivery
/ram:ShipFromTradeParty
/ram:Name</v>
      </c>
      <c r="AR730" s="67" t="str">
        <f t="shared" si="112"/>
        <v>/rsm:CrossIndustryInvoice/rsm:SupplyChainTradeTransaction/ram:ApplicableHeaderTradeDelivery/ram:ShipFromTradeParty/ram:Name</v>
      </c>
      <c r="AS730" s="66" t="s">
        <v>73</v>
      </c>
      <c r="AT730" s="68" t="s">
        <v>56</v>
      </c>
      <c r="AU730" s="62" t="str">
        <f t="shared" si="118"/>
        <v>0..1</v>
      </c>
      <c r="AV730" s="66"/>
      <c r="AW730" s="69"/>
      <c r="AX730" s="7"/>
      <c r="AY730" s="70" t="str">
        <f t="shared" si="119"/>
        <v>EXTENDED</v>
      </c>
      <c r="AZ730" s="70" t="str">
        <f t="shared" si="119"/>
        <v>EXTENDED</v>
      </c>
      <c r="BA730" s="1"/>
      <c r="BB730" s="57"/>
      <c r="BE730"/>
      <c r="BF730" s="1"/>
      <c r="BG730" s="1"/>
      <c r="BH730" s="1"/>
      <c r="BI730" s="1"/>
      <c r="BJ730" s="1"/>
      <c r="BK730" s="1"/>
      <c r="BL730" s="1"/>
      <c r="BM730" s="1"/>
      <c r="BN730" s="1"/>
      <c r="BO730" s="1"/>
      <c r="BP730" s="1"/>
      <c r="BQ730" s="1"/>
      <c r="BR730" s="1"/>
      <c r="BS730" s="1"/>
      <c r="BT730" s="1"/>
      <c r="BU730" s="1"/>
      <c r="BV730" s="1"/>
      <c r="BW730" s="1"/>
      <c r="BX730" s="1"/>
      <c r="BY730" s="1"/>
      <c r="BZ730" s="1"/>
    </row>
    <row r="731" spans="1:78" s="59" customFormat="1" ht="90" x14ac:dyDescent="0.2">
      <c r="A731" s="45" t="str">
        <f t="shared" si="123"/>
        <v>EXT</v>
      </c>
      <c r="B731" s="45"/>
      <c r="C731" s="45"/>
      <c r="D731" s="206" t="s">
        <v>3007</v>
      </c>
      <c r="E731" s="140" t="s">
        <v>41</v>
      </c>
      <c r="F731" s="296" t="e">
        <v>#N/A</v>
      </c>
      <c r="G731" s="141">
        <f t="shared" si="120"/>
        <v>4</v>
      </c>
      <c r="H731" s="141" t="s">
        <v>42</v>
      </c>
      <c r="I731" s="125" t="s">
        <v>3271</v>
      </c>
      <c r="J731" s="125"/>
      <c r="K731" s="126"/>
      <c r="L731" s="126"/>
      <c r="M731" s="126"/>
      <c r="N731" s="125"/>
      <c r="O731" s="124" t="s">
        <v>42</v>
      </c>
      <c r="P731" s="124" t="str">
        <f t="shared" si="114"/>
        <v>0..1</v>
      </c>
      <c r="Q731" s="142" t="s">
        <v>3272</v>
      </c>
      <c r="R731" s="143" t="s">
        <v>3273</v>
      </c>
      <c r="S731" s="124"/>
      <c r="T731" s="129"/>
      <c r="U731" s="141" t="s">
        <v>42</v>
      </c>
      <c r="V731" s="124"/>
      <c r="W731" s="130"/>
      <c r="X731" s="38"/>
      <c r="Y731" s="144" t="s">
        <v>47</v>
      </c>
      <c r="Z731" s="144" t="s">
        <v>47</v>
      </c>
      <c r="AA731" s="4"/>
      <c r="AB731" s="13" t="str">
        <f t="shared" si="121"/>
        <v>/rsm:CrossIndustryInvoice/rsm:SupplyChainTradeTransaction/ram:ApplicableHeaderTradeDelivery/ram:ShipFromTradeParty</v>
      </c>
      <c r="AC731" s="13" t="str">
        <f t="shared" si="122"/>
        <v>/ram:SpecifiedLegalOrganization</v>
      </c>
      <c r="AD731" s="14">
        <f>COUNTIFS(R$4:R731,AB731)</f>
        <v>1</v>
      </c>
      <c r="AE731" s="1"/>
      <c r="AF731" s="140" t="str">
        <f t="shared" si="115"/>
        <v>EXT</v>
      </c>
      <c r="AG731" s="141">
        <f t="shared" si="117"/>
        <v>4</v>
      </c>
      <c r="AH731" s="141" t="str">
        <f t="shared" si="116"/>
        <v>0..1</v>
      </c>
      <c r="AI731" s="125" t="s">
        <v>2102</v>
      </c>
      <c r="AJ731" s="125"/>
      <c r="AK731" s="126"/>
      <c r="AL731" s="126"/>
      <c r="AM731" s="126"/>
      <c r="AN731" s="125"/>
      <c r="AO731" s="124" t="str">
        <f t="shared" si="112"/>
        <v>0..1</v>
      </c>
      <c r="AP731" s="124" t="str">
        <f t="shared" si="112"/>
        <v>0..1</v>
      </c>
      <c r="AQ731" s="142" t="str">
        <f t="shared" si="112"/>
        <v>/rsm:CrossIndustryInvoice
/rsm:SupplyChainTradeTransaction
/ram:ApplicableHeaderTradeDelivery
/ram:ShipFromTradeParty
/ram:SpecifiedLegalOrganization</v>
      </c>
      <c r="AR731" s="143" t="str">
        <f t="shared" si="112"/>
        <v>/rsm:CrossIndustryInvoice/rsm:SupplyChainTradeTransaction/ram:ApplicableHeaderTradeDelivery/ram:ShipFromTradeParty/ram:SpecifiedLegalOrganization</v>
      </c>
      <c r="AS731" s="124"/>
      <c r="AT731" s="129"/>
      <c r="AU731" s="141" t="str">
        <f t="shared" si="118"/>
        <v>0..1</v>
      </c>
      <c r="AV731" s="124"/>
      <c r="AW731" s="130"/>
      <c r="AX731" s="7"/>
      <c r="AY731" s="144" t="str">
        <f t="shared" si="119"/>
        <v>EXTENDED</v>
      </c>
      <c r="AZ731" s="144" t="str">
        <f t="shared" si="119"/>
        <v>EXTENDED</v>
      </c>
      <c r="BA731" s="1"/>
      <c r="BB731" s="57"/>
      <c r="BE731"/>
      <c r="BF731" s="1"/>
      <c r="BG731" s="1"/>
      <c r="BH731" s="1"/>
      <c r="BI731" s="1"/>
      <c r="BJ731" s="1"/>
      <c r="BK731" s="1"/>
      <c r="BL731" s="1"/>
      <c r="BM731" s="1"/>
      <c r="BN731" s="1"/>
      <c r="BO731" s="1"/>
      <c r="BP731" s="1"/>
      <c r="BQ731" s="1"/>
      <c r="BR731" s="1"/>
      <c r="BS731" s="1"/>
      <c r="BT731" s="1"/>
      <c r="BU731" s="1"/>
      <c r="BV731" s="1"/>
      <c r="BW731" s="1"/>
      <c r="BX731" s="1"/>
      <c r="BY731" s="1"/>
      <c r="BZ731" s="1"/>
    </row>
    <row r="732" spans="1:78" s="59" customFormat="1" ht="105" x14ac:dyDescent="0.2">
      <c r="A732" s="45" t="str">
        <f t="shared" si="123"/>
        <v>EXT</v>
      </c>
      <c r="B732" s="45"/>
      <c r="C732" s="45"/>
      <c r="D732" s="206" t="s">
        <v>3007</v>
      </c>
      <c r="E732" s="61" t="s">
        <v>41</v>
      </c>
      <c r="F732" s="282" t="e">
        <v>#N/A</v>
      </c>
      <c r="G732" s="62">
        <f t="shared" si="120"/>
        <v>5</v>
      </c>
      <c r="H732" s="62" t="s">
        <v>42</v>
      </c>
      <c r="I732" s="64" t="s">
        <v>3</v>
      </c>
      <c r="J732" s="64"/>
      <c r="K732" s="65"/>
      <c r="L732" s="65"/>
      <c r="M732" s="65"/>
      <c r="N732" s="64"/>
      <c r="O732" s="66" t="s">
        <v>42</v>
      </c>
      <c r="P732" s="66" t="str">
        <f t="shared" si="114"/>
        <v>0..1</v>
      </c>
      <c r="Q732" s="6" t="s">
        <v>3274</v>
      </c>
      <c r="R732" s="67" t="s">
        <v>3275</v>
      </c>
      <c r="S732" s="66" t="s">
        <v>55</v>
      </c>
      <c r="T732" s="68" t="s">
        <v>56</v>
      </c>
      <c r="U732" s="62" t="s">
        <v>42</v>
      </c>
      <c r="V732" s="66"/>
      <c r="W732" s="69"/>
      <c r="X732" s="38"/>
      <c r="Y732" s="70" t="s">
        <v>47</v>
      </c>
      <c r="Z732" s="70" t="s">
        <v>47</v>
      </c>
      <c r="AA732" s="4"/>
      <c r="AB732" s="13" t="str">
        <f t="shared" si="121"/>
        <v>/rsm:CrossIndustryInvoice/rsm:SupplyChainTradeTransaction/ram:ApplicableHeaderTradeDelivery/ram:ShipFromTradeParty/ram:SpecifiedLegalOrganization</v>
      </c>
      <c r="AC732" s="13" t="str">
        <f t="shared" si="122"/>
        <v>/ram:ID</v>
      </c>
      <c r="AD732" s="14">
        <f>COUNTIFS(R$4:R732,AB732)</f>
        <v>1</v>
      </c>
      <c r="AE732" s="1"/>
      <c r="AF732" s="61" t="str">
        <f t="shared" si="115"/>
        <v>EXT</v>
      </c>
      <c r="AG732" s="62">
        <f t="shared" si="117"/>
        <v>5</v>
      </c>
      <c r="AH732" s="62" t="str">
        <f t="shared" si="116"/>
        <v>0..1</v>
      </c>
      <c r="AI732" s="64" t="s">
        <v>1607</v>
      </c>
      <c r="AJ732" s="64"/>
      <c r="AK732" s="65"/>
      <c r="AL732" s="65"/>
      <c r="AM732" s="65"/>
      <c r="AN732" s="64"/>
      <c r="AO732" s="66" t="str">
        <f t="shared" si="112"/>
        <v>0..1</v>
      </c>
      <c r="AP732" s="66" t="str">
        <f t="shared" si="112"/>
        <v>0..1</v>
      </c>
      <c r="AQ732" s="6" t="str">
        <f t="shared" si="112"/>
        <v>/rsm:CrossIndustryInvoice
/rsm:SupplyChainTradeTransaction
/ram:ApplicableHeaderTradeDelivery
/ram:ShipFromTradeParty
/ram:SpecifiedLegalOrganization
/ram:ID</v>
      </c>
      <c r="AR732" s="67" t="str">
        <f t="shared" si="112"/>
        <v>/rsm:CrossIndustryInvoice/rsm:SupplyChainTradeTransaction/ram:ApplicableHeaderTradeDelivery/ram:ShipFromTradeParty/ram:SpecifiedLegalOrganization/ram:ID</v>
      </c>
      <c r="AS732" s="66" t="s">
        <v>55</v>
      </c>
      <c r="AT732" s="68" t="s">
        <v>56</v>
      </c>
      <c r="AU732" s="62" t="str">
        <f t="shared" si="118"/>
        <v>0..1</v>
      </c>
      <c r="AV732" s="66"/>
      <c r="AW732" s="69"/>
      <c r="AX732" s="7"/>
      <c r="AY732" s="70" t="str">
        <f t="shared" si="119"/>
        <v>EXTENDED</v>
      </c>
      <c r="AZ732" s="70" t="str">
        <f t="shared" si="119"/>
        <v>EXTENDED</v>
      </c>
      <c r="BA732" s="1"/>
      <c r="BB732" s="57"/>
      <c r="BE732"/>
      <c r="BF732" s="1"/>
      <c r="BG732" s="1"/>
      <c r="BH732" s="1"/>
      <c r="BI732" s="1"/>
      <c r="BJ732" s="1"/>
      <c r="BK732" s="1"/>
      <c r="BL732" s="1"/>
      <c r="BM732" s="1"/>
      <c r="BN732" s="1"/>
      <c r="BO732" s="1"/>
      <c r="BP732" s="1"/>
      <c r="BQ732" s="1"/>
      <c r="BR732" s="1"/>
      <c r="BS732" s="1"/>
      <c r="BT732" s="1"/>
      <c r="BU732" s="1"/>
      <c r="BV732" s="1"/>
      <c r="BW732" s="1"/>
      <c r="BX732" s="1"/>
      <c r="BY732" s="1"/>
      <c r="BZ732" s="1"/>
    </row>
    <row r="733" spans="1:78" s="59" customFormat="1" ht="120" x14ac:dyDescent="0.2">
      <c r="A733" s="45" t="str">
        <f t="shared" si="123"/>
        <v>EXT</v>
      </c>
      <c r="B733" s="45"/>
      <c r="C733" s="45"/>
      <c r="D733" s="206" t="s">
        <v>3007</v>
      </c>
      <c r="E733" s="61" t="s">
        <v>41</v>
      </c>
      <c r="F733" s="282" t="e">
        <v>#N/A</v>
      </c>
      <c r="G733" s="62">
        <f t="shared" si="120"/>
        <v>6</v>
      </c>
      <c r="H733" s="62" t="s">
        <v>42</v>
      </c>
      <c r="I733" s="64" t="s">
        <v>498</v>
      </c>
      <c r="J733" s="64"/>
      <c r="K733" s="65" t="s">
        <v>326</v>
      </c>
      <c r="L733" s="65" t="s">
        <v>916</v>
      </c>
      <c r="M733" s="65" t="s">
        <v>35</v>
      </c>
      <c r="N733" s="64" t="s">
        <v>128</v>
      </c>
      <c r="O733" s="66" t="s">
        <v>42</v>
      </c>
      <c r="P733" s="66" t="str">
        <f t="shared" si="114"/>
        <v>0..1</v>
      </c>
      <c r="Q733" s="6" t="s">
        <v>3276</v>
      </c>
      <c r="R733" s="67" t="s">
        <v>3277</v>
      </c>
      <c r="S733" s="66" t="s">
        <v>329</v>
      </c>
      <c r="T733" s="68" t="s">
        <v>163</v>
      </c>
      <c r="U733" s="62" t="s">
        <v>42</v>
      </c>
      <c r="V733" s="66"/>
      <c r="W733" s="69"/>
      <c r="X733" s="38"/>
      <c r="Y733" s="70" t="s">
        <v>47</v>
      </c>
      <c r="Z733" s="70" t="s">
        <v>47</v>
      </c>
      <c r="AA733" s="4"/>
      <c r="AB733" s="13" t="str">
        <f t="shared" si="121"/>
        <v>/rsm:CrossIndustryInvoice/rsm:SupplyChainTradeTransaction/ram:ApplicableHeaderTradeDelivery/ram:ShipFromTradeParty/ram:SpecifiedLegalOrganization/ram:ID</v>
      </c>
      <c r="AC733" s="13" t="str">
        <f t="shared" si="122"/>
        <v>/@schemeID</v>
      </c>
      <c r="AD733" s="14">
        <f>COUNTIFS(R$4:R733,AB733)</f>
        <v>1</v>
      </c>
      <c r="AE733" s="1"/>
      <c r="AF733" s="61" t="str">
        <f t="shared" si="115"/>
        <v>EXT</v>
      </c>
      <c r="AG733" s="62">
        <f t="shared" si="117"/>
        <v>6</v>
      </c>
      <c r="AH733" s="62" t="str">
        <f t="shared" si="116"/>
        <v>0..1</v>
      </c>
      <c r="AI733" s="64" t="s">
        <v>330</v>
      </c>
      <c r="AJ733" s="64"/>
      <c r="AK733" s="65"/>
      <c r="AL733" s="65"/>
      <c r="AM733" s="65"/>
      <c r="AN733" s="64"/>
      <c r="AO733" s="66" t="str">
        <f t="shared" si="112"/>
        <v>0..1</v>
      </c>
      <c r="AP733" s="66" t="str">
        <f t="shared" si="112"/>
        <v>0..1</v>
      </c>
      <c r="AQ733" s="6" t="str">
        <f t="shared" si="112"/>
        <v>/rsm:CrossIndustryInvoice
/rsm:SupplyChainTradeTransaction
/ram:ApplicableHeaderTradeDelivery
/ram:ShipFromTradeParty
/ram:SpecifiedLegalOrganization
/ram:ID
/@schemeID</v>
      </c>
      <c r="AR733" s="67" t="str">
        <f t="shared" si="112"/>
        <v>/rsm:CrossIndustryInvoice/rsm:SupplyChainTradeTransaction/ram:ApplicableHeaderTradeDelivery/ram:ShipFromTradeParty/ram:SpecifiedLegalOrganization/ram:ID/@schemeID</v>
      </c>
      <c r="AS733" s="66" t="s">
        <v>329</v>
      </c>
      <c r="AT733" s="68" t="s">
        <v>163</v>
      </c>
      <c r="AU733" s="62" t="str">
        <f t="shared" si="118"/>
        <v>0..1</v>
      </c>
      <c r="AV733" s="66"/>
      <c r="AW733" s="69"/>
      <c r="AX733" s="7"/>
      <c r="AY733" s="70" t="str">
        <f t="shared" si="119"/>
        <v>EXTENDED</v>
      </c>
      <c r="AZ733" s="70" t="str">
        <f t="shared" si="119"/>
        <v>EXTENDED</v>
      </c>
      <c r="BA733" s="1"/>
      <c r="BB733" s="57"/>
      <c r="BE733"/>
      <c r="BF733" s="1"/>
      <c r="BG733" s="1"/>
      <c r="BH733" s="1"/>
      <c r="BI733" s="1"/>
      <c r="BJ733" s="1"/>
      <c r="BK733" s="1"/>
      <c r="BL733" s="1"/>
      <c r="BM733" s="1"/>
      <c r="BN733" s="1"/>
      <c r="BO733" s="1"/>
      <c r="BP733" s="1"/>
      <c r="BQ733" s="1"/>
      <c r="BR733" s="1"/>
      <c r="BS733" s="1"/>
      <c r="BT733" s="1"/>
      <c r="BU733" s="1"/>
      <c r="BV733" s="1"/>
      <c r="BW733" s="1"/>
      <c r="BX733" s="1"/>
      <c r="BY733" s="1"/>
      <c r="BZ733" s="1"/>
    </row>
    <row r="734" spans="1:78" s="59" customFormat="1" ht="105" x14ac:dyDescent="0.2">
      <c r="A734" s="45" t="str">
        <f t="shared" si="123"/>
        <v>EXT</v>
      </c>
      <c r="B734" s="45"/>
      <c r="C734" s="45"/>
      <c r="D734" s="206" t="s">
        <v>3007</v>
      </c>
      <c r="E734" s="61" t="s">
        <v>41</v>
      </c>
      <c r="F734" s="282" t="e">
        <v>#N/A</v>
      </c>
      <c r="G734" s="62">
        <f t="shared" si="120"/>
        <v>5</v>
      </c>
      <c r="H734" s="62" t="s">
        <v>42</v>
      </c>
      <c r="I734" s="64" t="s">
        <v>3069</v>
      </c>
      <c r="J734" s="64"/>
      <c r="K734" s="65"/>
      <c r="L734" s="65"/>
      <c r="M734" s="65"/>
      <c r="N734" s="64"/>
      <c r="O734" s="66" t="s">
        <v>42</v>
      </c>
      <c r="P734" s="66" t="str">
        <f t="shared" si="114"/>
        <v>0..1</v>
      </c>
      <c r="Q734" s="6" t="s">
        <v>3278</v>
      </c>
      <c r="R734" s="67" t="s">
        <v>3279</v>
      </c>
      <c r="S734" s="66" t="s">
        <v>73</v>
      </c>
      <c r="T734" s="68" t="s">
        <v>56</v>
      </c>
      <c r="U734" s="62" t="s">
        <v>42</v>
      </c>
      <c r="V734" s="66"/>
      <c r="W734" s="69"/>
      <c r="X734" s="38"/>
      <c r="Y734" s="70" t="s">
        <v>47</v>
      </c>
      <c r="Z734" s="70" t="s">
        <v>47</v>
      </c>
      <c r="AA734" s="4"/>
      <c r="AB734" s="13" t="str">
        <f t="shared" si="121"/>
        <v>/rsm:CrossIndustryInvoice/rsm:SupplyChainTradeTransaction/ram:ApplicableHeaderTradeDelivery/ram:ShipFromTradeParty/ram:SpecifiedLegalOrganization</v>
      </c>
      <c r="AC734" s="13" t="str">
        <f t="shared" si="122"/>
        <v>/ram:TradingBusinessName</v>
      </c>
      <c r="AD734" s="14">
        <f>COUNTIFS(R$4:R734,AB734)</f>
        <v>1</v>
      </c>
      <c r="AE734" s="1"/>
      <c r="AF734" s="61" t="str">
        <f t="shared" si="115"/>
        <v>EXT</v>
      </c>
      <c r="AG734" s="62">
        <f t="shared" si="117"/>
        <v>5</v>
      </c>
      <c r="AH734" s="62" t="str">
        <f t="shared" si="116"/>
        <v>0..1</v>
      </c>
      <c r="AI734" s="64" t="s">
        <v>2112</v>
      </c>
      <c r="AJ734" s="64"/>
      <c r="AK734" s="65"/>
      <c r="AL734" s="65"/>
      <c r="AM734" s="65"/>
      <c r="AN734" s="64"/>
      <c r="AO734" s="66" t="str">
        <f t="shared" si="112"/>
        <v>0..1</v>
      </c>
      <c r="AP734" s="66" t="str">
        <f t="shared" si="112"/>
        <v>0..1</v>
      </c>
      <c r="AQ734" s="6" t="str">
        <f t="shared" si="112"/>
        <v>/rsm:CrossIndustryInvoice
/rsm:SupplyChainTradeTransaction
/ram:ApplicableHeaderTradeDelivery
/ram:ShipFromTradeParty
/ram:SpecifiedLegalOrganization
/ram:TradingBusinessName</v>
      </c>
      <c r="AR734" s="67" t="str">
        <f t="shared" si="112"/>
        <v>/rsm:CrossIndustryInvoice/rsm:SupplyChainTradeTransaction/ram:ApplicableHeaderTradeDelivery/ram:ShipFromTradeParty/ram:SpecifiedLegalOrganization/ram:TradingBusinessName</v>
      </c>
      <c r="AS734" s="66" t="s">
        <v>73</v>
      </c>
      <c r="AT734" s="68" t="s">
        <v>56</v>
      </c>
      <c r="AU734" s="62" t="str">
        <f t="shared" si="118"/>
        <v>0..1</v>
      </c>
      <c r="AV734" s="66"/>
      <c r="AW734" s="69"/>
      <c r="AX734" s="7"/>
      <c r="AY734" s="70" t="str">
        <f t="shared" si="119"/>
        <v>EXTENDED</v>
      </c>
      <c r="AZ734" s="70" t="str">
        <f t="shared" si="119"/>
        <v>EXTENDED</v>
      </c>
      <c r="BA734" s="1"/>
      <c r="BB734" s="57"/>
      <c r="BE734"/>
      <c r="BF734" s="1"/>
      <c r="BG734" s="1"/>
      <c r="BH734" s="1"/>
      <c r="BI734" s="1"/>
      <c r="BJ734" s="1"/>
      <c r="BK734" s="1"/>
      <c r="BL734" s="1"/>
      <c r="BM734" s="1"/>
      <c r="BN734" s="1"/>
      <c r="BO734" s="1"/>
      <c r="BP734" s="1"/>
      <c r="BQ734" s="1"/>
      <c r="BR734" s="1"/>
      <c r="BS734" s="1"/>
      <c r="BT734" s="1"/>
      <c r="BU734" s="1"/>
      <c r="BV734" s="1"/>
      <c r="BW734" s="1"/>
      <c r="BX734" s="1"/>
      <c r="BY734" s="1"/>
      <c r="BZ734" s="1"/>
    </row>
    <row r="735" spans="1:78" s="59" customFormat="1" ht="105" x14ac:dyDescent="0.2">
      <c r="A735" s="45" t="str">
        <f t="shared" si="123"/>
        <v>EXT</v>
      </c>
      <c r="B735" s="131" t="s">
        <v>304</v>
      </c>
      <c r="C735" s="131"/>
      <c r="D735" s="206" t="s">
        <v>3007</v>
      </c>
      <c r="E735" s="162" t="s">
        <v>41</v>
      </c>
      <c r="F735" s="298" t="e">
        <v>#N/A</v>
      </c>
      <c r="G735" s="163">
        <f t="shared" si="120"/>
        <v>5</v>
      </c>
      <c r="H735" s="163" t="s">
        <v>42</v>
      </c>
      <c r="I735" s="164" t="s">
        <v>3280</v>
      </c>
      <c r="J735" s="164" t="s">
        <v>3073</v>
      </c>
      <c r="K735" s="165"/>
      <c r="L735" s="165"/>
      <c r="M735" s="165"/>
      <c r="N735" s="164"/>
      <c r="O735" s="66" t="s">
        <v>42</v>
      </c>
      <c r="P735" s="66" t="str">
        <f t="shared" si="114"/>
        <v>0..1</v>
      </c>
      <c r="Q735" s="167" t="s">
        <v>3281</v>
      </c>
      <c r="R735" s="168" t="s">
        <v>3282</v>
      </c>
      <c r="S735" s="166"/>
      <c r="T735" s="169"/>
      <c r="U735" s="163" t="s">
        <v>42</v>
      </c>
      <c r="V735" s="166"/>
      <c r="W735" s="170"/>
      <c r="X735" s="38"/>
      <c r="Y735" s="171" t="s">
        <v>47</v>
      </c>
      <c r="Z735" s="171" t="s">
        <v>47</v>
      </c>
      <c r="AA735" s="57"/>
      <c r="AB735" s="13" t="str">
        <f t="shared" si="121"/>
        <v>/rsm:CrossIndustryInvoice/rsm:SupplyChainTradeTransaction/ram:ApplicableHeaderTradeDelivery/ram:ShipFromTradeParty/ram:SpecifiedLegalOrganization</v>
      </c>
      <c r="AC735" s="13" t="str">
        <f t="shared" si="122"/>
        <v>/ram:PostalTradeAddress</v>
      </c>
      <c r="AD735" s="14">
        <f>COUNTIFS(R$4:R735,AB735)</f>
        <v>1</v>
      </c>
      <c r="AE735" s="57"/>
      <c r="AF735" s="162" t="str">
        <f t="shared" si="115"/>
        <v>EXT</v>
      </c>
      <c r="AG735" s="163">
        <f t="shared" si="117"/>
        <v>5</v>
      </c>
      <c r="AH735" s="163" t="str">
        <f t="shared" si="116"/>
        <v>0..1</v>
      </c>
      <c r="AI735" s="164" t="s">
        <v>1632</v>
      </c>
      <c r="AJ735" s="164" t="s">
        <v>1633</v>
      </c>
      <c r="AK735" s="165"/>
      <c r="AL735" s="165"/>
      <c r="AM735" s="165"/>
      <c r="AN735" s="164"/>
      <c r="AO735" s="66" t="str">
        <f t="shared" si="112"/>
        <v>0..1</v>
      </c>
      <c r="AP735" s="66" t="str">
        <f t="shared" si="112"/>
        <v>0..1</v>
      </c>
      <c r="AQ735" s="167" t="str">
        <f t="shared" si="112"/>
        <v>/rsm:CrossIndustryInvoice
/rsm:SupplyChainTradeTransaction
/ram:ApplicableHeaderTradeDelivery
/ram:ShipFromTradeParty
/ram:SpecifiedLegalOrganization
/ram:PostalTradeAddress</v>
      </c>
      <c r="AR735" s="168" t="str">
        <f t="shared" si="112"/>
        <v>/rsm:CrossIndustryInvoice/rsm:SupplyChainTradeTransaction/ram:ApplicableHeaderTradeDelivery/ram:ShipFromTradeParty/ram:SpecifiedLegalOrganization/ram:PostalTradeAddress</v>
      </c>
      <c r="AS735" s="166"/>
      <c r="AT735" s="169"/>
      <c r="AU735" s="163" t="str">
        <f t="shared" si="118"/>
        <v>0..1</v>
      </c>
      <c r="AV735" s="166"/>
      <c r="AW735" s="170"/>
      <c r="AX735" s="7"/>
      <c r="AY735" s="171" t="str">
        <f t="shared" si="119"/>
        <v>EXTENDED</v>
      </c>
      <c r="AZ735" s="171" t="str">
        <f t="shared" si="119"/>
        <v>EXTENDED</v>
      </c>
      <c r="BA735" s="1"/>
      <c r="BB735" s="57"/>
      <c r="BE735"/>
      <c r="BF735" s="1"/>
      <c r="BG735" s="1"/>
      <c r="BH735" s="1"/>
      <c r="BI735" s="1"/>
      <c r="BJ735" s="1"/>
      <c r="BK735" s="1"/>
      <c r="BL735" s="1"/>
      <c r="BM735" s="1"/>
      <c r="BN735" s="1"/>
      <c r="BO735" s="1"/>
      <c r="BP735" s="1"/>
      <c r="BQ735" s="1"/>
      <c r="BR735" s="1"/>
      <c r="BS735" s="1"/>
      <c r="BT735" s="1"/>
      <c r="BU735" s="1"/>
      <c r="BV735" s="1"/>
      <c r="BW735" s="1"/>
      <c r="BX735" s="1"/>
      <c r="BY735" s="1"/>
      <c r="BZ735" s="1"/>
    </row>
    <row r="736" spans="1:78" s="59" customFormat="1" ht="120" x14ac:dyDescent="0.2">
      <c r="A736" s="45" t="str">
        <f t="shared" si="123"/>
        <v>EXT</v>
      </c>
      <c r="B736" s="131" t="s">
        <v>304</v>
      </c>
      <c r="C736" s="131"/>
      <c r="D736" s="206" t="s">
        <v>3007</v>
      </c>
      <c r="E736" s="61" t="s">
        <v>41</v>
      </c>
      <c r="F736" s="282" t="e">
        <v>#N/A</v>
      </c>
      <c r="G736" s="62">
        <f t="shared" si="120"/>
        <v>6</v>
      </c>
      <c r="H736" s="62" t="s">
        <v>42</v>
      </c>
      <c r="I736" s="64" t="s">
        <v>1634</v>
      </c>
      <c r="J736" s="64" t="s">
        <v>1635</v>
      </c>
      <c r="K736" s="65" t="s">
        <v>1636</v>
      </c>
      <c r="L736" s="65"/>
      <c r="M736" s="65"/>
      <c r="N736" s="64"/>
      <c r="O736" s="66" t="s">
        <v>42</v>
      </c>
      <c r="P736" s="66" t="str">
        <f t="shared" si="114"/>
        <v>0..1</v>
      </c>
      <c r="Q736" s="6" t="s">
        <v>3283</v>
      </c>
      <c r="R736" s="67" t="s">
        <v>3284</v>
      </c>
      <c r="S736" s="66" t="s">
        <v>73</v>
      </c>
      <c r="T736" s="68" t="s">
        <v>56</v>
      </c>
      <c r="U736" s="62" t="s">
        <v>42</v>
      </c>
      <c r="V736" s="66"/>
      <c r="W736" s="69"/>
      <c r="X736" s="38"/>
      <c r="Y736" s="70" t="s">
        <v>47</v>
      </c>
      <c r="Z736" s="70" t="s">
        <v>47</v>
      </c>
      <c r="AA736" s="57"/>
      <c r="AB736" s="13" t="str">
        <f t="shared" si="121"/>
        <v>/rsm:CrossIndustryInvoice/rsm:SupplyChainTradeTransaction/ram:ApplicableHeaderTradeDelivery/ram:ShipFromTradeParty/ram:SpecifiedLegalOrganization/ram:PostalTradeAddress</v>
      </c>
      <c r="AC736" s="13" t="str">
        <f t="shared" si="122"/>
        <v>/ram:PostcodeCode</v>
      </c>
      <c r="AD736" s="14">
        <f>COUNTIFS(R$4:R736,AB736)</f>
        <v>1</v>
      </c>
      <c r="AE736" s="57"/>
      <c r="AF736" s="61" t="str">
        <f t="shared" si="115"/>
        <v>EXT</v>
      </c>
      <c r="AG736" s="62">
        <f t="shared" si="117"/>
        <v>6</v>
      </c>
      <c r="AH736" s="62" t="str">
        <f t="shared" si="116"/>
        <v>0..1</v>
      </c>
      <c r="AI736" s="64" t="s">
        <v>2544</v>
      </c>
      <c r="AJ736" s="64"/>
      <c r="AK736" s="65"/>
      <c r="AL736" s="65"/>
      <c r="AM736" s="65"/>
      <c r="AN736" s="64"/>
      <c r="AO736" s="66" t="str">
        <f t="shared" si="112"/>
        <v>0..1</v>
      </c>
      <c r="AP736" s="66" t="str">
        <f t="shared" si="112"/>
        <v>0..1</v>
      </c>
      <c r="AQ736" s="6" t="str">
        <f t="shared" si="112"/>
        <v>/rsm:CrossIndustryInvoice
/rsm:SupplyChainTradeTransaction
/ram:ApplicableHeaderTradeDelivery
/ram:ShipFromTradeParty
/ram:SpecifiedLegalOrganization
/ram:PostalTradeAddress
/ram:PostcodeCode</v>
      </c>
      <c r="AR736" s="67" t="str">
        <f t="shared" si="112"/>
        <v>/rsm:CrossIndustryInvoice/rsm:SupplyChainTradeTransaction/ram:ApplicableHeaderTradeDelivery/ram:ShipFromTradeParty/ram:SpecifiedLegalOrganization/ram:PostalTradeAddress/ram:PostcodeCode</v>
      </c>
      <c r="AS736" s="66" t="s">
        <v>73</v>
      </c>
      <c r="AT736" s="68" t="s">
        <v>56</v>
      </c>
      <c r="AU736" s="62" t="str">
        <f t="shared" si="118"/>
        <v>0..1</v>
      </c>
      <c r="AV736" s="66"/>
      <c r="AW736" s="69"/>
      <c r="AX736" s="7"/>
      <c r="AY736" s="70" t="str">
        <f t="shared" si="119"/>
        <v>EXTENDED</v>
      </c>
      <c r="AZ736" s="70" t="str">
        <f t="shared" si="119"/>
        <v>EXTENDED</v>
      </c>
      <c r="BA736" s="1"/>
      <c r="BB736" s="57"/>
      <c r="BE736"/>
      <c r="BF736" s="1"/>
      <c r="BG736" s="1"/>
      <c r="BH736" s="1"/>
      <c r="BI736" s="1"/>
      <c r="BJ736" s="1"/>
      <c r="BK736" s="1"/>
      <c r="BL736" s="1"/>
      <c r="BM736" s="1"/>
      <c r="BN736" s="1"/>
      <c r="BO736" s="1"/>
      <c r="BP736" s="1"/>
      <c r="BQ736" s="1"/>
      <c r="BR736" s="1"/>
      <c r="BS736" s="1"/>
      <c r="BT736" s="1"/>
      <c r="BU736" s="1"/>
      <c r="BV736" s="1"/>
      <c r="BW736" s="1"/>
      <c r="BX736" s="1"/>
      <c r="BY736" s="1"/>
      <c r="BZ736" s="1"/>
    </row>
    <row r="737" spans="1:78" s="59" customFormat="1" ht="120" x14ac:dyDescent="0.2">
      <c r="A737" s="45" t="str">
        <f t="shared" si="123"/>
        <v>EXT</v>
      </c>
      <c r="B737" s="131" t="s">
        <v>304</v>
      </c>
      <c r="C737" s="131"/>
      <c r="D737" s="206" t="s">
        <v>3007</v>
      </c>
      <c r="E737" s="61" t="s">
        <v>41</v>
      </c>
      <c r="F737" s="282" t="e">
        <v>#N/A</v>
      </c>
      <c r="G737" s="62">
        <f t="shared" si="120"/>
        <v>6</v>
      </c>
      <c r="H737" s="62" t="s">
        <v>42</v>
      </c>
      <c r="I737" s="64" t="s">
        <v>1640</v>
      </c>
      <c r="J737" s="64" t="s">
        <v>1641</v>
      </c>
      <c r="K737" s="65" t="s">
        <v>1642</v>
      </c>
      <c r="L737" s="65"/>
      <c r="M737" s="65"/>
      <c r="N737" s="64"/>
      <c r="O737" s="66" t="s">
        <v>42</v>
      </c>
      <c r="P737" s="66" t="str">
        <f t="shared" si="114"/>
        <v>0..1</v>
      </c>
      <c r="Q737" s="6" t="s">
        <v>3285</v>
      </c>
      <c r="R737" s="67" t="s">
        <v>3286</v>
      </c>
      <c r="S737" s="66" t="s">
        <v>73</v>
      </c>
      <c r="T737" s="68" t="s">
        <v>56</v>
      </c>
      <c r="U737" s="62" t="s">
        <v>42</v>
      </c>
      <c r="V737" s="66"/>
      <c r="W737" s="69"/>
      <c r="X737" s="38"/>
      <c r="Y737" s="70" t="s">
        <v>47</v>
      </c>
      <c r="Z737" s="70" t="s">
        <v>47</v>
      </c>
      <c r="AA737" s="57"/>
      <c r="AB737" s="13" t="str">
        <f t="shared" si="121"/>
        <v>/rsm:CrossIndustryInvoice/rsm:SupplyChainTradeTransaction/ram:ApplicableHeaderTradeDelivery/ram:ShipFromTradeParty/ram:SpecifiedLegalOrganization/ram:PostalTradeAddress</v>
      </c>
      <c r="AC737" s="13" t="str">
        <f t="shared" si="122"/>
        <v>/ram:LineOne</v>
      </c>
      <c r="AD737" s="14">
        <f>COUNTIFS(R$4:R737,AB737)</f>
        <v>1</v>
      </c>
      <c r="AE737" s="57"/>
      <c r="AF737" s="61" t="str">
        <f t="shared" si="115"/>
        <v>EXT</v>
      </c>
      <c r="AG737" s="62">
        <f t="shared" si="117"/>
        <v>6</v>
      </c>
      <c r="AH737" s="62" t="str">
        <f t="shared" si="116"/>
        <v>0..1</v>
      </c>
      <c r="AI737" s="64" t="s">
        <v>2547</v>
      </c>
      <c r="AJ737" s="64"/>
      <c r="AK737" s="65"/>
      <c r="AL737" s="65"/>
      <c r="AM737" s="65"/>
      <c r="AN737" s="64"/>
      <c r="AO737" s="66" t="str">
        <f t="shared" si="112"/>
        <v>0..1</v>
      </c>
      <c r="AP737" s="66" t="str">
        <f t="shared" si="112"/>
        <v>0..1</v>
      </c>
      <c r="AQ737" s="6" t="str">
        <f t="shared" si="112"/>
        <v>/rsm:CrossIndustryInvoice
/rsm:SupplyChainTradeTransaction
/ram:ApplicableHeaderTradeDelivery
/ram:ShipFromTradeParty
/ram:SpecifiedLegalOrganization
/ram:PostalTradeAddress
/ram:LineOne</v>
      </c>
      <c r="AR737" s="67" t="str">
        <f t="shared" si="112"/>
        <v>/rsm:CrossIndustryInvoice/rsm:SupplyChainTradeTransaction/ram:ApplicableHeaderTradeDelivery/ram:ShipFromTradeParty/ram:SpecifiedLegalOrganization/ram:PostalTradeAddress/ram:LineOne</v>
      </c>
      <c r="AS737" s="66" t="s">
        <v>73</v>
      </c>
      <c r="AT737" s="68" t="s">
        <v>56</v>
      </c>
      <c r="AU737" s="62" t="str">
        <f t="shared" si="118"/>
        <v>0..1</v>
      </c>
      <c r="AV737" s="66"/>
      <c r="AW737" s="69"/>
      <c r="AX737" s="7"/>
      <c r="AY737" s="70" t="str">
        <f t="shared" si="119"/>
        <v>EXTENDED</v>
      </c>
      <c r="AZ737" s="70" t="str">
        <f t="shared" si="119"/>
        <v>EXTENDED</v>
      </c>
      <c r="BA737" s="1"/>
      <c r="BB737" s="57"/>
      <c r="BE737"/>
      <c r="BF737" s="1"/>
      <c r="BG737" s="1"/>
      <c r="BH737" s="1"/>
      <c r="BI737" s="1"/>
      <c r="BJ737" s="1"/>
      <c r="BK737" s="1"/>
      <c r="BL737" s="1"/>
      <c r="BM737" s="1"/>
      <c r="BN737" s="1"/>
      <c r="BO737" s="1"/>
      <c r="BP737" s="1"/>
      <c r="BQ737" s="1"/>
      <c r="BR737" s="1"/>
      <c r="BS737" s="1"/>
      <c r="BT737" s="1"/>
      <c r="BU737" s="1"/>
      <c r="BV737" s="1"/>
      <c r="BW737" s="1"/>
      <c r="BX737" s="1"/>
      <c r="BY737" s="1"/>
      <c r="BZ737" s="1"/>
    </row>
    <row r="738" spans="1:78" s="59" customFormat="1" ht="120" x14ac:dyDescent="0.2">
      <c r="A738" s="45" t="str">
        <f t="shared" si="123"/>
        <v>EXT</v>
      </c>
      <c r="B738" s="131" t="s">
        <v>304</v>
      </c>
      <c r="C738" s="131"/>
      <c r="D738" s="206" t="s">
        <v>3007</v>
      </c>
      <c r="E738" s="61" t="s">
        <v>41</v>
      </c>
      <c r="F738" s="282" t="e">
        <v>#N/A</v>
      </c>
      <c r="G738" s="62">
        <f t="shared" si="120"/>
        <v>6</v>
      </c>
      <c r="H738" s="62" t="s">
        <v>42</v>
      </c>
      <c r="I738" s="64" t="s">
        <v>1646</v>
      </c>
      <c r="J738" s="64" t="s">
        <v>1647</v>
      </c>
      <c r="K738" s="65"/>
      <c r="L738" s="65"/>
      <c r="M738" s="65"/>
      <c r="N738" s="64"/>
      <c r="O738" s="66" t="s">
        <v>42</v>
      </c>
      <c r="P738" s="66" t="str">
        <f t="shared" si="114"/>
        <v>0..1</v>
      </c>
      <c r="Q738" s="6" t="s">
        <v>3287</v>
      </c>
      <c r="R738" s="67" t="s">
        <v>3288</v>
      </c>
      <c r="S738" s="66" t="s">
        <v>73</v>
      </c>
      <c r="T738" s="68" t="s">
        <v>56</v>
      </c>
      <c r="U738" s="62" t="s">
        <v>42</v>
      </c>
      <c r="V738" s="66"/>
      <c r="W738" s="69"/>
      <c r="X738" s="38"/>
      <c r="Y738" s="70" t="s">
        <v>47</v>
      </c>
      <c r="Z738" s="70" t="s">
        <v>47</v>
      </c>
      <c r="AA738" s="57"/>
      <c r="AB738" s="13" t="str">
        <f t="shared" si="121"/>
        <v>/rsm:CrossIndustryInvoice/rsm:SupplyChainTradeTransaction/ram:ApplicableHeaderTradeDelivery/ram:ShipFromTradeParty/ram:SpecifiedLegalOrganization/ram:PostalTradeAddress</v>
      </c>
      <c r="AC738" s="13" t="str">
        <f t="shared" si="122"/>
        <v>/ram:LineTwo</v>
      </c>
      <c r="AD738" s="14">
        <f>COUNTIFS(R$4:R738,AB738)</f>
        <v>1</v>
      </c>
      <c r="AE738" s="57"/>
      <c r="AF738" s="61" t="str">
        <f t="shared" si="115"/>
        <v>EXT</v>
      </c>
      <c r="AG738" s="62">
        <f t="shared" si="117"/>
        <v>6</v>
      </c>
      <c r="AH738" s="62" t="str">
        <f t="shared" si="116"/>
        <v>0..1</v>
      </c>
      <c r="AI738" s="64" t="s">
        <v>2550</v>
      </c>
      <c r="AJ738" s="64"/>
      <c r="AK738" s="65"/>
      <c r="AL738" s="65"/>
      <c r="AM738" s="65"/>
      <c r="AN738" s="64"/>
      <c r="AO738" s="66" t="str">
        <f t="shared" si="112"/>
        <v>0..1</v>
      </c>
      <c r="AP738" s="66" t="str">
        <f t="shared" si="112"/>
        <v>0..1</v>
      </c>
      <c r="AQ738" s="6" t="str">
        <f t="shared" si="112"/>
        <v>/rsm:CrossIndustryInvoice
/rsm:SupplyChainTradeTransaction
/ram:ApplicableHeaderTradeDelivery
/ram:ShipFromTradeParty
/ram:SpecifiedLegalOrganization
/ram:PostalTradeAddress
/ram:LineTwo</v>
      </c>
      <c r="AR738" s="67" t="str">
        <f t="shared" si="112"/>
        <v>/rsm:CrossIndustryInvoice/rsm:SupplyChainTradeTransaction/ram:ApplicableHeaderTradeDelivery/ram:ShipFromTradeParty/ram:SpecifiedLegalOrganization/ram:PostalTradeAddress/ram:LineTwo</v>
      </c>
      <c r="AS738" s="66" t="s">
        <v>73</v>
      </c>
      <c r="AT738" s="68" t="s">
        <v>56</v>
      </c>
      <c r="AU738" s="62" t="str">
        <f t="shared" si="118"/>
        <v>0..1</v>
      </c>
      <c r="AV738" s="66"/>
      <c r="AW738" s="69"/>
      <c r="AX738" s="7"/>
      <c r="AY738" s="70" t="str">
        <f t="shared" si="119"/>
        <v>EXTENDED</v>
      </c>
      <c r="AZ738" s="70" t="str">
        <f t="shared" si="119"/>
        <v>EXTENDED</v>
      </c>
      <c r="BA738" s="1"/>
      <c r="BB738" s="57"/>
      <c r="BE738"/>
      <c r="BF738" s="1"/>
      <c r="BG738" s="1"/>
      <c r="BH738" s="1"/>
      <c r="BI738" s="1"/>
      <c r="BJ738" s="1"/>
      <c r="BK738" s="1"/>
      <c r="BL738" s="1"/>
      <c r="BM738" s="1"/>
      <c r="BN738" s="1"/>
      <c r="BO738" s="1"/>
      <c r="BP738" s="1"/>
      <c r="BQ738" s="1"/>
      <c r="BR738" s="1"/>
      <c r="BS738" s="1"/>
      <c r="BT738" s="1"/>
      <c r="BU738" s="1"/>
      <c r="BV738" s="1"/>
      <c r="BW738" s="1"/>
      <c r="BX738" s="1"/>
      <c r="BY738" s="1"/>
      <c r="BZ738" s="1"/>
    </row>
    <row r="739" spans="1:78" s="59" customFormat="1" ht="120" x14ac:dyDescent="0.2">
      <c r="A739" s="45" t="str">
        <f t="shared" si="123"/>
        <v>EXT</v>
      </c>
      <c r="B739" s="131" t="s">
        <v>304</v>
      </c>
      <c r="C739" s="131"/>
      <c r="D739" s="206" t="s">
        <v>3007</v>
      </c>
      <c r="E739" s="61" t="s">
        <v>41</v>
      </c>
      <c r="F739" s="282" t="e">
        <v>#N/A</v>
      </c>
      <c r="G739" s="62">
        <f t="shared" si="120"/>
        <v>6</v>
      </c>
      <c r="H739" s="62" t="s">
        <v>42</v>
      </c>
      <c r="I739" s="64" t="s">
        <v>1651</v>
      </c>
      <c r="J739" s="64" t="s">
        <v>1647</v>
      </c>
      <c r="K739" s="65"/>
      <c r="L739" s="65"/>
      <c r="M739" s="65"/>
      <c r="N739" s="64"/>
      <c r="O739" s="66" t="s">
        <v>42</v>
      </c>
      <c r="P739" s="66" t="str">
        <f t="shared" si="114"/>
        <v>0..1</v>
      </c>
      <c r="Q739" s="6" t="s">
        <v>3289</v>
      </c>
      <c r="R739" s="67" t="s">
        <v>3290</v>
      </c>
      <c r="S739" s="66" t="s">
        <v>73</v>
      </c>
      <c r="T739" s="68" t="s">
        <v>56</v>
      </c>
      <c r="U739" s="62" t="s">
        <v>42</v>
      </c>
      <c r="V739" s="66"/>
      <c r="W739" s="69"/>
      <c r="X739" s="38"/>
      <c r="Y739" s="70" t="s">
        <v>47</v>
      </c>
      <c r="Z739" s="70" t="s">
        <v>47</v>
      </c>
      <c r="AA739" s="190"/>
      <c r="AB739" s="13" t="str">
        <f t="shared" si="121"/>
        <v>/rsm:CrossIndustryInvoice/rsm:SupplyChainTradeTransaction/ram:ApplicableHeaderTradeDelivery/ram:ShipFromTradeParty/ram:SpecifiedLegalOrganization/ram:PostalTradeAddress</v>
      </c>
      <c r="AC739" s="13" t="str">
        <f t="shared" si="122"/>
        <v>/ram:LineThree</v>
      </c>
      <c r="AD739" s="14">
        <f>COUNTIFS(R$4:R739,AB739)</f>
        <v>1</v>
      </c>
      <c r="AE739" s="11"/>
      <c r="AF739" s="61" t="str">
        <f t="shared" si="115"/>
        <v>EXT</v>
      </c>
      <c r="AG739" s="62">
        <f t="shared" si="117"/>
        <v>6</v>
      </c>
      <c r="AH739" s="62" t="str">
        <f t="shared" si="116"/>
        <v>0..1</v>
      </c>
      <c r="AI739" s="64" t="s">
        <v>2553</v>
      </c>
      <c r="AJ739" s="64"/>
      <c r="AK739" s="65"/>
      <c r="AL739" s="65"/>
      <c r="AM739" s="65"/>
      <c r="AN739" s="64"/>
      <c r="AO739" s="66" t="str">
        <f t="shared" si="112"/>
        <v>0..1</v>
      </c>
      <c r="AP739" s="66" t="str">
        <f t="shared" si="112"/>
        <v>0..1</v>
      </c>
      <c r="AQ739" s="6" t="str">
        <f t="shared" si="112"/>
        <v>/rsm:CrossIndustryInvoice
/rsm:SupplyChainTradeTransaction
/ram:ApplicableHeaderTradeDelivery
/ram:ShipFromTradeParty
/ram:SpecifiedLegalOrganization
/ram:PostalTradeAddress
/ram:LineThree</v>
      </c>
      <c r="AR739" s="67" t="str">
        <f t="shared" si="112"/>
        <v>/rsm:CrossIndustryInvoice/rsm:SupplyChainTradeTransaction/ram:ApplicableHeaderTradeDelivery/ram:ShipFromTradeParty/ram:SpecifiedLegalOrganization/ram:PostalTradeAddress/ram:LineThree</v>
      </c>
      <c r="AS739" s="66" t="s">
        <v>73</v>
      </c>
      <c r="AT739" s="68" t="s">
        <v>56</v>
      </c>
      <c r="AU739" s="62" t="str">
        <f t="shared" si="118"/>
        <v>0..1</v>
      </c>
      <c r="AV739" s="66"/>
      <c r="AW739" s="69"/>
      <c r="AX739" s="7"/>
      <c r="AY739" s="70" t="str">
        <f t="shared" si="119"/>
        <v>EXTENDED</v>
      </c>
      <c r="AZ739" s="70" t="str">
        <f t="shared" si="119"/>
        <v>EXTENDED</v>
      </c>
      <c r="BA739" s="1"/>
      <c r="BB739" s="57"/>
      <c r="BE739"/>
      <c r="BF739" s="1"/>
      <c r="BG739" s="1"/>
      <c r="BH739" s="1"/>
      <c r="BI739" s="1"/>
      <c r="BJ739" s="1"/>
      <c r="BK739" s="1"/>
      <c r="BL739" s="1"/>
      <c r="BM739" s="1"/>
      <c r="BN739" s="1"/>
      <c r="BO739" s="1"/>
      <c r="BP739" s="1"/>
      <c r="BQ739" s="1"/>
      <c r="BR739" s="1"/>
      <c r="BS739" s="1"/>
      <c r="BT739" s="1"/>
      <c r="BU739" s="1"/>
      <c r="BV739" s="1"/>
      <c r="BW739" s="1"/>
      <c r="BX739" s="1"/>
      <c r="BY739" s="1"/>
      <c r="BZ739" s="1"/>
    </row>
    <row r="740" spans="1:78" s="59" customFormat="1" ht="120" x14ac:dyDescent="0.2">
      <c r="A740" s="45" t="str">
        <f t="shared" si="123"/>
        <v>EXT</v>
      </c>
      <c r="B740" s="131" t="s">
        <v>304</v>
      </c>
      <c r="C740" s="131"/>
      <c r="D740" s="206" t="s">
        <v>3007</v>
      </c>
      <c r="E740" s="61" t="s">
        <v>41</v>
      </c>
      <c r="F740" s="282" t="e">
        <v>#N/A</v>
      </c>
      <c r="G740" s="62">
        <f t="shared" si="120"/>
        <v>6</v>
      </c>
      <c r="H740" s="62" t="s">
        <v>42</v>
      </c>
      <c r="I740" s="64" t="s">
        <v>1655</v>
      </c>
      <c r="J740" s="64" t="s">
        <v>1931</v>
      </c>
      <c r="K740" s="65"/>
      <c r="L740" s="65"/>
      <c r="M740" s="65"/>
      <c r="N740" s="64"/>
      <c r="O740" s="66" t="s">
        <v>42</v>
      </c>
      <c r="P740" s="66" t="str">
        <f t="shared" si="114"/>
        <v>0..1</v>
      </c>
      <c r="Q740" s="6" t="s">
        <v>3291</v>
      </c>
      <c r="R740" s="67" t="s">
        <v>3292</v>
      </c>
      <c r="S740" s="66" t="s">
        <v>73</v>
      </c>
      <c r="T740" s="68" t="s">
        <v>56</v>
      </c>
      <c r="U740" s="62" t="s">
        <v>42</v>
      </c>
      <c r="V740" s="66"/>
      <c r="W740" s="69"/>
      <c r="X740" s="38"/>
      <c r="Y740" s="70" t="s">
        <v>47</v>
      </c>
      <c r="Z740" s="70" t="s">
        <v>47</v>
      </c>
      <c r="AA740" s="190"/>
      <c r="AB740" s="13" t="str">
        <f t="shared" si="121"/>
        <v>/rsm:CrossIndustryInvoice/rsm:SupplyChainTradeTransaction/ram:ApplicableHeaderTradeDelivery/ram:ShipFromTradeParty/ram:SpecifiedLegalOrganization/ram:PostalTradeAddress</v>
      </c>
      <c r="AC740" s="13" t="str">
        <f t="shared" si="122"/>
        <v>/ram:CityName</v>
      </c>
      <c r="AD740" s="14">
        <f>COUNTIFS(R$4:R740,AB740)</f>
        <v>1</v>
      </c>
      <c r="AE740" s="11"/>
      <c r="AF740" s="61" t="str">
        <f t="shared" si="115"/>
        <v>EXT</v>
      </c>
      <c r="AG740" s="62">
        <f t="shared" si="117"/>
        <v>6</v>
      </c>
      <c r="AH740" s="62" t="str">
        <f t="shared" si="116"/>
        <v>0..1</v>
      </c>
      <c r="AI740" s="64" t="s">
        <v>2893</v>
      </c>
      <c r="AJ740" s="64"/>
      <c r="AK740" s="65"/>
      <c r="AL740" s="65"/>
      <c r="AM740" s="65"/>
      <c r="AN740" s="64"/>
      <c r="AO740" s="66" t="str">
        <f t="shared" si="112"/>
        <v>0..1</v>
      </c>
      <c r="AP740" s="66" t="str">
        <f t="shared" si="112"/>
        <v>0..1</v>
      </c>
      <c r="AQ740" s="6" t="str">
        <f t="shared" si="112"/>
        <v>/rsm:CrossIndustryInvoice
/rsm:SupplyChainTradeTransaction
/ram:ApplicableHeaderTradeDelivery
/ram:ShipFromTradeParty
/ram:SpecifiedLegalOrganization
/ram:PostalTradeAddress
/ram:CityName</v>
      </c>
      <c r="AR740" s="67" t="str">
        <f t="shared" si="112"/>
        <v>/rsm:CrossIndustryInvoice/rsm:SupplyChainTradeTransaction/ram:ApplicableHeaderTradeDelivery/ram:ShipFromTradeParty/ram:SpecifiedLegalOrganization/ram:PostalTradeAddress/ram:CityName</v>
      </c>
      <c r="AS740" s="66" t="s">
        <v>73</v>
      </c>
      <c r="AT740" s="68" t="s">
        <v>56</v>
      </c>
      <c r="AU740" s="62" t="str">
        <f t="shared" si="118"/>
        <v>0..1</v>
      </c>
      <c r="AV740" s="66"/>
      <c r="AW740" s="69"/>
      <c r="AX740" s="7"/>
      <c r="AY740" s="70" t="str">
        <f t="shared" si="119"/>
        <v>EXTENDED</v>
      </c>
      <c r="AZ740" s="70" t="str">
        <f t="shared" si="119"/>
        <v>EXTENDED</v>
      </c>
      <c r="BA740" s="1"/>
      <c r="BB740" s="57"/>
      <c r="BE740"/>
      <c r="BF740" s="1"/>
      <c r="BG740" s="1"/>
      <c r="BH740" s="1"/>
      <c r="BI740" s="1"/>
      <c r="BJ740" s="1"/>
      <c r="BK740" s="1"/>
      <c r="BL740" s="1"/>
      <c r="BM740" s="1"/>
      <c r="BN740" s="1"/>
      <c r="BO740" s="1"/>
      <c r="BP740" s="1"/>
      <c r="BQ740" s="1"/>
      <c r="BR740" s="1"/>
      <c r="BS740" s="1"/>
      <c r="BT740" s="1"/>
      <c r="BU740" s="1"/>
      <c r="BV740" s="1"/>
      <c r="BW740" s="1"/>
      <c r="BX740" s="1"/>
      <c r="BY740" s="1"/>
      <c r="BZ740" s="1"/>
    </row>
    <row r="741" spans="1:78" s="59" customFormat="1" ht="120" x14ac:dyDescent="0.2">
      <c r="A741" s="45" t="str">
        <f t="shared" si="123"/>
        <v>EXT</v>
      </c>
      <c r="B741" s="131" t="s">
        <v>304</v>
      </c>
      <c r="C741" s="131"/>
      <c r="D741" s="206" t="s">
        <v>3007</v>
      </c>
      <c r="E741" s="61" t="s">
        <v>41</v>
      </c>
      <c r="F741" s="282" t="e">
        <v>#N/A</v>
      </c>
      <c r="G741" s="62">
        <f t="shared" si="120"/>
        <v>6</v>
      </c>
      <c r="H741" s="62" t="s">
        <v>32</v>
      </c>
      <c r="I741" s="64" t="s">
        <v>1660</v>
      </c>
      <c r="J741" s="64" t="s">
        <v>1661</v>
      </c>
      <c r="K741" s="65" t="s">
        <v>480</v>
      </c>
      <c r="L741" s="65"/>
      <c r="M741" s="65"/>
      <c r="N741" s="64"/>
      <c r="O741" s="66" t="s">
        <v>32</v>
      </c>
      <c r="P741" s="66" t="str">
        <f t="shared" si="114"/>
        <v>1..1</v>
      </c>
      <c r="Q741" s="6" t="s">
        <v>3293</v>
      </c>
      <c r="R741" s="67" t="s">
        <v>3294</v>
      </c>
      <c r="S741" s="66" t="s">
        <v>131</v>
      </c>
      <c r="T741" s="68" t="s">
        <v>56</v>
      </c>
      <c r="U741" s="62" t="s">
        <v>42</v>
      </c>
      <c r="V741" s="66"/>
      <c r="W741" s="69"/>
      <c r="X741" s="38"/>
      <c r="Y741" s="70" t="s">
        <v>47</v>
      </c>
      <c r="Z741" s="70" t="s">
        <v>47</v>
      </c>
      <c r="AA741" s="190"/>
      <c r="AB741" s="13" t="str">
        <f t="shared" si="121"/>
        <v>/rsm:CrossIndustryInvoice/rsm:SupplyChainTradeTransaction/ram:ApplicableHeaderTradeDelivery/ram:ShipFromTradeParty/ram:SpecifiedLegalOrganization/ram:PostalTradeAddress</v>
      </c>
      <c r="AC741" s="13" t="str">
        <f t="shared" si="122"/>
        <v>/ram:CountryID</v>
      </c>
      <c r="AD741" s="14">
        <f>COUNTIFS(R$4:R741,AB741)</f>
        <v>1</v>
      </c>
      <c r="AE741" s="11"/>
      <c r="AF741" s="61" t="str">
        <f t="shared" si="115"/>
        <v>EXT</v>
      </c>
      <c r="AG741" s="62">
        <f t="shared" si="117"/>
        <v>6</v>
      </c>
      <c r="AH741" s="62" t="str">
        <f t="shared" si="116"/>
        <v>1..1</v>
      </c>
      <c r="AI741" s="64" t="s">
        <v>2559</v>
      </c>
      <c r="AJ741" s="64"/>
      <c r="AK741" s="65"/>
      <c r="AL741" s="65"/>
      <c r="AM741" s="65"/>
      <c r="AN741" s="64"/>
      <c r="AO741" s="66" t="str">
        <f t="shared" si="112"/>
        <v>1..1</v>
      </c>
      <c r="AP741" s="66" t="str">
        <f t="shared" si="112"/>
        <v>1..1</v>
      </c>
      <c r="AQ741" s="6" t="str">
        <f t="shared" si="112"/>
        <v>/rsm:CrossIndustryInvoice
/rsm:SupplyChainTradeTransaction
/ram:ApplicableHeaderTradeDelivery
/ram:ShipFromTradeParty
/ram:SpecifiedLegalOrganization
/ram:PostalTradeAddress
/ram:CountryID</v>
      </c>
      <c r="AR741" s="67" t="str">
        <f t="shared" si="112"/>
        <v>/rsm:CrossIndustryInvoice/rsm:SupplyChainTradeTransaction/ram:ApplicableHeaderTradeDelivery/ram:ShipFromTradeParty/ram:SpecifiedLegalOrganization/ram:PostalTradeAddress/ram:CountryID</v>
      </c>
      <c r="AS741" s="66" t="s">
        <v>131</v>
      </c>
      <c r="AT741" s="68" t="s">
        <v>56</v>
      </c>
      <c r="AU741" s="62" t="str">
        <f t="shared" si="118"/>
        <v>0..1</v>
      </c>
      <c r="AV741" s="66"/>
      <c r="AW741" s="69"/>
      <c r="AX741" s="7"/>
      <c r="AY741" s="70" t="str">
        <f t="shared" si="119"/>
        <v>EXTENDED</v>
      </c>
      <c r="AZ741" s="70" t="str">
        <f t="shared" si="119"/>
        <v>EXTENDED</v>
      </c>
      <c r="BA741" s="1"/>
      <c r="BB741" s="57"/>
      <c r="BE741"/>
      <c r="BF741" s="1"/>
      <c r="BG741" s="1"/>
      <c r="BH741" s="1"/>
      <c r="BI741" s="1"/>
      <c r="BJ741" s="1"/>
      <c r="BK741" s="1"/>
      <c r="BL741" s="1"/>
      <c r="BM741" s="1"/>
      <c r="BN741" s="1"/>
      <c r="BO741" s="1"/>
      <c r="BP741" s="1"/>
      <c r="BQ741" s="1"/>
      <c r="BR741" s="1"/>
      <c r="BS741" s="1"/>
      <c r="BT741" s="1"/>
      <c r="BU741" s="1"/>
      <c r="BV741" s="1"/>
      <c r="BW741" s="1"/>
      <c r="BX741" s="1"/>
      <c r="BY741" s="1"/>
      <c r="BZ741" s="1"/>
    </row>
    <row r="742" spans="1:78" s="59" customFormat="1" ht="120" x14ac:dyDescent="0.2">
      <c r="A742" s="45" t="str">
        <f t="shared" si="123"/>
        <v>EXT</v>
      </c>
      <c r="B742" s="131" t="s">
        <v>304</v>
      </c>
      <c r="C742" s="131"/>
      <c r="D742" s="206" t="s">
        <v>3007</v>
      </c>
      <c r="E742" s="61" t="s">
        <v>41</v>
      </c>
      <c r="F742" s="282" t="e">
        <v>#N/A</v>
      </c>
      <c r="G742" s="62">
        <f t="shared" si="120"/>
        <v>6</v>
      </c>
      <c r="H742" s="62"/>
      <c r="I742" s="64" t="s">
        <v>1666</v>
      </c>
      <c r="J742" s="64" t="s">
        <v>1667</v>
      </c>
      <c r="K742" s="65" t="s">
        <v>1668</v>
      </c>
      <c r="L742" s="65"/>
      <c r="M742" s="65" t="s">
        <v>35</v>
      </c>
      <c r="N742" s="64" t="s">
        <v>70</v>
      </c>
      <c r="O742" s="66" t="s">
        <v>42</v>
      </c>
      <c r="P742" s="66" t="str">
        <f t="shared" si="114"/>
        <v>0..1</v>
      </c>
      <c r="Q742" s="6" t="s">
        <v>3295</v>
      </c>
      <c r="R742" s="67" t="s">
        <v>3296</v>
      </c>
      <c r="S742" s="66" t="s">
        <v>73</v>
      </c>
      <c r="T742" s="68" t="s">
        <v>56</v>
      </c>
      <c r="U742" s="62" t="s">
        <v>62</v>
      </c>
      <c r="V742" s="66"/>
      <c r="W742" s="69" t="s">
        <v>35</v>
      </c>
      <c r="X742" s="38"/>
      <c r="Y742" s="70" t="s">
        <v>47</v>
      </c>
      <c r="Z742" s="70" t="s">
        <v>47</v>
      </c>
      <c r="AA742" s="190"/>
      <c r="AB742" s="13" t="str">
        <f t="shared" si="121"/>
        <v>/rsm:CrossIndustryInvoice/rsm:SupplyChainTradeTransaction/ram:ApplicableHeaderTradeDelivery/ram:ShipFromTradeParty/ram:SpecifiedLegalOrganization/ram:PostalTradeAddress</v>
      </c>
      <c r="AC742" s="13" t="str">
        <f t="shared" si="122"/>
        <v>/ram:CountrySubDivisionName</v>
      </c>
      <c r="AD742" s="14">
        <f>COUNTIFS(R$4:R742,AB742)</f>
        <v>1</v>
      </c>
      <c r="AE742" s="11"/>
      <c r="AF742" s="61" t="str">
        <f t="shared" si="115"/>
        <v>EXT</v>
      </c>
      <c r="AG742" s="62">
        <f t="shared" si="117"/>
        <v>6</v>
      </c>
      <c r="AH742" s="62">
        <f t="shared" si="116"/>
        <v>0</v>
      </c>
      <c r="AI742" s="64" t="s">
        <v>2898</v>
      </c>
      <c r="AJ742" s="64" t="s">
        <v>1671</v>
      </c>
      <c r="AK742" s="65" t="s">
        <v>1672</v>
      </c>
      <c r="AL742" s="65"/>
      <c r="AM742" s="65" t="s">
        <v>35</v>
      </c>
      <c r="AN742" s="64" t="s">
        <v>78</v>
      </c>
      <c r="AO742" s="66" t="str">
        <f t="shared" si="112"/>
        <v>0..1</v>
      </c>
      <c r="AP742" s="66" t="str">
        <f t="shared" si="112"/>
        <v>0..1</v>
      </c>
      <c r="AQ742" s="6" t="str">
        <f t="shared" si="112"/>
        <v>/rsm:CrossIndustryInvoice
/rsm:SupplyChainTradeTransaction
/ram:ApplicableHeaderTradeDelivery
/ram:ShipFromTradeParty
/ram:SpecifiedLegalOrganization
/ram:PostalTradeAddress
/ram:CountrySubDivisionName</v>
      </c>
      <c r="AR742" s="67" t="str">
        <f t="shared" si="112"/>
        <v>/rsm:CrossIndustryInvoice/rsm:SupplyChainTradeTransaction/ram:ApplicableHeaderTradeDelivery/ram:ShipFromTradeParty/ram:SpecifiedLegalOrganization/ram:PostalTradeAddress/ram:CountrySubDivisionName</v>
      </c>
      <c r="AS742" s="66" t="s">
        <v>73</v>
      </c>
      <c r="AT742" s="68" t="s">
        <v>56</v>
      </c>
      <c r="AU742" s="62" t="str">
        <f t="shared" si="118"/>
        <v>0..n</v>
      </c>
      <c r="AV742" s="66"/>
      <c r="AW742" s="69" t="s">
        <v>35</v>
      </c>
      <c r="AX742" s="7"/>
      <c r="AY742" s="70" t="str">
        <f t="shared" si="119"/>
        <v>EXTENDED</v>
      </c>
      <c r="AZ742" s="70" t="str">
        <f t="shared" si="119"/>
        <v>EXTENDED</v>
      </c>
      <c r="BA742" s="1"/>
      <c r="BB742" s="57"/>
      <c r="BE742"/>
      <c r="BF742" s="1"/>
      <c r="BG742" s="1"/>
      <c r="BH742" s="1"/>
      <c r="BI742" s="1"/>
      <c r="BJ742" s="1"/>
      <c r="BK742" s="1"/>
      <c r="BL742" s="1"/>
      <c r="BM742" s="1"/>
      <c r="BN742" s="1"/>
      <c r="BO742" s="1"/>
      <c r="BP742" s="1"/>
      <c r="BQ742" s="1"/>
      <c r="BR742" s="1"/>
      <c r="BS742" s="1"/>
      <c r="BT742" s="1"/>
      <c r="BU742" s="1"/>
      <c r="BV742" s="1"/>
      <c r="BW742" s="1"/>
      <c r="BX742" s="1"/>
      <c r="BY742" s="1"/>
      <c r="BZ742" s="1"/>
    </row>
    <row r="743" spans="1:78" s="59" customFormat="1" ht="90" x14ac:dyDescent="0.2">
      <c r="A743" s="45" t="str">
        <f t="shared" si="123"/>
        <v>EXT</v>
      </c>
      <c r="B743" s="45"/>
      <c r="C743" s="45"/>
      <c r="D743" s="206" t="s">
        <v>3007</v>
      </c>
      <c r="E743" s="140" t="s">
        <v>41</v>
      </c>
      <c r="F743" s="296" t="e">
        <v>#N/A</v>
      </c>
      <c r="G743" s="141">
        <f t="shared" si="120"/>
        <v>4</v>
      </c>
      <c r="H743" s="141" t="s">
        <v>42</v>
      </c>
      <c r="I743" s="125" t="s">
        <v>3297</v>
      </c>
      <c r="J743" s="125"/>
      <c r="K743" s="126"/>
      <c r="L743" s="126"/>
      <c r="M743" s="126"/>
      <c r="N743" s="125"/>
      <c r="O743" s="124" t="s">
        <v>62</v>
      </c>
      <c r="P743" s="124" t="str">
        <f t="shared" si="114"/>
        <v>0..n</v>
      </c>
      <c r="Q743" s="142" t="s">
        <v>3298</v>
      </c>
      <c r="R743" s="143" t="s">
        <v>3299</v>
      </c>
      <c r="S743" s="124" t="s">
        <v>35</v>
      </c>
      <c r="T743" s="129" t="s">
        <v>56</v>
      </c>
      <c r="U743" s="141" t="s">
        <v>62</v>
      </c>
      <c r="V743" s="124"/>
      <c r="W743" s="130"/>
      <c r="X743" s="38"/>
      <c r="Y743" s="144" t="s">
        <v>47</v>
      </c>
      <c r="Z743" s="144" t="s">
        <v>47</v>
      </c>
      <c r="AA743" s="4"/>
      <c r="AB743" s="13" t="str">
        <f t="shared" si="121"/>
        <v>/rsm:CrossIndustryInvoice/rsm:SupplyChainTradeTransaction/ram:ApplicableHeaderTradeDelivery/ram:ShipFromTradeParty</v>
      </c>
      <c r="AC743" s="13" t="str">
        <f t="shared" si="122"/>
        <v>/ram:DefinedTradeContact</v>
      </c>
      <c r="AD743" s="14">
        <f>COUNTIFS(R$4:R743,AB743)</f>
        <v>1</v>
      </c>
      <c r="AE743" s="1"/>
      <c r="AF743" s="140" t="str">
        <f t="shared" si="115"/>
        <v>EXT</v>
      </c>
      <c r="AG743" s="141">
        <f t="shared" si="117"/>
        <v>4</v>
      </c>
      <c r="AH743" s="141" t="str">
        <f t="shared" si="116"/>
        <v>0..1</v>
      </c>
      <c r="AI743" s="125" t="s">
        <v>3300</v>
      </c>
      <c r="AJ743" s="125"/>
      <c r="AK743" s="126"/>
      <c r="AL743" s="126"/>
      <c r="AM743" s="126"/>
      <c r="AN743" s="125"/>
      <c r="AO743" s="124" t="str">
        <f t="shared" si="112"/>
        <v>0..n</v>
      </c>
      <c r="AP743" s="124" t="str">
        <f t="shared" si="112"/>
        <v>0..n</v>
      </c>
      <c r="AQ743" s="142" t="str">
        <f t="shared" si="112"/>
        <v>/rsm:CrossIndustryInvoice
/rsm:SupplyChainTradeTransaction
/ram:ApplicableHeaderTradeDelivery
/ram:ShipFromTradeParty
/ram:DefinedTradeContact</v>
      </c>
      <c r="AR743" s="143" t="str">
        <f t="shared" si="112"/>
        <v>/rsm:CrossIndustryInvoice/rsm:SupplyChainTradeTransaction/ram:ApplicableHeaderTradeDelivery/ram:ShipFromTradeParty/ram:DefinedTradeContact</v>
      </c>
      <c r="AS743" s="124" t="s">
        <v>35</v>
      </c>
      <c r="AT743" s="129" t="s">
        <v>56</v>
      </c>
      <c r="AU743" s="141" t="str">
        <f t="shared" si="118"/>
        <v>0..n</v>
      </c>
      <c r="AV743" s="124"/>
      <c r="AW743" s="130"/>
      <c r="AX743" s="7"/>
      <c r="AY743" s="144" t="str">
        <f t="shared" si="119"/>
        <v>EXTENDED</v>
      </c>
      <c r="AZ743" s="144" t="str">
        <f t="shared" si="119"/>
        <v>EXTENDED</v>
      </c>
      <c r="BA743" s="1"/>
      <c r="BB743" s="57"/>
      <c r="BE743"/>
      <c r="BF743" s="1"/>
      <c r="BG743" s="1"/>
      <c r="BH743" s="1"/>
      <c r="BI743" s="1"/>
      <c r="BJ743" s="1"/>
      <c r="BK743" s="1"/>
      <c r="BL743" s="1"/>
      <c r="BM743" s="1"/>
      <c r="BN743" s="1"/>
      <c r="BO743" s="1"/>
      <c r="BP743" s="1"/>
      <c r="BQ743" s="1"/>
      <c r="BR743" s="1"/>
      <c r="BS743" s="1"/>
      <c r="BT743" s="1"/>
      <c r="BU743" s="1"/>
      <c r="BV743" s="1"/>
      <c r="BW743" s="1"/>
      <c r="BX743" s="1"/>
      <c r="BY743" s="1"/>
      <c r="BZ743" s="1"/>
    </row>
    <row r="744" spans="1:78" s="59" customFormat="1" ht="105" x14ac:dyDescent="0.2">
      <c r="A744" s="45" t="str">
        <f t="shared" si="123"/>
        <v>EXT</v>
      </c>
      <c r="B744" s="45"/>
      <c r="C744" s="45"/>
      <c r="D744" s="206" t="s">
        <v>3007</v>
      </c>
      <c r="E744" s="61" t="s">
        <v>41</v>
      </c>
      <c r="F744" s="282" t="e">
        <v>#N/A</v>
      </c>
      <c r="G744" s="62">
        <f t="shared" si="120"/>
        <v>5</v>
      </c>
      <c r="H744" s="62" t="s">
        <v>42</v>
      </c>
      <c r="I744" s="64" t="s">
        <v>2142</v>
      </c>
      <c r="J744" s="64"/>
      <c r="K744" s="65"/>
      <c r="L744" s="65"/>
      <c r="M744" s="65"/>
      <c r="N744" s="64"/>
      <c r="O744" s="66" t="s">
        <v>42</v>
      </c>
      <c r="P744" s="66" t="str">
        <f t="shared" si="114"/>
        <v>0..1</v>
      </c>
      <c r="Q744" s="6" t="s">
        <v>3301</v>
      </c>
      <c r="R744" s="67" t="s">
        <v>3302</v>
      </c>
      <c r="S744" s="66" t="s">
        <v>73</v>
      </c>
      <c r="T744" s="68" t="s">
        <v>56</v>
      </c>
      <c r="U744" s="62" t="s">
        <v>42</v>
      </c>
      <c r="V744" s="66"/>
      <c r="W744" s="69"/>
      <c r="X744" s="38"/>
      <c r="Y744" s="70" t="s">
        <v>47</v>
      </c>
      <c r="Z744" s="70" t="s">
        <v>47</v>
      </c>
      <c r="AA744" s="4"/>
      <c r="AB744" s="13" t="str">
        <f t="shared" si="121"/>
        <v>/rsm:CrossIndustryInvoice/rsm:SupplyChainTradeTransaction/ram:ApplicableHeaderTradeDelivery/ram:ShipFromTradeParty/ram:DefinedTradeContact</v>
      </c>
      <c r="AC744" s="13" t="str">
        <f t="shared" si="122"/>
        <v>/ram:PersonName</v>
      </c>
      <c r="AD744" s="14">
        <f>COUNTIFS(R$4:R744,AB744)</f>
        <v>1</v>
      </c>
      <c r="AE744" s="1"/>
      <c r="AF744" s="61" t="str">
        <f t="shared" si="115"/>
        <v>EXT</v>
      </c>
      <c r="AG744" s="62">
        <f t="shared" si="117"/>
        <v>5</v>
      </c>
      <c r="AH744" s="62" t="str">
        <f t="shared" si="116"/>
        <v>0..1</v>
      </c>
      <c r="AI744" s="64" t="s">
        <v>3303</v>
      </c>
      <c r="AJ744" s="64"/>
      <c r="AK744" s="65"/>
      <c r="AL744" s="65"/>
      <c r="AM744" s="65"/>
      <c r="AN744" s="64"/>
      <c r="AO744" s="66" t="str">
        <f t="shared" si="112"/>
        <v>0..1</v>
      </c>
      <c r="AP744" s="66" t="str">
        <f t="shared" si="112"/>
        <v>0..1</v>
      </c>
      <c r="AQ744" s="6" t="str">
        <f t="shared" si="112"/>
        <v>/rsm:CrossIndustryInvoice
/rsm:SupplyChainTradeTransaction
/ram:ApplicableHeaderTradeDelivery
/ram:ShipFromTradeParty
/ram:DefinedTradeContact
/ram:PersonName</v>
      </c>
      <c r="AR744" s="67" t="str">
        <f t="shared" si="112"/>
        <v>/rsm:CrossIndustryInvoice/rsm:SupplyChainTradeTransaction/ram:ApplicableHeaderTradeDelivery/ram:ShipFromTradeParty/ram:DefinedTradeContact/ram:PersonName</v>
      </c>
      <c r="AS744" s="66" t="s">
        <v>73</v>
      </c>
      <c r="AT744" s="68" t="s">
        <v>56</v>
      </c>
      <c r="AU744" s="62" t="str">
        <f t="shared" si="118"/>
        <v>0..1</v>
      </c>
      <c r="AV744" s="66"/>
      <c r="AW744" s="69"/>
      <c r="AX744" s="7"/>
      <c r="AY744" s="70" t="str">
        <f t="shared" si="119"/>
        <v>EXTENDED</v>
      </c>
      <c r="AZ744" s="70" t="str">
        <f t="shared" si="119"/>
        <v>EXTENDED</v>
      </c>
      <c r="BA744" s="1"/>
      <c r="BB744" s="57"/>
      <c r="BE744"/>
      <c r="BF744" s="1"/>
      <c r="BG744" s="1"/>
      <c r="BH744" s="1"/>
      <c r="BI744" s="1"/>
      <c r="BJ744" s="1"/>
      <c r="BK744" s="1"/>
      <c r="BL744" s="1"/>
      <c r="BM744" s="1"/>
      <c r="BN744" s="1"/>
      <c r="BO744" s="1"/>
      <c r="BP744" s="1"/>
      <c r="BQ744" s="1"/>
      <c r="BR744" s="1"/>
      <c r="BS744" s="1"/>
      <c r="BT744" s="1"/>
      <c r="BU744" s="1"/>
      <c r="BV744" s="1"/>
      <c r="BW744" s="1"/>
      <c r="BX744" s="1"/>
      <c r="BY744" s="1"/>
      <c r="BZ744" s="1"/>
    </row>
    <row r="745" spans="1:78" s="59" customFormat="1" ht="105" x14ac:dyDescent="0.2">
      <c r="A745" s="45" t="str">
        <f t="shared" si="123"/>
        <v>EXT</v>
      </c>
      <c r="B745" s="45"/>
      <c r="C745" s="45"/>
      <c r="D745" s="206" t="s">
        <v>3007</v>
      </c>
      <c r="E745" s="61" t="s">
        <v>41</v>
      </c>
      <c r="F745" s="282" t="e">
        <v>#N/A</v>
      </c>
      <c r="G745" s="62">
        <f t="shared" si="120"/>
        <v>5</v>
      </c>
      <c r="H745" s="62" t="s">
        <v>42</v>
      </c>
      <c r="I745" s="64" t="s">
        <v>2146</v>
      </c>
      <c r="J745" s="64"/>
      <c r="K745" s="65"/>
      <c r="L745" s="65"/>
      <c r="M745" s="65"/>
      <c r="N745" s="64"/>
      <c r="O745" s="66" t="s">
        <v>42</v>
      </c>
      <c r="P745" s="66" t="str">
        <f t="shared" si="114"/>
        <v>0..1</v>
      </c>
      <c r="Q745" s="6" t="s">
        <v>3304</v>
      </c>
      <c r="R745" s="67" t="s">
        <v>3305</v>
      </c>
      <c r="S745" s="66" t="s">
        <v>73</v>
      </c>
      <c r="T745" s="68" t="s">
        <v>56</v>
      </c>
      <c r="U745" s="62" t="s">
        <v>42</v>
      </c>
      <c r="V745" s="66"/>
      <c r="W745" s="69"/>
      <c r="X745" s="38"/>
      <c r="Y745" s="70" t="s">
        <v>47</v>
      </c>
      <c r="Z745" s="70" t="s">
        <v>47</v>
      </c>
      <c r="AA745" s="4"/>
      <c r="AB745" s="13" t="str">
        <f t="shared" si="121"/>
        <v>/rsm:CrossIndustryInvoice/rsm:SupplyChainTradeTransaction/ram:ApplicableHeaderTradeDelivery/ram:ShipFromTradeParty/ram:DefinedTradeContact</v>
      </c>
      <c r="AC745" s="13" t="str">
        <f t="shared" si="122"/>
        <v>/ram:DepartmentName</v>
      </c>
      <c r="AD745" s="14">
        <f>COUNTIFS(R$4:R745,AB745)</f>
        <v>1</v>
      </c>
      <c r="AE745" s="1"/>
      <c r="AF745" s="61" t="str">
        <f t="shared" si="115"/>
        <v>EXT</v>
      </c>
      <c r="AG745" s="62">
        <f t="shared" si="117"/>
        <v>5</v>
      </c>
      <c r="AH745" s="62" t="str">
        <f t="shared" si="116"/>
        <v>0..1</v>
      </c>
      <c r="AI745" s="64" t="s">
        <v>3303</v>
      </c>
      <c r="AJ745" s="64"/>
      <c r="AK745" s="65"/>
      <c r="AL745" s="65"/>
      <c r="AM745" s="65"/>
      <c r="AN745" s="64"/>
      <c r="AO745" s="66" t="str">
        <f t="shared" si="112"/>
        <v>0..1</v>
      </c>
      <c r="AP745" s="66" t="str">
        <f t="shared" si="112"/>
        <v>0..1</v>
      </c>
      <c r="AQ745" s="6" t="str">
        <f t="shared" si="112"/>
        <v>/rsm:CrossIndustryInvoice
/rsm:SupplyChainTradeTransaction
/ram:ApplicableHeaderTradeDelivery
/ram:ShipFromTradeParty
/ram:DefinedTradeContact
/ram:DepartmentName</v>
      </c>
      <c r="AR745" s="67" t="str">
        <f t="shared" si="112"/>
        <v>/rsm:CrossIndustryInvoice/rsm:SupplyChainTradeTransaction/ram:ApplicableHeaderTradeDelivery/ram:ShipFromTradeParty/ram:DefinedTradeContact/ram:DepartmentName</v>
      </c>
      <c r="AS745" s="66" t="s">
        <v>73</v>
      </c>
      <c r="AT745" s="68" t="s">
        <v>56</v>
      </c>
      <c r="AU745" s="62" t="str">
        <f t="shared" si="118"/>
        <v>0..1</v>
      </c>
      <c r="AV745" s="66"/>
      <c r="AW745" s="69"/>
      <c r="AX745" s="7"/>
      <c r="AY745" s="70" t="str">
        <f t="shared" si="119"/>
        <v>EXTENDED</v>
      </c>
      <c r="AZ745" s="70" t="str">
        <f t="shared" si="119"/>
        <v>EXTENDED</v>
      </c>
      <c r="BA745" s="1"/>
      <c r="BB745" s="57"/>
      <c r="BE745"/>
      <c r="BF745" s="1"/>
      <c r="BG745" s="1"/>
      <c r="BH745" s="1"/>
      <c r="BI745" s="1"/>
      <c r="BJ745" s="1"/>
      <c r="BK745" s="1"/>
      <c r="BL745" s="1"/>
      <c r="BM745" s="1"/>
      <c r="BN745" s="1"/>
      <c r="BO745" s="1"/>
      <c r="BP745" s="1"/>
      <c r="BQ745" s="1"/>
      <c r="BR745" s="1"/>
      <c r="BS745" s="1"/>
      <c r="BT745" s="1"/>
      <c r="BU745" s="1"/>
      <c r="BV745" s="1"/>
      <c r="BW745" s="1"/>
      <c r="BX745" s="1"/>
      <c r="BY745" s="1"/>
      <c r="BZ745" s="1"/>
    </row>
    <row r="746" spans="1:78" s="59" customFormat="1" ht="105" x14ac:dyDescent="0.2">
      <c r="A746" s="45" t="str">
        <f>IF(LEFT(E746,2)="BG","NO",IF(LEN(E746)-LEN(SUBSTITUTE(E746,"-",""))&gt;1,"NO",IF(E746="EXT","EXT","YES")))</f>
        <v>EXT</v>
      </c>
      <c r="B746" s="131" t="s">
        <v>304</v>
      </c>
      <c r="C746" s="131"/>
      <c r="D746" s="206" t="s">
        <v>3007</v>
      </c>
      <c r="E746" s="61" t="s">
        <v>41</v>
      </c>
      <c r="F746" s="282" t="e">
        <v>#N/A</v>
      </c>
      <c r="G746" s="62">
        <f t="shared" si="120"/>
        <v>5</v>
      </c>
      <c r="H746" s="62" t="s">
        <v>42</v>
      </c>
      <c r="I746" s="64" t="s">
        <v>2907</v>
      </c>
      <c r="J746" s="64"/>
      <c r="K746" s="65" t="s">
        <v>938</v>
      </c>
      <c r="L746" s="65"/>
      <c r="M746" s="65" t="s">
        <v>35</v>
      </c>
      <c r="N746" s="64"/>
      <c r="O746" s="66" t="s">
        <v>42</v>
      </c>
      <c r="P746" s="66" t="str">
        <f>O746</f>
        <v>0..1</v>
      </c>
      <c r="Q746" s="6" t="s">
        <v>3306</v>
      </c>
      <c r="R746" s="67" t="s">
        <v>3307</v>
      </c>
      <c r="S746" s="66" t="s">
        <v>131</v>
      </c>
      <c r="T746" s="68" t="s">
        <v>56</v>
      </c>
      <c r="U746" s="62" t="s">
        <v>42</v>
      </c>
      <c r="V746" s="66"/>
      <c r="W746" s="69" t="s">
        <v>35</v>
      </c>
      <c r="X746" s="38"/>
      <c r="Y746" s="70" t="s">
        <v>47</v>
      </c>
      <c r="Z746" s="70" t="s">
        <v>47</v>
      </c>
      <c r="AA746" s="57"/>
      <c r="AB746" s="13" t="str">
        <f>IF(ISERROR(FIND("/",R746)),R746,LEFT(R746,FIND(CHAR(1),SUBSTITUTE(R746,"/",CHAR(1),LEN(R746)-LEN(SUBSTITUTE(R746,"/",""))))-1))</f>
        <v>/rsm:CrossIndustryInvoice/rsm:SupplyChainTradeTransaction/ram:ApplicableHeaderTradeDelivery/ram:ShipFromTradeParty/ram:DefinedTradeContact</v>
      </c>
      <c r="AC746" s="13" t="str">
        <f>IF(ISERROR(FIND("/",R746)),R746,MID(R746, FIND(CHAR(1),SUBSTITUTE(R746,"/",CHAR(1), LEN(R746)-LEN(SUBSTITUTE(R746,"/","")))), LEN(R746)))</f>
        <v>/ram:TypeCode</v>
      </c>
      <c r="AD746" s="14">
        <f>COUNTIFS(R$4:R746,AB746)</f>
        <v>1</v>
      </c>
      <c r="AE746" s="57"/>
      <c r="AF746" s="61" t="str">
        <f t="shared" si="115"/>
        <v>EXT</v>
      </c>
      <c r="AG746" s="62">
        <f t="shared" si="117"/>
        <v>5</v>
      </c>
      <c r="AH746" s="62" t="str">
        <f t="shared" si="116"/>
        <v>0..1</v>
      </c>
      <c r="AI746" s="64" t="s">
        <v>2910</v>
      </c>
      <c r="AJ746" s="64"/>
      <c r="AK746" s="65" t="s">
        <v>942</v>
      </c>
      <c r="AL746" s="65"/>
      <c r="AM746" s="65" t="s">
        <v>35</v>
      </c>
      <c r="AN746" s="64"/>
      <c r="AO746" s="66" t="str">
        <f t="shared" si="112"/>
        <v>0..1</v>
      </c>
      <c r="AP746" s="66" t="str">
        <f t="shared" si="112"/>
        <v>0..1</v>
      </c>
      <c r="AQ746" s="6" t="str">
        <f t="shared" si="112"/>
        <v>/rsm:CrossIndustryInvoice
/rsm:SupplyChainTradeTransaction
/ram:ApplicableHeaderTradeDelivery
/ram:ShipFromTradeParty
/ram:DefinedTradeContact
/ram:TypeCode</v>
      </c>
      <c r="AR746" s="67" t="str">
        <f t="shared" si="112"/>
        <v>/rsm:CrossIndustryInvoice/rsm:SupplyChainTradeTransaction/ram:ApplicableHeaderTradeDelivery/ram:ShipFromTradeParty/ram:DefinedTradeContact/ram:TypeCode</v>
      </c>
      <c r="AS746" s="66" t="s">
        <v>131</v>
      </c>
      <c r="AT746" s="68" t="s">
        <v>56</v>
      </c>
      <c r="AU746" s="62" t="str">
        <f t="shared" si="118"/>
        <v>0..1</v>
      </c>
      <c r="AV746" s="66"/>
      <c r="AW746" s="69" t="s">
        <v>35</v>
      </c>
      <c r="AX746" s="7"/>
      <c r="AY746" s="70" t="str">
        <f t="shared" si="119"/>
        <v>EXTENDED</v>
      </c>
      <c r="AZ746" s="70" t="str">
        <f t="shared" si="119"/>
        <v>EXTENDED</v>
      </c>
      <c r="BA746" s="1"/>
      <c r="BB746" s="57"/>
      <c r="BE746"/>
      <c r="BF746" s="1"/>
      <c r="BG746" s="1"/>
      <c r="BH746" s="1"/>
      <c r="BI746" s="1"/>
      <c r="BJ746" s="1"/>
      <c r="BK746" s="1"/>
      <c r="BL746" s="1"/>
      <c r="BM746" s="1"/>
      <c r="BN746" s="1"/>
      <c r="BO746" s="1"/>
      <c r="BP746" s="1"/>
      <c r="BQ746" s="1"/>
      <c r="BR746" s="1"/>
      <c r="BS746" s="1"/>
      <c r="BT746" s="1"/>
      <c r="BU746" s="1"/>
      <c r="BV746" s="1"/>
      <c r="BW746" s="1"/>
      <c r="BX746" s="1"/>
      <c r="BY746" s="1"/>
      <c r="BZ746" s="1"/>
    </row>
    <row r="747" spans="1:78" s="59" customFormat="1" ht="105" x14ac:dyDescent="0.2">
      <c r="A747" s="45" t="str">
        <f t="shared" si="123"/>
        <v>EXT</v>
      </c>
      <c r="B747" s="45"/>
      <c r="C747" s="45"/>
      <c r="D747" s="206" t="s">
        <v>3007</v>
      </c>
      <c r="E747" s="61" t="s">
        <v>41</v>
      </c>
      <c r="F747" s="282" t="e">
        <v>#N/A</v>
      </c>
      <c r="G747" s="62">
        <f t="shared" si="120"/>
        <v>5</v>
      </c>
      <c r="H747" s="62" t="s">
        <v>42</v>
      </c>
      <c r="I747" s="193" t="s">
        <v>2153</v>
      </c>
      <c r="J747" s="64"/>
      <c r="K747" s="65"/>
      <c r="L747" s="65"/>
      <c r="M747" s="65"/>
      <c r="N747" s="64"/>
      <c r="O747" s="66" t="s">
        <v>42</v>
      </c>
      <c r="P747" s="66" t="str">
        <f t="shared" si="114"/>
        <v>0..1</v>
      </c>
      <c r="Q747" s="6" t="s">
        <v>3308</v>
      </c>
      <c r="R747" s="67" t="s">
        <v>3309</v>
      </c>
      <c r="S747" s="66"/>
      <c r="T747" s="68"/>
      <c r="U747" s="62" t="s">
        <v>42</v>
      </c>
      <c r="V747" s="66"/>
      <c r="W747" s="69"/>
      <c r="X747" s="38"/>
      <c r="Y747" s="70" t="s">
        <v>47</v>
      </c>
      <c r="Z747" s="70" t="s">
        <v>47</v>
      </c>
      <c r="AA747" s="4"/>
      <c r="AB747" s="13" t="str">
        <f t="shared" si="121"/>
        <v>/rsm:CrossIndustryInvoice/rsm:SupplyChainTradeTransaction/ram:ApplicableHeaderTradeDelivery/ram:ShipFromTradeParty/ram:DefinedTradeContact</v>
      </c>
      <c r="AC747" s="13" t="str">
        <f t="shared" si="122"/>
        <v>/ram:TelephoneUniversalCommunication</v>
      </c>
      <c r="AD747" s="14">
        <f>COUNTIFS(R$4:R747,AB747)</f>
        <v>1</v>
      </c>
      <c r="AE747" s="1"/>
      <c r="AF747" s="61" t="str">
        <f t="shared" si="115"/>
        <v>EXT</v>
      </c>
      <c r="AG747" s="62">
        <f t="shared" si="117"/>
        <v>5</v>
      </c>
      <c r="AH747" s="62" t="str">
        <f t="shared" si="116"/>
        <v>0..1</v>
      </c>
      <c r="AI747" s="193" t="s">
        <v>946</v>
      </c>
      <c r="AJ747" s="64"/>
      <c r="AK747" s="65"/>
      <c r="AL747" s="65"/>
      <c r="AM747" s="65"/>
      <c r="AN747" s="64"/>
      <c r="AO747" s="66" t="str">
        <f t="shared" si="112"/>
        <v>0..1</v>
      </c>
      <c r="AP747" s="66" t="str">
        <f t="shared" si="112"/>
        <v>0..1</v>
      </c>
      <c r="AQ747" s="6" t="str">
        <f t="shared" si="112"/>
        <v>/rsm:CrossIndustryInvoice
/rsm:SupplyChainTradeTransaction
/ram:ApplicableHeaderTradeDelivery
/ram:ShipFromTradeParty
/ram:DefinedTradeContact
/ram:TelephoneUniversalCommunication</v>
      </c>
      <c r="AR747" s="67" t="str">
        <f t="shared" si="112"/>
        <v>/rsm:CrossIndustryInvoice/rsm:SupplyChainTradeTransaction/ram:ApplicableHeaderTradeDelivery/ram:ShipFromTradeParty/ram:DefinedTradeContact/ram:TelephoneUniversalCommunication</v>
      </c>
      <c r="AS747" s="66"/>
      <c r="AT747" s="68"/>
      <c r="AU747" s="62" t="str">
        <f t="shared" si="118"/>
        <v>0..1</v>
      </c>
      <c r="AV747" s="66"/>
      <c r="AW747" s="69"/>
      <c r="AX747" s="7"/>
      <c r="AY747" s="70" t="str">
        <f t="shared" si="119"/>
        <v>EXTENDED</v>
      </c>
      <c r="AZ747" s="70" t="str">
        <f t="shared" si="119"/>
        <v>EXTENDED</v>
      </c>
      <c r="BA747" s="1"/>
      <c r="BB747" s="57"/>
      <c r="BE747"/>
      <c r="BF747" s="1"/>
      <c r="BG747" s="1"/>
      <c r="BH747" s="1"/>
      <c r="BI747" s="1"/>
      <c r="BJ747" s="1"/>
      <c r="BK747" s="1"/>
      <c r="BL747" s="1"/>
      <c r="BM747" s="1"/>
      <c r="BN747" s="1"/>
      <c r="BO747" s="1"/>
      <c r="BP747" s="1"/>
      <c r="BQ747" s="1"/>
      <c r="BR747" s="1"/>
      <c r="BS747" s="1"/>
      <c r="BT747" s="1"/>
      <c r="BU747" s="1"/>
      <c r="BV747" s="1"/>
      <c r="BW747" s="1"/>
      <c r="BX747" s="1"/>
      <c r="BY747" s="1"/>
      <c r="BZ747" s="1"/>
    </row>
    <row r="748" spans="1:78" s="59" customFormat="1" ht="120" x14ac:dyDescent="0.2">
      <c r="A748" s="45" t="str">
        <f t="shared" si="123"/>
        <v>EXT</v>
      </c>
      <c r="B748" s="45"/>
      <c r="C748" s="45"/>
      <c r="D748" s="206" t="s">
        <v>3007</v>
      </c>
      <c r="E748" s="61" t="s">
        <v>41</v>
      </c>
      <c r="F748" s="282" t="e">
        <v>#N/A</v>
      </c>
      <c r="G748" s="62">
        <f t="shared" si="120"/>
        <v>6</v>
      </c>
      <c r="H748" s="62" t="s">
        <v>32</v>
      </c>
      <c r="I748" s="64" t="s">
        <v>2156</v>
      </c>
      <c r="J748" s="64"/>
      <c r="K748" s="65"/>
      <c r="L748" s="65"/>
      <c r="M748" s="65"/>
      <c r="N748" s="64"/>
      <c r="O748" s="66" t="s">
        <v>32</v>
      </c>
      <c r="P748" s="66" t="str">
        <f t="shared" si="114"/>
        <v>1..1</v>
      </c>
      <c r="Q748" s="6" t="s">
        <v>3310</v>
      </c>
      <c r="R748" s="67" t="s">
        <v>3311</v>
      </c>
      <c r="S748" s="66" t="s">
        <v>73</v>
      </c>
      <c r="T748" s="68" t="s">
        <v>56</v>
      </c>
      <c r="U748" s="62" t="s">
        <v>42</v>
      </c>
      <c r="V748" s="66"/>
      <c r="W748" s="69"/>
      <c r="X748" s="38"/>
      <c r="Y748" s="70" t="s">
        <v>47</v>
      </c>
      <c r="Z748" s="70" t="s">
        <v>47</v>
      </c>
      <c r="AA748" s="4"/>
      <c r="AB748" s="13" t="str">
        <f t="shared" si="121"/>
        <v>/rsm:CrossIndustryInvoice/rsm:SupplyChainTradeTransaction/ram:ApplicableHeaderTradeDelivery/ram:ShipFromTradeParty/ram:DefinedTradeContact/ram:TelephoneUniversalCommunication</v>
      </c>
      <c r="AC748" s="13" t="str">
        <f t="shared" si="122"/>
        <v>/ram:CompleteNumber</v>
      </c>
      <c r="AD748" s="14">
        <f>COUNTIFS(R$4:R748,AB748)</f>
        <v>1</v>
      </c>
      <c r="AE748" s="1"/>
      <c r="AF748" s="61" t="str">
        <f t="shared" si="115"/>
        <v>EXT</v>
      </c>
      <c r="AG748" s="62">
        <f t="shared" si="117"/>
        <v>6</v>
      </c>
      <c r="AH748" s="62" t="str">
        <f t="shared" si="116"/>
        <v>1..1</v>
      </c>
      <c r="AI748" s="64" t="s">
        <v>950</v>
      </c>
      <c r="AJ748" s="64"/>
      <c r="AK748" s="65"/>
      <c r="AL748" s="65"/>
      <c r="AM748" s="65"/>
      <c r="AN748" s="64"/>
      <c r="AO748" s="66" t="str">
        <f t="shared" si="112"/>
        <v>1..1</v>
      </c>
      <c r="AP748" s="66" t="str">
        <f t="shared" si="112"/>
        <v>1..1</v>
      </c>
      <c r="AQ748" s="6" t="str">
        <f t="shared" si="112"/>
        <v>/rsm:CrossIndustryInvoice
/rsm:SupplyChainTradeTransaction
/ram:ApplicableHeaderTradeDelivery
/ram:ShipFromTradeParty
/ram:DefinedTradeContact
/ram:TelephoneUniversalCommunication
/ram:CompleteNumber</v>
      </c>
      <c r="AR748" s="67" t="str">
        <f t="shared" si="112"/>
        <v>/rsm:CrossIndustryInvoice/rsm:SupplyChainTradeTransaction/ram:ApplicableHeaderTradeDelivery/ram:ShipFromTradeParty/ram:DefinedTradeContact/ram:TelephoneUniversalCommunication/ram:CompleteNumber</v>
      </c>
      <c r="AS748" s="66" t="s">
        <v>73</v>
      </c>
      <c r="AT748" s="68" t="s">
        <v>56</v>
      </c>
      <c r="AU748" s="62" t="str">
        <f t="shared" si="118"/>
        <v>0..1</v>
      </c>
      <c r="AV748" s="66"/>
      <c r="AW748" s="69"/>
      <c r="AX748" s="7"/>
      <c r="AY748" s="70" t="str">
        <f t="shared" si="119"/>
        <v>EXTENDED</v>
      </c>
      <c r="AZ748" s="70" t="str">
        <f t="shared" si="119"/>
        <v>EXTENDED</v>
      </c>
      <c r="BA748" s="1"/>
      <c r="BB748" s="57"/>
      <c r="BE748"/>
      <c r="BF748" s="1"/>
      <c r="BG748" s="1"/>
      <c r="BH748" s="1"/>
      <c r="BI748" s="1"/>
      <c r="BJ748" s="1"/>
      <c r="BK748" s="1"/>
      <c r="BL748" s="1"/>
      <c r="BM748" s="1"/>
      <c r="BN748" s="1"/>
      <c r="BO748" s="1"/>
      <c r="BP748" s="1"/>
      <c r="BQ748" s="1"/>
      <c r="BR748" s="1"/>
      <c r="BS748" s="1"/>
      <c r="BT748" s="1"/>
      <c r="BU748" s="1"/>
      <c r="BV748" s="1"/>
      <c r="BW748" s="1"/>
      <c r="BX748" s="1"/>
      <c r="BY748" s="1"/>
      <c r="BZ748" s="1"/>
    </row>
    <row r="749" spans="1:78" s="59" customFormat="1" ht="105" x14ac:dyDescent="0.2">
      <c r="A749" s="45" t="str">
        <f t="shared" si="123"/>
        <v>EXT</v>
      </c>
      <c r="B749" s="45"/>
      <c r="C749" s="45"/>
      <c r="D749" s="206" t="s">
        <v>3007</v>
      </c>
      <c r="E749" s="61" t="s">
        <v>41</v>
      </c>
      <c r="F749" s="282" t="e">
        <v>#N/A</v>
      </c>
      <c r="G749" s="62">
        <f t="shared" si="120"/>
        <v>5</v>
      </c>
      <c r="H749" s="62" t="s">
        <v>42</v>
      </c>
      <c r="I749" s="193" t="s">
        <v>2159</v>
      </c>
      <c r="J749" s="64"/>
      <c r="K749" s="65"/>
      <c r="L749" s="65"/>
      <c r="M749" s="65"/>
      <c r="N749" s="64"/>
      <c r="O749" s="66" t="s">
        <v>42</v>
      </c>
      <c r="P749" s="66" t="str">
        <f t="shared" si="114"/>
        <v>0..1</v>
      </c>
      <c r="Q749" s="6" t="s">
        <v>3312</v>
      </c>
      <c r="R749" s="67" t="s">
        <v>3313</v>
      </c>
      <c r="S749" s="66"/>
      <c r="T749" s="68"/>
      <c r="U749" s="62" t="s">
        <v>42</v>
      </c>
      <c r="V749" s="66"/>
      <c r="W749" s="69"/>
      <c r="X749" s="38"/>
      <c r="Y749" s="70" t="s">
        <v>47</v>
      </c>
      <c r="Z749" s="70" t="s">
        <v>47</v>
      </c>
      <c r="AA749" s="4"/>
      <c r="AB749" s="13" t="str">
        <f t="shared" si="121"/>
        <v>/rsm:CrossIndustryInvoice/rsm:SupplyChainTradeTransaction/ram:ApplicableHeaderTradeDelivery/ram:ShipFromTradeParty/ram:DefinedTradeContact</v>
      </c>
      <c r="AC749" s="13" t="str">
        <f t="shared" si="122"/>
        <v>/ram:FaxUniversalCommunication</v>
      </c>
      <c r="AD749" s="14">
        <f>COUNTIFS(R$4:R749,AB749)</f>
        <v>1</v>
      </c>
      <c r="AE749" s="1"/>
      <c r="AF749" s="61" t="str">
        <f t="shared" si="115"/>
        <v>EXT</v>
      </c>
      <c r="AG749" s="62">
        <f t="shared" si="117"/>
        <v>5</v>
      </c>
      <c r="AH749" s="62" t="str">
        <f t="shared" si="116"/>
        <v>0..1</v>
      </c>
      <c r="AI749" s="193" t="s">
        <v>954</v>
      </c>
      <c r="AJ749" s="64"/>
      <c r="AK749" s="65"/>
      <c r="AL749" s="65"/>
      <c r="AM749" s="65"/>
      <c r="AN749" s="64"/>
      <c r="AO749" s="66" t="str">
        <f t="shared" si="112"/>
        <v>0..1</v>
      </c>
      <c r="AP749" s="66" t="str">
        <f t="shared" si="112"/>
        <v>0..1</v>
      </c>
      <c r="AQ749" s="6" t="str">
        <f t="shared" si="112"/>
        <v>/rsm:CrossIndustryInvoice
/rsm:SupplyChainTradeTransaction
/ram:ApplicableHeaderTradeDelivery
/ram:ShipFromTradeParty
/ram:DefinedTradeContact
/ram:FaxUniversalCommunication</v>
      </c>
      <c r="AR749" s="67" t="str">
        <f t="shared" si="112"/>
        <v>/rsm:CrossIndustryInvoice/rsm:SupplyChainTradeTransaction/ram:ApplicableHeaderTradeDelivery/ram:ShipFromTradeParty/ram:DefinedTradeContact/ram:FaxUniversalCommunication</v>
      </c>
      <c r="AS749" s="66"/>
      <c r="AT749" s="68"/>
      <c r="AU749" s="62" t="str">
        <f t="shared" si="118"/>
        <v>0..1</v>
      </c>
      <c r="AV749" s="66"/>
      <c r="AW749" s="69"/>
      <c r="AX749" s="7"/>
      <c r="AY749" s="70" t="str">
        <f t="shared" si="119"/>
        <v>EXTENDED</v>
      </c>
      <c r="AZ749" s="70" t="str">
        <f t="shared" si="119"/>
        <v>EXTENDED</v>
      </c>
      <c r="BA749" s="1"/>
      <c r="BB749" s="57"/>
      <c r="BE749"/>
      <c r="BF749" s="1"/>
      <c r="BG749" s="1"/>
      <c r="BH749" s="1"/>
      <c r="BI749" s="1"/>
      <c r="BJ749" s="1"/>
      <c r="BK749" s="1"/>
      <c r="BL749" s="1"/>
      <c r="BM749" s="1"/>
      <c r="BN749" s="1"/>
      <c r="BO749" s="1"/>
      <c r="BP749" s="1"/>
      <c r="BQ749" s="1"/>
      <c r="BR749" s="1"/>
      <c r="BS749" s="1"/>
      <c r="BT749" s="1"/>
      <c r="BU749" s="1"/>
      <c r="BV749" s="1"/>
      <c r="BW749" s="1"/>
      <c r="BX749" s="1"/>
      <c r="BY749" s="1"/>
      <c r="BZ749" s="1"/>
    </row>
    <row r="750" spans="1:78" s="59" customFormat="1" ht="120" x14ac:dyDescent="0.2">
      <c r="A750" s="45" t="str">
        <f t="shared" si="123"/>
        <v>EXT</v>
      </c>
      <c r="B750" s="45"/>
      <c r="C750" s="45"/>
      <c r="D750" s="206" t="s">
        <v>3007</v>
      </c>
      <c r="E750" s="61" t="s">
        <v>41</v>
      </c>
      <c r="F750" s="282" t="e">
        <v>#N/A</v>
      </c>
      <c r="G750" s="62">
        <f t="shared" si="120"/>
        <v>6</v>
      </c>
      <c r="H750" s="62" t="s">
        <v>32</v>
      </c>
      <c r="I750" s="64" t="s">
        <v>2162</v>
      </c>
      <c r="J750" s="64"/>
      <c r="K750" s="65"/>
      <c r="L750" s="65"/>
      <c r="M750" s="65"/>
      <c r="N750" s="64"/>
      <c r="O750" s="66" t="s">
        <v>32</v>
      </c>
      <c r="P750" s="66" t="str">
        <f t="shared" si="114"/>
        <v>1..1</v>
      </c>
      <c r="Q750" s="6" t="s">
        <v>3314</v>
      </c>
      <c r="R750" s="67" t="s">
        <v>3315</v>
      </c>
      <c r="S750" s="66" t="s">
        <v>73</v>
      </c>
      <c r="T750" s="68" t="s">
        <v>56</v>
      </c>
      <c r="U750" s="62" t="s">
        <v>42</v>
      </c>
      <c r="V750" s="66"/>
      <c r="W750" s="69"/>
      <c r="X750" s="38"/>
      <c r="Y750" s="70" t="s">
        <v>47</v>
      </c>
      <c r="Z750" s="70" t="s">
        <v>47</v>
      </c>
      <c r="AA750" s="4"/>
      <c r="AB750" s="13" t="str">
        <f t="shared" si="121"/>
        <v>/rsm:CrossIndustryInvoice/rsm:SupplyChainTradeTransaction/ram:ApplicableHeaderTradeDelivery/ram:ShipFromTradeParty/ram:DefinedTradeContact/ram:FaxUniversalCommunication</v>
      </c>
      <c r="AC750" s="13" t="str">
        <f t="shared" si="122"/>
        <v>/ram:CompleteNumber</v>
      </c>
      <c r="AD750" s="14">
        <f>COUNTIFS(R$4:R750,AB750)</f>
        <v>1</v>
      </c>
      <c r="AE750" s="1"/>
      <c r="AF750" s="61" t="str">
        <f t="shared" si="115"/>
        <v>EXT</v>
      </c>
      <c r="AG750" s="62">
        <f t="shared" si="117"/>
        <v>6</v>
      </c>
      <c r="AH750" s="62" t="str">
        <f t="shared" si="116"/>
        <v>1..1</v>
      </c>
      <c r="AI750" s="64" t="s">
        <v>958</v>
      </c>
      <c r="AJ750" s="64"/>
      <c r="AK750" s="65"/>
      <c r="AL750" s="65"/>
      <c r="AM750" s="65"/>
      <c r="AN750" s="64"/>
      <c r="AO750" s="66" t="str">
        <f t="shared" si="112"/>
        <v>1..1</v>
      </c>
      <c r="AP750" s="66" t="str">
        <f t="shared" si="112"/>
        <v>1..1</v>
      </c>
      <c r="AQ750" s="6" t="str">
        <f t="shared" si="112"/>
        <v>/rsm:CrossIndustryInvoice
/rsm:SupplyChainTradeTransaction
/ram:ApplicableHeaderTradeDelivery
/ram:ShipFromTradeParty
/ram:DefinedTradeContact
/ram:FaxUniversalCommunication
/ram:CompleteNumber</v>
      </c>
      <c r="AR750" s="67" t="str">
        <f t="shared" si="112"/>
        <v>/rsm:CrossIndustryInvoice/rsm:SupplyChainTradeTransaction/ram:ApplicableHeaderTradeDelivery/ram:ShipFromTradeParty/ram:DefinedTradeContact/ram:FaxUniversalCommunication/ram:CompleteNumber</v>
      </c>
      <c r="AS750" s="66" t="s">
        <v>73</v>
      </c>
      <c r="AT750" s="68" t="s">
        <v>56</v>
      </c>
      <c r="AU750" s="62" t="str">
        <f t="shared" si="118"/>
        <v>0..1</v>
      </c>
      <c r="AV750" s="66"/>
      <c r="AW750" s="69"/>
      <c r="AX750" s="7"/>
      <c r="AY750" s="70" t="str">
        <f t="shared" si="119"/>
        <v>EXTENDED</v>
      </c>
      <c r="AZ750" s="70" t="str">
        <f t="shared" si="119"/>
        <v>EXTENDED</v>
      </c>
      <c r="BA750" s="1"/>
      <c r="BB750" s="57"/>
      <c r="BE750"/>
      <c r="BF750" s="1"/>
      <c r="BG750" s="1"/>
      <c r="BH750" s="1"/>
      <c r="BI750" s="1"/>
      <c r="BJ750" s="1"/>
      <c r="BK750" s="1"/>
      <c r="BL750" s="1"/>
      <c r="BM750" s="1"/>
      <c r="BN750" s="1"/>
      <c r="BO750" s="1"/>
      <c r="BP750" s="1"/>
      <c r="BQ750" s="1"/>
      <c r="BR750" s="1"/>
      <c r="BS750" s="1"/>
      <c r="BT750" s="1"/>
      <c r="BU750" s="1"/>
      <c r="BV750" s="1"/>
      <c r="BW750" s="1"/>
      <c r="BX750" s="1"/>
      <c r="BY750" s="1"/>
      <c r="BZ750" s="1"/>
    </row>
    <row r="751" spans="1:78" s="59" customFormat="1" ht="105" x14ac:dyDescent="0.2">
      <c r="A751" s="45" t="str">
        <f t="shared" si="123"/>
        <v>EXT</v>
      </c>
      <c r="B751" s="45"/>
      <c r="C751" s="45"/>
      <c r="D751" s="206" t="s">
        <v>3007</v>
      </c>
      <c r="E751" s="61" t="s">
        <v>41</v>
      </c>
      <c r="F751" s="282" t="e">
        <v>#N/A</v>
      </c>
      <c r="G751" s="62">
        <f t="shared" si="120"/>
        <v>5</v>
      </c>
      <c r="H751" s="62" t="s">
        <v>42</v>
      </c>
      <c r="I751" s="193" t="s">
        <v>2166</v>
      </c>
      <c r="J751" s="64"/>
      <c r="K751" s="65"/>
      <c r="L751" s="65"/>
      <c r="M751" s="65"/>
      <c r="N751" s="64"/>
      <c r="O751" s="66" t="s">
        <v>42</v>
      </c>
      <c r="P751" s="66" t="str">
        <f t="shared" si="114"/>
        <v>0..1</v>
      </c>
      <c r="Q751" s="6" t="s">
        <v>3316</v>
      </c>
      <c r="R751" s="67" t="s">
        <v>3317</v>
      </c>
      <c r="S751" s="66"/>
      <c r="T751" s="68"/>
      <c r="U751" s="62" t="s">
        <v>42</v>
      </c>
      <c r="V751" s="66"/>
      <c r="W751" s="69"/>
      <c r="X751" s="38"/>
      <c r="Y751" s="70" t="s">
        <v>47</v>
      </c>
      <c r="Z751" s="70" t="s">
        <v>47</v>
      </c>
      <c r="AA751" s="4"/>
      <c r="AB751" s="13" t="str">
        <f t="shared" si="121"/>
        <v>/rsm:CrossIndustryInvoice/rsm:SupplyChainTradeTransaction/ram:ApplicableHeaderTradeDelivery/ram:ShipFromTradeParty/ram:DefinedTradeContact</v>
      </c>
      <c r="AC751" s="13" t="str">
        <f t="shared" si="122"/>
        <v>/ram:EmailURIUniversalCommunication</v>
      </c>
      <c r="AD751" s="14">
        <f>COUNTIFS(R$4:R751,AB751)</f>
        <v>1</v>
      </c>
      <c r="AE751" s="1"/>
      <c r="AF751" s="61" t="str">
        <f t="shared" si="115"/>
        <v>EXT</v>
      </c>
      <c r="AG751" s="62">
        <f t="shared" si="117"/>
        <v>5</v>
      </c>
      <c r="AH751" s="62" t="str">
        <f t="shared" si="116"/>
        <v>0..1</v>
      </c>
      <c r="AI751" s="193" t="s">
        <v>962</v>
      </c>
      <c r="AJ751" s="64"/>
      <c r="AK751" s="65"/>
      <c r="AL751" s="65"/>
      <c r="AM751" s="65"/>
      <c r="AN751" s="64"/>
      <c r="AO751" s="66" t="str">
        <f t="shared" si="112"/>
        <v>0..1</v>
      </c>
      <c r="AP751" s="66" t="str">
        <f t="shared" si="112"/>
        <v>0..1</v>
      </c>
      <c r="AQ751" s="6" t="str">
        <f t="shared" si="112"/>
        <v>/rsm:CrossIndustryInvoice
/rsm:SupplyChainTradeTransaction
/ram:ApplicableHeaderTradeDelivery
/ram:ShipFromTradeParty
/ram:DefinedTradeContact
/ram:EmailURIUniversalCommunication</v>
      </c>
      <c r="AR751" s="67" t="str">
        <f t="shared" si="112"/>
        <v>/rsm:CrossIndustryInvoice/rsm:SupplyChainTradeTransaction/ram:ApplicableHeaderTradeDelivery/ram:ShipFromTradeParty/ram:DefinedTradeContact/ram:EmailURIUniversalCommunication</v>
      </c>
      <c r="AS751" s="66"/>
      <c r="AT751" s="68"/>
      <c r="AU751" s="62" t="str">
        <f t="shared" si="118"/>
        <v>0..1</v>
      </c>
      <c r="AV751" s="66"/>
      <c r="AW751" s="69"/>
      <c r="AX751" s="7"/>
      <c r="AY751" s="70" t="str">
        <f t="shared" si="119"/>
        <v>EXTENDED</v>
      </c>
      <c r="AZ751" s="70" t="str">
        <f t="shared" si="119"/>
        <v>EXTENDED</v>
      </c>
      <c r="BA751" s="1"/>
      <c r="BB751" s="57"/>
      <c r="BE751"/>
      <c r="BF751" s="1"/>
      <c r="BG751" s="1"/>
      <c r="BH751" s="1"/>
      <c r="BI751" s="1"/>
      <c r="BJ751" s="1"/>
      <c r="BK751" s="1"/>
      <c r="BL751" s="1"/>
      <c r="BM751" s="1"/>
      <c r="BN751" s="1"/>
      <c r="BO751" s="1"/>
      <c r="BP751" s="1"/>
      <c r="BQ751" s="1"/>
      <c r="BR751" s="1"/>
      <c r="BS751" s="1"/>
      <c r="BT751" s="1"/>
      <c r="BU751" s="1"/>
      <c r="BV751" s="1"/>
      <c r="BW751" s="1"/>
      <c r="BX751" s="1"/>
      <c r="BY751" s="1"/>
      <c r="BZ751" s="1"/>
    </row>
    <row r="752" spans="1:78" s="59" customFormat="1" ht="120" x14ac:dyDescent="0.2">
      <c r="A752" s="45" t="str">
        <f t="shared" si="123"/>
        <v>EXT</v>
      </c>
      <c r="B752" s="45"/>
      <c r="C752" s="45"/>
      <c r="D752" s="206" t="s">
        <v>3007</v>
      </c>
      <c r="E752" s="61" t="s">
        <v>41</v>
      </c>
      <c r="F752" s="282" t="e">
        <v>#N/A</v>
      </c>
      <c r="G752" s="62">
        <f t="shared" si="120"/>
        <v>6</v>
      </c>
      <c r="H752" s="62" t="s">
        <v>32</v>
      </c>
      <c r="I752" s="64" t="s">
        <v>2169</v>
      </c>
      <c r="J752" s="64"/>
      <c r="K752" s="65"/>
      <c r="L752" s="65"/>
      <c r="M752" s="65"/>
      <c r="N752" s="64"/>
      <c r="O752" s="66" t="s">
        <v>32</v>
      </c>
      <c r="P752" s="66" t="str">
        <f t="shared" si="114"/>
        <v>1..1</v>
      </c>
      <c r="Q752" s="6" t="s">
        <v>3318</v>
      </c>
      <c r="R752" s="67" t="s">
        <v>3319</v>
      </c>
      <c r="S752" s="66" t="s">
        <v>73</v>
      </c>
      <c r="T752" s="68" t="s">
        <v>56</v>
      </c>
      <c r="U752" s="62" t="s">
        <v>42</v>
      </c>
      <c r="V752" s="66"/>
      <c r="W752" s="69"/>
      <c r="X752" s="38"/>
      <c r="Y752" s="70" t="s">
        <v>47</v>
      </c>
      <c r="Z752" s="70" t="s">
        <v>47</v>
      </c>
      <c r="AA752" s="4"/>
      <c r="AB752" s="13" t="str">
        <f t="shared" si="121"/>
        <v>/rsm:CrossIndustryInvoice/rsm:SupplyChainTradeTransaction/ram:ApplicableHeaderTradeDelivery/ram:ShipFromTradeParty/ram:DefinedTradeContact/ram:EmailURIUniversalCommunication</v>
      </c>
      <c r="AC752" s="13" t="str">
        <f t="shared" si="122"/>
        <v>/ram:URIID</v>
      </c>
      <c r="AD752" s="14">
        <f>COUNTIFS(R$4:R752,AB752)</f>
        <v>1</v>
      </c>
      <c r="AE752" s="1"/>
      <c r="AF752" s="61" t="str">
        <f t="shared" si="115"/>
        <v>EXT</v>
      </c>
      <c r="AG752" s="62">
        <f t="shared" si="117"/>
        <v>6</v>
      </c>
      <c r="AH752" s="62" t="str">
        <f t="shared" si="116"/>
        <v>1..1</v>
      </c>
      <c r="AI752" s="64" t="s">
        <v>965</v>
      </c>
      <c r="AJ752" s="64"/>
      <c r="AK752" s="65"/>
      <c r="AL752" s="65"/>
      <c r="AM752" s="65"/>
      <c r="AN752" s="64"/>
      <c r="AO752" s="66" t="str">
        <f t="shared" si="112"/>
        <v>1..1</v>
      </c>
      <c r="AP752" s="66" t="str">
        <f t="shared" si="112"/>
        <v>1..1</v>
      </c>
      <c r="AQ752" s="6" t="str">
        <f t="shared" si="112"/>
        <v>/rsm:CrossIndustryInvoice
/rsm:SupplyChainTradeTransaction
/ram:ApplicableHeaderTradeDelivery
/ram:ShipFromTradeParty
/ram:DefinedTradeContact
/ram:EmailURIUniversalCommunication
/ram:URIID</v>
      </c>
      <c r="AR752" s="67" t="str">
        <f t="shared" si="112"/>
        <v>/rsm:CrossIndustryInvoice/rsm:SupplyChainTradeTransaction/ram:ApplicableHeaderTradeDelivery/ram:ShipFromTradeParty/ram:DefinedTradeContact/ram:EmailURIUniversalCommunication/ram:URIID</v>
      </c>
      <c r="AS752" s="66" t="s">
        <v>73</v>
      </c>
      <c r="AT752" s="68" t="s">
        <v>56</v>
      </c>
      <c r="AU752" s="62" t="str">
        <f t="shared" si="118"/>
        <v>0..1</v>
      </c>
      <c r="AV752" s="66"/>
      <c r="AW752" s="69"/>
      <c r="AX752" s="7"/>
      <c r="AY752" s="70" t="str">
        <f t="shared" si="119"/>
        <v>EXTENDED</v>
      </c>
      <c r="AZ752" s="70" t="str">
        <f t="shared" si="119"/>
        <v>EXTENDED</v>
      </c>
      <c r="BA752" s="1"/>
      <c r="BB752" s="57"/>
      <c r="BE752"/>
      <c r="BF752" s="1"/>
      <c r="BG752" s="1"/>
      <c r="BH752" s="1"/>
      <c r="BI752" s="1"/>
      <c r="BJ752" s="1"/>
      <c r="BK752" s="1"/>
      <c r="BL752" s="1"/>
      <c r="BM752" s="1"/>
      <c r="BN752" s="1"/>
      <c r="BO752" s="1"/>
      <c r="BP752" s="1"/>
      <c r="BQ752" s="1"/>
      <c r="BR752" s="1"/>
      <c r="BS752" s="1"/>
      <c r="BT752" s="1"/>
      <c r="BU752" s="1"/>
      <c r="BV752" s="1"/>
      <c r="BW752" s="1"/>
      <c r="BX752" s="1"/>
      <c r="BY752" s="1"/>
      <c r="BZ752" s="1"/>
    </row>
    <row r="753" spans="1:78" s="59" customFormat="1" ht="90" x14ac:dyDescent="0.2">
      <c r="A753" s="45" t="str">
        <f t="shared" si="123"/>
        <v>EXT</v>
      </c>
      <c r="B753" s="45"/>
      <c r="C753" s="45"/>
      <c r="D753" s="206" t="s">
        <v>3007</v>
      </c>
      <c r="E753" s="140" t="s">
        <v>41</v>
      </c>
      <c r="F753" s="296" t="e">
        <v>#N/A</v>
      </c>
      <c r="G753" s="141">
        <f t="shared" si="120"/>
        <v>4</v>
      </c>
      <c r="H753" s="141" t="s">
        <v>42</v>
      </c>
      <c r="I753" s="125" t="s">
        <v>3320</v>
      </c>
      <c r="J753" s="125"/>
      <c r="K753" s="126"/>
      <c r="L753" s="126"/>
      <c r="M753" s="126"/>
      <c r="N753" s="125"/>
      <c r="O753" s="124" t="s">
        <v>42</v>
      </c>
      <c r="P753" s="124" t="str">
        <f t="shared" si="114"/>
        <v>0..1</v>
      </c>
      <c r="Q753" s="142" t="s">
        <v>3321</v>
      </c>
      <c r="R753" s="143" t="s">
        <v>3322</v>
      </c>
      <c r="S753" s="124" t="s">
        <v>35</v>
      </c>
      <c r="T753" s="129" t="s">
        <v>56</v>
      </c>
      <c r="U753" s="141" t="s">
        <v>42</v>
      </c>
      <c r="V753" s="124"/>
      <c r="W753" s="130"/>
      <c r="X753" s="38"/>
      <c r="Y753" s="144" t="s">
        <v>47</v>
      </c>
      <c r="Z753" s="144" t="s">
        <v>47</v>
      </c>
      <c r="AA753" s="4"/>
      <c r="AB753" s="13" t="str">
        <f t="shared" si="121"/>
        <v>/rsm:CrossIndustryInvoice/rsm:SupplyChainTradeTransaction/ram:ApplicableHeaderTradeDelivery/ram:ShipFromTradeParty</v>
      </c>
      <c r="AC753" s="13" t="str">
        <f t="shared" si="122"/>
        <v>/ram:PostalTradeAddress</v>
      </c>
      <c r="AD753" s="14">
        <f>COUNTIFS(R$4:R753,AB753)</f>
        <v>1</v>
      </c>
      <c r="AE753" s="1"/>
      <c r="AF753" s="140" t="str">
        <f t="shared" si="115"/>
        <v>EXT</v>
      </c>
      <c r="AG753" s="141">
        <f t="shared" si="117"/>
        <v>4</v>
      </c>
      <c r="AH753" s="141" t="str">
        <f t="shared" si="116"/>
        <v>0..1</v>
      </c>
      <c r="AI753" s="125" t="s">
        <v>3323</v>
      </c>
      <c r="AJ753" s="125"/>
      <c r="AK753" s="126"/>
      <c r="AL753" s="126"/>
      <c r="AM753" s="126"/>
      <c r="AN753" s="125"/>
      <c r="AO753" s="124" t="str">
        <f t="shared" si="112"/>
        <v>0..1</v>
      </c>
      <c r="AP753" s="124" t="str">
        <f t="shared" si="112"/>
        <v>0..1</v>
      </c>
      <c r="AQ753" s="142" t="str">
        <f t="shared" si="112"/>
        <v>/rsm:CrossIndustryInvoice
/rsm:SupplyChainTradeTransaction
/ram:ApplicableHeaderTradeDelivery
/ram:ShipFromTradeParty
/ram:PostalTradeAddress</v>
      </c>
      <c r="AR753" s="143" t="str">
        <f t="shared" si="112"/>
        <v>/rsm:CrossIndustryInvoice/rsm:SupplyChainTradeTransaction/ram:ApplicableHeaderTradeDelivery/ram:ShipFromTradeParty/ram:PostalTradeAddress</v>
      </c>
      <c r="AS753" s="124" t="s">
        <v>35</v>
      </c>
      <c r="AT753" s="129" t="s">
        <v>56</v>
      </c>
      <c r="AU753" s="141" t="str">
        <f t="shared" si="118"/>
        <v>0..1</v>
      </c>
      <c r="AV753" s="124"/>
      <c r="AW753" s="130"/>
      <c r="AX753" s="7"/>
      <c r="AY753" s="144" t="str">
        <f t="shared" si="119"/>
        <v>EXTENDED</v>
      </c>
      <c r="AZ753" s="144" t="str">
        <f t="shared" si="119"/>
        <v>EXTENDED</v>
      </c>
      <c r="BA753" s="1"/>
      <c r="BB753" s="57"/>
      <c r="BE753"/>
      <c r="BF753" s="1"/>
      <c r="BG753" s="1"/>
      <c r="BH753" s="1"/>
      <c r="BI753" s="1"/>
      <c r="BJ753" s="1"/>
      <c r="BK753" s="1"/>
      <c r="BL753" s="1"/>
      <c r="BM753" s="1"/>
      <c r="BN753" s="1"/>
      <c r="BO753" s="1"/>
      <c r="BP753" s="1"/>
      <c r="BQ753" s="1"/>
      <c r="BR753" s="1"/>
      <c r="BS753" s="1"/>
      <c r="BT753" s="1"/>
      <c r="BU753" s="1"/>
      <c r="BV753" s="1"/>
      <c r="BW753" s="1"/>
      <c r="BX753" s="1"/>
      <c r="BY753" s="1"/>
      <c r="BZ753" s="1"/>
    </row>
    <row r="754" spans="1:78" s="59" customFormat="1" ht="105" x14ac:dyDescent="0.2">
      <c r="A754" s="45" t="str">
        <f t="shared" si="123"/>
        <v>EXT</v>
      </c>
      <c r="B754" s="45"/>
      <c r="C754" s="45"/>
      <c r="D754" s="206" t="s">
        <v>3007</v>
      </c>
      <c r="E754" s="61" t="s">
        <v>41</v>
      </c>
      <c r="F754" s="282" t="e">
        <v>#N/A</v>
      </c>
      <c r="G754" s="62">
        <f t="shared" si="120"/>
        <v>5</v>
      </c>
      <c r="H754" s="62" t="s">
        <v>42</v>
      </c>
      <c r="I754" s="64" t="s">
        <v>1634</v>
      </c>
      <c r="J754" s="64" t="s">
        <v>1635</v>
      </c>
      <c r="K754" s="65" t="s">
        <v>1636</v>
      </c>
      <c r="L754" s="65"/>
      <c r="M754" s="65"/>
      <c r="N754" s="64"/>
      <c r="O754" s="66" t="s">
        <v>42</v>
      </c>
      <c r="P754" s="66" t="str">
        <f t="shared" si="114"/>
        <v>0..1</v>
      </c>
      <c r="Q754" s="6" t="s">
        <v>3324</v>
      </c>
      <c r="R754" s="67" t="s">
        <v>3325</v>
      </c>
      <c r="S754" s="66" t="s">
        <v>73</v>
      </c>
      <c r="T754" s="68" t="s">
        <v>56</v>
      </c>
      <c r="U754" s="62" t="s">
        <v>42</v>
      </c>
      <c r="V754" s="66"/>
      <c r="W754" s="69"/>
      <c r="X754" s="38"/>
      <c r="Y754" s="70" t="s">
        <v>47</v>
      </c>
      <c r="Z754" s="70" t="s">
        <v>47</v>
      </c>
      <c r="AA754" s="4"/>
      <c r="AB754" s="13" t="str">
        <f t="shared" si="121"/>
        <v>/rsm:CrossIndustryInvoice/rsm:SupplyChainTradeTransaction/ram:ApplicableHeaderTradeDelivery/ram:ShipFromTradeParty/ram:PostalTradeAddress</v>
      </c>
      <c r="AC754" s="13" t="str">
        <f t="shared" si="122"/>
        <v>/ram:PostcodeCode</v>
      </c>
      <c r="AD754" s="14">
        <f>COUNTIFS(R$4:R754,AB754)</f>
        <v>1</v>
      </c>
      <c r="AE754" s="1"/>
      <c r="AF754" s="61" t="str">
        <f t="shared" si="115"/>
        <v>EXT</v>
      </c>
      <c r="AG754" s="62">
        <f t="shared" si="117"/>
        <v>5</v>
      </c>
      <c r="AH754" s="62" t="str">
        <f t="shared" si="116"/>
        <v>0..1</v>
      </c>
      <c r="AI754" s="64" t="s">
        <v>3326</v>
      </c>
      <c r="AJ754" s="64"/>
      <c r="AK754" s="65"/>
      <c r="AL754" s="65"/>
      <c r="AM754" s="65"/>
      <c r="AN754" s="64"/>
      <c r="AO754" s="66" t="str">
        <f t="shared" si="112"/>
        <v>0..1</v>
      </c>
      <c r="AP754" s="66" t="str">
        <f t="shared" si="112"/>
        <v>0..1</v>
      </c>
      <c r="AQ754" s="6" t="str">
        <f t="shared" si="112"/>
        <v>/rsm:CrossIndustryInvoice
/rsm:SupplyChainTradeTransaction
/ram:ApplicableHeaderTradeDelivery
/ram:ShipFromTradeParty
/ram:PostalTradeAddress
/ram:PostcodeCode</v>
      </c>
      <c r="AR754" s="67" t="str">
        <f t="shared" si="112"/>
        <v>/rsm:CrossIndustryInvoice/rsm:SupplyChainTradeTransaction/ram:ApplicableHeaderTradeDelivery/ram:ShipFromTradeParty/ram:PostalTradeAddress/ram:PostcodeCode</v>
      </c>
      <c r="AS754" s="66" t="s">
        <v>73</v>
      </c>
      <c r="AT754" s="68" t="s">
        <v>56</v>
      </c>
      <c r="AU754" s="62" t="str">
        <f t="shared" si="118"/>
        <v>0..1</v>
      </c>
      <c r="AV754" s="66"/>
      <c r="AW754" s="69"/>
      <c r="AX754" s="7"/>
      <c r="AY754" s="70" t="str">
        <f t="shared" si="119"/>
        <v>EXTENDED</v>
      </c>
      <c r="AZ754" s="70" t="str">
        <f t="shared" si="119"/>
        <v>EXTENDED</v>
      </c>
      <c r="BA754" s="1"/>
      <c r="BB754" s="57"/>
      <c r="BE754"/>
      <c r="BF754" s="1"/>
      <c r="BG754" s="1"/>
      <c r="BH754" s="1"/>
      <c r="BI754" s="1"/>
      <c r="BJ754" s="1"/>
      <c r="BK754" s="1"/>
      <c r="BL754" s="1"/>
      <c r="BM754" s="1"/>
      <c r="BN754" s="1"/>
      <c r="BO754" s="1"/>
      <c r="BP754" s="1"/>
      <c r="BQ754" s="1"/>
      <c r="BR754" s="1"/>
      <c r="BS754" s="1"/>
      <c r="BT754" s="1"/>
      <c r="BU754" s="1"/>
      <c r="BV754" s="1"/>
      <c r="BW754" s="1"/>
      <c r="BX754" s="1"/>
      <c r="BY754" s="1"/>
      <c r="BZ754" s="1"/>
    </row>
    <row r="755" spans="1:78" s="59" customFormat="1" ht="105" x14ac:dyDescent="0.2">
      <c r="A755" s="45" t="str">
        <f t="shared" si="123"/>
        <v>EXT</v>
      </c>
      <c r="B755" s="45"/>
      <c r="C755" s="45"/>
      <c r="D755" s="206" t="s">
        <v>3007</v>
      </c>
      <c r="E755" s="61" t="s">
        <v>41</v>
      </c>
      <c r="F755" s="282" t="e">
        <v>#N/A</v>
      </c>
      <c r="G755" s="62">
        <f t="shared" si="120"/>
        <v>5</v>
      </c>
      <c r="H755" s="62" t="s">
        <v>42</v>
      </c>
      <c r="I755" s="64" t="s">
        <v>1640</v>
      </c>
      <c r="J755" s="64" t="s">
        <v>1641</v>
      </c>
      <c r="K755" s="65" t="s">
        <v>1642</v>
      </c>
      <c r="L755" s="65"/>
      <c r="M755" s="65"/>
      <c r="N755" s="64"/>
      <c r="O755" s="66" t="s">
        <v>42</v>
      </c>
      <c r="P755" s="66" t="str">
        <f t="shared" si="114"/>
        <v>0..1</v>
      </c>
      <c r="Q755" s="6" t="s">
        <v>3327</v>
      </c>
      <c r="R755" s="67" t="s">
        <v>3328</v>
      </c>
      <c r="S755" s="66" t="s">
        <v>73</v>
      </c>
      <c r="T755" s="68" t="s">
        <v>56</v>
      </c>
      <c r="U755" s="62" t="s">
        <v>42</v>
      </c>
      <c r="V755" s="66"/>
      <c r="W755" s="69"/>
      <c r="X755" s="38"/>
      <c r="Y755" s="70" t="s">
        <v>47</v>
      </c>
      <c r="Z755" s="70" t="s">
        <v>47</v>
      </c>
      <c r="AA755" s="4"/>
      <c r="AB755" s="13" t="str">
        <f t="shared" si="121"/>
        <v>/rsm:CrossIndustryInvoice/rsm:SupplyChainTradeTransaction/ram:ApplicableHeaderTradeDelivery/ram:ShipFromTradeParty/ram:PostalTradeAddress</v>
      </c>
      <c r="AC755" s="13" t="str">
        <f t="shared" si="122"/>
        <v>/ram:LineOne</v>
      </c>
      <c r="AD755" s="14">
        <f>COUNTIFS(R$4:R755,AB755)</f>
        <v>1</v>
      </c>
      <c r="AE755" s="1"/>
      <c r="AF755" s="61" t="str">
        <f t="shared" si="115"/>
        <v>EXT</v>
      </c>
      <c r="AG755" s="62">
        <f t="shared" si="117"/>
        <v>5</v>
      </c>
      <c r="AH755" s="62" t="str">
        <f t="shared" si="116"/>
        <v>0..1</v>
      </c>
      <c r="AI755" s="64" t="s">
        <v>3329</v>
      </c>
      <c r="AJ755" s="64"/>
      <c r="AK755" s="65"/>
      <c r="AL755" s="65"/>
      <c r="AM755" s="65"/>
      <c r="AN755" s="64"/>
      <c r="AO755" s="66" t="str">
        <f t="shared" ref="AO755:AR817" si="124">O755</f>
        <v>0..1</v>
      </c>
      <c r="AP755" s="66" t="str">
        <f t="shared" si="124"/>
        <v>0..1</v>
      </c>
      <c r="AQ755" s="6" t="str">
        <f t="shared" si="124"/>
        <v>/rsm:CrossIndustryInvoice
/rsm:SupplyChainTradeTransaction
/ram:ApplicableHeaderTradeDelivery
/ram:ShipFromTradeParty
/ram:PostalTradeAddress
/ram:LineOne</v>
      </c>
      <c r="AR755" s="67" t="str">
        <f t="shared" si="124"/>
        <v>/rsm:CrossIndustryInvoice/rsm:SupplyChainTradeTransaction/ram:ApplicableHeaderTradeDelivery/ram:ShipFromTradeParty/ram:PostalTradeAddress/ram:LineOne</v>
      </c>
      <c r="AS755" s="66" t="s">
        <v>73</v>
      </c>
      <c r="AT755" s="68" t="s">
        <v>56</v>
      </c>
      <c r="AU755" s="62" t="str">
        <f t="shared" si="118"/>
        <v>0..1</v>
      </c>
      <c r="AV755" s="66"/>
      <c r="AW755" s="69"/>
      <c r="AX755" s="7"/>
      <c r="AY755" s="70" t="str">
        <f t="shared" si="119"/>
        <v>EXTENDED</v>
      </c>
      <c r="AZ755" s="70" t="str">
        <f t="shared" si="119"/>
        <v>EXTENDED</v>
      </c>
      <c r="BA755" s="1"/>
      <c r="BB755" s="57"/>
      <c r="BE755"/>
      <c r="BF755" s="1"/>
      <c r="BG755" s="1"/>
      <c r="BH755" s="1"/>
      <c r="BI755" s="1"/>
      <c r="BJ755" s="1"/>
      <c r="BK755" s="1"/>
      <c r="BL755" s="1"/>
      <c r="BM755" s="1"/>
      <c r="BN755" s="1"/>
      <c r="BO755" s="1"/>
      <c r="BP755" s="1"/>
      <c r="BQ755" s="1"/>
      <c r="BR755" s="1"/>
      <c r="BS755" s="1"/>
      <c r="BT755" s="1"/>
      <c r="BU755" s="1"/>
      <c r="BV755" s="1"/>
      <c r="BW755" s="1"/>
      <c r="BX755" s="1"/>
      <c r="BY755" s="1"/>
      <c r="BZ755" s="1"/>
    </row>
    <row r="756" spans="1:78" s="59" customFormat="1" ht="105" x14ac:dyDescent="0.2">
      <c r="A756" s="45" t="str">
        <f t="shared" si="123"/>
        <v>EXT</v>
      </c>
      <c r="B756" s="45"/>
      <c r="C756" s="45"/>
      <c r="D756" s="206" t="s">
        <v>3007</v>
      </c>
      <c r="E756" s="61" t="s">
        <v>41</v>
      </c>
      <c r="F756" s="282" t="e">
        <v>#N/A</v>
      </c>
      <c r="G756" s="62">
        <f t="shared" si="120"/>
        <v>5</v>
      </c>
      <c r="H756" s="62" t="s">
        <v>42</v>
      </c>
      <c r="I756" s="64" t="s">
        <v>1646</v>
      </c>
      <c r="J756" s="64" t="s">
        <v>1647</v>
      </c>
      <c r="K756" s="65"/>
      <c r="L756" s="65"/>
      <c r="M756" s="65"/>
      <c r="N756" s="64"/>
      <c r="O756" s="66" t="s">
        <v>42</v>
      </c>
      <c r="P756" s="66" t="str">
        <f t="shared" si="114"/>
        <v>0..1</v>
      </c>
      <c r="Q756" s="6" t="s">
        <v>3330</v>
      </c>
      <c r="R756" s="67" t="s">
        <v>3331</v>
      </c>
      <c r="S756" s="66" t="s">
        <v>73</v>
      </c>
      <c r="T756" s="68" t="s">
        <v>56</v>
      </c>
      <c r="U756" s="62" t="s">
        <v>42</v>
      </c>
      <c r="V756" s="66"/>
      <c r="W756" s="69"/>
      <c r="X756" s="38"/>
      <c r="Y756" s="70" t="s">
        <v>47</v>
      </c>
      <c r="Z756" s="70" t="s">
        <v>47</v>
      </c>
      <c r="AA756" s="4"/>
      <c r="AB756" s="13" t="str">
        <f t="shared" si="121"/>
        <v>/rsm:CrossIndustryInvoice/rsm:SupplyChainTradeTransaction/ram:ApplicableHeaderTradeDelivery/ram:ShipFromTradeParty/ram:PostalTradeAddress</v>
      </c>
      <c r="AC756" s="13" t="str">
        <f t="shared" si="122"/>
        <v>/ram:LineTwo</v>
      </c>
      <c r="AD756" s="14">
        <f>COUNTIFS(R$4:R756,AB756)</f>
        <v>1</v>
      </c>
      <c r="AE756" s="1"/>
      <c r="AF756" s="61" t="str">
        <f t="shared" si="115"/>
        <v>EXT</v>
      </c>
      <c r="AG756" s="62">
        <f t="shared" si="117"/>
        <v>5</v>
      </c>
      <c r="AH756" s="62" t="str">
        <f t="shared" si="116"/>
        <v>0..1</v>
      </c>
      <c r="AI756" s="64" t="s">
        <v>3332</v>
      </c>
      <c r="AJ756" s="64"/>
      <c r="AK756" s="65"/>
      <c r="AL756" s="65"/>
      <c r="AM756" s="65"/>
      <c r="AN756" s="64"/>
      <c r="AO756" s="66" t="str">
        <f t="shared" si="124"/>
        <v>0..1</v>
      </c>
      <c r="AP756" s="66" t="str">
        <f t="shared" si="124"/>
        <v>0..1</v>
      </c>
      <c r="AQ756" s="6" t="str">
        <f t="shared" si="124"/>
        <v>/rsm:CrossIndustryInvoice
/rsm:SupplyChainTradeTransaction
/ram:ApplicableHeaderTradeDelivery
/ram:ShipFromTradeParty
/ram:PostalTradeAddress
/ram:LineTwo</v>
      </c>
      <c r="AR756" s="67" t="str">
        <f t="shared" si="124"/>
        <v>/rsm:CrossIndustryInvoice/rsm:SupplyChainTradeTransaction/ram:ApplicableHeaderTradeDelivery/ram:ShipFromTradeParty/ram:PostalTradeAddress/ram:LineTwo</v>
      </c>
      <c r="AS756" s="66" t="s">
        <v>73</v>
      </c>
      <c r="AT756" s="68" t="s">
        <v>56</v>
      </c>
      <c r="AU756" s="62" t="str">
        <f t="shared" si="118"/>
        <v>0..1</v>
      </c>
      <c r="AV756" s="66"/>
      <c r="AW756" s="69"/>
      <c r="AX756" s="7"/>
      <c r="AY756" s="70" t="str">
        <f t="shared" si="119"/>
        <v>EXTENDED</v>
      </c>
      <c r="AZ756" s="70" t="str">
        <f t="shared" si="119"/>
        <v>EXTENDED</v>
      </c>
      <c r="BA756" s="1"/>
      <c r="BB756" s="57"/>
      <c r="BE756"/>
      <c r="BF756" s="1"/>
      <c r="BG756" s="1"/>
      <c r="BH756" s="1"/>
      <c r="BI756" s="1"/>
      <c r="BJ756" s="1"/>
      <c r="BK756" s="1"/>
      <c r="BL756" s="1"/>
      <c r="BM756" s="1"/>
      <c r="BN756" s="1"/>
      <c r="BO756" s="1"/>
      <c r="BP756" s="1"/>
      <c r="BQ756" s="1"/>
      <c r="BR756" s="1"/>
      <c r="BS756" s="1"/>
      <c r="BT756" s="1"/>
      <c r="BU756" s="1"/>
      <c r="BV756" s="1"/>
      <c r="BW756" s="1"/>
      <c r="BX756" s="1"/>
      <c r="BY756" s="1"/>
      <c r="BZ756" s="1"/>
    </row>
    <row r="757" spans="1:78" s="59" customFormat="1" ht="105" x14ac:dyDescent="0.2">
      <c r="A757" s="45" t="str">
        <f t="shared" si="123"/>
        <v>EXT</v>
      </c>
      <c r="B757" s="45"/>
      <c r="C757" s="45"/>
      <c r="D757" s="206" t="s">
        <v>3007</v>
      </c>
      <c r="E757" s="61" t="s">
        <v>41</v>
      </c>
      <c r="F757" s="282" t="e">
        <v>#N/A</v>
      </c>
      <c r="G757" s="62">
        <f t="shared" si="120"/>
        <v>5</v>
      </c>
      <c r="H757" s="62" t="s">
        <v>42</v>
      </c>
      <c r="I757" s="64" t="s">
        <v>1651</v>
      </c>
      <c r="J757" s="64" t="s">
        <v>1647</v>
      </c>
      <c r="K757" s="65"/>
      <c r="L757" s="65"/>
      <c r="M757" s="65"/>
      <c r="N757" s="64"/>
      <c r="O757" s="66" t="s">
        <v>42</v>
      </c>
      <c r="P757" s="66" t="str">
        <f t="shared" si="114"/>
        <v>0..1</v>
      </c>
      <c r="Q757" s="6" t="s">
        <v>3333</v>
      </c>
      <c r="R757" s="67" t="s">
        <v>3334</v>
      </c>
      <c r="S757" s="66" t="s">
        <v>73</v>
      </c>
      <c r="T757" s="68" t="s">
        <v>56</v>
      </c>
      <c r="U757" s="62" t="s">
        <v>42</v>
      </c>
      <c r="V757" s="66"/>
      <c r="W757" s="69"/>
      <c r="X757" s="38"/>
      <c r="Y757" s="70" t="s">
        <v>47</v>
      </c>
      <c r="Z757" s="70" t="s">
        <v>47</v>
      </c>
      <c r="AA757" s="4"/>
      <c r="AB757" s="13" t="str">
        <f t="shared" si="121"/>
        <v>/rsm:CrossIndustryInvoice/rsm:SupplyChainTradeTransaction/ram:ApplicableHeaderTradeDelivery/ram:ShipFromTradeParty/ram:PostalTradeAddress</v>
      </c>
      <c r="AC757" s="13" t="str">
        <f t="shared" si="122"/>
        <v>/ram:LineThree</v>
      </c>
      <c r="AD757" s="14">
        <f>COUNTIFS(R$4:R757,AB757)</f>
        <v>1</v>
      </c>
      <c r="AE757" s="1"/>
      <c r="AF757" s="61" t="str">
        <f t="shared" si="115"/>
        <v>EXT</v>
      </c>
      <c r="AG757" s="62">
        <f t="shared" si="117"/>
        <v>5</v>
      </c>
      <c r="AH757" s="62" t="str">
        <f t="shared" si="116"/>
        <v>0..1</v>
      </c>
      <c r="AI757" s="64" t="s">
        <v>3335</v>
      </c>
      <c r="AJ757" s="64"/>
      <c r="AK757" s="65"/>
      <c r="AL757" s="65"/>
      <c r="AM757" s="65"/>
      <c r="AN757" s="64"/>
      <c r="AO757" s="66" t="str">
        <f t="shared" si="124"/>
        <v>0..1</v>
      </c>
      <c r="AP757" s="66" t="str">
        <f t="shared" si="124"/>
        <v>0..1</v>
      </c>
      <c r="AQ757" s="6" t="str">
        <f t="shared" si="124"/>
        <v>/rsm:CrossIndustryInvoice
/rsm:SupplyChainTradeTransaction
/ram:ApplicableHeaderTradeDelivery
/ram:ShipFromTradeParty
/ram:PostalTradeAddress
/ram:LineThree</v>
      </c>
      <c r="AR757" s="67" t="str">
        <f t="shared" si="124"/>
        <v>/rsm:CrossIndustryInvoice/rsm:SupplyChainTradeTransaction/ram:ApplicableHeaderTradeDelivery/ram:ShipFromTradeParty/ram:PostalTradeAddress/ram:LineThree</v>
      </c>
      <c r="AS757" s="66" t="s">
        <v>73</v>
      </c>
      <c r="AT757" s="68" t="s">
        <v>56</v>
      </c>
      <c r="AU757" s="62" t="str">
        <f t="shared" si="118"/>
        <v>0..1</v>
      </c>
      <c r="AV757" s="66"/>
      <c r="AW757" s="69"/>
      <c r="AX757" s="7"/>
      <c r="AY757" s="70" t="str">
        <f t="shared" si="119"/>
        <v>EXTENDED</v>
      </c>
      <c r="AZ757" s="70" t="str">
        <f t="shared" si="119"/>
        <v>EXTENDED</v>
      </c>
      <c r="BA757" s="1"/>
      <c r="BB757" s="57"/>
      <c r="BE757"/>
      <c r="BF757" s="1"/>
      <c r="BG757" s="1"/>
      <c r="BH757" s="1"/>
      <c r="BI757" s="1"/>
      <c r="BJ757" s="1"/>
      <c r="BK757" s="1"/>
      <c r="BL757" s="1"/>
      <c r="BM757" s="1"/>
      <c r="BN757" s="1"/>
      <c r="BO757" s="1"/>
      <c r="BP757" s="1"/>
      <c r="BQ757" s="1"/>
      <c r="BR757" s="1"/>
      <c r="BS757" s="1"/>
      <c r="BT757" s="1"/>
      <c r="BU757" s="1"/>
      <c r="BV757" s="1"/>
      <c r="BW757" s="1"/>
      <c r="BX757" s="1"/>
      <c r="BY757" s="1"/>
      <c r="BZ757" s="1"/>
    </row>
    <row r="758" spans="1:78" s="59" customFormat="1" ht="105" x14ac:dyDescent="0.2">
      <c r="A758" s="45" t="str">
        <f t="shared" si="123"/>
        <v>EXT</v>
      </c>
      <c r="B758" s="45"/>
      <c r="C758" s="45"/>
      <c r="D758" s="206" t="s">
        <v>3007</v>
      </c>
      <c r="E758" s="61" t="s">
        <v>41</v>
      </c>
      <c r="F758" s="282" t="e">
        <v>#N/A</v>
      </c>
      <c r="G758" s="62">
        <f t="shared" si="120"/>
        <v>5</v>
      </c>
      <c r="H758" s="62" t="s">
        <v>42</v>
      </c>
      <c r="I758" s="64" t="s">
        <v>1655</v>
      </c>
      <c r="J758" s="64" t="s">
        <v>1656</v>
      </c>
      <c r="K758" s="65"/>
      <c r="L758" s="65"/>
      <c r="M758" s="65"/>
      <c r="N758" s="64"/>
      <c r="O758" s="66" t="s">
        <v>42</v>
      </c>
      <c r="P758" s="66" t="str">
        <f t="shared" si="114"/>
        <v>0..1</v>
      </c>
      <c r="Q758" s="6" t="s">
        <v>3336</v>
      </c>
      <c r="R758" s="67" t="s">
        <v>3337</v>
      </c>
      <c r="S758" s="66" t="s">
        <v>73</v>
      </c>
      <c r="T758" s="68" t="s">
        <v>56</v>
      </c>
      <c r="U758" s="62" t="s">
        <v>42</v>
      </c>
      <c r="V758" s="66"/>
      <c r="W758" s="69"/>
      <c r="X758" s="38"/>
      <c r="Y758" s="70" t="s">
        <v>47</v>
      </c>
      <c r="Z758" s="70" t="s">
        <v>47</v>
      </c>
      <c r="AA758" s="4"/>
      <c r="AB758" s="13" t="str">
        <f t="shared" si="121"/>
        <v>/rsm:CrossIndustryInvoice/rsm:SupplyChainTradeTransaction/ram:ApplicableHeaderTradeDelivery/ram:ShipFromTradeParty/ram:PostalTradeAddress</v>
      </c>
      <c r="AC758" s="13" t="str">
        <f t="shared" si="122"/>
        <v>/ram:CityName</v>
      </c>
      <c r="AD758" s="14">
        <f>COUNTIFS(R$4:R758,AB758)</f>
        <v>1</v>
      </c>
      <c r="AE758" s="1"/>
      <c r="AF758" s="61" t="str">
        <f t="shared" si="115"/>
        <v>EXT</v>
      </c>
      <c r="AG758" s="62">
        <f t="shared" si="117"/>
        <v>5</v>
      </c>
      <c r="AH758" s="62" t="str">
        <f t="shared" si="116"/>
        <v>0..1</v>
      </c>
      <c r="AI758" s="64" t="s">
        <v>3338</v>
      </c>
      <c r="AJ758" s="64"/>
      <c r="AK758" s="65"/>
      <c r="AL758" s="65"/>
      <c r="AM758" s="65"/>
      <c r="AN758" s="64"/>
      <c r="AO758" s="66" t="str">
        <f t="shared" si="124"/>
        <v>0..1</v>
      </c>
      <c r="AP758" s="66" t="str">
        <f t="shared" si="124"/>
        <v>0..1</v>
      </c>
      <c r="AQ758" s="6" t="str">
        <f t="shared" si="124"/>
        <v>/rsm:CrossIndustryInvoice
/rsm:SupplyChainTradeTransaction
/ram:ApplicableHeaderTradeDelivery
/ram:ShipFromTradeParty
/ram:PostalTradeAddress
/ram:CityName</v>
      </c>
      <c r="AR758" s="67" t="str">
        <f t="shared" si="124"/>
        <v>/rsm:CrossIndustryInvoice/rsm:SupplyChainTradeTransaction/ram:ApplicableHeaderTradeDelivery/ram:ShipFromTradeParty/ram:PostalTradeAddress/ram:CityName</v>
      </c>
      <c r="AS758" s="66" t="s">
        <v>73</v>
      </c>
      <c r="AT758" s="68" t="s">
        <v>56</v>
      </c>
      <c r="AU758" s="62" t="str">
        <f t="shared" si="118"/>
        <v>0..1</v>
      </c>
      <c r="AV758" s="66"/>
      <c r="AW758" s="69"/>
      <c r="AX758" s="7"/>
      <c r="AY758" s="70" t="str">
        <f t="shared" si="119"/>
        <v>EXTENDED</v>
      </c>
      <c r="AZ758" s="70" t="str">
        <f t="shared" si="119"/>
        <v>EXTENDED</v>
      </c>
      <c r="BA758" s="1"/>
      <c r="BB758" s="57"/>
      <c r="BE758"/>
      <c r="BF758" s="1"/>
      <c r="BG758" s="1"/>
      <c r="BH758" s="1"/>
      <c r="BI758" s="1"/>
      <c r="BJ758" s="1"/>
      <c r="BK758" s="1"/>
      <c r="BL758" s="1"/>
      <c r="BM758" s="1"/>
      <c r="BN758" s="1"/>
      <c r="BO758" s="1"/>
      <c r="BP758" s="1"/>
      <c r="BQ758" s="1"/>
      <c r="BR758" s="1"/>
      <c r="BS758" s="1"/>
      <c r="BT758" s="1"/>
      <c r="BU758" s="1"/>
      <c r="BV758" s="1"/>
      <c r="BW758" s="1"/>
      <c r="BX758" s="1"/>
      <c r="BY758" s="1"/>
      <c r="BZ758" s="1"/>
    </row>
    <row r="759" spans="1:78" s="59" customFormat="1" ht="105" x14ac:dyDescent="0.2">
      <c r="A759" s="45" t="str">
        <f t="shared" si="123"/>
        <v>EXT</v>
      </c>
      <c r="B759" s="45"/>
      <c r="C759" s="45"/>
      <c r="D759" s="206" t="s">
        <v>3007</v>
      </c>
      <c r="E759" s="61" t="s">
        <v>41</v>
      </c>
      <c r="F759" s="282" t="e">
        <v>#N/A</v>
      </c>
      <c r="G759" s="62">
        <f t="shared" si="120"/>
        <v>5</v>
      </c>
      <c r="H759" s="62" t="s">
        <v>32</v>
      </c>
      <c r="I759" s="64" t="s">
        <v>1660</v>
      </c>
      <c r="J759" s="64" t="s">
        <v>1661</v>
      </c>
      <c r="K759" s="65" t="s">
        <v>1662</v>
      </c>
      <c r="L759" s="65"/>
      <c r="M759" s="65"/>
      <c r="N759" s="64"/>
      <c r="O759" s="66" t="s">
        <v>32</v>
      </c>
      <c r="P759" s="66" t="str">
        <f t="shared" si="114"/>
        <v>1..1</v>
      </c>
      <c r="Q759" s="6" t="s">
        <v>3339</v>
      </c>
      <c r="R759" s="67" t="s">
        <v>3340</v>
      </c>
      <c r="S759" s="66" t="s">
        <v>131</v>
      </c>
      <c r="T759" s="68" t="s">
        <v>56</v>
      </c>
      <c r="U759" s="62" t="s">
        <v>42</v>
      </c>
      <c r="V759" s="66"/>
      <c r="W759" s="69"/>
      <c r="X759" s="38"/>
      <c r="Y759" s="70" t="s">
        <v>47</v>
      </c>
      <c r="Z759" s="70" t="s">
        <v>47</v>
      </c>
      <c r="AA759" s="4"/>
      <c r="AB759" s="13" t="str">
        <f t="shared" si="121"/>
        <v>/rsm:CrossIndustryInvoice/rsm:SupplyChainTradeTransaction/ram:ApplicableHeaderTradeDelivery/ram:ShipFromTradeParty/ram:PostalTradeAddress</v>
      </c>
      <c r="AC759" s="13" t="str">
        <f t="shared" si="122"/>
        <v>/ram:CountryID</v>
      </c>
      <c r="AD759" s="14">
        <f>COUNTIFS(R$4:R759,AB759)</f>
        <v>1</v>
      </c>
      <c r="AE759" s="1"/>
      <c r="AF759" s="61" t="str">
        <f t="shared" si="115"/>
        <v>EXT</v>
      </c>
      <c r="AG759" s="62">
        <f t="shared" si="117"/>
        <v>5</v>
      </c>
      <c r="AH759" s="62" t="str">
        <f t="shared" si="116"/>
        <v>1..1</v>
      </c>
      <c r="AI759" s="64" t="s">
        <v>3341</v>
      </c>
      <c r="AJ759" s="64"/>
      <c r="AK759" s="65"/>
      <c r="AL759" s="65"/>
      <c r="AM759" s="65"/>
      <c r="AN759" s="64"/>
      <c r="AO759" s="66" t="str">
        <f t="shared" si="124"/>
        <v>1..1</v>
      </c>
      <c r="AP759" s="66" t="str">
        <f t="shared" si="124"/>
        <v>1..1</v>
      </c>
      <c r="AQ759" s="6" t="str">
        <f t="shared" si="124"/>
        <v>/rsm:CrossIndustryInvoice
/rsm:SupplyChainTradeTransaction
/ram:ApplicableHeaderTradeDelivery
/ram:ShipFromTradeParty
/ram:PostalTradeAddress
/ram:CountryID</v>
      </c>
      <c r="AR759" s="67" t="str">
        <f t="shared" si="124"/>
        <v>/rsm:CrossIndustryInvoice/rsm:SupplyChainTradeTransaction/ram:ApplicableHeaderTradeDelivery/ram:ShipFromTradeParty/ram:PostalTradeAddress/ram:CountryID</v>
      </c>
      <c r="AS759" s="66" t="s">
        <v>131</v>
      </c>
      <c r="AT759" s="68" t="s">
        <v>56</v>
      </c>
      <c r="AU759" s="62" t="str">
        <f t="shared" si="118"/>
        <v>0..1</v>
      </c>
      <c r="AV759" s="66"/>
      <c r="AW759" s="69"/>
      <c r="AX759" s="7"/>
      <c r="AY759" s="70" t="str">
        <f t="shared" si="119"/>
        <v>EXTENDED</v>
      </c>
      <c r="AZ759" s="70" t="str">
        <f t="shared" si="119"/>
        <v>EXTENDED</v>
      </c>
      <c r="BA759" s="1"/>
      <c r="BB759" s="57"/>
      <c r="BE759"/>
      <c r="BF759" s="1"/>
      <c r="BG759" s="1"/>
      <c r="BH759" s="1"/>
      <c r="BI759" s="1"/>
      <c r="BJ759" s="1"/>
      <c r="BK759" s="1"/>
      <c r="BL759" s="1"/>
      <c r="BM759" s="1"/>
      <c r="BN759" s="1"/>
      <c r="BO759" s="1"/>
      <c r="BP759" s="1"/>
      <c r="BQ759" s="1"/>
      <c r="BR759" s="1"/>
      <c r="BS759" s="1"/>
      <c r="BT759" s="1"/>
      <c r="BU759" s="1"/>
      <c r="BV759" s="1"/>
      <c r="BW759" s="1"/>
      <c r="BX759" s="1"/>
      <c r="BY759" s="1"/>
      <c r="BZ759" s="1"/>
    </row>
    <row r="760" spans="1:78" s="59" customFormat="1" ht="105" x14ac:dyDescent="0.2">
      <c r="A760" s="45" t="str">
        <f t="shared" si="123"/>
        <v>EXT</v>
      </c>
      <c r="B760" s="45"/>
      <c r="C760" s="45"/>
      <c r="D760" s="206" t="s">
        <v>3007</v>
      </c>
      <c r="E760" s="61" t="s">
        <v>41</v>
      </c>
      <c r="F760" s="282" t="e">
        <v>#N/A</v>
      </c>
      <c r="G760" s="62">
        <f t="shared" si="120"/>
        <v>5</v>
      </c>
      <c r="H760" s="62" t="s">
        <v>42</v>
      </c>
      <c r="I760" s="64" t="s">
        <v>1666</v>
      </c>
      <c r="J760" s="64" t="s">
        <v>1667</v>
      </c>
      <c r="K760" s="65" t="s">
        <v>1668</v>
      </c>
      <c r="L760" s="65"/>
      <c r="M760" s="65" t="s">
        <v>35</v>
      </c>
      <c r="N760" s="64" t="s">
        <v>70</v>
      </c>
      <c r="O760" s="66" t="s">
        <v>42</v>
      </c>
      <c r="P760" s="66" t="str">
        <f t="shared" si="114"/>
        <v>0..1</v>
      </c>
      <c r="Q760" s="6" t="s">
        <v>3342</v>
      </c>
      <c r="R760" s="67" t="s">
        <v>3343</v>
      </c>
      <c r="S760" s="66" t="s">
        <v>73</v>
      </c>
      <c r="T760" s="68" t="s">
        <v>56</v>
      </c>
      <c r="U760" s="62" t="s">
        <v>62</v>
      </c>
      <c r="V760" s="66"/>
      <c r="W760" s="69" t="s">
        <v>35</v>
      </c>
      <c r="X760" s="38"/>
      <c r="Y760" s="70" t="s">
        <v>47</v>
      </c>
      <c r="Z760" s="70" t="s">
        <v>47</v>
      </c>
      <c r="AA760" s="4"/>
      <c r="AB760" s="13" t="str">
        <f t="shared" si="121"/>
        <v>/rsm:CrossIndustryInvoice/rsm:SupplyChainTradeTransaction/ram:ApplicableHeaderTradeDelivery/ram:ShipFromTradeParty/ram:PostalTradeAddress</v>
      </c>
      <c r="AC760" s="13" t="str">
        <f t="shared" si="122"/>
        <v>/ram:CountrySubDivisionName</v>
      </c>
      <c r="AD760" s="14">
        <f>COUNTIFS(R$4:R760,AB760)</f>
        <v>1</v>
      </c>
      <c r="AE760" s="1"/>
      <c r="AF760" s="61" t="str">
        <f t="shared" si="115"/>
        <v>EXT</v>
      </c>
      <c r="AG760" s="62">
        <f t="shared" si="117"/>
        <v>5</v>
      </c>
      <c r="AH760" s="62" t="str">
        <f t="shared" si="116"/>
        <v>0..1</v>
      </c>
      <c r="AI760" s="64" t="s">
        <v>3344</v>
      </c>
      <c r="AJ760" s="64" t="s">
        <v>1671</v>
      </c>
      <c r="AK760" s="65" t="s">
        <v>1672</v>
      </c>
      <c r="AL760" s="65"/>
      <c r="AM760" s="65" t="s">
        <v>35</v>
      </c>
      <c r="AN760" s="64" t="s">
        <v>78</v>
      </c>
      <c r="AO760" s="66" t="str">
        <f t="shared" si="124"/>
        <v>0..1</v>
      </c>
      <c r="AP760" s="66" t="str">
        <f t="shared" si="124"/>
        <v>0..1</v>
      </c>
      <c r="AQ760" s="6" t="str">
        <f t="shared" si="124"/>
        <v>/rsm:CrossIndustryInvoice
/rsm:SupplyChainTradeTransaction
/ram:ApplicableHeaderTradeDelivery
/ram:ShipFromTradeParty
/ram:PostalTradeAddress
/ram:CountrySubDivisionName</v>
      </c>
      <c r="AR760" s="67" t="str">
        <f t="shared" si="124"/>
        <v>/rsm:CrossIndustryInvoice/rsm:SupplyChainTradeTransaction/ram:ApplicableHeaderTradeDelivery/ram:ShipFromTradeParty/ram:PostalTradeAddress/ram:CountrySubDivisionName</v>
      </c>
      <c r="AS760" s="66" t="s">
        <v>73</v>
      </c>
      <c r="AT760" s="68" t="s">
        <v>56</v>
      </c>
      <c r="AU760" s="62" t="str">
        <f t="shared" si="118"/>
        <v>0..n</v>
      </c>
      <c r="AV760" s="66"/>
      <c r="AW760" s="69" t="s">
        <v>35</v>
      </c>
      <c r="AX760" s="7"/>
      <c r="AY760" s="70" t="str">
        <f t="shared" si="119"/>
        <v>EXTENDED</v>
      </c>
      <c r="AZ760" s="70" t="str">
        <f t="shared" si="119"/>
        <v>EXTENDED</v>
      </c>
      <c r="BA760" s="1"/>
      <c r="BB760" s="57"/>
      <c r="BE760"/>
      <c r="BF760" s="1"/>
      <c r="BG760" s="1"/>
      <c r="BH760" s="1"/>
      <c r="BI760" s="1"/>
      <c r="BJ760" s="1"/>
      <c r="BK760" s="1"/>
      <c r="BL760" s="1"/>
      <c r="BM760" s="1"/>
      <c r="BN760" s="1"/>
      <c r="BO760" s="1"/>
      <c r="BP760" s="1"/>
      <c r="BQ760" s="1"/>
      <c r="BR760" s="1"/>
      <c r="BS760" s="1"/>
      <c r="BT760" s="1"/>
      <c r="BU760" s="1"/>
      <c r="BV760" s="1"/>
      <c r="BW760" s="1"/>
      <c r="BX760" s="1"/>
      <c r="BY760" s="1"/>
      <c r="BZ760" s="1"/>
    </row>
    <row r="761" spans="1:78" s="59" customFormat="1" ht="90" x14ac:dyDescent="0.2">
      <c r="A761" s="45" t="str">
        <f t="shared" si="123"/>
        <v>EXT</v>
      </c>
      <c r="B761" s="45"/>
      <c r="C761" s="45"/>
      <c r="D761" s="206" t="s">
        <v>3007</v>
      </c>
      <c r="E761" s="140" t="s">
        <v>41</v>
      </c>
      <c r="F761" s="296" t="e">
        <v>#N/A</v>
      </c>
      <c r="G761" s="141">
        <f t="shared" si="120"/>
        <v>4</v>
      </c>
      <c r="H761" s="141" t="s">
        <v>42</v>
      </c>
      <c r="I761" s="125" t="s">
        <v>3345</v>
      </c>
      <c r="J761" s="125"/>
      <c r="K761" s="126"/>
      <c r="L761" s="126"/>
      <c r="M761" s="126"/>
      <c r="N761" s="125"/>
      <c r="O761" s="124" t="s">
        <v>42</v>
      </c>
      <c r="P761" s="124" t="str">
        <f t="shared" si="114"/>
        <v>0..1</v>
      </c>
      <c r="Q761" s="142" t="s">
        <v>3346</v>
      </c>
      <c r="R761" s="143" t="s">
        <v>3347</v>
      </c>
      <c r="S761" s="124"/>
      <c r="T761" s="129"/>
      <c r="U761" s="141" t="s">
        <v>62</v>
      </c>
      <c r="V761" s="124"/>
      <c r="W761" s="130"/>
      <c r="X761" s="38"/>
      <c r="Y761" s="144" t="s">
        <v>47</v>
      </c>
      <c r="Z761" s="144" t="s">
        <v>47</v>
      </c>
      <c r="AA761" s="4"/>
      <c r="AB761" s="13" t="str">
        <f t="shared" si="121"/>
        <v>/rsm:CrossIndustryInvoice/rsm:SupplyChainTradeTransaction/ram:ApplicableHeaderTradeDelivery/ram:ShipFromTradeParty</v>
      </c>
      <c r="AC761" s="13" t="str">
        <f t="shared" si="122"/>
        <v>/ram:URIUniversalCommunication</v>
      </c>
      <c r="AD761" s="14">
        <f>COUNTIFS(R$4:R761,AB761)</f>
        <v>1</v>
      </c>
      <c r="AE761" s="1"/>
      <c r="AF761" s="140" t="str">
        <f t="shared" si="115"/>
        <v>EXT</v>
      </c>
      <c r="AG761" s="141">
        <f t="shared" si="117"/>
        <v>4</v>
      </c>
      <c r="AH761" s="141" t="str">
        <f t="shared" si="116"/>
        <v>0..1</v>
      </c>
      <c r="AI761" s="125" t="s">
        <v>1001</v>
      </c>
      <c r="AJ761" s="125"/>
      <c r="AK761" s="126"/>
      <c r="AL761" s="126"/>
      <c r="AM761" s="126"/>
      <c r="AN761" s="125"/>
      <c r="AO761" s="124" t="str">
        <f t="shared" si="124"/>
        <v>0..1</v>
      </c>
      <c r="AP761" s="124" t="str">
        <f t="shared" si="124"/>
        <v>0..1</v>
      </c>
      <c r="AQ761" s="142" t="str">
        <f t="shared" si="124"/>
        <v>/rsm:CrossIndustryInvoice
/rsm:SupplyChainTradeTransaction
/ram:ApplicableHeaderTradeDelivery
/ram:ShipFromTradeParty
/ram:URIUniversalCommunication</v>
      </c>
      <c r="AR761" s="143" t="str">
        <f t="shared" si="124"/>
        <v>/rsm:CrossIndustryInvoice/rsm:SupplyChainTradeTransaction/ram:ApplicableHeaderTradeDelivery/ram:ShipFromTradeParty/ram:URIUniversalCommunication</v>
      </c>
      <c r="AS761" s="124"/>
      <c r="AT761" s="129"/>
      <c r="AU761" s="141" t="str">
        <f t="shared" si="118"/>
        <v>0..n</v>
      </c>
      <c r="AV761" s="124"/>
      <c r="AW761" s="130"/>
      <c r="AX761" s="7"/>
      <c r="AY761" s="144" t="str">
        <f t="shared" si="119"/>
        <v>EXTENDED</v>
      </c>
      <c r="AZ761" s="144" t="str">
        <f t="shared" si="119"/>
        <v>EXTENDED</v>
      </c>
      <c r="BA761" s="1"/>
      <c r="BB761" s="57"/>
      <c r="BE761"/>
      <c r="BF761" s="1"/>
      <c r="BG761" s="1"/>
      <c r="BH761" s="1"/>
      <c r="BI761" s="1"/>
      <c r="BJ761" s="1"/>
      <c r="BK761" s="1"/>
      <c r="BL761" s="1"/>
      <c r="BM761" s="1"/>
      <c r="BN761" s="1"/>
      <c r="BO761" s="1"/>
      <c r="BP761" s="1"/>
      <c r="BQ761" s="1"/>
      <c r="BR761" s="1"/>
      <c r="BS761" s="1"/>
      <c r="BT761" s="1"/>
      <c r="BU761" s="1"/>
      <c r="BV761" s="1"/>
      <c r="BW761" s="1"/>
      <c r="BX761" s="1"/>
      <c r="BY761" s="1"/>
      <c r="BZ761" s="1"/>
    </row>
    <row r="762" spans="1:78" s="59" customFormat="1" ht="105" x14ac:dyDescent="0.2">
      <c r="A762" s="45" t="str">
        <f t="shared" si="123"/>
        <v>EXT</v>
      </c>
      <c r="B762" s="45"/>
      <c r="C762" s="45"/>
      <c r="D762" s="206" t="s">
        <v>3007</v>
      </c>
      <c r="E762" s="61" t="s">
        <v>41</v>
      </c>
      <c r="F762" s="282" t="e">
        <v>#N/A</v>
      </c>
      <c r="G762" s="62">
        <f t="shared" si="120"/>
        <v>5</v>
      </c>
      <c r="H762" s="62" t="s">
        <v>32</v>
      </c>
      <c r="I762" s="64" t="s">
        <v>623</v>
      </c>
      <c r="J762" s="64"/>
      <c r="K762" s="65"/>
      <c r="L762" s="65"/>
      <c r="M762" s="65"/>
      <c r="N762" s="64"/>
      <c r="O762" s="66" t="s">
        <v>32</v>
      </c>
      <c r="P762" s="66" t="str">
        <f t="shared" si="114"/>
        <v>1..1</v>
      </c>
      <c r="Q762" s="6" t="s">
        <v>3348</v>
      </c>
      <c r="R762" s="67" t="s">
        <v>3349</v>
      </c>
      <c r="S762" s="66" t="s">
        <v>55</v>
      </c>
      <c r="T762" s="68" t="s">
        <v>56</v>
      </c>
      <c r="U762" s="62" t="s">
        <v>42</v>
      </c>
      <c r="V762" s="66"/>
      <c r="W762" s="69"/>
      <c r="X762" s="38"/>
      <c r="Y762" s="70" t="s">
        <v>47</v>
      </c>
      <c r="Z762" s="70" t="s">
        <v>47</v>
      </c>
      <c r="AA762" s="4"/>
      <c r="AB762" s="13" t="str">
        <f t="shared" si="121"/>
        <v>/rsm:CrossIndustryInvoice/rsm:SupplyChainTradeTransaction/ram:ApplicableHeaderTradeDelivery/ram:ShipFromTradeParty/ram:URIUniversalCommunication</v>
      </c>
      <c r="AC762" s="13" t="str">
        <f t="shared" si="122"/>
        <v>/ram:URIID</v>
      </c>
      <c r="AD762" s="14">
        <f>COUNTIFS(R$4:R762,AB762)</f>
        <v>1</v>
      </c>
      <c r="AE762" s="1"/>
      <c r="AF762" s="61" t="str">
        <f t="shared" si="115"/>
        <v>EXT</v>
      </c>
      <c r="AG762" s="62">
        <f t="shared" si="117"/>
        <v>5</v>
      </c>
      <c r="AH762" s="62" t="str">
        <f t="shared" si="116"/>
        <v>1..1</v>
      </c>
      <c r="AI762" s="64" t="s">
        <v>2172</v>
      </c>
      <c r="AJ762" s="64"/>
      <c r="AK762" s="65"/>
      <c r="AL762" s="65"/>
      <c r="AM762" s="65"/>
      <c r="AN762" s="64"/>
      <c r="AO762" s="66" t="str">
        <f t="shared" si="124"/>
        <v>1..1</v>
      </c>
      <c r="AP762" s="66" t="str">
        <f t="shared" si="124"/>
        <v>1..1</v>
      </c>
      <c r="AQ762" s="6" t="str">
        <f t="shared" si="124"/>
        <v>/rsm:CrossIndustryInvoice
/rsm:SupplyChainTradeTransaction
/ram:ApplicableHeaderTradeDelivery
/ram:ShipFromTradeParty
/ram:URIUniversalCommunication
/ram:URIID</v>
      </c>
      <c r="AR762" s="67" t="str">
        <f t="shared" si="124"/>
        <v>/rsm:CrossIndustryInvoice/rsm:SupplyChainTradeTransaction/ram:ApplicableHeaderTradeDelivery/ram:ShipFromTradeParty/ram:URIUniversalCommunication/ram:URIID</v>
      </c>
      <c r="AS762" s="66" t="s">
        <v>55</v>
      </c>
      <c r="AT762" s="68" t="s">
        <v>56</v>
      </c>
      <c r="AU762" s="62" t="str">
        <f t="shared" si="118"/>
        <v>0..1</v>
      </c>
      <c r="AV762" s="66"/>
      <c r="AW762" s="69"/>
      <c r="AX762" s="7"/>
      <c r="AY762" s="70" t="str">
        <f t="shared" si="119"/>
        <v>EXTENDED</v>
      </c>
      <c r="AZ762" s="70" t="str">
        <f t="shared" si="119"/>
        <v>EXTENDED</v>
      </c>
      <c r="BA762" s="1"/>
      <c r="BB762" s="57"/>
      <c r="BE762"/>
      <c r="BF762" s="1"/>
      <c r="BG762" s="1"/>
      <c r="BH762" s="1"/>
      <c r="BI762" s="1"/>
      <c r="BJ762" s="1"/>
      <c r="BK762" s="1"/>
      <c r="BL762" s="1"/>
      <c r="BM762" s="1"/>
      <c r="BN762" s="1"/>
      <c r="BO762" s="1"/>
      <c r="BP762" s="1"/>
      <c r="BQ762" s="1"/>
      <c r="BR762" s="1"/>
      <c r="BS762" s="1"/>
      <c r="BT762" s="1"/>
      <c r="BU762" s="1"/>
      <c r="BV762" s="1"/>
      <c r="BW762" s="1"/>
      <c r="BX762" s="1"/>
      <c r="BY762" s="1"/>
      <c r="BZ762" s="1"/>
    </row>
    <row r="763" spans="1:78" s="59" customFormat="1" ht="120" x14ac:dyDescent="0.2">
      <c r="A763" s="45" t="str">
        <f t="shared" si="123"/>
        <v>EXT</v>
      </c>
      <c r="B763" s="45"/>
      <c r="C763" s="45"/>
      <c r="D763" s="206" t="s">
        <v>3007</v>
      </c>
      <c r="E763" s="61" t="s">
        <v>41</v>
      </c>
      <c r="F763" s="282" t="e">
        <v>#N/A</v>
      </c>
      <c r="G763" s="62">
        <f t="shared" si="120"/>
        <v>6</v>
      </c>
      <c r="H763" s="62" t="s">
        <v>32</v>
      </c>
      <c r="I763" s="64" t="s">
        <v>498</v>
      </c>
      <c r="J763" s="64"/>
      <c r="K763" s="65"/>
      <c r="L763" s="65"/>
      <c r="M763" s="65"/>
      <c r="N763" s="64"/>
      <c r="O763" s="66" t="s">
        <v>32</v>
      </c>
      <c r="P763" s="66" t="str">
        <f t="shared" si="114"/>
        <v>1..1</v>
      </c>
      <c r="Q763" s="6" t="s">
        <v>3350</v>
      </c>
      <c r="R763" s="67" t="s">
        <v>3351</v>
      </c>
      <c r="S763" s="66" t="s">
        <v>329</v>
      </c>
      <c r="T763" s="68" t="s">
        <v>163</v>
      </c>
      <c r="U763" s="62" t="s">
        <v>42</v>
      </c>
      <c r="V763" s="66"/>
      <c r="W763" s="69"/>
      <c r="X763" s="38"/>
      <c r="Y763" s="70" t="s">
        <v>47</v>
      </c>
      <c r="Z763" s="70" t="s">
        <v>47</v>
      </c>
      <c r="AA763" s="4"/>
      <c r="AB763" s="13" t="str">
        <f t="shared" si="121"/>
        <v>/rsm:CrossIndustryInvoice/rsm:SupplyChainTradeTransaction/ram:ApplicableHeaderTradeDelivery/ram:ShipFromTradeParty/ram:URIUniversalCommunication/ram:URIID</v>
      </c>
      <c r="AC763" s="13" t="str">
        <f t="shared" si="122"/>
        <v>/@schemeID</v>
      </c>
      <c r="AD763" s="14">
        <f>COUNTIFS(R$4:R763,AB763)</f>
        <v>1</v>
      </c>
      <c r="AE763" s="1"/>
      <c r="AF763" s="61" t="str">
        <f t="shared" si="115"/>
        <v>EXT</v>
      </c>
      <c r="AG763" s="62">
        <f t="shared" si="117"/>
        <v>6</v>
      </c>
      <c r="AH763" s="62" t="str">
        <f t="shared" si="116"/>
        <v>1..1</v>
      </c>
      <c r="AI763" s="64" t="s">
        <v>330</v>
      </c>
      <c r="AJ763" s="64"/>
      <c r="AK763" s="65"/>
      <c r="AL763" s="65"/>
      <c r="AM763" s="65"/>
      <c r="AN763" s="64"/>
      <c r="AO763" s="66" t="str">
        <f t="shared" si="124"/>
        <v>1..1</v>
      </c>
      <c r="AP763" s="66" t="str">
        <f t="shared" si="124"/>
        <v>1..1</v>
      </c>
      <c r="AQ763" s="6" t="str">
        <f t="shared" si="124"/>
        <v>/rsm:CrossIndustryInvoice
/rsm:SupplyChainTradeTransaction
/ram:ApplicableHeaderTradeDelivery
/ram:ShipFromTradeParty
/ram:URIUniversalCommunication
/ram:URIID
/@schemeID</v>
      </c>
      <c r="AR763" s="67" t="str">
        <f t="shared" si="124"/>
        <v>/rsm:CrossIndustryInvoice/rsm:SupplyChainTradeTransaction/ram:ApplicableHeaderTradeDelivery/ram:ShipFromTradeParty/ram:URIUniversalCommunication/ram:URIID/@schemeID</v>
      </c>
      <c r="AS763" s="66" t="s">
        <v>329</v>
      </c>
      <c r="AT763" s="68" t="s">
        <v>163</v>
      </c>
      <c r="AU763" s="62" t="str">
        <f t="shared" si="118"/>
        <v>0..1</v>
      </c>
      <c r="AV763" s="66"/>
      <c r="AW763" s="69"/>
      <c r="AX763" s="7"/>
      <c r="AY763" s="70" t="str">
        <f t="shared" si="119"/>
        <v>EXTENDED</v>
      </c>
      <c r="AZ763" s="70" t="str">
        <f t="shared" si="119"/>
        <v>EXTENDED</v>
      </c>
      <c r="BA763" s="1"/>
      <c r="BB763" s="57"/>
      <c r="BE763"/>
      <c r="BF763" s="1"/>
      <c r="BG763" s="1"/>
      <c r="BH763" s="1"/>
      <c r="BI763" s="1"/>
      <c r="BJ763" s="1"/>
      <c r="BK763" s="1"/>
      <c r="BL763" s="1"/>
      <c r="BM763" s="1"/>
      <c r="BN763" s="1"/>
      <c r="BO763" s="1"/>
      <c r="BP763" s="1"/>
      <c r="BQ763" s="1"/>
      <c r="BR763" s="1"/>
      <c r="BS763" s="1"/>
      <c r="BT763" s="1"/>
      <c r="BU763" s="1"/>
      <c r="BV763" s="1"/>
      <c r="BW763" s="1"/>
      <c r="BX763" s="1"/>
      <c r="BY763" s="1"/>
      <c r="BZ763" s="1"/>
    </row>
    <row r="764" spans="1:78" s="59" customFormat="1" ht="90" x14ac:dyDescent="0.2">
      <c r="A764" s="45" t="str">
        <f t="shared" si="123"/>
        <v>EXT</v>
      </c>
      <c r="B764" s="45"/>
      <c r="C764" s="45"/>
      <c r="D764" s="206" t="s">
        <v>3007</v>
      </c>
      <c r="E764" s="140" t="s">
        <v>41</v>
      </c>
      <c r="F764" s="296" t="e">
        <v>#N/A</v>
      </c>
      <c r="G764" s="141">
        <f t="shared" si="120"/>
        <v>4</v>
      </c>
      <c r="H764" s="141" t="s">
        <v>62</v>
      </c>
      <c r="I764" s="125" t="s">
        <v>3352</v>
      </c>
      <c r="J764" s="125"/>
      <c r="K764" s="126"/>
      <c r="L764" s="126"/>
      <c r="M764" s="126"/>
      <c r="N764" s="125"/>
      <c r="O764" s="124" t="s">
        <v>62</v>
      </c>
      <c r="P764" s="124" t="str">
        <f t="shared" si="114"/>
        <v>0..n</v>
      </c>
      <c r="Q764" s="142" t="s">
        <v>3353</v>
      </c>
      <c r="R764" s="143" t="s">
        <v>3354</v>
      </c>
      <c r="S764" s="124"/>
      <c r="T764" s="129"/>
      <c r="U764" s="141" t="s">
        <v>62</v>
      </c>
      <c r="V764" s="124"/>
      <c r="W764" s="130"/>
      <c r="X764" s="38"/>
      <c r="Y764" s="144" t="s">
        <v>47</v>
      </c>
      <c r="Z764" s="144" t="s">
        <v>47</v>
      </c>
      <c r="AA764" s="4"/>
      <c r="AB764" s="13" t="str">
        <f t="shared" si="121"/>
        <v>/rsm:CrossIndustryInvoice/rsm:SupplyChainTradeTransaction/ram:ApplicableHeaderTradeDelivery/ram:ShipFromTradeParty</v>
      </c>
      <c r="AC764" s="13" t="str">
        <f t="shared" si="122"/>
        <v>/ram:SpecifiedTaxRegistration</v>
      </c>
      <c r="AD764" s="14">
        <f>COUNTIFS(R$4:R764,AB764)</f>
        <v>1</v>
      </c>
      <c r="AE764" s="1"/>
      <c r="AF764" s="140" t="str">
        <f t="shared" si="115"/>
        <v>EXT</v>
      </c>
      <c r="AG764" s="141">
        <f t="shared" si="117"/>
        <v>4</v>
      </c>
      <c r="AH764" s="141" t="str">
        <f t="shared" si="116"/>
        <v>0..n</v>
      </c>
      <c r="AI764" s="125" t="s">
        <v>1011</v>
      </c>
      <c r="AJ764" s="125"/>
      <c r="AK764" s="126"/>
      <c r="AL764" s="126"/>
      <c r="AM764" s="126"/>
      <c r="AN764" s="125"/>
      <c r="AO764" s="124" t="str">
        <f t="shared" si="124"/>
        <v>0..n</v>
      </c>
      <c r="AP764" s="124" t="str">
        <f t="shared" si="124"/>
        <v>0..n</v>
      </c>
      <c r="AQ764" s="142" t="str">
        <f t="shared" si="124"/>
        <v>/rsm:CrossIndustryInvoice
/rsm:SupplyChainTradeTransaction
/ram:ApplicableHeaderTradeDelivery
/ram:ShipFromTradeParty
/ram:SpecifiedTaxRegistration</v>
      </c>
      <c r="AR764" s="143" t="str">
        <f t="shared" si="124"/>
        <v>/rsm:CrossIndustryInvoice/rsm:SupplyChainTradeTransaction/ram:ApplicableHeaderTradeDelivery/ram:ShipFromTradeParty/ram:SpecifiedTaxRegistration</v>
      </c>
      <c r="AS764" s="124"/>
      <c r="AT764" s="129"/>
      <c r="AU764" s="141" t="str">
        <f t="shared" si="118"/>
        <v>0..n</v>
      </c>
      <c r="AV764" s="124"/>
      <c r="AW764" s="130"/>
      <c r="AX764" s="7"/>
      <c r="AY764" s="144" t="str">
        <f t="shared" si="119"/>
        <v>EXTENDED</v>
      </c>
      <c r="AZ764" s="144" t="str">
        <f t="shared" si="119"/>
        <v>EXTENDED</v>
      </c>
      <c r="BA764" s="1"/>
      <c r="BB764" s="57"/>
      <c r="BE764"/>
      <c r="BF764" s="1"/>
      <c r="BG764" s="1"/>
      <c r="BH764" s="1"/>
      <c r="BI764" s="1"/>
      <c r="BJ764" s="1"/>
      <c r="BK764" s="1"/>
      <c r="BL764" s="1"/>
      <c r="BM764" s="1"/>
      <c r="BN764" s="1"/>
      <c r="BO764" s="1"/>
      <c r="BP764" s="1"/>
      <c r="BQ764" s="1"/>
      <c r="BR764" s="1"/>
      <c r="BS764" s="1"/>
      <c r="BT764" s="1"/>
      <c r="BU764" s="1"/>
      <c r="BV764" s="1"/>
      <c r="BW764" s="1"/>
      <c r="BX764" s="1"/>
      <c r="BY764" s="1"/>
      <c r="BZ764" s="1"/>
    </row>
    <row r="765" spans="1:78" s="59" customFormat="1" ht="105" x14ac:dyDescent="0.2">
      <c r="A765" s="45" t="str">
        <f t="shared" si="123"/>
        <v>EXT</v>
      </c>
      <c r="B765" s="45"/>
      <c r="C765" s="45"/>
      <c r="D765" s="206" t="s">
        <v>3007</v>
      </c>
      <c r="E765" s="61" t="s">
        <v>41</v>
      </c>
      <c r="F765" s="282" t="e">
        <v>#N/A</v>
      </c>
      <c r="G765" s="62">
        <f t="shared" si="120"/>
        <v>5</v>
      </c>
      <c r="H765" s="62" t="s">
        <v>32</v>
      </c>
      <c r="I765" s="64" t="s">
        <v>3</v>
      </c>
      <c r="J765" s="64"/>
      <c r="K765" s="65"/>
      <c r="L765" s="65"/>
      <c r="M765" s="65"/>
      <c r="N765" s="64"/>
      <c r="O765" s="66" t="s">
        <v>32</v>
      </c>
      <c r="P765" s="66" t="str">
        <f t="shared" si="114"/>
        <v>1..1</v>
      </c>
      <c r="Q765" s="6" t="s">
        <v>3355</v>
      </c>
      <c r="R765" s="67" t="s">
        <v>3356</v>
      </c>
      <c r="S765" s="66" t="s">
        <v>55</v>
      </c>
      <c r="T765" s="68" t="s">
        <v>56</v>
      </c>
      <c r="U765" s="62" t="s">
        <v>42</v>
      </c>
      <c r="V765" s="66"/>
      <c r="W765" s="69"/>
      <c r="X765" s="38"/>
      <c r="Y765" s="70" t="s">
        <v>47</v>
      </c>
      <c r="Z765" s="70" t="s">
        <v>47</v>
      </c>
      <c r="AA765" s="4"/>
      <c r="AB765" s="13" t="str">
        <f t="shared" si="121"/>
        <v>/rsm:CrossIndustryInvoice/rsm:SupplyChainTradeTransaction/ram:ApplicableHeaderTradeDelivery/ram:ShipFromTradeParty/ram:SpecifiedTaxRegistration</v>
      </c>
      <c r="AC765" s="13" t="str">
        <f t="shared" si="122"/>
        <v>/ram:ID</v>
      </c>
      <c r="AD765" s="14">
        <f>COUNTIFS(R$4:R765,AB765)</f>
        <v>1</v>
      </c>
      <c r="AE765" s="1"/>
      <c r="AF765" s="61" t="str">
        <f t="shared" si="115"/>
        <v>EXT</v>
      </c>
      <c r="AG765" s="62">
        <f t="shared" si="117"/>
        <v>5</v>
      </c>
      <c r="AH765" s="62" t="str">
        <f t="shared" si="116"/>
        <v>1..1</v>
      </c>
      <c r="AI765" s="64" t="s">
        <v>1014</v>
      </c>
      <c r="AJ765" s="64"/>
      <c r="AK765" s="65"/>
      <c r="AL765" s="65"/>
      <c r="AM765" s="65"/>
      <c r="AN765" s="64"/>
      <c r="AO765" s="66" t="str">
        <f t="shared" si="124"/>
        <v>1..1</v>
      </c>
      <c r="AP765" s="66" t="str">
        <f t="shared" si="124"/>
        <v>1..1</v>
      </c>
      <c r="AQ765" s="6" t="str">
        <f t="shared" si="124"/>
        <v>/rsm:CrossIndustryInvoice
/rsm:SupplyChainTradeTransaction
/ram:ApplicableHeaderTradeDelivery
/ram:ShipFromTradeParty
/ram:SpecifiedTaxRegistration
/ram:ID</v>
      </c>
      <c r="AR765" s="67" t="str">
        <f t="shared" si="124"/>
        <v>/rsm:CrossIndustryInvoice/rsm:SupplyChainTradeTransaction/ram:ApplicableHeaderTradeDelivery/ram:ShipFromTradeParty/ram:SpecifiedTaxRegistration/ram:ID</v>
      </c>
      <c r="AS765" s="66" t="s">
        <v>55</v>
      </c>
      <c r="AT765" s="68" t="s">
        <v>56</v>
      </c>
      <c r="AU765" s="62" t="str">
        <f t="shared" si="118"/>
        <v>0..1</v>
      </c>
      <c r="AV765" s="66"/>
      <c r="AW765" s="69"/>
      <c r="AX765" s="7"/>
      <c r="AY765" s="70" t="str">
        <f t="shared" si="119"/>
        <v>EXTENDED</v>
      </c>
      <c r="AZ765" s="70" t="str">
        <f t="shared" si="119"/>
        <v>EXTENDED</v>
      </c>
      <c r="BA765" s="1"/>
      <c r="BB765" s="57"/>
      <c r="BE765"/>
      <c r="BF765" s="1"/>
      <c r="BG765" s="1"/>
      <c r="BH765" s="1"/>
      <c r="BI765" s="1"/>
      <c r="BJ765" s="1"/>
      <c r="BK765" s="1"/>
      <c r="BL765" s="1"/>
      <c r="BM765" s="1"/>
      <c r="BN765" s="1"/>
      <c r="BO765" s="1"/>
      <c r="BP765" s="1"/>
      <c r="BQ765" s="1"/>
      <c r="BR765" s="1"/>
      <c r="BS765" s="1"/>
      <c r="BT765" s="1"/>
      <c r="BU765" s="1"/>
      <c r="BV765" s="1"/>
      <c r="BW765" s="1"/>
      <c r="BX765" s="1"/>
      <c r="BY765" s="1"/>
      <c r="BZ765" s="1"/>
    </row>
    <row r="766" spans="1:78" s="59" customFormat="1" ht="120" x14ac:dyDescent="0.2">
      <c r="A766" s="45" t="str">
        <f t="shared" si="123"/>
        <v>EXT</v>
      </c>
      <c r="B766" s="45"/>
      <c r="C766" s="45"/>
      <c r="D766" s="206" t="s">
        <v>3007</v>
      </c>
      <c r="E766" s="61" t="s">
        <v>41</v>
      </c>
      <c r="F766" s="282" t="e">
        <v>#N/A</v>
      </c>
      <c r="G766" s="62">
        <f t="shared" si="120"/>
        <v>6</v>
      </c>
      <c r="H766" s="62" t="s">
        <v>32</v>
      </c>
      <c r="I766" s="64" t="s">
        <v>498</v>
      </c>
      <c r="J766" s="64"/>
      <c r="K766" s="65" t="s">
        <v>1015</v>
      </c>
      <c r="L766" s="65"/>
      <c r="M766" s="65" t="s">
        <v>1016</v>
      </c>
      <c r="N766" s="64"/>
      <c r="O766" s="66" t="s">
        <v>32</v>
      </c>
      <c r="P766" s="66" t="str">
        <f t="shared" si="114"/>
        <v>1..1</v>
      </c>
      <c r="Q766" s="6" t="s">
        <v>3357</v>
      </c>
      <c r="R766" s="67" t="s">
        <v>3358</v>
      </c>
      <c r="S766" s="66" t="s">
        <v>329</v>
      </c>
      <c r="T766" s="68" t="s">
        <v>163</v>
      </c>
      <c r="U766" s="62" t="s">
        <v>42</v>
      </c>
      <c r="V766" s="66"/>
      <c r="W766" s="69"/>
      <c r="X766" s="38"/>
      <c r="Y766" s="70" t="s">
        <v>47</v>
      </c>
      <c r="Z766" s="70" t="s">
        <v>47</v>
      </c>
      <c r="AA766" s="4"/>
      <c r="AB766" s="13" t="str">
        <f t="shared" si="121"/>
        <v>/rsm:CrossIndustryInvoice/rsm:SupplyChainTradeTransaction/ram:ApplicableHeaderTradeDelivery/ram:ShipFromTradeParty/ram:SpecifiedTaxRegistration/ram:ID</v>
      </c>
      <c r="AC766" s="13" t="str">
        <f t="shared" si="122"/>
        <v>/@schemeID</v>
      </c>
      <c r="AD766" s="14">
        <f>COUNTIFS(R$4:R766,AB766)</f>
        <v>1</v>
      </c>
      <c r="AE766" s="1"/>
      <c r="AF766" s="61" t="str">
        <f t="shared" si="115"/>
        <v>EXT</v>
      </c>
      <c r="AG766" s="62">
        <f t="shared" si="117"/>
        <v>6</v>
      </c>
      <c r="AH766" s="62" t="str">
        <f t="shared" si="116"/>
        <v>1..1</v>
      </c>
      <c r="AI766" s="64" t="s">
        <v>1019</v>
      </c>
      <c r="AJ766" s="64"/>
      <c r="AK766" s="65"/>
      <c r="AL766" s="65"/>
      <c r="AM766" s="65"/>
      <c r="AN766" s="64"/>
      <c r="AO766" s="66" t="str">
        <f t="shared" si="124"/>
        <v>1..1</v>
      </c>
      <c r="AP766" s="66" t="str">
        <f t="shared" si="124"/>
        <v>1..1</v>
      </c>
      <c r="AQ766" s="6" t="str">
        <f t="shared" si="124"/>
        <v>/rsm:CrossIndustryInvoice
/rsm:SupplyChainTradeTransaction
/ram:ApplicableHeaderTradeDelivery
/ram:ShipFromTradeParty
/ram:SpecifiedTaxRegistration
/ram:ID
/@schemeID</v>
      </c>
      <c r="AR766" s="67" t="str">
        <f t="shared" si="124"/>
        <v>/rsm:CrossIndustryInvoice/rsm:SupplyChainTradeTransaction/ram:ApplicableHeaderTradeDelivery/ram:ShipFromTradeParty/ram:SpecifiedTaxRegistration/ram:ID/@schemeID</v>
      </c>
      <c r="AS766" s="66" t="s">
        <v>329</v>
      </c>
      <c r="AT766" s="68" t="s">
        <v>163</v>
      </c>
      <c r="AU766" s="62" t="str">
        <f t="shared" si="118"/>
        <v>0..1</v>
      </c>
      <c r="AV766" s="66"/>
      <c r="AW766" s="69"/>
      <c r="AX766" s="7"/>
      <c r="AY766" s="70" t="str">
        <f t="shared" si="119"/>
        <v>EXTENDED</v>
      </c>
      <c r="AZ766" s="70" t="str">
        <f t="shared" si="119"/>
        <v>EXTENDED</v>
      </c>
      <c r="BA766" s="1"/>
      <c r="BB766" s="57"/>
      <c r="BE766"/>
      <c r="BF766" s="1"/>
      <c r="BG766" s="1"/>
      <c r="BH766" s="1"/>
      <c r="BI766" s="1"/>
      <c r="BJ766" s="1"/>
      <c r="BK766" s="1"/>
      <c r="BL766" s="1"/>
      <c r="BM766" s="1"/>
      <c r="BN766" s="1"/>
      <c r="BO766" s="1"/>
      <c r="BP766" s="1"/>
      <c r="BQ766" s="1"/>
      <c r="BR766" s="1"/>
      <c r="BS766" s="1"/>
      <c r="BT766" s="1"/>
      <c r="BU766" s="1"/>
      <c r="BV766" s="1"/>
      <c r="BW766" s="1"/>
      <c r="BX766" s="1"/>
      <c r="BY766" s="1"/>
      <c r="BZ766" s="1"/>
    </row>
    <row r="767" spans="1:78" s="59" customFormat="1" ht="75" x14ac:dyDescent="0.2">
      <c r="A767" s="45" t="str">
        <f t="shared" si="123"/>
        <v>NO</v>
      </c>
      <c r="B767" s="45"/>
      <c r="C767" s="45"/>
      <c r="D767" s="202" t="s">
        <v>3007</v>
      </c>
      <c r="E767" s="207" t="s">
        <v>3359</v>
      </c>
      <c r="F767" s="308" t="e">
        <v>#N/A</v>
      </c>
      <c r="G767" s="110">
        <f t="shared" si="120"/>
        <v>3</v>
      </c>
      <c r="H767" s="110" t="s">
        <v>42</v>
      </c>
      <c r="I767" s="111" t="s">
        <v>3360</v>
      </c>
      <c r="J767" s="112"/>
      <c r="K767" s="113"/>
      <c r="L767" s="113"/>
      <c r="M767" s="113"/>
      <c r="N767" s="112"/>
      <c r="O767" s="110" t="s">
        <v>42</v>
      </c>
      <c r="P767" s="110" t="str">
        <f t="shared" si="114"/>
        <v>0..1</v>
      </c>
      <c r="Q767" s="114" t="s">
        <v>3361</v>
      </c>
      <c r="R767" s="115" t="s">
        <v>3362</v>
      </c>
      <c r="S767" s="110"/>
      <c r="T767" s="116"/>
      <c r="U767" s="110" t="s">
        <v>42</v>
      </c>
      <c r="V767" s="110"/>
      <c r="W767" s="117"/>
      <c r="X767" s="38"/>
      <c r="Y767" s="116" t="s">
        <v>185</v>
      </c>
      <c r="Z767" s="116" t="s">
        <v>185</v>
      </c>
      <c r="AA767" s="4"/>
      <c r="AB767" s="13" t="str">
        <f t="shared" si="121"/>
        <v>/rsm:CrossIndustryInvoice/rsm:SupplyChainTradeTransaction/ram:ApplicableHeaderTradeDelivery</v>
      </c>
      <c r="AC767" s="13" t="str">
        <f t="shared" si="122"/>
        <v>/ram:ActualDeliverySupplyChainEvent</v>
      </c>
      <c r="AD767" s="14">
        <f>COUNTIFS(R$4:R767,AB767)</f>
        <v>1</v>
      </c>
      <c r="AE767" s="1"/>
      <c r="AF767" s="207" t="str">
        <f t="shared" ref="AF767:AF830" si="125">E767</f>
        <v>BT-72-00</v>
      </c>
      <c r="AG767" s="110">
        <f t="shared" si="117"/>
        <v>3</v>
      </c>
      <c r="AH767" s="110" t="str">
        <f t="shared" ref="AH767:AH830" si="126">H767</f>
        <v>0..1</v>
      </c>
      <c r="AI767" s="111" t="s">
        <v>3363</v>
      </c>
      <c r="AJ767" s="112"/>
      <c r="AK767" s="113"/>
      <c r="AL767" s="113"/>
      <c r="AM767" s="113" t="s">
        <v>35</v>
      </c>
      <c r="AN767" s="112"/>
      <c r="AO767" s="110" t="str">
        <f t="shared" si="124"/>
        <v>0..1</v>
      </c>
      <c r="AP767" s="110" t="str">
        <f t="shared" si="124"/>
        <v>0..1</v>
      </c>
      <c r="AQ767" s="114" t="str">
        <f t="shared" si="124"/>
        <v>/rsm:CrossIndustryInvoice
/rsm:SupplyChainTradeTransaction
/ram:ApplicableHeaderTradeDelivery
/ram:ActualDeliverySupplyChainEvent</v>
      </c>
      <c r="AR767" s="115" t="str">
        <f t="shared" si="124"/>
        <v>/rsm:CrossIndustryInvoice/rsm:SupplyChainTradeTransaction/ram:ApplicableHeaderTradeDelivery/ram:ActualDeliverySupplyChainEvent</v>
      </c>
      <c r="AS767" s="110"/>
      <c r="AT767" s="116"/>
      <c r="AU767" s="110" t="str">
        <f t="shared" si="118"/>
        <v>0..1</v>
      </c>
      <c r="AV767" s="110"/>
      <c r="AW767" s="117"/>
      <c r="AX767" s="7"/>
      <c r="AY767" s="116" t="str">
        <f t="shared" si="119"/>
        <v>BASIC WL</v>
      </c>
      <c r="AZ767" s="116" t="str">
        <f t="shared" si="119"/>
        <v>BASIC WL</v>
      </c>
      <c r="BA767" s="1"/>
      <c r="BB767" s="57"/>
      <c r="BE767"/>
      <c r="BF767" s="1"/>
      <c r="BG767" s="1"/>
      <c r="BH767" s="1"/>
      <c r="BI767" s="1"/>
      <c r="BJ767" s="1"/>
      <c r="BK767" s="1"/>
      <c r="BL767" s="1"/>
      <c r="BM767" s="1"/>
      <c r="BN767" s="1"/>
      <c r="BO767" s="1"/>
      <c r="BP767" s="1"/>
      <c r="BQ767" s="1"/>
      <c r="BR767" s="1"/>
      <c r="BS767" s="1"/>
      <c r="BT767" s="1"/>
      <c r="BU767" s="1"/>
      <c r="BV767" s="1"/>
      <c r="BW767" s="1"/>
      <c r="BX767" s="1"/>
      <c r="BY767" s="1"/>
      <c r="BZ767" s="1"/>
    </row>
    <row r="768" spans="1:78" s="59" customFormat="1" ht="90" x14ac:dyDescent="0.2">
      <c r="A768" s="45" t="str">
        <f t="shared" si="123"/>
        <v>NO</v>
      </c>
      <c r="B768" s="45"/>
      <c r="C768" s="45"/>
      <c r="D768" s="208" t="s">
        <v>3007</v>
      </c>
      <c r="E768" s="209" t="s">
        <v>3364</v>
      </c>
      <c r="F768" s="309" t="e">
        <v>#N/A</v>
      </c>
      <c r="G768" s="156">
        <f t="shared" si="120"/>
        <v>4</v>
      </c>
      <c r="H768" s="73" t="s">
        <v>32</v>
      </c>
      <c r="I768" s="74" t="s">
        <v>3365</v>
      </c>
      <c r="J768" s="64"/>
      <c r="K768" s="65"/>
      <c r="L768" s="65"/>
      <c r="M768" s="65"/>
      <c r="N768" s="64"/>
      <c r="O768" s="66" t="s">
        <v>32</v>
      </c>
      <c r="P768" s="66" t="str">
        <f t="shared" si="114"/>
        <v>1..1</v>
      </c>
      <c r="Q768" s="2" t="s">
        <v>3366</v>
      </c>
      <c r="R768" s="75" t="s">
        <v>3367</v>
      </c>
      <c r="S768" s="66"/>
      <c r="T768" s="68"/>
      <c r="U768" s="66" t="s">
        <v>42</v>
      </c>
      <c r="V768" s="66"/>
      <c r="W768" s="69"/>
      <c r="X768" s="38"/>
      <c r="Y768" s="68" t="s">
        <v>185</v>
      </c>
      <c r="Z768" s="68" t="s">
        <v>185</v>
      </c>
      <c r="AA768" s="4"/>
      <c r="AB768" s="13" t="str">
        <f t="shared" si="121"/>
        <v>/rsm:CrossIndustryInvoice/rsm:SupplyChainTradeTransaction/ram:ApplicableHeaderTradeDelivery/ram:ActualDeliverySupplyChainEvent</v>
      </c>
      <c r="AC768" s="13" t="str">
        <f t="shared" si="122"/>
        <v>/ram:OccurrenceDateTime</v>
      </c>
      <c r="AD768" s="14">
        <f>COUNTIFS(R$4:R768,AB768)</f>
        <v>1</v>
      </c>
      <c r="AE768" s="1"/>
      <c r="AF768" s="209" t="str">
        <f t="shared" si="125"/>
        <v>BT-72-01</v>
      </c>
      <c r="AG768" s="156">
        <f t="shared" ref="AG768:AG831" si="127">LEN(AR768)-LEN(SUBSTITUTE(AR768,"/",""))-1</f>
        <v>4</v>
      </c>
      <c r="AH768" s="73" t="str">
        <f t="shared" si="126"/>
        <v>1..1</v>
      </c>
      <c r="AI768" s="74" t="s">
        <v>3368</v>
      </c>
      <c r="AJ768" s="64"/>
      <c r="AK768" s="65"/>
      <c r="AL768" s="65"/>
      <c r="AM768" s="65" t="s">
        <v>35</v>
      </c>
      <c r="AN768" s="64"/>
      <c r="AO768" s="66" t="str">
        <f t="shared" si="124"/>
        <v>1..1</v>
      </c>
      <c r="AP768" s="66" t="str">
        <f t="shared" si="124"/>
        <v>1..1</v>
      </c>
      <c r="AQ768" s="2" t="str">
        <f t="shared" si="124"/>
        <v>/rsm:CrossIndustryInvoice
/rsm:SupplyChainTradeTransaction
/ram:ApplicableHeaderTradeDelivery
/ram:ActualDeliverySupplyChainEvent
/ram:OccurrenceDateTime</v>
      </c>
      <c r="AR768" s="75" t="str">
        <f t="shared" si="124"/>
        <v>/rsm:CrossIndustryInvoice/rsm:SupplyChainTradeTransaction/ram:ApplicableHeaderTradeDelivery/ram:ActualDeliverySupplyChainEvent/ram:OccurrenceDateTime</v>
      </c>
      <c r="AS768" s="66"/>
      <c r="AT768" s="68"/>
      <c r="AU768" s="66" t="str">
        <f t="shared" ref="AU768:AU831" si="128">U768</f>
        <v>0..1</v>
      </c>
      <c r="AV768" s="66"/>
      <c r="AW768" s="69"/>
      <c r="AX768" s="7"/>
      <c r="AY768" s="68" t="str">
        <f t="shared" si="119"/>
        <v>BASIC WL</v>
      </c>
      <c r="AZ768" s="68" t="str">
        <f t="shared" si="119"/>
        <v>BASIC WL</v>
      </c>
      <c r="BA768" s="1"/>
      <c r="BB768" s="57"/>
      <c r="BE768"/>
      <c r="BF768" s="1"/>
      <c r="BG768" s="1"/>
      <c r="BH768" s="1"/>
      <c r="BI768" s="1"/>
      <c r="BJ768" s="1"/>
      <c r="BK768" s="1"/>
      <c r="BL768" s="1"/>
      <c r="BM768" s="1"/>
      <c r="BN768" s="1"/>
      <c r="BO768" s="1"/>
      <c r="BP768" s="1"/>
      <c r="BQ768" s="1"/>
      <c r="BR768" s="1"/>
      <c r="BS768" s="1"/>
      <c r="BT768" s="1"/>
      <c r="BU768" s="1"/>
      <c r="BV768" s="1"/>
      <c r="BW768" s="1"/>
      <c r="BX768" s="1"/>
      <c r="BY768" s="1"/>
      <c r="BZ768" s="1"/>
    </row>
    <row r="769" spans="1:78" s="59" customFormat="1" ht="105" x14ac:dyDescent="0.2">
      <c r="A769" s="45" t="str">
        <f t="shared" si="123"/>
        <v>YES</v>
      </c>
      <c r="B769" s="45"/>
      <c r="C769" s="45"/>
      <c r="D769" s="208" t="s">
        <v>3007</v>
      </c>
      <c r="E769" s="209" t="s">
        <v>3369</v>
      </c>
      <c r="F769" s="309" t="s">
        <v>3369</v>
      </c>
      <c r="G769" s="66">
        <f t="shared" si="120"/>
        <v>5</v>
      </c>
      <c r="H769" s="66" t="s">
        <v>42</v>
      </c>
      <c r="I769" s="64" t="s">
        <v>3370</v>
      </c>
      <c r="J769" s="64" t="s">
        <v>3371</v>
      </c>
      <c r="K769" s="65"/>
      <c r="L769" s="65"/>
      <c r="M769" s="65" t="s">
        <v>35</v>
      </c>
      <c r="N769" s="64" t="s">
        <v>148</v>
      </c>
      <c r="O769" s="66" t="s">
        <v>32</v>
      </c>
      <c r="P769" s="66" t="str">
        <f t="shared" si="114"/>
        <v>1..1</v>
      </c>
      <c r="Q769" s="2" t="s">
        <v>3372</v>
      </c>
      <c r="R769" s="75" t="s">
        <v>3373</v>
      </c>
      <c r="S769" s="66" t="s">
        <v>151</v>
      </c>
      <c r="T769" s="68" t="s">
        <v>56</v>
      </c>
      <c r="U769" s="66" t="s">
        <v>32</v>
      </c>
      <c r="V769" s="66" t="s">
        <v>35</v>
      </c>
      <c r="W769" s="69" t="s">
        <v>152</v>
      </c>
      <c r="X769" s="38"/>
      <c r="Y769" s="68" t="s">
        <v>185</v>
      </c>
      <c r="Z769" s="68" t="s">
        <v>185</v>
      </c>
      <c r="AA769" s="4"/>
      <c r="AB769" s="13" t="str">
        <f t="shared" si="121"/>
        <v>/rsm:CrossIndustryInvoice/rsm:SupplyChainTradeTransaction/ram:ApplicableHeaderTradeDelivery/ram:ActualDeliverySupplyChainEvent/ram:OccurrenceDateTime</v>
      </c>
      <c r="AC769" s="13" t="str">
        <f t="shared" si="122"/>
        <v>/udt:DateTimeString</v>
      </c>
      <c r="AD769" s="14">
        <f>COUNTIFS(R$4:R769,AB769)</f>
        <v>1</v>
      </c>
      <c r="AE769" s="1"/>
      <c r="AF769" s="209" t="str">
        <f t="shared" si="125"/>
        <v>BT-72</v>
      </c>
      <c r="AG769" s="66">
        <f t="shared" si="127"/>
        <v>5</v>
      </c>
      <c r="AH769" s="66" t="str">
        <f t="shared" si="126"/>
        <v>0..1</v>
      </c>
      <c r="AI769" s="64" t="s">
        <v>3374</v>
      </c>
      <c r="AJ769" s="64" t="s">
        <v>3375</v>
      </c>
      <c r="AK769" s="65"/>
      <c r="AL769" s="65"/>
      <c r="AM769" s="65" t="s">
        <v>35</v>
      </c>
      <c r="AN769" s="64" t="s">
        <v>148</v>
      </c>
      <c r="AO769" s="66" t="str">
        <f t="shared" si="124"/>
        <v>1..1</v>
      </c>
      <c r="AP769" s="66" t="str">
        <f t="shared" si="124"/>
        <v>1..1</v>
      </c>
      <c r="AQ769" s="2" t="str">
        <f t="shared" si="124"/>
        <v>/rsm:CrossIndustryInvoice
/rsm:SupplyChainTradeTransaction
/ram:ApplicableHeaderTradeDelivery
/ram:ActualDeliverySupplyChainEvent
/ram:OccurrenceDateTime
/udt:DateTimeString</v>
      </c>
      <c r="AR769" s="75" t="str">
        <f t="shared" si="124"/>
        <v>/rsm:CrossIndustryInvoice/rsm:SupplyChainTradeTransaction/ram:ApplicableHeaderTradeDelivery/ram:ActualDeliverySupplyChainEvent/ram:OccurrenceDateTime/udt:DateTimeString</v>
      </c>
      <c r="AS769" s="66" t="s">
        <v>151</v>
      </c>
      <c r="AT769" s="68" t="s">
        <v>56</v>
      </c>
      <c r="AU769" s="66" t="str">
        <f t="shared" si="128"/>
        <v>1..1</v>
      </c>
      <c r="AV769" s="66" t="s">
        <v>35</v>
      </c>
      <c r="AW769" s="69" t="s">
        <v>152</v>
      </c>
      <c r="AX769" s="7"/>
      <c r="AY769" s="68" t="str">
        <f t="shared" ref="AY769:AZ832" si="129">Y769</f>
        <v>BASIC WL</v>
      </c>
      <c r="AZ769" s="68" t="str">
        <f t="shared" si="129"/>
        <v>BASIC WL</v>
      </c>
      <c r="BA769" s="1"/>
      <c r="BB769" s="57"/>
      <c r="BE769"/>
      <c r="BF769" s="1"/>
      <c r="BG769" s="1"/>
      <c r="BH769" s="1"/>
      <c r="BI769" s="1"/>
      <c r="BJ769" s="1"/>
      <c r="BK769" s="1"/>
      <c r="BL769" s="1"/>
      <c r="BM769" s="1"/>
      <c r="BN769" s="1"/>
      <c r="BO769" s="1"/>
      <c r="BP769" s="1"/>
      <c r="BQ769" s="1"/>
      <c r="BR769" s="1"/>
      <c r="BS769" s="1"/>
      <c r="BT769" s="1"/>
      <c r="BU769" s="1"/>
      <c r="BV769" s="1"/>
      <c r="BW769" s="1"/>
      <c r="BX769" s="1"/>
      <c r="BY769" s="1"/>
      <c r="BZ769" s="1"/>
    </row>
    <row r="770" spans="1:78" s="59" customFormat="1" ht="120" x14ac:dyDescent="0.2">
      <c r="A770" s="45" t="str">
        <f t="shared" si="123"/>
        <v>NO</v>
      </c>
      <c r="B770" s="45"/>
      <c r="C770" s="45"/>
      <c r="D770" s="208" t="s">
        <v>3007</v>
      </c>
      <c r="E770" s="209" t="s">
        <v>3376</v>
      </c>
      <c r="F770" s="309" t="e">
        <v>#N/A</v>
      </c>
      <c r="G770" s="156">
        <f t="shared" si="120"/>
        <v>6</v>
      </c>
      <c r="H770" s="66" t="s">
        <v>32</v>
      </c>
      <c r="I770" s="97" t="s">
        <v>1266</v>
      </c>
      <c r="J770" s="64" t="s">
        <v>35</v>
      </c>
      <c r="K770" s="65" t="s">
        <v>1267</v>
      </c>
      <c r="L770" s="65"/>
      <c r="M770" s="2" t="s">
        <v>160</v>
      </c>
      <c r="N770" s="64"/>
      <c r="O770" s="66" t="s">
        <v>32</v>
      </c>
      <c r="P770" s="66" t="str">
        <f t="shared" si="114"/>
        <v>1..1</v>
      </c>
      <c r="Q770" s="2" t="s">
        <v>3377</v>
      </c>
      <c r="R770" s="75" t="s">
        <v>3378</v>
      </c>
      <c r="S770" s="66"/>
      <c r="T770" s="68" t="s">
        <v>163</v>
      </c>
      <c r="U770" s="66" t="s">
        <v>42</v>
      </c>
      <c r="V770" s="66"/>
      <c r="W770" s="69" t="s">
        <v>160</v>
      </c>
      <c r="X770" s="38"/>
      <c r="Y770" s="68" t="s">
        <v>185</v>
      </c>
      <c r="Z770" s="68" t="s">
        <v>185</v>
      </c>
      <c r="AA770" s="4"/>
      <c r="AB770" s="13" t="str">
        <f t="shared" si="121"/>
        <v>/rsm:CrossIndustryInvoice/rsm:SupplyChainTradeTransaction/ram:ApplicableHeaderTradeDelivery/ram:ActualDeliverySupplyChainEvent/ram:OccurrenceDateTime/udt:DateTimeString</v>
      </c>
      <c r="AC770" s="13" t="str">
        <f t="shared" si="122"/>
        <v>/@format</v>
      </c>
      <c r="AD770" s="14">
        <f>COUNTIFS(R$4:R770,AB770)</f>
        <v>1</v>
      </c>
      <c r="AE770" s="1"/>
      <c r="AF770" s="209" t="str">
        <f t="shared" si="125"/>
        <v>BT-72-0</v>
      </c>
      <c r="AG770" s="156">
        <f t="shared" si="127"/>
        <v>6</v>
      </c>
      <c r="AH770" s="66" t="str">
        <f t="shared" si="126"/>
        <v>1..1</v>
      </c>
      <c r="AI770" s="97" t="s">
        <v>1266</v>
      </c>
      <c r="AJ770" s="64" t="s">
        <v>35</v>
      </c>
      <c r="AK770" s="65" t="s">
        <v>1267</v>
      </c>
      <c r="AL770" s="65"/>
      <c r="AM770" s="2" t="s">
        <v>166</v>
      </c>
      <c r="AN770" s="64"/>
      <c r="AO770" s="66" t="str">
        <f t="shared" si="124"/>
        <v>1..1</v>
      </c>
      <c r="AP770" s="66" t="str">
        <f t="shared" si="124"/>
        <v>1..1</v>
      </c>
      <c r="AQ770" s="2" t="str">
        <f t="shared" si="124"/>
        <v>/rsm:CrossIndustryInvoice
/rsm:SupplyChainTradeTransaction
/ram:ApplicableHeaderTradeDelivery
/ram:ActualDeliverySupplyChainEvent
/ram:OccurrenceDateTime
/udt:DateTimeString
/@format</v>
      </c>
      <c r="AR770" s="75" t="str">
        <f t="shared" si="124"/>
        <v>/rsm:CrossIndustryInvoice/rsm:SupplyChainTradeTransaction/ram:ApplicableHeaderTradeDelivery/ram:ActualDeliverySupplyChainEvent/ram:OccurrenceDateTime/udt:DateTimeString/@format</v>
      </c>
      <c r="AS770" s="66"/>
      <c r="AT770" s="68" t="s">
        <v>163</v>
      </c>
      <c r="AU770" s="66" t="str">
        <f t="shared" si="128"/>
        <v>0..1</v>
      </c>
      <c r="AV770" s="66"/>
      <c r="AW770" s="69" t="s">
        <v>160</v>
      </c>
      <c r="AX770" s="7"/>
      <c r="AY770" s="68" t="str">
        <f t="shared" si="129"/>
        <v>BASIC WL</v>
      </c>
      <c r="AZ770" s="68" t="str">
        <f t="shared" si="129"/>
        <v>BASIC WL</v>
      </c>
      <c r="BA770" s="1"/>
      <c r="BB770" s="57"/>
      <c r="BE770"/>
      <c r="BF770" s="1"/>
      <c r="BG770" s="1"/>
      <c r="BH770" s="1"/>
      <c r="BI770" s="1"/>
      <c r="BJ770" s="1"/>
      <c r="BK770" s="1"/>
      <c r="BL770" s="1"/>
      <c r="BM770" s="1"/>
      <c r="BN770" s="1"/>
      <c r="BO770" s="1"/>
      <c r="BP770" s="1"/>
      <c r="BQ770" s="1"/>
      <c r="BR770" s="1"/>
      <c r="BS770" s="1"/>
      <c r="BT770" s="1"/>
      <c r="BU770" s="1"/>
      <c r="BV770" s="1"/>
      <c r="BW770" s="1"/>
      <c r="BX770" s="1"/>
      <c r="BY770" s="1"/>
      <c r="BZ770" s="1"/>
    </row>
    <row r="771" spans="1:78" s="59" customFormat="1" ht="75" x14ac:dyDescent="0.2">
      <c r="A771" s="45" t="str">
        <f t="shared" si="123"/>
        <v>NO</v>
      </c>
      <c r="B771" s="45"/>
      <c r="C771" s="45"/>
      <c r="D771" s="202" t="s">
        <v>3007</v>
      </c>
      <c r="E771" s="207" t="s">
        <v>3379</v>
      </c>
      <c r="F771" s="308" t="e">
        <v>#N/A</v>
      </c>
      <c r="G771" s="110">
        <f t="shared" si="120"/>
        <v>3</v>
      </c>
      <c r="H771" s="110" t="s">
        <v>42</v>
      </c>
      <c r="I771" s="111" t="s">
        <v>3380</v>
      </c>
      <c r="J771" s="112"/>
      <c r="K771" s="113"/>
      <c r="L771" s="113"/>
      <c r="M771" s="113"/>
      <c r="N771" s="112"/>
      <c r="O771" s="110" t="s">
        <v>42</v>
      </c>
      <c r="P771" s="110" t="str">
        <f t="shared" si="114"/>
        <v>0..1</v>
      </c>
      <c r="Q771" s="114" t="s">
        <v>3381</v>
      </c>
      <c r="R771" s="115" t="s">
        <v>3382</v>
      </c>
      <c r="S771" s="110"/>
      <c r="T771" s="116"/>
      <c r="U771" s="110" t="s">
        <v>42</v>
      </c>
      <c r="V771" s="110"/>
      <c r="W771" s="117"/>
      <c r="X771" s="38"/>
      <c r="Y771" s="116" t="s">
        <v>185</v>
      </c>
      <c r="Z771" s="116" t="s">
        <v>185</v>
      </c>
      <c r="AA771" s="4"/>
      <c r="AB771" s="13" t="str">
        <f t="shared" si="121"/>
        <v>/rsm:CrossIndustryInvoice/rsm:SupplyChainTradeTransaction/ram:ApplicableHeaderTradeDelivery</v>
      </c>
      <c r="AC771" s="13" t="str">
        <f t="shared" si="122"/>
        <v>/ram:DespatchAdviceReferencedDocument</v>
      </c>
      <c r="AD771" s="14">
        <f>COUNTIFS(R$4:R771,AB771)</f>
        <v>1</v>
      </c>
      <c r="AE771" s="1"/>
      <c r="AF771" s="207" t="str">
        <f t="shared" si="125"/>
        <v>BT-16-00</v>
      </c>
      <c r="AG771" s="110">
        <f t="shared" si="127"/>
        <v>3</v>
      </c>
      <c r="AH771" s="110" t="str">
        <f t="shared" si="126"/>
        <v>0..1</v>
      </c>
      <c r="AI771" s="111" t="s">
        <v>3383</v>
      </c>
      <c r="AJ771" s="112"/>
      <c r="AK771" s="113"/>
      <c r="AL771" s="113"/>
      <c r="AM771" s="113" t="s">
        <v>35</v>
      </c>
      <c r="AN771" s="112"/>
      <c r="AO771" s="110" t="str">
        <f t="shared" si="124"/>
        <v>0..1</v>
      </c>
      <c r="AP771" s="110" t="str">
        <f t="shared" si="124"/>
        <v>0..1</v>
      </c>
      <c r="AQ771" s="114" t="str">
        <f t="shared" si="124"/>
        <v>/rsm:CrossIndustryInvoice
/rsm:SupplyChainTradeTransaction
/ram:ApplicableHeaderTradeDelivery
/ram:DespatchAdviceReferencedDocument</v>
      </c>
      <c r="AR771" s="115" t="str">
        <f t="shared" si="124"/>
        <v>/rsm:CrossIndustryInvoice/rsm:SupplyChainTradeTransaction/ram:ApplicableHeaderTradeDelivery/ram:DespatchAdviceReferencedDocument</v>
      </c>
      <c r="AS771" s="110"/>
      <c r="AT771" s="116"/>
      <c r="AU771" s="110" t="str">
        <f t="shared" si="128"/>
        <v>0..1</v>
      </c>
      <c r="AV771" s="110"/>
      <c r="AW771" s="117"/>
      <c r="AX771" s="7"/>
      <c r="AY771" s="116" t="str">
        <f t="shared" si="129"/>
        <v>BASIC WL</v>
      </c>
      <c r="AZ771" s="116" t="str">
        <f t="shared" si="129"/>
        <v>BASIC WL</v>
      </c>
      <c r="BA771" s="1"/>
      <c r="BB771" s="57"/>
      <c r="BE771"/>
      <c r="BF771" s="1"/>
      <c r="BG771" s="1"/>
      <c r="BH771" s="1"/>
      <c r="BI771" s="1"/>
      <c r="BJ771" s="1"/>
      <c r="BK771" s="1"/>
      <c r="BL771" s="1"/>
      <c r="BM771" s="1"/>
      <c r="BN771" s="1"/>
      <c r="BO771" s="1"/>
      <c r="BP771" s="1"/>
      <c r="BQ771" s="1"/>
      <c r="BR771" s="1"/>
      <c r="BS771" s="1"/>
      <c r="BT771" s="1"/>
      <c r="BU771" s="1"/>
      <c r="BV771" s="1"/>
      <c r="BW771" s="1"/>
      <c r="BX771" s="1"/>
      <c r="BY771" s="1"/>
      <c r="BZ771" s="1"/>
    </row>
    <row r="772" spans="1:78" s="59" customFormat="1" ht="90" x14ac:dyDescent="0.2">
      <c r="A772" s="45" t="str">
        <f t="shared" si="123"/>
        <v>YES</v>
      </c>
      <c r="B772" s="45"/>
      <c r="C772" s="45"/>
      <c r="D772" s="208" t="s">
        <v>3007</v>
      </c>
      <c r="E772" s="209" t="s">
        <v>3384</v>
      </c>
      <c r="F772" s="309" t="s">
        <v>3384</v>
      </c>
      <c r="G772" s="66">
        <f t="shared" si="120"/>
        <v>4</v>
      </c>
      <c r="H772" s="66" t="s">
        <v>42</v>
      </c>
      <c r="I772" s="64" t="s">
        <v>3385</v>
      </c>
      <c r="J772" s="64" t="s">
        <v>3386</v>
      </c>
      <c r="K772" s="65"/>
      <c r="L772" s="65" t="s">
        <v>3387</v>
      </c>
      <c r="M772" s="65" t="s">
        <v>35</v>
      </c>
      <c r="N772" s="150" t="s">
        <v>548</v>
      </c>
      <c r="O772" s="66" t="s">
        <v>32</v>
      </c>
      <c r="P772" s="66" t="str">
        <f t="shared" si="114"/>
        <v>1..1</v>
      </c>
      <c r="Q772" s="2" t="s">
        <v>3388</v>
      </c>
      <c r="R772" s="75" t="s">
        <v>3389</v>
      </c>
      <c r="S772" s="66" t="s">
        <v>551</v>
      </c>
      <c r="T772" s="68" t="s">
        <v>56</v>
      </c>
      <c r="U772" s="66" t="s">
        <v>42</v>
      </c>
      <c r="V772" s="66" t="s">
        <v>35</v>
      </c>
      <c r="W772" s="69" t="s">
        <v>35</v>
      </c>
      <c r="X772" s="38"/>
      <c r="Y772" s="68" t="s">
        <v>185</v>
      </c>
      <c r="Z772" s="68" t="s">
        <v>185</v>
      </c>
      <c r="AA772" s="4"/>
      <c r="AB772" s="13" t="str">
        <f t="shared" si="121"/>
        <v>/rsm:CrossIndustryInvoice/rsm:SupplyChainTradeTransaction/ram:ApplicableHeaderTradeDelivery/ram:DespatchAdviceReferencedDocument</v>
      </c>
      <c r="AC772" s="13" t="str">
        <f t="shared" si="122"/>
        <v>/ram:IssuerAssignedID</v>
      </c>
      <c r="AD772" s="14">
        <f>COUNTIFS(R$4:R772,AB772)</f>
        <v>1</v>
      </c>
      <c r="AE772" s="1"/>
      <c r="AF772" s="209" t="str">
        <f t="shared" si="125"/>
        <v>BT-16</v>
      </c>
      <c r="AG772" s="66">
        <f t="shared" si="127"/>
        <v>4</v>
      </c>
      <c r="AH772" s="66" t="str">
        <f t="shared" si="126"/>
        <v>0..1</v>
      </c>
      <c r="AI772" s="64" t="s">
        <v>3390</v>
      </c>
      <c r="AJ772" s="64" t="s">
        <v>3391</v>
      </c>
      <c r="AK772" s="65"/>
      <c r="AL772" s="65" t="s">
        <v>3392</v>
      </c>
      <c r="AM772" s="65" t="s">
        <v>35</v>
      </c>
      <c r="AN772" s="150" t="s">
        <v>555</v>
      </c>
      <c r="AO772" s="66" t="str">
        <f t="shared" si="124"/>
        <v>1..1</v>
      </c>
      <c r="AP772" s="66" t="str">
        <f t="shared" si="124"/>
        <v>1..1</v>
      </c>
      <c r="AQ772" s="2" t="str">
        <f t="shared" si="124"/>
        <v>/rsm:CrossIndustryInvoice
/rsm:SupplyChainTradeTransaction
/ram:ApplicableHeaderTradeDelivery
/ram:DespatchAdviceReferencedDocument
/ram:IssuerAssignedID</v>
      </c>
      <c r="AR772" s="75" t="str">
        <f t="shared" si="124"/>
        <v>/rsm:CrossIndustryInvoice/rsm:SupplyChainTradeTransaction/ram:ApplicableHeaderTradeDelivery/ram:DespatchAdviceReferencedDocument/ram:IssuerAssignedID</v>
      </c>
      <c r="AS772" s="66" t="s">
        <v>551</v>
      </c>
      <c r="AT772" s="68" t="s">
        <v>56</v>
      </c>
      <c r="AU772" s="66" t="str">
        <f t="shared" si="128"/>
        <v>0..1</v>
      </c>
      <c r="AV772" s="66" t="s">
        <v>35</v>
      </c>
      <c r="AW772" s="69" t="s">
        <v>35</v>
      </c>
      <c r="AX772" s="7"/>
      <c r="AY772" s="68" t="str">
        <f t="shared" si="129"/>
        <v>BASIC WL</v>
      </c>
      <c r="AZ772" s="68" t="str">
        <f t="shared" si="129"/>
        <v>BASIC WL</v>
      </c>
      <c r="BA772" s="1"/>
      <c r="BB772" s="57"/>
      <c r="BE772"/>
      <c r="BF772" s="1"/>
      <c r="BG772" s="1"/>
      <c r="BH772" s="1"/>
      <c r="BI772" s="1"/>
      <c r="BJ772" s="1"/>
      <c r="BK772" s="1"/>
      <c r="BL772" s="1"/>
      <c r="BM772" s="1"/>
      <c r="BN772" s="1"/>
      <c r="BO772" s="1"/>
      <c r="BP772" s="1"/>
      <c r="BQ772" s="1"/>
      <c r="BR772" s="1"/>
      <c r="BS772" s="1"/>
      <c r="BT772" s="1"/>
      <c r="BU772" s="1"/>
      <c r="BV772" s="1"/>
      <c r="BW772" s="1"/>
      <c r="BX772" s="1"/>
      <c r="BY772" s="1"/>
      <c r="BZ772" s="1"/>
    </row>
    <row r="773" spans="1:78" s="59" customFormat="1" ht="90" x14ac:dyDescent="0.2">
      <c r="A773" s="45" t="str">
        <f t="shared" si="123"/>
        <v>EXT</v>
      </c>
      <c r="B773" s="45"/>
      <c r="C773" s="45"/>
      <c r="D773" s="206" t="s">
        <v>3007</v>
      </c>
      <c r="E773" s="140" t="s">
        <v>41</v>
      </c>
      <c r="F773" s="296" t="e">
        <v>#N/A</v>
      </c>
      <c r="G773" s="141">
        <f t="shared" si="120"/>
        <v>4</v>
      </c>
      <c r="H773" s="141" t="s">
        <v>42</v>
      </c>
      <c r="I773" s="138" t="s">
        <v>582</v>
      </c>
      <c r="J773" s="125"/>
      <c r="K773" s="126"/>
      <c r="L773" s="126"/>
      <c r="M773" s="126"/>
      <c r="N773" s="125"/>
      <c r="O773" s="124" t="s">
        <v>42</v>
      </c>
      <c r="P773" s="124" t="str">
        <f t="shared" si="114"/>
        <v>0..1</v>
      </c>
      <c r="Q773" s="142" t="s">
        <v>3393</v>
      </c>
      <c r="R773" s="143" t="s">
        <v>3394</v>
      </c>
      <c r="S773" s="124"/>
      <c r="T773" s="129"/>
      <c r="U773" s="141" t="s">
        <v>42</v>
      </c>
      <c r="V773" s="124"/>
      <c r="W773" s="130"/>
      <c r="X773" s="38"/>
      <c r="Y773" s="144" t="s">
        <v>47</v>
      </c>
      <c r="Z773" s="144" t="s">
        <v>47</v>
      </c>
      <c r="AA773" s="4"/>
      <c r="AB773" s="13" t="str">
        <f t="shared" si="121"/>
        <v>/rsm:CrossIndustryInvoice/rsm:SupplyChainTradeTransaction/ram:ApplicableHeaderTradeDelivery/ram:DespatchAdviceReferencedDocument</v>
      </c>
      <c r="AC773" s="13" t="str">
        <f t="shared" si="122"/>
        <v>/ram:FormattedIssueDateTime</v>
      </c>
      <c r="AD773" s="14">
        <f>COUNTIFS(R$4:R773,AB773)</f>
        <v>1</v>
      </c>
      <c r="AE773" s="1"/>
      <c r="AF773" s="140" t="str">
        <f t="shared" si="125"/>
        <v>EXT</v>
      </c>
      <c r="AG773" s="141">
        <f t="shared" si="127"/>
        <v>4</v>
      </c>
      <c r="AH773" s="141" t="str">
        <f t="shared" si="126"/>
        <v>0..1</v>
      </c>
      <c r="AI773" s="138" t="s">
        <v>1144</v>
      </c>
      <c r="AJ773" s="125"/>
      <c r="AK773" s="126"/>
      <c r="AL773" s="126"/>
      <c r="AM773" s="126"/>
      <c r="AN773" s="125"/>
      <c r="AO773" s="124" t="str">
        <f t="shared" si="124"/>
        <v>0..1</v>
      </c>
      <c r="AP773" s="124" t="str">
        <f t="shared" si="124"/>
        <v>0..1</v>
      </c>
      <c r="AQ773" s="142" t="str">
        <f t="shared" si="124"/>
        <v>/rsm:CrossIndustryInvoice
/rsm:SupplyChainTradeTransaction
/ram:ApplicableHeaderTradeDelivery
/ram:DespatchAdviceReferencedDocument
/ram:FormattedIssueDateTime</v>
      </c>
      <c r="AR773" s="143" t="str">
        <f t="shared" si="124"/>
        <v>/rsm:CrossIndustryInvoice/rsm:SupplyChainTradeTransaction/ram:ApplicableHeaderTradeDelivery/ram:DespatchAdviceReferencedDocument/ram:FormattedIssueDateTime</v>
      </c>
      <c r="AS773" s="124"/>
      <c r="AT773" s="129"/>
      <c r="AU773" s="141" t="str">
        <f t="shared" si="128"/>
        <v>0..1</v>
      </c>
      <c r="AV773" s="124"/>
      <c r="AW773" s="130"/>
      <c r="AX773" s="7"/>
      <c r="AY773" s="144" t="str">
        <f t="shared" si="129"/>
        <v>EXTENDED</v>
      </c>
      <c r="AZ773" s="144" t="str">
        <f t="shared" si="129"/>
        <v>EXTENDED</v>
      </c>
      <c r="BA773" s="1"/>
      <c r="BB773" s="57"/>
      <c r="BE773"/>
      <c r="BF773" s="1"/>
      <c r="BG773" s="1"/>
      <c r="BH773" s="1"/>
      <c r="BI773" s="1"/>
      <c r="BJ773" s="1"/>
      <c r="BK773" s="1"/>
      <c r="BL773" s="1"/>
      <c r="BM773" s="1"/>
      <c r="BN773" s="1"/>
      <c r="BO773" s="1"/>
      <c r="BP773" s="1"/>
      <c r="BQ773" s="1"/>
      <c r="BR773" s="1"/>
      <c r="BS773" s="1"/>
      <c r="BT773" s="1"/>
      <c r="BU773" s="1"/>
      <c r="BV773" s="1"/>
      <c r="BW773" s="1"/>
      <c r="BX773" s="1"/>
      <c r="BY773" s="1"/>
      <c r="BZ773" s="1"/>
    </row>
    <row r="774" spans="1:78" s="59" customFormat="1" ht="105" x14ac:dyDescent="0.2">
      <c r="A774" s="45" t="str">
        <f t="shared" si="123"/>
        <v>EXT</v>
      </c>
      <c r="B774" s="45"/>
      <c r="C774" s="45"/>
      <c r="D774" s="206" t="s">
        <v>3007</v>
      </c>
      <c r="E774" s="61" t="s">
        <v>41</v>
      </c>
      <c r="F774" s="282" t="e">
        <v>#N/A</v>
      </c>
      <c r="G774" s="62">
        <f t="shared" si="120"/>
        <v>5</v>
      </c>
      <c r="H774" s="62" t="s">
        <v>32</v>
      </c>
      <c r="I774" s="64" t="s">
        <v>586</v>
      </c>
      <c r="J774" s="64"/>
      <c r="K774" s="65"/>
      <c r="L774" s="65"/>
      <c r="M774" s="65"/>
      <c r="N774" s="64"/>
      <c r="O774" s="66" t="s">
        <v>32</v>
      </c>
      <c r="P774" s="66" t="str">
        <f t="shared" si="114"/>
        <v>1..1</v>
      </c>
      <c r="Q774" s="6" t="s">
        <v>3395</v>
      </c>
      <c r="R774" s="67" t="s">
        <v>3396</v>
      </c>
      <c r="S774" s="66" t="s">
        <v>151</v>
      </c>
      <c r="T774" s="68" t="s">
        <v>56</v>
      </c>
      <c r="U774" s="62" t="s">
        <v>42</v>
      </c>
      <c r="V774" s="66"/>
      <c r="W774" s="69"/>
      <c r="X774" s="38"/>
      <c r="Y774" s="70" t="s">
        <v>47</v>
      </c>
      <c r="Z774" s="70" t="s">
        <v>47</v>
      </c>
      <c r="AA774" s="4"/>
      <c r="AB774" s="13" t="str">
        <f t="shared" si="121"/>
        <v>/rsm:CrossIndustryInvoice/rsm:SupplyChainTradeTransaction/ram:ApplicableHeaderTradeDelivery/ram:DespatchAdviceReferencedDocument/ram:FormattedIssueDateTime</v>
      </c>
      <c r="AC774" s="13" t="str">
        <f t="shared" si="122"/>
        <v>/qdt:DateTimeString</v>
      </c>
      <c r="AD774" s="14">
        <f>COUNTIFS(R$4:R774,AB774)</f>
        <v>1</v>
      </c>
      <c r="AE774" s="1"/>
      <c r="AF774" s="61" t="str">
        <f t="shared" si="125"/>
        <v>EXT</v>
      </c>
      <c r="AG774" s="62">
        <f t="shared" si="127"/>
        <v>5</v>
      </c>
      <c r="AH774" s="62" t="str">
        <f t="shared" si="126"/>
        <v>1..1</v>
      </c>
      <c r="AI774" s="64" t="s">
        <v>3397</v>
      </c>
      <c r="AJ774" s="64"/>
      <c r="AK774" s="65"/>
      <c r="AL774" s="65"/>
      <c r="AM774" s="65"/>
      <c r="AN774" s="64"/>
      <c r="AO774" s="66" t="str">
        <f t="shared" si="124"/>
        <v>1..1</v>
      </c>
      <c r="AP774" s="66" t="str">
        <f t="shared" si="124"/>
        <v>1..1</v>
      </c>
      <c r="AQ774" s="6" t="str">
        <f t="shared" si="124"/>
        <v>/rsm:CrossIndustryInvoice
/rsm:SupplyChainTradeTransaction
/ram:ApplicableHeaderTradeDelivery
/ram:DespatchAdviceReferencedDocument
/ram:FormattedIssueDateTime
/qdt:DateTimeString</v>
      </c>
      <c r="AR774" s="67" t="str">
        <f t="shared" si="124"/>
        <v>/rsm:CrossIndustryInvoice/rsm:SupplyChainTradeTransaction/ram:ApplicableHeaderTradeDelivery/ram:DespatchAdviceReferencedDocument/ram:FormattedIssueDateTime/qdt:DateTimeString</v>
      </c>
      <c r="AS774" s="66" t="s">
        <v>151</v>
      </c>
      <c r="AT774" s="68" t="s">
        <v>56</v>
      </c>
      <c r="AU774" s="62" t="str">
        <f t="shared" si="128"/>
        <v>0..1</v>
      </c>
      <c r="AV774" s="66"/>
      <c r="AW774" s="69"/>
      <c r="AX774" s="7"/>
      <c r="AY774" s="70" t="str">
        <f t="shared" si="129"/>
        <v>EXTENDED</v>
      </c>
      <c r="AZ774" s="70" t="str">
        <f t="shared" si="129"/>
        <v>EXTENDED</v>
      </c>
      <c r="BA774" s="1"/>
      <c r="BB774" s="57"/>
      <c r="BE774"/>
      <c r="BF774" s="1"/>
      <c r="BG774" s="1"/>
      <c r="BH774" s="1"/>
      <c r="BI774" s="1"/>
      <c r="BJ774" s="1"/>
      <c r="BK774" s="1"/>
      <c r="BL774" s="1"/>
      <c r="BM774" s="1"/>
      <c r="BN774" s="1"/>
      <c r="BO774" s="1"/>
      <c r="BP774" s="1"/>
      <c r="BQ774" s="1"/>
      <c r="BR774" s="1"/>
      <c r="BS774" s="1"/>
      <c r="BT774" s="1"/>
      <c r="BU774" s="1"/>
      <c r="BV774" s="1"/>
      <c r="BW774" s="1"/>
      <c r="BX774" s="1"/>
      <c r="BY774" s="1"/>
      <c r="BZ774" s="1"/>
    </row>
    <row r="775" spans="1:78" s="59" customFormat="1" ht="120" x14ac:dyDescent="0.2">
      <c r="A775" s="45" t="str">
        <f t="shared" si="123"/>
        <v>EXT</v>
      </c>
      <c r="B775" s="45"/>
      <c r="C775" s="45"/>
      <c r="D775" s="206" t="s">
        <v>3007</v>
      </c>
      <c r="E775" s="61" t="s">
        <v>41</v>
      </c>
      <c r="F775" s="282" t="e">
        <v>#N/A</v>
      </c>
      <c r="G775" s="62">
        <f t="shared" si="120"/>
        <v>6</v>
      </c>
      <c r="H775" s="62" t="s">
        <v>32</v>
      </c>
      <c r="I775" s="64" t="s">
        <v>226</v>
      </c>
      <c r="J775" s="64"/>
      <c r="K775" s="65"/>
      <c r="L775" s="65"/>
      <c r="M775" s="65" t="s">
        <v>160</v>
      </c>
      <c r="N775" s="64"/>
      <c r="O775" s="66" t="s">
        <v>32</v>
      </c>
      <c r="P775" s="66" t="str">
        <f t="shared" si="114"/>
        <v>1..1</v>
      </c>
      <c r="Q775" s="6" t="s">
        <v>3398</v>
      </c>
      <c r="R775" s="67" t="s">
        <v>3399</v>
      </c>
      <c r="S775" s="66"/>
      <c r="T775" s="68" t="s">
        <v>163</v>
      </c>
      <c r="U775" s="62" t="s">
        <v>42</v>
      </c>
      <c r="V775" s="66"/>
      <c r="W775" s="69"/>
      <c r="X775" s="38"/>
      <c r="Y775" s="70" t="s">
        <v>47</v>
      </c>
      <c r="Z775" s="70" t="s">
        <v>47</v>
      </c>
      <c r="AA775" s="4"/>
      <c r="AB775" s="13" t="str">
        <f t="shared" si="121"/>
        <v>/rsm:CrossIndustryInvoice/rsm:SupplyChainTradeTransaction/ram:ApplicableHeaderTradeDelivery/ram:DespatchAdviceReferencedDocument/ram:FormattedIssueDateTime/qdt:DateTimeString</v>
      </c>
      <c r="AC775" s="13" t="str">
        <f t="shared" si="122"/>
        <v>/@format</v>
      </c>
      <c r="AD775" s="14">
        <f>COUNTIFS(R$4:R775,AB775)</f>
        <v>1</v>
      </c>
      <c r="AE775" s="1"/>
      <c r="AF775" s="61" t="str">
        <f t="shared" si="125"/>
        <v>EXT</v>
      </c>
      <c r="AG775" s="62">
        <f t="shared" si="127"/>
        <v>6</v>
      </c>
      <c r="AH775" s="62" t="str">
        <f t="shared" si="126"/>
        <v>1..1</v>
      </c>
      <c r="AI775" s="64" t="s">
        <v>229</v>
      </c>
      <c r="AJ775" s="64"/>
      <c r="AK775" s="65"/>
      <c r="AL775" s="65"/>
      <c r="AM775" s="65"/>
      <c r="AN775" s="64"/>
      <c r="AO775" s="66" t="str">
        <f t="shared" si="124"/>
        <v>1..1</v>
      </c>
      <c r="AP775" s="66" t="str">
        <f t="shared" si="124"/>
        <v>1..1</v>
      </c>
      <c r="AQ775" s="6" t="str">
        <f t="shared" si="124"/>
        <v>/rsm:CrossIndustryInvoice
/rsm:SupplyChainTradeTransaction
/ram:ApplicableHeaderTradeDelivery
/ram:DespatchAdviceReferencedDocument
/ram:FormattedIssueDateTime
/qdt:DateTimeString
/@format</v>
      </c>
      <c r="AR775" s="67" t="str">
        <f t="shared" si="124"/>
        <v>/rsm:CrossIndustryInvoice/rsm:SupplyChainTradeTransaction/ram:ApplicableHeaderTradeDelivery/ram:DespatchAdviceReferencedDocument/ram:FormattedIssueDateTime/qdt:DateTimeString/@format</v>
      </c>
      <c r="AS775" s="66"/>
      <c r="AT775" s="68" t="s">
        <v>163</v>
      </c>
      <c r="AU775" s="62" t="str">
        <f t="shared" si="128"/>
        <v>0..1</v>
      </c>
      <c r="AV775" s="66"/>
      <c r="AW775" s="69"/>
      <c r="AX775" s="7"/>
      <c r="AY775" s="70" t="str">
        <f t="shared" si="129"/>
        <v>EXTENDED</v>
      </c>
      <c r="AZ775" s="70" t="str">
        <f t="shared" si="129"/>
        <v>EXTENDED</v>
      </c>
      <c r="BA775" s="1"/>
      <c r="BB775" s="57"/>
      <c r="BE775"/>
      <c r="BF775" s="1"/>
      <c r="BG775" s="1"/>
      <c r="BH775" s="1"/>
      <c r="BI775" s="1"/>
      <c r="BJ775" s="1"/>
      <c r="BK775" s="1"/>
      <c r="BL775" s="1"/>
      <c r="BM775" s="1"/>
      <c r="BN775" s="1"/>
      <c r="BO775" s="1"/>
      <c r="BP775" s="1"/>
      <c r="BQ775" s="1"/>
      <c r="BR775" s="1"/>
      <c r="BS775" s="1"/>
      <c r="BT775" s="1"/>
      <c r="BU775" s="1"/>
      <c r="BV775" s="1"/>
      <c r="BW775" s="1"/>
      <c r="BX775" s="1"/>
      <c r="BY775" s="1"/>
      <c r="BZ775" s="1"/>
    </row>
    <row r="776" spans="1:78" s="59" customFormat="1" ht="75" x14ac:dyDescent="0.2">
      <c r="A776" s="45" t="str">
        <f t="shared" si="123"/>
        <v>NO</v>
      </c>
      <c r="B776" s="45"/>
      <c r="C776" s="45"/>
      <c r="D776" s="202" t="s">
        <v>3007</v>
      </c>
      <c r="E776" s="207" t="s">
        <v>3400</v>
      </c>
      <c r="F776" s="308" t="e">
        <v>#N/A</v>
      </c>
      <c r="G776" s="110">
        <f t="shared" si="120"/>
        <v>3</v>
      </c>
      <c r="H776" s="110" t="s">
        <v>42</v>
      </c>
      <c r="I776" s="111" t="s">
        <v>3401</v>
      </c>
      <c r="J776" s="112"/>
      <c r="K776" s="113"/>
      <c r="L776" s="113"/>
      <c r="M776" s="113"/>
      <c r="N776" s="112"/>
      <c r="O776" s="110" t="s">
        <v>42</v>
      </c>
      <c r="P776" s="110" t="str">
        <f t="shared" si="114"/>
        <v>0..1</v>
      </c>
      <c r="Q776" s="114" t="s">
        <v>3402</v>
      </c>
      <c r="R776" s="115" t="s">
        <v>3403</v>
      </c>
      <c r="S776" s="110"/>
      <c r="T776" s="116"/>
      <c r="U776" s="110" t="s">
        <v>42</v>
      </c>
      <c r="V776" s="110"/>
      <c r="W776" s="117"/>
      <c r="X776" s="38"/>
      <c r="Y776" s="116" t="s">
        <v>282</v>
      </c>
      <c r="Z776" s="116" t="s">
        <v>282</v>
      </c>
      <c r="AA776" s="4"/>
      <c r="AB776" s="13" t="str">
        <f t="shared" si="121"/>
        <v>/rsm:CrossIndustryInvoice/rsm:SupplyChainTradeTransaction/ram:ApplicableHeaderTradeDelivery</v>
      </c>
      <c r="AC776" s="13" t="str">
        <f t="shared" si="122"/>
        <v>/ram:ReceivingAdviceReferencedDocument</v>
      </c>
      <c r="AD776" s="14">
        <f>COUNTIFS(R$4:R776,AB776)</f>
        <v>1</v>
      </c>
      <c r="AE776" s="1"/>
      <c r="AF776" s="207" t="str">
        <f t="shared" si="125"/>
        <v>BT-15-00</v>
      </c>
      <c r="AG776" s="110">
        <f t="shared" si="127"/>
        <v>3</v>
      </c>
      <c r="AH776" s="110" t="str">
        <f t="shared" si="126"/>
        <v>0..1</v>
      </c>
      <c r="AI776" s="111" t="s">
        <v>3404</v>
      </c>
      <c r="AJ776" s="112"/>
      <c r="AK776" s="113"/>
      <c r="AL776" s="113"/>
      <c r="AM776" s="113" t="s">
        <v>35</v>
      </c>
      <c r="AN776" s="112"/>
      <c r="AO776" s="110" t="str">
        <f t="shared" si="124"/>
        <v>0..1</v>
      </c>
      <c r="AP776" s="110" t="str">
        <f t="shared" si="124"/>
        <v>0..1</v>
      </c>
      <c r="AQ776" s="114" t="str">
        <f t="shared" si="124"/>
        <v>/rsm:CrossIndustryInvoice
/rsm:SupplyChainTradeTransaction
/ram:ApplicableHeaderTradeDelivery
/ram:ReceivingAdviceReferencedDocument</v>
      </c>
      <c r="AR776" s="115" t="str">
        <f t="shared" si="124"/>
        <v>/rsm:CrossIndustryInvoice/rsm:SupplyChainTradeTransaction/ram:ApplicableHeaderTradeDelivery/ram:ReceivingAdviceReferencedDocument</v>
      </c>
      <c r="AS776" s="110"/>
      <c r="AT776" s="116"/>
      <c r="AU776" s="110" t="str">
        <f t="shared" si="128"/>
        <v>0..1</v>
      </c>
      <c r="AV776" s="110"/>
      <c r="AW776" s="117"/>
      <c r="AX776" s="7"/>
      <c r="AY776" s="116" t="str">
        <f t="shared" si="129"/>
        <v>EN 16931</v>
      </c>
      <c r="AZ776" s="116" t="str">
        <f t="shared" si="129"/>
        <v>EN 16931</v>
      </c>
      <c r="BA776" s="1"/>
      <c r="BB776" s="57"/>
      <c r="BE776"/>
      <c r="BF776" s="1"/>
      <c r="BG776" s="1"/>
      <c r="BH776" s="1"/>
      <c r="BI776" s="1"/>
      <c r="BJ776" s="1"/>
      <c r="BK776" s="1"/>
      <c r="BL776" s="1"/>
      <c r="BM776" s="1"/>
      <c r="BN776" s="1"/>
      <c r="BO776" s="1"/>
      <c r="BP776" s="1"/>
      <c r="BQ776" s="1"/>
      <c r="BR776" s="1"/>
      <c r="BS776" s="1"/>
      <c r="BT776" s="1"/>
      <c r="BU776" s="1"/>
      <c r="BV776" s="1"/>
      <c r="BW776" s="1"/>
      <c r="BX776" s="1"/>
      <c r="BY776" s="1"/>
      <c r="BZ776" s="1"/>
    </row>
    <row r="777" spans="1:78" s="59" customFormat="1" ht="90" x14ac:dyDescent="0.2">
      <c r="A777" s="45" t="str">
        <f t="shared" si="123"/>
        <v>YES</v>
      </c>
      <c r="B777" s="45"/>
      <c r="C777" s="45"/>
      <c r="D777" s="208" t="s">
        <v>3007</v>
      </c>
      <c r="E777" s="209" t="s">
        <v>3405</v>
      </c>
      <c r="F777" s="309" t="s">
        <v>3405</v>
      </c>
      <c r="G777" s="66">
        <f t="shared" si="120"/>
        <v>4</v>
      </c>
      <c r="H777" s="66" t="s">
        <v>42</v>
      </c>
      <c r="I777" s="64" t="s">
        <v>3406</v>
      </c>
      <c r="J777" s="64" t="s">
        <v>3407</v>
      </c>
      <c r="K777" s="65"/>
      <c r="L777" s="65"/>
      <c r="M777" s="65" t="s">
        <v>35</v>
      </c>
      <c r="N777" s="150" t="s">
        <v>548</v>
      </c>
      <c r="O777" s="66" t="s">
        <v>32</v>
      </c>
      <c r="P777" s="66" t="str">
        <f t="shared" si="114"/>
        <v>1..1</v>
      </c>
      <c r="Q777" s="2" t="s">
        <v>3408</v>
      </c>
      <c r="R777" s="75" t="s">
        <v>3409</v>
      </c>
      <c r="S777" s="66" t="s">
        <v>551</v>
      </c>
      <c r="T777" s="68" t="s">
        <v>56</v>
      </c>
      <c r="U777" s="66" t="s">
        <v>42</v>
      </c>
      <c r="V777" s="66" t="s">
        <v>35</v>
      </c>
      <c r="W777" s="69" t="s">
        <v>35</v>
      </c>
      <c r="X777" s="38"/>
      <c r="Y777" s="68" t="s">
        <v>282</v>
      </c>
      <c r="Z777" s="68" t="s">
        <v>282</v>
      </c>
      <c r="AA777" s="4"/>
      <c r="AB777" s="13" t="str">
        <f t="shared" si="121"/>
        <v>/rsm:CrossIndustryInvoice/rsm:SupplyChainTradeTransaction/ram:ApplicableHeaderTradeDelivery/ram:ReceivingAdviceReferencedDocument</v>
      </c>
      <c r="AC777" s="13" t="str">
        <f t="shared" si="122"/>
        <v>/ram:IssuerAssignedID</v>
      </c>
      <c r="AD777" s="14">
        <f>COUNTIFS(R$4:R777,AB777)</f>
        <v>1</v>
      </c>
      <c r="AE777" s="1"/>
      <c r="AF777" s="209" t="str">
        <f t="shared" si="125"/>
        <v>BT-15</v>
      </c>
      <c r="AG777" s="66">
        <f t="shared" si="127"/>
        <v>4</v>
      </c>
      <c r="AH777" s="66" t="str">
        <f t="shared" si="126"/>
        <v>0..1</v>
      </c>
      <c r="AI777" s="64" t="s">
        <v>3410</v>
      </c>
      <c r="AJ777" s="64" t="s">
        <v>3411</v>
      </c>
      <c r="AK777" s="65"/>
      <c r="AL777" s="65"/>
      <c r="AM777" s="65" t="s">
        <v>35</v>
      </c>
      <c r="AN777" s="150" t="s">
        <v>555</v>
      </c>
      <c r="AO777" s="66" t="str">
        <f t="shared" si="124"/>
        <v>1..1</v>
      </c>
      <c r="AP777" s="66" t="str">
        <f t="shared" si="124"/>
        <v>1..1</v>
      </c>
      <c r="AQ777" s="2" t="str">
        <f t="shared" si="124"/>
        <v>/rsm:CrossIndustryInvoice
/rsm:SupplyChainTradeTransaction
/ram:ApplicableHeaderTradeDelivery
/ram:ReceivingAdviceReferencedDocument
/ram:IssuerAssignedID</v>
      </c>
      <c r="AR777" s="75" t="str">
        <f t="shared" si="124"/>
        <v>/rsm:CrossIndustryInvoice/rsm:SupplyChainTradeTransaction/ram:ApplicableHeaderTradeDelivery/ram:ReceivingAdviceReferencedDocument/ram:IssuerAssignedID</v>
      </c>
      <c r="AS777" s="66" t="s">
        <v>551</v>
      </c>
      <c r="AT777" s="68" t="s">
        <v>56</v>
      </c>
      <c r="AU777" s="66" t="str">
        <f t="shared" si="128"/>
        <v>0..1</v>
      </c>
      <c r="AV777" s="66" t="s">
        <v>35</v>
      </c>
      <c r="AW777" s="69" t="s">
        <v>35</v>
      </c>
      <c r="AX777" s="7"/>
      <c r="AY777" s="68" t="str">
        <f t="shared" si="129"/>
        <v>EN 16931</v>
      </c>
      <c r="AZ777" s="68" t="str">
        <f t="shared" si="129"/>
        <v>EN 16931</v>
      </c>
      <c r="BA777" s="1"/>
      <c r="BB777" s="57"/>
      <c r="BE777"/>
      <c r="BF777" s="1"/>
      <c r="BG777" s="1"/>
      <c r="BH777" s="1"/>
      <c r="BI777" s="1"/>
      <c r="BJ777" s="1"/>
      <c r="BK777" s="1"/>
      <c r="BL777" s="1"/>
      <c r="BM777" s="1"/>
      <c r="BN777" s="1"/>
      <c r="BO777" s="1"/>
      <c r="BP777" s="1"/>
      <c r="BQ777" s="1"/>
      <c r="BR777" s="1"/>
      <c r="BS777" s="1"/>
      <c r="BT777" s="1"/>
      <c r="BU777" s="1"/>
      <c r="BV777" s="1"/>
      <c r="BW777" s="1"/>
      <c r="BX777" s="1"/>
      <c r="BY777" s="1"/>
      <c r="BZ777" s="1"/>
    </row>
    <row r="778" spans="1:78" s="59" customFormat="1" ht="90" x14ac:dyDescent="0.2">
      <c r="A778" s="45" t="str">
        <f t="shared" si="123"/>
        <v>EXT</v>
      </c>
      <c r="B778" s="45"/>
      <c r="C778" s="45"/>
      <c r="D778" s="206" t="s">
        <v>3007</v>
      </c>
      <c r="E778" s="140" t="s">
        <v>41</v>
      </c>
      <c r="F778" s="296" t="e">
        <v>#N/A</v>
      </c>
      <c r="G778" s="141">
        <f t="shared" si="120"/>
        <v>4</v>
      </c>
      <c r="H778" s="141" t="s">
        <v>42</v>
      </c>
      <c r="I778" s="138" t="s">
        <v>582</v>
      </c>
      <c r="J778" s="125"/>
      <c r="K778" s="126"/>
      <c r="L778" s="126"/>
      <c r="M778" s="126"/>
      <c r="N778" s="125"/>
      <c r="O778" s="124" t="s">
        <v>42</v>
      </c>
      <c r="P778" s="124" t="str">
        <f t="shared" si="114"/>
        <v>0..1</v>
      </c>
      <c r="Q778" s="142" t="s">
        <v>3412</v>
      </c>
      <c r="R778" s="143" t="s">
        <v>3413</v>
      </c>
      <c r="S778" s="124"/>
      <c r="T778" s="129"/>
      <c r="U778" s="141" t="s">
        <v>42</v>
      </c>
      <c r="V778" s="124"/>
      <c r="W778" s="130"/>
      <c r="X778" s="38"/>
      <c r="Y778" s="144" t="s">
        <v>47</v>
      </c>
      <c r="Z778" s="144" t="s">
        <v>47</v>
      </c>
      <c r="AA778" s="4"/>
      <c r="AB778" s="13" t="str">
        <f t="shared" si="121"/>
        <v>/rsm:CrossIndustryInvoice/rsm:SupplyChainTradeTransaction/ram:ApplicableHeaderTradeDelivery/ram:ReceivingAdviceReferencedDocument</v>
      </c>
      <c r="AC778" s="13" t="str">
        <f t="shared" si="122"/>
        <v>/ram:FormattedIssueDateTime</v>
      </c>
      <c r="AD778" s="14">
        <f>COUNTIFS(R$4:R778,AB778)</f>
        <v>1</v>
      </c>
      <c r="AE778" s="1"/>
      <c r="AF778" s="140" t="str">
        <f t="shared" si="125"/>
        <v>EXT</v>
      </c>
      <c r="AG778" s="141">
        <f t="shared" si="127"/>
        <v>4</v>
      </c>
      <c r="AH778" s="141" t="str">
        <f t="shared" si="126"/>
        <v>0..1</v>
      </c>
      <c r="AI778" s="138" t="s">
        <v>1163</v>
      </c>
      <c r="AJ778" s="125"/>
      <c r="AK778" s="126"/>
      <c r="AL778" s="126"/>
      <c r="AM778" s="126"/>
      <c r="AN778" s="125"/>
      <c r="AO778" s="124" t="str">
        <f t="shared" si="124"/>
        <v>0..1</v>
      </c>
      <c r="AP778" s="124" t="str">
        <f t="shared" si="124"/>
        <v>0..1</v>
      </c>
      <c r="AQ778" s="142" t="str">
        <f t="shared" si="124"/>
        <v>/rsm:CrossIndustryInvoice
/rsm:SupplyChainTradeTransaction
/ram:ApplicableHeaderTradeDelivery
/ram:ReceivingAdviceReferencedDocument
/ram:FormattedIssueDateTime</v>
      </c>
      <c r="AR778" s="143" t="str">
        <f t="shared" si="124"/>
        <v>/rsm:CrossIndustryInvoice/rsm:SupplyChainTradeTransaction/ram:ApplicableHeaderTradeDelivery/ram:ReceivingAdviceReferencedDocument/ram:FormattedIssueDateTime</v>
      </c>
      <c r="AS778" s="124"/>
      <c r="AT778" s="129"/>
      <c r="AU778" s="141" t="str">
        <f t="shared" si="128"/>
        <v>0..1</v>
      </c>
      <c r="AV778" s="124"/>
      <c r="AW778" s="130"/>
      <c r="AX778" s="7"/>
      <c r="AY778" s="144" t="str">
        <f t="shared" si="129"/>
        <v>EXTENDED</v>
      </c>
      <c r="AZ778" s="144" t="str">
        <f t="shared" si="129"/>
        <v>EXTENDED</v>
      </c>
      <c r="BA778" s="1"/>
      <c r="BB778" s="57"/>
      <c r="BE778"/>
      <c r="BF778" s="1"/>
      <c r="BG778" s="1"/>
      <c r="BH778" s="1"/>
      <c r="BI778" s="1"/>
      <c r="BJ778" s="1"/>
      <c r="BK778" s="1"/>
      <c r="BL778" s="1"/>
      <c r="BM778" s="1"/>
      <c r="BN778" s="1"/>
      <c r="BO778" s="1"/>
      <c r="BP778" s="1"/>
      <c r="BQ778" s="1"/>
      <c r="BR778" s="1"/>
      <c r="BS778" s="1"/>
      <c r="BT778" s="1"/>
      <c r="BU778" s="1"/>
      <c r="BV778" s="1"/>
      <c r="BW778" s="1"/>
      <c r="BX778" s="1"/>
      <c r="BY778" s="1"/>
      <c r="BZ778" s="1"/>
    </row>
    <row r="779" spans="1:78" s="59" customFormat="1" ht="105" x14ac:dyDescent="0.2">
      <c r="A779" s="45" t="str">
        <f t="shared" si="123"/>
        <v>EXT</v>
      </c>
      <c r="B779" s="45"/>
      <c r="C779" s="45"/>
      <c r="D779" s="206" t="s">
        <v>3007</v>
      </c>
      <c r="E779" s="61" t="s">
        <v>41</v>
      </c>
      <c r="F779" s="282" t="e">
        <v>#N/A</v>
      </c>
      <c r="G779" s="62">
        <f t="shared" si="120"/>
        <v>5</v>
      </c>
      <c r="H779" s="62" t="s">
        <v>32</v>
      </c>
      <c r="I779" s="64" t="s">
        <v>586</v>
      </c>
      <c r="J779" s="64"/>
      <c r="K779" s="65"/>
      <c r="L779" s="65"/>
      <c r="M779" s="65"/>
      <c r="N779" s="64"/>
      <c r="O779" s="66" t="s">
        <v>32</v>
      </c>
      <c r="P779" s="66" t="str">
        <f t="shared" si="114"/>
        <v>1..1</v>
      </c>
      <c r="Q779" s="6" t="s">
        <v>3414</v>
      </c>
      <c r="R779" s="67" t="s">
        <v>3415</v>
      </c>
      <c r="S779" s="66" t="s">
        <v>151</v>
      </c>
      <c r="T779" s="68" t="s">
        <v>56</v>
      </c>
      <c r="U779" s="62" t="s">
        <v>42</v>
      </c>
      <c r="V779" s="66"/>
      <c r="W779" s="69"/>
      <c r="X779" s="38"/>
      <c r="Y779" s="70" t="s">
        <v>47</v>
      </c>
      <c r="Z779" s="70" t="s">
        <v>47</v>
      </c>
      <c r="AA779" s="4"/>
      <c r="AB779" s="13" t="str">
        <f t="shared" si="121"/>
        <v>/rsm:CrossIndustryInvoice/rsm:SupplyChainTradeTransaction/ram:ApplicableHeaderTradeDelivery/ram:ReceivingAdviceReferencedDocument/ram:FormattedIssueDateTime</v>
      </c>
      <c r="AC779" s="13" t="str">
        <f t="shared" si="122"/>
        <v>/qdt:DateTimeString</v>
      </c>
      <c r="AD779" s="14">
        <f>COUNTIFS(R$4:R779,AB779)</f>
        <v>1</v>
      </c>
      <c r="AE779" s="1"/>
      <c r="AF779" s="61" t="str">
        <f t="shared" si="125"/>
        <v>EXT</v>
      </c>
      <c r="AG779" s="62">
        <f t="shared" si="127"/>
        <v>5</v>
      </c>
      <c r="AH779" s="62" t="str">
        <f t="shared" si="126"/>
        <v>1..1</v>
      </c>
      <c r="AI779" s="64" t="s">
        <v>3416</v>
      </c>
      <c r="AJ779" s="64"/>
      <c r="AK779" s="65"/>
      <c r="AL779" s="65"/>
      <c r="AM779" s="65"/>
      <c r="AN779" s="64"/>
      <c r="AO779" s="66" t="str">
        <f t="shared" si="124"/>
        <v>1..1</v>
      </c>
      <c r="AP779" s="66" t="str">
        <f t="shared" si="124"/>
        <v>1..1</v>
      </c>
      <c r="AQ779" s="6" t="str">
        <f t="shared" si="124"/>
        <v>/rsm:CrossIndustryInvoice
/rsm:SupplyChainTradeTransaction
/ram:ApplicableHeaderTradeDelivery
/ram:ReceivingAdviceReferencedDocument
/ram:FormattedIssueDateTime
/qdt:DateTimeString</v>
      </c>
      <c r="AR779" s="67" t="str">
        <f t="shared" si="124"/>
        <v>/rsm:CrossIndustryInvoice/rsm:SupplyChainTradeTransaction/ram:ApplicableHeaderTradeDelivery/ram:ReceivingAdviceReferencedDocument/ram:FormattedIssueDateTime/qdt:DateTimeString</v>
      </c>
      <c r="AS779" s="66" t="s">
        <v>151</v>
      </c>
      <c r="AT779" s="68" t="s">
        <v>56</v>
      </c>
      <c r="AU779" s="62" t="str">
        <f t="shared" si="128"/>
        <v>0..1</v>
      </c>
      <c r="AV779" s="66"/>
      <c r="AW779" s="69"/>
      <c r="AX779" s="7"/>
      <c r="AY779" s="70" t="str">
        <f t="shared" si="129"/>
        <v>EXTENDED</v>
      </c>
      <c r="AZ779" s="70" t="str">
        <f t="shared" si="129"/>
        <v>EXTENDED</v>
      </c>
      <c r="BA779" s="1"/>
      <c r="BB779" s="57"/>
      <c r="BE779"/>
      <c r="BF779" s="1"/>
      <c r="BG779" s="1"/>
      <c r="BH779" s="1"/>
      <c r="BI779" s="1"/>
      <c r="BJ779" s="1"/>
      <c r="BK779" s="1"/>
      <c r="BL779" s="1"/>
      <c r="BM779" s="1"/>
      <c r="BN779" s="1"/>
      <c r="BO779" s="1"/>
      <c r="BP779" s="1"/>
      <c r="BQ779" s="1"/>
      <c r="BR779" s="1"/>
      <c r="BS779" s="1"/>
      <c r="BT779" s="1"/>
      <c r="BU779" s="1"/>
      <c r="BV779" s="1"/>
      <c r="BW779" s="1"/>
      <c r="BX779" s="1"/>
      <c r="BY779" s="1"/>
      <c r="BZ779" s="1"/>
    </row>
    <row r="780" spans="1:78" s="59" customFormat="1" ht="120" x14ac:dyDescent="0.2">
      <c r="A780" s="45" t="str">
        <f t="shared" si="123"/>
        <v>EXT</v>
      </c>
      <c r="B780" s="45"/>
      <c r="C780" s="45"/>
      <c r="D780" s="206" t="s">
        <v>3007</v>
      </c>
      <c r="E780" s="61" t="s">
        <v>41</v>
      </c>
      <c r="F780" s="282" t="e">
        <v>#N/A</v>
      </c>
      <c r="G780" s="62">
        <f t="shared" si="120"/>
        <v>6</v>
      </c>
      <c r="H780" s="62" t="s">
        <v>32</v>
      </c>
      <c r="I780" s="64" t="s">
        <v>226</v>
      </c>
      <c r="J780" s="64"/>
      <c r="K780" s="65"/>
      <c r="L780" s="65"/>
      <c r="M780" s="65" t="s">
        <v>160</v>
      </c>
      <c r="N780" s="64"/>
      <c r="O780" s="66" t="s">
        <v>32</v>
      </c>
      <c r="P780" s="66" t="str">
        <f t="shared" ref="P780:P851" si="130">O780</f>
        <v>1..1</v>
      </c>
      <c r="Q780" s="6" t="s">
        <v>3417</v>
      </c>
      <c r="R780" s="67" t="s">
        <v>3418</v>
      </c>
      <c r="S780" s="66"/>
      <c r="T780" s="68" t="s">
        <v>163</v>
      </c>
      <c r="U780" s="62" t="s">
        <v>42</v>
      </c>
      <c r="V780" s="66"/>
      <c r="W780" s="69"/>
      <c r="X780" s="38"/>
      <c r="Y780" s="70" t="s">
        <v>47</v>
      </c>
      <c r="Z780" s="70" t="s">
        <v>47</v>
      </c>
      <c r="AA780" s="4"/>
      <c r="AB780" s="13" t="str">
        <f t="shared" si="121"/>
        <v>/rsm:CrossIndustryInvoice/rsm:SupplyChainTradeTransaction/ram:ApplicableHeaderTradeDelivery/ram:ReceivingAdviceReferencedDocument/ram:FormattedIssueDateTime/qdt:DateTimeString</v>
      </c>
      <c r="AC780" s="13" t="str">
        <f t="shared" si="122"/>
        <v>/@format</v>
      </c>
      <c r="AD780" s="14">
        <f>COUNTIFS(R$4:R780,AB780)</f>
        <v>1</v>
      </c>
      <c r="AE780" s="1"/>
      <c r="AF780" s="61" t="str">
        <f t="shared" si="125"/>
        <v>EXT</v>
      </c>
      <c r="AG780" s="62">
        <f t="shared" si="127"/>
        <v>6</v>
      </c>
      <c r="AH780" s="62" t="str">
        <f t="shared" si="126"/>
        <v>1..1</v>
      </c>
      <c r="AI780" s="64" t="s">
        <v>229</v>
      </c>
      <c r="AJ780" s="64"/>
      <c r="AK780" s="65"/>
      <c r="AL780" s="65"/>
      <c r="AM780" s="65"/>
      <c r="AN780" s="64"/>
      <c r="AO780" s="66" t="str">
        <f t="shared" si="124"/>
        <v>1..1</v>
      </c>
      <c r="AP780" s="66" t="str">
        <f t="shared" si="124"/>
        <v>1..1</v>
      </c>
      <c r="AQ780" s="6" t="str">
        <f t="shared" si="124"/>
        <v>/rsm:CrossIndustryInvoice
/rsm:SupplyChainTradeTransaction
/ram:ApplicableHeaderTradeDelivery
/ram:ReceivingAdviceReferencedDocument
/ram:FormattedIssueDateTime
/qdt:DateTimeString
/@format</v>
      </c>
      <c r="AR780" s="67" t="str">
        <f t="shared" si="124"/>
        <v>/rsm:CrossIndustryInvoice/rsm:SupplyChainTradeTransaction/ram:ApplicableHeaderTradeDelivery/ram:ReceivingAdviceReferencedDocument/ram:FormattedIssueDateTime/qdt:DateTimeString/@format</v>
      </c>
      <c r="AS780" s="66"/>
      <c r="AT780" s="68" t="s">
        <v>163</v>
      </c>
      <c r="AU780" s="62" t="str">
        <f t="shared" si="128"/>
        <v>0..1</v>
      </c>
      <c r="AV780" s="66"/>
      <c r="AW780" s="69"/>
      <c r="AX780" s="7"/>
      <c r="AY780" s="70" t="str">
        <f t="shared" si="129"/>
        <v>EXTENDED</v>
      </c>
      <c r="AZ780" s="70" t="str">
        <f t="shared" si="129"/>
        <v>EXTENDED</v>
      </c>
      <c r="BA780" s="1"/>
      <c r="BB780" s="57"/>
      <c r="BE780"/>
      <c r="BF780" s="1"/>
      <c r="BG780" s="1"/>
      <c r="BH780" s="1"/>
      <c r="BI780" s="1"/>
      <c r="BJ780" s="1"/>
      <c r="BK780" s="1"/>
      <c r="BL780" s="1"/>
      <c r="BM780" s="1"/>
      <c r="BN780" s="1"/>
      <c r="BO780" s="1"/>
      <c r="BP780" s="1"/>
      <c r="BQ780" s="1"/>
      <c r="BR780" s="1"/>
      <c r="BS780" s="1"/>
      <c r="BT780" s="1"/>
      <c r="BU780" s="1"/>
      <c r="BV780" s="1"/>
      <c r="BW780" s="1"/>
      <c r="BX780" s="1"/>
      <c r="BY780" s="1"/>
      <c r="BZ780" s="1"/>
    </row>
    <row r="781" spans="1:78" s="59" customFormat="1" ht="75" x14ac:dyDescent="0.2">
      <c r="A781" s="45" t="str">
        <f t="shared" si="123"/>
        <v>EXT</v>
      </c>
      <c r="B781" s="45"/>
      <c r="C781" s="45"/>
      <c r="D781" s="204" t="s">
        <v>3007</v>
      </c>
      <c r="E781" s="99" t="s">
        <v>41</v>
      </c>
      <c r="F781" s="289" t="e">
        <v>#N/A</v>
      </c>
      <c r="G781" s="100">
        <f t="shared" ref="G781:G844" si="131">LEN(R781)-LEN(SUBSTITUTE(R781,"/",""))-1</f>
        <v>3</v>
      </c>
      <c r="H781" s="100" t="s">
        <v>42</v>
      </c>
      <c r="I781" s="138" t="s">
        <v>3419</v>
      </c>
      <c r="J781" s="125"/>
      <c r="K781" s="126"/>
      <c r="L781" s="126"/>
      <c r="M781" s="126"/>
      <c r="N781" s="125"/>
      <c r="O781" s="124" t="s">
        <v>42</v>
      </c>
      <c r="P781" s="124" t="str">
        <f t="shared" si="130"/>
        <v>0..1</v>
      </c>
      <c r="Q781" s="102" t="s">
        <v>3420</v>
      </c>
      <c r="R781" s="103" t="s">
        <v>3421</v>
      </c>
      <c r="S781" s="124"/>
      <c r="T781" s="129"/>
      <c r="U781" s="100" t="s">
        <v>42</v>
      </c>
      <c r="V781" s="124"/>
      <c r="W781" s="130"/>
      <c r="X781" s="38"/>
      <c r="Y781" s="104" t="s">
        <v>47</v>
      </c>
      <c r="Z781" s="104" t="s">
        <v>47</v>
      </c>
      <c r="AA781" s="4"/>
      <c r="AB781" s="13" t="str">
        <f t="shared" si="121"/>
        <v>/rsm:CrossIndustryInvoice/rsm:SupplyChainTradeTransaction/ram:ApplicableHeaderTradeDelivery</v>
      </c>
      <c r="AC781" s="13" t="str">
        <f t="shared" si="122"/>
        <v>/ram:DeliveryNoteReferencedDocument</v>
      </c>
      <c r="AD781" s="14">
        <f>COUNTIFS(R$4:R781,AB781)</f>
        <v>1</v>
      </c>
      <c r="AE781" s="1"/>
      <c r="AF781" s="99" t="str">
        <f t="shared" si="125"/>
        <v>EXT</v>
      </c>
      <c r="AG781" s="100">
        <f t="shared" si="127"/>
        <v>3</v>
      </c>
      <c r="AH781" s="100" t="str">
        <f t="shared" si="126"/>
        <v>0..1</v>
      </c>
      <c r="AI781" s="138" t="s">
        <v>1172</v>
      </c>
      <c r="AJ781" s="125"/>
      <c r="AK781" s="126"/>
      <c r="AL781" s="126"/>
      <c r="AM781" s="126"/>
      <c r="AN781" s="125"/>
      <c r="AO781" s="124" t="str">
        <f t="shared" si="124"/>
        <v>0..1</v>
      </c>
      <c r="AP781" s="124" t="str">
        <f t="shared" si="124"/>
        <v>0..1</v>
      </c>
      <c r="AQ781" s="102" t="str">
        <f t="shared" si="124"/>
        <v>/rsm:CrossIndustryInvoice
/rsm:SupplyChainTradeTransaction
/ram:ApplicableHeaderTradeDelivery
/ram:DeliveryNoteReferencedDocument</v>
      </c>
      <c r="AR781" s="103" t="str">
        <f t="shared" si="124"/>
        <v>/rsm:CrossIndustryInvoice/rsm:SupplyChainTradeTransaction/ram:ApplicableHeaderTradeDelivery/ram:DeliveryNoteReferencedDocument</v>
      </c>
      <c r="AS781" s="124"/>
      <c r="AT781" s="129"/>
      <c r="AU781" s="100" t="str">
        <f t="shared" si="128"/>
        <v>0..1</v>
      </c>
      <c r="AV781" s="124"/>
      <c r="AW781" s="130"/>
      <c r="AX781" s="7"/>
      <c r="AY781" s="104" t="str">
        <f t="shared" si="129"/>
        <v>EXTENDED</v>
      </c>
      <c r="AZ781" s="104" t="str">
        <f t="shared" si="129"/>
        <v>EXTENDED</v>
      </c>
      <c r="BA781" s="1"/>
      <c r="BB781" s="57"/>
      <c r="BE781"/>
      <c r="BF781" s="1"/>
      <c r="BG781" s="1"/>
      <c r="BH781" s="1"/>
      <c r="BI781" s="1"/>
      <c r="BJ781" s="1"/>
      <c r="BK781" s="1"/>
      <c r="BL781" s="1"/>
      <c r="BM781" s="1"/>
      <c r="BN781" s="1"/>
      <c r="BO781" s="1"/>
      <c r="BP781" s="1"/>
      <c r="BQ781" s="1"/>
      <c r="BR781" s="1"/>
      <c r="BS781" s="1"/>
      <c r="BT781" s="1"/>
      <c r="BU781" s="1"/>
      <c r="BV781" s="1"/>
      <c r="BW781" s="1"/>
      <c r="BX781" s="1"/>
      <c r="BY781" s="1"/>
      <c r="BZ781" s="1"/>
    </row>
    <row r="782" spans="1:78" s="59" customFormat="1" ht="90" x14ac:dyDescent="0.2">
      <c r="A782" s="45" t="str">
        <f t="shared" si="123"/>
        <v>EXT</v>
      </c>
      <c r="B782" s="45"/>
      <c r="C782" s="45"/>
      <c r="D782" s="206" t="s">
        <v>3007</v>
      </c>
      <c r="E782" s="61" t="s">
        <v>41</v>
      </c>
      <c r="F782" s="282" t="e">
        <v>#N/A</v>
      </c>
      <c r="G782" s="62">
        <f t="shared" si="131"/>
        <v>4</v>
      </c>
      <c r="H782" s="62" t="s">
        <v>32</v>
      </c>
      <c r="I782" s="64" t="s">
        <v>3422</v>
      </c>
      <c r="J782" s="64"/>
      <c r="K782" s="65"/>
      <c r="L782" s="65"/>
      <c r="M782" s="65"/>
      <c r="N782" s="64"/>
      <c r="O782" s="66" t="s">
        <v>32</v>
      </c>
      <c r="P782" s="66" t="str">
        <f t="shared" si="130"/>
        <v>1..1</v>
      </c>
      <c r="Q782" s="6" t="s">
        <v>3423</v>
      </c>
      <c r="R782" s="67" t="s">
        <v>3424</v>
      </c>
      <c r="S782" s="66" t="s">
        <v>551</v>
      </c>
      <c r="T782" s="68" t="s">
        <v>56</v>
      </c>
      <c r="U782" s="62" t="s">
        <v>42</v>
      </c>
      <c r="V782" s="66"/>
      <c r="W782" s="69"/>
      <c r="X782" s="38"/>
      <c r="Y782" s="70" t="s">
        <v>47</v>
      </c>
      <c r="Z782" s="70" t="s">
        <v>47</v>
      </c>
      <c r="AA782" s="4"/>
      <c r="AB782" s="13" t="str">
        <f t="shared" si="121"/>
        <v>/rsm:CrossIndustryInvoice/rsm:SupplyChainTradeTransaction/ram:ApplicableHeaderTradeDelivery/ram:DeliveryNoteReferencedDocument</v>
      </c>
      <c r="AC782" s="13" t="str">
        <f t="shared" si="122"/>
        <v>/ram:IssuerAssignedID</v>
      </c>
      <c r="AD782" s="14">
        <f>COUNTIFS(R$4:R782,AB782)</f>
        <v>1</v>
      </c>
      <c r="AE782" s="1"/>
      <c r="AF782" s="61" t="str">
        <f t="shared" si="125"/>
        <v>EXT</v>
      </c>
      <c r="AG782" s="62">
        <f t="shared" si="127"/>
        <v>4</v>
      </c>
      <c r="AH782" s="62" t="str">
        <f t="shared" si="126"/>
        <v>1..1</v>
      </c>
      <c r="AI782" s="64" t="s">
        <v>1175</v>
      </c>
      <c r="AJ782" s="64"/>
      <c r="AK782" s="65"/>
      <c r="AL782" s="65"/>
      <c r="AM782" s="65"/>
      <c r="AN782" s="64"/>
      <c r="AO782" s="66" t="str">
        <f t="shared" si="124"/>
        <v>1..1</v>
      </c>
      <c r="AP782" s="66" t="str">
        <f t="shared" si="124"/>
        <v>1..1</v>
      </c>
      <c r="AQ782" s="6" t="str">
        <f t="shared" si="124"/>
        <v>/rsm:CrossIndustryInvoice
/rsm:SupplyChainTradeTransaction
/ram:ApplicableHeaderTradeDelivery
/ram:DeliveryNoteReferencedDocument
/ram:IssuerAssignedID</v>
      </c>
      <c r="AR782" s="67" t="str">
        <f t="shared" si="124"/>
        <v>/rsm:CrossIndustryInvoice/rsm:SupplyChainTradeTransaction/ram:ApplicableHeaderTradeDelivery/ram:DeliveryNoteReferencedDocument/ram:IssuerAssignedID</v>
      </c>
      <c r="AS782" s="66" t="s">
        <v>551</v>
      </c>
      <c r="AT782" s="68" t="s">
        <v>56</v>
      </c>
      <c r="AU782" s="62" t="str">
        <f t="shared" si="128"/>
        <v>0..1</v>
      </c>
      <c r="AV782" s="66"/>
      <c r="AW782" s="69"/>
      <c r="AX782" s="7"/>
      <c r="AY782" s="70" t="str">
        <f t="shared" si="129"/>
        <v>EXTENDED</v>
      </c>
      <c r="AZ782" s="70" t="str">
        <f t="shared" si="129"/>
        <v>EXTENDED</v>
      </c>
      <c r="BA782" s="1"/>
      <c r="BB782" s="57"/>
      <c r="BE782"/>
      <c r="BF782" s="1"/>
      <c r="BG782" s="1"/>
      <c r="BH782" s="1"/>
      <c r="BI782" s="1"/>
      <c r="BJ782" s="1"/>
      <c r="BK782" s="1"/>
      <c r="BL782" s="1"/>
      <c r="BM782" s="1"/>
      <c r="BN782" s="1"/>
      <c r="BO782" s="1"/>
      <c r="BP782" s="1"/>
      <c r="BQ782" s="1"/>
      <c r="BR782" s="1"/>
      <c r="BS782" s="1"/>
      <c r="BT782" s="1"/>
      <c r="BU782" s="1"/>
      <c r="BV782" s="1"/>
      <c r="BW782" s="1"/>
      <c r="BX782" s="1"/>
      <c r="BY782" s="1"/>
      <c r="BZ782" s="1"/>
    </row>
    <row r="783" spans="1:78" s="59" customFormat="1" ht="90" x14ac:dyDescent="0.2">
      <c r="A783" s="45" t="str">
        <f t="shared" si="123"/>
        <v>EXT</v>
      </c>
      <c r="B783" s="45"/>
      <c r="C783" s="45"/>
      <c r="D783" s="206" t="s">
        <v>3007</v>
      </c>
      <c r="E783" s="140" t="s">
        <v>41</v>
      </c>
      <c r="F783" s="296" t="e">
        <v>#N/A</v>
      </c>
      <c r="G783" s="141">
        <f t="shared" si="131"/>
        <v>4</v>
      </c>
      <c r="H783" s="141" t="s">
        <v>42</v>
      </c>
      <c r="I783" s="138" t="s">
        <v>582</v>
      </c>
      <c r="J783" s="125"/>
      <c r="K783" s="126"/>
      <c r="L783" s="126"/>
      <c r="M783" s="126"/>
      <c r="N783" s="125"/>
      <c r="O783" s="124" t="s">
        <v>42</v>
      </c>
      <c r="P783" s="124" t="str">
        <f t="shared" si="130"/>
        <v>0..1</v>
      </c>
      <c r="Q783" s="142" t="s">
        <v>3425</v>
      </c>
      <c r="R783" s="143" t="s">
        <v>3426</v>
      </c>
      <c r="S783" s="124"/>
      <c r="T783" s="129"/>
      <c r="U783" s="141" t="s">
        <v>42</v>
      </c>
      <c r="V783" s="124"/>
      <c r="W783" s="130"/>
      <c r="X783" s="38"/>
      <c r="Y783" s="144" t="s">
        <v>47</v>
      </c>
      <c r="Z783" s="144" t="s">
        <v>47</v>
      </c>
      <c r="AA783" s="4"/>
      <c r="AB783" s="13" t="str">
        <f t="shared" si="121"/>
        <v>/rsm:CrossIndustryInvoice/rsm:SupplyChainTradeTransaction/ram:ApplicableHeaderTradeDelivery/ram:DeliveryNoteReferencedDocument</v>
      </c>
      <c r="AC783" s="13" t="str">
        <f t="shared" si="122"/>
        <v>/ram:FormattedIssueDateTime</v>
      </c>
      <c r="AD783" s="14">
        <f>COUNTIFS(R$4:R783,AB783)</f>
        <v>1</v>
      </c>
      <c r="AE783" s="1"/>
      <c r="AF783" s="140" t="str">
        <f t="shared" si="125"/>
        <v>EXT</v>
      </c>
      <c r="AG783" s="141">
        <f t="shared" si="127"/>
        <v>4</v>
      </c>
      <c r="AH783" s="141" t="str">
        <f t="shared" si="126"/>
        <v>0..1</v>
      </c>
      <c r="AI783" s="138" t="s">
        <v>1181</v>
      </c>
      <c r="AJ783" s="125"/>
      <c r="AK783" s="126"/>
      <c r="AL783" s="126"/>
      <c r="AM783" s="126"/>
      <c r="AN783" s="125"/>
      <c r="AO783" s="124" t="str">
        <f t="shared" si="124"/>
        <v>0..1</v>
      </c>
      <c r="AP783" s="124" t="str">
        <f t="shared" si="124"/>
        <v>0..1</v>
      </c>
      <c r="AQ783" s="142" t="str">
        <f t="shared" si="124"/>
        <v>/rsm:CrossIndustryInvoice
/rsm:SupplyChainTradeTransaction
/ram:ApplicableHeaderTradeDelivery
/ram:DeliveryNoteReferencedDocument
/ram:FormattedIssueDateTime</v>
      </c>
      <c r="AR783" s="143" t="str">
        <f t="shared" si="124"/>
        <v>/rsm:CrossIndustryInvoice/rsm:SupplyChainTradeTransaction/ram:ApplicableHeaderTradeDelivery/ram:DeliveryNoteReferencedDocument/ram:FormattedIssueDateTime</v>
      </c>
      <c r="AS783" s="124"/>
      <c r="AT783" s="129"/>
      <c r="AU783" s="141" t="str">
        <f t="shared" si="128"/>
        <v>0..1</v>
      </c>
      <c r="AV783" s="124"/>
      <c r="AW783" s="130"/>
      <c r="AX783" s="7"/>
      <c r="AY783" s="144" t="str">
        <f t="shared" si="129"/>
        <v>EXTENDED</v>
      </c>
      <c r="AZ783" s="144" t="str">
        <f t="shared" si="129"/>
        <v>EXTENDED</v>
      </c>
      <c r="BA783" s="1"/>
      <c r="BB783" s="57"/>
      <c r="BE783"/>
      <c r="BF783" s="1"/>
      <c r="BG783" s="1"/>
      <c r="BH783" s="1"/>
      <c r="BI783" s="1"/>
      <c r="BJ783" s="1"/>
      <c r="BK783" s="1"/>
      <c r="BL783" s="1"/>
      <c r="BM783" s="1"/>
      <c r="BN783" s="1"/>
      <c r="BO783" s="1"/>
      <c r="BP783" s="1"/>
      <c r="BQ783" s="1"/>
      <c r="BR783" s="1"/>
      <c r="BS783" s="1"/>
      <c r="BT783" s="1"/>
      <c r="BU783" s="1"/>
      <c r="BV783" s="1"/>
      <c r="BW783" s="1"/>
      <c r="BX783" s="1"/>
      <c r="BY783" s="1"/>
      <c r="BZ783" s="1"/>
    </row>
    <row r="784" spans="1:78" s="59" customFormat="1" ht="105" x14ac:dyDescent="0.2">
      <c r="A784" s="45" t="str">
        <f t="shared" si="123"/>
        <v>EXT</v>
      </c>
      <c r="B784" s="45"/>
      <c r="C784" s="45"/>
      <c r="D784" s="206" t="s">
        <v>3007</v>
      </c>
      <c r="E784" s="61" t="s">
        <v>41</v>
      </c>
      <c r="F784" s="282" t="e">
        <v>#N/A</v>
      </c>
      <c r="G784" s="62">
        <f t="shared" si="131"/>
        <v>5</v>
      </c>
      <c r="H784" s="62" t="s">
        <v>32</v>
      </c>
      <c r="I784" s="64" t="s">
        <v>586</v>
      </c>
      <c r="J784" s="64"/>
      <c r="K784" s="65"/>
      <c r="L784" s="65"/>
      <c r="M784" s="65"/>
      <c r="N784" s="64"/>
      <c r="O784" s="66" t="s">
        <v>32</v>
      </c>
      <c r="P784" s="66" t="str">
        <f t="shared" si="130"/>
        <v>1..1</v>
      </c>
      <c r="Q784" s="6" t="s">
        <v>3427</v>
      </c>
      <c r="R784" s="67" t="s">
        <v>3428</v>
      </c>
      <c r="S784" s="66" t="s">
        <v>151</v>
      </c>
      <c r="T784" s="68" t="s">
        <v>56</v>
      </c>
      <c r="U784" s="62" t="s">
        <v>42</v>
      </c>
      <c r="V784" s="66"/>
      <c r="W784" s="69"/>
      <c r="X784" s="38"/>
      <c r="Y784" s="70" t="s">
        <v>47</v>
      </c>
      <c r="Z784" s="70" t="s">
        <v>47</v>
      </c>
      <c r="AA784" s="4"/>
      <c r="AB784" s="13" t="str">
        <f t="shared" si="121"/>
        <v>/rsm:CrossIndustryInvoice/rsm:SupplyChainTradeTransaction/ram:ApplicableHeaderTradeDelivery/ram:DeliveryNoteReferencedDocument/ram:FormattedIssueDateTime</v>
      </c>
      <c r="AC784" s="13" t="str">
        <f t="shared" si="122"/>
        <v>/qdt:DateTimeString</v>
      </c>
      <c r="AD784" s="14">
        <f>COUNTIFS(R$4:R784,AB784)</f>
        <v>1</v>
      </c>
      <c r="AE784" s="1"/>
      <c r="AF784" s="61" t="str">
        <f t="shared" si="125"/>
        <v>EXT</v>
      </c>
      <c r="AG784" s="62">
        <f t="shared" si="127"/>
        <v>5</v>
      </c>
      <c r="AH784" s="62" t="str">
        <f t="shared" si="126"/>
        <v>1..1</v>
      </c>
      <c r="AI784" s="64" t="s">
        <v>1184</v>
      </c>
      <c r="AJ784" s="64"/>
      <c r="AK784" s="65"/>
      <c r="AL784" s="65"/>
      <c r="AM784" s="65"/>
      <c r="AN784" s="64"/>
      <c r="AO784" s="66" t="str">
        <f t="shared" si="124"/>
        <v>1..1</v>
      </c>
      <c r="AP784" s="66" t="str">
        <f t="shared" si="124"/>
        <v>1..1</v>
      </c>
      <c r="AQ784" s="6" t="str">
        <f t="shared" si="124"/>
        <v>/rsm:CrossIndustryInvoice
/rsm:SupplyChainTradeTransaction
/ram:ApplicableHeaderTradeDelivery
/ram:DeliveryNoteReferencedDocument
/ram:FormattedIssueDateTime
/qdt:DateTimeString</v>
      </c>
      <c r="AR784" s="67" t="str">
        <f t="shared" si="124"/>
        <v>/rsm:CrossIndustryInvoice/rsm:SupplyChainTradeTransaction/ram:ApplicableHeaderTradeDelivery/ram:DeliveryNoteReferencedDocument/ram:FormattedIssueDateTime/qdt:DateTimeString</v>
      </c>
      <c r="AS784" s="66" t="s">
        <v>151</v>
      </c>
      <c r="AT784" s="68" t="s">
        <v>56</v>
      </c>
      <c r="AU784" s="62" t="str">
        <f t="shared" si="128"/>
        <v>0..1</v>
      </c>
      <c r="AV784" s="66"/>
      <c r="AW784" s="69"/>
      <c r="AX784" s="7"/>
      <c r="AY784" s="70" t="str">
        <f t="shared" si="129"/>
        <v>EXTENDED</v>
      </c>
      <c r="AZ784" s="70" t="str">
        <f t="shared" si="129"/>
        <v>EXTENDED</v>
      </c>
      <c r="BA784" s="1"/>
      <c r="BB784" s="57"/>
      <c r="BE784"/>
      <c r="BF784" s="1"/>
      <c r="BG784" s="1"/>
      <c r="BH784" s="1"/>
      <c r="BI784" s="1"/>
      <c r="BJ784" s="1"/>
      <c r="BK784" s="1"/>
      <c r="BL784" s="1"/>
      <c r="BM784" s="1"/>
      <c r="BN784" s="1"/>
      <c r="BO784" s="1"/>
      <c r="BP784" s="1"/>
      <c r="BQ784" s="1"/>
      <c r="BR784" s="1"/>
      <c r="BS784" s="1"/>
      <c r="BT784" s="1"/>
      <c r="BU784" s="1"/>
      <c r="BV784" s="1"/>
      <c r="BW784" s="1"/>
      <c r="BX784" s="1"/>
      <c r="BY784" s="1"/>
      <c r="BZ784" s="1"/>
    </row>
    <row r="785" spans="1:78" s="59" customFormat="1" ht="120" x14ac:dyDescent="0.2">
      <c r="A785" s="45" t="str">
        <f t="shared" si="123"/>
        <v>EXT</v>
      </c>
      <c r="B785" s="45"/>
      <c r="C785" s="45"/>
      <c r="D785" s="206" t="s">
        <v>3007</v>
      </c>
      <c r="E785" s="61" t="s">
        <v>41</v>
      </c>
      <c r="F785" s="282" t="e">
        <v>#N/A</v>
      </c>
      <c r="G785" s="62">
        <f t="shared" si="131"/>
        <v>6</v>
      </c>
      <c r="H785" s="62" t="s">
        <v>32</v>
      </c>
      <c r="I785" s="64" t="s">
        <v>226</v>
      </c>
      <c r="J785" s="64"/>
      <c r="K785" s="65"/>
      <c r="L785" s="65"/>
      <c r="M785" s="65" t="s">
        <v>160</v>
      </c>
      <c r="N785" s="64"/>
      <c r="O785" s="66" t="s">
        <v>32</v>
      </c>
      <c r="P785" s="66" t="str">
        <f t="shared" si="130"/>
        <v>1..1</v>
      </c>
      <c r="Q785" s="6" t="s">
        <v>3429</v>
      </c>
      <c r="R785" s="67" t="s">
        <v>3430</v>
      </c>
      <c r="S785" s="66"/>
      <c r="T785" s="68" t="s">
        <v>163</v>
      </c>
      <c r="U785" s="62" t="s">
        <v>42</v>
      </c>
      <c r="V785" s="66"/>
      <c r="W785" s="69"/>
      <c r="X785" s="38"/>
      <c r="Y785" s="70" t="s">
        <v>47</v>
      </c>
      <c r="Z785" s="70" t="s">
        <v>47</v>
      </c>
      <c r="AA785" s="4"/>
      <c r="AB785" s="13" t="str">
        <f t="shared" si="121"/>
        <v>/rsm:CrossIndustryInvoice/rsm:SupplyChainTradeTransaction/ram:ApplicableHeaderTradeDelivery/ram:DeliveryNoteReferencedDocument/ram:FormattedIssueDateTime/qdt:DateTimeString</v>
      </c>
      <c r="AC785" s="13" t="str">
        <f t="shared" si="122"/>
        <v>/@format</v>
      </c>
      <c r="AD785" s="14">
        <f>COUNTIFS(R$4:R785,AB785)</f>
        <v>1</v>
      </c>
      <c r="AE785" s="1"/>
      <c r="AF785" s="61" t="str">
        <f t="shared" si="125"/>
        <v>EXT</v>
      </c>
      <c r="AG785" s="62">
        <f t="shared" si="127"/>
        <v>6</v>
      </c>
      <c r="AH785" s="62" t="str">
        <f t="shared" si="126"/>
        <v>1..1</v>
      </c>
      <c r="AI785" s="64" t="s">
        <v>229</v>
      </c>
      <c r="AJ785" s="64"/>
      <c r="AK785" s="65"/>
      <c r="AL785" s="65"/>
      <c r="AM785" s="65"/>
      <c r="AN785" s="64"/>
      <c r="AO785" s="66" t="str">
        <f t="shared" si="124"/>
        <v>1..1</v>
      </c>
      <c r="AP785" s="66" t="str">
        <f t="shared" si="124"/>
        <v>1..1</v>
      </c>
      <c r="AQ785" s="6" t="str">
        <f t="shared" si="124"/>
        <v>/rsm:CrossIndustryInvoice
/rsm:SupplyChainTradeTransaction
/ram:ApplicableHeaderTradeDelivery
/ram:DeliveryNoteReferencedDocument
/ram:FormattedIssueDateTime
/qdt:DateTimeString
/@format</v>
      </c>
      <c r="AR785" s="67" t="str">
        <f t="shared" si="124"/>
        <v>/rsm:CrossIndustryInvoice/rsm:SupplyChainTradeTransaction/ram:ApplicableHeaderTradeDelivery/ram:DeliveryNoteReferencedDocument/ram:FormattedIssueDateTime/qdt:DateTimeString/@format</v>
      </c>
      <c r="AS785" s="66"/>
      <c r="AT785" s="68" t="s">
        <v>163</v>
      </c>
      <c r="AU785" s="62" t="str">
        <f t="shared" si="128"/>
        <v>0..1</v>
      </c>
      <c r="AV785" s="66"/>
      <c r="AW785" s="69"/>
      <c r="AX785" s="7"/>
      <c r="AY785" s="70" t="str">
        <f t="shared" si="129"/>
        <v>EXTENDED</v>
      </c>
      <c r="AZ785" s="70" t="str">
        <f t="shared" si="129"/>
        <v>EXTENDED</v>
      </c>
      <c r="BA785" s="1"/>
      <c r="BB785" s="57"/>
      <c r="BE785"/>
      <c r="BF785" s="1"/>
      <c r="BG785" s="1"/>
      <c r="BH785" s="1"/>
      <c r="BI785" s="1"/>
      <c r="BJ785" s="1"/>
      <c r="BK785" s="1"/>
      <c r="BL785" s="1"/>
      <c r="BM785" s="1"/>
      <c r="BN785" s="1"/>
      <c r="BO785" s="1"/>
      <c r="BP785" s="1"/>
      <c r="BQ785" s="1"/>
      <c r="BR785" s="1"/>
      <c r="BS785" s="1"/>
      <c r="BT785" s="1"/>
      <c r="BU785" s="1"/>
      <c r="BV785" s="1"/>
      <c r="BW785" s="1"/>
      <c r="BX785" s="1"/>
      <c r="BY785" s="1"/>
      <c r="BZ785" s="1"/>
    </row>
    <row r="786" spans="1:78" s="59" customFormat="1" ht="60" x14ac:dyDescent="0.2">
      <c r="A786" s="45" t="str">
        <f t="shared" si="123"/>
        <v>NO</v>
      </c>
      <c r="B786" s="45"/>
      <c r="C786" s="45"/>
      <c r="D786" s="211" t="s">
        <v>3431</v>
      </c>
      <c r="E786" s="212" t="s">
        <v>3432</v>
      </c>
      <c r="F786" s="311" t="s">
        <v>3432</v>
      </c>
      <c r="G786" s="88">
        <f t="shared" si="131"/>
        <v>2</v>
      </c>
      <c r="H786" s="88" t="s">
        <v>42</v>
      </c>
      <c r="I786" s="90" t="s">
        <v>3433</v>
      </c>
      <c r="J786" s="90" t="s">
        <v>3434</v>
      </c>
      <c r="K786" s="91" t="s">
        <v>3435</v>
      </c>
      <c r="L786" s="91" t="s">
        <v>3392</v>
      </c>
      <c r="M786" s="91" t="s">
        <v>35</v>
      </c>
      <c r="N786" s="90"/>
      <c r="O786" s="88" t="s">
        <v>32</v>
      </c>
      <c r="P786" s="88" t="str">
        <f t="shared" si="130"/>
        <v>1..1</v>
      </c>
      <c r="Q786" s="92" t="s">
        <v>3436</v>
      </c>
      <c r="R786" s="93" t="s">
        <v>3437</v>
      </c>
      <c r="S786" s="88" t="s">
        <v>35</v>
      </c>
      <c r="T786" s="94"/>
      <c r="U786" s="88" t="s">
        <v>32</v>
      </c>
      <c r="V786" s="88" t="s">
        <v>531</v>
      </c>
      <c r="W786" s="95" t="s">
        <v>35</v>
      </c>
      <c r="X786" s="38"/>
      <c r="Y786" s="184" t="s">
        <v>39</v>
      </c>
      <c r="Z786" s="184" t="s">
        <v>39</v>
      </c>
      <c r="AA786" s="4"/>
      <c r="AB786" s="13" t="str">
        <f t="shared" si="121"/>
        <v>/rsm:CrossIndustryInvoice/rsm:SupplyChainTradeTransaction</v>
      </c>
      <c r="AC786" s="13" t="str">
        <f t="shared" si="122"/>
        <v>/ram:ApplicableHeaderTradeSettlement</v>
      </c>
      <c r="AD786" s="14">
        <f>COUNTIFS(R$4:R786,AB786)</f>
        <v>1</v>
      </c>
      <c r="AE786" s="1"/>
      <c r="AF786" s="212" t="str">
        <f t="shared" si="125"/>
        <v>BG-19</v>
      </c>
      <c r="AG786" s="88">
        <f t="shared" si="127"/>
        <v>2</v>
      </c>
      <c r="AH786" s="88" t="str">
        <f t="shared" si="126"/>
        <v>0..1</v>
      </c>
      <c r="AI786" s="90" t="s">
        <v>3438</v>
      </c>
      <c r="AJ786" s="90" t="s">
        <v>3439</v>
      </c>
      <c r="AK786" s="91" t="s">
        <v>3440</v>
      </c>
      <c r="AL786" s="91" t="s">
        <v>3392</v>
      </c>
      <c r="AM786" s="91" t="s">
        <v>35</v>
      </c>
      <c r="AN786" s="90"/>
      <c r="AO786" s="88" t="str">
        <f t="shared" si="124"/>
        <v>1..1</v>
      </c>
      <c r="AP786" s="88" t="str">
        <f t="shared" si="124"/>
        <v>1..1</v>
      </c>
      <c r="AQ786" s="92" t="str">
        <f t="shared" si="124"/>
        <v>/rsm:CrossIndustryInvoice
/rsm:SupplyChainTradeTransaction
/ram:ApplicableHeaderTradeSettlement</v>
      </c>
      <c r="AR786" s="93" t="str">
        <f t="shared" si="124"/>
        <v>/rsm:CrossIndustryInvoice/rsm:SupplyChainTradeTransaction/ram:ApplicableHeaderTradeSettlement</v>
      </c>
      <c r="AS786" s="88" t="s">
        <v>35</v>
      </c>
      <c r="AT786" s="94"/>
      <c r="AU786" s="88" t="str">
        <f t="shared" si="128"/>
        <v>1..1</v>
      </c>
      <c r="AV786" s="88" t="s">
        <v>531</v>
      </c>
      <c r="AW786" s="95" t="s">
        <v>35</v>
      </c>
      <c r="AX786" s="7"/>
      <c r="AY786" s="184" t="str">
        <f t="shared" si="129"/>
        <v>MINIMUM</v>
      </c>
      <c r="AZ786" s="184" t="str">
        <f t="shared" si="129"/>
        <v>MINIMUM</v>
      </c>
      <c r="BA786" s="1"/>
      <c r="BB786" s="57"/>
      <c r="BE786"/>
      <c r="BF786" s="1"/>
      <c r="BG786" s="1"/>
      <c r="BH786" s="1"/>
      <c r="BI786" s="1"/>
      <c r="BJ786" s="1"/>
      <c r="BK786" s="1"/>
      <c r="BL786" s="1"/>
      <c r="BM786" s="1"/>
      <c r="BN786" s="1"/>
      <c r="BO786" s="1"/>
      <c r="BP786" s="1"/>
      <c r="BQ786" s="1"/>
      <c r="BR786" s="1"/>
      <c r="BS786" s="1"/>
      <c r="BT786" s="1"/>
      <c r="BU786" s="1"/>
      <c r="BV786" s="1"/>
      <c r="BW786" s="1"/>
      <c r="BX786" s="1"/>
      <c r="BY786" s="1"/>
      <c r="BZ786" s="1"/>
    </row>
    <row r="787" spans="1:78" s="59" customFormat="1" ht="75" x14ac:dyDescent="0.2">
      <c r="A787" s="45" t="str">
        <f t="shared" si="123"/>
        <v>YES</v>
      </c>
      <c r="B787" s="45"/>
      <c r="C787" s="45"/>
      <c r="D787" s="213" t="s">
        <v>3431</v>
      </c>
      <c r="E787" s="214" t="s">
        <v>3441</v>
      </c>
      <c r="F787" s="312" t="s">
        <v>3441</v>
      </c>
      <c r="G787" s="66">
        <f t="shared" si="131"/>
        <v>3</v>
      </c>
      <c r="H787" s="66" t="s">
        <v>42</v>
      </c>
      <c r="I787" s="64" t="s">
        <v>3442</v>
      </c>
      <c r="J787" s="64" t="s">
        <v>3443</v>
      </c>
      <c r="K787" s="65" t="s">
        <v>3444</v>
      </c>
      <c r="L787" s="65" t="s">
        <v>3445</v>
      </c>
      <c r="M787" s="65" t="s">
        <v>35</v>
      </c>
      <c r="N787" s="64" t="s">
        <v>90</v>
      </c>
      <c r="O787" s="66" t="s">
        <v>42</v>
      </c>
      <c r="P787" s="66" t="str">
        <f t="shared" si="130"/>
        <v>0..1</v>
      </c>
      <c r="Q787" s="2" t="s">
        <v>3446</v>
      </c>
      <c r="R787" s="75" t="s">
        <v>3447</v>
      </c>
      <c r="S787" s="66" t="s">
        <v>55</v>
      </c>
      <c r="T787" s="68" t="s">
        <v>56</v>
      </c>
      <c r="U787" s="66" t="s">
        <v>42</v>
      </c>
      <c r="V787" s="66" t="s">
        <v>35</v>
      </c>
      <c r="W787" s="69" t="s">
        <v>35</v>
      </c>
      <c r="X787" s="38"/>
      <c r="Y787" s="68" t="s">
        <v>185</v>
      </c>
      <c r="Z787" s="68" t="s">
        <v>185</v>
      </c>
      <c r="AA787" s="4"/>
      <c r="AB787" s="13" t="str">
        <f t="shared" si="121"/>
        <v>/rsm:CrossIndustryInvoice/rsm:SupplyChainTradeTransaction/ram:ApplicableHeaderTradeSettlement</v>
      </c>
      <c r="AC787" s="13" t="str">
        <f t="shared" si="122"/>
        <v>/ram:CreditorReferenceID</v>
      </c>
      <c r="AD787" s="14">
        <f>COUNTIFS(R$4:R787,AB787)</f>
        <v>1</v>
      </c>
      <c r="AE787" s="1"/>
      <c r="AF787" s="214" t="str">
        <f t="shared" si="125"/>
        <v>BT-90</v>
      </c>
      <c r="AG787" s="66">
        <f t="shared" si="127"/>
        <v>3</v>
      </c>
      <c r="AH787" s="66" t="str">
        <f t="shared" si="126"/>
        <v>0..1</v>
      </c>
      <c r="AI787" s="64" t="s">
        <v>3448</v>
      </c>
      <c r="AJ787" s="64" t="s">
        <v>3449</v>
      </c>
      <c r="AK787" s="65" t="s">
        <v>3450</v>
      </c>
      <c r="AL787" s="65" t="s">
        <v>3451</v>
      </c>
      <c r="AM787" s="65" t="s">
        <v>35</v>
      </c>
      <c r="AN787" s="64" t="s">
        <v>99</v>
      </c>
      <c r="AO787" s="66" t="str">
        <f t="shared" si="124"/>
        <v>0..1</v>
      </c>
      <c r="AP787" s="66" t="str">
        <f t="shared" si="124"/>
        <v>0..1</v>
      </c>
      <c r="AQ787" s="2" t="str">
        <f t="shared" si="124"/>
        <v>/rsm:CrossIndustryInvoice
/rsm:SupplyChainTradeTransaction
/ram:ApplicableHeaderTradeSettlement
/ram:CreditorReferenceID</v>
      </c>
      <c r="AR787" s="75" t="str">
        <f t="shared" si="124"/>
        <v>/rsm:CrossIndustryInvoice/rsm:SupplyChainTradeTransaction/ram:ApplicableHeaderTradeSettlement/ram:CreditorReferenceID</v>
      </c>
      <c r="AS787" s="66" t="s">
        <v>55</v>
      </c>
      <c r="AT787" s="68" t="s">
        <v>56</v>
      </c>
      <c r="AU787" s="66" t="str">
        <f t="shared" si="128"/>
        <v>0..1</v>
      </c>
      <c r="AV787" s="66" t="s">
        <v>35</v>
      </c>
      <c r="AW787" s="69" t="s">
        <v>35</v>
      </c>
      <c r="AX787" s="7"/>
      <c r="AY787" s="68" t="str">
        <f t="shared" si="129"/>
        <v>BASIC WL</v>
      </c>
      <c r="AZ787" s="68" t="str">
        <f t="shared" si="129"/>
        <v>BASIC WL</v>
      </c>
      <c r="BA787" s="1"/>
      <c r="BB787" s="57"/>
      <c r="BE787"/>
      <c r="BF787" s="1"/>
      <c r="BG787" s="1"/>
      <c r="BH787" s="1"/>
      <c r="BI787" s="1"/>
      <c r="BJ787" s="1"/>
      <c r="BK787" s="1"/>
      <c r="BL787" s="1"/>
      <c r="BM787" s="1"/>
      <c r="BN787" s="1"/>
      <c r="BO787" s="1"/>
      <c r="BP787" s="1"/>
      <c r="BQ787" s="1"/>
      <c r="BR787" s="1"/>
      <c r="BS787" s="1"/>
      <c r="BT787" s="1"/>
      <c r="BU787" s="1"/>
      <c r="BV787" s="1"/>
      <c r="BW787" s="1"/>
      <c r="BX787" s="1"/>
      <c r="BY787" s="1"/>
      <c r="BZ787" s="1"/>
    </row>
    <row r="788" spans="1:78" s="59" customFormat="1" ht="165" x14ac:dyDescent="0.2">
      <c r="A788" s="45" t="str">
        <f t="shared" si="123"/>
        <v>YES</v>
      </c>
      <c r="B788" s="45"/>
      <c r="C788" s="45"/>
      <c r="D788" s="213" t="s">
        <v>3431</v>
      </c>
      <c r="E788" s="214" t="s">
        <v>3452</v>
      </c>
      <c r="F788" s="312" t="s">
        <v>3452</v>
      </c>
      <c r="G788" s="66">
        <f t="shared" si="131"/>
        <v>3</v>
      </c>
      <c r="H788" s="66" t="s">
        <v>42</v>
      </c>
      <c r="I788" s="64" t="s">
        <v>3453</v>
      </c>
      <c r="J788" s="64" t="s">
        <v>3454</v>
      </c>
      <c r="K788" s="65" t="s">
        <v>3455</v>
      </c>
      <c r="L788" s="65"/>
      <c r="M788" s="65" t="s">
        <v>35</v>
      </c>
      <c r="N788" s="64" t="s">
        <v>70</v>
      </c>
      <c r="O788" s="66" t="s">
        <v>42</v>
      </c>
      <c r="P788" s="66" t="str">
        <f t="shared" si="130"/>
        <v>0..1</v>
      </c>
      <c r="Q788" s="2" t="s">
        <v>3456</v>
      </c>
      <c r="R788" s="75" t="s">
        <v>3457</v>
      </c>
      <c r="S788" s="66" t="s">
        <v>73</v>
      </c>
      <c r="T788" s="68" t="s">
        <v>56</v>
      </c>
      <c r="U788" s="66" t="s">
        <v>62</v>
      </c>
      <c r="V788" s="66" t="s">
        <v>200</v>
      </c>
      <c r="W788" s="69" t="s">
        <v>35</v>
      </c>
      <c r="X788" s="38"/>
      <c r="Y788" s="68" t="s">
        <v>185</v>
      </c>
      <c r="Z788" s="68" t="s">
        <v>185</v>
      </c>
      <c r="AA788" s="4"/>
      <c r="AB788" s="13" t="str">
        <f t="shared" si="121"/>
        <v>/rsm:CrossIndustryInvoice/rsm:SupplyChainTradeTransaction/ram:ApplicableHeaderTradeSettlement</v>
      </c>
      <c r="AC788" s="13" t="str">
        <f t="shared" si="122"/>
        <v>/ram:PaymentReference</v>
      </c>
      <c r="AD788" s="14">
        <f>COUNTIFS(R$4:R788,AB788)</f>
        <v>1</v>
      </c>
      <c r="AE788" s="1"/>
      <c r="AF788" s="214" t="str">
        <f t="shared" si="125"/>
        <v>BT-83</v>
      </c>
      <c r="AG788" s="66">
        <f t="shared" si="127"/>
        <v>3</v>
      </c>
      <c r="AH788" s="66" t="str">
        <f t="shared" si="126"/>
        <v>0..1</v>
      </c>
      <c r="AI788" s="64" t="s">
        <v>3458</v>
      </c>
      <c r="AJ788" s="64" t="s">
        <v>3459</v>
      </c>
      <c r="AK788" s="65" t="s">
        <v>3460</v>
      </c>
      <c r="AL788" s="65"/>
      <c r="AM788" s="65" t="s">
        <v>35</v>
      </c>
      <c r="AN788" s="64" t="s">
        <v>78</v>
      </c>
      <c r="AO788" s="66" t="str">
        <f t="shared" si="124"/>
        <v>0..1</v>
      </c>
      <c r="AP788" s="66" t="str">
        <f t="shared" si="124"/>
        <v>0..1</v>
      </c>
      <c r="AQ788" s="2" t="str">
        <f t="shared" si="124"/>
        <v>/rsm:CrossIndustryInvoice
/rsm:SupplyChainTradeTransaction
/ram:ApplicableHeaderTradeSettlement
/ram:PaymentReference</v>
      </c>
      <c r="AR788" s="75" t="str">
        <f t="shared" si="124"/>
        <v>/rsm:CrossIndustryInvoice/rsm:SupplyChainTradeTransaction/ram:ApplicableHeaderTradeSettlement/ram:PaymentReference</v>
      </c>
      <c r="AS788" s="66" t="s">
        <v>73</v>
      </c>
      <c r="AT788" s="68" t="s">
        <v>56</v>
      </c>
      <c r="AU788" s="66" t="str">
        <f t="shared" si="128"/>
        <v>0..n</v>
      </c>
      <c r="AV788" s="66" t="s">
        <v>200</v>
      </c>
      <c r="AW788" s="69" t="s">
        <v>35</v>
      </c>
      <c r="AX788" s="7"/>
      <c r="AY788" s="68" t="str">
        <f t="shared" si="129"/>
        <v>BASIC WL</v>
      </c>
      <c r="AZ788" s="68" t="str">
        <f t="shared" si="129"/>
        <v>BASIC WL</v>
      </c>
      <c r="BA788" s="1"/>
      <c r="BB788" s="57"/>
      <c r="BE788"/>
      <c r="BF788" s="1"/>
      <c r="BG788" s="1"/>
      <c r="BH788" s="1"/>
      <c r="BI788" s="1"/>
      <c r="BJ788" s="1"/>
      <c r="BK788" s="1"/>
      <c r="BL788" s="1"/>
      <c r="BM788" s="1"/>
      <c r="BN788" s="1"/>
      <c r="BO788" s="1"/>
      <c r="BP788" s="1"/>
      <c r="BQ788" s="1"/>
      <c r="BR788" s="1"/>
      <c r="BS788" s="1"/>
      <c r="BT788" s="1"/>
      <c r="BU788" s="1"/>
      <c r="BV788" s="1"/>
      <c r="BW788" s="1"/>
      <c r="BX788" s="1"/>
      <c r="BY788" s="1"/>
      <c r="BZ788" s="1"/>
    </row>
    <row r="789" spans="1:78" s="59" customFormat="1" ht="135" x14ac:dyDescent="0.2">
      <c r="A789" s="45" t="str">
        <f t="shared" si="123"/>
        <v>YES</v>
      </c>
      <c r="B789" s="45"/>
      <c r="C789" s="45"/>
      <c r="D789" s="213" t="s">
        <v>3431</v>
      </c>
      <c r="E789" s="214" t="s">
        <v>3461</v>
      </c>
      <c r="F789" s="312" t="s">
        <v>3461</v>
      </c>
      <c r="G789" s="66">
        <f t="shared" si="131"/>
        <v>3</v>
      </c>
      <c r="H789" s="66" t="s">
        <v>42</v>
      </c>
      <c r="I789" s="64" t="s">
        <v>3462</v>
      </c>
      <c r="J789" s="64" t="s">
        <v>3463</v>
      </c>
      <c r="K789" s="65" t="s">
        <v>3464</v>
      </c>
      <c r="L789" s="65"/>
      <c r="M789" s="65" t="s">
        <v>35</v>
      </c>
      <c r="N789" s="64" t="s">
        <v>128</v>
      </c>
      <c r="O789" s="66" t="s">
        <v>42</v>
      </c>
      <c r="P789" s="66" t="str">
        <f t="shared" si="130"/>
        <v>0..1</v>
      </c>
      <c r="Q789" s="2" t="s">
        <v>3465</v>
      </c>
      <c r="R789" s="75" t="s">
        <v>3466</v>
      </c>
      <c r="S789" s="66" t="s">
        <v>131</v>
      </c>
      <c r="T789" s="68" t="s">
        <v>56</v>
      </c>
      <c r="U789" s="66" t="s">
        <v>42</v>
      </c>
      <c r="V789" s="66" t="s">
        <v>132</v>
      </c>
      <c r="W789" s="69" t="s">
        <v>35</v>
      </c>
      <c r="X789" s="38"/>
      <c r="Y789" s="68" t="s">
        <v>282</v>
      </c>
      <c r="Z789" s="68" t="s">
        <v>185</v>
      </c>
      <c r="AA789" s="4"/>
      <c r="AB789" s="13" t="str">
        <f t="shared" si="121"/>
        <v>/rsm:CrossIndustryInvoice/rsm:SupplyChainTradeTransaction/ram:ApplicableHeaderTradeSettlement</v>
      </c>
      <c r="AC789" s="13" t="str">
        <f t="shared" si="122"/>
        <v>/ram:TaxCurrencyCode</v>
      </c>
      <c r="AD789" s="14">
        <f>COUNTIFS(R$4:R789,AB789)</f>
        <v>1</v>
      </c>
      <c r="AE789" s="1"/>
      <c r="AF789" s="214" t="str">
        <f t="shared" si="125"/>
        <v>BT-6</v>
      </c>
      <c r="AG789" s="66">
        <f t="shared" si="127"/>
        <v>3</v>
      </c>
      <c r="AH789" s="66" t="str">
        <f t="shared" si="126"/>
        <v>0..1</v>
      </c>
      <c r="AI789" s="64" t="s">
        <v>3467</v>
      </c>
      <c r="AJ789" s="64" t="s">
        <v>3468</v>
      </c>
      <c r="AK789" s="65" t="s">
        <v>3469</v>
      </c>
      <c r="AL789" s="65"/>
      <c r="AM789" s="65" t="s">
        <v>35</v>
      </c>
      <c r="AN789" s="64" t="s">
        <v>128</v>
      </c>
      <c r="AO789" s="66" t="str">
        <f t="shared" si="124"/>
        <v>0..1</v>
      </c>
      <c r="AP789" s="66" t="str">
        <f t="shared" si="124"/>
        <v>0..1</v>
      </c>
      <c r="AQ789" s="2" t="str">
        <f t="shared" si="124"/>
        <v>/rsm:CrossIndustryInvoice
/rsm:SupplyChainTradeTransaction
/ram:ApplicableHeaderTradeSettlement
/ram:TaxCurrencyCode</v>
      </c>
      <c r="AR789" s="75" t="str">
        <f t="shared" si="124"/>
        <v>/rsm:CrossIndustryInvoice/rsm:SupplyChainTradeTransaction/ram:ApplicableHeaderTradeSettlement/ram:TaxCurrencyCode</v>
      </c>
      <c r="AS789" s="66" t="s">
        <v>131</v>
      </c>
      <c r="AT789" s="68" t="s">
        <v>56</v>
      </c>
      <c r="AU789" s="66" t="str">
        <f t="shared" si="128"/>
        <v>0..1</v>
      </c>
      <c r="AV789" s="66" t="s">
        <v>132</v>
      </c>
      <c r="AW789" s="69" t="s">
        <v>35</v>
      </c>
      <c r="AX789" s="7"/>
      <c r="AY789" s="68" t="str">
        <f t="shared" si="129"/>
        <v>EN 16931</v>
      </c>
      <c r="AZ789" s="68" t="str">
        <f t="shared" si="129"/>
        <v>BASIC WL</v>
      </c>
      <c r="BA789" s="1"/>
      <c r="BB789" s="57"/>
      <c r="BE789"/>
      <c r="BF789" s="1"/>
      <c r="BG789" s="1"/>
      <c r="BH789" s="1"/>
      <c r="BI789" s="1"/>
      <c r="BJ789" s="1"/>
      <c r="BK789" s="1"/>
      <c r="BL789" s="1"/>
      <c r="BM789" s="1"/>
      <c r="BN789" s="1"/>
      <c r="BO789" s="1"/>
      <c r="BP789" s="1"/>
      <c r="BQ789" s="1"/>
      <c r="BR789" s="1"/>
      <c r="BS789" s="1"/>
      <c r="BT789" s="1"/>
      <c r="BU789" s="1"/>
      <c r="BV789" s="1"/>
      <c r="BW789" s="1"/>
      <c r="BX789" s="1"/>
      <c r="BY789" s="1"/>
      <c r="BZ789" s="1"/>
    </row>
    <row r="790" spans="1:78" s="59" customFormat="1" ht="120" x14ac:dyDescent="0.2">
      <c r="A790" s="45" t="str">
        <f t="shared" si="123"/>
        <v>YES</v>
      </c>
      <c r="B790" s="45"/>
      <c r="C790" s="45"/>
      <c r="D790" s="213" t="s">
        <v>3431</v>
      </c>
      <c r="E790" s="214" t="s">
        <v>3470</v>
      </c>
      <c r="F790" s="312" t="s">
        <v>3470</v>
      </c>
      <c r="G790" s="66">
        <f t="shared" si="131"/>
        <v>3</v>
      </c>
      <c r="H790" s="66" t="s">
        <v>32</v>
      </c>
      <c r="I790" s="64" t="s">
        <v>3471</v>
      </c>
      <c r="J790" s="64" t="s">
        <v>3472</v>
      </c>
      <c r="K790" s="65" t="s">
        <v>3473</v>
      </c>
      <c r="L790" s="65" t="s">
        <v>3474</v>
      </c>
      <c r="M790" s="65" t="s">
        <v>3475</v>
      </c>
      <c r="N790" s="64" t="s">
        <v>128</v>
      </c>
      <c r="O790" s="66" t="s">
        <v>32</v>
      </c>
      <c r="P790" s="66" t="str">
        <f t="shared" si="130"/>
        <v>1..1</v>
      </c>
      <c r="Q790" s="2" t="s">
        <v>3476</v>
      </c>
      <c r="R790" s="75" t="s">
        <v>3477</v>
      </c>
      <c r="S790" s="66" t="s">
        <v>131</v>
      </c>
      <c r="T790" s="68" t="s">
        <v>56</v>
      </c>
      <c r="U790" s="66" t="s">
        <v>42</v>
      </c>
      <c r="V790" s="66" t="s">
        <v>132</v>
      </c>
      <c r="W790" s="69" t="s">
        <v>35</v>
      </c>
      <c r="X790" s="38"/>
      <c r="Y790" s="68" t="s">
        <v>39</v>
      </c>
      <c r="Z790" s="68" t="s">
        <v>39</v>
      </c>
      <c r="AA790" s="4"/>
      <c r="AB790" s="13" t="str">
        <f t="shared" si="121"/>
        <v>/rsm:CrossIndustryInvoice/rsm:SupplyChainTradeTransaction/ram:ApplicableHeaderTradeSettlement</v>
      </c>
      <c r="AC790" s="13" t="str">
        <f t="shared" si="122"/>
        <v>/ram:InvoiceCurrencyCode</v>
      </c>
      <c r="AD790" s="14">
        <f>COUNTIFS(R$4:R790,AB790)</f>
        <v>1</v>
      </c>
      <c r="AE790" s="1"/>
      <c r="AF790" s="214" t="str">
        <f t="shared" si="125"/>
        <v>BT-5</v>
      </c>
      <c r="AG790" s="66">
        <f t="shared" si="127"/>
        <v>3</v>
      </c>
      <c r="AH790" s="66" t="str">
        <f t="shared" si="126"/>
        <v>1..1</v>
      </c>
      <c r="AI790" s="64" t="s">
        <v>3478</v>
      </c>
      <c r="AJ790" s="64" t="s">
        <v>3479</v>
      </c>
      <c r="AK790" s="65" t="s">
        <v>3480</v>
      </c>
      <c r="AL790" s="65" t="s">
        <v>3481</v>
      </c>
      <c r="AM790" s="65" t="s">
        <v>3482</v>
      </c>
      <c r="AN790" s="64" t="s">
        <v>128</v>
      </c>
      <c r="AO790" s="66" t="str">
        <f t="shared" si="124"/>
        <v>1..1</v>
      </c>
      <c r="AP790" s="66" t="str">
        <f t="shared" si="124"/>
        <v>1..1</v>
      </c>
      <c r="AQ790" s="2" t="str">
        <f t="shared" si="124"/>
        <v>/rsm:CrossIndustryInvoice
/rsm:SupplyChainTradeTransaction
/ram:ApplicableHeaderTradeSettlement
/ram:InvoiceCurrencyCode</v>
      </c>
      <c r="AR790" s="75" t="str">
        <f t="shared" si="124"/>
        <v>/rsm:CrossIndustryInvoice/rsm:SupplyChainTradeTransaction/ram:ApplicableHeaderTradeSettlement/ram:InvoiceCurrencyCode</v>
      </c>
      <c r="AS790" s="66" t="s">
        <v>131</v>
      </c>
      <c r="AT790" s="68" t="s">
        <v>56</v>
      </c>
      <c r="AU790" s="66" t="str">
        <f t="shared" si="128"/>
        <v>0..1</v>
      </c>
      <c r="AV790" s="66" t="s">
        <v>132</v>
      </c>
      <c r="AW790" s="69" t="s">
        <v>35</v>
      </c>
      <c r="AX790" s="7"/>
      <c r="AY790" s="68" t="str">
        <f t="shared" si="129"/>
        <v>MINIMUM</v>
      </c>
      <c r="AZ790" s="68" t="str">
        <f t="shared" si="129"/>
        <v>MINIMUM</v>
      </c>
      <c r="BA790" s="1"/>
      <c r="BB790" s="57"/>
      <c r="BE790"/>
      <c r="BF790" s="1"/>
      <c r="BG790" s="1"/>
      <c r="BH790" s="1"/>
      <c r="BI790" s="1"/>
      <c r="BJ790" s="1"/>
      <c r="BK790" s="1"/>
      <c r="BL790" s="1"/>
      <c r="BM790" s="1"/>
      <c r="BN790" s="1"/>
      <c r="BO790" s="1"/>
      <c r="BP790" s="1"/>
      <c r="BQ790" s="1"/>
      <c r="BR790" s="1"/>
      <c r="BS790" s="1"/>
      <c r="BT790" s="1"/>
      <c r="BU790" s="1"/>
      <c r="BV790" s="1"/>
      <c r="BW790" s="1"/>
      <c r="BX790" s="1"/>
      <c r="BY790" s="1"/>
      <c r="BZ790" s="1"/>
    </row>
    <row r="791" spans="1:78" s="59" customFormat="1" ht="75" x14ac:dyDescent="0.2">
      <c r="A791" s="45" t="str">
        <f t="shared" si="123"/>
        <v>EXT</v>
      </c>
      <c r="B791" s="45"/>
      <c r="C791" s="45"/>
      <c r="D791" s="215" t="s">
        <v>3431</v>
      </c>
      <c r="E791" s="61" t="s">
        <v>41</v>
      </c>
      <c r="F791" s="282" t="e">
        <v>#N/A</v>
      </c>
      <c r="G791" s="62">
        <f t="shared" si="131"/>
        <v>3</v>
      </c>
      <c r="H791" s="62" t="s">
        <v>42</v>
      </c>
      <c r="I791" s="64" t="s">
        <v>3483</v>
      </c>
      <c r="J791" s="64" t="s">
        <v>3484</v>
      </c>
      <c r="K791" s="65"/>
      <c r="L791" s="65"/>
      <c r="M791" s="65"/>
      <c r="N791" s="64"/>
      <c r="O791" s="66" t="s">
        <v>42</v>
      </c>
      <c r="P791" s="66" t="str">
        <f t="shared" si="130"/>
        <v>0..1</v>
      </c>
      <c r="Q791" s="6" t="s">
        <v>3485</v>
      </c>
      <c r="R791" s="67" t="s">
        <v>3486</v>
      </c>
      <c r="S791" s="66" t="s">
        <v>551</v>
      </c>
      <c r="T791" s="68" t="s">
        <v>56</v>
      </c>
      <c r="U791" s="62" t="s">
        <v>42</v>
      </c>
      <c r="V791" s="66"/>
      <c r="W791" s="69"/>
      <c r="X791" s="38"/>
      <c r="Y791" s="70" t="s">
        <v>47</v>
      </c>
      <c r="Z791" s="70" t="s">
        <v>47</v>
      </c>
      <c r="AA791" s="4"/>
      <c r="AB791" s="13" t="str">
        <f t="shared" si="121"/>
        <v>/rsm:CrossIndustryInvoice/rsm:SupplyChainTradeTransaction/ram:ApplicableHeaderTradeSettlement</v>
      </c>
      <c r="AC791" s="13" t="str">
        <f t="shared" si="122"/>
        <v>/ram:InvoiceIssuerReference</v>
      </c>
      <c r="AD791" s="14">
        <f>COUNTIFS(R$4:R791,AB791)</f>
        <v>1</v>
      </c>
      <c r="AE791" s="1"/>
      <c r="AF791" s="61" t="str">
        <f t="shared" si="125"/>
        <v>EXT</v>
      </c>
      <c r="AG791" s="62">
        <f t="shared" si="127"/>
        <v>3</v>
      </c>
      <c r="AH791" s="62" t="str">
        <f t="shared" si="126"/>
        <v>0..1</v>
      </c>
      <c r="AI791" s="64" t="s">
        <v>3487</v>
      </c>
      <c r="AJ791" s="64"/>
      <c r="AK791" s="65"/>
      <c r="AL791" s="65"/>
      <c r="AM791" s="65"/>
      <c r="AN791" s="64"/>
      <c r="AO791" s="66" t="str">
        <f t="shared" si="124"/>
        <v>0..1</v>
      </c>
      <c r="AP791" s="66" t="str">
        <f t="shared" si="124"/>
        <v>0..1</v>
      </c>
      <c r="AQ791" s="6" t="str">
        <f t="shared" si="124"/>
        <v>/rsm:CrossIndustryInvoice
/rsm:SupplyChainTradeTransaction
/ram:ApplicableHeaderTradeSettlement
/ram:InvoiceIssuerReference</v>
      </c>
      <c r="AR791" s="67" t="str">
        <f t="shared" si="124"/>
        <v>/rsm:CrossIndustryInvoice/rsm:SupplyChainTradeTransaction/ram:ApplicableHeaderTradeSettlement/ram:InvoiceIssuerReference</v>
      </c>
      <c r="AS791" s="66" t="s">
        <v>551</v>
      </c>
      <c r="AT791" s="68" t="s">
        <v>56</v>
      </c>
      <c r="AU791" s="62" t="str">
        <f t="shared" si="128"/>
        <v>0..1</v>
      </c>
      <c r="AV791" s="66"/>
      <c r="AW791" s="69"/>
      <c r="AX791" s="7"/>
      <c r="AY791" s="70" t="str">
        <f t="shared" si="129"/>
        <v>EXTENDED</v>
      </c>
      <c r="AZ791" s="70" t="str">
        <f t="shared" si="129"/>
        <v>EXTENDED</v>
      </c>
      <c r="BA791" s="1"/>
      <c r="BB791" s="57"/>
      <c r="BE791"/>
      <c r="BF791" s="1"/>
      <c r="BG791" s="1"/>
      <c r="BH791" s="1"/>
      <c r="BI791" s="1"/>
      <c r="BJ791" s="1"/>
      <c r="BK791" s="1"/>
      <c r="BL791" s="1"/>
      <c r="BM791" s="1"/>
      <c r="BN791" s="1"/>
      <c r="BO791" s="1"/>
      <c r="BP791" s="1"/>
      <c r="BQ791" s="1"/>
      <c r="BR791" s="1"/>
      <c r="BS791" s="1"/>
      <c r="BT791" s="1"/>
      <c r="BU791" s="1"/>
      <c r="BV791" s="1"/>
      <c r="BW791" s="1"/>
      <c r="BX791" s="1"/>
      <c r="BY791" s="1"/>
      <c r="BZ791" s="1"/>
    </row>
    <row r="792" spans="1:78" s="59" customFormat="1" ht="75" x14ac:dyDescent="0.2">
      <c r="A792" s="45" t="str">
        <f t="shared" si="123"/>
        <v>EXT</v>
      </c>
      <c r="B792" s="45"/>
      <c r="C792" s="45"/>
      <c r="D792" s="216" t="s">
        <v>3431</v>
      </c>
      <c r="E792" s="99" t="s">
        <v>41</v>
      </c>
      <c r="F792" s="289" t="s">
        <v>4986</v>
      </c>
      <c r="G792" s="100">
        <f t="shared" si="131"/>
        <v>3</v>
      </c>
      <c r="H792" s="100" t="s">
        <v>42</v>
      </c>
      <c r="I792" s="125" t="s">
        <v>3488</v>
      </c>
      <c r="J792" s="125"/>
      <c r="K792" s="126"/>
      <c r="L792" s="126"/>
      <c r="M792" s="126"/>
      <c r="N792" s="125"/>
      <c r="O792" s="124" t="s">
        <v>42</v>
      </c>
      <c r="P792" s="124" t="str">
        <f t="shared" si="130"/>
        <v>0..1</v>
      </c>
      <c r="Q792" s="102" t="s">
        <v>3489</v>
      </c>
      <c r="R792" s="103" t="s">
        <v>3490</v>
      </c>
      <c r="S792" s="124" t="s">
        <v>35</v>
      </c>
      <c r="T792" s="129" t="s">
        <v>38</v>
      </c>
      <c r="U792" s="100" t="s">
        <v>42</v>
      </c>
      <c r="V792" s="124"/>
      <c r="W792" s="130"/>
      <c r="X792" s="38"/>
      <c r="Y792" s="104" t="s">
        <v>47</v>
      </c>
      <c r="Z792" s="104" t="s">
        <v>48</v>
      </c>
      <c r="AA792" s="4"/>
      <c r="AB792" s="13" t="str">
        <f t="shared" ref="AB792:AB873" si="132">IF(ISERROR(FIND("/",R792)),R792,LEFT(R792,FIND(CHAR(1),SUBSTITUTE(R792,"/",CHAR(1),LEN(R792)-LEN(SUBSTITUTE(R792,"/",""))))-1))</f>
        <v>/rsm:CrossIndustryInvoice/rsm:SupplyChainTradeTransaction/ram:ApplicableHeaderTradeSettlement</v>
      </c>
      <c r="AC792" s="13" t="str">
        <f t="shared" ref="AC792:AC873" si="133">IF(ISERROR(FIND("/",R792)),R792,MID(R792, FIND(CHAR(1),SUBSTITUTE(R792,"/",CHAR(1), LEN(R792)-LEN(SUBSTITUTE(R792,"/","")))), LEN(R792)))</f>
        <v>/ram:InvoicerTradeParty</v>
      </c>
      <c r="AD792" s="14">
        <f>COUNTIFS(R$4:R792,AB792)</f>
        <v>1</v>
      </c>
      <c r="AE792" s="1"/>
      <c r="AF792" s="99" t="str">
        <f t="shared" si="125"/>
        <v>EXT</v>
      </c>
      <c r="AG792" s="100">
        <f t="shared" si="127"/>
        <v>3</v>
      </c>
      <c r="AH792" s="100" t="str">
        <f t="shared" si="126"/>
        <v>0..1</v>
      </c>
      <c r="AI792" s="125" t="s">
        <v>3491</v>
      </c>
      <c r="AJ792" s="125"/>
      <c r="AK792" s="126"/>
      <c r="AL792" s="126"/>
      <c r="AM792" s="126"/>
      <c r="AN792" s="125"/>
      <c r="AO792" s="124" t="str">
        <f t="shared" si="124"/>
        <v>0..1</v>
      </c>
      <c r="AP792" s="124" t="str">
        <f t="shared" si="124"/>
        <v>0..1</v>
      </c>
      <c r="AQ792" s="102" t="str">
        <f t="shared" si="124"/>
        <v>/rsm:CrossIndustryInvoice
/rsm:SupplyChainTradeTransaction
/ram:ApplicableHeaderTradeSettlement
/ram:InvoicerTradeParty</v>
      </c>
      <c r="AR792" s="103" t="str">
        <f t="shared" si="124"/>
        <v>/rsm:CrossIndustryInvoice/rsm:SupplyChainTradeTransaction/ram:ApplicableHeaderTradeSettlement/ram:InvoicerTradeParty</v>
      </c>
      <c r="AS792" s="124" t="s">
        <v>35</v>
      </c>
      <c r="AT792" s="129" t="s">
        <v>38</v>
      </c>
      <c r="AU792" s="100" t="str">
        <f t="shared" si="128"/>
        <v>0..1</v>
      </c>
      <c r="AV792" s="124"/>
      <c r="AW792" s="130"/>
      <c r="AX792" s="7"/>
      <c r="AY792" s="104" t="str">
        <f t="shared" si="129"/>
        <v>EXTENDED</v>
      </c>
      <c r="AZ792" s="104" t="str">
        <f t="shared" si="129"/>
        <v>EXTENDED FR B2B</v>
      </c>
      <c r="BA792" s="1"/>
      <c r="BB792" s="57"/>
      <c r="BE792"/>
      <c r="BF792" s="1"/>
      <c r="BG792" s="1"/>
      <c r="BH792" s="1"/>
      <c r="BI792" s="1"/>
      <c r="BJ792" s="1"/>
      <c r="BK792" s="1"/>
      <c r="BL792" s="1"/>
      <c r="BM792" s="1"/>
      <c r="BN792" s="1"/>
      <c r="BO792" s="1"/>
      <c r="BP792" s="1"/>
      <c r="BQ792" s="1"/>
      <c r="BR792" s="1"/>
      <c r="BS792" s="1"/>
      <c r="BT792" s="1"/>
      <c r="BU792" s="1"/>
      <c r="BV792" s="1"/>
      <c r="BW792" s="1"/>
      <c r="BX792" s="1"/>
      <c r="BY792" s="1"/>
      <c r="BZ792" s="1"/>
    </row>
    <row r="793" spans="1:78" s="59" customFormat="1" ht="90" x14ac:dyDescent="0.2">
      <c r="A793" s="45" t="str">
        <f t="shared" si="123"/>
        <v>EXT</v>
      </c>
      <c r="B793" s="45"/>
      <c r="C793" s="45"/>
      <c r="D793" s="215" t="s">
        <v>3431</v>
      </c>
      <c r="E793" s="61" t="s">
        <v>41</v>
      </c>
      <c r="F793" s="282" t="e">
        <v>#N/A</v>
      </c>
      <c r="G793" s="62">
        <f t="shared" si="131"/>
        <v>4</v>
      </c>
      <c r="H793" s="62" t="s">
        <v>42</v>
      </c>
      <c r="I793" s="64" t="s">
        <v>3</v>
      </c>
      <c r="J793" s="64"/>
      <c r="K793" s="65"/>
      <c r="L793" s="65"/>
      <c r="M793" s="65"/>
      <c r="N793" s="64"/>
      <c r="O793" s="66" t="s">
        <v>42</v>
      </c>
      <c r="P793" s="66" t="str">
        <f t="shared" si="130"/>
        <v>0..1</v>
      </c>
      <c r="Q793" s="6" t="s">
        <v>3492</v>
      </c>
      <c r="R793" s="67" t="s">
        <v>3493</v>
      </c>
      <c r="S793" s="66" t="s">
        <v>55</v>
      </c>
      <c r="T793" s="68" t="s">
        <v>56</v>
      </c>
      <c r="U793" s="62" t="s">
        <v>62</v>
      </c>
      <c r="V793" s="66"/>
      <c r="W793" s="69"/>
      <c r="X793" s="38"/>
      <c r="Y793" s="70" t="s">
        <v>47</v>
      </c>
      <c r="Z793" s="70" t="s">
        <v>48</v>
      </c>
      <c r="AA793" s="4"/>
      <c r="AB793" s="13" t="str">
        <f t="shared" si="132"/>
        <v>/rsm:CrossIndustryInvoice/rsm:SupplyChainTradeTransaction/ram:ApplicableHeaderTradeSettlement/ram:InvoicerTradeParty</v>
      </c>
      <c r="AC793" s="13" t="str">
        <f t="shared" si="133"/>
        <v>/ram:ID</v>
      </c>
      <c r="AD793" s="14">
        <f>COUNTIFS(R$4:R793,AB793)</f>
        <v>1</v>
      </c>
      <c r="AE793" s="1"/>
      <c r="AF793" s="61" t="str">
        <f t="shared" si="125"/>
        <v>EXT</v>
      </c>
      <c r="AG793" s="62">
        <f t="shared" si="127"/>
        <v>4</v>
      </c>
      <c r="AH793" s="62" t="str">
        <f t="shared" si="126"/>
        <v>0..1</v>
      </c>
      <c r="AI793" s="64" t="s">
        <v>99</v>
      </c>
      <c r="AJ793" s="64"/>
      <c r="AK793" s="65"/>
      <c r="AL793" s="65"/>
      <c r="AM793" s="65"/>
      <c r="AN793" s="64"/>
      <c r="AO793" s="66" t="str">
        <f t="shared" si="124"/>
        <v>0..1</v>
      </c>
      <c r="AP793" s="66" t="str">
        <f t="shared" si="124"/>
        <v>0..1</v>
      </c>
      <c r="AQ793" s="6" t="str">
        <f t="shared" si="124"/>
        <v>/rsm:CrossIndustryInvoice
/rsm:SupplyChainTradeTransaction
/ram:ApplicableHeaderTradeSettlement
/ram:InvoicerTradeParty
/ram:ID</v>
      </c>
      <c r="AR793" s="67" t="str">
        <f t="shared" si="124"/>
        <v>/rsm:CrossIndustryInvoice/rsm:SupplyChainTradeTransaction/ram:ApplicableHeaderTradeSettlement/ram:InvoicerTradeParty/ram:ID</v>
      </c>
      <c r="AS793" s="66" t="s">
        <v>55</v>
      </c>
      <c r="AT793" s="68" t="s">
        <v>56</v>
      </c>
      <c r="AU793" s="62" t="str">
        <f t="shared" si="128"/>
        <v>0..n</v>
      </c>
      <c r="AV793" s="66"/>
      <c r="AW793" s="69"/>
      <c r="AX793" s="7"/>
      <c r="AY793" s="70" t="str">
        <f t="shared" si="129"/>
        <v>EXTENDED</v>
      </c>
      <c r="AZ793" s="70" t="str">
        <f t="shared" si="129"/>
        <v>EXTENDED FR B2B</v>
      </c>
      <c r="BA793" s="1"/>
      <c r="BB793" s="57"/>
      <c r="BE793"/>
      <c r="BF793" s="1"/>
      <c r="BG793" s="1"/>
      <c r="BH793" s="1"/>
      <c r="BI793" s="1"/>
      <c r="BJ793" s="1"/>
      <c r="BK793" s="1"/>
      <c r="BL793" s="1"/>
      <c r="BM793" s="1"/>
      <c r="BN793" s="1"/>
      <c r="BO793" s="1"/>
      <c r="BP793" s="1"/>
      <c r="BQ793" s="1"/>
      <c r="BR793" s="1"/>
      <c r="BS793" s="1"/>
      <c r="BT793" s="1"/>
      <c r="BU793" s="1"/>
      <c r="BV793" s="1"/>
      <c r="BW793" s="1"/>
      <c r="BX793" s="1"/>
      <c r="BY793" s="1"/>
      <c r="BZ793" s="1"/>
    </row>
    <row r="794" spans="1:78" s="59" customFormat="1" ht="90" x14ac:dyDescent="0.2">
      <c r="A794" s="45" t="str">
        <f t="shared" ref="A794:A875" si="134">IF(LEFT(E794,2)="BG","NO",IF(LEN(E794)-LEN(SUBSTITUTE(E794,"-",""))&gt;1,"NO",IF(E794="EXT","EXT","YES")))</f>
        <v>EXT</v>
      </c>
      <c r="B794" s="45"/>
      <c r="C794" s="45"/>
      <c r="D794" s="215" t="s">
        <v>3431</v>
      </c>
      <c r="E794" s="61" t="s">
        <v>41</v>
      </c>
      <c r="F794" s="282" t="s">
        <v>4987</v>
      </c>
      <c r="G794" s="62">
        <f t="shared" si="131"/>
        <v>4</v>
      </c>
      <c r="H794" s="62" t="s">
        <v>62</v>
      </c>
      <c r="I794" s="64" t="s">
        <v>1028</v>
      </c>
      <c r="J794" s="64"/>
      <c r="K794" s="65"/>
      <c r="L794" s="65"/>
      <c r="M794" s="65"/>
      <c r="N794" s="64"/>
      <c r="O794" s="66" t="s">
        <v>62</v>
      </c>
      <c r="P794" s="66" t="str">
        <f t="shared" si="130"/>
        <v>0..n</v>
      </c>
      <c r="Q794" s="6" t="s">
        <v>3494</v>
      </c>
      <c r="R794" s="67" t="s">
        <v>3495</v>
      </c>
      <c r="S794" s="66" t="s">
        <v>55</v>
      </c>
      <c r="T794" s="68" t="s">
        <v>56</v>
      </c>
      <c r="U794" s="62" t="s">
        <v>62</v>
      </c>
      <c r="V794" s="66"/>
      <c r="W794" s="69"/>
      <c r="X794" s="38"/>
      <c r="Y794" s="70" t="s">
        <v>47</v>
      </c>
      <c r="Z794" s="70" t="s">
        <v>48</v>
      </c>
      <c r="AA794" s="4"/>
      <c r="AB794" s="13" t="str">
        <f t="shared" si="132"/>
        <v>/rsm:CrossIndustryInvoice/rsm:SupplyChainTradeTransaction/ram:ApplicableHeaderTradeSettlement/ram:InvoicerTradeParty</v>
      </c>
      <c r="AC794" s="13" t="str">
        <f t="shared" si="133"/>
        <v>/ram:GlobalID</v>
      </c>
      <c r="AD794" s="14">
        <f>COUNTIFS(R$4:R794,AB794)</f>
        <v>1</v>
      </c>
      <c r="AE794" s="1"/>
      <c r="AF794" s="61" t="str">
        <f t="shared" si="125"/>
        <v>EXT</v>
      </c>
      <c r="AG794" s="62">
        <f t="shared" si="127"/>
        <v>4</v>
      </c>
      <c r="AH794" s="62" t="str">
        <f t="shared" si="126"/>
        <v>0..n</v>
      </c>
      <c r="AI794" s="64" t="s">
        <v>3496</v>
      </c>
      <c r="AJ794" s="64"/>
      <c r="AK794" s="65"/>
      <c r="AL794" s="65"/>
      <c r="AM794" s="65"/>
      <c r="AN794" s="64"/>
      <c r="AO794" s="66" t="str">
        <f t="shared" si="124"/>
        <v>0..n</v>
      </c>
      <c r="AP794" s="66" t="str">
        <f t="shared" si="124"/>
        <v>0..n</v>
      </c>
      <c r="AQ794" s="6" t="str">
        <f t="shared" si="124"/>
        <v>/rsm:CrossIndustryInvoice
/rsm:SupplyChainTradeTransaction
/ram:ApplicableHeaderTradeSettlement
/ram:InvoicerTradeParty
/ram:GlobalID</v>
      </c>
      <c r="AR794" s="67" t="str">
        <f t="shared" si="124"/>
        <v>/rsm:CrossIndustryInvoice/rsm:SupplyChainTradeTransaction/ram:ApplicableHeaderTradeSettlement/ram:InvoicerTradeParty/ram:GlobalID</v>
      </c>
      <c r="AS794" s="66" t="s">
        <v>55</v>
      </c>
      <c r="AT794" s="68" t="s">
        <v>56</v>
      </c>
      <c r="AU794" s="62" t="str">
        <f t="shared" si="128"/>
        <v>0..n</v>
      </c>
      <c r="AV794" s="66"/>
      <c r="AW794" s="69"/>
      <c r="AX794" s="7"/>
      <c r="AY794" s="70" t="str">
        <f t="shared" si="129"/>
        <v>EXTENDED</v>
      </c>
      <c r="AZ794" s="70" t="str">
        <f t="shared" si="129"/>
        <v>EXTENDED FR B2B</v>
      </c>
      <c r="BA794" s="1"/>
      <c r="BB794" s="57"/>
      <c r="BE794"/>
      <c r="BF794" s="1"/>
      <c r="BG794" s="1"/>
      <c r="BH794" s="1"/>
      <c r="BI794" s="1"/>
      <c r="BJ794" s="1"/>
      <c r="BK794" s="1"/>
      <c r="BL794" s="1"/>
      <c r="BM794" s="1"/>
      <c r="BN794" s="1"/>
      <c r="BO794" s="1"/>
      <c r="BP794" s="1"/>
      <c r="BQ794" s="1"/>
      <c r="BR794" s="1"/>
      <c r="BS794" s="1"/>
      <c r="BT794" s="1"/>
      <c r="BU794" s="1"/>
      <c r="BV794" s="1"/>
      <c r="BW794" s="1"/>
      <c r="BX794" s="1"/>
      <c r="BY794" s="1"/>
      <c r="BZ794" s="1"/>
    </row>
    <row r="795" spans="1:78" s="59" customFormat="1" ht="105" x14ac:dyDescent="0.2">
      <c r="A795" s="45" t="str">
        <f t="shared" si="134"/>
        <v>EXT</v>
      </c>
      <c r="B795" s="45"/>
      <c r="C795" s="45"/>
      <c r="D795" s="215" t="s">
        <v>3431</v>
      </c>
      <c r="E795" s="61" t="s">
        <v>41</v>
      </c>
      <c r="F795" s="282" t="s">
        <v>4988</v>
      </c>
      <c r="G795" s="62">
        <f t="shared" si="131"/>
        <v>5</v>
      </c>
      <c r="H795" s="62" t="s">
        <v>42</v>
      </c>
      <c r="I795" s="64" t="s">
        <v>498</v>
      </c>
      <c r="J795" s="64"/>
      <c r="K795" s="65"/>
      <c r="L795" s="65"/>
      <c r="M795" s="65"/>
      <c r="N795" s="64"/>
      <c r="O795" s="66" t="s">
        <v>32</v>
      </c>
      <c r="P795" s="66" t="str">
        <f t="shared" si="130"/>
        <v>1..1</v>
      </c>
      <c r="Q795" s="6" t="s">
        <v>3497</v>
      </c>
      <c r="R795" s="67" t="s">
        <v>3498</v>
      </c>
      <c r="S795" s="66" t="s">
        <v>329</v>
      </c>
      <c r="T795" s="68" t="s">
        <v>163</v>
      </c>
      <c r="U795" s="62" t="s">
        <v>42</v>
      </c>
      <c r="V795" s="66"/>
      <c r="W795" s="69"/>
      <c r="X795" s="38"/>
      <c r="Y795" s="70" t="s">
        <v>47</v>
      </c>
      <c r="Z795" s="70" t="s">
        <v>48</v>
      </c>
      <c r="AA795" s="4"/>
      <c r="AB795" s="13" t="str">
        <f t="shared" si="132"/>
        <v>/rsm:CrossIndustryInvoice/rsm:SupplyChainTradeTransaction/ram:ApplicableHeaderTradeSettlement/ram:InvoicerTradeParty/ram:GlobalID</v>
      </c>
      <c r="AC795" s="13" t="str">
        <f t="shared" si="133"/>
        <v>/@schemeID</v>
      </c>
      <c r="AD795" s="14">
        <f>COUNTIFS(R$4:R795,AB795)</f>
        <v>1</v>
      </c>
      <c r="AE795" s="1"/>
      <c r="AF795" s="61" t="str">
        <f t="shared" si="125"/>
        <v>EXT</v>
      </c>
      <c r="AG795" s="62">
        <f t="shared" si="127"/>
        <v>5</v>
      </c>
      <c r="AH795" s="62" t="str">
        <f t="shared" si="126"/>
        <v>0..1</v>
      </c>
      <c r="AI795" s="64" t="s">
        <v>330</v>
      </c>
      <c r="AJ795" s="64"/>
      <c r="AK795" s="65"/>
      <c r="AL795" s="65"/>
      <c r="AM795" s="65"/>
      <c r="AN795" s="64"/>
      <c r="AO795" s="66" t="str">
        <f t="shared" si="124"/>
        <v>1..1</v>
      </c>
      <c r="AP795" s="66" t="str">
        <f t="shared" si="124"/>
        <v>1..1</v>
      </c>
      <c r="AQ795" s="6" t="str">
        <f t="shared" si="124"/>
        <v>/rsm:CrossIndustryInvoice
/rsm:SupplyChainTradeTransaction
/ram:ApplicableHeaderTradeSettlement
/ram:InvoicerTradeParty
/ram:GlobalID
/@schemeID</v>
      </c>
      <c r="AR795" s="67" t="str">
        <f t="shared" si="124"/>
        <v>/rsm:CrossIndustryInvoice/rsm:SupplyChainTradeTransaction/ram:ApplicableHeaderTradeSettlement/ram:InvoicerTradeParty/ram:GlobalID/@schemeID</v>
      </c>
      <c r="AS795" s="66" t="s">
        <v>329</v>
      </c>
      <c r="AT795" s="68" t="s">
        <v>163</v>
      </c>
      <c r="AU795" s="62" t="str">
        <f t="shared" si="128"/>
        <v>0..1</v>
      </c>
      <c r="AV795" s="66"/>
      <c r="AW795" s="69"/>
      <c r="AX795" s="7"/>
      <c r="AY795" s="70" t="str">
        <f t="shared" si="129"/>
        <v>EXTENDED</v>
      </c>
      <c r="AZ795" s="70" t="str">
        <f t="shared" si="129"/>
        <v>EXTENDED FR B2B</v>
      </c>
      <c r="BA795" s="1"/>
      <c r="BB795" s="57"/>
      <c r="BE795"/>
      <c r="BF795" s="1"/>
      <c r="BG795" s="1"/>
      <c r="BH795" s="1"/>
      <c r="BI795" s="1"/>
      <c r="BJ795" s="1"/>
      <c r="BK795" s="1"/>
      <c r="BL795" s="1"/>
      <c r="BM795" s="1"/>
      <c r="BN795" s="1"/>
      <c r="BO795" s="1"/>
      <c r="BP795" s="1"/>
      <c r="BQ795" s="1"/>
      <c r="BR795" s="1"/>
      <c r="BS795" s="1"/>
      <c r="BT795" s="1"/>
      <c r="BU795" s="1"/>
      <c r="BV795" s="1"/>
      <c r="BW795" s="1"/>
      <c r="BX795" s="1"/>
      <c r="BY795" s="1"/>
      <c r="BZ795" s="1"/>
    </row>
    <row r="796" spans="1:78" s="59" customFormat="1" ht="90" x14ac:dyDescent="0.2">
      <c r="A796" s="45" t="str">
        <f t="shared" si="134"/>
        <v>EXT</v>
      </c>
      <c r="B796" s="45"/>
      <c r="C796" s="45"/>
      <c r="D796" s="215" t="s">
        <v>3431</v>
      </c>
      <c r="E796" s="61" t="s">
        <v>41</v>
      </c>
      <c r="F796" s="282" t="s">
        <v>4989</v>
      </c>
      <c r="G796" s="62">
        <f t="shared" si="131"/>
        <v>4</v>
      </c>
      <c r="H796" s="62" t="s">
        <v>42</v>
      </c>
      <c r="I796" s="64" t="s">
        <v>117</v>
      </c>
      <c r="J796" s="64"/>
      <c r="K796" s="65"/>
      <c r="L796" s="65"/>
      <c r="M796" s="65"/>
      <c r="N796" s="64"/>
      <c r="O796" s="66" t="s">
        <v>42</v>
      </c>
      <c r="P796" s="66" t="str">
        <f t="shared" si="130"/>
        <v>0..1</v>
      </c>
      <c r="Q796" s="6" t="s">
        <v>3499</v>
      </c>
      <c r="R796" s="67" t="s">
        <v>3500</v>
      </c>
      <c r="S796" s="66" t="s">
        <v>73</v>
      </c>
      <c r="T796" s="68" t="s">
        <v>56</v>
      </c>
      <c r="U796" s="62" t="s">
        <v>42</v>
      </c>
      <c r="V796" s="66"/>
      <c r="W796" s="69"/>
      <c r="X796" s="38"/>
      <c r="Y796" s="70" t="s">
        <v>47</v>
      </c>
      <c r="Z796" s="70" t="s">
        <v>48</v>
      </c>
      <c r="AA796" s="4"/>
      <c r="AB796" s="13" t="str">
        <f t="shared" si="132"/>
        <v>/rsm:CrossIndustryInvoice/rsm:SupplyChainTradeTransaction/ram:ApplicableHeaderTradeSettlement/ram:InvoicerTradeParty</v>
      </c>
      <c r="AC796" s="13" t="str">
        <f t="shared" si="133"/>
        <v>/ram:Name</v>
      </c>
      <c r="AD796" s="14">
        <f>COUNTIFS(R$4:R796,AB796)</f>
        <v>1</v>
      </c>
      <c r="AE796" s="1"/>
      <c r="AF796" s="61" t="str">
        <f t="shared" si="125"/>
        <v>EXT</v>
      </c>
      <c r="AG796" s="62">
        <f t="shared" si="127"/>
        <v>4</v>
      </c>
      <c r="AH796" s="62" t="str">
        <f t="shared" si="126"/>
        <v>0..1</v>
      </c>
      <c r="AI796" s="64" t="s">
        <v>2993</v>
      </c>
      <c r="AJ796" s="64"/>
      <c r="AK796" s="65"/>
      <c r="AL796" s="65"/>
      <c r="AM796" s="65"/>
      <c r="AN796" s="64"/>
      <c r="AO796" s="66" t="str">
        <f t="shared" si="124"/>
        <v>0..1</v>
      </c>
      <c r="AP796" s="66" t="str">
        <f t="shared" si="124"/>
        <v>0..1</v>
      </c>
      <c r="AQ796" s="6" t="str">
        <f t="shared" si="124"/>
        <v>/rsm:CrossIndustryInvoice
/rsm:SupplyChainTradeTransaction
/ram:ApplicableHeaderTradeSettlement
/ram:InvoicerTradeParty
/ram:Name</v>
      </c>
      <c r="AR796" s="67" t="str">
        <f t="shared" si="124"/>
        <v>/rsm:CrossIndustryInvoice/rsm:SupplyChainTradeTransaction/ram:ApplicableHeaderTradeSettlement/ram:InvoicerTradeParty/ram:Name</v>
      </c>
      <c r="AS796" s="66" t="s">
        <v>73</v>
      </c>
      <c r="AT796" s="68" t="s">
        <v>56</v>
      </c>
      <c r="AU796" s="62" t="str">
        <f t="shared" si="128"/>
        <v>0..1</v>
      </c>
      <c r="AV796" s="66"/>
      <c r="AW796" s="69"/>
      <c r="AX796" s="7"/>
      <c r="AY796" s="70" t="str">
        <f t="shared" si="129"/>
        <v>EXTENDED</v>
      </c>
      <c r="AZ796" s="70" t="str">
        <f t="shared" si="129"/>
        <v>EXTENDED FR B2B</v>
      </c>
      <c r="BA796" s="1"/>
      <c r="BB796" s="57"/>
      <c r="BE796"/>
      <c r="BF796" s="1"/>
      <c r="BG796" s="1"/>
      <c r="BH796" s="1"/>
      <c r="BI796" s="1"/>
      <c r="BJ796" s="1"/>
      <c r="BK796" s="1"/>
      <c r="BL796" s="1"/>
      <c r="BM796" s="1"/>
      <c r="BN796" s="1"/>
      <c r="BO796" s="1"/>
      <c r="BP796" s="1"/>
      <c r="BQ796" s="1"/>
      <c r="BR796" s="1"/>
      <c r="BS796" s="1"/>
      <c r="BT796" s="1"/>
      <c r="BU796" s="1"/>
      <c r="BV796" s="1"/>
      <c r="BW796" s="1"/>
      <c r="BX796" s="1"/>
      <c r="BY796" s="1"/>
      <c r="BZ796" s="1"/>
    </row>
    <row r="797" spans="1:78" s="59" customFormat="1" ht="90" x14ac:dyDescent="0.2">
      <c r="A797" s="45" t="str">
        <f t="shared" si="134"/>
        <v>EXT</v>
      </c>
      <c r="B797" s="45"/>
      <c r="C797" s="45"/>
      <c r="D797" s="215" t="s">
        <v>3431</v>
      </c>
      <c r="E797" s="140" t="s">
        <v>41</v>
      </c>
      <c r="F797" s="296" t="e">
        <v>#N/A</v>
      </c>
      <c r="G797" s="141">
        <f t="shared" si="131"/>
        <v>4</v>
      </c>
      <c r="H797" s="141" t="s">
        <v>42</v>
      </c>
      <c r="I797" s="125" t="s">
        <v>3501</v>
      </c>
      <c r="J797" s="125"/>
      <c r="K797" s="126"/>
      <c r="L797" s="126"/>
      <c r="M797" s="126"/>
      <c r="N797" s="125"/>
      <c r="O797" s="124" t="s">
        <v>42</v>
      </c>
      <c r="P797" s="124" t="str">
        <f t="shared" si="130"/>
        <v>0..1</v>
      </c>
      <c r="Q797" s="142" t="s">
        <v>3502</v>
      </c>
      <c r="R797" s="143" t="s">
        <v>3503</v>
      </c>
      <c r="S797" s="124"/>
      <c r="T797" s="129"/>
      <c r="U797" s="141" t="s">
        <v>42</v>
      </c>
      <c r="V797" s="124"/>
      <c r="W797" s="130"/>
      <c r="X797" s="38"/>
      <c r="Y797" s="144" t="s">
        <v>47</v>
      </c>
      <c r="Z797" s="144" t="s">
        <v>48</v>
      </c>
      <c r="AA797" s="4"/>
      <c r="AB797" s="13" t="str">
        <f t="shared" si="132"/>
        <v>/rsm:CrossIndustryInvoice/rsm:SupplyChainTradeTransaction/ram:ApplicableHeaderTradeSettlement/ram:InvoicerTradeParty</v>
      </c>
      <c r="AC797" s="13" t="str">
        <f t="shared" si="133"/>
        <v>/ram:SpecifiedLegalOrganization</v>
      </c>
      <c r="AD797" s="14">
        <f>COUNTIFS(R$4:R797,AB797)</f>
        <v>1</v>
      </c>
      <c r="AE797" s="1"/>
      <c r="AF797" s="140" t="str">
        <f t="shared" si="125"/>
        <v>EXT</v>
      </c>
      <c r="AG797" s="141">
        <f t="shared" si="127"/>
        <v>4</v>
      </c>
      <c r="AH797" s="141" t="str">
        <f t="shared" si="126"/>
        <v>0..1</v>
      </c>
      <c r="AI797" s="125" t="s">
        <v>2102</v>
      </c>
      <c r="AJ797" s="125"/>
      <c r="AK797" s="126"/>
      <c r="AL797" s="126"/>
      <c r="AM797" s="126"/>
      <c r="AN797" s="125"/>
      <c r="AO797" s="124" t="str">
        <f t="shared" si="124"/>
        <v>0..1</v>
      </c>
      <c r="AP797" s="124" t="str">
        <f t="shared" si="124"/>
        <v>0..1</v>
      </c>
      <c r="AQ797" s="142" t="str">
        <f t="shared" si="124"/>
        <v>/rsm:CrossIndustryInvoice
/rsm:SupplyChainTradeTransaction
/ram:ApplicableHeaderTradeSettlement
/ram:InvoicerTradeParty
/ram:SpecifiedLegalOrganization</v>
      </c>
      <c r="AR797" s="143" t="str">
        <f t="shared" si="124"/>
        <v>/rsm:CrossIndustryInvoice/rsm:SupplyChainTradeTransaction/ram:ApplicableHeaderTradeSettlement/ram:InvoicerTradeParty/ram:SpecifiedLegalOrganization</v>
      </c>
      <c r="AS797" s="124"/>
      <c r="AT797" s="129"/>
      <c r="AU797" s="141" t="str">
        <f t="shared" si="128"/>
        <v>0..1</v>
      </c>
      <c r="AV797" s="124"/>
      <c r="AW797" s="130"/>
      <c r="AX797" s="7"/>
      <c r="AY797" s="144" t="str">
        <f t="shared" si="129"/>
        <v>EXTENDED</v>
      </c>
      <c r="AZ797" s="144" t="str">
        <f t="shared" si="129"/>
        <v>EXTENDED FR B2B</v>
      </c>
      <c r="BA797" s="1"/>
      <c r="BB797" s="57"/>
      <c r="BE797"/>
      <c r="BF797" s="1"/>
      <c r="BG797" s="1"/>
      <c r="BH797" s="1"/>
      <c r="BI797" s="1"/>
      <c r="BJ797" s="1"/>
      <c r="BK797" s="1"/>
      <c r="BL797" s="1"/>
      <c r="BM797" s="1"/>
      <c r="BN797" s="1"/>
      <c r="BO797" s="1"/>
      <c r="BP797" s="1"/>
      <c r="BQ797" s="1"/>
      <c r="BR797" s="1"/>
      <c r="BS797" s="1"/>
      <c r="BT797" s="1"/>
      <c r="BU797" s="1"/>
      <c r="BV797" s="1"/>
      <c r="BW797" s="1"/>
      <c r="BX797" s="1"/>
      <c r="BY797" s="1"/>
      <c r="BZ797" s="1"/>
    </row>
    <row r="798" spans="1:78" s="59" customFormat="1" ht="105" x14ac:dyDescent="0.2">
      <c r="A798" s="45" t="str">
        <f t="shared" si="134"/>
        <v>EXT</v>
      </c>
      <c r="B798" s="45"/>
      <c r="C798" s="45"/>
      <c r="D798" s="215" t="s">
        <v>3431</v>
      </c>
      <c r="E798" s="61" t="s">
        <v>41</v>
      </c>
      <c r="F798" s="282" t="s">
        <v>4991</v>
      </c>
      <c r="G798" s="62">
        <f t="shared" si="131"/>
        <v>5</v>
      </c>
      <c r="H798" s="62" t="s">
        <v>42</v>
      </c>
      <c r="I798" s="64" t="s">
        <v>3</v>
      </c>
      <c r="J798" s="64"/>
      <c r="K798" s="65"/>
      <c r="L798" s="65"/>
      <c r="M798" s="65"/>
      <c r="N798" s="64"/>
      <c r="O798" s="66" t="s">
        <v>42</v>
      </c>
      <c r="P798" s="66" t="str">
        <f t="shared" si="130"/>
        <v>0..1</v>
      </c>
      <c r="Q798" s="6" t="s">
        <v>3504</v>
      </c>
      <c r="R798" s="67" t="s">
        <v>3505</v>
      </c>
      <c r="S798" s="66" t="s">
        <v>55</v>
      </c>
      <c r="T798" s="68" t="s">
        <v>56</v>
      </c>
      <c r="U798" s="62" t="s">
        <v>42</v>
      </c>
      <c r="V798" s="66"/>
      <c r="W798" s="69"/>
      <c r="X798" s="38"/>
      <c r="Y798" s="70" t="s">
        <v>47</v>
      </c>
      <c r="Z798" s="70" t="s">
        <v>48</v>
      </c>
      <c r="AA798" s="4"/>
      <c r="AB798" s="13" t="str">
        <f t="shared" si="132"/>
        <v>/rsm:CrossIndustryInvoice/rsm:SupplyChainTradeTransaction/ram:ApplicableHeaderTradeSettlement/ram:InvoicerTradeParty/ram:SpecifiedLegalOrganization</v>
      </c>
      <c r="AC798" s="13" t="str">
        <f t="shared" si="133"/>
        <v>/ram:ID</v>
      </c>
      <c r="AD798" s="14">
        <f>COUNTIFS(R$4:R798,AB798)</f>
        <v>1</v>
      </c>
      <c r="AE798" s="1"/>
      <c r="AF798" s="61" t="str">
        <f t="shared" si="125"/>
        <v>EXT</v>
      </c>
      <c r="AG798" s="62">
        <f t="shared" si="127"/>
        <v>5</v>
      </c>
      <c r="AH798" s="62" t="str">
        <f t="shared" si="126"/>
        <v>0..1</v>
      </c>
      <c r="AI798" s="64" t="s">
        <v>1607</v>
      </c>
      <c r="AJ798" s="64"/>
      <c r="AK798" s="65"/>
      <c r="AL798" s="65"/>
      <c r="AM798" s="65"/>
      <c r="AN798" s="64"/>
      <c r="AO798" s="66" t="str">
        <f t="shared" si="124"/>
        <v>0..1</v>
      </c>
      <c r="AP798" s="66" t="str">
        <f t="shared" si="124"/>
        <v>0..1</v>
      </c>
      <c r="AQ798" s="6" t="str">
        <f t="shared" si="124"/>
        <v>/rsm:CrossIndustryInvoice
/rsm:SupplyChainTradeTransaction
/ram:ApplicableHeaderTradeSettlement
/ram:InvoicerTradeParty
/ram:SpecifiedLegalOrganization
/ram:ID</v>
      </c>
      <c r="AR798" s="67" t="str">
        <f t="shared" si="124"/>
        <v>/rsm:CrossIndustryInvoice/rsm:SupplyChainTradeTransaction/ram:ApplicableHeaderTradeSettlement/ram:InvoicerTradeParty/ram:SpecifiedLegalOrganization/ram:ID</v>
      </c>
      <c r="AS798" s="66" t="s">
        <v>55</v>
      </c>
      <c r="AT798" s="68" t="s">
        <v>56</v>
      </c>
      <c r="AU798" s="62" t="str">
        <f t="shared" si="128"/>
        <v>0..1</v>
      </c>
      <c r="AV798" s="66"/>
      <c r="AW798" s="69"/>
      <c r="AX798" s="7"/>
      <c r="AY798" s="70" t="str">
        <f t="shared" si="129"/>
        <v>EXTENDED</v>
      </c>
      <c r="AZ798" s="70" t="str">
        <f t="shared" si="129"/>
        <v>EXTENDED FR B2B</v>
      </c>
      <c r="BA798" s="1"/>
      <c r="BB798" s="57"/>
      <c r="BE798"/>
      <c r="BF798" s="1"/>
      <c r="BG798" s="1"/>
      <c r="BH798" s="1"/>
      <c r="BI798" s="1"/>
      <c r="BJ798" s="1"/>
      <c r="BK798" s="1"/>
      <c r="BL798" s="1"/>
      <c r="BM798" s="1"/>
      <c r="BN798" s="1"/>
      <c r="BO798" s="1"/>
      <c r="BP798" s="1"/>
      <c r="BQ798" s="1"/>
      <c r="BR798" s="1"/>
      <c r="BS798" s="1"/>
      <c r="BT798" s="1"/>
      <c r="BU798" s="1"/>
      <c r="BV798" s="1"/>
      <c r="BW798" s="1"/>
      <c r="BX798" s="1"/>
      <c r="BY798" s="1"/>
      <c r="BZ798" s="1"/>
    </row>
    <row r="799" spans="1:78" s="59" customFormat="1" ht="120" x14ac:dyDescent="0.2">
      <c r="A799" s="45" t="str">
        <f t="shared" si="134"/>
        <v>EXT</v>
      </c>
      <c r="B799" s="45"/>
      <c r="C799" s="45"/>
      <c r="D799" s="215" t="s">
        <v>3431</v>
      </c>
      <c r="E799" s="61" t="s">
        <v>41</v>
      </c>
      <c r="F799" s="282" t="e">
        <v>#N/A</v>
      </c>
      <c r="G799" s="62">
        <f t="shared" si="131"/>
        <v>6</v>
      </c>
      <c r="H799" s="62" t="s">
        <v>42</v>
      </c>
      <c r="I799" s="64" t="s">
        <v>498</v>
      </c>
      <c r="J799" s="64"/>
      <c r="K799" s="65" t="s">
        <v>326</v>
      </c>
      <c r="L799" s="65" t="s">
        <v>916</v>
      </c>
      <c r="M799" s="65" t="s">
        <v>35</v>
      </c>
      <c r="N799" s="64" t="s">
        <v>128</v>
      </c>
      <c r="O799" s="66" t="s">
        <v>42</v>
      </c>
      <c r="P799" s="66" t="str">
        <f t="shared" si="130"/>
        <v>0..1</v>
      </c>
      <c r="Q799" s="6" t="s">
        <v>3506</v>
      </c>
      <c r="R799" s="67" t="s">
        <v>3507</v>
      </c>
      <c r="S799" s="66" t="s">
        <v>329</v>
      </c>
      <c r="T799" s="68" t="s">
        <v>163</v>
      </c>
      <c r="U799" s="62" t="s">
        <v>42</v>
      </c>
      <c r="V799" s="66"/>
      <c r="W799" s="69"/>
      <c r="X799" s="38"/>
      <c r="Y799" s="70" t="s">
        <v>47</v>
      </c>
      <c r="Z799" s="70" t="s">
        <v>48</v>
      </c>
      <c r="AA799" s="4"/>
      <c r="AB799" s="13" t="str">
        <f t="shared" si="132"/>
        <v>/rsm:CrossIndustryInvoice/rsm:SupplyChainTradeTransaction/ram:ApplicableHeaderTradeSettlement/ram:InvoicerTradeParty/ram:SpecifiedLegalOrganization/ram:ID</v>
      </c>
      <c r="AC799" s="13" t="str">
        <f t="shared" si="133"/>
        <v>/@schemeID</v>
      </c>
      <c r="AD799" s="14">
        <f>COUNTIFS(R$4:R799,AB799)</f>
        <v>1</v>
      </c>
      <c r="AE799" s="1"/>
      <c r="AF799" s="61" t="str">
        <f t="shared" si="125"/>
        <v>EXT</v>
      </c>
      <c r="AG799" s="62">
        <f t="shared" si="127"/>
        <v>6</v>
      </c>
      <c r="AH799" s="62" t="str">
        <f t="shared" si="126"/>
        <v>0..1</v>
      </c>
      <c r="AI799" s="64" t="s">
        <v>330</v>
      </c>
      <c r="AJ799" s="64"/>
      <c r="AK799" s="65"/>
      <c r="AL799" s="65"/>
      <c r="AM799" s="65"/>
      <c r="AN799" s="64"/>
      <c r="AO799" s="66" t="str">
        <f t="shared" si="124"/>
        <v>0..1</v>
      </c>
      <c r="AP799" s="66" t="str">
        <f t="shared" si="124"/>
        <v>0..1</v>
      </c>
      <c r="AQ799" s="6" t="str">
        <f t="shared" si="124"/>
        <v>/rsm:CrossIndustryInvoice
/rsm:SupplyChainTradeTransaction
/ram:ApplicableHeaderTradeSettlement
/ram:InvoicerTradeParty
/ram:SpecifiedLegalOrganization
/ram:ID
/@schemeID</v>
      </c>
      <c r="AR799" s="67" t="str">
        <f t="shared" si="124"/>
        <v>/rsm:CrossIndustryInvoice/rsm:SupplyChainTradeTransaction/ram:ApplicableHeaderTradeSettlement/ram:InvoicerTradeParty/ram:SpecifiedLegalOrganization/ram:ID/@schemeID</v>
      </c>
      <c r="AS799" s="66" t="s">
        <v>329</v>
      </c>
      <c r="AT799" s="68" t="s">
        <v>163</v>
      </c>
      <c r="AU799" s="62" t="str">
        <f t="shared" si="128"/>
        <v>0..1</v>
      </c>
      <c r="AV799" s="66"/>
      <c r="AW799" s="69"/>
      <c r="AX799" s="7"/>
      <c r="AY799" s="70" t="str">
        <f t="shared" si="129"/>
        <v>EXTENDED</v>
      </c>
      <c r="AZ799" s="70" t="str">
        <f t="shared" si="129"/>
        <v>EXTENDED FR B2B</v>
      </c>
      <c r="BA799" s="1"/>
      <c r="BB799" s="57"/>
      <c r="BE799"/>
      <c r="BF799" s="1"/>
      <c r="BG799" s="1"/>
      <c r="BH799" s="1"/>
      <c r="BI799" s="1"/>
      <c r="BJ799" s="1"/>
      <c r="BK799" s="1"/>
      <c r="BL799" s="1"/>
      <c r="BM799" s="1"/>
      <c r="BN799" s="1"/>
      <c r="BO799" s="1"/>
      <c r="BP799" s="1"/>
      <c r="BQ799" s="1"/>
      <c r="BR799" s="1"/>
      <c r="BS799" s="1"/>
      <c r="BT799" s="1"/>
      <c r="BU799" s="1"/>
      <c r="BV799" s="1"/>
      <c r="BW799" s="1"/>
      <c r="BX799" s="1"/>
      <c r="BY799" s="1"/>
      <c r="BZ799" s="1"/>
    </row>
    <row r="800" spans="1:78" s="59" customFormat="1" ht="105" x14ac:dyDescent="0.2">
      <c r="A800" s="45" t="str">
        <f t="shared" si="134"/>
        <v>EXT</v>
      </c>
      <c r="B800" s="45"/>
      <c r="C800" s="45"/>
      <c r="D800" s="215" t="s">
        <v>3431</v>
      </c>
      <c r="E800" s="61" t="s">
        <v>41</v>
      </c>
      <c r="F800" s="282" t="s">
        <v>4992</v>
      </c>
      <c r="G800" s="62">
        <f t="shared" si="131"/>
        <v>5</v>
      </c>
      <c r="H800" s="62" t="s">
        <v>42</v>
      </c>
      <c r="I800" s="64" t="s">
        <v>3069</v>
      </c>
      <c r="J800" s="64"/>
      <c r="K800" s="65"/>
      <c r="L800" s="65"/>
      <c r="M800" s="65"/>
      <c r="N800" s="64"/>
      <c r="O800" s="66" t="s">
        <v>42</v>
      </c>
      <c r="P800" s="66" t="str">
        <f t="shared" si="130"/>
        <v>0..1</v>
      </c>
      <c r="Q800" s="6" t="s">
        <v>3508</v>
      </c>
      <c r="R800" s="67" t="s">
        <v>3509</v>
      </c>
      <c r="S800" s="66" t="s">
        <v>73</v>
      </c>
      <c r="T800" s="68" t="s">
        <v>56</v>
      </c>
      <c r="U800" s="62" t="s">
        <v>42</v>
      </c>
      <c r="V800" s="66"/>
      <c r="W800" s="69"/>
      <c r="X800" s="38"/>
      <c r="Y800" s="70" t="s">
        <v>47</v>
      </c>
      <c r="Z800" s="70" t="s">
        <v>48</v>
      </c>
      <c r="AA800" s="4"/>
      <c r="AB800" s="13" t="str">
        <f t="shared" si="132"/>
        <v>/rsm:CrossIndustryInvoice/rsm:SupplyChainTradeTransaction/ram:ApplicableHeaderTradeSettlement/ram:InvoicerTradeParty/ram:SpecifiedLegalOrganization</v>
      </c>
      <c r="AC800" s="13" t="str">
        <f t="shared" si="133"/>
        <v>/ram:TradingBusinessName</v>
      </c>
      <c r="AD800" s="14">
        <f>COUNTIFS(R$4:R800,AB800)</f>
        <v>1</v>
      </c>
      <c r="AE800" s="1"/>
      <c r="AF800" s="61" t="str">
        <f t="shared" si="125"/>
        <v>EXT</v>
      </c>
      <c r="AG800" s="62">
        <f t="shared" si="127"/>
        <v>5</v>
      </c>
      <c r="AH800" s="62" t="str">
        <f t="shared" si="126"/>
        <v>0..1</v>
      </c>
      <c r="AI800" s="64" t="s">
        <v>2112</v>
      </c>
      <c r="AJ800" s="64"/>
      <c r="AK800" s="65"/>
      <c r="AL800" s="65"/>
      <c r="AM800" s="65"/>
      <c r="AN800" s="64"/>
      <c r="AO800" s="66" t="str">
        <f t="shared" si="124"/>
        <v>0..1</v>
      </c>
      <c r="AP800" s="66" t="str">
        <f t="shared" si="124"/>
        <v>0..1</v>
      </c>
      <c r="AQ800" s="6" t="str">
        <f t="shared" si="124"/>
        <v>/rsm:CrossIndustryInvoice
/rsm:SupplyChainTradeTransaction
/ram:ApplicableHeaderTradeSettlement
/ram:InvoicerTradeParty
/ram:SpecifiedLegalOrganization
/ram:TradingBusinessName</v>
      </c>
      <c r="AR800" s="67" t="str">
        <f t="shared" si="124"/>
        <v>/rsm:CrossIndustryInvoice/rsm:SupplyChainTradeTransaction/ram:ApplicableHeaderTradeSettlement/ram:InvoicerTradeParty/ram:SpecifiedLegalOrganization/ram:TradingBusinessName</v>
      </c>
      <c r="AS800" s="66" t="s">
        <v>73</v>
      </c>
      <c r="AT800" s="68" t="s">
        <v>56</v>
      </c>
      <c r="AU800" s="62" t="str">
        <f t="shared" si="128"/>
        <v>0..1</v>
      </c>
      <c r="AV800" s="66"/>
      <c r="AW800" s="69"/>
      <c r="AX800" s="7"/>
      <c r="AY800" s="70" t="str">
        <f t="shared" si="129"/>
        <v>EXTENDED</v>
      </c>
      <c r="AZ800" s="70" t="str">
        <f t="shared" si="129"/>
        <v>EXTENDED FR B2B</v>
      </c>
      <c r="BA800" s="1"/>
      <c r="BB800" s="57"/>
      <c r="BE800"/>
      <c r="BF800" s="1"/>
      <c r="BG800" s="1"/>
      <c r="BH800" s="1"/>
      <c r="BI800" s="1"/>
      <c r="BJ800" s="1"/>
      <c r="BK800" s="1"/>
      <c r="BL800" s="1"/>
      <c r="BM800" s="1"/>
      <c r="BN800" s="1"/>
      <c r="BO800" s="1"/>
      <c r="BP800" s="1"/>
      <c r="BQ800" s="1"/>
      <c r="BR800" s="1"/>
      <c r="BS800" s="1"/>
      <c r="BT800" s="1"/>
      <c r="BU800" s="1"/>
      <c r="BV800" s="1"/>
      <c r="BW800" s="1"/>
      <c r="BX800" s="1"/>
      <c r="BY800" s="1"/>
      <c r="BZ800" s="1"/>
    </row>
    <row r="801" spans="1:78" s="59" customFormat="1" ht="105" x14ac:dyDescent="0.2">
      <c r="A801" s="45" t="str">
        <f t="shared" si="134"/>
        <v>EXT</v>
      </c>
      <c r="B801" s="131" t="s">
        <v>304</v>
      </c>
      <c r="C801" s="131"/>
      <c r="D801" s="215" t="s">
        <v>3431</v>
      </c>
      <c r="E801" s="162" t="s">
        <v>41</v>
      </c>
      <c r="F801" s="298" t="e">
        <v>#N/A</v>
      </c>
      <c r="G801" s="163">
        <f t="shared" si="131"/>
        <v>5</v>
      </c>
      <c r="H801" s="163" t="s">
        <v>42</v>
      </c>
      <c r="I801" s="164" t="s">
        <v>3510</v>
      </c>
      <c r="J801" s="164" t="s">
        <v>3073</v>
      </c>
      <c r="K801" s="165"/>
      <c r="L801" s="165"/>
      <c r="M801" s="165"/>
      <c r="N801" s="164"/>
      <c r="O801" s="66" t="s">
        <v>42</v>
      </c>
      <c r="P801" s="66" t="str">
        <f t="shared" si="130"/>
        <v>0..1</v>
      </c>
      <c r="Q801" s="167" t="s">
        <v>3511</v>
      </c>
      <c r="R801" s="168" t="s">
        <v>3512</v>
      </c>
      <c r="S801" s="166"/>
      <c r="T801" s="169"/>
      <c r="U801" s="163" t="s">
        <v>42</v>
      </c>
      <c r="V801" s="166"/>
      <c r="W801" s="170"/>
      <c r="X801" s="38"/>
      <c r="Y801" s="171" t="s">
        <v>47</v>
      </c>
      <c r="Z801" s="171" t="s">
        <v>47</v>
      </c>
      <c r="AA801" s="57"/>
      <c r="AB801" s="13" t="str">
        <f t="shared" si="132"/>
        <v>/rsm:CrossIndustryInvoice/rsm:SupplyChainTradeTransaction/ram:ApplicableHeaderTradeSettlement/ram:InvoicerTradeParty/ram:SpecifiedLegalOrganization</v>
      </c>
      <c r="AC801" s="13" t="str">
        <f t="shared" si="133"/>
        <v>/ram:PostalTradeAddress</v>
      </c>
      <c r="AD801" s="14">
        <f>COUNTIFS(R$4:R801,AB801)</f>
        <v>1</v>
      </c>
      <c r="AE801" s="57"/>
      <c r="AF801" s="162" t="str">
        <f t="shared" si="125"/>
        <v>EXT</v>
      </c>
      <c r="AG801" s="163">
        <f t="shared" si="127"/>
        <v>5</v>
      </c>
      <c r="AH801" s="163" t="str">
        <f t="shared" si="126"/>
        <v>0..1</v>
      </c>
      <c r="AI801" s="164" t="s">
        <v>1632</v>
      </c>
      <c r="AJ801" s="164" t="s">
        <v>1633</v>
      </c>
      <c r="AK801" s="165"/>
      <c r="AL801" s="165"/>
      <c r="AM801" s="165"/>
      <c r="AN801" s="164"/>
      <c r="AO801" s="66" t="str">
        <f t="shared" si="124"/>
        <v>0..1</v>
      </c>
      <c r="AP801" s="66" t="str">
        <f t="shared" si="124"/>
        <v>0..1</v>
      </c>
      <c r="AQ801" s="167" t="str">
        <f t="shared" si="124"/>
        <v>/rsm:CrossIndustryInvoice
/rsm:SupplyChainTradeTransaction
/ram:ApplicableHeaderTradeSettlement
/ram:InvoicerTradeParty
/ram:SpecifiedLegalOrganization
/ram:PostalTradeAddress</v>
      </c>
      <c r="AR801" s="168" t="str">
        <f t="shared" si="124"/>
        <v>/rsm:CrossIndustryInvoice/rsm:SupplyChainTradeTransaction/ram:ApplicableHeaderTradeSettlement/ram:InvoicerTradeParty/ram:SpecifiedLegalOrganization/ram:PostalTradeAddress</v>
      </c>
      <c r="AS801" s="166"/>
      <c r="AT801" s="169"/>
      <c r="AU801" s="163" t="str">
        <f t="shared" si="128"/>
        <v>0..1</v>
      </c>
      <c r="AV801" s="166"/>
      <c r="AW801" s="170"/>
      <c r="AX801" s="7"/>
      <c r="AY801" s="171" t="str">
        <f t="shared" si="129"/>
        <v>EXTENDED</v>
      </c>
      <c r="AZ801" s="171" t="str">
        <f t="shared" si="129"/>
        <v>EXTENDED</v>
      </c>
      <c r="BA801" s="1"/>
      <c r="BB801" s="57"/>
      <c r="BE801"/>
      <c r="BF801" s="1"/>
      <c r="BG801" s="1"/>
      <c r="BH801" s="1"/>
      <c r="BI801" s="1"/>
      <c r="BJ801" s="1"/>
      <c r="BK801" s="1"/>
      <c r="BL801" s="1"/>
      <c r="BM801" s="1"/>
      <c r="BN801" s="1"/>
      <c r="BO801" s="1"/>
      <c r="BP801" s="1"/>
      <c r="BQ801" s="1"/>
      <c r="BR801" s="1"/>
      <c r="BS801" s="1"/>
      <c r="BT801" s="1"/>
      <c r="BU801" s="1"/>
      <c r="BV801" s="1"/>
      <c r="BW801" s="1"/>
      <c r="BX801" s="1"/>
      <c r="BY801" s="1"/>
      <c r="BZ801" s="1"/>
    </row>
    <row r="802" spans="1:78" s="59" customFormat="1" ht="120" x14ac:dyDescent="0.2">
      <c r="A802" s="45" t="str">
        <f t="shared" si="134"/>
        <v>EXT</v>
      </c>
      <c r="B802" s="131" t="s">
        <v>304</v>
      </c>
      <c r="C802" s="131"/>
      <c r="D802" s="215" t="s">
        <v>3431</v>
      </c>
      <c r="E802" s="61" t="s">
        <v>41</v>
      </c>
      <c r="F802" s="282" t="e">
        <v>#N/A</v>
      </c>
      <c r="G802" s="62">
        <f t="shared" si="131"/>
        <v>6</v>
      </c>
      <c r="H802" s="62" t="s">
        <v>42</v>
      </c>
      <c r="I802" s="64" t="s">
        <v>1634</v>
      </c>
      <c r="J802" s="64" t="s">
        <v>1635</v>
      </c>
      <c r="K802" s="65" t="s">
        <v>1636</v>
      </c>
      <c r="L802" s="65"/>
      <c r="M802" s="65"/>
      <c r="N802" s="64"/>
      <c r="O802" s="66" t="s">
        <v>42</v>
      </c>
      <c r="P802" s="66" t="str">
        <f t="shared" si="130"/>
        <v>0..1</v>
      </c>
      <c r="Q802" s="6" t="s">
        <v>3513</v>
      </c>
      <c r="R802" s="67" t="s">
        <v>3514</v>
      </c>
      <c r="S802" s="66" t="s">
        <v>73</v>
      </c>
      <c r="T802" s="68" t="s">
        <v>56</v>
      </c>
      <c r="U802" s="62" t="s">
        <v>42</v>
      </c>
      <c r="V802" s="66"/>
      <c r="W802" s="69"/>
      <c r="X802" s="38"/>
      <c r="Y802" s="70" t="s">
        <v>47</v>
      </c>
      <c r="Z802" s="70" t="s">
        <v>47</v>
      </c>
      <c r="AA802" s="57"/>
      <c r="AB802" s="13" t="str">
        <f t="shared" si="132"/>
        <v>/rsm:CrossIndustryInvoice/rsm:SupplyChainTradeTransaction/ram:ApplicableHeaderTradeSettlement/ram:InvoicerTradeParty/ram:SpecifiedLegalOrganization/ram:PostalTradeAddress</v>
      </c>
      <c r="AC802" s="13" t="str">
        <f t="shared" si="133"/>
        <v>/ram:PostcodeCode</v>
      </c>
      <c r="AD802" s="14">
        <f>COUNTIFS(R$4:R802,AB802)</f>
        <v>1</v>
      </c>
      <c r="AE802" s="57"/>
      <c r="AF802" s="61" t="str">
        <f t="shared" si="125"/>
        <v>EXT</v>
      </c>
      <c r="AG802" s="62">
        <f t="shared" si="127"/>
        <v>6</v>
      </c>
      <c r="AH802" s="62" t="str">
        <f t="shared" si="126"/>
        <v>0..1</v>
      </c>
      <c r="AI802" s="64" t="s">
        <v>2544</v>
      </c>
      <c r="AJ802" s="64"/>
      <c r="AK802" s="65"/>
      <c r="AL802" s="65"/>
      <c r="AM802" s="65"/>
      <c r="AN802" s="64"/>
      <c r="AO802" s="66" t="str">
        <f t="shared" si="124"/>
        <v>0..1</v>
      </c>
      <c r="AP802" s="66" t="str">
        <f t="shared" si="124"/>
        <v>0..1</v>
      </c>
      <c r="AQ802" s="6" t="str">
        <f t="shared" si="124"/>
        <v>/rsm:CrossIndustryInvoice
/rsm:SupplyChainTradeTransaction
/ram:ApplicableHeaderTradeSettlement
/ram:InvoicerTradeParty
/ram:SpecifiedLegalOrganization
/ram:PostalTradeAddress
/ram:PostcodeCode</v>
      </c>
      <c r="AR802" s="67" t="str">
        <f t="shared" si="124"/>
        <v>/rsm:CrossIndustryInvoice/rsm:SupplyChainTradeTransaction/ram:ApplicableHeaderTradeSettlement/ram:InvoicerTradeParty/ram:SpecifiedLegalOrganization/ram:PostalTradeAddress/ram:PostcodeCode</v>
      </c>
      <c r="AS802" s="66" t="s">
        <v>73</v>
      </c>
      <c r="AT802" s="68" t="s">
        <v>56</v>
      </c>
      <c r="AU802" s="62" t="str">
        <f t="shared" si="128"/>
        <v>0..1</v>
      </c>
      <c r="AV802" s="66"/>
      <c r="AW802" s="69"/>
      <c r="AX802" s="7"/>
      <c r="AY802" s="70" t="str">
        <f t="shared" si="129"/>
        <v>EXTENDED</v>
      </c>
      <c r="AZ802" s="70" t="str">
        <f t="shared" si="129"/>
        <v>EXTENDED</v>
      </c>
      <c r="BA802" s="1"/>
      <c r="BB802" s="57"/>
      <c r="BE802"/>
      <c r="BF802" s="1"/>
      <c r="BG802" s="1"/>
      <c r="BH802" s="1"/>
      <c r="BI802" s="1"/>
      <c r="BJ802" s="1"/>
      <c r="BK802" s="1"/>
      <c r="BL802" s="1"/>
      <c r="BM802" s="1"/>
      <c r="BN802" s="1"/>
      <c r="BO802" s="1"/>
      <c r="BP802" s="1"/>
      <c r="BQ802" s="1"/>
      <c r="BR802" s="1"/>
      <c r="BS802" s="1"/>
      <c r="BT802" s="1"/>
      <c r="BU802" s="1"/>
      <c r="BV802" s="1"/>
      <c r="BW802" s="1"/>
      <c r="BX802" s="1"/>
      <c r="BY802" s="1"/>
      <c r="BZ802" s="1"/>
    </row>
    <row r="803" spans="1:78" s="59" customFormat="1" ht="120" x14ac:dyDescent="0.2">
      <c r="A803" s="45" t="str">
        <f t="shared" si="134"/>
        <v>EXT</v>
      </c>
      <c r="B803" s="131" t="s">
        <v>304</v>
      </c>
      <c r="C803" s="131"/>
      <c r="D803" s="215" t="s">
        <v>3431</v>
      </c>
      <c r="E803" s="61" t="s">
        <v>41</v>
      </c>
      <c r="F803" s="282" t="e">
        <v>#N/A</v>
      </c>
      <c r="G803" s="62">
        <f t="shared" si="131"/>
        <v>6</v>
      </c>
      <c r="H803" s="62" t="s">
        <v>42</v>
      </c>
      <c r="I803" s="64" t="s">
        <v>1640</v>
      </c>
      <c r="J803" s="64" t="s">
        <v>1641</v>
      </c>
      <c r="K803" s="65" t="s">
        <v>1642</v>
      </c>
      <c r="L803" s="65"/>
      <c r="M803" s="65"/>
      <c r="N803" s="64"/>
      <c r="O803" s="66" t="s">
        <v>42</v>
      </c>
      <c r="P803" s="66" t="str">
        <f t="shared" si="130"/>
        <v>0..1</v>
      </c>
      <c r="Q803" s="6" t="s">
        <v>3515</v>
      </c>
      <c r="R803" s="67" t="s">
        <v>3516</v>
      </c>
      <c r="S803" s="66" t="s">
        <v>73</v>
      </c>
      <c r="T803" s="68" t="s">
        <v>56</v>
      </c>
      <c r="U803" s="62" t="s">
        <v>42</v>
      </c>
      <c r="V803" s="66"/>
      <c r="W803" s="69"/>
      <c r="X803" s="38"/>
      <c r="Y803" s="70" t="s">
        <v>47</v>
      </c>
      <c r="Z803" s="70" t="s">
        <v>47</v>
      </c>
      <c r="AA803" s="57"/>
      <c r="AB803" s="13" t="str">
        <f t="shared" si="132"/>
        <v>/rsm:CrossIndustryInvoice/rsm:SupplyChainTradeTransaction/ram:ApplicableHeaderTradeSettlement/ram:InvoicerTradeParty/ram:SpecifiedLegalOrganization/ram:PostalTradeAddress</v>
      </c>
      <c r="AC803" s="13" t="str">
        <f t="shared" si="133"/>
        <v>/ram:LineOne</v>
      </c>
      <c r="AD803" s="14">
        <f>COUNTIFS(R$4:R803,AB803)</f>
        <v>1</v>
      </c>
      <c r="AE803" s="57"/>
      <c r="AF803" s="61" t="str">
        <f t="shared" si="125"/>
        <v>EXT</v>
      </c>
      <c r="AG803" s="62">
        <f t="shared" si="127"/>
        <v>6</v>
      </c>
      <c r="AH803" s="62" t="str">
        <f t="shared" si="126"/>
        <v>0..1</v>
      </c>
      <c r="AI803" s="64" t="s">
        <v>2547</v>
      </c>
      <c r="AJ803" s="64"/>
      <c r="AK803" s="65"/>
      <c r="AL803" s="65"/>
      <c r="AM803" s="65"/>
      <c r="AN803" s="64"/>
      <c r="AO803" s="66" t="str">
        <f t="shared" si="124"/>
        <v>0..1</v>
      </c>
      <c r="AP803" s="66" t="str">
        <f t="shared" si="124"/>
        <v>0..1</v>
      </c>
      <c r="AQ803" s="6" t="str">
        <f t="shared" si="124"/>
        <v>/rsm:CrossIndustryInvoice
/rsm:SupplyChainTradeTransaction
/ram:ApplicableHeaderTradeSettlement
/ram:InvoicerTradeParty
/ram:SpecifiedLegalOrganization
/ram:PostalTradeAddress
/ram:LineOne</v>
      </c>
      <c r="AR803" s="67" t="str">
        <f t="shared" si="124"/>
        <v>/rsm:CrossIndustryInvoice/rsm:SupplyChainTradeTransaction/ram:ApplicableHeaderTradeSettlement/ram:InvoicerTradeParty/ram:SpecifiedLegalOrganization/ram:PostalTradeAddress/ram:LineOne</v>
      </c>
      <c r="AS803" s="66" t="s">
        <v>73</v>
      </c>
      <c r="AT803" s="68" t="s">
        <v>56</v>
      </c>
      <c r="AU803" s="62" t="str">
        <f t="shared" si="128"/>
        <v>0..1</v>
      </c>
      <c r="AV803" s="66"/>
      <c r="AW803" s="69"/>
      <c r="AX803" s="7"/>
      <c r="AY803" s="70" t="str">
        <f t="shared" si="129"/>
        <v>EXTENDED</v>
      </c>
      <c r="AZ803" s="70" t="str">
        <f t="shared" si="129"/>
        <v>EXTENDED</v>
      </c>
      <c r="BA803" s="1"/>
      <c r="BB803" s="57"/>
      <c r="BE803"/>
      <c r="BF803" s="1"/>
      <c r="BG803" s="1"/>
      <c r="BH803" s="1"/>
      <c r="BI803" s="1"/>
      <c r="BJ803" s="1"/>
      <c r="BK803" s="1"/>
      <c r="BL803" s="1"/>
      <c r="BM803" s="1"/>
      <c r="BN803" s="1"/>
      <c r="BO803" s="1"/>
      <c r="BP803" s="1"/>
      <c r="BQ803" s="1"/>
      <c r="BR803" s="1"/>
      <c r="BS803" s="1"/>
      <c r="BT803" s="1"/>
      <c r="BU803" s="1"/>
      <c r="BV803" s="1"/>
      <c r="BW803" s="1"/>
      <c r="BX803" s="1"/>
      <c r="BY803" s="1"/>
      <c r="BZ803" s="1"/>
    </row>
    <row r="804" spans="1:78" s="59" customFormat="1" ht="120" x14ac:dyDescent="0.2">
      <c r="A804" s="45" t="str">
        <f t="shared" si="134"/>
        <v>EXT</v>
      </c>
      <c r="B804" s="131" t="s">
        <v>304</v>
      </c>
      <c r="C804" s="131"/>
      <c r="D804" s="215" t="s">
        <v>3431</v>
      </c>
      <c r="E804" s="61" t="s">
        <v>41</v>
      </c>
      <c r="F804" s="282" t="e">
        <v>#N/A</v>
      </c>
      <c r="G804" s="62">
        <f t="shared" si="131"/>
        <v>6</v>
      </c>
      <c r="H804" s="62" t="s">
        <v>42</v>
      </c>
      <c r="I804" s="64" t="s">
        <v>1646</v>
      </c>
      <c r="J804" s="64" t="s">
        <v>1647</v>
      </c>
      <c r="K804" s="65"/>
      <c r="L804" s="65"/>
      <c r="M804" s="65" t="str">
        <f>MID(SUBSTITUTE(SUBSTITUTE(R804,"/",_xlfn.CONCAT(CHAR(10),"/")),"/",_xlfn.CONCAT(CHAR(10),"/"),G804+1),2,500)</f>
        <v>/rsm:CrossIndustryInvoice
/rsm:SupplyChainTradeTransaction
/ram:ApplicableHeaderTradeSettlement
/ram:InvoicerTradeParty
/ram:SpecifiedLegalOrganization
/ram:PostalTradeAddress
/ram:LineTwo</v>
      </c>
      <c r="N804" s="64"/>
      <c r="O804" s="66" t="s">
        <v>42</v>
      </c>
      <c r="P804" s="66" t="str">
        <f t="shared" si="130"/>
        <v>0..1</v>
      </c>
      <c r="Q804" s="6" t="s">
        <v>3517</v>
      </c>
      <c r="R804" s="67" t="s">
        <v>3518</v>
      </c>
      <c r="S804" s="66" t="s">
        <v>73</v>
      </c>
      <c r="T804" s="68" t="s">
        <v>56</v>
      </c>
      <c r="U804" s="62" t="s">
        <v>42</v>
      </c>
      <c r="V804" s="66"/>
      <c r="W804" s="69"/>
      <c r="X804" s="38"/>
      <c r="Y804" s="70" t="s">
        <v>47</v>
      </c>
      <c r="Z804" s="70" t="s">
        <v>47</v>
      </c>
      <c r="AA804" s="57"/>
      <c r="AB804" s="13" t="str">
        <f t="shared" si="132"/>
        <v>/rsm:CrossIndustryInvoice/rsm:SupplyChainTradeTransaction/ram:ApplicableHeaderTradeSettlement/ram:InvoicerTradeParty/ram:SpecifiedLegalOrganization/ram:PostalTradeAddress</v>
      </c>
      <c r="AC804" s="13" t="str">
        <f t="shared" si="133"/>
        <v>/ram:LineTwo</v>
      </c>
      <c r="AD804" s="14">
        <f>COUNTIFS(R$4:R804,AB804)</f>
        <v>1</v>
      </c>
      <c r="AE804" s="57"/>
      <c r="AF804" s="61" t="str">
        <f t="shared" si="125"/>
        <v>EXT</v>
      </c>
      <c r="AG804" s="62">
        <f t="shared" si="127"/>
        <v>6</v>
      </c>
      <c r="AH804" s="62" t="str">
        <f t="shared" si="126"/>
        <v>0..1</v>
      </c>
      <c r="AI804" s="64" t="s">
        <v>2550</v>
      </c>
      <c r="AJ804" s="64"/>
      <c r="AK804" s="65"/>
      <c r="AL804" s="65"/>
      <c r="AM804" s="65"/>
      <c r="AN804" s="64"/>
      <c r="AO804" s="66" t="str">
        <f t="shared" si="124"/>
        <v>0..1</v>
      </c>
      <c r="AP804" s="66" t="str">
        <f t="shared" si="124"/>
        <v>0..1</v>
      </c>
      <c r="AQ804" s="6" t="str">
        <f t="shared" si="124"/>
        <v>/rsm:CrossIndustryInvoice
/rsm:SupplyChainTradeTransaction
/ram:ApplicableHeaderTradeSettlement
/ram:InvoicerTradeParty
/ram:SpecifiedLegalOrganization
/ram:PostalTradeAddress
/ram:LineTwo</v>
      </c>
      <c r="AR804" s="67" t="str">
        <f t="shared" si="124"/>
        <v>/rsm:CrossIndustryInvoice/rsm:SupplyChainTradeTransaction/ram:ApplicableHeaderTradeSettlement/ram:InvoicerTradeParty/ram:SpecifiedLegalOrganization/ram:PostalTradeAddress/ram:LineTwo</v>
      </c>
      <c r="AS804" s="66" t="s">
        <v>73</v>
      </c>
      <c r="AT804" s="68" t="s">
        <v>56</v>
      </c>
      <c r="AU804" s="62" t="str">
        <f t="shared" si="128"/>
        <v>0..1</v>
      </c>
      <c r="AV804" s="66"/>
      <c r="AW804" s="69"/>
      <c r="AX804" s="7"/>
      <c r="AY804" s="70" t="str">
        <f t="shared" si="129"/>
        <v>EXTENDED</v>
      </c>
      <c r="AZ804" s="70" t="str">
        <f t="shared" si="129"/>
        <v>EXTENDED</v>
      </c>
      <c r="BA804" s="1"/>
      <c r="BB804" s="57"/>
      <c r="BE804"/>
      <c r="BF804" s="1"/>
      <c r="BG804" s="1"/>
      <c r="BH804" s="1"/>
      <c r="BI804" s="1"/>
      <c r="BJ804" s="1"/>
      <c r="BK804" s="1"/>
      <c r="BL804" s="1"/>
      <c r="BM804" s="1"/>
      <c r="BN804" s="1"/>
      <c r="BO804" s="1"/>
      <c r="BP804" s="1"/>
      <c r="BQ804" s="1"/>
      <c r="BR804" s="1"/>
      <c r="BS804" s="1"/>
      <c r="BT804" s="1"/>
      <c r="BU804" s="1"/>
      <c r="BV804" s="1"/>
      <c r="BW804" s="1"/>
      <c r="BX804" s="1"/>
      <c r="BY804" s="1"/>
      <c r="BZ804" s="1"/>
    </row>
    <row r="805" spans="1:78" s="59" customFormat="1" ht="120" x14ac:dyDescent="0.2">
      <c r="A805" s="45" t="str">
        <f t="shared" si="134"/>
        <v>EXT</v>
      </c>
      <c r="B805" s="131" t="s">
        <v>304</v>
      </c>
      <c r="C805" s="131"/>
      <c r="D805" s="215" t="s">
        <v>3431</v>
      </c>
      <c r="E805" s="61" t="s">
        <v>41</v>
      </c>
      <c r="F805" s="282" t="e">
        <v>#N/A</v>
      </c>
      <c r="G805" s="62">
        <f t="shared" si="131"/>
        <v>6</v>
      </c>
      <c r="H805" s="62" t="s">
        <v>42</v>
      </c>
      <c r="I805" s="64" t="s">
        <v>1651</v>
      </c>
      <c r="J805" s="64" t="s">
        <v>1647</v>
      </c>
      <c r="K805" s="65"/>
      <c r="L805" s="65"/>
      <c r="M805" s="65"/>
      <c r="N805" s="64"/>
      <c r="O805" s="66" t="s">
        <v>42</v>
      </c>
      <c r="P805" s="66" t="str">
        <f t="shared" si="130"/>
        <v>0..1</v>
      </c>
      <c r="Q805" s="6" t="s">
        <v>3519</v>
      </c>
      <c r="R805" s="67" t="s">
        <v>3520</v>
      </c>
      <c r="S805" s="66" t="s">
        <v>73</v>
      </c>
      <c r="T805" s="68" t="s">
        <v>56</v>
      </c>
      <c r="U805" s="62" t="s">
        <v>42</v>
      </c>
      <c r="V805" s="66"/>
      <c r="W805" s="69"/>
      <c r="X805" s="38"/>
      <c r="Y805" s="70" t="s">
        <v>47</v>
      </c>
      <c r="Z805" s="70" t="s">
        <v>47</v>
      </c>
      <c r="AA805" s="190"/>
      <c r="AB805" s="13" t="str">
        <f t="shared" si="132"/>
        <v>/rsm:CrossIndustryInvoice/rsm:SupplyChainTradeTransaction/ram:ApplicableHeaderTradeSettlement/ram:InvoicerTradeParty/ram:SpecifiedLegalOrganization/ram:PostalTradeAddress</v>
      </c>
      <c r="AC805" s="13" t="str">
        <f t="shared" si="133"/>
        <v>/ram:LineThree</v>
      </c>
      <c r="AD805" s="14">
        <f>COUNTIFS(R$4:R805,AB805)</f>
        <v>1</v>
      </c>
      <c r="AE805" s="11"/>
      <c r="AF805" s="61" t="str">
        <f t="shared" si="125"/>
        <v>EXT</v>
      </c>
      <c r="AG805" s="62">
        <f t="shared" si="127"/>
        <v>6</v>
      </c>
      <c r="AH805" s="62" t="str">
        <f t="shared" si="126"/>
        <v>0..1</v>
      </c>
      <c r="AI805" s="64" t="s">
        <v>2553</v>
      </c>
      <c r="AJ805" s="64"/>
      <c r="AK805" s="65"/>
      <c r="AL805" s="65"/>
      <c r="AM805" s="65"/>
      <c r="AN805" s="64"/>
      <c r="AO805" s="66" t="str">
        <f t="shared" si="124"/>
        <v>0..1</v>
      </c>
      <c r="AP805" s="66" t="str">
        <f t="shared" si="124"/>
        <v>0..1</v>
      </c>
      <c r="AQ805" s="6" t="str">
        <f t="shared" si="124"/>
        <v>/rsm:CrossIndustryInvoice
/rsm:SupplyChainTradeTransaction
/ram:ApplicableHeaderTradeSettlement
/ram:InvoicerTradeParty
/ram:SpecifiedLegalOrganization
/ram:PostalTradeAddress
/ram:LineThree</v>
      </c>
      <c r="AR805" s="67" t="str">
        <f t="shared" si="124"/>
        <v>/rsm:CrossIndustryInvoice/rsm:SupplyChainTradeTransaction/ram:ApplicableHeaderTradeSettlement/ram:InvoicerTradeParty/ram:SpecifiedLegalOrganization/ram:PostalTradeAddress/ram:LineThree</v>
      </c>
      <c r="AS805" s="66" t="s">
        <v>73</v>
      </c>
      <c r="AT805" s="68" t="s">
        <v>56</v>
      </c>
      <c r="AU805" s="62" t="str">
        <f t="shared" si="128"/>
        <v>0..1</v>
      </c>
      <c r="AV805" s="66"/>
      <c r="AW805" s="69"/>
      <c r="AX805" s="7"/>
      <c r="AY805" s="70" t="str">
        <f t="shared" si="129"/>
        <v>EXTENDED</v>
      </c>
      <c r="AZ805" s="70" t="str">
        <f t="shared" si="129"/>
        <v>EXTENDED</v>
      </c>
      <c r="BA805" s="1"/>
      <c r="BB805" s="57"/>
      <c r="BE805"/>
      <c r="BF805" s="1"/>
      <c r="BG805" s="1"/>
      <c r="BH805" s="1"/>
      <c r="BI805" s="1"/>
      <c r="BJ805" s="1"/>
      <c r="BK805" s="1"/>
      <c r="BL805" s="1"/>
      <c r="BM805" s="1"/>
      <c r="BN805" s="1"/>
      <c r="BO805" s="1"/>
      <c r="BP805" s="1"/>
      <c r="BQ805" s="1"/>
      <c r="BR805" s="1"/>
      <c r="BS805" s="1"/>
      <c r="BT805" s="1"/>
      <c r="BU805" s="1"/>
      <c r="BV805" s="1"/>
      <c r="BW805" s="1"/>
      <c r="BX805" s="1"/>
      <c r="BY805" s="1"/>
      <c r="BZ805" s="1"/>
    </row>
    <row r="806" spans="1:78" s="59" customFormat="1" ht="120" x14ac:dyDescent="0.2">
      <c r="A806" s="45" t="str">
        <f t="shared" si="134"/>
        <v>EXT</v>
      </c>
      <c r="B806" s="131" t="s">
        <v>304</v>
      </c>
      <c r="C806" s="131"/>
      <c r="D806" s="215" t="s">
        <v>3431</v>
      </c>
      <c r="E806" s="61" t="s">
        <v>41</v>
      </c>
      <c r="F806" s="282" t="e">
        <v>#N/A</v>
      </c>
      <c r="G806" s="62">
        <f t="shared" si="131"/>
        <v>6</v>
      </c>
      <c r="H806" s="62" t="s">
        <v>42</v>
      </c>
      <c r="I806" s="64" t="s">
        <v>1655</v>
      </c>
      <c r="J806" s="64" t="s">
        <v>1931</v>
      </c>
      <c r="K806" s="65"/>
      <c r="L806" s="65"/>
      <c r="M806" s="65"/>
      <c r="N806" s="64"/>
      <c r="O806" s="66" t="s">
        <v>42</v>
      </c>
      <c r="P806" s="66" t="str">
        <f t="shared" si="130"/>
        <v>0..1</v>
      </c>
      <c r="Q806" s="6" t="s">
        <v>3521</v>
      </c>
      <c r="R806" s="67" t="s">
        <v>3522</v>
      </c>
      <c r="S806" s="66" t="s">
        <v>73</v>
      </c>
      <c r="T806" s="68" t="s">
        <v>56</v>
      </c>
      <c r="U806" s="62" t="s">
        <v>42</v>
      </c>
      <c r="V806" s="66"/>
      <c r="W806" s="69"/>
      <c r="X806" s="38"/>
      <c r="Y806" s="70" t="s">
        <v>47</v>
      </c>
      <c r="Z806" s="70" t="s">
        <v>47</v>
      </c>
      <c r="AA806" s="190"/>
      <c r="AB806" s="13" t="str">
        <f t="shared" si="132"/>
        <v>/rsm:CrossIndustryInvoice/rsm:SupplyChainTradeTransaction/ram:ApplicableHeaderTradeSettlement/ram:InvoicerTradeParty/ram:SpecifiedLegalOrganization/ram:PostalTradeAddress</v>
      </c>
      <c r="AC806" s="13" t="str">
        <f t="shared" si="133"/>
        <v>/ram:CityName</v>
      </c>
      <c r="AD806" s="14">
        <f>COUNTIFS(R$4:R806,AB806)</f>
        <v>1</v>
      </c>
      <c r="AE806" s="11"/>
      <c r="AF806" s="61" t="str">
        <f t="shared" si="125"/>
        <v>EXT</v>
      </c>
      <c r="AG806" s="62">
        <f t="shared" si="127"/>
        <v>6</v>
      </c>
      <c r="AH806" s="62" t="str">
        <f t="shared" si="126"/>
        <v>0..1</v>
      </c>
      <c r="AI806" s="64" t="s">
        <v>2893</v>
      </c>
      <c r="AJ806" s="64"/>
      <c r="AK806" s="65"/>
      <c r="AL806" s="65"/>
      <c r="AM806" s="65"/>
      <c r="AN806" s="64"/>
      <c r="AO806" s="66" t="str">
        <f t="shared" si="124"/>
        <v>0..1</v>
      </c>
      <c r="AP806" s="66" t="str">
        <f t="shared" si="124"/>
        <v>0..1</v>
      </c>
      <c r="AQ806" s="6" t="str">
        <f t="shared" si="124"/>
        <v>/rsm:CrossIndustryInvoice
/rsm:SupplyChainTradeTransaction
/ram:ApplicableHeaderTradeSettlement
/ram:InvoicerTradeParty
/ram:SpecifiedLegalOrganization
/ram:PostalTradeAddress
/ram:CityName</v>
      </c>
      <c r="AR806" s="67" t="str">
        <f t="shared" si="124"/>
        <v>/rsm:CrossIndustryInvoice/rsm:SupplyChainTradeTransaction/ram:ApplicableHeaderTradeSettlement/ram:InvoicerTradeParty/ram:SpecifiedLegalOrganization/ram:PostalTradeAddress/ram:CityName</v>
      </c>
      <c r="AS806" s="66" t="s">
        <v>73</v>
      </c>
      <c r="AT806" s="68" t="s">
        <v>56</v>
      </c>
      <c r="AU806" s="62" t="str">
        <f t="shared" si="128"/>
        <v>0..1</v>
      </c>
      <c r="AV806" s="66"/>
      <c r="AW806" s="69"/>
      <c r="AX806" s="7"/>
      <c r="AY806" s="70" t="str">
        <f t="shared" si="129"/>
        <v>EXTENDED</v>
      </c>
      <c r="AZ806" s="70" t="str">
        <f t="shared" si="129"/>
        <v>EXTENDED</v>
      </c>
      <c r="BA806" s="1"/>
      <c r="BB806" s="57"/>
      <c r="BE806"/>
      <c r="BF806" s="1"/>
      <c r="BG806" s="1"/>
      <c r="BH806" s="1"/>
      <c r="BI806" s="1"/>
      <c r="BJ806" s="1"/>
      <c r="BK806" s="1"/>
      <c r="BL806" s="1"/>
      <c r="BM806" s="1"/>
      <c r="BN806" s="1"/>
      <c r="BO806" s="1"/>
      <c r="BP806" s="1"/>
      <c r="BQ806" s="1"/>
      <c r="BR806" s="1"/>
      <c r="BS806" s="1"/>
      <c r="BT806" s="1"/>
      <c r="BU806" s="1"/>
      <c r="BV806" s="1"/>
      <c r="BW806" s="1"/>
      <c r="BX806" s="1"/>
      <c r="BY806" s="1"/>
      <c r="BZ806" s="1"/>
    </row>
    <row r="807" spans="1:78" s="59" customFormat="1" ht="120" x14ac:dyDescent="0.2">
      <c r="A807" s="45" t="str">
        <f t="shared" si="134"/>
        <v>EXT</v>
      </c>
      <c r="B807" s="131" t="s">
        <v>304</v>
      </c>
      <c r="C807" s="131"/>
      <c r="D807" s="215" t="s">
        <v>3431</v>
      </c>
      <c r="E807" s="61" t="s">
        <v>41</v>
      </c>
      <c r="F807" s="282" t="e">
        <v>#N/A</v>
      </c>
      <c r="G807" s="62">
        <f t="shared" si="131"/>
        <v>6</v>
      </c>
      <c r="H807" s="62" t="s">
        <v>32</v>
      </c>
      <c r="I807" s="64" t="s">
        <v>1660</v>
      </c>
      <c r="J807" s="64" t="s">
        <v>1661</v>
      </c>
      <c r="K807" s="65" t="s">
        <v>480</v>
      </c>
      <c r="L807" s="65"/>
      <c r="M807" s="65"/>
      <c r="N807" s="64"/>
      <c r="O807" s="66" t="s">
        <v>32</v>
      </c>
      <c r="P807" s="66" t="str">
        <f t="shared" si="130"/>
        <v>1..1</v>
      </c>
      <c r="Q807" s="6" t="s">
        <v>3523</v>
      </c>
      <c r="R807" s="67" t="s">
        <v>3524</v>
      </c>
      <c r="S807" s="66" t="s">
        <v>131</v>
      </c>
      <c r="T807" s="68" t="s">
        <v>56</v>
      </c>
      <c r="U807" s="62" t="s">
        <v>42</v>
      </c>
      <c r="V807" s="66"/>
      <c r="W807" s="69"/>
      <c r="X807" s="38"/>
      <c r="Y807" s="70" t="s">
        <v>47</v>
      </c>
      <c r="Z807" s="70" t="s">
        <v>47</v>
      </c>
      <c r="AA807" s="190"/>
      <c r="AB807" s="13" t="str">
        <f t="shared" si="132"/>
        <v>/rsm:CrossIndustryInvoice/rsm:SupplyChainTradeTransaction/ram:ApplicableHeaderTradeSettlement/ram:InvoicerTradeParty/ram:SpecifiedLegalOrganization/ram:PostalTradeAddress</v>
      </c>
      <c r="AC807" s="13" t="str">
        <f t="shared" si="133"/>
        <v>/ram:CountryID</v>
      </c>
      <c r="AD807" s="14">
        <f>COUNTIFS(R$4:R807,AB807)</f>
        <v>1</v>
      </c>
      <c r="AE807" s="11"/>
      <c r="AF807" s="61" t="str">
        <f t="shared" si="125"/>
        <v>EXT</v>
      </c>
      <c r="AG807" s="62">
        <f t="shared" si="127"/>
        <v>6</v>
      </c>
      <c r="AH807" s="62" t="str">
        <f t="shared" si="126"/>
        <v>1..1</v>
      </c>
      <c r="AI807" s="64" t="s">
        <v>2559</v>
      </c>
      <c r="AJ807" s="64"/>
      <c r="AK807" s="65"/>
      <c r="AL807" s="65"/>
      <c r="AM807" s="65"/>
      <c r="AN807" s="64"/>
      <c r="AO807" s="66" t="str">
        <f t="shared" si="124"/>
        <v>1..1</v>
      </c>
      <c r="AP807" s="66" t="str">
        <f t="shared" si="124"/>
        <v>1..1</v>
      </c>
      <c r="AQ807" s="6" t="str">
        <f t="shared" si="124"/>
        <v>/rsm:CrossIndustryInvoice
/rsm:SupplyChainTradeTransaction
/ram:ApplicableHeaderTradeSettlement
/ram:InvoicerTradeParty
/ram:SpecifiedLegalOrganization
/ram:PostalTradeAddress
/ram:CountryID</v>
      </c>
      <c r="AR807" s="67" t="str">
        <f t="shared" si="124"/>
        <v>/rsm:CrossIndustryInvoice/rsm:SupplyChainTradeTransaction/ram:ApplicableHeaderTradeSettlement/ram:InvoicerTradeParty/ram:SpecifiedLegalOrganization/ram:PostalTradeAddress/ram:CountryID</v>
      </c>
      <c r="AS807" s="66" t="s">
        <v>131</v>
      </c>
      <c r="AT807" s="68" t="s">
        <v>56</v>
      </c>
      <c r="AU807" s="62" t="str">
        <f t="shared" si="128"/>
        <v>0..1</v>
      </c>
      <c r="AV807" s="66"/>
      <c r="AW807" s="69"/>
      <c r="AX807" s="7"/>
      <c r="AY807" s="70" t="str">
        <f t="shared" si="129"/>
        <v>EXTENDED</v>
      </c>
      <c r="AZ807" s="70" t="str">
        <f t="shared" si="129"/>
        <v>EXTENDED</v>
      </c>
      <c r="BA807" s="1"/>
      <c r="BB807" s="57"/>
      <c r="BE807"/>
      <c r="BF807" s="1"/>
      <c r="BG807" s="1"/>
      <c r="BH807" s="1"/>
      <c r="BI807" s="1"/>
      <c r="BJ807" s="1"/>
      <c r="BK807" s="1"/>
      <c r="BL807" s="1"/>
      <c r="BM807" s="1"/>
      <c r="BN807" s="1"/>
      <c r="BO807" s="1"/>
      <c r="BP807" s="1"/>
      <c r="BQ807" s="1"/>
      <c r="BR807" s="1"/>
      <c r="BS807" s="1"/>
      <c r="BT807" s="1"/>
      <c r="BU807" s="1"/>
      <c r="BV807" s="1"/>
      <c r="BW807" s="1"/>
      <c r="BX807" s="1"/>
      <c r="BY807" s="1"/>
      <c r="BZ807" s="1"/>
    </row>
    <row r="808" spans="1:78" s="59" customFormat="1" ht="120" x14ac:dyDescent="0.2">
      <c r="A808" s="45" t="str">
        <f t="shared" si="134"/>
        <v>EXT</v>
      </c>
      <c r="B808" s="131" t="s">
        <v>304</v>
      </c>
      <c r="C808" s="131"/>
      <c r="D808" s="215" t="s">
        <v>3431</v>
      </c>
      <c r="E808" s="61" t="s">
        <v>41</v>
      </c>
      <c r="F808" s="282" t="e">
        <v>#N/A</v>
      </c>
      <c r="G808" s="62">
        <f t="shared" si="131"/>
        <v>6</v>
      </c>
      <c r="H808" s="62"/>
      <c r="I808" s="64" t="s">
        <v>1666</v>
      </c>
      <c r="J808" s="64" t="s">
        <v>1667</v>
      </c>
      <c r="K808" s="65" t="s">
        <v>1668</v>
      </c>
      <c r="L808" s="65"/>
      <c r="M808" s="65" t="s">
        <v>35</v>
      </c>
      <c r="N808" s="64" t="s">
        <v>70</v>
      </c>
      <c r="O808" s="66" t="s">
        <v>42</v>
      </c>
      <c r="P808" s="66" t="str">
        <f t="shared" si="130"/>
        <v>0..1</v>
      </c>
      <c r="Q808" s="6" t="s">
        <v>3525</v>
      </c>
      <c r="R808" s="67" t="s">
        <v>3526</v>
      </c>
      <c r="S808" s="66" t="s">
        <v>73</v>
      </c>
      <c r="T808" s="68" t="s">
        <v>56</v>
      </c>
      <c r="U808" s="62" t="s">
        <v>62</v>
      </c>
      <c r="V808" s="66"/>
      <c r="W808" s="69" t="s">
        <v>35</v>
      </c>
      <c r="X808" s="38"/>
      <c r="Y808" s="70" t="s">
        <v>47</v>
      </c>
      <c r="Z808" s="70" t="s">
        <v>47</v>
      </c>
      <c r="AA808" s="190"/>
      <c r="AB808" s="13" t="str">
        <f t="shared" si="132"/>
        <v>/rsm:CrossIndustryInvoice/rsm:SupplyChainTradeTransaction/ram:ApplicableHeaderTradeSettlement/ram:InvoicerTradeParty/ram:SpecifiedLegalOrganization/ram:PostalTradeAddress</v>
      </c>
      <c r="AC808" s="13" t="str">
        <f t="shared" si="133"/>
        <v>/ram:CountrySubDivisionName</v>
      </c>
      <c r="AD808" s="14">
        <f>COUNTIFS(R$4:R808,AB808)</f>
        <v>1</v>
      </c>
      <c r="AE808" s="11"/>
      <c r="AF808" s="61" t="str">
        <f t="shared" si="125"/>
        <v>EXT</v>
      </c>
      <c r="AG808" s="62">
        <f t="shared" si="127"/>
        <v>6</v>
      </c>
      <c r="AH808" s="62">
        <f t="shared" si="126"/>
        <v>0</v>
      </c>
      <c r="AI808" s="64" t="s">
        <v>2898</v>
      </c>
      <c r="AJ808" s="64" t="s">
        <v>1671</v>
      </c>
      <c r="AK808" s="65" t="s">
        <v>1672</v>
      </c>
      <c r="AL808" s="65"/>
      <c r="AM808" s="65" t="s">
        <v>35</v>
      </c>
      <c r="AN808" s="64" t="s">
        <v>78</v>
      </c>
      <c r="AO808" s="66" t="str">
        <f t="shared" si="124"/>
        <v>0..1</v>
      </c>
      <c r="AP808" s="66" t="str">
        <f t="shared" si="124"/>
        <v>0..1</v>
      </c>
      <c r="AQ808" s="6" t="str">
        <f t="shared" si="124"/>
        <v>/rsm:CrossIndustryInvoice
/rsm:SupplyChainTradeTransaction
/ram:ApplicableHeaderTradeSettlement
/ram:InvoicerTradeParty
/ram:SpecifiedLegalOrganization
/ram:PostalTradeAddress
/ram:CountrySubDivisionName</v>
      </c>
      <c r="AR808" s="67" t="str">
        <f t="shared" si="124"/>
        <v>/rsm:CrossIndustryInvoice/rsm:SupplyChainTradeTransaction/ram:ApplicableHeaderTradeSettlement/ram:InvoicerTradeParty/ram:SpecifiedLegalOrganization/ram:PostalTradeAddress/ram:CountrySubDivisionName</v>
      </c>
      <c r="AS808" s="66" t="s">
        <v>73</v>
      </c>
      <c r="AT808" s="68" t="s">
        <v>56</v>
      </c>
      <c r="AU808" s="62" t="str">
        <f t="shared" si="128"/>
        <v>0..n</v>
      </c>
      <c r="AV808" s="66"/>
      <c r="AW808" s="69" t="s">
        <v>35</v>
      </c>
      <c r="AX808" s="7"/>
      <c r="AY808" s="70" t="str">
        <f t="shared" si="129"/>
        <v>EXTENDED</v>
      </c>
      <c r="AZ808" s="70" t="str">
        <f t="shared" si="129"/>
        <v>EXTENDED</v>
      </c>
      <c r="BA808" s="1"/>
      <c r="BB808" s="57"/>
      <c r="BE808"/>
      <c r="BF808" s="1"/>
      <c r="BG808" s="1"/>
      <c r="BH808" s="1"/>
      <c r="BI808" s="1"/>
      <c r="BJ808" s="1"/>
      <c r="BK808" s="1"/>
      <c r="BL808" s="1"/>
      <c r="BM808" s="1"/>
      <c r="BN808" s="1"/>
      <c r="BO808" s="1"/>
      <c r="BP808" s="1"/>
      <c r="BQ808" s="1"/>
      <c r="BR808" s="1"/>
      <c r="BS808" s="1"/>
      <c r="BT808" s="1"/>
      <c r="BU808" s="1"/>
      <c r="BV808" s="1"/>
      <c r="BW808" s="1"/>
      <c r="BX808" s="1"/>
      <c r="BY808" s="1"/>
      <c r="BZ808" s="1"/>
    </row>
    <row r="809" spans="1:78" s="59" customFormat="1" ht="90" x14ac:dyDescent="0.2">
      <c r="A809" s="45" t="str">
        <f t="shared" si="134"/>
        <v>EXT</v>
      </c>
      <c r="B809" s="45"/>
      <c r="C809" s="45"/>
      <c r="D809" s="215" t="s">
        <v>3431</v>
      </c>
      <c r="E809" s="140" t="s">
        <v>41</v>
      </c>
      <c r="F809" s="296" t="s">
        <v>4993</v>
      </c>
      <c r="G809" s="141">
        <f t="shared" si="131"/>
        <v>4</v>
      </c>
      <c r="H809" s="141" t="s">
        <v>42</v>
      </c>
      <c r="I809" s="125" t="s">
        <v>3527</v>
      </c>
      <c r="J809" s="125"/>
      <c r="K809" s="126"/>
      <c r="L809" s="126"/>
      <c r="M809" s="126"/>
      <c r="N809" s="125"/>
      <c r="O809" s="124" t="s">
        <v>62</v>
      </c>
      <c r="P809" s="124" t="str">
        <f t="shared" si="130"/>
        <v>0..n</v>
      </c>
      <c r="Q809" s="142" t="s">
        <v>3528</v>
      </c>
      <c r="R809" s="143" t="s">
        <v>3529</v>
      </c>
      <c r="S809" s="124" t="s">
        <v>35</v>
      </c>
      <c r="T809" s="129" t="s">
        <v>56</v>
      </c>
      <c r="U809" s="141" t="s">
        <v>62</v>
      </c>
      <c r="V809" s="124"/>
      <c r="W809" s="130"/>
      <c r="X809" s="38"/>
      <c r="Y809" s="144" t="s">
        <v>47</v>
      </c>
      <c r="Z809" s="144" t="s">
        <v>48</v>
      </c>
      <c r="AA809" s="4"/>
      <c r="AB809" s="13" t="str">
        <f t="shared" si="132"/>
        <v>/rsm:CrossIndustryInvoice/rsm:SupplyChainTradeTransaction/ram:ApplicableHeaderTradeSettlement/ram:InvoicerTradeParty</v>
      </c>
      <c r="AC809" s="13" t="str">
        <f t="shared" si="133"/>
        <v>/ram:DefinedTradeContact</v>
      </c>
      <c r="AD809" s="14">
        <f>COUNTIFS(R$4:R809,AB809)</f>
        <v>1</v>
      </c>
      <c r="AE809" s="1"/>
      <c r="AF809" s="140" t="str">
        <f t="shared" si="125"/>
        <v>EXT</v>
      </c>
      <c r="AG809" s="141">
        <f t="shared" si="127"/>
        <v>4</v>
      </c>
      <c r="AH809" s="141" t="str">
        <f t="shared" si="126"/>
        <v>0..1</v>
      </c>
      <c r="AI809" s="125" t="s">
        <v>2297</v>
      </c>
      <c r="AJ809" s="125"/>
      <c r="AK809" s="126"/>
      <c r="AL809" s="126"/>
      <c r="AM809" s="126"/>
      <c r="AN809" s="125"/>
      <c r="AO809" s="124" t="str">
        <f t="shared" si="124"/>
        <v>0..n</v>
      </c>
      <c r="AP809" s="124" t="str">
        <f t="shared" si="124"/>
        <v>0..n</v>
      </c>
      <c r="AQ809" s="142" t="str">
        <f t="shared" si="124"/>
        <v>/rsm:CrossIndustryInvoice
/rsm:SupplyChainTradeTransaction
/ram:ApplicableHeaderTradeSettlement
/ram:InvoicerTradeParty
/ram:DefinedTradeContact</v>
      </c>
      <c r="AR809" s="143" t="str">
        <f t="shared" si="124"/>
        <v>/rsm:CrossIndustryInvoice/rsm:SupplyChainTradeTransaction/ram:ApplicableHeaderTradeSettlement/ram:InvoicerTradeParty/ram:DefinedTradeContact</v>
      </c>
      <c r="AS809" s="124" t="s">
        <v>35</v>
      </c>
      <c r="AT809" s="129" t="s">
        <v>56</v>
      </c>
      <c r="AU809" s="141" t="str">
        <f t="shared" si="128"/>
        <v>0..n</v>
      </c>
      <c r="AV809" s="124"/>
      <c r="AW809" s="130"/>
      <c r="AX809" s="7"/>
      <c r="AY809" s="144" t="str">
        <f t="shared" si="129"/>
        <v>EXTENDED</v>
      </c>
      <c r="AZ809" s="144" t="str">
        <f t="shared" si="129"/>
        <v>EXTENDED FR B2B</v>
      </c>
      <c r="BA809" s="1"/>
      <c r="BB809" s="57"/>
      <c r="BE809"/>
      <c r="BF809" s="1"/>
      <c r="BG809" s="1"/>
      <c r="BH809" s="1"/>
      <c r="BI809" s="1"/>
      <c r="BJ809" s="1"/>
      <c r="BK809" s="1"/>
      <c r="BL809" s="1"/>
      <c r="BM809" s="1"/>
      <c r="BN809" s="1"/>
      <c r="BO809" s="1"/>
      <c r="BP809" s="1"/>
      <c r="BQ809" s="1"/>
      <c r="BR809" s="1"/>
      <c r="BS809" s="1"/>
      <c r="BT809" s="1"/>
      <c r="BU809" s="1"/>
      <c r="BV809" s="1"/>
      <c r="BW809" s="1"/>
      <c r="BX809" s="1"/>
      <c r="BY809" s="1"/>
      <c r="BZ809" s="1"/>
    </row>
    <row r="810" spans="1:78" s="59" customFormat="1" ht="105" x14ac:dyDescent="0.2">
      <c r="A810" s="45" t="str">
        <f t="shared" si="134"/>
        <v>EXT</v>
      </c>
      <c r="B810" s="45"/>
      <c r="C810" s="45"/>
      <c r="D810" s="215" t="s">
        <v>3431</v>
      </c>
      <c r="E810" s="61" t="s">
        <v>41</v>
      </c>
      <c r="F810" s="282" t="s">
        <v>4994</v>
      </c>
      <c r="G810" s="62">
        <f t="shared" si="131"/>
        <v>5</v>
      </c>
      <c r="H810" s="62" t="s">
        <v>42</v>
      </c>
      <c r="I810" s="64" t="s">
        <v>2142</v>
      </c>
      <c r="J810" s="64"/>
      <c r="K810" s="65"/>
      <c r="L810" s="65"/>
      <c r="M810" s="65"/>
      <c r="N810" s="64"/>
      <c r="O810" s="66" t="s">
        <v>42</v>
      </c>
      <c r="P810" s="66" t="str">
        <f t="shared" si="130"/>
        <v>0..1</v>
      </c>
      <c r="Q810" s="6" t="s">
        <v>3530</v>
      </c>
      <c r="R810" s="67" t="s">
        <v>3531</v>
      </c>
      <c r="S810" s="66" t="s">
        <v>73</v>
      </c>
      <c r="T810" s="68" t="s">
        <v>56</v>
      </c>
      <c r="U810" s="62" t="s">
        <v>42</v>
      </c>
      <c r="V810" s="66"/>
      <c r="W810" s="69"/>
      <c r="X810" s="38"/>
      <c r="Y810" s="70" t="s">
        <v>47</v>
      </c>
      <c r="Z810" s="70" t="s">
        <v>48</v>
      </c>
      <c r="AA810" s="4"/>
      <c r="AB810" s="13" t="str">
        <f t="shared" si="132"/>
        <v>/rsm:CrossIndustryInvoice/rsm:SupplyChainTradeTransaction/ram:ApplicableHeaderTradeSettlement/ram:InvoicerTradeParty/ram:DefinedTradeContact</v>
      </c>
      <c r="AC810" s="13" t="str">
        <f t="shared" si="133"/>
        <v>/ram:PersonName</v>
      </c>
      <c r="AD810" s="14">
        <f>COUNTIFS(R$4:R810,AB810)</f>
        <v>1</v>
      </c>
      <c r="AE810" s="1"/>
      <c r="AF810" s="61" t="str">
        <f t="shared" si="125"/>
        <v>EXT</v>
      </c>
      <c r="AG810" s="62">
        <f t="shared" si="127"/>
        <v>5</v>
      </c>
      <c r="AH810" s="62" t="str">
        <f t="shared" si="126"/>
        <v>0..1</v>
      </c>
      <c r="AI810" s="64" t="s">
        <v>2145</v>
      </c>
      <c r="AJ810" s="64"/>
      <c r="AK810" s="65"/>
      <c r="AL810" s="65"/>
      <c r="AM810" s="65"/>
      <c r="AN810" s="64"/>
      <c r="AO810" s="66" t="str">
        <f t="shared" si="124"/>
        <v>0..1</v>
      </c>
      <c r="AP810" s="66" t="str">
        <f t="shared" si="124"/>
        <v>0..1</v>
      </c>
      <c r="AQ810" s="6" t="str">
        <f t="shared" si="124"/>
        <v>/rsm:CrossIndustryInvoice
/rsm:SupplyChainTradeTransaction
/ram:ApplicableHeaderTradeSettlement
/ram:InvoicerTradeParty
/ram:DefinedTradeContact
/ram:PersonName</v>
      </c>
      <c r="AR810" s="67" t="str">
        <f t="shared" si="124"/>
        <v>/rsm:CrossIndustryInvoice/rsm:SupplyChainTradeTransaction/ram:ApplicableHeaderTradeSettlement/ram:InvoicerTradeParty/ram:DefinedTradeContact/ram:PersonName</v>
      </c>
      <c r="AS810" s="66" t="s">
        <v>73</v>
      </c>
      <c r="AT810" s="68" t="s">
        <v>56</v>
      </c>
      <c r="AU810" s="62" t="str">
        <f t="shared" si="128"/>
        <v>0..1</v>
      </c>
      <c r="AV810" s="66"/>
      <c r="AW810" s="69"/>
      <c r="AX810" s="7"/>
      <c r="AY810" s="70" t="str">
        <f t="shared" si="129"/>
        <v>EXTENDED</v>
      </c>
      <c r="AZ810" s="70" t="str">
        <f t="shared" si="129"/>
        <v>EXTENDED FR B2B</v>
      </c>
      <c r="BA810" s="1"/>
      <c r="BB810" s="57"/>
      <c r="BE810"/>
      <c r="BF810" s="1"/>
      <c r="BG810" s="1"/>
      <c r="BH810" s="1"/>
      <c r="BI810" s="1"/>
      <c r="BJ810" s="1"/>
      <c r="BK810" s="1"/>
      <c r="BL810" s="1"/>
      <c r="BM810" s="1"/>
      <c r="BN810" s="1"/>
      <c r="BO810" s="1"/>
      <c r="BP810" s="1"/>
      <c r="BQ810" s="1"/>
      <c r="BR810" s="1"/>
      <c r="BS810" s="1"/>
      <c r="BT810" s="1"/>
      <c r="BU810" s="1"/>
      <c r="BV810" s="1"/>
      <c r="BW810" s="1"/>
      <c r="BX810" s="1"/>
      <c r="BY810" s="1"/>
      <c r="BZ810" s="1"/>
    </row>
    <row r="811" spans="1:78" s="59" customFormat="1" ht="105" x14ac:dyDescent="0.2">
      <c r="A811" s="45" t="str">
        <f t="shared" si="134"/>
        <v>EXT</v>
      </c>
      <c r="B811" s="45"/>
      <c r="C811" s="45"/>
      <c r="D811" s="215" t="s">
        <v>3431</v>
      </c>
      <c r="E811" s="61" t="s">
        <v>41</v>
      </c>
      <c r="F811" s="282" t="e">
        <v>#N/A</v>
      </c>
      <c r="G811" s="62">
        <f t="shared" si="131"/>
        <v>5</v>
      </c>
      <c r="H811" s="62" t="s">
        <v>42</v>
      </c>
      <c r="I811" s="64" t="s">
        <v>2146</v>
      </c>
      <c r="J811" s="64"/>
      <c r="K811" s="65"/>
      <c r="L811" s="65"/>
      <c r="M811" s="65"/>
      <c r="N811" s="64"/>
      <c r="O811" s="66" t="s">
        <v>42</v>
      </c>
      <c r="P811" s="66" t="str">
        <f t="shared" si="130"/>
        <v>0..1</v>
      </c>
      <c r="Q811" s="6" t="s">
        <v>3532</v>
      </c>
      <c r="R811" s="67" t="s">
        <v>3533</v>
      </c>
      <c r="S811" s="66" t="s">
        <v>73</v>
      </c>
      <c r="T811" s="68" t="s">
        <v>56</v>
      </c>
      <c r="U811" s="62" t="s">
        <v>42</v>
      </c>
      <c r="V811" s="66"/>
      <c r="W811" s="69"/>
      <c r="X811" s="38"/>
      <c r="Y811" s="70" t="s">
        <v>47</v>
      </c>
      <c r="Z811" s="70" t="s">
        <v>48</v>
      </c>
      <c r="AA811" s="4"/>
      <c r="AB811" s="13" t="str">
        <f t="shared" si="132"/>
        <v>/rsm:CrossIndustryInvoice/rsm:SupplyChainTradeTransaction/ram:ApplicableHeaderTradeSettlement/ram:InvoicerTradeParty/ram:DefinedTradeContact</v>
      </c>
      <c r="AC811" s="13" t="str">
        <f t="shared" si="133"/>
        <v>/ram:DepartmentName</v>
      </c>
      <c r="AD811" s="14">
        <f>COUNTIFS(R$4:R811,AB811)</f>
        <v>1</v>
      </c>
      <c r="AE811" s="1"/>
      <c r="AF811" s="61" t="str">
        <f t="shared" si="125"/>
        <v>EXT</v>
      </c>
      <c r="AG811" s="62">
        <f t="shared" si="127"/>
        <v>5</v>
      </c>
      <c r="AH811" s="62" t="str">
        <f t="shared" si="126"/>
        <v>0..1</v>
      </c>
      <c r="AI811" s="64" t="s">
        <v>2145</v>
      </c>
      <c r="AJ811" s="64"/>
      <c r="AK811" s="65"/>
      <c r="AL811" s="65"/>
      <c r="AM811" s="65"/>
      <c r="AN811" s="64"/>
      <c r="AO811" s="66" t="str">
        <f t="shared" si="124"/>
        <v>0..1</v>
      </c>
      <c r="AP811" s="66" t="str">
        <f t="shared" si="124"/>
        <v>0..1</v>
      </c>
      <c r="AQ811" s="6" t="str">
        <f t="shared" si="124"/>
        <v>/rsm:CrossIndustryInvoice
/rsm:SupplyChainTradeTransaction
/ram:ApplicableHeaderTradeSettlement
/ram:InvoicerTradeParty
/ram:DefinedTradeContact
/ram:DepartmentName</v>
      </c>
      <c r="AR811" s="67" t="str">
        <f t="shared" si="124"/>
        <v>/rsm:CrossIndustryInvoice/rsm:SupplyChainTradeTransaction/ram:ApplicableHeaderTradeSettlement/ram:InvoicerTradeParty/ram:DefinedTradeContact/ram:DepartmentName</v>
      </c>
      <c r="AS811" s="66" t="s">
        <v>73</v>
      </c>
      <c r="AT811" s="68" t="s">
        <v>56</v>
      </c>
      <c r="AU811" s="62" t="str">
        <f t="shared" si="128"/>
        <v>0..1</v>
      </c>
      <c r="AV811" s="66"/>
      <c r="AW811" s="69"/>
      <c r="AX811" s="7"/>
      <c r="AY811" s="70" t="str">
        <f t="shared" si="129"/>
        <v>EXTENDED</v>
      </c>
      <c r="AZ811" s="70" t="str">
        <f t="shared" si="129"/>
        <v>EXTENDED FR B2B</v>
      </c>
      <c r="BA811" s="1"/>
      <c r="BB811" s="57"/>
      <c r="BE811"/>
      <c r="BF811" s="1"/>
      <c r="BG811" s="1"/>
      <c r="BH811" s="1"/>
      <c r="BI811" s="1"/>
      <c r="BJ811" s="1"/>
      <c r="BK811" s="1"/>
      <c r="BL811" s="1"/>
      <c r="BM811" s="1"/>
      <c r="BN811" s="1"/>
      <c r="BO811" s="1"/>
      <c r="BP811" s="1"/>
      <c r="BQ811" s="1"/>
      <c r="BR811" s="1"/>
      <c r="BS811" s="1"/>
      <c r="BT811" s="1"/>
      <c r="BU811" s="1"/>
      <c r="BV811" s="1"/>
      <c r="BW811" s="1"/>
      <c r="BX811" s="1"/>
      <c r="BY811" s="1"/>
      <c r="BZ811" s="1"/>
    </row>
    <row r="812" spans="1:78" s="59" customFormat="1" ht="105" x14ac:dyDescent="0.2">
      <c r="A812" s="45" t="str">
        <f>IF(LEFT(E812,2)="BG","NO",IF(LEN(E812)-LEN(SUBSTITUTE(E812,"-",""))&gt;1,"NO",IF(E812="EXT","EXT","YES")))</f>
        <v>EXT</v>
      </c>
      <c r="B812" s="131" t="s">
        <v>304</v>
      </c>
      <c r="C812" s="131"/>
      <c r="D812" s="215" t="s">
        <v>3431</v>
      </c>
      <c r="E812" s="61" t="s">
        <v>41</v>
      </c>
      <c r="F812" s="282" t="e">
        <v>#N/A</v>
      </c>
      <c r="G812" s="62">
        <f t="shared" si="131"/>
        <v>5</v>
      </c>
      <c r="H812" s="62" t="s">
        <v>42</v>
      </c>
      <c r="I812" s="64" t="s">
        <v>2907</v>
      </c>
      <c r="J812" s="64"/>
      <c r="K812" s="65" t="s">
        <v>938</v>
      </c>
      <c r="L812" s="65"/>
      <c r="M812" s="65" t="s">
        <v>35</v>
      </c>
      <c r="N812" s="64"/>
      <c r="O812" s="66" t="s">
        <v>42</v>
      </c>
      <c r="P812" s="66" t="str">
        <f>O812</f>
        <v>0..1</v>
      </c>
      <c r="Q812" s="6" t="s">
        <v>3534</v>
      </c>
      <c r="R812" s="67" t="s">
        <v>3535</v>
      </c>
      <c r="S812" s="66" t="s">
        <v>131</v>
      </c>
      <c r="T812" s="68" t="s">
        <v>56</v>
      </c>
      <c r="U812" s="62" t="s">
        <v>42</v>
      </c>
      <c r="V812" s="66"/>
      <c r="W812" s="69" t="s">
        <v>35</v>
      </c>
      <c r="X812" s="38"/>
      <c r="Y812" s="70" t="s">
        <v>47</v>
      </c>
      <c r="Z812" s="70" t="s">
        <v>48</v>
      </c>
      <c r="AA812" s="57"/>
      <c r="AB812" s="13" t="str">
        <f>IF(ISERROR(FIND("/",R812)),R812,LEFT(R812,FIND(CHAR(1),SUBSTITUTE(R812,"/",CHAR(1),LEN(R812)-LEN(SUBSTITUTE(R812,"/",""))))-1))</f>
        <v>/rsm:CrossIndustryInvoice/rsm:SupplyChainTradeTransaction/ram:ApplicableHeaderTradeSettlement/ram:InvoicerTradeParty/ram:DefinedTradeContact</v>
      </c>
      <c r="AC812" s="13" t="str">
        <f>IF(ISERROR(FIND("/",R812)),R812,MID(R812, FIND(CHAR(1),SUBSTITUTE(R812,"/",CHAR(1), LEN(R812)-LEN(SUBSTITUTE(R812,"/","")))), LEN(R812)))</f>
        <v>/ram:TypeCode</v>
      </c>
      <c r="AD812" s="14">
        <f>COUNTIFS(R$4:R812,AB812)</f>
        <v>1</v>
      </c>
      <c r="AE812" s="57"/>
      <c r="AF812" s="61" t="str">
        <f t="shared" si="125"/>
        <v>EXT</v>
      </c>
      <c r="AG812" s="62">
        <f t="shared" si="127"/>
        <v>5</v>
      </c>
      <c r="AH812" s="62" t="str">
        <f t="shared" si="126"/>
        <v>0..1</v>
      </c>
      <c r="AI812" s="64" t="s">
        <v>2910</v>
      </c>
      <c r="AJ812" s="64"/>
      <c r="AK812" s="65" t="s">
        <v>942</v>
      </c>
      <c r="AL812" s="65"/>
      <c r="AM812" s="65" t="s">
        <v>35</v>
      </c>
      <c r="AN812" s="64"/>
      <c r="AO812" s="66" t="str">
        <f t="shared" si="124"/>
        <v>0..1</v>
      </c>
      <c r="AP812" s="66" t="str">
        <f t="shared" si="124"/>
        <v>0..1</v>
      </c>
      <c r="AQ812" s="6" t="str">
        <f t="shared" si="124"/>
        <v>/rsm:CrossIndustryInvoice
/rsm:SupplyChainTradeTransaction
/ram:ApplicableHeaderTradeSettlement
/ram:InvoicerTradeParty
/ram:DefinedTradeContact
/ram:TypeCode</v>
      </c>
      <c r="AR812" s="67" t="str">
        <f t="shared" si="124"/>
        <v>/rsm:CrossIndustryInvoice/rsm:SupplyChainTradeTransaction/ram:ApplicableHeaderTradeSettlement/ram:InvoicerTradeParty/ram:DefinedTradeContact/ram:TypeCode</v>
      </c>
      <c r="AS812" s="66" t="s">
        <v>131</v>
      </c>
      <c r="AT812" s="68" t="s">
        <v>56</v>
      </c>
      <c r="AU812" s="62" t="str">
        <f t="shared" si="128"/>
        <v>0..1</v>
      </c>
      <c r="AV812" s="66"/>
      <c r="AW812" s="69" t="s">
        <v>35</v>
      </c>
      <c r="AX812" s="7"/>
      <c r="AY812" s="70" t="str">
        <f t="shared" si="129"/>
        <v>EXTENDED</v>
      </c>
      <c r="AZ812" s="70" t="str">
        <f t="shared" si="129"/>
        <v>EXTENDED FR B2B</v>
      </c>
      <c r="BA812" s="1"/>
      <c r="BB812" s="57"/>
      <c r="BE812"/>
      <c r="BF812" s="1"/>
      <c r="BG812" s="1"/>
      <c r="BH812" s="1"/>
      <c r="BI812" s="1"/>
      <c r="BJ812" s="1"/>
      <c r="BK812" s="1"/>
      <c r="BL812" s="1"/>
      <c r="BM812" s="1"/>
      <c r="BN812" s="1"/>
      <c r="BO812" s="1"/>
      <c r="BP812" s="1"/>
      <c r="BQ812" s="1"/>
      <c r="BR812" s="1"/>
      <c r="BS812" s="1"/>
      <c r="BT812" s="1"/>
      <c r="BU812" s="1"/>
      <c r="BV812" s="1"/>
      <c r="BW812" s="1"/>
      <c r="BX812" s="1"/>
      <c r="BY812" s="1"/>
      <c r="BZ812" s="1"/>
    </row>
    <row r="813" spans="1:78" s="59" customFormat="1" ht="105" x14ac:dyDescent="0.2">
      <c r="A813" s="45" t="str">
        <f t="shared" si="134"/>
        <v>EXT</v>
      </c>
      <c r="B813" s="45"/>
      <c r="C813" s="45"/>
      <c r="D813" s="215" t="s">
        <v>3431</v>
      </c>
      <c r="E813" s="61" t="s">
        <v>41</v>
      </c>
      <c r="F813" s="282" t="e">
        <v>#N/A</v>
      </c>
      <c r="G813" s="62">
        <f t="shared" si="131"/>
        <v>5</v>
      </c>
      <c r="H813" s="62" t="s">
        <v>42</v>
      </c>
      <c r="I813" s="193" t="s">
        <v>2153</v>
      </c>
      <c r="J813" s="64"/>
      <c r="K813" s="65"/>
      <c r="L813" s="65"/>
      <c r="M813" s="65"/>
      <c r="N813" s="64"/>
      <c r="O813" s="66" t="s">
        <v>42</v>
      </c>
      <c r="P813" s="66" t="str">
        <f t="shared" si="130"/>
        <v>0..1</v>
      </c>
      <c r="Q813" s="6" t="s">
        <v>3536</v>
      </c>
      <c r="R813" s="67" t="s">
        <v>3537</v>
      </c>
      <c r="S813" s="66"/>
      <c r="T813" s="68"/>
      <c r="U813" s="62" t="s">
        <v>42</v>
      </c>
      <c r="V813" s="66"/>
      <c r="W813" s="69"/>
      <c r="X813" s="38"/>
      <c r="Y813" s="70" t="s">
        <v>47</v>
      </c>
      <c r="Z813" s="70" t="s">
        <v>48</v>
      </c>
      <c r="AA813" s="4"/>
      <c r="AB813" s="13" t="str">
        <f t="shared" si="132"/>
        <v>/rsm:CrossIndustryInvoice/rsm:SupplyChainTradeTransaction/ram:ApplicableHeaderTradeSettlement/ram:InvoicerTradeParty/ram:DefinedTradeContact</v>
      </c>
      <c r="AC813" s="13" t="str">
        <f t="shared" si="133"/>
        <v>/ram:TelephoneUniversalCommunication</v>
      </c>
      <c r="AD813" s="14">
        <f>COUNTIFS(R$4:R813,AB813)</f>
        <v>1</v>
      </c>
      <c r="AE813" s="1"/>
      <c r="AF813" s="61" t="str">
        <f t="shared" si="125"/>
        <v>EXT</v>
      </c>
      <c r="AG813" s="62">
        <f t="shared" si="127"/>
        <v>5</v>
      </c>
      <c r="AH813" s="62" t="str">
        <f t="shared" si="126"/>
        <v>0..1</v>
      </c>
      <c r="AI813" s="193" t="s">
        <v>946</v>
      </c>
      <c r="AJ813" s="64"/>
      <c r="AK813" s="65"/>
      <c r="AL813" s="65"/>
      <c r="AM813" s="65"/>
      <c r="AN813" s="64"/>
      <c r="AO813" s="66" t="str">
        <f t="shared" si="124"/>
        <v>0..1</v>
      </c>
      <c r="AP813" s="66" t="str">
        <f t="shared" si="124"/>
        <v>0..1</v>
      </c>
      <c r="AQ813" s="6" t="str">
        <f t="shared" si="124"/>
        <v>/rsm:CrossIndustryInvoice
/rsm:SupplyChainTradeTransaction
/ram:ApplicableHeaderTradeSettlement
/ram:InvoicerTradeParty
/ram:DefinedTradeContact
/ram:TelephoneUniversalCommunication</v>
      </c>
      <c r="AR813" s="67" t="str">
        <f t="shared" si="124"/>
        <v>/rsm:CrossIndustryInvoice/rsm:SupplyChainTradeTransaction/ram:ApplicableHeaderTradeSettlement/ram:InvoicerTradeParty/ram:DefinedTradeContact/ram:TelephoneUniversalCommunication</v>
      </c>
      <c r="AS813" s="66"/>
      <c r="AT813" s="68"/>
      <c r="AU813" s="62" t="str">
        <f t="shared" si="128"/>
        <v>0..1</v>
      </c>
      <c r="AV813" s="66"/>
      <c r="AW813" s="69"/>
      <c r="AX813" s="7"/>
      <c r="AY813" s="70" t="str">
        <f t="shared" si="129"/>
        <v>EXTENDED</v>
      </c>
      <c r="AZ813" s="70" t="str">
        <f t="shared" si="129"/>
        <v>EXTENDED FR B2B</v>
      </c>
      <c r="BA813" s="1"/>
      <c r="BB813" s="57"/>
      <c r="BE813"/>
      <c r="BF813" s="1"/>
      <c r="BG813" s="1"/>
      <c r="BH813" s="1"/>
      <c r="BI813" s="1"/>
      <c r="BJ813" s="1"/>
      <c r="BK813" s="1"/>
      <c r="BL813" s="1"/>
      <c r="BM813" s="1"/>
      <c r="BN813" s="1"/>
      <c r="BO813" s="1"/>
      <c r="BP813" s="1"/>
      <c r="BQ813" s="1"/>
      <c r="BR813" s="1"/>
      <c r="BS813" s="1"/>
      <c r="BT813" s="1"/>
      <c r="BU813" s="1"/>
      <c r="BV813" s="1"/>
      <c r="BW813" s="1"/>
      <c r="BX813" s="1"/>
      <c r="BY813" s="1"/>
      <c r="BZ813" s="1"/>
    </row>
    <row r="814" spans="1:78" s="59" customFormat="1" ht="120" x14ac:dyDescent="0.2">
      <c r="A814" s="45" t="str">
        <f t="shared" si="134"/>
        <v>EXT</v>
      </c>
      <c r="B814" s="45"/>
      <c r="C814" s="45"/>
      <c r="D814" s="215" t="s">
        <v>3431</v>
      </c>
      <c r="E814" s="61" t="s">
        <v>41</v>
      </c>
      <c r="F814" s="282" t="s">
        <v>4995</v>
      </c>
      <c r="G814" s="62">
        <f t="shared" si="131"/>
        <v>6</v>
      </c>
      <c r="H814" s="62" t="s">
        <v>32</v>
      </c>
      <c r="I814" s="64" t="s">
        <v>2156</v>
      </c>
      <c r="J814" s="64"/>
      <c r="K814" s="65"/>
      <c r="L814" s="65"/>
      <c r="M814" s="65"/>
      <c r="N814" s="64"/>
      <c r="O814" s="66" t="s">
        <v>32</v>
      </c>
      <c r="P814" s="66" t="str">
        <f t="shared" si="130"/>
        <v>1..1</v>
      </c>
      <c r="Q814" s="6" t="s">
        <v>3538</v>
      </c>
      <c r="R814" s="67" t="s">
        <v>3539</v>
      </c>
      <c r="S814" s="66" t="s">
        <v>73</v>
      </c>
      <c r="T814" s="68" t="s">
        <v>56</v>
      </c>
      <c r="U814" s="62" t="s">
        <v>42</v>
      </c>
      <c r="V814" s="66"/>
      <c r="W814" s="69"/>
      <c r="X814" s="38"/>
      <c r="Y814" s="70" t="s">
        <v>47</v>
      </c>
      <c r="Z814" s="70" t="s">
        <v>48</v>
      </c>
      <c r="AA814" s="4"/>
      <c r="AB814" s="13" t="str">
        <f t="shared" si="132"/>
        <v>/rsm:CrossIndustryInvoice/rsm:SupplyChainTradeTransaction/ram:ApplicableHeaderTradeSettlement/ram:InvoicerTradeParty/ram:DefinedTradeContact/ram:TelephoneUniversalCommunication</v>
      </c>
      <c r="AC814" s="13" t="str">
        <f t="shared" si="133"/>
        <v>/ram:CompleteNumber</v>
      </c>
      <c r="AD814" s="14">
        <f>COUNTIFS(R$4:R814,AB814)</f>
        <v>1</v>
      </c>
      <c r="AE814" s="1"/>
      <c r="AF814" s="61" t="str">
        <f t="shared" si="125"/>
        <v>EXT</v>
      </c>
      <c r="AG814" s="62">
        <f t="shared" si="127"/>
        <v>6</v>
      </c>
      <c r="AH814" s="62" t="str">
        <f t="shared" si="126"/>
        <v>1..1</v>
      </c>
      <c r="AI814" s="64" t="s">
        <v>950</v>
      </c>
      <c r="AJ814" s="64"/>
      <c r="AK814" s="65"/>
      <c r="AL814" s="65"/>
      <c r="AM814" s="65"/>
      <c r="AN814" s="64"/>
      <c r="AO814" s="66" t="str">
        <f t="shared" si="124"/>
        <v>1..1</v>
      </c>
      <c r="AP814" s="66" t="str">
        <f t="shared" si="124"/>
        <v>1..1</v>
      </c>
      <c r="AQ814" s="6" t="str">
        <f t="shared" si="124"/>
        <v>/rsm:CrossIndustryInvoice
/rsm:SupplyChainTradeTransaction
/ram:ApplicableHeaderTradeSettlement
/ram:InvoicerTradeParty
/ram:DefinedTradeContact
/ram:TelephoneUniversalCommunication
/ram:CompleteNumber</v>
      </c>
      <c r="AR814" s="67" t="str">
        <f t="shared" si="124"/>
        <v>/rsm:CrossIndustryInvoice/rsm:SupplyChainTradeTransaction/ram:ApplicableHeaderTradeSettlement/ram:InvoicerTradeParty/ram:DefinedTradeContact/ram:TelephoneUniversalCommunication/ram:CompleteNumber</v>
      </c>
      <c r="AS814" s="66" t="s">
        <v>73</v>
      </c>
      <c r="AT814" s="68" t="s">
        <v>56</v>
      </c>
      <c r="AU814" s="62" t="str">
        <f t="shared" si="128"/>
        <v>0..1</v>
      </c>
      <c r="AV814" s="66"/>
      <c r="AW814" s="69"/>
      <c r="AX814" s="7"/>
      <c r="AY814" s="70" t="str">
        <f t="shared" si="129"/>
        <v>EXTENDED</v>
      </c>
      <c r="AZ814" s="70" t="str">
        <f t="shared" si="129"/>
        <v>EXTENDED FR B2B</v>
      </c>
      <c r="BA814" s="1"/>
      <c r="BB814" s="57"/>
      <c r="BE814"/>
      <c r="BF814" s="1"/>
      <c r="BG814" s="1"/>
      <c r="BH814" s="1"/>
      <c r="BI814" s="1"/>
      <c r="BJ814" s="1"/>
      <c r="BK814" s="1"/>
      <c r="BL814" s="1"/>
      <c r="BM814" s="1"/>
      <c r="BN814" s="1"/>
      <c r="BO814" s="1"/>
      <c r="BP814" s="1"/>
      <c r="BQ814" s="1"/>
      <c r="BR814" s="1"/>
      <c r="BS814" s="1"/>
      <c r="BT814" s="1"/>
      <c r="BU814" s="1"/>
      <c r="BV814" s="1"/>
      <c r="BW814" s="1"/>
      <c r="BX814" s="1"/>
      <c r="BY814" s="1"/>
      <c r="BZ814" s="1"/>
    </row>
    <row r="815" spans="1:78" s="59" customFormat="1" ht="105" x14ac:dyDescent="0.2">
      <c r="A815" s="45" t="str">
        <f t="shared" si="134"/>
        <v>EXT</v>
      </c>
      <c r="B815" s="45"/>
      <c r="C815" s="45"/>
      <c r="D815" s="215" t="s">
        <v>3431</v>
      </c>
      <c r="E815" s="61" t="s">
        <v>41</v>
      </c>
      <c r="F815" s="282" t="e">
        <v>#N/A</v>
      </c>
      <c r="G815" s="62">
        <f t="shared" si="131"/>
        <v>5</v>
      </c>
      <c r="H815" s="62" t="s">
        <v>42</v>
      </c>
      <c r="I815" s="193" t="s">
        <v>2159</v>
      </c>
      <c r="J815" s="64"/>
      <c r="K815" s="65"/>
      <c r="L815" s="65"/>
      <c r="M815" s="65"/>
      <c r="N815" s="64"/>
      <c r="O815" s="66" t="s">
        <v>42</v>
      </c>
      <c r="P815" s="66" t="str">
        <f t="shared" si="130"/>
        <v>0..1</v>
      </c>
      <c r="Q815" s="6" t="s">
        <v>3540</v>
      </c>
      <c r="R815" s="67" t="s">
        <v>3541</v>
      </c>
      <c r="S815" s="66"/>
      <c r="T815" s="68"/>
      <c r="U815" s="62" t="s">
        <v>42</v>
      </c>
      <c r="V815" s="66"/>
      <c r="W815" s="69"/>
      <c r="X815" s="38"/>
      <c r="Y815" s="70" t="s">
        <v>47</v>
      </c>
      <c r="Z815" s="70" t="s">
        <v>47</v>
      </c>
      <c r="AA815" s="4"/>
      <c r="AB815" s="13" t="str">
        <f t="shared" si="132"/>
        <v>/rsm:CrossIndustryInvoice/rsm:SupplyChainTradeTransaction/ram:ApplicableHeaderTradeSettlement/ram:InvoicerTradeParty/ram:DefinedTradeContact</v>
      </c>
      <c r="AC815" s="13" t="str">
        <f t="shared" si="133"/>
        <v>/ram:FaxUniversalCommunication</v>
      </c>
      <c r="AD815" s="14">
        <f>COUNTIFS(R$4:R815,AB815)</f>
        <v>1</v>
      </c>
      <c r="AE815" s="1"/>
      <c r="AF815" s="61" t="str">
        <f t="shared" si="125"/>
        <v>EXT</v>
      </c>
      <c r="AG815" s="62">
        <f t="shared" si="127"/>
        <v>5</v>
      </c>
      <c r="AH815" s="62" t="str">
        <f t="shared" si="126"/>
        <v>0..1</v>
      </c>
      <c r="AI815" s="193" t="s">
        <v>954</v>
      </c>
      <c r="AJ815" s="64"/>
      <c r="AK815" s="65"/>
      <c r="AL815" s="65"/>
      <c r="AM815" s="65"/>
      <c r="AN815" s="64"/>
      <c r="AO815" s="66" t="str">
        <f t="shared" si="124"/>
        <v>0..1</v>
      </c>
      <c r="AP815" s="66" t="str">
        <f t="shared" si="124"/>
        <v>0..1</v>
      </c>
      <c r="AQ815" s="6" t="str">
        <f t="shared" si="124"/>
        <v>/rsm:CrossIndustryInvoice
/rsm:SupplyChainTradeTransaction
/ram:ApplicableHeaderTradeSettlement
/ram:InvoicerTradeParty
/ram:DefinedTradeContact
/ram:FaxUniversalCommunication</v>
      </c>
      <c r="AR815" s="67" t="str">
        <f t="shared" si="124"/>
        <v>/rsm:CrossIndustryInvoice/rsm:SupplyChainTradeTransaction/ram:ApplicableHeaderTradeSettlement/ram:InvoicerTradeParty/ram:DefinedTradeContact/ram:FaxUniversalCommunication</v>
      </c>
      <c r="AS815" s="66"/>
      <c r="AT815" s="68"/>
      <c r="AU815" s="62" t="str">
        <f t="shared" si="128"/>
        <v>0..1</v>
      </c>
      <c r="AV815" s="66"/>
      <c r="AW815" s="69"/>
      <c r="AX815" s="7"/>
      <c r="AY815" s="70" t="str">
        <f t="shared" si="129"/>
        <v>EXTENDED</v>
      </c>
      <c r="AZ815" s="70" t="str">
        <f t="shared" si="129"/>
        <v>EXTENDED</v>
      </c>
      <c r="BA815" s="1"/>
      <c r="BB815" s="57"/>
      <c r="BE815"/>
      <c r="BF815" s="1"/>
      <c r="BG815" s="1"/>
      <c r="BH815" s="1"/>
      <c r="BI815" s="1"/>
      <c r="BJ815" s="1"/>
      <c r="BK815" s="1"/>
      <c r="BL815" s="1"/>
      <c r="BM815" s="1"/>
      <c r="BN815" s="1"/>
      <c r="BO815" s="1"/>
      <c r="BP815" s="1"/>
      <c r="BQ815" s="1"/>
      <c r="BR815" s="1"/>
      <c r="BS815" s="1"/>
      <c r="BT815" s="1"/>
      <c r="BU815" s="1"/>
      <c r="BV815" s="1"/>
      <c r="BW815" s="1"/>
      <c r="BX815" s="1"/>
      <c r="BY815" s="1"/>
      <c r="BZ815" s="1"/>
    </row>
    <row r="816" spans="1:78" s="59" customFormat="1" ht="120" x14ac:dyDescent="0.2">
      <c r="A816" s="45" t="str">
        <f t="shared" si="134"/>
        <v>EXT</v>
      </c>
      <c r="B816" s="45"/>
      <c r="C816" s="45"/>
      <c r="D816" s="215" t="s">
        <v>3431</v>
      </c>
      <c r="E816" s="61" t="s">
        <v>41</v>
      </c>
      <c r="F816" s="282" t="e">
        <v>#N/A</v>
      </c>
      <c r="G816" s="62">
        <f t="shared" si="131"/>
        <v>6</v>
      </c>
      <c r="H816" s="62" t="s">
        <v>32</v>
      </c>
      <c r="I816" s="64" t="s">
        <v>2162</v>
      </c>
      <c r="J816" s="64"/>
      <c r="K816" s="65"/>
      <c r="L816" s="65"/>
      <c r="M816" s="65"/>
      <c r="N816" s="64"/>
      <c r="O816" s="66" t="s">
        <v>32</v>
      </c>
      <c r="P816" s="66" t="str">
        <f t="shared" si="130"/>
        <v>1..1</v>
      </c>
      <c r="Q816" s="6" t="s">
        <v>3542</v>
      </c>
      <c r="R816" s="67" t="s">
        <v>3543</v>
      </c>
      <c r="S816" s="66" t="s">
        <v>73</v>
      </c>
      <c r="T816" s="68" t="s">
        <v>56</v>
      </c>
      <c r="U816" s="62" t="s">
        <v>42</v>
      </c>
      <c r="V816" s="66"/>
      <c r="W816" s="69"/>
      <c r="X816" s="38"/>
      <c r="Y816" s="70" t="s">
        <v>47</v>
      </c>
      <c r="Z816" s="70" t="s">
        <v>47</v>
      </c>
      <c r="AA816" s="4"/>
      <c r="AB816" s="13" t="str">
        <f t="shared" si="132"/>
        <v>/rsm:CrossIndustryInvoice/rsm:SupplyChainTradeTransaction/ram:ApplicableHeaderTradeSettlement/ram:InvoicerTradeParty/ram:DefinedTradeContact/ram:FaxUniversalCommunication</v>
      </c>
      <c r="AC816" s="13" t="str">
        <f t="shared" si="133"/>
        <v>/ram:CompleteNumber</v>
      </c>
      <c r="AD816" s="14">
        <f>COUNTIFS(R$4:R816,AB816)</f>
        <v>1</v>
      </c>
      <c r="AE816" s="1"/>
      <c r="AF816" s="61" t="str">
        <f t="shared" si="125"/>
        <v>EXT</v>
      </c>
      <c r="AG816" s="62">
        <f t="shared" si="127"/>
        <v>6</v>
      </c>
      <c r="AH816" s="62" t="str">
        <f t="shared" si="126"/>
        <v>1..1</v>
      </c>
      <c r="AI816" s="64" t="s">
        <v>2165</v>
      </c>
      <c r="AJ816" s="64"/>
      <c r="AK816" s="65"/>
      <c r="AL816" s="65"/>
      <c r="AM816" s="65"/>
      <c r="AN816" s="64"/>
      <c r="AO816" s="66" t="str">
        <f t="shared" si="124"/>
        <v>1..1</v>
      </c>
      <c r="AP816" s="66" t="str">
        <f t="shared" si="124"/>
        <v>1..1</v>
      </c>
      <c r="AQ816" s="6" t="str">
        <f t="shared" si="124"/>
        <v>/rsm:CrossIndustryInvoice
/rsm:SupplyChainTradeTransaction
/ram:ApplicableHeaderTradeSettlement
/ram:InvoicerTradeParty
/ram:DefinedTradeContact
/ram:FaxUniversalCommunication
/ram:CompleteNumber</v>
      </c>
      <c r="AR816" s="67" t="str">
        <f t="shared" si="124"/>
        <v>/rsm:CrossIndustryInvoice/rsm:SupplyChainTradeTransaction/ram:ApplicableHeaderTradeSettlement/ram:InvoicerTradeParty/ram:DefinedTradeContact/ram:FaxUniversalCommunication/ram:CompleteNumber</v>
      </c>
      <c r="AS816" s="66" t="s">
        <v>73</v>
      </c>
      <c r="AT816" s="68" t="s">
        <v>56</v>
      </c>
      <c r="AU816" s="62" t="str">
        <f t="shared" si="128"/>
        <v>0..1</v>
      </c>
      <c r="AV816" s="66"/>
      <c r="AW816" s="69"/>
      <c r="AX816" s="7"/>
      <c r="AY816" s="70" t="str">
        <f t="shared" si="129"/>
        <v>EXTENDED</v>
      </c>
      <c r="AZ816" s="70" t="str">
        <f t="shared" si="129"/>
        <v>EXTENDED</v>
      </c>
      <c r="BA816" s="1"/>
      <c r="BB816" s="57"/>
      <c r="BE816"/>
      <c r="BF816" s="1"/>
      <c r="BG816" s="1"/>
      <c r="BH816" s="1"/>
      <c r="BI816" s="1"/>
      <c r="BJ816" s="1"/>
      <c r="BK816" s="1"/>
      <c r="BL816" s="1"/>
      <c r="BM816" s="1"/>
      <c r="BN816" s="1"/>
      <c r="BO816" s="1"/>
      <c r="BP816" s="1"/>
      <c r="BQ816" s="1"/>
      <c r="BR816" s="1"/>
      <c r="BS816" s="1"/>
      <c r="BT816" s="1"/>
      <c r="BU816" s="1"/>
      <c r="BV816" s="1"/>
      <c r="BW816" s="1"/>
      <c r="BX816" s="1"/>
      <c r="BY816" s="1"/>
      <c r="BZ816" s="1"/>
    </row>
    <row r="817" spans="1:78" s="59" customFormat="1" ht="105" x14ac:dyDescent="0.2">
      <c r="A817" s="45" t="str">
        <f t="shared" si="134"/>
        <v>EXT</v>
      </c>
      <c r="B817" s="45"/>
      <c r="C817" s="45"/>
      <c r="D817" s="215" t="s">
        <v>3431</v>
      </c>
      <c r="E817" s="61" t="s">
        <v>41</v>
      </c>
      <c r="F817" s="282" t="e">
        <v>#N/A</v>
      </c>
      <c r="G817" s="62">
        <f t="shared" si="131"/>
        <v>5</v>
      </c>
      <c r="H817" s="62" t="s">
        <v>42</v>
      </c>
      <c r="I817" s="193" t="s">
        <v>2166</v>
      </c>
      <c r="J817" s="64"/>
      <c r="K817" s="65"/>
      <c r="L817" s="65"/>
      <c r="M817" s="65"/>
      <c r="N817" s="64"/>
      <c r="O817" s="66" t="s">
        <v>42</v>
      </c>
      <c r="P817" s="66" t="str">
        <f t="shared" si="130"/>
        <v>0..1</v>
      </c>
      <c r="Q817" s="6" t="s">
        <v>3544</v>
      </c>
      <c r="R817" s="67" t="s">
        <v>3545</v>
      </c>
      <c r="S817" s="66"/>
      <c r="T817" s="68"/>
      <c r="U817" s="62" t="s">
        <v>42</v>
      </c>
      <c r="V817" s="66"/>
      <c r="W817" s="69"/>
      <c r="X817" s="38"/>
      <c r="Y817" s="70" t="s">
        <v>47</v>
      </c>
      <c r="Z817" s="70" t="s">
        <v>48</v>
      </c>
      <c r="AA817" s="4"/>
      <c r="AB817" s="13" t="str">
        <f t="shared" si="132"/>
        <v>/rsm:CrossIndustryInvoice/rsm:SupplyChainTradeTransaction/ram:ApplicableHeaderTradeSettlement/ram:InvoicerTradeParty/ram:DefinedTradeContact</v>
      </c>
      <c r="AC817" s="13" t="str">
        <f t="shared" si="133"/>
        <v>/ram:EmailURIUniversalCommunication</v>
      </c>
      <c r="AD817" s="14">
        <f>COUNTIFS(R$4:R817,AB817)</f>
        <v>1</v>
      </c>
      <c r="AE817" s="1"/>
      <c r="AF817" s="61" t="str">
        <f t="shared" si="125"/>
        <v>EXT</v>
      </c>
      <c r="AG817" s="62">
        <f t="shared" si="127"/>
        <v>5</v>
      </c>
      <c r="AH817" s="62" t="str">
        <f t="shared" si="126"/>
        <v>0..1</v>
      </c>
      <c r="AI817" s="193" t="s">
        <v>962</v>
      </c>
      <c r="AJ817" s="64"/>
      <c r="AK817" s="65"/>
      <c r="AL817" s="65"/>
      <c r="AM817" s="65"/>
      <c r="AN817" s="64"/>
      <c r="AO817" s="66" t="str">
        <f t="shared" si="124"/>
        <v>0..1</v>
      </c>
      <c r="AP817" s="66" t="str">
        <f t="shared" si="124"/>
        <v>0..1</v>
      </c>
      <c r="AQ817" s="6" t="str">
        <f t="shared" si="124"/>
        <v>/rsm:CrossIndustryInvoice
/rsm:SupplyChainTradeTransaction
/ram:ApplicableHeaderTradeSettlement
/ram:InvoicerTradeParty
/ram:DefinedTradeContact
/ram:EmailURIUniversalCommunication</v>
      </c>
      <c r="AR817" s="67" t="str">
        <f t="shared" ref="AR817:AR831" si="135">R817</f>
        <v>/rsm:CrossIndustryInvoice/rsm:SupplyChainTradeTransaction/ram:ApplicableHeaderTradeSettlement/ram:InvoicerTradeParty/ram:DefinedTradeContact/ram:EmailURIUniversalCommunication</v>
      </c>
      <c r="AS817" s="66"/>
      <c r="AT817" s="68"/>
      <c r="AU817" s="62" t="str">
        <f t="shared" si="128"/>
        <v>0..1</v>
      </c>
      <c r="AV817" s="66"/>
      <c r="AW817" s="69"/>
      <c r="AX817" s="7"/>
      <c r="AY817" s="70" t="str">
        <f t="shared" si="129"/>
        <v>EXTENDED</v>
      </c>
      <c r="AZ817" s="70" t="str">
        <f t="shared" si="129"/>
        <v>EXTENDED FR B2B</v>
      </c>
      <c r="BA817" s="1"/>
      <c r="BB817" s="57"/>
      <c r="BE817"/>
      <c r="BF817" s="1"/>
      <c r="BG817" s="1"/>
      <c r="BH817" s="1"/>
      <c r="BI817" s="1"/>
      <c r="BJ817" s="1"/>
      <c r="BK817" s="1"/>
      <c r="BL817" s="1"/>
      <c r="BM817" s="1"/>
      <c r="BN817" s="1"/>
      <c r="BO817" s="1"/>
      <c r="BP817" s="1"/>
      <c r="BQ817" s="1"/>
      <c r="BR817" s="1"/>
      <c r="BS817" s="1"/>
      <c r="BT817" s="1"/>
      <c r="BU817" s="1"/>
      <c r="BV817" s="1"/>
      <c r="BW817" s="1"/>
      <c r="BX817" s="1"/>
      <c r="BY817" s="1"/>
      <c r="BZ817" s="1"/>
    </row>
    <row r="818" spans="1:78" s="59" customFormat="1" ht="120" x14ac:dyDescent="0.2">
      <c r="A818" s="45" t="str">
        <f t="shared" si="134"/>
        <v>EXT</v>
      </c>
      <c r="B818" s="45"/>
      <c r="C818" s="45"/>
      <c r="D818" s="215" t="s">
        <v>3431</v>
      </c>
      <c r="E818" s="61" t="s">
        <v>41</v>
      </c>
      <c r="F818" s="282" t="s">
        <v>4996</v>
      </c>
      <c r="G818" s="62">
        <f t="shared" si="131"/>
        <v>6</v>
      </c>
      <c r="H818" s="62" t="s">
        <v>32</v>
      </c>
      <c r="I818" s="64" t="s">
        <v>2169</v>
      </c>
      <c r="J818" s="64"/>
      <c r="K818" s="65"/>
      <c r="L818" s="65"/>
      <c r="M818" s="65"/>
      <c r="N818" s="64"/>
      <c r="O818" s="66" t="s">
        <v>32</v>
      </c>
      <c r="P818" s="66" t="str">
        <f t="shared" si="130"/>
        <v>1..1</v>
      </c>
      <c r="Q818" s="6" t="s">
        <v>3546</v>
      </c>
      <c r="R818" s="67" t="s">
        <v>3547</v>
      </c>
      <c r="S818" s="66" t="s">
        <v>73</v>
      </c>
      <c r="T818" s="68" t="s">
        <v>56</v>
      </c>
      <c r="U818" s="62" t="s">
        <v>42</v>
      </c>
      <c r="V818" s="66"/>
      <c r="W818" s="69"/>
      <c r="X818" s="38"/>
      <c r="Y818" s="70" t="s">
        <v>47</v>
      </c>
      <c r="Z818" s="70" t="s">
        <v>48</v>
      </c>
      <c r="AA818" s="4"/>
      <c r="AB818" s="13" t="str">
        <f t="shared" si="132"/>
        <v>/rsm:CrossIndustryInvoice/rsm:SupplyChainTradeTransaction/ram:ApplicableHeaderTradeSettlement/ram:InvoicerTradeParty/ram:DefinedTradeContact/ram:EmailURIUniversalCommunication</v>
      </c>
      <c r="AC818" s="13" t="str">
        <f t="shared" si="133"/>
        <v>/ram:URIID</v>
      </c>
      <c r="AD818" s="14">
        <f>COUNTIFS(R$4:R818,AB818)</f>
        <v>1</v>
      </c>
      <c r="AE818" s="1"/>
      <c r="AF818" s="61" t="str">
        <f t="shared" si="125"/>
        <v>EXT</v>
      </c>
      <c r="AG818" s="62">
        <f t="shared" si="127"/>
        <v>6</v>
      </c>
      <c r="AH818" s="62" t="str">
        <f t="shared" si="126"/>
        <v>1..1</v>
      </c>
      <c r="AI818" s="64" t="s">
        <v>2172</v>
      </c>
      <c r="AJ818" s="64"/>
      <c r="AK818" s="65"/>
      <c r="AL818" s="65"/>
      <c r="AM818" s="65"/>
      <c r="AN818" s="64"/>
      <c r="AO818" s="66" t="str">
        <f t="shared" ref="AO818:AR881" si="136">O818</f>
        <v>1..1</v>
      </c>
      <c r="AP818" s="66" t="str">
        <f t="shared" si="136"/>
        <v>1..1</v>
      </c>
      <c r="AQ818" s="6" t="str">
        <f t="shared" si="136"/>
        <v>/rsm:CrossIndustryInvoice
/rsm:SupplyChainTradeTransaction
/ram:ApplicableHeaderTradeSettlement
/ram:InvoicerTradeParty
/ram:DefinedTradeContact
/ram:EmailURIUniversalCommunication
/ram:URIID</v>
      </c>
      <c r="AR818" s="67" t="str">
        <f t="shared" si="135"/>
        <v>/rsm:CrossIndustryInvoice/rsm:SupplyChainTradeTransaction/ram:ApplicableHeaderTradeSettlement/ram:InvoicerTradeParty/ram:DefinedTradeContact/ram:EmailURIUniversalCommunication/ram:URIID</v>
      </c>
      <c r="AS818" s="66" t="s">
        <v>73</v>
      </c>
      <c r="AT818" s="68" t="s">
        <v>56</v>
      </c>
      <c r="AU818" s="62" t="str">
        <f t="shared" si="128"/>
        <v>0..1</v>
      </c>
      <c r="AV818" s="66"/>
      <c r="AW818" s="69"/>
      <c r="AX818" s="7"/>
      <c r="AY818" s="70" t="str">
        <f t="shared" si="129"/>
        <v>EXTENDED</v>
      </c>
      <c r="AZ818" s="70" t="str">
        <f t="shared" si="129"/>
        <v>EXTENDED FR B2B</v>
      </c>
      <c r="BA818" s="1"/>
      <c r="BB818" s="57"/>
      <c r="BE818"/>
      <c r="BF818" s="1"/>
      <c r="BG818" s="1"/>
      <c r="BH818" s="1"/>
      <c r="BI818" s="1"/>
      <c r="BJ818" s="1"/>
      <c r="BK818" s="1"/>
      <c r="BL818" s="1"/>
      <c r="BM818" s="1"/>
      <c r="BN818" s="1"/>
      <c r="BO818" s="1"/>
      <c r="BP818" s="1"/>
      <c r="BQ818" s="1"/>
      <c r="BR818" s="1"/>
      <c r="BS818" s="1"/>
      <c r="BT818" s="1"/>
      <c r="BU818" s="1"/>
      <c r="BV818" s="1"/>
      <c r="BW818" s="1"/>
      <c r="BX818" s="1"/>
      <c r="BY818" s="1"/>
      <c r="BZ818" s="1"/>
    </row>
    <row r="819" spans="1:78" s="59" customFormat="1" ht="90" x14ac:dyDescent="0.2">
      <c r="A819" s="45" t="str">
        <f t="shared" si="134"/>
        <v>EXT</v>
      </c>
      <c r="B819" s="45"/>
      <c r="C819" s="45"/>
      <c r="D819" s="215" t="s">
        <v>3431</v>
      </c>
      <c r="E819" s="140" t="s">
        <v>41</v>
      </c>
      <c r="F819" s="296" t="s">
        <v>4997</v>
      </c>
      <c r="G819" s="141">
        <f t="shared" si="131"/>
        <v>4</v>
      </c>
      <c r="H819" s="141" t="s">
        <v>42</v>
      </c>
      <c r="I819" s="125" t="s">
        <v>3548</v>
      </c>
      <c r="J819" s="125"/>
      <c r="K819" s="126"/>
      <c r="L819" s="126"/>
      <c r="M819" s="126"/>
      <c r="N819" s="125"/>
      <c r="O819" s="124" t="s">
        <v>42</v>
      </c>
      <c r="P819" s="124" t="str">
        <f t="shared" si="130"/>
        <v>0..1</v>
      </c>
      <c r="Q819" s="142" t="s">
        <v>3549</v>
      </c>
      <c r="R819" s="143" t="s">
        <v>3550</v>
      </c>
      <c r="S819" s="124" t="s">
        <v>35</v>
      </c>
      <c r="T819" s="129" t="s">
        <v>56</v>
      </c>
      <c r="U819" s="141" t="s">
        <v>42</v>
      </c>
      <c r="V819" s="124"/>
      <c r="W819" s="130"/>
      <c r="X819" s="38"/>
      <c r="Y819" s="144" t="s">
        <v>47</v>
      </c>
      <c r="Z819" s="144" t="s">
        <v>48</v>
      </c>
      <c r="AA819" s="4"/>
      <c r="AB819" s="13" t="str">
        <f t="shared" si="132"/>
        <v>/rsm:CrossIndustryInvoice/rsm:SupplyChainTradeTransaction/ram:ApplicableHeaderTradeSettlement/ram:InvoicerTradeParty</v>
      </c>
      <c r="AC819" s="13" t="str">
        <f t="shared" si="133"/>
        <v>/ram:PostalTradeAddress</v>
      </c>
      <c r="AD819" s="14">
        <f>COUNTIFS(R$4:R819,AB819)</f>
        <v>1</v>
      </c>
      <c r="AE819" s="1"/>
      <c r="AF819" s="140" t="str">
        <f t="shared" si="125"/>
        <v>EXT</v>
      </c>
      <c r="AG819" s="141">
        <f t="shared" si="127"/>
        <v>4</v>
      </c>
      <c r="AH819" s="141" t="str">
        <f t="shared" si="126"/>
        <v>0..1</v>
      </c>
      <c r="AI819" s="125" t="s">
        <v>3551</v>
      </c>
      <c r="AJ819" s="125"/>
      <c r="AK819" s="126"/>
      <c r="AL819" s="126"/>
      <c r="AM819" s="126"/>
      <c r="AN819" s="125"/>
      <c r="AO819" s="124" t="str">
        <f t="shared" si="136"/>
        <v>0..1</v>
      </c>
      <c r="AP819" s="124" t="str">
        <f t="shared" si="136"/>
        <v>0..1</v>
      </c>
      <c r="AQ819" s="142" t="str">
        <f t="shared" si="136"/>
        <v>/rsm:CrossIndustryInvoice
/rsm:SupplyChainTradeTransaction
/ram:ApplicableHeaderTradeSettlement
/ram:InvoicerTradeParty
/ram:PostalTradeAddress</v>
      </c>
      <c r="AR819" s="143" t="str">
        <f t="shared" si="135"/>
        <v>/rsm:CrossIndustryInvoice/rsm:SupplyChainTradeTransaction/ram:ApplicableHeaderTradeSettlement/ram:InvoicerTradeParty/ram:PostalTradeAddress</v>
      </c>
      <c r="AS819" s="124" t="s">
        <v>35</v>
      </c>
      <c r="AT819" s="129" t="s">
        <v>56</v>
      </c>
      <c r="AU819" s="141" t="str">
        <f t="shared" si="128"/>
        <v>0..1</v>
      </c>
      <c r="AV819" s="124"/>
      <c r="AW819" s="130"/>
      <c r="AX819" s="7"/>
      <c r="AY819" s="144" t="str">
        <f t="shared" si="129"/>
        <v>EXTENDED</v>
      </c>
      <c r="AZ819" s="144" t="str">
        <f t="shared" si="129"/>
        <v>EXTENDED FR B2B</v>
      </c>
      <c r="BA819" s="1"/>
      <c r="BB819" s="57"/>
      <c r="BE819"/>
      <c r="BF819" s="1"/>
      <c r="BG819" s="1"/>
      <c r="BH819" s="1"/>
      <c r="BI819" s="1"/>
      <c r="BJ819" s="1"/>
      <c r="BK819" s="1"/>
      <c r="BL819" s="1"/>
      <c r="BM819" s="1"/>
      <c r="BN819" s="1"/>
      <c r="BO819" s="1"/>
      <c r="BP819" s="1"/>
      <c r="BQ819" s="1"/>
      <c r="BR819" s="1"/>
      <c r="BS819" s="1"/>
      <c r="BT819" s="1"/>
      <c r="BU819" s="1"/>
      <c r="BV819" s="1"/>
      <c r="BW819" s="1"/>
      <c r="BX819" s="1"/>
      <c r="BY819" s="1"/>
      <c r="BZ819" s="1"/>
    </row>
    <row r="820" spans="1:78" s="59" customFormat="1" ht="105" x14ac:dyDescent="0.2">
      <c r="A820" s="45" t="str">
        <f t="shared" si="134"/>
        <v>EXT</v>
      </c>
      <c r="B820" s="45"/>
      <c r="C820" s="45"/>
      <c r="D820" s="215" t="s">
        <v>3431</v>
      </c>
      <c r="E820" s="61" t="s">
        <v>41</v>
      </c>
      <c r="F820" s="282" t="s">
        <v>4998</v>
      </c>
      <c r="G820" s="62">
        <f t="shared" si="131"/>
        <v>5</v>
      </c>
      <c r="H820" s="62" t="s">
        <v>42</v>
      </c>
      <c r="I820" s="64" t="s">
        <v>1634</v>
      </c>
      <c r="J820" s="64" t="s">
        <v>1635</v>
      </c>
      <c r="K820" s="65" t="s">
        <v>1636</v>
      </c>
      <c r="L820" s="65"/>
      <c r="M820" s="65"/>
      <c r="N820" s="64"/>
      <c r="O820" s="66" t="s">
        <v>42</v>
      </c>
      <c r="P820" s="66" t="str">
        <f t="shared" si="130"/>
        <v>0..1</v>
      </c>
      <c r="Q820" s="6" t="s">
        <v>3552</v>
      </c>
      <c r="R820" s="67" t="s">
        <v>3553</v>
      </c>
      <c r="S820" s="66" t="s">
        <v>73</v>
      </c>
      <c r="T820" s="68" t="s">
        <v>56</v>
      </c>
      <c r="U820" s="62" t="s">
        <v>42</v>
      </c>
      <c r="V820" s="66"/>
      <c r="W820" s="69"/>
      <c r="X820" s="38"/>
      <c r="Y820" s="70" t="s">
        <v>47</v>
      </c>
      <c r="Z820" s="70" t="s">
        <v>48</v>
      </c>
      <c r="AA820" s="4"/>
      <c r="AB820" s="13" t="str">
        <f t="shared" si="132"/>
        <v>/rsm:CrossIndustryInvoice/rsm:SupplyChainTradeTransaction/ram:ApplicableHeaderTradeSettlement/ram:InvoicerTradeParty/ram:PostalTradeAddress</v>
      </c>
      <c r="AC820" s="13" t="str">
        <f t="shared" si="133"/>
        <v>/ram:PostcodeCode</v>
      </c>
      <c r="AD820" s="14">
        <f>COUNTIFS(R$4:R820,AB820)</f>
        <v>1</v>
      </c>
      <c r="AE820" s="1"/>
      <c r="AF820" s="61" t="str">
        <f t="shared" si="125"/>
        <v>EXT</v>
      </c>
      <c r="AG820" s="62">
        <f t="shared" si="127"/>
        <v>5</v>
      </c>
      <c r="AH820" s="62" t="str">
        <f t="shared" si="126"/>
        <v>0..1</v>
      </c>
      <c r="AI820" s="64" t="s">
        <v>1639</v>
      </c>
      <c r="AJ820" s="64"/>
      <c r="AK820" s="65"/>
      <c r="AL820" s="65"/>
      <c r="AM820" s="65"/>
      <c r="AN820" s="64"/>
      <c r="AO820" s="66" t="str">
        <f t="shared" si="136"/>
        <v>0..1</v>
      </c>
      <c r="AP820" s="66" t="str">
        <f t="shared" si="136"/>
        <v>0..1</v>
      </c>
      <c r="AQ820" s="6" t="str">
        <f t="shared" si="136"/>
        <v>/rsm:CrossIndustryInvoice
/rsm:SupplyChainTradeTransaction
/ram:ApplicableHeaderTradeSettlement
/ram:InvoicerTradeParty
/ram:PostalTradeAddress
/ram:PostcodeCode</v>
      </c>
      <c r="AR820" s="67" t="str">
        <f t="shared" si="135"/>
        <v>/rsm:CrossIndustryInvoice/rsm:SupplyChainTradeTransaction/ram:ApplicableHeaderTradeSettlement/ram:InvoicerTradeParty/ram:PostalTradeAddress/ram:PostcodeCode</v>
      </c>
      <c r="AS820" s="66" t="s">
        <v>73</v>
      </c>
      <c r="AT820" s="68" t="s">
        <v>56</v>
      </c>
      <c r="AU820" s="62" t="str">
        <f t="shared" si="128"/>
        <v>0..1</v>
      </c>
      <c r="AV820" s="66"/>
      <c r="AW820" s="69"/>
      <c r="AX820" s="7"/>
      <c r="AY820" s="70" t="str">
        <f t="shared" si="129"/>
        <v>EXTENDED</v>
      </c>
      <c r="AZ820" s="70" t="str">
        <f t="shared" si="129"/>
        <v>EXTENDED FR B2B</v>
      </c>
      <c r="BA820" s="1"/>
      <c r="BB820" s="57"/>
      <c r="BE820"/>
      <c r="BF820" s="1"/>
      <c r="BG820" s="1"/>
      <c r="BH820" s="1"/>
      <c r="BI820" s="1"/>
      <c r="BJ820" s="1"/>
      <c r="BK820" s="1"/>
      <c r="BL820" s="1"/>
      <c r="BM820" s="1"/>
      <c r="BN820" s="1"/>
      <c r="BO820" s="1"/>
      <c r="BP820" s="1"/>
      <c r="BQ820" s="1"/>
      <c r="BR820" s="1"/>
      <c r="BS820" s="1"/>
      <c r="BT820" s="1"/>
      <c r="BU820" s="1"/>
      <c r="BV820" s="1"/>
      <c r="BW820" s="1"/>
      <c r="BX820" s="1"/>
      <c r="BY820" s="1"/>
      <c r="BZ820" s="1"/>
    </row>
    <row r="821" spans="1:78" s="59" customFormat="1" ht="105" x14ac:dyDescent="0.2">
      <c r="A821" s="45" t="str">
        <f t="shared" si="134"/>
        <v>EXT</v>
      </c>
      <c r="B821" s="45"/>
      <c r="C821" s="45"/>
      <c r="D821" s="215" t="s">
        <v>3431</v>
      </c>
      <c r="E821" s="61" t="s">
        <v>41</v>
      </c>
      <c r="F821" s="282" t="s">
        <v>4999</v>
      </c>
      <c r="G821" s="62">
        <f t="shared" si="131"/>
        <v>5</v>
      </c>
      <c r="H821" s="62" t="s">
        <v>42</v>
      </c>
      <c r="I821" s="64" t="s">
        <v>1640</v>
      </c>
      <c r="J821" s="64" t="s">
        <v>1641</v>
      </c>
      <c r="K821" s="65" t="s">
        <v>1642</v>
      </c>
      <c r="L821" s="65"/>
      <c r="M821" s="65"/>
      <c r="N821" s="64"/>
      <c r="O821" s="66" t="s">
        <v>42</v>
      </c>
      <c r="P821" s="66" t="str">
        <f t="shared" si="130"/>
        <v>0..1</v>
      </c>
      <c r="Q821" s="6" t="s">
        <v>3554</v>
      </c>
      <c r="R821" s="67" t="s">
        <v>3555</v>
      </c>
      <c r="S821" s="66" t="s">
        <v>73</v>
      </c>
      <c r="T821" s="68" t="s">
        <v>56</v>
      </c>
      <c r="U821" s="62" t="s">
        <v>42</v>
      </c>
      <c r="V821" s="66"/>
      <c r="W821" s="69"/>
      <c r="X821" s="38"/>
      <c r="Y821" s="70" t="s">
        <v>47</v>
      </c>
      <c r="Z821" s="70" t="s">
        <v>48</v>
      </c>
      <c r="AA821" s="4"/>
      <c r="AB821" s="13" t="str">
        <f t="shared" si="132"/>
        <v>/rsm:CrossIndustryInvoice/rsm:SupplyChainTradeTransaction/ram:ApplicableHeaderTradeSettlement/ram:InvoicerTradeParty/ram:PostalTradeAddress</v>
      </c>
      <c r="AC821" s="13" t="str">
        <f t="shared" si="133"/>
        <v>/ram:LineOne</v>
      </c>
      <c r="AD821" s="14">
        <f>COUNTIFS(R$4:R821,AB821)</f>
        <v>1</v>
      </c>
      <c r="AE821" s="1"/>
      <c r="AF821" s="61" t="str">
        <f t="shared" si="125"/>
        <v>EXT</v>
      </c>
      <c r="AG821" s="62">
        <f t="shared" si="127"/>
        <v>5</v>
      </c>
      <c r="AH821" s="62" t="str">
        <f t="shared" si="126"/>
        <v>0..1</v>
      </c>
      <c r="AI821" s="64" t="s">
        <v>1645</v>
      </c>
      <c r="AJ821" s="64"/>
      <c r="AK821" s="65"/>
      <c r="AL821" s="65"/>
      <c r="AM821" s="65"/>
      <c r="AN821" s="64"/>
      <c r="AO821" s="66" t="str">
        <f t="shared" si="136"/>
        <v>0..1</v>
      </c>
      <c r="AP821" s="66" t="str">
        <f t="shared" si="136"/>
        <v>0..1</v>
      </c>
      <c r="AQ821" s="6" t="str">
        <f t="shared" si="136"/>
        <v>/rsm:CrossIndustryInvoice
/rsm:SupplyChainTradeTransaction
/ram:ApplicableHeaderTradeSettlement
/ram:InvoicerTradeParty
/ram:PostalTradeAddress
/ram:LineOne</v>
      </c>
      <c r="AR821" s="67" t="str">
        <f t="shared" si="135"/>
        <v>/rsm:CrossIndustryInvoice/rsm:SupplyChainTradeTransaction/ram:ApplicableHeaderTradeSettlement/ram:InvoicerTradeParty/ram:PostalTradeAddress/ram:LineOne</v>
      </c>
      <c r="AS821" s="66" t="s">
        <v>73</v>
      </c>
      <c r="AT821" s="68" t="s">
        <v>56</v>
      </c>
      <c r="AU821" s="62" t="str">
        <f t="shared" si="128"/>
        <v>0..1</v>
      </c>
      <c r="AV821" s="66"/>
      <c r="AW821" s="69"/>
      <c r="AX821" s="7"/>
      <c r="AY821" s="70" t="str">
        <f t="shared" si="129"/>
        <v>EXTENDED</v>
      </c>
      <c r="AZ821" s="70" t="str">
        <f t="shared" si="129"/>
        <v>EXTENDED FR B2B</v>
      </c>
      <c r="BA821" s="1"/>
      <c r="BB821" s="57"/>
      <c r="BE821"/>
      <c r="BF821" s="1"/>
      <c r="BG821" s="1"/>
      <c r="BH821" s="1"/>
      <c r="BI821" s="1"/>
      <c r="BJ821" s="1"/>
      <c r="BK821" s="1"/>
      <c r="BL821" s="1"/>
      <c r="BM821" s="1"/>
      <c r="BN821" s="1"/>
      <c r="BO821" s="1"/>
      <c r="BP821" s="1"/>
      <c r="BQ821" s="1"/>
      <c r="BR821" s="1"/>
      <c r="BS821" s="1"/>
      <c r="BT821" s="1"/>
      <c r="BU821" s="1"/>
      <c r="BV821" s="1"/>
      <c r="BW821" s="1"/>
      <c r="BX821" s="1"/>
      <c r="BY821" s="1"/>
      <c r="BZ821" s="1"/>
    </row>
    <row r="822" spans="1:78" s="59" customFormat="1" ht="105" x14ac:dyDescent="0.2">
      <c r="A822" s="45" t="str">
        <f t="shared" si="134"/>
        <v>EXT</v>
      </c>
      <c r="B822" s="45"/>
      <c r="C822" s="45"/>
      <c r="D822" s="215" t="s">
        <v>3431</v>
      </c>
      <c r="E822" s="61" t="s">
        <v>41</v>
      </c>
      <c r="F822" s="282" t="s">
        <v>5000</v>
      </c>
      <c r="G822" s="62">
        <f t="shared" si="131"/>
        <v>5</v>
      </c>
      <c r="H822" s="62" t="s">
        <v>42</v>
      </c>
      <c r="I822" s="64" t="s">
        <v>1646</v>
      </c>
      <c r="J822" s="64" t="s">
        <v>1647</v>
      </c>
      <c r="K822" s="65"/>
      <c r="L822" s="65"/>
      <c r="M822" s="65"/>
      <c r="N822" s="64"/>
      <c r="O822" s="66" t="s">
        <v>42</v>
      </c>
      <c r="P822" s="66" t="str">
        <f t="shared" si="130"/>
        <v>0..1</v>
      </c>
      <c r="Q822" s="6" t="s">
        <v>3556</v>
      </c>
      <c r="R822" s="67" t="s">
        <v>3557</v>
      </c>
      <c r="S822" s="66" t="s">
        <v>73</v>
      </c>
      <c r="T822" s="68" t="s">
        <v>56</v>
      </c>
      <c r="U822" s="62" t="s">
        <v>42</v>
      </c>
      <c r="V822" s="66"/>
      <c r="W822" s="69"/>
      <c r="X822" s="38"/>
      <c r="Y822" s="70" t="s">
        <v>47</v>
      </c>
      <c r="Z822" s="70" t="s">
        <v>48</v>
      </c>
      <c r="AA822" s="4"/>
      <c r="AB822" s="13" t="str">
        <f t="shared" si="132"/>
        <v>/rsm:CrossIndustryInvoice/rsm:SupplyChainTradeTransaction/ram:ApplicableHeaderTradeSettlement/ram:InvoicerTradeParty/ram:PostalTradeAddress</v>
      </c>
      <c r="AC822" s="13" t="str">
        <f t="shared" si="133"/>
        <v>/ram:LineTwo</v>
      </c>
      <c r="AD822" s="14">
        <f>COUNTIFS(R$4:R822,AB822)</f>
        <v>1</v>
      </c>
      <c r="AE822" s="1"/>
      <c r="AF822" s="61" t="str">
        <f t="shared" si="125"/>
        <v>EXT</v>
      </c>
      <c r="AG822" s="62">
        <f t="shared" si="127"/>
        <v>5</v>
      </c>
      <c r="AH822" s="62" t="str">
        <f t="shared" si="126"/>
        <v>0..1</v>
      </c>
      <c r="AI822" s="64" t="s">
        <v>1650</v>
      </c>
      <c r="AJ822" s="64"/>
      <c r="AK822" s="65"/>
      <c r="AL822" s="65"/>
      <c r="AM822" s="65"/>
      <c r="AN822" s="64"/>
      <c r="AO822" s="66" t="str">
        <f t="shared" si="136"/>
        <v>0..1</v>
      </c>
      <c r="AP822" s="66" t="str">
        <f t="shared" si="136"/>
        <v>0..1</v>
      </c>
      <c r="AQ822" s="6" t="str">
        <f t="shared" si="136"/>
        <v>/rsm:CrossIndustryInvoice
/rsm:SupplyChainTradeTransaction
/ram:ApplicableHeaderTradeSettlement
/ram:InvoicerTradeParty
/ram:PostalTradeAddress
/ram:LineTwo</v>
      </c>
      <c r="AR822" s="67" t="str">
        <f t="shared" si="135"/>
        <v>/rsm:CrossIndustryInvoice/rsm:SupplyChainTradeTransaction/ram:ApplicableHeaderTradeSettlement/ram:InvoicerTradeParty/ram:PostalTradeAddress/ram:LineTwo</v>
      </c>
      <c r="AS822" s="66" t="s">
        <v>73</v>
      </c>
      <c r="AT822" s="68" t="s">
        <v>56</v>
      </c>
      <c r="AU822" s="62" t="str">
        <f t="shared" si="128"/>
        <v>0..1</v>
      </c>
      <c r="AV822" s="66"/>
      <c r="AW822" s="69"/>
      <c r="AX822" s="7"/>
      <c r="AY822" s="70" t="str">
        <f t="shared" si="129"/>
        <v>EXTENDED</v>
      </c>
      <c r="AZ822" s="70" t="str">
        <f t="shared" si="129"/>
        <v>EXTENDED FR B2B</v>
      </c>
      <c r="BA822" s="1"/>
      <c r="BB822" s="57"/>
      <c r="BE822"/>
      <c r="BF822" s="1"/>
      <c r="BG822" s="1"/>
      <c r="BH822" s="1"/>
      <c r="BI822" s="1"/>
      <c r="BJ822" s="1"/>
      <c r="BK822" s="1"/>
      <c r="BL822" s="1"/>
      <c r="BM822" s="1"/>
      <c r="BN822" s="1"/>
      <c r="BO822" s="1"/>
      <c r="BP822" s="1"/>
      <c r="BQ822" s="1"/>
      <c r="BR822" s="1"/>
      <c r="BS822" s="1"/>
      <c r="BT822" s="1"/>
      <c r="BU822" s="1"/>
      <c r="BV822" s="1"/>
      <c r="BW822" s="1"/>
      <c r="BX822" s="1"/>
      <c r="BY822" s="1"/>
      <c r="BZ822" s="1"/>
    </row>
    <row r="823" spans="1:78" s="59" customFormat="1" ht="105" x14ac:dyDescent="0.2">
      <c r="A823" s="45" t="str">
        <f t="shared" si="134"/>
        <v>EXT</v>
      </c>
      <c r="B823" s="45"/>
      <c r="C823" s="45"/>
      <c r="D823" s="215" t="s">
        <v>3431</v>
      </c>
      <c r="E823" s="61" t="s">
        <v>41</v>
      </c>
      <c r="F823" s="282" t="s">
        <v>5001</v>
      </c>
      <c r="G823" s="62">
        <f t="shared" si="131"/>
        <v>5</v>
      </c>
      <c r="H823" s="62" t="s">
        <v>42</v>
      </c>
      <c r="I823" s="64" t="s">
        <v>1651</v>
      </c>
      <c r="J823" s="64" t="s">
        <v>1647</v>
      </c>
      <c r="K823" s="65"/>
      <c r="L823" s="65"/>
      <c r="M823" s="65"/>
      <c r="N823" s="64"/>
      <c r="O823" s="66" t="s">
        <v>42</v>
      </c>
      <c r="P823" s="66" t="str">
        <f t="shared" si="130"/>
        <v>0..1</v>
      </c>
      <c r="Q823" s="6" t="s">
        <v>3558</v>
      </c>
      <c r="R823" s="67" t="s">
        <v>3559</v>
      </c>
      <c r="S823" s="66" t="s">
        <v>73</v>
      </c>
      <c r="T823" s="68" t="s">
        <v>56</v>
      </c>
      <c r="U823" s="62" t="s">
        <v>42</v>
      </c>
      <c r="V823" s="66"/>
      <c r="W823" s="69"/>
      <c r="X823" s="38"/>
      <c r="Y823" s="70" t="s">
        <v>47</v>
      </c>
      <c r="Z823" s="70" t="s">
        <v>48</v>
      </c>
      <c r="AA823" s="4"/>
      <c r="AB823" s="13" t="str">
        <f t="shared" si="132"/>
        <v>/rsm:CrossIndustryInvoice/rsm:SupplyChainTradeTransaction/ram:ApplicableHeaderTradeSettlement/ram:InvoicerTradeParty/ram:PostalTradeAddress</v>
      </c>
      <c r="AC823" s="13" t="str">
        <f t="shared" si="133"/>
        <v>/ram:LineThree</v>
      </c>
      <c r="AD823" s="14">
        <f>COUNTIFS(R$4:R823,AB823)</f>
        <v>1</v>
      </c>
      <c r="AE823" s="1"/>
      <c r="AF823" s="61" t="str">
        <f t="shared" si="125"/>
        <v>EXT</v>
      </c>
      <c r="AG823" s="62">
        <f t="shared" si="127"/>
        <v>5</v>
      </c>
      <c r="AH823" s="62" t="str">
        <f t="shared" si="126"/>
        <v>0..1</v>
      </c>
      <c r="AI823" s="64" t="s">
        <v>1654</v>
      </c>
      <c r="AJ823" s="64"/>
      <c r="AK823" s="65"/>
      <c r="AL823" s="65"/>
      <c r="AM823" s="65"/>
      <c r="AN823" s="64"/>
      <c r="AO823" s="66" t="str">
        <f t="shared" si="136"/>
        <v>0..1</v>
      </c>
      <c r="AP823" s="66" t="str">
        <f t="shared" si="136"/>
        <v>0..1</v>
      </c>
      <c r="AQ823" s="6" t="str">
        <f t="shared" si="136"/>
        <v>/rsm:CrossIndustryInvoice
/rsm:SupplyChainTradeTransaction
/ram:ApplicableHeaderTradeSettlement
/ram:InvoicerTradeParty
/ram:PostalTradeAddress
/ram:LineThree</v>
      </c>
      <c r="AR823" s="67" t="str">
        <f t="shared" si="135"/>
        <v>/rsm:CrossIndustryInvoice/rsm:SupplyChainTradeTransaction/ram:ApplicableHeaderTradeSettlement/ram:InvoicerTradeParty/ram:PostalTradeAddress/ram:LineThree</v>
      </c>
      <c r="AS823" s="66" t="s">
        <v>73</v>
      </c>
      <c r="AT823" s="68" t="s">
        <v>56</v>
      </c>
      <c r="AU823" s="62" t="str">
        <f t="shared" si="128"/>
        <v>0..1</v>
      </c>
      <c r="AV823" s="66"/>
      <c r="AW823" s="69"/>
      <c r="AX823" s="7"/>
      <c r="AY823" s="70" t="str">
        <f t="shared" si="129"/>
        <v>EXTENDED</v>
      </c>
      <c r="AZ823" s="70" t="str">
        <f t="shared" si="129"/>
        <v>EXTENDED FR B2B</v>
      </c>
      <c r="BA823" s="1"/>
      <c r="BB823" s="57"/>
      <c r="BE823"/>
      <c r="BF823" s="1"/>
      <c r="BG823" s="1"/>
      <c r="BH823" s="1"/>
      <c r="BI823" s="1"/>
      <c r="BJ823" s="1"/>
      <c r="BK823" s="1"/>
      <c r="BL823" s="1"/>
      <c r="BM823" s="1"/>
      <c r="BN823" s="1"/>
      <c r="BO823" s="1"/>
      <c r="BP823" s="1"/>
      <c r="BQ823" s="1"/>
      <c r="BR823" s="1"/>
      <c r="BS823" s="1"/>
      <c r="BT823" s="1"/>
      <c r="BU823" s="1"/>
      <c r="BV823" s="1"/>
      <c r="BW823" s="1"/>
      <c r="BX823" s="1"/>
      <c r="BY823" s="1"/>
      <c r="BZ823" s="1"/>
    </row>
    <row r="824" spans="1:78" s="59" customFormat="1" ht="105" x14ac:dyDescent="0.2">
      <c r="A824" s="45" t="str">
        <f t="shared" si="134"/>
        <v>EXT</v>
      </c>
      <c r="B824" s="45"/>
      <c r="C824" s="45"/>
      <c r="D824" s="215" t="s">
        <v>3431</v>
      </c>
      <c r="E824" s="61" t="s">
        <v>41</v>
      </c>
      <c r="F824" s="282" t="s">
        <v>5002</v>
      </c>
      <c r="G824" s="62">
        <f t="shared" si="131"/>
        <v>5</v>
      </c>
      <c r="H824" s="62" t="s">
        <v>42</v>
      </c>
      <c r="I824" s="64" t="s">
        <v>1655</v>
      </c>
      <c r="J824" s="64" t="s">
        <v>1656</v>
      </c>
      <c r="K824" s="65"/>
      <c r="L824" s="65"/>
      <c r="M824" s="65"/>
      <c r="N824" s="64"/>
      <c r="O824" s="66" t="s">
        <v>42</v>
      </c>
      <c r="P824" s="66" t="str">
        <f t="shared" si="130"/>
        <v>0..1</v>
      </c>
      <c r="Q824" s="6" t="s">
        <v>3560</v>
      </c>
      <c r="R824" s="67" t="s">
        <v>3561</v>
      </c>
      <c r="S824" s="66" t="s">
        <v>73</v>
      </c>
      <c r="T824" s="68" t="s">
        <v>56</v>
      </c>
      <c r="U824" s="62" t="s">
        <v>42</v>
      </c>
      <c r="V824" s="66"/>
      <c r="W824" s="69"/>
      <c r="X824" s="38"/>
      <c r="Y824" s="70" t="s">
        <v>47</v>
      </c>
      <c r="Z824" s="70" t="s">
        <v>48</v>
      </c>
      <c r="AA824" s="4"/>
      <c r="AB824" s="13" t="str">
        <f t="shared" si="132"/>
        <v>/rsm:CrossIndustryInvoice/rsm:SupplyChainTradeTransaction/ram:ApplicableHeaderTradeSettlement/ram:InvoicerTradeParty/ram:PostalTradeAddress</v>
      </c>
      <c r="AC824" s="13" t="str">
        <f t="shared" si="133"/>
        <v>/ram:CityName</v>
      </c>
      <c r="AD824" s="14">
        <f>COUNTIFS(R$4:R824,AB824)</f>
        <v>1</v>
      </c>
      <c r="AE824" s="1"/>
      <c r="AF824" s="61" t="str">
        <f t="shared" si="125"/>
        <v>EXT</v>
      </c>
      <c r="AG824" s="62">
        <f t="shared" si="127"/>
        <v>5</v>
      </c>
      <c r="AH824" s="62" t="str">
        <f t="shared" si="126"/>
        <v>0..1</v>
      </c>
      <c r="AI824" s="64" t="s">
        <v>3562</v>
      </c>
      <c r="AJ824" s="64"/>
      <c r="AK824" s="65"/>
      <c r="AL824" s="65"/>
      <c r="AM824" s="65"/>
      <c r="AN824" s="64"/>
      <c r="AO824" s="66" t="str">
        <f t="shared" si="136"/>
        <v>0..1</v>
      </c>
      <c r="AP824" s="66" t="str">
        <f t="shared" si="136"/>
        <v>0..1</v>
      </c>
      <c r="AQ824" s="6" t="str">
        <f t="shared" si="136"/>
        <v>/rsm:CrossIndustryInvoice
/rsm:SupplyChainTradeTransaction
/ram:ApplicableHeaderTradeSettlement
/ram:InvoicerTradeParty
/ram:PostalTradeAddress
/ram:CityName</v>
      </c>
      <c r="AR824" s="67" t="str">
        <f t="shared" si="135"/>
        <v>/rsm:CrossIndustryInvoice/rsm:SupplyChainTradeTransaction/ram:ApplicableHeaderTradeSettlement/ram:InvoicerTradeParty/ram:PostalTradeAddress/ram:CityName</v>
      </c>
      <c r="AS824" s="66" t="s">
        <v>73</v>
      </c>
      <c r="AT824" s="68" t="s">
        <v>56</v>
      </c>
      <c r="AU824" s="62" t="str">
        <f t="shared" si="128"/>
        <v>0..1</v>
      </c>
      <c r="AV824" s="66"/>
      <c r="AW824" s="69"/>
      <c r="AX824" s="7"/>
      <c r="AY824" s="70" t="str">
        <f t="shared" si="129"/>
        <v>EXTENDED</v>
      </c>
      <c r="AZ824" s="70" t="str">
        <f t="shared" si="129"/>
        <v>EXTENDED FR B2B</v>
      </c>
      <c r="BA824" s="1"/>
      <c r="BB824" s="57"/>
      <c r="BE824"/>
      <c r="BF824" s="1"/>
      <c r="BG824" s="1"/>
      <c r="BH824" s="1"/>
      <c r="BI824" s="1"/>
      <c r="BJ824" s="1"/>
      <c r="BK824" s="1"/>
      <c r="BL824" s="1"/>
      <c r="BM824" s="1"/>
      <c r="BN824" s="1"/>
      <c r="BO824" s="1"/>
      <c r="BP824" s="1"/>
      <c r="BQ824" s="1"/>
      <c r="BR824" s="1"/>
      <c r="BS824" s="1"/>
      <c r="BT824" s="1"/>
      <c r="BU824" s="1"/>
      <c r="BV824" s="1"/>
      <c r="BW824" s="1"/>
      <c r="BX824" s="1"/>
      <c r="BY824" s="1"/>
      <c r="BZ824" s="1"/>
    </row>
    <row r="825" spans="1:78" s="59" customFormat="1" ht="105" x14ac:dyDescent="0.2">
      <c r="A825" s="45" t="str">
        <f t="shared" si="134"/>
        <v>EXT</v>
      </c>
      <c r="B825" s="45"/>
      <c r="C825" s="45"/>
      <c r="D825" s="215" t="s">
        <v>3431</v>
      </c>
      <c r="E825" s="61" t="s">
        <v>41</v>
      </c>
      <c r="F825" s="282" t="s">
        <v>5003</v>
      </c>
      <c r="G825" s="62">
        <f t="shared" si="131"/>
        <v>5</v>
      </c>
      <c r="H825" s="62" t="s">
        <v>32</v>
      </c>
      <c r="I825" s="64" t="s">
        <v>1660</v>
      </c>
      <c r="J825" s="64" t="s">
        <v>1661</v>
      </c>
      <c r="K825" s="65" t="s">
        <v>1662</v>
      </c>
      <c r="L825" s="65"/>
      <c r="M825" s="65"/>
      <c r="N825" s="64"/>
      <c r="O825" s="66" t="s">
        <v>32</v>
      </c>
      <c r="P825" s="66" t="str">
        <f t="shared" si="130"/>
        <v>1..1</v>
      </c>
      <c r="Q825" s="6" t="s">
        <v>3563</v>
      </c>
      <c r="R825" s="67" t="s">
        <v>3564</v>
      </c>
      <c r="S825" s="66" t="s">
        <v>131</v>
      </c>
      <c r="T825" s="68" t="s">
        <v>56</v>
      </c>
      <c r="U825" s="62" t="s">
        <v>42</v>
      </c>
      <c r="V825" s="66"/>
      <c r="W825" s="69"/>
      <c r="X825" s="38"/>
      <c r="Y825" s="70" t="s">
        <v>47</v>
      </c>
      <c r="Z825" s="70" t="s">
        <v>48</v>
      </c>
      <c r="AA825" s="4"/>
      <c r="AB825" s="13" t="str">
        <f t="shared" si="132"/>
        <v>/rsm:CrossIndustryInvoice/rsm:SupplyChainTradeTransaction/ram:ApplicableHeaderTradeSettlement/ram:InvoicerTradeParty/ram:PostalTradeAddress</v>
      </c>
      <c r="AC825" s="13" t="str">
        <f t="shared" si="133"/>
        <v>/ram:CountryID</v>
      </c>
      <c r="AD825" s="14">
        <f>COUNTIFS(R$4:R825,AB825)</f>
        <v>1</v>
      </c>
      <c r="AE825" s="1"/>
      <c r="AF825" s="61" t="str">
        <f t="shared" si="125"/>
        <v>EXT</v>
      </c>
      <c r="AG825" s="62">
        <f t="shared" si="127"/>
        <v>5</v>
      </c>
      <c r="AH825" s="62" t="str">
        <f t="shared" si="126"/>
        <v>1..1</v>
      </c>
      <c r="AI825" s="64" t="s">
        <v>3565</v>
      </c>
      <c r="AJ825" s="64"/>
      <c r="AK825" s="65"/>
      <c r="AL825" s="65"/>
      <c r="AM825" s="65"/>
      <c r="AN825" s="64"/>
      <c r="AO825" s="66" t="str">
        <f t="shared" si="136"/>
        <v>1..1</v>
      </c>
      <c r="AP825" s="66" t="str">
        <f t="shared" si="136"/>
        <v>1..1</v>
      </c>
      <c r="AQ825" s="6" t="str">
        <f t="shared" si="136"/>
        <v>/rsm:CrossIndustryInvoice
/rsm:SupplyChainTradeTransaction
/ram:ApplicableHeaderTradeSettlement
/ram:InvoicerTradeParty
/ram:PostalTradeAddress
/ram:CountryID</v>
      </c>
      <c r="AR825" s="67" t="str">
        <f t="shared" si="135"/>
        <v>/rsm:CrossIndustryInvoice/rsm:SupplyChainTradeTransaction/ram:ApplicableHeaderTradeSettlement/ram:InvoicerTradeParty/ram:PostalTradeAddress/ram:CountryID</v>
      </c>
      <c r="AS825" s="66" t="s">
        <v>131</v>
      </c>
      <c r="AT825" s="68" t="s">
        <v>56</v>
      </c>
      <c r="AU825" s="62" t="str">
        <f t="shared" si="128"/>
        <v>0..1</v>
      </c>
      <c r="AV825" s="66"/>
      <c r="AW825" s="69"/>
      <c r="AX825" s="7"/>
      <c r="AY825" s="70" t="str">
        <f t="shared" si="129"/>
        <v>EXTENDED</v>
      </c>
      <c r="AZ825" s="70" t="str">
        <f t="shared" si="129"/>
        <v>EXTENDED FR B2B</v>
      </c>
      <c r="BA825" s="1"/>
      <c r="BB825" s="57"/>
      <c r="BE825"/>
      <c r="BF825" s="1"/>
      <c r="BG825" s="1"/>
      <c r="BH825" s="1"/>
      <c r="BI825" s="1"/>
      <c r="BJ825" s="1"/>
      <c r="BK825" s="1"/>
      <c r="BL825" s="1"/>
      <c r="BM825" s="1"/>
      <c r="BN825" s="1"/>
      <c r="BO825" s="1"/>
      <c r="BP825" s="1"/>
      <c r="BQ825" s="1"/>
      <c r="BR825" s="1"/>
      <c r="BS825" s="1"/>
      <c r="BT825" s="1"/>
      <c r="BU825" s="1"/>
      <c r="BV825" s="1"/>
      <c r="BW825" s="1"/>
      <c r="BX825" s="1"/>
      <c r="BY825" s="1"/>
      <c r="BZ825" s="1"/>
    </row>
    <row r="826" spans="1:78" s="59" customFormat="1" ht="105" x14ac:dyDescent="0.2">
      <c r="A826" s="45" t="str">
        <f t="shared" si="134"/>
        <v>EXT</v>
      </c>
      <c r="B826" s="45"/>
      <c r="C826" s="45"/>
      <c r="D826" s="215" t="s">
        <v>3431</v>
      </c>
      <c r="E826" s="61" t="s">
        <v>41</v>
      </c>
      <c r="F826" s="282" t="s">
        <v>5004</v>
      </c>
      <c r="G826" s="62">
        <f t="shared" si="131"/>
        <v>5</v>
      </c>
      <c r="H826" s="62" t="s">
        <v>42</v>
      </c>
      <c r="I826" s="64" t="s">
        <v>1666</v>
      </c>
      <c r="J826" s="64" t="s">
        <v>1667</v>
      </c>
      <c r="K826" s="65" t="s">
        <v>1668</v>
      </c>
      <c r="L826" s="65"/>
      <c r="M826" s="65" t="s">
        <v>35</v>
      </c>
      <c r="N826" s="64" t="s">
        <v>70</v>
      </c>
      <c r="O826" s="66" t="s">
        <v>42</v>
      </c>
      <c r="P826" s="66" t="str">
        <f t="shared" si="130"/>
        <v>0..1</v>
      </c>
      <c r="Q826" s="6" t="s">
        <v>3566</v>
      </c>
      <c r="R826" s="67" t="s">
        <v>3567</v>
      </c>
      <c r="S826" s="66" t="s">
        <v>73</v>
      </c>
      <c r="T826" s="68" t="s">
        <v>56</v>
      </c>
      <c r="U826" s="62" t="s">
        <v>62</v>
      </c>
      <c r="V826" s="66"/>
      <c r="W826" s="69" t="s">
        <v>35</v>
      </c>
      <c r="X826" s="38"/>
      <c r="Y826" s="70" t="s">
        <v>47</v>
      </c>
      <c r="Z826" s="70" t="s">
        <v>48</v>
      </c>
      <c r="AA826" s="4"/>
      <c r="AB826" s="13" t="str">
        <f t="shared" si="132"/>
        <v>/rsm:CrossIndustryInvoice/rsm:SupplyChainTradeTransaction/ram:ApplicableHeaderTradeSettlement/ram:InvoicerTradeParty/ram:PostalTradeAddress</v>
      </c>
      <c r="AC826" s="13" t="str">
        <f t="shared" si="133"/>
        <v>/ram:CountrySubDivisionName</v>
      </c>
      <c r="AD826" s="14">
        <f>COUNTIFS(R$4:R826,AB826)</f>
        <v>1</v>
      </c>
      <c r="AE826" s="1"/>
      <c r="AF826" s="61" t="str">
        <f t="shared" si="125"/>
        <v>EXT</v>
      </c>
      <c r="AG826" s="62">
        <f t="shared" si="127"/>
        <v>5</v>
      </c>
      <c r="AH826" s="62" t="str">
        <f t="shared" si="126"/>
        <v>0..1</v>
      </c>
      <c r="AI826" s="64" t="s">
        <v>3344</v>
      </c>
      <c r="AJ826" s="64" t="s">
        <v>1671</v>
      </c>
      <c r="AK826" s="65" t="s">
        <v>1672</v>
      </c>
      <c r="AL826" s="65"/>
      <c r="AM826" s="65" t="s">
        <v>35</v>
      </c>
      <c r="AN826" s="64" t="s">
        <v>78</v>
      </c>
      <c r="AO826" s="66" t="str">
        <f t="shared" si="136"/>
        <v>0..1</v>
      </c>
      <c r="AP826" s="66" t="str">
        <f t="shared" si="136"/>
        <v>0..1</v>
      </c>
      <c r="AQ826" s="6" t="str">
        <f t="shared" si="136"/>
        <v>/rsm:CrossIndustryInvoice
/rsm:SupplyChainTradeTransaction
/ram:ApplicableHeaderTradeSettlement
/ram:InvoicerTradeParty
/ram:PostalTradeAddress
/ram:CountrySubDivisionName</v>
      </c>
      <c r="AR826" s="67" t="str">
        <f t="shared" si="135"/>
        <v>/rsm:CrossIndustryInvoice/rsm:SupplyChainTradeTransaction/ram:ApplicableHeaderTradeSettlement/ram:InvoicerTradeParty/ram:PostalTradeAddress/ram:CountrySubDivisionName</v>
      </c>
      <c r="AS826" s="66" t="s">
        <v>73</v>
      </c>
      <c r="AT826" s="68" t="s">
        <v>56</v>
      </c>
      <c r="AU826" s="62" t="str">
        <f t="shared" si="128"/>
        <v>0..n</v>
      </c>
      <c r="AV826" s="66"/>
      <c r="AW826" s="69" t="s">
        <v>35</v>
      </c>
      <c r="AX826" s="7"/>
      <c r="AY826" s="70" t="str">
        <f t="shared" si="129"/>
        <v>EXTENDED</v>
      </c>
      <c r="AZ826" s="70" t="str">
        <f t="shared" si="129"/>
        <v>EXTENDED FR B2B</v>
      </c>
      <c r="BA826" s="1"/>
      <c r="BB826" s="57"/>
      <c r="BE826"/>
      <c r="BF826" s="1"/>
      <c r="BG826" s="1"/>
      <c r="BH826" s="1"/>
      <c r="BI826" s="1"/>
      <c r="BJ826" s="1"/>
      <c r="BK826" s="1"/>
      <c r="BL826" s="1"/>
      <c r="BM826" s="1"/>
      <c r="BN826" s="1"/>
      <c r="BO826" s="1"/>
      <c r="BP826" s="1"/>
      <c r="BQ826" s="1"/>
      <c r="BR826" s="1"/>
      <c r="BS826" s="1"/>
      <c r="BT826" s="1"/>
      <c r="BU826" s="1"/>
      <c r="BV826" s="1"/>
      <c r="BW826" s="1"/>
      <c r="BX826" s="1"/>
      <c r="BY826" s="1"/>
      <c r="BZ826" s="1"/>
    </row>
    <row r="827" spans="1:78" s="59" customFormat="1" ht="90" x14ac:dyDescent="0.2">
      <c r="A827" s="45" t="str">
        <f t="shared" si="134"/>
        <v>EXT</v>
      </c>
      <c r="B827" s="45"/>
      <c r="C827" s="45"/>
      <c r="D827" s="215" t="s">
        <v>3431</v>
      </c>
      <c r="E827" s="140" t="s">
        <v>41</v>
      </c>
      <c r="F827" s="296" t="e">
        <v>#N/A</v>
      </c>
      <c r="G827" s="141">
        <f t="shared" si="131"/>
        <v>4</v>
      </c>
      <c r="H827" s="141" t="s">
        <v>42</v>
      </c>
      <c r="I827" s="125" t="s">
        <v>3568</v>
      </c>
      <c r="J827" s="125"/>
      <c r="K827" s="126"/>
      <c r="L827" s="126"/>
      <c r="M827" s="126"/>
      <c r="N827" s="125"/>
      <c r="O827" s="124" t="s">
        <v>42</v>
      </c>
      <c r="P827" s="124" t="str">
        <f t="shared" si="130"/>
        <v>0..1</v>
      </c>
      <c r="Q827" s="142" t="s">
        <v>3569</v>
      </c>
      <c r="R827" s="143" t="s">
        <v>3570</v>
      </c>
      <c r="S827" s="124"/>
      <c r="T827" s="129"/>
      <c r="U827" s="141" t="s">
        <v>62</v>
      </c>
      <c r="V827" s="124"/>
      <c r="W827" s="130"/>
      <c r="X827" s="38"/>
      <c r="Y827" s="144" t="s">
        <v>47</v>
      </c>
      <c r="Z827" s="144" t="s">
        <v>48</v>
      </c>
      <c r="AA827" s="4"/>
      <c r="AB827" s="13" t="str">
        <f t="shared" si="132"/>
        <v>/rsm:CrossIndustryInvoice/rsm:SupplyChainTradeTransaction/ram:ApplicableHeaderTradeSettlement/ram:InvoicerTradeParty</v>
      </c>
      <c r="AC827" s="13" t="str">
        <f t="shared" si="133"/>
        <v>/ram:URIUniversalCommunication</v>
      </c>
      <c r="AD827" s="14">
        <f>COUNTIFS(R$4:R827,AB827)</f>
        <v>1</v>
      </c>
      <c r="AE827" s="1"/>
      <c r="AF827" s="140" t="str">
        <f t="shared" si="125"/>
        <v>EXT</v>
      </c>
      <c r="AG827" s="141">
        <f t="shared" si="127"/>
        <v>4</v>
      </c>
      <c r="AH827" s="141" t="str">
        <f t="shared" si="126"/>
        <v>0..1</v>
      </c>
      <c r="AI827" s="125" t="s">
        <v>1001</v>
      </c>
      <c r="AJ827" s="125"/>
      <c r="AK827" s="126"/>
      <c r="AL827" s="126"/>
      <c r="AM827" s="126"/>
      <c r="AN827" s="125"/>
      <c r="AO827" s="124" t="str">
        <f t="shared" si="136"/>
        <v>0..1</v>
      </c>
      <c r="AP827" s="124" t="str">
        <f t="shared" si="136"/>
        <v>0..1</v>
      </c>
      <c r="AQ827" s="142" t="str">
        <f t="shared" si="136"/>
        <v>/rsm:CrossIndustryInvoice
/rsm:SupplyChainTradeTransaction
/ram:ApplicableHeaderTradeSettlement
/ram:InvoicerTradeParty
/ram:URIUniversalCommunication</v>
      </c>
      <c r="AR827" s="143" t="str">
        <f t="shared" si="135"/>
        <v>/rsm:CrossIndustryInvoice/rsm:SupplyChainTradeTransaction/ram:ApplicableHeaderTradeSettlement/ram:InvoicerTradeParty/ram:URIUniversalCommunication</v>
      </c>
      <c r="AS827" s="124"/>
      <c r="AT827" s="129"/>
      <c r="AU827" s="141" t="str">
        <f t="shared" si="128"/>
        <v>0..n</v>
      </c>
      <c r="AV827" s="124"/>
      <c r="AW827" s="130"/>
      <c r="AX827" s="7"/>
      <c r="AY827" s="144" t="str">
        <f t="shared" si="129"/>
        <v>EXTENDED</v>
      </c>
      <c r="AZ827" s="144" t="str">
        <f t="shared" si="129"/>
        <v>EXTENDED FR B2B</v>
      </c>
      <c r="BA827" s="1"/>
      <c r="BB827" s="57"/>
      <c r="BE827"/>
      <c r="BF827" s="1"/>
      <c r="BG827" s="1"/>
      <c r="BH827" s="1"/>
      <c r="BI827" s="1"/>
      <c r="BJ827" s="1"/>
      <c r="BK827" s="1"/>
      <c r="BL827" s="1"/>
      <c r="BM827" s="1"/>
      <c r="BN827" s="1"/>
      <c r="BO827" s="1"/>
      <c r="BP827" s="1"/>
      <c r="BQ827" s="1"/>
      <c r="BR827" s="1"/>
      <c r="BS827" s="1"/>
      <c r="BT827" s="1"/>
      <c r="BU827" s="1"/>
      <c r="BV827" s="1"/>
      <c r="BW827" s="1"/>
      <c r="BX827" s="1"/>
      <c r="BY827" s="1"/>
      <c r="BZ827" s="1"/>
    </row>
    <row r="828" spans="1:78" s="59" customFormat="1" ht="105" x14ac:dyDescent="0.2">
      <c r="A828" s="45" t="str">
        <f t="shared" si="134"/>
        <v>EXT</v>
      </c>
      <c r="B828" s="45"/>
      <c r="C828" s="45"/>
      <c r="D828" s="215" t="s">
        <v>3431</v>
      </c>
      <c r="E828" s="61" t="s">
        <v>41</v>
      </c>
      <c r="F828" s="282" t="s">
        <v>5005</v>
      </c>
      <c r="G828" s="62">
        <f t="shared" si="131"/>
        <v>5</v>
      </c>
      <c r="H828" s="62" t="s">
        <v>32</v>
      </c>
      <c r="I828" s="64" t="s">
        <v>623</v>
      </c>
      <c r="J828" s="64"/>
      <c r="K828" s="65"/>
      <c r="L828" s="65"/>
      <c r="M828" s="65"/>
      <c r="N828" s="64"/>
      <c r="O828" s="66" t="s">
        <v>32</v>
      </c>
      <c r="P828" s="66" t="str">
        <f t="shared" si="130"/>
        <v>1..1</v>
      </c>
      <c r="Q828" s="6" t="s">
        <v>3571</v>
      </c>
      <c r="R828" s="67" t="s">
        <v>3572</v>
      </c>
      <c r="S828" s="66" t="s">
        <v>55</v>
      </c>
      <c r="T828" s="68" t="s">
        <v>56</v>
      </c>
      <c r="U828" s="62" t="s">
        <v>42</v>
      </c>
      <c r="V828" s="66"/>
      <c r="W828" s="69"/>
      <c r="X828" s="38"/>
      <c r="Y828" s="70" t="s">
        <v>47</v>
      </c>
      <c r="Z828" s="70" t="s">
        <v>48</v>
      </c>
      <c r="AA828" s="4"/>
      <c r="AB828" s="13" t="str">
        <f t="shared" si="132"/>
        <v>/rsm:CrossIndustryInvoice/rsm:SupplyChainTradeTransaction/ram:ApplicableHeaderTradeSettlement/ram:InvoicerTradeParty/ram:URIUniversalCommunication</v>
      </c>
      <c r="AC828" s="13" t="str">
        <f t="shared" si="133"/>
        <v>/ram:URIID</v>
      </c>
      <c r="AD828" s="14">
        <f>COUNTIFS(R$4:R828,AB828)</f>
        <v>1</v>
      </c>
      <c r="AE828" s="1"/>
      <c r="AF828" s="61" t="str">
        <f t="shared" si="125"/>
        <v>EXT</v>
      </c>
      <c r="AG828" s="62">
        <f t="shared" si="127"/>
        <v>5</v>
      </c>
      <c r="AH828" s="62" t="str">
        <f t="shared" si="126"/>
        <v>1..1</v>
      </c>
      <c r="AI828" s="64" t="s">
        <v>2172</v>
      </c>
      <c r="AJ828" s="64"/>
      <c r="AK828" s="65"/>
      <c r="AL828" s="65"/>
      <c r="AM828" s="65"/>
      <c r="AN828" s="64"/>
      <c r="AO828" s="66" t="str">
        <f t="shared" si="136"/>
        <v>1..1</v>
      </c>
      <c r="AP828" s="66" t="str">
        <f t="shared" si="136"/>
        <v>1..1</v>
      </c>
      <c r="AQ828" s="6" t="str">
        <f t="shared" si="136"/>
        <v>/rsm:CrossIndustryInvoice
/rsm:SupplyChainTradeTransaction
/ram:ApplicableHeaderTradeSettlement
/ram:InvoicerTradeParty
/ram:URIUniversalCommunication
/ram:URIID</v>
      </c>
      <c r="AR828" s="67" t="str">
        <f t="shared" si="135"/>
        <v>/rsm:CrossIndustryInvoice/rsm:SupplyChainTradeTransaction/ram:ApplicableHeaderTradeSettlement/ram:InvoicerTradeParty/ram:URIUniversalCommunication/ram:URIID</v>
      </c>
      <c r="AS828" s="66" t="s">
        <v>55</v>
      </c>
      <c r="AT828" s="68" t="s">
        <v>56</v>
      </c>
      <c r="AU828" s="62" t="str">
        <f t="shared" si="128"/>
        <v>0..1</v>
      </c>
      <c r="AV828" s="66"/>
      <c r="AW828" s="69"/>
      <c r="AX828" s="7"/>
      <c r="AY828" s="70" t="str">
        <f t="shared" si="129"/>
        <v>EXTENDED</v>
      </c>
      <c r="AZ828" s="70" t="str">
        <f t="shared" si="129"/>
        <v>EXTENDED FR B2B</v>
      </c>
      <c r="BA828" s="1"/>
      <c r="BB828" s="57"/>
      <c r="BE828"/>
      <c r="BF828" s="1"/>
      <c r="BG828" s="1"/>
      <c r="BH828" s="1"/>
      <c r="BI828" s="1"/>
      <c r="BJ828" s="1"/>
      <c r="BK828" s="1"/>
      <c r="BL828" s="1"/>
      <c r="BM828" s="1"/>
      <c r="BN828" s="1"/>
      <c r="BO828" s="1"/>
      <c r="BP828" s="1"/>
      <c r="BQ828" s="1"/>
      <c r="BR828" s="1"/>
      <c r="BS828" s="1"/>
      <c r="BT828" s="1"/>
      <c r="BU828" s="1"/>
      <c r="BV828" s="1"/>
      <c r="BW828" s="1"/>
      <c r="BX828" s="1"/>
      <c r="BY828" s="1"/>
      <c r="BZ828" s="1"/>
    </row>
    <row r="829" spans="1:78" s="59" customFormat="1" ht="120" x14ac:dyDescent="0.2">
      <c r="A829" s="45" t="str">
        <f t="shared" si="134"/>
        <v>EXT</v>
      </c>
      <c r="B829" s="45"/>
      <c r="C829" s="45"/>
      <c r="D829" s="215" t="s">
        <v>3431</v>
      </c>
      <c r="E829" s="61" t="s">
        <v>41</v>
      </c>
      <c r="F829" s="282" t="s">
        <v>5006</v>
      </c>
      <c r="G829" s="62">
        <f t="shared" si="131"/>
        <v>6</v>
      </c>
      <c r="H829" s="62" t="s">
        <v>42</v>
      </c>
      <c r="I829" s="64" t="s">
        <v>498</v>
      </c>
      <c r="J829" s="64"/>
      <c r="K829" s="65"/>
      <c r="L829" s="65"/>
      <c r="M829" s="65"/>
      <c r="N829" s="64"/>
      <c r="O829" s="66" t="s">
        <v>32</v>
      </c>
      <c r="P829" s="66" t="str">
        <f t="shared" si="130"/>
        <v>1..1</v>
      </c>
      <c r="Q829" s="6" t="s">
        <v>3573</v>
      </c>
      <c r="R829" s="67" t="s">
        <v>3574</v>
      </c>
      <c r="S829" s="66" t="s">
        <v>329</v>
      </c>
      <c r="T829" s="68" t="s">
        <v>163</v>
      </c>
      <c r="U829" s="62" t="s">
        <v>42</v>
      </c>
      <c r="V829" s="66"/>
      <c r="W829" s="69"/>
      <c r="X829" s="38"/>
      <c r="Y829" s="70" t="s">
        <v>47</v>
      </c>
      <c r="Z829" s="70" t="s">
        <v>48</v>
      </c>
      <c r="AA829" s="4"/>
      <c r="AB829" s="13" t="str">
        <f t="shared" si="132"/>
        <v>/rsm:CrossIndustryInvoice/rsm:SupplyChainTradeTransaction/ram:ApplicableHeaderTradeSettlement/ram:InvoicerTradeParty/ram:URIUniversalCommunication/ram:URIID</v>
      </c>
      <c r="AC829" s="13" t="str">
        <f t="shared" si="133"/>
        <v>/@schemeID</v>
      </c>
      <c r="AD829" s="14">
        <f>COUNTIFS(R$4:R829,AB829)</f>
        <v>1</v>
      </c>
      <c r="AE829" s="1"/>
      <c r="AF829" s="61" t="str">
        <f t="shared" si="125"/>
        <v>EXT</v>
      </c>
      <c r="AG829" s="62">
        <f t="shared" si="127"/>
        <v>6</v>
      </c>
      <c r="AH829" s="62" t="str">
        <f t="shared" si="126"/>
        <v>0..1</v>
      </c>
      <c r="AI829" s="64" t="s">
        <v>330</v>
      </c>
      <c r="AJ829" s="64"/>
      <c r="AK829" s="65"/>
      <c r="AL829" s="65"/>
      <c r="AM829" s="65"/>
      <c r="AN829" s="64"/>
      <c r="AO829" s="66" t="str">
        <f t="shared" si="136"/>
        <v>1..1</v>
      </c>
      <c r="AP829" s="66" t="str">
        <f t="shared" si="136"/>
        <v>1..1</v>
      </c>
      <c r="AQ829" s="6" t="str">
        <f t="shared" si="136"/>
        <v>/rsm:CrossIndustryInvoice
/rsm:SupplyChainTradeTransaction
/ram:ApplicableHeaderTradeSettlement
/ram:InvoicerTradeParty
/ram:URIUniversalCommunication
/ram:URIID
/@schemeID</v>
      </c>
      <c r="AR829" s="67" t="str">
        <f t="shared" si="135"/>
        <v>/rsm:CrossIndustryInvoice/rsm:SupplyChainTradeTransaction/ram:ApplicableHeaderTradeSettlement/ram:InvoicerTradeParty/ram:URIUniversalCommunication/ram:URIID/@schemeID</v>
      </c>
      <c r="AS829" s="66" t="s">
        <v>329</v>
      </c>
      <c r="AT829" s="68" t="s">
        <v>163</v>
      </c>
      <c r="AU829" s="62" t="str">
        <f t="shared" si="128"/>
        <v>0..1</v>
      </c>
      <c r="AV829" s="66"/>
      <c r="AW829" s="69"/>
      <c r="AX829" s="7"/>
      <c r="AY829" s="70" t="str">
        <f t="shared" si="129"/>
        <v>EXTENDED</v>
      </c>
      <c r="AZ829" s="70" t="str">
        <f t="shared" si="129"/>
        <v>EXTENDED FR B2B</v>
      </c>
      <c r="BA829" s="1"/>
      <c r="BB829" s="57"/>
      <c r="BE829"/>
      <c r="BF829" s="1"/>
      <c r="BG829" s="1"/>
      <c r="BH829" s="1"/>
      <c r="BI829" s="1"/>
      <c r="BJ829" s="1"/>
      <c r="BK829" s="1"/>
      <c r="BL829" s="1"/>
      <c r="BM829" s="1"/>
      <c r="BN829" s="1"/>
      <c r="BO829" s="1"/>
      <c r="BP829" s="1"/>
      <c r="BQ829" s="1"/>
      <c r="BR829" s="1"/>
      <c r="BS829" s="1"/>
      <c r="BT829" s="1"/>
      <c r="BU829" s="1"/>
      <c r="BV829" s="1"/>
      <c r="BW829" s="1"/>
      <c r="BX829" s="1"/>
      <c r="BY829" s="1"/>
      <c r="BZ829" s="1"/>
    </row>
    <row r="830" spans="1:78" s="59" customFormat="1" ht="90" x14ac:dyDescent="0.2">
      <c r="A830" s="45" t="str">
        <f t="shared" si="134"/>
        <v>EXT</v>
      </c>
      <c r="B830" s="45"/>
      <c r="C830" s="45"/>
      <c r="D830" s="215" t="s">
        <v>3431</v>
      </c>
      <c r="E830" s="140" t="s">
        <v>41</v>
      </c>
      <c r="F830" s="296" t="e">
        <v>#N/A</v>
      </c>
      <c r="G830" s="141">
        <f t="shared" si="131"/>
        <v>4</v>
      </c>
      <c r="H830" s="141" t="s">
        <v>62</v>
      </c>
      <c r="I830" s="217" t="s">
        <v>3575</v>
      </c>
      <c r="J830" s="125"/>
      <c r="K830" s="126"/>
      <c r="L830" s="126"/>
      <c r="M830" s="126"/>
      <c r="N830" s="125"/>
      <c r="O830" s="124" t="s">
        <v>62</v>
      </c>
      <c r="P830" s="124" t="str">
        <f t="shared" si="130"/>
        <v>0..n</v>
      </c>
      <c r="Q830" s="142" t="s">
        <v>3576</v>
      </c>
      <c r="R830" s="143" t="s">
        <v>3577</v>
      </c>
      <c r="S830" s="124"/>
      <c r="T830" s="129"/>
      <c r="U830" s="141" t="s">
        <v>62</v>
      </c>
      <c r="V830" s="124"/>
      <c r="W830" s="130"/>
      <c r="X830" s="38"/>
      <c r="Y830" s="144" t="s">
        <v>47</v>
      </c>
      <c r="Z830" s="144" t="s">
        <v>48</v>
      </c>
      <c r="AA830" s="4"/>
      <c r="AB830" s="13" t="str">
        <f t="shared" si="132"/>
        <v>/rsm:CrossIndustryInvoice/rsm:SupplyChainTradeTransaction/ram:ApplicableHeaderTradeSettlement/ram:InvoicerTradeParty</v>
      </c>
      <c r="AC830" s="13" t="str">
        <f t="shared" si="133"/>
        <v>/ram:SpecifiedTaxRegistration</v>
      </c>
      <c r="AD830" s="14">
        <f>COUNTIFS(R$4:R830,AB830)</f>
        <v>1</v>
      </c>
      <c r="AE830" s="1"/>
      <c r="AF830" s="140" t="str">
        <f t="shared" si="125"/>
        <v>EXT</v>
      </c>
      <c r="AG830" s="141">
        <f t="shared" si="127"/>
        <v>4</v>
      </c>
      <c r="AH830" s="141" t="str">
        <f t="shared" si="126"/>
        <v>0..n</v>
      </c>
      <c r="AI830" s="217" t="s">
        <v>2626</v>
      </c>
      <c r="AJ830" s="125"/>
      <c r="AK830" s="126"/>
      <c r="AL830" s="126"/>
      <c r="AM830" s="126"/>
      <c r="AN830" s="125"/>
      <c r="AO830" s="124" t="str">
        <f t="shared" si="136"/>
        <v>0..n</v>
      </c>
      <c r="AP830" s="124" t="str">
        <f t="shared" si="136"/>
        <v>0..n</v>
      </c>
      <c r="AQ830" s="142" t="str">
        <f t="shared" si="136"/>
        <v>/rsm:CrossIndustryInvoice
/rsm:SupplyChainTradeTransaction
/ram:ApplicableHeaderTradeSettlement
/ram:InvoicerTradeParty
/ram:SpecifiedTaxRegistration</v>
      </c>
      <c r="AR830" s="143" t="str">
        <f t="shared" si="135"/>
        <v>/rsm:CrossIndustryInvoice/rsm:SupplyChainTradeTransaction/ram:ApplicableHeaderTradeSettlement/ram:InvoicerTradeParty/ram:SpecifiedTaxRegistration</v>
      </c>
      <c r="AS830" s="124"/>
      <c r="AT830" s="129"/>
      <c r="AU830" s="141" t="str">
        <f t="shared" si="128"/>
        <v>0..n</v>
      </c>
      <c r="AV830" s="124"/>
      <c r="AW830" s="130"/>
      <c r="AX830" s="7"/>
      <c r="AY830" s="144" t="str">
        <f t="shared" si="129"/>
        <v>EXTENDED</v>
      </c>
      <c r="AZ830" s="144" t="str">
        <f t="shared" si="129"/>
        <v>EXTENDED FR B2B</v>
      </c>
      <c r="BA830" s="1"/>
      <c r="BB830" s="57"/>
      <c r="BE830"/>
      <c r="BF830" s="1"/>
      <c r="BG830" s="1"/>
      <c r="BH830" s="1"/>
      <c r="BI830" s="1"/>
      <c r="BJ830" s="1"/>
      <c r="BK830" s="1"/>
      <c r="BL830" s="1"/>
      <c r="BM830" s="1"/>
      <c r="BN830" s="1"/>
      <c r="BO830" s="1"/>
      <c r="BP830" s="1"/>
      <c r="BQ830" s="1"/>
      <c r="BR830" s="1"/>
      <c r="BS830" s="1"/>
      <c r="BT830" s="1"/>
      <c r="BU830" s="1"/>
      <c r="BV830" s="1"/>
      <c r="BW830" s="1"/>
      <c r="BX830" s="1"/>
      <c r="BY830" s="1"/>
      <c r="BZ830" s="1"/>
    </row>
    <row r="831" spans="1:78" s="59" customFormat="1" ht="105" x14ac:dyDescent="0.2">
      <c r="A831" s="45" t="str">
        <f t="shared" si="134"/>
        <v>EXT</v>
      </c>
      <c r="B831" s="45"/>
      <c r="C831" s="45"/>
      <c r="D831" s="215" t="s">
        <v>3431</v>
      </c>
      <c r="E831" s="61" t="s">
        <v>41</v>
      </c>
      <c r="F831" s="282" t="s">
        <v>5007</v>
      </c>
      <c r="G831" s="62">
        <f t="shared" si="131"/>
        <v>5</v>
      </c>
      <c r="H831" s="62" t="s">
        <v>32</v>
      </c>
      <c r="I831" s="64" t="s">
        <v>3</v>
      </c>
      <c r="J831" s="64"/>
      <c r="K831" s="65"/>
      <c r="L831" s="65"/>
      <c r="M831" s="65"/>
      <c r="N831" s="64"/>
      <c r="O831" s="66" t="s">
        <v>32</v>
      </c>
      <c r="P831" s="66" t="str">
        <f t="shared" si="130"/>
        <v>1..1</v>
      </c>
      <c r="Q831" s="6" t="s">
        <v>3578</v>
      </c>
      <c r="R831" s="67" t="s">
        <v>3579</v>
      </c>
      <c r="S831" s="66" t="s">
        <v>55</v>
      </c>
      <c r="T831" s="68" t="s">
        <v>56</v>
      </c>
      <c r="U831" s="62" t="s">
        <v>42</v>
      </c>
      <c r="V831" s="66"/>
      <c r="W831" s="69"/>
      <c r="X831" s="38"/>
      <c r="Y831" s="70" t="s">
        <v>47</v>
      </c>
      <c r="Z831" s="70" t="s">
        <v>48</v>
      </c>
      <c r="AA831" s="4"/>
      <c r="AB831" s="13" t="str">
        <f t="shared" si="132"/>
        <v>/rsm:CrossIndustryInvoice/rsm:SupplyChainTradeTransaction/ram:ApplicableHeaderTradeSettlement/ram:InvoicerTradeParty/ram:SpecifiedTaxRegistration</v>
      </c>
      <c r="AC831" s="13" t="str">
        <f t="shared" si="133"/>
        <v>/ram:ID</v>
      </c>
      <c r="AD831" s="14">
        <f>COUNTIFS(R$4:R831,AB831)</f>
        <v>1</v>
      </c>
      <c r="AE831" s="1"/>
      <c r="AF831" s="61" t="str">
        <f t="shared" ref="AF831:AF894" si="137">E831</f>
        <v>EXT</v>
      </c>
      <c r="AG831" s="62">
        <f t="shared" si="127"/>
        <v>5</v>
      </c>
      <c r="AH831" s="62" t="str">
        <f t="shared" ref="AH831:AH894" si="138">H831</f>
        <v>1..1</v>
      </c>
      <c r="AI831" s="64" t="s">
        <v>3580</v>
      </c>
      <c r="AJ831" s="64"/>
      <c r="AK831" s="65"/>
      <c r="AL831" s="65"/>
      <c r="AM831" s="65"/>
      <c r="AN831" s="64"/>
      <c r="AO831" s="66" t="str">
        <f t="shared" si="136"/>
        <v>1..1</v>
      </c>
      <c r="AP831" s="66" t="str">
        <f t="shared" si="136"/>
        <v>1..1</v>
      </c>
      <c r="AQ831" s="6" t="str">
        <f t="shared" si="136"/>
        <v>/rsm:CrossIndustryInvoice
/rsm:SupplyChainTradeTransaction
/ram:ApplicableHeaderTradeSettlement
/ram:InvoicerTradeParty
/ram:SpecifiedTaxRegistration
/ram:ID</v>
      </c>
      <c r="AR831" s="67" t="str">
        <f t="shared" si="135"/>
        <v>/rsm:CrossIndustryInvoice/rsm:SupplyChainTradeTransaction/ram:ApplicableHeaderTradeSettlement/ram:InvoicerTradeParty/ram:SpecifiedTaxRegistration/ram:ID</v>
      </c>
      <c r="AS831" s="66" t="s">
        <v>55</v>
      </c>
      <c r="AT831" s="68" t="s">
        <v>56</v>
      </c>
      <c r="AU831" s="62" t="str">
        <f t="shared" si="128"/>
        <v>0..1</v>
      </c>
      <c r="AV831" s="66"/>
      <c r="AW831" s="69"/>
      <c r="AX831" s="7"/>
      <c r="AY831" s="70" t="str">
        <f t="shared" si="129"/>
        <v>EXTENDED</v>
      </c>
      <c r="AZ831" s="70" t="str">
        <f t="shared" si="129"/>
        <v>EXTENDED FR B2B</v>
      </c>
      <c r="BA831" s="1"/>
      <c r="BB831" s="57"/>
      <c r="BE831"/>
      <c r="BF831" s="1"/>
      <c r="BG831" s="1"/>
      <c r="BH831" s="1"/>
      <c r="BI831" s="1"/>
      <c r="BJ831" s="1"/>
      <c r="BK831" s="1"/>
      <c r="BL831" s="1"/>
      <c r="BM831" s="1"/>
      <c r="BN831" s="1"/>
      <c r="BO831" s="1"/>
      <c r="BP831" s="1"/>
      <c r="BQ831" s="1"/>
      <c r="BR831" s="1"/>
      <c r="BS831" s="1"/>
      <c r="BT831" s="1"/>
      <c r="BU831" s="1"/>
      <c r="BV831" s="1"/>
      <c r="BW831" s="1"/>
      <c r="BX831" s="1"/>
      <c r="BY831" s="1"/>
      <c r="BZ831" s="1"/>
    </row>
    <row r="832" spans="1:78" s="59" customFormat="1" ht="120" x14ac:dyDescent="0.2">
      <c r="A832" s="45" t="str">
        <f t="shared" si="134"/>
        <v>EXT</v>
      </c>
      <c r="B832" s="45"/>
      <c r="C832" s="45"/>
      <c r="D832" s="215" t="s">
        <v>3431</v>
      </c>
      <c r="E832" s="61" t="s">
        <v>41</v>
      </c>
      <c r="F832" s="282" t="e">
        <v>#N/A</v>
      </c>
      <c r="G832" s="62">
        <f t="shared" si="131"/>
        <v>6</v>
      </c>
      <c r="H832" s="62" t="s">
        <v>42</v>
      </c>
      <c r="I832" s="64" t="s">
        <v>498</v>
      </c>
      <c r="J832" s="64"/>
      <c r="K832" s="65" t="s">
        <v>1015</v>
      </c>
      <c r="L832" s="65"/>
      <c r="M832" s="65" t="s">
        <v>1016</v>
      </c>
      <c r="N832" s="64"/>
      <c r="O832" s="66" t="s">
        <v>32</v>
      </c>
      <c r="P832" s="66" t="str">
        <f t="shared" si="130"/>
        <v>1..1</v>
      </c>
      <c r="Q832" s="6" t="s">
        <v>3581</v>
      </c>
      <c r="R832" s="67" t="s">
        <v>3582</v>
      </c>
      <c r="S832" s="66" t="s">
        <v>35</v>
      </c>
      <c r="T832" s="68" t="s">
        <v>163</v>
      </c>
      <c r="U832" s="62" t="s">
        <v>42</v>
      </c>
      <c r="V832" s="66"/>
      <c r="W832" s="69"/>
      <c r="X832" s="38"/>
      <c r="Y832" s="70" t="s">
        <v>47</v>
      </c>
      <c r="Z832" s="70" t="s">
        <v>48</v>
      </c>
      <c r="AA832" s="4"/>
      <c r="AB832" s="13" t="str">
        <f t="shared" si="132"/>
        <v>/rsm:CrossIndustryInvoice/rsm:SupplyChainTradeTransaction/ram:ApplicableHeaderTradeSettlement/ram:InvoicerTradeParty/ram:SpecifiedTaxRegistration/ram:ID</v>
      </c>
      <c r="AC832" s="13" t="str">
        <f t="shared" si="133"/>
        <v>/@schemeID</v>
      </c>
      <c r="AD832" s="14">
        <f>COUNTIFS(R$4:R832,AB832)</f>
        <v>1</v>
      </c>
      <c r="AE832" s="1"/>
      <c r="AF832" s="61" t="str">
        <f t="shared" si="137"/>
        <v>EXT</v>
      </c>
      <c r="AG832" s="62">
        <f t="shared" ref="AG832:AG895" si="139">LEN(AR832)-LEN(SUBSTITUTE(AR832,"/",""))-1</f>
        <v>6</v>
      </c>
      <c r="AH832" s="62" t="str">
        <f t="shared" si="138"/>
        <v>0..1</v>
      </c>
      <c r="AI832" s="64" t="s">
        <v>330</v>
      </c>
      <c r="AJ832" s="64"/>
      <c r="AK832" s="65"/>
      <c r="AL832" s="65"/>
      <c r="AM832" s="65"/>
      <c r="AN832" s="64"/>
      <c r="AO832" s="66" t="str">
        <f t="shared" si="136"/>
        <v>1..1</v>
      </c>
      <c r="AP832" s="66" t="str">
        <f t="shared" si="136"/>
        <v>1..1</v>
      </c>
      <c r="AQ832" s="6" t="str">
        <f t="shared" si="136"/>
        <v>/rsm:CrossIndustryInvoice
/rsm:SupplyChainTradeTransaction
/ram:ApplicableHeaderTradeSettlement
/ram:InvoicerTradeParty
/ram:SpecifiedTaxRegistration
/ram:ID
/@schemeID</v>
      </c>
      <c r="AR832" s="67" t="str">
        <f t="shared" si="136"/>
        <v>/rsm:CrossIndustryInvoice/rsm:SupplyChainTradeTransaction/ram:ApplicableHeaderTradeSettlement/ram:InvoicerTradeParty/ram:SpecifiedTaxRegistration/ram:ID/@schemeID</v>
      </c>
      <c r="AS832" s="66" t="s">
        <v>35</v>
      </c>
      <c r="AT832" s="68" t="s">
        <v>163</v>
      </c>
      <c r="AU832" s="62" t="str">
        <f t="shared" ref="AU832:AU895" si="140">U832</f>
        <v>0..1</v>
      </c>
      <c r="AV832" s="66"/>
      <c r="AW832" s="69"/>
      <c r="AX832" s="7"/>
      <c r="AY832" s="70" t="str">
        <f t="shared" si="129"/>
        <v>EXTENDED</v>
      </c>
      <c r="AZ832" s="70" t="str">
        <f t="shared" si="129"/>
        <v>EXTENDED FR B2B</v>
      </c>
      <c r="BA832" s="1"/>
      <c r="BB832" s="57"/>
      <c r="BE832"/>
      <c r="BF832" s="1"/>
      <c r="BG832" s="1"/>
      <c r="BH832" s="1"/>
      <c r="BI832" s="1"/>
      <c r="BJ832" s="1"/>
      <c r="BK832" s="1"/>
      <c r="BL832" s="1"/>
      <c r="BM832" s="1"/>
      <c r="BN832" s="1"/>
      <c r="BO832" s="1"/>
      <c r="BP832" s="1"/>
      <c r="BQ832" s="1"/>
      <c r="BR832" s="1"/>
      <c r="BS832" s="1"/>
      <c r="BT832" s="1"/>
      <c r="BU832" s="1"/>
      <c r="BV832" s="1"/>
      <c r="BW832" s="1"/>
      <c r="BX832" s="1"/>
      <c r="BY832" s="1"/>
      <c r="BZ832" s="1"/>
    </row>
    <row r="833" spans="1:78" s="59" customFormat="1" ht="75" x14ac:dyDescent="0.2">
      <c r="A833" s="45" t="str">
        <f t="shared" si="134"/>
        <v>EXT</v>
      </c>
      <c r="B833" s="45"/>
      <c r="C833" s="45"/>
      <c r="D833" s="216" t="s">
        <v>3431</v>
      </c>
      <c r="E833" s="99" t="s">
        <v>41</v>
      </c>
      <c r="F833" s="289" t="s">
        <v>5008</v>
      </c>
      <c r="G833" s="100">
        <f t="shared" si="131"/>
        <v>3</v>
      </c>
      <c r="H833" s="100" t="s">
        <v>42</v>
      </c>
      <c r="I833" s="125" t="s">
        <v>3583</v>
      </c>
      <c r="J833" s="125"/>
      <c r="K833" s="126"/>
      <c r="L833" s="126"/>
      <c r="M833" s="126"/>
      <c r="N833" s="125"/>
      <c r="O833" s="124" t="s">
        <v>42</v>
      </c>
      <c r="P833" s="124" t="str">
        <f t="shared" si="130"/>
        <v>0..1</v>
      </c>
      <c r="Q833" s="102" t="s">
        <v>3584</v>
      </c>
      <c r="R833" s="103" t="s">
        <v>3585</v>
      </c>
      <c r="S833" s="124" t="s">
        <v>35</v>
      </c>
      <c r="T833" s="129" t="s">
        <v>38</v>
      </c>
      <c r="U833" s="100" t="s">
        <v>42</v>
      </c>
      <c r="V833" s="124"/>
      <c r="W833" s="130"/>
      <c r="X833" s="38"/>
      <c r="Y833" s="104" t="s">
        <v>47</v>
      </c>
      <c r="Z833" s="104" t="s">
        <v>48</v>
      </c>
      <c r="AA833" s="4"/>
      <c r="AB833" s="13" t="str">
        <f t="shared" si="132"/>
        <v>/rsm:CrossIndustryInvoice/rsm:SupplyChainTradeTransaction/ram:ApplicableHeaderTradeSettlement</v>
      </c>
      <c r="AC833" s="13" t="str">
        <f t="shared" si="133"/>
        <v>/ram:InvoiceeTradeParty</v>
      </c>
      <c r="AD833" s="14">
        <f>COUNTIFS(R$4:R833,AB833)</f>
        <v>1</v>
      </c>
      <c r="AE833" s="1"/>
      <c r="AF833" s="99" t="str">
        <f t="shared" si="137"/>
        <v>EXT</v>
      </c>
      <c r="AG833" s="100">
        <f t="shared" si="139"/>
        <v>3</v>
      </c>
      <c r="AH833" s="100" t="str">
        <f t="shared" si="138"/>
        <v>0..1</v>
      </c>
      <c r="AI833" s="125" t="s">
        <v>3586</v>
      </c>
      <c r="AJ833" s="125"/>
      <c r="AK833" s="126"/>
      <c r="AL833" s="126" t="s">
        <v>3587</v>
      </c>
      <c r="AM833" s="126"/>
      <c r="AN833" s="125"/>
      <c r="AO833" s="124" t="str">
        <f t="shared" si="136"/>
        <v>0..1</v>
      </c>
      <c r="AP833" s="124" t="str">
        <f t="shared" si="136"/>
        <v>0..1</v>
      </c>
      <c r="AQ833" s="102" t="str">
        <f t="shared" si="136"/>
        <v>/rsm:CrossIndustryInvoice
/rsm:SupplyChainTradeTransaction
/ram:ApplicableHeaderTradeSettlement
/ram:InvoiceeTradeParty</v>
      </c>
      <c r="AR833" s="103" t="str">
        <f t="shared" si="136"/>
        <v>/rsm:CrossIndustryInvoice/rsm:SupplyChainTradeTransaction/ram:ApplicableHeaderTradeSettlement/ram:InvoiceeTradeParty</v>
      </c>
      <c r="AS833" s="124" t="s">
        <v>35</v>
      </c>
      <c r="AT833" s="129" t="s">
        <v>38</v>
      </c>
      <c r="AU833" s="100" t="str">
        <f t="shared" si="140"/>
        <v>0..1</v>
      </c>
      <c r="AV833" s="124"/>
      <c r="AW833" s="130"/>
      <c r="AX833" s="7"/>
      <c r="AY833" s="104" t="str">
        <f t="shared" ref="AY833:AZ896" si="141">Y833</f>
        <v>EXTENDED</v>
      </c>
      <c r="AZ833" s="104" t="str">
        <f t="shared" si="141"/>
        <v>EXTENDED FR B2B</v>
      </c>
      <c r="BA833" s="1"/>
      <c r="BB833" s="57"/>
      <c r="BE833"/>
      <c r="BF833" s="1"/>
      <c r="BG833" s="1"/>
      <c r="BH833" s="1"/>
      <c r="BI833" s="1"/>
      <c r="BJ833" s="1"/>
      <c r="BK833" s="1"/>
      <c r="BL833" s="1"/>
      <c r="BM833" s="1"/>
      <c r="BN833" s="1"/>
      <c r="BO833" s="1"/>
      <c r="BP833" s="1"/>
      <c r="BQ833" s="1"/>
      <c r="BR833" s="1"/>
      <c r="BS833" s="1"/>
      <c r="BT833" s="1"/>
      <c r="BU833" s="1"/>
      <c r="BV833" s="1"/>
      <c r="BW833" s="1"/>
      <c r="BX833" s="1"/>
      <c r="BY833" s="1"/>
      <c r="BZ833" s="1"/>
    </row>
    <row r="834" spans="1:78" s="59" customFormat="1" ht="90" x14ac:dyDescent="0.2">
      <c r="A834" s="45" t="str">
        <f t="shared" si="134"/>
        <v>EXT</v>
      </c>
      <c r="B834" s="45"/>
      <c r="C834" s="45"/>
      <c r="D834" s="215" t="s">
        <v>3431</v>
      </c>
      <c r="E834" s="61" t="s">
        <v>41</v>
      </c>
      <c r="F834" s="282" t="e">
        <v>#N/A</v>
      </c>
      <c r="G834" s="62">
        <f t="shared" si="131"/>
        <v>4</v>
      </c>
      <c r="H834" s="62" t="s">
        <v>42</v>
      </c>
      <c r="I834" s="64" t="s">
        <v>3</v>
      </c>
      <c r="J834" s="64"/>
      <c r="K834" s="65"/>
      <c r="L834" s="65"/>
      <c r="M834" s="65"/>
      <c r="N834" s="64"/>
      <c r="O834" s="66" t="s">
        <v>42</v>
      </c>
      <c r="P834" s="66" t="str">
        <f t="shared" si="130"/>
        <v>0..1</v>
      </c>
      <c r="Q834" s="6" t="s">
        <v>3588</v>
      </c>
      <c r="R834" s="67" t="s">
        <v>3589</v>
      </c>
      <c r="S834" s="66" t="s">
        <v>55</v>
      </c>
      <c r="T834" s="68" t="s">
        <v>56</v>
      </c>
      <c r="U834" s="62" t="s">
        <v>62</v>
      </c>
      <c r="V834" s="66"/>
      <c r="W834" s="69"/>
      <c r="X834" s="38"/>
      <c r="Y834" s="70" t="s">
        <v>47</v>
      </c>
      <c r="Z834" s="70" t="s">
        <v>48</v>
      </c>
      <c r="AA834" s="4"/>
      <c r="AB834" s="13" t="str">
        <f t="shared" si="132"/>
        <v>/rsm:CrossIndustryInvoice/rsm:SupplyChainTradeTransaction/ram:ApplicableHeaderTradeSettlement/ram:InvoiceeTradeParty</v>
      </c>
      <c r="AC834" s="13" t="str">
        <f t="shared" si="133"/>
        <v>/ram:ID</v>
      </c>
      <c r="AD834" s="14">
        <f>COUNTIFS(R$4:R834,AB834)</f>
        <v>1</v>
      </c>
      <c r="AE834" s="1"/>
      <c r="AF834" s="61" t="str">
        <f t="shared" si="137"/>
        <v>EXT</v>
      </c>
      <c r="AG834" s="62">
        <f t="shared" si="139"/>
        <v>4</v>
      </c>
      <c r="AH834" s="62" t="str">
        <f t="shared" si="138"/>
        <v>0..1</v>
      </c>
      <c r="AI834" s="64" t="s">
        <v>3590</v>
      </c>
      <c r="AJ834" s="64"/>
      <c r="AK834" s="65"/>
      <c r="AL834" s="65"/>
      <c r="AM834" s="65"/>
      <c r="AN834" s="64"/>
      <c r="AO834" s="66" t="str">
        <f t="shared" si="136"/>
        <v>0..1</v>
      </c>
      <c r="AP834" s="66" t="str">
        <f t="shared" si="136"/>
        <v>0..1</v>
      </c>
      <c r="AQ834" s="6" t="str">
        <f t="shared" si="136"/>
        <v>/rsm:CrossIndustryInvoice
/rsm:SupplyChainTradeTransaction
/ram:ApplicableHeaderTradeSettlement
/ram:InvoiceeTradeParty
/ram:ID</v>
      </c>
      <c r="AR834" s="67" t="str">
        <f t="shared" si="136"/>
        <v>/rsm:CrossIndustryInvoice/rsm:SupplyChainTradeTransaction/ram:ApplicableHeaderTradeSettlement/ram:InvoiceeTradeParty/ram:ID</v>
      </c>
      <c r="AS834" s="66" t="s">
        <v>55</v>
      </c>
      <c r="AT834" s="68" t="s">
        <v>56</v>
      </c>
      <c r="AU834" s="62" t="str">
        <f t="shared" si="140"/>
        <v>0..n</v>
      </c>
      <c r="AV834" s="66"/>
      <c r="AW834" s="69"/>
      <c r="AX834" s="7"/>
      <c r="AY834" s="70" t="str">
        <f t="shared" si="141"/>
        <v>EXTENDED</v>
      </c>
      <c r="AZ834" s="70" t="str">
        <f t="shared" si="141"/>
        <v>EXTENDED FR B2B</v>
      </c>
      <c r="BA834" s="1"/>
      <c r="BB834" s="57"/>
      <c r="BE834"/>
      <c r="BF834" s="1"/>
      <c r="BG834" s="1"/>
      <c r="BH834" s="1"/>
      <c r="BI834" s="1"/>
      <c r="BJ834" s="1"/>
      <c r="BK834" s="1"/>
      <c r="BL834" s="1"/>
      <c r="BM834" s="1"/>
      <c r="BN834" s="1"/>
      <c r="BO834" s="1"/>
      <c r="BP834" s="1"/>
      <c r="BQ834" s="1"/>
      <c r="BR834" s="1"/>
      <c r="BS834" s="1"/>
      <c r="BT834" s="1"/>
      <c r="BU834" s="1"/>
      <c r="BV834" s="1"/>
      <c r="BW834" s="1"/>
      <c r="BX834" s="1"/>
      <c r="BY834" s="1"/>
      <c r="BZ834" s="1"/>
    </row>
    <row r="835" spans="1:78" s="59" customFormat="1" ht="90" x14ac:dyDescent="0.2">
      <c r="A835" s="45" t="str">
        <f t="shared" si="134"/>
        <v>EXT</v>
      </c>
      <c r="B835" s="45"/>
      <c r="C835" s="45"/>
      <c r="D835" s="215" t="s">
        <v>3431</v>
      </c>
      <c r="E835" s="61" t="s">
        <v>41</v>
      </c>
      <c r="F835" s="282" t="s">
        <v>5009</v>
      </c>
      <c r="G835" s="62">
        <f t="shared" si="131"/>
        <v>4</v>
      </c>
      <c r="H835" s="62" t="s">
        <v>62</v>
      </c>
      <c r="I835" s="64" t="s">
        <v>1028</v>
      </c>
      <c r="J835" s="64"/>
      <c r="K835" s="65"/>
      <c r="L835" s="65"/>
      <c r="M835" s="65"/>
      <c r="N835" s="64"/>
      <c r="O835" s="66" t="s">
        <v>62</v>
      </c>
      <c r="P835" s="66" t="str">
        <f t="shared" si="130"/>
        <v>0..n</v>
      </c>
      <c r="Q835" s="6" t="s">
        <v>3591</v>
      </c>
      <c r="R835" s="67" t="s">
        <v>3592</v>
      </c>
      <c r="S835" s="66" t="s">
        <v>55</v>
      </c>
      <c r="T835" s="68" t="s">
        <v>56</v>
      </c>
      <c r="U835" s="62" t="s">
        <v>62</v>
      </c>
      <c r="V835" s="66"/>
      <c r="W835" s="69"/>
      <c r="X835" s="38"/>
      <c r="Y835" s="70" t="s">
        <v>47</v>
      </c>
      <c r="Z835" s="70" t="s">
        <v>48</v>
      </c>
      <c r="AA835" s="4"/>
      <c r="AB835" s="13" t="str">
        <f t="shared" si="132"/>
        <v>/rsm:CrossIndustryInvoice/rsm:SupplyChainTradeTransaction/ram:ApplicableHeaderTradeSettlement/ram:InvoiceeTradeParty</v>
      </c>
      <c r="AC835" s="13" t="str">
        <f t="shared" si="133"/>
        <v>/ram:GlobalID</v>
      </c>
      <c r="AD835" s="14">
        <f>COUNTIFS(R$4:R835,AB835)</f>
        <v>1</v>
      </c>
      <c r="AE835" s="1"/>
      <c r="AF835" s="61" t="str">
        <f t="shared" si="137"/>
        <v>EXT</v>
      </c>
      <c r="AG835" s="62">
        <f t="shared" si="139"/>
        <v>4</v>
      </c>
      <c r="AH835" s="62" t="str">
        <f t="shared" si="138"/>
        <v>0..n</v>
      </c>
      <c r="AI835" s="64" t="s">
        <v>3593</v>
      </c>
      <c r="AJ835" s="64"/>
      <c r="AK835" s="65"/>
      <c r="AL835" s="65"/>
      <c r="AM835" s="65"/>
      <c r="AN835" s="64"/>
      <c r="AO835" s="66" t="str">
        <f t="shared" si="136"/>
        <v>0..n</v>
      </c>
      <c r="AP835" s="66" t="str">
        <f t="shared" si="136"/>
        <v>0..n</v>
      </c>
      <c r="AQ835" s="6" t="str">
        <f t="shared" si="136"/>
        <v>/rsm:CrossIndustryInvoice
/rsm:SupplyChainTradeTransaction
/ram:ApplicableHeaderTradeSettlement
/ram:InvoiceeTradeParty
/ram:GlobalID</v>
      </c>
      <c r="AR835" s="67" t="str">
        <f t="shared" si="136"/>
        <v>/rsm:CrossIndustryInvoice/rsm:SupplyChainTradeTransaction/ram:ApplicableHeaderTradeSettlement/ram:InvoiceeTradeParty/ram:GlobalID</v>
      </c>
      <c r="AS835" s="66" t="s">
        <v>55</v>
      </c>
      <c r="AT835" s="68" t="s">
        <v>56</v>
      </c>
      <c r="AU835" s="62" t="str">
        <f t="shared" si="140"/>
        <v>0..n</v>
      </c>
      <c r="AV835" s="66"/>
      <c r="AW835" s="69"/>
      <c r="AX835" s="7"/>
      <c r="AY835" s="70" t="str">
        <f t="shared" si="141"/>
        <v>EXTENDED</v>
      </c>
      <c r="AZ835" s="70" t="str">
        <f t="shared" si="141"/>
        <v>EXTENDED FR B2B</v>
      </c>
      <c r="BA835" s="1"/>
      <c r="BB835" s="57"/>
      <c r="BE835"/>
      <c r="BF835" s="1"/>
      <c r="BG835" s="1"/>
      <c r="BH835" s="1"/>
      <c r="BI835" s="1"/>
      <c r="BJ835" s="1"/>
      <c r="BK835" s="1"/>
      <c r="BL835" s="1"/>
      <c r="BM835" s="1"/>
      <c r="BN835" s="1"/>
      <c r="BO835" s="1"/>
      <c r="BP835" s="1"/>
      <c r="BQ835" s="1"/>
      <c r="BR835" s="1"/>
      <c r="BS835" s="1"/>
      <c r="BT835" s="1"/>
      <c r="BU835" s="1"/>
      <c r="BV835" s="1"/>
      <c r="BW835" s="1"/>
      <c r="BX835" s="1"/>
      <c r="BY835" s="1"/>
      <c r="BZ835" s="1"/>
    </row>
    <row r="836" spans="1:78" s="59" customFormat="1" ht="105" x14ac:dyDescent="0.2">
      <c r="A836" s="45" t="str">
        <f t="shared" si="134"/>
        <v>EXT</v>
      </c>
      <c r="B836" s="45"/>
      <c r="C836" s="45"/>
      <c r="D836" s="215" t="s">
        <v>3431</v>
      </c>
      <c r="E836" s="61" t="s">
        <v>41</v>
      </c>
      <c r="F836" s="282" t="s">
        <v>5010</v>
      </c>
      <c r="G836" s="62">
        <f t="shared" si="131"/>
        <v>5</v>
      </c>
      <c r="H836" s="62" t="s">
        <v>42</v>
      </c>
      <c r="I836" s="64" t="s">
        <v>498</v>
      </c>
      <c r="J836" s="64"/>
      <c r="K836" s="65"/>
      <c r="L836" s="65"/>
      <c r="M836" s="65"/>
      <c r="N836" s="64"/>
      <c r="O836" s="66" t="s">
        <v>32</v>
      </c>
      <c r="P836" s="66" t="str">
        <f t="shared" si="130"/>
        <v>1..1</v>
      </c>
      <c r="Q836" s="6" t="s">
        <v>3594</v>
      </c>
      <c r="R836" s="67" t="s">
        <v>3595</v>
      </c>
      <c r="S836" s="66" t="s">
        <v>329</v>
      </c>
      <c r="T836" s="68" t="s">
        <v>163</v>
      </c>
      <c r="U836" s="62" t="s">
        <v>42</v>
      </c>
      <c r="V836" s="66"/>
      <c r="W836" s="69"/>
      <c r="X836" s="38"/>
      <c r="Y836" s="70" t="s">
        <v>47</v>
      </c>
      <c r="Z836" s="70" t="s">
        <v>48</v>
      </c>
      <c r="AA836" s="4"/>
      <c r="AB836" s="13" t="str">
        <f t="shared" si="132"/>
        <v>/rsm:CrossIndustryInvoice/rsm:SupplyChainTradeTransaction/ram:ApplicableHeaderTradeSettlement/ram:InvoiceeTradeParty/ram:GlobalID</v>
      </c>
      <c r="AC836" s="13" t="str">
        <f t="shared" si="133"/>
        <v>/@schemeID</v>
      </c>
      <c r="AD836" s="14">
        <f>COUNTIFS(R$4:R836,AB836)</f>
        <v>1</v>
      </c>
      <c r="AE836" s="1"/>
      <c r="AF836" s="61" t="str">
        <f t="shared" si="137"/>
        <v>EXT</v>
      </c>
      <c r="AG836" s="62">
        <f t="shared" si="139"/>
        <v>5</v>
      </c>
      <c r="AH836" s="62" t="str">
        <f t="shared" si="138"/>
        <v>0..1</v>
      </c>
      <c r="AI836" s="64" t="s">
        <v>330</v>
      </c>
      <c r="AJ836" s="64"/>
      <c r="AK836" s="65"/>
      <c r="AL836" s="65"/>
      <c r="AM836" s="65"/>
      <c r="AN836" s="64"/>
      <c r="AO836" s="66" t="str">
        <f t="shared" si="136"/>
        <v>1..1</v>
      </c>
      <c r="AP836" s="66" t="str">
        <f t="shared" si="136"/>
        <v>1..1</v>
      </c>
      <c r="AQ836" s="6" t="str">
        <f t="shared" si="136"/>
        <v>/rsm:CrossIndustryInvoice
/rsm:SupplyChainTradeTransaction
/ram:ApplicableHeaderTradeSettlement
/ram:InvoiceeTradeParty
/ram:GlobalID
/@schemeID</v>
      </c>
      <c r="AR836" s="67" t="str">
        <f t="shared" si="136"/>
        <v>/rsm:CrossIndustryInvoice/rsm:SupplyChainTradeTransaction/ram:ApplicableHeaderTradeSettlement/ram:InvoiceeTradeParty/ram:GlobalID/@schemeID</v>
      </c>
      <c r="AS836" s="66" t="s">
        <v>329</v>
      </c>
      <c r="AT836" s="68" t="s">
        <v>163</v>
      </c>
      <c r="AU836" s="62" t="str">
        <f t="shared" si="140"/>
        <v>0..1</v>
      </c>
      <c r="AV836" s="66"/>
      <c r="AW836" s="69"/>
      <c r="AX836" s="7"/>
      <c r="AY836" s="70" t="str">
        <f t="shared" si="141"/>
        <v>EXTENDED</v>
      </c>
      <c r="AZ836" s="70" t="str">
        <f t="shared" si="141"/>
        <v>EXTENDED FR B2B</v>
      </c>
      <c r="BA836" s="1"/>
      <c r="BB836" s="57"/>
      <c r="BE836"/>
      <c r="BF836" s="1"/>
      <c r="BG836" s="1"/>
      <c r="BH836" s="1"/>
      <c r="BI836" s="1"/>
      <c r="BJ836" s="1"/>
      <c r="BK836" s="1"/>
      <c r="BL836" s="1"/>
      <c r="BM836" s="1"/>
      <c r="BN836" s="1"/>
      <c r="BO836" s="1"/>
      <c r="BP836" s="1"/>
      <c r="BQ836" s="1"/>
      <c r="BR836" s="1"/>
      <c r="BS836" s="1"/>
      <c r="BT836" s="1"/>
      <c r="BU836" s="1"/>
      <c r="BV836" s="1"/>
      <c r="BW836" s="1"/>
      <c r="BX836" s="1"/>
      <c r="BY836" s="1"/>
      <c r="BZ836" s="1"/>
    </row>
    <row r="837" spans="1:78" s="59" customFormat="1" ht="90" x14ac:dyDescent="0.2">
      <c r="A837" s="45" t="str">
        <f t="shared" si="134"/>
        <v>EXT</v>
      </c>
      <c r="B837" s="45"/>
      <c r="C837" s="45"/>
      <c r="D837" s="215" t="s">
        <v>3431</v>
      </c>
      <c r="E837" s="61" t="s">
        <v>41</v>
      </c>
      <c r="F837" s="282" t="s">
        <v>5011</v>
      </c>
      <c r="G837" s="62">
        <f t="shared" si="131"/>
        <v>4</v>
      </c>
      <c r="H837" s="62" t="s">
        <v>42</v>
      </c>
      <c r="I837" s="64" t="s">
        <v>117</v>
      </c>
      <c r="J837" s="64"/>
      <c r="K837" s="65"/>
      <c r="L837" s="65"/>
      <c r="M837" s="65"/>
      <c r="N837" s="64"/>
      <c r="O837" s="66" t="s">
        <v>42</v>
      </c>
      <c r="P837" s="66" t="str">
        <f t="shared" si="130"/>
        <v>0..1</v>
      </c>
      <c r="Q837" s="6" t="s">
        <v>3596</v>
      </c>
      <c r="R837" s="67" t="s">
        <v>3597</v>
      </c>
      <c r="S837" s="66" t="s">
        <v>73</v>
      </c>
      <c r="T837" s="68" t="s">
        <v>56</v>
      </c>
      <c r="U837" s="62" t="s">
        <v>42</v>
      </c>
      <c r="V837" s="66"/>
      <c r="W837" s="69"/>
      <c r="X837" s="38"/>
      <c r="Y837" s="70" t="s">
        <v>47</v>
      </c>
      <c r="Z837" s="70" t="s">
        <v>48</v>
      </c>
      <c r="AA837" s="4"/>
      <c r="AB837" s="13" t="str">
        <f t="shared" si="132"/>
        <v>/rsm:CrossIndustryInvoice/rsm:SupplyChainTradeTransaction/ram:ApplicableHeaderTradeSettlement/ram:InvoiceeTradeParty</v>
      </c>
      <c r="AC837" s="13" t="str">
        <f t="shared" si="133"/>
        <v>/ram:Name</v>
      </c>
      <c r="AD837" s="14">
        <f>COUNTIFS(R$4:R837,AB837)</f>
        <v>1</v>
      </c>
      <c r="AE837" s="1"/>
      <c r="AF837" s="61" t="str">
        <f t="shared" si="137"/>
        <v>EXT</v>
      </c>
      <c r="AG837" s="62">
        <f t="shared" si="139"/>
        <v>4</v>
      </c>
      <c r="AH837" s="62" t="str">
        <f t="shared" si="138"/>
        <v>0..1</v>
      </c>
      <c r="AI837" s="64" t="s">
        <v>3598</v>
      </c>
      <c r="AJ837" s="64"/>
      <c r="AK837" s="65"/>
      <c r="AL837" s="65" t="s">
        <v>3599</v>
      </c>
      <c r="AM837" s="65"/>
      <c r="AN837" s="64"/>
      <c r="AO837" s="66" t="str">
        <f t="shared" si="136"/>
        <v>0..1</v>
      </c>
      <c r="AP837" s="66" t="str">
        <f t="shared" si="136"/>
        <v>0..1</v>
      </c>
      <c r="AQ837" s="6" t="str">
        <f t="shared" si="136"/>
        <v>/rsm:CrossIndustryInvoice
/rsm:SupplyChainTradeTransaction
/ram:ApplicableHeaderTradeSettlement
/ram:InvoiceeTradeParty
/ram:Name</v>
      </c>
      <c r="AR837" s="67" t="str">
        <f t="shared" si="136"/>
        <v>/rsm:CrossIndustryInvoice/rsm:SupplyChainTradeTransaction/ram:ApplicableHeaderTradeSettlement/ram:InvoiceeTradeParty/ram:Name</v>
      </c>
      <c r="AS837" s="66" t="s">
        <v>73</v>
      </c>
      <c r="AT837" s="68" t="s">
        <v>56</v>
      </c>
      <c r="AU837" s="62" t="str">
        <f t="shared" si="140"/>
        <v>0..1</v>
      </c>
      <c r="AV837" s="66"/>
      <c r="AW837" s="69"/>
      <c r="AX837" s="7"/>
      <c r="AY837" s="70" t="str">
        <f t="shared" si="141"/>
        <v>EXTENDED</v>
      </c>
      <c r="AZ837" s="70" t="str">
        <f t="shared" si="141"/>
        <v>EXTENDED FR B2B</v>
      </c>
      <c r="BA837" s="1"/>
      <c r="BB837" s="57"/>
      <c r="BE837"/>
      <c r="BF837" s="1"/>
      <c r="BG837" s="1"/>
      <c r="BH837" s="1"/>
      <c r="BI837" s="1"/>
      <c r="BJ837" s="1"/>
      <c r="BK837" s="1"/>
      <c r="BL837" s="1"/>
      <c r="BM837" s="1"/>
      <c r="BN837" s="1"/>
      <c r="BO837" s="1"/>
      <c r="BP837" s="1"/>
      <c r="BQ837" s="1"/>
      <c r="BR837" s="1"/>
      <c r="BS837" s="1"/>
      <c r="BT837" s="1"/>
      <c r="BU837" s="1"/>
      <c r="BV837" s="1"/>
      <c r="BW837" s="1"/>
      <c r="BX837" s="1"/>
      <c r="BY837" s="1"/>
      <c r="BZ837" s="1"/>
    </row>
    <row r="838" spans="1:78" s="59" customFormat="1" ht="90" x14ac:dyDescent="0.2">
      <c r="A838" s="45" t="str">
        <f t="shared" si="134"/>
        <v>EXT</v>
      </c>
      <c r="B838" s="45"/>
      <c r="C838" s="45"/>
      <c r="D838" s="215" t="s">
        <v>3431</v>
      </c>
      <c r="E838" s="140" t="s">
        <v>41</v>
      </c>
      <c r="F838" s="296" t="e">
        <v>#N/A</v>
      </c>
      <c r="G838" s="141">
        <f t="shared" si="131"/>
        <v>4</v>
      </c>
      <c r="H838" s="141" t="s">
        <v>42</v>
      </c>
      <c r="I838" s="217" t="s">
        <v>3600</v>
      </c>
      <c r="J838" s="125"/>
      <c r="K838" s="126"/>
      <c r="L838" s="126"/>
      <c r="M838" s="126"/>
      <c r="N838" s="125"/>
      <c r="O838" s="124" t="s">
        <v>42</v>
      </c>
      <c r="P838" s="124" t="str">
        <f t="shared" si="130"/>
        <v>0..1</v>
      </c>
      <c r="Q838" s="142" t="s">
        <v>3601</v>
      </c>
      <c r="R838" s="143" t="s">
        <v>3602</v>
      </c>
      <c r="S838" s="124"/>
      <c r="T838" s="129"/>
      <c r="U838" s="141" t="s">
        <v>42</v>
      </c>
      <c r="V838" s="124"/>
      <c r="W838" s="130"/>
      <c r="X838" s="38"/>
      <c r="Y838" s="144" t="s">
        <v>47</v>
      </c>
      <c r="Z838" s="144" t="s">
        <v>48</v>
      </c>
      <c r="AA838" s="4"/>
      <c r="AB838" s="13" t="str">
        <f t="shared" si="132"/>
        <v>/rsm:CrossIndustryInvoice/rsm:SupplyChainTradeTransaction/ram:ApplicableHeaderTradeSettlement/ram:InvoiceeTradeParty</v>
      </c>
      <c r="AC838" s="13" t="str">
        <f t="shared" si="133"/>
        <v>/ram:SpecifiedLegalOrganization</v>
      </c>
      <c r="AD838" s="14">
        <f>COUNTIFS(R$4:R838,AB838)</f>
        <v>1</v>
      </c>
      <c r="AE838" s="1"/>
      <c r="AF838" s="140" t="str">
        <f t="shared" si="137"/>
        <v>EXT</v>
      </c>
      <c r="AG838" s="141">
        <f t="shared" si="139"/>
        <v>4</v>
      </c>
      <c r="AH838" s="141" t="str">
        <f t="shared" si="138"/>
        <v>0..1</v>
      </c>
      <c r="AI838" s="217" t="s">
        <v>3603</v>
      </c>
      <c r="AJ838" s="125"/>
      <c r="AK838" s="126"/>
      <c r="AL838" s="126"/>
      <c r="AM838" s="126"/>
      <c r="AN838" s="125"/>
      <c r="AO838" s="124" t="str">
        <f t="shared" si="136"/>
        <v>0..1</v>
      </c>
      <c r="AP838" s="124" t="str">
        <f t="shared" si="136"/>
        <v>0..1</v>
      </c>
      <c r="AQ838" s="142" t="str">
        <f t="shared" si="136"/>
        <v>/rsm:CrossIndustryInvoice
/rsm:SupplyChainTradeTransaction
/ram:ApplicableHeaderTradeSettlement
/ram:InvoiceeTradeParty
/ram:SpecifiedLegalOrganization</v>
      </c>
      <c r="AR838" s="143" t="str">
        <f t="shared" si="136"/>
        <v>/rsm:CrossIndustryInvoice/rsm:SupplyChainTradeTransaction/ram:ApplicableHeaderTradeSettlement/ram:InvoiceeTradeParty/ram:SpecifiedLegalOrganization</v>
      </c>
      <c r="AS838" s="124"/>
      <c r="AT838" s="129"/>
      <c r="AU838" s="141" t="str">
        <f t="shared" si="140"/>
        <v>0..1</v>
      </c>
      <c r="AV838" s="124"/>
      <c r="AW838" s="130"/>
      <c r="AX838" s="7"/>
      <c r="AY838" s="144" t="str">
        <f t="shared" si="141"/>
        <v>EXTENDED</v>
      </c>
      <c r="AZ838" s="144" t="str">
        <f t="shared" si="141"/>
        <v>EXTENDED FR B2B</v>
      </c>
      <c r="BA838" s="1"/>
      <c r="BB838" s="57"/>
      <c r="BE838"/>
      <c r="BF838" s="1"/>
      <c r="BG838" s="1"/>
      <c r="BH838" s="1"/>
      <c r="BI838" s="1"/>
      <c r="BJ838" s="1"/>
      <c r="BK838" s="1"/>
      <c r="BL838" s="1"/>
      <c r="BM838" s="1"/>
      <c r="BN838" s="1"/>
      <c r="BO838" s="1"/>
      <c r="BP838" s="1"/>
      <c r="BQ838" s="1"/>
      <c r="BR838" s="1"/>
      <c r="BS838" s="1"/>
      <c r="BT838" s="1"/>
      <c r="BU838" s="1"/>
      <c r="BV838" s="1"/>
      <c r="BW838" s="1"/>
      <c r="BX838" s="1"/>
      <c r="BY838" s="1"/>
      <c r="BZ838" s="1"/>
    </row>
    <row r="839" spans="1:78" s="59" customFormat="1" ht="105" x14ac:dyDescent="0.2">
      <c r="A839" s="45" t="str">
        <f t="shared" si="134"/>
        <v>EXT</v>
      </c>
      <c r="B839" s="45"/>
      <c r="C839" s="45"/>
      <c r="D839" s="215" t="s">
        <v>3431</v>
      </c>
      <c r="E839" s="61" t="s">
        <v>41</v>
      </c>
      <c r="F839" s="282" t="s">
        <v>5013</v>
      </c>
      <c r="G839" s="62">
        <f t="shared" si="131"/>
        <v>5</v>
      </c>
      <c r="H839" s="62" t="s">
        <v>42</v>
      </c>
      <c r="I839" s="64" t="s">
        <v>3</v>
      </c>
      <c r="J839" s="64"/>
      <c r="K839" s="65"/>
      <c r="L839" s="65"/>
      <c r="M839" s="65"/>
      <c r="N839" s="64"/>
      <c r="O839" s="66" t="s">
        <v>42</v>
      </c>
      <c r="P839" s="66" t="str">
        <f t="shared" si="130"/>
        <v>0..1</v>
      </c>
      <c r="Q839" s="6" t="s">
        <v>3604</v>
      </c>
      <c r="R839" s="67" t="s">
        <v>3605</v>
      </c>
      <c r="S839" s="66" t="s">
        <v>55</v>
      </c>
      <c r="T839" s="68" t="s">
        <v>56</v>
      </c>
      <c r="U839" s="62" t="s">
        <v>42</v>
      </c>
      <c r="V839" s="66"/>
      <c r="W839" s="69"/>
      <c r="X839" s="38"/>
      <c r="Y839" s="70" t="s">
        <v>47</v>
      </c>
      <c r="Z839" s="70" t="s">
        <v>48</v>
      </c>
      <c r="AA839" s="4"/>
      <c r="AB839" s="13" t="str">
        <f t="shared" si="132"/>
        <v>/rsm:CrossIndustryInvoice/rsm:SupplyChainTradeTransaction/ram:ApplicableHeaderTradeSettlement/ram:InvoiceeTradeParty/ram:SpecifiedLegalOrganization</v>
      </c>
      <c r="AC839" s="13" t="str">
        <f t="shared" si="133"/>
        <v>/ram:ID</v>
      </c>
      <c r="AD839" s="14">
        <f>COUNTIFS(R$4:R839,AB839)</f>
        <v>1</v>
      </c>
      <c r="AE839" s="1"/>
      <c r="AF839" s="61" t="str">
        <f t="shared" si="137"/>
        <v>EXT</v>
      </c>
      <c r="AG839" s="62">
        <f t="shared" si="139"/>
        <v>5</v>
      </c>
      <c r="AH839" s="62" t="str">
        <f t="shared" si="138"/>
        <v>0..1</v>
      </c>
      <c r="AI839" s="64" t="s">
        <v>3606</v>
      </c>
      <c r="AJ839" s="64"/>
      <c r="AK839" s="65"/>
      <c r="AL839" s="65" t="s">
        <v>3607</v>
      </c>
      <c r="AM839" s="65"/>
      <c r="AN839" s="64"/>
      <c r="AO839" s="66" t="str">
        <f t="shared" si="136"/>
        <v>0..1</v>
      </c>
      <c r="AP839" s="66" t="str">
        <f t="shared" si="136"/>
        <v>0..1</v>
      </c>
      <c r="AQ839" s="6" t="str">
        <f t="shared" si="136"/>
        <v>/rsm:CrossIndustryInvoice
/rsm:SupplyChainTradeTransaction
/ram:ApplicableHeaderTradeSettlement
/ram:InvoiceeTradeParty
/ram:SpecifiedLegalOrganization
/ram:ID</v>
      </c>
      <c r="AR839" s="67" t="str">
        <f t="shared" si="136"/>
        <v>/rsm:CrossIndustryInvoice/rsm:SupplyChainTradeTransaction/ram:ApplicableHeaderTradeSettlement/ram:InvoiceeTradeParty/ram:SpecifiedLegalOrganization/ram:ID</v>
      </c>
      <c r="AS839" s="66" t="s">
        <v>55</v>
      </c>
      <c r="AT839" s="68" t="s">
        <v>56</v>
      </c>
      <c r="AU839" s="62" t="str">
        <f t="shared" si="140"/>
        <v>0..1</v>
      </c>
      <c r="AV839" s="66"/>
      <c r="AW839" s="69"/>
      <c r="AX839" s="7"/>
      <c r="AY839" s="70" t="str">
        <f t="shared" si="141"/>
        <v>EXTENDED</v>
      </c>
      <c r="AZ839" s="70" t="str">
        <f t="shared" si="141"/>
        <v>EXTENDED FR B2B</v>
      </c>
      <c r="BA839" s="1"/>
      <c r="BB839" s="57"/>
      <c r="BE839"/>
      <c r="BF839" s="1"/>
      <c r="BG839" s="1"/>
      <c r="BH839" s="1"/>
      <c r="BI839" s="1"/>
      <c r="BJ839" s="1"/>
      <c r="BK839" s="1"/>
      <c r="BL839" s="1"/>
      <c r="BM839" s="1"/>
      <c r="BN839" s="1"/>
      <c r="BO839" s="1"/>
      <c r="BP839" s="1"/>
      <c r="BQ839" s="1"/>
      <c r="BR839" s="1"/>
      <c r="BS839" s="1"/>
      <c r="BT839" s="1"/>
      <c r="BU839" s="1"/>
      <c r="BV839" s="1"/>
      <c r="BW839" s="1"/>
      <c r="BX839" s="1"/>
      <c r="BY839" s="1"/>
      <c r="BZ839" s="1"/>
    </row>
    <row r="840" spans="1:78" s="59" customFormat="1" ht="120" x14ac:dyDescent="0.2">
      <c r="A840" s="45" t="str">
        <f t="shared" si="134"/>
        <v>EXT</v>
      </c>
      <c r="B840" s="45"/>
      <c r="C840" s="45"/>
      <c r="D840" s="215" t="s">
        <v>3431</v>
      </c>
      <c r="E840" s="61" t="s">
        <v>41</v>
      </c>
      <c r="F840" s="282" t="e">
        <v>#N/A</v>
      </c>
      <c r="G840" s="62">
        <f t="shared" si="131"/>
        <v>6</v>
      </c>
      <c r="H840" s="62" t="s">
        <v>42</v>
      </c>
      <c r="I840" s="64" t="s">
        <v>498</v>
      </c>
      <c r="J840" s="64"/>
      <c r="K840" s="65" t="s">
        <v>326</v>
      </c>
      <c r="L840" s="65" t="s">
        <v>916</v>
      </c>
      <c r="M840" s="65" t="s">
        <v>35</v>
      </c>
      <c r="N840" s="64" t="s">
        <v>128</v>
      </c>
      <c r="O840" s="66" t="s">
        <v>42</v>
      </c>
      <c r="P840" s="66" t="str">
        <f t="shared" si="130"/>
        <v>0..1</v>
      </c>
      <c r="Q840" s="6" t="s">
        <v>3608</v>
      </c>
      <c r="R840" s="67" t="s">
        <v>3609</v>
      </c>
      <c r="S840" s="66" t="s">
        <v>329</v>
      </c>
      <c r="T840" s="68" t="s">
        <v>163</v>
      </c>
      <c r="U840" s="62" t="s">
        <v>42</v>
      </c>
      <c r="V840" s="66"/>
      <c r="W840" s="69"/>
      <c r="X840" s="38"/>
      <c r="Y840" s="70" t="s">
        <v>47</v>
      </c>
      <c r="Z840" s="70" t="s">
        <v>48</v>
      </c>
      <c r="AA840" s="4"/>
      <c r="AB840" s="13" t="str">
        <f t="shared" si="132"/>
        <v>/rsm:CrossIndustryInvoice/rsm:SupplyChainTradeTransaction/ram:ApplicableHeaderTradeSettlement/ram:InvoiceeTradeParty/ram:SpecifiedLegalOrganization/ram:ID</v>
      </c>
      <c r="AC840" s="13" t="str">
        <f t="shared" si="133"/>
        <v>/@schemeID</v>
      </c>
      <c r="AD840" s="14">
        <f>COUNTIFS(R$4:R840,AB840)</f>
        <v>1</v>
      </c>
      <c r="AE840" s="1"/>
      <c r="AF840" s="61" t="str">
        <f t="shared" si="137"/>
        <v>EXT</v>
      </c>
      <c r="AG840" s="62">
        <f t="shared" si="139"/>
        <v>6</v>
      </c>
      <c r="AH840" s="62" t="str">
        <f t="shared" si="138"/>
        <v>0..1</v>
      </c>
      <c r="AI840" s="64" t="s">
        <v>330</v>
      </c>
      <c r="AJ840" s="64"/>
      <c r="AK840" s="65"/>
      <c r="AL840" s="65" t="s">
        <v>3610</v>
      </c>
      <c r="AM840" s="65"/>
      <c r="AN840" s="64"/>
      <c r="AO840" s="66" t="str">
        <f t="shared" si="136"/>
        <v>0..1</v>
      </c>
      <c r="AP840" s="66" t="str">
        <f t="shared" si="136"/>
        <v>0..1</v>
      </c>
      <c r="AQ840" s="6" t="str">
        <f t="shared" si="136"/>
        <v>/rsm:CrossIndustryInvoice
/rsm:SupplyChainTradeTransaction
/ram:ApplicableHeaderTradeSettlement
/ram:InvoiceeTradeParty
/ram:SpecifiedLegalOrganization
/ram:ID
/@schemeID</v>
      </c>
      <c r="AR840" s="67" t="str">
        <f t="shared" si="136"/>
        <v>/rsm:CrossIndustryInvoice/rsm:SupplyChainTradeTransaction/ram:ApplicableHeaderTradeSettlement/ram:InvoiceeTradeParty/ram:SpecifiedLegalOrganization/ram:ID/@schemeID</v>
      </c>
      <c r="AS840" s="66" t="s">
        <v>329</v>
      </c>
      <c r="AT840" s="68" t="s">
        <v>163</v>
      </c>
      <c r="AU840" s="62" t="str">
        <f t="shared" si="140"/>
        <v>0..1</v>
      </c>
      <c r="AV840" s="66"/>
      <c r="AW840" s="69"/>
      <c r="AX840" s="7"/>
      <c r="AY840" s="70" t="str">
        <f t="shared" si="141"/>
        <v>EXTENDED</v>
      </c>
      <c r="AZ840" s="70" t="str">
        <f t="shared" si="141"/>
        <v>EXTENDED FR B2B</v>
      </c>
      <c r="BA840" s="1"/>
      <c r="BB840" s="57"/>
      <c r="BE840"/>
      <c r="BF840" s="1"/>
      <c r="BG840" s="1"/>
      <c r="BH840" s="1"/>
      <c r="BI840" s="1"/>
      <c r="BJ840" s="1"/>
      <c r="BK840" s="1"/>
      <c r="BL840" s="1"/>
      <c r="BM840" s="1"/>
      <c r="BN840" s="1"/>
      <c r="BO840" s="1"/>
      <c r="BP840" s="1"/>
      <c r="BQ840" s="1"/>
      <c r="BR840" s="1"/>
      <c r="BS840" s="1"/>
      <c r="BT840" s="1"/>
      <c r="BU840" s="1"/>
      <c r="BV840" s="1"/>
      <c r="BW840" s="1"/>
      <c r="BX840" s="1"/>
      <c r="BY840" s="1"/>
      <c r="BZ840" s="1"/>
    </row>
    <row r="841" spans="1:78" s="59" customFormat="1" ht="105" x14ac:dyDescent="0.2">
      <c r="A841" s="45" t="str">
        <f t="shared" si="134"/>
        <v>EXT</v>
      </c>
      <c r="B841" s="45"/>
      <c r="C841" s="45"/>
      <c r="D841" s="215" t="s">
        <v>3431</v>
      </c>
      <c r="E841" s="61" t="s">
        <v>41</v>
      </c>
      <c r="F841" s="282" t="s">
        <v>5014</v>
      </c>
      <c r="G841" s="62">
        <f t="shared" si="131"/>
        <v>5</v>
      </c>
      <c r="H841" s="62" t="s">
        <v>42</v>
      </c>
      <c r="I841" s="64" t="s">
        <v>3069</v>
      </c>
      <c r="J841" s="64"/>
      <c r="K841" s="65"/>
      <c r="L841" s="65"/>
      <c r="M841" s="65"/>
      <c r="N841" s="64"/>
      <c r="O841" s="66" t="s">
        <v>42</v>
      </c>
      <c r="P841" s="66" t="str">
        <f t="shared" si="130"/>
        <v>0..1</v>
      </c>
      <c r="Q841" s="6" t="s">
        <v>3611</v>
      </c>
      <c r="R841" s="67" t="s">
        <v>3612</v>
      </c>
      <c r="S841" s="66" t="s">
        <v>73</v>
      </c>
      <c r="T841" s="68" t="s">
        <v>56</v>
      </c>
      <c r="U841" s="62" t="s">
        <v>42</v>
      </c>
      <c r="V841" s="66"/>
      <c r="W841" s="69"/>
      <c r="X841" s="38"/>
      <c r="Y841" s="70" t="s">
        <v>47</v>
      </c>
      <c r="Z841" s="70" t="s">
        <v>48</v>
      </c>
      <c r="AA841" s="4"/>
      <c r="AB841" s="13" t="str">
        <f t="shared" si="132"/>
        <v>/rsm:CrossIndustryInvoice/rsm:SupplyChainTradeTransaction/ram:ApplicableHeaderTradeSettlement/ram:InvoiceeTradeParty/ram:SpecifiedLegalOrganization</v>
      </c>
      <c r="AC841" s="13" t="str">
        <f t="shared" si="133"/>
        <v>/ram:TradingBusinessName</v>
      </c>
      <c r="AD841" s="14">
        <f>COUNTIFS(R$4:R841,AB841)</f>
        <v>1</v>
      </c>
      <c r="AE841" s="1"/>
      <c r="AF841" s="61" t="str">
        <f t="shared" si="137"/>
        <v>EXT</v>
      </c>
      <c r="AG841" s="62">
        <f t="shared" si="139"/>
        <v>5</v>
      </c>
      <c r="AH841" s="62" t="str">
        <f t="shared" si="138"/>
        <v>0..1</v>
      </c>
      <c r="AI841" s="64" t="s">
        <v>2112</v>
      </c>
      <c r="AJ841" s="64"/>
      <c r="AK841" s="65"/>
      <c r="AL841" s="65"/>
      <c r="AM841" s="65"/>
      <c r="AN841" s="64"/>
      <c r="AO841" s="66" t="str">
        <f t="shared" si="136"/>
        <v>0..1</v>
      </c>
      <c r="AP841" s="66" t="str">
        <f t="shared" si="136"/>
        <v>0..1</v>
      </c>
      <c r="AQ841" s="6" t="str">
        <f t="shared" si="136"/>
        <v>/rsm:CrossIndustryInvoice
/rsm:SupplyChainTradeTransaction
/ram:ApplicableHeaderTradeSettlement
/ram:InvoiceeTradeParty
/ram:SpecifiedLegalOrganization
/ram:TradingBusinessName</v>
      </c>
      <c r="AR841" s="67" t="str">
        <f t="shared" si="136"/>
        <v>/rsm:CrossIndustryInvoice/rsm:SupplyChainTradeTransaction/ram:ApplicableHeaderTradeSettlement/ram:InvoiceeTradeParty/ram:SpecifiedLegalOrganization/ram:TradingBusinessName</v>
      </c>
      <c r="AS841" s="66" t="s">
        <v>73</v>
      </c>
      <c r="AT841" s="68" t="s">
        <v>56</v>
      </c>
      <c r="AU841" s="62" t="str">
        <f t="shared" si="140"/>
        <v>0..1</v>
      </c>
      <c r="AV841" s="66"/>
      <c r="AW841" s="69"/>
      <c r="AX841" s="7"/>
      <c r="AY841" s="70" t="str">
        <f t="shared" si="141"/>
        <v>EXTENDED</v>
      </c>
      <c r="AZ841" s="70" t="str">
        <f t="shared" si="141"/>
        <v>EXTENDED FR B2B</v>
      </c>
      <c r="BA841" s="1"/>
      <c r="BB841" s="57"/>
      <c r="BE841"/>
      <c r="BF841" s="1"/>
      <c r="BG841" s="1"/>
      <c r="BH841" s="1"/>
      <c r="BI841" s="1"/>
      <c r="BJ841" s="1"/>
      <c r="BK841" s="1"/>
      <c r="BL841" s="1"/>
      <c r="BM841" s="1"/>
      <c r="BN841" s="1"/>
      <c r="BO841" s="1"/>
      <c r="BP841" s="1"/>
      <c r="BQ841" s="1"/>
      <c r="BR841" s="1"/>
      <c r="BS841" s="1"/>
      <c r="BT841" s="1"/>
      <c r="BU841" s="1"/>
      <c r="BV841" s="1"/>
      <c r="BW841" s="1"/>
      <c r="BX841" s="1"/>
      <c r="BY841" s="1"/>
      <c r="BZ841" s="1"/>
    </row>
    <row r="842" spans="1:78" s="59" customFormat="1" ht="105" x14ac:dyDescent="0.2">
      <c r="A842" s="45" t="str">
        <f t="shared" si="134"/>
        <v>EXT</v>
      </c>
      <c r="B842" s="131" t="s">
        <v>304</v>
      </c>
      <c r="C842" s="131"/>
      <c r="D842" s="215" t="s">
        <v>3431</v>
      </c>
      <c r="E842" s="162" t="s">
        <v>41</v>
      </c>
      <c r="F842" s="298" t="e">
        <v>#N/A</v>
      </c>
      <c r="G842" s="163">
        <f t="shared" si="131"/>
        <v>5</v>
      </c>
      <c r="H842" s="163" t="s">
        <v>42</v>
      </c>
      <c r="I842" s="164" t="s">
        <v>3613</v>
      </c>
      <c r="J842" s="164" t="s">
        <v>3073</v>
      </c>
      <c r="K842" s="165"/>
      <c r="L842" s="165"/>
      <c r="M842" s="165"/>
      <c r="N842" s="164"/>
      <c r="O842" s="66" t="s">
        <v>42</v>
      </c>
      <c r="P842" s="66" t="str">
        <f t="shared" si="130"/>
        <v>0..1</v>
      </c>
      <c r="Q842" s="167" t="s">
        <v>3614</v>
      </c>
      <c r="R842" s="168" t="s">
        <v>3615</v>
      </c>
      <c r="S842" s="166"/>
      <c r="T842" s="169"/>
      <c r="U842" s="163" t="s">
        <v>42</v>
      </c>
      <c r="V842" s="166"/>
      <c r="W842" s="170"/>
      <c r="X842" s="38"/>
      <c r="Y842" s="171" t="s">
        <v>47</v>
      </c>
      <c r="Z842" s="171" t="s">
        <v>47</v>
      </c>
      <c r="AA842" s="57"/>
      <c r="AB842" s="13" t="str">
        <f t="shared" si="132"/>
        <v>/rsm:CrossIndustryInvoice/rsm:SupplyChainTradeTransaction/ram:ApplicableHeaderTradeSettlement/ram:InvoiceeTradeParty/ram:SpecifiedLegalOrganization</v>
      </c>
      <c r="AC842" s="13" t="str">
        <f t="shared" si="133"/>
        <v>/ram:PostalTradeAddress</v>
      </c>
      <c r="AD842" s="14">
        <f>COUNTIFS(R$4:R842,AB842)</f>
        <v>1</v>
      </c>
      <c r="AE842" s="57"/>
      <c r="AF842" s="162" t="str">
        <f t="shared" si="137"/>
        <v>EXT</v>
      </c>
      <c r="AG842" s="163">
        <f t="shared" si="139"/>
        <v>5</v>
      </c>
      <c r="AH842" s="163" t="str">
        <f t="shared" si="138"/>
        <v>0..1</v>
      </c>
      <c r="AI842" s="164" t="s">
        <v>1632</v>
      </c>
      <c r="AJ842" s="164" t="s">
        <v>1633</v>
      </c>
      <c r="AK842" s="165"/>
      <c r="AL842" s="165"/>
      <c r="AM842" s="165"/>
      <c r="AN842" s="164"/>
      <c r="AO842" s="66" t="str">
        <f t="shared" si="136"/>
        <v>0..1</v>
      </c>
      <c r="AP842" s="66" t="str">
        <f t="shared" si="136"/>
        <v>0..1</v>
      </c>
      <c r="AQ842" s="167" t="str">
        <f t="shared" si="136"/>
        <v>/rsm:CrossIndustryInvoice
/rsm:SupplyChainTradeTransaction
/ram:ApplicableHeaderTradeSettlement
/ram:InvoiceeTradeParty
/ram:SpecifiedLegalOrganization
/ram:PostalTradeAddress</v>
      </c>
      <c r="AR842" s="168" t="str">
        <f t="shared" si="136"/>
        <v>/rsm:CrossIndustryInvoice/rsm:SupplyChainTradeTransaction/ram:ApplicableHeaderTradeSettlement/ram:InvoiceeTradeParty/ram:SpecifiedLegalOrganization/ram:PostalTradeAddress</v>
      </c>
      <c r="AS842" s="166"/>
      <c r="AT842" s="169"/>
      <c r="AU842" s="163" t="str">
        <f t="shared" si="140"/>
        <v>0..1</v>
      </c>
      <c r="AV842" s="166"/>
      <c r="AW842" s="170"/>
      <c r="AX842" s="7"/>
      <c r="AY842" s="171" t="str">
        <f t="shared" si="141"/>
        <v>EXTENDED</v>
      </c>
      <c r="AZ842" s="171" t="str">
        <f t="shared" si="141"/>
        <v>EXTENDED</v>
      </c>
      <c r="BA842" s="1"/>
      <c r="BB842" s="57"/>
      <c r="BE842"/>
      <c r="BF842" s="1"/>
      <c r="BG842" s="1"/>
      <c r="BH842" s="1"/>
      <c r="BI842" s="1"/>
      <c r="BJ842" s="1"/>
      <c r="BK842" s="1"/>
      <c r="BL842" s="1"/>
      <c r="BM842" s="1"/>
      <c r="BN842" s="1"/>
      <c r="BO842" s="1"/>
      <c r="BP842" s="1"/>
      <c r="BQ842" s="1"/>
      <c r="BR842" s="1"/>
      <c r="BS842" s="1"/>
      <c r="BT842" s="1"/>
      <c r="BU842" s="1"/>
      <c r="BV842" s="1"/>
      <c r="BW842" s="1"/>
      <c r="BX842" s="1"/>
      <c r="BY842" s="1"/>
      <c r="BZ842" s="1"/>
    </row>
    <row r="843" spans="1:78" s="59" customFormat="1" ht="120" x14ac:dyDescent="0.2">
      <c r="A843" s="45" t="str">
        <f t="shared" si="134"/>
        <v>EXT</v>
      </c>
      <c r="B843" s="131" t="s">
        <v>304</v>
      </c>
      <c r="C843" s="131"/>
      <c r="D843" s="215" t="s">
        <v>3431</v>
      </c>
      <c r="E843" s="61" t="s">
        <v>41</v>
      </c>
      <c r="F843" s="282" t="e">
        <v>#N/A</v>
      </c>
      <c r="G843" s="62">
        <f t="shared" si="131"/>
        <v>6</v>
      </c>
      <c r="H843" s="62" t="s">
        <v>42</v>
      </c>
      <c r="I843" s="64" t="s">
        <v>1634</v>
      </c>
      <c r="J843" s="64" t="s">
        <v>1635</v>
      </c>
      <c r="K843" s="65" t="s">
        <v>1636</v>
      </c>
      <c r="L843" s="65"/>
      <c r="M843" s="65"/>
      <c r="N843" s="64"/>
      <c r="O843" s="66" t="s">
        <v>42</v>
      </c>
      <c r="P843" s="66" t="str">
        <f t="shared" si="130"/>
        <v>0..1</v>
      </c>
      <c r="Q843" s="6" t="s">
        <v>3616</v>
      </c>
      <c r="R843" s="67" t="s">
        <v>3617</v>
      </c>
      <c r="S843" s="66" t="s">
        <v>73</v>
      </c>
      <c r="T843" s="68" t="s">
        <v>56</v>
      </c>
      <c r="U843" s="62" t="s">
        <v>42</v>
      </c>
      <c r="V843" s="66"/>
      <c r="W843" s="69"/>
      <c r="X843" s="38"/>
      <c r="Y843" s="70" t="s">
        <v>47</v>
      </c>
      <c r="Z843" s="70" t="s">
        <v>47</v>
      </c>
      <c r="AA843" s="57"/>
      <c r="AB843" s="13" t="str">
        <f t="shared" si="132"/>
        <v>/rsm:CrossIndustryInvoice/rsm:SupplyChainTradeTransaction/ram:ApplicableHeaderTradeSettlement/ram:InvoiceeTradeParty/ram:SpecifiedLegalOrganization/ram:PostalTradeAddress</v>
      </c>
      <c r="AC843" s="13" t="str">
        <f t="shared" si="133"/>
        <v>/ram:PostcodeCode</v>
      </c>
      <c r="AD843" s="14">
        <f>COUNTIFS(R$4:R843,AB843)</f>
        <v>1</v>
      </c>
      <c r="AE843" s="57"/>
      <c r="AF843" s="61" t="str">
        <f t="shared" si="137"/>
        <v>EXT</v>
      </c>
      <c r="AG843" s="62">
        <f t="shared" si="139"/>
        <v>6</v>
      </c>
      <c r="AH843" s="62" t="str">
        <f t="shared" si="138"/>
        <v>0..1</v>
      </c>
      <c r="AI843" s="64" t="s">
        <v>2544</v>
      </c>
      <c r="AJ843" s="64"/>
      <c r="AK843" s="65"/>
      <c r="AL843" s="65"/>
      <c r="AM843" s="65"/>
      <c r="AN843" s="64"/>
      <c r="AO843" s="66" t="str">
        <f t="shared" si="136"/>
        <v>0..1</v>
      </c>
      <c r="AP843" s="66" t="str">
        <f t="shared" si="136"/>
        <v>0..1</v>
      </c>
      <c r="AQ843" s="6" t="str">
        <f t="shared" si="136"/>
        <v>/rsm:CrossIndustryInvoice
/rsm:SupplyChainTradeTransaction
/ram:ApplicableHeaderTradeSettlement
/ram:InvoiceeTradeParty
/ram:SpecifiedLegalOrganization
/ram:PostalTradeAddress
/ram:PostcodeCode</v>
      </c>
      <c r="AR843" s="67" t="str">
        <f t="shared" si="136"/>
        <v>/rsm:CrossIndustryInvoice/rsm:SupplyChainTradeTransaction/ram:ApplicableHeaderTradeSettlement/ram:InvoiceeTradeParty/ram:SpecifiedLegalOrganization/ram:PostalTradeAddress/ram:PostcodeCode</v>
      </c>
      <c r="AS843" s="66" t="s">
        <v>73</v>
      </c>
      <c r="AT843" s="68" t="s">
        <v>56</v>
      </c>
      <c r="AU843" s="62" t="str">
        <f t="shared" si="140"/>
        <v>0..1</v>
      </c>
      <c r="AV843" s="66"/>
      <c r="AW843" s="69"/>
      <c r="AX843" s="7"/>
      <c r="AY843" s="70" t="str">
        <f t="shared" si="141"/>
        <v>EXTENDED</v>
      </c>
      <c r="AZ843" s="70" t="str">
        <f t="shared" si="141"/>
        <v>EXTENDED</v>
      </c>
      <c r="BA843" s="1"/>
      <c r="BB843" s="57"/>
      <c r="BE843"/>
      <c r="BF843" s="1"/>
      <c r="BG843" s="1"/>
      <c r="BH843" s="1"/>
      <c r="BI843" s="1"/>
      <c r="BJ843" s="1"/>
      <c r="BK843" s="1"/>
      <c r="BL843" s="1"/>
      <c r="BM843" s="1"/>
      <c r="BN843" s="1"/>
      <c r="BO843" s="1"/>
      <c r="BP843" s="1"/>
      <c r="BQ843" s="1"/>
      <c r="BR843" s="1"/>
      <c r="BS843" s="1"/>
      <c r="BT843" s="1"/>
      <c r="BU843" s="1"/>
      <c r="BV843" s="1"/>
      <c r="BW843" s="1"/>
      <c r="BX843" s="1"/>
      <c r="BY843" s="1"/>
      <c r="BZ843" s="1"/>
    </row>
    <row r="844" spans="1:78" s="59" customFormat="1" ht="120" x14ac:dyDescent="0.2">
      <c r="A844" s="45" t="str">
        <f t="shared" si="134"/>
        <v>EXT</v>
      </c>
      <c r="B844" s="131" t="s">
        <v>304</v>
      </c>
      <c r="C844" s="131"/>
      <c r="D844" s="215" t="s">
        <v>3431</v>
      </c>
      <c r="E844" s="61" t="s">
        <v>41</v>
      </c>
      <c r="F844" s="282" t="e">
        <v>#N/A</v>
      </c>
      <c r="G844" s="62">
        <f t="shared" si="131"/>
        <v>6</v>
      </c>
      <c r="H844" s="62" t="s">
        <v>42</v>
      </c>
      <c r="I844" s="64" t="s">
        <v>1640</v>
      </c>
      <c r="J844" s="64" t="s">
        <v>1641</v>
      </c>
      <c r="K844" s="65" t="s">
        <v>1642</v>
      </c>
      <c r="L844" s="65"/>
      <c r="M844" s="65"/>
      <c r="N844" s="64"/>
      <c r="O844" s="66" t="s">
        <v>42</v>
      </c>
      <c r="P844" s="66" t="str">
        <f t="shared" si="130"/>
        <v>0..1</v>
      </c>
      <c r="Q844" s="6" t="s">
        <v>3618</v>
      </c>
      <c r="R844" s="67" t="s">
        <v>3619</v>
      </c>
      <c r="S844" s="66" t="s">
        <v>73</v>
      </c>
      <c r="T844" s="68" t="s">
        <v>56</v>
      </c>
      <c r="U844" s="62" t="s">
        <v>42</v>
      </c>
      <c r="V844" s="66"/>
      <c r="W844" s="69"/>
      <c r="X844" s="38"/>
      <c r="Y844" s="70" t="s">
        <v>47</v>
      </c>
      <c r="Z844" s="70" t="s">
        <v>47</v>
      </c>
      <c r="AA844" s="57"/>
      <c r="AB844" s="13" t="str">
        <f t="shared" si="132"/>
        <v>/rsm:CrossIndustryInvoice/rsm:SupplyChainTradeTransaction/ram:ApplicableHeaderTradeSettlement/ram:InvoiceeTradeParty/ram:SpecifiedLegalOrganization/ram:PostalTradeAddress</v>
      </c>
      <c r="AC844" s="13" t="str">
        <f t="shared" si="133"/>
        <v>/ram:LineOne</v>
      </c>
      <c r="AD844" s="14">
        <f>COUNTIFS(R$4:R844,AB844)</f>
        <v>1</v>
      </c>
      <c r="AE844" s="57"/>
      <c r="AF844" s="61" t="str">
        <f t="shared" si="137"/>
        <v>EXT</v>
      </c>
      <c r="AG844" s="62">
        <f t="shared" si="139"/>
        <v>6</v>
      </c>
      <c r="AH844" s="62" t="str">
        <f t="shared" si="138"/>
        <v>0..1</v>
      </c>
      <c r="AI844" s="64" t="s">
        <v>2547</v>
      </c>
      <c r="AJ844" s="64"/>
      <c r="AK844" s="65"/>
      <c r="AL844" s="65"/>
      <c r="AM844" s="65"/>
      <c r="AN844" s="64"/>
      <c r="AO844" s="66" t="str">
        <f t="shared" si="136"/>
        <v>0..1</v>
      </c>
      <c r="AP844" s="66" t="str">
        <f t="shared" si="136"/>
        <v>0..1</v>
      </c>
      <c r="AQ844" s="6" t="str">
        <f t="shared" si="136"/>
        <v>/rsm:CrossIndustryInvoice
/rsm:SupplyChainTradeTransaction
/ram:ApplicableHeaderTradeSettlement
/ram:InvoiceeTradeParty
/ram:SpecifiedLegalOrganization
/ram:PostalTradeAddress
/ram:LineOne</v>
      </c>
      <c r="AR844" s="67" t="str">
        <f t="shared" si="136"/>
        <v>/rsm:CrossIndustryInvoice/rsm:SupplyChainTradeTransaction/ram:ApplicableHeaderTradeSettlement/ram:InvoiceeTradeParty/ram:SpecifiedLegalOrganization/ram:PostalTradeAddress/ram:LineOne</v>
      </c>
      <c r="AS844" s="66" t="s">
        <v>73</v>
      </c>
      <c r="AT844" s="68" t="s">
        <v>56</v>
      </c>
      <c r="AU844" s="62" t="str">
        <f t="shared" si="140"/>
        <v>0..1</v>
      </c>
      <c r="AV844" s="66"/>
      <c r="AW844" s="69"/>
      <c r="AX844" s="7"/>
      <c r="AY844" s="70" t="str">
        <f t="shared" si="141"/>
        <v>EXTENDED</v>
      </c>
      <c r="AZ844" s="70" t="str">
        <f t="shared" si="141"/>
        <v>EXTENDED</v>
      </c>
      <c r="BA844" s="1"/>
      <c r="BB844" s="57"/>
      <c r="BE844"/>
      <c r="BF844" s="1"/>
      <c r="BG844" s="1"/>
      <c r="BH844" s="1"/>
      <c r="BI844" s="1"/>
      <c r="BJ844" s="1"/>
      <c r="BK844" s="1"/>
      <c r="BL844" s="1"/>
      <c r="BM844" s="1"/>
      <c r="BN844" s="1"/>
      <c r="BO844" s="1"/>
      <c r="BP844" s="1"/>
      <c r="BQ844" s="1"/>
      <c r="BR844" s="1"/>
      <c r="BS844" s="1"/>
      <c r="BT844" s="1"/>
      <c r="BU844" s="1"/>
      <c r="BV844" s="1"/>
      <c r="BW844" s="1"/>
      <c r="BX844" s="1"/>
      <c r="BY844" s="1"/>
      <c r="BZ844" s="1"/>
    </row>
    <row r="845" spans="1:78" s="59" customFormat="1" ht="120" x14ac:dyDescent="0.2">
      <c r="A845" s="45" t="str">
        <f t="shared" si="134"/>
        <v>EXT</v>
      </c>
      <c r="B845" s="131" t="s">
        <v>304</v>
      </c>
      <c r="C845" s="131"/>
      <c r="D845" s="215" t="s">
        <v>3431</v>
      </c>
      <c r="E845" s="61" t="s">
        <v>41</v>
      </c>
      <c r="F845" s="282" t="e">
        <v>#N/A</v>
      </c>
      <c r="G845" s="62">
        <f t="shared" ref="G845:G908" si="142">LEN(R845)-LEN(SUBSTITUTE(R845,"/",""))-1</f>
        <v>6</v>
      </c>
      <c r="H845" s="62" t="s">
        <v>42</v>
      </c>
      <c r="I845" s="64" t="s">
        <v>1646</v>
      </c>
      <c r="J845" s="64" t="s">
        <v>1647</v>
      </c>
      <c r="K845" s="65"/>
      <c r="L845" s="65"/>
      <c r="M845" s="65"/>
      <c r="N845" s="64"/>
      <c r="O845" s="66" t="s">
        <v>42</v>
      </c>
      <c r="P845" s="66" t="str">
        <f t="shared" si="130"/>
        <v>0..1</v>
      </c>
      <c r="Q845" s="6" t="s">
        <v>3620</v>
      </c>
      <c r="R845" s="67" t="s">
        <v>3621</v>
      </c>
      <c r="S845" s="66" t="s">
        <v>73</v>
      </c>
      <c r="T845" s="68" t="s">
        <v>56</v>
      </c>
      <c r="U845" s="62" t="s">
        <v>42</v>
      </c>
      <c r="V845" s="66"/>
      <c r="W845" s="69"/>
      <c r="X845" s="38"/>
      <c r="Y845" s="70" t="s">
        <v>47</v>
      </c>
      <c r="Z845" s="70" t="s">
        <v>47</v>
      </c>
      <c r="AA845" s="57"/>
      <c r="AB845" s="13" t="str">
        <f t="shared" si="132"/>
        <v>/rsm:CrossIndustryInvoice/rsm:SupplyChainTradeTransaction/ram:ApplicableHeaderTradeSettlement/ram:InvoiceeTradeParty/ram:SpecifiedLegalOrganization/ram:PostalTradeAddress</v>
      </c>
      <c r="AC845" s="13" t="str">
        <f t="shared" si="133"/>
        <v>/ram:LineTwo</v>
      </c>
      <c r="AD845" s="14">
        <f>COUNTIFS(R$4:R845,AB845)</f>
        <v>1</v>
      </c>
      <c r="AE845" s="57"/>
      <c r="AF845" s="61" t="str">
        <f t="shared" si="137"/>
        <v>EXT</v>
      </c>
      <c r="AG845" s="62">
        <f t="shared" si="139"/>
        <v>6</v>
      </c>
      <c r="AH845" s="62" t="str">
        <f t="shared" si="138"/>
        <v>0..1</v>
      </c>
      <c r="AI845" s="64" t="s">
        <v>2550</v>
      </c>
      <c r="AJ845" s="64"/>
      <c r="AK845" s="65"/>
      <c r="AL845" s="65"/>
      <c r="AM845" s="65"/>
      <c r="AN845" s="64"/>
      <c r="AO845" s="66" t="str">
        <f t="shared" si="136"/>
        <v>0..1</v>
      </c>
      <c r="AP845" s="66" t="str">
        <f t="shared" si="136"/>
        <v>0..1</v>
      </c>
      <c r="AQ845" s="6" t="str">
        <f t="shared" si="136"/>
        <v>/rsm:CrossIndustryInvoice
/rsm:SupplyChainTradeTransaction
/ram:ApplicableHeaderTradeSettlement
/ram:InvoiceeTradeParty
/ram:SpecifiedLegalOrganization
/ram:PostalTradeAddress
/ram:LineTwo</v>
      </c>
      <c r="AR845" s="67" t="str">
        <f t="shared" si="136"/>
        <v>/rsm:CrossIndustryInvoice/rsm:SupplyChainTradeTransaction/ram:ApplicableHeaderTradeSettlement/ram:InvoiceeTradeParty/ram:SpecifiedLegalOrganization/ram:PostalTradeAddress/ram:LineTwo</v>
      </c>
      <c r="AS845" s="66" t="s">
        <v>73</v>
      </c>
      <c r="AT845" s="68" t="s">
        <v>56</v>
      </c>
      <c r="AU845" s="62" t="str">
        <f t="shared" si="140"/>
        <v>0..1</v>
      </c>
      <c r="AV845" s="66"/>
      <c r="AW845" s="69"/>
      <c r="AX845" s="7"/>
      <c r="AY845" s="70" t="str">
        <f t="shared" si="141"/>
        <v>EXTENDED</v>
      </c>
      <c r="AZ845" s="70" t="str">
        <f t="shared" si="141"/>
        <v>EXTENDED</v>
      </c>
      <c r="BA845" s="1"/>
      <c r="BB845" s="57"/>
      <c r="BE845"/>
      <c r="BF845" s="1"/>
      <c r="BG845" s="1"/>
      <c r="BH845" s="1"/>
      <c r="BI845" s="1"/>
      <c r="BJ845" s="1"/>
      <c r="BK845" s="1"/>
      <c r="BL845" s="1"/>
      <c r="BM845" s="1"/>
      <c r="BN845" s="1"/>
      <c r="BO845" s="1"/>
      <c r="BP845" s="1"/>
      <c r="BQ845" s="1"/>
      <c r="BR845" s="1"/>
      <c r="BS845" s="1"/>
      <c r="BT845" s="1"/>
      <c r="BU845" s="1"/>
      <c r="BV845" s="1"/>
      <c r="BW845" s="1"/>
      <c r="BX845" s="1"/>
      <c r="BY845" s="1"/>
      <c r="BZ845" s="1"/>
    </row>
    <row r="846" spans="1:78" s="59" customFormat="1" ht="120" x14ac:dyDescent="0.2">
      <c r="A846" s="45" t="str">
        <f t="shared" si="134"/>
        <v>EXT</v>
      </c>
      <c r="B846" s="131" t="s">
        <v>304</v>
      </c>
      <c r="C846" s="131"/>
      <c r="D846" s="215" t="s">
        <v>3431</v>
      </c>
      <c r="E846" s="61" t="s">
        <v>41</v>
      </c>
      <c r="F846" s="282" t="e">
        <v>#N/A</v>
      </c>
      <c r="G846" s="62">
        <f t="shared" si="142"/>
        <v>6</v>
      </c>
      <c r="H846" s="62" t="s">
        <v>42</v>
      </c>
      <c r="I846" s="64" t="s">
        <v>1651</v>
      </c>
      <c r="J846" s="64" t="s">
        <v>1647</v>
      </c>
      <c r="K846" s="65"/>
      <c r="L846" s="65"/>
      <c r="M846" s="65"/>
      <c r="N846" s="64"/>
      <c r="O846" s="66" t="s">
        <v>42</v>
      </c>
      <c r="P846" s="66" t="str">
        <f t="shared" si="130"/>
        <v>0..1</v>
      </c>
      <c r="Q846" s="6" t="s">
        <v>3622</v>
      </c>
      <c r="R846" s="67" t="s">
        <v>3623</v>
      </c>
      <c r="S846" s="66" t="s">
        <v>73</v>
      </c>
      <c r="T846" s="68" t="s">
        <v>56</v>
      </c>
      <c r="U846" s="62" t="s">
        <v>42</v>
      </c>
      <c r="V846" s="66"/>
      <c r="W846" s="69"/>
      <c r="X846" s="38"/>
      <c r="Y846" s="70" t="s">
        <v>47</v>
      </c>
      <c r="Z846" s="70" t="s">
        <v>47</v>
      </c>
      <c r="AA846" s="190"/>
      <c r="AB846" s="13" t="str">
        <f t="shared" si="132"/>
        <v>/rsm:CrossIndustryInvoice/rsm:SupplyChainTradeTransaction/ram:ApplicableHeaderTradeSettlement/ram:InvoiceeTradeParty/ram:SpecifiedLegalOrganization/ram:PostalTradeAddress</v>
      </c>
      <c r="AC846" s="13" t="str">
        <f t="shared" si="133"/>
        <v>/ram:LineThree</v>
      </c>
      <c r="AD846" s="14">
        <f>COUNTIFS(R$4:R846,AB846)</f>
        <v>1</v>
      </c>
      <c r="AE846" s="11"/>
      <c r="AF846" s="61" t="str">
        <f t="shared" si="137"/>
        <v>EXT</v>
      </c>
      <c r="AG846" s="62">
        <f t="shared" si="139"/>
        <v>6</v>
      </c>
      <c r="AH846" s="62" t="str">
        <f t="shared" si="138"/>
        <v>0..1</v>
      </c>
      <c r="AI846" s="64" t="s">
        <v>2553</v>
      </c>
      <c r="AJ846" s="64"/>
      <c r="AK846" s="65"/>
      <c r="AL846" s="65"/>
      <c r="AM846" s="65"/>
      <c r="AN846" s="64"/>
      <c r="AO846" s="66" t="str">
        <f t="shared" si="136"/>
        <v>0..1</v>
      </c>
      <c r="AP846" s="66" t="str">
        <f t="shared" si="136"/>
        <v>0..1</v>
      </c>
      <c r="AQ846" s="6" t="str">
        <f t="shared" si="136"/>
        <v>/rsm:CrossIndustryInvoice
/rsm:SupplyChainTradeTransaction
/ram:ApplicableHeaderTradeSettlement
/ram:InvoiceeTradeParty
/ram:SpecifiedLegalOrganization
/ram:PostalTradeAddress
/ram:LineThree</v>
      </c>
      <c r="AR846" s="67" t="str">
        <f t="shared" si="136"/>
        <v>/rsm:CrossIndustryInvoice/rsm:SupplyChainTradeTransaction/ram:ApplicableHeaderTradeSettlement/ram:InvoiceeTradeParty/ram:SpecifiedLegalOrganization/ram:PostalTradeAddress/ram:LineThree</v>
      </c>
      <c r="AS846" s="66" t="s">
        <v>73</v>
      </c>
      <c r="AT846" s="68" t="s">
        <v>56</v>
      </c>
      <c r="AU846" s="62" t="str">
        <f t="shared" si="140"/>
        <v>0..1</v>
      </c>
      <c r="AV846" s="66"/>
      <c r="AW846" s="69"/>
      <c r="AX846" s="7"/>
      <c r="AY846" s="70" t="str">
        <f t="shared" si="141"/>
        <v>EXTENDED</v>
      </c>
      <c r="AZ846" s="70" t="str">
        <f t="shared" si="141"/>
        <v>EXTENDED</v>
      </c>
      <c r="BA846" s="1"/>
      <c r="BB846" s="57"/>
      <c r="BE846"/>
      <c r="BF846" s="1"/>
      <c r="BG846" s="1"/>
      <c r="BH846" s="1"/>
      <c r="BI846" s="1"/>
      <c r="BJ846" s="1"/>
      <c r="BK846" s="1"/>
      <c r="BL846" s="1"/>
      <c r="BM846" s="1"/>
      <c r="BN846" s="1"/>
      <c r="BO846" s="1"/>
      <c r="BP846" s="1"/>
      <c r="BQ846" s="1"/>
      <c r="BR846" s="1"/>
      <c r="BS846" s="1"/>
      <c r="BT846" s="1"/>
      <c r="BU846" s="1"/>
      <c r="BV846" s="1"/>
      <c r="BW846" s="1"/>
      <c r="BX846" s="1"/>
      <c r="BY846" s="1"/>
      <c r="BZ846" s="1"/>
    </row>
    <row r="847" spans="1:78" s="59" customFormat="1" ht="120" x14ac:dyDescent="0.2">
      <c r="A847" s="45" t="str">
        <f t="shared" si="134"/>
        <v>EXT</v>
      </c>
      <c r="B847" s="131" t="s">
        <v>304</v>
      </c>
      <c r="C847" s="131"/>
      <c r="D847" s="215" t="s">
        <v>3431</v>
      </c>
      <c r="E847" s="61" t="s">
        <v>41</v>
      </c>
      <c r="F847" s="282" t="e">
        <v>#N/A</v>
      </c>
      <c r="G847" s="62">
        <f t="shared" si="142"/>
        <v>6</v>
      </c>
      <c r="H847" s="62" t="s">
        <v>42</v>
      </c>
      <c r="I847" s="64" t="s">
        <v>1655</v>
      </c>
      <c r="J847" s="64" t="s">
        <v>1931</v>
      </c>
      <c r="K847" s="65"/>
      <c r="L847" s="65"/>
      <c r="M847" s="65"/>
      <c r="N847" s="64"/>
      <c r="O847" s="66" t="s">
        <v>42</v>
      </c>
      <c r="P847" s="66" t="str">
        <f t="shared" si="130"/>
        <v>0..1</v>
      </c>
      <c r="Q847" s="6" t="s">
        <v>3624</v>
      </c>
      <c r="R847" s="67" t="s">
        <v>3625</v>
      </c>
      <c r="S847" s="66" t="s">
        <v>73</v>
      </c>
      <c r="T847" s="68" t="s">
        <v>56</v>
      </c>
      <c r="U847" s="62" t="s">
        <v>42</v>
      </c>
      <c r="V847" s="66"/>
      <c r="W847" s="69"/>
      <c r="X847" s="38"/>
      <c r="Y847" s="70" t="s">
        <v>47</v>
      </c>
      <c r="Z847" s="70" t="s">
        <v>47</v>
      </c>
      <c r="AA847" s="190"/>
      <c r="AB847" s="13" t="str">
        <f t="shared" si="132"/>
        <v>/rsm:CrossIndustryInvoice/rsm:SupplyChainTradeTransaction/ram:ApplicableHeaderTradeSettlement/ram:InvoiceeTradeParty/ram:SpecifiedLegalOrganization/ram:PostalTradeAddress</v>
      </c>
      <c r="AC847" s="13" t="str">
        <f t="shared" si="133"/>
        <v>/ram:CityName</v>
      </c>
      <c r="AD847" s="14">
        <f>COUNTIFS(R$4:R847,AB847)</f>
        <v>1</v>
      </c>
      <c r="AE847" s="11"/>
      <c r="AF847" s="61" t="str">
        <f t="shared" si="137"/>
        <v>EXT</v>
      </c>
      <c r="AG847" s="62">
        <f t="shared" si="139"/>
        <v>6</v>
      </c>
      <c r="AH847" s="62" t="str">
        <f t="shared" si="138"/>
        <v>0..1</v>
      </c>
      <c r="AI847" s="64" t="s">
        <v>2893</v>
      </c>
      <c r="AJ847" s="64"/>
      <c r="AK847" s="65"/>
      <c r="AL847" s="65"/>
      <c r="AM847" s="65"/>
      <c r="AN847" s="64"/>
      <c r="AO847" s="66" t="str">
        <f t="shared" si="136"/>
        <v>0..1</v>
      </c>
      <c r="AP847" s="66" t="str">
        <f t="shared" si="136"/>
        <v>0..1</v>
      </c>
      <c r="AQ847" s="6" t="str">
        <f t="shared" si="136"/>
        <v>/rsm:CrossIndustryInvoice
/rsm:SupplyChainTradeTransaction
/ram:ApplicableHeaderTradeSettlement
/ram:InvoiceeTradeParty
/ram:SpecifiedLegalOrganization
/ram:PostalTradeAddress
/ram:CityName</v>
      </c>
      <c r="AR847" s="67" t="str">
        <f t="shared" si="136"/>
        <v>/rsm:CrossIndustryInvoice/rsm:SupplyChainTradeTransaction/ram:ApplicableHeaderTradeSettlement/ram:InvoiceeTradeParty/ram:SpecifiedLegalOrganization/ram:PostalTradeAddress/ram:CityName</v>
      </c>
      <c r="AS847" s="66" t="s">
        <v>73</v>
      </c>
      <c r="AT847" s="68" t="s">
        <v>56</v>
      </c>
      <c r="AU847" s="62" t="str">
        <f t="shared" si="140"/>
        <v>0..1</v>
      </c>
      <c r="AV847" s="66"/>
      <c r="AW847" s="69"/>
      <c r="AX847" s="7"/>
      <c r="AY847" s="70" t="str">
        <f t="shared" si="141"/>
        <v>EXTENDED</v>
      </c>
      <c r="AZ847" s="70" t="str">
        <f t="shared" si="141"/>
        <v>EXTENDED</v>
      </c>
      <c r="BA847" s="1"/>
      <c r="BB847" s="57"/>
      <c r="BE847"/>
      <c r="BF847" s="1"/>
      <c r="BG847" s="1"/>
      <c r="BH847" s="1"/>
      <c r="BI847" s="1"/>
      <c r="BJ847" s="1"/>
      <c r="BK847" s="1"/>
      <c r="BL847" s="1"/>
      <c r="BM847" s="1"/>
      <c r="BN847" s="1"/>
      <c r="BO847" s="1"/>
      <c r="BP847" s="1"/>
      <c r="BQ847" s="1"/>
      <c r="BR847" s="1"/>
      <c r="BS847" s="1"/>
      <c r="BT847" s="1"/>
      <c r="BU847" s="1"/>
      <c r="BV847" s="1"/>
      <c r="BW847" s="1"/>
      <c r="BX847" s="1"/>
      <c r="BY847" s="1"/>
      <c r="BZ847" s="1"/>
    </row>
    <row r="848" spans="1:78" s="59" customFormat="1" ht="120" x14ac:dyDescent="0.2">
      <c r="A848" s="45" t="str">
        <f t="shared" si="134"/>
        <v>EXT</v>
      </c>
      <c r="B848" s="131" t="s">
        <v>304</v>
      </c>
      <c r="C848" s="131"/>
      <c r="D848" s="215" t="s">
        <v>3431</v>
      </c>
      <c r="E848" s="61" t="s">
        <v>41</v>
      </c>
      <c r="F848" s="282" t="e">
        <v>#N/A</v>
      </c>
      <c r="G848" s="62">
        <f t="shared" si="142"/>
        <v>6</v>
      </c>
      <c r="H848" s="62" t="s">
        <v>32</v>
      </c>
      <c r="I848" s="64" t="s">
        <v>1660</v>
      </c>
      <c r="J848" s="64" t="s">
        <v>1661</v>
      </c>
      <c r="K848" s="65" t="s">
        <v>480</v>
      </c>
      <c r="L848" s="65"/>
      <c r="M848" s="65"/>
      <c r="N848" s="64"/>
      <c r="O848" s="66" t="s">
        <v>32</v>
      </c>
      <c r="P848" s="66" t="str">
        <f t="shared" si="130"/>
        <v>1..1</v>
      </c>
      <c r="Q848" s="6" t="s">
        <v>3626</v>
      </c>
      <c r="R848" s="67" t="s">
        <v>3627</v>
      </c>
      <c r="S848" s="66" t="s">
        <v>131</v>
      </c>
      <c r="T848" s="68" t="s">
        <v>56</v>
      </c>
      <c r="U848" s="62" t="s">
        <v>42</v>
      </c>
      <c r="V848" s="66"/>
      <c r="W848" s="69"/>
      <c r="X848" s="38"/>
      <c r="Y848" s="70" t="s">
        <v>47</v>
      </c>
      <c r="Z848" s="70" t="s">
        <v>47</v>
      </c>
      <c r="AA848" s="190"/>
      <c r="AB848" s="13" t="str">
        <f t="shared" si="132"/>
        <v>/rsm:CrossIndustryInvoice/rsm:SupplyChainTradeTransaction/ram:ApplicableHeaderTradeSettlement/ram:InvoiceeTradeParty/ram:SpecifiedLegalOrganization/ram:PostalTradeAddress</v>
      </c>
      <c r="AC848" s="13" t="str">
        <f t="shared" si="133"/>
        <v>/ram:CountryID</v>
      </c>
      <c r="AD848" s="14">
        <f>COUNTIFS(R$4:R848,AB848)</f>
        <v>1</v>
      </c>
      <c r="AE848" s="11"/>
      <c r="AF848" s="61" t="str">
        <f t="shared" si="137"/>
        <v>EXT</v>
      </c>
      <c r="AG848" s="62">
        <f t="shared" si="139"/>
        <v>6</v>
      </c>
      <c r="AH848" s="62" t="str">
        <f t="shared" si="138"/>
        <v>1..1</v>
      </c>
      <c r="AI848" s="64" t="s">
        <v>2559</v>
      </c>
      <c r="AJ848" s="64"/>
      <c r="AK848" s="65"/>
      <c r="AL848" s="65"/>
      <c r="AM848" s="65"/>
      <c r="AN848" s="64"/>
      <c r="AO848" s="66" t="str">
        <f t="shared" si="136"/>
        <v>1..1</v>
      </c>
      <c r="AP848" s="66" t="str">
        <f t="shared" si="136"/>
        <v>1..1</v>
      </c>
      <c r="AQ848" s="6" t="str">
        <f t="shared" si="136"/>
        <v>/rsm:CrossIndustryInvoice
/rsm:SupplyChainTradeTransaction
/ram:ApplicableHeaderTradeSettlement
/ram:InvoiceeTradeParty
/ram:SpecifiedLegalOrganization
/ram:PostalTradeAddress
/ram:CountryID</v>
      </c>
      <c r="AR848" s="67" t="str">
        <f t="shared" si="136"/>
        <v>/rsm:CrossIndustryInvoice/rsm:SupplyChainTradeTransaction/ram:ApplicableHeaderTradeSettlement/ram:InvoiceeTradeParty/ram:SpecifiedLegalOrganization/ram:PostalTradeAddress/ram:CountryID</v>
      </c>
      <c r="AS848" s="66" t="s">
        <v>131</v>
      </c>
      <c r="AT848" s="68" t="s">
        <v>56</v>
      </c>
      <c r="AU848" s="62" t="str">
        <f t="shared" si="140"/>
        <v>0..1</v>
      </c>
      <c r="AV848" s="66"/>
      <c r="AW848" s="69"/>
      <c r="AX848" s="7"/>
      <c r="AY848" s="70" t="str">
        <f t="shared" si="141"/>
        <v>EXTENDED</v>
      </c>
      <c r="AZ848" s="70" t="str">
        <f t="shared" si="141"/>
        <v>EXTENDED</v>
      </c>
      <c r="BA848" s="1"/>
      <c r="BB848" s="57"/>
      <c r="BE848"/>
      <c r="BF848" s="1"/>
      <c r="BG848" s="1"/>
      <c r="BH848" s="1"/>
      <c r="BI848" s="1"/>
      <c r="BJ848" s="1"/>
      <c r="BK848" s="1"/>
      <c r="BL848" s="1"/>
      <c r="BM848" s="1"/>
      <c r="BN848" s="1"/>
      <c r="BO848" s="1"/>
      <c r="BP848" s="1"/>
      <c r="BQ848" s="1"/>
      <c r="BR848" s="1"/>
      <c r="BS848" s="1"/>
      <c r="BT848" s="1"/>
      <c r="BU848" s="1"/>
      <c r="BV848" s="1"/>
      <c r="BW848" s="1"/>
      <c r="BX848" s="1"/>
      <c r="BY848" s="1"/>
      <c r="BZ848" s="1"/>
    </row>
    <row r="849" spans="1:78" s="59" customFormat="1" ht="120" x14ac:dyDescent="0.2">
      <c r="A849" s="45" t="str">
        <f t="shared" si="134"/>
        <v>EXT</v>
      </c>
      <c r="B849" s="131" t="s">
        <v>304</v>
      </c>
      <c r="C849" s="131"/>
      <c r="D849" s="215" t="s">
        <v>3431</v>
      </c>
      <c r="E849" s="61" t="s">
        <v>41</v>
      </c>
      <c r="F849" s="282" t="e">
        <v>#N/A</v>
      </c>
      <c r="G849" s="62">
        <f t="shared" si="142"/>
        <v>6</v>
      </c>
      <c r="H849" s="62"/>
      <c r="I849" s="64" t="s">
        <v>1666</v>
      </c>
      <c r="J849" s="64" t="s">
        <v>1667</v>
      </c>
      <c r="K849" s="65" t="s">
        <v>1668</v>
      </c>
      <c r="L849" s="65"/>
      <c r="M849" s="65" t="s">
        <v>35</v>
      </c>
      <c r="N849" s="64" t="s">
        <v>70</v>
      </c>
      <c r="O849" s="66" t="s">
        <v>42</v>
      </c>
      <c r="P849" s="66" t="str">
        <f t="shared" si="130"/>
        <v>0..1</v>
      </c>
      <c r="Q849" s="6" t="s">
        <v>3628</v>
      </c>
      <c r="R849" s="67" t="s">
        <v>3629</v>
      </c>
      <c r="S849" s="66" t="s">
        <v>73</v>
      </c>
      <c r="T849" s="68" t="s">
        <v>56</v>
      </c>
      <c r="U849" s="62" t="s">
        <v>62</v>
      </c>
      <c r="V849" s="66"/>
      <c r="W849" s="69" t="s">
        <v>35</v>
      </c>
      <c r="X849" s="38"/>
      <c r="Y849" s="70" t="s">
        <v>47</v>
      </c>
      <c r="Z849" s="70" t="s">
        <v>47</v>
      </c>
      <c r="AA849" s="190"/>
      <c r="AB849" s="13" t="str">
        <f t="shared" si="132"/>
        <v>/rsm:CrossIndustryInvoice/rsm:SupplyChainTradeTransaction/ram:ApplicableHeaderTradeSettlement/ram:InvoiceeTradeParty/ram:SpecifiedLegalOrganization/ram:PostalTradeAddress</v>
      </c>
      <c r="AC849" s="13" t="str">
        <f t="shared" si="133"/>
        <v>/ram:CountrySubDivisionName</v>
      </c>
      <c r="AD849" s="14">
        <f>COUNTIFS(R$4:R849,AB849)</f>
        <v>1</v>
      </c>
      <c r="AE849" s="11"/>
      <c r="AF849" s="61" t="str">
        <f t="shared" si="137"/>
        <v>EXT</v>
      </c>
      <c r="AG849" s="62">
        <f t="shared" si="139"/>
        <v>6</v>
      </c>
      <c r="AH849" s="62">
        <f t="shared" si="138"/>
        <v>0</v>
      </c>
      <c r="AI849" s="64" t="s">
        <v>2898</v>
      </c>
      <c r="AJ849" s="64" t="s">
        <v>1671</v>
      </c>
      <c r="AK849" s="65" t="s">
        <v>1672</v>
      </c>
      <c r="AL849" s="65"/>
      <c r="AM849" s="65" t="s">
        <v>35</v>
      </c>
      <c r="AN849" s="64" t="s">
        <v>78</v>
      </c>
      <c r="AO849" s="66" t="str">
        <f t="shared" si="136"/>
        <v>0..1</v>
      </c>
      <c r="AP849" s="66" t="str">
        <f t="shared" si="136"/>
        <v>0..1</v>
      </c>
      <c r="AQ849" s="6" t="str">
        <f t="shared" si="136"/>
        <v>/rsm:CrossIndustryInvoice
/rsm:SupplyChainTradeTransaction
/ram:ApplicableHeaderTradeSettlement
/ram:InvoiceeTradeParty
/ram:SpecifiedLegalOrganization
/ram:PostalTradeAddress
/ram:CountrySubDivisionName</v>
      </c>
      <c r="AR849" s="67" t="str">
        <f t="shared" si="136"/>
        <v>/rsm:CrossIndustryInvoice/rsm:SupplyChainTradeTransaction/ram:ApplicableHeaderTradeSettlement/ram:InvoiceeTradeParty/ram:SpecifiedLegalOrganization/ram:PostalTradeAddress/ram:CountrySubDivisionName</v>
      </c>
      <c r="AS849" s="66" t="s">
        <v>73</v>
      </c>
      <c r="AT849" s="68" t="s">
        <v>56</v>
      </c>
      <c r="AU849" s="62" t="str">
        <f t="shared" si="140"/>
        <v>0..n</v>
      </c>
      <c r="AV849" s="66"/>
      <c r="AW849" s="69" t="s">
        <v>35</v>
      </c>
      <c r="AX849" s="7"/>
      <c r="AY849" s="70" t="str">
        <f t="shared" si="141"/>
        <v>EXTENDED</v>
      </c>
      <c r="AZ849" s="70" t="str">
        <f t="shared" si="141"/>
        <v>EXTENDED</v>
      </c>
      <c r="BA849" s="1"/>
      <c r="BB849" s="57"/>
      <c r="BE849"/>
      <c r="BF849" s="1"/>
      <c r="BG849" s="1"/>
      <c r="BH849" s="1"/>
      <c r="BI849" s="1"/>
      <c r="BJ849" s="1"/>
      <c r="BK849" s="1"/>
      <c r="BL849" s="1"/>
      <c r="BM849" s="1"/>
      <c r="BN849" s="1"/>
      <c r="BO849" s="1"/>
      <c r="BP849" s="1"/>
      <c r="BQ849" s="1"/>
      <c r="BR849" s="1"/>
      <c r="BS849" s="1"/>
      <c r="BT849" s="1"/>
      <c r="BU849" s="1"/>
      <c r="BV849" s="1"/>
      <c r="BW849" s="1"/>
      <c r="BX849" s="1"/>
      <c r="BY849" s="1"/>
      <c r="BZ849" s="1"/>
    </row>
    <row r="850" spans="1:78" s="59" customFormat="1" ht="90" x14ac:dyDescent="0.2">
      <c r="A850" s="45" t="str">
        <f t="shared" si="134"/>
        <v>EXT</v>
      </c>
      <c r="B850" s="45"/>
      <c r="C850" s="45"/>
      <c r="D850" s="215" t="s">
        <v>3431</v>
      </c>
      <c r="E850" s="140" t="s">
        <v>41</v>
      </c>
      <c r="F850" s="296" t="s">
        <v>5015</v>
      </c>
      <c r="G850" s="141">
        <f t="shared" si="142"/>
        <v>4</v>
      </c>
      <c r="H850" s="141" t="s">
        <v>42</v>
      </c>
      <c r="I850" s="217" t="s">
        <v>3630</v>
      </c>
      <c r="J850" s="125"/>
      <c r="K850" s="126"/>
      <c r="L850" s="126"/>
      <c r="M850" s="126"/>
      <c r="N850" s="125"/>
      <c r="O850" s="124" t="s">
        <v>62</v>
      </c>
      <c r="P850" s="124" t="str">
        <f t="shared" si="130"/>
        <v>0..n</v>
      </c>
      <c r="Q850" s="142" t="s">
        <v>3631</v>
      </c>
      <c r="R850" s="143" t="s">
        <v>3632</v>
      </c>
      <c r="S850" s="124" t="s">
        <v>35</v>
      </c>
      <c r="T850" s="129" t="s">
        <v>56</v>
      </c>
      <c r="U850" s="141" t="s">
        <v>62</v>
      </c>
      <c r="V850" s="124"/>
      <c r="W850" s="130"/>
      <c r="X850" s="38"/>
      <c r="Y850" s="144" t="s">
        <v>47</v>
      </c>
      <c r="Z850" s="144" t="s">
        <v>48</v>
      </c>
      <c r="AA850" s="4"/>
      <c r="AB850" s="13" t="str">
        <f t="shared" si="132"/>
        <v>/rsm:CrossIndustryInvoice/rsm:SupplyChainTradeTransaction/ram:ApplicableHeaderTradeSettlement/ram:InvoiceeTradeParty</v>
      </c>
      <c r="AC850" s="13" t="str">
        <f t="shared" si="133"/>
        <v>/ram:DefinedTradeContact</v>
      </c>
      <c r="AD850" s="14">
        <f>COUNTIFS(R$4:R850,AB850)</f>
        <v>1</v>
      </c>
      <c r="AE850" s="1"/>
      <c r="AF850" s="140" t="str">
        <f t="shared" si="137"/>
        <v>EXT</v>
      </c>
      <c r="AG850" s="141">
        <f t="shared" si="139"/>
        <v>4</v>
      </c>
      <c r="AH850" s="141" t="str">
        <f t="shared" si="138"/>
        <v>0..1</v>
      </c>
      <c r="AI850" s="217" t="s">
        <v>3633</v>
      </c>
      <c r="AJ850" s="125"/>
      <c r="AK850" s="126"/>
      <c r="AL850" s="126"/>
      <c r="AM850" s="126"/>
      <c r="AN850" s="125"/>
      <c r="AO850" s="124" t="str">
        <f t="shared" si="136"/>
        <v>0..n</v>
      </c>
      <c r="AP850" s="124" t="str">
        <f t="shared" si="136"/>
        <v>0..n</v>
      </c>
      <c r="AQ850" s="142" t="str">
        <f t="shared" si="136"/>
        <v>/rsm:CrossIndustryInvoice
/rsm:SupplyChainTradeTransaction
/ram:ApplicableHeaderTradeSettlement
/ram:InvoiceeTradeParty
/ram:DefinedTradeContact</v>
      </c>
      <c r="AR850" s="143" t="str">
        <f t="shared" si="136"/>
        <v>/rsm:CrossIndustryInvoice/rsm:SupplyChainTradeTransaction/ram:ApplicableHeaderTradeSettlement/ram:InvoiceeTradeParty/ram:DefinedTradeContact</v>
      </c>
      <c r="AS850" s="124" t="s">
        <v>35</v>
      </c>
      <c r="AT850" s="129" t="s">
        <v>56</v>
      </c>
      <c r="AU850" s="141" t="str">
        <f t="shared" si="140"/>
        <v>0..n</v>
      </c>
      <c r="AV850" s="124"/>
      <c r="AW850" s="130"/>
      <c r="AX850" s="7"/>
      <c r="AY850" s="144" t="str">
        <f t="shared" si="141"/>
        <v>EXTENDED</v>
      </c>
      <c r="AZ850" s="144" t="str">
        <f t="shared" si="141"/>
        <v>EXTENDED FR B2B</v>
      </c>
      <c r="BA850" s="1"/>
      <c r="BB850" s="57"/>
      <c r="BE850"/>
      <c r="BF850" s="1"/>
      <c r="BG850" s="1"/>
      <c r="BH850" s="1"/>
      <c r="BI850" s="1"/>
      <c r="BJ850" s="1"/>
      <c r="BK850" s="1"/>
      <c r="BL850" s="1"/>
      <c r="BM850" s="1"/>
      <c r="BN850" s="1"/>
      <c r="BO850" s="1"/>
      <c r="BP850" s="1"/>
      <c r="BQ850" s="1"/>
      <c r="BR850" s="1"/>
      <c r="BS850" s="1"/>
      <c r="BT850" s="1"/>
      <c r="BU850" s="1"/>
      <c r="BV850" s="1"/>
      <c r="BW850" s="1"/>
      <c r="BX850" s="1"/>
      <c r="BY850" s="1"/>
      <c r="BZ850" s="1"/>
    </row>
    <row r="851" spans="1:78" s="59" customFormat="1" ht="105" x14ac:dyDescent="0.2">
      <c r="A851" s="45" t="str">
        <f t="shared" si="134"/>
        <v>EXT</v>
      </c>
      <c r="B851" s="45"/>
      <c r="C851" s="45"/>
      <c r="D851" s="215" t="s">
        <v>3431</v>
      </c>
      <c r="E851" s="61" t="s">
        <v>41</v>
      </c>
      <c r="F851" s="282" t="s">
        <v>5016</v>
      </c>
      <c r="G851" s="62">
        <f t="shared" si="142"/>
        <v>5</v>
      </c>
      <c r="H851" s="62" t="s">
        <v>42</v>
      </c>
      <c r="I851" s="64" t="s">
        <v>2142</v>
      </c>
      <c r="J851" s="64"/>
      <c r="K851" s="65"/>
      <c r="L851" s="65"/>
      <c r="M851" s="65"/>
      <c r="N851" s="64"/>
      <c r="O851" s="66" t="s">
        <v>42</v>
      </c>
      <c r="P851" s="66" t="str">
        <f t="shared" si="130"/>
        <v>0..1</v>
      </c>
      <c r="Q851" s="6" t="s">
        <v>3634</v>
      </c>
      <c r="R851" s="67" t="s">
        <v>3635</v>
      </c>
      <c r="S851" s="66" t="s">
        <v>73</v>
      </c>
      <c r="T851" s="68" t="s">
        <v>56</v>
      </c>
      <c r="U851" s="62" t="s">
        <v>42</v>
      </c>
      <c r="V851" s="66"/>
      <c r="W851" s="69"/>
      <c r="X851" s="38"/>
      <c r="Y851" s="70" t="s">
        <v>47</v>
      </c>
      <c r="Z851" s="70" t="s">
        <v>48</v>
      </c>
      <c r="AA851" s="4"/>
      <c r="AB851" s="13" t="str">
        <f t="shared" si="132"/>
        <v>/rsm:CrossIndustryInvoice/rsm:SupplyChainTradeTransaction/ram:ApplicableHeaderTradeSettlement/ram:InvoiceeTradeParty/ram:DefinedTradeContact</v>
      </c>
      <c r="AC851" s="13" t="str">
        <f t="shared" si="133"/>
        <v>/ram:PersonName</v>
      </c>
      <c r="AD851" s="14">
        <f>COUNTIFS(R$4:R851,AB851)</f>
        <v>1</v>
      </c>
      <c r="AE851" s="1"/>
      <c r="AF851" s="61" t="str">
        <f t="shared" si="137"/>
        <v>EXT</v>
      </c>
      <c r="AG851" s="62">
        <f t="shared" si="139"/>
        <v>5</v>
      </c>
      <c r="AH851" s="62" t="str">
        <f t="shared" si="138"/>
        <v>0..1</v>
      </c>
      <c r="AI851" s="64" t="s">
        <v>3636</v>
      </c>
      <c r="AJ851" s="64"/>
      <c r="AK851" s="65"/>
      <c r="AL851" s="65" t="s">
        <v>3637</v>
      </c>
      <c r="AM851" s="65"/>
      <c r="AN851" s="64"/>
      <c r="AO851" s="66" t="str">
        <f t="shared" si="136"/>
        <v>0..1</v>
      </c>
      <c r="AP851" s="66" t="str">
        <f t="shared" si="136"/>
        <v>0..1</v>
      </c>
      <c r="AQ851" s="6" t="str">
        <f t="shared" si="136"/>
        <v>/rsm:CrossIndustryInvoice
/rsm:SupplyChainTradeTransaction
/ram:ApplicableHeaderTradeSettlement
/ram:InvoiceeTradeParty
/ram:DefinedTradeContact
/ram:PersonName</v>
      </c>
      <c r="AR851" s="67" t="str">
        <f t="shared" si="136"/>
        <v>/rsm:CrossIndustryInvoice/rsm:SupplyChainTradeTransaction/ram:ApplicableHeaderTradeSettlement/ram:InvoiceeTradeParty/ram:DefinedTradeContact/ram:PersonName</v>
      </c>
      <c r="AS851" s="66" t="s">
        <v>73</v>
      </c>
      <c r="AT851" s="68" t="s">
        <v>56</v>
      </c>
      <c r="AU851" s="62" t="str">
        <f t="shared" si="140"/>
        <v>0..1</v>
      </c>
      <c r="AV851" s="66"/>
      <c r="AW851" s="69"/>
      <c r="AX851" s="7"/>
      <c r="AY851" s="70" t="str">
        <f t="shared" si="141"/>
        <v>EXTENDED</v>
      </c>
      <c r="AZ851" s="70" t="str">
        <f t="shared" si="141"/>
        <v>EXTENDED FR B2B</v>
      </c>
      <c r="BA851" s="1"/>
      <c r="BB851" s="57"/>
      <c r="BE851"/>
      <c r="BF851" s="1"/>
      <c r="BG851" s="1"/>
      <c r="BH851" s="1"/>
      <c r="BI851" s="1"/>
      <c r="BJ851" s="1"/>
      <c r="BK851" s="1"/>
      <c r="BL851" s="1"/>
      <c r="BM851" s="1"/>
      <c r="BN851" s="1"/>
      <c r="BO851" s="1"/>
      <c r="BP851" s="1"/>
      <c r="BQ851" s="1"/>
      <c r="BR851" s="1"/>
      <c r="BS851" s="1"/>
      <c r="BT851" s="1"/>
      <c r="BU851" s="1"/>
      <c r="BV851" s="1"/>
      <c r="BW851" s="1"/>
      <c r="BX851" s="1"/>
      <c r="BY851" s="1"/>
      <c r="BZ851" s="1"/>
    </row>
    <row r="852" spans="1:78" s="59" customFormat="1" ht="105" x14ac:dyDescent="0.2">
      <c r="A852" s="45" t="str">
        <f t="shared" si="134"/>
        <v>EXT</v>
      </c>
      <c r="B852" s="45"/>
      <c r="C852" s="45"/>
      <c r="D852" s="215" t="s">
        <v>3431</v>
      </c>
      <c r="E852" s="61" t="s">
        <v>41</v>
      </c>
      <c r="F852" s="282" t="e">
        <v>#N/A</v>
      </c>
      <c r="G852" s="62">
        <f t="shared" si="142"/>
        <v>5</v>
      </c>
      <c r="H852" s="62" t="s">
        <v>42</v>
      </c>
      <c r="I852" s="64" t="s">
        <v>2146</v>
      </c>
      <c r="J852" s="64"/>
      <c r="K852" s="65"/>
      <c r="L852" s="65"/>
      <c r="M852" s="65"/>
      <c r="N852" s="64"/>
      <c r="O852" s="66" t="s">
        <v>42</v>
      </c>
      <c r="P852" s="66" t="str">
        <f t="shared" ref="P852:P920" si="143">O852</f>
        <v>0..1</v>
      </c>
      <c r="Q852" s="6" t="s">
        <v>3638</v>
      </c>
      <c r="R852" s="67" t="s">
        <v>3639</v>
      </c>
      <c r="S852" s="66" t="s">
        <v>73</v>
      </c>
      <c r="T852" s="68" t="s">
        <v>56</v>
      </c>
      <c r="U852" s="62" t="s">
        <v>42</v>
      </c>
      <c r="V852" s="66"/>
      <c r="W852" s="69"/>
      <c r="X852" s="38"/>
      <c r="Y852" s="70" t="s">
        <v>47</v>
      </c>
      <c r="Z852" s="70" t="s">
        <v>48</v>
      </c>
      <c r="AA852" s="4"/>
      <c r="AB852" s="13" t="str">
        <f t="shared" si="132"/>
        <v>/rsm:CrossIndustryInvoice/rsm:SupplyChainTradeTransaction/ram:ApplicableHeaderTradeSettlement/ram:InvoiceeTradeParty/ram:DefinedTradeContact</v>
      </c>
      <c r="AC852" s="13" t="str">
        <f t="shared" si="133"/>
        <v>/ram:DepartmentName</v>
      </c>
      <c r="AD852" s="14">
        <f>COUNTIFS(R$4:R852,AB852)</f>
        <v>1</v>
      </c>
      <c r="AE852" s="1"/>
      <c r="AF852" s="61" t="str">
        <f t="shared" si="137"/>
        <v>EXT</v>
      </c>
      <c r="AG852" s="62">
        <f t="shared" si="139"/>
        <v>5</v>
      </c>
      <c r="AH852" s="62" t="str">
        <f t="shared" si="138"/>
        <v>0..1</v>
      </c>
      <c r="AI852" s="64" t="s">
        <v>3636</v>
      </c>
      <c r="AJ852" s="64"/>
      <c r="AK852" s="65"/>
      <c r="AL852" s="65"/>
      <c r="AM852" s="65"/>
      <c r="AN852" s="64"/>
      <c r="AO852" s="66" t="str">
        <f t="shared" si="136"/>
        <v>0..1</v>
      </c>
      <c r="AP852" s="66" t="str">
        <f t="shared" si="136"/>
        <v>0..1</v>
      </c>
      <c r="AQ852" s="6" t="str">
        <f t="shared" si="136"/>
        <v>/rsm:CrossIndustryInvoice
/rsm:SupplyChainTradeTransaction
/ram:ApplicableHeaderTradeSettlement
/ram:InvoiceeTradeParty
/ram:DefinedTradeContact
/ram:DepartmentName</v>
      </c>
      <c r="AR852" s="67" t="str">
        <f t="shared" si="136"/>
        <v>/rsm:CrossIndustryInvoice/rsm:SupplyChainTradeTransaction/ram:ApplicableHeaderTradeSettlement/ram:InvoiceeTradeParty/ram:DefinedTradeContact/ram:DepartmentName</v>
      </c>
      <c r="AS852" s="66" t="s">
        <v>73</v>
      </c>
      <c r="AT852" s="68" t="s">
        <v>56</v>
      </c>
      <c r="AU852" s="62" t="str">
        <f t="shared" si="140"/>
        <v>0..1</v>
      </c>
      <c r="AV852" s="66"/>
      <c r="AW852" s="69"/>
      <c r="AX852" s="7"/>
      <c r="AY852" s="70" t="str">
        <f t="shared" si="141"/>
        <v>EXTENDED</v>
      </c>
      <c r="AZ852" s="70" t="str">
        <f t="shared" si="141"/>
        <v>EXTENDED FR B2B</v>
      </c>
      <c r="BA852" s="1"/>
      <c r="BB852" s="57"/>
      <c r="BE852"/>
      <c r="BF852" s="1"/>
      <c r="BG852" s="1"/>
      <c r="BH852" s="1"/>
      <c r="BI852" s="1"/>
      <c r="BJ852" s="1"/>
      <c r="BK852" s="1"/>
      <c r="BL852" s="1"/>
      <c r="BM852" s="1"/>
      <c r="BN852" s="1"/>
      <c r="BO852" s="1"/>
      <c r="BP852" s="1"/>
      <c r="BQ852" s="1"/>
      <c r="BR852" s="1"/>
      <c r="BS852" s="1"/>
      <c r="BT852" s="1"/>
      <c r="BU852" s="1"/>
      <c r="BV852" s="1"/>
      <c r="BW852" s="1"/>
      <c r="BX852" s="1"/>
      <c r="BY852" s="1"/>
      <c r="BZ852" s="1"/>
    </row>
    <row r="853" spans="1:78" s="59" customFormat="1" ht="105" x14ac:dyDescent="0.2">
      <c r="A853" s="45" t="str">
        <f>IF(LEFT(E853,2)="BG","NO",IF(LEN(E853)-LEN(SUBSTITUTE(E853,"-",""))&gt;1,"NO",IF(E853="EXT","EXT","YES")))</f>
        <v>EXT</v>
      </c>
      <c r="B853" s="131" t="s">
        <v>304</v>
      </c>
      <c r="C853" s="131"/>
      <c r="D853" s="215" t="s">
        <v>3431</v>
      </c>
      <c r="E853" s="61" t="s">
        <v>41</v>
      </c>
      <c r="F853" s="282" t="e">
        <v>#N/A</v>
      </c>
      <c r="G853" s="62">
        <f t="shared" si="142"/>
        <v>5</v>
      </c>
      <c r="H853" s="62" t="s">
        <v>42</v>
      </c>
      <c r="I853" s="64" t="s">
        <v>2907</v>
      </c>
      <c r="J853" s="64"/>
      <c r="K853" s="65" t="s">
        <v>938</v>
      </c>
      <c r="L853" s="65"/>
      <c r="M853" s="65" t="s">
        <v>35</v>
      </c>
      <c r="N853" s="64"/>
      <c r="O853" s="66" t="s">
        <v>42</v>
      </c>
      <c r="P853" s="66" t="str">
        <f>O853</f>
        <v>0..1</v>
      </c>
      <c r="Q853" s="6" t="s">
        <v>3640</v>
      </c>
      <c r="R853" s="67" t="s">
        <v>3641</v>
      </c>
      <c r="S853" s="66" t="s">
        <v>131</v>
      </c>
      <c r="T853" s="68" t="s">
        <v>56</v>
      </c>
      <c r="U853" s="62" t="s">
        <v>42</v>
      </c>
      <c r="V853" s="66"/>
      <c r="W853" s="69" t="s">
        <v>35</v>
      </c>
      <c r="X853" s="38"/>
      <c r="Y853" s="70" t="s">
        <v>47</v>
      </c>
      <c r="Z853" s="70" t="s">
        <v>48</v>
      </c>
      <c r="AA853" s="57"/>
      <c r="AB853" s="13" t="str">
        <f>IF(ISERROR(FIND("/",R853)),R853,LEFT(R853,FIND(CHAR(1),SUBSTITUTE(R853,"/",CHAR(1),LEN(R853)-LEN(SUBSTITUTE(R853,"/",""))))-1))</f>
        <v>/rsm:CrossIndustryInvoice/rsm:SupplyChainTradeTransaction/ram:ApplicableHeaderTradeSettlement/ram:InvoiceeTradeParty/ram:DefinedTradeContact</v>
      </c>
      <c r="AC853" s="13" t="str">
        <f>IF(ISERROR(FIND("/",R853)),R853,MID(R853, FIND(CHAR(1),SUBSTITUTE(R853,"/",CHAR(1), LEN(R853)-LEN(SUBSTITUTE(R853,"/","")))), LEN(R853)))</f>
        <v>/ram:TypeCode</v>
      </c>
      <c r="AD853" s="14">
        <f>COUNTIFS(R$4:R853,AB853)</f>
        <v>1</v>
      </c>
      <c r="AE853" s="57"/>
      <c r="AF853" s="61" t="str">
        <f t="shared" si="137"/>
        <v>EXT</v>
      </c>
      <c r="AG853" s="62">
        <f t="shared" si="139"/>
        <v>5</v>
      </c>
      <c r="AH853" s="62" t="str">
        <f t="shared" si="138"/>
        <v>0..1</v>
      </c>
      <c r="AI853" s="64" t="s">
        <v>2910</v>
      </c>
      <c r="AJ853" s="64"/>
      <c r="AK853" s="65" t="s">
        <v>942</v>
      </c>
      <c r="AL853" s="65"/>
      <c r="AM853" s="65" t="s">
        <v>35</v>
      </c>
      <c r="AN853" s="64"/>
      <c r="AO853" s="66" t="str">
        <f t="shared" si="136"/>
        <v>0..1</v>
      </c>
      <c r="AP853" s="66" t="str">
        <f t="shared" si="136"/>
        <v>0..1</v>
      </c>
      <c r="AQ853" s="6" t="str">
        <f t="shared" si="136"/>
        <v>/rsm:CrossIndustryInvoice
/rsm:SupplyChainTradeTransaction
/ram:ApplicableHeaderTradeSettlement
/ram:InvoiceeTradeParty
/ram:DefinedTradeContact
/ram:TypeCode</v>
      </c>
      <c r="AR853" s="67" t="str">
        <f t="shared" si="136"/>
        <v>/rsm:CrossIndustryInvoice/rsm:SupplyChainTradeTransaction/ram:ApplicableHeaderTradeSettlement/ram:InvoiceeTradeParty/ram:DefinedTradeContact/ram:TypeCode</v>
      </c>
      <c r="AS853" s="66" t="s">
        <v>131</v>
      </c>
      <c r="AT853" s="68" t="s">
        <v>56</v>
      </c>
      <c r="AU853" s="62" t="str">
        <f t="shared" si="140"/>
        <v>0..1</v>
      </c>
      <c r="AV853" s="66"/>
      <c r="AW853" s="69" t="s">
        <v>35</v>
      </c>
      <c r="AX853" s="7"/>
      <c r="AY853" s="70" t="str">
        <f t="shared" si="141"/>
        <v>EXTENDED</v>
      </c>
      <c r="AZ853" s="70" t="str">
        <f t="shared" si="141"/>
        <v>EXTENDED FR B2B</v>
      </c>
      <c r="BA853" s="1"/>
      <c r="BB853" s="57"/>
      <c r="BE853"/>
      <c r="BF853" s="1"/>
      <c r="BG853" s="1"/>
      <c r="BH853" s="1"/>
      <c r="BI853" s="1"/>
      <c r="BJ853" s="1"/>
      <c r="BK853" s="1"/>
      <c r="BL853" s="1"/>
      <c r="BM853" s="1"/>
      <c r="BN853" s="1"/>
      <c r="BO853" s="1"/>
      <c r="BP853" s="1"/>
      <c r="BQ853" s="1"/>
      <c r="BR853" s="1"/>
      <c r="BS853" s="1"/>
      <c r="BT853" s="1"/>
      <c r="BU853" s="1"/>
      <c r="BV853" s="1"/>
      <c r="BW853" s="1"/>
      <c r="BX853" s="1"/>
      <c r="BY853" s="1"/>
      <c r="BZ853" s="1"/>
    </row>
    <row r="854" spans="1:78" s="59" customFormat="1" ht="105" x14ac:dyDescent="0.2">
      <c r="A854" s="45" t="str">
        <f t="shared" si="134"/>
        <v>EXT</v>
      </c>
      <c r="B854" s="45"/>
      <c r="C854" s="45"/>
      <c r="D854" s="215" t="s">
        <v>3431</v>
      </c>
      <c r="E854" s="61" t="s">
        <v>41</v>
      </c>
      <c r="F854" s="282" t="e">
        <v>#N/A</v>
      </c>
      <c r="G854" s="62">
        <f t="shared" si="142"/>
        <v>5</v>
      </c>
      <c r="H854" s="62" t="s">
        <v>42</v>
      </c>
      <c r="I854" s="193" t="s">
        <v>2153</v>
      </c>
      <c r="J854" s="64"/>
      <c r="K854" s="65"/>
      <c r="L854" s="65"/>
      <c r="M854" s="65"/>
      <c r="N854" s="64"/>
      <c r="O854" s="66" t="s">
        <v>42</v>
      </c>
      <c r="P854" s="66" t="str">
        <f t="shared" si="143"/>
        <v>0..1</v>
      </c>
      <c r="Q854" s="6" t="s">
        <v>3642</v>
      </c>
      <c r="R854" s="67" t="s">
        <v>3643</v>
      </c>
      <c r="S854" s="66"/>
      <c r="T854" s="68"/>
      <c r="U854" s="62" t="s">
        <v>42</v>
      </c>
      <c r="V854" s="66"/>
      <c r="W854" s="69"/>
      <c r="X854" s="38"/>
      <c r="Y854" s="70" t="s">
        <v>47</v>
      </c>
      <c r="Z854" s="70" t="s">
        <v>48</v>
      </c>
      <c r="AA854" s="4"/>
      <c r="AB854" s="13" t="str">
        <f t="shared" si="132"/>
        <v>/rsm:CrossIndustryInvoice/rsm:SupplyChainTradeTransaction/ram:ApplicableHeaderTradeSettlement/ram:InvoiceeTradeParty/ram:DefinedTradeContact</v>
      </c>
      <c r="AC854" s="13" t="str">
        <f t="shared" si="133"/>
        <v>/ram:TelephoneUniversalCommunication</v>
      </c>
      <c r="AD854" s="14">
        <f>COUNTIFS(R$4:R854,AB854)</f>
        <v>1</v>
      </c>
      <c r="AE854" s="1"/>
      <c r="AF854" s="61" t="str">
        <f t="shared" si="137"/>
        <v>EXT</v>
      </c>
      <c r="AG854" s="62">
        <f t="shared" si="139"/>
        <v>5</v>
      </c>
      <c r="AH854" s="62" t="str">
        <f t="shared" si="138"/>
        <v>0..1</v>
      </c>
      <c r="AI854" s="193" t="s">
        <v>946</v>
      </c>
      <c r="AJ854" s="64"/>
      <c r="AK854" s="65"/>
      <c r="AL854" s="65"/>
      <c r="AM854" s="65"/>
      <c r="AN854" s="64"/>
      <c r="AO854" s="66" t="str">
        <f t="shared" si="136"/>
        <v>0..1</v>
      </c>
      <c r="AP854" s="66" t="str">
        <f t="shared" si="136"/>
        <v>0..1</v>
      </c>
      <c r="AQ854" s="6" t="str">
        <f t="shared" si="136"/>
        <v>/rsm:CrossIndustryInvoice
/rsm:SupplyChainTradeTransaction
/ram:ApplicableHeaderTradeSettlement
/ram:InvoiceeTradeParty
/ram:DefinedTradeContact
/ram:TelephoneUniversalCommunication</v>
      </c>
      <c r="AR854" s="67" t="str">
        <f t="shared" si="136"/>
        <v>/rsm:CrossIndustryInvoice/rsm:SupplyChainTradeTransaction/ram:ApplicableHeaderTradeSettlement/ram:InvoiceeTradeParty/ram:DefinedTradeContact/ram:TelephoneUniversalCommunication</v>
      </c>
      <c r="AS854" s="66"/>
      <c r="AT854" s="68"/>
      <c r="AU854" s="62" t="str">
        <f t="shared" si="140"/>
        <v>0..1</v>
      </c>
      <c r="AV854" s="66"/>
      <c r="AW854" s="69"/>
      <c r="AX854" s="7"/>
      <c r="AY854" s="70" t="str">
        <f t="shared" si="141"/>
        <v>EXTENDED</v>
      </c>
      <c r="AZ854" s="70" t="str">
        <f t="shared" si="141"/>
        <v>EXTENDED FR B2B</v>
      </c>
      <c r="BA854" s="1"/>
      <c r="BB854" s="57"/>
      <c r="BE854"/>
      <c r="BF854" s="1"/>
      <c r="BG854" s="1"/>
      <c r="BH854" s="1"/>
      <c r="BI854" s="1"/>
      <c r="BJ854" s="1"/>
      <c r="BK854" s="1"/>
      <c r="BL854" s="1"/>
      <c r="BM854" s="1"/>
      <c r="BN854" s="1"/>
      <c r="BO854" s="1"/>
      <c r="BP854" s="1"/>
      <c r="BQ854" s="1"/>
      <c r="BR854" s="1"/>
      <c r="BS854" s="1"/>
      <c r="BT854" s="1"/>
      <c r="BU854" s="1"/>
      <c r="BV854" s="1"/>
      <c r="BW854" s="1"/>
      <c r="BX854" s="1"/>
      <c r="BY854" s="1"/>
      <c r="BZ854" s="1"/>
    </row>
    <row r="855" spans="1:78" s="59" customFormat="1" ht="120" x14ac:dyDescent="0.2">
      <c r="A855" s="45" t="str">
        <f t="shared" si="134"/>
        <v>EXT</v>
      </c>
      <c r="B855" s="45"/>
      <c r="C855" s="45"/>
      <c r="D855" s="215" t="s">
        <v>3431</v>
      </c>
      <c r="E855" s="61" t="s">
        <v>41</v>
      </c>
      <c r="F855" s="282" t="s">
        <v>5017</v>
      </c>
      <c r="G855" s="62">
        <f t="shared" si="142"/>
        <v>6</v>
      </c>
      <c r="H855" s="62" t="s">
        <v>32</v>
      </c>
      <c r="I855" s="64" t="s">
        <v>2156</v>
      </c>
      <c r="J855" s="64"/>
      <c r="K855" s="65"/>
      <c r="L855" s="65"/>
      <c r="M855" s="65"/>
      <c r="N855" s="64"/>
      <c r="O855" s="66" t="s">
        <v>32</v>
      </c>
      <c r="P855" s="66" t="str">
        <f t="shared" si="143"/>
        <v>1..1</v>
      </c>
      <c r="Q855" s="6" t="s">
        <v>3644</v>
      </c>
      <c r="R855" s="67" t="s">
        <v>3645</v>
      </c>
      <c r="S855" s="66" t="s">
        <v>73</v>
      </c>
      <c r="T855" s="68" t="s">
        <v>56</v>
      </c>
      <c r="U855" s="62" t="s">
        <v>42</v>
      </c>
      <c r="V855" s="66"/>
      <c r="W855" s="69"/>
      <c r="X855" s="38"/>
      <c r="Y855" s="70" t="s">
        <v>47</v>
      </c>
      <c r="Z855" s="70" t="s">
        <v>48</v>
      </c>
      <c r="AA855" s="4"/>
      <c r="AB855" s="13" t="str">
        <f t="shared" si="132"/>
        <v>/rsm:CrossIndustryInvoice/rsm:SupplyChainTradeTransaction/ram:ApplicableHeaderTradeSettlement/ram:InvoiceeTradeParty/ram:DefinedTradeContact/ram:TelephoneUniversalCommunication</v>
      </c>
      <c r="AC855" s="13" t="str">
        <f t="shared" si="133"/>
        <v>/ram:CompleteNumber</v>
      </c>
      <c r="AD855" s="14">
        <f>COUNTIFS(R$4:R855,AB855)</f>
        <v>1</v>
      </c>
      <c r="AE855" s="1"/>
      <c r="AF855" s="61" t="str">
        <f t="shared" si="137"/>
        <v>EXT</v>
      </c>
      <c r="AG855" s="62">
        <f t="shared" si="139"/>
        <v>6</v>
      </c>
      <c r="AH855" s="62" t="str">
        <f t="shared" si="138"/>
        <v>1..1</v>
      </c>
      <c r="AI855" s="64" t="s">
        <v>3646</v>
      </c>
      <c r="AJ855" s="64"/>
      <c r="AK855" s="65"/>
      <c r="AL855" s="65" t="s">
        <v>3647</v>
      </c>
      <c r="AM855" s="65"/>
      <c r="AN855" s="64"/>
      <c r="AO855" s="66" t="str">
        <f t="shared" si="136"/>
        <v>1..1</v>
      </c>
      <c r="AP855" s="66" t="str">
        <f t="shared" si="136"/>
        <v>1..1</v>
      </c>
      <c r="AQ855" s="6" t="str">
        <f t="shared" si="136"/>
        <v>/rsm:CrossIndustryInvoice
/rsm:SupplyChainTradeTransaction
/ram:ApplicableHeaderTradeSettlement
/ram:InvoiceeTradeParty
/ram:DefinedTradeContact
/ram:TelephoneUniversalCommunication
/ram:CompleteNumber</v>
      </c>
      <c r="AR855" s="67" t="str">
        <f t="shared" si="136"/>
        <v>/rsm:CrossIndustryInvoice/rsm:SupplyChainTradeTransaction/ram:ApplicableHeaderTradeSettlement/ram:InvoiceeTradeParty/ram:DefinedTradeContact/ram:TelephoneUniversalCommunication/ram:CompleteNumber</v>
      </c>
      <c r="AS855" s="66" t="s">
        <v>73</v>
      </c>
      <c r="AT855" s="68" t="s">
        <v>56</v>
      </c>
      <c r="AU855" s="62" t="str">
        <f t="shared" si="140"/>
        <v>0..1</v>
      </c>
      <c r="AV855" s="66"/>
      <c r="AW855" s="69"/>
      <c r="AX855" s="7"/>
      <c r="AY855" s="70" t="str">
        <f t="shared" si="141"/>
        <v>EXTENDED</v>
      </c>
      <c r="AZ855" s="70" t="str">
        <f t="shared" si="141"/>
        <v>EXTENDED FR B2B</v>
      </c>
      <c r="BA855" s="1"/>
      <c r="BB855" s="57"/>
      <c r="BE855"/>
      <c r="BF855" s="1"/>
      <c r="BG855" s="1"/>
      <c r="BH855" s="1"/>
      <c r="BI855" s="1"/>
      <c r="BJ855" s="1"/>
      <c r="BK855" s="1"/>
      <c r="BL855" s="1"/>
      <c r="BM855" s="1"/>
      <c r="BN855" s="1"/>
      <c r="BO855" s="1"/>
      <c r="BP855" s="1"/>
      <c r="BQ855" s="1"/>
      <c r="BR855" s="1"/>
      <c r="BS855" s="1"/>
      <c r="BT855" s="1"/>
      <c r="BU855" s="1"/>
      <c r="BV855" s="1"/>
      <c r="BW855" s="1"/>
      <c r="BX855" s="1"/>
      <c r="BY855" s="1"/>
      <c r="BZ855" s="1"/>
    </row>
    <row r="856" spans="1:78" s="59" customFormat="1" ht="105" x14ac:dyDescent="0.2">
      <c r="A856" s="45" t="str">
        <f t="shared" si="134"/>
        <v>EXT</v>
      </c>
      <c r="B856" s="45"/>
      <c r="C856" s="45"/>
      <c r="D856" s="215" t="s">
        <v>3431</v>
      </c>
      <c r="E856" s="61" t="s">
        <v>41</v>
      </c>
      <c r="F856" s="282" t="e">
        <v>#N/A</v>
      </c>
      <c r="G856" s="62">
        <f t="shared" si="142"/>
        <v>5</v>
      </c>
      <c r="H856" s="62" t="s">
        <v>42</v>
      </c>
      <c r="I856" s="193" t="s">
        <v>2159</v>
      </c>
      <c r="J856" s="64"/>
      <c r="K856" s="65"/>
      <c r="L856" s="65"/>
      <c r="M856" s="65"/>
      <c r="N856" s="64"/>
      <c r="O856" s="66" t="s">
        <v>42</v>
      </c>
      <c r="P856" s="66" t="str">
        <f t="shared" si="143"/>
        <v>0..1</v>
      </c>
      <c r="Q856" s="6" t="s">
        <v>3648</v>
      </c>
      <c r="R856" s="67" t="s">
        <v>3649</v>
      </c>
      <c r="S856" s="66"/>
      <c r="T856" s="68"/>
      <c r="U856" s="62" t="s">
        <v>42</v>
      </c>
      <c r="V856" s="66"/>
      <c r="W856" s="69"/>
      <c r="X856" s="38"/>
      <c r="Y856" s="70" t="s">
        <v>47</v>
      </c>
      <c r="Z856" s="70" t="s">
        <v>47</v>
      </c>
      <c r="AA856" s="4"/>
      <c r="AB856" s="13" t="str">
        <f t="shared" si="132"/>
        <v>/rsm:CrossIndustryInvoice/rsm:SupplyChainTradeTransaction/ram:ApplicableHeaderTradeSettlement/ram:InvoiceeTradeParty/ram:DefinedTradeContact</v>
      </c>
      <c r="AC856" s="13" t="str">
        <f t="shared" si="133"/>
        <v>/ram:FaxUniversalCommunication</v>
      </c>
      <c r="AD856" s="14">
        <f>COUNTIFS(R$4:R856,AB856)</f>
        <v>1</v>
      </c>
      <c r="AE856" s="1"/>
      <c r="AF856" s="61" t="str">
        <f t="shared" si="137"/>
        <v>EXT</v>
      </c>
      <c r="AG856" s="62">
        <f t="shared" si="139"/>
        <v>5</v>
      </c>
      <c r="AH856" s="62" t="str">
        <f t="shared" si="138"/>
        <v>0..1</v>
      </c>
      <c r="AI856" s="193" t="s">
        <v>954</v>
      </c>
      <c r="AJ856" s="64"/>
      <c r="AK856" s="65"/>
      <c r="AL856" s="65"/>
      <c r="AM856" s="65"/>
      <c r="AN856" s="64"/>
      <c r="AO856" s="66" t="str">
        <f t="shared" si="136"/>
        <v>0..1</v>
      </c>
      <c r="AP856" s="66" t="str">
        <f t="shared" si="136"/>
        <v>0..1</v>
      </c>
      <c r="AQ856" s="6" t="str">
        <f t="shared" si="136"/>
        <v>/rsm:CrossIndustryInvoice
/rsm:SupplyChainTradeTransaction
/ram:ApplicableHeaderTradeSettlement
/ram:InvoiceeTradeParty
/ram:DefinedTradeContact
/ram:FaxUniversalCommunication</v>
      </c>
      <c r="AR856" s="67" t="str">
        <f t="shared" si="136"/>
        <v>/rsm:CrossIndustryInvoice/rsm:SupplyChainTradeTransaction/ram:ApplicableHeaderTradeSettlement/ram:InvoiceeTradeParty/ram:DefinedTradeContact/ram:FaxUniversalCommunication</v>
      </c>
      <c r="AS856" s="66"/>
      <c r="AT856" s="68"/>
      <c r="AU856" s="62" t="str">
        <f t="shared" si="140"/>
        <v>0..1</v>
      </c>
      <c r="AV856" s="66"/>
      <c r="AW856" s="69"/>
      <c r="AX856" s="7"/>
      <c r="AY856" s="70" t="str">
        <f t="shared" si="141"/>
        <v>EXTENDED</v>
      </c>
      <c r="AZ856" s="70" t="str">
        <f t="shared" si="141"/>
        <v>EXTENDED</v>
      </c>
      <c r="BA856" s="1"/>
      <c r="BB856" s="57"/>
      <c r="BE856"/>
      <c r="BF856" s="1"/>
      <c r="BG856" s="1"/>
      <c r="BH856" s="1"/>
      <c r="BI856" s="1"/>
      <c r="BJ856" s="1"/>
      <c r="BK856" s="1"/>
      <c r="BL856" s="1"/>
      <c r="BM856" s="1"/>
      <c r="BN856" s="1"/>
      <c r="BO856" s="1"/>
      <c r="BP856" s="1"/>
      <c r="BQ856" s="1"/>
      <c r="BR856" s="1"/>
      <c r="BS856" s="1"/>
      <c r="BT856" s="1"/>
      <c r="BU856" s="1"/>
      <c r="BV856" s="1"/>
      <c r="BW856" s="1"/>
      <c r="BX856" s="1"/>
      <c r="BY856" s="1"/>
      <c r="BZ856" s="1"/>
    </row>
    <row r="857" spans="1:78" s="59" customFormat="1" ht="120" x14ac:dyDescent="0.2">
      <c r="A857" s="45" t="str">
        <f t="shared" si="134"/>
        <v>EXT</v>
      </c>
      <c r="B857" s="45"/>
      <c r="C857" s="45"/>
      <c r="D857" s="215" t="s">
        <v>3431</v>
      </c>
      <c r="E857" s="61" t="s">
        <v>41</v>
      </c>
      <c r="F857" s="282" t="e">
        <v>#N/A</v>
      </c>
      <c r="G857" s="62">
        <f t="shared" si="142"/>
        <v>6</v>
      </c>
      <c r="H857" s="62" t="s">
        <v>32</v>
      </c>
      <c r="I857" s="64" t="s">
        <v>2162</v>
      </c>
      <c r="J857" s="64"/>
      <c r="K857" s="65"/>
      <c r="L857" s="65"/>
      <c r="M857" s="65"/>
      <c r="N857" s="64"/>
      <c r="O857" s="66" t="s">
        <v>32</v>
      </c>
      <c r="P857" s="66" t="str">
        <f t="shared" si="143"/>
        <v>1..1</v>
      </c>
      <c r="Q857" s="6" t="s">
        <v>3650</v>
      </c>
      <c r="R857" s="67" t="s">
        <v>3651</v>
      </c>
      <c r="S857" s="66" t="s">
        <v>73</v>
      </c>
      <c r="T857" s="68" t="s">
        <v>56</v>
      </c>
      <c r="U857" s="62" t="s">
        <v>42</v>
      </c>
      <c r="V857" s="66"/>
      <c r="W857" s="69"/>
      <c r="X857" s="38"/>
      <c r="Y857" s="70" t="s">
        <v>47</v>
      </c>
      <c r="Z857" s="70" t="s">
        <v>47</v>
      </c>
      <c r="AA857" s="4"/>
      <c r="AB857" s="13" t="str">
        <f t="shared" si="132"/>
        <v>/rsm:CrossIndustryInvoice/rsm:SupplyChainTradeTransaction/ram:ApplicableHeaderTradeSettlement/ram:InvoiceeTradeParty/ram:DefinedTradeContact/ram:FaxUniversalCommunication</v>
      </c>
      <c r="AC857" s="13" t="str">
        <f t="shared" si="133"/>
        <v>/ram:CompleteNumber</v>
      </c>
      <c r="AD857" s="14">
        <f>COUNTIFS(R$4:R857,AB857)</f>
        <v>1</v>
      </c>
      <c r="AE857" s="1"/>
      <c r="AF857" s="61" t="str">
        <f t="shared" si="137"/>
        <v>EXT</v>
      </c>
      <c r="AG857" s="62">
        <f t="shared" si="139"/>
        <v>6</v>
      </c>
      <c r="AH857" s="62" t="str">
        <f t="shared" si="138"/>
        <v>1..1</v>
      </c>
      <c r="AI857" s="64" t="s">
        <v>3652</v>
      </c>
      <c r="AJ857" s="64"/>
      <c r="AK857" s="65"/>
      <c r="AL857" s="65" t="s">
        <v>3653</v>
      </c>
      <c r="AM857" s="65"/>
      <c r="AN857" s="64"/>
      <c r="AO857" s="66" t="str">
        <f t="shared" si="136"/>
        <v>1..1</v>
      </c>
      <c r="AP857" s="66" t="str">
        <f t="shared" si="136"/>
        <v>1..1</v>
      </c>
      <c r="AQ857" s="6" t="str">
        <f t="shared" si="136"/>
        <v>/rsm:CrossIndustryInvoice
/rsm:SupplyChainTradeTransaction
/ram:ApplicableHeaderTradeSettlement
/ram:InvoiceeTradeParty
/ram:DefinedTradeContact
/ram:FaxUniversalCommunication
/ram:CompleteNumber</v>
      </c>
      <c r="AR857" s="67" t="str">
        <f t="shared" si="136"/>
        <v>/rsm:CrossIndustryInvoice/rsm:SupplyChainTradeTransaction/ram:ApplicableHeaderTradeSettlement/ram:InvoiceeTradeParty/ram:DefinedTradeContact/ram:FaxUniversalCommunication/ram:CompleteNumber</v>
      </c>
      <c r="AS857" s="66" t="s">
        <v>73</v>
      </c>
      <c r="AT857" s="68" t="s">
        <v>56</v>
      </c>
      <c r="AU857" s="62" t="str">
        <f t="shared" si="140"/>
        <v>0..1</v>
      </c>
      <c r="AV857" s="66"/>
      <c r="AW857" s="69"/>
      <c r="AX857" s="7"/>
      <c r="AY857" s="70" t="str">
        <f t="shared" si="141"/>
        <v>EXTENDED</v>
      </c>
      <c r="AZ857" s="70" t="str">
        <f t="shared" si="141"/>
        <v>EXTENDED</v>
      </c>
      <c r="BA857" s="1"/>
      <c r="BB857" s="57"/>
      <c r="BE857"/>
      <c r="BF857" s="1"/>
      <c r="BG857" s="1"/>
      <c r="BH857" s="1"/>
      <c r="BI857" s="1"/>
      <c r="BJ857" s="1"/>
      <c r="BK857" s="1"/>
      <c r="BL857" s="1"/>
      <c r="BM857" s="1"/>
      <c r="BN857" s="1"/>
      <c r="BO857" s="1"/>
      <c r="BP857" s="1"/>
      <c r="BQ857" s="1"/>
      <c r="BR857" s="1"/>
      <c r="BS857" s="1"/>
      <c r="BT857" s="1"/>
      <c r="BU857" s="1"/>
      <c r="BV857" s="1"/>
      <c r="BW857" s="1"/>
      <c r="BX857" s="1"/>
      <c r="BY857" s="1"/>
      <c r="BZ857" s="1"/>
    </row>
    <row r="858" spans="1:78" s="59" customFormat="1" ht="105" x14ac:dyDescent="0.2">
      <c r="A858" s="45" t="str">
        <f t="shared" si="134"/>
        <v>EXT</v>
      </c>
      <c r="B858" s="45"/>
      <c r="C858" s="45"/>
      <c r="D858" s="215" t="s">
        <v>3431</v>
      </c>
      <c r="E858" s="61" t="s">
        <v>41</v>
      </c>
      <c r="F858" s="282" t="e">
        <v>#N/A</v>
      </c>
      <c r="G858" s="62">
        <f t="shared" si="142"/>
        <v>5</v>
      </c>
      <c r="H858" s="62" t="s">
        <v>42</v>
      </c>
      <c r="I858" s="193" t="s">
        <v>2166</v>
      </c>
      <c r="J858" s="64"/>
      <c r="K858" s="65"/>
      <c r="L858" s="65"/>
      <c r="M858" s="65"/>
      <c r="N858" s="64"/>
      <c r="O858" s="66" t="s">
        <v>42</v>
      </c>
      <c r="P858" s="66" t="str">
        <f t="shared" si="143"/>
        <v>0..1</v>
      </c>
      <c r="Q858" s="6" t="s">
        <v>3654</v>
      </c>
      <c r="R858" s="67" t="s">
        <v>3655</v>
      </c>
      <c r="S858" s="66"/>
      <c r="T858" s="68"/>
      <c r="U858" s="62" t="s">
        <v>42</v>
      </c>
      <c r="V858" s="66"/>
      <c r="W858" s="69"/>
      <c r="X858" s="38"/>
      <c r="Y858" s="70" t="s">
        <v>47</v>
      </c>
      <c r="Z858" s="70" t="s">
        <v>48</v>
      </c>
      <c r="AA858" s="4"/>
      <c r="AB858" s="13" t="str">
        <f t="shared" si="132"/>
        <v>/rsm:CrossIndustryInvoice/rsm:SupplyChainTradeTransaction/ram:ApplicableHeaderTradeSettlement/ram:InvoiceeTradeParty/ram:DefinedTradeContact</v>
      </c>
      <c r="AC858" s="13" t="str">
        <f t="shared" si="133"/>
        <v>/ram:EmailURIUniversalCommunication</v>
      </c>
      <c r="AD858" s="14">
        <f>COUNTIFS(R$4:R858,AB858)</f>
        <v>1</v>
      </c>
      <c r="AE858" s="1"/>
      <c r="AF858" s="61" t="str">
        <f t="shared" si="137"/>
        <v>EXT</v>
      </c>
      <c r="AG858" s="62">
        <f t="shared" si="139"/>
        <v>5</v>
      </c>
      <c r="AH858" s="62" t="str">
        <f t="shared" si="138"/>
        <v>0..1</v>
      </c>
      <c r="AI858" s="193" t="s">
        <v>962</v>
      </c>
      <c r="AJ858" s="64"/>
      <c r="AK858" s="65"/>
      <c r="AL858" s="65"/>
      <c r="AM858" s="65"/>
      <c r="AN858" s="64"/>
      <c r="AO858" s="66" t="str">
        <f t="shared" si="136"/>
        <v>0..1</v>
      </c>
      <c r="AP858" s="66" t="str">
        <f t="shared" si="136"/>
        <v>0..1</v>
      </c>
      <c r="AQ858" s="6" t="str">
        <f t="shared" si="136"/>
        <v>/rsm:CrossIndustryInvoice
/rsm:SupplyChainTradeTransaction
/ram:ApplicableHeaderTradeSettlement
/ram:InvoiceeTradeParty
/ram:DefinedTradeContact
/ram:EmailURIUniversalCommunication</v>
      </c>
      <c r="AR858" s="67" t="str">
        <f t="shared" si="136"/>
        <v>/rsm:CrossIndustryInvoice/rsm:SupplyChainTradeTransaction/ram:ApplicableHeaderTradeSettlement/ram:InvoiceeTradeParty/ram:DefinedTradeContact/ram:EmailURIUniversalCommunication</v>
      </c>
      <c r="AS858" s="66"/>
      <c r="AT858" s="68"/>
      <c r="AU858" s="62" t="str">
        <f t="shared" si="140"/>
        <v>0..1</v>
      </c>
      <c r="AV858" s="66"/>
      <c r="AW858" s="69"/>
      <c r="AX858" s="7"/>
      <c r="AY858" s="70" t="str">
        <f t="shared" si="141"/>
        <v>EXTENDED</v>
      </c>
      <c r="AZ858" s="70" t="str">
        <f t="shared" si="141"/>
        <v>EXTENDED FR B2B</v>
      </c>
      <c r="BA858" s="1"/>
      <c r="BB858" s="57"/>
      <c r="BE858"/>
      <c r="BF858" s="1"/>
      <c r="BG858" s="1"/>
      <c r="BH858" s="1"/>
      <c r="BI858" s="1"/>
      <c r="BJ858" s="1"/>
      <c r="BK858" s="1"/>
      <c r="BL858" s="1"/>
      <c r="BM858" s="1"/>
      <c r="BN858" s="1"/>
      <c r="BO858" s="1"/>
      <c r="BP858" s="1"/>
      <c r="BQ858" s="1"/>
      <c r="BR858" s="1"/>
      <c r="BS858" s="1"/>
      <c r="BT858" s="1"/>
      <c r="BU858" s="1"/>
      <c r="BV858" s="1"/>
      <c r="BW858" s="1"/>
      <c r="BX858" s="1"/>
      <c r="BY858" s="1"/>
      <c r="BZ858" s="1"/>
    </row>
    <row r="859" spans="1:78" s="59" customFormat="1" ht="120" x14ac:dyDescent="0.2">
      <c r="A859" s="45" t="str">
        <f t="shared" si="134"/>
        <v>EXT</v>
      </c>
      <c r="B859" s="45"/>
      <c r="C859" s="45"/>
      <c r="D859" s="215" t="s">
        <v>3431</v>
      </c>
      <c r="E859" s="61" t="s">
        <v>41</v>
      </c>
      <c r="F859" s="282" t="s">
        <v>5018</v>
      </c>
      <c r="G859" s="62">
        <f t="shared" si="142"/>
        <v>6</v>
      </c>
      <c r="H859" s="62" t="s">
        <v>32</v>
      </c>
      <c r="I859" s="64" t="s">
        <v>2169</v>
      </c>
      <c r="J859" s="64"/>
      <c r="K859" s="65"/>
      <c r="L859" s="65"/>
      <c r="M859" s="65"/>
      <c r="N859" s="64"/>
      <c r="O859" s="66" t="s">
        <v>32</v>
      </c>
      <c r="P859" s="66" t="str">
        <f t="shared" si="143"/>
        <v>1..1</v>
      </c>
      <c r="Q859" s="6" t="s">
        <v>3656</v>
      </c>
      <c r="R859" s="67" t="s">
        <v>3657</v>
      </c>
      <c r="S859" s="66" t="s">
        <v>73</v>
      </c>
      <c r="T859" s="68" t="s">
        <v>56</v>
      </c>
      <c r="U859" s="62" t="s">
        <v>42</v>
      </c>
      <c r="V859" s="66"/>
      <c r="W859" s="69"/>
      <c r="X859" s="38"/>
      <c r="Y859" s="70" t="s">
        <v>47</v>
      </c>
      <c r="Z859" s="70" t="s">
        <v>48</v>
      </c>
      <c r="AA859" s="4"/>
      <c r="AB859" s="13" t="str">
        <f t="shared" si="132"/>
        <v>/rsm:CrossIndustryInvoice/rsm:SupplyChainTradeTransaction/ram:ApplicableHeaderTradeSettlement/ram:InvoiceeTradeParty/ram:DefinedTradeContact/ram:EmailURIUniversalCommunication</v>
      </c>
      <c r="AC859" s="13" t="str">
        <f t="shared" si="133"/>
        <v>/ram:URIID</v>
      </c>
      <c r="AD859" s="14">
        <f>COUNTIFS(R$4:R859,AB859)</f>
        <v>1</v>
      </c>
      <c r="AE859" s="1"/>
      <c r="AF859" s="61" t="str">
        <f t="shared" si="137"/>
        <v>EXT</v>
      </c>
      <c r="AG859" s="62">
        <f t="shared" si="139"/>
        <v>6</v>
      </c>
      <c r="AH859" s="62" t="str">
        <f t="shared" si="138"/>
        <v>1..1</v>
      </c>
      <c r="AI859" s="64" t="s">
        <v>3658</v>
      </c>
      <c r="AJ859" s="64"/>
      <c r="AK859" s="65"/>
      <c r="AL859" s="65" t="s">
        <v>3659</v>
      </c>
      <c r="AM859" s="65"/>
      <c r="AN859" s="64"/>
      <c r="AO859" s="66" t="str">
        <f t="shared" si="136"/>
        <v>1..1</v>
      </c>
      <c r="AP859" s="66" t="str">
        <f t="shared" si="136"/>
        <v>1..1</v>
      </c>
      <c r="AQ859" s="6" t="str">
        <f t="shared" si="136"/>
        <v>/rsm:CrossIndustryInvoice
/rsm:SupplyChainTradeTransaction
/ram:ApplicableHeaderTradeSettlement
/ram:InvoiceeTradeParty
/ram:DefinedTradeContact
/ram:EmailURIUniversalCommunication
/ram:URIID</v>
      </c>
      <c r="AR859" s="67" t="str">
        <f t="shared" si="136"/>
        <v>/rsm:CrossIndustryInvoice/rsm:SupplyChainTradeTransaction/ram:ApplicableHeaderTradeSettlement/ram:InvoiceeTradeParty/ram:DefinedTradeContact/ram:EmailURIUniversalCommunication/ram:URIID</v>
      </c>
      <c r="AS859" s="66" t="s">
        <v>73</v>
      </c>
      <c r="AT859" s="68" t="s">
        <v>56</v>
      </c>
      <c r="AU859" s="62" t="str">
        <f t="shared" si="140"/>
        <v>0..1</v>
      </c>
      <c r="AV859" s="66"/>
      <c r="AW859" s="69"/>
      <c r="AX859" s="7"/>
      <c r="AY859" s="70" t="str">
        <f t="shared" si="141"/>
        <v>EXTENDED</v>
      </c>
      <c r="AZ859" s="70" t="str">
        <f t="shared" si="141"/>
        <v>EXTENDED FR B2B</v>
      </c>
      <c r="BA859" s="1"/>
      <c r="BB859" s="57"/>
      <c r="BE859"/>
      <c r="BF859" s="1"/>
      <c r="BG859" s="1"/>
      <c r="BH859" s="1"/>
      <c r="BI859" s="1"/>
      <c r="BJ859" s="1"/>
      <c r="BK859" s="1"/>
      <c r="BL859" s="1"/>
      <c r="BM859" s="1"/>
      <c r="BN859" s="1"/>
      <c r="BO859" s="1"/>
      <c r="BP859" s="1"/>
      <c r="BQ859" s="1"/>
      <c r="BR859" s="1"/>
      <c r="BS859" s="1"/>
      <c r="BT859" s="1"/>
      <c r="BU859" s="1"/>
      <c r="BV859" s="1"/>
      <c r="BW859" s="1"/>
      <c r="BX859" s="1"/>
      <c r="BY859" s="1"/>
      <c r="BZ859" s="1"/>
    </row>
    <row r="860" spans="1:78" s="59" customFormat="1" ht="90" x14ac:dyDescent="0.2">
      <c r="A860" s="45" t="str">
        <f t="shared" si="134"/>
        <v>EXT</v>
      </c>
      <c r="B860" s="45"/>
      <c r="C860" s="45"/>
      <c r="D860" s="215" t="s">
        <v>3431</v>
      </c>
      <c r="E860" s="140" t="s">
        <v>41</v>
      </c>
      <c r="F860" s="296" t="s">
        <v>5019</v>
      </c>
      <c r="G860" s="141">
        <f t="shared" si="142"/>
        <v>4</v>
      </c>
      <c r="H860" s="141" t="s">
        <v>42</v>
      </c>
      <c r="I860" s="217" t="s">
        <v>3660</v>
      </c>
      <c r="J860" s="125"/>
      <c r="K860" s="126"/>
      <c r="L860" s="126"/>
      <c r="M860" s="126"/>
      <c r="N860" s="125"/>
      <c r="O860" s="124" t="s">
        <v>42</v>
      </c>
      <c r="P860" s="124" t="str">
        <f t="shared" si="143"/>
        <v>0..1</v>
      </c>
      <c r="Q860" s="142" t="s">
        <v>3661</v>
      </c>
      <c r="R860" s="143" t="s">
        <v>3662</v>
      </c>
      <c r="S860" s="124" t="s">
        <v>35</v>
      </c>
      <c r="T860" s="129" t="s">
        <v>56</v>
      </c>
      <c r="U860" s="141" t="s">
        <v>42</v>
      </c>
      <c r="V860" s="124"/>
      <c r="W860" s="130"/>
      <c r="X860" s="38"/>
      <c r="Y860" s="144" t="s">
        <v>47</v>
      </c>
      <c r="Z860" s="144" t="s">
        <v>48</v>
      </c>
      <c r="AA860" s="4"/>
      <c r="AB860" s="13" t="str">
        <f t="shared" si="132"/>
        <v>/rsm:CrossIndustryInvoice/rsm:SupplyChainTradeTransaction/ram:ApplicableHeaderTradeSettlement/ram:InvoiceeTradeParty</v>
      </c>
      <c r="AC860" s="13" t="str">
        <f t="shared" si="133"/>
        <v>/ram:PostalTradeAddress</v>
      </c>
      <c r="AD860" s="14">
        <f>COUNTIFS(R$4:R860,AB860)</f>
        <v>1</v>
      </c>
      <c r="AE860" s="1"/>
      <c r="AF860" s="140" t="str">
        <f t="shared" si="137"/>
        <v>EXT</v>
      </c>
      <c r="AG860" s="141">
        <f t="shared" si="139"/>
        <v>4</v>
      </c>
      <c r="AH860" s="141" t="str">
        <f t="shared" si="138"/>
        <v>0..1</v>
      </c>
      <c r="AI860" s="217" t="s">
        <v>3663</v>
      </c>
      <c r="AJ860" s="125"/>
      <c r="AK860" s="126"/>
      <c r="AL860" s="126" t="s">
        <v>3664</v>
      </c>
      <c r="AM860" s="126"/>
      <c r="AN860" s="125"/>
      <c r="AO860" s="124" t="str">
        <f t="shared" si="136"/>
        <v>0..1</v>
      </c>
      <c r="AP860" s="124" t="str">
        <f t="shared" si="136"/>
        <v>0..1</v>
      </c>
      <c r="AQ860" s="142" t="str">
        <f t="shared" si="136"/>
        <v>/rsm:CrossIndustryInvoice
/rsm:SupplyChainTradeTransaction
/ram:ApplicableHeaderTradeSettlement
/ram:InvoiceeTradeParty
/ram:PostalTradeAddress</v>
      </c>
      <c r="AR860" s="143" t="str">
        <f t="shared" si="136"/>
        <v>/rsm:CrossIndustryInvoice/rsm:SupplyChainTradeTransaction/ram:ApplicableHeaderTradeSettlement/ram:InvoiceeTradeParty/ram:PostalTradeAddress</v>
      </c>
      <c r="AS860" s="124" t="s">
        <v>35</v>
      </c>
      <c r="AT860" s="129" t="s">
        <v>56</v>
      </c>
      <c r="AU860" s="141" t="str">
        <f t="shared" si="140"/>
        <v>0..1</v>
      </c>
      <c r="AV860" s="124"/>
      <c r="AW860" s="130"/>
      <c r="AX860" s="7"/>
      <c r="AY860" s="144" t="str">
        <f t="shared" si="141"/>
        <v>EXTENDED</v>
      </c>
      <c r="AZ860" s="144" t="str">
        <f t="shared" si="141"/>
        <v>EXTENDED FR B2B</v>
      </c>
      <c r="BA860" s="1"/>
      <c r="BB860" s="57"/>
      <c r="BE860"/>
      <c r="BF860" s="1"/>
      <c r="BG860" s="1"/>
      <c r="BH860" s="1"/>
      <c r="BI860" s="1"/>
      <c r="BJ860" s="1"/>
      <c r="BK860" s="1"/>
      <c r="BL860" s="1"/>
      <c r="BM860" s="1"/>
      <c r="BN860" s="1"/>
      <c r="BO860" s="1"/>
      <c r="BP860" s="1"/>
      <c r="BQ860" s="1"/>
      <c r="BR860" s="1"/>
      <c r="BS860" s="1"/>
      <c r="BT860" s="1"/>
      <c r="BU860" s="1"/>
      <c r="BV860" s="1"/>
      <c r="BW860" s="1"/>
      <c r="BX860" s="1"/>
      <c r="BY860" s="1"/>
      <c r="BZ860" s="1"/>
    </row>
    <row r="861" spans="1:78" s="59" customFormat="1" ht="105" x14ac:dyDescent="0.2">
      <c r="A861" s="45" t="str">
        <f t="shared" si="134"/>
        <v>EXT</v>
      </c>
      <c r="B861" s="45"/>
      <c r="C861" s="45"/>
      <c r="D861" s="215" t="s">
        <v>3431</v>
      </c>
      <c r="E861" s="61" t="s">
        <v>41</v>
      </c>
      <c r="F861" s="282" t="s">
        <v>5020</v>
      </c>
      <c r="G861" s="62">
        <f t="shared" si="142"/>
        <v>5</v>
      </c>
      <c r="H861" s="62" t="s">
        <v>42</v>
      </c>
      <c r="I861" s="64" t="s">
        <v>1634</v>
      </c>
      <c r="J861" s="64" t="s">
        <v>1635</v>
      </c>
      <c r="K861" s="65" t="s">
        <v>1636</v>
      </c>
      <c r="L861" s="65"/>
      <c r="M861" s="65"/>
      <c r="N861" s="64"/>
      <c r="O861" s="66" t="s">
        <v>42</v>
      </c>
      <c r="P861" s="66" t="str">
        <f t="shared" si="143"/>
        <v>0..1</v>
      </c>
      <c r="Q861" s="6" t="s">
        <v>3665</v>
      </c>
      <c r="R861" s="67" t="s">
        <v>3666</v>
      </c>
      <c r="S861" s="66" t="s">
        <v>73</v>
      </c>
      <c r="T861" s="68" t="s">
        <v>56</v>
      </c>
      <c r="U861" s="62" t="s">
        <v>42</v>
      </c>
      <c r="V861" s="66"/>
      <c r="W861" s="69"/>
      <c r="X861" s="38"/>
      <c r="Y861" s="70" t="s">
        <v>47</v>
      </c>
      <c r="Z861" s="70" t="s">
        <v>48</v>
      </c>
      <c r="AA861" s="4"/>
      <c r="AB861" s="13" t="str">
        <f t="shared" si="132"/>
        <v>/rsm:CrossIndustryInvoice/rsm:SupplyChainTradeTransaction/ram:ApplicableHeaderTradeSettlement/ram:InvoiceeTradeParty/ram:PostalTradeAddress</v>
      </c>
      <c r="AC861" s="13" t="str">
        <f t="shared" si="133"/>
        <v>/ram:PostcodeCode</v>
      </c>
      <c r="AD861" s="14">
        <f>COUNTIFS(R$4:R861,AB861)</f>
        <v>1</v>
      </c>
      <c r="AE861" s="1"/>
      <c r="AF861" s="61" t="str">
        <f t="shared" si="137"/>
        <v>EXT</v>
      </c>
      <c r="AG861" s="62">
        <f t="shared" si="139"/>
        <v>5</v>
      </c>
      <c r="AH861" s="62" t="str">
        <f t="shared" si="138"/>
        <v>0..1</v>
      </c>
      <c r="AI861" s="64" t="s">
        <v>3667</v>
      </c>
      <c r="AJ861" s="64"/>
      <c r="AK861" s="65"/>
      <c r="AL861" s="65" t="s">
        <v>3668</v>
      </c>
      <c r="AM861" s="65"/>
      <c r="AN861" s="64"/>
      <c r="AO861" s="66" t="str">
        <f t="shared" si="136"/>
        <v>0..1</v>
      </c>
      <c r="AP861" s="66" t="str">
        <f t="shared" si="136"/>
        <v>0..1</v>
      </c>
      <c r="AQ861" s="6" t="str">
        <f t="shared" si="136"/>
        <v>/rsm:CrossIndustryInvoice
/rsm:SupplyChainTradeTransaction
/ram:ApplicableHeaderTradeSettlement
/ram:InvoiceeTradeParty
/ram:PostalTradeAddress
/ram:PostcodeCode</v>
      </c>
      <c r="AR861" s="67" t="str">
        <f t="shared" si="136"/>
        <v>/rsm:CrossIndustryInvoice/rsm:SupplyChainTradeTransaction/ram:ApplicableHeaderTradeSettlement/ram:InvoiceeTradeParty/ram:PostalTradeAddress/ram:PostcodeCode</v>
      </c>
      <c r="AS861" s="66" t="s">
        <v>73</v>
      </c>
      <c r="AT861" s="68" t="s">
        <v>56</v>
      </c>
      <c r="AU861" s="62" t="str">
        <f t="shared" si="140"/>
        <v>0..1</v>
      </c>
      <c r="AV861" s="66"/>
      <c r="AW861" s="69"/>
      <c r="AX861" s="7"/>
      <c r="AY861" s="70" t="str">
        <f t="shared" si="141"/>
        <v>EXTENDED</v>
      </c>
      <c r="AZ861" s="70" t="str">
        <f t="shared" si="141"/>
        <v>EXTENDED FR B2B</v>
      </c>
      <c r="BA861" s="1"/>
      <c r="BB861" s="57"/>
      <c r="BE861"/>
      <c r="BF861" s="1"/>
      <c r="BG861" s="1"/>
      <c r="BH861" s="1"/>
      <c r="BI861" s="1"/>
      <c r="BJ861" s="1"/>
      <c r="BK861" s="1"/>
      <c r="BL861" s="1"/>
      <c r="BM861" s="1"/>
      <c r="BN861" s="1"/>
      <c r="BO861" s="1"/>
      <c r="BP861" s="1"/>
      <c r="BQ861" s="1"/>
      <c r="BR861" s="1"/>
      <c r="BS861" s="1"/>
      <c r="BT861" s="1"/>
      <c r="BU861" s="1"/>
      <c r="BV861" s="1"/>
      <c r="BW861" s="1"/>
      <c r="BX861" s="1"/>
      <c r="BY861" s="1"/>
      <c r="BZ861" s="1"/>
    </row>
    <row r="862" spans="1:78" s="59" customFormat="1" ht="105" x14ac:dyDescent="0.2">
      <c r="A862" s="45" t="str">
        <f t="shared" si="134"/>
        <v>EXT</v>
      </c>
      <c r="B862" s="45"/>
      <c r="C862" s="45"/>
      <c r="D862" s="215" t="s">
        <v>3431</v>
      </c>
      <c r="E862" s="61" t="s">
        <v>41</v>
      </c>
      <c r="F862" s="282" t="s">
        <v>5021</v>
      </c>
      <c r="G862" s="62">
        <f t="shared" si="142"/>
        <v>5</v>
      </c>
      <c r="H862" s="62" t="s">
        <v>42</v>
      </c>
      <c r="I862" s="64" t="s">
        <v>1640</v>
      </c>
      <c r="J862" s="64" t="s">
        <v>1641</v>
      </c>
      <c r="K862" s="65" t="s">
        <v>1642</v>
      </c>
      <c r="L862" s="65"/>
      <c r="M862" s="65"/>
      <c r="N862" s="64"/>
      <c r="O862" s="66" t="s">
        <v>42</v>
      </c>
      <c r="P862" s="66" t="str">
        <f t="shared" si="143"/>
        <v>0..1</v>
      </c>
      <c r="Q862" s="6" t="s">
        <v>3669</v>
      </c>
      <c r="R862" s="67" t="s">
        <v>3670</v>
      </c>
      <c r="S862" s="66" t="s">
        <v>73</v>
      </c>
      <c r="T862" s="68" t="s">
        <v>56</v>
      </c>
      <c r="U862" s="62" t="s">
        <v>42</v>
      </c>
      <c r="V862" s="66"/>
      <c r="W862" s="69"/>
      <c r="X862" s="38"/>
      <c r="Y862" s="70" t="s">
        <v>47</v>
      </c>
      <c r="Z862" s="70" t="s">
        <v>48</v>
      </c>
      <c r="AA862" s="4"/>
      <c r="AB862" s="13" t="str">
        <f t="shared" si="132"/>
        <v>/rsm:CrossIndustryInvoice/rsm:SupplyChainTradeTransaction/ram:ApplicableHeaderTradeSettlement/ram:InvoiceeTradeParty/ram:PostalTradeAddress</v>
      </c>
      <c r="AC862" s="13" t="str">
        <f t="shared" si="133"/>
        <v>/ram:LineOne</v>
      </c>
      <c r="AD862" s="14">
        <f>COUNTIFS(R$4:R862,AB862)</f>
        <v>1</v>
      </c>
      <c r="AE862" s="1"/>
      <c r="AF862" s="61" t="str">
        <f t="shared" si="137"/>
        <v>EXT</v>
      </c>
      <c r="AG862" s="62">
        <f t="shared" si="139"/>
        <v>5</v>
      </c>
      <c r="AH862" s="62" t="str">
        <f t="shared" si="138"/>
        <v>0..1</v>
      </c>
      <c r="AI862" s="64" t="s">
        <v>3671</v>
      </c>
      <c r="AJ862" s="64"/>
      <c r="AK862" s="65"/>
      <c r="AL862" s="65" t="s">
        <v>3672</v>
      </c>
      <c r="AM862" s="65"/>
      <c r="AN862" s="64"/>
      <c r="AO862" s="66" t="str">
        <f t="shared" si="136"/>
        <v>0..1</v>
      </c>
      <c r="AP862" s="66" t="str">
        <f t="shared" si="136"/>
        <v>0..1</v>
      </c>
      <c r="AQ862" s="6" t="str">
        <f t="shared" si="136"/>
        <v>/rsm:CrossIndustryInvoice
/rsm:SupplyChainTradeTransaction
/ram:ApplicableHeaderTradeSettlement
/ram:InvoiceeTradeParty
/ram:PostalTradeAddress
/ram:LineOne</v>
      </c>
      <c r="AR862" s="67" t="str">
        <f t="shared" si="136"/>
        <v>/rsm:CrossIndustryInvoice/rsm:SupplyChainTradeTransaction/ram:ApplicableHeaderTradeSettlement/ram:InvoiceeTradeParty/ram:PostalTradeAddress/ram:LineOne</v>
      </c>
      <c r="AS862" s="66" t="s">
        <v>73</v>
      </c>
      <c r="AT862" s="68" t="s">
        <v>56</v>
      </c>
      <c r="AU862" s="62" t="str">
        <f t="shared" si="140"/>
        <v>0..1</v>
      </c>
      <c r="AV862" s="66"/>
      <c r="AW862" s="69"/>
      <c r="AX862" s="7"/>
      <c r="AY862" s="70" t="str">
        <f t="shared" si="141"/>
        <v>EXTENDED</v>
      </c>
      <c r="AZ862" s="70" t="str">
        <f t="shared" si="141"/>
        <v>EXTENDED FR B2B</v>
      </c>
      <c r="BA862" s="1"/>
      <c r="BB862" s="57"/>
      <c r="BE862"/>
      <c r="BF862" s="1"/>
      <c r="BG862" s="1"/>
      <c r="BH862" s="1"/>
      <c r="BI862" s="1"/>
      <c r="BJ862" s="1"/>
      <c r="BK862" s="1"/>
      <c r="BL862" s="1"/>
      <c r="BM862" s="1"/>
      <c r="BN862" s="1"/>
      <c r="BO862" s="1"/>
      <c r="BP862" s="1"/>
      <c r="BQ862" s="1"/>
      <c r="BR862" s="1"/>
      <c r="BS862" s="1"/>
      <c r="BT862" s="1"/>
      <c r="BU862" s="1"/>
      <c r="BV862" s="1"/>
      <c r="BW862" s="1"/>
      <c r="BX862" s="1"/>
      <c r="BY862" s="1"/>
      <c r="BZ862" s="1"/>
    </row>
    <row r="863" spans="1:78" s="59" customFormat="1" ht="105" x14ac:dyDescent="0.2">
      <c r="A863" s="45" t="str">
        <f t="shared" si="134"/>
        <v>EXT</v>
      </c>
      <c r="B863" s="45"/>
      <c r="C863" s="45"/>
      <c r="D863" s="215" t="s">
        <v>3431</v>
      </c>
      <c r="E863" s="61" t="s">
        <v>41</v>
      </c>
      <c r="F863" s="282" t="s">
        <v>5022</v>
      </c>
      <c r="G863" s="62">
        <f t="shared" si="142"/>
        <v>5</v>
      </c>
      <c r="H863" s="62" t="s">
        <v>42</v>
      </c>
      <c r="I863" s="64" t="s">
        <v>1646</v>
      </c>
      <c r="J863" s="64" t="s">
        <v>1647</v>
      </c>
      <c r="K863" s="65"/>
      <c r="L863" s="65"/>
      <c r="M863" s="65"/>
      <c r="N863" s="64"/>
      <c r="O863" s="66" t="s">
        <v>42</v>
      </c>
      <c r="P863" s="66" t="str">
        <f t="shared" si="143"/>
        <v>0..1</v>
      </c>
      <c r="Q863" s="6" t="s">
        <v>3673</v>
      </c>
      <c r="R863" s="67" t="s">
        <v>3674</v>
      </c>
      <c r="S863" s="66" t="s">
        <v>73</v>
      </c>
      <c r="T863" s="68" t="s">
        <v>56</v>
      </c>
      <c r="U863" s="62" t="s">
        <v>42</v>
      </c>
      <c r="V863" s="66"/>
      <c r="W863" s="69"/>
      <c r="X863" s="38"/>
      <c r="Y863" s="70" t="s">
        <v>47</v>
      </c>
      <c r="Z863" s="70" t="s">
        <v>48</v>
      </c>
      <c r="AA863" s="4"/>
      <c r="AB863" s="13" t="str">
        <f t="shared" si="132"/>
        <v>/rsm:CrossIndustryInvoice/rsm:SupplyChainTradeTransaction/ram:ApplicableHeaderTradeSettlement/ram:InvoiceeTradeParty/ram:PostalTradeAddress</v>
      </c>
      <c r="AC863" s="13" t="str">
        <f t="shared" si="133"/>
        <v>/ram:LineTwo</v>
      </c>
      <c r="AD863" s="14">
        <f>COUNTIFS(R$4:R863,AB863)</f>
        <v>1</v>
      </c>
      <c r="AE863" s="1"/>
      <c r="AF863" s="61" t="str">
        <f t="shared" si="137"/>
        <v>EXT</v>
      </c>
      <c r="AG863" s="62">
        <f t="shared" si="139"/>
        <v>5</v>
      </c>
      <c r="AH863" s="62" t="str">
        <f t="shared" si="138"/>
        <v>0..1</v>
      </c>
      <c r="AI863" s="64" t="s">
        <v>3675</v>
      </c>
      <c r="AJ863" s="64"/>
      <c r="AK863" s="65"/>
      <c r="AL863" s="65"/>
      <c r="AM863" s="65"/>
      <c r="AN863" s="64"/>
      <c r="AO863" s="66" t="str">
        <f t="shared" si="136"/>
        <v>0..1</v>
      </c>
      <c r="AP863" s="66" t="str">
        <f t="shared" si="136"/>
        <v>0..1</v>
      </c>
      <c r="AQ863" s="6" t="str">
        <f t="shared" si="136"/>
        <v>/rsm:CrossIndustryInvoice
/rsm:SupplyChainTradeTransaction
/ram:ApplicableHeaderTradeSettlement
/ram:InvoiceeTradeParty
/ram:PostalTradeAddress
/ram:LineTwo</v>
      </c>
      <c r="AR863" s="67" t="str">
        <f t="shared" si="136"/>
        <v>/rsm:CrossIndustryInvoice/rsm:SupplyChainTradeTransaction/ram:ApplicableHeaderTradeSettlement/ram:InvoiceeTradeParty/ram:PostalTradeAddress/ram:LineTwo</v>
      </c>
      <c r="AS863" s="66" t="s">
        <v>73</v>
      </c>
      <c r="AT863" s="68" t="s">
        <v>56</v>
      </c>
      <c r="AU863" s="62" t="str">
        <f t="shared" si="140"/>
        <v>0..1</v>
      </c>
      <c r="AV863" s="66"/>
      <c r="AW863" s="69"/>
      <c r="AX863" s="7"/>
      <c r="AY863" s="70" t="str">
        <f t="shared" si="141"/>
        <v>EXTENDED</v>
      </c>
      <c r="AZ863" s="70" t="str">
        <f t="shared" si="141"/>
        <v>EXTENDED FR B2B</v>
      </c>
      <c r="BA863" s="1"/>
      <c r="BB863" s="57"/>
      <c r="BE863"/>
      <c r="BF863" s="1"/>
      <c r="BG863" s="1"/>
      <c r="BH863" s="1"/>
      <c r="BI863" s="1"/>
      <c r="BJ863" s="1"/>
      <c r="BK863" s="1"/>
      <c r="BL863" s="1"/>
      <c r="BM863" s="1"/>
      <c r="BN863" s="1"/>
      <c r="BO863" s="1"/>
      <c r="BP863" s="1"/>
      <c r="BQ863" s="1"/>
      <c r="BR863" s="1"/>
      <c r="BS863" s="1"/>
      <c r="BT863" s="1"/>
      <c r="BU863" s="1"/>
      <c r="BV863" s="1"/>
      <c r="BW863" s="1"/>
      <c r="BX863" s="1"/>
      <c r="BY863" s="1"/>
      <c r="BZ863" s="1"/>
    </row>
    <row r="864" spans="1:78" s="59" customFormat="1" ht="105" x14ac:dyDescent="0.2">
      <c r="A864" s="45" t="str">
        <f t="shared" si="134"/>
        <v>EXT</v>
      </c>
      <c r="B864" s="45"/>
      <c r="C864" s="45"/>
      <c r="D864" s="215" t="s">
        <v>3431</v>
      </c>
      <c r="E864" s="61" t="s">
        <v>41</v>
      </c>
      <c r="F864" s="282" t="s">
        <v>5023</v>
      </c>
      <c r="G864" s="62">
        <f t="shared" si="142"/>
        <v>5</v>
      </c>
      <c r="H864" s="62" t="s">
        <v>42</v>
      </c>
      <c r="I864" s="64" t="s">
        <v>1651</v>
      </c>
      <c r="J864" s="64" t="s">
        <v>1647</v>
      </c>
      <c r="K864" s="65"/>
      <c r="L864" s="65"/>
      <c r="M864" s="65"/>
      <c r="N864" s="64"/>
      <c r="O864" s="66" t="s">
        <v>42</v>
      </c>
      <c r="P864" s="66" t="str">
        <f t="shared" si="143"/>
        <v>0..1</v>
      </c>
      <c r="Q864" s="6" t="s">
        <v>3676</v>
      </c>
      <c r="R864" s="67" t="s">
        <v>3677</v>
      </c>
      <c r="S864" s="66" t="s">
        <v>73</v>
      </c>
      <c r="T864" s="68" t="s">
        <v>56</v>
      </c>
      <c r="U864" s="62" t="s">
        <v>42</v>
      </c>
      <c r="V864" s="66"/>
      <c r="W864" s="69"/>
      <c r="X864" s="38"/>
      <c r="Y864" s="70" t="s">
        <v>47</v>
      </c>
      <c r="Z864" s="70" t="s">
        <v>48</v>
      </c>
      <c r="AA864" s="4"/>
      <c r="AB864" s="13" t="str">
        <f t="shared" si="132"/>
        <v>/rsm:CrossIndustryInvoice/rsm:SupplyChainTradeTransaction/ram:ApplicableHeaderTradeSettlement/ram:InvoiceeTradeParty/ram:PostalTradeAddress</v>
      </c>
      <c r="AC864" s="13" t="str">
        <f t="shared" si="133"/>
        <v>/ram:LineThree</v>
      </c>
      <c r="AD864" s="14">
        <f>COUNTIFS(R$4:R864,AB864)</f>
        <v>1</v>
      </c>
      <c r="AE864" s="1"/>
      <c r="AF864" s="61" t="str">
        <f t="shared" si="137"/>
        <v>EXT</v>
      </c>
      <c r="AG864" s="62">
        <f t="shared" si="139"/>
        <v>5</v>
      </c>
      <c r="AH864" s="62" t="str">
        <f t="shared" si="138"/>
        <v>0..1</v>
      </c>
      <c r="AI864" s="64" t="s">
        <v>3678</v>
      </c>
      <c r="AJ864" s="64"/>
      <c r="AK864" s="65"/>
      <c r="AL864" s="65"/>
      <c r="AM864" s="65"/>
      <c r="AN864" s="64"/>
      <c r="AO864" s="66" t="str">
        <f t="shared" si="136"/>
        <v>0..1</v>
      </c>
      <c r="AP864" s="66" t="str">
        <f t="shared" si="136"/>
        <v>0..1</v>
      </c>
      <c r="AQ864" s="6" t="str">
        <f t="shared" si="136"/>
        <v>/rsm:CrossIndustryInvoice
/rsm:SupplyChainTradeTransaction
/ram:ApplicableHeaderTradeSettlement
/ram:InvoiceeTradeParty
/ram:PostalTradeAddress
/ram:LineThree</v>
      </c>
      <c r="AR864" s="67" t="str">
        <f t="shared" si="136"/>
        <v>/rsm:CrossIndustryInvoice/rsm:SupplyChainTradeTransaction/ram:ApplicableHeaderTradeSettlement/ram:InvoiceeTradeParty/ram:PostalTradeAddress/ram:LineThree</v>
      </c>
      <c r="AS864" s="66" t="s">
        <v>73</v>
      </c>
      <c r="AT864" s="68" t="s">
        <v>56</v>
      </c>
      <c r="AU864" s="62" t="str">
        <f t="shared" si="140"/>
        <v>0..1</v>
      </c>
      <c r="AV864" s="66"/>
      <c r="AW864" s="69"/>
      <c r="AX864" s="7"/>
      <c r="AY864" s="70" t="str">
        <f t="shared" si="141"/>
        <v>EXTENDED</v>
      </c>
      <c r="AZ864" s="70" t="str">
        <f t="shared" si="141"/>
        <v>EXTENDED FR B2B</v>
      </c>
      <c r="BA864" s="1"/>
      <c r="BB864" s="57"/>
      <c r="BE864"/>
      <c r="BF864" s="1"/>
      <c r="BG864" s="1"/>
      <c r="BH864" s="1"/>
      <c r="BI864" s="1"/>
      <c r="BJ864" s="1"/>
      <c r="BK864" s="1"/>
      <c r="BL864" s="1"/>
      <c r="BM864" s="1"/>
      <c r="BN864" s="1"/>
      <c r="BO864" s="1"/>
      <c r="BP864" s="1"/>
      <c r="BQ864" s="1"/>
      <c r="BR864" s="1"/>
      <c r="BS864" s="1"/>
      <c r="BT864" s="1"/>
      <c r="BU864" s="1"/>
      <c r="BV864" s="1"/>
      <c r="BW864" s="1"/>
      <c r="BX864" s="1"/>
      <c r="BY864" s="1"/>
      <c r="BZ864" s="1"/>
    </row>
    <row r="865" spans="1:78" s="59" customFormat="1" ht="105" x14ac:dyDescent="0.2">
      <c r="A865" s="45" t="str">
        <f t="shared" si="134"/>
        <v>EXT</v>
      </c>
      <c r="B865" s="45"/>
      <c r="C865" s="45"/>
      <c r="D865" s="215" t="s">
        <v>3431</v>
      </c>
      <c r="E865" s="61" t="s">
        <v>41</v>
      </c>
      <c r="F865" s="282" t="s">
        <v>5024</v>
      </c>
      <c r="G865" s="62">
        <f t="shared" si="142"/>
        <v>5</v>
      </c>
      <c r="H865" s="62" t="s">
        <v>42</v>
      </c>
      <c r="I865" s="64" t="s">
        <v>1655</v>
      </c>
      <c r="J865" s="64" t="s">
        <v>1656</v>
      </c>
      <c r="K865" s="65"/>
      <c r="L865" s="65"/>
      <c r="M865" s="65"/>
      <c r="N865" s="64"/>
      <c r="O865" s="66" t="s">
        <v>42</v>
      </c>
      <c r="P865" s="66" t="str">
        <f t="shared" si="143"/>
        <v>0..1</v>
      </c>
      <c r="Q865" s="6" t="s">
        <v>3679</v>
      </c>
      <c r="R865" s="67" t="s">
        <v>3680</v>
      </c>
      <c r="S865" s="66" t="s">
        <v>73</v>
      </c>
      <c r="T865" s="68" t="s">
        <v>56</v>
      </c>
      <c r="U865" s="62" t="s">
        <v>42</v>
      </c>
      <c r="V865" s="66"/>
      <c r="W865" s="69"/>
      <c r="X865" s="38"/>
      <c r="Y865" s="70" t="s">
        <v>47</v>
      </c>
      <c r="Z865" s="70" t="s">
        <v>48</v>
      </c>
      <c r="AA865" s="4"/>
      <c r="AB865" s="13" t="str">
        <f t="shared" si="132"/>
        <v>/rsm:CrossIndustryInvoice/rsm:SupplyChainTradeTransaction/ram:ApplicableHeaderTradeSettlement/ram:InvoiceeTradeParty/ram:PostalTradeAddress</v>
      </c>
      <c r="AC865" s="13" t="str">
        <f t="shared" si="133"/>
        <v>/ram:CityName</v>
      </c>
      <c r="AD865" s="14">
        <f>COUNTIFS(R$4:R865,AB865)</f>
        <v>1</v>
      </c>
      <c r="AE865" s="1"/>
      <c r="AF865" s="61" t="str">
        <f t="shared" si="137"/>
        <v>EXT</v>
      </c>
      <c r="AG865" s="62">
        <f t="shared" si="139"/>
        <v>5</v>
      </c>
      <c r="AH865" s="62" t="str">
        <f t="shared" si="138"/>
        <v>0..1</v>
      </c>
      <c r="AI865" s="64" t="s">
        <v>3681</v>
      </c>
      <c r="AJ865" s="64"/>
      <c r="AK865" s="65"/>
      <c r="AL865" s="65" t="s">
        <v>3682</v>
      </c>
      <c r="AM865" s="65"/>
      <c r="AN865" s="64"/>
      <c r="AO865" s="66" t="str">
        <f t="shared" si="136"/>
        <v>0..1</v>
      </c>
      <c r="AP865" s="66" t="str">
        <f t="shared" si="136"/>
        <v>0..1</v>
      </c>
      <c r="AQ865" s="6" t="str">
        <f t="shared" si="136"/>
        <v>/rsm:CrossIndustryInvoice
/rsm:SupplyChainTradeTransaction
/ram:ApplicableHeaderTradeSettlement
/ram:InvoiceeTradeParty
/ram:PostalTradeAddress
/ram:CityName</v>
      </c>
      <c r="AR865" s="67" t="str">
        <f t="shared" si="136"/>
        <v>/rsm:CrossIndustryInvoice/rsm:SupplyChainTradeTransaction/ram:ApplicableHeaderTradeSettlement/ram:InvoiceeTradeParty/ram:PostalTradeAddress/ram:CityName</v>
      </c>
      <c r="AS865" s="66" t="s">
        <v>73</v>
      </c>
      <c r="AT865" s="68" t="s">
        <v>56</v>
      </c>
      <c r="AU865" s="62" t="str">
        <f t="shared" si="140"/>
        <v>0..1</v>
      </c>
      <c r="AV865" s="66"/>
      <c r="AW865" s="69"/>
      <c r="AX865" s="7"/>
      <c r="AY865" s="70" t="str">
        <f t="shared" si="141"/>
        <v>EXTENDED</v>
      </c>
      <c r="AZ865" s="70" t="str">
        <f t="shared" si="141"/>
        <v>EXTENDED FR B2B</v>
      </c>
      <c r="BA865" s="1"/>
      <c r="BB865" s="57"/>
      <c r="BE865"/>
      <c r="BF865" s="1"/>
      <c r="BG865" s="1"/>
      <c r="BH865" s="1"/>
      <c r="BI865" s="1"/>
      <c r="BJ865" s="1"/>
      <c r="BK865" s="1"/>
      <c r="BL865" s="1"/>
      <c r="BM865" s="1"/>
      <c r="BN865" s="1"/>
      <c r="BO865" s="1"/>
      <c r="BP865" s="1"/>
      <c r="BQ865" s="1"/>
      <c r="BR865" s="1"/>
      <c r="BS865" s="1"/>
      <c r="BT865" s="1"/>
      <c r="BU865" s="1"/>
      <c r="BV865" s="1"/>
      <c r="BW865" s="1"/>
      <c r="BX865" s="1"/>
      <c r="BY865" s="1"/>
      <c r="BZ865" s="1"/>
    </row>
    <row r="866" spans="1:78" s="59" customFormat="1" ht="105" x14ac:dyDescent="0.2">
      <c r="A866" s="45" t="str">
        <f t="shared" si="134"/>
        <v>EXT</v>
      </c>
      <c r="B866" s="45"/>
      <c r="C866" s="45"/>
      <c r="D866" s="215" t="s">
        <v>3431</v>
      </c>
      <c r="E866" s="61" t="s">
        <v>41</v>
      </c>
      <c r="F866" s="282" t="s">
        <v>5025</v>
      </c>
      <c r="G866" s="62">
        <f t="shared" si="142"/>
        <v>5</v>
      </c>
      <c r="H866" s="62" t="s">
        <v>32</v>
      </c>
      <c r="I866" s="64" t="s">
        <v>1660</v>
      </c>
      <c r="J866" s="64" t="s">
        <v>1661</v>
      </c>
      <c r="K866" s="65" t="s">
        <v>1662</v>
      </c>
      <c r="L866" s="65"/>
      <c r="M866" s="65"/>
      <c r="N866" s="64"/>
      <c r="O866" s="66" t="s">
        <v>32</v>
      </c>
      <c r="P866" s="66" t="str">
        <f t="shared" si="143"/>
        <v>1..1</v>
      </c>
      <c r="Q866" s="6" t="s">
        <v>3683</v>
      </c>
      <c r="R866" s="67" t="s">
        <v>3684</v>
      </c>
      <c r="S866" s="66" t="s">
        <v>131</v>
      </c>
      <c r="T866" s="68" t="s">
        <v>56</v>
      </c>
      <c r="U866" s="62" t="s">
        <v>42</v>
      </c>
      <c r="V866" s="66"/>
      <c r="W866" s="69"/>
      <c r="X866" s="38"/>
      <c r="Y866" s="70" t="s">
        <v>47</v>
      </c>
      <c r="Z866" s="70" t="s">
        <v>48</v>
      </c>
      <c r="AA866" s="4"/>
      <c r="AB866" s="13" t="str">
        <f t="shared" si="132"/>
        <v>/rsm:CrossIndustryInvoice/rsm:SupplyChainTradeTransaction/ram:ApplicableHeaderTradeSettlement/ram:InvoiceeTradeParty/ram:PostalTradeAddress</v>
      </c>
      <c r="AC866" s="13" t="str">
        <f t="shared" si="133"/>
        <v>/ram:CountryID</v>
      </c>
      <c r="AD866" s="14">
        <f>COUNTIFS(R$4:R866,AB866)</f>
        <v>1</v>
      </c>
      <c r="AE866" s="1"/>
      <c r="AF866" s="61" t="str">
        <f t="shared" si="137"/>
        <v>EXT</v>
      </c>
      <c r="AG866" s="62">
        <f t="shared" si="139"/>
        <v>5</v>
      </c>
      <c r="AH866" s="62" t="str">
        <f t="shared" si="138"/>
        <v>1..1</v>
      </c>
      <c r="AI866" s="64" t="s">
        <v>3685</v>
      </c>
      <c r="AJ866" s="64"/>
      <c r="AK866" s="65"/>
      <c r="AL866" s="65" t="s">
        <v>3686</v>
      </c>
      <c r="AM866" s="65"/>
      <c r="AN866" s="64"/>
      <c r="AO866" s="66" t="str">
        <f t="shared" si="136"/>
        <v>1..1</v>
      </c>
      <c r="AP866" s="66" t="str">
        <f t="shared" si="136"/>
        <v>1..1</v>
      </c>
      <c r="AQ866" s="6" t="str">
        <f t="shared" si="136"/>
        <v>/rsm:CrossIndustryInvoice
/rsm:SupplyChainTradeTransaction
/ram:ApplicableHeaderTradeSettlement
/ram:InvoiceeTradeParty
/ram:PostalTradeAddress
/ram:CountryID</v>
      </c>
      <c r="AR866" s="67" t="str">
        <f t="shared" si="136"/>
        <v>/rsm:CrossIndustryInvoice/rsm:SupplyChainTradeTransaction/ram:ApplicableHeaderTradeSettlement/ram:InvoiceeTradeParty/ram:PostalTradeAddress/ram:CountryID</v>
      </c>
      <c r="AS866" s="66" t="s">
        <v>131</v>
      </c>
      <c r="AT866" s="68" t="s">
        <v>56</v>
      </c>
      <c r="AU866" s="62" t="str">
        <f t="shared" si="140"/>
        <v>0..1</v>
      </c>
      <c r="AV866" s="66"/>
      <c r="AW866" s="69"/>
      <c r="AX866" s="7"/>
      <c r="AY866" s="70" t="str">
        <f t="shared" si="141"/>
        <v>EXTENDED</v>
      </c>
      <c r="AZ866" s="70" t="str">
        <f t="shared" si="141"/>
        <v>EXTENDED FR B2B</v>
      </c>
      <c r="BA866" s="1"/>
      <c r="BB866" s="57"/>
      <c r="BE866"/>
      <c r="BF866" s="1"/>
      <c r="BG866" s="1"/>
      <c r="BH866" s="1"/>
      <c r="BI866" s="1"/>
      <c r="BJ866" s="1"/>
      <c r="BK866" s="1"/>
      <c r="BL866" s="1"/>
      <c r="BM866" s="1"/>
      <c r="BN866" s="1"/>
      <c r="BO866" s="1"/>
      <c r="BP866" s="1"/>
      <c r="BQ866" s="1"/>
      <c r="BR866" s="1"/>
      <c r="BS866" s="1"/>
      <c r="BT866" s="1"/>
      <c r="BU866" s="1"/>
      <c r="BV866" s="1"/>
      <c r="BW866" s="1"/>
      <c r="BX866" s="1"/>
      <c r="BY866" s="1"/>
      <c r="BZ866" s="1"/>
    </row>
    <row r="867" spans="1:78" s="59" customFormat="1" ht="105" x14ac:dyDescent="0.2">
      <c r="A867" s="45" t="str">
        <f t="shared" si="134"/>
        <v>EXT</v>
      </c>
      <c r="B867" s="45"/>
      <c r="C867" s="45"/>
      <c r="D867" s="215" t="s">
        <v>3431</v>
      </c>
      <c r="E867" s="61" t="s">
        <v>41</v>
      </c>
      <c r="F867" s="282" t="s">
        <v>5026</v>
      </c>
      <c r="G867" s="62">
        <f t="shared" si="142"/>
        <v>5</v>
      </c>
      <c r="H867" s="62" t="s">
        <v>42</v>
      </c>
      <c r="I867" s="64" t="s">
        <v>1666</v>
      </c>
      <c r="J867" s="64" t="s">
        <v>1667</v>
      </c>
      <c r="K867" s="65" t="s">
        <v>1668</v>
      </c>
      <c r="L867" s="65"/>
      <c r="M867" s="65" t="s">
        <v>35</v>
      </c>
      <c r="N867" s="64" t="s">
        <v>70</v>
      </c>
      <c r="O867" s="66" t="s">
        <v>62</v>
      </c>
      <c r="P867" s="66" t="str">
        <f t="shared" si="143"/>
        <v>0..n</v>
      </c>
      <c r="Q867" s="6" t="s">
        <v>3687</v>
      </c>
      <c r="R867" s="67" t="s">
        <v>3688</v>
      </c>
      <c r="S867" s="66" t="s">
        <v>73</v>
      </c>
      <c r="T867" s="68" t="s">
        <v>56</v>
      </c>
      <c r="U867" s="62" t="s">
        <v>62</v>
      </c>
      <c r="V867" s="66"/>
      <c r="W867" s="69" t="s">
        <v>35</v>
      </c>
      <c r="X867" s="38"/>
      <c r="Y867" s="70" t="s">
        <v>47</v>
      </c>
      <c r="Z867" s="70" t="s">
        <v>48</v>
      </c>
      <c r="AA867" s="4"/>
      <c r="AB867" s="13" t="str">
        <f t="shared" si="132"/>
        <v>/rsm:CrossIndustryInvoice/rsm:SupplyChainTradeTransaction/ram:ApplicableHeaderTradeSettlement/ram:InvoiceeTradeParty/ram:PostalTradeAddress</v>
      </c>
      <c r="AC867" s="13" t="str">
        <f t="shared" si="133"/>
        <v>/ram:CountrySubDivisionName</v>
      </c>
      <c r="AD867" s="14">
        <f>COUNTIFS(R$4:R867,AB867)</f>
        <v>1</v>
      </c>
      <c r="AE867" s="1"/>
      <c r="AF867" s="61" t="str">
        <f t="shared" si="137"/>
        <v>EXT</v>
      </c>
      <c r="AG867" s="62">
        <f t="shared" si="139"/>
        <v>5</v>
      </c>
      <c r="AH867" s="62" t="str">
        <f t="shared" si="138"/>
        <v>0..1</v>
      </c>
      <c r="AI867" s="64" t="s">
        <v>3689</v>
      </c>
      <c r="AJ867" s="64" t="s">
        <v>1671</v>
      </c>
      <c r="AK867" s="65" t="s">
        <v>1672</v>
      </c>
      <c r="AL867" s="65"/>
      <c r="AM867" s="65" t="s">
        <v>35</v>
      </c>
      <c r="AN867" s="64" t="s">
        <v>78</v>
      </c>
      <c r="AO867" s="66" t="str">
        <f t="shared" si="136"/>
        <v>0..n</v>
      </c>
      <c r="AP867" s="66" t="str">
        <f t="shared" si="136"/>
        <v>0..n</v>
      </c>
      <c r="AQ867" s="6" t="str">
        <f t="shared" si="136"/>
        <v>/rsm:CrossIndustryInvoice
/rsm:SupplyChainTradeTransaction
/ram:ApplicableHeaderTradeSettlement
/ram:InvoiceeTradeParty
/ram:PostalTradeAddress
/ram:CountrySubDivisionName</v>
      </c>
      <c r="AR867" s="67" t="str">
        <f t="shared" si="136"/>
        <v>/rsm:CrossIndustryInvoice/rsm:SupplyChainTradeTransaction/ram:ApplicableHeaderTradeSettlement/ram:InvoiceeTradeParty/ram:PostalTradeAddress/ram:CountrySubDivisionName</v>
      </c>
      <c r="AS867" s="66" t="s">
        <v>73</v>
      </c>
      <c r="AT867" s="68" t="s">
        <v>56</v>
      </c>
      <c r="AU867" s="62" t="str">
        <f t="shared" si="140"/>
        <v>0..n</v>
      </c>
      <c r="AV867" s="66"/>
      <c r="AW867" s="69" t="s">
        <v>35</v>
      </c>
      <c r="AX867" s="7"/>
      <c r="AY867" s="70" t="str">
        <f t="shared" si="141"/>
        <v>EXTENDED</v>
      </c>
      <c r="AZ867" s="70" t="str">
        <f t="shared" si="141"/>
        <v>EXTENDED FR B2B</v>
      </c>
      <c r="BA867" s="1"/>
      <c r="BB867" s="57"/>
      <c r="BE867"/>
      <c r="BF867" s="1"/>
      <c r="BG867" s="1"/>
      <c r="BH867" s="1"/>
      <c r="BI867" s="1"/>
      <c r="BJ867" s="1"/>
      <c r="BK867" s="1"/>
      <c r="BL867" s="1"/>
      <c r="BM867" s="1"/>
      <c r="BN867" s="1"/>
      <c r="BO867" s="1"/>
      <c r="BP867" s="1"/>
      <c r="BQ867" s="1"/>
      <c r="BR867" s="1"/>
      <c r="BS867" s="1"/>
      <c r="BT867" s="1"/>
      <c r="BU867" s="1"/>
      <c r="BV867" s="1"/>
      <c r="BW867" s="1"/>
      <c r="BX867" s="1"/>
      <c r="BY867" s="1"/>
      <c r="BZ867" s="1"/>
    </row>
    <row r="868" spans="1:78" s="59" customFormat="1" ht="90" x14ac:dyDescent="0.2">
      <c r="A868" s="45" t="str">
        <f t="shared" si="134"/>
        <v>EXT</v>
      </c>
      <c r="B868" s="45"/>
      <c r="C868" s="45"/>
      <c r="D868" s="215" t="s">
        <v>3431</v>
      </c>
      <c r="E868" s="140" t="s">
        <v>41</v>
      </c>
      <c r="F868" s="296" t="e">
        <v>#N/A</v>
      </c>
      <c r="G868" s="141">
        <f t="shared" si="142"/>
        <v>4</v>
      </c>
      <c r="H868" s="141" t="s">
        <v>42</v>
      </c>
      <c r="I868" s="217" t="s">
        <v>3690</v>
      </c>
      <c r="J868" s="125"/>
      <c r="K868" s="126"/>
      <c r="L868" s="126"/>
      <c r="M868" s="126"/>
      <c r="N868" s="125"/>
      <c r="O868" s="124" t="s">
        <v>42</v>
      </c>
      <c r="P868" s="124" t="str">
        <f t="shared" si="143"/>
        <v>0..1</v>
      </c>
      <c r="Q868" s="142" t="s">
        <v>3691</v>
      </c>
      <c r="R868" s="143" t="s">
        <v>3692</v>
      </c>
      <c r="S868" s="124"/>
      <c r="T868" s="129"/>
      <c r="U868" s="141" t="s">
        <v>62</v>
      </c>
      <c r="V868" s="124"/>
      <c r="W868" s="130"/>
      <c r="X868" s="38"/>
      <c r="Y868" s="144" t="s">
        <v>47</v>
      </c>
      <c r="Z868" s="144" t="s">
        <v>48</v>
      </c>
      <c r="AA868" s="4"/>
      <c r="AB868" s="13" t="str">
        <f t="shared" si="132"/>
        <v>/rsm:CrossIndustryInvoice/rsm:SupplyChainTradeTransaction/ram:ApplicableHeaderTradeSettlement/ram:InvoiceeTradeParty</v>
      </c>
      <c r="AC868" s="13" t="str">
        <f t="shared" si="133"/>
        <v>/ram:URIUniversalCommunication</v>
      </c>
      <c r="AD868" s="14">
        <f>COUNTIFS(R$4:R868,AB868)</f>
        <v>1</v>
      </c>
      <c r="AE868" s="1"/>
      <c r="AF868" s="140" t="str">
        <f t="shared" si="137"/>
        <v>EXT</v>
      </c>
      <c r="AG868" s="141">
        <f t="shared" si="139"/>
        <v>4</v>
      </c>
      <c r="AH868" s="141" t="str">
        <f t="shared" si="138"/>
        <v>0..1</v>
      </c>
      <c r="AI868" s="217" t="s">
        <v>1001</v>
      </c>
      <c r="AJ868" s="125"/>
      <c r="AK868" s="126"/>
      <c r="AL868" s="126"/>
      <c r="AM868" s="126"/>
      <c r="AN868" s="125"/>
      <c r="AO868" s="124" t="str">
        <f t="shared" si="136"/>
        <v>0..1</v>
      </c>
      <c r="AP868" s="124" t="str">
        <f t="shared" si="136"/>
        <v>0..1</v>
      </c>
      <c r="AQ868" s="142" t="str">
        <f t="shared" si="136"/>
        <v>/rsm:CrossIndustryInvoice
/rsm:SupplyChainTradeTransaction
/ram:ApplicableHeaderTradeSettlement
/ram:InvoiceeTradeParty
/ram:URIUniversalCommunication</v>
      </c>
      <c r="AR868" s="143" t="str">
        <f t="shared" si="136"/>
        <v>/rsm:CrossIndustryInvoice/rsm:SupplyChainTradeTransaction/ram:ApplicableHeaderTradeSettlement/ram:InvoiceeTradeParty/ram:URIUniversalCommunication</v>
      </c>
      <c r="AS868" s="124"/>
      <c r="AT868" s="129"/>
      <c r="AU868" s="141" t="str">
        <f t="shared" si="140"/>
        <v>0..n</v>
      </c>
      <c r="AV868" s="124"/>
      <c r="AW868" s="130"/>
      <c r="AX868" s="7"/>
      <c r="AY868" s="144" t="str">
        <f t="shared" si="141"/>
        <v>EXTENDED</v>
      </c>
      <c r="AZ868" s="144" t="str">
        <f t="shared" si="141"/>
        <v>EXTENDED FR B2B</v>
      </c>
      <c r="BA868" s="1"/>
      <c r="BB868" s="57"/>
      <c r="BE868"/>
      <c r="BF868" s="1"/>
      <c r="BG868" s="1"/>
      <c r="BH868" s="1"/>
      <c r="BI868" s="1"/>
      <c r="BJ868" s="1"/>
      <c r="BK868" s="1"/>
      <c r="BL868" s="1"/>
      <c r="BM868" s="1"/>
      <c r="BN868" s="1"/>
      <c r="BO868" s="1"/>
      <c r="BP868" s="1"/>
      <c r="BQ868" s="1"/>
      <c r="BR868" s="1"/>
      <c r="BS868" s="1"/>
      <c r="BT868" s="1"/>
      <c r="BU868" s="1"/>
      <c r="BV868" s="1"/>
      <c r="BW868" s="1"/>
      <c r="BX868" s="1"/>
      <c r="BY868" s="1"/>
      <c r="BZ868" s="1"/>
    </row>
    <row r="869" spans="1:78" s="59" customFormat="1" ht="105" x14ac:dyDescent="0.2">
      <c r="A869" s="45" t="str">
        <f t="shared" si="134"/>
        <v>EXT</v>
      </c>
      <c r="B869" s="45"/>
      <c r="C869" s="45"/>
      <c r="D869" s="215" t="s">
        <v>3431</v>
      </c>
      <c r="E869" s="61" t="s">
        <v>41</v>
      </c>
      <c r="F869" s="282" t="s">
        <v>5027</v>
      </c>
      <c r="G869" s="62">
        <f t="shared" si="142"/>
        <v>5</v>
      </c>
      <c r="H869" s="62" t="s">
        <v>32</v>
      </c>
      <c r="I869" s="64" t="s">
        <v>623</v>
      </c>
      <c r="J869" s="64"/>
      <c r="K869" s="65"/>
      <c r="L869" s="65"/>
      <c r="M869" s="65"/>
      <c r="N869" s="64"/>
      <c r="O869" s="66" t="s">
        <v>32</v>
      </c>
      <c r="P869" s="66" t="str">
        <f t="shared" si="143"/>
        <v>1..1</v>
      </c>
      <c r="Q869" s="6" t="s">
        <v>3693</v>
      </c>
      <c r="R869" s="67" t="s">
        <v>3694</v>
      </c>
      <c r="S869" s="66" t="s">
        <v>55</v>
      </c>
      <c r="T869" s="68" t="s">
        <v>56</v>
      </c>
      <c r="U869" s="62" t="s">
        <v>42</v>
      </c>
      <c r="V869" s="66"/>
      <c r="W869" s="69"/>
      <c r="X869" s="38"/>
      <c r="Y869" s="70" t="s">
        <v>47</v>
      </c>
      <c r="Z869" s="70" t="s">
        <v>48</v>
      </c>
      <c r="AA869" s="4"/>
      <c r="AB869" s="13" t="str">
        <f t="shared" si="132"/>
        <v>/rsm:CrossIndustryInvoice/rsm:SupplyChainTradeTransaction/ram:ApplicableHeaderTradeSettlement/ram:InvoiceeTradeParty/ram:URIUniversalCommunication</v>
      </c>
      <c r="AC869" s="13" t="str">
        <f t="shared" si="133"/>
        <v>/ram:URIID</v>
      </c>
      <c r="AD869" s="14">
        <f>COUNTIFS(R$4:R869,AB869)</f>
        <v>1</v>
      </c>
      <c r="AE869" s="1"/>
      <c r="AF869" s="61" t="str">
        <f t="shared" si="137"/>
        <v>EXT</v>
      </c>
      <c r="AG869" s="62">
        <f t="shared" si="139"/>
        <v>5</v>
      </c>
      <c r="AH869" s="62" t="str">
        <f t="shared" si="138"/>
        <v>1..1</v>
      </c>
      <c r="AI869" s="64" t="s">
        <v>2172</v>
      </c>
      <c r="AJ869" s="64"/>
      <c r="AK869" s="65"/>
      <c r="AL869" s="65"/>
      <c r="AM869" s="65"/>
      <c r="AN869" s="64"/>
      <c r="AO869" s="66" t="str">
        <f t="shared" si="136"/>
        <v>1..1</v>
      </c>
      <c r="AP869" s="66" t="str">
        <f t="shared" si="136"/>
        <v>1..1</v>
      </c>
      <c r="AQ869" s="6" t="str">
        <f t="shared" si="136"/>
        <v>/rsm:CrossIndustryInvoice
/rsm:SupplyChainTradeTransaction
/ram:ApplicableHeaderTradeSettlement
/ram:InvoiceeTradeParty
/ram:URIUniversalCommunication
/ram:URIID</v>
      </c>
      <c r="AR869" s="67" t="str">
        <f t="shared" si="136"/>
        <v>/rsm:CrossIndustryInvoice/rsm:SupplyChainTradeTransaction/ram:ApplicableHeaderTradeSettlement/ram:InvoiceeTradeParty/ram:URIUniversalCommunication/ram:URIID</v>
      </c>
      <c r="AS869" s="66" t="s">
        <v>55</v>
      </c>
      <c r="AT869" s="68" t="s">
        <v>56</v>
      </c>
      <c r="AU869" s="62" t="str">
        <f t="shared" si="140"/>
        <v>0..1</v>
      </c>
      <c r="AV869" s="66"/>
      <c r="AW869" s="69"/>
      <c r="AX869" s="7"/>
      <c r="AY869" s="70" t="str">
        <f t="shared" si="141"/>
        <v>EXTENDED</v>
      </c>
      <c r="AZ869" s="70" t="str">
        <f t="shared" si="141"/>
        <v>EXTENDED FR B2B</v>
      </c>
      <c r="BA869" s="1"/>
      <c r="BB869" s="57"/>
      <c r="BE869"/>
      <c r="BF869" s="1"/>
      <c r="BG869" s="1"/>
      <c r="BH869" s="1"/>
      <c r="BI869" s="1"/>
      <c r="BJ869" s="1"/>
      <c r="BK869" s="1"/>
      <c r="BL869" s="1"/>
      <c r="BM869" s="1"/>
      <c r="BN869" s="1"/>
      <c r="BO869" s="1"/>
      <c r="BP869" s="1"/>
      <c r="BQ869" s="1"/>
      <c r="BR869" s="1"/>
      <c r="BS869" s="1"/>
      <c r="BT869" s="1"/>
      <c r="BU869" s="1"/>
      <c r="BV869" s="1"/>
      <c r="BW869" s="1"/>
      <c r="BX869" s="1"/>
      <c r="BY869" s="1"/>
      <c r="BZ869" s="1"/>
    </row>
    <row r="870" spans="1:78" s="59" customFormat="1" ht="120" x14ac:dyDescent="0.2">
      <c r="A870" s="45" t="str">
        <f t="shared" si="134"/>
        <v>EXT</v>
      </c>
      <c r="B870" s="45"/>
      <c r="C870" s="45"/>
      <c r="D870" s="215" t="s">
        <v>3431</v>
      </c>
      <c r="E870" s="61" t="s">
        <v>41</v>
      </c>
      <c r="F870" s="282" t="s">
        <v>5028</v>
      </c>
      <c r="G870" s="62">
        <f t="shared" si="142"/>
        <v>6</v>
      </c>
      <c r="H870" s="62" t="s">
        <v>42</v>
      </c>
      <c r="I870" s="64" t="s">
        <v>498</v>
      </c>
      <c r="J870" s="64"/>
      <c r="K870" s="65"/>
      <c r="L870" s="65"/>
      <c r="M870" s="65"/>
      <c r="N870" s="64"/>
      <c r="O870" s="66" t="s">
        <v>32</v>
      </c>
      <c r="P870" s="66" t="str">
        <f t="shared" si="143"/>
        <v>1..1</v>
      </c>
      <c r="Q870" s="6" t="s">
        <v>3695</v>
      </c>
      <c r="R870" s="67" t="s">
        <v>3696</v>
      </c>
      <c r="S870" s="66" t="s">
        <v>329</v>
      </c>
      <c r="T870" s="68" t="s">
        <v>163</v>
      </c>
      <c r="U870" s="62" t="s">
        <v>42</v>
      </c>
      <c r="V870" s="66"/>
      <c r="W870" s="69"/>
      <c r="X870" s="38"/>
      <c r="Y870" s="70" t="s">
        <v>47</v>
      </c>
      <c r="Z870" s="70" t="s">
        <v>48</v>
      </c>
      <c r="AA870" s="4"/>
      <c r="AB870" s="13" t="str">
        <f t="shared" si="132"/>
        <v>/rsm:CrossIndustryInvoice/rsm:SupplyChainTradeTransaction/ram:ApplicableHeaderTradeSettlement/ram:InvoiceeTradeParty/ram:URIUniversalCommunication/ram:URIID</v>
      </c>
      <c r="AC870" s="13" t="str">
        <f t="shared" si="133"/>
        <v>/@schemeID</v>
      </c>
      <c r="AD870" s="14">
        <f>COUNTIFS(R$4:R870,AB870)</f>
        <v>1</v>
      </c>
      <c r="AE870" s="1"/>
      <c r="AF870" s="61" t="str">
        <f t="shared" si="137"/>
        <v>EXT</v>
      </c>
      <c r="AG870" s="62">
        <f t="shared" si="139"/>
        <v>6</v>
      </c>
      <c r="AH870" s="62" t="str">
        <f t="shared" si="138"/>
        <v>0..1</v>
      </c>
      <c r="AI870" s="64" t="s">
        <v>330</v>
      </c>
      <c r="AJ870" s="64"/>
      <c r="AK870" s="65"/>
      <c r="AL870" s="65"/>
      <c r="AM870" s="65"/>
      <c r="AN870" s="64"/>
      <c r="AO870" s="66" t="str">
        <f t="shared" si="136"/>
        <v>1..1</v>
      </c>
      <c r="AP870" s="66" t="str">
        <f t="shared" si="136"/>
        <v>1..1</v>
      </c>
      <c r="AQ870" s="6" t="str">
        <f t="shared" si="136"/>
        <v>/rsm:CrossIndustryInvoice
/rsm:SupplyChainTradeTransaction
/ram:ApplicableHeaderTradeSettlement
/ram:InvoiceeTradeParty
/ram:URIUniversalCommunication
/ram:URIID
/@schemeID</v>
      </c>
      <c r="AR870" s="67" t="str">
        <f t="shared" si="136"/>
        <v>/rsm:CrossIndustryInvoice/rsm:SupplyChainTradeTransaction/ram:ApplicableHeaderTradeSettlement/ram:InvoiceeTradeParty/ram:URIUniversalCommunication/ram:URIID/@schemeID</v>
      </c>
      <c r="AS870" s="66" t="s">
        <v>329</v>
      </c>
      <c r="AT870" s="68" t="s">
        <v>163</v>
      </c>
      <c r="AU870" s="62" t="str">
        <f t="shared" si="140"/>
        <v>0..1</v>
      </c>
      <c r="AV870" s="66"/>
      <c r="AW870" s="69"/>
      <c r="AX870" s="7"/>
      <c r="AY870" s="70" t="str">
        <f t="shared" si="141"/>
        <v>EXTENDED</v>
      </c>
      <c r="AZ870" s="70" t="str">
        <f t="shared" si="141"/>
        <v>EXTENDED FR B2B</v>
      </c>
      <c r="BA870" s="1"/>
      <c r="BB870" s="57"/>
      <c r="BE870"/>
      <c r="BF870" s="1"/>
      <c r="BG870" s="1"/>
      <c r="BH870" s="1"/>
      <c r="BI870" s="1"/>
      <c r="BJ870" s="1"/>
      <c r="BK870" s="1"/>
      <c r="BL870" s="1"/>
      <c r="BM870" s="1"/>
      <c r="BN870" s="1"/>
      <c r="BO870" s="1"/>
      <c r="BP870" s="1"/>
      <c r="BQ870" s="1"/>
      <c r="BR870" s="1"/>
      <c r="BS870" s="1"/>
      <c r="BT870" s="1"/>
      <c r="BU870" s="1"/>
      <c r="BV870" s="1"/>
      <c r="BW870" s="1"/>
      <c r="BX870" s="1"/>
      <c r="BY870" s="1"/>
      <c r="BZ870" s="1"/>
    </row>
    <row r="871" spans="1:78" s="59" customFormat="1" ht="90" x14ac:dyDescent="0.2">
      <c r="A871" s="45" t="str">
        <f t="shared" si="134"/>
        <v>EXT</v>
      </c>
      <c r="B871" s="45"/>
      <c r="C871" s="45"/>
      <c r="D871" s="215" t="s">
        <v>3431</v>
      </c>
      <c r="E871" s="140" t="s">
        <v>41</v>
      </c>
      <c r="F871" s="296" t="e">
        <v>#N/A</v>
      </c>
      <c r="G871" s="141">
        <f t="shared" si="142"/>
        <v>4</v>
      </c>
      <c r="H871" s="141" t="s">
        <v>62</v>
      </c>
      <c r="I871" s="217" t="s">
        <v>3697</v>
      </c>
      <c r="J871" s="125"/>
      <c r="K871" s="126"/>
      <c r="L871" s="126"/>
      <c r="M871" s="126"/>
      <c r="N871" s="125"/>
      <c r="O871" s="124" t="s">
        <v>62</v>
      </c>
      <c r="P871" s="124" t="str">
        <f t="shared" si="143"/>
        <v>0..n</v>
      </c>
      <c r="Q871" s="142" t="s">
        <v>3698</v>
      </c>
      <c r="R871" s="143" t="s">
        <v>3699</v>
      </c>
      <c r="S871" s="124"/>
      <c r="T871" s="129"/>
      <c r="U871" s="141" t="s">
        <v>62</v>
      </c>
      <c r="V871" s="124"/>
      <c r="W871" s="130"/>
      <c r="X871" s="38"/>
      <c r="Y871" s="144" t="s">
        <v>47</v>
      </c>
      <c r="Z871" s="144" t="s">
        <v>48</v>
      </c>
      <c r="AA871" s="4"/>
      <c r="AB871" s="13" t="str">
        <f t="shared" si="132"/>
        <v>/rsm:CrossIndustryInvoice/rsm:SupplyChainTradeTransaction/ram:ApplicableHeaderTradeSettlement/ram:InvoiceeTradeParty</v>
      </c>
      <c r="AC871" s="13" t="str">
        <f t="shared" si="133"/>
        <v>/ram:SpecifiedTaxRegistration</v>
      </c>
      <c r="AD871" s="14">
        <f>COUNTIFS(R$4:R871,AB871)</f>
        <v>1</v>
      </c>
      <c r="AE871" s="1"/>
      <c r="AF871" s="140" t="str">
        <f t="shared" si="137"/>
        <v>EXT</v>
      </c>
      <c r="AG871" s="141">
        <f t="shared" si="139"/>
        <v>4</v>
      </c>
      <c r="AH871" s="141" t="str">
        <f t="shared" si="138"/>
        <v>0..n</v>
      </c>
      <c r="AI871" s="217" t="s">
        <v>1011</v>
      </c>
      <c r="AJ871" s="125"/>
      <c r="AK871" s="126"/>
      <c r="AL871" s="126"/>
      <c r="AM871" s="126"/>
      <c r="AN871" s="125"/>
      <c r="AO871" s="124" t="str">
        <f t="shared" si="136"/>
        <v>0..n</v>
      </c>
      <c r="AP871" s="124" t="str">
        <f t="shared" si="136"/>
        <v>0..n</v>
      </c>
      <c r="AQ871" s="142" t="str">
        <f t="shared" si="136"/>
        <v>/rsm:CrossIndustryInvoice
/rsm:SupplyChainTradeTransaction
/ram:ApplicableHeaderTradeSettlement
/ram:InvoiceeTradeParty
/ram:SpecifiedTaxRegistration</v>
      </c>
      <c r="AR871" s="143" t="str">
        <f t="shared" si="136"/>
        <v>/rsm:CrossIndustryInvoice/rsm:SupplyChainTradeTransaction/ram:ApplicableHeaderTradeSettlement/ram:InvoiceeTradeParty/ram:SpecifiedTaxRegistration</v>
      </c>
      <c r="AS871" s="124"/>
      <c r="AT871" s="129"/>
      <c r="AU871" s="141" t="str">
        <f t="shared" si="140"/>
        <v>0..n</v>
      </c>
      <c r="AV871" s="124"/>
      <c r="AW871" s="130"/>
      <c r="AX871" s="7"/>
      <c r="AY871" s="144" t="str">
        <f t="shared" si="141"/>
        <v>EXTENDED</v>
      </c>
      <c r="AZ871" s="144" t="str">
        <f t="shared" si="141"/>
        <v>EXTENDED FR B2B</v>
      </c>
      <c r="BA871" s="1"/>
      <c r="BB871" s="57"/>
      <c r="BE871"/>
      <c r="BF871" s="1"/>
      <c r="BG871" s="1"/>
      <c r="BH871" s="1"/>
      <c r="BI871" s="1"/>
      <c r="BJ871" s="1"/>
      <c r="BK871" s="1"/>
      <c r="BL871" s="1"/>
      <c r="BM871" s="1"/>
      <c r="BN871" s="1"/>
      <c r="BO871" s="1"/>
      <c r="BP871" s="1"/>
      <c r="BQ871" s="1"/>
      <c r="BR871" s="1"/>
      <c r="BS871" s="1"/>
      <c r="BT871" s="1"/>
      <c r="BU871" s="1"/>
      <c r="BV871" s="1"/>
      <c r="BW871" s="1"/>
      <c r="BX871" s="1"/>
      <c r="BY871" s="1"/>
      <c r="BZ871" s="1"/>
    </row>
    <row r="872" spans="1:78" s="59" customFormat="1" ht="105" x14ac:dyDescent="0.2">
      <c r="A872" s="45" t="str">
        <f t="shared" si="134"/>
        <v>EXT</v>
      </c>
      <c r="B872" s="45"/>
      <c r="C872" s="45"/>
      <c r="D872" s="215" t="s">
        <v>3431</v>
      </c>
      <c r="E872" s="61" t="s">
        <v>41</v>
      </c>
      <c r="F872" s="282" t="s">
        <v>5029</v>
      </c>
      <c r="G872" s="62">
        <f t="shared" si="142"/>
        <v>5</v>
      </c>
      <c r="H872" s="62" t="s">
        <v>32</v>
      </c>
      <c r="I872" s="64" t="s">
        <v>3</v>
      </c>
      <c r="J872" s="64"/>
      <c r="K872" s="65"/>
      <c r="L872" s="65"/>
      <c r="M872" s="65"/>
      <c r="N872" s="64"/>
      <c r="O872" s="66" t="s">
        <v>32</v>
      </c>
      <c r="P872" s="66" t="str">
        <f t="shared" si="143"/>
        <v>1..1</v>
      </c>
      <c r="Q872" s="6" t="s">
        <v>3700</v>
      </c>
      <c r="R872" s="67" t="s">
        <v>3701</v>
      </c>
      <c r="S872" s="66" t="s">
        <v>55</v>
      </c>
      <c r="T872" s="68" t="s">
        <v>56</v>
      </c>
      <c r="U872" s="62" t="s">
        <v>42</v>
      </c>
      <c r="V872" s="66"/>
      <c r="W872" s="69"/>
      <c r="X872" s="38"/>
      <c r="Y872" s="70" t="s">
        <v>47</v>
      </c>
      <c r="Z872" s="70" t="s">
        <v>48</v>
      </c>
      <c r="AA872" s="4"/>
      <c r="AB872" s="13" t="str">
        <f t="shared" si="132"/>
        <v>/rsm:CrossIndustryInvoice/rsm:SupplyChainTradeTransaction/ram:ApplicableHeaderTradeSettlement/ram:InvoiceeTradeParty/ram:SpecifiedTaxRegistration</v>
      </c>
      <c r="AC872" s="13" t="str">
        <f t="shared" si="133"/>
        <v>/ram:ID</v>
      </c>
      <c r="AD872" s="14">
        <f>COUNTIFS(R$4:R872,AB872)</f>
        <v>1</v>
      </c>
      <c r="AE872" s="1"/>
      <c r="AF872" s="61" t="str">
        <f t="shared" si="137"/>
        <v>EXT</v>
      </c>
      <c r="AG872" s="62">
        <f t="shared" si="139"/>
        <v>5</v>
      </c>
      <c r="AH872" s="62" t="str">
        <f t="shared" si="138"/>
        <v>1..1</v>
      </c>
      <c r="AI872" s="64" t="s">
        <v>1014</v>
      </c>
      <c r="AJ872" s="64"/>
      <c r="AK872" s="65"/>
      <c r="AL872" s="65"/>
      <c r="AM872" s="65"/>
      <c r="AN872" s="64"/>
      <c r="AO872" s="66" t="str">
        <f t="shared" si="136"/>
        <v>1..1</v>
      </c>
      <c r="AP872" s="66" t="str">
        <f t="shared" si="136"/>
        <v>1..1</v>
      </c>
      <c r="AQ872" s="6" t="str">
        <f t="shared" si="136"/>
        <v>/rsm:CrossIndustryInvoice
/rsm:SupplyChainTradeTransaction
/ram:ApplicableHeaderTradeSettlement
/ram:InvoiceeTradeParty
/ram:SpecifiedTaxRegistration
/ram:ID</v>
      </c>
      <c r="AR872" s="67" t="str">
        <f t="shared" si="136"/>
        <v>/rsm:CrossIndustryInvoice/rsm:SupplyChainTradeTransaction/ram:ApplicableHeaderTradeSettlement/ram:InvoiceeTradeParty/ram:SpecifiedTaxRegistration/ram:ID</v>
      </c>
      <c r="AS872" s="66" t="s">
        <v>55</v>
      </c>
      <c r="AT872" s="68" t="s">
        <v>56</v>
      </c>
      <c r="AU872" s="62" t="str">
        <f t="shared" si="140"/>
        <v>0..1</v>
      </c>
      <c r="AV872" s="66"/>
      <c r="AW872" s="69"/>
      <c r="AX872" s="7"/>
      <c r="AY872" s="70" t="str">
        <f t="shared" si="141"/>
        <v>EXTENDED</v>
      </c>
      <c r="AZ872" s="70" t="str">
        <f t="shared" si="141"/>
        <v>EXTENDED FR B2B</v>
      </c>
      <c r="BA872" s="1"/>
      <c r="BB872" s="57"/>
      <c r="BE872"/>
      <c r="BF872" s="1"/>
      <c r="BG872" s="1"/>
      <c r="BH872" s="1"/>
      <c r="BI872" s="1"/>
      <c r="BJ872" s="1"/>
      <c r="BK872" s="1"/>
      <c r="BL872" s="1"/>
      <c r="BM872" s="1"/>
      <c r="BN872" s="1"/>
      <c r="BO872" s="1"/>
      <c r="BP872" s="1"/>
      <c r="BQ872" s="1"/>
      <c r="BR872" s="1"/>
      <c r="BS872" s="1"/>
      <c r="BT872" s="1"/>
      <c r="BU872" s="1"/>
      <c r="BV872" s="1"/>
      <c r="BW872" s="1"/>
      <c r="BX872" s="1"/>
      <c r="BY872" s="1"/>
      <c r="BZ872" s="1"/>
    </row>
    <row r="873" spans="1:78" s="59" customFormat="1" ht="120" x14ac:dyDescent="0.2">
      <c r="A873" s="45" t="str">
        <f t="shared" si="134"/>
        <v>EXT</v>
      </c>
      <c r="B873" s="45"/>
      <c r="C873" s="45"/>
      <c r="D873" s="215" t="s">
        <v>3431</v>
      </c>
      <c r="E873" s="61" t="s">
        <v>41</v>
      </c>
      <c r="F873" s="282" t="e">
        <v>#N/A</v>
      </c>
      <c r="G873" s="62">
        <f t="shared" si="142"/>
        <v>6</v>
      </c>
      <c r="H873" s="62" t="s">
        <v>42</v>
      </c>
      <c r="I873" s="64" t="s">
        <v>498</v>
      </c>
      <c r="J873" s="64"/>
      <c r="K873" s="65" t="s">
        <v>1015</v>
      </c>
      <c r="L873" s="65"/>
      <c r="M873" s="65" t="s">
        <v>1016</v>
      </c>
      <c r="N873" s="64"/>
      <c r="O873" s="66" t="s">
        <v>32</v>
      </c>
      <c r="P873" s="66" t="str">
        <f t="shared" si="143"/>
        <v>1..1</v>
      </c>
      <c r="Q873" s="6" t="s">
        <v>3702</v>
      </c>
      <c r="R873" s="67" t="s">
        <v>3703</v>
      </c>
      <c r="S873" s="66" t="s">
        <v>35</v>
      </c>
      <c r="T873" s="68" t="s">
        <v>163</v>
      </c>
      <c r="U873" s="62" t="s">
        <v>42</v>
      </c>
      <c r="V873" s="66"/>
      <c r="W873" s="69"/>
      <c r="X873" s="38"/>
      <c r="Y873" s="70" t="s">
        <v>47</v>
      </c>
      <c r="Z873" s="70" t="s">
        <v>48</v>
      </c>
      <c r="AA873" s="4"/>
      <c r="AB873" s="13" t="str">
        <f t="shared" si="132"/>
        <v>/rsm:CrossIndustryInvoice/rsm:SupplyChainTradeTransaction/ram:ApplicableHeaderTradeSettlement/ram:InvoiceeTradeParty/ram:SpecifiedTaxRegistration/ram:ID</v>
      </c>
      <c r="AC873" s="13" t="str">
        <f t="shared" si="133"/>
        <v>/@schemeID</v>
      </c>
      <c r="AD873" s="14">
        <f>COUNTIFS(R$4:R873,AB873)</f>
        <v>1</v>
      </c>
      <c r="AE873" s="1"/>
      <c r="AF873" s="61" t="str">
        <f t="shared" si="137"/>
        <v>EXT</v>
      </c>
      <c r="AG873" s="62">
        <f t="shared" si="139"/>
        <v>6</v>
      </c>
      <c r="AH873" s="62" t="str">
        <f t="shared" si="138"/>
        <v>0..1</v>
      </c>
      <c r="AI873" s="64" t="s">
        <v>1019</v>
      </c>
      <c r="AJ873" s="64"/>
      <c r="AK873" s="65"/>
      <c r="AL873" s="65"/>
      <c r="AM873" s="65"/>
      <c r="AN873" s="64"/>
      <c r="AO873" s="66" t="str">
        <f t="shared" si="136"/>
        <v>1..1</v>
      </c>
      <c r="AP873" s="66" t="str">
        <f t="shared" si="136"/>
        <v>1..1</v>
      </c>
      <c r="AQ873" s="6" t="str">
        <f t="shared" si="136"/>
        <v>/rsm:CrossIndustryInvoice
/rsm:SupplyChainTradeTransaction
/ram:ApplicableHeaderTradeSettlement
/ram:InvoiceeTradeParty
/ram:SpecifiedTaxRegistration
/ram:ID
/@schemeID</v>
      </c>
      <c r="AR873" s="67" t="str">
        <f t="shared" si="136"/>
        <v>/rsm:CrossIndustryInvoice/rsm:SupplyChainTradeTransaction/ram:ApplicableHeaderTradeSettlement/ram:InvoiceeTradeParty/ram:SpecifiedTaxRegistration/ram:ID/@schemeID</v>
      </c>
      <c r="AS873" s="66" t="s">
        <v>35</v>
      </c>
      <c r="AT873" s="68" t="s">
        <v>163</v>
      </c>
      <c r="AU873" s="62" t="str">
        <f t="shared" si="140"/>
        <v>0..1</v>
      </c>
      <c r="AV873" s="66"/>
      <c r="AW873" s="69"/>
      <c r="AX873" s="7"/>
      <c r="AY873" s="70" t="str">
        <f t="shared" si="141"/>
        <v>EXTENDED</v>
      </c>
      <c r="AZ873" s="70" t="str">
        <f t="shared" si="141"/>
        <v>EXTENDED FR B2B</v>
      </c>
      <c r="BA873" s="1"/>
      <c r="BB873" s="57"/>
      <c r="BE873"/>
      <c r="BF873" s="1"/>
      <c r="BG873" s="1"/>
      <c r="BH873" s="1"/>
      <c r="BI873" s="1"/>
      <c r="BJ873" s="1"/>
      <c r="BK873" s="1"/>
      <c r="BL873" s="1"/>
      <c r="BM873" s="1"/>
      <c r="BN873" s="1"/>
      <c r="BO873" s="1"/>
      <c r="BP873" s="1"/>
      <c r="BQ873" s="1"/>
      <c r="BR873" s="1"/>
      <c r="BS873" s="1"/>
      <c r="BT873" s="1"/>
      <c r="BU873" s="1"/>
      <c r="BV873" s="1"/>
      <c r="BW873" s="1"/>
      <c r="BX873" s="1"/>
      <c r="BY873" s="1"/>
      <c r="BZ873" s="1"/>
    </row>
    <row r="874" spans="1:78" s="59" customFormat="1" ht="105" x14ac:dyDescent="0.2">
      <c r="A874" s="45" t="str">
        <f t="shared" si="134"/>
        <v>NO</v>
      </c>
      <c r="B874" s="45"/>
      <c r="C874" s="45"/>
      <c r="D874" s="211" t="s">
        <v>3431</v>
      </c>
      <c r="E874" s="212" t="s">
        <v>3704</v>
      </c>
      <c r="F874" s="311" t="s">
        <v>3704</v>
      </c>
      <c r="G874" s="218">
        <f t="shared" si="142"/>
        <v>3</v>
      </c>
      <c r="H874" s="94" t="s">
        <v>42</v>
      </c>
      <c r="I874" s="90" t="s">
        <v>3705</v>
      </c>
      <c r="J874" s="90" t="s">
        <v>3706</v>
      </c>
      <c r="K874" s="91" t="s">
        <v>3707</v>
      </c>
      <c r="L874" s="91" t="s">
        <v>3708</v>
      </c>
      <c r="M874" s="91" t="s">
        <v>35</v>
      </c>
      <c r="N874" s="90"/>
      <c r="O874" s="219" t="s">
        <v>42</v>
      </c>
      <c r="P874" s="219" t="str">
        <f t="shared" si="143"/>
        <v>0..1</v>
      </c>
      <c r="Q874" s="220" t="s">
        <v>3709</v>
      </c>
      <c r="R874" s="221" t="s">
        <v>3710</v>
      </c>
      <c r="S874" s="219" t="s">
        <v>35</v>
      </c>
      <c r="T874" s="184" t="s">
        <v>38</v>
      </c>
      <c r="U874" s="219" t="s">
        <v>42</v>
      </c>
      <c r="V874" s="219" t="s">
        <v>35</v>
      </c>
      <c r="W874" s="222" t="s">
        <v>35</v>
      </c>
      <c r="X874" s="38"/>
      <c r="Y874" s="184" t="s">
        <v>185</v>
      </c>
      <c r="Z874" s="184" t="s">
        <v>185</v>
      </c>
      <c r="AA874" s="4"/>
      <c r="AB874" s="13" t="str">
        <f t="shared" ref="AB874:AB989" si="144">IF(ISERROR(FIND("/",R874)),R874,LEFT(R874,FIND(CHAR(1),SUBSTITUTE(R874,"/",CHAR(1),LEN(R874)-LEN(SUBSTITUTE(R874,"/",""))))-1))</f>
        <v>/rsm:CrossIndustryInvoice/rsm:SupplyChainTradeTransaction/ram:ApplicableHeaderTradeSettlement</v>
      </c>
      <c r="AC874" s="13" t="str">
        <f t="shared" ref="AC874:AC989" si="145">IF(ISERROR(FIND("/",R874)),R874,MID(R874, FIND(CHAR(1),SUBSTITUTE(R874,"/",CHAR(1), LEN(R874)-LEN(SUBSTITUTE(R874,"/","")))), LEN(R874)))</f>
        <v>/ram:PayeeTradeParty</v>
      </c>
      <c r="AD874" s="14">
        <f>COUNTIFS(R$4:R874,AB874)</f>
        <v>1</v>
      </c>
      <c r="AE874" s="1"/>
      <c r="AF874" s="212" t="str">
        <f t="shared" si="137"/>
        <v>BG-10</v>
      </c>
      <c r="AG874" s="218">
        <f t="shared" si="139"/>
        <v>3</v>
      </c>
      <c r="AH874" s="94" t="str">
        <f t="shared" si="138"/>
        <v>0..1</v>
      </c>
      <c r="AI874" s="90" t="s">
        <v>3711</v>
      </c>
      <c r="AJ874" s="90" t="s">
        <v>3712</v>
      </c>
      <c r="AK874" s="91" t="s">
        <v>3713</v>
      </c>
      <c r="AL874" s="91" t="s">
        <v>3714</v>
      </c>
      <c r="AM874" s="91" t="s">
        <v>35</v>
      </c>
      <c r="AN874" s="90"/>
      <c r="AO874" s="219" t="str">
        <f t="shared" si="136"/>
        <v>0..1</v>
      </c>
      <c r="AP874" s="219" t="str">
        <f t="shared" si="136"/>
        <v>0..1</v>
      </c>
      <c r="AQ874" s="220" t="str">
        <f t="shared" si="136"/>
        <v>/rsm:CrossIndustryInvoice
/rsm:SupplyChainTradeTransaction
/ram:ApplicableHeaderTradeSettlement
/ram:PayeeTradeParty</v>
      </c>
      <c r="AR874" s="221" t="str">
        <f t="shared" si="136"/>
        <v>/rsm:CrossIndustryInvoice/rsm:SupplyChainTradeTransaction/ram:ApplicableHeaderTradeSettlement/ram:PayeeTradeParty</v>
      </c>
      <c r="AS874" s="219" t="s">
        <v>35</v>
      </c>
      <c r="AT874" s="184" t="s">
        <v>38</v>
      </c>
      <c r="AU874" s="219" t="str">
        <f t="shared" si="140"/>
        <v>0..1</v>
      </c>
      <c r="AV874" s="219" t="s">
        <v>35</v>
      </c>
      <c r="AW874" s="222" t="s">
        <v>35</v>
      </c>
      <c r="AX874" s="7"/>
      <c r="AY874" s="184" t="str">
        <f t="shared" si="141"/>
        <v>BASIC WL</v>
      </c>
      <c r="AZ874" s="184" t="str">
        <f t="shared" si="141"/>
        <v>BASIC WL</v>
      </c>
      <c r="BA874" s="1"/>
      <c r="BB874" s="57"/>
      <c r="BE874"/>
      <c r="BF874" s="1"/>
      <c r="BG874" s="1"/>
      <c r="BH874" s="1"/>
      <c r="BI874" s="1"/>
      <c r="BJ874" s="1"/>
      <c r="BK874" s="1"/>
      <c r="BL874" s="1"/>
      <c r="BM874" s="1"/>
      <c r="BN874" s="1"/>
      <c r="BO874" s="1"/>
      <c r="BP874" s="1"/>
      <c r="BQ874" s="1"/>
      <c r="BR874" s="1"/>
      <c r="BS874" s="1"/>
      <c r="BT874" s="1"/>
      <c r="BU874" s="1"/>
      <c r="BV874" s="1"/>
      <c r="BW874" s="1"/>
      <c r="BX874" s="1"/>
      <c r="BY874" s="1"/>
      <c r="BZ874" s="1"/>
    </row>
    <row r="875" spans="1:78" s="59" customFormat="1" ht="90" x14ac:dyDescent="0.2">
      <c r="A875" s="45" t="str">
        <f t="shared" si="134"/>
        <v>YES</v>
      </c>
      <c r="B875" s="45"/>
      <c r="C875" s="45"/>
      <c r="D875" s="213" t="s">
        <v>3431</v>
      </c>
      <c r="E875" s="214" t="s">
        <v>3715</v>
      </c>
      <c r="F875" s="312" t="e">
        <v>#N/A</v>
      </c>
      <c r="G875" s="66">
        <f t="shared" si="142"/>
        <v>4</v>
      </c>
      <c r="H875" s="66" t="s">
        <v>42</v>
      </c>
      <c r="I875" s="64" t="s">
        <v>3716</v>
      </c>
      <c r="J875" s="64" t="s">
        <v>3717</v>
      </c>
      <c r="K875" s="65" t="s">
        <v>3038</v>
      </c>
      <c r="L875" s="65"/>
      <c r="M875" s="65" t="s">
        <v>894</v>
      </c>
      <c r="N875" s="64" t="s">
        <v>90</v>
      </c>
      <c r="O875" s="66" t="s">
        <v>42</v>
      </c>
      <c r="P875" s="66" t="str">
        <f t="shared" si="143"/>
        <v>0..1</v>
      </c>
      <c r="Q875" s="2" t="s">
        <v>3718</v>
      </c>
      <c r="R875" s="75" t="s">
        <v>3719</v>
      </c>
      <c r="S875" s="66" t="s">
        <v>55</v>
      </c>
      <c r="T875" s="68" t="s">
        <v>56</v>
      </c>
      <c r="U875" s="66" t="s">
        <v>62</v>
      </c>
      <c r="V875" s="66" t="s">
        <v>1557</v>
      </c>
      <c r="W875" s="69" t="s">
        <v>894</v>
      </c>
      <c r="X875" s="38"/>
      <c r="Y875" s="68" t="s">
        <v>185</v>
      </c>
      <c r="Z875" s="68" t="s">
        <v>185</v>
      </c>
      <c r="AA875" s="4"/>
      <c r="AB875" s="13" t="str">
        <f t="shared" si="144"/>
        <v>/rsm:CrossIndustryInvoice/rsm:SupplyChainTradeTransaction/ram:ApplicableHeaderTradeSettlement/ram:PayeeTradeParty</v>
      </c>
      <c r="AC875" s="13" t="str">
        <f t="shared" si="145"/>
        <v>/ram:ID</v>
      </c>
      <c r="AD875" s="14">
        <f>COUNTIFS(R$4:R875,AB875)</f>
        <v>1</v>
      </c>
      <c r="AE875" s="1"/>
      <c r="AF875" s="214" t="str">
        <f t="shared" si="137"/>
        <v>BT-60</v>
      </c>
      <c r="AG875" s="66">
        <f t="shared" si="139"/>
        <v>4</v>
      </c>
      <c r="AH875" s="66" t="str">
        <f t="shared" si="138"/>
        <v>0..1</v>
      </c>
      <c r="AI875" s="64" t="s">
        <v>3720</v>
      </c>
      <c r="AJ875" s="64" t="s">
        <v>3721</v>
      </c>
      <c r="AK875" s="65" t="s">
        <v>3722</v>
      </c>
      <c r="AL875" s="65"/>
      <c r="AM875" s="65" t="s">
        <v>35</v>
      </c>
      <c r="AN875" s="64" t="s">
        <v>99</v>
      </c>
      <c r="AO875" s="66" t="str">
        <f t="shared" si="136"/>
        <v>0..1</v>
      </c>
      <c r="AP875" s="66" t="str">
        <f t="shared" si="136"/>
        <v>0..1</v>
      </c>
      <c r="AQ875" s="2" t="str">
        <f t="shared" si="136"/>
        <v>/rsm:CrossIndustryInvoice
/rsm:SupplyChainTradeTransaction
/ram:ApplicableHeaderTradeSettlement
/ram:PayeeTradeParty
/ram:ID</v>
      </c>
      <c r="AR875" s="75" t="str">
        <f t="shared" si="136"/>
        <v>/rsm:CrossIndustryInvoice/rsm:SupplyChainTradeTransaction/ram:ApplicableHeaderTradeSettlement/ram:PayeeTradeParty/ram:ID</v>
      </c>
      <c r="AS875" s="66" t="s">
        <v>55</v>
      </c>
      <c r="AT875" s="68" t="s">
        <v>56</v>
      </c>
      <c r="AU875" s="66" t="str">
        <f t="shared" si="140"/>
        <v>0..n</v>
      </c>
      <c r="AV875" s="66" t="s">
        <v>1557</v>
      </c>
      <c r="AW875" s="69" t="s">
        <v>894</v>
      </c>
      <c r="AX875" s="7"/>
      <c r="AY875" s="68" t="str">
        <f t="shared" si="141"/>
        <v>BASIC WL</v>
      </c>
      <c r="AZ875" s="68" t="str">
        <f t="shared" si="141"/>
        <v>BASIC WL</v>
      </c>
      <c r="BA875" s="1"/>
      <c r="BB875" s="57"/>
      <c r="BE875"/>
      <c r="BF875" s="1"/>
      <c r="BG875" s="1"/>
      <c r="BH875" s="1"/>
      <c r="BI875" s="1"/>
      <c r="BJ875" s="1"/>
      <c r="BK875" s="1"/>
      <c r="BL875" s="1"/>
      <c r="BM875" s="1"/>
      <c r="BN875" s="1"/>
      <c r="BO875" s="1"/>
      <c r="BP875" s="1"/>
      <c r="BQ875" s="1"/>
      <c r="BR875" s="1"/>
      <c r="BS875" s="1"/>
      <c r="BT875" s="1"/>
      <c r="BU875" s="1"/>
      <c r="BV875" s="1"/>
      <c r="BW875" s="1"/>
      <c r="BX875" s="1"/>
      <c r="BY875" s="1"/>
      <c r="BZ875" s="1"/>
    </row>
    <row r="876" spans="1:78" s="59" customFormat="1" ht="90" x14ac:dyDescent="0.2">
      <c r="A876" s="45" t="str">
        <f t="shared" ref="A876:A991" si="146">IF(LEFT(E876,2)="BG","NO",IF(LEN(E876)-LEN(SUBSTITUTE(E876,"-",""))&gt;1,"NO",IF(E876="EXT","EXT","YES")))</f>
        <v>NO</v>
      </c>
      <c r="B876" s="45"/>
      <c r="C876" s="131" t="s">
        <v>5071</v>
      </c>
      <c r="D876" s="213" t="s">
        <v>3431</v>
      </c>
      <c r="E876" s="214" t="s">
        <v>3723</v>
      </c>
      <c r="F876" s="312" t="s">
        <v>3715</v>
      </c>
      <c r="G876" s="66">
        <f t="shared" si="142"/>
        <v>4</v>
      </c>
      <c r="H876" s="66" t="s">
        <v>42</v>
      </c>
      <c r="I876" s="97" t="s">
        <v>3724</v>
      </c>
      <c r="J876" s="64" t="s">
        <v>35</v>
      </c>
      <c r="K876" s="65" t="s">
        <v>894</v>
      </c>
      <c r="L876" s="65"/>
      <c r="M876" s="65" t="s">
        <v>894</v>
      </c>
      <c r="N876" s="64"/>
      <c r="O876" s="66" t="s">
        <v>42</v>
      </c>
      <c r="P876" s="66" t="s">
        <v>62</v>
      </c>
      <c r="Q876" s="2" t="s">
        <v>3725</v>
      </c>
      <c r="R876" s="75" t="s">
        <v>3726</v>
      </c>
      <c r="S876" s="66" t="s">
        <v>35</v>
      </c>
      <c r="T876" s="68"/>
      <c r="U876" s="66" t="s">
        <v>62</v>
      </c>
      <c r="V876" s="66" t="s">
        <v>1557</v>
      </c>
      <c r="W876" s="69" t="s">
        <v>894</v>
      </c>
      <c r="X876" s="38"/>
      <c r="Y876" s="68" t="s">
        <v>185</v>
      </c>
      <c r="Z876" s="68" t="s">
        <v>185</v>
      </c>
      <c r="AA876" s="4"/>
      <c r="AB876" s="13" t="str">
        <f t="shared" si="144"/>
        <v>/rsm:CrossIndustryInvoice/rsm:SupplyChainTradeTransaction/ram:ApplicableHeaderTradeSettlement/ram:PayeeTradeParty</v>
      </c>
      <c r="AC876" s="13" t="str">
        <f t="shared" si="145"/>
        <v>/ram:GlobalID</v>
      </c>
      <c r="AD876" s="14">
        <f>COUNTIFS(R$4:R876,AB876)</f>
        <v>1</v>
      </c>
      <c r="AE876" s="1"/>
      <c r="AF876" s="214" t="str">
        <f t="shared" si="137"/>
        <v>BT-60-0</v>
      </c>
      <c r="AG876" s="66">
        <f t="shared" si="139"/>
        <v>4</v>
      </c>
      <c r="AH876" s="66" t="str">
        <f t="shared" si="138"/>
        <v>0..1</v>
      </c>
      <c r="AI876" s="97" t="s">
        <v>3720</v>
      </c>
      <c r="AJ876" s="64" t="s">
        <v>35</v>
      </c>
      <c r="AK876" s="65" t="s">
        <v>1569</v>
      </c>
      <c r="AL876" s="65"/>
      <c r="AM876" s="65" t="s">
        <v>35</v>
      </c>
      <c r="AN876" s="64"/>
      <c r="AO876" s="66" t="str">
        <f t="shared" si="136"/>
        <v>0..1</v>
      </c>
      <c r="AP876" s="66" t="str">
        <f t="shared" si="136"/>
        <v>0..n</v>
      </c>
      <c r="AQ876" s="2" t="str">
        <f t="shared" si="136"/>
        <v>/rsm:CrossIndustryInvoice
/rsm:SupplyChainTradeTransaction
/ram:ApplicableHeaderTradeSettlement
/ram:PayeeTradeParty
/ram:GlobalID</v>
      </c>
      <c r="AR876" s="75" t="str">
        <f t="shared" si="136"/>
        <v>/rsm:CrossIndustryInvoice/rsm:SupplyChainTradeTransaction/ram:ApplicableHeaderTradeSettlement/ram:PayeeTradeParty/ram:GlobalID</v>
      </c>
      <c r="AS876" s="66" t="s">
        <v>35</v>
      </c>
      <c r="AT876" s="68"/>
      <c r="AU876" s="66" t="str">
        <f t="shared" si="140"/>
        <v>0..n</v>
      </c>
      <c r="AV876" s="66" t="s">
        <v>1557</v>
      </c>
      <c r="AW876" s="69" t="s">
        <v>894</v>
      </c>
      <c r="AX876" s="7"/>
      <c r="AY876" s="68" t="str">
        <f t="shared" si="141"/>
        <v>BASIC WL</v>
      </c>
      <c r="AZ876" s="68" t="str">
        <f t="shared" si="141"/>
        <v>BASIC WL</v>
      </c>
      <c r="BA876" s="1"/>
      <c r="BB876" s="57"/>
      <c r="BE876"/>
      <c r="BF876" s="1"/>
      <c r="BG876" s="1"/>
      <c r="BH876" s="1"/>
      <c r="BI876" s="1"/>
      <c r="BJ876" s="1"/>
      <c r="BK876" s="1"/>
      <c r="BL876" s="1"/>
      <c r="BM876" s="1"/>
      <c r="BN876" s="1"/>
      <c r="BO876" s="1"/>
      <c r="BP876" s="1"/>
      <c r="BQ876" s="1"/>
      <c r="BR876" s="1"/>
      <c r="BS876" s="1"/>
      <c r="BT876" s="1"/>
      <c r="BU876" s="1"/>
      <c r="BV876" s="1"/>
      <c r="BW876" s="1"/>
      <c r="BX876" s="1"/>
      <c r="BY876" s="1"/>
      <c r="BZ876" s="1"/>
    </row>
    <row r="877" spans="1:78" s="59" customFormat="1" ht="105" x14ac:dyDescent="0.2">
      <c r="A877" s="45" t="str">
        <f t="shared" si="146"/>
        <v>NO</v>
      </c>
      <c r="B877" s="45"/>
      <c r="C877" s="45"/>
      <c r="D877" s="213" t="s">
        <v>3431</v>
      </c>
      <c r="E877" s="214" t="s">
        <v>3727</v>
      </c>
      <c r="F877" s="312" t="s">
        <v>3727</v>
      </c>
      <c r="G877" s="66">
        <f t="shared" si="142"/>
        <v>5</v>
      </c>
      <c r="H877" s="66" t="s">
        <v>32</v>
      </c>
      <c r="I877" s="97" t="s">
        <v>443</v>
      </c>
      <c r="J877" s="64" t="s">
        <v>3728</v>
      </c>
      <c r="K877" s="65" t="s">
        <v>326</v>
      </c>
      <c r="L877" s="65"/>
      <c r="M877" s="65" t="s">
        <v>35</v>
      </c>
      <c r="N877" s="64"/>
      <c r="O877" s="66" t="s">
        <v>32</v>
      </c>
      <c r="P877" s="66" t="str">
        <f t="shared" si="143"/>
        <v>1..1</v>
      </c>
      <c r="Q877" s="2" t="s">
        <v>3729</v>
      </c>
      <c r="R877" s="75" t="s">
        <v>3730</v>
      </c>
      <c r="S877" s="66" t="s">
        <v>329</v>
      </c>
      <c r="T877" s="68" t="s">
        <v>163</v>
      </c>
      <c r="U877" s="66" t="s">
        <v>42</v>
      </c>
      <c r="V877" s="66" t="s">
        <v>35</v>
      </c>
      <c r="W877" s="69" t="s">
        <v>35</v>
      </c>
      <c r="X877" s="38"/>
      <c r="Y877" s="68" t="s">
        <v>185</v>
      </c>
      <c r="Z877" s="68" t="s">
        <v>185</v>
      </c>
      <c r="AA877" s="4"/>
      <c r="AB877" s="13" t="str">
        <f t="shared" si="144"/>
        <v>/rsm:CrossIndustryInvoice/rsm:SupplyChainTradeTransaction/ram:ApplicableHeaderTradeSettlement/ram:PayeeTradeParty/ram:GlobalID</v>
      </c>
      <c r="AC877" s="13" t="str">
        <f t="shared" si="145"/>
        <v>/@schemeID</v>
      </c>
      <c r="AD877" s="14">
        <f>COUNTIFS(R$4:R877,AB877)</f>
        <v>1</v>
      </c>
      <c r="AE877" s="1"/>
      <c r="AF877" s="214" t="str">
        <f t="shared" si="137"/>
        <v>BT-60-1</v>
      </c>
      <c r="AG877" s="66">
        <f t="shared" si="139"/>
        <v>5</v>
      </c>
      <c r="AH877" s="66" t="str">
        <f t="shared" si="138"/>
        <v>1..1</v>
      </c>
      <c r="AI877" s="97" t="s">
        <v>330</v>
      </c>
      <c r="AJ877" s="64" t="s">
        <v>3728</v>
      </c>
      <c r="AK877" s="65" t="s">
        <v>331</v>
      </c>
      <c r="AL877" s="65"/>
      <c r="AM877" s="65" t="s">
        <v>35</v>
      </c>
      <c r="AN877" s="64"/>
      <c r="AO877" s="66" t="str">
        <f t="shared" si="136"/>
        <v>1..1</v>
      </c>
      <c r="AP877" s="66" t="str">
        <f t="shared" si="136"/>
        <v>1..1</v>
      </c>
      <c r="AQ877" s="2" t="str">
        <f t="shared" si="136"/>
        <v>/rsm:CrossIndustryInvoice
/rsm:SupplyChainTradeTransaction
/ram:ApplicableHeaderTradeSettlement
/ram:PayeeTradeParty
/ram:GlobalID
/@schemeID</v>
      </c>
      <c r="AR877" s="75" t="str">
        <f t="shared" si="136"/>
        <v>/rsm:CrossIndustryInvoice/rsm:SupplyChainTradeTransaction/ram:ApplicableHeaderTradeSettlement/ram:PayeeTradeParty/ram:GlobalID/@schemeID</v>
      </c>
      <c r="AS877" s="66" t="s">
        <v>329</v>
      </c>
      <c r="AT877" s="68" t="s">
        <v>163</v>
      </c>
      <c r="AU877" s="66" t="str">
        <f t="shared" si="140"/>
        <v>0..1</v>
      </c>
      <c r="AV877" s="66" t="s">
        <v>35</v>
      </c>
      <c r="AW877" s="69" t="s">
        <v>35</v>
      </c>
      <c r="AX877" s="7"/>
      <c r="AY877" s="68" t="str">
        <f t="shared" si="141"/>
        <v>BASIC WL</v>
      </c>
      <c r="AZ877" s="68" t="str">
        <f t="shared" si="141"/>
        <v>BASIC WL</v>
      </c>
      <c r="BA877" s="1"/>
      <c r="BB877" s="57"/>
      <c r="BE877"/>
      <c r="BF877" s="1"/>
      <c r="BG877" s="1"/>
      <c r="BH877" s="1"/>
      <c r="BI877" s="1"/>
      <c r="BJ877" s="1"/>
      <c r="BK877" s="1"/>
      <c r="BL877" s="1"/>
      <c r="BM877" s="1"/>
      <c r="BN877" s="1"/>
      <c r="BO877" s="1"/>
      <c r="BP877" s="1"/>
      <c r="BQ877" s="1"/>
      <c r="BR877" s="1"/>
      <c r="BS877" s="1"/>
      <c r="BT877" s="1"/>
      <c r="BU877" s="1"/>
      <c r="BV877" s="1"/>
      <c r="BW877" s="1"/>
      <c r="BX877" s="1"/>
      <c r="BY877" s="1"/>
      <c r="BZ877" s="1"/>
    </row>
    <row r="878" spans="1:78" s="59" customFormat="1" ht="90" x14ac:dyDescent="0.2">
      <c r="A878" s="45" t="str">
        <f t="shared" si="146"/>
        <v>YES</v>
      </c>
      <c r="B878" s="45"/>
      <c r="C878" s="45"/>
      <c r="D878" s="213" t="s">
        <v>3431</v>
      </c>
      <c r="E878" s="214" t="s">
        <v>3731</v>
      </c>
      <c r="F878" s="312" t="s">
        <v>3731</v>
      </c>
      <c r="G878" s="66">
        <f t="shared" si="142"/>
        <v>4</v>
      </c>
      <c r="H878" s="66" t="s">
        <v>32</v>
      </c>
      <c r="I878" s="64" t="s">
        <v>3732</v>
      </c>
      <c r="J878" s="64" t="s">
        <v>3733</v>
      </c>
      <c r="K878" s="65" t="s">
        <v>3734</v>
      </c>
      <c r="L878" s="65" t="s">
        <v>3735</v>
      </c>
      <c r="M878" s="65" t="s">
        <v>3736</v>
      </c>
      <c r="N878" s="64" t="s">
        <v>70</v>
      </c>
      <c r="O878" s="66" t="s">
        <v>32</v>
      </c>
      <c r="P878" s="66" t="str">
        <f t="shared" si="143"/>
        <v>1..1</v>
      </c>
      <c r="Q878" s="2" t="s">
        <v>3737</v>
      </c>
      <c r="R878" s="75" t="s">
        <v>3738</v>
      </c>
      <c r="S878" s="66" t="s">
        <v>73</v>
      </c>
      <c r="T878" s="68" t="s">
        <v>56</v>
      </c>
      <c r="U878" s="66" t="s">
        <v>42</v>
      </c>
      <c r="V878" s="66" t="s">
        <v>35</v>
      </c>
      <c r="W878" s="69" t="s">
        <v>35</v>
      </c>
      <c r="X878" s="38"/>
      <c r="Y878" s="68" t="s">
        <v>185</v>
      </c>
      <c r="Z878" s="68" t="s">
        <v>185</v>
      </c>
      <c r="AA878" s="4"/>
      <c r="AB878" s="13" t="str">
        <f t="shared" si="144"/>
        <v>/rsm:CrossIndustryInvoice/rsm:SupplyChainTradeTransaction/ram:ApplicableHeaderTradeSettlement/ram:PayeeTradeParty</v>
      </c>
      <c r="AC878" s="13" t="str">
        <f t="shared" si="145"/>
        <v>/ram:Name</v>
      </c>
      <c r="AD878" s="14">
        <f>COUNTIFS(R$4:R878,AB878)</f>
        <v>1</v>
      </c>
      <c r="AE878" s="1"/>
      <c r="AF878" s="214" t="str">
        <f t="shared" si="137"/>
        <v>BT-59</v>
      </c>
      <c r="AG878" s="66">
        <f t="shared" si="139"/>
        <v>4</v>
      </c>
      <c r="AH878" s="66" t="str">
        <f t="shared" si="138"/>
        <v>1..1</v>
      </c>
      <c r="AI878" s="64" t="s">
        <v>3739</v>
      </c>
      <c r="AJ878" s="64" t="s">
        <v>3740</v>
      </c>
      <c r="AK878" s="65" t="s">
        <v>3741</v>
      </c>
      <c r="AL878" s="65" t="s">
        <v>3742</v>
      </c>
      <c r="AM878" s="65" t="s">
        <v>3743</v>
      </c>
      <c r="AN878" s="64" t="s">
        <v>78</v>
      </c>
      <c r="AO878" s="66" t="str">
        <f t="shared" si="136"/>
        <v>1..1</v>
      </c>
      <c r="AP878" s="66" t="str">
        <f t="shared" si="136"/>
        <v>1..1</v>
      </c>
      <c r="AQ878" s="2" t="str">
        <f t="shared" si="136"/>
        <v>/rsm:CrossIndustryInvoice
/rsm:SupplyChainTradeTransaction
/ram:ApplicableHeaderTradeSettlement
/ram:PayeeTradeParty
/ram:Name</v>
      </c>
      <c r="AR878" s="75" t="str">
        <f t="shared" si="136"/>
        <v>/rsm:CrossIndustryInvoice/rsm:SupplyChainTradeTransaction/ram:ApplicableHeaderTradeSettlement/ram:PayeeTradeParty/ram:Name</v>
      </c>
      <c r="AS878" s="66" t="s">
        <v>73</v>
      </c>
      <c r="AT878" s="68" t="s">
        <v>56</v>
      </c>
      <c r="AU878" s="66" t="str">
        <f t="shared" si="140"/>
        <v>0..1</v>
      </c>
      <c r="AV878" s="66" t="s">
        <v>35</v>
      </c>
      <c r="AW878" s="69" t="s">
        <v>35</v>
      </c>
      <c r="AX878" s="7"/>
      <c r="AY878" s="68" t="str">
        <f t="shared" si="141"/>
        <v>BASIC WL</v>
      </c>
      <c r="AZ878" s="68" t="str">
        <f t="shared" si="141"/>
        <v>BASIC WL</v>
      </c>
      <c r="BA878" s="1"/>
      <c r="BB878" s="57"/>
      <c r="BE878"/>
      <c r="BF878" s="1"/>
      <c r="BG878" s="1"/>
      <c r="BH878" s="1"/>
      <c r="BI878" s="1"/>
      <c r="BJ878" s="1"/>
      <c r="BK878" s="1"/>
      <c r="BL878" s="1"/>
      <c r="BM878" s="1"/>
      <c r="BN878" s="1"/>
      <c r="BO878" s="1"/>
      <c r="BP878" s="1"/>
      <c r="BQ878" s="1"/>
      <c r="BR878" s="1"/>
      <c r="BS878" s="1"/>
      <c r="BT878" s="1"/>
      <c r="BU878" s="1"/>
      <c r="BV878" s="1"/>
      <c r="BW878" s="1"/>
      <c r="BX878" s="1"/>
      <c r="BY878" s="1"/>
      <c r="BZ878" s="1"/>
    </row>
    <row r="879" spans="1:78" s="59" customFormat="1" ht="90" x14ac:dyDescent="0.2">
      <c r="A879" s="45" t="str">
        <f t="shared" si="146"/>
        <v>EXT</v>
      </c>
      <c r="B879" s="131" t="s">
        <v>2079</v>
      </c>
      <c r="C879" s="131"/>
      <c r="D879" s="213" t="s">
        <v>3431</v>
      </c>
      <c r="E879" s="61" t="s">
        <v>41</v>
      </c>
      <c r="F879" s="282" t="s">
        <v>5030</v>
      </c>
      <c r="G879" s="62">
        <f t="shared" si="142"/>
        <v>4</v>
      </c>
      <c r="H879" s="62" t="s">
        <v>42</v>
      </c>
      <c r="I879" s="64" t="s">
        <v>3744</v>
      </c>
      <c r="J879" s="64" t="s">
        <v>3745</v>
      </c>
      <c r="K879" s="65" t="s">
        <v>3746</v>
      </c>
      <c r="L879" s="65"/>
      <c r="M879" s="65"/>
      <c r="N879" s="64" t="s">
        <v>70</v>
      </c>
      <c r="O879" s="66" t="s">
        <v>42</v>
      </c>
      <c r="P879" s="66" t="s">
        <v>42</v>
      </c>
      <c r="Q879" s="6" t="s">
        <v>3747</v>
      </c>
      <c r="R879" s="67" t="s">
        <v>3748</v>
      </c>
      <c r="S879" s="66" t="s">
        <v>131</v>
      </c>
      <c r="T879" s="68" t="s">
        <v>56</v>
      </c>
      <c r="U879" s="62" t="s">
        <v>62</v>
      </c>
      <c r="V879" s="66" t="s">
        <v>35</v>
      </c>
      <c r="W879" s="69" t="s">
        <v>35</v>
      </c>
      <c r="X879" s="38"/>
      <c r="Y879" s="70" t="s">
        <v>47</v>
      </c>
      <c r="Z879" s="70" t="s">
        <v>48</v>
      </c>
      <c r="AA879" s="4"/>
      <c r="AB879" s="13" t="str">
        <f t="shared" si="144"/>
        <v>/rsm:CrossIndustryInvoice/rsm:SupplyChainTradeTransaction/ram:ApplicableHeaderTradeSettlement/ram:PayeeTradeParty</v>
      </c>
      <c r="AC879" s="13" t="str">
        <f t="shared" si="145"/>
        <v>/ram:RoleCode</v>
      </c>
      <c r="AD879" s="14">
        <f>COUNTIFS(R$4:R879,AB879)</f>
        <v>1</v>
      </c>
      <c r="AE879" s="1"/>
      <c r="AF879" s="61" t="str">
        <f t="shared" si="137"/>
        <v>EXT</v>
      </c>
      <c r="AG879" s="62">
        <f t="shared" si="139"/>
        <v>4</v>
      </c>
      <c r="AH879" s="62" t="str">
        <f t="shared" si="138"/>
        <v>0..1</v>
      </c>
      <c r="AI879" s="64" t="s">
        <v>3749</v>
      </c>
      <c r="AJ879" s="64" t="s">
        <v>3750</v>
      </c>
      <c r="AK879" s="65" t="s">
        <v>3751</v>
      </c>
      <c r="AL879" s="65"/>
      <c r="AM879" s="65"/>
      <c r="AN879" s="64" t="s">
        <v>128</v>
      </c>
      <c r="AO879" s="66" t="str">
        <f t="shared" si="136"/>
        <v>0..1</v>
      </c>
      <c r="AP879" s="66" t="str">
        <f t="shared" si="136"/>
        <v>0..1</v>
      </c>
      <c r="AQ879" s="6" t="str">
        <f t="shared" si="136"/>
        <v>/rsm:CrossIndustryInvoice
/rsm:SupplyChainTradeTransaction
/ram:ApplicableHeaderTradeSettlement
/ram:PayeeTradeParty
/ram:RoleCode</v>
      </c>
      <c r="AR879" s="67" t="str">
        <f t="shared" si="136"/>
        <v>/rsm:CrossIndustryInvoice/rsm:SupplyChainTradeTransaction/ram:ApplicableHeaderTradeSettlement/ram:PayeeTradeParty/ram:RoleCode</v>
      </c>
      <c r="AS879" s="66" t="s">
        <v>131</v>
      </c>
      <c r="AT879" s="68" t="s">
        <v>56</v>
      </c>
      <c r="AU879" s="62" t="str">
        <f t="shared" si="140"/>
        <v>0..n</v>
      </c>
      <c r="AV879" s="66" t="s">
        <v>35</v>
      </c>
      <c r="AW879" s="69" t="s">
        <v>35</v>
      </c>
      <c r="AX879" s="7"/>
      <c r="AY879" s="70" t="str">
        <f t="shared" si="141"/>
        <v>EXTENDED</v>
      </c>
      <c r="AZ879" s="70" t="str">
        <f t="shared" si="141"/>
        <v>EXTENDED FR B2B</v>
      </c>
      <c r="BA879" s="1"/>
      <c r="BB879" s="57"/>
      <c r="BE879"/>
      <c r="BF879" s="1"/>
      <c r="BG879" s="1"/>
      <c r="BH879" s="1"/>
      <c r="BI879" s="1"/>
      <c r="BJ879" s="1"/>
      <c r="BK879" s="1"/>
      <c r="BL879" s="1"/>
      <c r="BM879" s="1"/>
      <c r="BN879" s="1"/>
      <c r="BO879" s="1"/>
      <c r="BP879" s="1"/>
      <c r="BQ879" s="1"/>
      <c r="BR879" s="1"/>
      <c r="BS879" s="1"/>
      <c r="BT879" s="1"/>
      <c r="BU879" s="1"/>
      <c r="BV879" s="1"/>
      <c r="BW879" s="1"/>
      <c r="BX879" s="1"/>
      <c r="BY879" s="1"/>
      <c r="BZ879" s="1"/>
    </row>
    <row r="880" spans="1:78" s="59" customFormat="1" ht="90" x14ac:dyDescent="0.2">
      <c r="A880" s="45" t="str">
        <f t="shared" si="146"/>
        <v>NO</v>
      </c>
      <c r="B880" s="45"/>
      <c r="C880" s="45"/>
      <c r="D880" s="213" t="s">
        <v>3431</v>
      </c>
      <c r="E880" s="223" t="s">
        <v>3752</v>
      </c>
      <c r="F880" s="313" t="e">
        <v>#N/A</v>
      </c>
      <c r="G880" s="124">
        <f t="shared" si="142"/>
        <v>4</v>
      </c>
      <c r="H880" s="124" t="s">
        <v>42</v>
      </c>
      <c r="I880" s="138" t="s">
        <v>3753</v>
      </c>
      <c r="J880" s="125"/>
      <c r="K880" s="126"/>
      <c r="L880" s="126"/>
      <c r="M880" s="126"/>
      <c r="N880" s="125"/>
      <c r="O880" s="124" t="s">
        <v>42</v>
      </c>
      <c r="P880" s="124" t="str">
        <f t="shared" si="143"/>
        <v>0..1</v>
      </c>
      <c r="Q880" s="127" t="s">
        <v>3754</v>
      </c>
      <c r="R880" s="128" t="s">
        <v>3755</v>
      </c>
      <c r="S880" s="124"/>
      <c r="T880" s="129"/>
      <c r="U880" s="124" t="s">
        <v>42</v>
      </c>
      <c r="V880" s="124"/>
      <c r="W880" s="130"/>
      <c r="X880" s="38"/>
      <c r="Y880" s="129" t="s">
        <v>185</v>
      </c>
      <c r="Z880" s="129" t="s">
        <v>185</v>
      </c>
      <c r="AA880" s="4"/>
      <c r="AB880" s="13" t="str">
        <f t="shared" si="144"/>
        <v>/rsm:CrossIndustryInvoice/rsm:SupplyChainTradeTransaction/ram:ApplicableHeaderTradeSettlement/ram:PayeeTradeParty</v>
      </c>
      <c r="AC880" s="13" t="str">
        <f t="shared" si="145"/>
        <v>/ram:SpecifiedLegalOrganization</v>
      </c>
      <c r="AD880" s="14">
        <f>COUNTIFS(R$4:R880,AB880)</f>
        <v>1</v>
      </c>
      <c r="AE880" s="1"/>
      <c r="AF880" s="223" t="str">
        <f t="shared" si="137"/>
        <v>BT-61-00</v>
      </c>
      <c r="AG880" s="124">
        <f t="shared" si="139"/>
        <v>4</v>
      </c>
      <c r="AH880" s="124" t="str">
        <f t="shared" si="138"/>
        <v>0..1</v>
      </c>
      <c r="AI880" s="138" t="s">
        <v>3756</v>
      </c>
      <c r="AJ880" s="125"/>
      <c r="AK880" s="126"/>
      <c r="AL880" s="126"/>
      <c r="AM880" s="126" t="s">
        <v>35</v>
      </c>
      <c r="AN880" s="125"/>
      <c r="AO880" s="124" t="str">
        <f t="shared" si="136"/>
        <v>0..1</v>
      </c>
      <c r="AP880" s="124" t="str">
        <f t="shared" si="136"/>
        <v>0..1</v>
      </c>
      <c r="AQ880" s="127" t="str">
        <f t="shared" si="136"/>
        <v>/rsm:CrossIndustryInvoice
/rsm:SupplyChainTradeTransaction
/ram:ApplicableHeaderTradeSettlement
/ram:PayeeTradeParty
/ram:SpecifiedLegalOrganization</v>
      </c>
      <c r="AR880" s="128" t="str">
        <f t="shared" si="136"/>
        <v>/rsm:CrossIndustryInvoice/rsm:SupplyChainTradeTransaction/ram:ApplicableHeaderTradeSettlement/ram:PayeeTradeParty/ram:SpecifiedLegalOrganization</v>
      </c>
      <c r="AS880" s="124"/>
      <c r="AT880" s="129"/>
      <c r="AU880" s="124" t="str">
        <f t="shared" si="140"/>
        <v>0..1</v>
      </c>
      <c r="AV880" s="124"/>
      <c r="AW880" s="130"/>
      <c r="AX880" s="7"/>
      <c r="AY880" s="129" t="str">
        <f t="shared" si="141"/>
        <v>BASIC WL</v>
      </c>
      <c r="AZ880" s="129" t="str">
        <f t="shared" si="141"/>
        <v>BASIC WL</v>
      </c>
      <c r="BA880" s="1"/>
      <c r="BB880" s="57"/>
      <c r="BE880"/>
      <c r="BF880" s="1"/>
      <c r="BG880" s="1"/>
      <c r="BH880" s="1"/>
      <c r="BI880" s="1"/>
      <c r="BJ880" s="1"/>
      <c r="BK880" s="1"/>
      <c r="BL880" s="1"/>
      <c r="BM880" s="1"/>
      <c r="BN880" s="1"/>
      <c r="BO880" s="1"/>
      <c r="BP880" s="1"/>
      <c r="BQ880" s="1"/>
      <c r="BR880" s="1"/>
      <c r="BS880" s="1"/>
      <c r="BT880" s="1"/>
      <c r="BU880" s="1"/>
      <c r="BV880" s="1"/>
      <c r="BW880" s="1"/>
      <c r="BX880" s="1"/>
      <c r="BY880" s="1"/>
      <c r="BZ880" s="1"/>
    </row>
    <row r="881" spans="1:78" s="59" customFormat="1" ht="105" x14ac:dyDescent="0.2">
      <c r="A881" s="45" t="str">
        <f t="shared" si="146"/>
        <v>YES</v>
      </c>
      <c r="B881" s="45"/>
      <c r="C881" s="45"/>
      <c r="D881" s="213" t="s">
        <v>3431</v>
      </c>
      <c r="E881" s="214" t="s">
        <v>3757</v>
      </c>
      <c r="F881" s="312" t="s">
        <v>3757</v>
      </c>
      <c r="G881" s="66">
        <f t="shared" si="142"/>
        <v>5</v>
      </c>
      <c r="H881" s="66" t="s">
        <v>42</v>
      </c>
      <c r="I881" s="64" t="s">
        <v>3758</v>
      </c>
      <c r="J881" s="64" t="s">
        <v>3759</v>
      </c>
      <c r="K881" s="65" t="s">
        <v>3760</v>
      </c>
      <c r="L881" s="65"/>
      <c r="M881" s="65" t="s">
        <v>35</v>
      </c>
      <c r="N881" s="64" t="s">
        <v>90</v>
      </c>
      <c r="O881" s="66" t="s">
        <v>32</v>
      </c>
      <c r="P881" s="66" t="str">
        <f t="shared" si="143"/>
        <v>1..1</v>
      </c>
      <c r="Q881" s="2" t="s">
        <v>3761</v>
      </c>
      <c r="R881" s="75" t="s">
        <v>3762</v>
      </c>
      <c r="S881" s="66" t="s">
        <v>55</v>
      </c>
      <c r="T881" s="68" t="s">
        <v>56</v>
      </c>
      <c r="U881" s="66" t="s">
        <v>42</v>
      </c>
      <c r="V881" s="66" t="s">
        <v>35</v>
      </c>
      <c r="W881" s="69" t="s">
        <v>35</v>
      </c>
      <c r="X881" s="38"/>
      <c r="Y881" s="68" t="s">
        <v>185</v>
      </c>
      <c r="Z881" s="68" t="s">
        <v>185</v>
      </c>
      <c r="AA881" s="4"/>
      <c r="AB881" s="13" t="str">
        <f t="shared" si="144"/>
        <v>/rsm:CrossIndustryInvoice/rsm:SupplyChainTradeTransaction/ram:ApplicableHeaderTradeSettlement/ram:PayeeTradeParty/ram:SpecifiedLegalOrganization</v>
      </c>
      <c r="AC881" s="13" t="str">
        <f t="shared" si="145"/>
        <v>/ram:ID</v>
      </c>
      <c r="AD881" s="14">
        <f>COUNTIFS(R$4:R881,AB881)</f>
        <v>1</v>
      </c>
      <c r="AE881" s="1"/>
      <c r="AF881" s="214" t="str">
        <f t="shared" si="137"/>
        <v>BT-61</v>
      </c>
      <c r="AG881" s="66">
        <f t="shared" si="139"/>
        <v>5</v>
      </c>
      <c r="AH881" s="66" t="str">
        <f t="shared" si="138"/>
        <v>0..1</v>
      </c>
      <c r="AI881" s="64" t="s">
        <v>3763</v>
      </c>
      <c r="AJ881" s="64" t="s">
        <v>3764</v>
      </c>
      <c r="AK881" s="65" t="s">
        <v>3765</v>
      </c>
      <c r="AL881" s="65"/>
      <c r="AM881" s="65" t="s">
        <v>35</v>
      </c>
      <c r="AN881" s="64" t="s">
        <v>99</v>
      </c>
      <c r="AO881" s="66" t="str">
        <f t="shared" si="136"/>
        <v>1..1</v>
      </c>
      <c r="AP881" s="66" t="str">
        <f t="shared" si="136"/>
        <v>1..1</v>
      </c>
      <c r="AQ881" s="2" t="str">
        <f t="shared" si="136"/>
        <v>/rsm:CrossIndustryInvoice
/rsm:SupplyChainTradeTransaction
/ram:ApplicableHeaderTradeSettlement
/ram:PayeeTradeParty
/ram:SpecifiedLegalOrganization
/ram:ID</v>
      </c>
      <c r="AR881" s="75" t="str">
        <f t="shared" si="136"/>
        <v>/rsm:CrossIndustryInvoice/rsm:SupplyChainTradeTransaction/ram:ApplicableHeaderTradeSettlement/ram:PayeeTradeParty/ram:SpecifiedLegalOrganization/ram:ID</v>
      </c>
      <c r="AS881" s="66" t="s">
        <v>55</v>
      </c>
      <c r="AT881" s="68" t="s">
        <v>56</v>
      </c>
      <c r="AU881" s="66" t="str">
        <f t="shared" si="140"/>
        <v>0..1</v>
      </c>
      <c r="AV881" s="66" t="s">
        <v>35</v>
      </c>
      <c r="AW881" s="69" t="s">
        <v>35</v>
      </c>
      <c r="AX881" s="7"/>
      <c r="AY881" s="68" t="str">
        <f t="shared" si="141"/>
        <v>BASIC WL</v>
      </c>
      <c r="AZ881" s="68" t="str">
        <f t="shared" si="141"/>
        <v>BASIC WL</v>
      </c>
      <c r="BA881" s="1"/>
      <c r="BB881" s="57"/>
      <c r="BE881"/>
      <c r="BF881" s="1"/>
      <c r="BG881" s="1"/>
      <c r="BH881" s="1"/>
      <c r="BI881" s="1"/>
      <c r="BJ881" s="1"/>
      <c r="BK881" s="1"/>
      <c r="BL881" s="1"/>
      <c r="BM881" s="1"/>
      <c r="BN881" s="1"/>
      <c r="BO881" s="1"/>
      <c r="BP881" s="1"/>
      <c r="BQ881" s="1"/>
      <c r="BR881" s="1"/>
      <c r="BS881" s="1"/>
      <c r="BT881" s="1"/>
      <c r="BU881" s="1"/>
      <c r="BV881" s="1"/>
      <c r="BW881" s="1"/>
      <c r="BX881" s="1"/>
      <c r="BY881" s="1"/>
      <c r="BZ881" s="1"/>
    </row>
    <row r="882" spans="1:78" s="59" customFormat="1" ht="120" x14ac:dyDescent="0.2">
      <c r="A882" s="45" t="str">
        <f t="shared" si="146"/>
        <v>NO</v>
      </c>
      <c r="B882" s="45"/>
      <c r="C882" s="45"/>
      <c r="D882" s="213" t="s">
        <v>3431</v>
      </c>
      <c r="E882" s="214" t="s">
        <v>3766</v>
      </c>
      <c r="F882" s="312" t="s">
        <v>3766</v>
      </c>
      <c r="G882" s="66">
        <f t="shared" si="142"/>
        <v>6</v>
      </c>
      <c r="H882" s="66" t="s">
        <v>42</v>
      </c>
      <c r="I882" s="97" t="s">
        <v>443</v>
      </c>
      <c r="J882" s="64" t="s">
        <v>3767</v>
      </c>
      <c r="K882" s="65" t="s">
        <v>326</v>
      </c>
      <c r="L882" s="65" t="s">
        <v>916</v>
      </c>
      <c r="M882" s="65" t="s">
        <v>35</v>
      </c>
      <c r="N882" s="64" t="s">
        <v>128</v>
      </c>
      <c r="O882" s="66" t="s">
        <v>42</v>
      </c>
      <c r="P882" s="66" t="str">
        <f t="shared" si="143"/>
        <v>0..1</v>
      </c>
      <c r="Q882" s="2" t="s">
        <v>3768</v>
      </c>
      <c r="R882" s="75" t="s">
        <v>3769</v>
      </c>
      <c r="S882" s="66" t="s">
        <v>329</v>
      </c>
      <c r="T882" s="68" t="s">
        <v>163</v>
      </c>
      <c r="U882" s="66" t="s">
        <v>42</v>
      </c>
      <c r="V882" s="66" t="s">
        <v>35</v>
      </c>
      <c r="W882" s="69" t="s">
        <v>35</v>
      </c>
      <c r="X882" s="38"/>
      <c r="Y882" s="68" t="s">
        <v>185</v>
      </c>
      <c r="Z882" s="68" t="s">
        <v>185</v>
      </c>
      <c r="AA882" s="4"/>
      <c r="AB882" s="13" t="str">
        <f t="shared" si="144"/>
        <v>/rsm:CrossIndustryInvoice/rsm:SupplyChainTradeTransaction/ram:ApplicableHeaderTradeSettlement/ram:PayeeTradeParty/ram:SpecifiedLegalOrganization/ram:ID</v>
      </c>
      <c r="AC882" s="13" t="str">
        <f t="shared" si="145"/>
        <v>/@schemeID</v>
      </c>
      <c r="AD882" s="14">
        <f>COUNTIFS(R$4:R882,AB882)</f>
        <v>1</v>
      </c>
      <c r="AE882" s="1"/>
      <c r="AF882" s="214" t="str">
        <f t="shared" si="137"/>
        <v>BT-61-1</v>
      </c>
      <c r="AG882" s="66">
        <f t="shared" si="139"/>
        <v>6</v>
      </c>
      <c r="AH882" s="66" t="str">
        <f t="shared" si="138"/>
        <v>0..1</v>
      </c>
      <c r="AI882" s="97" t="s">
        <v>330</v>
      </c>
      <c r="AJ882" s="64" t="s">
        <v>3770</v>
      </c>
      <c r="AK882" s="65" t="s">
        <v>331</v>
      </c>
      <c r="AL882" s="65" t="s">
        <v>1616</v>
      </c>
      <c r="AM882" s="65" t="s">
        <v>35</v>
      </c>
      <c r="AN882" s="64" t="s">
        <v>128</v>
      </c>
      <c r="AO882" s="66" t="str">
        <f t="shared" ref="AO882:AR945" si="147">O882</f>
        <v>0..1</v>
      </c>
      <c r="AP882" s="66" t="str">
        <f t="shared" si="147"/>
        <v>0..1</v>
      </c>
      <c r="AQ882" s="2" t="str">
        <f t="shared" si="147"/>
        <v>/rsm:CrossIndustryInvoice
/rsm:SupplyChainTradeTransaction
/ram:ApplicableHeaderTradeSettlement
/ram:PayeeTradeParty
/ram:SpecifiedLegalOrganization
/ram:ID
/@schemeID</v>
      </c>
      <c r="AR882" s="75" t="str">
        <f t="shared" si="147"/>
        <v>/rsm:CrossIndustryInvoice/rsm:SupplyChainTradeTransaction/ram:ApplicableHeaderTradeSettlement/ram:PayeeTradeParty/ram:SpecifiedLegalOrganization/ram:ID/@schemeID</v>
      </c>
      <c r="AS882" s="66" t="s">
        <v>329</v>
      </c>
      <c r="AT882" s="68" t="s">
        <v>163</v>
      </c>
      <c r="AU882" s="66" t="str">
        <f t="shared" si="140"/>
        <v>0..1</v>
      </c>
      <c r="AV882" s="66" t="s">
        <v>35</v>
      </c>
      <c r="AW882" s="69" t="s">
        <v>35</v>
      </c>
      <c r="AX882" s="7"/>
      <c r="AY882" s="68" t="str">
        <f t="shared" si="141"/>
        <v>BASIC WL</v>
      </c>
      <c r="AZ882" s="68" t="str">
        <f t="shared" si="141"/>
        <v>BASIC WL</v>
      </c>
      <c r="BA882" s="1"/>
      <c r="BB882" s="57"/>
      <c r="BE882"/>
      <c r="BF882" s="1"/>
      <c r="BG882" s="1"/>
      <c r="BH882" s="1"/>
      <c r="BI882" s="1"/>
      <c r="BJ882" s="1"/>
      <c r="BK882" s="1"/>
      <c r="BL882" s="1"/>
      <c r="BM882" s="1"/>
      <c r="BN882" s="1"/>
      <c r="BO882" s="1"/>
      <c r="BP882" s="1"/>
      <c r="BQ882" s="1"/>
      <c r="BR882" s="1"/>
      <c r="BS882" s="1"/>
      <c r="BT882" s="1"/>
      <c r="BU882" s="1"/>
      <c r="BV882" s="1"/>
      <c r="BW882" s="1"/>
      <c r="BX882" s="1"/>
      <c r="BY882" s="1"/>
      <c r="BZ882" s="1"/>
    </row>
    <row r="883" spans="1:78" s="59" customFormat="1" ht="105" x14ac:dyDescent="0.2">
      <c r="A883" s="45" t="str">
        <f t="shared" si="146"/>
        <v>EXT</v>
      </c>
      <c r="B883" s="45"/>
      <c r="C883" s="45"/>
      <c r="D883" s="215" t="s">
        <v>3431</v>
      </c>
      <c r="E883" s="61" t="s">
        <v>41</v>
      </c>
      <c r="F883" s="282" t="e">
        <v>#N/A</v>
      </c>
      <c r="G883" s="62">
        <f t="shared" si="142"/>
        <v>5</v>
      </c>
      <c r="H883" s="62" t="s">
        <v>42</v>
      </c>
      <c r="I883" s="64" t="s">
        <v>3069</v>
      </c>
      <c r="J883" s="64"/>
      <c r="K883" s="65"/>
      <c r="L883" s="65"/>
      <c r="M883" s="65"/>
      <c r="N883" s="64"/>
      <c r="O883" s="66" t="s">
        <v>42</v>
      </c>
      <c r="P883" s="66" t="str">
        <f t="shared" si="143"/>
        <v>0..1</v>
      </c>
      <c r="Q883" s="6" t="s">
        <v>3771</v>
      </c>
      <c r="R883" s="67" t="s">
        <v>3772</v>
      </c>
      <c r="S883" s="66" t="s">
        <v>73</v>
      </c>
      <c r="T883" s="68" t="s">
        <v>56</v>
      </c>
      <c r="U883" s="62" t="s">
        <v>42</v>
      </c>
      <c r="V883" s="66"/>
      <c r="W883" s="69"/>
      <c r="X883" s="38"/>
      <c r="Y883" s="70" t="s">
        <v>47</v>
      </c>
      <c r="Z883" s="70" t="s">
        <v>48</v>
      </c>
      <c r="AA883" s="4"/>
      <c r="AB883" s="13" t="str">
        <f t="shared" si="144"/>
        <v>/rsm:CrossIndustryInvoice/rsm:SupplyChainTradeTransaction/ram:ApplicableHeaderTradeSettlement/ram:PayeeTradeParty/ram:SpecifiedLegalOrganization</v>
      </c>
      <c r="AC883" s="13" t="str">
        <f t="shared" si="145"/>
        <v>/ram:TradingBusinessName</v>
      </c>
      <c r="AD883" s="14">
        <f>COUNTIFS(R$4:R883,AB883)</f>
        <v>1</v>
      </c>
      <c r="AE883" s="1"/>
      <c r="AF883" s="61" t="str">
        <f t="shared" si="137"/>
        <v>EXT</v>
      </c>
      <c r="AG883" s="62">
        <f t="shared" si="139"/>
        <v>5</v>
      </c>
      <c r="AH883" s="62" t="str">
        <f t="shared" si="138"/>
        <v>0..1</v>
      </c>
      <c r="AI883" s="64" t="s">
        <v>2112</v>
      </c>
      <c r="AJ883" s="64"/>
      <c r="AK883" s="65"/>
      <c r="AL883" s="65"/>
      <c r="AM883" s="65"/>
      <c r="AN883" s="64"/>
      <c r="AO883" s="66" t="str">
        <f t="shared" si="147"/>
        <v>0..1</v>
      </c>
      <c r="AP883" s="66" t="str">
        <f t="shared" si="147"/>
        <v>0..1</v>
      </c>
      <c r="AQ883" s="6" t="str">
        <f t="shared" si="147"/>
        <v>/rsm:CrossIndustryInvoice
/rsm:SupplyChainTradeTransaction
/ram:ApplicableHeaderTradeSettlement
/ram:PayeeTradeParty
/ram:SpecifiedLegalOrganization
/ram:TradingBusinessName</v>
      </c>
      <c r="AR883" s="67" t="str">
        <f t="shared" si="147"/>
        <v>/rsm:CrossIndustryInvoice/rsm:SupplyChainTradeTransaction/ram:ApplicableHeaderTradeSettlement/ram:PayeeTradeParty/ram:SpecifiedLegalOrganization/ram:TradingBusinessName</v>
      </c>
      <c r="AS883" s="66" t="s">
        <v>73</v>
      </c>
      <c r="AT883" s="68" t="s">
        <v>56</v>
      </c>
      <c r="AU883" s="62" t="str">
        <f t="shared" si="140"/>
        <v>0..1</v>
      </c>
      <c r="AV883" s="66"/>
      <c r="AW883" s="69"/>
      <c r="AX883" s="7"/>
      <c r="AY883" s="70" t="str">
        <f t="shared" si="141"/>
        <v>EXTENDED</v>
      </c>
      <c r="AZ883" s="70" t="str">
        <f t="shared" si="141"/>
        <v>EXTENDED FR B2B</v>
      </c>
      <c r="BA883" s="1"/>
      <c r="BB883" s="57"/>
      <c r="BE883"/>
      <c r="BF883" s="1"/>
      <c r="BG883" s="1"/>
      <c r="BH883" s="1"/>
      <c r="BI883" s="1"/>
      <c r="BJ883" s="1"/>
      <c r="BK883" s="1"/>
      <c r="BL883" s="1"/>
      <c r="BM883" s="1"/>
      <c r="BN883" s="1"/>
      <c r="BO883" s="1"/>
      <c r="BP883" s="1"/>
      <c r="BQ883" s="1"/>
      <c r="BR883" s="1"/>
      <c r="BS883" s="1"/>
      <c r="BT883" s="1"/>
      <c r="BU883" s="1"/>
      <c r="BV883" s="1"/>
      <c r="BW883" s="1"/>
      <c r="BX883" s="1"/>
      <c r="BY883" s="1"/>
      <c r="BZ883" s="1"/>
    </row>
    <row r="884" spans="1:78" s="59" customFormat="1" ht="105" x14ac:dyDescent="0.2">
      <c r="A884" s="45" t="str">
        <f t="shared" si="146"/>
        <v>EXT</v>
      </c>
      <c r="B884" s="131" t="s">
        <v>2079</v>
      </c>
      <c r="C884" s="131"/>
      <c r="D884" s="215" t="s">
        <v>3431</v>
      </c>
      <c r="E884" s="162" t="s">
        <v>41</v>
      </c>
      <c r="F884" s="298" t="e">
        <v>#N/A</v>
      </c>
      <c r="G884" s="163">
        <f t="shared" si="142"/>
        <v>5</v>
      </c>
      <c r="H884" s="163" t="s">
        <v>42</v>
      </c>
      <c r="I884" s="164" t="s">
        <v>3773</v>
      </c>
      <c r="J884" s="164" t="s">
        <v>3073</v>
      </c>
      <c r="K884" s="165"/>
      <c r="L884" s="165"/>
      <c r="M884" s="165"/>
      <c r="N884" s="164"/>
      <c r="O884" s="66" t="s">
        <v>42</v>
      </c>
      <c r="P884" s="66" t="str">
        <f t="shared" si="143"/>
        <v>0..1</v>
      </c>
      <c r="Q884" s="167" t="s">
        <v>3774</v>
      </c>
      <c r="R884" s="168" t="s">
        <v>3775</v>
      </c>
      <c r="S884" s="166"/>
      <c r="T884" s="169"/>
      <c r="U884" s="163" t="s">
        <v>42</v>
      </c>
      <c r="V884" s="166"/>
      <c r="W884" s="170"/>
      <c r="X884" s="38"/>
      <c r="Y884" s="171" t="s">
        <v>47</v>
      </c>
      <c r="Z884" s="171" t="s">
        <v>47</v>
      </c>
      <c r="AA884" s="57"/>
      <c r="AB884" s="13" t="str">
        <f t="shared" si="144"/>
        <v>/rsm:CrossIndustryInvoice/rsm:SupplyChainTradeTransaction/ram:ApplicableHeaderTradeSettlement/ram:PayeeTradeParty/ram:SpecifiedLegalOrganization</v>
      </c>
      <c r="AC884" s="13" t="str">
        <f t="shared" si="145"/>
        <v>/ram:PostalTradeAddress</v>
      </c>
      <c r="AD884" s="14">
        <f>COUNTIFS(R$4:R884,AB884)</f>
        <v>1</v>
      </c>
      <c r="AE884" s="57"/>
      <c r="AF884" s="162" t="str">
        <f t="shared" si="137"/>
        <v>EXT</v>
      </c>
      <c r="AG884" s="163">
        <f t="shared" si="139"/>
        <v>5</v>
      </c>
      <c r="AH884" s="163" t="str">
        <f t="shared" si="138"/>
        <v>0..1</v>
      </c>
      <c r="AI884" s="164" t="s">
        <v>1632</v>
      </c>
      <c r="AJ884" s="164" t="s">
        <v>1633</v>
      </c>
      <c r="AK884" s="165"/>
      <c r="AL884" s="165"/>
      <c r="AM884" s="165"/>
      <c r="AN884" s="164"/>
      <c r="AO884" s="66" t="str">
        <f t="shared" si="147"/>
        <v>0..1</v>
      </c>
      <c r="AP884" s="66" t="str">
        <f t="shared" si="147"/>
        <v>0..1</v>
      </c>
      <c r="AQ884" s="167" t="str">
        <f t="shared" si="147"/>
        <v>/rsm:CrossIndustryInvoice
/rsm:SupplyChainTradeTransaction
/ram:ApplicableHeaderTradeSettlement
/ram:PayeeTradeParty
/ram:SpecifiedLegalOrganization
/ram:PostalTradeAddress</v>
      </c>
      <c r="AR884" s="168" t="str">
        <f t="shared" si="147"/>
        <v>/rsm:CrossIndustryInvoice/rsm:SupplyChainTradeTransaction/ram:ApplicableHeaderTradeSettlement/ram:PayeeTradeParty/ram:SpecifiedLegalOrganization/ram:PostalTradeAddress</v>
      </c>
      <c r="AS884" s="166"/>
      <c r="AT884" s="169"/>
      <c r="AU884" s="163" t="str">
        <f t="shared" si="140"/>
        <v>0..1</v>
      </c>
      <c r="AV884" s="166"/>
      <c r="AW884" s="170"/>
      <c r="AX884" s="7"/>
      <c r="AY884" s="171" t="str">
        <f t="shared" si="141"/>
        <v>EXTENDED</v>
      </c>
      <c r="AZ884" s="171" t="str">
        <f t="shared" si="141"/>
        <v>EXTENDED</v>
      </c>
      <c r="BA884" s="1"/>
      <c r="BB884" s="57"/>
      <c r="BE884"/>
      <c r="BF884" s="1"/>
      <c r="BG884" s="1"/>
      <c r="BH884" s="1"/>
      <c r="BI884" s="1"/>
      <c r="BJ884" s="1"/>
      <c r="BK884" s="1"/>
      <c r="BL884" s="1"/>
      <c r="BM884" s="1"/>
      <c r="BN884" s="1"/>
      <c r="BO884" s="1"/>
      <c r="BP884" s="1"/>
      <c r="BQ884" s="1"/>
      <c r="BR884" s="1"/>
      <c r="BS884" s="1"/>
      <c r="BT884" s="1"/>
      <c r="BU884" s="1"/>
      <c r="BV884" s="1"/>
      <c r="BW884" s="1"/>
      <c r="BX884" s="1"/>
      <c r="BY884" s="1"/>
      <c r="BZ884" s="1"/>
    </row>
    <row r="885" spans="1:78" s="59" customFormat="1" ht="120" x14ac:dyDescent="0.2">
      <c r="A885" s="45" t="str">
        <f t="shared" si="146"/>
        <v>EXT</v>
      </c>
      <c r="B885" s="131" t="s">
        <v>2079</v>
      </c>
      <c r="C885" s="131"/>
      <c r="D885" s="215" t="s">
        <v>3431</v>
      </c>
      <c r="E885" s="61" t="s">
        <v>41</v>
      </c>
      <c r="F885" s="282" t="e">
        <v>#N/A</v>
      </c>
      <c r="G885" s="62">
        <f t="shared" si="142"/>
        <v>6</v>
      </c>
      <c r="H885" s="62" t="s">
        <v>42</v>
      </c>
      <c r="I885" s="64" t="s">
        <v>1634</v>
      </c>
      <c r="J885" s="64" t="s">
        <v>1635</v>
      </c>
      <c r="K885" s="65" t="s">
        <v>1636</v>
      </c>
      <c r="L885" s="65"/>
      <c r="M885" s="65"/>
      <c r="N885" s="64"/>
      <c r="O885" s="66" t="s">
        <v>42</v>
      </c>
      <c r="P885" s="66" t="str">
        <f t="shared" si="143"/>
        <v>0..1</v>
      </c>
      <c r="Q885" s="6" t="s">
        <v>3776</v>
      </c>
      <c r="R885" s="67" t="s">
        <v>3777</v>
      </c>
      <c r="S885" s="66" t="s">
        <v>73</v>
      </c>
      <c r="T885" s="68" t="s">
        <v>56</v>
      </c>
      <c r="U885" s="62" t="s">
        <v>42</v>
      </c>
      <c r="V885" s="66"/>
      <c r="W885" s="69"/>
      <c r="X885" s="38"/>
      <c r="Y885" s="70" t="s">
        <v>47</v>
      </c>
      <c r="Z885" s="70" t="s">
        <v>47</v>
      </c>
      <c r="AA885" s="57"/>
      <c r="AB885" s="13" t="str">
        <f t="shared" si="144"/>
        <v>/rsm:CrossIndustryInvoice/rsm:SupplyChainTradeTransaction/ram:ApplicableHeaderTradeSettlement/ram:PayeeTradeParty/ram:SpecifiedLegalOrganization/ram:PostalTradeAddress</v>
      </c>
      <c r="AC885" s="13" t="str">
        <f t="shared" si="145"/>
        <v>/ram:PostcodeCode</v>
      </c>
      <c r="AD885" s="14">
        <f>COUNTIFS(R$4:R885,AB885)</f>
        <v>1</v>
      </c>
      <c r="AE885" s="57"/>
      <c r="AF885" s="61" t="str">
        <f t="shared" si="137"/>
        <v>EXT</v>
      </c>
      <c r="AG885" s="62">
        <f t="shared" si="139"/>
        <v>6</v>
      </c>
      <c r="AH885" s="62" t="str">
        <f t="shared" si="138"/>
        <v>0..1</v>
      </c>
      <c r="AI885" s="64" t="s">
        <v>2544</v>
      </c>
      <c r="AJ885" s="64"/>
      <c r="AK885" s="65"/>
      <c r="AL885" s="65"/>
      <c r="AM885" s="65"/>
      <c r="AN885" s="64"/>
      <c r="AO885" s="66" t="str">
        <f t="shared" si="147"/>
        <v>0..1</v>
      </c>
      <c r="AP885" s="66" t="str">
        <f t="shared" si="147"/>
        <v>0..1</v>
      </c>
      <c r="AQ885" s="6" t="str">
        <f t="shared" si="147"/>
        <v>/rsm:CrossIndustryInvoice
/rsm:SupplyChainTradeTransaction
/ram:ApplicableHeaderTradeSettlement
/ram:PayeeTradeParty
/ram:SpecifiedLegalOrganization
/ram:PostalTradeAddress
/ram:PostcodeCode</v>
      </c>
      <c r="AR885" s="67" t="str">
        <f t="shared" si="147"/>
        <v>/rsm:CrossIndustryInvoice/rsm:SupplyChainTradeTransaction/ram:ApplicableHeaderTradeSettlement/ram:PayeeTradeParty/ram:SpecifiedLegalOrganization/ram:PostalTradeAddress/ram:PostcodeCode</v>
      </c>
      <c r="AS885" s="66" t="s">
        <v>73</v>
      </c>
      <c r="AT885" s="68" t="s">
        <v>56</v>
      </c>
      <c r="AU885" s="62" t="str">
        <f t="shared" si="140"/>
        <v>0..1</v>
      </c>
      <c r="AV885" s="66"/>
      <c r="AW885" s="69"/>
      <c r="AX885" s="7"/>
      <c r="AY885" s="70" t="str">
        <f t="shared" si="141"/>
        <v>EXTENDED</v>
      </c>
      <c r="AZ885" s="70" t="str">
        <f t="shared" si="141"/>
        <v>EXTENDED</v>
      </c>
      <c r="BA885" s="1"/>
      <c r="BB885" s="57"/>
      <c r="BE885"/>
      <c r="BF885" s="1"/>
      <c r="BG885" s="1"/>
      <c r="BH885" s="1"/>
      <c r="BI885" s="1"/>
      <c r="BJ885" s="1"/>
      <c r="BK885" s="1"/>
      <c r="BL885" s="1"/>
      <c r="BM885" s="1"/>
      <c r="BN885" s="1"/>
      <c r="BO885" s="1"/>
      <c r="BP885" s="1"/>
      <c r="BQ885" s="1"/>
      <c r="BR885" s="1"/>
      <c r="BS885" s="1"/>
      <c r="BT885" s="1"/>
      <c r="BU885" s="1"/>
      <c r="BV885" s="1"/>
      <c r="BW885" s="1"/>
      <c r="BX885" s="1"/>
      <c r="BY885" s="1"/>
      <c r="BZ885" s="1"/>
    </row>
    <row r="886" spans="1:78" s="59" customFormat="1" ht="120" x14ac:dyDescent="0.2">
      <c r="A886" s="45" t="str">
        <f t="shared" si="146"/>
        <v>EXT</v>
      </c>
      <c r="B886" s="131" t="s">
        <v>2079</v>
      </c>
      <c r="C886" s="131"/>
      <c r="D886" s="215" t="s">
        <v>3431</v>
      </c>
      <c r="E886" s="61" t="s">
        <v>41</v>
      </c>
      <c r="F886" s="282" t="e">
        <v>#N/A</v>
      </c>
      <c r="G886" s="62">
        <f t="shared" si="142"/>
        <v>6</v>
      </c>
      <c r="H886" s="62" t="s">
        <v>42</v>
      </c>
      <c r="I886" s="64" t="s">
        <v>1640</v>
      </c>
      <c r="J886" s="64" t="s">
        <v>1641</v>
      </c>
      <c r="K886" s="65" t="s">
        <v>1642</v>
      </c>
      <c r="L886" s="65"/>
      <c r="M886" s="65"/>
      <c r="N886" s="64"/>
      <c r="O886" s="66" t="s">
        <v>42</v>
      </c>
      <c r="P886" s="66" t="str">
        <f t="shared" si="143"/>
        <v>0..1</v>
      </c>
      <c r="Q886" s="6" t="s">
        <v>3778</v>
      </c>
      <c r="R886" s="67" t="s">
        <v>3779</v>
      </c>
      <c r="S886" s="66" t="s">
        <v>73</v>
      </c>
      <c r="T886" s="68" t="s">
        <v>56</v>
      </c>
      <c r="U886" s="62" t="s">
        <v>42</v>
      </c>
      <c r="V886" s="66"/>
      <c r="W886" s="69"/>
      <c r="X886" s="38"/>
      <c r="Y886" s="70" t="s">
        <v>47</v>
      </c>
      <c r="Z886" s="70" t="s">
        <v>47</v>
      </c>
      <c r="AA886" s="57"/>
      <c r="AB886" s="13" t="str">
        <f t="shared" si="144"/>
        <v>/rsm:CrossIndustryInvoice/rsm:SupplyChainTradeTransaction/ram:ApplicableHeaderTradeSettlement/ram:PayeeTradeParty/ram:SpecifiedLegalOrganization/ram:PostalTradeAddress</v>
      </c>
      <c r="AC886" s="13" t="str">
        <f t="shared" si="145"/>
        <v>/ram:LineOne</v>
      </c>
      <c r="AD886" s="14">
        <f>COUNTIFS(R$4:R886,AB886)</f>
        <v>1</v>
      </c>
      <c r="AE886" s="57"/>
      <c r="AF886" s="61" t="str">
        <f t="shared" si="137"/>
        <v>EXT</v>
      </c>
      <c r="AG886" s="62">
        <f t="shared" si="139"/>
        <v>6</v>
      </c>
      <c r="AH886" s="62" t="str">
        <f t="shared" si="138"/>
        <v>0..1</v>
      </c>
      <c r="AI886" s="64" t="s">
        <v>2547</v>
      </c>
      <c r="AJ886" s="64"/>
      <c r="AK886" s="65"/>
      <c r="AL886" s="65"/>
      <c r="AM886" s="65"/>
      <c r="AN886" s="64"/>
      <c r="AO886" s="66" t="str">
        <f t="shared" si="147"/>
        <v>0..1</v>
      </c>
      <c r="AP886" s="66" t="str">
        <f t="shared" si="147"/>
        <v>0..1</v>
      </c>
      <c r="AQ886" s="6" t="str">
        <f t="shared" si="147"/>
        <v>/rsm:CrossIndustryInvoice
/rsm:SupplyChainTradeTransaction
/ram:ApplicableHeaderTradeSettlement
/ram:PayeeTradeParty
/ram:SpecifiedLegalOrganization
/ram:PostalTradeAddress
/ram:LineOne</v>
      </c>
      <c r="AR886" s="67" t="str">
        <f t="shared" si="147"/>
        <v>/rsm:CrossIndustryInvoice/rsm:SupplyChainTradeTransaction/ram:ApplicableHeaderTradeSettlement/ram:PayeeTradeParty/ram:SpecifiedLegalOrganization/ram:PostalTradeAddress/ram:LineOne</v>
      </c>
      <c r="AS886" s="66" t="s">
        <v>73</v>
      </c>
      <c r="AT886" s="68" t="s">
        <v>56</v>
      </c>
      <c r="AU886" s="62" t="str">
        <f t="shared" si="140"/>
        <v>0..1</v>
      </c>
      <c r="AV886" s="66"/>
      <c r="AW886" s="69"/>
      <c r="AX886" s="7"/>
      <c r="AY886" s="70" t="str">
        <f t="shared" si="141"/>
        <v>EXTENDED</v>
      </c>
      <c r="AZ886" s="70" t="str">
        <f t="shared" si="141"/>
        <v>EXTENDED</v>
      </c>
      <c r="BA886" s="1"/>
      <c r="BB886" s="57"/>
      <c r="BE886"/>
      <c r="BF886" s="1"/>
      <c r="BG886" s="1"/>
      <c r="BH886" s="1"/>
      <c r="BI886" s="1"/>
      <c r="BJ886" s="1"/>
      <c r="BK886" s="1"/>
      <c r="BL886" s="1"/>
      <c r="BM886" s="1"/>
      <c r="BN886" s="1"/>
      <c r="BO886" s="1"/>
      <c r="BP886" s="1"/>
      <c r="BQ886" s="1"/>
      <c r="BR886" s="1"/>
      <c r="BS886" s="1"/>
      <c r="BT886" s="1"/>
      <c r="BU886" s="1"/>
      <c r="BV886" s="1"/>
      <c r="BW886" s="1"/>
      <c r="BX886" s="1"/>
      <c r="BY886" s="1"/>
      <c r="BZ886" s="1"/>
    </row>
    <row r="887" spans="1:78" s="59" customFormat="1" ht="120" x14ac:dyDescent="0.2">
      <c r="A887" s="45" t="str">
        <f t="shared" si="146"/>
        <v>EXT</v>
      </c>
      <c r="B887" s="131" t="s">
        <v>2079</v>
      </c>
      <c r="C887" s="131"/>
      <c r="D887" s="215" t="s">
        <v>3431</v>
      </c>
      <c r="E887" s="61" t="s">
        <v>41</v>
      </c>
      <c r="F887" s="282" t="e">
        <v>#N/A</v>
      </c>
      <c r="G887" s="62">
        <f t="shared" si="142"/>
        <v>6</v>
      </c>
      <c r="H887" s="62" t="s">
        <v>42</v>
      </c>
      <c r="I887" s="64" t="s">
        <v>1646</v>
      </c>
      <c r="J887" s="64" t="s">
        <v>1647</v>
      </c>
      <c r="K887" s="65"/>
      <c r="L887" s="65"/>
      <c r="M887" s="65"/>
      <c r="N887" s="64"/>
      <c r="O887" s="66" t="s">
        <v>42</v>
      </c>
      <c r="P887" s="66" t="str">
        <f t="shared" si="143"/>
        <v>0..1</v>
      </c>
      <c r="Q887" s="6" t="s">
        <v>3780</v>
      </c>
      <c r="R887" s="67" t="s">
        <v>3781</v>
      </c>
      <c r="S887" s="66" t="s">
        <v>73</v>
      </c>
      <c r="T887" s="68" t="s">
        <v>56</v>
      </c>
      <c r="U887" s="62" t="s">
        <v>42</v>
      </c>
      <c r="V887" s="66"/>
      <c r="W887" s="69"/>
      <c r="X887" s="38"/>
      <c r="Y887" s="70" t="s">
        <v>47</v>
      </c>
      <c r="Z887" s="70" t="s">
        <v>47</v>
      </c>
      <c r="AA887" s="57"/>
      <c r="AB887" s="13" t="str">
        <f t="shared" si="144"/>
        <v>/rsm:CrossIndustryInvoice/rsm:SupplyChainTradeTransaction/ram:ApplicableHeaderTradeSettlement/ram:PayeeTradeParty/ram:SpecifiedLegalOrganization/ram:PostalTradeAddress</v>
      </c>
      <c r="AC887" s="13" t="str">
        <f t="shared" si="145"/>
        <v>/ram:LineTwo</v>
      </c>
      <c r="AD887" s="14">
        <f>COUNTIFS(R$4:R887,AB887)</f>
        <v>1</v>
      </c>
      <c r="AE887" s="57"/>
      <c r="AF887" s="61" t="str">
        <f t="shared" si="137"/>
        <v>EXT</v>
      </c>
      <c r="AG887" s="62">
        <f t="shared" si="139"/>
        <v>6</v>
      </c>
      <c r="AH887" s="62" t="str">
        <f t="shared" si="138"/>
        <v>0..1</v>
      </c>
      <c r="AI887" s="64" t="s">
        <v>2550</v>
      </c>
      <c r="AJ887" s="64"/>
      <c r="AK887" s="65"/>
      <c r="AL887" s="65"/>
      <c r="AM887" s="65"/>
      <c r="AN887" s="64"/>
      <c r="AO887" s="66" t="str">
        <f t="shared" si="147"/>
        <v>0..1</v>
      </c>
      <c r="AP887" s="66" t="str">
        <f t="shared" si="147"/>
        <v>0..1</v>
      </c>
      <c r="AQ887" s="6" t="str">
        <f t="shared" si="147"/>
        <v>/rsm:CrossIndustryInvoice
/rsm:SupplyChainTradeTransaction
/ram:ApplicableHeaderTradeSettlement
/ram:PayeeTradeParty
/ram:SpecifiedLegalOrganization
/ram:PostalTradeAddress
/ram:LineTwo</v>
      </c>
      <c r="AR887" s="67" t="str">
        <f t="shared" si="147"/>
        <v>/rsm:CrossIndustryInvoice/rsm:SupplyChainTradeTransaction/ram:ApplicableHeaderTradeSettlement/ram:PayeeTradeParty/ram:SpecifiedLegalOrganization/ram:PostalTradeAddress/ram:LineTwo</v>
      </c>
      <c r="AS887" s="66" t="s">
        <v>73</v>
      </c>
      <c r="AT887" s="68" t="s">
        <v>56</v>
      </c>
      <c r="AU887" s="62" t="str">
        <f t="shared" si="140"/>
        <v>0..1</v>
      </c>
      <c r="AV887" s="66"/>
      <c r="AW887" s="69"/>
      <c r="AX887" s="7"/>
      <c r="AY887" s="70" t="str">
        <f t="shared" si="141"/>
        <v>EXTENDED</v>
      </c>
      <c r="AZ887" s="70" t="str">
        <f t="shared" si="141"/>
        <v>EXTENDED</v>
      </c>
      <c r="BA887" s="1"/>
      <c r="BB887" s="57"/>
      <c r="BE887"/>
      <c r="BF887" s="1"/>
      <c r="BG887" s="1"/>
      <c r="BH887" s="1"/>
      <c r="BI887" s="1"/>
      <c r="BJ887" s="1"/>
      <c r="BK887" s="1"/>
      <c r="BL887" s="1"/>
      <c r="BM887" s="1"/>
      <c r="BN887" s="1"/>
      <c r="BO887" s="1"/>
      <c r="BP887" s="1"/>
      <c r="BQ887" s="1"/>
      <c r="BR887" s="1"/>
      <c r="BS887" s="1"/>
      <c r="BT887" s="1"/>
      <c r="BU887" s="1"/>
      <c r="BV887" s="1"/>
      <c r="BW887" s="1"/>
      <c r="BX887" s="1"/>
      <c r="BY887" s="1"/>
      <c r="BZ887" s="1"/>
    </row>
    <row r="888" spans="1:78" s="59" customFormat="1" ht="120" x14ac:dyDescent="0.2">
      <c r="A888" s="45" t="str">
        <f t="shared" si="146"/>
        <v>EXT</v>
      </c>
      <c r="B888" s="131" t="s">
        <v>2079</v>
      </c>
      <c r="C888" s="131"/>
      <c r="D888" s="215" t="s">
        <v>3431</v>
      </c>
      <c r="E888" s="61" t="s">
        <v>41</v>
      </c>
      <c r="F888" s="282" t="e">
        <v>#N/A</v>
      </c>
      <c r="G888" s="62">
        <f t="shared" si="142"/>
        <v>6</v>
      </c>
      <c r="H888" s="62" t="s">
        <v>42</v>
      </c>
      <c r="I888" s="64" t="s">
        <v>1651</v>
      </c>
      <c r="J888" s="64" t="s">
        <v>1647</v>
      </c>
      <c r="K888" s="65"/>
      <c r="L888" s="65"/>
      <c r="M888" s="65"/>
      <c r="N888" s="64"/>
      <c r="O888" s="66" t="s">
        <v>42</v>
      </c>
      <c r="P888" s="66" t="str">
        <f t="shared" si="143"/>
        <v>0..1</v>
      </c>
      <c r="Q888" s="6" t="s">
        <v>3782</v>
      </c>
      <c r="R888" s="67" t="s">
        <v>3783</v>
      </c>
      <c r="S888" s="66" t="s">
        <v>73</v>
      </c>
      <c r="T888" s="68" t="s">
        <v>56</v>
      </c>
      <c r="U888" s="62" t="s">
        <v>42</v>
      </c>
      <c r="V888" s="66"/>
      <c r="W888" s="69"/>
      <c r="X888" s="38"/>
      <c r="Y888" s="70" t="s">
        <v>47</v>
      </c>
      <c r="Z888" s="70" t="s">
        <v>47</v>
      </c>
      <c r="AA888" s="190"/>
      <c r="AB888" s="13" t="str">
        <f t="shared" si="144"/>
        <v>/rsm:CrossIndustryInvoice/rsm:SupplyChainTradeTransaction/ram:ApplicableHeaderTradeSettlement/ram:PayeeTradeParty/ram:SpecifiedLegalOrganization/ram:PostalTradeAddress</v>
      </c>
      <c r="AC888" s="13" t="str">
        <f t="shared" si="145"/>
        <v>/ram:LineThree</v>
      </c>
      <c r="AD888" s="14">
        <f>COUNTIFS(R$4:R888,AB888)</f>
        <v>1</v>
      </c>
      <c r="AE888" s="11"/>
      <c r="AF888" s="61" t="str">
        <f t="shared" si="137"/>
        <v>EXT</v>
      </c>
      <c r="AG888" s="62">
        <f t="shared" si="139"/>
        <v>6</v>
      </c>
      <c r="AH888" s="62" t="str">
        <f t="shared" si="138"/>
        <v>0..1</v>
      </c>
      <c r="AI888" s="64" t="s">
        <v>2553</v>
      </c>
      <c r="AJ888" s="64"/>
      <c r="AK888" s="65"/>
      <c r="AL888" s="65"/>
      <c r="AM888" s="65"/>
      <c r="AN888" s="64"/>
      <c r="AO888" s="66" t="str">
        <f t="shared" si="147"/>
        <v>0..1</v>
      </c>
      <c r="AP888" s="66" t="str">
        <f t="shared" si="147"/>
        <v>0..1</v>
      </c>
      <c r="AQ888" s="6" t="str">
        <f t="shared" si="147"/>
        <v>/rsm:CrossIndustryInvoice
/rsm:SupplyChainTradeTransaction
/ram:ApplicableHeaderTradeSettlement
/ram:PayeeTradeParty
/ram:SpecifiedLegalOrganization
/ram:PostalTradeAddress
/ram:LineThree</v>
      </c>
      <c r="AR888" s="67" t="str">
        <f t="shared" si="147"/>
        <v>/rsm:CrossIndustryInvoice/rsm:SupplyChainTradeTransaction/ram:ApplicableHeaderTradeSettlement/ram:PayeeTradeParty/ram:SpecifiedLegalOrganization/ram:PostalTradeAddress/ram:LineThree</v>
      </c>
      <c r="AS888" s="66" t="s">
        <v>73</v>
      </c>
      <c r="AT888" s="68" t="s">
        <v>56</v>
      </c>
      <c r="AU888" s="62" t="str">
        <f t="shared" si="140"/>
        <v>0..1</v>
      </c>
      <c r="AV888" s="66"/>
      <c r="AW888" s="69"/>
      <c r="AX888" s="7"/>
      <c r="AY888" s="70" t="str">
        <f t="shared" si="141"/>
        <v>EXTENDED</v>
      </c>
      <c r="AZ888" s="70" t="str">
        <f t="shared" si="141"/>
        <v>EXTENDED</v>
      </c>
      <c r="BA888" s="1"/>
      <c r="BB888" s="57"/>
      <c r="BE888"/>
      <c r="BF888" s="1"/>
      <c r="BG888" s="1"/>
      <c r="BH888" s="1"/>
      <c r="BI888" s="1"/>
      <c r="BJ888" s="1"/>
      <c r="BK888" s="1"/>
      <c r="BL888" s="1"/>
      <c r="BM888" s="1"/>
      <c r="BN888" s="1"/>
      <c r="BO888" s="1"/>
      <c r="BP888" s="1"/>
      <c r="BQ888" s="1"/>
      <c r="BR888" s="1"/>
      <c r="BS888" s="1"/>
      <c r="BT888" s="1"/>
      <c r="BU888" s="1"/>
      <c r="BV888" s="1"/>
      <c r="BW888" s="1"/>
      <c r="BX888" s="1"/>
      <c r="BY888" s="1"/>
      <c r="BZ888" s="1"/>
    </row>
    <row r="889" spans="1:78" s="59" customFormat="1" ht="120" x14ac:dyDescent="0.2">
      <c r="A889" s="45" t="str">
        <f t="shared" si="146"/>
        <v>EXT</v>
      </c>
      <c r="B889" s="131" t="s">
        <v>2079</v>
      </c>
      <c r="C889" s="131"/>
      <c r="D889" s="215" t="s">
        <v>3431</v>
      </c>
      <c r="E889" s="61" t="s">
        <v>41</v>
      </c>
      <c r="F889" s="282" t="e">
        <v>#N/A</v>
      </c>
      <c r="G889" s="62">
        <f t="shared" si="142"/>
        <v>6</v>
      </c>
      <c r="H889" s="62" t="s">
        <v>42</v>
      </c>
      <c r="I889" s="64" t="s">
        <v>1655</v>
      </c>
      <c r="J889" s="64" t="s">
        <v>1931</v>
      </c>
      <c r="K889" s="65"/>
      <c r="L889" s="65"/>
      <c r="M889" s="65"/>
      <c r="N889" s="64"/>
      <c r="O889" s="66" t="s">
        <v>42</v>
      </c>
      <c r="P889" s="66" t="str">
        <f t="shared" si="143"/>
        <v>0..1</v>
      </c>
      <c r="Q889" s="6" t="s">
        <v>3784</v>
      </c>
      <c r="R889" s="67" t="s">
        <v>3785</v>
      </c>
      <c r="S889" s="66" t="s">
        <v>73</v>
      </c>
      <c r="T889" s="68" t="s">
        <v>56</v>
      </c>
      <c r="U889" s="62" t="s">
        <v>42</v>
      </c>
      <c r="V889" s="66"/>
      <c r="W889" s="69"/>
      <c r="X889" s="38"/>
      <c r="Y889" s="70" t="s">
        <v>47</v>
      </c>
      <c r="Z889" s="70" t="s">
        <v>47</v>
      </c>
      <c r="AA889" s="190"/>
      <c r="AB889" s="13" t="str">
        <f t="shared" si="144"/>
        <v>/rsm:CrossIndustryInvoice/rsm:SupplyChainTradeTransaction/ram:ApplicableHeaderTradeSettlement/ram:PayeeTradeParty/ram:SpecifiedLegalOrganization/ram:PostalTradeAddress</v>
      </c>
      <c r="AC889" s="13" t="str">
        <f t="shared" si="145"/>
        <v>/ram:CityName</v>
      </c>
      <c r="AD889" s="14">
        <f>COUNTIFS(R$4:R889,AB889)</f>
        <v>1</v>
      </c>
      <c r="AE889" s="11"/>
      <c r="AF889" s="61" t="str">
        <f t="shared" si="137"/>
        <v>EXT</v>
      </c>
      <c r="AG889" s="62">
        <f t="shared" si="139"/>
        <v>6</v>
      </c>
      <c r="AH889" s="62" t="str">
        <f t="shared" si="138"/>
        <v>0..1</v>
      </c>
      <c r="AI889" s="64" t="s">
        <v>2893</v>
      </c>
      <c r="AJ889" s="64"/>
      <c r="AK889" s="65"/>
      <c r="AL889" s="65"/>
      <c r="AM889" s="65"/>
      <c r="AN889" s="64"/>
      <c r="AO889" s="66" t="str">
        <f t="shared" si="147"/>
        <v>0..1</v>
      </c>
      <c r="AP889" s="66" t="str">
        <f t="shared" si="147"/>
        <v>0..1</v>
      </c>
      <c r="AQ889" s="6" t="str">
        <f t="shared" si="147"/>
        <v>/rsm:CrossIndustryInvoice
/rsm:SupplyChainTradeTransaction
/ram:ApplicableHeaderTradeSettlement
/ram:PayeeTradeParty
/ram:SpecifiedLegalOrganization
/ram:PostalTradeAddress
/ram:CityName</v>
      </c>
      <c r="AR889" s="67" t="str">
        <f t="shared" si="147"/>
        <v>/rsm:CrossIndustryInvoice/rsm:SupplyChainTradeTransaction/ram:ApplicableHeaderTradeSettlement/ram:PayeeTradeParty/ram:SpecifiedLegalOrganization/ram:PostalTradeAddress/ram:CityName</v>
      </c>
      <c r="AS889" s="66" t="s">
        <v>73</v>
      </c>
      <c r="AT889" s="68" t="s">
        <v>56</v>
      </c>
      <c r="AU889" s="62" t="str">
        <f t="shared" si="140"/>
        <v>0..1</v>
      </c>
      <c r="AV889" s="66"/>
      <c r="AW889" s="69"/>
      <c r="AX889" s="7"/>
      <c r="AY889" s="70" t="str">
        <f t="shared" si="141"/>
        <v>EXTENDED</v>
      </c>
      <c r="AZ889" s="70" t="str">
        <f t="shared" si="141"/>
        <v>EXTENDED</v>
      </c>
      <c r="BA889" s="1"/>
      <c r="BB889" s="57"/>
      <c r="BE889"/>
      <c r="BF889" s="1"/>
      <c r="BG889" s="1"/>
      <c r="BH889" s="1"/>
      <c r="BI889" s="1"/>
      <c r="BJ889" s="1"/>
      <c r="BK889" s="1"/>
      <c r="BL889" s="1"/>
      <c r="BM889" s="1"/>
      <c r="BN889" s="1"/>
      <c r="BO889" s="1"/>
      <c r="BP889" s="1"/>
      <c r="BQ889" s="1"/>
      <c r="BR889" s="1"/>
      <c r="BS889" s="1"/>
      <c r="BT889" s="1"/>
      <c r="BU889" s="1"/>
      <c r="BV889" s="1"/>
      <c r="BW889" s="1"/>
      <c r="BX889" s="1"/>
      <c r="BY889" s="1"/>
      <c r="BZ889" s="1"/>
    </row>
    <row r="890" spans="1:78" s="59" customFormat="1" ht="120" x14ac:dyDescent="0.2">
      <c r="A890" s="45" t="str">
        <f t="shared" si="146"/>
        <v>EXT</v>
      </c>
      <c r="B890" s="131" t="s">
        <v>2079</v>
      </c>
      <c r="C890" s="131"/>
      <c r="D890" s="215" t="s">
        <v>3431</v>
      </c>
      <c r="E890" s="61" t="s">
        <v>41</v>
      </c>
      <c r="F890" s="282" t="e">
        <v>#N/A</v>
      </c>
      <c r="G890" s="62">
        <f t="shared" si="142"/>
        <v>6</v>
      </c>
      <c r="H890" s="62" t="s">
        <v>32</v>
      </c>
      <c r="I890" s="64" t="s">
        <v>1660</v>
      </c>
      <c r="J890" s="64" t="s">
        <v>1661</v>
      </c>
      <c r="K890" s="65" t="s">
        <v>480</v>
      </c>
      <c r="L890" s="65"/>
      <c r="M890" s="65"/>
      <c r="N890" s="64"/>
      <c r="O890" s="66" t="s">
        <v>32</v>
      </c>
      <c r="P890" s="66" t="str">
        <f t="shared" si="143"/>
        <v>1..1</v>
      </c>
      <c r="Q890" s="6" t="s">
        <v>3786</v>
      </c>
      <c r="R890" s="67" t="s">
        <v>3787</v>
      </c>
      <c r="S890" s="66" t="s">
        <v>131</v>
      </c>
      <c r="T890" s="68" t="s">
        <v>56</v>
      </c>
      <c r="U890" s="62" t="s">
        <v>42</v>
      </c>
      <c r="V890" s="66"/>
      <c r="W890" s="69"/>
      <c r="X890" s="38"/>
      <c r="Y890" s="70" t="s">
        <v>47</v>
      </c>
      <c r="Z890" s="70" t="s">
        <v>47</v>
      </c>
      <c r="AA890" s="190"/>
      <c r="AB890" s="13" t="str">
        <f t="shared" si="144"/>
        <v>/rsm:CrossIndustryInvoice/rsm:SupplyChainTradeTransaction/ram:ApplicableHeaderTradeSettlement/ram:PayeeTradeParty/ram:SpecifiedLegalOrganization/ram:PostalTradeAddress</v>
      </c>
      <c r="AC890" s="13" t="str">
        <f t="shared" si="145"/>
        <v>/ram:CountryID</v>
      </c>
      <c r="AD890" s="14">
        <f>COUNTIFS(R$4:R890,AB890)</f>
        <v>1</v>
      </c>
      <c r="AE890" s="11"/>
      <c r="AF890" s="61" t="str">
        <f t="shared" si="137"/>
        <v>EXT</v>
      </c>
      <c r="AG890" s="62">
        <f t="shared" si="139"/>
        <v>6</v>
      </c>
      <c r="AH890" s="62" t="str">
        <f t="shared" si="138"/>
        <v>1..1</v>
      </c>
      <c r="AI890" s="64" t="s">
        <v>2559</v>
      </c>
      <c r="AJ890" s="64"/>
      <c r="AK890" s="65"/>
      <c r="AL890" s="65"/>
      <c r="AM890" s="65"/>
      <c r="AN890" s="64"/>
      <c r="AO890" s="66" t="str">
        <f t="shared" si="147"/>
        <v>1..1</v>
      </c>
      <c r="AP890" s="66" t="str">
        <f t="shared" si="147"/>
        <v>1..1</v>
      </c>
      <c r="AQ890" s="6" t="str">
        <f t="shared" si="147"/>
        <v>/rsm:CrossIndustryInvoice
/rsm:SupplyChainTradeTransaction
/ram:ApplicableHeaderTradeSettlement
/ram:PayeeTradeParty
/ram:SpecifiedLegalOrganization
/ram:PostalTradeAddress
/ram:CountryID</v>
      </c>
      <c r="AR890" s="67" t="str">
        <f t="shared" si="147"/>
        <v>/rsm:CrossIndustryInvoice/rsm:SupplyChainTradeTransaction/ram:ApplicableHeaderTradeSettlement/ram:PayeeTradeParty/ram:SpecifiedLegalOrganization/ram:PostalTradeAddress/ram:CountryID</v>
      </c>
      <c r="AS890" s="66" t="s">
        <v>131</v>
      </c>
      <c r="AT890" s="68" t="s">
        <v>56</v>
      </c>
      <c r="AU890" s="62" t="str">
        <f t="shared" si="140"/>
        <v>0..1</v>
      </c>
      <c r="AV890" s="66"/>
      <c r="AW890" s="69"/>
      <c r="AX890" s="7"/>
      <c r="AY890" s="70" t="str">
        <f t="shared" si="141"/>
        <v>EXTENDED</v>
      </c>
      <c r="AZ890" s="70" t="str">
        <f t="shared" si="141"/>
        <v>EXTENDED</v>
      </c>
      <c r="BA890" s="1"/>
      <c r="BB890" s="57"/>
      <c r="BE890"/>
      <c r="BF890" s="1"/>
      <c r="BG890" s="1"/>
      <c r="BH890" s="1"/>
      <c r="BI890" s="1"/>
      <c r="BJ890" s="1"/>
      <c r="BK890" s="1"/>
      <c r="BL890" s="1"/>
      <c r="BM890" s="1"/>
      <c r="BN890" s="1"/>
      <c r="BO890" s="1"/>
      <c r="BP890" s="1"/>
      <c r="BQ890" s="1"/>
      <c r="BR890" s="1"/>
      <c r="BS890" s="1"/>
      <c r="BT890" s="1"/>
      <c r="BU890" s="1"/>
      <c r="BV890" s="1"/>
      <c r="BW890" s="1"/>
      <c r="BX890" s="1"/>
      <c r="BY890" s="1"/>
      <c r="BZ890" s="1"/>
    </row>
    <row r="891" spans="1:78" s="59" customFormat="1" ht="120" x14ac:dyDescent="0.2">
      <c r="A891" s="45" t="str">
        <f t="shared" si="146"/>
        <v>EXT</v>
      </c>
      <c r="B891" s="131" t="s">
        <v>2079</v>
      </c>
      <c r="C891" s="131"/>
      <c r="D891" s="215" t="s">
        <v>3431</v>
      </c>
      <c r="E891" s="61" t="s">
        <v>41</v>
      </c>
      <c r="F891" s="282" t="e">
        <v>#N/A</v>
      </c>
      <c r="G891" s="62">
        <f t="shared" si="142"/>
        <v>6</v>
      </c>
      <c r="H891" s="62"/>
      <c r="I891" s="64" t="s">
        <v>1666</v>
      </c>
      <c r="J891" s="64" t="s">
        <v>1667</v>
      </c>
      <c r="K891" s="65" t="s">
        <v>1668</v>
      </c>
      <c r="L891" s="65"/>
      <c r="M891" s="65" t="s">
        <v>35</v>
      </c>
      <c r="N891" s="64" t="s">
        <v>70</v>
      </c>
      <c r="O891" s="66" t="s">
        <v>42</v>
      </c>
      <c r="P891" s="66" t="str">
        <f t="shared" si="143"/>
        <v>0..1</v>
      </c>
      <c r="Q891" s="6" t="s">
        <v>3788</v>
      </c>
      <c r="R891" s="67" t="s">
        <v>3789</v>
      </c>
      <c r="S891" s="66" t="s">
        <v>73</v>
      </c>
      <c r="T891" s="68" t="s">
        <v>56</v>
      </c>
      <c r="U891" s="62" t="s">
        <v>62</v>
      </c>
      <c r="V891" s="66"/>
      <c r="W891" s="69" t="s">
        <v>35</v>
      </c>
      <c r="X891" s="38"/>
      <c r="Y891" s="70" t="s">
        <v>47</v>
      </c>
      <c r="Z891" s="70" t="s">
        <v>47</v>
      </c>
      <c r="AA891" s="190"/>
      <c r="AB891" s="13" t="str">
        <f t="shared" si="144"/>
        <v>/rsm:CrossIndustryInvoice/rsm:SupplyChainTradeTransaction/ram:ApplicableHeaderTradeSettlement/ram:PayeeTradeParty/ram:SpecifiedLegalOrganization/ram:PostalTradeAddress</v>
      </c>
      <c r="AC891" s="13" t="str">
        <f t="shared" si="145"/>
        <v>/ram:CountrySubDivisionName</v>
      </c>
      <c r="AD891" s="14">
        <f>COUNTIFS(R$4:R891,AB891)</f>
        <v>1</v>
      </c>
      <c r="AE891" s="11"/>
      <c r="AF891" s="61" t="str">
        <f t="shared" si="137"/>
        <v>EXT</v>
      </c>
      <c r="AG891" s="62">
        <f t="shared" si="139"/>
        <v>6</v>
      </c>
      <c r="AH891" s="62">
        <f t="shared" si="138"/>
        <v>0</v>
      </c>
      <c r="AI891" s="64" t="s">
        <v>2898</v>
      </c>
      <c r="AJ891" s="64" t="s">
        <v>1671</v>
      </c>
      <c r="AK891" s="65" t="s">
        <v>1672</v>
      </c>
      <c r="AL891" s="65"/>
      <c r="AM891" s="65" t="s">
        <v>35</v>
      </c>
      <c r="AN891" s="64" t="s">
        <v>78</v>
      </c>
      <c r="AO891" s="66" t="str">
        <f t="shared" si="147"/>
        <v>0..1</v>
      </c>
      <c r="AP891" s="66" t="str">
        <f t="shared" si="147"/>
        <v>0..1</v>
      </c>
      <c r="AQ891" s="6" t="str">
        <f t="shared" si="147"/>
        <v>/rsm:CrossIndustryInvoice
/rsm:SupplyChainTradeTransaction
/ram:ApplicableHeaderTradeSettlement
/ram:PayeeTradeParty
/ram:SpecifiedLegalOrganization
/ram:PostalTradeAddress
/ram:CountrySubDivisionName</v>
      </c>
      <c r="AR891" s="67" t="str">
        <f t="shared" si="147"/>
        <v>/rsm:CrossIndustryInvoice/rsm:SupplyChainTradeTransaction/ram:ApplicableHeaderTradeSettlement/ram:PayeeTradeParty/ram:SpecifiedLegalOrganization/ram:PostalTradeAddress/ram:CountrySubDivisionName</v>
      </c>
      <c r="AS891" s="66" t="s">
        <v>73</v>
      </c>
      <c r="AT891" s="68" t="s">
        <v>56</v>
      </c>
      <c r="AU891" s="62" t="str">
        <f t="shared" si="140"/>
        <v>0..n</v>
      </c>
      <c r="AV891" s="66"/>
      <c r="AW891" s="69" t="s">
        <v>35</v>
      </c>
      <c r="AX891" s="7"/>
      <c r="AY891" s="70" t="str">
        <f t="shared" si="141"/>
        <v>EXTENDED</v>
      </c>
      <c r="AZ891" s="70" t="str">
        <f t="shared" si="141"/>
        <v>EXTENDED</v>
      </c>
      <c r="BA891" s="1"/>
      <c r="BB891" s="57"/>
      <c r="BE891"/>
      <c r="BF891" s="1"/>
      <c r="BG891" s="1"/>
      <c r="BH891" s="1"/>
      <c r="BI891" s="1"/>
      <c r="BJ891" s="1"/>
      <c r="BK891" s="1"/>
      <c r="BL891" s="1"/>
      <c r="BM891" s="1"/>
      <c r="BN891" s="1"/>
      <c r="BO891" s="1"/>
      <c r="BP891" s="1"/>
      <c r="BQ891" s="1"/>
      <c r="BR891" s="1"/>
      <c r="BS891" s="1"/>
      <c r="BT891" s="1"/>
      <c r="BU891" s="1"/>
      <c r="BV891" s="1"/>
      <c r="BW891" s="1"/>
      <c r="BX891" s="1"/>
      <c r="BY891" s="1"/>
      <c r="BZ891" s="1"/>
    </row>
    <row r="892" spans="1:78" s="59" customFormat="1" ht="90" x14ac:dyDescent="0.2">
      <c r="A892" s="45" t="str">
        <f t="shared" si="146"/>
        <v>EXT</v>
      </c>
      <c r="B892" s="45"/>
      <c r="C892" s="45"/>
      <c r="D892" s="215" t="s">
        <v>3431</v>
      </c>
      <c r="E892" s="140" t="s">
        <v>41</v>
      </c>
      <c r="F892" s="296" t="e">
        <v>#N/A</v>
      </c>
      <c r="G892" s="141">
        <f t="shared" si="142"/>
        <v>4</v>
      </c>
      <c r="H892" s="141" t="s">
        <v>42</v>
      </c>
      <c r="I892" s="217" t="s">
        <v>3790</v>
      </c>
      <c r="J892" s="125"/>
      <c r="K892" s="126"/>
      <c r="L892" s="126"/>
      <c r="M892" s="126"/>
      <c r="N892" s="125"/>
      <c r="O892" s="124" t="s">
        <v>62</v>
      </c>
      <c r="P892" s="124" t="str">
        <f t="shared" si="143"/>
        <v>0..n</v>
      </c>
      <c r="Q892" s="142" t="s">
        <v>3791</v>
      </c>
      <c r="R892" s="143" t="s">
        <v>3792</v>
      </c>
      <c r="S892" s="124" t="s">
        <v>35</v>
      </c>
      <c r="T892" s="129" t="s">
        <v>56</v>
      </c>
      <c r="U892" s="141" t="s">
        <v>62</v>
      </c>
      <c r="V892" s="124"/>
      <c r="W892" s="130"/>
      <c r="X892" s="38"/>
      <c r="Y892" s="144" t="s">
        <v>47</v>
      </c>
      <c r="Z892" s="144" t="s">
        <v>48</v>
      </c>
      <c r="AA892" s="4"/>
      <c r="AB892" s="13" t="str">
        <f t="shared" si="144"/>
        <v>/rsm:CrossIndustryInvoice/rsm:SupplyChainTradeTransaction/ram:ApplicableHeaderTradeSettlement/ram:PayeeTradeParty</v>
      </c>
      <c r="AC892" s="13" t="str">
        <f t="shared" si="145"/>
        <v>/ram:DefinedTradeContact</v>
      </c>
      <c r="AD892" s="14">
        <f>COUNTIFS(R$4:R892,AB892)</f>
        <v>1</v>
      </c>
      <c r="AE892" s="1"/>
      <c r="AF892" s="140" t="str">
        <f t="shared" si="137"/>
        <v>EXT</v>
      </c>
      <c r="AG892" s="141">
        <f t="shared" si="139"/>
        <v>4</v>
      </c>
      <c r="AH892" s="141" t="str">
        <f t="shared" si="138"/>
        <v>0..1</v>
      </c>
      <c r="AI892" s="217" t="s">
        <v>3793</v>
      </c>
      <c r="AJ892" s="125"/>
      <c r="AK892" s="126"/>
      <c r="AL892" s="126"/>
      <c r="AM892" s="126"/>
      <c r="AN892" s="125"/>
      <c r="AO892" s="124" t="str">
        <f t="shared" si="147"/>
        <v>0..n</v>
      </c>
      <c r="AP892" s="124" t="str">
        <f t="shared" si="147"/>
        <v>0..n</v>
      </c>
      <c r="AQ892" s="142" t="str">
        <f t="shared" si="147"/>
        <v>/rsm:CrossIndustryInvoice
/rsm:SupplyChainTradeTransaction
/ram:ApplicableHeaderTradeSettlement
/ram:PayeeTradeParty
/ram:DefinedTradeContact</v>
      </c>
      <c r="AR892" s="143" t="str">
        <f t="shared" si="147"/>
        <v>/rsm:CrossIndustryInvoice/rsm:SupplyChainTradeTransaction/ram:ApplicableHeaderTradeSettlement/ram:PayeeTradeParty/ram:DefinedTradeContact</v>
      </c>
      <c r="AS892" s="124" t="s">
        <v>35</v>
      </c>
      <c r="AT892" s="129" t="s">
        <v>56</v>
      </c>
      <c r="AU892" s="141" t="str">
        <f t="shared" si="140"/>
        <v>0..n</v>
      </c>
      <c r="AV892" s="124"/>
      <c r="AW892" s="130"/>
      <c r="AX892" s="7"/>
      <c r="AY892" s="144" t="str">
        <f t="shared" si="141"/>
        <v>EXTENDED</v>
      </c>
      <c r="AZ892" s="144" t="str">
        <f t="shared" si="141"/>
        <v>EXTENDED FR B2B</v>
      </c>
      <c r="BA892" s="1"/>
      <c r="BB892" s="57"/>
      <c r="BE892"/>
      <c r="BF892" s="1"/>
      <c r="BG892" s="1"/>
      <c r="BH892" s="1"/>
      <c r="BI892" s="1"/>
      <c r="BJ892" s="1"/>
      <c r="BK892" s="1"/>
      <c r="BL892" s="1"/>
      <c r="BM892" s="1"/>
      <c r="BN892" s="1"/>
      <c r="BO892" s="1"/>
      <c r="BP892" s="1"/>
      <c r="BQ892" s="1"/>
      <c r="BR892" s="1"/>
      <c r="BS892" s="1"/>
      <c r="BT892" s="1"/>
      <c r="BU892" s="1"/>
      <c r="BV892" s="1"/>
      <c r="BW892" s="1"/>
      <c r="BX892" s="1"/>
      <c r="BY892" s="1"/>
      <c r="BZ892" s="1"/>
    </row>
    <row r="893" spans="1:78" s="59" customFormat="1" ht="105" x14ac:dyDescent="0.2">
      <c r="A893" s="45" t="str">
        <f t="shared" si="146"/>
        <v>EXT</v>
      </c>
      <c r="B893" s="45"/>
      <c r="C893" s="45"/>
      <c r="D893" s="215" t="s">
        <v>3431</v>
      </c>
      <c r="E893" s="61" t="s">
        <v>41</v>
      </c>
      <c r="F893" s="282" t="s">
        <v>5031</v>
      </c>
      <c r="G893" s="62">
        <f t="shared" si="142"/>
        <v>5</v>
      </c>
      <c r="H893" s="62" t="s">
        <v>42</v>
      </c>
      <c r="I893" s="64" t="s">
        <v>2142</v>
      </c>
      <c r="J893" s="64"/>
      <c r="K893" s="65"/>
      <c r="L893" s="65"/>
      <c r="M893" s="65"/>
      <c r="N893" s="64"/>
      <c r="O893" s="66" t="s">
        <v>42</v>
      </c>
      <c r="P893" s="66" t="str">
        <f t="shared" si="143"/>
        <v>0..1</v>
      </c>
      <c r="Q893" s="6" t="s">
        <v>3794</v>
      </c>
      <c r="R893" s="67" t="s">
        <v>3795</v>
      </c>
      <c r="S893" s="66" t="s">
        <v>73</v>
      </c>
      <c r="T893" s="68" t="s">
        <v>56</v>
      </c>
      <c r="U893" s="62" t="s">
        <v>42</v>
      </c>
      <c r="V893" s="66"/>
      <c r="W893" s="69"/>
      <c r="X893" s="38"/>
      <c r="Y893" s="70" t="s">
        <v>47</v>
      </c>
      <c r="Z893" s="70" t="s">
        <v>48</v>
      </c>
      <c r="AA893" s="4"/>
      <c r="AB893" s="13" t="str">
        <f t="shared" si="144"/>
        <v>/rsm:CrossIndustryInvoice/rsm:SupplyChainTradeTransaction/ram:ApplicableHeaderTradeSettlement/ram:PayeeTradeParty/ram:DefinedTradeContact</v>
      </c>
      <c r="AC893" s="13" t="str">
        <f t="shared" si="145"/>
        <v>/ram:PersonName</v>
      </c>
      <c r="AD893" s="14">
        <f>COUNTIFS(R$4:R893,AB893)</f>
        <v>1</v>
      </c>
      <c r="AE893" s="1"/>
      <c r="AF893" s="61" t="str">
        <f t="shared" si="137"/>
        <v>EXT</v>
      </c>
      <c r="AG893" s="62">
        <f t="shared" si="139"/>
        <v>5</v>
      </c>
      <c r="AH893" s="62" t="str">
        <f t="shared" si="138"/>
        <v>0..1</v>
      </c>
      <c r="AI893" s="64" t="s">
        <v>3796</v>
      </c>
      <c r="AJ893" s="64"/>
      <c r="AK893" s="65"/>
      <c r="AL893" s="65" t="s">
        <v>3797</v>
      </c>
      <c r="AM893" s="65"/>
      <c r="AN893" s="64"/>
      <c r="AO893" s="66" t="str">
        <f t="shared" si="147"/>
        <v>0..1</v>
      </c>
      <c r="AP893" s="66" t="str">
        <f t="shared" si="147"/>
        <v>0..1</v>
      </c>
      <c r="AQ893" s="6" t="str">
        <f t="shared" si="147"/>
        <v>/rsm:CrossIndustryInvoice
/rsm:SupplyChainTradeTransaction
/ram:ApplicableHeaderTradeSettlement
/ram:PayeeTradeParty
/ram:DefinedTradeContact
/ram:PersonName</v>
      </c>
      <c r="AR893" s="67" t="str">
        <f t="shared" si="147"/>
        <v>/rsm:CrossIndustryInvoice/rsm:SupplyChainTradeTransaction/ram:ApplicableHeaderTradeSettlement/ram:PayeeTradeParty/ram:DefinedTradeContact/ram:PersonName</v>
      </c>
      <c r="AS893" s="66" t="s">
        <v>73</v>
      </c>
      <c r="AT893" s="68" t="s">
        <v>56</v>
      </c>
      <c r="AU893" s="62" t="str">
        <f t="shared" si="140"/>
        <v>0..1</v>
      </c>
      <c r="AV893" s="66"/>
      <c r="AW893" s="69"/>
      <c r="AX893" s="7"/>
      <c r="AY893" s="70" t="str">
        <f t="shared" si="141"/>
        <v>EXTENDED</v>
      </c>
      <c r="AZ893" s="70" t="str">
        <f t="shared" si="141"/>
        <v>EXTENDED FR B2B</v>
      </c>
      <c r="BA893" s="1"/>
      <c r="BB893" s="57"/>
      <c r="BE893"/>
      <c r="BF893" s="1"/>
      <c r="BG893" s="1"/>
      <c r="BH893" s="1"/>
      <c r="BI893" s="1"/>
      <c r="BJ893" s="1"/>
      <c r="BK893" s="1"/>
      <c r="BL893" s="1"/>
      <c r="BM893" s="1"/>
      <c r="BN893" s="1"/>
      <c r="BO893" s="1"/>
      <c r="BP893" s="1"/>
      <c r="BQ893" s="1"/>
      <c r="BR893" s="1"/>
      <c r="BS893" s="1"/>
      <c r="BT893" s="1"/>
      <c r="BU893" s="1"/>
      <c r="BV893" s="1"/>
      <c r="BW893" s="1"/>
      <c r="BX893" s="1"/>
      <c r="BY893" s="1"/>
      <c r="BZ893" s="1"/>
    </row>
    <row r="894" spans="1:78" s="59" customFormat="1" ht="105" x14ac:dyDescent="0.2">
      <c r="A894" s="45" t="str">
        <f t="shared" si="146"/>
        <v>EXT</v>
      </c>
      <c r="B894" s="45"/>
      <c r="C894" s="45"/>
      <c r="D894" s="215" t="s">
        <v>3431</v>
      </c>
      <c r="E894" s="61" t="s">
        <v>41</v>
      </c>
      <c r="F894" s="282" t="e">
        <v>#N/A</v>
      </c>
      <c r="G894" s="62">
        <f t="shared" si="142"/>
        <v>5</v>
      </c>
      <c r="H894" s="62" t="s">
        <v>42</v>
      </c>
      <c r="I894" s="64" t="s">
        <v>2146</v>
      </c>
      <c r="J894" s="64"/>
      <c r="K894" s="65"/>
      <c r="L894" s="65"/>
      <c r="M894" s="65"/>
      <c r="N894" s="64"/>
      <c r="O894" s="66" t="s">
        <v>42</v>
      </c>
      <c r="P894" s="66" t="str">
        <f t="shared" si="143"/>
        <v>0..1</v>
      </c>
      <c r="Q894" s="6" t="s">
        <v>3798</v>
      </c>
      <c r="R894" s="67" t="s">
        <v>3799</v>
      </c>
      <c r="S894" s="66" t="s">
        <v>73</v>
      </c>
      <c r="T894" s="68" t="s">
        <v>56</v>
      </c>
      <c r="U894" s="62" t="s">
        <v>42</v>
      </c>
      <c r="V894" s="66"/>
      <c r="W894" s="69"/>
      <c r="X894" s="38"/>
      <c r="Y894" s="70" t="s">
        <v>47</v>
      </c>
      <c r="Z894" s="70" t="s">
        <v>48</v>
      </c>
      <c r="AA894" s="4"/>
      <c r="AB894" s="13" t="str">
        <f t="shared" si="144"/>
        <v>/rsm:CrossIndustryInvoice/rsm:SupplyChainTradeTransaction/ram:ApplicableHeaderTradeSettlement/ram:PayeeTradeParty/ram:DefinedTradeContact</v>
      </c>
      <c r="AC894" s="13" t="str">
        <f t="shared" si="145"/>
        <v>/ram:DepartmentName</v>
      </c>
      <c r="AD894" s="14">
        <f>COUNTIFS(R$4:R894,AB894)</f>
        <v>1</v>
      </c>
      <c r="AE894" s="1"/>
      <c r="AF894" s="61" t="str">
        <f t="shared" si="137"/>
        <v>EXT</v>
      </c>
      <c r="AG894" s="62">
        <f t="shared" si="139"/>
        <v>5</v>
      </c>
      <c r="AH894" s="62" t="str">
        <f t="shared" si="138"/>
        <v>0..1</v>
      </c>
      <c r="AI894" s="64" t="s">
        <v>3796</v>
      </c>
      <c r="AJ894" s="64"/>
      <c r="AK894" s="65"/>
      <c r="AL894" s="65"/>
      <c r="AM894" s="65"/>
      <c r="AN894" s="64"/>
      <c r="AO894" s="66" t="str">
        <f t="shared" si="147"/>
        <v>0..1</v>
      </c>
      <c r="AP894" s="66" t="str">
        <f t="shared" si="147"/>
        <v>0..1</v>
      </c>
      <c r="AQ894" s="6" t="str">
        <f t="shared" si="147"/>
        <v>/rsm:CrossIndustryInvoice
/rsm:SupplyChainTradeTransaction
/ram:ApplicableHeaderTradeSettlement
/ram:PayeeTradeParty
/ram:DefinedTradeContact
/ram:DepartmentName</v>
      </c>
      <c r="AR894" s="67" t="str">
        <f t="shared" si="147"/>
        <v>/rsm:CrossIndustryInvoice/rsm:SupplyChainTradeTransaction/ram:ApplicableHeaderTradeSettlement/ram:PayeeTradeParty/ram:DefinedTradeContact/ram:DepartmentName</v>
      </c>
      <c r="AS894" s="66" t="s">
        <v>73</v>
      </c>
      <c r="AT894" s="68" t="s">
        <v>56</v>
      </c>
      <c r="AU894" s="62" t="str">
        <f t="shared" si="140"/>
        <v>0..1</v>
      </c>
      <c r="AV894" s="66"/>
      <c r="AW894" s="69"/>
      <c r="AX894" s="7"/>
      <c r="AY894" s="70" t="str">
        <f t="shared" si="141"/>
        <v>EXTENDED</v>
      </c>
      <c r="AZ894" s="70" t="str">
        <f t="shared" si="141"/>
        <v>EXTENDED FR B2B</v>
      </c>
      <c r="BA894" s="1"/>
      <c r="BB894" s="57"/>
      <c r="BE894"/>
      <c r="BF894" s="1"/>
      <c r="BG894" s="1"/>
      <c r="BH894" s="1"/>
      <c r="BI894" s="1"/>
      <c r="BJ894" s="1"/>
      <c r="BK894" s="1"/>
      <c r="BL894" s="1"/>
      <c r="BM894" s="1"/>
      <c r="BN894" s="1"/>
      <c r="BO894" s="1"/>
      <c r="BP894" s="1"/>
      <c r="BQ894" s="1"/>
      <c r="BR894" s="1"/>
      <c r="BS894" s="1"/>
      <c r="BT894" s="1"/>
      <c r="BU894" s="1"/>
      <c r="BV894" s="1"/>
      <c r="BW894" s="1"/>
      <c r="BX894" s="1"/>
      <c r="BY894" s="1"/>
      <c r="BZ894" s="1"/>
    </row>
    <row r="895" spans="1:78" s="59" customFormat="1" ht="105" x14ac:dyDescent="0.2">
      <c r="A895" s="45" t="str">
        <f>IF(LEFT(E895,2)="BG","NO",IF(LEN(E895)-LEN(SUBSTITUTE(E895,"-",""))&gt;1,"NO",IF(E895="EXT","EXT","YES")))</f>
        <v>EXT</v>
      </c>
      <c r="B895" s="131" t="s">
        <v>304</v>
      </c>
      <c r="C895" s="131"/>
      <c r="D895" s="215" t="s">
        <v>3431</v>
      </c>
      <c r="E895" s="61" t="s">
        <v>41</v>
      </c>
      <c r="F895" s="282" t="e">
        <v>#N/A</v>
      </c>
      <c r="G895" s="62">
        <f t="shared" si="142"/>
        <v>5</v>
      </c>
      <c r="H895" s="62" t="s">
        <v>42</v>
      </c>
      <c r="I895" s="64" t="s">
        <v>2907</v>
      </c>
      <c r="J895" s="64"/>
      <c r="K895" s="65" t="s">
        <v>938</v>
      </c>
      <c r="L895" s="65"/>
      <c r="M895" s="65" t="s">
        <v>35</v>
      </c>
      <c r="N895" s="64"/>
      <c r="O895" s="66" t="s">
        <v>42</v>
      </c>
      <c r="P895" s="66" t="str">
        <f>O895</f>
        <v>0..1</v>
      </c>
      <c r="Q895" s="6" t="s">
        <v>3800</v>
      </c>
      <c r="R895" s="67" t="s">
        <v>3801</v>
      </c>
      <c r="S895" s="66" t="s">
        <v>131</v>
      </c>
      <c r="T895" s="68" t="s">
        <v>56</v>
      </c>
      <c r="U895" s="62" t="s">
        <v>42</v>
      </c>
      <c r="V895" s="66"/>
      <c r="W895" s="69" t="s">
        <v>35</v>
      </c>
      <c r="X895" s="38"/>
      <c r="Y895" s="70" t="s">
        <v>47</v>
      </c>
      <c r="Z895" s="70" t="s">
        <v>48</v>
      </c>
      <c r="AA895" s="57"/>
      <c r="AB895" s="13" t="str">
        <f>IF(ISERROR(FIND("/",R895)),R895,LEFT(R895,FIND(CHAR(1),SUBSTITUTE(R895,"/",CHAR(1),LEN(R895)-LEN(SUBSTITUTE(R895,"/",""))))-1))</f>
        <v>/rsm:CrossIndustryInvoice/rsm:SupplyChainTradeTransaction/ram:ApplicableHeaderTradeSettlement/ram:PayeeTradeParty/ram:DefinedTradeContact</v>
      </c>
      <c r="AC895" s="13" t="str">
        <f>IF(ISERROR(FIND("/",R895)),R895,MID(R895, FIND(CHAR(1),SUBSTITUTE(R895,"/",CHAR(1), LEN(R895)-LEN(SUBSTITUTE(R895,"/","")))), LEN(R895)))</f>
        <v>/ram:TypeCode</v>
      </c>
      <c r="AD895" s="14">
        <f>COUNTIFS(R$4:R895,AB895)</f>
        <v>1</v>
      </c>
      <c r="AE895" s="57"/>
      <c r="AF895" s="61" t="str">
        <f t="shared" ref="AF895:AF959" si="148">E895</f>
        <v>EXT</v>
      </c>
      <c r="AG895" s="62">
        <f t="shared" si="139"/>
        <v>5</v>
      </c>
      <c r="AH895" s="62" t="str">
        <f t="shared" ref="AH895:AH959" si="149">H895</f>
        <v>0..1</v>
      </c>
      <c r="AI895" s="64" t="s">
        <v>2910</v>
      </c>
      <c r="AJ895" s="64"/>
      <c r="AK895" s="65" t="s">
        <v>942</v>
      </c>
      <c r="AL895" s="65"/>
      <c r="AM895" s="65" t="s">
        <v>35</v>
      </c>
      <c r="AN895" s="64"/>
      <c r="AO895" s="66" t="str">
        <f t="shared" si="147"/>
        <v>0..1</v>
      </c>
      <c r="AP895" s="66" t="str">
        <f t="shared" si="147"/>
        <v>0..1</v>
      </c>
      <c r="AQ895" s="6" t="str">
        <f t="shared" si="147"/>
        <v>/rsm:CrossIndustryInvoice
/rsm:SupplyChainTradeTransaction
/ram:ApplicableHeaderTradeSettlement
/ram:PayeeTradeParty
/ram:DefinedTradeContact
/ram:TypeCode</v>
      </c>
      <c r="AR895" s="67" t="str">
        <f t="shared" si="147"/>
        <v>/rsm:CrossIndustryInvoice/rsm:SupplyChainTradeTransaction/ram:ApplicableHeaderTradeSettlement/ram:PayeeTradeParty/ram:DefinedTradeContact/ram:TypeCode</v>
      </c>
      <c r="AS895" s="66" t="s">
        <v>131</v>
      </c>
      <c r="AT895" s="68" t="s">
        <v>56</v>
      </c>
      <c r="AU895" s="62" t="str">
        <f t="shared" si="140"/>
        <v>0..1</v>
      </c>
      <c r="AV895" s="66"/>
      <c r="AW895" s="69" t="s">
        <v>35</v>
      </c>
      <c r="AX895" s="7"/>
      <c r="AY895" s="70" t="str">
        <f t="shared" si="141"/>
        <v>EXTENDED</v>
      </c>
      <c r="AZ895" s="70" t="str">
        <f t="shared" si="141"/>
        <v>EXTENDED FR B2B</v>
      </c>
      <c r="BA895" s="1"/>
      <c r="BB895" s="57"/>
      <c r="BE895"/>
      <c r="BF895" s="1"/>
      <c r="BG895" s="1"/>
      <c r="BH895" s="1"/>
      <c r="BI895" s="1"/>
      <c r="BJ895" s="1"/>
      <c r="BK895" s="1"/>
      <c r="BL895" s="1"/>
      <c r="BM895" s="1"/>
      <c r="BN895" s="1"/>
      <c r="BO895" s="1"/>
      <c r="BP895" s="1"/>
      <c r="BQ895" s="1"/>
      <c r="BR895" s="1"/>
      <c r="BS895" s="1"/>
      <c r="BT895" s="1"/>
      <c r="BU895" s="1"/>
      <c r="BV895" s="1"/>
      <c r="BW895" s="1"/>
      <c r="BX895" s="1"/>
      <c r="BY895" s="1"/>
      <c r="BZ895" s="1"/>
    </row>
    <row r="896" spans="1:78" s="59" customFormat="1" ht="105" x14ac:dyDescent="0.2">
      <c r="A896" s="45" t="str">
        <f t="shared" si="146"/>
        <v>EXT</v>
      </c>
      <c r="B896" s="45"/>
      <c r="C896" s="45"/>
      <c r="D896" s="215" t="s">
        <v>3431</v>
      </c>
      <c r="E896" s="61" t="s">
        <v>41</v>
      </c>
      <c r="F896" s="282" t="e">
        <v>#N/A</v>
      </c>
      <c r="G896" s="62">
        <f t="shared" si="142"/>
        <v>5</v>
      </c>
      <c r="H896" s="62" t="s">
        <v>42</v>
      </c>
      <c r="I896" s="193" t="s">
        <v>2153</v>
      </c>
      <c r="J896" s="64"/>
      <c r="K896" s="65"/>
      <c r="L896" s="65"/>
      <c r="M896" s="65"/>
      <c r="N896" s="64"/>
      <c r="O896" s="66" t="s">
        <v>42</v>
      </c>
      <c r="P896" s="66" t="str">
        <f t="shared" si="143"/>
        <v>0..1</v>
      </c>
      <c r="Q896" s="6" t="s">
        <v>3802</v>
      </c>
      <c r="R896" s="67" t="s">
        <v>3803</v>
      </c>
      <c r="S896" s="66"/>
      <c r="T896" s="68"/>
      <c r="U896" s="62" t="s">
        <v>42</v>
      </c>
      <c r="V896" s="66"/>
      <c r="W896" s="69"/>
      <c r="X896" s="38"/>
      <c r="Y896" s="70" t="s">
        <v>47</v>
      </c>
      <c r="Z896" s="70" t="s">
        <v>48</v>
      </c>
      <c r="AA896" s="4"/>
      <c r="AB896" s="13" t="str">
        <f t="shared" si="144"/>
        <v>/rsm:CrossIndustryInvoice/rsm:SupplyChainTradeTransaction/ram:ApplicableHeaderTradeSettlement/ram:PayeeTradeParty/ram:DefinedTradeContact</v>
      </c>
      <c r="AC896" s="13" t="str">
        <f t="shared" si="145"/>
        <v>/ram:TelephoneUniversalCommunication</v>
      </c>
      <c r="AD896" s="14">
        <f>COUNTIFS(R$4:R896,AB896)</f>
        <v>1</v>
      </c>
      <c r="AE896" s="1"/>
      <c r="AF896" s="61" t="str">
        <f t="shared" si="148"/>
        <v>EXT</v>
      </c>
      <c r="AG896" s="62">
        <f t="shared" ref="AG896:AG959" si="150">LEN(AR896)-LEN(SUBSTITUTE(AR896,"/",""))-1</f>
        <v>5</v>
      </c>
      <c r="AH896" s="62" t="str">
        <f t="shared" si="149"/>
        <v>0..1</v>
      </c>
      <c r="AI896" s="193" t="s">
        <v>946</v>
      </c>
      <c r="AJ896" s="64"/>
      <c r="AK896" s="65"/>
      <c r="AL896" s="65"/>
      <c r="AM896" s="65"/>
      <c r="AN896" s="64"/>
      <c r="AO896" s="66" t="str">
        <f t="shared" si="147"/>
        <v>0..1</v>
      </c>
      <c r="AP896" s="66" t="str">
        <f t="shared" si="147"/>
        <v>0..1</v>
      </c>
      <c r="AQ896" s="6" t="str">
        <f t="shared" si="147"/>
        <v>/rsm:CrossIndustryInvoice
/rsm:SupplyChainTradeTransaction
/ram:ApplicableHeaderTradeSettlement
/ram:PayeeTradeParty
/ram:DefinedTradeContact
/ram:TelephoneUniversalCommunication</v>
      </c>
      <c r="AR896" s="67" t="str">
        <f t="shared" si="147"/>
        <v>/rsm:CrossIndustryInvoice/rsm:SupplyChainTradeTransaction/ram:ApplicableHeaderTradeSettlement/ram:PayeeTradeParty/ram:DefinedTradeContact/ram:TelephoneUniversalCommunication</v>
      </c>
      <c r="AS896" s="66"/>
      <c r="AT896" s="68"/>
      <c r="AU896" s="62" t="str">
        <f t="shared" ref="AU896:AU959" si="151">U896</f>
        <v>0..1</v>
      </c>
      <c r="AV896" s="66"/>
      <c r="AW896" s="69"/>
      <c r="AX896" s="7"/>
      <c r="AY896" s="70" t="str">
        <f t="shared" si="141"/>
        <v>EXTENDED</v>
      </c>
      <c r="AZ896" s="70" t="str">
        <f t="shared" si="141"/>
        <v>EXTENDED FR B2B</v>
      </c>
      <c r="BA896" s="1"/>
      <c r="BB896" s="57"/>
      <c r="BE896"/>
      <c r="BF896" s="1"/>
      <c r="BG896" s="1"/>
      <c r="BH896" s="1"/>
      <c r="BI896" s="1"/>
      <c r="BJ896" s="1"/>
      <c r="BK896" s="1"/>
      <c r="BL896" s="1"/>
      <c r="BM896" s="1"/>
      <c r="BN896" s="1"/>
      <c r="BO896" s="1"/>
      <c r="BP896" s="1"/>
      <c r="BQ896" s="1"/>
      <c r="BR896" s="1"/>
      <c r="BS896" s="1"/>
      <c r="BT896" s="1"/>
      <c r="BU896" s="1"/>
      <c r="BV896" s="1"/>
      <c r="BW896" s="1"/>
      <c r="BX896" s="1"/>
      <c r="BY896" s="1"/>
      <c r="BZ896" s="1"/>
    </row>
    <row r="897" spans="1:78" s="59" customFormat="1" ht="120" x14ac:dyDescent="0.2">
      <c r="A897" s="45" t="str">
        <f t="shared" si="146"/>
        <v>EXT</v>
      </c>
      <c r="B897" s="45"/>
      <c r="C897" s="45"/>
      <c r="D897" s="215" t="s">
        <v>3431</v>
      </c>
      <c r="E897" s="61" t="s">
        <v>41</v>
      </c>
      <c r="F897" s="282" t="s">
        <v>5032</v>
      </c>
      <c r="G897" s="62">
        <f t="shared" si="142"/>
        <v>6</v>
      </c>
      <c r="H897" s="62" t="s">
        <v>32</v>
      </c>
      <c r="I897" s="64" t="s">
        <v>2156</v>
      </c>
      <c r="J897" s="64"/>
      <c r="K897" s="65"/>
      <c r="L897" s="65"/>
      <c r="M897" s="65"/>
      <c r="N897" s="64"/>
      <c r="O897" s="66" t="s">
        <v>32</v>
      </c>
      <c r="P897" s="66" t="str">
        <f t="shared" si="143"/>
        <v>1..1</v>
      </c>
      <c r="Q897" s="6" t="s">
        <v>3804</v>
      </c>
      <c r="R897" s="67" t="s">
        <v>3805</v>
      </c>
      <c r="S897" s="66" t="s">
        <v>73</v>
      </c>
      <c r="T897" s="68" t="s">
        <v>56</v>
      </c>
      <c r="U897" s="62" t="s">
        <v>42</v>
      </c>
      <c r="V897" s="66"/>
      <c r="W897" s="69"/>
      <c r="X897" s="38"/>
      <c r="Y897" s="70" t="s">
        <v>47</v>
      </c>
      <c r="Z897" s="70" t="s">
        <v>48</v>
      </c>
      <c r="AA897" s="4"/>
      <c r="AB897" s="13" t="str">
        <f t="shared" si="144"/>
        <v>/rsm:CrossIndustryInvoice/rsm:SupplyChainTradeTransaction/ram:ApplicableHeaderTradeSettlement/ram:PayeeTradeParty/ram:DefinedTradeContact/ram:TelephoneUniversalCommunication</v>
      </c>
      <c r="AC897" s="13" t="str">
        <f t="shared" si="145"/>
        <v>/ram:CompleteNumber</v>
      </c>
      <c r="AD897" s="14">
        <f>COUNTIFS(R$4:R897,AB897)</f>
        <v>1</v>
      </c>
      <c r="AE897" s="1"/>
      <c r="AF897" s="61" t="str">
        <f t="shared" si="148"/>
        <v>EXT</v>
      </c>
      <c r="AG897" s="62">
        <f t="shared" si="150"/>
        <v>6</v>
      </c>
      <c r="AH897" s="62" t="str">
        <f t="shared" si="149"/>
        <v>1..1</v>
      </c>
      <c r="AI897" s="64" t="s">
        <v>3806</v>
      </c>
      <c r="AJ897" s="64"/>
      <c r="AK897" s="65"/>
      <c r="AL897" s="65" t="s">
        <v>3807</v>
      </c>
      <c r="AM897" s="65"/>
      <c r="AN897" s="64"/>
      <c r="AO897" s="66" t="str">
        <f t="shared" si="147"/>
        <v>1..1</v>
      </c>
      <c r="AP897" s="66" t="str">
        <f t="shared" si="147"/>
        <v>1..1</v>
      </c>
      <c r="AQ897" s="6" t="str">
        <f t="shared" si="147"/>
        <v>/rsm:CrossIndustryInvoice
/rsm:SupplyChainTradeTransaction
/ram:ApplicableHeaderTradeSettlement
/ram:PayeeTradeParty
/ram:DefinedTradeContact
/ram:TelephoneUniversalCommunication
/ram:CompleteNumber</v>
      </c>
      <c r="AR897" s="67" t="str">
        <f t="shared" si="147"/>
        <v>/rsm:CrossIndustryInvoice/rsm:SupplyChainTradeTransaction/ram:ApplicableHeaderTradeSettlement/ram:PayeeTradeParty/ram:DefinedTradeContact/ram:TelephoneUniversalCommunication/ram:CompleteNumber</v>
      </c>
      <c r="AS897" s="66" t="s">
        <v>73</v>
      </c>
      <c r="AT897" s="68" t="s">
        <v>56</v>
      </c>
      <c r="AU897" s="62" t="str">
        <f t="shared" si="151"/>
        <v>0..1</v>
      </c>
      <c r="AV897" s="66"/>
      <c r="AW897" s="69"/>
      <c r="AX897" s="7"/>
      <c r="AY897" s="70" t="str">
        <f t="shared" ref="AY897:AZ960" si="152">Y897</f>
        <v>EXTENDED</v>
      </c>
      <c r="AZ897" s="70" t="str">
        <f t="shared" si="152"/>
        <v>EXTENDED FR B2B</v>
      </c>
      <c r="BA897" s="1"/>
      <c r="BB897" s="57"/>
      <c r="BE897"/>
      <c r="BF897" s="1"/>
      <c r="BG897" s="1"/>
      <c r="BH897" s="1"/>
      <c r="BI897" s="1"/>
      <c r="BJ897" s="1"/>
      <c r="BK897" s="1"/>
      <c r="BL897" s="1"/>
      <c r="BM897" s="1"/>
      <c r="BN897" s="1"/>
      <c r="BO897" s="1"/>
      <c r="BP897" s="1"/>
      <c r="BQ897" s="1"/>
      <c r="BR897" s="1"/>
      <c r="BS897" s="1"/>
      <c r="BT897" s="1"/>
      <c r="BU897" s="1"/>
      <c r="BV897" s="1"/>
      <c r="BW897" s="1"/>
      <c r="BX897" s="1"/>
      <c r="BY897" s="1"/>
      <c r="BZ897" s="1"/>
    </row>
    <row r="898" spans="1:78" s="59" customFormat="1" ht="105" x14ac:dyDescent="0.2">
      <c r="A898" s="45" t="str">
        <f t="shared" si="146"/>
        <v>EXT</v>
      </c>
      <c r="B898" s="45"/>
      <c r="C898" s="45"/>
      <c r="D898" s="215" t="s">
        <v>3431</v>
      </c>
      <c r="E898" s="61" t="s">
        <v>41</v>
      </c>
      <c r="F898" s="282" t="e">
        <v>#N/A</v>
      </c>
      <c r="G898" s="62">
        <f t="shared" si="142"/>
        <v>5</v>
      </c>
      <c r="H898" s="62" t="s">
        <v>42</v>
      </c>
      <c r="I898" s="193" t="s">
        <v>2159</v>
      </c>
      <c r="J898" s="64"/>
      <c r="K898" s="65"/>
      <c r="L898" s="65"/>
      <c r="M898" s="65"/>
      <c r="N898" s="64"/>
      <c r="O898" s="66" t="s">
        <v>42</v>
      </c>
      <c r="P898" s="66" t="str">
        <f t="shared" si="143"/>
        <v>0..1</v>
      </c>
      <c r="Q898" s="6" t="s">
        <v>3808</v>
      </c>
      <c r="R898" s="67" t="s">
        <v>3809</v>
      </c>
      <c r="S898" s="66"/>
      <c r="T898" s="68"/>
      <c r="U898" s="62" t="s">
        <v>42</v>
      </c>
      <c r="V898" s="66"/>
      <c r="W898" s="69"/>
      <c r="X898" s="38"/>
      <c r="Y898" s="70" t="s">
        <v>47</v>
      </c>
      <c r="Z898" s="70" t="s">
        <v>47</v>
      </c>
      <c r="AA898" s="4"/>
      <c r="AB898" s="13" t="str">
        <f t="shared" si="144"/>
        <v>/rsm:CrossIndustryInvoice/rsm:SupplyChainTradeTransaction/ram:ApplicableHeaderTradeSettlement/ram:PayeeTradeParty/ram:DefinedTradeContact</v>
      </c>
      <c r="AC898" s="13" t="str">
        <f t="shared" si="145"/>
        <v>/ram:FaxUniversalCommunication</v>
      </c>
      <c r="AD898" s="14">
        <f>COUNTIFS(R$4:R898,AB898)</f>
        <v>1</v>
      </c>
      <c r="AE898" s="1"/>
      <c r="AF898" s="61" t="str">
        <f t="shared" si="148"/>
        <v>EXT</v>
      </c>
      <c r="AG898" s="62">
        <f t="shared" si="150"/>
        <v>5</v>
      </c>
      <c r="AH898" s="62" t="str">
        <f t="shared" si="149"/>
        <v>0..1</v>
      </c>
      <c r="AI898" s="193" t="s">
        <v>954</v>
      </c>
      <c r="AJ898" s="64"/>
      <c r="AK898" s="65"/>
      <c r="AL898" s="65"/>
      <c r="AM898" s="65"/>
      <c r="AN898" s="64"/>
      <c r="AO898" s="66" t="str">
        <f t="shared" si="147"/>
        <v>0..1</v>
      </c>
      <c r="AP898" s="66" t="str">
        <f t="shared" si="147"/>
        <v>0..1</v>
      </c>
      <c r="AQ898" s="6" t="str">
        <f t="shared" si="147"/>
        <v>/rsm:CrossIndustryInvoice
/rsm:SupplyChainTradeTransaction
/ram:ApplicableHeaderTradeSettlement
/ram:PayeeTradeParty
/ram:DefinedTradeContact
/ram:FaxUniversalCommunication</v>
      </c>
      <c r="AR898" s="67" t="str">
        <f t="shared" si="147"/>
        <v>/rsm:CrossIndustryInvoice/rsm:SupplyChainTradeTransaction/ram:ApplicableHeaderTradeSettlement/ram:PayeeTradeParty/ram:DefinedTradeContact/ram:FaxUniversalCommunication</v>
      </c>
      <c r="AS898" s="66"/>
      <c r="AT898" s="68"/>
      <c r="AU898" s="62" t="str">
        <f t="shared" si="151"/>
        <v>0..1</v>
      </c>
      <c r="AV898" s="66"/>
      <c r="AW898" s="69"/>
      <c r="AX898" s="7"/>
      <c r="AY898" s="70" t="str">
        <f t="shared" si="152"/>
        <v>EXTENDED</v>
      </c>
      <c r="AZ898" s="70" t="str">
        <f t="shared" si="152"/>
        <v>EXTENDED</v>
      </c>
      <c r="BA898" s="1"/>
      <c r="BB898" s="57"/>
      <c r="BE898"/>
      <c r="BF898" s="1"/>
      <c r="BG898" s="1"/>
      <c r="BH898" s="1"/>
      <c r="BI898" s="1"/>
      <c r="BJ898" s="1"/>
      <c r="BK898" s="1"/>
      <c r="BL898" s="1"/>
      <c r="BM898" s="1"/>
      <c r="BN898" s="1"/>
      <c r="BO898" s="1"/>
      <c r="BP898" s="1"/>
      <c r="BQ898" s="1"/>
      <c r="BR898" s="1"/>
      <c r="BS898" s="1"/>
      <c r="BT898" s="1"/>
      <c r="BU898" s="1"/>
      <c r="BV898" s="1"/>
      <c r="BW898" s="1"/>
      <c r="BX898" s="1"/>
      <c r="BY898" s="1"/>
      <c r="BZ898" s="1"/>
    </row>
    <row r="899" spans="1:78" s="59" customFormat="1" ht="120" x14ac:dyDescent="0.2">
      <c r="A899" s="45" t="str">
        <f t="shared" si="146"/>
        <v>EXT</v>
      </c>
      <c r="B899" s="45"/>
      <c r="C899" s="45"/>
      <c r="D899" s="215" t="s">
        <v>3431</v>
      </c>
      <c r="E899" s="61" t="s">
        <v>41</v>
      </c>
      <c r="F899" s="282" t="e">
        <v>#N/A</v>
      </c>
      <c r="G899" s="62">
        <f t="shared" si="142"/>
        <v>6</v>
      </c>
      <c r="H899" s="62" t="s">
        <v>32</v>
      </c>
      <c r="I899" s="64" t="s">
        <v>2162</v>
      </c>
      <c r="J899" s="64"/>
      <c r="K899" s="65"/>
      <c r="L899" s="65"/>
      <c r="M899" s="65"/>
      <c r="N899" s="64"/>
      <c r="O899" s="66" t="s">
        <v>32</v>
      </c>
      <c r="P899" s="66" t="str">
        <f t="shared" si="143"/>
        <v>1..1</v>
      </c>
      <c r="Q899" s="6" t="s">
        <v>3810</v>
      </c>
      <c r="R899" s="67" t="s">
        <v>3811</v>
      </c>
      <c r="S899" s="66" t="s">
        <v>73</v>
      </c>
      <c r="T899" s="68" t="s">
        <v>56</v>
      </c>
      <c r="U899" s="62" t="s">
        <v>42</v>
      </c>
      <c r="V899" s="66"/>
      <c r="W899" s="69"/>
      <c r="X899" s="38"/>
      <c r="Y899" s="70" t="s">
        <v>47</v>
      </c>
      <c r="Z899" s="70" t="s">
        <v>47</v>
      </c>
      <c r="AA899" s="4"/>
      <c r="AB899" s="13" t="str">
        <f t="shared" si="144"/>
        <v>/rsm:CrossIndustryInvoice/rsm:SupplyChainTradeTransaction/ram:ApplicableHeaderTradeSettlement/ram:PayeeTradeParty/ram:DefinedTradeContact/ram:FaxUniversalCommunication</v>
      </c>
      <c r="AC899" s="13" t="str">
        <f t="shared" si="145"/>
        <v>/ram:CompleteNumber</v>
      </c>
      <c r="AD899" s="14">
        <f>COUNTIFS(R$4:R899,AB899)</f>
        <v>1</v>
      </c>
      <c r="AE899" s="1"/>
      <c r="AF899" s="61" t="str">
        <f t="shared" si="148"/>
        <v>EXT</v>
      </c>
      <c r="AG899" s="62">
        <f t="shared" si="150"/>
        <v>6</v>
      </c>
      <c r="AH899" s="62" t="str">
        <f t="shared" si="149"/>
        <v>1..1</v>
      </c>
      <c r="AI899" s="64" t="s">
        <v>3812</v>
      </c>
      <c r="AJ899" s="64"/>
      <c r="AK899" s="65"/>
      <c r="AL899" s="65"/>
      <c r="AM899" s="65"/>
      <c r="AN899" s="64"/>
      <c r="AO899" s="66" t="str">
        <f t="shared" si="147"/>
        <v>1..1</v>
      </c>
      <c r="AP899" s="66" t="str">
        <f t="shared" si="147"/>
        <v>1..1</v>
      </c>
      <c r="AQ899" s="6" t="str">
        <f t="shared" si="147"/>
        <v>/rsm:CrossIndustryInvoice
/rsm:SupplyChainTradeTransaction
/ram:ApplicableHeaderTradeSettlement
/ram:PayeeTradeParty
/ram:DefinedTradeContact
/ram:FaxUniversalCommunication
/ram:CompleteNumber</v>
      </c>
      <c r="AR899" s="67" t="str">
        <f t="shared" si="147"/>
        <v>/rsm:CrossIndustryInvoice/rsm:SupplyChainTradeTransaction/ram:ApplicableHeaderTradeSettlement/ram:PayeeTradeParty/ram:DefinedTradeContact/ram:FaxUniversalCommunication/ram:CompleteNumber</v>
      </c>
      <c r="AS899" s="66" t="s">
        <v>73</v>
      </c>
      <c r="AT899" s="68" t="s">
        <v>56</v>
      </c>
      <c r="AU899" s="62" t="str">
        <f t="shared" si="151"/>
        <v>0..1</v>
      </c>
      <c r="AV899" s="66"/>
      <c r="AW899" s="69"/>
      <c r="AX899" s="7"/>
      <c r="AY899" s="70" t="str">
        <f t="shared" si="152"/>
        <v>EXTENDED</v>
      </c>
      <c r="AZ899" s="70" t="str">
        <f t="shared" si="152"/>
        <v>EXTENDED</v>
      </c>
      <c r="BA899" s="1"/>
      <c r="BB899" s="57"/>
      <c r="BE899"/>
      <c r="BF899" s="1"/>
      <c r="BG899" s="1"/>
      <c r="BH899" s="1"/>
      <c r="BI899" s="1"/>
      <c r="BJ899" s="1"/>
      <c r="BK899" s="1"/>
      <c r="BL899" s="1"/>
      <c r="BM899" s="1"/>
      <c r="BN899" s="1"/>
      <c r="BO899" s="1"/>
      <c r="BP899" s="1"/>
      <c r="BQ899" s="1"/>
      <c r="BR899" s="1"/>
      <c r="BS899" s="1"/>
      <c r="BT899" s="1"/>
      <c r="BU899" s="1"/>
      <c r="BV899" s="1"/>
      <c r="BW899" s="1"/>
      <c r="BX899" s="1"/>
      <c r="BY899" s="1"/>
      <c r="BZ899" s="1"/>
    </row>
    <row r="900" spans="1:78" s="59" customFormat="1" ht="105" x14ac:dyDescent="0.2">
      <c r="A900" s="45" t="str">
        <f t="shared" si="146"/>
        <v>EXT</v>
      </c>
      <c r="B900" s="45"/>
      <c r="C900" s="45"/>
      <c r="D900" s="215" t="s">
        <v>3431</v>
      </c>
      <c r="E900" s="61" t="s">
        <v>41</v>
      </c>
      <c r="F900" s="282" t="e">
        <v>#N/A</v>
      </c>
      <c r="G900" s="62">
        <f t="shared" si="142"/>
        <v>5</v>
      </c>
      <c r="H900" s="62" t="s">
        <v>42</v>
      </c>
      <c r="I900" s="193" t="s">
        <v>2166</v>
      </c>
      <c r="J900" s="64"/>
      <c r="K900" s="65"/>
      <c r="L900" s="65"/>
      <c r="M900" s="65"/>
      <c r="N900" s="64"/>
      <c r="O900" s="66" t="s">
        <v>42</v>
      </c>
      <c r="P900" s="66" t="str">
        <f t="shared" si="143"/>
        <v>0..1</v>
      </c>
      <c r="Q900" s="6" t="s">
        <v>3813</v>
      </c>
      <c r="R900" s="67" t="s">
        <v>3814</v>
      </c>
      <c r="S900" s="66"/>
      <c r="T900" s="68"/>
      <c r="U900" s="62" t="s">
        <v>42</v>
      </c>
      <c r="V900" s="66"/>
      <c r="W900" s="69"/>
      <c r="X900" s="38"/>
      <c r="Y900" s="70" t="s">
        <v>47</v>
      </c>
      <c r="Z900" s="70" t="s">
        <v>48</v>
      </c>
      <c r="AA900" s="4"/>
      <c r="AB900" s="13" t="str">
        <f t="shared" si="144"/>
        <v>/rsm:CrossIndustryInvoice/rsm:SupplyChainTradeTransaction/ram:ApplicableHeaderTradeSettlement/ram:PayeeTradeParty/ram:DefinedTradeContact</v>
      </c>
      <c r="AC900" s="13" t="str">
        <f t="shared" si="145"/>
        <v>/ram:EmailURIUniversalCommunication</v>
      </c>
      <c r="AD900" s="14">
        <f>COUNTIFS(R$4:R900,AB900)</f>
        <v>1</v>
      </c>
      <c r="AE900" s="1"/>
      <c r="AF900" s="61" t="str">
        <f t="shared" si="148"/>
        <v>EXT</v>
      </c>
      <c r="AG900" s="62">
        <f t="shared" si="150"/>
        <v>5</v>
      </c>
      <c r="AH900" s="62" t="str">
        <f t="shared" si="149"/>
        <v>0..1</v>
      </c>
      <c r="AI900" s="193" t="s">
        <v>962</v>
      </c>
      <c r="AJ900" s="64"/>
      <c r="AK900" s="65"/>
      <c r="AL900" s="65"/>
      <c r="AM900" s="65"/>
      <c r="AN900" s="64"/>
      <c r="AO900" s="66" t="str">
        <f t="shared" si="147"/>
        <v>0..1</v>
      </c>
      <c r="AP900" s="66" t="str">
        <f t="shared" si="147"/>
        <v>0..1</v>
      </c>
      <c r="AQ900" s="6" t="str">
        <f t="shared" si="147"/>
        <v>/rsm:CrossIndustryInvoice
/rsm:SupplyChainTradeTransaction
/ram:ApplicableHeaderTradeSettlement
/ram:PayeeTradeParty
/ram:DefinedTradeContact
/ram:EmailURIUniversalCommunication</v>
      </c>
      <c r="AR900" s="67" t="str">
        <f t="shared" si="147"/>
        <v>/rsm:CrossIndustryInvoice/rsm:SupplyChainTradeTransaction/ram:ApplicableHeaderTradeSettlement/ram:PayeeTradeParty/ram:DefinedTradeContact/ram:EmailURIUniversalCommunication</v>
      </c>
      <c r="AS900" s="66"/>
      <c r="AT900" s="68"/>
      <c r="AU900" s="62" t="str">
        <f t="shared" si="151"/>
        <v>0..1</v>
      </c>
      <c r="AV900" s="66"/>
      <c r="AW900" s="69"/>
      <c r="AX900" s="7"/>
      <c r="AY900" s="70" t="str">
        <f t="shared" si="152"/>
        <v>EXTENDED</v>
      </c>
      <c r="AZ900" s="70" t="str">
        <f t="shared" si="152"/>
        <v>EXTENDED FR B2B</v>
      </c>
      <c r="BA900" s="1"/>
      <c r="BB900" s="57"/>
      <c r="BE900"/>
      <c r="BF900" s="1"/>
      <c r="BG900" s="1"/>
      <c r="BH900" s="1"/>
      <c r="BI900" s="1"/>
      <c r="BJ900" s="1"/>
      <c r="BK900" s="1"/>
      <c r="BL900" s="1"/>
      <c r="BM900" s="1"/>
      <c r="BN900" s="1"/>
      <c r="BO900" s="1"/>
      <c r="BP900" s="1"/>
      <c r="BQ900" s="1"/>
      <c r="BR900" s="1"/>
      <c r="BS900" s="1"/>
      <c r="BT900" s="1"/>
      <c r="BU900" s="1"/>
      <c r="BV900" s="1"/>
      <c r="BW900" s="1"/>
      <c r="BX900" s="1"/>
      <c r="BY900" s="1"/>
      <c r="BZ900" s="1"/>
    </row>
    <row r="901" spans="1:78" s="59" customFormat="1" ht="120" x14ac:dyDescent="0.2">
      <c r="A901" s="45" t="str">
        <f t="shared" si="146"/>
        <v>EXT</v>
      </c>
      <c r="B901" s="45"/>
      <c r="C901" s="45"/>
      <c r="D901" s="215" t="s">
        <v>3431</v>
      </c>
      <c r="E901" s="61" t="s">
        <v>41</v>
      </c>
      <c r="F901" s="282" t="s">
        <v>5033</v>
      </c>
      <c r="G901" s="62">
        <f t="shared" si="142"/>
        <v>6</v>
      </c>
      <c r="H901" s="62" t="s">
        <v>32</v>
      </c>
      <c r="I901" s="64" t="s">
        <v>2169</v>
      </c>
      <c r="J901" s="64"/>
      <c r="K901" s="65"/>
      <c r="L901" s="65"/>
      <c r="M901" s="65"/>
      <c r="N901" s="64"/>
      <c r="O901" s="66" t="s">
        <v>32</v>
      </c>
      <c r="P901" s="66" t="str">
        <f t="shared" si="143"/>
        <v>1..1</v>
      </c>
      <c r="Q901" s="6" t="s">
        <v>3815</v>
      </c>
      <c r="R901" s="67" t="s">
        <v>3816</v>
      </c>
      <c r="S901" s="66" t="s">
        <v>73</v>
      </c>
      <c r="T901" s="68" t="s">
        <v>56</v>
      </c>
      <c r="U901" s="62" t="s">
        <v>42</v>
      </c>
      <c r="V901" s="66"/>
      <c r="W901" s="69"/>
      <c r="X901" s="38"/>
      <c r="Y901" s="70" t="s">
        <v>47</v>
      </c>
      <c r="Z901" s="70" t="s">
        <v>48</v>
      </c>
      <c r="AA901" s="4"/>
      <c r="AB901" s="13" t="str">
        <f t="shared" si="144"/>
        <v>/rsm:CrossIndustryInvoice/rsm:SupplyChainTradeTransaction/ram:ApplicableHeaderTradeSettlement/ram:PayeeTradeParty/ram:DefinedTradeContact/ram:EmailURIUniversalCommunication</v>
      </c>
      <c r="AC901" s="13" t="str">
        <f t="shared" si="145"/>
        <v>/ram:URIID</v>
      </c>
      <c r="AD901" s="14">
        <f>COUNTIFS(R$4:R901,AB901)</f>
        <v>1</v>
      </c>
      <c r="AE901" s="1"/>
      <c r="AF901" s="61" t="str">
        <f t="shared" si="148"/>
        <v>EXT</v>
      </c>
      <c r="AG901" s="62">
        <f t="shared" si="150"/>
        <v>6</v>
      </c>
      <c r="AH901" s="62" t="str">
        <f t="shared" si="149"/>
        <v>1..1</v>
      </c>
      <c r="AI901" s="64" t="s">
        <v>3817</v>
      </c>
      <c r="AJ901" s="64"/>
      <c r="AK901" s="65"/>
      <c r="AL901" s="65" t="s">
        <v>3818</v>
      </c>
      <c r="AM901" s="65"/>
      <c r="AN901" s="64"/>
      <c r="AO901" s="66" t="str">
        <f t="shared" si="147"/>
        <v>1..1</v>
      </c>
      <c r="AP901" s="66" t="str">
        <f t="shared" si="147"/>
        <v>1..1</v>
      </c>
      <c r="AQ901" s="6" t="str">
        <f t="shared" si="147"/>
        <v>/rsm:CrossIndustryInvoice
/rsm:SupplyChainTradeTransaction
/ram:ApplicableHeaderTradeSettlement
/ram:PayeeTradeParty
/ram:DefinedTradeContact
/ram:EmailURIUniversalCommunication
/ram:URIID</v>
      </c>
      <c r="AR901" s="67" t="str">
        <f t="shared" si="147"/>
        <v>/rsm:CrossIndustryInvoice/rsm:SupplyChainTradeTransaction/ram:ApplicableHeaderTradeSettlement/ram:PayeeTradeParty/ram:DefinedTradeContact/ram:EmailURIUniversalCommunication/ram:URIID</v>
      </c>
      <c r="AS901" s="66" t="s">
        <v>73</v>
      </c>
      <c r="AT901" s="68" t="s">
        <v>56</v>
      </c>
      <c r="AU901" s="62" t="str">
        <f t="shared" si="151"/>
        <v>0..1</v>
      </c>
      <c r="AV901" s="66"/>
      <c r="AW901" s="69"/>
      <c r="AX901" s="7"/>
      <c r="AY901" s="70" t="str">
        <f t="shared" si="152"/>
        <v>EXTENDED</v>
      </c>
      <c r="AZ901" s="70" t="str">
        <f t="shared" si="152"/>
        <v>EXTENDED FR B2B</v>
      </c>
      <c r="BA901" s="1"/>
      <c r="BB901" s="57"/>
      <c r="BE901"/>
      <c r="BF901" s="1"/>
      <c r="BG901" s="1"/>
      <c r="BH901" s="1"/>
      <c r="BI901" s="1"/>
      <c r="BJ901" s="1"/>
      <c r="BK901" s="1"/>
      <c r="BL901" s="1"/>
      <c r="BM901" s="1"/>
      <c r="BN901" s="1"/>
      <c r="BO901" s="1"/>
      <c r="BP901" s="1"/>
      <c r="BQ901" s="1"/>
      <c r="BR901" s="1"/>
      <c r="BS901" s="1"/>
      <c r="BT901" s="1"/>
      <c r="BU901" s="1"/>
      <c r="BV901" s="1"/>
      <c r="BW901" s="1"/>
      <c r="BX901" s="1"/>
      <c r="BY901" s="1"/>
      <c r="BZ901" s="1"/>
    </row>
    <row r="902" spans="1:78" s="59" customFormat="1" ht="90" x14ac:dyDescent="0.2">
      <c r="A902" s="45" t="str">
        <f t="shared" si="146"/>
        <v>EXT</v>
      </c>
      <c r="B902" s="45"/>
      <c r="C902" s="45"/>
      <c r="D902" s="215" t="s">
        <v>3431</v>
      </c>
      <c r="E902" s="140" t="s">
        <v>41</v>
      </c>
      <c r="F902" s="296" t="s">
        <v>5034</v>
      </c>
      <c r="G902" s="141">
        <f t="shared" si="142"/>
        <v>4</v>
      </c>
      <c r="H902" s="141" t="s">
        <v>42</v>
      </c>
      <c r="I902" s="217" t="s">
        <v>3819</v>
      </c>
      <c r="J902" s="125"/>
      <c r="K902" s="126"/>
      <c r="L902" s="126"/>
      <c r="M902" s="126"/>
      <c r="N902" s="125"/>
      <c r="O902" s="124" t="s">
        <v>42</v>
      </c>
      <c r="P902" s="124" t="str">
        <f t="shared" si="143"/>
        <v>0..1</v>
      </c>
      <c r="Q902" s="142" t="s">
        <v>3820</v>
      </c>
      <c r="R902" s="143" t="s">
        <v>3821</v>
      </c>
      <c r="S902" s="124" t="s">
        <v>35</v>
      </c>
      <c r="T902" s="129" t="s">
        <v>56</v>
      </c>
      <c r="U902" s="141" t="s">
        <v>42</v>
      </c>
      <c r="V902" s="124"/>
      <c r="W902" s="130"/>
      <c r="X902" s="38"/>
      <c r="Y902" s="144" t="s">
        <v>47</v>
      </c>
      <c r="Z902" s="144" t="s">
        <v>47</v>
      </c>
      <c r="AA902" s="4"/>
      <c r="AB902" s="13" t="str">
        <f t="shared" si="144"/>
        <v>/rsm:CrossIndustryInvoice/rsm:SupplyChainTradeTransaction/ram:ApplicableHeaderTradeSettlement/ram:PayeeTradeParty</v>
      </c>
      <c r="AC902" s="13" t="str">
        <f t="shared" si="145"/>
        <v>/ram:PostalTradeAddress</v>
      </c>
      <c r="AD902" s="14">
        <f>COUNTIFS(R$4:R902,AB902)</f>
        <v>1</v>
      </c>
      <c r="AE902" s="1"/>
      <c r="AF902" s="140" t="str">
        <f t="shared" si="148"/>
        <v>EXT</v>
      </c>
      <c r="AG902" s="141">
        <f t="shared" si="150"/>
        <v>4</v>
      </c>
      <c r="AH902" s="141" t="str">
        <f t="shared" si="149"/>
        <v>0..1</v>
      </c>
      <c r="AI902" s="217" t="s">
        <v>3822</v>
      </c>
      <c r="AJ902" s="125"/>
      <c r="AK902" s="126"/>
      <c r="AL902" s="126"/>
      <c r="AM902" s="126"/>
      <c r="AN902" s="125"/>
      <c r="AO902" s="124" t="str">
        <f t="shared" si="147"/>
        <v>0..1</v>
      </c>
      <c r="AP902" s="124" t="str">
        <f t="shared" si="147"/>
        <v>0..1</v>
      </c>
      <c r="AQ902" s="142" t="str">
        <f t="shared" si="147"/>
        <v>/rsm:CrossIndustryInvoice
/rsm:SupplyChainTradeTransaction
/ram:ApplicableHeaderTradeSettlement
/ram:PayeeTradeParty
/ram:PostalTradeAddress</v>
      </c>
      <c r="AR902" s="143" t="str">
        <f t="shared" si="147"/>
        <v>/rsm:CrossIndustryInvoice/rsm:SupplyChainTradeTransaction/ram:ApplicableHeaderTradeSettlement/ram:PayeeTradeParty/ram:PostalTradeAddress</v>
      </c>
      <c r="AS902" s="124" t="s">
        <v>35</v>
      </c>
      <c r="AT902" s="129" t="s">
        <v>56</v>
      </c>
      <c r="AU902" s="141" t="str">
        <f t="shared" si="151"/>
        <v>0..1</v>
      </c>
      <c r="AV902" s="124"/>
      <c r="AW902" s="130"/>
      <c r="AX902" s="7"/>
      <c r="AY902" s="144" t="str">
        <f t="shared" si="152"/>
        <v>EXTENDED</v>
      </c>
      <c r="AZ902" s="144" t="str">
        <f t="shared" si="152"/>
        <v>EXTENDED</v>
      </c>
      <c r="BA902" s="1"/>
      <c r="BB902" s="57"/>
      <c r="BE902"/>
      <c r="BF902" s="1"/>
      <c r="BG902" s="1"/>
      <c r="BH902" s="1"/>
      <c r="BI902" s="1"/>
      <c r="BJ902" s="1"/>
      <c r="BK902" s="1"/>
      <c r="BL902" s="1"/>
      <c r="BM902" s="1"/>
      <c r="BN902" s="1"/>
      <c r="BO902" s="1"/>
      <c r="BP902" s="1"/>
      <c r="BQ902" s="1"/>
      <c r="BR902" s="1"/>
      <c r="BS902" s="1"/>
      <c r="BT902" s="1"/>
      <c r="BU902" s="1"/>
      <c r="BV902" s="1"/>
      <c r="BW902" s="1"/>
      <c r="BX902" s="1"/>
      <c r="BY902" s="1"/>
      <c r="BZ902" s="1"/>
    </row>
    <row r="903" spans="1:78" s="59" customFormat="1" ht="105" x14ac:dyDescent="0.2">
      <c r="A903" s="45" t="str">
        <f t="shared" si="146"/>
        <v>EXT</v>
      </c>
      <c r="B903" s="45"/>
      <c r="C903" s="45"/>
      <c r="D903" s="215" t="s">
        <v>3431</v>
      </c>
      <c r="E903" s="61" t="s">
        <v>41</v>
      </c>
      <c r="F903" s="282" t="s">
        <v>5035</v>
      </c>
      <c r="G903" s="62">
        <f t="shared" si="142"/>
        <v>5</v>
      </c>
      <c r="H903" s="62" t="s">
        <v>42</v>
      </c>
      <c r="I903" s="64" t="s">
        <v>1634</v>
      </c>
      <c r="J903" s="64" t="s">
        <v>1635</v>
      </c>
      <c r="K903" s="65" t="s">
        <v>1636</v>
      </c>
      <c r="L903" s="65"/>
      <c r="M903" s="65"/>
      <c r="N903" s="64"/>
      <c r="O903" s="66" t="s">
        <v>42</v>
      </c>
      <c r="P903" s="66" t="str">
        <f t="shared" si="143"/>
        <v>0..1</v>
      </c>
      <c r="Q903" s="6" t="s">
        <v>3823</v>
      </c>
      <c r="R903" s="67" t="s">
        <v>3824</v>
      </c>
      <c r="S903" s="66" t="s">
        <v>73</v>
      </c>
      <c r="T903" s="68" t="s">
        <v>56</v>
      </c>
      <c r="U903" s="62" t="s">
        <v>42</v>
      </c>
      <c r="V903" s="66"/>
      <c r="W903" s="69"/>
      <c r="X903" s="38"/>
      <c r="Y903" s="70" t="s">
        <v>47</v>
      </c>
      <c r="Z903" s="70" t="s">
        <v>47</v>
      </c>
      <c r="AA903" s="4"/>
      <c r="AB903" s="13" t="str">
        <f t="shared" si="144"/>
        <v>/rsm:CrossIndustryInvoice/rsm:SupplyChainTradeTransaction/ram:ApplicableHeaderTradeSettlement/ram:PayeeTradeParty/ram:PostalTradeAddress</v>
      </c>
      <c r="AC903" s="13" t="str">
        <f t="shared" si="145"/>
        <v>/ram:PostcodeCode</v>
      </c>
      <c r="AD903" s="14">
        <f>COUNTIFS(R$4:R903,AB903)</f>
        <v>1</v>
      </c>
      <c r="AE903" s="1"/>
      <c r="AF903" s="61" t="str">
        <f t="shared" si="148"/>
        <v>EXT</v>
      </c>
      <c r="AG903" s="62">
        <f t="shared" si="150"/>
        <v>5</v>
      </c>
      <c r="AH903" s="62" t="str">
        <f t="shared" si="149"/>
        <v>0..1</v>
      </c>
      <c r="AI903" s="64" t="s">
        <v>3825</v>
      </c>
      <c r="AJ903" s="64"/>
      <c r="AK903" s="65"/>
      <c r="AL903" s="65" t="s">
        <v>3826</v>
      </c>
      <c r="AM903" s="65"/>
      <c r="AN903" s="64"/>
      <c r="AO903" s="66" t="str">
        <f t="shared" si="147"/>
        <v>0..1</v>
      </c>
      <c r="AP903" s="66" t="str">
        <f t="shared" si="147"/>
        <v>0..1</v>
      </c>
      <c r="AQ903" s="6" t="str">
        <f t="shared" si="147"/>
        <v>/rsm:CrossIndustryInvoice
/rsm:SupplyChainTradeTransaction
/ram:ApplicableHeaderTradeSettlement
/ram:PayeeTradeParty
/ram:PostalTradeAddress
/ram:PostcodeCode</v>
      </c>
      <c r="AR903" s="67" t="str">
        <f t="shared" si="147"/>
        <v>/rsm:CrossIndustryInvoice/rsm:SupplyChainTradeTransaction/ram:ApplicableHeaderTradeSettlement/ram:PayeeTradeParty/ram:PostalTradeAddress/ram:PostcodeCode</v>
      </c>
      <c r="AS903" s="66" t="s">
        <v>73</v>
      </c>
      <c r="AT903" s="68" t="s">
        <v>56</v>
      </c>
      <c r="AU903" s="62" t="str">
        <f t="shared" si="151"/>
        <v>0..1</v>
      </c>
      <c r="AV903" s="66"/>
      <c r="AW903" s="69"/>
      <c r="AX903" s="7"/>
      <c r="AY903" s="70" t="str">
        <f t="shared" si="152"/>
        <v>EXTENDED</v>
      </c>
      <c r="AZ903" s="70" t="str">
        <f t="shared" si="152"/>
        <v>EXTENDED</v>
      </c>
      <c r="BA903" s="1"/>
      <c r="BB903" s="57"/>
      <c r="BE903"/>
      <c r="BF903" s="1"/>
      <c r="BG903" s="1"/>
      <c r="BH903" s="1"/>
      <c r="BI903" s="1"/>
      <c r="BJ903" s="1"/>
      <c r="BK903" s="1"/>
      <c r="BL903" s="1"/>
      <c r="BM903" s="1"/>
      <c r="BN903" s="1"/>
      <c r="BO903" s="1"/>
      <c r="BP903" s="1"/>
      <c r="BQ903" s="1"/>
      <c r="BR903" s="1"/>
      <c r="BS903" s="1"/>
      <c r="BT903" s="1"/>
      <c r="BU903" s="1"/>
      <c r="BV903" s="1"/>
      <c r="BW903" s="1"/>
      <c r="BX903" s="1"/>
      <c r="BY903" s="1"/>
      <c r="BZ903" s="1"/>
    </row>
    <row r="904" spans="1:78" s="59" customFormat="1" ht="105" x14ac:dyDescent="0.2">
      <c r="A904" s="45" t="str">
        <f t="shared" si="146"/>
        <v>EXT</v>
      </c>
      <c r="B904" s="45"/>
      <c r="C904" s="45"/>
      <c r="D904" s="215" t="s">
        <v>3431</v>
      </c>
      <c r="E904" s="61" t="s">
        <v>41</v>
      </c>
      <c r="F904" s="282" t="s">
        <v>5036</v>
      </c>
      <c r="G904" s="62">
        <f t="shared" si="142"/>
        <v>5</v>
      </c>
      <c r="H904" s="62" t="s">
        <v>42</v>
      </c>
      <c r="I904" s="64" t="s">
        <v>1640</v>
      </c>
      <c r="J904" s="64" t="s">
        <v>1641</v>
      </c>
      <c r="K904" s="65" t="s">
        <v>1642</v>
      </c>
      <c r="L904" s="65"/>
      <c r="M904" s="65"/>
      <c r="N904" s="64"/>
      <c r="O904" s="66" t="s">
        <v>42</v>
      </c>
      <c r="P904" s="66" t="str">
        <f t="shared" si="143"/>
        <v>0..1</v>
      </c>
      <c r="Q904" s="6" t="s">
        <v>3827</v>
      </c>
      <c r="R904" s="67" t="s">
        <v>3828</v>
      </c>
      <c r="S904" s="66" t="s">
        <v>73</v>
      </c>
      <c r="T904" s="68" t="s">
        <v>56</v>
      </c>
      <c r="U904" s="62" t="s">
        <v>42</v>
      </c>
      <c r="V904" s="66"/>
      <c r="W904" s="69"/>
      <c r="X904" s="38"/>
      <c r="Y904" s="70" t="s">
        <v>47</v>
      </c>
      <c r="Z904" s="70" t="s">
        <v>47</v>
      </c>
      <c r="AA904" s="4"/>
      <c r="AB904" s="13" t="str">
        <f t="shared" si="144"/>
        <v>/rsm:CrossIndustryInvoice/rsm:SupplyChainTradeTransaction/ram:ApplicableHeaderTradeSettlement/ram:PayeeTradeParty/ram:PostalTradeAddress</v>
      </c>
      <c r="AC904" s="13" t="str">
        <f t="shared" si="145"/>
        <v>/ram:LineOne</v>
      </c>
      <c r="AD904" s="14">
        <f>COUNTIFS(R$4:R904,AB904)</f>
        <v>1</v>
      </c>
      <c r="AE904" s="1"/>
      <c r="AF904" s="61" t="str">
        <f t="shared" si="148"/>
        <v>EXT</v>
      </c>
      <c r="AG904" s="62">
        <f t="shared" si="150"/>
        <v>5</v>
      </c>
      <c r="AH904" s="62" t="str">
        <f t="shared" si="149"/>
        <v>0..1</v>
      </c>
      <c r="AI904" s="64" t="s">
        <v>3829</v>
      </c>
      <c r="AJ904" s="64"/>
      <c r="AK904" s="65"/>
      <c r="AL904" s="65" t="s">
        <v>3830</v>
      </c>
      <c r="AM904" s="65"/>
      <c r="AN904" s="64"/>
      <c r="AO904" s="66" t="str">
        <f t="shared" si="147"/>
        <v>0..1</v>
      </c>
      <c r="AP904" s="66" t="str">
        <f t="shared" si="147"/>
        <v>0..1</v>
      </c>
      <c r="AQ904" s="6" t="str">
        <f t="shared" si="147"/>
        <v>/rsm:CrossIndustryInvoice
/rsm:SupplyChainTradeTransaction
/ram:ApplicableHeaderTradeSettlement
/ram:PayeeTradeParty
/ram:PostalTradeAddress
/ram:LineOne</v>
      </c>
      <c r="AR904" s="67" t="str">
        <f t="shared" si="147"/>
        <v>/rsm:CrossIndustryInvoice/rsm:SupplyChainTradeTransaction/ram:ApplicableHeaderTradeSettlement/ram:PayeeTradeParty/ram:PostalTradeAddress/ram:LineOne</v>
      </c>
      <c r="AS904" s="66" t="s">
        <v>73</v>
      </c>
      <c r="AT904" s="68" t="s">
        <v>56</v>
      </c>
      <c r="AU904" s="62" t="str">
        <f t="shared" si="151"/>
        <v>0..1</v>
      </c>
      <c r="AV904" s="66"/>
      <c r="AW904" s="69"/>
      <c r="AX904" s="7"/>
      <c r="AY904" s="70" t="str">
        <f t="shared" si="152"/>
        <v>EXTENDED</v>
      </c>
      <c r="AZ904" s="70" t="str">
        <f t="shared" si="152"/>
        <v>EXTENDED</v>
      </c>
      <c r="BA904" s="1"/>
      <c r="BB904" s="57"/>
      <c r="BE904"/>
      <c r="BF904" s="1"/>
      <c r="BG904" s="1"/>
      <c r="BH904" s="1"/>
      <c r="BI904" s="1"/>
      <c r="BJ904" s="1"/>
      <c r="BK904" s="1"/>
      <c r="BL904" s="1"/>
      <c r="BM904" s="1"/>
      <c r="BN904" s="1"/>
      <c r="BO904" s="1"/>
      <c r="BP904" s="1"/>
      <c r="BQ904" s="1"/>
      <c r="BR904" s="1"/>
      <c r="BS904" s="1"/>
      <c r="BT904" s="1"/>
      <c r="BU904" s="1"/>
      <c r="BV904" s="1"/>
      <c r="BW904" s="1"/>
      <c r="BX904" s="1"/>
      <c r="BY904" s="1"/>
      <c r="BZ904" s="1"/>
    </row>
    <row r="905" spans="1:78" s="59" customFormat="1" ht="105" x14ac:dyDescent="0.2">
      <c r="A905" s="45" t="str">
        <f t="shared" si="146"/>
        <v>EXT</v>
      </c>
      <c r="B905" s="45"/>
      <c r="C905" s="45"/>
      <c r="D905" s="215" t="s">
        <v>3431</v>
      </c>
      <c r="E905" s="61" t="s">
        <v>41</v>
      </c>
      <c r="F905" s="282" t="s">
        <v>5037</v>
      </c>
      <c r="G905" s="62">
        <f t="shared" si="142"/>
        <v>5</v>
      </c>
      <c r="H905" s="62" t="s">
        <v>42</v>
      </c>
      <c r="I905" s="64" t="s">
        <v>1646</v>
      </c>
      <c r="J905" s="64" t="s">
        <v>1647</v>
      </c>
      <c r="K905" s="65"/>
      <c r="L905" s="65"/>
      <c r="M905" s="65"/>
      <c r="N905" s="64"/>
      <c r="O905" s="66" t="s">
        <v>42</v>
      </c>
      <c r="P905" s="66" t="str">
        <f t="shared" si="143"/>
        <v>0..1</v>
      </c>
      <c r="Q905" s="6" t="s">
        <v>3831</v>
      </c>
      <c r="R905" s="67" t="s">
        <v>3832</v>
      </c>
      <c r="S905" s="66" t="s">
        <v>73</v>
      </c>
      <c r="T905" s="68" t="s">
        <v>56</v>
      </c>
      <c r="U905" s="62" t="s">
        <v>42</v>
      </c>
      <c r="V905" s="66"/>
      <c r="W905" s="69"/>
      <c r="X905" s="38"/>
      <c r="Y905" s="70" t="s">
        <v>47</v>
      </c>
      <c r="Z905" s="70" t="s">
        <v>47</v>
      </c>
      <c r="AA905" s="4"/>
      <c r="AB905" s="13" t="str">
        <f t="shared" si="144"/>
        <v>/rsm:CrossIndustryInvoice/rsm:SupplyChainTradeTransaction/ram:ApplicableHeaderTradeSettlement/ram:PayeeTradeParty/ram:PostalTradeAddress</v>
      </c>
      <c r="AC905" s="13" t="str">
        <f t="shared" si="145"/>
        <v>/ram:LineTwo</v>
      </c>
      <c r="AD905" s="14">
        <f>COUNTIFS(R$4:R905,AB905)</f>
        <v>1</v>
      </c>
      <c r="AE905" s="1"/>
      <c r="AF905" s="61" t="str">
        <f t="shared" si="148"/>
        <v>EXT</v>
      </c>
      <c r="AG905" s="62">
        <f t="shared" si="150"/>
        <v>5</v>
      </c>
      <c r="AH905" s="62" t="str">
        <f t="shared" si="149"/>
        <v>0..1</v>
      </c>
      <c r="AI905" s="64" t="s">
        <v>3833</v>
      </c>
      <c r="AJ905" s="64"/>
      <c r="AK905" s="65"/>
      <c r="AL905" s="65" t="s">
        <v>3834</v>
      </c>
      <c r="AM905" s="65"/>
      <c r="AN905" s="64"/>
      <c r="AO905" s="66" t="str">
        <f t="shared" si="147"/>
        <v>0..1</v>
      </c>
      <c r="AP905" s="66" t="str">
        <f t="shared" si="147"/>
        <v>0..1</v>
      </c>
      <c r="AQ905" s="6" t="str">
        <f t="shared" si="147"/>
        <v>/rsm:CrossIndustryInvoice
/rsm:SupplyChainTradeTransaction
/ram:ApplicableHeaderTradeSettlement
/ram:PayeeTradeParty
/ram:PostalTradeAddress
/ram:LineTwo</v>
      </c>
      <c r="AR905" s="67" t="str">
        <f t="shared" si="147"/>
        <v>/rsm:CrossIndustryInvoice/rsm:SupplyChainTradeTransaction/ram:ApplicableHeaderTradeSettlement/ram:PayeeTradeParty/ram:PostalTradeAddress/ram:LineTwo</v>
      </c>
      <c r="AS905" s="66" t="s">
        <v>73</v>
      </c>
      <c r="AT905" s="68" t="s">
        <v>56</v>
      </c>
      <c r="AU905" s="62" t="str">
        <f t="shared" si="151"/>
        <v>0..1</v>
      </c>
      <c r="AV905" s="66"/>
      <c r="AW905" s="69"/>
      <c r="AX905" s="7"/>
      <c r="AY905" s="70" t="str">
        <f t="shared" si="152"/>
        <v>EXTENDED</v>
      </c>
      <c r="AZ905" s="70" t="str">
        <f t="shared" si="152"/>
        <v>EXTENDED</v>
      </c>
      <c r="BA905" s="1"/>
      <c r="BB905" s="57"/>
      <c r="BE905"/>
      <c r="BF905" s="1"/>
      <c r="BG905" s="1"/>
      <c r="BH905" s="1"/>
      <c r="BI905" s="1"/>
      <c r="BJ905" s="1"/>
      <c r="BK905" s="1"/>
      <c r="BL905" s="1"/>
      <c r="BM905" s="1"/>
      <c r="BN905" s="1"/>
      <c r="BO905" s="1"/>
      <c r="BP905" s="1"/>
      <c r="BQ905" s="1"/>
      <c r="BR905" s="1"/>
      <c r="BS905" s="1"/>
      <c r="BT905" s="1"/>
      <c r="BU905" s="1"/>
      <c r="BV905" s="1"/>
      <c r="BW905" s="1"/>
      <c r="BX905" s="1"/>
      <c r="BY905" s="1"/>
      <c r="BZ905" s="1"/>
    </row>
    <row r="906" spans="1:78" s="59" customFormat="1" ht="105" x14ac:dyDescent="0.2">
      <c r="A906" s="45" t="str">
        <f t="shared" si="146"/>
        <v>EXT</v>
      </c>
      <c r="B906" s="45"/>
      <c r="C906" s="45"/>
      <c r="D906" s="215" t="s">
        <v>3431</v>
      </c>
      <c r="E906" s="61" t="s">
        <v>41</v>
      </c>
      <c r="F906" s="282" t="s">
        <v>5038</v>
      </c>
      <c r="G906" s="62">
        <f t="shared" si="142"/>
        <v>5</v>
      </c>
      <c r="H906" s="62" t="s">
        <v>42</v>
      </c>
      <c r="I906" s="64" t="s">
        <v>1651</v>
      </c>
      <c r="J906" s="64" t="s">
        <v>1647</v>
      </c>
      <c r="K906" s="65"/>
      <c r="L906" s="65"/>
      <c r="M906" s="65"/>
      <c r="N906" s="64"/>
      <c r="O906" s="66" t="s">
        <v>42</v>
      </c>
      <c r="P906" s="66" t="str">
        <f t="shared" si="143"/>
        <v>0..1</v>
      </c>
      <c r="Q906" s="6" t="s">
        <v>3835</v>
      </c>
      <c r="R906" s="67" t="s">
        <v>3836</v>
      </c>
      <c r="S906" s="66" t="s">
        <v>73</v>
      </c>
      <c r="T906" s="68" t="s">
        <v>56</v>
      </c>
      <c r="U906" s="62" t="s">
        <v>42</v>
      </c>
      <c r="V906" s="66"/>
      <c r="W906" s="69"/>
      <c r="X906" s="38"/>
      <c r="Y906" s="70" t="s">
        <v>47</v>
      </c>
      <c r="Z906" s="70" t="s">
        <v>47</v>
      </c>
      <c r="AA906" s="4"/>
      <c r="AB906" s="13" t="str">
        <f t="shared" si="144"/>
        <v>/rsm:CrossIndustryInvoice/rsm:SupplyChainTradeTransaction/ram:ApplicableHeaderTradeSettlement/ram:PayeeTradeParty/ram:PostalTradeAddress</v>
      </c>
      <c r="AC906" s="13" t="str">
        <f t="shared" si="145"/>
        <v>/ram:LineThree</v>
      </c>
      <c r="AD906" s="14">
        <f>COUNTIFS(R$4:R906,AB906)</f>
        <v>1</v>
      </c>
      <c r="AE906" s="1"/>
      <c r="AF906" s="61" t="str">
        <f t="shared" si="148"/>
        <v>EXT</v>
      </c>
      <c r="AG906" s="62">
        <f t="shared" si="150"/>
        <v>5</v>
      </c>
      <c r="AH906" s="62" t="str">
        <f t="shared" si="149"/>
        <v>0..1</v>
      </c>
      <c r="AI906" s="64" t="s">
        <v>3837</v>
      </c>
      <c r="AJ906" s="64"/>
      <c r="AK906" s="65"/>
      <c r="AL906" s="65"/>
      <c r="AM906" s="65"/>
      <c r="AN906" s="64"/>
      <c r="AO906" s="66" t="str">
        <f t="shared" si="147"/>
        <v>0..1</v>
      </c>
      <c r="AP906" s="66" t="str">
        <f t="shared" si="147"/>
        <v>0..1</v>
      </c>
      <c r="AQ906" s="6" t="str">
        <f t="shared" si="147"/>
        <v>/rsm:CrossIndustryInvoice
/rsm:SupplyChainTradeTransaction
/ram:ApplicableHeaderTradeSettlement
/ram:PayeeTradeParty
/ram:PostalTradeAddress
/ram:LineThree</v>
      </c>
      <c r="AR906" s="67" t="str">
        <f t="shared" si="147"/>
        <v>/rsm:CrossIndustryInvoice/rsm:SupplyChainTradeTransaction/ram:ApplicableHeaderTradeSettlement/ram:PayeeTradeParty/ram:PostalTradeAddress/ram:LineThree</v>
      </c>
      <c r="AS906" s="66" t="s">
        <v>73</v>
      </c>
      <c r="AT906" s="68" t="s">
        <v>56</v>
      </c>
      <c r="AU906" s="62" t="str">
        <f t="shared" si="151"/>
        <v>0..1</v>
      </c>
      <c r="AV906" s="66"/>
      <c r="AW906" s="69"/>
      <c r="AX906" s="7"/>
      <c r="AY906" s="70" t="str">
        <f t="shared" si="152"/>
        <v>EXTENDED</v>
      </c>
      <c r="AZ906" s="70" t="str">
        <f t="shared" si="152"/>
        <v>EXTENDED</v>
      </c>
      <c r="BA906" s="1"/>
      <c r="BB906" s="57"/>
      <c r="BE906"/>
      <c r="BF906" s="1"/>
      <c r="BG906" s="1"/>
      <c r="BH906" s="1"/>
      <c r="BI906" s="1"/>
      <c r="BJ906" s="1"/>
      <c r="BK906" s="1"/>
      <c r="BL906" s="1"/>
      <c r="BM906" s="1"/>
      <c r="BN906" s="1"/>
      <c r="BO906" s="1"/>
      <c r="BP906" s="1"/>
      <c r="BQ906" s="1"/>
      <c r="BR906" s="1"/>
      <c r="BS906" s="1"/>
      <c r="BT906" s="1"/>
      <c r="BU906" s="1"/>
      <c r="BV906" s="1"/>
      <c r="BW906" s="1"/>
      <c r="BX906" s="1"/>
      <c r="BY906" s="1"/>
      <c r="BZ906" s="1"/>
    </row>
    <row r="907" spans="1:78" s="59" customFormat="1" ht="105" x14ac:dyDescent="0.2">
      <c r="A907" s="45" t="str">
        <f t="shared" si="146"/>
        <v>EXT</v>
      </c>
      <c r="B907" s="45"/>
      <c r="C907" s="45"/>
      <c r="D907" s="215" t="s">
        <v>3431</v>
      </c>
      <c r="E907" s="61" t="s">
        <v>41</v>
      </c>
      <c r="F907" s="282" t="s">
        <v>5039</v>
      </c>
      <c r="G907" s="62">
        <f t="shared" si="142"/>
        <v>5</v>
      </c>
      <c r="H907" s="62" t="s">
        <v>42</v>
      </c>
      <c r="I907" s="64" t="s">
        <v>1655</v>
      </c>
      <c r="J907" s="64" t="s">
        <v>1656</v>
      </c>
      <c r="K907" s="65"/>
      <c r="L907" s="65"/>
      <c r="M907" s="65"/>
      <c r="N907" s="64"/>
      <c r="O907" s="66" t="s">
        <v>42</v>
      </c>
      <c r="P907" s="66" t="str">
        <f t="shared" si="143"/>
        <v>0..1</v>
      </c>
      <c r="Q907" s="6" t="s">
        <v>3838</v>
      </c>
      <c r="R907" s="67" t="s">
        <v>3839</v>
      </c>
      <c r="S907" s="66" t="s">
        <v>73</v>
      </c>
      <c r="T907" s="68" t="s">
        <v>56</v>
      </c>
      <c r="U907" s="62" t="s">
        <v>42</v>
      </c>
      <c r="V907" s="66"/>
      <c r="W907" s="69"/>
      <c r="X907" s="38"/>
      <c r="Y907" s="70" t="s">
        <v>47</v>
      </c>
      <c r="Z907" s="70" t="s">
        <v>47</v>
      </c>
      <c r="AA907" s="4"/>
      <c r="AB907" s="13" t="str">
        <f t="shared" si="144"/>
        <v>/rsm:CrossIndustryInvoice/rsm:SupplyChainTradeTransaction/ram:ApplicableHeaderTradeSettlement/ram:PayeeTradeParty/ram:PostalTradeAddress</v>
      </c>
      <c r="AC907" s="13" t="str">
        <f t="shared" si="145"/>
        <v>/ram:CityName</v>
      </c>
      <c r="AD907" s="14">
        <f>COUNTIFS(R$4:R907,AB907)</f>
        <v>1</v>
      </c>
      <c r="AE907" s="1"/>
      <c r="AF907" s="61" t="str">
        <f t="shared" si="148"/>
        <v>EXT</v>
      </c>
      <c r="AG907" s="62">
        <f t="shared" si="150"/>
        <v>5</v>
      </c>
      <c r="AH907" s="62" t="str">
        <f t="shared" si="149"/>
        <v>0..1</v>
      </c>
      <c r="AI907" s="64" t="s">
        <v>3840</v>
      </c>
      <c r="AJ907" s="64"/>
      <c r="AK907" s="65"/>
      <c r="AL907" s="65" t="s">
        <v>3841</v>
      </c>
      <c r="AM907" s="65"/>
      <c r="AN907" s="64"/>
      <c r="AO907" s="66" t="str">
        <f t="shared" si="147"/>
        <v>0..1</v>
      </c>
      <c r="AP907" s="66" t="str">
        <f t="shared" si="147"/>
        <v>0..1</v>
      </c>
      <c r="AQ907" s="6" t="str">
        <f t="shared" si="147"/>
        <v>/rsm:CrossIndustryInvoice
/rsm:SupplyChainTradeTransaction
/ram:ApplicableHeaderTradeSettlement
/ram:PayeeTradeParty
/ram:PostalTradeAddress
/ram:CityName</v>
      </c>
      <c r="AR907" s="67" t="str">
        <f t="shared" si="147"/>
        <v>/rsm:CrossIndustryInvoice/rsm:SupplyChainTradeTransaction/ram:ApplicableHeaderTradeSettlement/ram:PayeeTradeParty/ram:PostalTradeAddress/ram:CityName</v>
      </c>
      <c r="AS907" s="66" t="s">
        <v>73</v>
      </c>
      <c r="AT907" s="68" t="s">
        <v>56</v>
      </c>
      <c r="AU907" s="62" t="str">
        <f t="shared" si="151"/>
        <v>0..1</v>
      </c>
      <c r="AV907" s="66"/>
      <c r="AW907" s="69"/>
      <c r="AX907" s="7"/>
      <c r="AY907" s="70" t="str">
        <f t="shared" si="152"/>
        <v>EXTENDED</v>
      </c>
      <c r="AZ907" s="70" t="str">
        <f t="shared" si="152"/>
        <v>EXTENDED</v>
      </c>
      <c r="BA907" s="1"/>
      <c r="BB907" s="57"/>
      <c r="BE907"/>
      <c r="BF907" s="1"/>
      <c r="BG907" s="1"/>
      <c r="BH907" s="1"/>
      <c r="BI907" s="1"/>
      <c r="BJ907" s="1"/>
      <c r="BK907" s="1"/>
      <c r="BL907" s="1"/>
      <c r="BM907" s="1"/>
      <c r="BN907" s="1"/>
      <c r="BO907" s="1"/>
      <c r="BP907" s="1"/>
      <c r="BQ907" s="1"/>
      <c r="BR907" s="1"/>
      <c r="BS907" s="1"/>
      <c r="BT907" s="1"/>
      <c r="BU907" s="1"/>
      <c r="BV907" s="1"/>
      <c r="BW907" s="1"/>
      <c r="BX907" s="1"/>
      <c r="BY907" s="1"/>
      <c r="BZ907" s="1"/>
    </row>
    <row r="908" spans="1:78" s="59" customFormat="1" ht="105" x14ac:dyDescent="0.2">
      <c r="A908" s="45" t="str">
        <f t="shared" si="146"/>
        <v>EXT</v>
      </c>
      <c r="B908" s="45"/>
      <c r="C908" s="45"/>
      <c r="D908" s="215" t="s">
        <v>3431</v>
      </c>
      <c r="E908" s="61" t="s">
        <v>41</v>
      </c>
      <c r="F908" s="282" t="s">
        <v>5040</v>
      </c>
      <c r="G908" s="62">
        <f t="shared" si="142"/>
        <v>5</v>
      </c>
      <c r="H908" s="62" t="s">
        <v>32</v>
      </c>
      <c r="I908" s="64" t="s">
        <v>1660</v>
      </c>
      <c r="J908" s="64" t="s">
        <v>1661</v>
      </c>
      <c r="K908" s="65" t="s">
        <v>1662</v>
      </c>
      <c r="L908" s="65"/>
      <c r="M908" s="65"/>
      <c r="N908" s="64"/>
      <c r="O908" s="66" t="s">
        <v>32</v>
      </c>
      <c r="P908" s="66" t="str">
        <f t="shared" si="143"/>
        <v>1..1</v>
      </c>
      <c r="Q908" s="6" t="s">
        <v>3842</v>
      </c>
      <c r="R908" s="67" t="s">
        <v>3843</v>
      </c>
      <c r="S908" s="66" t="s">
        <v>131</v>
      </c>
      <c r="T908" s="68" t="s">
        <v>56</v>
      </c>
      <c r="U908" s="62" t="s">
        <v>42</v>
      </c>
      <c r="V908" s="66"/>
      <c r="W908" s="69"/>
      <c r="X908" s="38"/>
      <c r="Y908" s="70" t="s">
        <v>47</v>
      </c>
      <c r="Z908" s="70" t="s">
        <v>47</v>
      </c>
      <c r="AA908" s="4"/>
      <c r="AB908" s="13" t="str">
        <f t="shared" si="144"/>
        <v>/rsm:CrossIndustryInvoice/rsm:SupplyChainTradeTransaction/ram:ApplicableHeaderTradeSettlement/ram:PayeeTradeParty/ram:PostalTradeAddress</v>
      </c>
      <c r="AC908" s="13" t="str">
        <f t="shared" si="145"/>
        <v>/ram:CountryID</v>
      </c>
      <c r="AD908" s="14">
        <f>COUNTIFS(R$4:R908,AB908)</f>
        <v>1</v>
      </c>
      <c r="AE908" s="1"/>
      <c r="AF908" s="61" t="str">
        <f t="shared" si="148"/>
        <v>EXT</v>
      </c>
      <c r="AG908" s="62">
        <f t="shared" si="150"/>
        <v>5</v>
      </c>
      <c r="AH908" s="62" t="str">
        <f t="shared" si="149"/>
        <v>1..1</v>
      </c>
      <c r="AI908" s="64" t="s">
        <v>3844</v>
      </c>
      <c r="AJ908" s="64"/>
      <c r="AK908" s="65"/>
      <c r="AL908" s="65" t="s">
        <v>3845</v>
      </c>
      <c r="AM908" s="65"/>
      <c r="AN908" s="64"/>
      <c r="AO908" s="66" t="str">
        <f t="shared" si="147"/>
        <v>1..1</v>
      </c>
      <c r="AP908" s="66" t="str">
        <f t="shared" si="147"/>
        <v>1..1</v>
      </c>
      <c r="AQ908" s="6" t="str">
        <f t="shared" si="147"/>
        <v>/rsm:CrossIndustryInvoice
/rsm:SupplyChainTradeTransaction
/ram:ApplicableHeaderTradeSettlement
/ram:PayeeTradeParty
/ram:PostalTradeAddress
/ram:CountryID</v>
      </c>
      <c r="AR908" s="67" t="str">
        <f t="shared" si="147"/>
        <v>/rsm:CrossIndustryInvoice/rsm:SupplyChainTradeTransaction/ram:ApplicableHeaderTradeSettlement/ram:PayeeTradeParty/ram:PostalTradeAddress/ram:CountryID</v>
      </c>
      <c r="AS908" s="66" t="s">
        <v>131</v>
      </c>
      <c r="AT908" s="68" t="s">
        <v>56</v>
      </c>
      <c r="AU908" s="62" t="str">
        <f t="shared" si="151"/>
        <v>0..1</v>
      </c>
      <c r="AV908" s="66"/>
      <c r="AW908" s="69"/>
      <c r="AX908" s="7"/>
      <c r="AY908" s="70" t="str">
        <f t="shared" si="152"/>
        <v>EXTENDED</v>
      </c>
      <c r="AZ908" s="70" t="str">
        <f t="shared" si="152"/>
        <v>EXTENDED</v>
      </c>
      <c r="BA908" s="1"/>
      <c r="BB908" s="57"/>
      <c r="BE908"/>
      <c r="BF908" s="1"/>
      <c r="BG908" s="1"/>
      <c r="BH908" s="1"/>
      <c r="BI908" s="1"/>
      <c r="BJ908" s="1"/>
      <c r="BK908" s="1"/>
      <c r="BL908" s="1"/>
      <c r="BM908" s="1"/>
      <c r="BN908" s="1"/>
      <c r="BO908" s="1"/>
      <c r="BP908" s="1"/>
      <c r="BQ908" s="1"/>
      <c r="BR908" s="1"/>
      <c r="BS908" s="1"/>
      <c r="BT908" s="1"/>
      <c r="BU908" s="1"/>
      <c r="BV908" s="1"/>
      <c r="BW908" s="1"/>
      <c r="BX908" s="1"/>
      <c r="BY908" s="1"/>
      <c r="BZ908" s="1"/>
    </row>
    <row r="909" spans="1:78" s="59" customFormat="1" ht="105" x14ac:dyDescent="0.2">
      <c r="A909" s="45" t="str">
        <f t="shared" si="146"/>
        <v>EXT</v>
      </c>
      <c r="B909" s="45"/>
      <c r="C909" s="45"/>
      <c r="D909" s="215" t="s">
        <v>3431</v>
      </c>
      <c r="E909" s="61" t="s">
        <v>41</v>
      </c>
      <c r="F909" s="282" t="s">
        <v>5041</v>
      </c>
      <c r="G909" s="62">
        <f t="shared" ref="G909:G972" si="153">LEN(R909)-LEN(SUBSTITUTE(R909,"/",""))-1</f>
        <v>5</v>
      </c>
      <c r="H909" s="62" t="s">
        <v>42</v>
      </c>
      <c r="I909" s="64" t="s">
        <v>1666</v>
      </c>
      <c r="J909" s="64" t="s">
        <v>1667</v>
      </c>
      <c r="K909" s="65" t="s">
        <v>1668</v>
      </c>
      <c r="L909" s="65"/>
      <c r="M909" s="65" t="s">
        <v>35</v>
      </c>
      <c r="N909" s="64" t="s">
        <v>70</v>
      </c>
      <c r="O909" s="66" t="s">
        <v>42</v>
      </c>
      <c r="P909" s="66" t="str">
        <f t="shared" si="143"/>
        <v>0..1</v>
      </c>
      <c r="Q909" s="6" t="s">
        <v>3846</v>
      </c>
      <c r="R909" s="67" t="s">
        <v>3847</v>
      </c>
      <c r="S909" s="66" t="s">
        <v>73</v>
      </c>
      <c r="T909" s="68" t="s">
        <v>56</v>
      </c>
      <c r="U909" s="62" t="s">
        <v>62</v>
      </c>
      <c r="V909" s="66"/>
      <c r="W909" s="69" t="s">
        <v>35</v>
      </c>
      <c r="X909" s="38"/>
      <c r="Y909" s="70" t="s">
        <v>47</v>
      </c>
      <c r="Z909" s="70" t="s">
        <v>47</v>
      </c>
      <c r="AA909" s="4"/>
      <c r="AB909" s="13" t="str">
        <f t="shared" si="144"/>
        <v>/rsm:CrossIndustryInvoice/rsm:SupplyChainTradeTransaction/ram:ApplicableHeaderTradeSettlement/ram:PayeeTradeParty/ram:PostalTradeAddress</v>
      </c>
      <c r="AC909" s="13" t="str">
        <f t="shared" si="145"/>
        <v>/ram:CountrySubDivisionName</v>
      </c>
      <c r="AD909" s="14">
        <f>COUNTIFS(R$4:R909,AB909)</f>
        <v>1</v>
      </c>
      <c r="AE909" s="1"/>
      <c r="AF909" s="61" t="str">
        <f t="shared" si="148"/>
        <v>EXT</v>
      </c>
      <c r="AG909" s="62">
        <f t="shared" si="150"/>
        <v>5</v>
      </c>
      <c r="AH909" s="62" t="str">
        <f t="shared" si="149"/>
        <v>0..1</v>
      </c>
      <c r="AI909" s="64" t="s">
        <v>3848</v>
      </c>
      <c r="AJ909" s="64" t="s">
        <v>1671</v>
      </c>
      <c r="AK909" s="65" t="s">
        <v>1672</v>
      </c>
      <c r="AL909" s="65"/>
      <c r="AM909" s="65" t="s">
        <v>35</v>
      </c>
      <c r="AN909" s="64" t="s">
        <v>78</v>
      </c>
      <c r="AO909" s="66" t="str">
        <f t="shared" si="147"/>
        <v>0..1</v>
      </c>
      <c r="AP909" s="66" t="str">
        <f t="shared" si="147"/>
        <v>0..1</v>
      </c>
      <c r="AQ909" s="6" t="str">
        <f t="shared" si="147"/>
        <v>/rsm:CrossIndustryInvoice
/rsm:SupplyChainTradeTransaction
/ram:ApplicableHeaderTradeSettlement
/ram:PayeeTradeParty
/ram:PostalTradeAddress
/ram:CountrySubDivisionName</v>
      </c>
      <c r="AR909" s="67" t="str">
        <f t="shared" si="147"/>
        <v>/rsm:CrossIndustryInvoice/rsm:SupplyChainTradeTransaction/ram:ApplicableHeaderTradeSettlement/ram:PayeeTradeParty/ram:PostalTradeAddress/ram:CountrySubDivisionName</v>
      </c>
      <c r="AS909" s="66" t="s">
        <v>73</v>
      </c>
      <c r="AT909" s="68" t="s">
        <v>56</v>
      </c>
      <c r="AU909" s="62" t="str">
        <f t="shared" si="151"/>
        <v>0..n</v>
      </c>
      <c r="AV909" s="66"/>
      <c r="AW909" s="69" t="s">
        <v>35</v>
      </c>
      <c r="AX909" s="7"/>
      <c r="AY909" s="70" t="str">
        <f t="shared" si="152"/>
        <v>EXTENDED</v>
      </c>
      <c r="AZ909" s="70" t="str">
        <f t="shared" si="152"/>
        <v>EXTENDED</v>
      </c>
      <c r="BA909" s="1"/>
      <c r="BB909" s="57"/>
      <c r="BE909"/>
      <c r="BF909" s="1"/>
      <c r="BG909" s="1"/>
      <c r="BH909" s="1"/>
      <c r="BI909" s="1"/>
      <c r="BJ909" s="1"/>
      <c r="BK909" s="1"/>
      <c r="BL909" s="1"/>
      <c r="BM909" s="1"/>
      <c r="BN909" s="1"/>
      <c r="BO909" s="1"/>
      <c r="BP909" s="1"/>
      <c r="BQ909" s="1"/>
      <c r="BR909" s="1"/>
      <c r="BS909" s="1"/>
      <c r="BT909" s="1"/>
      <c r="BU909" s="1"/>
      <c r="BV909" s="1"/>
      <c r="BW909" s="1"/>
      <c r="BX909" s="1"/>
      <c r="BY909" s="1"/>
      <c r="BZ909" s="1"/>
    </row>
    <row r="910" spans="1:78" s="59" customFormat="1" ht="90" x14ac:dyDescent="0.2">
      <c r="A910" s="45" t="str">
        <f t="shared" si="146"/>
        <v>EXT</v>
      </c>
      <c r="B910" s="45"/>
      <c r="C910" s="45"/>
      <c r="D910" s="215" t="s">
        <v>3431</v>
      </c>
      <c r="E910" s="140" t="s">
        <v>41</v>
      </c>
      <c r="F910" s="296" t="e">
        <v>#N/A</v>
      </c>
      <c r="G910" s="141">
        <f t="shared" si="153"/>
        <v>4</v>
      </c>
      <c r="H910" s="141" t="s">
        <v>42</v>
      </c>
      <c r="I910" s="217" t="s">
        <v>3849</v>
      </c>
      <c r="J910" s="125"/>
      <c r="K910" s="126"/>
      <c r="L910" s="126"/>
      <c r="M910" s="126"/>
      <c r="N910" s="125"/>
      <c r="O910" s="124" t="s">
        <v>42</v>
      </c>
      <c r="P910" s="124" t="str">
        <f t="shared" si="143"/>
        <v>0..1</v>
      </c>
      <c r="Q910" s="142" t="s">
        <v>3850</v>
      </c>
      <c r="R910" s="143" t="s">
        <v>3851</v>
      </c>
      <c r="S910" s="124"/>
      <c r="T910" s="129"/>
      <c r="U910" s="141" t="s">
        <v>62</v>
      </c>
      <c r="V910" s="124"/>
      <c r="W910" s="130"/>
      <c r="X910" s="38"/>
      <c r="Y910" s="144" t="s">
        <v>47</v>
      </c>
      <c r="Z910" s="144" t="s">
        <v>48</v>
      </c>
      <c r="AA910" s="4"/>
      <c r="AB910" s="13" t="str">
        <f t="shared" si="144"/>
        <v>/rsm:CrossIndustryInvoice/rsm:SupplyChainTradeTransaction/ram:ApplicableHeaderTradeSettlement/ram:PayeeTradeParty</v>
      </c>
      <c r="AC910" s="13" t="str">
        <f t="shared" si="145"/>
        <v>/ram:URIUniversalCommunication</v>
      </c>
      <c r="AD910" s="14">
        <f>COUNTIFS(R$4:R910,AB910)</f>
        <v>1</v>
      </c>
      <c r="AE910" s="1"/>
      <c r="AF910" s="140" t="str">
        <f t="shared" si="148"/>
        <v>EXT</v>
      </c>
      <c r="AG910" s="141">
        <f t="shared" si="150"/>
        <v>4</v>
      </c>
      <c r="AH910" s="141" t="str">
        <f t="shared" si="149"/>
        <v>0..1</v>
      </c>
      <c r="AI910" s="217" t="s">
        <v>1001</v>
      </c>
      <c r="AJ910" s="125"/>
      <c r="AK910" s="126"/>
      <c r="AL910" s="126"/>
      <c r="AM910" s="126"/>
      <c r="AN910" s="125"/>
      <c r="AO910" s="124" t="str">
        <f t="shared" si="147"/>
        <v>0..1</v>
      </c>
      <c r="AP910" s="124" t="str">
        <f t="shared" si="147"/>
        <v>0..1</v>
      </c>
      <c r="AQ910" s="142" t="str">
        <f t="shared" si="147"/>
        <v>/rsm:CrossIndustryInvoice
/rsm:SupplyChainTradeTransaction
/ram:ApplicableHeaderTradeSettlement
/ram:PayeeTradeParty
/ram:URIUniversalCommunication</v>
      </c>
      <c r="AR910" s="143" t="str">
        <f t="shared" si="147"/>
        <v>/rsm:CrossIndustryInvoice/rsm:SupplyChainTradeTransaction/ram:ApplicableHeaderTradeSettlement/ram:PayeeTradeParty/ram:URIUniversalCommunication</v>
      </c>
      <c r="AS910" s="124"/>
      <c r="AT910" s="129"/>
      <c r="AU910" s="141" t="str">
        <f t="shared" si="151"/>
        <v>0..n</v>
      </c>
      <c r="AV910" s="124"/>
      <c r="AW910" s="130"/>
      <c r="AX910" s="7"/>
      <c r="AY910" s="144" t="str">
        <f t="shared" si="152"/>
        <v>EXTENDED</v>
      </c>
      <c r="AZ910" s="144" t="str">
        <f t="shared" si="152"/>
        <v>EXTENDED FR B2B</v>
      </c>
      <c r="BA910" s="1"/>
      <c r="BB910" s="57"/>
      <c r="BE910"/>
      <c r="BF910" s="1"/>
      <c r="BG910" s="1"/>
      <c r="BH910" s="1"/>
      <c r="BI910" s="1"/>
      <c r="BJ910" s="1"/>
      <c r="BK910" s="1"/>
      <c r="BL910" s="1"/>
      <c r="BM910" s="1"/>
      <c r="BN910" s="1"/>
      <c r="BO910" s="1"/>
      <c r="BP910" s="1"/>
      <c r="BQ910" s="1"/>
      <c r="BR910" s="1"/>
      <c r="BS910" s="1"/>
      <c r="BT910" s="1"/>
      <c r="BU910" s="1"/>
      <c r="BV910" s="1"/>
      <c r="BW910" s="1"/>
      <c r="BX910" s="1"/>
      <c r="BY910" s="1"/>
      <c r="BZ910" s="1"/>
    </row>
    <row r="911" spans="1:78" s="59" customFormat="1" ht="105" x14ac:dyDescent="0.2">
      <c r="A911" s="45" t="str">
        <f t="shared" si="146"/>
        <v>EXT</v>
      </c>
      <c r="B911" s="45"/>
      <c r="C911" s="45"/>
      <c r="D911" s="215" t="s">
        <v>3431</v>
      </c>
      <c r="E911" s="61" t="s">
        <v>41</v>
      </c>
      <c r="F911" s="282" t="s">
        <v>5042</v>
      </c>
      <c r="G911" s="62">
        <f t="shared" si="153"/>
        <v>5</v>
      </c>
      <c r="H911" s="62" t="s">
        <v>32</v>
      </c>
      <c r="I911" s="64" t="s">
        <v>623</v>
      </c>
      <c r="J911" s="64"/>
      <c r="K911" s="65"/>
      <c r="L911" s="65"/>
      <c r="M911" s="65"/>
      <c r="N911" s="64"/>
      <c r="O911" s="66" t="s">
        <v>32</v>
      </c>
      <c r="P911" s="66" t="str">
        <f t="shared" si="143"/>
        <v>1..1</v>
      </c>
      <c r="Q911" s="6" t="s">
        <v>3852</v>
      </c>
      <c r="R911" s="67" t="s">
        <v>3853</v>
      </c>
      <c r="S911" s="66" t="s">
        <v>55</v>
      </c>
      <c r="T911" s="68" t="s">
        <v>56</v>
      </c>
      <c r="U911" s="62" t="s">
        <v>42</v>
      </c>
      <c r="V911" s="66"/>
      <c r="W911" s="69"/>
      <c r="X911" s="38"/>
      <c r="Y911" s="70" t="s">
        <v>47</v>
      </c>
      <c r="Z911" s="70" t="s">
        <v>48</v>
      </c>
      <c r="AA911" s="4"/>
      <c r="AB911" s="13" t="str">
        <f t="shared" si="144"/>
        <v>/rsm:CrossIndustryInvoice/rsm:SupplyChainTradeTransaction/ram:ApplicableHeaderTradeSettlement/ram:PayeeTradeParty/ram:URIUniversalCommunication</v>
      </c>
      <c r="AC911" s="13" t="str">
        <f t="shared" si="145"/>
        <v>/ram:URIID</v>
      </c>
      <c r="AD911" s="14">
        <f>COUNTIFS(R$4:R911,AB911)</f>
        <v>1</v>
      </c>
      <c r="AE911" s="1"/>
      <c r="AF911" s="61" t="str">
        <f t="shared" si="148"/>
        <v>EXT</v>
      </c>
      <c r="AG911" s="62">
        <f t="shared" si="150"/>
        <v>5</v>
      </c>
      <c r="AH911" s="62" t="str">
        <f t="shared" si="149"/>
        <v>1..1</v>
      </c>
      <c r="AI911" s="64" t="s">
        <v>2172</v>
      </c>
      <c r="AJ911" s="64"/>
      <c r="AK911" s="65"/>
      <c r="AL911" s="65"/>
      <c r="AM911" s="65"/>
      <c r="AN911" s="64"/>
      <c r="AO911" s="66" t="str">
        <f t="shared" si="147"/>
        <v>1..1</v>
      </c>
      <c r="AP911" s="66" t="str">
        <f t="shared" si="147"/>
        <v>1..1</v>
      </c>
      <c r="AQ911" s="6" t="str">
        <f t="shared" si="147"/>
        <v>/rsm:CrossIndustryInvoice
/rsm:SupplyChainTradeTransaction
/ram:ApplicableHeaderTradeSettlement
/ram:PayeeTradeParty
/ram:URIUniversalCommunication
/ram:URIID</v>
      </c>
      <c r="AR911" s="67" t="str">
        <f t="shared" si="147"/>
        <v>/rsm:CrossIndustryInvoice/rsm:SupplyChainTradeTransaction/ram:ApplicableHeaderTradeSettlement/ram:PayeeTradeParty/ram:URIUniversalCommunication/ram:URIID</v>
      </c>
      <c r="AS911" s="66" t="s">
        <v>55</v>
      </c>
      <c r="AT911" s="68" t="s">
        <v>56</v>
      </c>
      <c r="AU911" s="62" t="str">
        <f t="shared" si="151"/>
        <v>0..1</v>
      </c>
      <c r="AV911" s="66"/>
      <c r="AW911" s="69"/>
      <c r="AX911" s="7"/>
      <c r="AY911" s="70" t="str">
        <f t="shared" si="152"/>
        <v>EXTENDED</v>
      </c>
      <c r="AZ911" s="70" t="str">
        <f t="shared" si="152"/>
        <v>EXTENDED FR B2B</v>
      </c>
      <c r="BA911" s="1"/>
      <c r="BB911" s="57"/>
      <c r="BE911"/>
      <c r="BF911" s="1"/>
      <c r="BG911" s="1"/>
      <c r="BH911" s="1"/>
      <c r="BI911" s="1"/>
      <c r="BJ911" s="1"/>
      <c r="BK911" s="1"/>
      <c r="BL911" s="1"/>
      <c r="BM911" s="1"/>
      <c r="BN911" s="1"/>
      <c r="BO911" s="1"/>
      <c r="BP911" s="1"/>
      <c r="BQ911" s="1"/>
      <c r="BR911" s="1"/>
      <c r="BS911" s="1"/>
      <c r="BT911" s="1"/>
      <c r="BU911" s="1"/>
      <c r="BV911" s="1"/>
      <c r="BW911" s="1"/>
      <c r="BX911" s="1"/>
      <c r="BY911" s="1"/>
      <c r="BZ911" s="1"/>
    </row>
    <row r="912" spans="1:78" s="59" customFormat="1" ht="120" x14ac:dyDescent="0.2">
      <c r="A912" s="45" t="str">
        <f t="shared" si="146"/>
        <v>EXT</v>
      </c>
      <c r="B912" s="45"/>
      <c r="C912" s="45"/>
      <c r="D912" s="215" t="s">
        <v>3431</v>
      </c>
      <c r="E912" s="61" t="s">
        <v>41</v>
      </c>
      <c r="F912" s="282" t="s">
        <v>5043</v>
      </c>
      <c r="G912" s="62">
        <f t="shared" si="153"/>
        <v>6</v>
      </c>
      <c r="H912" s="62" t="s">
        <v>42</v>
      </c>
      <c r="I912" s="64" t="s">
        <v>498</v>
      </c>
      <c r="J912" s="64"/>
      <c r="K912" s="65"/>
      <c r="L912" s="65"/>
      <c r="M912" s="65"/>
      <c r="N912" s="64"/>
      <c r="O912" s="66" t="s">
        <v>32</v>
      </c>
      <c r="P912" s="66" t="str">
        <f t="shared" si="143"/>
        <v>1..1</v>
      </c>
      <c r="Q912" s="6" t="s">
        <v>3854</v>
      </c>
      <c r="R912" s="67" t="s">
        <v>3855</v>
      </c>
      <c r="S912" s="66" t="s">
        <v>329</v>
      </c>
      <c r="T912" s="68" t="s">
        <v>163</v>
      </c>
      <c r="U912" s="62" t="s">
        <v>42</v>
      </c>
      <c r="V912" s="66"/>
      <c r="W912" s="69"/>
      <c r="X912" s="38"/>
      <c r="Y912" s="70" t="s">
        <v>47</v>
      </c>
      <c r="Z912" s="70" t="s">
        <v>48</v>
      </c>
      <c r="AA912" s="4"/>
      <c r="AB912" s="13" t="str">
        <f t="shared" si="144"/>
        <v>/rsm:CrossIndustryInvoice/rsm:SupplyChainTradeTransaction/ram:ApplicableHeaderTradeSettlement/ram:PayeeTradeParty/ram:URIUniversalCommunication/ram:URIID</v>
      </c>
      <c r="AC912" s="13" t="str">
        <f t="shared" si="145"/>
        <v>/@schemeID</v>
      </c>
      <c r="AD912" s="14">
        <f>COUNTIFS(R$4:R912,AB912)</f>
        <v>1</v>
      </c>
      <c r="AE912" s="1"/>
      <c r="AF912" s="61" t="str">
        <f t="shared" si="148"/>
        <v>EXT</v>
      </c>
      <c r="AG912" s="62">
        <f t="shared" si="150"/>
        <v>6</v>
      </c>
      <c r="AH912" s="62" t="str">
        <f t="shared" si="149"/>
        <v>0..1</v>
      </c>
      <c r="AI912" s="64" t="s">
        <v>330</v>
      </c>
      <c r="AJ912" s="64"/>
      <c r="AK912" s="65"/>
      <c r="AL912" s="65"/>
      <c r="AM912" s="65"/>
      <c r="AN912" s="64"/>
      <c r="AO912" s="66" t="str">
        <f t="shared" si="147"/>
        <v>1..1</v>
      </c>
      <c r="AP912" s="66" t="str">
        <f t="shared" si="147"/>
        <v>1..1</v>
      </c>
      <c r="AQ912" s="6" t="str">
        <f t="shared" si="147"/>
        <v>/rsm:CrossIndustryInvoice
/rsm:SupplyChainTradeTransaction
/ram:ApplicableHeaderTradeSettlement
/ram:PayeeTradeParty
/ram:URIUniversalCommunication
/ram:URIID
/@schemeID</v>
      </c>
      <c r="AR912" s="67" t="str">
        <f t="shared" si="147"/>
        <v>/rsm:CrossIndustryInvoice/rsm:SupplyChainTradeTransaction/ram:ApplicableHeaderTradeSettlement/ram:PayeeTradeParty/ram:URIUniversalCommunication/ram:URIID/@schemeID</v>
      </c>
      <c r="AS912" s="66" t="s">
        <v>329</v>
      </c>
      <c r="AT912" s="68" t="s">
        <v>163</v>
      </c>
      <c r="AU912" s="62" t="str">
        <f t="shared" si="151"/>
        <v>0..1</v>
      </c>
      <c r="AV912" s="66"/>
      <c r="AW912" s="69"/>
      <c r="AX912" s="7"/>
      <c r="AY912" s="70" t="str">
        <f t="shared" si="152"/>
        <v>EXTENDED</v>
      </c>
      <c r="AZ912" s="70" t="str">
        <f t="shared" si="152"/>
        <v>EXTENDED FR B2B</v>
      </c>
      <c r="BA912" s="1"/>
      <c r="BB912" s="57"/>
      <c r="BE912"/>
      <c r="BF912" s="1"/>
      <c r="BG912" s="1"/>
      <c r="BH912" s="1"/>
      <c r="BI912" s="1"/>
      <c r="BJ912" s="1"/>
      <c r="BK912" s="1"/>
      <c r="BL912" s="1"/>
      <c r="BM912" s="1"/>
      <c r="BN912" s="1"/>
      <c r="BO912" s="1"/>
      <c r="BP912" s="1"/>
      <c r="BQ912" s="1"/>
      <c r="BR912" s="1"/>
      <c r="BS912" s="1"/>
      <c r="BT912" s="1"/>
      <c r="BU912" s="1"/>
      <c r="BV912" s="1"/>
      <c r="BW912" s="1"/>
      <c r="BX912" s="1"/>
      <c r="BY912" s="1"/>
      <c r="BZ912" s="1"/>
    </row>
    <row r="913" spans="1:78" s="59" customFormat="1" ht="90" x14ac:dyDescent="0.2">
      <c r="A913" s="45" t="str">
        <f t="shared" si="146"/>
        <v>EXT</v>
      </c>
      <c r="B913" s="45"/>
      <c r="C913" s="45"/>
      <c r="D913" s="215" t="s">
        <v>3431</v>
      </c>
      <c r="E913" s="140" t="s">
        <v>41</v>
      </c>
      <c r="F913" s="296" t="e">
        <v>#N/A</v>
      </c>
      <c r="G913" s="141">
        <f t="shared" si="153"/>
        <v>4</v>
      </c>
      <c r="H913" s="141" t="s">
        <v>62</v>
      </c>
      <c r="I913" s="217" t="s">
        <v>3856</v>
      </c>
      <c r="J913" s="125"/>
      <c r="K913" s="126"/>
      <c r="L913" s="126"/>
      <c r="M913" s="126"/>
      <c r="N913" s="125"/>
      <c r="O913" s="124" t="s">
        <v>62</v>
      </c>
      <c r="P913" s="124" t="str">
        <f t="shared" si="143"/>
        <v>0..n</v>
      </c>
      <c r="Q913" s="142" t="s">
        <v>3857</v>
      </c>
      <c r="R913" s="143" t="s">
        <v>3858</v>
      </c>
      <c r="S913" s="124"/>
      <c r="T913" s="129"/>
      <c r="U913" s="141" t="s">
        <v>62</v>
      </c>
      <c r="V913" s="124"/>
      <c r="W913" s="130"/>
      <c r="X913" s="38"/>
      <c r="Y913" s="144" t="s">
        <v>47</v>
      </c>
      <c r="Z913" s="144" t="s">
        <v>47</v>
      </c>
      <c r="AA913" s="4"/>
      <c r="AB913" s="13" t="str">
        <f t="shared" si="144"/>
        <v>/rsm:CrossIndustryInvoice/rsm:SupplyChainTradeTransaction/ram:ApplicableHeaderTradeSettlement/ram:PayeeTradeParty</v>
      </c>
      <c r="AC913" s="13" t="str">
        <f t="shared" si="145"/>
        <v>/ram:SpecifiedTaxRegistration</v>
      </c>
      <c r="AD913" s="14">
        <f>COUNTIFS(R$4:R913,AB913)</f>
        <v>1</v>
      </c>
      <c r="AE913" s="1"/>
      <c r="AF913" s="140" t="str">
        <f t="shared" si="148"/>
        <v>EXT</v>
      </c>
      <c r="AG913" s="141">
        <f t="shared" si="150"/>
        <v>4</v>
      </c>
      <c r="AH913" s="141" t="str">
        <f t="shared" si="149"/>
        <v>0..n</v>
      </c>
      <c r="AI913" s="217" t="s">
        <v>1011</v>
      </c>
      <c r="AJ913" s="125"/>
      <c r="AK913" s="126"/>
      <c r="AL913" s="126"/>
      <c r="AM913" s="126"/>
      <c r="AN913" s="125"/>
      <c r="AO913" s="124" t="str">
        <f t="shared" si="147"/>
        <v>0..n</v>
      </c>
      <c r="AP913" s="124" t="str">
        <f t="shared" si="147"/>
        <v>0..n</v>
      </c>
      <c r="AQ913" s="142" t="str">
        <f t="shared" si="147"/>
        <v>/rsm:CrossIndustryInvoice
/rsm:SupplyChainTradeTransaction
/ram:ApplicableHeaderTradeSettlement
/ram:PayeeTradeParty
/ram:SpecifiedTaxRegistration</v>
      </c>
      <c r="AR913" s="143" t="str">
        <f t="shared" si="147"/>
        <v>/rsm:CrossIndustryInvoice/rsm:SupplyChainTradeTransaction/ram:ApplicableHeaderTradeSettlement/ram:PayeeTradeParty/ram:SpecifiedTaxRegistration</v>
      </c>
      <c r="AS913" s="124"/>
      <c r="AT913" s="129"/>
      <c r="AU913" s="141" t="str">
        <f t="shared" si="151"/>
        <v>0..n</v>
      </c>
      <c r="AV913" s="124"/>
      <c r="AW913" s="130"/>
      <c r="AX913" s="7"/>
      <c r="AY913" s="144" t="str">
        <f t="shared" si="152"/>
        <v>EXTENDED</v>
      </c>
      <c r="AZ913" s="144" t="str">
        <f t="shared" si="152"/>
        <v>EXTENDED</v>
      </c>
      <c r="BA913" s="1"/>
      <c r="BB913" s="57"/>
      <c r="BE913"/>
      <c r="BF913" s="1"/>
      <c r="BG913" s="1"/>
      <c r="BH913" s="1"/>
      <c r="BI913" s="1"/>
      <c r="BJ913" s="1"/>
      <c r="BK913" s="1"/>
      <c r="BL913" s="1"/>
      <c r="BM913" s="1"/>
      <c r="BN913" s="1"/>
      <c r="BO913" s="1"/>
      <c r="BP913" s="1"/>
      <c r="BQ913" s="1"/>
      <c r="BR913" s="1"/>
      <c r="BS913" s="1"/>
      <c r="BT913" s="1"/>
      <c r="BU913" s="1"/>
      <c r="BV913" s="1"/>
      <c r="BW913" s="1"/>
      <c r="BX913" s="1"/>
      <c r="BY913" s="1"/>
      <c r="BZ913" s="1"/>
    </row>
    <row r="914" spans="1:78" s="59" customFormat="1" ht="105" x14ac:dyDescent="0.2">
      <c r="A914" s="45" t="str">
        <f t="shared" si="146"/>
        <v>EXT</v>
      </c>
      <c r="B914" s="45"/>
      <c r="C914" s="45"/>
      <c r="D914" s="215" t="s">
        <v>3431</v>
      </c>
      <c r="E914" s="61" t="s">
        <v>41</v>
      </c>
      <c r="F914" s="282" t="s">
        <v>5044</v>
      </c>
      <c r="G914" s="62">
        <f t="shared" si="153"/>
        <v>5</v>
      </c>
      <c r="H914" s="62" t="s">
        <v>32</v>
      </c>
      <c r="I914" s="64" t="s">
        <v>3</v>
      </c>
      <c r="J914" s="64"/>
      <c r="K914" s="65"/>
      <c r="L914" s="65"/>
      <c r="M914" s="65"/>
      <c r="N914" s="64"/>
      <c r="O914" s="66" t="s">
        <v>32</v>
      </c>
      <c r="P914" s="66" t="str">
        <f t="shared" si="143"/>
        <v>1..1</v>
      </c>
      <c r="Q914" s="6" t="s">
        <v>3859</v>
      </c>
      <c r="R914" s="67" t="s">
        <v>3860</v>
      </c>
      <c r="S914" s="66" t="s">
        <v>55</v>
      </c>
      <c r="T914" s="68" t="s">
        <v>56</v>
      </c>
      <c r="U914" s="62" t="s">
        <v>42</v>
      </c>
      <c r="V914" s="66"/>
      <c r="W914" s="69"/>
      <c r="X914" s="38"/>
      <c r="Y914" s="70" t="s">
        <v>47</v>
      </c>
      <c r="Z914" s="70" t="s">
        <v>47</v>
      </c>
      <c r="AA914" s="4"/>
      <c r="AB914" s="13" t="str">
        <f t="shared" si="144"/>
        <v>/rsm:CrossIndustryInvoice/rsm:SupplyChainTradeTransaction/ram:ApplicableHeaderTradeSettlement/ram:PayeeTradeParty/ram:SpecifiedTaxRegistration</v>
      </c>
      <c r="AC914" s="13" t="str">
        <f t="shared" si="145"/>
        <v>/ram:ID</v>
      </c>
      <c r="AD914" s="14">
        <f>COUNTIFS(R$4:R914,AB914)</f>
        <v>1</v>
      </c>
      <c r="AE914" s="1"/>
      <c r="AF914" s="61" t="str">
        <f t="shared" si="148"/>
        <v>EXT</v>
      </c>
      <c r="AG914" s="62">
        <f t="shared" si="150"/>
        <v>5</v>
      </c>
      <c r="AH914" s="62" t="str">
        <f t="shared" si="149"/>
        <v>1..1</v>
      </c>
      <c r="AI914" s="64" t="s">
        <v>1014</v>
      </c>
      <c r="AJ914" s="64"/>
      <c r="AK914" s="65"/>
      <c r="AL914" s="65"/>
      <c r="AM914" s="65"/>
      <c r="AN914" s="64"/>
      <c r="AO914" s="66" t="str">
        <f t="shared" si="147"/>
        <v>1..1</v>
      </c>
      <c r="AP914" s="66" t="str">
        <f t="shared" si="147"/>
        <v>1..1</v>
      </c>
      <c r="AQ914" s="6" t="str">
        <f t="shared" si="147"/>
        <v>/rsm:CrossIndustryInvoice
/rsm:SupplyChainTradeTransaction
/ram:ApplicableHeaderTradeSettlement
/ram:PayeeTradeParty
/ram:SpecifiedTaxRegistration
/ram:ID</v>
      </c>
      <c r="AR914" s="67" t="str">
        <f t="shared" si="147"/>
        <v>/rsm:CrossIndustryInvoice/rsm:SupplyChainTradeTransaction/ram:ApplicableHeaderTradeSettlement/ram:PayeeTradeParty/ram:SpecifiedTaxRegistration/ram:ID</v>
      </c>
      <c r="AS914" s="66" t="s">
        <v>55</v>
      </c>
      <c r="AT914" s="68" t="s">
        <v>56</v>
      </c>
      <c r="AU914" s="62" t="str">
        <f t="shared" si="151"/>
        <v>0..1</v>
      </c>
      <c r="AV914" s="66"/>
      <c r="AW914" s="69"/>
      <c r="AX914" s="7"/>
      <c r="AY914" s="70" t="str">
        <f t="shared" si="152"/>
        <v>EXTENDED</v>
      </c>
      <c r="AZ914" s="70" t="str">
        <f t="shared" si="152"/>
        <v>EXTENDED</v>
      </c>
      <c r="BA914" s="1"/>
      <c r="BB914" s="57"/>
      <c r="BE914"/>
      <c r="BF914" s="1"/>
      <c r="BG914" s="1"/>
      <c r="BH914" s="1"/>
      <c r="BI914" s="1"/>
      <c r="BJ914" s="1"/>
      <c r="BK914" s="1"/>
      <c r="BL914" s="1"/>
      <c r="BM914" s="1"/>
      <c r="BN914" s="1"/>
      <c r="BO914" s="1"/>
      <c r="BP914" s="1"/>
      <c r="BQ914" s="1"/>
      <c r="BR914" s="1"/>
      <c r="BS914" s="1"/>
      <c r="BT914" s="1"/>
      <c r="BU914" s="1"/>
      <c r="BV914" s="1"/>
      <c r="BW914" s="1"/>
      <c r="BX914" s="1"/>
      <c r="BY914" s="1"/>
      <c r="BZ914" s="1"/>
    </row>
    <row r="915" spans="1:78" s="59" customFormat="1" ht="120" x14ac:dyDescent="0.2">
      <c r="A915" s="45" t="str">
        <f t="shared" si="146"/>
        <v>EXT</v>
      </c>
      <c r="B915" s="45"/>
      <c r="C915" s="45"/>
      <c r="D915" s="215" t="s">
        <v>3431</v>
      </c>
      <c r="E915" s="61" t="s">
        <v>41</v>
      </c>
      <c r="F915" s="282" t="e">
        <v>#N/A</v>
      </c>
      <c r="G915" s="62">
        <f t="shared" si="153"/>
        <v>6</v>
      </c>
      <c r="H915" s="62" t="s">
        <v>42</v>
      </c>
      <c r="I915" s="64" t="s">
        <v>498</v>
      </c>
      <c r="J915" s="64"/>
      <c r="K915" s="65" t="s">
        <v>1015</v>
      </c>
      <c r="L915" s="65"/>
      <c r="M915" s="65" t="s">
        <v>1016</v>
      </c>
      <c r="N915" s="64"/>
      <c r="O915" s="66" t="s">
        <v>32</v>
      </c>
      <c r="P915" s="66" t="str">
        <f t="shared" si="143"/>
        <v>1..1</v>
      </c>
      <c r="Q915" s="6" t="s">
        <v>3861</v>
      </c>
      <c r="R915" s="67" t="s">
        <v>3862</v>
      </c>
      <c r="S915" s="66" t="s">
        <v>35</v>
      </c>
      <c r="T915" s="68" t="s">
        <v>163</v>
      </c>
      <c r="U915" s="62" t="s">
        <v>42</v>
      </c>
      <c r="V915" s="66"/>
      <c r="W915" s="69"/>
      <c r="X915" s="38"/>
      <c r="Y915" s="70" t="s">
        <v>47</v>
      </c>
      <c r="Z915" s="70" t="s">
        <v>47</v>
      </c>
      <c r="AA915" s="4"/>
      <c r="AB915" s="13" t="str">
        <f t="shared" si="144"/>
        <v>/rsm:CrossIndustryInvoice/rsm:SupplyChainTradeTransaction/ram:ApplicableHeaderTradeSettlement/ram:PayeeTradeParty/ram:SpecifiedTaxRegistration/ram:ID</v>
      </c>
      <c r="AC915" s="13" t="str">
        <f t="shared" si="145"/>
        <v>/@schemeID</v>
      </c>
      <c r="AD915" s="14">
        <f>COUNTIFS(R$4:R915,AB915)</f>
        <v>1</v>
      </c>
      <c r="AE915" s="1"/>
      <c r="AF915" s="61" t="str">
        <f t="shared" si="148"/>
        <v>EXT</v>
      </c>
      <c r="AG915" s="62">
        <f t="shared" si="150"/>
        <v>6</v>
      </c>
      <c r="AH915" s="62" t="str">
        <f t="shared" si="149"/>
        <v>0..1</v>
      </c>
      <c r="AI915" s="64" t="s">
        <v>1019</v>
      </c>
      <c r="AJ915" s="64"/>
      <c r="AK915" s="65"/>
      <c r="AL915" s="65"/>
      <c r="AM915" s="65"/>
      <c r="AN915" s="64"/>
      <c r="AO915" s="66" t="str">
        <f t="shared" si="147"/>
        <v>1..1</v>
      </c>
      <c r="AP915" s="66" t="str">
        <f t="shared" si="147"/>
        <v>1..1</v>
      </c>
      <c r="AQ915" s="6" t="str">
        <f t="shared" si="147"/>
        <v>/rsm:CrossIndustryInvoice
/rsm:SupplyChainTradeTransaction
/ram:ApplicableHeaderTradeSettlement
/ram:PayeeTradeParty
/ram:SpecifiedTaxRegistration
/ram:ID
/@schemeID</v>
      </c>
      <c r="AR915" s="67" t="str">
        <f t="shared" si="147"/>
        <v>/rsm:CrossIndustryInvoice/rsm:SupplyChainTradeTransaction/ram:ApplicableHeaderTradeSettlement/ram:PayeeTradeParty/ram:SpecifiedTaxRegistration/ram:ID/@schemeID</v>
      </c>
      <c r="AS915" s="66" t="s">
        <v>35</v>
      </c>
      <c r="AT915" s="68" t="s">
        <v>163</v>
      </c>
      <c r="AU915" s="62" t="str">
        <f t="shared" si="151"/>
        <v>0..1</v>
      </c>
      <c r="AV915" s="66"/>
      <c r="AW915" s="69"/>
      <c r="AX915" s="7"/>
      <c r="AY915" s="70" t="str">
        <f t="shared" si="152"/>
        <v>EXTENDED</v>
      </c>
      <c r="AZ915" s="70" t="str">
        <f t="shared" si="152"/>
        <v>EXTENDED</v>
      </c>
      <c r="BA915" s="1"/>
      <c r="BB915" s="57"/>
      <c r="BE915"/>
      <c r="BF915" s="1"/>
      <c r="BG915" s="1"/>
      <c r="BH915" s="1"/>
      <c r="BI915" s="1"/>
      <c r="BJ915" s="1"/>
      <c r="BK915" s="1"/>
      <c r="BL915" s="1"/>
      <c r="BM915" s="1"/>
      <c r="BN915" s="1"/>
      <c r="BO915" s="1"/>
      <c r="BP915" s="1"/>
      <c r="BQ915" s="1"/>
      <c r="BR915" s="1"/>
      <c r="BS915" s="1"/>
      <c r="BT915" s="1"/>
      <c r="BU915" s="1"/>
      <c r="BV915" s="1"/>
      <c r="BW915" s="1"/>
      <c r="BX915" s="1"/>
      <c r="BY915" s="1"/>
      <c r="BZ915" s="1"/>
    </row>
    <row r="916" spans="1:78" s="59" customFormat="1" ht="105" x14ac:dyDescent="0.2">
      <c r="A916" s="45" t="str">
        <f t="shared" si="146"/>
        <v>EXT</v>
      </c>
      <c r="B916" s="131" t="s">
        <v>2079</v>
      </c>
      <c r="C916" s="131"/>
      <c r="D916" s="211" t="s">
        <v>3431</v>
      </c>
      <c r="E916" s="191" t="s">
        <v>41</v>
      </c>
      <c r="F916" s="304" t="s">
        <v>5045</v>
      </c>
      <c r="G916" s="224">
        <f t="shared" si="153"/>
        <v>3</v>
      </c>
      <c r="H916" s="225" t="s">
        <v>42</v>
      </c>
      <c r="I916" s="90" t="s">
        <v>3863</v>
      </c>
      <c r="J916" s="90" t="s">
        <v>3864</v>
      </c>
      <c r="K916" s="91" t="s">
        <v>3865</v>
      </c>
      <c r="L916" s="91"/>
      <c r="M916" s="91" t="s">
        <v>35</v>
      </c>
      <c r="N916" s="90"/>
      <c r="O916" s="219" t="s">
        <v>42</v>
      </c>
      <c r="P916" s="219" t="str">
        <f t="shared" si="143"/>
        <v>0..1</v>
      </c>
      <c r="Q916" s="226" t="s">
        <v>3866</v>
      </c>
      <c r="R916" s="227" t="s">
        <v>3867</v>
      </c>
      <c r="S916" s="219" t="s">
        <v>35</v>
      </c>
      <c r="T916" s="184" t="s">
        <v>38</v>
      </c>
      <c r="U916" s="196" t="s">
        <v>42</v>
      </c>
      <c r="V916" s="219" t="s">
        <v>35</v>
      </c>
      <c r="W916" s="222" t="s">
        <v>35</v>
      </c>
      <c r="X916" s="38"/>
      <c r="Y916" s="196" t="s">
        <v>47</v>
      </c>
      <c r="Z916" s="196" t="s">
        <v>48</v>
      </c>
      <c r="AA916" s="4"/>
      <c r="AB916" s="13" t="str">
        <f t="shared" si="144"/>
        <v>/rsm:CrossIndustryInvoice/rsm:SupplyChainTradeTransaction/ram:ApplicableHeaderTradeSettlement</v>
      </c>
      <c r="AC916" s="13" t="str">
        <f t="shared" si="145"/>
        <v>/ram:PayerTradeParty</v>
      </c>
      <c r="AD916" s="14">
        <f>COUNTIFS(R$4:R916,AB916)</f>
        <v>1</v>
      </c>
      <c r="AE916" s="1"/>
      <c r="AF916" s="191" t="str">
        <f t="shared" si="148"/>
        <v>EXT</v>
      </c>
      <c r="AG916" s="224">
        <f t="shared" si="150"/>
        <v>3</v>
      </c>
      <c r="AH916" s="225" t="str">
        <f t="shared" si="149"/>
        <v>0..1</v>
      </c>
      <c r="AI916" s="90" t="s">
        <v>3711</v>
      </c>
      <c r="AJ916" s="90" t="s">
        <v>3712</v>
      </c>
      <c r="AK916" s="91" t="s">
        <v>3713</v>
      </c>
      <c r="AL916" s="91" t="s">
        <v>3714</v>
      </c>
      <c r="AM916" s="91" t="s">
        <v>35</v>
      </c>
      <c r="AN916" s="90"/>
      <c r="AO916" s="219" t="str">
        <f t="shared" si="147"/>
        <v>0..1</v>
      </c>
      <c r="AP916" s="219" t="str">
        <f t="shared" si="147"/>
        <v>0..1</v>
      </c>
      <c r="AQ916" s="226" t="str">
        <f t="shared" si="147"/>
        <v>/rsm:CrossIndustryInvoice
/rsm:SupplyChainTradeTransaction
/ram:ApplicableHeaderTradeSettlement
/ram:PayerTradeParty</v>
      </c>
      <c r="AR916" s="227" t="str">
        <f t="shared" si="147"/>
        <v>/rsm:CrossIndustryInvoice/rsm:SupplyChainTradeTransaction/ram:ApplicableHeaderTradeSettlement/ram:PayerTradeParty</v>
      </c>
      <c r="AS916" s="219" t="s">
        <v>35</v>
      </c>
      <c r="AT916" s="184" t="s">
        <v>38</v>
      </c>
      <c r="AU916" s="196" t="str">
        <f t="shared" si="151"/>
        <v>0..1</v>
      </c>
      <c r="AV916" s="219" t="s">
        <v>35</v>
      </c>
      <c r="AW916" s="222" t="s">
        <v>35</v>
      </c>
      <c r="AX916" s="7"/>
      <c r="AY916" s="196" t="str">
        <f t="shared" si="152"/>
        <v>EXTENDED</v>
      </c>
      <c r="AZ916" s="196" t="str">
        <f t="shared" si="152"/>
        <v>EXTENDED FR B2B</v>
      </c>
      <c r="BA916" s="1"/>
      <c r="BB916" s="57"/>
      <c r="BE916"/>
      <c r="BF916" s="1"/>
      <c r="BG916" s="1"/>
      <c r="BH916" s="1"/>
      <c r="BI916" s="1"/>
      <c r="BJ916" s="1"/>
      <c r="BK916" s="1"/>
      <c r="BL916" s="1"/>
      <c r="BM916" s="1"/>
      <c r="BN916" s="1"/>
      <c r="BO916" s="1"/>
      <c r="BP916" s="1"/>
      <c r="BQ916" s="1"/>
      <c r="BR916" s="1"/>
      <c r="BS916" s="1"/>
      <c r="BT916" s="1"/>
      <c r="BU916" s="1"/>
      <c r="BV916" s="1"/>
      <c r="BW916" s="1"/>
      <c r="BX916" s="1"/>
      <c r="BY916" s="1"/>
      <c r="BZ916" s="1"/>
    </row>
    <row r="917" spans="1:78" s="59" customFormat="1" ht="90" x14ac:dyDescent="0.2">
      <c r="A917" s="45" t="str">
        <f t="shared" si="146"/>
        <v>EXT</v>
      </c>
      <c r="B917" s="131" t="s">
        <v>2079</v>
      </c>
      <c r="C917" s="131"/>
      <c r="D917" s="213" t="s">
        <v>3431</v>
      </c>
      <c r="E917" s="61" t="s">
        <v>41</v>
      </c>
      <c r="F917" s="282" t="e">
        <v>#N/A</v>
      </c>
      <c r="G917" s="62">
        <f t="shared" si="153"/>
        <v>4</v>
      </c>
      <c r="H917" s="62" t="s">
        <v>42</v>
      </c>
      <c r="I917" s="64" t="s">
        <v>3868</v>
      </c>
      <c r="J917" s="64" t="s">
        <v>3869</v>
      </c>
      <c r="K917" s="65" t="s">
        <v>3038</v>
      </c>
      <c r="L917" s="65"/>
      <c r="M917" s="65" t="s">
        <v>894</v>
      </c>
      <c r="N917" s="64" t="s">
        <v>90</v>
      </c>
      <c r="O917" s="66" t="s">
        <v>42</v>
      </c>
      <c r="P917" s="66" t="str">
        <f t="shared" si="143"/>
        <v>0..1</v>
      </c>
      <c r="Q917" s="157" t="s">
        <v>3870</v>
      </c>
      <c r="R917" s="158" t="s">
        <v>3871</v>
      </c>
      <c r="S917" s="66" t="s">
        <v>55</v>
      </c>
      <c r="T917" s="68" t="s">
        <v>56</v>
      </c>
      <c r="U917" s="146" t="s">
        <v>62</v>
      </c>
      <c r="V917" s="66" t="s">
        <v>1557</v>
      </c>
      <c r="W917" s="69" t="s">
        <v>894</v>
      </c>
      <c r="X917" s="38"/>
      <c r="Y917" s="70" t="s">
        <v>47</v>
      </c>
      <c r="Z917" s="70" t="s">
        <v>48</v>
      </c>
      <c r="AA917" s="4"/>
      <c r="AB917" s="13" t="str">
        <f t="shared" si="144"/>
        <v>/rsm:CrossIndustryInvoice/rsm:SupplyChainTradeTransaction/ram:ApplicableHeaderTradeSettlement/ram:PayerTradeParty</v>
      </c>
      <c r="AC917" s="13" t="str">
        <f t="shared" si="145"/>
        <v>/ram:ID</v>
      </c>
      <c r="AD917" s="14">
        <f>COUNTIFS(R$4:R917,AB917)</f>
        <v>1</v>
      </c>
      <c r="AE917" s="1"/>
      <c r="AF917" s="61" t="str">
        <f t="shared" si="148"/>
        <v>EXT</v>
      </c>
      <c r="AG917" s="62">
        <f t="shared" si="150"/>
        <v>4</v>
      </c>
      <c r="AH917" s="62" t="str">
        <f t="shared" si="149"/>
        <v>0..1</v>
      </c>
      <c r="AI917" s="64" t="s">
        <v>3720</v>
      </c>
      <c r="AJ917" s="64" t="s">
        <v>3721</v>
      </c>
      <c r="AK917" s="65" t="s">
        <v>3722</v>
      </c>
      <c r="AL917" s="65"/>
      <c r="AM917" s="65" t="s">
        <v>35</v>
      </c>
      <c r="AN917" s="64" t="s">
        <v>99</v>
      </c>
      <c r="AO917" s="66" t="str">
        <f t="shared" si="147"/>
        <v>0..1</v>
      </c>
      <c r="AP917" s="66" t="str">
        <f t="shared" si="147"/>
        <v>0..1</v>
      </c>
      <c r="AQ917" s="157" t="str">
        <f t="shared" si="147"/>
        <v>/rsm:CrossIndustryInvoice
/rsm:SupplyChainTradeTransaction
/ram:ApplicableHeaderTradeSettlement
/ram:PayerTradeParty
/ram:ID</v>
      </c>
      <c r="AR917" s="158" t="str">
        <f t="shared" si="147"/>
        <v>/rsm:CrossIndustryInvoice/rsm:SupplyChainTradeTransaction/ram:ApplicableHeaderTradeSettlement/ram:PayerTradeParty/ram:ID</v>
      </c>
      <c r="AS917" s="66" t="s">
        <v>55</v>
      </c>
      <c r="AT917" s="68" t="s">
        <v>56</v>
      </c>
      <c r="AU917" s="146" t="str">
        <f t="shared" si="151"/>
        <v>0..n</v>
      </c>
      <c r="AV917" s="66" t="s">
        <v>1557</v>
      </c>
      <c r="AW917" s="69" t="s">
        <v>894</v>
      </c>
      <c r="AX917" s="7"/>
      <c r="AY917" s="70" t="str">
        <f t="shared" si="152"/>
        <v>EXTENDED</v>
      </c>
      <c r="AZ917" s="70" t="str">
        <f t="shared" si="152"/>
        <v>EXTENDED FR B2B</v>
      </c>
      <c r="BA917" s="1"/>
      <c r="BB917" s="57"/>
      <c r="BE917"/>
      <c r="BF917" s="1"/>
      <c r="BG917" s="1"/>
      <c r="BH917" s="1"/>
      <c r="BI917" s="1"/>
      <c r="BJ917" s="1"/>
      <c r="BK917" s="1"/>
      <c r="BL917" s="1"/>
      <c r="BM917" s="1"/>
      <c r="BN917" s="1"/>
      <c r="BO917" s="1"/>
      <c r="BP917" s="1"/>
      <c r="BQ917" s="1"/>
      <c r="BR917" s="1"/>
      <c r="BS917" s="1"/>
      <c r="BT917" s="1"/>
      <c r="BU917" s="1"/>
      <c r="BV917" s="1"/>
      <c r="BW917" s="1"/>
      <c r="BX917" s="1"/>
      <c r="BY917" s="1"/>
      <c r="BZ917" s="1"/>
    </row>
    <row r="918" spans="1:78" s="59" customFormat="1" ht="90" x14ac:dyDescent="0.2">
      <c r="A918" s="45" t="str">
        <f t="shared" si="146"/>
        <v>EXT</v>
      </c>
      <c r="B918" s="131" t="s">
        <v>2079</v>
      </c>
      <c r="C918" s="131" t="s">
        <v>5071</v>
      </c>
      <c r="D918" s="213" t="s">
        <v>3431</v>
      </c>
      <c r="E918" s="61" t="s">
        <v>41</v>
      </c>
      <c r="F918" s="282" t="s">
        <v>5046</v>
      </c>
      <c r="G918" s="62">
        <f t="shared" si="153"/>
        <v>4</v>
      </c>
      <c r="H918" s="62" t="s">
        <v>42</v>
      </c>
      <c r="I918" s="97" t="s">
        <v>3872</v>
      </c>
      <c r="J918" s="64" t="s">
        <v>35</v>
      </c>
      <c r="K918" s="65" t="s">
        <v>894</v>
      </c>
      <c r="L918" s="65"/>
      <c r="M918" s="65" t="s">
        <v>894</v>
      </c>
      <c r="N918" s="64"/>
      <c r="O918" s="66" t="s">
        <v>42</v>
      </c>
      <c r="P918" s="66" t="s">
        <v>62</v>
      </c>
      <c r="Q918" s="157" t="s">
        <v>3873</v>
      </c>
      <c r="R918" s="158" t="s">
        <v>3874</v>
      </c>
      <c r="S918" s="66" t="s">
        <v>35</v>
      </c>
      <c r="T918" s="68" t="s">
        <v>56</v>
      </c>
      <c r="U918" s="146" t="s">
        <v>62</v>
      </c>
      <c r="V918" s="66" t="s">
        <v>1557</v>
      </c>
      <c r="W918" s="69" t="s">
        <v>894</v>
      </c>
      <c r="X918" s="38"/>
      <c r="Y918" s="70" t="s">
        <v>47</v>
      </c>
      <c r="Z918" s="70" t="s">
        <v>48</v>
      </c>
      <c r="AA918" s="4"/>
      <c r="AB918" s="13" t="str">
        <f t="shared" si="144"/>
        <v>/rsm:CrossIndustryInvoice/rsm:SupplyChainTradeTransaction/ram:ApplicableHeaderTradeSettlement/ram:PayerTradeParty</v>
      </c>
      <c r="AC918" s="13" t="str">
        <f t="shared" si="145"/>
        <v>/ram:GlobalID</v>
      </c>
      <c r="AD918" s="14">
        <f>COUNTIFS(R$4:R918,AB918)</f>
        <v>1</v>
      </c>
      <c r="AE918" s="1"/>
      <c r="AF918" s="61" t="str">
        <f t="shared" si="148"/>
        <v>EXT</v>
      </c>
      <c r="AG918" s="62">
        <f t="shared" si="150"/>
        <v>4</v>
      </c>
      <c r="AH918" s="62" t="str">
        <f t="shared" si="149"/>
        <v>0..1</v>
      </c>
      <c r="AI918" s="97" t="s">
        <v>3720</v>
      </c>
      <c r="AJ918" s="64" t="s">
        <v>35</v>
      </c>
      <c r="AK918" s="65" t="s">
        <v>1569</v>
      </c>
      <c r="AL918" s="65"/>
      <c r="AM918" s="65" t="s">
        <v>35</v>
      </c>
      <c r="AN918" s="64"/>
      <c r="AO918" s="66" t="str">
        <f t="shared" si="147"/>
        <v>0..1</v>
      </c>
      <c r="AP918" s="66" t="str">
        <f t="shared" si="147"/>
        <v>0..n</v>
      </c>
      <c r="AQ918" s="157" t="str">
        <f t="shared" si="147"/>
        <v>/rsm:CrossIndustryInvoice
/rsm:SupplyChainTradeTransaction
/ram:ApplicableHeaderTradeSettlement
/ram:PayerTradeParty
/ram:GlobalID</v>
      </c>
      <c r="AR918" s="158" t="str">
        <f t="shared" si="147"/>
        <v>/rsm:CrossIndustryInvoice/rsm:SupplyChainTradeTransaction/ram:ApplicableHeaderTradeSettlement/ram:PayerTradeParty/ram:GlobalID</v>
      </c>
      <c r="AS918" s="66" t="s">
        <v>35</v>
      </c>
      <c r="AT918" s="68" t="s">
        <v>56</v>
      </c>
      <c r="AU918" s="146" t="str">
        <f t="shared" si="151"/>
        <v>0..n</v>
      </c>
      <c r="AV918" s="66" t="s">
        <v>1557</v>
      </c>
      <c r="AW918" s="69" t="s">
        <v>894</v>
      </c>
      <c r="AX918" s="7"/>
      <c r="AY918" s="70" t="str">
        <f t="shared" si="152"/>
        <v>EXTENDED</v>
      </c>
      <c r="AZ918" s="70" t="str">
        <f t="shared" si="152"/>
        <v>EXTENDED FR B2B</v>
      </c>
      <c r="BA918" s="1"/>
      <c r="BB918" s="57"/>
      <c r="BE918"/>
      <c r="BF918" s="1"/>
      <c r="BG918" s="1"/>
      <c r="BH918" s="1"/>
      <c r="BI918" s="1"/>
      <c r="BJ918" s="1"/>
      <c r="BK918" s="1"/>
      <c r="BL918" s="1"/>
      <c r="BM918" s="1"/>
      <c r="BN918" s="1"/>
      <c r="BO918" s="1"/>
      <c r="BP918" s="1"/>
      <c r="BQ918" s="1"/>
      <c r="BR918" s="1"/>
      <c r="BS918" s="1"/>
      <c r="BT918" s="1"/>
      <c r="BU918" s="1"/>
      <c r="BV918" s="1"/>
      <c r="BW918" s="1"/>
      <c r="BX918" s="1"/>
      <c r="BY918" s="1"/>
      <c r="BZ918" s="1"/>
    </row>
    <row r="919" spans="1:78" s="59" customFormat="1" ht="105" x14ac:dyDescent="0.2">
      <c r="A919" s="45" t="str">
        <f t="shared" si="146"/>
        <v>EXT</v>
      </c>
      <c r="B919" s="131" t="s">
        <v>2079</v>
      </c>
      <c r="C919" s="131"/>
      <c r="D919" s="213" t="s">
        <v>3431</v>
      </c>
      <c r="E919" s="61" t="s">
        <v>41</v>
      </c>
      <c r="F919" s="282" t="s">
        <v>5047</v>
      </c>
      <c r="G919" s="62">
        <f t="shared" si="153"/>
        <v>5</v>
      </c>
      <c r="H919" s="62" t="s">
        <v>32</v>
      </c>
      <c r="I919" s="97" t="s">
        <v>443</v>
      </c>
      <c r="J919" s="64" t="s">
        <v>3728</v>
      </c>
      <c r="K919" s="65" t="s">
        <v>326</v>
      </c>
      <c r="L919" s="65"/>
      <c r="M919" s="65" t="s">
        <v>35</v>
      </c>
      <c r="N919" s="64"/>
      <c r="O919" s="66" t="s">
        <v>32</v>
      </c>
      <c r="P919" s="66" t="str">
        <f t="shared" si="143"/>
        <v>1..1</v>
      </c>
      <c r="Q919" s="157" t="s">
        <v>3875</v>
      </c>
      <c r="R919" s="158" t="s">
        <v>3876</v>
      </c>
      <c r="S919" s="66" t="s">
        <v>329</v>
      </c>
      <c r="T919" s="68" t="s">
        <v>163</v>
      </c>
      <c r="U919" s="146" t="s">
        <v>42</v>
      </c>
      <c r="V919" s="66" t="s">
        <v>35</v>
      </c>
      <c r="W919" s="69" t="s">
        <v>35</v>
      </c>
      <c r="X919" s="38"/>
      <c r="Y919" s="70" t="s">
        <v>47</v>
      </c>
      <c r="Z919" s="70" t="s">
        <v>48</v>
      </c>
      <c r="AA919" s="4"/>
      <c r="AB919" s="13" t="str">
        <f t="shared" si="144"/>
        <v>/rsm:CrossIndustryInvoice/rsm:SupplyChainTradeTransaction/ram:ApplicableHeaderTradeSettlement/ram:PayerTradeParty/ram:GlobalID</v>
      </c>
      <c r="AC919" s="13" t="str">
        <f t="shared" si="145"/>
        <v>/@schemeID</v>
      </c>
      <c r="AD919" s="14">
        <f>COUNTIFS(R$4:R919,AB919)</f>
        <v>1</v>
      </c>
      <c r="AE919" s="1"/>
      <c r="AF919" s="61" t="str">
        <f t="shared" si="148"/>
        <v>EXT</v>
      </c>
      <c r="AG919" s="62">
        <f t="shared" si="150"/>
        <v>5</v>
      </c>
      <c r="AH919" s="62" t="str">
        <f t="shared" si="149"/>
        <v>1..1</v>
      </c>
      <c r="AI919" s="97" t="s">
        <v>330</v>
      </c>
      <c r="AJ919" s="64" t="s">
        <v>3728</v>
      </c>
      <c r="AK919" s="65" t="s">
        <v>331</v>
      </c>
      <c r="AL919" s="65"/>
      <c r="AM919" s="65" t="s">
        <v>35</v>
      </c>
      <c r="AN919" s="64"/>
      <c r="AO919" s="66" t="str">
        <f t="shared" si="147"/>
        <v>1..1</v>
      </c>
      <c r="AP919" s="66" t="str">
        <f t="shared" si="147"/>
        <v>1..1</v>
      </c>
      <c r="AQ919" s="157" t="str">
        <f t="shared" si="147"/>
        <v>/rsm:CrossIndustryInvoice
/rsm:SupplyChainTradeTransaction
/ram:ApplicableHeaderTradeSettlement
/ram:PayerTradeParty
/ram:GlobalID
/@schemeID</v>
      </c>
      <c r="AR919" s="158" t="str">
        <f t="shared" si="147"/>
        <v>/rsm:CrossIndustryInvoice/rsm:SupplyChainTradeTransaction/ram:ApplicableHeaderTradeSettlement/ram:PayerTradeParty/ram:GlobalID/@schemeID</v>
      </c>
      <c r="AS919" s="66" t="s">
        <v>329</v>
      </c>
      <c r="AT919" s="68" t="s">
        <v>163</v>
      </c>
      <c r="AU919" s="146" t="str">
        <f t="shared" si="151"/>
        <v>0..1</v>
      </c>
      <c r="AV919" s="66" t="s">
        <v>35</v>
      </c>
      <c r="AW919" s="69" t="s">
        <v>35</v>
      </c>
      <c r="AX919" s="7"/>
      <c r="AY919" s="70" t="str">
        <f t="shared" si="152"/>
        <v>EXTENDED</v>
      </c>
      <c r="AZ919" s="70" t="str">
        <f t="shared" si="152"/>
        <v>EXTENDED FR B2B</v>
      </c>
      <c r="BA919" s="1"/>
      <c r="BB919" s="57"/>
      <c r="BE919"/>
      <c r="BF919" s="1"/>
      <c r="BG919" s="1"/>
      <c r="BH919" s="1"/>
      <c r="BI919" s="1"/>
      <c r="BJ919" s="1"/>
      <c r="BK919" s="1"/>
      <c r="BL919" s="1"/>
      <c r="BM919" s="1"/>
      <c r="BN919" s="1"/>
      <c r="BO919" s="1"/>
      <c r="BP919" s="1"/>
      <c r="BQ919" s="1"/>
      <c r="BR919" s="1"/>
      <c r="BS919" s="1"/>
      <c r="BT919" s="1"/>
      <c r="BU919" s="1"/>
      <c r="BV919" s="1"/>
      <c r="BW919" s="1"/>
      <c r="BX919" s="1"/>
      <c r="BY919" s="1"/>
      <c r="BZ919" s="1"/>
    </row>
    <row r="920" spans="1:78" s="59" customFormat="1" ht="90" x14ac:dyDescent="0.2">
      <c r="A920" s="45" t="str">
        <f t="shared" si="146"/>
        <v>EXT</v>
      </c>
      <c r="B920" s="131" t="s">
        <v>2079</v>
      </c>
      <c r="C920" s="131"/>
      <c r="D920" s="213" t="s">
        <v>3431</v>
      </c>
      <c r="E920" s="61" t="s">
        <v>41</v>
      </c>
      <c r="F920" s="282" t="s">
        <v>5048</v>
      </c>
      <c r="G920" s="62">
        <f t="shared" si="153"/>
        <v>4</v>
      </c>
      <c r="H920" s="62" t="s">
        <v>32</v>
      </c>
      <c r="I920" s="64" t="s">
        <v>3877</v>
      </c>
      <c r="J920" s="64" t="s">
        <v>3878</v>
      </c>
      <c r="K920" s="65" t="s">
        <v>3734</v>
      </c>
      <c r="L920" s="65" t="s">
        <v>3735</v>
      </c>
      <c r="M920" s="65" t="s">
        <v>3736</v>
      </c>
      <c r="N920" s="64" t="s">
        <v>70</v>
      </c>
      <c r="O920" s="66" t="s">
        <v>32</v>
      </c>
      <c r="P920" s="66" t="str">
        <f t="shared" si="143"/>
        <v>1..1</v>
      </c>
      <c r="Q920" s="157" t="s">
        <v>3879</v>
      </c>
      <c r="R920" s="158" t="s">
        <v>3880</v>
      </c>
      <c r="S920" s="66" t="s">
        <v>73</v>
      </c>
      <c r="T920" s="68" t="s">
        <v>56</v>
      </c>
      <c r="U920" s="146" t="s">
        <v>42</v>
      </c>
      <c r="V920" s="66" t="s">
        <v>35</v>
      </c>
      <c r="W920" s="69" t="s">
        <v>35</v>
      </c>
      <c r="X920" s="38"/>
      <c r="Y920" s="70" t="s">
        <v>47</v>
      </c>
      <c r="Z920" s="70" t="s">
        <v>48</v>
      </c>
      <c r="AA920" s="4"/>
      <c r="AB920" s="13" t="str">
        <f t="shared" si="144"/>
        <v>/rsm:CrossIndustryInvoice/rsm:SupplyChainTradeTransaction/ram:ApplicableHeaderTradeSettlement/ram:PayerTradeParty</v>
      </c>
      <c r="AC920" s="13" t="str">
        <f t="shared" si="145"/>
        <v>/ram:Name</v>
      </c>
      <c r="AD920" s="14">
        <f>COUNTIFS(R$4:R920,AB920)</f>
        <v>1</v>
      </c>
      <c r="AE920" s="1"/>
      <c r="AF920" s="61" t="str">
        <f t="shared" si="148"/>
        <v>EXT</v>
      </c>
      <c r="AG920" s="62">
        <f t="shared" si="150"/>
        <v>4</v>
      </c>
      <c r="AH920" s="62" t="str">
        <f t="shared" si="149"/>
        <v>1..1</v>
      </c>
      <c r="AI920" s="64" t="s">
        <v>3739</v>
      </c>
      <c r="AJ920" s="64" t="s">
        <v>3740</v>
      </c>
      <c r="AK920" s="65" t="s">
        <v>3741</v>
      </c>
      <c r="AL920" s="65" t="s">
        <v>3742</v>
      </c>
      <c r="AM920" s="65" t="s">
        <v>3743</v>
      </c>
      <c r="AN920" s="64" t="s">
        <v>78</v>
      </c>
      <c r="AO920" s="66" t="str">
        <f t="shared" si="147"/>
        <v>1..1</v>
      </c>
      <c r="AP920" s="66" t="str">
        <f t="shared" si="147"/>
        <v>1..1</v>
      </c>
      <c r="AQ920" s="157" t="str">
        <f t="shared" si="147"/>
        <v>/rsm:CrossIndustryInvoice
/rsm:SupplyChainTradeTransaction
/ram:ApplicableHeaderTradeSettlement
/ram:PayerTradeParty
/ram:Name</v>
      </c>
      <c r="AR920" s="158" t="str">
        <f t="shared" si="147"/>
        <v>/rsm:CrossIndustryInvoice/rsm:SupplyChainTradeTransaction/ram:ApplicableHeaderTradeSettlement/ram:PayerTradeParty/ram:Name</v>
      </c>
      <c r="AS920" s="66" t="s">
        <v>73</v>
      </c>
      <c r="AT920" s="68" t="s">
        <v>56</v>
      </c>
      <c r="AU920" s="146" t="str">
        <f t="shared" si="151"/>
        <v>0..1</v>
      </c>
      <c r="AV920" s="66" t="s">
        <v>35</v>
      </c>
      <c r="AW920" s="69" t="s">
        <v>35</v>
      </c>
      <c r="AX920" s="7"/>
      <c r="AY920" s="70" t="str">
        <f t="shared" si="152"/>
        <v>EXTENDED</v>
      </c>
      <c r="AZ920" s="70" t="str">
        <f t="shared" si="152"/>
        <v>EXTENDED FR B2B</v>
      </c>
      <c r="BA920" s="1"/>
      <c r="BB920" s="57"/>
      <c r="BE920"/>
      <c r="BF920" s="1"/>
      <c r="BG920" s="1"/>
      <c r="BH920" s="1"/>
      <c r="BI920" s="1"/>
      <c r="BJ920" s="1"/>
      <c r="BK920" s="1"/>
      <c r="BL920" s="1"/>
      <c r="BM920" s="1"/>
      <c r="BN920" s="1"/>
      <c r="BO920" s="1"/>
      <c r="BP920" s="1"/>
      <c r="BQ920" s="1"/>
      <c r="BR920" s="1"/>
      <c r="BS920" s="1"/>
      <c r="BT920" s="1"/>
      <c r="BU920" s="1"/>
      <c r="BV920" s="1"/>
      <c r="BW920" s="1"/>
      <c r="BX920" s="1"/>
      <c r="BY920" s="1"/>
      <c r="BZ920" s="1"/>
    </row>
    <row r="921" spans="1:78" s="59" customFormat="1" ht="90" x14ac:dyDescent="0.2">
      <c r="A921" s="45" t="str">
        <f t="shared" si="146"/>
        <v>EXT</v>
      </c>
      <c r="B921" s="131" t="s">
        <v>2079</v>
      </c>
      <c r="C921" s="131"/>
      <c r="D921" s="213" t="s">
        <v>3431</v>
      </c>
      <c r="E921" s="61" t="s">
        <v>41</v>
      </c>
      <c r="F921" s="282" t="s">
        <v>5049</v>
      </c>
      <c r="G921" s="62">
        <f t="shared" si="153"/>
        <v>4</v>
      </c>
      <c r="H921" s="62" t="s">
        <v>42</v>
      </c>
      <c r="I921" s="64" t="s">
        <v>3881</v>
      </c>
      <c r="J921" s="64" t="s">
        <v>3745</v>
      </c>
      <c r="K921" s="65" t="s">
        <v>3882</v>
      </c>
      <c r="L921" s="65"/>
      <c r="M921" s="65"/>
      <c r="N921" s="64" t="s">
        <v>70</v>
      </c>
      <c r="O921" s="66" t="s">
        <v>42</v>
      </c>
      <c r="P921" s="66" t="s">
        <v>42</v>
      </c>
      <c r="Q921" s="157" t="s">
        <v>3883</v>
      </c>
      <c r="R921" s="158" t="s">
        <v>3884</v>
      </c>
      <c r="S921" s="66" t="s">
        <v>131</v>
      </c>
      <c r="T921" s="68" t="s">
        <v>56</v>
      </c>
      <c r="U921" s="62" t="s">
        <v>62</v>
      </c>
      <c r="V921" s="66" t="s">
        <v>35</v>
      </c>
      <c r="W921" s="69" t="s">
        <v>35</v>
      </c>
      <c r="X921" s="38"/>
      <c r="Y921" s="70" t="s">
        <v>47</v>
      </c>
      <c r="Z921" s="70" t="s">
        <v>48</v>
      </c>
      <c r="AA921" s="4"/>
      <c r="AB921" s="13" t="str">
        <f t="shared" si="144"/>
        <v>/rsm:CrossIndustryInvoice/rsm:SupplyChainTradeTransaction/ram:ApplicableHeaderTradeSettlement/ram:PayerTradeParty</v>
      </c>
      <c r="AC921" s="13" t="str">
        <f t="shared" si="145"/>
        <v>/ram:RoleCode</v>
      </c>
      <c r="AD921" s="14">
        <f>COUNTIFS(R$4:R921,AB921)</f>
        <v>1</v>
      </c>
      <c r="AE921" s="1"/>
      <c r="AF921" s="61" t="str">
        <f t="shared" si="148"/>
        <v>EXT</v>
      </c>
      <c r="AG921" s="62">
        <f t="shared" si="150"/>
        <v>4</v>
      </c>
      <c r="AH921" s="62" t="str">
        <f t="shared" si="149"/>
        <v>0..1</v>
      </c>
      <c r="AI921" s="64" t="s">
        <v>3749</v>
      </c>
      <c r="AJ921" s="64" t="s">
        <v>3750</v>
      </c>
      <c r="AK921" s="65" t="s">
        <v>3751</v>
      </c>
      <c r="AL921" s="65"/>
      <c r="AM921" s="65"/>
      <c r="AN921" s="64" t="s">
        <v>128</v>
      </c>
      <c r="AO921" s="66" t="str">
        <f t="shared" si="147"/>
        <v>0..1</v>
      </c>
      <c r="AP921" s="66" t="str">
        <f t="shared" si="147"/>
        <v>0..1</v>
      </c>
      <c r="AQ921" s="157" t="str">
        <f t="shared" si="147"/>
        <v>/rsm:CrossIndustryInvoice
/rsm:SupplyChainTradeTransaction
/ram:ApplicableHeaderTradeSettlement
/ram:PayerTradeParty
/ram:RoleCode</v>
      </c>
      <c r="AR921" s="158" t="str">
        <f t="shared" si="147"/>
        <v>/rsm:CrossIndustryInvoice/rsm:SupplyChainTradeTransaction/ram:ApplicableHeaderTradeSettlement/ram:PayerTradeParty/ram:RoleCode</v>
      </c>
      <c r="AS921" s="66" t="s">
        <v>131</v>
      </c>
      <c r="AT921" s="68" t="s">
        <v>56</v>
      </c>
      <c r="AU921" s="62" t="str">
        <f t="shared" si="151"/>
        <v>0..n</v>
      </c>
      <c r="AV921" s="66" t="s">
        <v>35</v>
      </c>
      <c r="AW921" s="69" t="s">
        <v>35</v>
      </c>
      <c r="AX921" s="7"/>
      <c r="AY921" s="70" t="str">
        <f t="shared" si="152"/>
        <v>EXTENDED</v>
      </c>
      <c r="AZ921" s="70" t="str">
        <f t="shared" si="152"/>
        <v>EXTENDED FR B2B</v>
      </c>
      <c r="BA921" s="1"/>
      <c r="BB921" s="57"/>
      <c r="BE921"/>
      <c r="BF921" s="1"/>
      <c r="BG921" s="1"/>
      <c r="BH921" s="1"/>
      <c r="BI921" s="1"/>
      <c r="BJ921" s="1"/>
      <c r="BK921" s="1"/>
      <c r="BL921" s="1"/>
      <c r="BM921" s="1"/>
      <c r="BN921" s="1"/>
      <c r="BO921" s="1"/>
      <c r="BP921" s="1"/>
      <c r="BQ921" s="1"/>
      <c r="BR921" s="1"/>
      <c r="BS921" s="1"/>
      <c r="BT921" s="1"/>
      <c r="BU921" s="1"/>
      <c r="BV921" s="1"/>
      <c r="BW921" s="1"/>
      <c r="BX921" s="1"/>
      <c r="BY921" s="1"/>
      <c r="BZ921" s="1"/>
    </row>
    <row r="922" spans="1:78" s="59" customFormat="1" ht="90" x14ac:dyDescent="0.2">
      <c r="A922" s="45" t="str">
        <f t="shared" si="146"/>
        <v>EXT</v>
      </c>
      <c r="B922" s="131" t="s">
        <v>2079</v>
      </c>
      <c r="C922" s="131"/>
      <c r="D922" s="213" t="s">
        <v>3431</v>
      </c>
      <c r="E922" s="228" t="s">
        <v>41</v>
      </c>
      <c r="F922" s="314" t="e">
        <v>#N/A</v>
      </c>
      <c r="G922" s="141">
        <f t="shared" si="153"/>
        <v>4</v>
      </c>
      <c r="H922" s="141" t="s">
        <v>42</v>
      </c>
      <c r="I922" s="138" t="s">
        <v>3885</v>
      </c>
      <c r="J922" s="125"/>
      <c r="K922" s="126"/>
      <c r="L922" s="126"/>
      <c r="M922" s="126"/>
      <c r="N922" s="125"/>
      <c r="O922" s="124" t="s">
        <v>42</v>
      </c>
      <c r="P922" s="124" t="str">
        <f t="shared" ref="P922:P936" si="154">O922</f>
        <v>0..1</v>
      </c>
      <c r="Q922" s="142" t="s">
        <v>3886</v>
      </c>
      <c r="R922" s="142" t="s">
        <v>3887</v>
      </c>
      <c r="S922" s="124"/>
      <c r="T922" s="129"/>
      <c r="U922" s="229" t="s">
        <v>42</v>
      </c>
      <c r="V922" s="124"/>
      <c r="W922" s="130"/>
      <c r="X922" s="38"/>
      <c r="Y922" s="230" t="s">
        <v>47</v>
      </c>
      <c r="Z922" s="230" t="s">
        <v>48</v>
      </c>
      <c r="AA922" s="4"/>
      <c r="AB922" s="13" t="str">
        <f t="shared" si="144"/>
        <v>/rsm:CrossIndustryInvoice/rsm:SupplyChainTradeTransaction/ram:ApplicableHeaderTradeSettlement/ram:PayerTradeParty</v>
      </c>
      <c r="AC922" s="13" t="str">
        <f t="shared" si="145"/>
        <v>/ram:SpecifiedLegalOrganization</v>
      </c>
      <c r="AD922" s="14">
        <f>COUNTIFS(R$4:R922,AB922)</f>
        <v>1</v>
      </c>
      <c r="AE922" s="1"/>
      <c r="AF922" s="228" t="str">
        <f t="shared" si="148"/>
        <v>EXT</v>
      </c>
      <c r="AG922" s="141">
        <f t="shared" si="150"/>
        <v>4</v>
      </c>
      <c r="AH922" s="141" t="str">
        <f t="shared" si="149"/>
        <v>0..1</v>
      </c>
      <c r="AI922" s="138" t="s">
        <v>3756</v>
      </c>
      <c r="AJ922" s="125"/>
      <c r="AK922" s="126"/>
      <c r="AL922" s="126"/>
      <c r="AM922" s="126" t="s">
        <v>35</v>
      </c>
      <c r="AN922" s="125"/>
      <c r="AO922" s="124" t="str">
        <f t="shared" si="147"/>
        <v>0..1</v>
      </c>
      <c r="AP922" s="124" t="str">
        <f t="shared" si="147"/>
        <v>0..1</v>
      </c>
      <c r="AQ922" s="142" t="str">
        <f t="shared" si="147"/>
        <v>/rsm:CrossIndustryInvoice
/rsm:SupplyChainTradeTransaction
/ram:ApplicableHeaderTradeSettlement
/ram:PayerTradeParty
/ram:SpecifiedLegalOrganization</v>
      </c>
      <c r="AR922" s="142" t="str">
        <f t="shared" si="147"/>
        <v>/rsm:CrossIndustryInvoice/rsm:SupplyChainTradeTransaction/ram:ApplicableHeaderTradeSettlement/ram:PayerTradeParty/ram:SpecifiedLegalOrganization</v>
      </c>
      <c r="AS922" s="124"/>
      <c r="AT922" s="129"/>
      <c r="AU922" s="229" t="str">
        <f t="shared" si="151"/>
        <v>0..1</v>
      </c>
      <c r="AV922" s="124"/>
      <c r="AW922" s="130"/>
      <c r="AX922" s="7"/>
      <c r="AY922" s="230" t="str">
        <f t="shared" si="152"/>
        <v>EXTENDED</v>
      </c>
      <c r="AZ922" s="230" t="str">
        <f t="shared" si="152"/>
        <v>EXTENDED FR B2B</v>
      </c>
      <c r="BA922" s="1"/>
      <c r="BB922" s="57"/>
      <c r="BE922"/>
      <c r="BF922" s="1"/>
      <c r="BG922" s="1"/>
      <c r="BH922" s="1"/>
      <c r="BI922" s="1"/>
      <c r="BJ922" s="1"/>
      <c r="BK922" s="1"/>
      <c r="BL922" s="1"/>
      <c r="BM922" s="1"/>
      <c r="BN922" s="1"/>
      <c r="BO922" s="1"/>
      <c r="BP922" s="1"/>
      <c r="BQ922" s="1"/>
      <c r="BR922" s="1"/>
      <c r="BS922" s="1"/>
      <c r="BT922" s="1"/>
      <c r="BU922" s="1"/>
      <c r="BV922" s="1"/>
      <c r="BW922" s="1"/>
      <c r="BX922" s="1"/>
      <c r="BY922" s="1"/>
      <c r="BZ922" s="1"/>
    </row>
    <row r="923" spans="1:78" s="59" customFormat="1" ht="105" x14ac:dyDescent="0.2">
      <c r="A923" s="45" t="str">
        <f t="shared" si="146"/>
        <v>EXT</v>
      </c>
      <c r="B923" s="131" t="s">
        <v>2079</v>
      </c>
      <c r="C923" s="131"/>
      <c r="D923" s="213" t="s">
        <v>3431</v>
      </c>
      <c r="E923" s="61" t="s">
        <v>41</v>
      </c>
      <c r="F923" s="282" t="s">
        <v>5050</v>
      </c>
      <c r="G923" s="62">
        <f t="shared" si="153"/>
        <v>5</v>
      </c>
      <c r="H923" s="62" t="s">
        <v>42</v>
      </c>
      <c r="I923" s="64" t="s">
        <v>3888</v>
      </c>
      <c r="J923" s="64" t="s">
        <v>3889</v>
      </c>
      <c r="K923" s="65" t="s">
        <v>3760</v>
      </c>
      <c r="L923" s="65"/>
      <c r="M923" s="65" t="s">
        <v>35</v>
      </c>
      <c r="N923" s="64" t="s">
        <v>90</v>
      </c>
      <c r="O923" s="66" t="s">
        <v>32</v>
      </c>
      <c r="P923" s="66" t="str">
        <f t="shared" si="154"/>
        <v>1..1</v>
      </c>
      <c r="Q923" s="157" t="s">
        <v>3890</v>
      </c>
      <c r="R923" s="158" t="s">
        <v>3891</v>
      </c>
      <c r="S923" s="66" t="s">
        <v>55</v>
      </c>
      <c r="T923" s="68" t="s">
        <v>56</v>
      </c>
      <c r="U923" s="62" t="s">
        <v>42</v>
      </c>
      <c r="V923" s="66" t="s">
        <v>35</v>
      </c>
      <c r="W923" s="69" t="s">
        <v>35</v>
      </c>
      <c r="X923" s="38"/>
      <c r="Y923" s="70" t="s">
        <v>47</v>
      </c>
      <c r="Z923" s="70" t="s">
        <v>48</v>
      </c>
      <c r="AA923" s="4"/>
      <c r="AB923" s="13" t="str">
        <f t="shared" si="144"/>
        <v>/rsm:CrossIndustryInvoice/rsm:SupplyChainTradeTransaction/ram:ApplicableHeaderTradeSettlement/ram:PayerTradeParty/ram:SpecifiedLegalOrganization</v>
      </c>
      <c r="AC923" s="13" t="str">
        <f t="shared" si="145"/>
        <v>/ram:ID</v>
      </c>
      <c r="AD923" s="14">
        <f>COUNTIFS(R$4:R923,AB923)</f>
        <v>1</v>
      </c>
      <c r="AE923" s="1"/>
      <c r="AF923" s="61" t="str">
        <f t="shared" si="148"/>
        <v>EXT</v>
      </c>
      <c r="AG923" s="62">
        <f t="shared" si="150"/>
        <v>5</v>
      </c>
      <c r="AH923" s="62" t="str">
        <f t="shared" si="149"/>
        <v>0..1</v>
      </c>
      <c r="AI923" s="64" t="s">
        <v>3763</v>
      </c>
      <c r="AJ923" s="64" t="s">
        <v>3764</v>
      </c>
      <c r="AK923" s="65" t="s">
        <v>3765</v>
      </c>
      <c r="AL923" s="65"/>
      <c r="AM923" s="65" t="s">
        <v>35</v>
      </c>
      <c r="AN923" s="64" t="s">
        <v>99</v>
      </c>
      <c r="AO923" s="66" t="str">
        <f t="shared" si="147"/>
        <v>1..1</v>
      </c>
      <c r="AP923" s="66" t="str">
        <f t="shared" si="147"/>
        <v>1..1</v>
      </c>
      <c r="AQ923" s="157" t="str">
        <f t="shared" si="147"/>
        <v>/rsm:CrossIndustryInvoice
/rsm:SupplyChainTradeTransaction
/ram:ApplicableHeaderTradeSettlement
/ram:PayerTradeParty
/ram:SpecifiedLegalOrganization
/ram:ID</v>
      </c>
      <c r="AR923" s="158" t="str">
        <f t="shared" si="147"/>
        <v>/rsm:CrossIndustryInvoice/rsm:SupplyChainTradeTransaction/ram:ApplicableHeaderTradeSettlement/ram:PayerTradeParty/ram:SpecifiedLegalOrganization/ram:ID</v>
      </c>
      <c r="AS923" s="66" t="s">
        <v>55</v>
      </c>
      <c r="AT923" s="68" t="s">
        <v>56</v>
      </c>
      <c r="AU923" s="62" t="str">
        <f t="shared" si="151"/>
        <v>0..1</v>
      </c>
      <c r="AV923" s="66" t="s">
        <v>35</v>
      </c>
      <c r="AW923" s="69" t="s">
        <v>35</v>
      </c>
      <c r="AX923" s="7"/>
      <c r="AY923" s="70" t="str">
        <f t="shared" si="152"/>
        <v>EXTENDED</v>
      </c>
      <c r="AZ923" s="70" t="str">
        <f t="shared" si="152"/>
        <v>EXTENDED FR B2B</v>
      </c>
      <c r="BA923" s="1"/>
      <c r="BB923" s="57"/>
      <c r="BE923"/>
      <c r="BF923" s="1"/>
      <c r="BG923" s="1"/>
      <c r="BH923" s="1"/>
      <c r="BI923" s="1"/>
      <c r="BJ923" s="1"/>
      <c r="BK923" s="1"/>
      <c r="BL923" s="1"/>
      <c r="BM923" s="1"/>
      <c r="BN923" s="1"/>
      <c r="BO923" s="1"/>
      <c r="BP923" s="1"/>
      <c r="BQ923" s="1"/>
      <c r="BR923" s="1"/>
      <c r="BS923" s="1"/>
      <c r="BT923" s="1"/>
      <c r="BU923" s="1"/>
      <c r="BV923" s="1"/>
      <c r="BW923" s="1"/>
      <c r="BX923" s="1"/>
      <c r="BY923" s="1"/>
      <c r="BZ923" s="1"/>
    </row>
    <row r="924" spans="1:78" s="59" customFormat="1" ht="120" x14ac:dyDescent="0.2">
      <c r="A924" s="45" t="str">
        <f t="shared" si="146"/>
        <v>EXT</v>
      </c>
      <c r="B924" s="131" t="s">
        <v>2079</v>
      </c>
      <c r="C924" s="131"/>
      <c r="D924" s="213" t="s">
        <v>3431</v>
      </c>
      <c r="E924" s="61" t="s">
        <v>41</v>
      </c>
      <c r="F924" s="282" t="e">
        <v>#N/A</v>
      </c>
      <c r="G924" s="62">
        <f t="shared" si="153"/>
        <v>6</v>
      </c>
      <c r="H924" s="62" t="s">
        <v>42</v>
      </c>
      <c r="I924" s="97" t="s">
        <v>443</v>
      </c>
      <c r="J924" s="64" t="s">
        <v>3892</v>
      </c>
      <c r="K924" s="65" t="s">
        <v>326</v>
      </c>
      <c r="L924" s="65" t="s">
        <v>916</v>
      </c>
      <c r="M924" s="65" t="s">
        <v>35</v>
      </c>
      <c r="N924" s="64" t="s">
        <v>128</v>
      </c>
      <c r="O924" s="66" t="s">
        <v>42</v>
      </c>
      <c r="P924" s="66" t="str">
        <f t="shared" si="154"/>
        <v>0..1</v>
      </c>
      <c r="Q924" s="157" t="s">
        <v>3893</v>
      </c>
      <c r="R924" s="158" t="s">
        <v>3894</v>
      </c>
      <c r="S924" s="66" t="s">
        <v>329</v>
      </c>
      <c r="T924" s="68" t="s">
        <v>163</v>
      </c>
      <c r="U924" s="62" t="s">
        <v>42</v>
      </c>
      <c r="V924" s="66" t="s">
        <v>35</v>
      </c>
      <c r="W924" s="69" t="s">
        <v>35</v>
      </c>
      <c r="X924" s="38"/>
      <c r="Y924" s="70" t="s">
        <v>47</v>
      </c>
      <c r="Z924" s="70" t="s">
        <v>48</v>
      </c>
      <c r="AA924" s="4"/>
      <c r="AB924" s="13" t="str">
        <f t="shared" si="144"/>
        <v>/rsm:CrossIndustryInvoice/rsm:SupplyChainTradeTransaction/ram:ApplicableHeaderTradeSettlement/ram:PayerTradeParty/ram:SpecifiedLegalOrganization/ram:ID</v>
      </c>
      <c r="AC924" s="13" t="str">
        <f t="shared" si="145"/>
        <v>/@schemeID</v>
      </c>
      <c r="AD924" s="14">
        <f>COUNTIFS(R$4:R924,AB924)</f>
        <v>1</v>
      </c>
      <c r="AE924" s="1"/>
      <c r="AF924" s="61" t="str">
        <f t="shared" si="148"/>
        <v>EXT</v>
      </c>
      <c r="AG924" s="62">
        <f t="shared" si="150"/>
        <v>6</v>
      </c>
      <c r="AH924" s="62" t="str">
        <f t="shared" si="149"/>
        <v>0..1</v>
      </c>
      <c r="AI924" s="97" t="s">
        <v>330</v>
      </c>
      <c r="AJ924" s="64" t="s">
        <v>3770</v>
      </c>
      <c r="AK924" s="65" t="s">
        <v>331</v>
      </c>
      <c r="AL924" s="65" t="s">
        <v>1616</v>
      </c>
      <c r="AM924" s="65" t="s">
        <v>35</v>
      </c>
      <c r="AN924" s="64" t="s">
        <v>128</v>
      </c>
      <c r="AO924" s="66" t="str">
        <f t="shared" si="147"/>
        <v>0..1</v>
      </c>
      <c r="AP924" s="66" t="str">
        <f t="shared" si="147"/>
        <v>0..1</v>
      </c>
      <c r="AQ924" s="157" t="str">
        <f t="shared" si="147"/>
        <v>/rsm:CrossIndustryInvoice
/rsm:SupplyChainTradeTransaction
/ram:ApplicableHeaderTradeSettlement
/ram:PayerTradeParty
/ram:SpecifiedLegalOrganization
/ram:ID
/@schemeID</v>
      </c>
      <c r="AR924" s="158" t="str">
        <f t="shared" si="147"/>
        <v>/rsm:CrossIndustryInvoice/rsm:SupplyChainTradeTransaction/ram:ApplicableHeaderTradeSettlement/ram:PayerTradeParty/ram:SpecifiedLegalOrganization/ram:ID/@schemeID</v>
      </c>
      <c r="AS924" s="66" t="s">
        <v>329</v>
      </c>
      <c r="AT924" s="68" t="s">
        <v>163</v>
      </c>
      <c r="AU924" s="62" t="str">
        <f t="shared" si="151"/>
        <v>0..1</v>
      </c>
      <c r="AV924" s="66" t="s">
        <v>35</v>
      </c>
      <c r="AW924" s="69" t="s">
        <v>35</v>
      </c>
      <c r="AX924" s="7"/>
      <c r="AY924" s="70" t="str">
        <f t="shared" si="152"/>
        <v>EXTENDED</v>
      </c>
      <c r="AZ924" s="70" t="str">
        <f t="shared" si="152"/>
        <v>EXTENDED FR B2B</v>
      </c>
      <c r="BA924" s="1"/>
      <c r="BB924" s="57"/>
      <c r="BE924"/>
      <c r="BF924" s="1"/>
      <c r="BG924" s="1"/>
      <c r="BH924" s="1"/>
      <c r="BI924" s="1"/>
      <c r="BJ924" s="1"/>
      <c r="BK924" s="1"/>
      <c r="BL924" s="1"/>
      <c r="BM924" s="1"/>
      <c r="BN924" s="1"/>
      <c r="BO924" s="1"/>
      <c r="BP924" s="1"/>
      <c r="BQ924" s="1"/>
      <c r="BR924" s="1"/>
      <c r="BS924" s="1"/>
      <c r="BT924" s="1"/>
      <c r="BU924" s="1"/>
      <c r="BV924" s="1"/>
      <c r="BW924" s="1"/>
      <c r="BX924" s="1"/>
      <c r="BY924" s="1"/>
      <c r="BZ924" s="1"/>
    </row>
    <row r="925" spans="1:78" s="59" customFormat="1" ht="105" x14ac:dyDescent="0.2">
      <c r="A925" s="45" t="str">
        <f t="shared" si="146"/>
        <v>EXT</v>
      </c>
      <c r="B925" s="131" t="s">
        <v>2079</v>
      </c>
      <c r="C925" s="131"/>
      <c r="D925" s="215" t="s">
        <v>3431</v>
      </c>
      <c r="E925" s="61" t="s">
        <v>41</v>
      </c>
      <c r="F925" s="282" t="s">
        <v>5051</v>
      </c>
      <c r="G925" s="62">
        <f t="shared" si="153"/>
        <v>5</v>
      </c>
      <c r="H925" s="62" t="s">
        <v>42</v>
      </c>
      <c r="I925" s="64" t="s">
        <v>3069</v>
      </c>
      <c r="J925" s="64"/>
      <c r="K925" s="65"/>
      <c r="L925" s="65"/>
      <c r="M925" s="65"/>
      <c r="N925" s="64"/>
      <c r="O925" s="66" t="s">
        <v>42</v>
      </c>
      <c r="P925" s="66" t="str">
        <f t="shared" si="154"/>
        <v>0..1</v>
      </c>
      <c r="Q925" s="6" t="s">
        <v>3895</v>
      </c>
      <c r="R925" s="67" t="s">
        <v>3896</v>
      </c>
      <c r="S925" s="66" t="s">
        <v>73</v>
      </c>
      <c r="T925" s="68" t="s">
        <v>56</v>
      </c>
      <c r="U925" s="62" t="s">
        <v>42</v>
      </c>
      <c r="V925" s="66"/>
      <c r="W925" s="69"/>
      <c r="X925" s="38"/>
      <c r="Y925" s="70" t="s">
        <v>47</v>
      </c>
      <c r="Z925" s="70" t="s">
        <v>48</v>
      </c>
      <c r="AA925" s="4"/>
      <c r="AB925" s="13" t="str">
        <f t="shared" si="144"/>
        <v>/rsm:CrossIndustryInvoice/rsm:SupplyChainTradeTransaction/ram:ApplicableHeaderTradeSettlement/ram:PayerTradeParty/ram:SpecifiedLegalOrganization</v>
      </c>
      <c r="AC925" s="13" t="str">
        <f t="shared" si="145"/>
        <v>/ram:TradingBusinessName</v>
      </c>
      <c r="AD925" s="14">
        <f>COUNTIFS(R$4:R925,AB925)</f>
        <v>1</v>
      </c>
      <c r="AE925" s="1"/>
      <c r="AF925" s="61" t="str">
        <f t="shared" si="148"/>
        <v>EXT</v>
      </c>
      <c r="AG925" s="62">
        <f t="shared" si="150"/>
        <v>5</v>
      </c>
      <c r="AH925" s="62" t="str">
        <f t="shared" si="149"/>
        <v>0..1</v>
      </c>
      <c r="AI925" s="64" t="s">
        <v>2112</v>
      </c>
      <c r="AJ925" s="64"/>
      <c r="AK925" s="65"/>
      <c r="AL925" s="65"/>
      <c r="AM925" s="65"/>
      <c r="AN925" s="64"/>
      <c r="AO925" s="66" t="str">
        <f t="shared" si="147"/>
        <v>0..1</v>
      </c>
      <c r="AP925" s="66" t="str">
        <f t="shared" si="147"/>
        <v>0..1</v>
      </c>
      <c r="AQ925" s="6" t="str">
        <f t="shared" si="147"/>
        <v>/rsm:CrossIndustryInvoice
/rsm:SupplyChainTradeTransaction
/ram:ApplicableHeaderTradeSettlement
/ram:PayerTradeParty
/ram:SpecifiedLegalOrganization
/ram:TradingBusinessName</v>
      </c>
      <c r="AR925" s="67" t="str">
        <f t="shared" si="147"/>
        <v>/rsm:CrossIndustryInvoice/rsm:SupplyChainTradeTransaction/ram:ApplicableHeaderTradeSettlement/ram:PayerTradeParty/ram:SpecifiedLegalOrganization/ram:TradingBusinessName</v>
      </c>
      <c r="AS925" s="66" t="s">
        <v>73</v>
      </c>
      <c r="AT925" s="68" t="s">
        <v>56</v>
      </c>
      <c r="AU925" s="62" t="str">
        <f t="shared" si="151"/>
        <v>0..1</v>
      </c>
      <c r="AV925" s="66"/>
      <c r="AW925" s="69"/>
      <c r="AX925" s="7"/>
      <c r="AY925" s="70" t="str">
        <f t="shared" si="152"/>
        <v>EXTENDED</v>
      </c>
      <c r="AZ925" s="70" t="str">
        <f t="shared" si="152"/>
        <v>EXTENDED FR B2B</v>
      </c>
      <c r="BA925" s="1"/>
      <c r="BB925" s="57"/>
      <c r="BE925"/>
      <c r="BF925" s="1"/>
      <c r="BG925" s="1"/>
      <c r="BH925" s="1"/>
      <c r="BI925" s="1"/>
      <c r="BJ925" s="1"/>
      <c r="BK925" s="1"/>
      <c r="BL925" s="1"/>
      <c r="BM925" s="1"/>
      <c r="BN925" s="1"/>
      <c r="BO925" s="1"/>
      <c r="BP925" s="1"/>
      <c r="BQ925" s="1"/>
      <c r="BR925" s="1"/>
      <c r="BS925" s="1"/>
      <c r="BT925" s="1"/>
      <c r="BU925" s="1"/>
      <c r="BV925" s="1"/>
      <c r="BW925" s="1"/>
      <c r="BX925" s="1"/>
      <c r="BY925" s="1"/>
      <c r="BZ925" s="1"/>
    </row>
    <row r="926" spans="1:78" s="59" customFormat="1" ht="105" x14ac:dyDescent="0.2">
      <c r="A926" s="45" t="str">
        <f t="shared" si="146"/>
        <v>EXT</v>
      </c>
      <c r="B926" s="131" t="s">
        <v>2079</v>
      </c>
      <c r="C926" s="131"/>
      <c r="D926" s="215" t="s">
        <v>3431</v>
      </c>
      <c r="E926" s="162" t="s">
        <v>41</v>
      </c>
      <c r="F926" s="298" t="e">
        <v>#N/A</v>
      </c>
      <c r="G926" s="163">
        <f t="shared" si="153"/>
        <v>5</v>
      </c>
      <c r="H926" s="163" t="s">
        <v>42</v>
      </c>
      <c r="I926" s="164" t="s">
        <v>3897</v>
      </c>
      <c r="J926" s="164" t="s">
        <v>3073</v>
      </c>
      <c r="K926" s="165"/>
      <c r="L926" s="165"/>
      <c r="M926" s="165"/>
      <c r="N926" s="164"/>
      <c r="O926" s="66" t="s">
        <v>42</v>
      </c>
      <c r="P926" s="66" t="str">
        <f t="shared" si="154"/>
        <v>0..1</v>
      </c>
      <c r="Q926" s="167" t="s">
        <v>3898</v>
      </c>
      <c r="R926" s="168" t="s">
        <v>3899</v>
      </c>
      <c r="S926" s="166"/>
      <c r="T926" s="169"/>
      <c r="U926" s="163" t="s">
        <v>42</v>
      </c>
      <c r="V926" s="166"/>
      <c r="W926" s="170"/>
      <c r="X926" s="38"/>
      <c r="Y926" s="171" t="s">
        <v>47</v>
      </c>
      <c r="Z926" s="171" t="s">
        <v>47</v>
      </c>
      <c r="AA926" s="57"/>
      <c r="AB926" s="13" t="str">
        <f t="shared" si="144"/>
        <v>/rsm:CrossIndustryInvoice/rsm:SupplyChainTradeTransaction/ram:ApplicableHeaderTradeSettlement/ram:PayerTradeParty/ram:SpecifiedLegalOrganization</v>
      </c>
      <c r="AC926" s="13" t="str">
        <f t="shared" si="145"/>
        <v>/ram:PostalTradeAddress</v>
      </c>
      <c r="AD926" s="14">
        <f>COUNTIFS(R$4:R926,AB926)</f>
        <v>1</v>
      </c>
      <c r="AE926" s="57"/>
      <c r="AF926" s="162" t="str">
        <f t="shared" si="148"/>
        <v>EXT</v>
      </c>
      <c r="AG926" s="163">
        <f t="shared" si="150"/>
        <v>5</v>
      </c>
      <c r="AH926" s="163" t="str">
        <f t="shared" si="149"/>
        <v>0..1</v>
      </c>
      <c r="AI926" s="164" t="s">
        <v>1632</v>
      </c>
      <c r="AJ926" s="164" t="s">
        <v>1633</v>
      </c>
      <c r="AK926" s="165"/>
      <c r="AL926" s="165"/>
      <c r="AM926" s="165"/>
      <c r="AN926" s="164"/>
      <c r="AO926" s="66" t="str">
        <f t="shared" si="147"/>
        <v>0..1</v>
      </c>
      <c r="AP926" s="66" t="str">
        <f t="shared" si="147"/>
        <v>0..1</v>
      </c>
      <c r="AQ926" s="167" t="str">
        <f t="shared" si="147"/>
        <v>/rsm:CrossIndustryInvoice
/rsm:SupplyChainTradeTransaction
/ram:ApplicableHeaderTradeSettlement
/ram:PayerTradeParty
/ram:SpecifiedLegalOrganization
/ram:PostalTradeAddress</v>
      </c>
      <c r="AR926" s="168" t="str">
        <f t="shared" si="147"/>
        <v>/rsm:CrossIndustryInvoice/rsm:SupplyChainTradeTransaction/ram:ApplicableHeaderTradeSettlement/ram:PayerTradeParty/ram:SpecifiedLegalOrganization/ram:PostalTradeAddress</v>
      </c>
      <c r="AS926" s="166"/>
      <c r="AT926" s="169"/>
      <c r="AU926" s="163" t="str">
        <f t="shared" si="151"/>
        <v>0..1</v>
      </c>
      <c r="AV926" s="166"/>
      <c r="AW926" s="170"/>
      <c r="AX926" s="7"/>
      <c r="AY926" s="171" t="str">
        <f t="shared" si="152"/>
        <v>EXTENDED</v>
      </c>
      <c r="AZ926" s="171" t="str">
        <f t="shared" si="152"/>
        <v>EXTENDED</v>
      </c>
      <c r="BA926" s="1"/>
      <c r="BB926" s="57"/>
      <c r="BE926"/>
      <c r="BF926" s="1"/>
      <c r="BG926" s="1"/>
      <c r="BH926" s="1"/>
      <c r="BI926" s="1"/>
      <c r="BJ926" s="1"/>
      <c r="BK926" s="1"/>
      <c r="BL926" s="1"/>
      <c r="BM926" s="1"/>
      <c r="BN926" s="1"/>
      <c r="BO926" s="1"/>
      <c r="BP926" s="1"/>
      <c r="BQ926" s="1"/>
      <c r="BR926" s="1"/>
      <c r="BS926" s="1"/>
      <c r="BT926" s="1"/>
      <c r="BU926" s="1"/>
      <c r="BV926" s="1"/>
      <c r="BW926" s="1"/>
      <c r="BX926" s="1"/>
      <c r="BY926" s="1"/>
      <c r="BZ926" s="1"/>
    </row>
    <row r="927" spans="1:78" s="59" customFormat="1" ht="120" x14ac:dyDescent="0.2">
      <c r="A927" s="45" t="str">
        <f t="shared" si="146"/>
        <v>EXT</v>
      </c>
      <c r="B927" s="131" t="s">
        <v>2079</v>
      </c>
      <c r="C927" s="131"/>
      <c r="D927" s="215" t="s">
        <v>3431</v>
      </c>
      <c r="E927" s="61" t="s">
        <v>41</v>
      </c>
      <c r="F927" s="282" t="e">
        <v>#N/A</v>
      </c>
      <c r="G927" s="62">
        <f t="shared" si="153"/>
        <v>6</v>
      </c>
      <c r="H927" s="62" t="s">
        <v>42</v>
      </c>
      <c r="I927" s="64" t="s">
        <v>1634</v>
      </c>
      <c r="J927" s="64" t="s">
        <v>1635</v>
      </c>
      <c r="K927" s="65" t="s">
        <v>1636</v>
      </c>
      <c r="L927" s="65"/>
      <c r="M927" s="65"/>
      <c r="N927" s="64"/>
      <c r="O927" s="66" t="s">
        <v>42</v>
      </c>
      <c r="P927" s="66" t="str">
        <f t="shared" si="154"/>
        <v>0..1</v>
      </c>
      <c r="Q927" s="6" t="s">
        <v>3900</v>
      </c>
      <c r="R927" s="67" t="s">
        <v>3901</v>
      </c>
      <c r="S927" s="66" t="s">
        <v>73</v>
      </c>
      <c r="T927" s="68" t="s">
        <v>56</v>
      </c>
      <c r="U927" s="62" t="s">
        <v>42</v>
      </c>
      <c r="V927" s="66"/>
      <c r="W927" s="69"/>
      <c r="X927" s="38"/>
      <c r="Y927" s="70" t="s">
        <v>47</v>
      </c>
      <c r="Z927" s="70" t="s">
        <v>47</v>
      </c>
      <c r="AA927" s="57"/>
      <c r="AB927" s="13" t="str">
        <f t="shared" si="144"/>
        <v>/rsm:CrossIndustryInvoice/rsm:SupplyChainTradeTransaction/ram:ApplicableHeaderTradeSettlement/ram:PayerTradeParty/ram:SpecifiedLegalOrganization/ram:PostalTradeAddress</v>
      </c>
      <c r="AC927" s="13" t="str">
        <f t="shared" si="145"/>
        <v>/ram:PostcodeCode</v>
      </c>
      <c r="AD927" s="14">
        <f>COUNTIFS(R$4:R927,AB927)</f>
        <v>1</v>
      </c>
      <c r="AE927" s="57"/>
      <c r="AF927" s="61" t="str">
        <f t="shared" si="148"/>
        <v>EXT</v>
      </c>
      <c r="AG927" s="62">
        <f t="shared" si="150"/>
        <v>6</v>
      </c>
      <c r="AH927" s="62" t="str">
        <f t="shared" si="149"/>
        <v>0..1</v>
      </c>
      <c r="AI927" s="64" t="s">
        <v>2544</v>
      </c>
      <c r="AJ927" s="64"/>
      <c r="AK927" s="65"/>
      <c r="AL927" s="65"/>
      <c r="AM927" s="65"/>
      <c r="AN927" s="64"/>
      <c r="AO927" s="66" t="str">
        <f t="shared" si="147"/>
        <v>0..1</v>
      </c>
      <c r="AP927" s="66" t="str">
        <f t="shared" si="147"/>
        <v>0..1</v>
      </c>
      <c r="AQ927" s="6" t="str">
        <f t="shared" si="147"/>
        <v>/rsm:CrossIndustryInvoice
/rsm:SupplyChainTradeTransaction
/ram:ApplicableHeaderTradeSettlement
/ram:PayerTradeParty
/ram:SpecifiedLegalOrganization
/ram:PostalTradeAddress
/ram:PostcodeCode</v>
      </c>
      <c r="AR927" s="67" t="str">
        <f t="shared" si="147"/>
        <v>/rsm:CrossIndustryInvoice/rsm:SupplyChainTradeTransaction/ram:ApplicableHeaderTradeSettlement/ram:PayerTradeParty/ram:SpecifiedLegalOrganization/ram:PostalTradeAddress/ram:PostcodeCode</v>
      </c>
      <c r="AS927" s="66" t="s">
        <v>73</v>
      </c>
      <c r="AT927" s="68" t="s">
        <v>56</v>
      </c>
      <c r="AU927" s="62" t="str">
        <f t="shared" si="151"/>
        <v>0..1</v>
      </c>
      <c r="AV927" s="66"/>
      <c r="AW927" s="69"/>
      <c r="AX927" s="7"/>
      <c r="AY927" s="70" t="str">
        <f t="shared" si="152"/>
        <v>EXTENDED</v>
      </c>
      <c r="AZ927" s="70" t="str">
        <f t="shared" si="152"/>
        <v>EXTENDED</v>
      </c>
      <c r="BA927" s="1"/>
      <c r="BB927" s="57"/>
      <c r="BE927"/>
      <c r="BF927" s="1"/>
      <c r="BG927" s="1"/>
      <c r="BH927" s="1"/>
      <c r="BI927" s="1"/>
      <c r="BJ927" s="1"/>
      <c r="BK927" s="1"/>
      <c r="BL927" s="1"/>
      <c r="BM927" s="1"/>
      <c r="BN927" s="1"/>
      <c r="BO927" s="1"/>
      <c r="BP927" s="1"/>
      <c r="BQ927" s="1"/>
      <c r="BR927" s="1"/>
      <c r="BS927" s="1"/>
      <c r="BT927" s="1"/>
      <c r="BU927" s="1"/>
      <c r="BV927" s="1"/>
      <c r="BW927" s="1"/>
      <c r="BX927" s="1"/>
      <c r="BY927" s="1"/>
      <c r="BZ927" s="1"/>
    </row>
    <row r="928" spans="1:78" s="59" customFormat="1" ht="120" x14ac:dyDescent="0.2">
      <c r="A928" s="45" t="str">
        <f t="shared" si="146"/>
        <v>EXT</v>
      </c>
      <c r="B928" s="131" t="s">
        <v>2079</v>
      </c>
      <c r="C928" s="131"/>
      <c r="D928" s="215" t="s">
        <v>3431</v>
      </c>
      <c r="E928" s="61" t="s">
        <v>41</v>
      </c>
      <c r="F928" s="282" t="e">
        <v>#N/A</v>
      </c>
      <c r="G928" s="62">
        <f t="shared" si="153"/>
        <v>6</v>
      </c>
      <c r="H928" s="62" t="s">
        <v>42</v>
      </c>
      <c r="I928" s="64" t="s">
        <v>1640</v>
      </c>
      <c r="J928" s="64" t="s">
        <v>1641</v>
      </c>
      <c r="K928" s="65" t="s">
        <v>1642</v>
      </c>
      <c r="L928" s="65"/>
      <c r="M928" s="65"/>
      <c r="N928" s="64"/>
      <c r="O928" s="66" t="s">
        <v>42</v>
      </c>
      <c r="P928" s="66" t="str">
        <f t="shared" si="154"/>
        <v>0..1</v>
      </c>
      <c r="Q928" s="6" t="s">
        <v>3902</v>
      </c>
      <c r="R928" s="67" t="s">
        <v>3903</v>
      </c>
      <c r="S928" s="66" t="s">
        <v>73</v>
      </c>
      <c r="T928" s="68" t="s">
        <v>56</v>
      </c>
      <c r="U928" s="62" t="s">
        <v>42</v>
      </c>
      <c r="V928" s="66"/>
      <c r="W928" s="69"/>
      <c r="X928" s="38"/>
      <c r="Y928" s="70" t="s">
        <v>47</v>
      </c>
      <c r="Z928" s="70" t="s">
        <v>47</v>
      </c>
      <c r="AA928" s="57"/>
      <c r="AB928" s="13" t="str">
        <f t="shared" si="144"/>
        <v>/rsm:CrossIndustryInvoice/rsm:SupplyChainTradeTransaction/ram:ApplicableHeaderTradeSettlement/ram:PayerTradeParty/ram:SpecifiedLegalOrganization/ram:PostalTradeAddress</v>
      </c>
      <c r="AC928" s="13" t="str">
        <f t="shared" si="145"/>
        <v>/ram:LineOne</v>
      </c>
      <c r="AD928" s="14">
        <f>COUNTIFS(R$4:R928,AB928)</f>
        <v>1</v>
      </c>
      <c r="AE928" s="57"/>
      <c r="AF928" s="61" t="str">
        <f t="shared" si="148"/>
        <v>EXT</v>
      </c>
      <c r="AG928" s="62">
        <f t="shared" si="150"/>
        <v>6</v>
      </c>
      <c r="AH928" s="62" t="str">
        <f t="shared" si="149"/>
        <v>0..1</v>
      </c>
      <c r="AI928" s="64" t="s">
        <v>2547</v>
      </c>
      <c r="AJ928" s="64"/>
      <c r="AK928" s="65"/>
      <c r="AL928" s="65"/>
      <c r="AM928" s="65"/>
      <c r="AN928" s="64"/>
      <c r="AO928" s="66" t="str">
        <f t="shared" si="147"/>
        <v>0..1</v>
      </c>
      <c r="AP928" s="66" t="str">
        <f t="shared" si="147"/>
        <v>0..1</v>
      </c>
      <c r="AQ928" s="6" t="str">
        <f t="shared" si="147"/>
        <v>/rsm:CrossIndustryInvoice
/rsm:SupplyChainTradeTransaction
/ram:ApplicableHeaderTradeSettlement
/ram:PayerTradeParty
/ram:SpecifiedLegalOrganization
/ram:PostalTradeAddress
/ram:LineOne</v>
      </c>
      <c r="AR928" s="67" t="str">
        <f t="shared" si="147"/>
        <v>/rsm:CrossIndustryInvoice/rsm:SupplyChainTradeTransaction/ram:ApplicableHeaderTradeSettlement/ram:PayerTradeParty/ram:SpecifiedLegalOrganization/ram:PostalTradeAddress/ram:LineOne</v>
      </c>
      <c r="AS928" s="66" t="s">
        <v>73</v>
      </c>
      <c r="AT928" s="68" t="s">
        <v>56</v>
      </c>
      <c r="AU928" s="62" t="str">
        <f t="shared" si="151"/>
        <v>0..1</v>
      </c>
      <c r="AV928" s="66"/>
      <c r="AW928" s="69"/>
      <c r="AX928" s="7"/>
      <c r="AY928" s="70" t="str">
        <f t="shared" si="152"/>
        <v>EXTENDED</v>
      </c>
      <c r="AZ928" s="70" t="str">
        <f t="shared" si="152"/>
        <v>EXTENDED</v>
      </c>
      <c r="BA928" s="1"/>
      <c r="BB928" s="57"/>
      <c r="BE928"/>
      <c r="BF928" s="1"/>
      <c r="BG928" s="1"/>
      <c r="BH928" s="1"/>
      <c r="BI928" s="1"/>
      <c r="BJ928" s="1"/>
      <c r="BK928" s="1"/>
      <c r="BL928" s="1"/>
      <c r="BM928" s="1"/>
      <c r="BN928" s="1"/>
      <c r="BO928" s="1"/>
      <c r="BP928" s="1"/>
      <c r="BQ928" s="1"/>
      <c r="BR928" s="1"/>
      <c r="BS928" s="1"/>
      <c r="BT928" s="1"/>
      <c r="BU928" s="1"/>
      <c r="BV928" s="1"/>
      <c r="BW928" s="1"/>
      <c r="BX928" s="1"/>
      <c r="BY928" s="1"/>
      <c r="BZ928" s="1"/>
    </row>
    <row r="929" spans="1:78" s="59" customFormat="1" ht="120" x14ac:dyDescent="0.2">
      <c r="A929" s="45" t="str">
        <f t="shared" si="146"/>
        <v>EXT</v>
      </c>
      <c r="B929" s="131" t="s">
        <v>2079</v>
      </c>
      <c r="C929" s="131"/>
      <c r="D929" s="215" t="s">
        <v>3431</v>
      </c>
      <c r="E929" s="61" t="s">
        <v>41</v>
      </c>
      <c r="F929" s="282" t="e">
        <v>#N/A</v>
      </c>
      <c r="G929" s="62">
        <f t="shared" si="153"/>
        <v>6</v>
      </c>
      <c r="H929" s="62" t="s">
        <v>42</v>
      </c>
      <c r="I929" s="64" t="s">
        <v>1646</v>
      </c>
      <c r="J929" s="64" t="s">
        <v>1647</v>
      </c>
      <c r="K929" s="65"/>
      <c r="L929" s="65"/>
      <c r="M929" s="65"/>
      <c r="N929" s="64"/>
      <c r="O929" s="66" t="s">
        <v>42</v>
      </c>
      <c r="P929" s="66" t="str">
        <f t="shared" si="154"/>
        <v>0..1</v>
      </c>
      <c r="Q929" s="6" t="s">
        <v>3904</v>
      </c>
      <c r="R929" s="67" t="s">
        <v>3905</v>
      </c>
      <c r="S929" s="66" t="s">
        <v>73</v>
      </c>
      <c r="T929" s="68" t="s">
        <v>56</v>
      </c>
      <c r="U929" s="62" t="s">
        <v>42</v>
      </c>
      <c r="V929" s="66"/>
      <c r="W929" s="69"/>
      <c r="X929" s="38"/>
      <c r="Y929" s="70" t="s">
        <v>47</v>
      </c>
      <c r="Z929" s="70" t="s">
        <v>47</v>
      </c>
      <c r="AA929" s="57"/>
      <c r="AB929" s="13" t="str">
        <f t="shared" si="144"/>
        <v>/rsm:CrossIndustryInvoice/rsm:SupplyChainTradeTransaction/ram:ApplicableHeaderTradeSettlement/ram:PayerTradeParty/ram:SpecifiedLegalOrganization/ram:PostalTradeAddress</v>
      </c>
      <c r="AC929" s="13" t="str">
        <f t="shared" si="145"/>
        <v>/ram:LineTwo</v>
      </c>
      <c r="AD929" s="14">
        <f>COUNTIFS(R$4:R929,AB929)</f>
        <v>1</v>
      </c>
      <c r="AE929" s="57"/>
      <c r="AF929" s="61" t="str">
        <f t="shared" si="148"/>
        <v>EXT</v>
      </c>
      <c r="AG929" s="62">
        <f t="shared" si="150"/>
        <v>6</v>
      </c>
      <c r="AH929" s="62" t="str">
        <f t="shared" si="149"/>
        <v>0..1</v>
      </c>
      <c r="AI929" s="64" t="s">
        <v>2550</v>
      </c>
      <c r="AJ929" s="64"/>
      <c r="AK929" s="65"/>
      <c r="AL929" s="65"/>
      <c r="AM929" s="65"/>
      <c r="AN929" s="64"/>
      <c r="AO929" s="66" t="str">
        <f t="shared" si="147"/>
        <v>0..1</v>
      </c>
      <c r="AP929" s="66" t="str">
        <f t="shared" si="147"/>
        <v>0..1</v>
      </c>
      <c r="AQ929" s="6" t="str">
        <f t="shared" si="147"/>
        <v>/rsm:CrossIndustryInvoice
/rsm:SupplyChainTradeTransaction
/ram:ApplicableHeaderTradeSettlement
/ram:PayerTradeParty
/ram:SpecifiedLegalOrganization
/ram:PostalTradeAddress
/ram:LineTwo</v>
      </c>
      <c r="AR929" s="67" t="str">
        <f t="shared" si="147"/>
        <v>/rsm:CrossIndustryInvoice/rsm:SupplyChainTradeTransaction/ram:ApplicableHeaderTradeSettlement/ram:PayerTradeParty/ram:SpecifiedLegalOrganization/ram:PostalTradeAddress/ram:LineTwo</v>
      </c>
      <c r="AS929" s="66" t="s">
        <v>73</v>
      </c>
      <c r="AT929" s="68" t="s">
        <v>56</v>
      </c>
      <c r="AU929" s="62" t="str">
        <f t="shared" si="151"/>
        <v>0..1</v>
      </c>
      <c r="AV929" s="66"/>
      <c r="AW929" s="69"/>
      <c r="AX929" s="7"/>
      <c r="AY929" s="70" t="str">
        <f t="shared" si="152"/>
        <v>EXTENDED</v>
      </c>
      <c r="AZ929" s="70" t="str">
        <f t="shared" si="152"/>
        <v>EXTENDED</v>
      </c>
      <c r="BA929" s="1"/>
      <c r="BB929" s="57"/>
      <c r="BE929"/>
      <c r="BF929" s="1"/>
      <c r="BG929" s="1"/>
      <c r="BH929" s="1"/>
      <c r="BI929" s="1"/>
      <c r="BJ929" s="1"/>
      <c r="BK929" s="1"/>
      <c r="BL929" s="1"/>
      <c r="BM929" s="1"/>
      <c r="BN929" s="1"/>
      <c r="BO929" s="1"/>
      <c r="BP929" s="1"/>
      <c r="BQ929" s="1"/>
      <c r="BR929" s="1"/>
      <c r="BS929" s="1"/>
      <c r="BT929" s="1"/>
      <c r="BU929" s="1"/>
      <c r="BV929" s="1"/>
      <c r="BW929" s="1"/>
      <c r="BX929" s="1"/>
      <c r="BY929" s="1"/>
      <c r="BZ929" s="1"/>
    </row>
    <row r="930" spans="1:78" s="59" customFormat="1" ht="120" x14ac:dyDescent="0.2">
      <c r="A930" s="45" t="str">
        <f t="shared" si="146"/>
        <v>EXT</v>
      </c>
      <c r="B930" s="131" t="s">
        <v>2079</v>
      </c>
      <c r="C930" s="131"/>
      <c r="D930" s="215" t="s">
        <v>3431</v>
      </c>
      <c r="E930" s="61" t="s">
        <v>41</v>
      </c>
      <c r="F930" s="282" t="e">
        <v>#N/A</v>
      </c>
      <c r="G930" s="62">
        <f t="shared" si="153"/>
        <v>6</v>
      </c>
      <c r="H930" s="62" t="s">
        <v>42</v>
      </c>
      <c r="I930" s="64" t="s">
        <v>1651</v>
      </c>
      <c r="J930" s="64" t="s">
        <v>1647</v>
      </c>
      <c r="K930" s="65"/>
      <c r="L930" s="65"/>
      <c r="M930" s="65"/>
      <c r="N930" s="64"/>
      <c r="O930" s="66" t="s">
        <v>42</v>
      </c>
      <c r="P930" s="66" t="str">
        <f t="shared" si="154"/>
        <v>0..1</v>
      </c>
      <c r="Q930" s="6" t="s">
        <v>3906</v>
      </c>
      <c r="R930" s="67" t="s">
        <v>3907</v>
      </c>
      <c r="S930" s="66" t="s">
        <v>73</v>
      </c>
      <c r="T930" s="68" t="s">
        <v>56</v>
      </c>
      <c r="U930" s="62" t="s">
        <v>42</v>
      </c>
      <c r="V930" s="66"/>
      <c r="W930" s="69"/>
      <c r="X930" s="38"/>
      <c r="Y930" s="70" t="s">
        <v>47</v>
      </c>
      <c r="Z930" s="70" t="s">
        <v>47</v>
      </c>
      <c r="AA930" s="190"/>
      <c r="AB930" s="13" t="str">
        <f t="shared" si="144"/>
        <v>/rsm:CrossIndustryInvoice/rsm:SupplyChainTradeTransaction/ram:ApplicableHeaderTradeSettlement/ram:PayerTradeParty/ram:SpecifiedLegalOrganization/ram:PostalTradeAddress</v>
      </c>
      <c r="AC930" s="13" t="str">
        <f t="shared" si="145"/>
        <v>/ram:LineThree</v>
      </c>
      <c r="AD930" s="14">
        <f>COUNTIFS(R$4:R930,AB930)</f>
        <v>1</v>
      </c>
      <c r="AE930" s="11"/>
      <c r="AF930" s="61" t="str">
        <f t="shared" si="148"/>
        <v>EXT</v>
      </c>
      <c r="AG930" s="62">
        <f t="shared" si="150"/>
        <v>6</v>
      </c>
      <c r="AH930" s="62" t="str">
        <f t="shared" si="149"/>
        <v>0..1</v>
      </c>
      <c r="AI930" s="64" t="s">
        <v>2553</v>
      </c>
      <c r="AJ930" s="64"/>
      <c r="AK930" s="65"/>
      <c r="AL930" s="65"/>
      <c r="AM930" s="65"/>
      <c r="AN930" s="64"/>
      <c r="AO930" s="66" t="str">
        <f t="shared" si="147"/>
        <v>0..1</v>
      </c>
      <c r="AP930" s="66" t="str">
        <f t="shared" si="147"/>
        <v>0..1</v>
      </c>
      <c r="AQ930" s="6" t="str">
        <f t="shared" si="147"/>
        <v>/rsm:CrossIndustryInvoice
/rsm:SupplyChainTradeTransaction
/ram:ApplicableHeaderTradeSettlement
/ram:PayerTradeParty
/ram:SpecifiedLegalOrganization
/ram:PostalTradeAddress
/ram:LineThree</v>
      </c>
      <c r="AR930" s="67" t="str">
        <f t="shared" si="147"/>
        <v>/rsm:CrossIndustryInvoice/rsm:SupplyChainTradeTransaction/ram:ApplicableHeaderTradeSettlement/ram:PayerTradeParty/ram:SpecifiedLegalOrganization/ram:PostalTradeAddress/ram:LineThree</v>
      </c>
      <c r="AS930" s="66" t="s">
        <v>73</v>
      </c>
      <c r="AT930" s="68" t="s">
        <v>56</v>
      </c>
      <c r="AU930" s="62" t="str">
        <f t="shared" si="151"/>
        <v>0..1</v>
      </c>
      <c r="AV930" s="66"/>
      <c r="AW930" s="69"/>
      <c r="AX930" s="7"/>
      <c r="AY930" s="70" t="str">
        <f t="shared" si="152"/>
        <v>EXTENDED</v>
      </c>
      <c r="AZ930" s="70" t="str">
        <f t="shared" si="152"/>
        <v>EXTENDED</v>
      </c>
      <c r="BA930" s="1"/>
      <c r="BB930" s="57"/>
      <c r="BE930"/>
      <c r="BF930" s="1"/>
      <c r="BG930" s="1"/>
      <c r="BH930" s="1"/>
      <c r="BI930" s="1"/>
      <c r="BJ930" s="1"/>
      <c r="BK930" s="1"/>
      <c r="BL930" s="1"/>
      <c r="BM930" s="1"/>
      <c r="BN930" s="1"/>
      <c r="BO930" s="1"/>
      <c r="BP930" s="1"/>
      <c r="BQ930" s="1"/>
      <c r="BR930" s="1"/>
      <c r="BS930" s="1"/>
      <c r="BT930" s="1"/>
      <c r="BU930" s="1"/>
      <c r="BV930" s="1"/>
      <c r="BW930" s="1"/>
      <c r="BX930" s="1"/>
      <c r="BY930" s="1"/>
      <c r="BZ930" s="1"/>
    </row>
    <row r="931" spans="1:78" s="59" customFormat="1" ht="120" x14ac:dyDescent="0.2">
      <c r="A931" s="45" t="str">
        <f t="shared" si="146"/>
        <v>EXT</v>
      </c>
      <c r="B931" s="131" t="s">
        <v>2079</v>
      </c>
      <c r="C931" s="131"/>
      <c r="D931" s="215" t="s">
        <v>3431</v>
      </c>
      <c r="E931" s="61" t="s">
        <v>41</v>
      </c>
      <c r="F931" s="282" t="e">
        <v>#N/A</v>
      </c>
      <c r="G931" s="62">
        <f t="shared" si="153"/>
        <v>6</v>
      </c>
      <c r="H931" s="62" t="s">
        <v>42</v>
      </c>
      <c r="I931" s="64" t="s">
        <v>1655</v>
      </c>
      <c r="J931" s="64" t="s">
        <v>1931</v>
      </c>
      <c r="K931" s="65"/>
      <c r="L931" s="65"/>
      <c r="M931" s="65"/>
      <c r="N931" s="64"/>
      <c r="O931" s="66" t="s">
        <v>42</v>
      </c>
      <c r="P931" s="66" t="str">
        <f t="shared" si="154"/>
        <v>0..1</v>
      </c>
      <c r="Q931" s="6" t="s">
        <v>3908</v>
      </c>
      <c r="R931" s="67" t="s">
        <v>3909</v>
      </c>
      <c r="S931" s="66" t="s">
        <v>73</v>
      </c>
      <c r="T931" s="68" t="s">
        <v>56</v>
      </c>
      <c r="U931" s="62" t="s">
        <v>42</v>
      </c>
      <c r="V931" s="66"/>
      <c r="W931" s="69"/>
      <c r="X931" s="38"/>
      <c r="Y931" s="70" t="s">
        <v>47</v>
      </c>
      <c r="Z931" s="70" t="s">
        <v>47</v>
      </c>
      <c r="AA931" s="190"/>
      <c r="AB931" s="13" t="str">
        <f t="shared" si="144"/>
        <v>/rsm:CrossIndustryInvoice/rsm:SupplyChainTradeTransaction/ram:ApplicableHeaderTradeSettlement/ram:PayerTradeParty/ram:SpecifiedLegalOrganization/ram:PostalTradeAddress</v>
      </c>
      <c r="AC931" s="13" t="str">
        <f t="shared" si="145"/>
        <v>/ram:CityName</v>
      </c>
      <c r="AD931" s="14">
        <f>COUNTIFS(R$4:R931,AB931)</f>
        <v>1</v>
      </c>
      <c r="AE931" s="11"/>
      <c r="AF931" s="61" t="str">
        <f t="shared" si="148"/>
        <v>EXT</v>
      </c>
      <c r="AG931" s="62">
        <f t="shared" si="150"/>
        <v>6</v>
      </c>
      <c r="AH931" s="62" t="str">
        <f t="shared" si="149"/>
        <v>0..1</v>
      </c>
      <c r="AI931" s="64" t="s">
        <v>2893</v>
      </c>
      <c r="AJ931" s="64"/>
      <c r="AK931" s="65"/>
      <c r="AL931" s="65"/>
      <c r="AM931" s="65"/>
      <c r="AN931" s="64"/>
      <c r="AO931" s="66" t="str">
        <f t="shared" si="147"/>
        <v>0..1</v>
      </c>
      <c r="AP931" s="66" t="str">
        <f t="shared" si="147"/>
        <v>0..1</v>
      </c>
      <c r="AQ931" s="6" t="str">
        <f t="shared" si="147"/>
        <v>/rsm:CrossIndustryInvoice
/rsm:SupplyChainTradeTransaction
/ram:ApplicableHeaderTradeSettlement
/ram:PayerTradeParty
/ram:SpecifiedLegalOrganization
/ram:PostalTradeAddress
/ram:CityName</v>
      </c>
      <c r="AR931" s="67" t="str">
        <f t="shared" si="147"/>
        <v>/rsm:CrossIndustryInvoice/rsm:SupplyChainTradeTransaction/ram:ApplicableHeaderTradeSettlement/ram:PayerTradeParty/ram:SpecifiedLegalOrganization/ram:PostalTradeAddress/ram:CityName</v>
      </c>
      <c r="AS931" s="66" t="s">
        <v>73</v>
      </c>
      <c r="AT931" s="68" t="s">
        <v>56</v>
      </c>
      <c r="AU931" s="62" t="str">
        <f t="shared" si="151"/>
        <v>0..1</v>
      </c>
      <c r="AV931" s="66"/>
      <c r="AW931" s="69"/>
      <c r="AX931" s="7"/>
      <c r="AY931" s="70" t="str">
        <f t="shared" si="152"/>
        <v>EXTENDED</v>
      </c>
      <c r="AZ931" s="70" t="str">
        <f t="shared" si="152"/>
        <v>EXTENDED</v>
      </c>
      <c r="BA931" s="1"/>
      <c r="BB931" s="57"/>
      <c r="BE931"/>
      <c r="BF931" s="1"/>
      <c r="BG931" s="1"/>
      <c r="BH931" s="1"/>
      <c r="BI931" s="1"/>
      <c r="BJ931" s="1"/>
      <c r="BK931" s="1"/>
      <c r="BL931" s="1"/>
      <c r="BM931" s="1"/>
      <c r="BN931" s="1"/>
      <c r="BO931" s="1"/>
      <c r="BP931" s="1"/>
      <c r="BQ931" s="1"/>
      <c r="BR931" s="1"/>
      <c r="BS931" s="1"/>
      <c r="BT931" s="1"/>
      <c r="BU931" s="1"/>
      <c r="BV931" s="1"/>
      <c r="BW931" s="1"/>
      <c r="BX931" s="1"/>
      <c r="BY931" s="1"/>
      <c r="BZ931" s="1"/>
    </row>
    <row r="932" spans="1:78" s="59" customFormat="1" ht="120" x14ac:dyDescent="0.2">
      <c r="A932" s="45" t="str">
        <f t="shared" si="146"/>
        <v>EXT</v>
      </c>
      <c r="B932" s="131" t="s">
        <v>2079</v>
      </c>
      <c r="C932" s="131"/>
      <c r="D932" s="215" t="s">
        <v>3431</v>
      </c>
      <c r="E932" s="61" t="s">
        <v>41</v>
      </c>
      <c r="F932" s="282" t="e">
        <v>#N/A</v>
      </c>
      <c r="G932" s="62">
        <f t="shared" si="153"/>
        <v>6</v>
      </c>
      <c r="H932" s="62" t="s">
        <v>32</v>
      </c>
      <c r="I932" s="64" t="s">
        <v>1660</v>
      </c>
      <c r="J932" s="64" t="s">
        <v>1661</v>
      </c>
      <c r="K932" s="65" t="s">
        <v>480</v>
      </c>
      <c r="L932" s="65"/>
      <c r="M932" s="65"/>
      <c r="N932" s="64"/>
      <c r="O932" s="66" t="s">
        <v>32</v>
      </c>
      <c r="P932" s="66" t="str">
        <f t="shared" si="154"/>
        <v>1..1</v>
      </c>
      <c r="Q932" s="6" t="s">
        <v>3910</v>
      </c>
      <c r="R932" s="67" t="s">
        <v>3911</v>
      </c>
      <c r="S932" s="66" t="s">
        <v>131</v>
      </c>
      <c r="T932" s="68" t="s">
        <v>56</v>
      </c>
      <c r="U932" s="62" t="s">
        <v>42</v>
      </c>
      <c r="V932" s="66"/>
      <c r="W932" s="69"/>
      <c r="X932" s="38"/>
      <c r="Y932" s="70" t="s">
        <v>47</v>
      </c>
      <c r="Z932" s="70" t="s">
        <v>47</v>
      </c>
      <c r="AA932" s="190"/>
      <c r="AB932" s="13" t="str">
        <f t="shared" si="144"/>
        <v>/rsm:CrossIndustryInvoice/rsm:SupplyChainTradeTransaction/ram:ApplicableHeaderTradeSettlement/ram:PayerTradeParty/ram:SpecifiedLegalOrganization/ram:PostalTradeAddress</v>
      </c>
      <c r="AC932" s="13" t="str">
        <f t="shared" si="145"/>
        <v>/ram:CountryID</v>
      </c>
      <c r="AD932" s="14">
        <f>COUNTIFS(R$4:R932,AB932)</f>
        <v>1</v>
      </c>
      <c r="AE932" s="11"/>
      <c r="AF932" s="61" t="str">
        <f t="shared" si="148"/>
        <v>EXT</v>
      </c>
      <c r="AG932" s="62">
        <f t="shared" si="150"/>
        <v>6</v>
      </c>
      <c r="AH932" s="62" t="str">
        <f t="shared" si="149"/>
        <v>1..1</v>
      </c>
      <c r="AI932" s="64" t="s">
        <v>2559</v>
      </c>
      <c r="AJ932" s="64"/>
      <c r="AK932" s="65"/>
      <c r="AL932" s="65"/>
      <c r="AM932" s="65"/>
      <c r="AN932" s="64"/>
      <c r="AO932" s="66" t="str">
        <f t="shared" si="147"/>
        <v>1..1</v>
      </c>
      <c r="AP932" s="66" t="str">
        <f t="shared" si="147"/>
        <v>1..1</v>
      </c>
      <c r="AQ932" s="6" t="str">
        <f t="shared" si="147"/>
        <v>/rsm:CrossIndustryInvoice
/rsm:SupplyChainTradeTransaction
/ram:ApplicableHeaderTradeSettlement
/ram:PayerTradeParty
/ram:SpecifiedLegalOrganization
/ram:PostalTradeAddress
/ram:CountryID</v>
      </c>
      <c r="AR932" s="67" t="str">
        <f t="shared" si="147"/>
        <v>/rsm:CrossIndustryInvoice/rsm:SupplyChainTradeTransaction/ram:ApplicableHeaderTradeSettlement/ram:PayerTradeParty/ram:SpecifiedLegalOrganization/ram:PostalTradeAddress/ram:CountryID</v>
      </c>
      <c r="AS932" s="66" t="s">
        <v>131</v>
      </c>
      <c r="AT932" s="68" t="s">
        <v>56</v>
      </c>
      <c r="AU932" s="62" t="str">
        <f t="shared" si="151"/>
        <v>0..1</v>
      </c>
      <c r="AV932" s="66"/>
      <c r="AW932" s="69"/>
      <c r="AX932" s="7"/>
      <c r="AY932" s="70" t="str">
        <f t="shared" si="152"/>
        <v>EXTENDED</v>
      </c>
      <c r="AZ932" s="70" t="str">
        <f t="shared" si="152"/>
        <v>EXTENDED</v>
      </c>
      <c r="BA932" s="1"/>
      <c r="BB932" s="57"/>
      <c r="BE932"/>
      <c r="BF932" s="1"/>
      <c r="BG932" s="1"/>
      <c r="BH932" s="1"/>
      <c r="BI932" s="1"/>
      <c r="BJ932" s="1"/>
      <c r="BK932" s="1"/>
      <c r="BL932" s="1"/>
      <c r="BM932" s="1"/>
      <c r="BN932" s="1"/>
      <c r="BO932" s="1"/>
      <c r="BP932" s="1"/>
      <c r="BQ932" s="1"/>
      <c r="BR932" s="1"/>
      <c r="BS932" s="1"/>
      <c r="BT932" s="1"/>
      <c r="BU932" s="1"/>
      <c r="BV932" s="1"/>
      <c r="BW932" s="1"/>
      <c r="BX932" s="1"/>
      <c r="BY932" s="1"/>
      <c r="BZ932" s="1"/>
    </row>
    <row r="933" spans="1:78" s="59" customFormat="1" ht="120" x14ac:dyDescent="0.2">
      <c r="A933" s="45" t="str">
        <f t="shared" si="146"/>
        <v>EXT</v>
      </c>
      <c r="B933" s="131" t="s">
        <v>2079</v>
      </c>
      <c r="C933" s="131"/>
      <c r="D933" s="215" t="s">
        <v>3431</v>
      </c>
      <c r="E933" s="61" t="s">
        <v>41</v>
      </c>
      <c r="F933" s="282" t="e">
        <v>#N/A</v>
      </c>
      <c r="G933" s="62">
        <f t="shared" si="153"/>
        <v>6</v>
      </c>
      <c r="H933" s="62"/>
      <c r="I933" s="64" t="s">
        <v>1666</v>
      </c>
      <c r="J933" s="64" t="s">
        <v>1667</v>
      </c>
      <c r="K933" s="65" t="s">
        <v>1668</v>
      </c>
      <c r="L933" s="65"/>
      <c r="M933" s="65" t="s">
        <v>35</v>
      </c>
      <c r="N933" s="64" t="s">
        <v>70</v>
      </c>
      <c r="O933" s="66" t="s">
        <v>42</v>
      </c>
      <c r="P933" s="66" t="str">
        <f t="shared" si="154"/>
        <v>0..1</v>
      </c>
      <c r="Q933" s="6" t="s">
        <v>3912</v>
      </c>
      <c r="R933" s="67" t="s">
        <v>3913</v>
      </c>
      <c r="S933" s="66" t="s">
        <v>73</v>
      </c>
      <c r="T933" s="68" t="s">
        <v>56</v>
      </c>
      <c r="U933" s="62" t="s">
        <v>62</v>
      </c>
      <c r="V933" s="66"/>
      <c r="W933" s="69" t="s">
        <v>35</v>
      </c>
      <c r="X933" s="38"/>
      <c r="Y933" s="70" t="s">
        <v>47</v>
      </c>
      <c r="Z933" s="70" t="s">
        <v>47</v>
      </c>
      <c r="AA933" s="190"/>
      <c r="AB933" s="13" t="str">
        <f t="shared" si="144"/>
        <v>/rsm:CrossIndustryInvoice/rsm:SupplyChainTradeTransaction/ram:ApplicableHeaderTradeSettlement/ram:PayerTradeParty/ram:SpecifiedLegalOrganization/ram:PostalTradeAddress</v>
      </c>
      <c r="AC933" s="13" t="str">
        <f t="shared" si="145"/>
        <v>/ram:CountrySubDivisionName</v>
      </c>
      <c r="AD933" s="14">
        <f>COUNTIFS(R$4:R933,AB933)</f>
        <v>1</v>
      </c>
      <c r="AE933" s="11"/>
      <c r="AF933" s="61" t="str">
        <f t="shared" si="148"/>
        <v>EXT</v>
      </c>
      <c r="AG933" s="62">
        <f t="shared" si="150"/>
        <v>6</v>
      </c>
      <c r="AH933" s="62">
        <f t="shared" si="149"/>
        <v>0</v>
      </c>
      <c r="AI933" s="64" t="s">
        <v>2898</v>
      </c>
      <c r="AJ933" s="64" t="s">
        <v>1671</v>
      </c>
      <c r="AK933" s="65" t="s">
        <v>1672</v>
      </c>
      <c r="AL933" s="65"/>
      <c r="AM933" s="65" t="s">
        <v>35</v>
      </c>
      <c r="AN933" s="64" t="s">
        <v>78</v>
      </c>
      <c r="AO933" s="66" t="str">
        <f t="shared" si="147"/>
        <v>0..1</v>
      </c>
      <c r="AP933" s="66" t="str">
        <f t="shared" si="147"/>
        <v>0..1</v>
      </c>
      <c r="AQ933" s="6" t="str">
        <f t="shared" si="147"/>
        <v>/rsm:CrossIndustryInvoice
/rsm:SupplyChainTradeTransaction
/ram:ApplicableHeaderTradeSettlement
/ram:PayerTradeParty
/ram:SpecifiedLegalOrganization
/ram:PostalTradeAddress
/ram:CountrySubDivisionName</v>
      </c>
      <c r="AR933" s="67" t="str">
        <f t="shared" si="147"/>
        <v>/rsm:CrossIndustryInvoice/rsm:SupplyChainTradeTransaction/ram:ApplicableHeaderTradeSettlement/ram:PayerTradeParty/ram:SpecifiedLegalOrganization/ram:PostalTradeAddress/ram:CountrySubDivisionName</v>
      </c>
      <c r="AS933" s="66" t="s">
        <v>73</v>
      </c>
      <c r="AT933" s="68" t="s">
        <v>56</v>
      </c>
      <c r="AU933" s="62" t="str">
        <f t="shared" si="151"/>
        <v>0..n</v>
      </c>
      <c r="AV933" s="66"/>
      <c r="AW933" s="69" t="s">
        <v>35</v>
      </c>
      <c r="AX933" s="7"/>
      <c r="AY933" s="70" t="str">
        <f t="shared" si="152"/>
        <v>EXTENDED</v>
      </c>
      <c r="AZ933" s="70" t="str">
        <f t="shared" si="152"/>
        <v>EXTENDED</v>
      </c>
      <c r="BA933" s="1"/>
      <c r="BB933" s="57"/>
      <c r="BE933"/>
      <c r="BF933" s="1"/>
      <c r="BG933" s="1"/>
      <c r="BH933" s="1"/>
      <c r="BI933" s="1"/>
      <c r="BJ933" s="1"/>
      <c r="BK933" s="1"/>
      <c r="BL933" s="1"/>
      <c r="BM933" s="1"/>
      <c r="BN933" s="1"/>
      <c r="BO933" s="1"/>
      <c r="BP933" s="1"/>
      <c r="BQ933" s="1"/>
      <c r="BR933" s="1"/>
      <c r="BS933" s="1"/>
      <c r="BT933" s="1"/>
      <c r="BU933" s="1"/>
      <c r="BV933" s="1"/>
      <c r="BW933" s="1"/>
      <c r="BX933" s="1"/>
      <c r="BY933" s="1"/>
      <c r="BZ933" s="1"/>
    </row>
    <row r="934" spans="1:78" s="59" customFormat="1" ht="90" x14ac:dyDescent="0.2">
      <c r="A934" s="45" t="str">
        <f t="shared" si="146"/>
        <v>EXT</v>
      </c>
      <c r="B934" s="131" t="s">
        <v>2079</v>
      </c>
      <c r="C934" s="131"/>
      <c r="D934" s="215" t="s">
        <v>3431</v>
      </c>
      <c r="E934" s="140" t="s">
        <v>41</v>
      </c>
      <c r="F934" s="296" t="s">
        <v>5052</v>
      </c>
      <c r="G934" s="141">
        <f t="shared" si="153"/>
        <v>4</v>
      </c>
      <c r="H934" s="141" t="s">
        <v>42</v>
      </c>
      <c r="I934" s="217" t="s">
        <v>3914</v>
      </c>
      <c r="J934" s="125"/>
      <c r="K934" s="126"/>
      <c r="L934" s="126"/>
      <c r="M934" s="126"/>
      <c r="N934" s="125"/>
      <c r="O934" s="124" t="s">
        <v>62</v>
      </c>
      <c r="P934" s="124" t="str">
        <f t="shared" si="154"/>
        <v>0..n</v>
      </c>
      <c r="Q934" s="142" t="s">
        <v>3915</v>
      </c>
      <c r="R934" s="143" t="s">
        <v>3916</v>
      </c>
      <c r="S934" s="124" t="s">
        <v>35</v>
      </c>
      <c r="T934" s="129" t="s">
        <v>56</v>
      </c>
      <c r="U934" s="141" t="s">
        <v>62</v>
      </c>
      <c r="V934" s="124"/>
      <c r="W934" s="130"/>
      <c r="X934" s="38"/>
      <c r="Y934" s="144" t="s">
        <v>47</v>
      </c>
      <c r="Z934" s="144" t="s">
        <v>48</v>
      </c>
      <c r="AA934" s="4"/>
      <c r="AB934" s="13" t="str">
        <f t="shared" si="144"/>
        <v>/rsm:CrossIndustryInvoice/rsm:SupplyChainTradeTransaction/ram:ApplicableHeaderTradeSettlement/ram:PayerTradeParty</v>
      </c>
      <c r="AC934" s="13" t="str">
        <f t="shared" si="145"/>
        <v>/ram:DefinedTradeContact</v>
      </c>
      <c r="AD934" s="14">
        <f>COUNTIFS(R$4:R934,AB934)</f>
        <v>1</v>
      </c>
      <c r="AE934" s="1"/>
      <c r="AF934" s="140" t="str">
        <f t="shared" si="148"/>
        <v>EXT</v>
      </c>
      <c r="AG934" s="141">
        <f t="shared" si="150"/>
        <v>4</v>
      </c>
      <c r="AH934" s="141" t="str">
        <f t="shared" si="149"/>
        <v>0..1</v>
      </c>
      <c r="AI934" s="217" t="s">
        <v>3917</v>
      </c>
      <c r="AJ934" s="125"/>
      <c r="AK934" s="126"/>
      <c r="AL934" s="126"/>
      <c r="AM934" s="126"/>
      <c r="AN934" s="125"/>
      <c r="AO934" s="124" t="str">
        <f t="shared" si="147"/>
        <v>0..n</v>
      </c>
      <c r="AP934" s="124" t="str">
        <f t="shared" si="147"/>
        <v>0..n</v>
      </c>
      <c r="AQ934" s="142" t="str">
        <f t="shared" si="147"/>
        <v>/rsm:CrossIndustryInvoice
/rsm:SupplyChainTradeTransaction
/ram:ApplicableHeaderTradeSettlement
/ram:PayerTradeParty
/ram:DefinedTradeContact</v>
      </c>
      <c r="AR934" s="143" t="str">
        <f t="shared" si="147"/>
        <v>/rsm:CrossIndustryInvoice/rsm:SupplyChainTradeTransaction/ram:ApplicableHeaderTradeSettlement/ram:PayerTradeParty/ram:DefinedTradeContact</v>
      </c>
      <c r="AS934" s="124" t="s">
        <v>35</v>
      </c>
      <c r="AT934" s="129" t="s">
        <v>56</v>
      </c>
      <c r="AU934" s="141" t="str">
        <f t="shared" si="151"/>
        <v>0..n</v>
      </c>
      <c r="AV934" s="124"/>
      <c r="AW934" s="130"/>
      <c r="AX934" s="7"/>
      <c r="AY934" s="144" t="str">
        <f t="shared" si="152"/>
        <v>EXTENDED</v>
      </c>
      <c r="AZ934" s="144" t="str">
        <f t="shared" si="152"/>
        <v>EXTENDED FR B2B</v>
      </c>
      <c r="BA934" s="1"/>
      <c r="BB934" s="57"/>
      <c r="BE934"/>
      <c r="BF934" s="1"/>
      <c r="BG934" s="1"/>
      <c r="BH934" s="1"/>
      <c r="BI934" s="1"/>
      <c r="BJ934" s="1"/>
      <c r="BK934" s="1"/>
      <c r="BL934" s="1"/>
      <c r="BM934" s="1"/>
      <c r="BN934" s="1"/>
      <c r="BO934" s="1"/>
      <c r="BP934" s="1"/>
      <c r="BQ934" s="1"/>
      <c r="BR934" s="1"/>
      <c r="BS934" s="1"/>
      <c r="BT934" s="1"/>
      <c r="BU934" s="1"/>
      <c r="BV934" s="1"/>
      <c r="BW934" s="1"/>
      <c r="BX934" s="1"/>
      <c r="BY934" s="1"/>
      <c r="BZ934" s="1"/>
    </row>
    <row r="935" spans="1:78" s="59" customFormat="1" ht="105" x14ac:dyDescent="0.2">
      <c r="A935" s="45" t="str">
        <f t="shared" si="146"/>
        <v>EXT</v>
      </c>
      <c r="B935" s="131" t="s">
        <v>2079</v>
      </c>
      <c r="C935" s="131"/>
      <c r="D935" s="215" t="s">
        <v>3431</v>
      </c>
      <c r="E935" s="61" t="s">
        <v>41</v>
      </c>
      <c r="F935" s="282" t="s">
        <v>5053</v>
      </c>
      <c r="G935" s="62">
        <f t="shared" si="153"/>
        <v>5</v>
      </c>
      <c r="H935" s="62" t="s">
        <v>42</v>
      </c>
      <c r="I935" s="64" t="s">
        <v>2142</v>
      </c>
      <c r="J935" s="64"/>
      <c r="K935" s="65"/>
      <c r="L935" s="65"/>
      <c r="M935" s="65"/>
      <c r="N935" s="64"/>
      <c r="O935" s="66" t="s">
        <v>42</v>
      </c>
      <c r="P935" s="66" t="str">
        <f t="shared" si="154"/>
        <v>0..1</v>
      </c>
      <c r="Q935" s="6" t="s">
        <v>3918</v>
      </c>
      <c r="R935" s="67" t="s">
        <v>3919</v>
      </c>
      <c r="S935" s="66" t="s">
        <v>73</v>
      </c>
      <c r="T935" s="68" t="s">
        <v>56</v>
      </c>
      <c r="U935" s="62" t="s">
        <v>42</v>
      </c>
      <c r="V935" s="66"/>
      <c r="W935" s="69"/>
      <c r="X935" s="38"/>
      <c r="Y935" s="70" t="s">
        <v>47</v>
      </c>
      <c r="Z935" s="70" t="s">
        <v>48</v>
      </c>
      <c r="AA935" s="4"/>
      <c r="AB935" s="13" t="str">
        <f t="shared" si="144"/>
        <v>/rsm:CrossIndustryInvoice/rsm:SupplyChainTradeTransaction/ram:ApplicableHeaderTradeSettlement/ram:PayerTradeParty/ram:DefinedTradeContact</v>
      </c>
      <c r="AC935" s="13" t="str">
        <f t="shared" si="145"/>
        <v>/ram:PersonName</v>
      </c>
      <c r="AD935" s="14">
        <f>COUNTIFS(R$4:R935,AB935)</f>
        <v>1</v>
      </c>
      <c r="AE935" s="1"/>
      <c r="AF935" s="61" t="str">
        <f t="shared" si="148"/>
        <v>EXT</v>
      </c>
      <c r="AG935" s="62">
        <f t="shared" si="150"/>
        <v>5</v>
      </c>
      <c r="AH935" s="62" t="str">
        <f t="shared" si="149"/>
        <v>0..1</v>
      </c>
      <c r="AI935" s="64" t="s">
        <v>3920</v>
      </c>
      <c r="AJ935" s="64"/>
      <c r="AK935" s="65"/>
      <c r="AL935" s="65"/>
      <c r="AM935" s="65"/>
      <c r="AN935" s="64"/>
      <c r="AO935" s="66" t="str">
        <f t="shared" si="147"/>
        <v>0..1</v>
      </c>
      <c r="AP935" s="66" t="str">
        <f t="shared" si="147"/>
        <v>0..1</v>
      </c>
      <c r="AQ935" s="6" t="str">
        <f t="shared" si="147"/>
        <v>/rsm:CrossIndustryInvoice
/rsm:SupplyChainTradeTransaction
/ram:ApplicableHeaderTradeSettlement
/ram:PayerTradeParty
/ram:DefinedTradeContact
/ram:PersonName</v>
      </c>
      <c r="AR935" s="67" t="str">
        <f t="shared" si="147"/>
        <v>/rsm:CrossIndustryInvoice/rsm:SupplyChainTradeTransaction/ram:ApplicableHeaderTradeSettlement/ram:PayerTradeParty/ram:DefinedTradeContact/ram:PersonName</v>
      </c>
      <c r="AS935" s="66" t="s">
        <v>73</v>
      </c>
      <c r="AT935" s="68" t="s">
        <v>56</v>
      </c>
      <c r="AU935" s="62" t="str">
        <f t="shared" si="151"/>
        <v>0..1</v>
      </c>
      <c r="AV935" s="66"/>
      <c r="AW935" s="69"/>
      <c r="AX935" s="7"/>
      <c r="AY935" s="70" t="str">
        <f t="shared" si="152"/>
        <v>EXTENDED</v>
      </c>
      <c r="AZ935" s="70" t="str">
        <f t="shared" si="152"/>
        <v>EXTENDED FR B2B</v>
      </c>
      <c r="BA935" s="1"/>
      <c r="BB935" s="57"/>
      <c r="BE935"/>
      <c r="BF935" s="1"/>
      <c r="BG935" s="1"/>
      <c r="BH935" s="1"/>
      <c r="BI935" s="1"/>
      <c r="BJ935" s="1"/>
      <c r="BK935" s="1"/>
      <c r="BL935" s="1"/>
      <c r="BM935" s="1"/>
      <c r="BN935" s="1"/>
      <c r="BO935" s="1"/>
      <c r="BP935" s="1"/>
      <c r="BQ935" s="1"/>
      <c r="BR935" s="1"/>
      <c r="BS935" s="1"/>
      <c r="BT935" s="1"/>
      <c r="BU935" s="1"/>
      <c r="BV935" s="1"/>
      <c r="BW935" s="1"/>
      <c r="BX935" s="1"/>
      <c r="BY935" s="1"/>
      <c r="BZ935" s="1"/>
    </row>
    <row r="936" spans="1:78" s="59" customFormat="1" ht="105" x14ac:dyDescent="0.2">
      <c r="A936" s="45" t="str">
        <f t="shared" si="146"/>
        <v>EXT</v>
      </c>
      <c r="B936" s="131" t="s">
        <v>2079</v>
      </c>
      <c r="C936" s="131"/>
      <c r="D936" s="215" t="s">
        <v>3431</v>
      </c>
      <c r="E936" s="61" t="s">
        <v>41</v>
      </c>
      <c r="F936" s="282" t="e">
        <v>#N/A</v>
      </c>
      <c r="G936" s="62">
        <f t="shared" si="153"/>
        <v>5</v>
      </c>
      <c r="H936" s="62" t="s">
        <v>42</v>
      </c>
      <c r="I936" s="64" t="s">
        <v>2146</v>
      </c>
      <c r="J936" s="64"/>
      <c r="K936" s="65"/>
      <c r="L936" s="65"/>
      <c r="M936" s="65"/>
      <c r="N936" s="64"/>
      <c r="O936" s="66" t="s">
        <v>42</v>
      </c>
      <c r="P936" s="66" t="str">
        <f t="shared" si="154"/>
        <v>0..1</v>
      </c>
      <c r="Q936" s="6" t="s">
        <v>3921</v>
      </c>
      <c r="R936" s="67" t="s">
        <v>3922</v>
      </c>
      <c r="S936" s="66" t="s">
        <v>73</v>
      </c>
      <c r="T936" s="68" t="s">
        <v>56</v>
      </c>
      <c r="U936" s="62" t="s">
        <v>42</v>
      </c>
      <c r="V936" s="66"/>
      <c r="W936" s="69"/>
      <c r="X936" s="38"/>
      <c r="Y936" s="70" t="s">
        <v>47</v>
      </c>
      <c r="Z936" s="70" t="s">
        <v>48</v>
      </c>
      <c r="AA936" s="4"/>
      <c r="AB936" s="13" t="str">
        <f t="shared" si="144"/>
        <v>/rsm:CrossIndustryInvoice/rsm:SupplyChainTradeTransaction/ram:ApplicableHeaderTradeSettlement/ram:PayerTradeParty/ram:DefinedTradeContact</v>
      </c>
      <c r="AC936" s="13" t="str">
        <f t="shared" si="145"/>
        <v>/ram:DepartmentName</v>
      </c>
      <c r="AD936" s="14">
        <f>COUNTIFS(R$4:R936,AB936)</f>
        <v>1</v>
      </c>
      <c r="AE936" s="1"/>
      <c r="AF936" s="61" t="str">
        <f t="shared" si="148"/>
        <v>EXT</v>
      </c>
      <c r="AG936" s="62">
        <f t="shared" si="150"/>
        <v>5</v>
      </c>
      <c r="AH936" s="62" t="str">
        <f t="shared" si="149"/>
        <v>0..1</v>
      </c>
      <c r="AI936" s="64" t="s">
        <v>3920</v>
      </c>
      <c r="AJ936" s="64"/>
      <c r="AK936" s="65"/>
      <c r="AL936" s="65"/>
      <c r="AM936" s="65"/>
      <c r="AN936" s="64"/>
      <c r="AO936" s="66" t="str">
        <f t="shared" si="147"/>
        <v>0..1</v>
      </c>
      <c r="AP936" s="66" t="str">
        <f t="shared" si="147"/>
        <v>0..1</v>
      </c>
      <c r="AQ936" s="6" t="str">
        <f t="shared" si="147"/>
        <v>/rsm:CrossIndustryInvoice
/rsm:SupplyChainTradeTransaction
/ram:ApplicableHeaderTradeSettlement
/ram:PayerTradeParty
/ram:DefinedTradeContact
/ram:DepartmentName</v>
      </c>
      <c r="AR936" s="67" t="str">
        <f t="shared" si="147"/>
        <v>/rsm:CrossIndustryInvoice/rsm:SupplyChainTradeTransaction/ram:ApplicableHeaderTradeSettlement/ram:PayerTradeParty/ram:DefinedTradeContact/ram:DepartmentName</v>
      </c>
      <c r="AS936" s="66" t="s">
        <v>73</v>
      </c>
      <c r="AT936" s="68" t="s">
        <v>56</v>
      </c>
      <c r="AU936" s="62" t="str">
        <f t="shared" si="151"/>
        <v>0..1</v>
      </c>
      <c r="AV936" s="66"/>
      <c r="AW936" s="69"/>
      <c r="AX936" s="7"/>
      <c r="AY936" s="70" t="str">
        <f t="shared" si="152"/>
        <v>EXTENDED</v>
      </c>
      <c r="AZ936" s="70" t="str">
        <f t="shared" si="152"/>
        <v>EXTENDED FR B2B</v>
      </c>
      <c r="BA936" s="1"/>
      <c r="BB936" s="57"/>
      <c r="BE936"/>
      <c r="BF936" s="1"/>
      <c r="BG936" s="1"/>
      <c r="BH936" s="1"/>
      <c r="BI936" s="1"/>
      <c r="BJ936" s="1"/>
      <c r="BK936" s="1"/>
      <c r="BL936" s="1"/>
      <c r="BM936" s="1"/>
      <c r="BN936" s="1"/>
      <c r="BO936" s="1"/>
      <c r="BP936" s="1"/>
      <c r="BQ936" s="1"/>
      <c r="BR936" s="1"/>
      <c r="BS936" s="1"/>
      <c r="BT936" s="1"/>
      <c r="BU936" s="1"/>
      <c r="BV936" s="1"/>
      <c r="BW936" s="1"/>
      <c r="BX936" s="1"/>
      <c r="BY936" s="1"/>
      <c r="BZ936" s="1"/>
    </row>
    <row r="937" spans="1:78" s="59" customFormat="1" ht="105" x14ac:dyDescent="0.2">
      <c r="A937" s="45" t="str">
        <f>IF(LEFT(E937,2)="BG","NO",IF(LEN(E937)-LEN(SUBSTITUTE(E937,"-",""))&gt;1,"NO",IF(E937="EXT","EXT","YES")))</f>
        <v>EXT</v>
      </c>
      <c r="B937" s="131" t="s">
        <v>2079</v>
      </c>
      <c r="C937" s="131"/>
      <c r="D937" s="215" t="s">
        <v>3431</v>
      </c>
      <c r="E937" s="61" t="s">
        <v>41</v>
      </c>
      <c r="F937" s="282" t="e">
        <v>#N/A</v>
      </c>
      <c r="G937" s="62">
        <f t="shared" si="153"/>
        <v>5</v>
      </c>
      <c r="H937" s="62" t="s">
        <v>42</v>
      </c>
      <c r="I937" s="64" t="s">
        <v>2907</v>
      </c>
      <c r="J937" s="64"/>
      <c r="K937" s="65" t="s">
        <v>938</v>
      </c>
      <c r="L937" s="65"/>
      <c r="M937" s="65" t="s">
        <v>35</v>
      </c>
      <c r="N937" s="64"/>
      <c r="O937" s="66" t="s">
        <v>42</v>
      </c>
      <c r="P937" s="66" t="str">
        <f>O937</f>
        <v>0..1</v>
      </c>
      <c r="Q937" s="6" t="s">
        <v>3923</v>
      </c>
      <c r="R937" s="67" t="s">
        <v>3924</v>
      </c>
      <c r="S937" s="66" t="s">
        <v>131</v>
      </c>
      <c r="T937" s="68" t="s">
        <v>56</v>
      </c>
      <c r="U937" s="62" t="s">
        <v>42</v>
      </c>
      <c r="V937" s="66"/>
      <c r="W937" s="69" t="s">
        <v>35</v>
      </c>
      <c r="X937" s="38"/>
      <c r="Y937" s="70" t="s">
        <v>47</v>
      </c>
      <c r="Z937" s="70" t="s">
        <v>48</v>
      </c>
      <c r="AA937" s="57"/>
      <c r="AB937" s="13" t="str">
        <f>IF(ISERROR(FIND("/",R937)),R937,LEFT(R937,FIND(CHAR(1),SUBSTITUTE(R937,"/",CHAR(1),LEN(R937)-LEN(SUBSTITUTE(R937,"/",""))))-1))</f>
        <v>/rsm:CrossIndustryInvoice/rsm:SupplyChainTradeTransaction/ram:ApplicableHeaderTradeSettlement/ram:PayerTradeParty/ram:DefinedTradeContact</v>
      </c>
      <c r="AC937" s="13" t="str">
        <f>IF(ISERROR(FIND("/",R937)),R937,MID(R937, FIND(CHAR(1),SUBSTITUTE(R937,"/",CHAR(1), LEN(R937)-LEN(SUBSTITUTE(R937,"/","")))), LEN(R937)))</f>
        <v>/ram:TypeCode</v>
      </c>
      <c r="AD937" s="14">
        <f>COUNTIFS(R$4:R937,AB937)</f>
        <v>1</v>
      </c>
      <c r="AE937" s="57"/>
      <c r="AF937" s="61" t="str">
        <f t="shared" si="148"/>
        <v>EXT</v>
      </c>
      <c r="AG937" s="62">
        <f t="shared" si="150"/>
        <v>5</v>
      </c>
      <c r="AH937" s="62" t="str">
        <f t="shared" si="149"/>
        <v>0..1</v>
      </c>
      <c r="AI937" s="64" t="s">
        <v>2910</v>
      </c>
      <c r="AJ937" s="64"/>
      <c r="AK937" s="65" t="s">
        <v>942</v>
      </c>
      <c r="AL937" s="65"/>
      <c r="AM937" s="65" t="s">
        <v>35</v>
      </c>
      <c r="AN937" s="64"/>
      <c r="AO937" s="66" t="str">
        <f t="shared" si="147"/>
        <v>0..1</v>
      </c>
      <c r="AP937" s="66" t="str">
        <f t="shared" si="147"/>
        <v>0..1</v>
      </c>
      <c r="AQ937" s="6" t="str">
        <f t="shared" si="147"/>
        <v>/rsm:CrossIndustryInvoice
/rsm:SupplyChainTradeTransaction
/ram:ApplicableHeaderTradeSettlement
/ram:PayerTradeParty
/ram:DefinedTradeContact
/ram:TypeCode</v>
      </c>
      <c r="AR937" s="67" t="str">
        <f t="shared" si="147"/>
        <v>/rsm:CrossIndustryInvoice/rsm:SupplyChainTradeTransaction/ram:ApplicableHeaderTradeSettlement/ram:PayerTradeParty/ram:DefinedTradeContact/ram:TypeCode</v>
      </c>
      <c r="AS937" s="66" t="s">
        <v>131</v>
      </c>
      <c r="AT937" s="68" t="s">
        <v>56</v>
      </c>
      <c r="AU937" s="62" t="str">
        <f t="shared" si="151"/>
        <v>0..1</v>
      </c>
      <c r="AV937" s="66"/>
      <c r="AW937" s="69" t="s">
        <v>35</v>
      </c>
      <c r="AX937" s="7"/>
      <c r="AY937" s="70" t="str">
        <f t="shared" si="152"/>
        <v>EXTENDED</v>
      </c>
      <c r="AZ937" s="70" t="str">
        <f t="shared" si="152"/>
        <v>EXTENDED FR B2B</v>
      </c>
      <c r="BA937" s="1"/>
      <c r="BB937" s="57"/>
      <c r="BE937"/>
      <c r="BF937" s="1"/>
      <c r="BG937" s="1"/>
      <c r="BH937" s="1"/>
      <c r="BI937" s="1"/>
      <c r="BJ937" s="1"/>
      <c r="BK937" s="1"/>
      <c r="BL937" s="1"/>
      <c r="BM937" s="1"/>
      <c r="BN937" s="1"/>
      <c r="BO937" s="1"/>
      <c r="BP937" s="1"/>
      <c r="BQ937" s="1"/>
      <c r="BR937" s="1"/>
      <c r="BS937" s="1"/>
      <c r="BT937" s="1"/>
      <c r="BU937" s="1"/>
      <c r="BV937" s="1"/>
      <c r="BW937" s="1"/>
      <c r="BX937" s="1"/>
      <c r="BY937" s="1"/>
      <c r="BZ937" s="1"/>
    </row>
    <row r="938" spans="1:78" s="59" customFormat="1" ht="105" x14ac:dyDescent="0.2">
      <c r="A938" s="45" t="str">
        <f t="shared" ref="A938:A957" si="155">IF(LEFT(E938,2)="BG","NO",IF(LEN(E938)-LEN(SUBSTITUTE(E938,"-",""))&gt;1,"NO",IF(E938="EXT","EXT","YES")))</f>
        <v>EXT</v>
      </c>
      <c r="B938" s="131" t="s">
        <v>2079</v>
      </c>
      <c r="C938" s="131"/>
      <c r="D938" s="215" t="s">
        <v>3431</v>
      </c>
      <c r="E938" s="61" t="s">
        <v>41</v>
      </c>
      <c r="F938" s="282" t="e">
        <v>#N/A</v>
      </c>
      <c r="G938" s="62">
        <f t="shared" si="153"/>
        <v>5</v>
      </c>
      <c r="H938" s="62" t="s">
        <v>42</v>
      </c>
      <c r="I938" s="193" t="s">
        <v>2153</v>
      </c>
      <c r="J938" s="64"/>
      <c r="K938" s="65"/>
      <c r="L938" s="65"/>
      <c r="M938" s="65"/>
      <c r="N938" s="64"/>
      <c r="O938" s="66" t="s">
        <v>42</v>
      </c>
      <c r="P938" s="66" t="str">
        <f t="shared" ref="P938:P1001" si="156">O938</f>
        <v>0..1</v>
      </c>
      <c r="Q938" s="6" t="s">
        <v>3925</v>
      </c>
      <c r="R938" s="67" t="s">
        <v>3926</v>
      </c>
      <c r="S938" s="66"/>
      <c r="T938" s="68"/>
      <c r="U938" s="62" t="s">
        <v>42</v>
      </c>
      <c r="V938" s="66"/>
      <c r="W938" s="69"/>
      <c r="X938" s="38"/>
      <c r="Y938" s="70" t="s">
        <v>47</v>
      </c>
      <c r="Z938" s="70" t="s">
        <v>48</v>
      </c>
      <c r="AA938" s="4"/>
      <c r="AB938" s="13" t="str">
        <f t="shared" ref="AB938:AB957" si="157">IF(ISERROR(FIND("/",R938)),R938,LEFT(R938,FIND(CHAR(1),SUBSTITUTE(R938,"/",CHAR(1),LEN(R938)-LEN(SUBSTITUTE(R938,"/",""))))-1))</f>
        <v>/rsm:CrossIndustryInvoice/rsm:SupplyChainTradeTransaction/ram:ApplicableHeaderTradeSettlement/ram:PayerTradeParty/ram:DefinedTradeContact</v>
      </c>
      <c r="AC938" s="13" t="str">
        <f t="shared" ref="AC938:AC957" si="158">IF(ISERROR(FIND("/",R938)),R938,MID(R938, FIND(CHAR(1),SUBSTITUTE(R938,"/",CHAR(1), LEN(R938)-LEN(SUBSTITUTE(R938,"/","")))), LEN(R938)))</f>
        <v>/ram:TelephoneUniversalCommunication</v>
      </c>
      <c r="AD938" s="14">
        <f>COUNTIFS(R$4:R938,AB938)</f>
        <v>1</v>
      </c>
      <c r="AE938" s="1"/>
      <c r="AF938" s="61" t="str">
        <f t="shared" si="148"/>
        <v>EXT</v>
      </c>
      <c r="AG938" s="62">
        <f t="shared" si="150"/>
        <v>5</v>
      </c>
      <c r="AH938" s="62" t="str">
        <f t="shared" si="149"/>
        <v>0..1</v>
      </c>
      <c r="AI938" s="193" t="s">
        <v>946</v>
      </c>
      <c r="AJ938" s="64"/>
      <c r="AK938" s="65"/>
      <c r="AL938" s="65"/>
      <c r="AM938" s="65"/>
      <c r="AN938" s="64"/>
      <c r="AO938" s="66" t="str">
        <f t="shared" si="147"/>
        <v>0..1</v>
      </c>
      <c r="AP938" s="66" t="str">
        <f t="shared" si="147"/>
        <v>0..1</v>
      </c>
      <c r="AQ938" s="6" t="str">
        <f t="shared" si="147"/>
        <v>/rsm:CrossIndustryInvoice
/rsm:SupplyChainTradeTransaction
/ram:ApplicableHeaderTradeSettlement
/ram:PayerTradeParty
/ram:DefinedTradeContact
/ram:TelephoneUniversalCommunication</v>
      </c>
      <c r="AR938" s="67" t="str">
        <f t="shared" si="147"/>
        <v>/rsm:CrossIndustryInvoice/rsm:SupplyChainTradeTransaction/ram:ApplicableHeaderTradeSettlement/ram:PayerTradeParty/ram:DefinedTradeContact/ram:TelephoneUniversalCommunication</v>
      </c>
      <c r="AS938" s="66"/>
      <c r="AT938" s="68"/>
      <c r="AU938" s="62" t="str">
        <f t="shared" si="151"/>
        <v>0..1</v>
      </c>
      <c r="AV938" s="66"/>
      <c r="AW938" s="69"/>
      <c r="AX938" s="7"/>
      <c r="AY938" s="70" t="str">
        <f t="shared" si="152"/>
        <v>EXTENDED</v>
      </c>
      <c r="AZ938" s="70" t="str">
        <f t="shared" si="152"/>
        <v>EXTENDED FR B2B</v>
      </c>
      <c r="BA938" s="1"/>
      <c r="BB938" s="57"/>
      <c r="BE938"/>
      <c r="BF938" s="1"/>
      <c r="BG938" s="1"/>
      <c r="BH938" s="1"/>
      <c r="BI938" s="1"/>
      <c r="BJ938" s="1"/>
      <c r="BK938" s="1"/>
      <c r="BL938" s="1"/>
      <c r="BM938" s="1"/>
      <c r="BN938" s="1"/>
      <c r="BO938" s="1"/>
      <c r="BP938" s="1"/>
      <c r="BQ938" s="1"/>
      <c r="BR938" s="1"/>
      <c r="BS938" s="1"/>
      <c r="BT938" s="1"/>
      <c r="BU938" s="1"/>
      <c r="BV938" s="1"/>
      <c r="BW938" s="1"/>
      <c r="BX938" s="1"/>
      <c r="BY938" s="1"/>
      <c r="BZ938" s="1"/>
    </row>
    <row r="939" spans="1:78" s="59" customFormat="1" ht="120" x14ac:dyDescent="0.2">
      <c r="A939" s="45" t="str">
        <f t="shared" si="155"/>
        <v>EXT</v>
      </c>
      <c r="B939" s="131" t="s">
        <v>2079</v>
      </c>
      <c r="C939" s="131"/>
      <c r="D939" s="215" t="s">
        <v>3431</v>
      </c>
      <c r="E939" s="61" t="s">
        <v>41</v>
      </c>
      <c r="F939" s="282" t="s">
        <v>5054</v>
      </c>
      <c r="G939" s="62">
        <f t="shared" si="153"/>
        <v>6</v>
      </c>
      <c r="H939" s="62" t="s">
        <v>32</v>
      </c>
      <c r="I939" s="64" t="s">
        <v>2156</v>
      </c>
      <c r="J939" s="64"/>
      <c r="K939" s="65"/>
      <c r="L939" s="65"/>
      <c r="M939" s="65"/>
      <c r="N939" s="64"/>
      <c r="O939" s="66" t="s">
        <v>32</v>
      </c>
      <c r="P939" s="66" t="str">
        <f t="shared" si="156"/>
        <v>1..1</v>
      </c>
      <c r="Q939" s="6" t="s">
        <v>3927</v>
      </c>
      <c r="R939" s="67" t="s">
        <v>3928</v>
      </c>
      <c r="S939" s="66" t="s">
        <v>73</v>
      </c>
      <c r="T939" s="68" t="s">
        <v>56</v>
      </c>
      <c r="U939" s="62" t="s">
        <v>42</v>
      </c>
      <c r="V939" s="66"/>
      <c r="W939" s="69"/>
      <c r="X939" s="38"/>
      <c r="Y939" s="70" t="s">
        <v>47</v>
      </c>
      <c r="Z939" s="70" t="s">
        <v>48</v>
      </c>
      <c r="AA939" s="4"/>
      <c r="AB939" s="13" t="str">
        <f t="shared" si="157"/>
        <v>/rsm:CrossIndustryInvoice/rsm:SupplyChainTradeTransaction/ram:ApplicableHeaderTradeSettlement/ram:PayerTradeParty/ram:DefinedTradeContact/ram:TelephoneUniversalCommunication</v>
      </c>
      <c r="AC939" s="13" t="str">
        <f t="shared" si="158"/>
        <v>/ram:CompleteNumber</v>
      </c>
      <c r="AD939" s="14">
        <f>COUNTIFS(R$4:R939,AB939)</f>
        <v>1</v>
      </c>
      <c r="AE939" s="1"/>
      <c r="AF939" s="61" t="str">
        <f t="shared" si="148"/>
        <v>EXT</v>
      </c>
      <c r="AG939" s="62">
        <f t="shared" si="150"/>
        <v>6</v>
      </c>
      <c r="AH939" s="62" t="str">
        <f t="shared" si="149"/>
        <v>1..1</v>
      </c>
      <c r="AI939" s="64" t="s">
        <v>3806</v>
      </c>
      <c r="AJ939" s="64"/>
      <c r="AK939" s="65"/>
      <c r="AL939" s="65" t="s">
        <v>3807</v>
      </c>
      <c r="AM939" s="65"/>
      <c r="AN939" s="64"/>
      <c r="AO939" s="66" t="str">
        <f t="shared" si="147"/>
        <v>1..1</v>
      </c>
      <c r="AP939" s="66" t="str">
        <f t="shared" si="147"/>
        <v>1..1</v>
      </c>
      <c r="AQ939" s="6" t="str">
        <f t="shared" si="147"/>
        <v>/rsm:CrossIndustryInvoice
/rsm:SupplyChainTradeTransaction
/ram:ApplicableHeaderTradeSettlement
/ram:PayerTradeParty
/ram:DefinedTradeContact
/ram:TelephoneUniversalCommunication
/ram:CompleteNumber</v>
      </c>
      <c r="AR939" s="67" t="str">
        <f t="shared" si="147"/>
        <v>/rsm:CrossIndustryInvoice/rsm:SupplyChainTradeTransaction/ram:ApplicableHeaderTradeSettlement/ram:PayerTradeParty/ram:DefinedTradeContact/ram:TelephoneUniversalCommunication/ram:CompleteNumber</v>
      </c>
      <c r="AS939" s="66" t="s">
        <v>73</v>
      </c>
      <c r="AT939" s="68" t="s">
        <v>56</v>
      </c>
      <c r="AU939" s="62" t="str">
        <f t="shared" si="151"/>
        <v>0..1</v>
      </c>
      <c r="AV939" s="66"/>
      <c r="AW939" s="69"/>
      <c r="AX939" s="7"/>
      <c r="AY939" s="70" t="str">
        <f t="shared" si="152"/>
        <v>EXTENDED</v>
      </c>
      <c r="AZ939" s="70" t="str">
        <f t="shared" si="152"/>
        <v>EXTENDED FR B2B</v>
      </c>
      <c r="BA939" s="1"/>
      <c r="BB939" s="57"/>
      <c r="BE939"/>
      <c r="BF939" s="1"/>
      <c r="BG939" s="1"/>
      <c r="BH939" s="1"/>
      <c r="BI939" s="1"/>
      <c r="BJ939" s="1"/>
      <c r="BK939" s="1"/>
      <c r="BL939" s="1"/>
      <c r="BM939" s="1"/>
      <c r="BN939" s="1"/>
      <c r="BO939" s="1"/>
      <c r="BP939" s="1"/>
      <c r="BQ939" s="1"/>
      <c r="BR939" s="1"/>
      <c r="BS939" s="1"/>
      <c r="BT939" s="1"/>
      <c r="BU939" s="1"/>
      <c r="BV939" s="1"/>
      <c r="BW939" s="1"/>
      <c r="BX939" s="1"/>
      <c r="BY939" s="1"/>
      <c r="BZ939" s="1"/>
    </row>
    <row r="940" spans="1:78" s="59" customFormat="1" ht="105" x14ac:dyDescent="0.2">
      <c r="A940" s="45" t="str">
        <f t="shared" si="155"/>
        <v>EXT</v>
      </c>
      <c r="B940" s="131" t="s">
        <v>2079</v>
      </c>
      <c r="C940" s="131"/>
      <c r="D940" s="215" t="s">
        <v>3431</v>
      </c>
      <c r="E940" s="61" t="s">
        <v>41</v>
      </c>
      <c r="F940" s="282" t="e">
        <v>#N/A</v>
      </c>
      <c r="G940" s="62">
        <f t="shared" si="153"/>
        <v>5</v>
      </c>
      <c r="H940" s="62" t="s">
        <v>42</v>
      </c>
      <c r="I940" s="193" t="s">
        <v>2159</v>
      </c>
      <c r="J940" s="64"/>
      <c r="K940" s="65"/>
      <c r="L940" s="65"/>
      <c r="M940" s="65"/>
      <c r="N940" s="64"/>
      <c r="O940" s="66" t="s">
        <v>42</v>
      </c>
      <c r="P940" s="66" t="str">
        <f t="shared" si="156"/>
        <v>0..1</v>
      </c>
      <c r="Q940" s="6" t="s">
        <v>3929</v>
      </c>
      <c r="R940" s="67" t="s">
        <v>3930</v>
      </c>
      <c r="S940" s="66"/>
      <c r="T940" s="68"/>
      <c r="U940" s="62" t="s">
        <v>42</v>
      </c>
      <c r="V940" s="66"/>
      <c r="W940" s="69"/>
      <c r="X940" s="38"/>
      <c r="Y940" s="70" t="s">
        <v>47</v>
      </c>
      <c r="Z940" s="70" t="s">
        <v>47</v>
      </c>
      <c r="AA940" s="4"/>
      <c r="AB940" s="13" t="str">
        <f t="shared" si="157"/>
        <v>/rsm:CrossIndustryInvoice/rsm:SupplyChainTradeTransaction/ram:ApplicableHeaderTradeSettlement/ram:PayerTradeParty/ram:DefinedTradeContact</v>
      </c>
      <c r="AC940" s="13" t="str">
        <f t="shared" si="158"/>
        <v>/ram:FaxUniversalCommunication</v>
      </c>
      <c r="AD940" s="14">
        <f>COUNTIFS(R$4:R940,AB940)</f>
        <v>1</v>
      </c>
      <c r="AE940" s="1"/>
      <c r="AF940" s="61" t="str">
        <f t="shared" si="148"/>
        <v>EXT</v>
      </c>
      <c r="AG940" s="62">
        <f t="shared" si="150"/>
        <v>5</v>
      </c>
      <c r="AH940" s="62" t="str">
        <f t="shared" si="149"/>
        <v>0..1</v>
      </c>
      <c r="AI940" s="193" t="s">
        <v>954</v>
      </c>
      <c r="AJ940" s="64"/>
      <c r="AK940" s="65"/>
      <c r="AL940" s="65"/>
      <c r="AM940" s="65"/>
      <c r="AN940" s="64"/>
      <c r="AO940" s="66" t="str">
        <f t="shared" si="147"/>
        <v>0..1</v>
      </c>
      <c r="AP940" s="66" t="str">
        <f t="shared" si="147"/>
        <v>0..1</v>
      </c>
      <c r="AQ940" s="6" t="str">
        <f t="shared" si="147"/>
        <v>/rsm:CrossIndustryInvoice
/rsm:SupplyChainTradeTransaction
/ram:ApplicableHeaderTradeSettlement
/ram:PayerTradeParty
/ram:DefinedTradeContact
/ram:FaxUniversalCommunication</v>
      </c>
      <c r="AR940" s="67" t="str">
        <f t="shared" si="147"/>
        <v>/rsm:CrossIndustryInvoice/rsm:SupplyChainTradeTransaction/ram:ApplicableHeaderTradeSettlement/ram:PayerTradeParty/ram:DefinedTradeContact/ram:FaxUniversalCommunication</v>
      </c>
      <c r="AS940" s="66"/>
      <c r="AT940" s="68"/>
      <c r="AU940" s="62" t="str">
        <f t="shared" si="151"/>
        <v>0..1</v>
      </c>
      <c r="AV940" s="66"/>
      <c r="AW940" s="69"/>
      <c r="AX940" s="7"/>
      <c r="AY940" s="70" t="str">
        <f t="shared" si="152"/>
        <v>EXTENDED</v>
      </c>
      <c r="AZ940" s="70" t="str">
        <f t="shared" si="152"/>
        <v>EXTENDED</v>
      </c>
      <c r="BA940" s="1"/>
      <c r="BB940" s="57"/>
      <c r="BE940"/>
      <c r="BF940" s="1"/>
      <c r="BG940" s="1"/>
      <c r="BH940" s="1"/>
      <c r="BI940" s="1"/>
      <c r="BJ940" s="1"/>
      <c r="BK940" s="1"/>
      <c r="BL940" s="1"/>
      <c r="BM940" s="1"/>
      <c r="BN940" s="1"/>
      <c r="BO940" s="1"/>
      <c r="BP940" s="1"/>
      <c r="BQ940" s="1"/>
      <c r="BR940" s="1"/>
      <c r="BS940" s="1"/>
      <c r="BT940" s="1"/>
      <c r="BU940" s="1"/>
      <c r="BV940" s="1"/>
      <c r="BW940" s="1"/>
      <c r="BX940" s="1"/>
      <c r="BY940" s="1"/>
      <c r="BZ940" s="1"/>
    </row>
    <row r="941" spans="1:78" s="59" customFormat="1" ht="120" x14ac:dyDescent="0.2">
      <c r="A941" s="45" t="str">
        <f t="shared" si="155"/>
        <v>EXT</v>
      </c>
      <c r="B941" s="131" t="s">
        <v>2079</v>
      </c>
      <c r="C941" s="131"/>
      <c r="D941" s="215" t="s">
        <v>3431</v>
      </c>
      <c r="E941" s="61" t="s">
        <v>41</v>
      </c>
      <c r="F941" s="282" t="e">
        <v>#N/A</v>
      </c>
      <c r="G941" s="62">
        <f t="shared" si="153"/>
        <v>6</v>
      </c>
      <c r="H941" s="62" t="s">
        <v>32</v>
      </c>
      <c r="I941" s="64" t="s">
        <v>2162</v>
      </c>
      <c r="J941" s="64"/>
      <c r="K941" s="65"/>
      <c r="L941" s="65"/>
      <c r="M941" s="65"/>
      <c r="N941" s="64"/>
      <c r="O941" s="66" t="s">
        <v>32</v>
      </c>
      <c r="P941" s="66" t="str">
        <f t="shared" si="156"/>
        <v>1..1</v>
      </c>
      <c r="Q941" s="6" t="s">
        <v>3931</v>
      </c>
      <c r="R941" s="67" t="s">
        <v>3932</v>
      </c>
      <c r="S941" s="66" t="s">
        <v>73</v>
      </c>
      <c r="T941" s="68" t="s">
        <v>56</v>
      </c>
      <c r="U941" s="62" t="s">
        <v>42</v>
      </c>
      <c r="V941" s="66"/>
      <c r="W941" s="69"/>
      <c r="X941" s="38"/>
      <c r="Y941" s="70" t="s">
        <v>47</v>
      </c>
      <c r="Z941" s="70" t="s">
        <v>47</v>
      </c>
      <c r="AA941" s="4"/>
      <c r="AB941" s="13" t="str">
        <f t="shared" si="157"/>
        <v>/rsm:CrossIndustryInvoice/rsm:SupplyChainTradeTransaction/ram:ApplicableHeaderTradeSettlement/ram:PayerTradeParty/ram:DefinedTradeContact/ram:FaxUniversalCommunication</v>
      </c>
      <c r="AC941" s="13" t="str">
        <f t="shared" si="158"/>
        <v>/ram:CompleteNumber</v>
      </c>
      <c r="AD941" s="14">
        <f>COUNTIFS(R$4:R941,AB941)</f>
        <v>1</v>
      </c>
      <c r="AE941" s="1"/>
      <c r="AF941" s="61" t="str">
        <f t="shared" si="148"/>
        <v>EXT</v>
      </c>
      <c r="AG941" s="62">
        <f t="shared" si="150"/>
        <v>6</v>
      </c>
      <c r="AH941" s="62" t="str">
        <f t="shared" si="149"/>
        <v>1..1</v>
      </c>
      <c r="AI941" s="64" t="s">
        <v>3812</v>
      </c>
      <c r="AJ941" s="64"/>
      <c r="AK941" s="65"/>
      <c r="AL941" s="65"/>
      <c r="AM941" s="65"/>
      <c r="AN941" s="64"/>
      <c r="AO941" s="66" t="str">
        <f t="shared" si="147"/>
        <v>1..1</v>
      </c>
      <c r="AP941" s="66" t="str">
        <f t="shared" si="147"/>
        <v>1..1</v>
      </c>
      <c r="AQ941" s="6" t="str">
        <f t="shared" si="147"/>
        <v>/rsm:CrossIndustryInvoice
/rsm:SupplyChainTradeTransaction
/ram:ApplicableHeaderTradeSettlement
/ram:PayerTradeParty
/ram:DefinedTradeContact
/ram:FaxUniversalCommunication
/ram:CompleteNumber</v>
      </c>
      <c r="AR941" s="67" t="str">
        <f t="shared" si="147"/>
        <v>/rsm:CrossIndustryInvoice/rsm:SupplyChainTradeTransaction/ram:ApplicableHeaderTradeSettlement/ram:PayerTradeParty/ram:DefinedTradeContact/ram:FaxUniversalCommunication/ram:CompleteNumber</v>
      </c>
      <c r="AS941" s="66" t="s">
        <v>73</v>
      </c>
      <c r="AT941" s="68" t="s">
        <v>56</v>
      </c>
      <c r="AU941" s="62" t="str">
        <f t="shared" si="151"/>
        <v>0..1</v>
      </c>
      <c r="AV941" s="66"/>
      <c r="AW941" s="69"/>
      <c r="AX941" s="7"/>
      <c r="AY941" s="70" t="str">
        <f t="shared" si="152"/>
        <v>EXTENDED</v>
      </c>
      <c r="AZ941" s="70" t="str">
        <f t="shared" si="152"/>
        <v>EXTENDED</v>
      </c>
      <c r="BA941" s="1"/>
      <c r="BB941" s="57"/>
      <c r="BE941"/>
      <c r="BF941" s="1"/>
      <c r="BG941" s="1"/>
      <c r="BH941" s="1"/>
      <c r="BI941" s="1"/>
      <c r="BJ941" s="1"/>
      <c r="BK941" s="1"/>
      <c r="BL941" s="1"/>
      <c r="BM941" s="1"/>
      <c r="BN941" s="1"/>
      <c r="BO941" s="1"/>
      <c r="BP941" s="1"/>
      <c r="BQ941" s="1"/>
      <c r="BR941" s="1"/>
      <c r="BS941" s="1"/>
      <c r="BT941" s="1"/>
      <c r="BU941" s="1"/>
      <c r="BV941" s="1"/>
      <c r="BW941" s="1"/>
      <c r="BX941" s="1"/>
      <c r="BY941" s="1"/>
      <c r="BZ941" s="1"/>
    </row>
    <row r="942" spans="1:78" s="59" customFormat="1" ht="105" x14ac:dyDescent="0.2">
      <c r="A942" s="45" t="str">
        <f t="shared" si="155"/>
        <v>EXT</v>
      </c>
      <c r="B942" s="131" t="s">
        <v>2079</v>
      </c>
      <c r="C942" s="131"/>
      <c r="D942" s="215" t="s">
        <v>3431</v>
      </c>
      <c r="E942" s="61" t="s">
        <v>41</v>
      </c>
      <c r="F942" s="282" t="e">
        <v>#N/A</v>
      </c>
      <c r="G942" s="62">
        <f t="shared" si="153"/>
        <v>5</v>
      </c>
      <c r="H942" s="62" t="s">
        <v>42</v>
      </c>
      <c r="I942" s="193" t="s">
        <v>2166</v>
      </c>
      <c r="J942" s="64"/>
      <c r="K942" s="65"/>
      <c r="L942" s="65"/>
      <c r="M942" s="65"/>
      <c r="N942" s="64"/>
      <c r="O942" s="66" t="s">
        <v>42</v>
      </c>
      <c r="P942" s="66" t="str">
        <f t="shared" si="156"/>
        <v>0..1</v>
      </c>
      <c r="Q942" s="6" t="s">
        <v>3933</v>
      </c>
      <c r="R942" s="67" t="s">
        <v>3934</v>
      </c>
      <c r="S942" s="66"/>
      <c r="T942" s="68"/>
      <c r="U942" s="62" t="s">
        <v>42</v>
      </c>
      <c r="V942" s="66"/>
      <c r="W942" s="69"/>
      <c r="X942" s="38"/>
      <c r="Y942" s="70" t="s">
        <v>47</v>
      </c>
      <c r="Z942" s="70" t="s">
        <v>48</v>
      </c>
      <c r="AA942" s="4"/>
      <c r="AB942" s="13" t="str">
        <f t="shared" si="157"/>
        <v>/rsm:CrossIndustryInvoice/rsm:SupplyChainTradeTransaction/ram:ApplicableHeaderTradeSettlement/ram:PayerTradeParty/ram:DefinedTradeContact</v>
      </c>
      <c r="AC942" s="13" t="str">
        <f t="shared" si="158"/>
        <v>/ram:EmailURIUniversalCommunication</v>
      </c>
      <c r="AD942" s="14">
        <f>COUNTIFS(R$4:R942,AB942)</f>
        <v>1</v>
      </c>
      <c r="AE942" s="1"/>
      <c r="AF942" s="61" t="str">
        <f t="shared" si="148"/>
        <v>EXT</v>
      </c>
      <c r="AG942" s="62">
        <f t="shared" si="150"/>
        <v>5</v>
      </c>
      <c r="AH942" s="62" t="str">
        <f t="shared" si="149"/>
        <v>0..1</v>
      </c>
      <c r="AI942" s="193" t="s">
        <v>962</v>
      </c>
      <c r="AJ942" s="64"/>
      <c r="AK942" s="65"/>
      <c r="AL942" s="65"/>
      <c r="AM942" s="65"/>
      <c r="AN942" s="64"/>
      <c r="AO942" s="66" t="str">
        <f t="shared" si="147"/>
        <v>0..1</v>
      </c>
      <c r="AP942" s="66" t="str">
        <f t="shared" si="147"/>
        <v>0..1</v>
      </c>
      <c r="AQ942" s="6" t="str">
        <f t="shared" si="147"/>
        <v>/rsm:CrossIndustryInvoice
/rsm:SupplyChainTradeTransaction
/ram:ApplicableHeaderTradeSettlement
/ram:PayerTradeParty
/ram:DefinedTradeContact
/ram:EmailURIUniversalCommunication</v>
      </c>
      <c r="AR942" s="67" t="str">
        <f t="shared" si="147"/>
        <v>/rsm:CrossIndustryInvoice/rsm:SupplyChainTradeTransaction/ram:ApplicableHeaderTradeSettlement/ram:PayerTradeParty/ram:DefinedTradeContact/ram:EmailURIUniversalCommunication</v>
      </c>
      <c r="AS942" s="66"/>
      <c r="AT942" s="68"/>
      <c r="AU942" s="62" t="str">
        <f t="shared" si="151"/>
        <v>0..1</v>
      </c>
      <c r="AV942" s="66"/>
      <c r="AW942" s="69"/>
      <c r="AX942" s="7"/>
      <c r="AY942" s="70" t="str">
        <f t="shared" si="152"/>
        <v>EXTENDED</v>
      </c>
      <c r="AZ942" s="70" t="str">
        <f t="shared" si="152"/>
        <v>EXTENDED FR B2B</v>
      </c>
      <c r="BA942" s="1"/>
      <c r="BB942" s="57"/>
      <c r="BE942"/>
      <c r="BF942" s="1"/>
      <c r="BG942" s="1"/>
      <c r="BH942" s="1"/>
      <c r="BI942" s="1"/>
      <c r="BJ942" s="1"/>
      <c r="BK942" s="1"/>
      <c r="BL942" s="1"/>
      <c r="BM942" s="1"/>
      <c r="BN942" s="1"/>
      <c r="BO942" s="1"/>
      <c r="BP942" s="1"/>
      <c r="BQ942" s="1"/>
      <c r="BR942" s="1"/>
      <c r="BS942" s="1"/>
      <c r="BT942" s="1"/>
      <c r="BU942" s="1"/>
      <c r="BV942" s="1"/>
      <c r="BW942" s="1"/>
      <c r="BX942" s="1"/>
      <c r="BY942" s="1"/>
      <c r="BZ942" s="1"/>
    </row>
    <row r="943" spans="1:78" s="59" customFormat="1" ht="120" x14ac:dyDescent="0.2">
      <c r="A943" s="45" t="str">
        <f t="shared" si="155"/>
        <v>EXT</v>
      </c>
      <c r="B943" s="131" t="s">
        <v>2079</v>
      </c>
      <c r="C943" s="131"/>
      <c r="D943" s="215" t="s">
        <v>3431</v>
      </c>
      <c r="E943" s="61" t="s">
        <v>41</v>
      </c>
      <c r="F943" s="282" t="s">
        <v>5055</v>
      </c>
      <c r="G943" s="62">
        <f t="shared" si="153"/>
        <v>6</v>
      </c>
      <c r="H943" s="62" t="s">
        <v>32</v>
      </c>
      <c r="I943" s="64" t="s">
        <v>2169</v>
      </c>
      <c r="J943" s="64"/>
      <c r="K943" s="65"/>
      <c r="L943" s="65"/>
      <c r="M943" s="65"/>
      <c r="N943" s="64"/>
      <c r="O943" s="66" t="s">
        <v>32</v>
      </c>
      <c r="P943" s="66" t="str">
        <f t="shared" si="156"/>
        <v>1..1</v>
      </c>
      <c r="Q943" s="6" t="s">
        <v>3935</v>
      </c>
      <c r="R943" s="67" t="s">
        <v>3936</v>
      </c>
      <c r="S943" s="66" t="s">
        <v>73</v>
      </c>
      <c r="T943" s="68" t="s">
        <v>56</v>
      </c>
      <c r="U943" s="62" t="s">
        <v>42</v>
      </c>
      <c r="V943" s="66"/>
      <c r="W943" s="69"/>
      <c r="X943" s="38"/>
      <c r="Y943" s="70" t="s">
        <v>47</v>
      </c>
      <c r="Z943" s="70" t="s">
        <v>48</v>
      </c>
      <c r="AA943" s="4"/>
      <c r="AB943" s="13" t="str">
        <f t="shared" si="157"/>
        <v>/rsm:CrossIndustryInvoice/rsm:SupplyChainTradeTransaction/ram:ApplicableHeaderTradeSettlement/ram:PayerTradeParty/ram:DefinedTradeContact/ram:EmailURIUniversalCommunication</v>
      </c>
      <c r="AC943" s="13" t="str">
        <f t="shared" si="158"/>
        <v>/ram:URIID</v>
      </c>
      <c r="AD943" s="14">
        <f>COUNTIFS(R$4:R943,AB943)</f>
        <v>1</v>
      </c>
      <c r="AE943" s="1"/>
      <c r="AF943" s="61" t="str">
        <f t="shared" si="148"/>
        <v>EXT</v>
      </c>
      <c r="AG943" s="62">
        <f t="shared" si="150"/>
        <v>6</v>
      </c>
      <c r="AH943" s="62" t="str">
        <f t="shared" si="149"/>
        <v>1..1</v>
      </c>
      <c r="AI943" s="64" t="s">
        <v>3817</v>
      </c>
      <c r="AJ943" s="64"/>
      <c r="AK943" s="65"/>
      <c r="AL943" s="65" t="s">
        <v>3818</v>
      </c>
      <c r="AM943" s="65"/>
      <c r="AN943" s="64"/>
      <c r="AO943" s="66" t="str">
        <f t="shared" si="147"/>
        <v>1..1</v>
      </c>
      <c r="AP943" s="66" t="str">
        <f t="shared" si="147"/>
        <v>1..1</v>
      </c>
      <c r="AQ943" s="6" t="str">
        <f t="shared" si="147"/>
        <v>/rsm:CrossIndustryInvoice
/rsm:SupplyChainTradeTransaction
/ram:ApplicableHeaderTradeSettlement
/ram:PayerTradeParty
/ram:DefinedTradeContact
/ram:EmailURIUniversalCommunication
/ram:URIID</v>
      </c>
      <c r="AR943" s="67" t="str">
        <f t="shared" si="147"/>
        <v>/rsm:CrossIndustryInvoice/rsm:SupplyChainTradeTransaction/ram:ApplicableHeaderTradeSettlement/ram:PayerTradeParty/ram:DefinedTradeContact/ram:EmailURIUniversalCommunication/ram:URIID</v>
      </c>
      <c r="AS943" s="66" t="s">
        <v>73</v>
      </c>
      <c r="AT943" s="68" t="s">
        <v>56</v>
      </c>
      <c r="AU943" s="62" t="str">
        <f t="shared" si="151"/>
        <v>0..1</v>
      </c>
      <c r="AV943" s="66"/>
      <c r="AW943" s="69"/>
      <c r="AX943" s="7"/>
      <c r="AY943" s="70" t="str">
        <f t="shared" si="152"/>
        <v>EXTENDED</v>
      </c>
      <c r="AZ943" s="70" t="str">
        <f t="shared" si="152"/>
        <v>EXTENDED FR B2B</v>
      </c>
      <c r="BA943" s="1"/>
      <c r="BB943" s="57"/>
      <c r="BE943"/>
      <c r="BF943" s="1"/>
      <c r="BG943" s="1"/>
      <c r="BH943" s="1"/>
      <c r="BI943" s="1"/>
      <c r="BJ943" s="1"/>
      <c r="BK943" s="1"/>
      <c r="BL943" s="1"/>
      <c r="BM943" s="1"/>
      <c r="BN943" s="1"/>
      <c r="BO943" s="1"/>
      <c r="BP943" s="1"/>
      <c r="BQ943" s="1"/>
      <c r="BR943" s="1"/>
      <c r="BS943" s="1"/>
      <c r="BT943" s="1"/>
      <c r="BU943" s="1"/>
      <c r="BV943" s="1"/>
      <c r="BW943" s="1"/>
      <c r="BX943" s="1"/>
      <c r="BY943" s="1"/>
      <c r="BZ943" s="1"/>
    </row>
    <row r="944" spans="1:78" s="59" customFormat="1" ht="90" x14ac:dyDescent="0.2">
      <c r="A944" s="45" t="str">
        <f t="shared" si="155"/>
        <v>EXT</v>
      </c>
      <c r="B944" s="131" t="s">
        <v>2079</v>
      </c>
      <c r="C944" s="131"/>
      <c r="D944" s="215" t="s">
        <v>3431</v>
      </c>
      <c r="E944" s="140" t="s">
        <v>41</v>
      </c>
      <c r="F944" s="296" t="e">
        <v>#N/A</v>
      </c>
      <c r="G944" s="141">
        <f t="shared" si="153"/>
        <v>4</v>
      </c>
      <c r="H944" s="141" t="s">
        <v>42</v>
      </c>
      <c r="I944" s="217" t="s">
        <v>3937</v>
      </c>
      <c r="J944" s="125"/>
      <c r="K944" s="126"/>
      <c r="L944" s="126"/>
      <c r="M944" s="126"/>
      <c r="N944" s="125"/>
      <c r="O944" s="124" t="s">
        <v>42</v>
      </c>
      <c r="P944" s="124" t="str">
        <f t="shared" si="156"/>
        <v>0..1</v>
      </c>
      <c r="Q944" s="142" t="s">
        <v>3938</v>
      </c>
      <c r="R944" s="143" t="s">
        <v>3939</v>
      </c>
      <c r="S944" s="124" t="s">
        <v>35</v>
      </c>
      <c r="T944" s="129" t="s">
        <v>56</v>
      </c>
      <c r="U944" s="141" t="s">
        <v>42</v>
      </c>
      <c r="V944" s="124"/>
      <c r="W944" s="130"/>
      <c r="X944" s="38"/>
      <c r="Y944" s="144" t="s">
        <v>47</v>
      </c>
      <c r="Z944" s="144" t="s">
        <v>48</v>
      </c>
      <c r="AA944" s="4"/>
      <c r="AB944" s="13" t="str">
        <f t="shared" si="157"/>
        <v>/rsm:CrossIndustryInvoice/rsm:SupplyChainTradeTransaction/ram:ApplicableHeaderTradeSettlement/ram:PayerTradeParty</v>
      </c>
      <c r="AC944" s="13" t="str">
        <f t="shared" si="158"/>
        <v>/ram:PostalTradeAddress</v>
      </c>
      <c r="AD944" s="14">
        <f>COUNTIFS(R$4:R944,AB944)</f>
        <v>1</v>
      </c>
      <c r="AE944" s="1"/>
      <c r="AF944" s="140" t="str">
        <f t="shared" si="148"/>
        <v>EXT</v>
      </c>
      <c r="AG944" s="141">
        <f t="shared" si="150"/>
        <v>4</v>
      </c>
      <c r="AH944" s="141" t="str">
        <f t="shared" si="149"/>
        <v>0..1</v>
      </c>
      <c r="AI944" s="217" t="s">
        <v>3822</v>
      </c>
      <c r="AJ944" s="125"/>
      <c r="AK944" s="126"/>
      <c r="AL944" s="126"/>
      <c r="AM944" s="126"/>
      <c r="AN944" s="125"/>
      <c r="AO944" s="124" t="str">
        <f t="shared" si="147"/>
        <v>0..1</v>
      </c>
      <c r="AP944" s="124" t="str">
        <f t="shared" si="147"/>
        <v>0..1</v>
      </c>
      <c r="AQ944" s="142" t="str">
        <f t="shared" si="147"/>
        <v>/rsm:CrossIndustryInvoice
/rsm:SupplyChainTradeTransaction
/ram:ApplicableHeaderTradeSettlement
/ram:PayerTradeParty
/ram:PostalTradeAddress</v>
      </c>
      <c r="AR944" s="143" t="str">
        <f t="shared" si="147"/>
        <v>/rsm:CrossIndustryInvoice/rsm:SupplyChainTradeTransaction/ram:ApplicableHeaderTradeSettlement/ram:PayerTradeParty/ram:PostalTradeAddress</v>
      </c>
      <c r="AS944" s="124" t="s">
        <v>35</v>
      </c>
      <c r="AT944" s="129" t="s">
        <v>56</v>
      </c>
      <c r="AU944" s="141" t="str">
        <f t="shared" si="151"/>
        <v>0..1</v>
      </c>
      <c r="AV944" s="124"/>
      <c r="AW944" s="130"/>
      <c r="AX944" s="7"/>
      <c r="AY944" s="144" t="str">
        <f t="shared" si="152"/>
        <v>EXTENDED</v>
      </c>
      <c r="AZ944" s="144" t="str">
        <f t="shared" si="152"/>
        <v>EXTENDED FR B2B</v>
      </c>
      <c r="BA944" s="1"/>
      <c r="BB944" s="57"/>
      <c r="BE944"/>
      <c r="BF944" s="1"/>
      <c r="BG944" s="1"/>
      <c r="BH944" s="1"/>
      <c r="BI944" s="1"/>
      <c r="BJ944" s="1"/>
      <c r="BK944" s="1"/>
      <c r="BL944" s="1"/>
      <c r="BM944" s="1"/>
      <c r="BN944" s="1"/>
      <c r="BO944" s="1"/>
      <c r="BP944" s="1"/>
      <c r="BQ944" s="1"/>
      <c r="BR944" s="1"/>
      <c r="BS944" s="1"/>
      <c r="BT944" s="1"/>
      <c r="BU944" s="1"/>
      <c r="BV944" s="1"/>
      <c r="BW944" s="1"/>
      <c r="BX944" s="1"/>
      <c r="BY944" s="1"/>
      <c r="BZ944" s="1"/>
    </row>
    <row r="945" spans="1:78" s="59" customFormat="1" ht="105" x14ac:dyDescent="0.2">
      <c r="A945" s="45" t="str">
        <f t="shared" si="155"/>
        <v>EXT</v>
      </c>
      <c r="B945" s="131" t="s">
        <v>2079</v>
      </c>
      <c r="C945" s="131"/>
      <c r="D945" s="215" t="s">
        <v>3431</v>
      </c>
      <c r="E945" s="61" t="s">
        <v>41</v>
      </c>
      <c r="F945" s="282" t="s">
        <v>5056</v>
      </c>
      <c r="G945" s="62">
        <f t="shared" si="153"/>
        <v>5</v>
      </c>
      <c r="H945" s="62" t="s">
        <v>42</v>
      </c>
      <c r="I945" s="64" t="s">
        <v>1634</v>
      </c>
      <c r="J945" s="64" t="s">
        <v>1635</v>
      </c>
      <c r="K945" s="65" t="s">
        <v>1636</v>
      </c>
      <c r="L945" s="65"/>
      <c r="M945" s="65"/>
      <c r="N945" s="64"/>
      <c r="O945" s="66" t="s">
        <v>42</v>
      </c>
      <c r="P945" s="66" t="str">
        <f t="shared" si="156"/>
        <v>0..1</v>
      </c>
      <c r="Q945" s="6" t="s">
        <v>3940</v>
      </c>
      <c r="R945" s="67" t="s">
        <v>3941</v>
      </c>
      <c r="S945" s="66" t="s">
        <v>73</v>
      </c>
      <c r="T945" s="68" t="s">
        <v>56</v>
      </c>
      <c r="U945" s="62" t="s">
        <v>42</v>
      </c>
      <c r="V945" s="66"/>
      <c r="W945" s="69"/>
      <c r="X945" s="38"/>
      <c r="Y945" s="70" t="s">
        <v>47</v>
      </c>
      <c r="Z945" s="70" t="s">
        <v>48</v>
      </c>
      <c r="AA945" s="4"/>
      <c r="AB945" s="13" t="str">
        <f t="shared" si="157"/>
        <v>/rsm:CrossIndustryInvoice/rsm:SupplyChainTradeTransaction/ram:ApplicableHeaderTradeSettlement/ram:PayerTradeParty/ram:PostalTradeAddress</v>
      </c>
      <c r="AC945" s="13" t="str">
        <f t="shared" si="158"/>
        <v>/ram:PostcodeCode</v>
      </c>
      <c r="AD945" s="14">
        <f>COUNTIFS(R$4:R945,AB945)</f>
        <v>1</v>
      </c>
      <c r="AE945" s="1"/>
      <c r="AF945" s="61" t="str">
        <f t="shared" si="148"/>
        <v>EXT</v>
      </c>
      <c r="AG945" s="62">
        <f t="shared" si="150"/>
        <v>5</v>
      </c>
      <c r="AH945" s="62" t="str">
        <f t="shared" si="149"/>
        <v>0..1</v>
      </c>
      <c r="AI945" s="64" t="s">
        <v>3825</v>
      </c>
      <c r="AJ945" s="64"/>
      <c r="AK945" s="65"/>
      <c r="AL945" s="65" t="s">
        <v>3826</v>
      </c>
      <c r="AM945" s="65"/>
      <c r="AN945" s="64"/>
      <c r="AO945" s="66" t="str">
        <f t="shared" si="147"/>
        <v>0..1</v>
      </c>
      <c r="AP945" s="66" t="str">
        <f t="shared" si="147"/>
        <v>0..1</v>
      </c>
      <c r="AQ945" s="6" t="str">
        <f t="shared" si="147"/>
        <v>/rsm:CrossIndustryInvoice
/rsm:SupplyChainTradeTransaction
/ram:ApplicableHeaderTradeSettlement
/ram:PayerTradeParty
/ram:PostalTradeAddress
/ram:PostcodeCode</v>
      </c>
      <c r="AR945" s="67" t="str">
        <f t="shared" ref="AR945:AR959" si="159">R945</f>
        <v>/rsm:CrossIndustryInvoice/rsm:SupplyChainTradeTransaction/ram:ApplicableHeaderTradeSettlement/ram:PayerTradeParty/ram:PostalTradeAddress/ram:PostcodeCode</v>
      </c>
      <c r="AS945" s="66" t="s">
        <v>73</v>
      </c>
      <c r="AT945" s="68" t="s">
        <v>56</v>
      </c>
      <c r="AU945" s="62" t="str">
        <f t="shared" si="151"/>
        <v>0..1</v>
      </c>
      <c r="AV945" s="66"/>
      <c r="AW945" s="69"/>
      <c r="AX945" s="7"/>
      <c r="AY945" s="70" t="str">
        <f t="shared" si="152"/>
        <v>EXTENDED</v>
      </c>
      <c r="AZ945" s="70" t="str">
        <f t="shared" si="152"/>
        <v>EXTENDED FR B2B</v>
      </c>
      <c r="BA945" s="1"/>
      <c r="BB945" s="57"/>
      <c r="BE945"/>
      <c r="BF945" s="1"/>
      <c r="BG945" s="1"/>
      <c r="BH945" s="1"/>
      <c r="BI945" s="1"/>
      <c r="BJ945" s="1"/>
      <c r="BK945" s="1"/>
      <c r="BL945" s="1"/>
      <c r="BM945" s="1"/>
      <c r="BN945" s="1"/>
      <c r="BO945" s="1"/>
      <c r="BP945" s="1"/>
      <c r="BQ945" s="1"/>
      <c r="BR945" s="1"/>
      <c r="BS945" s="1"/>
      <c r="BT945" s="1"/>
      <c r="BU945" s="1"/>
      <c r="BV945" s="1"/>
      <c r="BW945" s="1"/>
      <c r="BX945" s="1"/>
      <c r="BY945" s="1"/>
      <c r="BZ945" s="1"/>
    </row>
    <row r="946" spans="1:78" s="59" customFormat="1" ht="105" x14ac:dyDescent="0.2">
      <c r="A946" s="45" t="str">
        <f t="shared" si="155"/>
        <v>EXT</v>
      </c>
      <c r="B946" s="131" t="s">
        <v>2079</v>
      </c>
      <c r="C946" s="131"/>
      <c r="D946" s="215" t="s">
        <v>3431</v>
      </c>
      <c r="E946" s="61" t="s">
        <v>41</v>
      </c>
      <c r="F946" s="282" t="s">
        <v>5057</v>
      </c>
      <c r="G946" s="62">
        <f t="shared" si="153"/>
        <v>5</v>
      </c>
      <c r="H946" s="62" t="s">
        <v>42</v>
      </c>
      <c r="I946" s="64" t="s">
        <v>1640</v>
      </c>
      <c r="J946" s="64" t="s">
        <v>1641</v>
      </c>
      <c r="K946" s="65" t="s">
        <v>1642</v>
      </c>
      <c r="L946" s="65"/>
      <c r="M946" s="65"/>
      <c r="N946" s="64"/>
      <c r="O946" s="66" t="s">
        <v>42</v>
      </c>
      <c r="P946" s="66" t="str">
        <f t="shared" si="156"/>
        <v>0..1</v>
      </c>
      <c r="Q946" s="6" t="s">
        <v>3942</v>
      </c>
      <c r="R946" s="67" t="s">
        <v>3943</v>
      </c>
      <c r="S946" s="66" t="s">
        <v>73</v>
      </c>
      <c r="T946" s="68" t="s">
        <v>56</v>
      </c>
      <c r="U946" s="62" t="s">
        <v>42</v>
      </c>
      <c r="V946" s="66"/>
      <c r="W946" s="69"/>
      <c r="X946" s="38"/>
      <c r="Y946" s="70" t="s">
        <v>47</v>
      </c>
      <c r="Z946" s="70" t="s">
        <v>48</v>
      </c>
      <c r="AA946" s="4"/>
      <c r="AB946" s="13" t="str">
        <f t="shared" si="157"/>
        <v>/rsm:CrossIndustryInvoice/rsm:SupplyChainTradeTransaction/ram:ApplicableHeaderTradeSettlement/ram:PayerTradeParty/ram:PostalTradeAddress</v>
      </c>
      <c r="AC946" s="13" t="str">
        <f t="shared" si="158"/>
        <v>/ram:LineOne</v>
      </c>
      <c r="AD946" s="14">
        <f>COUNTIFS(R$4:R946,AB946)</f>
        <v>1</v>
      </c>
      <c r="AE946" s="1"/>
      <c r="AF946" s="61" t="str">
        <f t="shared" si="148"/>
        <v>EXT</v>
      </c>
      <c r="AG946" s="62">
        <f t="shared" si="150"/>
        <v>5</v>
      </c>
      <c r="AH946" s="62" t="str">
        <f t="shared" si="149"/>
        <v>0..1</v>
      </c>
      <c r="AI946" s="64" t="s">
        <v>3829</v>
      </c>
      <c r="AJ946" s="64"/>
      <c r="AK946" s="65"/>
      <c r="AL946" s="65" t="s">
        <v>3830</v>
      </c>
      <c r="AM946" s="65"/>
      <c r="AN946" s="64"/>
      <c r="AO946" s="66" t="str">
        <f t="shared" ref="AO946:AR1009" si="160">O946</f>
        <v>0..1</v>
      </c>
      <c r="AP946" s="66" t="str">
        <f t="shared" si="160"/>
        <v>0..1</v>
      </c>
      <c r="AQ946" s="6" t="str">
        <f t="shared" si="160"/>
        <v>/rsm:CrossIndustryInvoice
/rsm:SupplyChainTradeTransaction
/ram:ApplicableHeaderTradeSettlement
/ram:PayerTradeParty
/ram:PostalTradeAddress
/ram:LineOne</v>
      </c>
      <c r="AR946" s="67" t="str">
        <f t="shared" si="159"/>
        <v>/rsm:CrossIndustryInvoice/rsm:SupplyChainTradeTransaction/ram:ApplicableHeaderTradeSettlement/ram:PayerTradeParty/ram:PostalTradeAddress/ram:LineOne</v>
      </c>
      <c r="AS946" s="66" t="s">
        <v>73</v>
      </c>
      <c r="AT946" s="68" t="s">
        <v>56</v>
      </c>
      <c r="AU946" s="62" t="str">
        <f t="shared" si="151"/>
        <v>0..1</v>
      </c>
      <c r="AV946" s="66"/>
      <c r="AW946" s="69"/>
      <c r="AX946" s="7"/>
      <c r="AY946" s="70" t="str">
        <f t="shared" si="152"/>
        <v>EXTENDED</v>
      </c>
      <c r="AZ946" s="70" t="str">
        <f t="shared" si="152"/>
        <v>EXTENDED FR B2B</v>
      </c>
      <c r="BA946" s="1"/>
      <c r="BB946" s="57"/>
      <c r="BE946"/>
      <c r="BF946" s="1"/>
      <c r="BG946" s="1"/>
      <c r="BH946" s="1"/>
      <c r="BI946" s="1"/>
      <c r="BJ946" s="1"/>
      <c r="BK946" s="1"/>
      <c r="BL946" s="1"/>
      <c r="BM946" s="1"/>
      <c r="BN946" s="1"/>
      <c r="BO946" s="1"/>
      <c r="BP946" s="1"/>
      <c r="BQ946" s="1"/>
      <c r="BR946" s="1"/>
      <c r="BS946" s="1"/>
      <c r="BT946" s="1"/>
      <c r="BU946" s="1"/>
      <c r="BV946" s="1"/>
      <c r="BW946" s="1"/>
      <c r="BX946" s="1"/>
      <c r="BY946" s="1"/>
      <c r="BZ946" s="1"/>
    </row>
    <row r="947" spans="1:78" s="59" customFormat="1" ht="105" x14ac:dyDescent="0.2">
      <c r="A947" s="45" t="str">
        <f t="shared" si="155"/>
        <v>EXT</v>
      </c>
      <c r="B947" s="131" t="s">
        <v>2079</v>
      </c>
      <c r="C947" s="131"/>
      <c r="D947" s="215" t="s">
        <v>3431</v>
      </c>
      <c r="E947" s="61" t="s">
        <v>41</v>
      </c>
      <c r="F947" s="282" t="s">
        <v>5058</v>
      </c>
      <c r="G947" s="62">
        <f t="shared" si="153"/>
        <v>5</v>
      </c>
      <c r="H947" s="62" t="s">
        <v>42</v>
      </c>
      <c r="I947" s="64" t="s">
        <v>1646</v>
      </c>
      <c r="J947" s="64" t="s">
        <v>1647</v>
      </c>
      <c r="K947" s="65"/>
      <c r="L947" s="65"/>
      <c r="M947" s="65"/>
      <c r="N947" s="64"/>
      <c r="O947" s="66" t="s">
        <v>42</v>
      </c>
      <c r="P947" s="66" t="str">
        <f t="shared" si="156"/>
        <v>0..1</v>
      </c>
      <c r="Q947" s="6" t="s">
        <v>3944</v>
      </c>
      <c r="R947" s="67" t="s">
        <v>3945</v>
      </c>
      <c r="S947" s="66" t="s">
        <v>73</v>
      </c>
      <c r="T947" s="68" t="s">
        <v>56</v>
      </c>
      <c r="U947" s="62" t="s">
        <v>42</v>
      </c>
      <c r="V947" s="66"/>
      <c r="W947" s="69"/>
      <c r="X947" s="38"/>
      <c r="Y947" s="70" t="s">
        <v>47</v>
      </c>
      <c r="Z947" s="70" t="s">
        <v>48</v>
      </c>
      <c r="AA947" s="4"/>
      <c r="AB947" s="13" t="str">
        <f t="shared" si="157"/>
        <v>/rsm:CrossIndustryInvoice/rsm:SupplyChainTradeTransaction/ram:ApplicableHeaderTradeSettlement/ram:PayerTradeParty/ram:PostalTradeAddress</v>
      </c>
      <c r="AC947" s="13" t="str">
        <f t="shared" si="158"/>
        <v>/ram:LineTwo</v>
      </c>
      <c r="AD947" s="14">
        <f>COUNTIFS(R$4:R947,AB947)</f>
        <v>1</v>
      </c>
      <c r="AE947" s="1"/>
      <c r="AF947" s="61" t="str">
        <f t="shared" si="148"/>
        <v>EXT</v>
      </c>
      <c r="AG947" s="62">
        <f t="shared" si="150"/>
        <v>5</v>
      </c>
      <c r="AH947" s="62" t="str">
        <f t="shared" si="149"/>
        <v>0..1</v>
      </c>
      <c r="AI947" s="64" t="s">
        <v>3833</v>
      </c>
      <c r="AJ947" s="64"/>
      <c r="AK947" s="65"/>
      <c r="AL947" s="65" t="s">
        <v>3834</v>
      </c>
      <c r="AM947" s="65"/>
      <c r="AN947" s="64"/>
      <c r="AO947" s="66" t="str">
        <f t="shared" si="160"/>
        <v>0..1</v>
      </c>
      <c r="AP947" s="66" t="str">
        <f t="shared" si="160"/>
        <v>0..1</v>
      </c>
      <c r="AQ947" s="6" t="str">
        <f t="shared" si="160"/>
        <v>/rsm:CrossIndustryInvoice
/rsm:SupplyChainTradeTransaction
/ram:ApplicableHeaderTradeSettlement
/ram:PayerTradeParty
/ram:PostalTradeAddress
/ram:LineTwo</v>
      </c>
      <c r="AR947" s="67" t="str">
        <f t="shared" si="159"/>
        <v>/rsm:CrossIndustryInvoice/rsm:SupplyChainTradeTransaction/ram:ApplicableHeaderTradeSettlement/ram:PayerTradeParty/ram:PostalTradeAddress/ram:LineTwo</v>
      </c>
      <c r="AS947" s="66" t="s">
        <v>73</v>
      </c>
      <c r="AT947" s="68" t="s">
        <v>56</v>
      </c>
      <c r="AU947" s="62" t="str">
        <f t="shared" si="151"/>
        <v>0..1</v>
      </c>
      <c r="AV947" s="66"/>
      <c r="AW947" s="69"/>
      <c r="AX947" s="7"/>
      <c r="AY947" s="70" t="str">
        <f t="shared" si="152"/>
        <v>EXTENDED</v>
      </c>
      <c r="AZ947" s="70" t="str">
        <f t="shared" si="152"/>
        <v>EXTENDED FR B2B</v>
      </c>
      <c r="BA947" s="1"/>
      <c r="BB947" s="57"/>
      <c r="BE947"/>
      <c r="BF947" s="1"/>
      <c r="BG947" s="1"/>
      <c r="BH947" s="1"/>
      <c r="BI947" s="1"/>
      <c r="BJ947" s="1"/>
      <c r="BK947" s="1"/>
      <c r="BL947" s="1"/>
      <c r="BM947" s="1"/>
      <c r="BN947" s="1"/>
      <c r="BO947" s="1"/>
      <c r="BP947" s="1"/>
      <c r="BQ947" s="1"/>
      <c r="BR947" s="1"/>
      <c r="BS947" s="1"/>
      <c r="BT947" s="1"/>
      <c r="BU947" s="1"/>
      <c r="BV947" s="1"/>
      <c r="BW947" s="1"/>
      <c r="BX947" s="1"/>
      <c r="BY947" s="1"/>
      <c r="BZ947" s="1"/>
    </row>
    <row r="948" spans="1:78" s="59" customFormat="1" ht="105" x14ac:dyDescent="0.2">
      <c r="A948" s="45" t="str">
        <f t="shared" si="155"/>
        <v>EXT</v>
      </c>
      <c r="B948" s="131" t="s">
        <v>2079</v>
      </c>
      <c r="C948" s="131"/>
      <c r="D948" s="215" t="s">
        <v>3431</v>
      </c>
      <c r="E948" s="61" t="s">
        <v>41</v>
      </c>
      <c r="F948" s="282" t="s">
        <v>5059</v>
      </c>
      <c r="G948" s="62">
        <f t="shared" si="153"/>
        <v>5</v>
      </c>
      <c r="H948" s="62" t="s">
        <v>42</v>
      </c>
      <c r="I948" s="64" t="s">
        <v>1651</v>
      </c>
      <c r="J948" s="64" t="s">
        <v>1647</v>
      </c>
      <c r="K948" s="65"/>
      <c r="L948" s="65"/>
      <c r="M948" s="65"/>
      <c r="N948" s="64"/>
      <c r="O948" s="66" t="s">
        <v>42</v>
      </c>
      <c r="P948" s="66" t="str">
        <f t="shared" si="156"/>
        <v>0..1</v>
      </c>
      <c r="Q948" s="6" t="s">
        <v>3946</v>
      </c>
      <c r="R948" s="67" t="s">
        <v>3947</v>
      </c>
      <c r="S948" s="66" t="s">
        <v>73</v>
      </c>
      <c r="T948" s="68" t="s">
        <v>56</v>
      </c>
      <c r="U948" s="62" t="s">
        <v>42</v>
      </c>
      <c r="V948" s="66"/>
      <c r="W948" s="69"/>
      <c r="X948" s="38"/>
      <c r="Y948" s="70" t="s">
        <v>47</v>
      </c>
      <c r="Z948" s="70" t="s">
        <v>48</v>
      </c>
      <c r="AA948" s="4"/>
      <c r="AB948" s="13" t="str">
        <f t="shared" si="157"/>
        <v>/rsm:CrossIndustryInvoice/rsm:SupplyChainTradeTransaction/ram:ApplicableHeaderTradeSettlement/ram:PayerTradeParty/ram:PostalTradeAddress</v>
      </c>
      <c r="AC948" s="13" t="str">
        <f t="shared" si="158"/>
        <v>/ram:LineThree</v>
      </c>
      <c r="AD948" s="14">
        <f>COUNTIFS(R$4:R948,AB948)</f>
        <v>1</v>
      </c>
      <c r="AE948" s="1"/>
      <c r="AF948" s="61" t="str">
        <f t="shared" si="148"/>
        <v>EXT</v>
      </c>
      <c r="AG948" s="62">
        <f t="shared" si="150"/>
        <v>5</v>
      </c>
      <c r="AH948" s="62" t="str">
        <f t="shared" si="149"/>
        <v>0..1</v>
      </c>
      <c r="AI948" s="64" t="s">
        <v>3837</v>
      </c>
      <c r="AJ948" s="64"/>
      <c r="AK948" s="65"/>
      <c r="AL948" s="65"/>
      <c r="AM948" s="65"/>
      <c r="AN948" s="64"/>
      <c r="AO948" s="66" t="str">
        <f t="shared" si="160"/>
        <v>0..1</v>
      </c>
      <c r="AP948" s="66" t="str">
        <f t="shared" si="160"/>
        <v>0..1</v>
      </c>
      <c r="AQ948" s="6" t="str">
        <f t="shared" si="160"/>
        <v>/rsm:CrossIndustryInvoice
/rsm:SupplyChainTradeTransaction
/ram:ApplicableHeaderTradeSettlement
/ram:PayerTradeParty
/ram:PostalTradeAddress
/ram:LineThree</v>
      </c>
      <c r="AR948" s="67" t="str">
        <f t="shared" si="159"/>
        <v>/rsm:CrossIndustryInvoice/rsm:SupplyChainTradeTransaction/ram:ApplicableHeaderTradeSettlement/ram:PayerTradeParty/ram:PostalTradeAddress/ram:LineThree</v>
      </c>
      <c r="AS948" s="66" t="s">
        <v>73</v>
      </c>
      <c r="AT948" s="68" t="s">
        <v>56</v>
      </c>
      <c r="AU948" s="62" t="str">
        <f t="shared" si="151"/>
        <v>0..1</v>
      </c>
      <c r="AV948" s="66"/>
      <c r="AW948" s="69"/>
      <c r="AX948" s="7"/>
      <c r="AY948" s="70" t="str">
        <f t="shared" si="152"/>
        <v>EXTENDED</v>
      </c>
      <c r="AZ948" s="70" t="str">
        <f t="shared" si="152"/>
        <v>EXTENDED FR B2B</v>
      </c>
      <c r="BA948" s="1"/>
      <c r="BB948" s="57"/>
      <c r="BE948"/>
      <c r="BF948" s="1"/>
      <c r="BG948" s="1"/>
      <c r="BH948" s="1"/>
      <c r="BI948" s="1"/>
      <c r="BJ948" s="1"/>
      <c r="BK948" s="1"/>
      <c r="BL948" s="1"/>
      <c r="BM948" s="1"/>
      <c r="BN948" s="1"/>
      <c r="BO948" s="1"/>
      <c r="BP948" s="1"/>
      <c r="BQ948" s="1"/>
      <c r="BR948" s="1"/>
      <c r="BS948" s="1"/>
      <c r="BT948" s="1"/>
      <c r="BU948" s="1"/>
      <c r="BV948" s="1"/>
      <c r="BW948" s="1"/>
      <c r="BX948" s="1"/>
      <c r="BY948" s="1"/>
      <c r="BZ948" s="1"/>
    </row>
    <row r="949" spans="1:78" s="59" customFormat="1" ht="105" x14ac:dyDescent="0.2">
      <c r="A949" s="45" t="str">
        <f t="shared" si="155"/>
        <v>EXT</v>
      </c>
      <c r="B949" s="131" t="s">
        <v>2079</v>
      </c>
      <c r="C949" s="131"/>
      <c r="D949" s="215" t="s">
        <v>3431</v>
      </c>
      <c r="E949" s="61" t="s">
        <v>41</v>
      </c>
      <c r="F949" s="282" t="s">
        <v>5060</v>
      </c>
      <c r="G949" s="62">
        <f t="shared" si="153"/>
        <v>5</v>
      </c>
      <c r="H949" s="62" t="s">
        <v>42</v>
      </c>
      <c r="I949" s="64" t="s">
        <v>1655</v>
      </c>
      <c r="J949" s="64" t="s">
        <v>1656</v>
      </c>
      <c r="K949" s="65"/>
      <c r="L949" s="65"/>
      <c r="M949" s="65"/>
      <c r="N949" s="64"/>
      <c r="O949" s="66" t="s">
        <v>42</v>
      </c>
      <c r="P949" s="66" t="str">
        <f t="shared" si="156"/>
        <v>0..1</v>
      </c>
      <c r="Q949" s="6" t="s">
        <v>3948</v>
      </c>
      <c r="R949" s="67" t="s">
        <v>3949</v>
      </c>
      <c r="S949" s="66" t="s">
        <v>73</v>
      </c>
      <c r="T949" s="68" t="s">
        <v>56</v>
      </c>
      <c r="U949" s="62" t="s">
        <v>42</v>
      </c>
      <c r="V949" s="66"/>
      <c r="W949" s="69"/>
      <c r="X949" s="38"/>
      <c r="Y949" s="70" t="s">
        <v>47</v>
      </c>
      <c r="Z949" s="70" t="s">
        <v>48</v>
      </c>
      <c r="AA949" s="4"/>
      <c r="AB949" s="13" t="str">
        <f t="shared" si="157"/>
        <v>/rsm:CrossIndustryInvoice/rsm:SupplyChainTradeTransaction/ram:ApplicableHeaderTradeSettlement/ram:PayerTradeParty/ram:PostalTradeAddress</v>
      </c>
      <c r="AC949" s="13" t="str">
        <f t="shared" si="158"/>
        <v>/ram:CityName</v>
      </c>
      <c r="AD949" s="14">
        <f>COUNTIFS(R$4:R949,AB949)</f>
        <v>1</v>
      </c>
      <c r="AE949" s="1"/>
      <c r="AF949" s="61" t="str">
        <f t="shared" si="148"/>
        <v>EXT</v>
      </c>
      <c r="AG949" s="62">
        <f t="shared" si="150"/>
        <v>5</v>
      </c>
      <c r="AH949" s="62" t="str">
        <f t="shared" si="149"/>
        <v>0..1</v>
      </c>
      <c r="AI949" s="64" t="s">
        <v>3840</v>
      </c>
      <c r="AJ949" s="64"/>
      <c r="AK949" s="65"/>
      <c r="AL949" s="65" t="s">
        <v>3841</v>
      </c>
      <c r="AM949" s="65"/>
      <c r="AN949" s="64"/>
      <c r="AO949" s="66" t="str">
        <f t="shared" si="160"/>
        <v>0..1</v>
      </c>
      <c r="AP949" s="66" t="str">
        <f t="shared" si="160"/>
        <v>0..1</v>
      </c>
      <c r="AQ949" s="6" t="str">
        <f t="shared" si="160"/>
        <v>/rsm:CrossIndustryInvoice
/rsm:SupplyChainTradeTransaction
/ram:ApplicableHeaderTradeSettlement
/ram:PayerTradeParty
/ram:PostalTradeAddress
/ram:CityName</v>
      </c>
      <c r="AR949" s="67" t="str">
        <f t="shared" si="159"/>
        <v>/rsm:CrossIndustryInvoice/rsm:SupplyChainTradeTransaction/ram:ApplicableHeaderTradeSettlement/ram:PayerTradeParty/ram:PostalTradeAddress/ram:CityName</v>
      </c>
      <c r="AS949" s="66" t="s">
        <v>73</v>
      </c>
      <c r="AT949" s="68" t="s">
        <v>56</v>
      </c>
      <c r="AU949" s="62" t="str">
        <f t="shared" si="151"/>
        <v>0..1</v>
      </c>
      <c r="AV949" s="66"/>
      <c r="AW949" s="69"/>
      <c r="AX949" s="7"/>
      <c r="AY949" s="70" t="str">
        <f t="shared" si="152"/>
        <v>EXTENDED</v>
      </c>
      <c r="AZ949" s="70" t="str">
        <f t="shared" si="152"/>
        <v>EXTENDED FR B2B</v>
      </c>
      <c r="BA949" s="1"/>
      <c r="BB949" s="57"/>
      <c r="BE949"/>
      <c r="BF949" s="1"/>
      <c r="BG949" s="1"/>
      <c r="BH949" s="1"/>
      <c r="BI949" s="1"/>
      <c r="BJ949" s="1"/>
      <c r="BK949" s="1"/>
      <c r="BL949" s="1"/>
      <c r="BM949" s="1"/>
      <c r="BN949" s="1"/>
      <c r="BO949" s="1"/>
      <c r="BP949" s="1"/>
      <c r="BQ949" s="1"/>
      <c r="BR949" s="1"/>
      <c r="BS949" s="1"/>
      <c r="BT949" s="1"/>
      <c r="BU949" s="1"/>
      <c r="BV949" s="1"/>
      <c r="BW949" s="1"/>
      <c r="BX949" s="1"/>
      <c r="BY949" s="1"/>
      <c r="BZ949" s="1"/>
    </row>
    <row r="950" spans="1:78" s="59" customFormat="1" ht="105" x14ac:dyDescent="0.2">
      <c r="A950" s="45" t="str">
        <f t="shared" si="155"/>
        <v>EXT</v>
      </c>
      <c r="B950" s="131" t="s">
        <v>2079</v>
      </c>
      <c r="C950" s="131"/>
      <c r="D950" s="215" t="s">
        <v>3431</v>
      </c>
      <c r="E950" s="61" t="s">
        <v>41</v>
      </c>
      <c r="F950" s="282" t="s">
        <v>5061</v>
      </c>
      <c r="G950" s="62">
        <f t="shared" si="153"/>
        <v>5</v>
      </c>
      <c r="H950" s="62" t="s">
        <v>32</v>
      </c>
      <c r="I950" s="64" t="s">
        <v>1660</v>
      </c>
      <c r="J950" s="64" t="s">
        <v>1661</v>
      </c>
      <c r="K950" s="65" t="s">
        <v>1662</v>
      </c>
      <c r="L950" s="65"/>
      <c r="M950" s="65"/>
      <c r="N950" s="64"/>
      <c r="O950" s="66" t="s">
        <v>32</v>
      </c>
      <c r="P950" s="66" t="str">
        <f t="shared" si="156"/>
        <v>1..1</v>
      </c>
      <c r="Q950" s="6" t="s">
        <v>3950</v>
      </c>
      <c r="R950" s="67" t="s">
        <v>3951</v>
      </c>
      <c r="S950" s="66" t="s">
        <v>131</v>
      </c>
      <c r="T950" s="68" t="s">
        <v>56</v>
      </c>
      <c r="U950" s="62" t="s">
        <v>42</v>
      </c>
      <c r="V950" s="66"/>
      <c r="W950" s="69"/>
      <c r="X950" s="38"/>
      <c r="Y950" s="70" t="s">
        <v>47</v>
      </c>
      <c r="Z950" s="70" t="s">
        <v>48</v>
      </c>
      <c r="AA950" s="4"/>
      <c r="AB950" s="13" t="str">
        <f t="shared" si="157"/>
        <v>/rsm:CrossIndustryInvoice/rsm:SupplyChainTradeTransaction/ram:ApplicableHeaderTradeSettlement/ram:PayerTradeParty/ram:PostalTradeAddress</v>
      </c>
      <c r="AC950" s="13" t="str">
        <f t="shared" si="158"/>
        <v>/ram:CountryID</v>
      </c>
      <c r="AD950" s="14">
        <f>COUNTIFS(R$4:R950,AB950)</f>
        <v>1</v>
      </c>
      <c r="AE950" s="1"/>
      <c r="AF950" s="61" t="str">
        <f t="shared" si="148"/>
        <v>EXT</v>
      </c>
      <c r="AG950" s="62">
        <f t="shared" si="150"/>
        <v>5</v>
      </c>
      <c r="AH950" s="62" t="str">
        <f t="shared" si="149"/>
        <v>1..1</v>
      </c>
      <c r="AI950" s="64" t="s">
        <v>3844</v>
      </c>
      <c r="AJ950" s="64"/>
      <c r="AK950" s="65"/>
      <c r="AL950" s="65" t="s">
        <v>3845</v>
      </c>
      <c r="AM950" s="65"/>
      <c r="AN950" s="64"/>
      <c r="AO950" s="66" t="str">
        <f t="shared" si="160"/>
        <v>1..1</v>
      </c>
      <c r="AP950" s="66" t="str">
        <f t="shared" si="160"/>
        <v>1..1</v>
      </c>
      <c r="AQ950" s="6" t="str">
        <f t="shared" si="160"/>
        <v>/rsm:CrossIndustryInvoice
/rsm:SupplyChainTradeTransaction
/ram:ApplicableHeaderTradeSettlement
/ram:PayerTradeParty
/ram:PostalTradeAddress
/ram:CountryID</v>
      </c>
      <c r="AR950" s="67" t="str">
        <f t="shared" si="159"/>
        <v>/rsm:CrossIndustryInvoice/rsm:SupplyChainTradeTransaction/ram:ApplicableHeaderTradeSettlement/ram:PayerTradeParty/ram:PostalTradeAddress/ram:CountryID</v>
      </c>
      <c r="AS950" s="66" t="s">
        <v>131</v>
      </c>
      <c r="AT950" s="68" t="s">
        <v>56</v>
      </c>
      <c r="AU950" s="62" t="str">
        <f t="shared" si="151"/>
        <v>0..1</v>
      </c>
      <c r="AV950" s="66"/>
      <c r="AW950" s="69"/>
      <c r="AX950" s="7"/>
      <c r="AY950" s="70" t="str">
        <f t="shared" si="152"/>
        <v>EXTENDED</v>
      </c>
      <c r="AZ950" s="70" t="str">
        <f t="shared" si="152"/>
        <v>EXTENDED FR B2B</v>
      </c>
      <c r="BA950" s="1"/>
      <c r="BB950" s="57"/>
      <c r="BE950"/>
      <c r="BF950" s="1"/>
      <c r="BG950" s="1"/>
      <c r="BH950" s="1"/>
      <c r="BI950" s="1"/>
      <c r="BJ950" s="1"/>
      <c r="BK950" s="1"/>
      <c r="BL950" s="1"/>
      <c r="BM950" s="1"/>
      <c r="BN950" s="1"/>
      <c r="BO950" s="1"/>
      <c r="BP950" s="1"/>
      <c r="BQ950" s="1"/>
      <c r="BR950" s="1"/>
      <c r="BS950" s="1"/>
      <c r="BT950" s="1"/>
      <c r="BU950" s="1"/>
      <c r="BV950" s="1"/>
      <c r="BW950" s="1"/>
      <c r="BX950" s="1"/>
      <c r="BY950" s="1"/>
      <c r="BZ950" s="1"/>
    </row>
    <row r="951" spans="1:78" s="59" customFormat="1" ht="105" x14ac:dyDescent="0.2">
      <c r="A951" s="45" t="str">
        <f t="shared" si="155"/>
        <v>EXT</v>
      </c>
      <c r="B951" s="131" t="s">
        <v>2079</v>
      </c>
      <c r="C951" s="131"/>
      <c r="D951" s="215" t="s">
        <v>3431</v>
      </c>
      <c r="E951" s="61" t="s">
        <v>41</v>
      </c>
      <c r="F951" s="282" t="s">
        <v>5062</v>
      </c>
      <c r="G951" s="62">
        <f t="shared" si="153"/>
        <v>5</v>
      </c>
      <c r="H951" s="62" t="s">
        <v>42</v>
      </c>
      <c r="I951" s="64" t="s">
        <v>1666</v>
      </c>
      <c r="J951" s="64" t="s">
        <v>1667</v>
      </c>
      <c r="K951" s="65" t="s">
        <v>1668</v>
      </c>
      <c r="L951" s="65"/>
      <c r="M951" s="65" t="s">
        <v>35</v>
      </c>
      <c r="N951" s="64" t="s">
        <v>70</v>
      </c>
      <c r="O951" s="66" t="s">
        <v>42</v>
      </c>
      <c r="P951" s="66" t="str">
        <f t="shared" si="156"/>
        <v>0..1</v>
      </c>
      <c r="Q951" s="6" t="s">
        <v>3952</v>
      </c>
      <c r="R951" s="67" t="s">
        <v>3953</v>
      </c>
      <c r="S951" s="66" t="s">
        <v>73</v>
      </c>
      <c r="T951" s="68" t="s">
        <v>56</v>
      </c>
      <c r="U951" s="62" t="s">
        <v>62</v>
      </c>
      <c r="V951" s="66"/>
      <c r="W951" s="69" t="s">
        <v>35</v>
      </c>
      <c r="X951" s="38"/>
      <c r="Y951" s="70" t="s">
        <v>47</v>
      </c>
      <c r="Z951" s="70" t="s">
        <v>48</v>
      </c>
      <c r="AA951" s="4"/>
      <c r="AB951" s="13" t="str">
        <f t="shared" si="157"/>
        <v>/rsm:CrossIndustryInvoice/rsm:SupplyChainTradeTransaction/ram:ApplicableHeaderTradeSettlement/ram:PayerTradeParty/ram:PostalTradeAddress</v>
      </c>
      <c r="AC951" s="13" t="str">
        <f t="shared" si="158"/>
        <v>/ram:CountrySubDivisionName</v>
      </c>
      <c r="AD951" s="14">
        <f>COUNTIFS(R$4:R951,AB951)</f>
        <v>1</v>
      </c>
      <c r="AE951" s="1"/>
      <c r="AF951" s="61" t="str">
        <f t="shared" si="148"/>
        <v>EXT</v>
      </c>
      <c r="AG951" s="62">
        <f t="shared" si="150"/>
        <v>5</v>
      </c>
      <c r="AH951" s="62" t="str">
        <f t="shared" si="149"/>
        <v>0..1</v>
      </c>
      <c r="AI951" s="64" t="s">
        <v>3848</v>
      </c>
      <c r="AJ951" s="64" t="s">
        <v>1671</v>
      </c>
      <c r="AK951" s="65" t="s">
        <v>1672</v>
      </c>
      <c r="AL951" s="65"/>
      <c r="AM951" s="65" t="s">
        <v>35</v>
      </c>
      <c r="AN951" s="64" t="s">
        <v>78</v>
      </c>
      <c r="AO951" s="66" t="str">
        <f t="shared" si="160"/>
        <v>0..1</v>
      </c>
      <c r="AP951" s="66" t="str">
        <f t="shared" si="160"/>
        <v>0..1</v>
      </c>
      <c r="AQ951" s="6" t="str">
        <f t="shared" si="160"/>
        <v>/rsm:CrossIndustryInvoice
/rsm:SupplyChainTradeTransaction
/ram:ApplicableHeaderTradeSettlement
/ram:PayerTradeParty
/ram:PostalTradeAddress
/ram:CountrySubDivisionName</v>
      </c>
      <c r="AR951" s="67" t="str">
        <f t="shared" si="159"/>
        <v>/rsm:CrossIndustryInvoice/rsm:SupplyChainTradeTransaction/ram:ApplicableHeaderTradeSettlement/ram:PayerTradeParty/ram:PostalTradeAddress/ram:CountrySubDivisionName</v>
      </c>
      <c r="AS951" s="66" t="s">
        <v>73</v>
      </c>
      <c r="AT951" s="68" t="s">
        <v>56</v>
      </c>
      <c r="AU951" s="62" t="str">
        <f t="shared" si="151"/>
        <v>0..n</v>
      </c>
      <c r="AV951" s="66"/>
      <c r="AW951" s="69" t="s">
        <v>35</v>
      </c>
      <c r="AX951" s="7"/>
      <c r="AY951" s="70" t="str">
        <f t="shared" si="152"/>
        <v>EXTENDED</v>
      </c>
      <c r="AZ951" s="70" t="str">
        <f t="shared" si="152"/>
        <v>EXTENDED FR B2B</v>
      </c>
      <c r="BA951" s="1"/>
      <c r="BB951" s="57"/>
      <c r="BE951"/>
      <c r="BF951" s="1"/>
      <c r="BG951" s="1"/>
      <c r="BH951" s="1"/>
      <c r="BI951" s="1"/>
      <c r="BJ951" s="1"/>
      <c r="BK951" s="1"/>
      <c r="BL951" s="1"/>
      <c r="BM951" s="1"/>
      <c r="BN951" s="1"/>
      <c r="BO951" s="1"/>
      <c r="BP951" s="1"/>
      <c r="BQ951" s="1"/>
      <c r="BR951" s="1"/>
      <c r="BS951" s="1"/>
      <c r="BT951" s="1"/>
      <c r="BU951" s="1"/>
      <c r="BV951" s="1"/>
      <c r="BW951" s="1"/>
      <c r="BX951" s="1"/>
      <c r="BY951" s="1"/>
      <c r="BZ951" s="1"/>
    </row>
    <row r="952" spans="1:78" s="59" customFormat="1" ht="90" x14ac:dyDescent="0.2">
      <c r="A952" s="45" t="str">
        <f t="shared" si="155"/>
        <v>EXT</v>
      </c>
      <c r="B952" s="131" t="s">
        <v>2079</v>
      </c>
      <c r="C952" s="131"/>
      <c r="D952" s="215" t="s">
        <v>3431</v>
      </c>
      <c r="E952" s="140" t="s">
        <v>41</v>
      </c>
      <c r="F952" s="296" t="e">
        <v>#N/A</v>
      </c>
      <c r="G952" s="141">
        <f t="shared" si="153"/>
        <v>4</v>
      </c>
      <c r="H952" s="141" t="s">
        <v>42</v>
      </c>
      <c r="I952" s="217" t="s">
        <v>3954</v>
      </c>
      <c r="J952" s="125"/>
      <c r="K952" s="126"/>
      <c r="L952" s="126"/>
      <c r="M952" s="126"/>
      <c r="N952" s="125"/>
      <c r="O952" s="124" t="s">
        <v>42</v>
      </c>
      <c r="P952" s="124" t="str">
        <f t="shared" si="156"/>
        <v>0..1</v>
      </c>
      <c r="Q952" s="142" t="s">
        <v>3955</v>
      </c>
      <c r="R952" s="143" t="s">
        <v>3956</v>
      </c>
      <c r="S952" s="124"/>
      <c r="T952" s="129"/>
      <c r="U952" s="141" t="s">
        <v>62</v>
      </c>
      <c r="V952" s="124"/>
      <c r="W952" s="130"/>
      <c r="X952" s="38"/>
      <c r="Y952" s="144" t="s">
        <v>47</v>
      </c>
      <c r="Z952" s="144" t="s">
        <v>48</v>
      </c>
      <c r="AA952" s="4"/>
      <c r="AB952" s="13" t="str">
        <f t="shared" si="157"/>
        <v>/rsm:CrossIndustryInvoice/rsm:SupplyChainTradeTransaction/ram:ApplicableHeaderTradeSettlement/ram:PayerTradeParty</v>
      </c>
      <c r="AC952" s="13" t="str">
        <f t="shared" si="158"/>
        <v>/ram:URIUniversalCommunication</v>
      </c>
      <c r="AD952" s="14">
        <f>COUNTIFS(R$4:R952,AB952)</f>
        <v>1</v>
      </c>
      <c r="AE952" s="1"/>
      <c r="AF952" s="140" t="str">
        <f t="shared" si="148"/>
        <v>EXT</v>
      </c>
      <c r="AG952" s="141">
        <f t="shared" si="150"/>
        <v>4</v>
      </c>
      <c r="AH952" s="141" t="str">
        <f t="shared" si="149"/>
        <v>0..1</v>
      </c>
      <c r="AI952" s="217" t="s">
        <v>1001</v>
      </c>
      <c r="AJ952" s="125"/>
      <c r="AK952" s="126"/>
      <c r="AL952" s="126"/>
      <c r="AM952" s="126"/>
      <c r="AN952" s="125"/>
      <c r="AO952" s="124" t="str">
        <f t="shared" si="160"/>
        <v>0..1</v>
      </c>
      <c r="AP952" s="124" t="str">
        <f t="shared" si="160"/>
        <v>0..1</v>
      </c>
      <c r="AQ952" s="142" t="str">
        <f t="shared" si="160"/>
        <v>/rsm:CrossIndustryInvoice
/rsm:SupplyChainTradeTransaction
/ram:ApplicableHeaderTradeSettlement
/ram:PayerTradeParty
/ram:URIUniversalCommunication</v>
      </c>
      <c r="AR952" s="143" t="str">
        <f t="shared" si="159"/>
        <v>/rsm:CrossIndustryInvoice/rsm:SupplyChainTradeTransaction/ram:ApplicableHeaderTradeSettlement/ram:PayerTradeParty/ram:URIUniversalCommunication</v>
      </c>
      <c r="AS952" s="124"/>
      <c r="AT952" s="129"/>
      <c r="AU952" s="141" t="str">
        <f t="shared" si="151"/>
        <v>0..n</v>
      </c>
      <c r="AV952" s="124"/>
      <c r="AW952" s="130"/>
      <c r="AX952" s="7"/>
      <c r="AY952" s="144" t="str">
        <f t="shared" si="152"/>
        <v>EXTENDED</v>
      </c>
      <c r="AZ952" s="144" t="str">
        <f t="shared" si="152"/>
        <v>EXTENDED FR B2B</v>
      </c>
      <c r="BA952" s="1"/>
      <c r="BB952" s="57"/>
      <c r="BE952"/>
      <c r="BF952" s="1"/>
      <c r="BG952" s="1"/>
      <c r="BH952" s="1"/>
      <c r="BI952" s="1"/>
      <c r="BJ952" s="1"/>
      <c r="BK952" s="1"/>
      <c r="BL952" s="1"/>
      <c r="BM952" s="1"/>
      <c r="BN952" s="1"/>
      <c r="BO952" s="1"/>
      <c r="BP952" s="1"/>
      <c r="BQ952" s="1"/>
      <c r="BR952" s="1"/>
      <c r="BS952" s="1"/>
      <c r="BT952" s="1"/>
      <c r="BU952" s="1"/>
      <c r="BV952" s="1"/>
      <c r="BW952" s="1"/>
      <c r="BX952" s="1"/>
      <c r="BY952" s="1"/>
      <c r="BZ952" s="1"/>
    </row>
    <row r="953" spans="1:78" s="59" customFormat="1" ht="105" x14ac:dyDescent="0.2">
      <c r="A953" s="45" t="str">
        <f t="shared" si="155"/>
        <v>EXT</v>
      </c>
      <c r="B953" s="131" t="s">
        <v>2079</v>
      </c>
      <c r="C953" s="131"/>
      <c r="D953" s="215" t="s">
        <v>3431</v>
      </c>
      <c r="E953" s="61" t="s">
        <v>41</v>
      </c>
      <c r="F953" s="282" t="s">
        <v>5063</v>
      </c>
      <c r="G953" s="62">
        <f t="shared" si="153"/>
        <v>5</v>
      </c>
      <c r="H953" s="62" t="s">
        <v>32</v>
      </c>
      <c r="I953" s="64" t="s">
        <v>623</v>
      </c>
      <c r="J953" s="64"/>
      <c r="K953" s="65"/>
      <c r="L953" s="65"/>
      <c r="M953" s="65"/>
      <c r="N953" s="64"/>
      <c r="O953" s="66" t="s">
        <v>32</v>
      </c>
      <c r="P953" s="66" t="str">
        <f t="shared" si="156"/>
        <v>1..1</v>
      </c>
      <c r="Q953" s="6" t="s">
        <v>3957</v>
      </c>
      <c r="R953" s="67" t="s">
        <v>3958</v>
      </c>
      <c r="S953" s="66" t="s">
        <v>55</v>
      </c>
      <c r="T953" s="68" t="s">
        <v>56</v>
      </c>
      <c r="U953" s="62" t="s">
        <v>42</v>
      </c>
      <c r="V953" s="66"/>
      <c r="W953" s="69"/>
      <c r="X953" s="38"/>
      <c r="Y953" s="70" t="s">
        <v>47</v>
      </c>
      <c r="Z953" s="70" t="s">
        <v>48</v>
      </c>
      <c r="AA953" s="4"/>
      <c r="AB953" s="13" t="str">
        <f t="shared" si="157"/>
        <v>/rsm:CrossIndustryInvoice/rsm:SupplyChainTradeTransaction/ram:ApplicableHeaderTradeSettlement/ram:PayerTradeParty/ram:URIUniversalCommunication</v>
      </c>
      <c r="AC953" s="13" t="str">
        <f t="shared" si="158"/>
        <v>/ram:URIID</v>
      </c>
      <c r="AD953" s="14">
        <f>COUNTIFS(R$4:R953,AB953)</f>
        <v>1</v>
      </c>
      <c r="AE953" s="1"/>
      <c r="AF953" s="61" t="str">
        <f t="shared" si="148"/>
        <v>EXT</v>
      </c>
      <c r="AG953" s="62">
        <f t="shared" si="150"/>
        <v>5</v>
      </c>
      <c r="AH953" s="62" t="str">
        <f t="shared" si="149"/>
        <v>1..1</v>
      </c>
      <c r="AI953" s="64" t="s">
        <v>2172</v>
      </c>
      <c r="AJ953" s="64"/>
      <c r="AK953" s="65"/>
      <c r="AL953" s="65"/>
      <c r="AM953" s="65"/>
      <c r="AN953" s="64"/>
      <c r="AO953" s="66" t="str">
        <f t="shared" si="160"/>
        <v>1..1</v>
      </c>
      <c r="AP953" s="66" t="str">
        <f t="shared" si="160"/>
        <v>1..1</v>
      </c>
      <c r="AQ953" s="6" t="str">
        <f t="shared" si="160"/>
        <v>/rsm:CrossIndustryInvoice
/rsm:SupplyChainTradeTransaction
/ram:ApplicableHeaderTradeSettlement
/ram:PayerTradeParty
/ram:URIUniversalCommunication
/ram:URIID</v>
      </c>
      <c r="AR953" s="67" t="str">
        <f t="shared" si="159"/>
        <v>/rsm:CrossIndustryInvoice/rsm:SupplyChainTradeTransaction/ram:ApplicableHeaderTradeSettlement/ram:PayerTradeParty/ram:URIUniversalCommunication/ram:URIID</v>
      </c>
      <c r="AS953" s="66" t="s">
        <v>55</v>
      </c>
      <c r="AT953" s="68" t="s">
        <v>56</v>
      </c>
      <c r="AU953" s="62" t="str">
        <f t="shared" si="151"/>
        <v>0..1</v>
      </c>
      <c r="AV953" s="66"/>
      <c r="AW953" s="69"/>
      <c r="AX953" s="7"/>
      <c r="AY953" s="70" t="str">
        <f t="shared" si="152"/>
        <v>EXTENDED</v>
      </c>
      <c r="AZ953" s="70" t="str">
        <f t="shared" si="152"/>
        <v>EXTENDED FR B2B</v>
      </c>
      <c r="BA953" s="1"/>
      <c r="BB953" s="57"/>
      <c r="BE953"/>
      <c r="BF953" s="1"/>
      <c r="BG953" s="1"/>
      <c r="BH953" s="1"/>
      <c r="BI953" s="1"/>
      <c r="BJ953" s="1"/>
      <c r="BK953" s="1"/>
      <c r="BL953" s="1"/>
      <c r="BM953" s="1"/>
      <c r="BN953" s="1"/>
      <c r="BO953" s="1"/>
      <c r="BP953" s="1"/>
      <c r="BQ953" s="1"/>
      <c r="BR953" s="1"/>
      <c r="BS953" s="1"/>
      <c r="BT953" s="1"/>
      <c r="BU953" s="1"/>
      <c r="BV953" s="1"/>
      <c r="BW953" s="1"/>
      <c r="BX953" s="1"/>
      <c r="BY953" s="1"/>
      <c r="BZ953" s="1"/>
    </row>
    <row r="954" spans="1:78" s="59" customFormat="1" ht="120" x14ac:dyDescent="0.2">
      <c r="A954" s="45" t="str">
        <f t="shared" si="155"/>
        <v>EXT</v>
      </c>
      <c r="B954" s="131" t="s">
        <v>2079</v>
      </c>
      <c r="C954" s="131"/>
      <c r="D954" s="215" t="s">
        <v>3431</v>
      </c>
      <c r="E954" s="61" t="s">
        <v>41</v>
      </c>
      <c r="F954" s="282" t="s">
        <v>5064</v>
      </c>
      <c r="G954" s="62">
        <f t="shared" si="153"/>
        <v>6</v>
      </c>
      <c r="H954" s="62" t="s">
        <v>42</v>
      </c>
      <c r="I954" s="64" t="s">
        <v>498</v>
      </c>
      <c r="J954" s="64"/>
      <c r="K954" s="65"/>
      <c r="L954" s="65"/>
      <c r="M954" s="65"/>
      <c r="N954" s="64"/>
      <c r="O954" s="66" t="s">
        <v>32</v>
      </c>
      <c r="P954" s="66" t="str">
        <f t="shared" si="156"/>
        <v>1..1</v>
      </c>
      <c r="Q954" s="6" t="s">
        <v>3959</v>
      </c>
      <c r="R954" s="67" t="s">
        <v>3960</v>
      </c>
      <c r="S954" s="66" t="s">
        <v>329</v>
      </c>
      <c r="T954" s="68" t="s">
        <v>163</v>
      </c>
      <c r="U954" s="62" t="s">
        <v>42</v>
      </c>
      <c r="V954" s="66"/>
      <c r="W954" s="69"/>
      <c r="X954" s="38"/>
      <c r="Y954" s="70" t="s">
        <v>47</v>
      </c>
      <c r="Z954" s="70" t="s">
        <v>48</v>
      </c>
      <c r="AA954" s="4"/>
      <c r="AB954" s="13" t="str">
        <f t="shared" si="157"/>
        <v>/rsm:CrossIndustryInvoice/rsm:SupplyChainTradeTransaction/ram:ApplicableHeaderTradeSettlement/ram:PayerTradeParty/ram:URIUniversalCommunication/ram:URIID</v>
      </c>
      <c r="AC954" s="13" t="str">
        <f t="shared" si="158"/>
        <v>/@schemeID</v>
      </c>
      <c r="AD954" s="14">
        <f>COUNTIFS(R$4:R954,AB954)</f>
        <v>1</v>
      </c>
      <c r="AE954" s="1"/>
      <c r="AF954" s="61" t="str">
        <f t="shared" si="148"/>
        <v>EXT</v>
      </c>
      <c r="AG954" s="62">
        <f t="shared" si="150"/>
        <v>6</v>
      </c>
      <c r="AH954" s="62" t="str">
        <f t="shared" si="149"/>
        <v>0..1</v>
      </c>
      <c r="AI954" s="64" t="s">
        <v>330</v>
      </c>
      <c r="AJ954" s="64"/>
      <c r="AK954" s="65"/>
      <c r="AL954" s="65"/>
      <c r="AM954" s="65"/>
      <c r="AN954" s="64"/>
      <c r="AO954" s="66" t="str">
        <f t="shared" si="160"/>
        <v>1..1</v>
      </c>
      <c r="AP954" s="66" t="str">
        <f t="shared" si="160"/>
        <v>1..1</v>
      </c>
      <c r="AQ954" s="6" t="str">
        <f t="shared" si="160"/>
        <v>/rsm:CrossIndustryInvoice
/rsm:SupplyChainTradeTransaction
/ram:ApplicableHeaderTradeSettlement
/ram:PayerTradeParty
/ram:URIUniversalCommunication
/ram:URIID
/@schemeID</v>
      </c>
      <c r="AR954" s="67" t="str">
        <f t="shared" si="159"/>
        <v>/rsm:CrossIndustryInvoice/rsm:SupplyChainTradeTransaction/ram:ApplicableHeaderTradeSettlement/ram:PayerTradeParty/ram:URIUniversalCommunication/ram:URIID/@schemeID</v>
      </c>
      <c r="AS954" s="66" t="s">
        <v>329</v>
      </c>
      <c r="AT954" s="68" t="s">
        <v>163</v>
      </c>
      <c r="AU954" s="62" t="str">
        <f t="shared" si="151"/>
        <v>0..1</v>
      </c>
      <c r="AV954" s="66"/>
      <c r="AW954" s="69"/>
      <c r="AX954" s="7"/>
      <c r="AY954" s="70" t="str">
        <f t="shared" si="152"/>
        <v>EXTENDED</v>
      </c>
      <c r="AZ954" s="70" t="str">
        <f t="shared" si="152"/>
        <v>EXTENDED FR B2B</v>
      </c>
      <c r="BA954" s="1"/>
      <c r="BB954" s="57"/>
      <c r="BE954"/>
      <c r="BF954" s="1"/>
      <c r="BG954" s="1"/>
      <c r="BH954" s="1"/>
      <c r="BI954" s="1"/>
      <c r="BJ954" s="1"/>
      <c r="BK954" s="1"/>
      <c r="BL954" s="1"/>
      <c r="BM954" s="1"/>
      <c r="BN954" s="1"/>
      <c r="BO954" s="1"/>
      <c r="BP954" s="1"/>
      <c r="BQ954" s="1"/>
      <c r="BR954" s="1"/>
      <c r="BS954" s="1"/>
      <c r="BT954" s="1"/>
      <c r="BU954" s="1"/>
      <c r="BV954" s="1"/>
      <c r="BW954" s="1"/>
      <c r="BX954" s="1"/>
      <c r="BY954" s="1"/>
      <c r="BZ954" s="1"/>
    </row>
    <row r="955" spans="1:78" s="59" customFormat="1" ht="90" x14ac:dyDescent="0.2">
      <c r="A955" s="45" t="str">
        <f t="shared" si="155"/>
        <v>EXT</v>
      </c>
      <c r="B955" s="131" t="s">
        <v>2079</v>
      </c>
      <c r="C955" s="131"/>
      <c r="D955" s="215" t="s">
        <v>3431</v>
      </c>
      <c r="E955" s="140" t="s">
        <v>41</v>
      </c>
      <c r="F955" s="296" t="e">
        <v>#N/A</v>
      </c>
      <c r="G955" s="141">
        <f t="shared" si="153"/>
        <v>4</v>
      </c>
      <c r="H955" s="141" t="s">
        <v>62</v>
      </c>
      <c r="I955" s="217" t="s">
        <v>3961</v>
      </c>
      <c r="J955" s="125"/>
      <c r="K955" s="126"/>
      <c r="L955" s="126"/>
      <c r="M955" s="126"/>
      <c r="N955" s="125"/>
      <c r="O955" s="124" t="s">
        <v>62</v>
      </c>
      <c r="P955" s="124" t="str">
        <f t="shared" si="156"/>
        <v>0..n</v>
      </c>
      <c r="Q955" s="142" t="s">
        <v>3962</v>
      </c>
      <c r="R955" s="143" t="s">
        <v>3963</v>
      </c>
      <c r="S955" s="124"/>
      <c r="T955" s="129"/>
      <c r="U955" s="141" t="s">
        <v>62</v>
      </c>
      <c r="V955" s="124"/>
      <c r="W955" s="130"/>
      <c r="X955" s="38"/>
      <c r="Y955" s="144" t="s">
        <v>47</v>
      </c>
      <c r="Z955" s="144" t="s">
        <v>47</v>
      </c>
      <c r="AA955" s="4"/>
      <c r="AB955" s="13" t="str">
        <f t="shared" si="157"/>
        <v>/rsm:CrossIndustryInvoice/rsm:SupplyChainTradeTransaction/ram:ApplicableHeaderTradeSettlement/ram:PayerTradeParty</v>
      </c>
      <c r="AC955" s="13" t="str">
        <f t="shared" si="158"/>
        <v>/ram:SpecifiedTaxRegistration</v>
      </c>
      <c r="AD955" s="14">
        <f>COUNTIFS(R$4:R955,AB955)</f>
        <v>1</v>
      </c>
      <c r="AE955" s="1"/>
      <c r="AF955" s="140" t="str">
        <f t="shared" si="148"/>
        <v>EXT</v>
      </c>
      <c r="AG955" s="141">
        <f t="shared" si="150"/>
        <v>4</v>
      </c>
      <c r="AH955" s="141" t="str">
        <f t="shared" si="149"/>
        <v>0..n</v>
      </c>
      <c r="AI955" s="217" t="s">
        <v>1011</v>
      </c>
      <c r="AJ955" s="125"/>
      <c r="AK955" s="126"/>
      <c r="AL955" s="126"/>
      <c r="AM955" s="126"/>
      <c r="AN955" s="125"/>
      <c r="AO955" s="124" t="str">
        <f t="shared" si="160"/>
        <v>0..n</v>
      </c>
      <c r="AP955" s="124" t="str">
        <f t="shared" si="160"/>
        <v>0..n</v>
      </c>
      <c r="AQ955" s="142" t="str">
        <f t="shared" si="160"/>
        <v>/rsm:CrossIndustryInvoice
/rsm:SupplyChainTradeTransaction
/ram:ApplicableHeaderTradeSettlement
/ram:PayerTradeParty
/ram:SpecifiedTaxRegistration</v>
      </c>
      <c r="AR955" s="143" t="str">
        <f t="shared" si="159"/>
        <v>/rsm:CrossIndustryInvoice/rsm:SupplyChainTradeTransaction/ram:ApplicableHeaderTradeSettlement/ram:PayerTradeParty/ram:SpecifiedTaxRegistration</v>
      </c>
      <c r="AS955" s="124"/>
      <c r="AT955" s="129"/>
      <c r="AU955" s="141" t="str">
        <f t="shared" si="151"/>
        <v>0..n</v>
      </c>
      <c r="AV955" s="124"/>
      <c r="AW955" s="130"/>
      <c r="AX955" s="7"/>
      <c r="AY955" s="144" t="str">
        <f t="shared" si="152"/>
        <v>EXTENDED</v>
      </c>
      <c r="AZ955" s="144" t="str">
        <f t="shared" si="152"/>
        <v>EXTENDED</v>
      </c>
      <c r="BA955" s="1"/>
      <c r="BB955" s="57"/>
      <c r="BE955"/>
      <c r="BF955" s="1"/>
      <c r="BG955" s="1"/>
      <c r="BH955" s="1"/>
      <c r="BI955" s="1"/>
      <c r="BJ955" s="1"/>
      <c r="BK955" s="1"/>
      <c r="BL955" s="1"/>
      <c r="BM955" s="1"/>
      <c r="BN955" s="1"/>
      <c r="BO955" s="1"/>
      <c r="BP955" s="1"/>
      <c r="BQ955" s="1"/>
      <c r="BR955" s="1"/>
      <c r="BS955" s="1"/>
      <c r="BT955" s="1"/>
      <c r="BU955" s="1"/>
      <c r="BV955" s="1"/>
      <c r="BW955" s="1"/>
      <c r="BX955" s="1"/>
      <c r="BY955" s="1"/>
      <c r="BZ955" s="1"/>
    </row>
    <row r="956" spans="1:78" s="59" customFormat="1" ht="105" x14ac:dyDescent="0.2">
      <c r="A956" s="45" t="str">
        <f t="shared" si="155"/>
        <v>EXT</v>
      </c>
      <c r="B956" s="131" t="s">
        <v>2079</v>
      </c>
      <c r="C956" s="131"/>
      <c r="D956" s="215" t="s">
        <v>3431</v>
      </c>
      <c r="E956" s="61" t="s">
        <v>41</v>
      </c>
      <c r="F956" s="282" t="s">
        <v>5065</v>
      </c>
      <c r="G956" s="62">
        <f t="shared" si="153"/>
        <v>5</v>
      </c>
      <c r="H956" s="62" t="s">
        <v>32</v>
      </c>
      <c r="I956" s="64" t="s">
        <v>3</v>
      </c>
      <c r="J956" s="64"/>
      <c r="K956" s="65"/>
      <c r="L956" s="65"/>
      <c r="M956" s="65"/>
      <c r="N956" s="64"/>
      <c r="O956" s="66" t="s">
        <v>32</v>
      </c>
      <c r="P956" s="66" t="str">
        <f t="shared" si="156"/>
        <v>1..1</v>
      </c>
      <c r="Q956" s="6" t="s">
        <v>3964</v>
      </c>
      <c r="R956" s="67" t="s">
        <v>3965</v>
      </c>
      <c r="S956" s="66" t="s">
        <v>55</v>
      </c>
      <c r="T956" s="68" t="s">
        <v>56</v>
      </c>
      <c r="U956" s="62" t="s">
        <v>42</v>
      </c>
      <c r="V956" s="66"/>
      <c r="W956" s="69"/>
      <c r="X956" s="38"/>
      <c r="Y956" s="70" t="s">
        <v>47</v>
      </c>
      <c r="Z956" s="70" t="s">
        <v>47</v>
      </c>
      <c r="AA956" s="4"/>
      <c r="AB956" s="13" t="str">
        <f t="shared" si="157"/>
        <v>/rsm:CrossIndustryInvoice/rsm:SupplyChainTradeTransaction/ram:ApplicableHeaderTradeSettlement/ram:PayerTradeParty/ram:SpecifiedTaxRegistration</v>
      </c>
      <c r="AC956" s="13" t="str">
        <f t="shared" si="158"/>
        <v>/ram:ID</v>
      </c>
      <c r="AD956" s="14">
        <f>COUNTIFS(R$4:R956,AB956)</f>
        <v>1</v>
      </c>
      <c r="AE956" s="1"/>
      <c r="AF956" s="61" t="str">
        <f t="shared" si="148"/>
        <v>EXT</v>
      </c>
      <c r="AG956" s="62">
        <f t="shared" si="150"/>
        <v>5</v>
      </c>
      <c r="AH956" s="62" t="str">
        <f t="shared" si="149"/>
        <v>1..1</v>
      </c>
      <c r="AI956" s="64" t="s">
        <v>1014</v>
      </c>
      <c r="AJ956" s="64"/>
      <c r="AK956" s="65"/>
      <c r="AL956" s="65"/>
      <c r="AM956" s="65"/>
      <c r="AN956" s="64"/>
      <c r="AO956" s="66" t="str">
        <f t="shared" si="160"/>
        <v>1..1</v>
      </c>
      <c r="AP956" s="66" t="str">
        <f t="shared" si="160"/>
        <v>1..1</v>
      </c>
      <c r="AQ956" s="6" t="str">
        <f t="shared" si="160"/>
        <v>/rsm:CrossIndustryInvoice
/rsm:SupplyChainTradeTransaction
/ram:ApplicableHeaderTradeSettlement
/ram:PayerTradeParty
/ram:SpecifiedTaxRegistration
/ram:ID</v>
      </c>
      <c r="AR956" s="67" t="str">
        <f t="shared" si="159"/>
        <v>/rsm:CrossIndustryInvoice/rsm:SupplyChainTradeTransaction/ram:ApplicableHeaderTradeSettlement/ram:PayerTradeParty/ram:SpecifiedTaxRegistration/ram:ID</v>
      </c>
      <c r="AS956" s="66" t="s">
        <v>55</v>
      </c>
      <c r="AT956" s="68" t="s">
        <v>56</v>
      </c>
      <c r="AU956" s="62" t="str">
        <f t="shared" si="151"/>
        <v>0..1</v>
      </c>
      <c r="AV956" s="66"/>
      <c r="AW956" s="69"/>
      <c r="AX956" s="7"/>
      <c r="AY956" s="70" t="str">
        <f t="shared" si="152"/>
        <v>EXTENDED</v>
      </c>
      <c r="AZ956" s="70" t="str">
        <f t="shared" si="152"/>
        <v>EXTENDED</v>
      </c>
      <c r="BA956" s="1"/>
      <c r="BB956" s="57"/>
      <c r="BE956"/>
      <c r="BF956" s="1"/>
      <c r="BG956" s="1"/>
      <c r="BH956" s="1"/>
      <c r="BI956" s="1"/>
      <c r="BJ956" s="1"/>
      <c r="BK956" s="1"/>
      <c r="BL956" s="1"/>
      <c r="BM956" s="1"/>
      <c r="BN956" s="1"/>
      <c r="BO956" s="1"/>
      <c r="BP956" s="1"/>
      <c r="BQ956" s="1"/>
      <c r="BR956" s="1"/>
      <c r="BS956" s="1"/>
      <c r="BT956" s="1"/>
      <c r="BU956" s="1"/>
      <c r="BV956" s="1"/>
      <c r="BW956" s="1"/>
      <c r="BX956" s="1"/>
      <c r="BY956" s="1"/>
      <c r="BZ956" s="1"/>
    </row>
    <row r="957" spans="1:78" s="59" customFormat="1" ht="120" x14ac:dyDescent="0.2">
      <c r="A957" s="45" t="str">
        <f t="shared" si="155"/>
        <v>EXT</v>
      </c>
      <c r="B957" s="131" t="s">
        <v>2079</v>
      </c>
      <c r="C957" s="131"/>
      <c r="D957" s="215" t="s">
        <v>3431</v>
      </c>
      <c r="E957" s="61" t="s">
        <v>41</v>
      </c>
      <c r="F957" s="282" t="s">
        <v>5066</v>
      </c>
      <c r="G957" s="62">
        <f t="shared" si="153"/>
        <v>6</v>
      </c>
      <c r="H957" s="62" t="s">
        <v>42</v>
      </c>
      <c r="I957" s="64" t="s">
        <v>498</v>
      </c>
      <c r="J957" s="64"/>
      <c r="K957" s="65" t="s">
        <v>1015</v>
      </c>
      <c r="L957" s="65"/>
      <c r="M957" s="65" t="s">
        <v>1016</v>
      </c>
      <c r="N957" s="64"/>
      <c r="O957" s="66" t="s">
        <v>32</v>
      </c>
      <c r="P957" s="66" t="str">
        <f t="shared" si="156"/>
        <v>1..1</v>
      </c>
      <c r="Q957" s="6" t="s">
        <v>3966</v>
      </c>
      <c r="R957" s="67" t="s">
        <v>3967</v>
      </c>
      <c r="S957" s="66" t="s">
        <v>329</v>
      </c>
      <c r="T957" s="68" t="s">
        <v>163</v>
      </c>
      <c r="U957" s="62" t="s">
        <v>42</v>
      </c>
      <c r="V957" s="66"/>
      <c r="W957" s="69"/>
      <c r="X957" s="38"/>
      <c r="Y957" s="70" t="s">
        <v>47</v>
      </c>
      <c r="Z957" s="70" t="s">
        <v>47</v>
      </c>
      <c r="AA957" s="4"/>
      <c r="AB957" s="13" t="str">
        <f t="shared" si="157"/>
        <v>/rsm:CrossIndustryInvoice/rsm:SupplyChainTradeTransaction/ram:ApplicableHeaderTradeSettlement/ram:PayerTradeParty/ram:SpecifiedTaxRegistration/ram:ID</v>
      </c>
      <c r="AC957" s="13" t="str">
        <f t="shared" si="158"/>
        <v>/@schemeID</v>
      </c>
      <c r="AD957" s="14">
        <f>COUNTIFS(R$4:R957,AB957)</f>
        <v>1</v>
      </c>
      <c r="AE957" s="1"/>
      <c r="AF957" s="61" t="str">
        <f t="shared" si="148"/>
        <v>EXT</v>
      </c>
      <c r="AG957" s="62">
        <f t="shared" si="150"/>
        <v>6</v>
      </c>
      <c r="AH957" s="62" t="str">
        <f t="shared" si="149"/>
        <v>0..1</v>
      </c>
      <c r="AI957" s="64" t="s">
        <v>1019</v>
      </c>
      <c r="AJ957" s="64"/>
      <c r="AK957" s="65"/>
      <c r="AL957" s="65"/>
      <c r="AM957" s="65"/>
      <c r="AN957" s="64"/>
      <c r="AO957" s="66" t="str">
        <f t="shared" si="160"/>
        <v>1..1</v>
      </c>
      <c r="AP957" s="66" t="str">
        <f t="shared" si="160"/>
        <v>1..1</v>
      </c>
      <c r="AQ957" s="6" t="str">
        <f t="shared" si="160"/>
        <v>/rsm:CrossIndustryInvoice
/rsm:SupplyChainTradeTransaction
/ram:ApplicableHeaderTradeSettlement
/ram:PayerTradeParty
/ram:SpecifiedTaxRegistration
/ram:ID
/@schemeID</v>
      </c>
      <c r="AR957" s="67" t="str">
        <f t="shared" si="159"/>
        <v>/rsm:CrossIndustryInvoice/rsm:SupplyChainTradeTransaction/ram:ApplicableHeaderTradeSettlement/ram:PayerTradeParty/ram:SpecifiedTaxRegistration/ram:ID/@schemeID</v>
      </c>
      <c r="AS957" s="66" t="s">
        <v>329</v>
      </c>
      <c r="AT957" s="68" t="s">
        <v>163</v>
      </c>
      <c r="AU957" s="62" t="str">
        <f t="shared" si="151"/>
        <v>0..1</v>
      </c>
      <c r="AV957" s="66"/>
      <c r="AW957" s="69"/>
      <c r="AX957" s="7"/>
      <c r="AY957" s="70" t="str">
        <f t="shared" si="152"/>
        <v>EXTENDED</v>
      </c>
      <c r="AZ957" s="70" t="str">
        <f t="shared" si="152"/>
        <v>EXTENDED</v>
      </c>
      <c r="BA957" s="1"/>
      <c r="BB957" s="57"/>
      <c r="BE957"/>
      <c r="BF957" s="1"/>
      <c r="BG957" s="1"/>
      <c r="BH957" s="1"/>
      <c r="BI957" s="1"/>
      <c r="BJ957" s="1"/>
      <c r="BK957" s="1"/>
      <c r="BL957" s="1"/>
      <c r="BM957" s="1"/>
      <c r="BN957" s="1"/>
      <c r="BO957" s="1"/>
      <c r="BP957" s="1"/>
      <c r="BQ957" s="1"/>
      <c r="BR957" s="1"/>
      <c r="BS957" s="1"/>
      <c r="BT957" s="1"/>
      <c r="BU957" s="1"/>
      <c r="BV957" s="1"/>
      <c r="BW957" s="1"/>
      <c r="BX957" s="1"/>
      <c r="BY957" s="1"/>
      <c r="BZ957" s="1"/>
    </row>
    <row r="958" spans="1:78" s="59" customFormat="1" ht="75" x14ac:dyDescent="0.2">
      <c r="A958" s="45" t="str">
        <f t="shared" si="146"/>
        <v>EXT</v>
      </c>
      <c r="B958" s="45"/>
      <c r="C958" s="45"/>
      <c r="D958" s="216" t="s">
        <v>3431</v>
      </c>
      <c r="E958" s="99" t="s">
        <v>41</v>
      </c>
      <c r="F958" s="289" t="e">
        <v>#N/A</v>
      </c>
      <c r="G958" s="100">
        <f t="shared" si="153"/>
        <v>3</v>
      </c>
      <c r="H958" s="100" t="s">
        <v>42</v>
      </c>
      <c r="I958" s="125" t="s">
        <v>3968</v>
      </c>
      <c r="J958" s="125" t="s">
        <v>3969</v>
      </c>
      <c r="K958" s="126"/>
      <c r="L958" s="126"/>
      <c r="M958" s="126"/>
      <c r="N958" s="125"/>
      <c r="O958" s="124" t="s">
        <v>42</v>
      </c>
      <c r="P958" s="124" t="str">
        <f t="shared" si="156"/>
        <v>0..1</v>
      </c>
      <c r="Q958" s="102" t="s">
        <v>3970</v>
      </c>
      <c r="R958" s="103" t="s">
        <v>3971</v>
      </c>
      <c r="S958" s="124"/>
      <c r="T958" s="129" t="s">
        <v>38</v>
      </c>
      <c r="U958" s="100" t="s">
        <v>42</v>
      </c>
      <c r="V958" s="124"/>
      <c r="W958" s="130"/>
      <c r="X958" s="38"/>
      <c r="Y958" s="104" t="s">
        <v>47</v>
      </c>
      <c r="Z958" s="104" t="s">
        <v>48</v>
      </c>
      <c r="AA958" s="4"/>
      <c r="AB958" s="13" t="str">
        <f t="shared" si="144"/>
        <v>/rsm:CrossIndustryInvoice/rsm:SupplyChainTradeTransaction/ram:ApplicableHeaderTradeSettlement</v>
      </c>
      <c r="AC958" s="13" t="str">
        <f t="shared" si="145"/>
        <v>/ram:TaxApplicableTradeCurrencyExchange</v>
      </c>
      <c r="AD958" s="14">
        <f>COUNTIFS(R$4:R958,AB958)</f>
        <v>1</v>
      </c>
      <c r="AE958" s="1"/>
      <c r="AF958" s="99" t="str">
        <f t="shared" si="148"/>
        <v>EXT</v>
      </c>
      <c r="AG958" s="100">
        <f t="shared" si="150"/>
        <v>3</v>
      </c>
      <c r="AH958" s="100" t="str">
        <f t="shared" si="149"/>
        <v>0..1</v>
      </c>
      <c r="AI958" s="125">
        <v>0</v>
      </c>
      <c r="AJ958" s="125"/>
      <c r="AK958" s="126"/>
      <c r="AL958" s="126"/>
      <c r="AM958" s="126"/>
      <c r="AN958" s="125"/>
      <c r="AO958" s="124" t="str">
        <f t="shared" si="160"/>
        <v>0..1</v>
      </c>
      <c r="AP958" s="124" t="str">
        <f t="shared" si="160"/>
        <v>0..1</v>
      </c>
      <c r="AQ958" s="102" t="str">
        <f t="shared" si="160"/>
        <v>/rsm:CrossIndustryInvoice
/rsm:SupplyChainTradeTransaction
/ram:ApplicableHeaderTradeSettlement
/ram:TaxApplicableTradeCurrencyExchange</v>
      </c>
      <c r="AR958" s="103" t="str">
        <f t="shared" si="159"/>
        <v>/rsm:CrossIndustryInvoice/rsm:SupplyChainTradeTransaction/ram:ApplicableHeaderTradeSettlement/ram:TaxApplicableTradeCurrencyExchange</v>
      </c>
      <c r="AS958" s="124"/>
      <c r="AT958" s="129" t="s">
        <v>38</v>
      </c>
      <c r="AU958" s="100" t="str">
        <f t="shared" si="151"/>
        <v>0..1</v>
      </c>
      <c r="AV958" s="124"/>
      <c r="AW958" s="130"/>
      <c r="AX958" s="7"/>
      <c r="AY958" s="104" t="str">
        <f t="shared" si="152"/>
        <v>EXTENDED</v>
      </c>
      <c r="AZ958" s="104" t="str">
        <f t="shared" si="152"/>
        <v>EXTENDED FR B2B</v>
      </c>
      <c r="BA958" s="1"/>
      <c r="BB958" s="57"/>
      <c r="BE958"/>
      <c r="BF958" s="1"/>
      <c r="BG958" s="1"/>
      <c r="BH958" s="1"/>
      <c r="BI958" s="1"/>
      <c r="BJ958" s="1"/>
      <c r="BK958" s="1"/>
      <c r="BL958" s="1"/>
      <c r="BM958" s="1"/>
      <c r="BN958" s="1"/>
      <c r="BO958" s="1"/>
      <c r="BP958" s="1"/>
      <c r="BQ958" s="1"/>
      <c r="BR958" s="1"/>
      <c r="BS958" s="1"/>
      <c r="BT958" s="1"/>
      <c r="BU958" s="1"/>
      <c r="BV958" s="1"/>
      <c r="BW958" s="1"/>
      <c r="BX958" s="1"/>
      <c r="BY958" s="1"/>
      <c r="BZ958" s="1"/>
    </row>
    <row r="959" spans="1:78" s="59" customFormat="1" ht="90" x14ac:dyDescent="0.2">
      <c r="A959" s="45" t="str">
        <f t="shared" si="146"/>
        <v>EXT</v>
      </c>
      <c r="B959" s="45"/>
      <c r="C959" s="45"/>
      <c r="D959" s="215" t="s">
        <v>3431</v>
      </c>
      <c r="E959" s="61" t="s">
        <v>41</v>
      </c>
      <c r="F959" s="282" t="e">
        <v>#N/A</v>
      </c>
      <c r="G959" s="62">
        <f t="shared" si="153"/>
        <v>4</v>
      </c>
      <c r="H959" s="62" t="s">
        <v>32</v>
      </c>
      <c r="I959" s="64" t="s">
        <v>3972</v>
      </c>
      <c r="J959" s="64" t="s">
        <v>3973</v>
      </c>
      <c r="K959" s="65"/>
      <c r="L959" s="65"/>
      <c r="M959" s="65"/>
      <c r="N959" s="64"/>
      <c r="O959" s="66" t="s">
        <v>32</v>
      </c>
      <c r="P959" s="66" t="str">
        <f t="shared" si="156"/>
        <v>1..1</v>
      </c>
      <c r="Q959" s="6" t="s">
        <v>3974</v>
      </c>
      <c r="R959" s="67" t="s">
        <v>3975</v>
      </c>
      <c r="S959" s="66" t="s">
        <v>131</v>
      </c>
      <c r="T959" s="68" t="s">
        <v>56</v>
      </c>
      <c r="U959" s="62" t="s">
        <v>32</v>
      </c>
      <c r="V959" s="66"/>
      <c r="W959" s="69"/>
      <c r="X959" s="38"/>
      <c r="Y959" s="70" t="s">
        <v>47</v>
      </c>
      <c r="Z959" s="70" t="s">
        <v>48</v>
      </c>
      <c r="AA959" s="4"/>
      <c r="AB959" s="13" t="str">
        <f t="shared" si="144"/>
        <v>/rsm:CrossIndustryInvoice/rsm:SupplyChainTradeTransaction/ram:ApplicableHeaderTradeSettlement/ram:TaxApplicableTradeCurrencyExchange</v>
      </c>
      <c r="AC959" s="13" t="str">
        <f t="shared" si="145"/>
        <v>/ram:SourceCurrencyCode</v>
      </c>
      <c r="AD959" s="14">
        <f>COUNTIFS(R$4:R959,AB959)</f>
        <v>1</v>
      </c>
      <c r="AE959" s="1"/>
      <c r="AF959" s="61" t="str">
        <f t="shared" si="148"/>
        <v>EXT</v>
      </c>
      <c r="AG959" s="62">
        <f t="shared" si="150"/>
        <v>4</v>
      </c>
      <c r="AH959" s="62" t="str">
        <f t="shared" si="149"/>
        <v>1..1</v>
      </c>
      <c r="AI959" s="64">
        <v>0</v>
      </c>
      <c r="AJ959" s="64"/>
      <c r="AK959" s="65"/>
      <c r="AL959" s="65"/>
      <c r="AM959" s="65"/>
      <c r="AN959" s="64"/>
      <c r="AO959" s="66" t="str">
        <f t="shared" si="160"/>
        <v>1..1</v>
      </c>
      <c r="AP959" s="66" t="str">
        <f t="shared" si="160"/>
        <v>1..1</v>
      </c>
      <c r="AQ959" s="6" t="str">
        <f t="shared" si="160"/>
        <v>/rsm:CrossIndustryInvoice
/rsm:SupplyChainTradeTransaction
/ram:ApplicableHeaderTradeSettlement
/ram:TaxApplicableTradeCurrencyExchange
/ram:SourceCurrencyCode</v>
      </c>
      <c r="AR959" s="67" t="str">
        <f t="shared" si="159"/>
        <v>/rsm:CrossIndustryInvoice/rsm:SupplyChainTradeTransaction/ram:ApplicableHeaderTradeSettlement/ram:TaxApplicableTradeCurrencyExchange/ram:SourceCurrencyCode</v>
      </c>
      <c r="AS959" s="66" t="s">
        <v>131</v>
      </c>
      <c r="AT959" s="68" t="s">
        <v>56</v>
      </c>
      <c r="AU959" s="62" t="str">
        <f t="shared" si="151"/>
        <v>1..1</v>
      </c>
      <c r="AV959" s="66"/>
      <c r="AW959" s="69"/>
      <c r="AX959" s="7"/>
      <c r="AY959" s="70" t="str">
        <f t="shared" si="152"/>
        <v>EXTENDED</v>
      </c>
      <c r="AZ959" s="70" t="str">
        <f t="shared" si="152"/>
        <v>EXTENDED FR B2B</v>
      </c>
      <c r="BA959" s="1"/>
      <c r="BB959" s="57"/>
      <c r="BE959"/>
      <c r="BF959" s="1"/>
      <c r="BG959" s="1"/>
      <c r="BH959" s="1"/>
      <c r="BI959" s="1"/>
      <c r="BJ959" s="1"/>
      <c r="BK959" s="1"/>
      <c r="BL959" s="1"/>
      <c r="BM959" s="1"/>
      <c r="BN959" s="1"/>
      <c r="BO959" s="1"/>
      <c r="BP959" s="1"/>
      <c r="BQ959" s="1"/>
      <c r="BR959" s="1"/>
      <c r="BS959" s="1"/>
      <c r="BT959" s="1"/>
      <c r="BU959" s="1"/>
      <c r="BV959" s="1"/>
      <c r="BW959" s="1"/>
      <c r="BX959" s="1"/>
      <c r="BY959" s="1"/>
      <c r="BZ959" s="1"/>
    </row>
    <row r="960" spans="1:78" s="59" customFormat="1" ht="90" x14ac:dyDescent="0.2">
      <c r="A960" s="45" t="str">
        <f t="shared" si="146"/>
        <v>EXT</v>
      </c>
      <c r="B960" s="45"/>
      <c r="C960" s="45"/>
      <c r="D960" s="215" t="s">
        <v>3431</v>
      </c>
      <c r="E960" s="61" t="s">
        <v>41</v>
      </c>
      <c r="F960" s="282" t="e">
        <v>#N/A</v>
      </c>
      <c r="G960" s="62">
        <f t="shared" si="153"/>
        <v>4</v>
      </c>
      <c r="H960" s="62" t="s">
        <v>32</v>
      </c>
      <c r="I960" s="64" t="s">
        <v>3976</v>
      </c>
      <c r="J960" s="64" t="s">
        <v>3977</v>
      </c>
      <c r="K960" s="65"/>
      <c r="L960" s="65"/>
      <c r="M960" s="65"/>
      <c r="N960" s="64"/>
      <c r="O960" s="66" t="s">
        <v>32</v>
      </c>
      <c r="P960" s="66" t="str">
        <f t="shared" si="156"/>
        <v>1..1</v>
      </c>
      <c r="Q960" s="6" t="s">
        <v>3978</v>
      </c>
      <c r="R960" s="67" t="s">
        <v>3979</v>
      </c>
      <c r="S960" s="66" t="s">
        <v>131</v>
      </c>
      <c r="T960" s="68" t="s">
        <v>56</v>
      </c>
      <c r="U960" s="62" t="s">
        <v>32</v>
      </c>
      <c r="V960" s="66"/>
      <c r="W960" s="69"/>
      <c r="X960" s="38"/>
      <c r="Y960" s="70" t="s">
        <v>47</v>
      </c>
      <c r="Z960" s="70" t="s">
        <v>48</v>
      </c>
      <c r="AA960" s="4"/>
      <c r="AB960" s="13" t="str">
        <f t="shared" si="144"/>
        <v>/rsm:CrossIndustryInvoice/rsm:SupplyChainTradeTransaction/ram:ApplicableHeaderTradeSettlement/ram:TaxApplicableTradeCurrencyExchange</v>
      </c>
      <c r="AC960" s="13" t="str">
        <f t="shared" si="145"/>
        <v>/ram:TargetCurrencyCode</v>
      </c>
      <c r="AD960" s="14">
        <f>COUNTIFS(R$4:R960,AB960)</f>
        <v>1</v>
      </c>
      <c r="AE960" s="1"/>
      <c r="AF960" s="61" t="str">
        <f t="shared" ref="AF960:AF1023" si="161">E960</f>
        <v>EXT</v>
      </c>
      <c r="AG960" s="62">
        <f t="shared" ref="AG960:AG1023" si="162">LEN(AR960)-LEN(SUBSTITUTE(AR960,"/",""))-1</f>
        <v>4</v>
      </c>
      <c r="AH960" s="62" t="str">
        <f t="shared" ref="AH960:AH1023" si="163">H960</f>
        <v>1..1</v>
      </c>
      <c r="AI960" s="64">
        <v>0</v>
      </c>
      <c r="AJ960" s="64"/>
      <c r="AK960" s="65"/>
      <c r="AL960" s="65"/>
      <c r="AM960" s="65"/>
      <c r="AN960" s="64"/>
      <c r="AO960" s="66" t="str">
        <f t="shared" si="160"/>
        <v>1..1</v>
      </c>
      <c r="AP960" s="66" t="str">
        <f t="shared" si="160"/>
        <v>1..1</v>
      </c>
      <c r="AQ960" s="6" t="str">
        <f t="shared" si="160"/>
        <v>/rsm:CrossIndustryInvoice
/rsm:SupplyChainTradeTransaction
/ram:ApplicableHeaderTradeSettlement
/ram:TaxApplicableTradeCurrencyExchange
/ram:TargetCurrencyCode</v>
      </c>
      <c r="AR960" s="67" t="str">
        <f t="shared" si="160"/>
        <v>/rsm:CrossIndustryInvoice/rsm:SupplyChainTradeTransaction/ram:ApplicableHeaderTradeSettlement/ram:TaxApplicableTradeCurrencyExchange/ram:TargetCurrencyCode</v>
      </c>
      <c r="AS960" s="66" t="s">
        <v>131</v>
      </c>
      <c r="AT960" s="68" t="s">
        <v>56</v>
      </c>
      <c r="AU960" s="62" t="str">
        <f t="shared" ref="AU960:AU1023" si="164">U960</f>
        <v>1..1</v>
      </c>
      <c r="AV960" s="66"/>
      <c r="AW960" s="69"/>
      <c r="AX960" s="7"/>
      <c r="AY960" s="70" t="str">
        <f t="shared" si="152"/>
        <v>EXTENDED</v>
      </c>
      <c r="AZ960" s="70" t="str">
        <f t="shared" si="152"/>
        <v>EXTENDED FR B2B</v>
      </c>
      <c r="BA960" s="1"/>
      <c r="BB960" s="57"/>
      <c r="BE960"/>
      <c r="BF960" s="1"/>
      <c r="BG960" s="1"/>
      <c r="BH960" s="1"/>
      <c r="BI960" s="1"/>
      <c r="BJ960" s="1"/>
      <c r="BK960" s="1"/>
      <c r="BL960" s="1"/>
      <c r="BM960" s="1"/>
      <c r="BN960" s="1"/>
      <c r="BO960" s="1"/>
      <c r="BP960" s="1"/>
      <c r="BQ960" s="1"/>
      <c r="BR960" s="1"/>
      <c r="BS960" s="1"/>
      <c r="BT960" s="1"/>
      <c r="BU960" s="1"/>
      <c r="BV960" s="1"/>
      <c r="BW960" s="1"/>
      <c r="BX960" s="1"/>
      <c r="BY960" s="1"/>
      <c r="BZ960" s="1"/>
    </row>
    <row r="961" spans="1:78" s="59" customFormat="1" ht="90" x14ac:dyDescent="0.2">
      <c r="A961" s="45" t="str">
        <f t="shared" si="146"/>
        <v>EXT</v>
      </c>
      <c r="B961" s="45"/>
      <c r="C961" s="45"/>
      <c r="D961" s="215" t="s">
        <v>3431</v>
      </c>
      <c r="E961" s="61" t="s">
        <v>41</v>
      </c>
      <c r="F961" s="282" t="e">
        <v>#N/A</v>
      </c>
      <c r="G961" s="62">
        <f t="shared" si="153"/>
        <v>4</v>
      </c>
      <c r="H961" s="62" t="s">
        <v>32</v>
      </c>
      <c r="I961" s="64" t="s">
        <v>3980</v>
      </c>
      <c r="J961" s="64" t="s">
        <v>3981</v>
      </c>
      <c r="K961" s="65"/>
      <c r="L961" s="65"/>
      <c r="M961" s="65"/>
      <c r="N961" s="64"/>
      <c r="O961" s="66" t="s">
        <v>32</v>
      </c>
      <c r="P961" s="66" t="str">
        <f t="shared" si="156"/>
        <v>1..1</v>
      </c>
      <c r="Q961" s="6" t="s">
        <v>3982</v>
      </c>
      <c r="R961" s="67" t="s">
        <v>3983</v>
      </c>
      <c r="S961" s="66" t="s">
        <v>3984</v>
      </c>
      <c r="T961" s="68" t="s">
        <v>56</v>
      </c>
      <c r="U961" s="62" t="s">
        <v>32</v>
      </c>
      <c r="V961" s="66"/>
      <c r="W961" s="69"/>
      <c r="X961" s="38"/>
      <c r="Y961" s="70" t="s">
        <v>47</v>
      </c>
      <c r="Z961" s="70" t="s">
        <v>48</v>
      </c>
      <c r="AA961" s="4"/>
      <c r="AB961" s="13" t="str">
        <f t="shared" si="144"/>
        <v>/rsm:CrossIndustryInvoice/rsm:SupplyChainTradeTransaction/ram:ApplicableHeaderTradeSettlement/ram:TaxApplicableTradeCurrencyExchange</v>
      </c>
      <c r="AC961" s="13" t="str">
        <f t="shared" si="145"/>
        <v>/ram:ConversionRate</v>
      </c>
      <c r="AD961" s="14">
        <f>COUNTIFS(R$4:R961,AB961)</f>
        <v>1</v>
      </c>
      <c r="AE961" s="1"/>
      <c r="AF961" s="61" t="str">
        <f t="shared" si="161"/>
        <v>EXT</v>
      </c>
      <c r="AG961" s="62">
        <f t="shared" si="162"/>
        <v>4</v>
      </c>
      <c r="AH961" s="62" t="str">
        <f t="shared" si="163"/>
        <v>1..1</v>
      </c>
      <c r="AI961" s="64">
        <v>0</v>
      </c>
      <c r="AJ961" s="64"/>
      <c r="AK961" s="65"/>
      <c r="AL961" s="65"/>
      <c r="AM961" s="65"/>
      <c r="AN961" s="64"/>
      <c r="AO961" s="66" t="str">
        <f t="shared" si="160"/>
        <v>1..1</v>
      </c>
      <c r="AP961" s="66" t="str">
        <f t="shared" si="160"/>
        <v>1..1</v>
      </c>
      <c r="AQ961" s="6" t="str">
        <f t="shared" si="160"/>
        <v>/rsm:CrossIndustryInvoice
/rsm:SupplyChainTradeTransaction
/ram:ApplicableHeaderTradeSettlement
/ram:TaxApplicableTradeCurrencyExchange
/ram:ConversionRate</v>
      </c>
      <c r="AR961" s="67" t="str">
        <f t="shared" si="160"/>
        <v>/rsm:CrossIndustryInvoice/rsm:SupplyChainTradeTransaction/ram:ApplicableHeaderTradeSettlement/ram:TaxApplicableTradeCurrencyExchange/ram:ConversionRate</v>
      </c>
      <c r="AS961" s="66" t="s">
        <v>3984</v>
      </c>
      <c r="AT961" s="68" t="s">
        <v>56</v>
      </c>
      <c r="AU961" s="62" t="str">
        <f t="shared" si="164"/>
        <v>1..1</v>
      </c>
      <c r="AV961" s="66"/>
      <c r="AW961" s="69"/>
      <c r="AX961" s="7"/>
      <c r="AY961" s="70" t="str">
        <f t="shared" ref="AY961:AZ1024" si="165">Y961</f>
        <v>EXTENDED</v>
      </c>
      <c r="AZ961" s="70" t="str">
        <f t="shared" si="165"/>
        <v>EXTENDED FR B2B</v>
      </c>
      <c r="BA961" s="1"/>
      <c r="BB961" s="57"/>
      <c r="BE961"/>
      <c r="BF961" s="1"/>
      <c r="BG961" s="1"/>
      <c r="BH961" s="1"/>
      <c r="BI961" s="1"/>
      <c r="BJ961" s="1"/>
      <c r="BK961" s="1"/>
      <c r="BL961" s="1"/>
      <c r="BM961" s="1"/>
      <c r="BN961" s="1"/>
      <c r="BO961" s="1"/>
      <c r="BP961" s="1"/>
      <c r="BQ961" s="1"/>
      <c r="BR961" s="1"/>
      <c r="BS961" s="1"/>
      <c r="BT961" s="1"/>
      <c r="BU961" s="1"/>
      <c r="BV961" s="1"/>
      <c r="BW961" s="1"/>
      <c r="BX961" s="1"/>
      <c r="BY961" s="1"/>
      <c r="BZ961" s="1"/>
    </row>
    <row r="962" spans="1:78" s="59" customFormat="1" ht="90" x14ac:dyDescent="0.2">
      <c r="A962" s="45" t="str">
        <f t="shared" si="146"/>
        <v>EXT</v>
      </c>
      <c r="B962" s="45"/>
      <c r="C962" s="45"/>
      <c r="D962" s="215" t="s">
        <v>3431</v>
      </c>
      <c r="E962" s="61" t="s">
        <v>41</v>
      </c>
      <c r="F962" s="282" t="e">
        <v>#N/A</v>
      </c>
      <c r="G962" s="62">
        <f t="shared" si="153"/>
        <v>4</v>
      </c>
      <c r="H962" s="62" t="s">
        <v>42</v>
      </c>
      <c r="I962" s="64" t="s">
        <v>3985</v>
      </c>
      <c r="J962" s="64" t="s">
        <v>3986</v>
      </c>
      <c r="K962" s="65"/>
      <c r="L962" s="65"/>
      <c r="M962" s="65"/>
      <c r="N962" s="64"/>
      <c r="O962" s="66" t="s">
        <v>42</v>
      </c>
      <c r="P962" s="66" t="str">
        <f t="shared" si="156"/>
        <v>0..1</v>
      </c>
      <c r="Q962" s="6" t="s">
        <v>3987</v>
      </c>
      <c r="R962" s="67" t="s">
        <v>3988</v>
      </c>
      <c r="S962" s="66"/>
      <c r="T962" s="68"/>
      <c r="U962" s="62" t="s">
        <v>42</v>
      </c>
      <c r="V962" s="66"/>
      <c r="W962" s="69"/>
      <c r="X962" s="38"/>
      <c r="Y962" s="70" t="s">
        <v>47</v>
      </c>
      <c r="Z962" s="70" t="s">
        <v>48</v>
      </c>
      <c r="AA962" s="4"/>
      <c r="AB962" s="13" t="str">
        <f t="shared" si="144"/>
        <v>/rsm:CrossIndustryInvoice/rsm:SupplyChainTradeTransaction/ram:ApplicableHeaderTradeSettlement/ram:TaxApplicableTradeCurrencyExchange</v>
      </c>
      <c r="AC962" s="13" t="str">
        <f t="shared" si="145"/>
        <v>/ram:ConversionRateDateTime</v>
      </c>
      <c r="AD962" s="14">
        <f>COUNTIFS(R$4:R962,AB962)</f>
        <v>1</v>
      </c>
      <c r="AE962" s="1"/>
      <c r="AF962" s="61" t="str">
        <f t="shared" si="161"/>
        <v>EXT</v>
      </c>
      <c r="AG962" s="62">
        <f t="shared" si="162"/>
        <v>4</v>
      </c>
      <c r="AH962" s="62" t="str">
        <f t="shared" si="163"/>
        <v>0..1</v>
      </c>
      <c r="AI962" s="64">
        <v>0</v>
      </c>
      <c r="AJ962" s="64"/>
      <c r="AK962" s="65"/>
      <c r="AL962" s="65"/>
      <c r="AM962" s="65"/>
      <c r="AN962" s="64"/>
      <c r="AO962" s="66" t="str">
        <f t="shared" si="160"/>
        <v>0..1</v>
      </c>
      <c r="AP962" s="66" t="str">
        <f t="shared" si="160"/>
        <v>0..1</v>
      </c>
      <c r="AQ962" s="6" t="str">
        <f t="shared" si="160"/>
        <v>/rsm:CrossIndustryInvoice
/rsm:SupplyChainTradeTransaction
/ram:ApplicableHeaderTradeSettlement
/ram:TaxApplicableTradeCurrencyExchange
/ram:ConversionRateDateTime</v>
      </c>
      <c r="AR962" s="67" t="str">
        <f t="shared" si="160"/>
        <v>/rsm:CrossIndustryInvoice/rsm:SupplyChainTradeTransaction/ram:ApplicableHeaderTradeSettlement/ram:TaxApplicableTradeCurrencyExchange/ram:ConversionRateDateTime</v>
      </c>
      <c r="AS962" s="66"/>
      <c r="AT962" s="68"/>
      <c r="AU962" s="62" t="str">
        <f t="shared" si="164"/>
        <v>0..1</v>
      </c>
      <c r="AV962" s="66"/>
      <c r="AW962" s="69"/>
      <c r="AX962" s="7"/>
      <c r="AY962" s="70" t="str">
        <f t="shared" si="165"/>
        <v>EXTENDED</v>
      </c>
      <c r="AZ962" s="70" t="str">
        <f t="shared" si="165"/>
        <v>EXTENDED FR B2B</v>
      </c>
      <c r="BA962" s="1"/>
      <c r="BB962" s="57"/>
      <c r="BE962"/>
      <c r="BF962" s="1"/>
      <c r="BG962" s="1"/>
      <c r="BH962" s="1"/>
      <c r="BI962" s="1"/>
      <c r="BJ962" s="1"/>
      <c r="BK962" s="1"/>
      <c r="BL962" s="1"/>
      <c r="BM962" s="1"/>
      <c r="BN962" s="1"/>
      <c r="BO962" s="1"/>
      <c r="BP962" s="1"/>
      <c r="BQ962" s="1"/>
      <c r="BR962" s="1"/>
      <c r="BS962" s="1"/>
      <c r="BT962" s="1"/>
      <c r="BU962" s="1"/>
      <c r="BV962" s="1"/>
      <c r="BW962" s="1"/>
      <c r="BX962" s="1"/>
      <c r="BY962" s="1"/>
      <c r="BZ962" s="1"/>
    </row>
    <row r="963" spans="1:78" s="59" customFormat="1" ht="105" x14ac:dyDescent="0.2">
      <c r="A963" s="45" t="str">
        <f t="shared" si="146"/>
        <v>EXT</v>
      </c>
      <c r="B963" s="45"/>
      <c r="C963" s="45"/>
      <c r="D963" s="215" t="s">
        <v>3431</v>
      </c>
      <c r="E963" s="61" t="s">
        <v>41</v>
      </c>
      <c r="F963" s="282" t="e">
        <v>#N/A</v>
      </c>
      <c r="G963" s="62">
        <f t="shared" si="153"/>
        <v>5</v>
      </c>
      <c r="H963" s="62" t="s">
        <v>32</v>
      </c>
      <c r="I963" s="64" t="s">
        <v>222</v>
      </c>
      <c r="J963" s="64"/>
      <c r="K963" s="65"/>
      <c r="L963" s="65"/>
      <c r="M963" s="65"/>
      <c r="N963" s="64"/>
      <c r="O963" s="66" t="s">
        <v>32</v>
      </c>
      <c r="P963" s="66" t="str">
        <f t="shared" si="156"/>
        <v>1..1</v>
      </c>
      <c r="Q963" s="6" t="s">
        <v>3989</v>
      </c>
      <c r="R963" s="67" t="s">
        <v>3990</v>
      </c>
      <c r="S963" s="66" t="s">
        <v>151</v>
      </c>
      <c r="T963" s="68" t="s">
        <v>56</v>
      </c>
      <c r="U963" s="62" t="s">
        <v>32</v>
      </c>
      <c r="V963" s="66"/>
      <c r="W963" s="69"/>
      <c r="X963" s="38"/>
      <c r="Y963" s="70" t="s">
        <v>47</v>
      </c>
      <c r="Z963" s="70" t="s">
        <v>48</v>
      </c>
      <c r="AA963" s="4"/>
      <c r="AB963" s="13" t="str">
        <f t="shared" si="144"/>
        <v>/rsm:CrossIndustryInvoice/rsm:SupplyChainTradeTransaction/ram:ApplicableHeaderTradeSettlement/ram:TaxApplicableTradeCurrencyExchange/ram:ConversionRateDateTime</v>
      </c>
      <c r="AC963" s="13" t="str">
        <f t="shared" si="145"/>
        <v>/qdt:DateTimeString</v>
      </c>
      <c r="AD963" s="14">
        <f>COUNTIFS(R$4:R963,AB963)</f>
        <v>1</v>
      </c>
      <c r="AE963" s="1"/>
      <c r="AF963" s="61" t="str">
        <f t="shared" si="161"/>
        <v>EXT</v>
      </c>
      <c r="AG963" s="62">
        <f t="shared" si="162"/>
        <v>5</v>
      </c>
      <c r="AH963" s="62" t="str">
        <f t="shared" si="163"/>
        <v>1..1</v>
      </c>
      <c r="AI963" s="64">
        <v>0</v>
      </c>
      <c r="AJ963" s="64"/>
      <c r="AK963" s="65"/>
      <c r="AL963" s="65"/>
      <c r="AM963" s="65"/>
      <c r="AN963" s="64"/>
      <c r="AO963" s="66" t="str">
        <f t="shared" si="160"/>
        <v>1..1</v>
      </c>
      <c r="AP963" s="66" t="str">
        <f t="shared" si="160"/>
        <v>1..1</v>
      </c>
      <c r="AQ963" s="6" t="str">
        <f t="shared" si="160"/>
        <v>/rsm:CrossIndustryInvoice
/rsm:SupplyChainTradeTransaction
/ram:ApplicableHeaderTradeSettlement
/ram:TaxApplicableTradeCurrencyExchange
/ram:ConversionRateDateTime
/qdt:DateTimeString</v>
      </c>
      <c r="AR963" s="67" t="str">
        <f t="shared" si="160"/>
        <v>/rsm:CrossIndustryInvoice/rsm:SupplyChainTradeTransaction/ram:ApplicableHeaderTradeSettlement/ram:TaxApplicableTradeCurrencyExchange/ram:ConversionRateDateTime/qdt:DateTimeString</v>
      </c>
      <c r="AS963" s="66" t="s">
        <v>151</v>
      </c>
      <c r="AT963" s="68" t="s">
        <v>56</v>
      </c>
      <c r="AU963" s="62" t="str">
        <f t="shared" si="164"/>
        <v>1..1</v>
      </c>
      <c r="AV963" s="66"/>
      <c r="AW963" s="69"/>
      <c r="AX963" s="7"/>
      <c r="AY963" s="70" t="str">
        <f t="shared" si="165"/>
        <v>EXTENDED</v>
      </c>
      <c r="AZ963" s="70" t="str">
        <f t="shared" si="165"/>
        <v>EXTENDED FR B2B</v>
      </c>
      <c r="BA963" s="1"/>
      <c r="BB963" s="57"/>
      <c r="BE963"/>
      <c r="BF963" s="1"/>
      <c r="BG963" s="1"/>
      <c r="BH963" s="1"/>
      <c r="BI963" s="1"/>
      <c r="BJ963" s="1"/>
      <c r="BK963" s="1"/>
      <c r="BL963" s="1"/>
      <c r="BM963" s="1"/>
      <c r="BN963" s="1"/>
      <c r="BO963" s="1"/>
      <c r="BP963" s="1"/>
      <c r="BQ963" s="1"/>
      <c r="BR963" s="1"/>
      <c r="BS963" s="1"/>
      <c r="BT963" s="1"/>
      <c r="BU963" s="1"/>
      <c r="BV963" s="1"/>
      <c r="BW963" s="1"/>
      <c r="BX963" s="1"/>
      <c r="BY963" s="1"/>
      <c r="BZ963" s="1"/>
    </row>
    <row r="964" spans="1:78" s="59" customFormat="1" ht="120" x14ac:dyDescent="0.2">
      <c r="A964" s="45" t="str">
        <f t="shared" si="146"/>
        <v>EXT</v>
      </c>
      <c r="B964" s="45"/>
      <c r="C964" s="45"/>
      <c r="D964" s="215" t="s">
        <v>3431</v>
      </c>
      <c r="E964" s="61" t="s">
        <v>41</v>
      </c>
      <c r="F964" s="282" t="e">
        <v>#N/A</v>
      </c>
      <c r="G964" s="62">
        <f t="shared" si="153"/>
        <v>6</v>
      </c>
      <c r="H964" s="62" t="s">
        <v>32</v>
      </c>
      <c r="I964" s="64" t="s">
        <v>226</v>
      </c>
      <c r="J964" s="64"/>
      <c r="K964" s="65"/>
      <c r="L964" s="65"/>
      <c r="M964" s="65" t="s">
        <v>160</v>
      </c>
      <c r="N964" s="64"/>
      <c r="O964" s="66" t="s">
        <v>32</v>
      </c>
      <c r="P964" s="66" t="str">
        <f t="shared" si="156"/>
        <v>1..1</v>
      </c>
      <c r="Q964" s="6" t="s">
        <v>3991</v>
      </c>
      <c r="R964" s="67" t="s">
        <v>3992</v>
      </c>
      <c r="S964" s="66"/>
      <c r="T964" s="68"/>
      <c r="U964" s="62"/>
      <c r="V964" s="66"/>
      <c r="W964" s="69"/>
      <c r="X964" s="38"/>
      <c r="Y964" s="70" t="s">
        <v>47</v>
      </c>
      <c r="Z964" s="70" t="s">
        <v>48</v>
      </c>
      <c r="AA964" s="4"/>
      <c r="AB964" s="13" t="str">
        <f t="shared" si="144"/>
        <v>/rsm:CrossIndustryInvoice/rsm:SupplyChainTradeTransaction/ram:ApplicableHeaderTradeSettlement/ram:TaxApplicableTradeCurrencyExchange/ram:ConversionRateDateTime/qdt:DateTimeString</v>
      </c>
      <c r="AC964" s="13" t="str">
        <f t="shared" si="145"/>
        <v>/@format</v>
      </c>
      <c r="AD964" s="14">
        <f>COUNTIFS(R$4:R964,AB964)</f>
        <v>1</v>
      </c>
      <c r="AE964" s="1"/>
      <c r="AF964" s="61" t="str">
        <f t="shared" si="161"/>
        <v>EXT</v>
      </c>
      <c r="AG964" s="62">
        <f t="shared" si="162"/>
        <v>6</v>
      </c>
      <c r="AH964" s="62" t="str">
        <f t="shared" si="163"/>
        <v>1..1</v>
      </c>
      <c r="AI964" s="64">
        <v>0</v>
      </c>
      <c r="AJ964" s="64"/>
      <c r="AK964" s="65"/>
      <c r="AL964" s="65"/>
      <c r="AM964" s="65"/>
      <c r="AN964" s="64"/>
      <c r="AO964" s="66" t="str">
        <f t="shared" si="160"/>
        <v>1..1</v>
      </c>
      <c r="AP964" s="66" t="str">
        <f t="shared" si="160"/>
        <v>1..1</v>
      </c>
      <c r="AQ964" s="6" t="str">
        <f t="shared" si="160"/>
        <v>/rsm:CrossIndustryInvoice
/rsm:SupplyChainTradeTransaction
/ram:ApplicableHeaderTradeSettlement
/ram:TaxApplicableTradeCurrencyExchange
/ram:ConversionRateDateTime
/qdt:DateTimeString
/@format</v>
      </c>
      <c r="AR964" s="67" t="str">
        <f t="shared" si="160"/>
        <v>/rsm:CrossIndustryInvoice/rsm:SupplyChainTradeTransaction/ram:ApplicableHeaderTradeSettlement/ram:TaxApplicableTradeCurrencyExchange/ram:ConversionRateDateTime/qdt:DateTimeString/@format</v>
      </c>
      <c r="AS964" s="66"/>
      <c r="AT964" s="68"/>
      <c r="AU964" s="62">
        <f t="shared" si="164"/>
        <v>0</v>
      </c>
      <c r="AV964" s="66"/>
      <c r="AW964" s="69"/>
      <c r="AX964" s="7"/>
      <c r="AY964" s="70" t="str">
        <f t="shared" si="165"/>
        <v>EXTENDED</v>
      </c>
      <c r="AZ964" s="70" t="str">
        <f t="shared" si="165"/>
        <v>EXTENDED FR B2B</v>
      </c>
      <c r="BA964" s="1"/>
      <c r="BB964" s="57"/>
      <c r="BE964"/>
      <c r="BF964" s="1"/>
      <c r="BG964" s="1"/>
      <c r="BH964" s="1"/>
      <c r="BI964" s="1"/>
      <c r="BJ964" s="1"/>
      <c r="BK964" s="1"/>
      <c r="BL964" s="1"/>
      <c r="BM964" s="1"/>
      <c r="BN964" s="1"/>
      <c r="BO964" s="1"/>
      <c r="BP964" s="1"/>
      <c r="BQ964" s="1"/>
      <c r="BR964" s="1"/>
      <c r="BS964" s="1"/>
      <c r="BT964" s="1"/>
      <c r="BU964" s="1"/>
      <c r="BV964" s="1"/>
      <c r="BW964" s="1"/>
      <c r="BX964" s="1"/>
      <c r="BY964" s="1"/>
      <c r="BZ964" s="1"/>
    </row>
    <row r="965" spans="1:78" s="59" customFormat="1" ht="75" x14ac:dyDescent="0.2">
      <c r="A965" s="45" t="str">
        <f t="shared" si="146"/>
        <v>NO</v>
      </c>
      <c r="B965" s="45"/>
      <c r="C965" s="45"/>
      <c r="D965" s="211" t="s">
        <v>3431</v>
      </c>
      <c r="E965" s="212" t="s">
        <v>3993</v>
      </c>
      <c r="F965" s="311" t="s">
        <v>3993</v>
      </c>
      <c r="G965" s="218">
        <f t="shared" si="153"/>
        <v>3</v>
      </c>
      <c r="H965" s="94" t="s">
        <v>42</v>
      </c>
      <c r="I965" s="90" t="s">
        <v>3994</v>
      </c>
      <c r="J965" s="90" t="s">
        <v>3995</v>
      </c>
      <c r="K965" s="91"/>
      <c r="L965" s="91"/>
      <c r="M965" s="91" t="s">
        <v>35</v>
      </c>
      <c r="N965" s="90"/>
      <c r="O965" s="219" t="s">
        <v>62</v>
      </c>
      <c r="P965" s="219" t="s">
        <v>62</v>
      </c>
      <c r="Q965" s="220" t="s">
        <v>3996</v>
      </c>
      <c r="R965" s="221" t="s">
        <v>3997</v>
      </c>
      <c r="S965" s="219" t="s">
        <v>35</v>
      </c>
      <c r="T965" s="184"/>
      <c r="U965" s="219" t="s">
        <v>62</v>
      </c>
      <c r="V965" s="219" t="s">
        <v>531</v>
      </c>
      <c r="W965" s="222" t="s">
        <v>35</v>
      </c>
      <c r="X965" s="38"/>
      <c r="Y965" s="184" t="s">
        <v>185</v>
      </c>
      <c r="Z965" s="184" t="s">
        <v>185</v>
      </c>
      <c r="AA965" s="4"/>
      <c r="AB965" s="13" t="str">
        <f t="shared" si="144"/>
        <v>/rsm:CrossIndustryInvoice/rsm:SupplyChainTradeTransaction/ram:ApplicableHeaderTradeSettlement</v>
      </c>
      <c r="AC965" s="13" t="str">
        <f t="shared" si="145"/>
        <v>/ram:SpecifiedTradeSettlementPaymentMeans</v>
      </c>
      <c r="AD965" s="14">
        <f>COUNTIFS(R$4:R965,AB965)</f>
        <v>1</v>
      </c>
      <c r="AE965" s="1"/>
      <c r="AF965" s="212" t="str">
        <f t="shared" si="161"/>
        <v>BG-16</v>
      </c>
      <c r="AG965" s="218">
        <f t="shared" si="162"/>
        <v>3</v>
      </c>
      <c r="AH965" s="94" t="str">
        <f t="shared" si="163"/>
        <v>0..1</v>
      </c>
      <c r="AI965" s="90" t="s">
        <v>3998</v>
      </c>
      <c r="AJ965" s="90" t="s">
        <v>3999</v>
      </c>
      <c r="AK965" s="91"/>
      <c r="AL965" s="91"/>
      <c r="AM965" s="91" t="s">
        <v>35</v>
      </c>
      <c r="AN965" s="90"/>
      <c r="AO965" s="219" t="str">
        <f t="shared" si="160"/>
        <v>0..n</v>
      </c>
      <c r="AP965" s="219" t="str">
        <f t="shared" si="160"/>
        <v>0..n</v>
      </c>
      <c r="AQ965" s="220" t="str">
        <f t="shared" si="160"/>
        <v>/rsm:CrossIndustryInvoice
/rsm:SupplyChainTradeTransaction
/ram:ApplicableHeaderTradeSettlement
/ram:SpecifiedTradeSettlementPaymentMeans</v>
      </c>
      <c r="AR965" s="221" t="str">
        <f t="shared" si="160"/>
        <v>/rsm:CrossIndustryInvoice/rsm:SupplyChainTradeTransaction/ram:ApplicableHeaderTradeSettlement/ram:SpecifiedTradeSettlementPaymentMeans</v>
      </c>
      <c r="AS965" s="219" t="s">
        <v>35</v>
      </c>
      <c r="AT965" s="184"/>
      <c r="AU965" s="219" t="str">
        <f t="shared" si="164"/>
        <v>0..n</v>
      </c>
      <c r="AV965" s="219" t="s">
        <v>531</v>
      </c>
      <c r="AW965" s="222" t="s">
        <v>35</v>
      </c>
      <c r="AX965" s="7"/>
      <c r="AY965" s="184" t="str">
        <f t="shared" si="165"/>
        <v>BASIC WL</v>
      </c>
      <c r="AZ965" s="184" t="str">
        <f t="shared" si="165"/>
        <v>BASIC WL</v>
      </c>
      <c r="BA965" s="1"/>
      <c r="BB965" s="57"/>
      <c r="BE965"/>
      <c r="BF965" s="1"/>
      <c r="BG965" s="1"/>
      <c r="BH965" s="1"/>
      <c r="BI965" s="1"/>
      <c r="BJ965" s="1"/>
      <c r="BK965" s="1"/>
      <c r="BL965" s="1"/>
      <c r="BM965" s="1"/>
      <c r="BN965" s="1"/>
      <c r="BO965" s="1"/>
      <c r="BP965" s="1"/>
      <c r="BQ965" s="1"/>
      <c r="BR965" s="1"/>
      <c r="BS965" s="1"/>
      <c r="BT965" s="1"/>
      <c r="BU965" s="1"/>
      <c r="BV965" s="1"/>
      <c r="BW965" s="1"/>
      <c r="BX965" s="1"/>
      <c r="BY965" s="1"/>
      <c r="BZ965" s="1"/>
    </row>
    <row r="966" spans="1:78" s="59" customFormat="1" ht="210" x14ac:dyDescent="0.2">
      <c r="A966" s="45" t="str">
        <f t="shared" si="146"/>
        <v>YES</v>
      </c>
      <c r="B966" s="45"/>
      <c r="C966" s="45"/>
      <c r="D966" s="213" t="s">
        <v>3431</v>
      </c>
      <c r="E966" s="214" t="s">
        <v>4000</v>
      </c>
      <c r="F966" s="312" t="s">
        <v>4000</v>
      </c>
      <c r="G966" s="66">
        <f t="shared" si="153"/>
        <v>4</v>
      </c>
      <c r="H966" s="66" t="s">
        <v>32</v>
      </c>
      <c r="I966" s="64" t="s">
        <v>4001</v>
      </c>
      <c r="J966" s="64" t="s">
        <v>4002</v>
      </c>
      <c r="K966" s="65" t="s">
        <v>4003</v>
      </c>
      <c r="L966" s="65" t="s">
        <v>4004</v>
      </c>
      <c r="M966" s="65" t="s">
        <v>4005</v>
      </c>
      <c r="N966" s="64" t="s">
        <v>128</v>
      </c>
      <c r="O966" s="66" t="s">
        <v>32</v>
      </c>
      <c r="P966" s="66" t="str">
        <f t="shared" si="156"/>
        <v>1..1</v>
      </c>
      <c r="Q966" s="2" t="s">
        <v>4006</v>
      </c>
      <c r="R966" s="75" t="s">
        <v>4007</v>
      </c>
      <c r="S966" s="66" t="s">
        <v>131</v>
      </c>
      <c r="T966" s="68" t="s">
        <v>56</v>
      </c>
      <c r="U966" s="66" t="s">
        <v>42</v>
      </c>
      <c r="V966" s="66" t="s">
        <v>132</v>
      </c>
      <c r="W966" s="69" t="s">
        <v>35</v>
      </c>
      <c r="X966" s="38"/>
      <c r="Y966" s="68" t="s">
        <v>185</v>
      </c>
      <c r="Z966" s="68" t="s">
        <v>185</v>
      </c>
      <c r="AA966" s="4"/>
      <c r="AB966" s="13" t="str">
        <f t="shared" si="144"/>
        <v>/rsm:CrossIndustryInvoice/rsm:SupplyChainTradeTransaction/ram:ApplicableHeaderTradeSettlement/ram:SpecifiedTradeSettlementPaymentMeans</v>
      </c>
      <c r="AC966" s="13" t="str">
        <f t="shared" si="145"/>
        <v>/ram:TypeCode</v>
      </c>
      <c r="AD966" s="14">
        <f>COUNTIFS(R$4:R966,AB966)</f>
        <v>1</v>
      </c>
      <c r="AE966" s="1"/>
      <c r="AF966" s="214" t="str">
        <f t="shared" si="161"/>
        <v>BT-81</v>
      </c>
      <c r="AG966" s="66">
        <f t="shared" si="162"/>
        <v>4</v>
      </c>
      <c r="AH966" s="66" t="str">
        <f t="shared" si="163"/>
        <v>1..1</v>
      </c>
      <c r="AI966" s="64" t="s">
        <v>4008</v>
      </c>
      <c r="AJ966" s="64" t="s">
        <v>4009</v>
      </c>
      <c r="AK966" s="65" t="s">
        <v>4010</v>
      </c>
      <c r="AL966" s="65" t="s">
        <v>4011</v>
      </c>
      <c r="AM966" s="65" t="s">
        <v>4012</v>
      </c>
      <c r="AN966" s="64" t="s">
        <v>128</v>
      </c>
      <c r="AO966" s="66" t="str">
        <f t="shared" si="160"/>
        <v>1..1</v>
      </c>
      <c r="AP966" s="66" t="str">
        <f t="shared" si="160"/>
        <v>1..1</v>
      </c>
      <c r="AQ966" s="2" t="str">
        <f t="shared" si="160"/>
        <v>/rsm:CrossIndustryInvoice
/rsm:SupplyChainTradeTransaction
/ram:ApplicableHeaderTradeSettlement
/ram:SpecifiedTradeSettlementPaymentMeans
/ram:TypeCode</v>
      </c>
      <c r="AR966" s="75" t="str">
        <f t="shared" si="160"/>
        <v>/rsm:CrossIndustryInvoice/rsm:SupplyChainTradeTransaction/ram:ApplicableHeaderTradeSettlement/ram:SpecifiedTradeSettlementPaymentMeans/ram:TypeCode</v>
      </c>
      <c r="AS966" s="66" t="s">
        <v>131</v>
      </c>
      <c r="AT966" s="68" t="s">
        <v>56</v>
      </c>
      <c r="AU966" s="66" t="str">
        <f t="shared" si="164"/>
        <v>0..1</v>
      </c>
      <c r="AV966" s="66" t="s">
        <v>132</v>
      </c>
      <c r="AW966" s="69" t="s">
        <v>35</v>
      </c>
      <c r="AX966" s="7"/>
      <c r="AY966" s="68" t="str">
        <f t="shared" si="165"/>
        <v>BASIC WL</v>
      </c>
      <c r="AZ966" s="68" t="str">
        <f t="shared" si="165"/>
        <v>BASIC WL</v>
      </c>
      <c r="BA966" s="1"/>
      <c r="BB966" s="57"/>
      <c r="BE966"/>
      <c r="BF966" s="1"/>
      <c r="BG966" s="1"/>
      <c r="BH966" s="1"/>
      <c r="BI966" s="1"/>
      <c r="BJ966" s="1"/>
      <c r="BK966" s="1"/>
      <c r="BL966" s="1"/>
      <c r="BM966" s="1"/>
      <c r="BN966" s="1"/>
      <c r="BO966" s="1"/>
      <c r="BP966" s="1"/>
      <c r="BQ966" s="1"/>
      <c r="BR966" s="1"/>
      <c r="BS966" s="1"/>
      <c r="BT966" s="1"/>
      <c r="BU966" s="1"/>
      <c r="BV966" s="1"/>
      <c r="BW966" s="1"/>
      <c r="BX966" s="1"/>
      <c r="BY966" s="1"/>
      <c r="BZ966" s="1"/>
    </row>
    <row r="967" spans="1:78" s="59" customFormat="1" ht="90" x14ac:dyDescent="0.2">
      <c r="A967" s="45" t="str">
        <f t="shared" si="146"/>
        <v>YES</v>
      </c>
      <c r="B967" s="45"/>
      <c r="C967" s="45"/>
      <c r="D967" s="213" t="s">
        <v>3431</v>
      </c>
      <c r="E967" s="214" t="s">
        <v>4013</v>
      </c>
      <c r="F967" s="312" t="s">
        <v>4013</v>
      </c>
      <c r="G967" s="66">
        <f t="shared" si="153"/>
        <v>4</v>
      </c>
      <c r="H967" s="66" t="s">
        <v>42</v>
      </c>
      <c r="I967" s="64" t="s">
        <v>4014</v>
      </c>
      <c r="J967" s="64" t="s">
        <v>4015</v>
      </c>
      <c r="K967" s="65" t="s">
        <v>4016</v>
      </c>
      <c r="L967" s="65"/>
      <c r="M967" s="65" t="s">
        <v>35</v>
      </c>
      <c r="N967" s="64" t="s">
        <v>70</v>
      </c>
      <c r="O967" s="66" t="s">
        <v>42</v>
      </c>
      <c r="P967" s="66" t="str">
        <f t="shared" si="156"/>
        <v>0..1</v>
      </c>
      <c r="Q967" s="2" t="s">
        <v>4017</v>
      </c>
      <c r="R967" s="75" t="s">
        <v>4018</v>
      </c>
      <c r="S967" s="66" t="s">
        <v>73</v>
      </c>
      <c r="T967" s="68" t="s">
        <v>56</v>
      </c>
      <c r="U967" s="66" t="s">
        <v>62</v>
      </c>
      <c r="V967" s="66" t="s">
        <v>200</v>
      </c>
      <c r="W967" s="69" t="s">
        <v>35</v>
      </c>
      <c r="X967" s="38"/>
      <c r="Y967" s="68" t="s">
        <v>282</v>
      </c>
      <c r="Z967" s="68" t="s">
        <v>282</v>
      </c>
      <c r="AA967" s="4"/>
      <c r="AB967" s="13" t="str">
        <f t="shared" si="144"/>
        <v>/rsm:CrossIndustryInvoice/rsm:SupplyChainTradeTransaction/ram:ApplicableHeaderTradeSettlement/ram:SpecifiedTradeSettlementPaymentMeans</v>
      </c>
      <c r="AC967" s="13" t="str">
        <f t="shared" si="145"/>
        <v>/ram:Information</v>
      </c>
      <c r="AD967" s="14">
        <f>COUNTIFS(R$4:R967,AB967)</f>
        <v>1</v>
      </c>
      <c r="AE967" s="1"/>
      <c r="AF967" s="214" t="str">
        <f t="shared" si="161"/>
        <v>BT-82</v>
      </c>
      <c r="AG967" s="66">
        <f t="shared" si="162"/>
        <v>4</v>
      </c>
      <c r="AH967" s="66" t="str">
        <f t="shared" si="163"/>
        <v>0..1</v>
      </c>
      <c r="AI967" s="64" t="s">
        <v>4019</v>
      </c>
      <c r="AJ967" s="64" t="s">
        <v>4020</v>
      </c>
      <c r="AK967" s="65" t="s">
        <v>4021</v>
      </c>
      <c r="AL967" s="65"/>
      <c r="AM967" s="65" t="s">
        <v>35</v>
      </c>
      <c r="AN967" s="64" t="s">
        <v>78</v>
      </c>
      <c r="AO967" s="66" t="str">
        <f t="shared" si="160"/>
        <v>0..1</v>
      </c>
      <c r="AP967" s="66" t="str">
        <f t="shared" si="160"/>
        <v>0..1</v>
      </c>
      <c r="AQ967" s="2" t="str">
        <f t="shared" si="160"/>
        <v>/rsm:CrossIndustryInvoice
/rsm:SupplyChainTradeTransaction
/ram:ApplicableHeaderTradeSettlement
/ram:SpecifiedTradeSettlementPaymentMeans
/ram:Information</v>
      </c>
      <c r="AR967" s="75" t="str">
        <f t="shared" si="160"/>
        <v>/rsm:CrossIndustryInvoice/rsm:SupplyChainTradeTransaction/ram:ApplicableHeaderTradeSettlement/ram:SpecifiedTradeSettlementPaymentMeans/ram:Information</v>
      </c>
      <c r="AS967" s="66" t="s">
        <v>73</v>
      </c>
      <c r="AT967" s="68" t="s">
        <v>56</v>
      </c>
      <c r="AU967" s="66" t="str">
        <f t="shared" si="164"/>
        <v>0..n</v>
      </c>
      <c r="AV967" s="66" t="s">
        <v>200</v>
      </c>
      <c r="AW967" s="69" t="s">
        <v>35</v>
      </c>
      <c r="AX967" s="7"/>
      <c r="AY967" s="68" t="str">
        <f t="shared" si="165"/>
        <v>EN 16931</v>
      </c>
      <c r="AZ967" s="68" t="str">
        <f t="shared" si="165"/>
        <v>EN 16931</v>
      </c>
      <c r="BA967" s="1"/>
      <c r="BB967" s="57"/>
      <c r="BE967"/>
      <c r="BF967" s="1"/>
      <c r="BG967" s="1"/>
      <c r="BH967" s="1"/>
      <c r="BI967" s="1"/>
      <c r="BJ967" s="1"/>
      <c r="BK967" s="1"/>
      <c r="BL967" s="1"/>
      <c r="BM967" s="1"/>
      <c r="BN967" s="1"/>
      <c r="BO967" s="1"/>
      <c r="BP967" s="1"/>
      <c r="BQ967" s="1"/>
      <c r="BR967" s="1"/>
      <c r="BS967" s="1"/>
      <c r="BT967" s="1"/>
      <c r="BU967" s="1"/>
      <c r="BV967" s="1"/>
      <c r="BW967" s="1"/>
      <c r="BX967" s="1"/>
      <c r="BY967" s="1"/>
      <c r="BZ967" s="1"/>
    </row>
    <row r="968" spans="1:78" s="59" customFormat="1" ht="90" x14ac:dyDescent="0.2">
      <c r="A968" s="45" t="str">
        <f t="shared" si="146"/>
        <v>NO</v>
      </c>
      <c r="B968" s="45"/>
      <c r="C968" s="45"/>
      <c r="D968" s="213" t="s">
        <v>3431</v>
      </c>
      <c r="E968" s="223" t="s">
        <v>4022</v>
      </c>
      <c r="F968" s="313" t="s">
        <v>4022</v>
      </c>
      <c r="G968" s="124">
        <f t="shared" si="153"/>
        <v>4</v>
      </c>
      <c r="H968" s="124" t="s">
        <v>42</v>
      </c>
      <c r="I968" s="138" t="s">
        <v>4023</v>
      </c>
      <c r="J968" s="125" t="s">
        <v>4024</v>
      </c>
      <c r="K968" s="126" t="s">
        <v>4025</v>
      </c>
      <c r="L968" s="126"/>
      <c r="M968" s="126" t="s">
        <v>35</v>
      </c>
      <c r="N968" s="125"/>
      <c r="O968" s="124" t="s">
        <v>42</v>
      </c>
      <c r="P968" s="124" t="str">
        <f t="shared" si="156"/>
        <v>0..1</v>
      </c>
      <c r="Q968" s="127" t="s">
        <v>4026</v>
      </c>
      <c r="R968" s="128" t="s">
        <v>4027</v>
      </c>
      <c r="S968" s="124" t="s">
        <v>35</v>
      </c>
      <c r="T968" s="129"/>
      <c r="U968" s="124" t="s">
        <v>42</v>
      </c>
      <c r="V968" s="124" t="s">
        <v>35</v>
      </c>
      <c r="W968" s="130" t="s">
        <v>35</v>
      </c>
      <c r="X968" s="38"/>
      <c r="Y968" s="129" t="s">
        <v>282</v>
      </c>
      <c r="Z968" s="129" t="s">
        <v>282</v>
      </c>
      <c r="AA968" s="4"/>
      <c r="AB968" s="13" t="str">
        <f t="shared" si="144"/>
        <v>/rsm:CrossIndustryInvoice/rsm:SupplyChainTradeTransaction/ram:ApplicableHeaderTradeSettlement/ram:SpecifiedTradeSettlementPaymentMeans</v>
      </c>
      <c r="AC968" s="13" t="str">
        <f t="shared" si="145"/>
        <v>/ram:ApplicableTradeSettlementFinancialCard</v>
      </c>
      <c r="AD968" s="14">
        <f>COUNTIFS(R$4:R968,AB968)</f>
        <v>1</v>
      </c>
      <c r="AE968" s="1"/>
      <c r="AF968" s="223" t="str">
        <f t="shared" si="161"/>
        <v>BG-18</v>
      </c>
      <c r="AG968" s="124">
        <f t="shared" si="162"/>
        <v>4</v>
      </c>
      <c r="AH968" s="124" t="str">
        <f t="shared" si="163"/>
        <v>0..1</v>
      </c>
      <c r="AI968" s="138" t="s">
        <v>4028</v>
      </c>
      <c r="AJ968" s="125" t="s">
        <v>4029</v>
      </c>
      <c r="AK968" s="126" t="s">
        <v>4030</v>
      </c>
      <c r="AL968" s="126"/>
      <c r="AM968" s="126" t="s">
        <v>35</v>
      </c>
      <c r="AN968" s="125"/>
      <c r="AO968" s="124" t="str">
        <f t="shared" si="160"/>
        <v>0..1</v>
      </c>
      <c r="AP968" s="124" t="str">
        <f t="shared" si="160"/>
        <v>0..1</v>
      </c>
      <c r="AQ968" s="127" t="str">
        <f t="shared" si="160"/>
        <v>/rsm:CrossIndustryInvoice
/rsm:SupplyChainTradeTransaction
/ram:ApplicableHeaderTradeSettlement
/ram:SpecifiedTradeSettlementPaymentMeans
/ram:ApplicableTradeSettlementFinancialCard</v>
      </c>
      <c r="AR968" s="128" t="str">
        <f t="shared" si="160"/>
        <v>/rsm:CrossIndustryInvoice/rsm:SupplyChainTradeTransaction/ram:ApplicableHeaderTradeSettlement/ram:SpecifiedTradeSettlementPaymentMeans/ram:ApplicableTradeSettlementFinancialCard</v>
      </c>
      <c r="AS968" s="124" t="s">
        <v>35</v>
      </c>
      <c r="AT968" s="129"/>
      <c r="AU968" s="124" t="str">
        <f t="shared" si="164"/>
        <v>0..1</v>
      </c>
      <c r="AV968" s="124" t="s">
        <v>35</v>
      </c>
      <c r="AW968" s="130" t="s">
        <v>35</v>
      </c>
      <c r="AX968" s="7"/>
      <c r="AY968" s="129" t="str">
        <f t="shared" si="165"/>
        <v>EN 16931</v>
      </c>
      <c r="AZ968" s="129" t="str">
        <f t="shared" si="165"/>
        <v>EN 16931</v>
      </c>
      <c r="BA968" s="1"/>
      <c r="BB968" s="57"/>
      <c r="BE968"/>
      <c r="BF968" s="1"/>
      <c r="BG968" s="1"/>
      <c r="BH968" s="1"/>
      <c r="BI968" s="1"/>
      <c r="BJ968" s="1"/>
      <c r="BK968" s="1"/>
      <c r="BL968" s="1"/>
      <c r="BM968" s="1"/>
      <c r="BN968" s="1"/>
      <c r="BO968" s="1"/>
      <c r="BP968" s="1"/>
      <c r="BQ968" s="1"/>
      <c r="BR968" s="1"/>
      <c r="BS968" s="1"/>
      <c r="BT968" s="1"/>
      <c r="BU968" s="1"/>
      <c r="BV968" s="1"/>
      <c r="BW968" s="1"/>
      <c r="BX968" s="1"/>
      <c r="BY968" s="1"/>
      <c r="BZ968" s="1"/>
    </row>
    <row r="969" spans="1:78" s="59" customFormat="1" ht="105" x14ac:dyDescent="0.2">
      <c r="A969" s="45" t="str">
        <f t="shared" si="146"/>
        <v>YES</v>
      </c>
      <c r="B969" s="45"/>
      <c r="C969" s="45"/>
      <c r="D969" s="213" t="s">
        <v>3431</v>
      </c>
      <c r="E969" s="214" t="s">
        <v>4031</v>
      </c>
      <c r="F969" s="312" t="s">
        <v>4031</v>
      </c>
      <c r="G969" s="66">
        <f t="shared" si="153"/>
        <v>5</v>
      </c>
      <c r="H969" s="66" t="s">
        <v>32</v>
      </c>
      <c r="I969" s="64" t="s">
        <v>4032</v>
      </c>
      <c r="J969" s="64" t="s">
        <v>4033</v>
      </c>
      <c r="K969" s="65" t="s">
        <v>4034</v>
      </c>
      <c r="L969" s="65"/>
      <c r="M969" s="65" t="s">
        <v>4035</v>
      </c>
      <c r="N969" s="64" t="s">
        <v>70</v>
      </c>
      <c r="O969" s="66" t="s">
        <v>32</v>
      </c>
      <c r="P969" s="66" t="str">
        <f t="shared" si="156"/>
        <v>1..1</v>
      </c>
      <c r="Q969" s="2" t="s">
        <v>4036</v>
      </c>
      <c r="R969" s="75" t="s">
        <v>4037</v>
      </c>
      <c r="S969" s="66" t="s">
        <v>73</v>
      </c>
      <c r="T969" s="68" t="s">
        <v>56</v>
      </c>
      <c r="U969" s="66" t="s">
        <v>42</v>
      </c>
      <c r="V969" s="66" t="s">
        <v>132</v>
      </c>
      <c r="W969" s="69" t="s">
        <v>35</v>
      </c>
      <c r="X969" s="38"/>
      <c r="Y969" s="68" t="s">
        <v>282</v>
      </c>
      <c r="Z969" s="68" t="s">
        <v>282</v>
      </c>
      <c r="AA969" s="4"/>
      <c r="AB969" s="13" t="str">
        <f t="shared" si="144"/>
        <v>/rsm:CrossIndustryInvoice/rsm:SupplyChainTradeTransaction/ram:ApplicableHeaderTradeSettlement/ram:SpecifiedTradeSettlementPaymentMeans/ram:ApplicableTradeSettlementFinancialCard</v>
      </c>
      <c r="AC969" s="13" t="str">
        <f t="shared" si="145"/>
        <v>/ram:ID</v>
      </c>
      <c r="AD969" s="14">
        <f>COUNTIFS(R$4:R969,AB969)</f>
        <v>1</v>
      </c>
      <c r="AE969" s="1"/>
      <c r="AF969" s="214" t="str">
        <f t="shared" si="161"/>
        <v>BT-87</v>
      </c>
      <c r="AG969" s="66">
        <f t="shared" si="162"/>
        <v>5</v>
      </c>
      <c r="AH969" s="66" t="str">
        <f t="shared" si="163"/>
        <v>1..1</v>
      </c>
      <c r="AI969" s="64" t="s">
        <v>4038</v>
      </c>
      <c r="AJ969" s="64" t="s">
        <v>4039</v>
      </c>
      <c r="AK969" s="65" t="s">
        <v>4040</v>
      </c>
      <c r="AL969" s="65"/>
      <c r="AM969" s="65" t="s">
        <v>4041</v>
      </c>
      <c r="AN969" s="64" t="s">
        <v>78</v>
      </c>
      <c r="AO969" s="66" t="str">
        <f t="shared" si="160"/>
        <v>1..1</v>
      </c>
      <c r="AP969" s="66" t="str">
        <f t="shared" si="160"/>
        <v>1..1</v>
      </c>
      <c r="AQ969" s="2" t="str">
        <f t="shared" si="160"/>
        <v>/rsm:CrossIndustryInvoice
/rsm:SupplyChainTradeTransaction
/ram:ApplicableHeaderTradeSettlement
/ram:SpecifiedTradeSettlementPaymentMeans
/ram:ApplicableTradeSettlementFinancialCard
/ram:ID</v>
      </c>
      <c r="AR969" s="75" t="str">
        <f t="shared" si="160"/>
        <v>/rsm:CrossIndustryInvoice/rsm:SupplyChainTradeTransaction/ram:ApplicableHeaderTradeSettlement/ram:SpecifiedTradeSettlementPaymentMeans/ram:ApplicableTradeSettlementFinancialCard/ram:ID</v>
      </c>
      <c r="AS969" s="66" t="s">
        <v>73</v>
      </c>
      <c r="AT969" s="68" t="s">
        <v>56</v>
      </c>
      <c r="AU969" s="66" t="str">
        <f t="shared" si="164"/>
        <v>0..1</v>
      </c>
      <c r="AV969" s="66" t="s">
        <v>132</v>
      </c>
      <c r="AW969" s="69" t="s">
        <v>35</v>
      </c>
      <c r="AX969" s="7"/>
      <c r="AY969" s="68" t="str">
        <f t="shared" si="165"/>
        <v>EN 16931</v>
      </c>
      <c r="AZ969" s="68" t="str">
        <f t="shared" si="165"/>
        <v>EN 16931</v>
      </c>
      <c r="BA969" s="1"/>
      <c r="BB969" s="57"/>
      <c r="BE969"/>
      <c r="BF969" s="1"/>
      <c r="BG969" s="1"/>
      <c r="BH969" s="1"/>
      <c r="BI969" s="1"/>
      <c r="BJ969" s="1"/>
      <c r="BK969" s="1"/>
      <c r="BL969" s="1"/>
      <c r="BM969" s="1"/>
      <c r="BN969" s="1"/>
      <c r="BO969" s="1"/>
      <c r="BP969" s="1"/>
      <c r="BQ969" s="1"/>
      <c r="BR969" s="1"/>
      <c r="BS969" s="1"/>
      <c r="BT969" s="1"/>
      <c r="BU969" s="1"/>
      <c r="BV969" s="1"/>
      <c r="BW969" s="1"/>
      <c r="BX969" s="1"/>
      <c r="BY969" s="1"/>
      <c r="BZ969" s="1"/>
    </row>
    <row r="970" spans="1:78" s="59" customFormat="1" ht="105" x14ac:dyDescent="0.2">
      <c r="A970" s="45" t="str">
        <f t="shared" si="146"/>
        <v>YES</v>
      </c>
      <c r="B970" s="45"/>
      <c r="C970" s="45"/>
      <c r="D970" s="213" t="s">
        <v>3431</v>
      </c>
      <c r="E970" s="214" t="s">
        <v>4042</v>
      </c>
      <c r="F970" s="312" t="s">
        <v>4042</v>
      </c>
      <c r="G970" s="66">
        <f t="shared" si="153"/>
        <v>5</v>
      </c>
      <c r="H970" s="66" t="s">
        <v>42</v>
      </c>
      <c r="I970" s="64" t="s">
        <v>4043</v>
      </c>
      <c r="J970" s="64" t="s">
        <v>4044</v>
      </c>
      <c r="K970" s="65"/>
      <c r="L970" s="65"/>
      <c r="M970" s="65" t="s">
        <v>35</v>
      </c>
      <c r="N970" s="64" t="s">
        <v>70</v>
      </c>
      <c r="O970" s="66" t="s">
        <v>42</v>
      </c>
      <c r="P970" s="66" t="str">
        <f t="shared" si="156"/>
        <v>0..1</v>
      </c>
      <c r="Q970" s="2" t="s">
        <v>4045</v>
      </c>
      <c r="R970" s="75" t="s">
        <v>4046</v>
      </c>
      <c r="S970" s="66" t="s">
        <v>73</v>
      </c>
      <c r="T970" s="68" t="s">
        <v>56</v>
      </c>
      <c r="U970" s="66" t="s">
        <v>42</v>
      </c>
      <c r="V970" s="66" t="s">
        <v>35</v>
      </c>
      <c r="W970" s="69" t="s">
        <v>35</v>
      </c>
      <c r="X970" s="38"/>
      <c r="Y970" s="68" t="s">
        <v>282</v>
      </c>
      <c r="Z970" s="68" t="s">
        <v>282</v>
      </c>
      <c r="AA970" s="4"/>
      <c r="AB970" s="13" t="str">
        <f t="shared" si="144"/>
        <v>/rsm:CrossIndustryInvoice/rsm:SupplyChainTradeTransaction/ram:ApplicableHeaderTradeSettlement/ram:SpecifiedTradeSettlementPaymentMeans/ram:ApplicableTradeSettlementFinancialCard</v>
      </c>
      <c r="AC970" s="13" t="str">
        <f t="shared" si="145"/>
        <v>/ram:CardholderName</v>
      </c>
      <c r="AD970" s="14">
        <f>COUNTIFS(R$4:R970,AB970)</f>
        <v>1</v>
      </c>
      <c r="AE970" s="1"/>
      <c r="AF970" s="214" t="str">
        <f t="shared" si="161"/>
        <v>BT-88</v>
      </c>
      <c r="AG970" s="66">
        <f t="shared" si="162"/>
        <v>5</v>
      </c>
      <c r="AH970" s="66" t="str">
        <f t="shared" si="163"/>
        <v>0..1</v>
      </c>
      <c r="AI970" s="64" t="s">
        <v>4047</v>
      </c>
      <c r="AJ970" s="64" t="s">
        <v>4047</v>
      </c>
      <c r="AK970" s="65" t="s">
        <v>35</v>
      </c>
      <c r="AL970" s="65"/>
      <c r="AM970" s="65" t="s">
        <v>35</v>
      </c>
      <c r="AN970" s="64" t="s">
        <v>78</v>
      </c>
      <c r="AO970" s="66" t="str">
        <f t="shared" si="160"/>
        <v>0..1</v>
      </c>
      <c r="AP970" s="66" t="str">
        <f t="shared" si="160"/>
        <v>0..1</v>
      </c>
      <c r="AQ970" s="2" t="str">
        <f t="shared" si="160"/>
        <v>/rsm:CrossIndustryInvoice
/rsm:SupplyChainTradeTransaction
/ram:ApplicableHeaderTradeSettlement
/ram:SpecifiedTradeSettlementPaymentMeans
/ram:ApplicableTradeSettlementFinancialCard
/ram:CardholderName</v>
      </c>
      <c r="AR970" s="75" t="str">
        <f t="shared" si="160"/>
        <v>/rsm:CrossIndustryInvoice/rsm:SupplyChainTradeTransaction/ram:ApplicableHeaderTradeSettlement/ram:SpecifiedTradeSettlementPaymentMeans/ram:ApplicableTradeSettlementFinancialCard/ram:CardholderName</v>
      </c>
      <c r="AS970" s="66" t="s">
        <v>73</v>
      </c>
      <c r="AT970" s="68" t="s">
        <v>56</v>
      </c>
      <c r="AU970" s="66" t="str">
        <f t="shared" si="164"/>
        <v>0..1</v>
      </c>
      <c r="AV970" s="66" t="s">
        <v>35</v>
      </c>
      <c r="AW970" s="69" t="s">
        <v>35</v>
      </c>
      <c r="AX970" s="7"/>
      <c r="AY970" s="68" t="str">
        <f t="shared" si="165"/>
        <v>EN 16931</v>
      </c>
      <c r="AZ970" s="68" t="str">
        <f t="shared" si="165"/>
        <v>EN 16931</v>
      </c>
      <c r="BA970" s="1"/>
      <c r="BB970" s="57"/>
      <c r="BE970"/>
      <c r="BF970" s="1"/>
      <c r="BG970" s="1"/>
      <c r="BH970" s="1"/>
      <c r="BI970" s="1"/>
      <c r="BJ970" s="1"/>
      <c r="BK970" s="1"/>
      <c r="BL970" s="1"/>
      <c r="BM970" s="1"/>
      <c r="BN970" s="1"/>
      <c r="BO970" s="1"/>
      <c r="BP970" s="1"/>
      <c r="BQ970" s="1"/>
      <c r="BR970" s="1"/>
      <c r="BS970" s="1"/>
      <c r="BT970" s="1"/>
      <c r="BU970" s="1"/>
      <c r="BV970" s="1"/>
      <c r="BW970" s="1"/>
      <c r="BX970" s="1"/>
      <c r="BY970" s="1"/>
      <c r="BZ970" s="1"/>
    </row>
    <row r="971" spans="1:78" s="59" customFormat="1" ht="90" x14ac:dyDescent="0.2">
      <c r="A971" s="45" t="str">
        <f t="shared" si="146"/>
        <v>NO</v>
      </c>
      <c r="B971" s="45"/>
      <c r="C971" s="45"/>
      <c r="D971" s="213" t="s">
        <v>3431</v>
      </c>
      <c r="E971" s="223" t="s">
        <v>4048</v>
      </c>
      <c r="F971" s="313" t="e">
        <v>#N/A</v>
      </c>
      <c r="G971" s="124">
        <f t="shared" si="153"/>
        <v>4</v>
      </c>
      <c r="H971" s="124" t="s">
        <v>42</v>
      </c>
      <c r="I971" s="138" t="s">
        <v>4049</v>
      </c>
      <c r="J971" s="125"/>
      <c r="K971" s="126"/>
      <c r="L971" s="126"/>
      <c r="M971" s="126"/>
      <c r="N971" s="125"/>
      <c r="O971" s="124" t="s">
        <v>42</v>
      </c>
      <c r="P971" s="124" t="str">
        <f t="shared" si="156"/>
        <v>0..1</v>
      </c>
      <c r="Q971" s="127" t="s">
        <v>4050</v>
      </c>
      <c r="R971" s="128" t="s">
        <v>4051</v>
      </c>
      <c r="S971" s="124"/>
      <c r="T971" s="129"/>
      <c r="U971" s="124" t="s">
        <v>42</v>
      </c>
      <c r="V971" s="124"/>
      <c r="W971" s="130"/>
      <c r="X971" s="38"/>
      <c r="Y971" s="129" t="s">
        <v>185</v>
      </c>
      <c r="Z971" s="129" t="s">
        <v>185</v>
      </c>
      <c r="AA971" s="4"/>
      <c r="AB971" s="13" t="str">
        <f t="shared" si="144"/>
        <v>/rsm:CrossIndustryInvoice/rsm:SupplyChainTradeTransaction/ram:ApplicableHeaderTradeSettlement/ram:SpecifiedTradeSettlementPaymentMeans</v>
      </c>
      <c r="AC971" s="13" t="str">
        <f t="shared" si="145"/>
        <v>/ram:PayerPartyDebtorFinancialAccount</v>
      </c>
      <c r="AD971" s="14">
        <f>COUNTIFS(R$4:R971,AB971)</f>
        <v>1</v>
      </c>
      <c r="AE971" s="1"/>
      <c r="AF971" s="223" t="str">
        <f t="shared" si="161"/>
        <v>BT-91-00</v>
      </c>
      <c r="AG971" s="124">
        <f t="shared" si="162"/>
        <v>4</v>
      </c>
      <c r="AH971" s="124" t="str">
        <f t="shared" si="163"/>
        <v>0..1</v>
      </c>
      <c r="AI971" s="138" t="s">
        <v>4052</v>
      </c>
      <c r="AJ971" s="125"/>
      <c r="AK971" s="126"/>
      <c r="AL971" s="126"/>
      <c r="AM971" s="126" t="s">
        <v>35</v>
      </c>
      <c r="AN971" s="125"/>
      <c r="AO971" s="124" t="str">
        <f t="shared" si="160"/>
        <v>0..1</v>
      </c>
      <c r="AP971" s="124" t="str">
        <f t="shared" si="160"/>
        <v>0..1</v>
      </c>
      <c r="AQ971" s="127" t="str">
        <f t="shared" si="160"/>
        <v>/rsm:CrossIndustryInvoice
/rsm:SupplyChainTradeTransaction
/ram:ApplicableHeaderTradeSettlement
/ram:SpecifiedTradeSettlementPaymentMeans
/ram:PayerPartyDebtorFinancialAccount</v>
      </c>
      <c r="AR971" s="128" t="str">
        <f t="shared" si="160"/>
        <v>/rsm:CrossIndustryInvoice/rsm:SupplyChainTradeTransaction/ram:ApplicableHeaderTradeSettlement/ram:SpecifiedTradeSettlementPaymentMeans/ram:PayerPartyDebtorFinancialAccount</v>
      </c>
      <c r="AS971" s="124"/>
      <c r="AT971" s="129"/>
      <c r="AU971" s="124" t="str">
        <f t="shared" si="164"/>
        <v>0..1</v>
      </c>
      <c r="AV971" s="124"/>
      <c r="AW971" s="130"/>
      <c r="AX971" s="7"/>
      <c r="AY971" s="129" t="str">
        <f t="shared" si="165"/>
        <v>BASIC WL</v>
      </c>
      <c r="AZ971" s="129" t="str">
        <f t="shared" si="165"/>
        <v>BASIC WL</v>
      </c>
      <c r="BA971" s="1"/>
      <c r="BB971" s="57"/>
      <c r="BE971"/>
      <c r="BF971" s="1"/>
      <c r="BG971" s="1"/>
      <c r="BH971" s="1"/>
      <c r="BI971" s="1"/>
      <c r="BJ971" s="1"/>
      <c r="BK971" s="1"/>
      <c r="BL971" s="1"/>
      <c r="BM971" s="1"/>
      <c r="BN971" s="1"/>
      <c r="BO971" s="1"/>
      <c r="BP971" s="1"/>
      <c r="BQ971" s="1"/>
      <c r="BR971" s="1"/>
      <c r="BS971" s="1"/>
      <c r="BT971" s="1"/>
      <c r="BU971" s="1"/>
      <c r="BV971" s="1"/>
      <c r="BW971" s="1"/>
      <c r="BX971" s="1"/>
      <c r="BY971" s="1"/>
      <c r="BZ971" s="1"/>
    </row>
    <row r="972" spans="1:78" s="59" customFormat="1" ht="105" x14ac:dyDescent="0.2">
      <c r="A972" s="45" t="str">
        <f t="shared" si="146"/>
        <v>YES</v>
      </c>
      <c r="B972" s="45"/>
      <c r="C972" s="45"/>
      <c r="D972" s="213" t="s">
        <v>3431</v>
      </c>
      <c r="E972" s="214" t="s">
        <v>4053</v>
      </c>
      <c r="F972" s="312" t="s">
        <v>4053</v>
      </c>
      <c r="G972" s="66">
        <f t="shared" si="153"/>
        <v>5</v>
      </c>
      <c r="H972" s="66" t="s">
        <v>42</v>
      </c>
      <c r="I972" s="64" t="s">
        <v>4054</v>
      </c>
      <c r="J972" s="64" t="s">
        <v>4055</v>
      </c>
      <c r="K972" s="65"/>
      <c r="L972" s="65"/>
      <c r="M972" s="65" t="s">
        <v>35</v>
      </c>
      <c r="N972" s="64" t="s">
        <v>90</v>
      </c>
      <c r="O972" s="66" t="s">
        <v>32</v>
      </c>
      <c r="P972" s="66" t="str">
        <f t="shared" si="156"/>
        <v>1..1</v>
      </c>
      <c r="Q972" s="2" t="s">
        <v>4056</v>
      </c>
      <c r="R972" s="75" t="s">
        <v>4057</v>
      </c>
      <c r="S972" s="66" t="s">
        <v>55</v>
      </c>
      <c r="T972" s="68" t="s">
        <v>56</v>
      </c>
      <c r="U972" s="66" t="s">
        <v>42</v>
      </c>
      <c r="V972" s="66" t="s">
        <v>35</v>
      </c>
      <c r="W972" s="69" t="s">
        <v>35</v>
      </c>
      <c r="X972" s="38"/>
      <c r="Y972" s="68" t="s">
        <v>185</v>
      </c>
      <c r="Z972" s="68" t="s">
        <v>185</v>
      </c>
      <c r="AA972" s="4"/>
      <c r="AB972" s="13" t="str">
        <f t="shared" si="144"/>
        <v>/rsm:CrossIndustryInvoice/rsm:SupplyChainTradeTransaction/ram:ApplicableHeaderTradeSettlement/ram:SpecifiedTradeSettlementPaymentMeans/ram:PayerPartyDebtorFinancialAccount</v>
      </c>
      <c r="AC972" s="13" t="str">
        <f t="shared" si="145"/>
        <v>/ram:IBANID</v>
      </c>
      <c r="AD972" s="14">
        <f>COUNTIFS(R$4:R972,AB972)</f>
        <v>1</v>
      </c>
      <c r="AE972" s="1"/>
      <c r="AF972" s="214" t="str">
        <f t="shared" si="161"/>
        <v>BT-91</v>
      </c>
      <c r="AG972" s="66">
        <f t="shared" si="162"/>
        <v>5</v>
      </c>
      <c r="AH972" s="66" t="str">
        <f t="shared" si="163"/>
        <v>0..1</v>
      </c>
      <c r="AI972" s="64" t="s">
        <v>4058</v>
      </c>
      <c r="AJ972" s="64" t="s">
        <v>4059</v>
      </c>
      <c r="AK972" s="65" t="s">
        <v>35</v>
      </c>
      <c r="AL972" s="65"/>
      <c r="AM972" s="65" t="s">
        <v>35</v>
      </c>
      <c r="AN972" s="64" t="s">
        <v>99</v>
      </c>
      <c r="AO972" s="66" t="str">
        <f t="shared" si="160"/>
        <v>1..1</v>
      </c>
      <c r="AP972" s="66" t="str">
        <f t="shared" si="160"/>
        <v>1..1</v>
      </c>
      <c r="AQ972" s="2" t="str">
        <f t="shared" si="160"/>
        <v>/rsm:CrossIndustryInvoice
/rsm:SupplyChainTradeTransaction
/ram:ApplicableHeaderTradeSettlement
/ram:SpecifiedTradeSettlementPaymentMeans
/ram:PayerPartyDebtorFinancialAccount
/ram:IBANID</v>
      </c>
      <c r="AR972" s="75" t="str">
        <f t="shared" si="160"/>
        <v>/rsm:CrossIndustryInvoice/rsm:SupplyChainTradeTransaction/ram:ApplicableHeaderTradeSettlement/ram:SpecifiedTradeSettlementPaymentMeans/ram:PayerPartyDebtorFinancialAccount/ram:IBANID</v>
      </c>
      <c r="AS972" s="66" t="s">
        <v>55</v>
      </c>
      <c r="AT972" s="68" t="s">
        <v>56</v>
      </c>
      <c r="AU972" s="66" t="str">
        <f t="shared" si="164"/>
        <v>0..1</v>
      </c>
      <c r="AV972" s="66" t="s">
        <v>35</v>
      </c>
      <c r="AW972" s="69" t="s">
        <v>35</v>
      </c>
      <c r="AX972" s="7"/>
      <c r="AY972" s="68" t="str">
        <f t="shared" si="165"/>
        <v>BASIC WL</v>
      </c>
      <c r="AZ972" s="68" t="str">
        <f t="shared" si="165"/>
        <v>BASIC WL</v>
      </c>
      <c r="BA972" s="1"/>
      <c r="BB972" s="57"/>
      <c r="BE972"/>
      <c r="BF972" s="1"/>
      <c r="BG972" s="1"/>
      <c r="BH972" s="1"/>
      <c r="BI972" s="1"/>
      <c r="BJ972" s="1"/>
      <c r="BK972" s="1"/>
      <c r="BL972" s="1"/>
      <c r="BM972" s="1"/>
      <c r="BN972" s="1"/>
      <c r="BO972" s="1"/>
      <c r="BP972" s="1"/>
      <c r="BQ972" s="1"/>
      <c r="BR972" s="1"/>
      <c r="BS972" s="1"/>
      <c r="BT972" s="1"/>
      <c r="BU972" s="1"/>
      <c r="BV972" s="1"/>
      <c r="BW972" s="1"/>
      <c r="BX972" s="1"/>
      <c r="BY972" s="1"/>
      <c r="BZ972" s="1"/>
    </row>
    <row r="973" spans="1:78" s="59" customFormat="1" ht="90" x14ac:dyDescent="0.2">
      <c r="A973" s="45" t="str">
        <f t="shared" si="146"/>
        <v>NO</v>
      </c>
      <c r="B973" s="45"/>
      <c r="C973" s="45"/>
      <c r="D973" s="213" t="s">
        <v>3431</v>
      </c>
      <c r="E973" s="223" t="s">
        <v>4060</v>
      </c>
      <c r="F973" s="313" t="s">
        <v>4060</v>
      </c>
      <c r="G973" s="124">
        <f t="shared" ref="G973:G1036" si="166">LEN(R973)-LEN(SUBSTITUTE(R973,"/",""))-1</f>
        <v>4</v>
      </c>
      <c r="H973" s="124" t="s">
        <v>62</v>
      </c>
      <c r="I973" s="138" t="s">
        <v>4061</v>
      </c>
      <c r="J973" s="125" t="s">
        <v>4062</v>
      </c>
      <c r="K973" s="126"/>
      <c r="L973" s="126"/>
      <c r="M973" s="126" t="s">
        <v>35</v>
      </c>
      <c r="N973" s="125"/>
      <c r="O973" s="124" t="s">
        <v>42</v>
      </c>
      <c r="P973" s="124" t="str">
        <f t="shared" si="156"/>
        <v>0..1</v>
      </c>
      <c r="Q973" s="127" t="s">
        <v>4063</v>
      </c>
      <c r="R973" s="128" t="s">
        <v>4064</v>
      </c>
      <c r="S973" s="124" t="s">
        <v>35</v>
      </c>
      <c r="T973" s="129"/>
      <c r="U973" s="124" t="s">
        <v>42</v>
      </c>
      <c r="V973" s="124" t="s">
        <v>531</v>
      </c>
      <c r="W973" s="130" t="s">
        <v>35</v>
      </c>
      <c r="X973" s="38"/>
      <c r="Y973" s="129" t="s">
        <v>185</v>
      </c>
      <c r="Z973" s="129" t="s">
        <v>185</v>
      </c>
      <c r="AA973" s="4"/>
      <c r="AB973" s="13" t="str">
        <f t="shared" si="144"/>
        <v>/rsm:CrossIndustryInvoice/rsm:SupplyChainTradeTransaction/ram:ApplicableHeaderTradeSettlement/ram:SpecifiedTradeSettlementPaymentMeans</v>
      </c>
      <c r="AC973" s="13" t="str">
        <f t="shared" si="145"/>
        <v>/ram:PayeePartyCreditorFinancialAccount</v>
      </c>
      <c r="AD973" s="14">
        <f>COUNTIFS(R$4:R973,AB973)</f>
        <v>1</v>
      </c>
      <c r="AE973" s="1"/>
      <c r="AF973" s="223" t="str">
        <f t="shared" si="161"/>
        <v>BG-17</v>
      </c>
      <c r="AG973" s="124">
        <f t="shared" si="162"/>
        <v>4</v>
      </c>
      <c r="AH973" s="124" t="str">
        <f t="shared" si="163"/>
        <v>0..n</v>
      </c>
      <c r="AI973" s="138" t="s">
        <v>4065</v>
      </c>
      <c r="AJ973" s="125" t="s">
        <v>4066</v>
      </c>
      <c r="AK973" s="126" t="s">
        <v>35</v>
      </c>
      <c r="AL973" s="126"/>
      <c r="AM973" s="126" t="s">
        <v>35</v>
      </c>
      <c r="AN973" s="125"/>
      <c r="AO973" s="124" t="str">
        <f t="shared" si="160"/>
        <v>0..1</v>
      </c>
      <c r="AP973" s="124" t="str">
        <f t="shared" si="160"/>
        <v>0..1</v>
      </c>
      <c r="AQ973" s="127" t="str">
        <f t="shared" si="160"/>
        <v>/rsm:CrossIndustryInvoice
/rsm:SupplyChainTradeTransaction
/ram:ApplicableHeaderTradeSettlement
/ram:SpecifiedTradeSettlementPaymentMeans
/ram:PayeePartyCreditorFinancialAccount</v>
      </c>
      <c r="AR973" s="128" t="str">
        <f t="shared" si="160"/>
        <v>/rsm:CrossIndustryInvoice/rsm:SupplyChainTradeTransaction/ram:ApplicableHeaderTradeSettlement/ram:SpecifiedTradeSettlementPaymentMeans/ram:PayeePartyCreditorFinancialAccount</v>
      </c>
      <c r="AS973" s="124" t="s">
        <v>35</v>
      </c>
      <c r="AT973" s="129"/>
      <c r="AU973" s="124" t="str">
        <f t="shared" si="164"/>
        <v>0..1</v>
      </c>
      <c r="AV973" s="124" t="s">
        <v>531</v>
      </c>
      <c r="AW973" s="130" t="s">
        <v>35</v>
      </c>
      <c r="AX973" s="7"/>
      <c r="AY973" s="129" t="str">
        <f t="shared" si="165"/>
        <v>BASIC WL</v>
      </c>
      <c r="AZ973" s="129" t="str">
        <f t="shared" si="165"/>
        <v>BASIC WL</v>
      </c>
      <c r="BA973" s="1"/>
      <c r="BB973" s="57"/>
      <c r="BE973"/>
      <c r="BF973" s="1"/>
      <c r="BG973" s="1"/>
      <c r="BH973" s="1"/>
      <c r="BI973" s="1"/>
      <c r="BJ973" s="1"/>
      <c r="BK973" s="1"/>
      <c r="BL973" s="1"/>
      <c r="BM973" s="1"/>
      <c r="BN973" s="1"/>
      <c r="BO973" s="1"/>
      <c r="BP973" s="1"/>
      <c r="BQ973" s="1"/>
      <c r="BR973" s="1"/>
      <c r="BS973" s="1"/>
      <c r="BT973" s="1"/>
      <c r="BU973" s="1"/>
      <c r="BV973" s="1"/>
      <c r="BW973" s="1"/>
      <c r="BX973" s="1"/>
      <c r="BY973" s="1"/>
      <c r="BZ973" s="1"/>
    </row>
    <row r="974" spans="1:78" s="59" customFormat="1" ht="165" x14ac:dyDescent="0.2">
      <c r="A974" s="45" t="str">
        <f t="shared" si="146"/>
        <v>YES</v>
      </c>
      <c r="B974" s="45"/>
      <c r="C974" s="45"/>
      <c r="D974" s="213" t="s">
        <v>3431</v>
      </c>
      <c r="E974" s="214" t="s">
        <v>4067</v>
      </c>
      <c r="F974" s="312" t="s">
        <v>4067</v>
      </c>
      <c r="G974" s="66">
        <f t="shared" si="166"/>
        <v>5</v>
      </c>
      <c r="H974" s="66" t="s">
        <v>32</v>
      </c>
      <c r="I974" s="64" t="s">
        <v>4068</v>
      </c>
      <c r="J974" s="64" t="s">
        <v>4069</v>
      </c>
      <c r="K974" s="65" t="s">
        <v>4070</v>
      </c>
      <c r="L974" s="65"/>
      <c r="M974" s="65" t="s">
        <v>4071</v>
      </c>
      <c r="N974" s="64" t="s">
        <v>90</v>
      </c>
      <c r="O974" s="66" t="s">
        <v>42</v>
      </c>
      <c r="P974" s="66" t="str">
        <f t="shared" si="156"/>
        <v>0..1</v>
      </c>
      <c r="Q974" s="2" t="s">
        <v>4072</v>
      </c>
      <c r="R974" s="75" t="s">
        <v>4073</v>
      </c>
      <c r="S974" s="66" t="s">
        <v>55</v>
      </c>
      <c r="T974" s="68" t="s">
        <v>56</v>
      </c>
      <c r="U974" s="66" t="s">
        <v>42</v>
      </c>
      <c r="V974" s="66" t="s">
        <v>4074</v>
      </c>
      <c r="W974" s="69" t="s">
        <v>4075</v>
      </c>
      <c r="X974" s="38"/>
      <c r="Y974" s="68" t="s">
        <v>185</v>
      </c>
      <c r="Z974" s="68" t="s">
        <v>185</v>
      </c>
      <c r="AA974" s="4"/>
      <c r="AB974" s="13" t="str">
        <f t="shared" si="144"/>
        <v>/rsm:CrossIndustryInvoice/rsm:SupplyChainTradeTransaction/ram:ApplicableHeaderTradeSettlement/ram:SpecifiedTradeSettlementPaymentMeans/ram:PayeePartyCreditorFinancialAccount</v>
      </c>
      <c r="AC974" s="13" t="str">
        <f t="shared" si="145"/>
        <v>/ram:IBANID</v>
      </c>
      <c r="AD974" s="14">
        <f>COUNTIFS(R$4:R974,AB974)</f>
        <v>1</v>
      </c>
      <c r="AE974" s="1"/>
      <c r="AF974" s="214" t="str">
        <f t="shared" si="161"/>
        <v>BT-84</v>
      </c>
      <c r="AG974" s="66">
        <f t="shared" si="162"/>
        <v>5</v>
      </c>
      <c r="AH974" s="66" t="str">
        <f t="shared" si="163"/>
        <v>1..1</v>
      </c>
      <c r="AI974" s="64" t="s">
        <v>4076</v>
      </c>
      <c r="AJ974" s="64" t="s">
        <v>4077</v>
      </c>
      <c r="AK974" s="65" t="s">
        <v>4078</v>
      </c>
      <c r="AL974" s="65"/>
      <c r="AM974" s="65" t="s">
        <v>4079</v>
      </c>
      <c r="AN974" s="64" t="s">
        <v>99</v>
      </c>
      <c r="AO974" s="66" t="str">
        <f t="shared" si="160"/>
        <v>0..1</v>
      </c>
      <c r="AP974" s="66" t="str">
        <f t="shared" si="160"/>
        <v>0..1</v>
      </c>
      <c r="AQ974" s="2" t="str">
        <f t="shared" si="160"/>
        <v>/rsm:CrossIndustryInvoice
/rsm:SupplyChainTradeTransaction
/ram:ApplicableHeaderTradeSettlement
/ram:SpecifiedTradeSettlementPaymentMeans
/ram:PayeePartyCreditorFinancialAccount
/ram:IBANID</v>
      </c>
      <c r="AR974" s="75" t="str">
        <f t="shared" si="160"/>
        <v>/rsm:CrossIndustryInvoice/rsm:SupplyChainTradeTransaction/ram:ApplicableHeaderTradeSettlement/ram:SpecifiedTradeSettlementPaymentMeans/ram:PayeePartyCreditorFinancialAccount/ram:IBANID</v>
      </c>
      <c r="AS974" s="66" t="s">
        <v>55</v>
      </c>
      <c r="AT974" s="68" t="s">
        <v>56</v>
      </c>
      <c r="AU974" s="66" t="str">
        <f t="shared" si="164"/>
        <v>0..1</v>
      </c>
      <c r="AV974" s="66" t="s">
        <v>4074</v>
      </c>
      <c r="AW974" s="69" t="s">
        <v>4075</v>
      </c>
      <c r="AX974" s="7"/>
      <c r="AY974" s="68" t="str">
        <f t="shared" si="165"/>
        <v>BASIC WL</v>
      </c>
      <c r="AZ974" s="68" t="str">
        <f t="shared" si="165"/>
        <v>BASIC WL</v>
      </c>
      <c r="BA974" s="1"/>
      <c r="BB974" s="57"/>
      <c r="BE974"/>
      <c r="BF974" s="1"/>
      <c r="BG974" s="1"/>
      <c r="BH974" s="1"/>
      <c r="BI974" s="1"/>
      <c r="BJ974" s="1"/>
      <c r="BK974" s="1"/>
      <c r="BL974" s="1"/>
      <c r="BM974" s="1"/>
      <c r="BN974" s="1"/>
      <c r="BO974" s="1"/>
      <c r="BP974" s="1"/>
      <c r="BQ974" s="1"/>
      <c r="BR974" s="1"/>
      <c r="BS974" s="1"/>
      <c r="BT974" s="1"/>
      <c r="BU974" s="1"/>
      <c r="BV974" s="1"/>
      <c r="BW974" s="1"/>
      <c r="BX974" s="1"/>
      <c r="BY974" s="1"/>
      <c r="BZ974" s="1"/>
    </row>
    <row r="975" spans="1:78" s="59" customFormat="1" ht="105" x14ac:dyDescent="0.2">
      <c r="A975" s="45" t="str">
        <f t="shared" si="146"/>
        <v>YES</v>
      </c>
      <c r="B975" s="45"/>
      <c r="C975" s="45"/>
      <c r="D975" s="213" t="s">
        <v>3431</v>
      </c>
      <c r="E975" s="214" t="s">
        <v>4080</v>
      </c>
      <c r="F975" s="312" t="s">
        <v>4080</v>
      </c>
      <c r="G975" s="66">
        <f t="shared" si="166"/>
        <v>5</v>
      </c>
      <c r="H975" s="66" t="s">
        <v>42</v>
      </c>
      <c r="I975" s="64" t="s">
        <v>4081</v>
      </c>
      <c r="J975" s="64" t="s">
        <v>4082</v>
      </c>
      <c r="K975" s="65"/>
      <c r="L975" s="65"/>
      <c r="M975" s="65" t="s">
        <v>35</v>
      </c>
      <c r="N975" s="64" t="s">
        <v>70</v>
      </c>
      <c r="O975" s="66" t="s">
        <v>42</v>
      </c>
      <c r="P975" s="66" t="str">
        <f t="shared" si="156"/>
        <v>0..1</v>
      </c>
      <c r="Q975" s="2" t="s">
        <v>4083</v>
      </c>
      <c r="R975" s="75" t="s">
        <v>4084</v>
      </c>
      <c r="S975" s="66" t="s">
        <v>73</v>
      </c>
      <c r="T975" s="68" t="s">
        <v>56</v>
      </c>
      <c r="U975" s="66" t="s">
        <v>42</v>
      </c>
      <c r="V975" s="66" t="s">
        <v>35</v>
      </c>
      <c r="W975" s="69" t="s">
        <v>35</v>
      </c>
      <c r="X975" s="38"/>
      <c r="Y975" s="68" t="s">
        <v>282</v>
      </c>
      <c r="Z975" s="68" t="s">
        <v>282</v>
      </c>
      <c r="AA975" s="4"/>
      <c r="AB975" s="13" t="str">
        <f t="shared" si="144"/>
        <v>/rsm:CrossIndustryInvoice/rsm:SupplyChainTradeTransaction/ram:ApplicableHeaderTradeSettlement/ram:SpecifiedTradeSettlementPaymentMeans/ram:PayeePartyCreditorFinancialAccount</v>
      </c>
      <c r="AC975" s="13" t="str">
        <f t="shared" si="145"/>
        <v>/ram:AccountName</v>
      </c>
      <c r="AD975" s="14">
        <f>COUNTIFS(R$4:R975,AB975)</f>
        <v>1</v>
      </c>
      <c r="AE975" s="1"/>
      <c r="AF975" s="214" t="str">
        <f t="shared" si="161"/>
        <v>BT-85</v>
      </c>
      <c r="AG975" s="66">
        <f t="shared" si="162"/>
        <v>5</v>
      </c>
      <c r="AH975" s="66" t="str">
        <f t="shared" si="163"/>
        <v>0..1</v>
      </c>
      <c r="AI975" s="64" t="s">
        <v>4085</v>
      </c>
      <c r="AJ975" s="64" t="s">
        <v>4086</v>
      </c>
      <c r="AK975" s="65" t="s">
        <v>35</v>
      </c>
      <c r="AL975" s="65"/>
      <c r="AM975" s="65" t="s">
        <v>35</v>
      </c>
      <c r="AN975" s="64" t="s">
        <v>78</v>
      </c>
      <c r="AO975" s="66" t="str">
        <f t="shared" si="160"/>
        <v>0..1</v>
      </c>
      <c r="AP975" s="66" t="str">
        <f t="shared" si="160"/>
        <v>0..1</v>
      </c>
      <c r="AQ975" s="2" t="str">
        <f t="shared" si="160"/>
        <v>/rsm:CrossIndustryInvoice
/rsm:SupplyChainTradeTransaction
/ram:ApplicableHeaderTradeSettlement
/ram:SpecifiedTradeSettlementPaymentMeans
/ram:PayeePartyCreditorFinancialAccount
/ram:AccountName</v>
      </c>
      <c r="AR975" s="75" t="str">
        <f t="shared" si="160"/>
        <v>/rsm:CrossIndustryInvoice/rsm:SupplyChainTradeTransaction/ram:ApplicableHeaderTradeSettlement/ram:SpecifiedTradeSettlementPaymentMeans/ram:PayeePartyCreditorFinancialAccount/ram:AccountName</v>
      </c>
      <c r="AS975" s="66" t="s">
        <v>73</v>
      </c>
      <c r="AT975" s="68" t="s">
        <v>56</v>
      </c>
      <c r="AU975" s="66" t="str">
        <f t="shared" si="164"/>
        <v>0..1</v>
      </c>
      <c r="AV975" s="66" t="s">
        <v>35</v>
      </c>
      <c r="AW975" s="69" t="s">
        <v>35</v>
      </c>
      <c r="AX975" s="7"/>
      <c r="AY975" s="68" t="str">
        <f t="shared" si="165"/>
        <v>EN 16931</v>
      </c>
      <c r="AZ975" s="68" t="str">
        <f t="shared" si="165"/>
        <v>EN 16931</v>
      </c>
      <c r="BA975" s="1"/>
      <c r="BB975" s="57"/>
      <c r="BE975"/>
      <c r="BF975" s="1"/>
      <c r="BG975" s="1"/>
      <c r="BH975" s="1"/>
      <c r="BI975" s="1"/>
      <c r="BJ975" s="1"/>
      <c r="BK975" s="1"/>
      <c r="BL975" s="1"/>
      <c r="BM975" s="1"/>
      <c r="BN975" s="1"/>
      <c r="BO975" s="1"/>
      <c r="BP975" s="1"/>
      <c r="BQ975" s="1"/>
      <c r="BR975" s="1"/>
      <c r="BS975" s="1"/>
      <c r="BT975" s="1"/>
      <c r="BU975" s="1"/>
      <c r="BV975" s="1"/>
      <c r="BW975" s="1"/>
      <c r="BX975" s="1"/>
      <c r="BY975" s="1"/>
      <c r="BZ975" s="1"/>
    </row>
    <row r="976" spans="1:78" s="59" customFormat="1" ht="105" x14ac:dyDescent="0.2">
      <c r="A976" s="45" t="str">
        <f t="shared" si="146"/>
        <v>NO</v>
      </c>
      <c r="B976" s="45"/>
      <c r="C976" s="45"/>
      <c r="D976" s="213" t="s">
        <v>3431</v>
      </c>
      <c r="E976" s="214" t="s">
        <v>4087</v>
      </c>
      <c r="F976" s="312" t="e">
        <v>#N/A</v>
      </c>
      <c r="G976" s="66">
        <f t="shared" si="166"/>
        <v>5</v>
      </c>
      <c r="H976" s="66" t="s">
        <v>32</v>
      </c>
      <c r="I976" s="97" t="s">
        <v>35</v>
      </c>
      <c r="J976" s="64" t="s">
        <v>35</v>
      </c>
      <c r="K976" s="65" t="s">
        <v>4088</v>
      </c>
      <c r="L976" s="65"/>
      <c r="M976" s="65" t="s">
        <v>4075</v>
      </c>
      <c r="N976" s="64" t="s">
        <v>90</v>
      </c>
      <c r="O976" s="66" t="s">
        <v>42</v>
      </c>
      <c r="P976" s="66" t="str">
        <f t="shared" si="156"/>
        <v>0..1</v>
      </c>
      <c r="Q976" s="2" t="s">
        <v>4089</v>
      </c>
      <c r="R976" s="75" t="s">
        <v>4090</v>
      </c>
      <c r="S976" s="66" t="s">
        <v>35</v>
      </c>
      <c r="T976" s="68"/>
      <c r="U976" s="66" t="s">
        <v>42</v>
      </c>
      <c r="V976" s="66" t="s">
        <v>4074</v>
      </c>
      <c r="W976" s="69" t="s">
        <v>4075</v>
      </c>
      <c r="X976" s="38"/>
      <c r="Y976" s="68" t="s">
        <v>185</v>
      </c>
      <c r="Z976" s="68" t="s">
        <v>185</v>
      </c>
      <c r="AA976" s="4"/>
      <c r="AB976" s="13" t="str">
        <f t="shared" si="144"/>
        <v>/rsm:CrossIndustryInvoice/rsm:SupplyChainTradeTransaction/ram:ApplicableHeaderTradeSettlement/ram:SpecifiedTradeSettlementPaymentMeans/ram:PayeePartyCreditorFinancialAccount</v>
      </c>
      <c r="AC976" s="13" t="str">
        <f t="shared" si="145"/>
        <v>/ram:ProprietaryID</v>
      </c>
      <c r="AD976" s="14">
        <f>COUNTIFS(R$4:R976,AB976)</f>
        <v>1</v>
      </c>
      <c r="AE976" s="1"/>
      <c r="AF976" s="214" t="str">
        <f t="shared" si="161"/>
        <v>BT-84-0</v>
      </c>
      <c r="AG976" s="66">
        <f t="shared" si="162"/>
        <v>5</v>
      </c>
      <c r="AH976" s="66" t="str">
        <f t="shared" si="163"/>
        <v>1..1</v>
      </c>
      <c r="AI976" s="97" t="s">
        <v>35</v>
      </c>
      <c r="AJ976" s="64" t="s">
        <v>35</v>
      </c>
      <c r="AK976" s="65" t="s">
        <v>4091</v>
      </c>
      <c r="AL976" s="65"/>
      <c r="AM976" s="65" t="s">
        <v>35</v>
      </c>
      <c r="AN976" s="64" t="s">
        <v>99</v>
      </c>
      <c r="AO976" s="66" t="str">
        <f t="shared" si="160"/>
        <v>0..1</v>
      </c>
      <c r="AP976" s="66" t="str">
        <f t="shared" si="160"/>
        <v>0..1</v>
      </c>
      <c r="AQ976" s="2" t="str">
        <f t="shared" si="160"/>
        <v>/rsm:CrossIndustryInvoice
/rsm:SupplyChainTradeTransaction
/ram:ApplicableHeaderTradeSettlement
/ram:SpecifiedTradeSettlementPaymentMeans
/ram:PayeePartyCreditorFinancialAccount
/ram:ProprietaryID</v>
      </c>
      <c r="AR976" s="75" t="str">
        <f t="shared" si="160"/>
        <v>/rsm:CrossIndustryInvoice/rsm:SupplyChainTradeTransaction/ram:ApplicableHeaderTradeSettlement/ram:SpecifiedTradeSettlementPaymentMeans/ram:PayeePartyCreditorFinancialAccount/ram:ProprietaryID</v>
      </c>
      <c r="AS976" s="66" t="s">
        <v>35</v>
      </c>
      <c r="AT976" s="68"/>
      <c r="AU976" s="66" t="str">
        <f t="shared" si="164"/>
        <v>0..1</v>
      </c>
      <c r="AV976" s="66" t="s">
        <v>4074</v>
      </c>
      <c r="AW976" s="69" t="s">
        <v>4075</v>
      </c>
      <c r="AX976" s="7"/>
      <c r="AY976" s="68" t="str">
        <f t="shared" si="165"/>
        <v>BASIC WL</v>
      </c>
      <c r="AZ976" s="68" t="str">
        <f t="shared" si="165"/>
        <v>BASIC WL</v>
      </c>
      <c r="BA976" s="1"/>
      <c r="BB976" s="57"/>
      <c r="BE976"/>
      <c r="BF976" s="1"/>
      <c r="BG976" s="1"/>
      <c r="BH976" s="1"/>
      <c r="BI976" s="1"/>
      <c r="BJ976" s="1"/>
      <c r="BK976" s="1"/>
      <c r="BL976" s="1"/>
      <c r="BM976" s="1"/>
      <c r="BN976" s="1"/>
      <c r="BO976" s="1"/>
      <c r="BP976" s="1"/>
      <c r="BQ976" s="1"/>
      <c r="BR976" s="1"/>
      <c r="BS976" s="1"/>
      <c r="BT976" s="1"/>
      <c r="BU976" s="1"/>
      <c r="BV976" s="1"/>
      <c r="BW976" s="1"/>
      <c r="BX976" s="1"/>
      <c r="BY976" s="1"/>
      <c r="BZ976" s="1"/>
    </row>
    <row r="977" spans="1:78" s="59" customFormat="1" ht="90" x14ac:dyDescent="0.2">
      <c r="A977" s="45" t="str">
        <f t="shared" si="146"/>
        <v>NO</v>
      </c>
      <c r="B977" s="45"/>
      <c r="C977" s="45"/>
      <c r="D977" s="213" t="s">
        <v>3431</v>
      </c>
      <c r="E977" s="223" t="s">
        <v>4092</v>
      </c>
      <c r="F977" s="313" t="e">
        <v>#N/A</v>
      </c>
      <c r="G977" s="124">
        <f t="shared" si="166"/>
        <v>4</v>
      </c>
      <c r="H977" s="124" t="s">
        <v>42</v>
      </c>
      <c r="I977" s="138" t="s">
        <v>4093</v>
      </c>
      <c r="J977" s="125"/>
      <c r="K977" s="126"/>
      <c r="L977" s="126"/>
      <c r="M977" s="126"/>
      <c r="N977" s="125"/>
      <c r="O977" s="124" t="s">
        <v>42</v>
      </c>
      <c r="P977" s="124" t="str">
        <f t="shared" si="156"/>
        <v>0..1</v>
      </c>
      <c r="Q977" s="127" t="s">
        <v>4094</v>
      </c>
      <c r="R977" s="128" t="s">
        <v>4095</v>
      </c>
      <c r="S977" s="124"/>
      <c r="T977" s="129"/>
      <c r="U977" s="124" t="s">
        <v>42</v>
      </c>
      <c r="V977" s="124"/>
      <c r="W977" s="130"/>
      <c r="X977" s="38"/>
      <c r="Y977" s="129" t="s">
        <v>282</v>
      </c>
      <c r="Z977" s="129" t="s">
        <v>282</v>
      </c>
      <c r="AA977" s="4"/>
      <c r="AB977" s="13" t="str">
        <f t="shared" si="144"/>
        <v>/rsm:CrossIndustryInvoice/rsm:SupplyChainTradeTransaction/ram:ApplicableHeaderTradeSettlement/ram:SpecifiedTradeSettlementPaymentMeans</v>
      </c>
      <c r="AC977" s="13" t="str">
        <f t="shared" si="145"/>
        <v>/ram:PayeeSpecifiedCreditorFinancialInstitution</v>
      </c>
      <c r="AD977" s="14">
        <f>COUNTIFS(R$4:R977,AB977)</f>
        <v>1</v>
      </c>
      <c r="AE977" s="1"/>
      <c r="AF977" s="223" t="str">
        <f t="shared" si="161"/>
        <v>BT-86-00</v>
      </c>
      <c r="AG977" s="124">
        <f t="shared" si="162"/>
        <v>4</v>
      </c>
      <c r="AH977" s="124" t="str">
        <f t="shared" si="163"/>
        <v>0..1</v>
      </c>
      <c r="AI977" s="138" t="s">
        <v>4096</v>
      </c>
      <c r="AJ977" s="125"/>
      <c r="AK977" s="126"/>
      <c r="AL977" s="126"/>
      <c r="AM977" s="126" t="s">
        <v>35</v>
      </c>
      <c r="AN977" s="125"/>
      <c r="AO977" s="124" t="str">
        <f t="shared" si="160"/>
        <v>0..1</v>
      </c>
      <c r="AP977" s="124" t="str">
        <f t="shared" si="160"/>
        <v>0..1</v>
      </c>
      <c r="AQ977" s="127" t="str">
        <f t="shared" si="160"/>
        <v>/rsm:CrossIndustryInvoice
/rsm:SupplyChainTradeTransaction
/ram:ApplicableHeaderTradeSettlement
/ram:SpecifiedTradeSettlementPaymentMeans
/ram:PayeeSpecifiedCreditorFinancialInstitution</v>
      </c>
      <c r="AR977" s="128" t="str">
        <f t="shared" si="160"/>
        <v>/rsm:CrossIndustryInvoice/rsm:SupplyChainTradeTransaction/ram:ApplicableHeaderTradeSettlement/ram:SpecifiedTradeSettlementPaymentMeans/ram:PayeeSpecifiedCreditorFinancialInstitution</v>
      </c>
      <c r="AS977" s="124"/>
      <c r="AT977" s="129"/>
      <c r="AU977" s="124" t="str">
        <f t="shared" si="164"/>
        <v>0..1</v>
      </c>
      <c r="AV977" s="124"/>
      <c r="AW977" s="130"/>
      <c r="AX977" s="7"/>
      <c r="AY977" s="129" t="str">
        <f t="shared" si="165"/>
        <v>EN 16931</v>
      </c>
      <c r="AZ977" s="129" t="str">
        <f t="shared" si="165"/>
        <v>EN 16931</v>
      </c>
      <c r="BA977" s="1"/>
      <c r="BB977" s="57"/>
      <c r="BE977"/>
      <c r="BF977" s="1"/>
      <c r="BG977" s="1"/>
      <c r="BH977" s="1"/>
      <c r="BI977" s="1"/>
      <c r="BJ977" s="1"/>
      <c r="BK977" s="1"/>
      <c r="BL977" s="1"/>
      <c r="BM977" s="1"/>
      <c r="BN977" s="1"/>
      <c r="BO977" s="1"/>
      <c r="BP977" s="1"/>
      <c r="BQ977" s="1"/>
      <c r="BR977" s="1"/>
      <c r="BS977" s="1"/>
      <c r="BT977" s="1"/>
      <c r="BU977" s="1"/>
      <c r="BV977" s="1"/>
      <c r="BW977" s="1"/>
      <c r="BX977" s="1"/>
      <c r="BY977" s="1"/>
      <c r="BZ977" s="1"/>
    </row>
    <row r="978" spans="1:78" s="59" customFormat="1" ht="112" x14ac:dyDescent="0.2">
      <c r="A978" s="45" t="str">
        <f t="shared" si="146"/>
        <v>YES</v>
      </c>
      <c r="B978" s="45"/>
      <c r="C978" s="45"/>
      <c r="D978" s="213" t="s">
        <v>3431</v>
      </c>
      <c r="E978" s="214" t="s">
        <v>4097</v>
      </c>
      <c r="F978" s="312" t="s">
        <v>4097</v>
      </c>
      <c r="G978" s="66">
        <f t="shared" si="166"/>
        <v>5</v>
      </c>
      <c r="H978" s="66" t="s">
        <v>42</v>
      </c>
      <c r="I978" s="64" t="s">
        <v>4098</v>
      </c>
      <c r="J978" s="64" t="s">
        <v>4099</v>
      </c>
      <c r="K978" s="65" t="s">
        <v>4100</v>
      </c>
      <c r="L978" s="65" t="s">
        <v>4101</v>
      </c>
      <c r="M978" s="65" t="s">
        <v>4102</v>
      </c>
      <c r="N978" s="64" t="s">
        <v>90</v>
      </c>
      <c r="O978" s="66" t="s">
        <v>32</v>
      </c>
      <c r="P978" s="66" t="str">
        <f t="shared" si="156"/>
        <v>1..1</v>
      </c>
      <c r="Q978" s="2" t="s">
        <v>4103</v>
      </c>
      <c r="R978" s="75" t="s">
        <v>4104</v>
      </c>
      <c r="S978" s="66" t="s">
        <v>35</v>
      </c>
      <c r="T978" s="68" t="s">
        <v>56</v>
      </c>
      <c r="U978" s="66" t="s">
        <v>42</v>
      </c>
      <c r="V978" s="66" t="s">
        <v>531</v>
      </c>
      <c r="W978" s="69" t="s">
        <v>4102</v>
      </c>
      <c r="X978" s="38"/>
      <c r="Y978" s="68" t="s">
        <v>282</v>
      </c>
      <c r="Z978" s="68" t="s">
        <v>282</v>
      </c>
      <c r="AA978" s="4"/>
      <c r="AB978" s="13" t="str">
        <f t="shared" si="144"/>
        <v>/rsm:CrossIndustryInvoice/rsm:SupplyChainTradeTransaction/ram:ApplicableHeaderTradeSettlement/ram:SpecifiedTradeSettlementPaymentMeans/ram:PayeeSpecifiedCreditorFinancialInstitution</v>
      </c>
      <c r="AC978" s="13" t="str">
        <f t="shared" si="145"/>
        <v>/ram:BICID</v>
      </c>
      <c r="AD978" s="14">
        <f>COUNTIFS(R$4:R978,AB978)</f>
        <v>1</v>
      </c>
      <c r="AE978" s="1"/>
      <c r="AF978" s="214" t="str">
        <f t="shared" si="161"/>
        <v>BT-86</v>
      </c>
      <c r="AG978" s="66">
        <f t="shared" si="162"/>
        <v>5</v>
      </c>
      <c r="AH978" s="66" t="str">
        <f t="shared" si="163"/>
        <v>0..1</v>
      </c>
      <c r="AI978" s="64" t="s">
        <v>4105</v>
      </c>
      <c r="AJ978" s="64" t="s">
        <v>4106</v>
      </c>
      <c r="AK978" s="65" t="s">
        <v>4107</v>
      </c>
      <c r="AL978" s="65" t="s">
        <v>4108</v>
      </c>
      <c r="AM978" s="65" t="s">
        <v>4109</v>
      </c>
      <c r="AN978" s="64" t="s">
        <v>99</v>
      </c>
      <c r="AO978" s="66" t="str">
        <f t="shared" si="160"/>
        <v>1..1</v>
      </c>
      <c r="AP978" s="66" t="str">
        <f t="shared" si="160"/>
        <v>1..1</v>
      </c>
      <c r="AQ978" s="2" t="str">
        <f t="shared" si="160"/>
        <v>/rsm:CrossIndustryInvoice
/rsm:SupplyChainTradeTransaction
/ram:ApplicableHeaderTradeSettlement
/ram:SpecifiedTradeSettlementPaymentMeans
/ram:PayeeSpecifiedCreditorFinancialInstitution
/ram:BICID</v>
      </c>
      <c r="AR978" s="75" t="str">
        <f t="shared" si="160"/>
        <v>/rsm:CrossIndustryInvoice/rsm:SupplyChainTradeTransaction/ram:ApplicableHeaderTradeSettlement/ram:SpecifiedTradeSettlementPaymentMeans/ram:PayeeSpecifiedCreditorFinancialInstitution/ram:BICID</v>
      </c>
      <c r="AS978" s="66" t="s">
        <v>35</v>
      </c>
      <c r="AT978" s="68" t="s">
        <v>56</v>
      </c>
      <c r="AU978" s="66" t="str">
        <f t="shared" si="164"/>
        <v>0..1</v>
      </c>
      <c r="AV978" s="66" t="s">
        <v>531</v>
      </c>
      <c r="AW978" s="69" t="s">
        <v>4102</v>
      </c>
      <c r="AX978" s="7"/>
      <c r="AY978" s="68" t="str">
        <f t="shared" si="165"/>
        <v>EN 16931</v>
      </c>
      <c r="AZ978" s="68" t="str">
        <f t="shared" si="165"/>
        <v>EN 16931</v>
      </c>
      <c r="BA978" s="1"/>
      <c r="BB978" s="57"/>
      <c r="BE978"/>
      <c r="BF978" s="1"/>
      <c r="BG978" s="1"/>
      <c r="BH978" s="1"/>
      <c r="BI978" s="1"/>
      <c r="BJ978" s="1"/>
      <c r="BK978" s="1"/>
      <c r="BL978" s="1"/>
      <c r="BM978" s="1"/>
      <c r="BN978" s="1"/>
      <c r="BO978" s="1"/>
      <c r="BP978" s="1"/>
      <c r="BQ978" s="1"/>
      <c r="BR978" s="1"/>
      <c r="BS978" s="1"/>
      <c r="BT978" s="1"/>
      <c r="BU978" s="1"/>
      <c r="BV978" s="1"/>
      <c r="BW978" s="1"/>
      <c r="BX978" s="1"/>
      <c r="BY978" s="1"/>
      <c r="BZ978" s="1"/>
    </row>
    <row r="979" spans="1:78" s="59" customFormat="1" ht="75" x14ac:dyDescent="0.2">
      <c r="A979" s="45" t="str">
        <f t="shared" si="146"/>
        <v>NO</v>
      </c>
      <c r="B979" s="45"/>
      <c r="C979" s="45"/>
      <c r="D979" s="211" t="s">
        <v>3431</v>
      </c>
      <c r="E979" s="212" t="s">
        <v>4110</v>
      </c>
      <c r="F979" s="311" t="s">
        <v>4110</v>
      </c>
      <c r="G979" s="218">
        <f t="shared" si="166"/>
        <v>3</v>
      </c>
      <c r="H979" s="94" t="s">
        <v>238</v>
      </c>
      <c r="I979" s="90" t="s">
        <v>4111</v>
      </c>
      <c r="J979" s="90" t="s">
        <v>4112</v>
      </c>
      <c r="K979" s="91"/>
      <c r="L979" s="91"/>
      <c r="M979" s="91" t="s">
        <v>4113</v>
      </c>
      <c r="N979" s="90"/>
      <c r="O979" s="219" t="s">
        <v>238</v>
      </c>
      <c r="P979" s="219" t="str">
        <f t="shared" si="156"/>
        <v>1..n</v>
      </c>
      <c r="Q979" s="220" t="s">
        <v>4114</v>
      </c>
      <c r="R979" s="221" t="s">
        <v>4115</v>
      </c>
      <c r="S979" s="219" t="s">
        <v>35</v>
      </c>
      <c r="T979" s="184"/>
      <c r="U979" s="219" t="s">
        <v>62</v>
      </c>
      <c r="V979" s="219" t="s">
        <v>132</v>
      </c>
      <c r="W979" s="222" t="s">
        <v>35</v>
      </c>
      <c r="X979" s="38"/>
      <c r="Y979" s="184" t="s">
        <v>185</v>
      </c>
      <c r="Z979" s="184" t="s">
        <v>185</v>
      </c>
      <c r="AA979" s="4"/>
      <c r="AB979" s="13" t="str">
        <f t="shared" si="144"/>
        <v>/rsm:CrossIndustryInvoice/rsm:SupplyChainTradeTransaction/ram:ApplicableHeaderTradeSettlement</v>
      </c>
      <c r="AC979" s="13" t="str">
        <f t="shared" si="145"/>
        <v>/ram:ApplicableTradeTax</v>
      </c>
      <c r="AD979" s="14">
        <f>COUNTIFS(R$4:R979,AB979)</f>
        <v>1</v>
      </c>
      <c r="AE979" s="1"/>
      <c r="AF979" s="212" t="str">
        <f t="shared" si="161"/>
        <v>BG-23</v>
      </c>
      <c r="AG979" s="218">
        <f t="shared" si="162"/>
        <v>3</v>
      </c>
      <c r="AH979" s="94" t="str">
        <f t="shared" si="163"/>
        <v>1..n</v>
      </c>
      <c r="AI979" s="90" t="s">
        <v>4116</v>
      </c>
      <c r="AJ979" s="90" t="s">
        <v>4117</v>
      </c>
      <c r="AK979" s="91"/>
      <c r="AL979" s="91"/>
      <c r="AM979" s="91" t="s">
        <v>4118</v>
      </c>
      <c r="AN979" s="90"/>
      <c r="AO979" s="219" t="str">
        <f t="shared" si="160"/>
        <v>1..n</v>
      </c>
      <c r="AP979" s="219" t="str">
        <f t="shared" si="160"/>
        <v>1..n</v>
      </c>
      <c r="AQ979" s="220" t="str">
        <f t="shared" si="160"/>
        <v>/rsm:CrossIndustryInvoice
/rsm:SupplyChainTradeTransaction
/ram:ApplicableHeaderTradeSettlement
/ram:ApplicableTradeTax</v>
      </c>
      <c r="AR979" s="221" t="str">
        <f t="shared" si="160"/>
        <v>/rsm:CrossIndustryInvoice/rsm:SupplyChainTradeTransaction/ram:ApplicableHeaderTradeSettlement/ram:ApplicableTradeTax</v>
      </c>
      <c r="AS979" s="219" t="s">
        <v>35</v>
      </c>
      <c r="AT979" s="184"/>
      <c r="AU979" s="219" t="str">
        <f t="shared" si="164"/>
        <v>0..n</v>
      </c>
      <c r="AV979" s="219" t="s">
        <v>132</v>
      </c>
      <c r="AW979" s="222" t="s">
        <v>35</v>
      </c>
      <c r="AX979" s="7"/>
      <c r="AY979" s="184" t="str">
        <f t="shared" si="165"/>
        <v>BASIC WL</v>
      </c>
      <c r="AZ979" s="184" t="str">
        <f t="shared" si="165"/>
        <v>BASIC WL</v>
      </c>
      <c r="BA979" s="1"/>
      <c r="BB979" s="57"/>
      <c r="BE979"/>
      <c r="BF979" s="1"/>
      <c r="BG979" s="1"/>
      <c r="BH979" s="1"/>
      <c r="BI979" s="1"/>
      <c r="BJ979" s="1"/>
      <c r="BK979" s="1"/>
      <c r="BL979" s="1"/>
      <c r="BM979" s="1"/>
      <c r="BN979" s="1"/>
      <c r="BO979" s="1"/>
      <c r="BP979" s="1"/>
      <c r="BQ979" s="1"/>
      <c r="BR979" s="1"/>
      <c r="BS979" s="1"/>
      <c r="BT979" s="1"/>
      <c r="BU979" s="1"/>
      <c r="BV979" s="1"/>
      <c r="BW979" s="1"/>
      <c r="BX979" s="1"/>
      <c r="BY979" s="1"/>
      <c r="BZ979" s="1"/>
    </row>
    <row r="980" spans="1:78" s="59" customFormat="1" ht="120" x14ac:dyDescent="0.2">
      <c r="A980" s="45" t="str">
        <f t="shared" si="146"/>
        <v>YES</v>
      </c>
      <c r="B980" s="45"/>
      <c r="C980" s="45"/>
      <c r="D980" s="213" t="s">
        <v>3431</v>
      </c>
      <c r="E980" s="214" t="s">
        <v>4119</v>
      </c>
      <c r="F980" s="312" t="s">
        <v>4119</v>
      </c>
      <c r="G980" s="66">
        <f t="shared" si="166"/>
        <v>4</v>
      </c>
      <c r="H980" s="66" t="s">
        <v>32</v>
      </c>
      <c r="I980" s="64" t="s">
        <v>4120</v>
      </c>
      <c r="J980" s="64" t="s">
        <v>4121</v>
      </c>
      <c r="K980" s="65" t="s">
        <v>4122</v>
      </c>
      <c r="L980" s="65"/>
      <c r="M980" s="65" t="s">
        <v>4123</v>
      </c>
      <c r="N980" s="64" t="s">
        <v>1325</v>
      </c>
      <c r="O980" s="66" t="s">
        <v>32</v>
      </c>
      <c r="P980" s="66" t="str">
        <f t="shared" si="156"/>
        <v>1..1</v>
      </c>
      <c r="Q980" s="2" t="s">
        <v>4124</v>
      </c>
      <c r="R980" s="75" t="s">
        <v>4125</v>
      </c>
      <c r="S980" s="66" t="s">
        <v>163</v>
      </c>
      <c r="T980" s="68" t="s">
        <v>56</v>
      </c>
      <c r="U980" s="66" t="s">
        <v>62</v>
      </c>
      <c r="V980" s="66" t="s">
        <v>93</v>
      </c>
      <c r="W980" s="69" t="s">
        <v>35</v>
      </c>
      <c r="X980" s="38"/>
      <c r="Y980" s="68" t="s">
        <v>185</v>
      </c>
      <c r="Z980" s="68" t="s">
        <v>185</v>
      </c>
      <c r="AA980" s="4"/>
      <c r="AB980" s="13" t="str">
        <f t="shared" si="144"/>
        <v>/rsm:CrossIndustryInvoice/rsm:SupplyChainTradeTransaction/ram:ApplicableHeaderTradeSettlement/ram:ApplicableTradeTax</v>
      </c>
      <c r="AC980" s="13" t="str">
        <f t="shared" si="145"/>
        <v>/ram:CalculatedAmount</v>
      </c>
      <c r="AD980" s="14">
        <f>COUNTIFS(R$4:R980,AB980)</f>
        <v>1</v>
      </c>
      <c r="AE980" s="1"/>
      <c r="AF980" s="214" t="str">
        <f t="shared" si="161"/>
        <v>BT-117</v>
      </c>
      <c r="AG980" s="66">
        <f t="shared" si="162"/>
        <v>4</v>
      </c>
      <c r="AH980" s="66" t="str">
        <f t="shared" si="163"/>
        <v>1..1</v>
      </c>
      <c r="AI980" s="64" t="s">
        <v>4126</v>
      </c>
      <c r="AJ980" s="64" t="s">
        <v>4127</v>
      </c>
      <c r="AK980" s="65" t="s">
        <v>4128</v>
      </c>
      <c r="AL980" s="65"/>
      <c r="AM980" s="65" t="s">
        <v>4129</v>
      </c>
      <c r="AN980" s="64" t="s">
        <v>1330</v>
      </c>
      <c r="AO980" s="66" t="str">
        <f t="shared" si="160"/>
        <v>1..1</v>
      </c>
      <c r="AP980" s="66" t="str">
        <f t="shared" si="160"/>
        <v>1..1</v>
      </c>
      <c r="AQ980" s="2" t="str">
        <f t="shared" si="160"/>
        <v>/rsm:CrossIndustryInvoice
/rsm:SupplyChainTradeTransaction
/ram:ApplicableHeaderTradeSettlement
/ram:ApplicableTradeTax
/ram:CalculatedAmount</v>
      </c>
      <c r="AR980" s="75" t="str">
        <f t="shared" si="160"/>
        <v>/rsm:CrossIndustryInvoice/rsm:SupplyChainTradeTransaction/ram:ApplicableHeaderTradeSettlement/ram:ApplicableTradeTax/ram:CalculatedAmount</v>
      </c>
      <c r="AS980" s="66" t="s">
        <v>163</v>
      </c>
      <c r="AT980" s="68" t="s">
        <v>56</v>
      </c>
      <c r="AU980" s="66" t="str">
        <f t="shared" si="164"/>
        <v>0..n</v>
      </c>
      <c r="AV980" s="66" t="s">
        <v>93</v>
      </c>
      <c r="AW980" s="69" t="s">
        <v>35</v>
      </c>
      <c r="AX980" s="7"/>
      <c r="AY980" s="68" t="str">
        <f t="shared" si="165"/>
        <v>BASIC WL</v>
      </c>
      <c r="AZ980" s="68" t="str">
        <f t="shared" si="165"/>
        <v>BASIC WL</v>
      </c>
      <c r="BA980" s="1"/>
      <c r="BB980" s="57"/>
      <c r="BE980"/>
      <c r="BF980" s="1"/>
      <c r="BG980" s="1"/>
      <c r="BH980" s="1"/>
      <c r="BI980" s="1"/>
      <c r="BJ980" s="1"/>
      <c r="BK980" s="1"/>
      <c r="BL980" s="1"/>
      <c r="BM980" s="1"/>
      <c r="BN980" s="1"/>
      <c r="BO980" s="1"/>
      <c r="BP980" s="1"/>
      <c r="BQ980" s="1"/>
      <c r="BR980" s="1"/>
      <c r="BS980" s="1"/>
      <c r="BT980" s="1"/>
      <c r="BU980" s="1"/>
      <c r="BV980" s="1"/>
      <c r="BW980" s="1"/>
      <c r="BX980" s="1"/>
      <c r="BY980" s="1"/>
      <c r="BZ980" s="1"/>
    </row>
    <row r="981" spans="1:78" s="59" customFormat="1" ht="90" x14ac:dyDescent="0.2">
      <c r="A981" s="45" t="str">
        <f t="shared" si="146"/>
        <v>NO</v>
      </c>
      <c r="B981" s="45"/>
      <c r="C981" s="45"/>
      <c r="D981" s="213" t="s">
        <v>3431</v>
      </c>
      <c r="E981" s="214" t="s">
        <v>4130</v>
      </c>
      <c r="F981" s="312" t="e">
        <v>#N/A</v>
      </c>
      <c r="G981" s="66">
        <f t="shared" si="166"/>
        <v>4</v>
      </c>
      <c r="H981" s="66" t="s">
        <v>32</v>
      </c>
      <c r="I981" s="97" t="s">
        <v>4131</v>
      </c>
      <c r="J981" s="64" t="s">
        <v>35</v>
      </c>
      <c r="K981" s="65" t="s">
        <v>804</v>
      </c>
      <c r="L981" s="65"/>
      <c r="M981" s="65" t="s">
        <v>805</v>
      </c>
      <c r="N981" s="64"/>
      <c r="O981" s="66" t="s">
        <v>32</v>
      </c>
      <c r="P981" s="66" t="str">
        <f t="shared" si="156"/>
        <v>1..1</v>
      </c>
      <c r="Q981" s="2" t="s">
        <v>4132</v>
      </c>
      <c r="R981" s="75" t="s">
        <v>4133</v>
      </c>
      <c r="S981" s="66" t="s">
        <v>131</v>
      </c>
      <c r="T981" s="68"/>
      <c r="U981" s="66" t="s">
        <v>42</v>
      </c>
      <c r="V981" s="66" t="s">
        <v>35</v>
      </c>
      <c r="W981" s="69" t="s">
        <v>805</v>
      </c>
      <c r="X981" s="38"/>
      <c r="Y981" s="68" t="s">
        <v>185</v>
      </c>
      <c r="Z981" s="68" t="s">
        <v>185</v>
      </c>
      <c r="AA981" s="4"/>
      <c r="AB981" s="13" t="str">
        <f t="shared" si="144"/>
        <v>/rsm:CrossIndustryInvoice/rsm:SupplyChainTradeTransaction/ram:ApplicableHeaderTradeSettlement/ram:ApplicableTradeTax</v>
      </c>
      <c r="AC981" s="13" t="str">
        <f t="shared" si="145"/>
        <v>/ram:TypeCode</v>
      </c>
      <c r="AD981" s="14">
        <f>COUNTIFS(R$4:R981,AB981)</f>
        <v>1</v>
      </c>
      <c r="AE981" s="1"/>
      <c r="AF981" s="214" t="str">
        <f t="shared" si="161"/>
        <v>BT-118-0</v>
      </c>
      <c r="AG981" s="66">
        <f t="shared" si="162"/>
        <v>4</v>
      </c>
      <c r="AH981" s="66" t="str">
        <f t="shared" si="163"/>
        <v>1..1</v>
      </c>
      <c r="AI981" s="97" t="s">
        <v>4134</v>
      </c>
      <c r="AJ981" s="64" t="s">
        <v>35</v>
      </c>
      <c r="AK981" s="65" t="s">
        <v>1208</v>
      </c>
      <c r="AL981" s="65"/>
      <c r="AM981" s="65" t="s">
        <v>1208</v>
      </c>
      <c r="AN981" s="64"/>
      <c r="AO981" s="66" t="str">
        <f t="shared" si="160"/>
        <v>1..1</v>
      </c>
      <c r="AP981" s="66" t="str">
        <f t="shared" si="160"/>
        <v>1..1</v>
      </c>
      <c r="AQ981" s="2" t="str">
        <f t="shared" si="160"/>
        <v>/rsm:CrossIndustryInvoice
/rsm:SupplyChainTradeTransaction
/ram:ApplicableHeaderTradeSettlement
/ram:ApplicableTradeTax
/ram:TypeCode</v>
      </c>
      <c r="AR981" s="75" t="str">
        <f t="shared" si="160"/>
        <v>/rsm:CrossIndustryInvoice/rsm:SupplyChainTradeTransaction/ram:ApplicableHeaderTradeSettlement/ram:ApplicableTradeTax/ram:TypeCode</v>
      </c>
      <c r="AS981" s="66" t="s">
        <v>131</v>
      </c>
      <c r="AT981" s="68"/>
      <c r="AU981" s="66" t="str">
        <f t="shared" si="164"/>
        <v>0..1</v>
      </c>
      <c r="AV981" s="66" t="s">
        <v>35</v>
      </c>
      <c r="AW981" s="69" t="s">
        <v>805</v>
      </c>
      <c r="AX981" s="7"/>
      <c r="AY981" s="68" t="str">
        <f t="shared" si="165"/>
        <v>BASIC WL</v>
      </c>
      <c r="AZ981" s="68" t="str">
        <f t="shared" si="165"/>
        <v>BASIC WL</v>
      </c>
      <c r="BA981" s="1"/>
      <c r="BB981" s="57"/>
      <c r="BE981"/>
      <c r="BF981" s="1"/>
      <c r="BG981" s="1"/>
      <c r="BH981" s="1"/>
      <c r="BI981" s="1"/>
      <c r="BJ981" s="1"/>
      <c r="BK981" s="1"/>
      <c r="BL981" s="1"/>
      <c r="BM981" s="1"/>
      <c r="BN981" s="1"/>
      <c r="BO981" s="1"/>
      <c r="BP981" s="1"/>
      <c r="BQ981" s="1"/>
      <c r="BR981" s="1"/>
      <c r="BS981" s="1"/>
      <c r="BT981" s="1"/>
      <c r="BU981" s="1"/>
      <c r="BV981" s="1"/>
      <c r="BW981" s="1"/>
      <c r="BX981" s="1"/>
      <c r="BY981" s="1"/>
      <c r="BZ981" s="1"/>
    </row>
    <row r="982" spans="1:78" s="59" customFormat="1" ht="90" x14ac:dyDescent="0.2">
      <c r="A982" s="45" t="str">
        <f t="shared" si="146"/>
        <v>YES</v>
      </c>
      <c r="B982" s="45"/>
      <c r="C982" s="45"/>
      <c r="D982" s="213" t="s">
        <v>3431</v>
      </c>
      <c r="E982" s="214" t="s">
        <v>4135</v>
      </c>
      <c r="F982" s="312" t="s">
        <v>4135</v>
      </c>
      <c r="G982" s="66">
        <f t="shared" si="166"/>
        <v>4</v>
      </c>
      <c r="H982" s="66" t="s">
        <v>42</v>
      </c>
      <c r="I982" s="64" t="s">
        <v>4136</v>
      </c>
      <c r="J982" s="64" t="s">
        <v>4137</v>
      </c>
      <c r="K982" s="65" t="s">
        <v>4138</v>
      </c>
      <c r="L982" s="65" t="s">
        <v>4139</v>
      </c>
      <c r="M982" s="65" t="s">
        <v>35</v>
      </c>
      <c r="N982" s="64" t="s">
        <v>70</v>
      </c>
      <c r="O982" s="66" t="s">
        <v>42</v>
      </c>
      <c r="P982" s="66" t="str">
        <f t="shared" si="156"/>
        <v>0..1</v>
      </c>
      <c r="Q982" s="2" t="s">
        <v>4140</v>
      </c>
      <c r="R982" s="75" t="s">
        <v>4141</v>
      </c>
      <c r="S982" s="66" t="s">
        <v>73</v>
      </c>
      <c r="T982" s="68" t="s">
        <v>56</v>
      </c>
      <c r="U982" s="66" t="s">
        <v>42</v>
      </c>
      <c r="V982" s="66" t="s">
        <v>35</v>
      </c>
      <c r="W982" s="69" t="s">
        <v>35</v>
      </c>
      <c r="X982" s="38"/>
      <c r="Y982" s="68" t="s">
        <v>185</v>
      </c>
      <c r="Z982" s="68" t="s">
        <v>185</v>
      </c>
      <c r="AA982" s="4"/>
      <c r="AB982" s="13" t="str">
        <f t="shared" si="144"/>
        <v>/rsm:CrossIndustryInvoice/rsm:SupplyChainTradeTransaction/ram:ApplicableHeaderTradeSettlement/ram:ApplicableTradeTax</v>
      </c>
      <c r="AC982" s="13" t="str">
        <f t="shared" si="145"/>
        <v>/ram:ExemptionReason</v>
      </c>
      <c r="AD982" s="14">
        <f>COUNTIFS(R$4:R982,AB982)</f>
        <v>1</v>
      </c>
      <c r="AE982" s="1"/>
      <c r="AF982" s="214" t="str">
        <f t="shared" si="161"/>
        <v>BT-120</v>
      </c>
      <c r="AG982" s="66">
        <f t="shared" si="162"/>
        <v>4</v>
      </c>
      <c r="AH982" s="66" t="str">
        <f t="shared" si="163"/>
        <v>0..1</v>
      </c>
      <c r="AI982" s="64" t="s">
        <v>1213</v>
      </c>
      <c r="AJ982" s="64" t="s">
        <v>4142</v>
      </c>
      <c r="AK982" s="65" t="s">
        <v>4143</v>
      </c>
      <c r="AL982" s="65" t="s">
        <v>4144</v>
      </c>
      <c r="AM982" s="65" t="s">
        <v>35</v>
      </c>
      <c r="AN982" s="64" t="s">
        <v>78</v>
      </c>
      <c r="AO982" s="66" t="str">
        <f t="shared" si="160"/>
        <v>0..1</v>
      </c>
      <c r="AP982" s="66" t="str">
        <f t="shared" si="160"/>
        <v>0..1</v>
      </c>
      <c r="AQ982" s="2" t="str">
        <f t="shared" si="160"/>
        <v>/rsm:CrossIndustryInvoice
/rsm:SupplyChainTradeTransaction
/ram:ApplicableHeaderTradeSettlement
/ram:ApplicableTradeTax
/ram:ExemptionReason</v>
      </c>
      <c r="AR982" s="75" t="str">
        <f t="shared" si="160"/>
        <v>/rsm:CrossIndustryInvoice/rsm:SupplyChainTradeTransaction/ram:ApplicableHeaderTradeSettlement/ram:ApplicableTradeTax/ram:ExemptionReason</v>
      </c>
      <c r="AS982" s="66" t="s">
        <v>73</v>
      </c>
      <c r="AT982" s="68" t="s">
        <v>56</v>
      </c>
      <c r="AU982" s="66" t="str">
        <f t="shared" si="164"/>
        <v>0..1</v>
      </c>
      <c r="AV982" s="66" t="s">
        <v>35</v>
      </c>
      <c r="AW982" s="69" t="s">
        <v>35</v>
      </c>
      <c r="AX982" s="7"/>
      <c r="AY982" s="68" t="str">
        <f t="shared" si="165"/>
        <v>BASIC WL</v>
      </c>
      <c r="AZ982" s="68" t="str">
        <f t="shared" si="165"/>
        <v>BASIC WL</v>
      </c>
      <c r="BA982" s="1"/>
      <c r="BB982" s="57"/>
      <c r="BE982"/>
      <c r="BF982" s="1"/>
      <c r="BG982" s="1"/>
      <c r="BH982" s="1"/>
      <c r="BI982" s="1"/>
      <c r="BJ982" s="1"/>
      <c r="BK982" s="1"/>
      <c r="BL982" s="1"/>
      <c r="BM982" s="1"/>
      <c r="BN982" s="1"/>
      <c r="BO982" s="1"/>
      <c r="BP982" s="1"/>
      <c r="BQ982" s="1"/>
      <c r="BR982" s="1"/>
      <c r="BS982" s="1"/>
      <c r="BT982" s="1"/>
      <c r="BU982" s="1"/>
      <c r="BV982" s="1"/>
      <c r="BW982" s="1"/>
      <c r="BX982" s="1"/>
      <c r="BY982" s="1"/>
      <c r="BZ982" s="1"/>
    </row>
    <row r="983" spans="1:78" s="59" customFormat="1" ht="90" x14ac:dyDescent="0.2">
      <c r="A983" s="45" t="str">
        <f t="shared" si="146"/>
        <v>YES</v>
      </c>
      <c r="B983" s="45"/>
      <c r="C983" s="45"/>
      <c r="D983" s="213" t="s">
        <v>3431</v>
      </c>
      <c r="E983" s="214" t="s">
        <v>4145</v>
      </c>
      <c r="F983" s="312" t="s">
        <v>4145</v>
      </c>
      <c r="G983" s="66">
        <f t="shared" si="166"/>
        <v>4</v>
      </c>
      <c r="H983" s="66" t="s">
        <v>32</v>
      </c>
      <c r="I983" s="64" t="s">
        <v>4146</v>
      </c>
      <c r="J983" s="64" t="s">
        <v>4147</v>
      </c>
      <c r="K983" s="65" t="s">
        <v>4148</v>
      </c>
      <c r="L983" s="65"/>
      <c r="M983" s="65" t="s">
        <v>4149</v>
      </c>
      <c r="N983" s="64" t="s">
        <v>1325</v>
      </c>
      <c r="O983" s="66" t="s">
        <v>32</v>
      </c>
      <c r="P983" s="66" t="str">
        <f t="shared" si="156"/>
        <v>1..1</v>
      </c>
      <c r="Q983" s="2" t="s">
        <v>4150</v>
      </c>
      <c r="R983" s="75" t="s">
        <v>4151</v>
      </c>
      <c r="S983" s="66" t="s">
        <v>163</v>
      </c>
      <c r="T983" s="68" t="s">
        <v>56</v>
      </c>
      <c r="U983" s="66" t="s">
        <v>62</v>
      </c>
      <c r="V983" s="66" t="s">
        <v>93</v>
      </c>
      <c r="W983" s="69" t="s">
        <v>35</v>
      </c>
      <c r="X983" s="38"/>
      <c r="Y983" s="68" t="s">
        <v>185</v>
      </c>
      <c r="Z983" s="68" t="s">
        <v>185</v>
      </c>
      <c r="AA983" s="4"/>
      <c r="AB983" s="13" t="str">
        <f t="shared" si="144"/>
        <v>/rsm:CrossIndustryInvoice/rsm:SupplyChainTradeTransaction/ram:ApplicableHeaderTradeSettlement/ram:ApplicableTradeTax</v>
      </c>
      <c r="AC983" s="13" t="str">
        <f t="shared" si="145"/>
        <v>/ram:BasisAmount</v>
      </c>
      <c r="AD983" s="14">
        <f>COUNTIFS(R$4:R983,AB983)</f>
        <v>1</v>
      </c>
      <c r="AE983" s="1"/>
      <c r="AF983" s="214" t="str">
        <f t="shared" si="161"/>
        <v>BT-116</v>
      </c>
      <c r="AG983" s="66">
        <f t="shared" si="162"/>
        <v>4</v>
      </c>
      <c r="AH983" s="66" t="str">
        <f t="shared" si="163"/>
        <v>1..1</v>
      </c>
      <c r="AI983" s="64" t="s">
        <v>4152</v>
      </c>
      <c r="AJ983" s="64" t="s">
        <v>4153</v>
      </c>
      <c r="AK983" s="65" t="s">
        <v>4154</v>
      </c>
      <c r="AL983" s="65"/>
      <c r="AM983" s="65" t="s">
        <v>4155</v>
      </c>
      <c r="AN983" s="64" t="s">
        <v>1330</v>
      </c>
      <c r="AO983" s="66" t="str">
        <f t="shared" si="160"/>
        <v>1..1</v>
      </c>
      <c r="AP983" s="66" t="str">
        <f t="shared" si="160"/>
        <v>1..1</v>
      </c>
      <c r="AQ983" s="2" t="str">
        <f t="shared" si="160"/>
        <v>/rsm:CrossIndustryInvoice
/rsm:SupplyChainTradeTransaction
/ram:ApplicableHeaderTradeSettlement
/ram:ApplicableTradeTax
/ram:BasisAmount</v>
      </c>
      <c r="AR983" s="75" t="str">
        <f t="shared" si="160"/>
        <v>/rsm:CrossIndustryInvoice/rsm:SupplyChainTradeTransaction/ram:ApplicableHeaderTradeSettlement/ram:ApplicableTradeTax/ram:BasisAmount</v>
      </c>
      <c r="AS983" s="66" t="s">
        <v>163</v>
      </c>
      <c r="AT983" s="68" t="s">
        <v>56</v>
      </c>
      <c r="AU983" s="66" t="str">
        <f t="shared" si="164"/>
        <v>0..n</v>
      </c>
      <c r="AV983" s="66" t="s">
        <v>93</v>
      </c>
      <c r="AW983" s="69" t="s">
        <v>35</v>
      </c>
      <c r="AX983" s="7"/>
      <c r="AY983" s="68" t="str">
        <f t="shared" si="165"/>
        <v>BASIC WL</v>
      </c>
      <c r="AZ983" s="68" t="str">
        <f t="shared" si="165"/>
        <v>BASIC WL</v>
      </c>
      <c r="BA983" s="1"/>
      <c r="BB983" s="57"/>
      <c r="BE983"/>
      <c r="BF983" s="1"/>
      <c r="BG983" s="1"/>
      <c r="BH983" s="1"/>
      <c r="BI983" s="1"/>
      <c r="BJ983" s="1"/>
      <c r="BK983" s="1"/>
      <c r="BL983" s="1"/>
      <c r="BM983" s="1"/>
      <c r="BN983" s="1"/>
      <c r="BO983" s="1"/>
      <c r="BP983" s="1"/>
      <c r="BQ983" s="1"/>
      <c r="BR983" s="1"/>
      <c r="BS983" s="1"/>
      <c r="BT983" s="1"/>
      <c r="BU983" s="1"/>
      <c r="BV983" s="1"/>
      <c r="BW983" s="1"/>
      <c r="BX983" s="1"/>
      <c r="BY983" s="1"/>
      <c r="BZ983" s="1"/>
    </row>
    <row r="984" spans="1:78" s="59" customFormat="1" ht="90" x14ac:dyDescent="0.2">
      <c r="A984" s="45" t="str">
        <f t="shared" si="146"/>
        <v>EXT</v>
      </c>
      <c r="B984" s="45"/>
      <c r="C984" s="45"/>
      <c r="D984" s="215" t="s">
        <v>3431</v>
      </c>
      <c r="E984" s="61" t="s">
        <v>41</v>
      </c>
      <c r="F984" s="282" t="e">
        <v>#N/A</v>
      </c>
      <c r="G984" s="62">
        <f t="shared" si="166"/>
        <v>4</v>
      </c>
      <c r="H984" s="62" t="s">
        <v>42</v>
      </c>
      <c r="I984" s="64" t="s">
        <v>4156</v>
      </c>
      <c r="J984" s="64" t="s">
        <v>4157</v>
      </c>
      <c r="K984" s="65"/>
      <c r="L984" s="65"/>
      <c r="M984" s="65"/>
      <c r="N984" s="64"/>
      <c r="O984" s="66" t="s">
        <v>42</v>
      </c>
      <c r="P984" s="66" t="str">
        <f t="shared" si="156"/>
        <v>0..1</v>
      </c>
      <c r="Q984" s="6" t="s">
        <v>4158</v>
      </c>
      <c r="R984" s="67" t="s">
        <v>4159</v>
      </c>
      <c r="S984" s="66" t="s">
        <v>163</v>
      </c>
      <c r="T984" s="68" t="s">
        <v>56</v>
      </c>
      <c r="U984" s="62" t="s">
        <v>62</v>
      </c>
      <c r="V984" s="66"/>
      <c r="W984" s="69"/>
      <c r="X984" s="38"/>
      <c r="Y984" s="70" t="s">
        <v>47</v>
      </c>
      <c r="Z984" s="70" t="s">
        <v>47</v>
      </c>
      <c r="AA984" s="4"/>
      <c r="AB984" s="13" t="str">
        <f t="shared" si="144"/>
        <v>/rsm:CrossIndustryInvoice/rsm:SupplyChainTradeTransaction/ram:ApplicableHeaderTradeSettlement/ram:ApplicableTradeTax</v>
      </c>
      <c r="AC984" s="13" t="str">
        <f t="shared" si="145"/>
        <v>/ram:LineTotalBasisAmount</v>
      </c>
      <c r="AD984" s="14">
        <f>COUNTIFS(R$4:R984,AB984)</f>
        <v>1</v>
      </c>
      <c r="AE984" s="1"/>
      <c r="AF984" s="61" t="str">
        <f t="shared" si="161"/>
        <v>EXT</v>
      </c>
      <c r="AG984" s="62">
        <f t="shared" si="162"/>
        <v>4</v>
      </c>
      <c r="AH984" s="62" t="str">
        <f t="shared" si="163"/>
        <v>0..1</v>
      </c>
      <c r="AI984" s="64" t="s">
        <v>4160</v>
      </c>
      <c r="AJ984" s="64"/>
      <c r="AK984" s="65"/>
      <c r="AL984" s="65"/>
      <c r="AM984" s="65"/>
      <c r="AN984" s="64"/>
      <c r="AO984" s="66" t="str">
        <f t="shared" si="160"/>
        <v>0..1</v>
      </c>
      <c r="AP984" s="66" t="str">
        <f t="shared" si="160"/>
        <v>0..1</v>
      </c>
      <c r="AQ984" s="6" t="str">
        <f t="shared" si="160"/>
        <v>/rsm:CrossIndustryInvoice
/rsm:SupplyChainTradeTransaction
/ram:ApplicableHeaderTradeSettlement
/ram:ApplicableTradeTax
/ram:LineTotalBasisAmount</v>
      </c>
      <c r="AR984" s="67" t="str">
        <f t="shared" si="160"/>
        <v>/rsm:CrossIndustryInvoice/rsm:SupplyChainTradeTransaction/ram:ApplicableHeaderTradeSettlement/ram:ApplicableTradeTax/ram:LineTotalBasisAmount</v>
      </c>
      <c r="AS984" s="66" t="s">
        <v>163</v>
      </c>
      <c r="AT984" s="68" t="s">
        <v>56</v>
      </c>
      <c r="AU984" s="62" t="str">
        <f t="shared" si="164"/>
        <v>0..n</v>
      </c>
      <c r="AV984" s="66"/>
      <c r="AW984" s="69"/>
      <c r="AX984" s="7"/>
      <c r="AY984" s="70" t="str">
        <f t="shared" si="165"/>
        <v>EXTENDED</v>
      </c>
      <c r="AZ984" s="70" t="str">
        <f t="shared" si="165"/>
        <v>EXTENDED</v>
      </c>
      <c r="BA984" s="1"/>
      <c r="BB984" s="57"/>
      <c r="BE984"/>
      <c r="BF984" s="1"/>
      <c r="BG984" s="1"/>
      <c r="BH984" s="1"/>
      <c r="BI984" s="1"/>
      <c r="BJ984" s="1"/>
      <c r="BK984" s="1"/>
      <c r="BL984" s="1"/>
      <c r="BM984" s="1"/>
      <c r="BN984" s="1"/>
      <c r="BO984" s="1"/>
      <c r="BP984" s="1"/>
      <c r="BQ984" s="1"/>
      <c r="BR984" s="1"/>
      <c r="BS984" s="1"/>
      <c r="BT984" s="1"/>
      <c r="BU984" s="1"/>
      <c r="BV984" s="1"/>
      <c r="BW984" s="1"/>
      <c r="BX984" s="1"/>
      <c r="BY984" s="1"/>
      <c r="BZ984" s="1"/>
    </row>
    <row r="985" spans="1:78" s="59" customFormat="1" ht="90" x14ac:dyDescent="0.2">
      <c r="A985" s="45" t="str">
        <f t="shared" si="146"/>
        <v>EXT</v>
      </c>
      <c r="B985" s="45"/>
      <c r="C985" s="45"/>
      <c r="D985" s="215" t="s">
        <v>3431</v>
      </c>
      <c r="E985" s="61" t="s">
        <v>41</v>
      </c>
      <c r="F985" s="282" t="e">
        <v>#N/A</v>
      </c>
      <c r="G985" s="62">
        <f t="shared" si="166"/>
        <v>4</v>
      </c>
      <c r="H985" s="62" t="s">
        <v>42</v>
      </c>
      <c r="I985" s="64" t="s">
        <v>4161</v>
      </c>
      <c r="J985" s="64" t="s">
        <v>4162</v>
      </c>
      <c r="K985" s="65"/>
      <c r="L985" s="65"/>
      <c r="M985" s="65"/>
      <c r="N985" s="64"/>
      <c r="O985" s="66" t="s">
        <v>42</v>
      </c>
      <c r="P985" s="66" t="str">
        <f t="shared" si="156"/>
        <v>0..1</v>
      </c>
      <c r="Q985" s="6" t="s">
        <v>4163</v>
      </c>
      <c r="R985" s="67" t="s">
        <v>4164</v>
      </c>
      <c r="S985" s="66" t="s">
        <v>163</v>
      </c>
      <c r="T985" s="68" t="s">
        <v>56</v>
      </c>
      <c r="U985" s="62" t="s">
        <v>62</v>
      </c>
      <c r="V985" s="66"/>
      <c r="W985" s="69"/>
      <c r="X985" s="38"/>
      <c r="Y985" s="70" t="s">
        <v>47</v>
      </c>
      <c r="Z985" s="70" t="s">
        <v>47</v>
      </c>
      <c r="AA985" s="4"/>
      <c r="AB985" s="13" t="str">
        <f t="shared" si="144"/>
        <v>/rsm:CrossIndustryInvoice/rsm:SupplyChainTradeTransaction/ram:ApplicableHeaderTradeSettlement/ram:ApplicableTradeTax</v>
      </c>
      <c r="AC985" s="13" t="str">
        <f t="shared" si="145"/>
        <v>/ram:AllowanceChargeBasisAmount</v>
      </c>
      <c r="AD985" s="14">
        <f>COUNTIFS(R$4:R985,AB985)</f>
        <v>1</v>
      </c>
      <c r="AE985" s="1"/>
      <c r="AF985" s="61" t="str">
        <f t="shared" si="161"/>
        <v>EXT</v>
      </c>
      <c r="AG985" s="62">
        <f t="shared" si="162"/>
        <v>4</v>
      </c>
      <c r="AH985" s="62" t="str">
        <f t="shared" si="163"/>
        <v>0..1</v>
      </c>
      <c r="AI985" s="64" t="s">
        <v>4165</v>
      </c>
      <c r="AJ985" s="64"/>
      <c r="AK985" s="65"/>
      <c r="AL985" s="65"/>
      <c r="AM985" s="65"/>
      <c r="AN985" s="64"/>
      <c r="AO985" s="66" t="str">
        <f t="shared" si="160"/>
        <v>0..1</v>
      </c>
      <c r="AP985" s="66" t="str">
        <f t="shared" si="160"/>
        <v>0..1</v>
      </c>
      <c r="AQ985" s="6" t="str">
        <f t="shared" si="160"/>
        <v>/rsm:CrossIndustryInvoice
/rsm:SupplyChainTradeTransaction
/ram:ApplicableHeaderTradeSettlement
/ram:ApplicableTradeTax
/ram:AllowanceChargeBasisAmount</v>
      </c>
      <c r="AR985" s="67" t="str">
        <f t="shared" si="160"/>
        <v>/rsm:CrossIndustryInvoice/rsm:SupplyChainTradeTransaction/ram:ApplicableHeaderTradeSettlement/ram:ApplicableTradeTax/ram:AllowanceChargeBasisAmount</v>
      </c>
      <c r="AS985" s="66" t="s">
        <v>163</v>
      </c>
      <c r="AT985" s="68" t="s">
        <v>56</v>
      </c>
      <c r="AU985" s="62" t="str">
        <f t="shared" si="164"/>
        <v>0..n</v>
      </c>
      <c r="AV985" s="66"/>
      <c r="AW985" s="69"/>
      <c r="AX985" s="7"/>
      <c r="AY985" s="70" t="str">
        <f t="shared" si="165"/>
        <v>EXTENDED</v>
      </c>
      <c r="AZ985" s="70" t="str">
        <f t="shared" si="165"/>
        <v>EXTENDED</v>
      </c>
      <c r="BA985" s="1"/>
      <c r="BB985" s="57"/>
      <c r="BE985"/>
      <c r="BF985" s="1"/>
      <c r="BG985" s="1"/>
      <c r="BH985" s="1"/>
      <c r="BI985" s="1"/>
      <c r="BJ985" s="1"/>
      <c r="BK985" s="1"/>
      <c r="BL985" s="1"/>
      <c r="BM985" s="1"/>
      <c r="BN985" s="1"/>
      <c r="BO985" s="1"/>
      <c r="BP985" s="1"/>
      <c r="BQ985" s="1"/>
      <c r="BR985" s="1"/>
      <c r="BS985" s="1"/>
      <c r="BT985" s="1"/>
      <c r="BU985" s="1"/>
      <c r="BV985" s="1"/>
      <c r="BW985" s="1"/>
      <c r="BX985" s="1"/>
      <c r="BY985" s="1"/>
      <c r="BZ985" s="1"/>
    </row>
    <row r="986" spans="1:78" s="59" customFormat="1" ht="195" x14ac:dyDescent="0.2">
      <c r="A986" s="45" t="str">
        <f t="shared" si="146"/>
        <v>YES</v>
      </c>
      <c r="B986" s="45"/>
      <c r="C986" s="45"/>
      <c r="D986" s="213" t="s">
        <v>3431</v>
      </c>
      <c r="E986" s="214" t="s">
        <v>4166</v>
      </c>
      <c r="F986" s="312" t="s">
        <v>4166</v>
      </c>
      <c r="G986" s="66">
        <f t="shared" si="166"/>
        <v>4</v>
      </c>
      <c r="H986" s="66" t="s">
        <v>32</v>
      </c>
      <c r="I986" s="64" t="s">
        <v>4167</v>
      </c>
      <c r="J986" s="64" t="s">
        <v>4168</v>
      </c>
      <c r="K986" s="65" t="s">
        <v>815</v>
      </c>
      <c r="L986" s="65" t="s">
        <v>816</v>
      </c>
      <c r="M986" s="65" t="s">
        <v>4169</v>
      </c>
      <c r="N986" s="64" t="s">
        <v>128</v>
      </c>
      <c r="O986" s="66" t="s">
        <v>32</v>
      </c>
      <c r="P986" s="66" t="str">
        <f t="shared" si="156"/>
        <v>1..1</v>
      </c>
      <c r="Q986" s="2" t="s">
        <v>4170</v>
      </c>
      <c r="R986" s="75" t="s">
        <v>4171</v>
      </c>
      <c r="S986" s="66" t="s">
        <v>35</v>
      </c>
      <c r="T986" s="68" t="s">
        <v>56</v>
      </c>
      <c r="U986" s="66" t="s">
        <v>42</v>
      </c>
      <c r="V986" s="66" t="s">
        <v>132</v>
      </c>
      <c r="W986" s="69" t="s">
        <v>35</v>
      </c>
      <c r="X986" s="38"/>
      <c r="Y986" s="68" t="s">
        <v>185</v>
      </c>
      <c r="Z986" s="68" t="s">
        <v>185</v>
      </c>
      <c r="AA986" s="4"/>
      <c r="AB986" s="13" t="str">
        <f t="shared" si="144"/>
        <v>/rsm:CrossIndustryInvoice/rsm:SupplyChainTradeTransaction/ram:ApplicableHeaderTradeSettlement/ram:ApplicableTradeTax</v>
      </c>
      <c r="AC986" s="13" t="str">
        <f t="shared" si="145"/>
        <v>/ram:CategoryCode</v>
      </c>
      <c r="AD986" s="14">
        <f>COUNTIFS(R$4:R986,AB986)</f>
        <v>1</v>
      </c>
      <c r="AE986" s="1"/>
      <c r="AF986" s="214" t="str">
        <f t="shared" si="161"/>
        <v>BT-118</v>
      </c>
      <c r="AG986" s="66">
        <f t="shared" si="162"/>
        <v>4</v>
      </c>
      <c r="AH986" s="66" t="str">
        <f t="shared" si="163"/>
        <v>1..1</v>
      </c>
      <c r="AI986" s="64" t="s">
        <v>4134</v>
      </c>
      <c r="AJ986" s="64" t="s">
        <v>4172</v>
      </c>
      <c r="AK986" s="65" t="s">
        <v>1221</v>
      </c>
      <c r="AL986" s="65" t="s">
        <v>1222</v>
      </c>
      <c r="AM986" s="65" t="s">
        <v>4173</v>
      </c>
      <c r="AN986" s="64" t="s">
        <v>128</v>
      </c>
      <c r="AO986" s="66" t="str">
        <f t="shared" si="160"/>
        <v>1..1</v>
      </c>
      <c r="AP986" s="66" t="str">
        <f t="shared" si="160"/>
        <v>1..1</v>
      </c>
      <c r="AQ986" s="2" t="str">
        <f t="shared" si="160"/>
        <v>/rsm:CrossIndustryInvoice
/rsm:SupplyChainTradeTransaction
/ram:ApplicableHeaderTradeSettlement
/ram:ApplicableTradeTax
/ram:CategoryCode</v>
      </c>
      <c r="AR986" s="75" t="str">
        <f t="shared" si="160"/>
        <v>/rsm:CrossIndustryInvoice/rsm:SupplyChainTradeTransaction/ram:ApplicableHeaderTradeSettlement/ram:ApplicableTradeTax/ram:CategoryCode</v>
      </c>
      <c r="AS986" s="66" t="s">
        <v>35</v>
      </c>
      <c r="AT986" s="68" t="s">
        <v>56</v>
      </c>
      <c r="AU986" s="66" t="str">
        <f t="shared" si="164"/>
        <v>0..1</v>
      </c>
      <c r="AV986" s="66" t="s">
        <v>132</v>
      </c>
      <c r="AW986" s="69" t="s">
        <v>35</v>
      </c>
      <c r="AX986" s="7"/>
      <c r="AY986" s="68" t="str">
        <f t="shared" si="165"/>
        <v>BASIC WL</v>
      </c>
      <c r="AZ986" s="68" t="str">
        <f t="shared" si="165"/>
        <v>BASIC WL</v>
      </c>
      <c r="BA986" s="1"/>
      <c r="BB986" s="57"/>
      <c r="BE986"/>
      <c r="BF986" s="1"/>
      <c r="BG986" s="1"/>
      <c r="BH986" s="1"/>
      <c r="BI986" s="1"/>
      <c r="BJ986" s="1"/>
      <c r="BK986" s="1"/>
      <c r="BL986" s="1"/>
      <c r="BM986" s="1"/>
      <c r="BN986" s="1"/>
      <c r="BO986" s="1"/>
      <c r="BP986" s="1"/>
      <c r="BQ986" s="1"/>
      <c r="BR986" s="1"/>
      <c r="BS986" s="1"/>
      <c r="BT986" s="1"/>
      <c r="BU986" s="1"/>
      <c r="BV986" s="1"/>
      <c r="BW986" s="1"/>
      <c r="BX986" s="1"/>
      <c r="BY986" s="1"/>
      <c r="BZ986" s="1"/>
    </row>
    <row r="987" spans="1:78" s="59" customFormat="1" ht="90" x14ac:dyDescent="0.2">
      <c r="A987" s="45" t="str">
        <f t="shared" si="146"/>
        <v>YES</v>
      </c>
      <c r="B987" s="45"/>
      <c r="C987" s="45"/>
      <c r="D987" s="213" t="s">
        <v>3431</v>
      </c>
      <c r="E987" s="214" t="s">
        <v>4174</v>
      </c>
      <c r="F987" s="312" t="s">
        <v>4174</v>
      </c>
      <c r="G987" s="66">
        <f t="shared" si="166"/>
        <v>4</v>
      </c>
      <c r="H987" s="66" t="s">
        <v>42</v>
      </c>
      <c r="I987" s="64" t="s">
        <v>4175</v>
      </c>
      <c r="J987" s="64" t="s">
        <v>4176</v>
      </c>
      <c r="K987" s="65" t="s">
        <v>4177</v>
      </c>
      <c r="L987" s="65"/>
      <c r="M987" s="65" t="s">
        <v>35</v>
      </c>
      <c r="N987" s="64" t="s">
        <v>128</v>
      </c>
      <c r="O987" s="66" t="s">
        <v>42</v>
      </c>
      <c r="P987" s="66" t="str">
        <f t="shared" si="156"/>
        <v>0..1</v>
      </c>
      <c r="Q987" s="2" t="s">
        <v>4178</v>
      </c>
      <c r="R987" s="75" t="s">
        <v>4179</v>
      </c>
      <c r="S987" s="66" t="s">
        <v>131</v>
      </c>
      <c r="T987" s="68" t="s">
        <v>56</v>
      </c>
      <c r="U987" s="66" t="s">
        <v>42</v>
      </c>
      <c r="V987" s="66" t="s">
        <v>35</v>
      </c>
      <c r="W987" s="69" t="s">
        <v>35</v>
      </c>
      <c r="X987" s="38"/>
      <c r="Y987" s="68" t="s">
        <v>185</v>
      </c>
      <c r="Z987" s="68" t="s">
        <v>185</v>
      </c>
      <c r="AA987" s="4"/>
      <c r="AB987" s="13" t="str">
        <f t="shared" si="144"/>
        <v>/rsm:CrossIndustryInvoice/rsm:SupplyChainTradeTransaction/ram:ApplicableHeaderTradeSettlement/ram:ApplicableTradeTax</v>
      </c>
      <c r="AC987" s="13" t="str">
        <f t="shared" si="145"/>
        <v>/ram:ExemptionReasonCode</v>
      </c>
      <c r="AD987" s="14">
        <f>COUNTIFS(R$4:R987,AB987)</f>
        <v>1</v>
      </c>
      <c r="AE987" s="1"/>
      <c r="AF987" s="214" t="str">
        <f t="shared" si="161"/>
        <v>BT-121</v>
      </c>
      <c r="AG987" s="66">
        <f t="shared" si="162"/>
        <v>4</v>
      </c>
      <c r="AH987" s="66" t="str">
        <f t="shared" si="163"/>
        <v>0..1</v>
      </c>
      <c r="AI987" s="64" t="s">
        <v>823</v>
      </c>
      <c r="AJ987" s="64" t="s">
        <v>4180</v>
      </c>
      <c r="AK987" s="65" t="s">
        <v>4181</v>
      </c>
      <c r="AL987" s="65"/>
      <c r="AM987" s="65" t="s">
        <v>35</v>
      </c>
      <c r="AN987" s="64" t="s">
        <v>128</v>
      </c>
      <c r="AO987" s="66" t="str">
        <f t="shared" si="160"/>
        <v>0..1</v>
      </c>
      <c r="AP987" s="66" t="str">
        <f t="shared" si="160"/>
        <v>0..1</v>
      </c>
      <c r="AQ987" s="2" t="str">
        <f t="shared" si="160"/>
        <v>/rsm:CrossIndustryInvoice
/rsm:SupplyChainTradeTransaction
/ram:ApplicableHeaderTradeSettlement
/ram:ApplicableTradeTax
/ram:ExemptionReasonCode</v>
      </c>
      <c r="AR987" s="75" t="str">
        <f t="shared" si="160"/>
        <v>/rsm:CrossIndustryInvoice/rsm:SupplyChainTradeTransaction/ram:ApplicableHeaderTradeSettlement/ram:ApplicableTradeTax/ram:ExemptionReasonCode</v>
      </c>
      <c r="AS987" s="66" t="s">
        <v>131</v>
      </c>
      <c r="AT987" s="68" t="s">
        <v>56</v>
      </c>
      <c r="AU987" s="66" t="str">
        <f t="shared" si="164"/>
        <v>0..1</v>
      </c>
      <c r="AV987" s="66" t="s">
        <v>35</v>
      </c>
      <c r="AW987" s="69" t="s">
        <v>35</v>
      </c>
      <c r="AX987" s="7"/>
      <c r="AY987" s="68" t="str">
        <f t="shared" si="165"/>
        <v>BASIC WL</v>
      </c>
      <c r="AZ987" s="68" t="str">
        <f t="shared" si="165"/>
        <v>BASIC WL</v>
      </c>
      <c r="BA987" s="1"/>
      <c r="BB987" s="57"/>
      <c r="BE987"/>
      <c r="BF987" s="1"/>
      <c r="BG987" s="1"/>
      <c r="BH987" s="1"/>
      <c r="BI987" s="1"/>
      <c r="BJ987" s="1"/>
      <c r="BK987" s="1"/>
      <c r="BL987" s="1"/>
      <c r="BM987" s="1"/>
      <c r="BN987" s="1"/>
      <c r="BO987" s="1"/>
      <c r="BP987" s="1"/>
      <c r="BQ987" s="1"/>
      <c r="BR987" s="1"/>
      <c r="BS987" s="1"/>
      <c r="BT987" s="1"/>
      <c r="BU987" s="1"/>
      <c r="BV987" s="1"/>
      <c r="BW987" s="1"/>
      <c r="BX987" s="1"/>
      <c r="BY987" s="1"/>
      <c r="BZ987" s="1"/>
    </row>
    <row r="988" spans="1:78" s="59" customFormat="1" ht="90" x14ac:dyDescent="0.2">
      <c r="A988" s="45" t="str">
        <f t="shared" si="146"/>
        <v>NO</v>
      </c>
      <c r="B988" s="45"/>
      <c r="C988" s="45"/>
      <c r="D988" s="213" t="s">
        <v>3431</v>
      </c>
      <c r="E988" s="214" t="s">
        <v>4182</v>
      </c>
      <c r="F988" s="312" t="e">
        <v>#N/A</v>
      </c>
      <c r="G988" s="73">
        <f t="shared" si="166"/>
        <v>4</v>
      </c>
      <c r="H988" s="73" t="s">
        <v>42</v>
      </c>
      <c r="I988" s="74" t="s">
        <v>4183</v>
      </c>
      <c r="J988" s="64"/>
      <c r="K988" s="65"/>
      <c r="L988" s="65"/>
      <c r="M988" s="65"/>
      <c r="N988" s="64"/>
      <c r="O988" s="66" t="s">
        <v>42</v>
      </c>
      <c r="P988" s="66" t="str">
        <f t="shared" si="156"/>
        <v>0..1</v>
      </c>
      <c r="Q988" s="2" t="s">
        <v>4184</v>
      </c>
      <c r="R988" s="75" t="s">
        <v>4185</v>
      </c>
      <c r="S988" s="66"/>
      <c r="T988" s="68"/>
      <c r="U988" s="66" t="s">
        <v>42</v>
      </c>
      <c r="V988" s="66"/>
      <c r="W988" s="69"/>
      <c r="X988" s="38"/>
      <c r="Y988" s="68" t="s">
        <v>282</v>
      </c>
      <c r="Z988" s="68" t="s">
        <v>282</v>
      </c>
      <c r="AA988" s="4"/>
      <c r="AB988" s="13" t="str">
        <f t="shared" si="144"/>
        <v>/rsm:CrossIndustryInvoice/rsm:SupplyChainTradeTransaction/ram:ApplicableHeaderTradeSettlement/ram:ApplicableTradeTax</v>
      </c>
      <c r="AC988" s="13" t="str">
        <f t="shared" si="145"/>
        <v>/ram:TaxPointDate</v>
      </c>
      <c r="AD988" s="14">
        <f>COUNTIFS(R$4:R988,AB988)</f>
        <v>1</v>
      </c>
      <c r="AE988" s="1"/>
      <c r="AF988" s="214" t="str">
        <f t="shared" si="161"/>
        <v>BT-7-00</v>
      </c>
      <c r="AG988" s="73">
        <f t="shared" si="162"/>
        <v>4</v>
      </c>
      <c r="AH988" s="73" t="str">
        <f t="shared" si="163"/>
        <v>0..1</v>
      </c>
      <c r="AI988" s="74" t="s">
        <v>4186</v>
      </c>
      <c r="AJ988" s="64"/>
      <c r="AK988" s="65"/>
      <c r="AL988" s="65"/>
      <c r="AM988" s="65" t="s">
        <v>35</v>
      </c>
      <c r="AN988" s="64"/>
      <c r="AO988" s="66" t="str">
        <f t="shared" si="160"/>
        <v>0..1</v>
      </c>
      <c r="AP988" s="66" t="str">
        <f t="shared" si="160"/>
        <v>0..1</v>
      </c>
      <c r="AQ988" s="2" t="str">
        <f t="shared" si="160"/>
        <v>/rsm:CrossIndustryInvoice
/rsm:SupplyChainTradeTransaction
/ram:ApplicableHeaderTradeSettlement
/ram:ApplicableTradeTax
/ram:TaxPointDate</v>
      </c>
      <c r="AR988" s="75" t="str">
        <f t="shared" si="160"/>
        <v>/rsm:CrossIndustryInvoice/rsm:SupplyChainTradeTransaction/ram:ApplicableHeaderTradeSettlement/ram:ApplicableTradeTax/ram:TaxPointDate</v>
      </c>
      <c r="AS988" s="66"/>
      <c r="AT988" s="68"/>
      <c r="AU988" s="66" t="str">
        <f t="shared" si="164"/>
        <v>0..1</v>
      </c>
      <c r="AV988" s="66"/>
      <c r="AW988" s="69"/>
      <c r="AX988" s="7"/>
      <c r="AY988" s="68" t="str">
        <f t="shared" si="165"/>
        <v>EN 16931</v>
      </c>
      <c r="AZ988" s="68" t="str">
        <f t="shared" si="165"/>
        <v>EN 16931</v>
      </c>
      <c r="BA988" s="1"/>
      <c r="BB988" s="57"/>
      <c r="BE988"/>
      <c r="BF988" s="1"/>
      <c r="BG988" s="1"/>
      <c r="BH988" s="1"/>
      <c r="BI988" s="1"/>
      <c r="BJ988" s="1"/>
      <c r="BK988" s="1"/>
      <c r="BL988" s="1"/>
      <c r="BM988" s="1"/>
      <c r="BN988" s="1"/>
      <c r="BO988" s="1"/>
      <c r="BP988" s="1"/>
      <c r="BQ988" s="1"/>
      <c r="BR988" s="1"/>
      <c r="BS988" s="1"/>
      <c r="BT988" s="1"/>
      <c r="BU988" s="1"/>
      <c r="BV988" s="1"/>
      <c r="BW988" s="1"/>
      <c r="BX988" s="1"/>
      <c r="BY988" s="1"/>
      <c r="BZ988" s="1"/>
    </row>
    <row r="989" spans="1:78" s="59" customFormat="1" ht="120" x14ac:dyDescent="0.2">
      <c r="A989" s="45" t="str">
        <f t="shared" si="146"/>
        <v>YES</v>
      </c>
      <c r="B989" s="45"/>
      <c r="C989" s="45"/>
      <c r="D989" s="213" t="s">
        <v>3431</v>
      </c>
      <c r="E989" s="214" t="s">
        <v>4187</v>
      </c>
      <c r="F989" s="312" t="s">
        <v>4187</v>
      </c>
      <c r="G989" s="66">
        <f t="shared" si="166"/>
        <v>5</v>
      </c>
      <c r="H989" s="66" t="s">
        <v>42</v>
      </c>
      <c r="I989" s="64" t="s">
        <v>4188</v>
      </c>
      <c r="J989" s="64" t="s">
        <v>4189</v>
      </c>
      <c r="K989" s="65" t="s">
        <v>4190</v>
      </c>
      <c r="L989" s="65" t="s">
        <v>4191</v>
      </c>
      <c r="M989" s="65" t="s">
        <v>4192</v>
      </c>
      <c r="N989" s="64" t="s">
        <v>148</v>
      </c>
      <c r="O989" s="66" t="s">
        <v>32</v>
      </c>
      <c r="P989" s="66" t="str">
        <f t="shared" si="156"/>
        <v>1..1</v>
      </c>
      <c r="Q989" s="2" t="s">
        <v>4193</v>
      </c>
      <c r="R989" s="75" t="s">
        <v>4194</v>
      </c>
      <c r="S989" s="66" t="s">
        <v>151</v>
      </c>
      <c r="T989" s="68" t="s">
        <v>56</v>
      </c>
      <c r="U989" s="66" t="s">
        <v>32</v>
      </c>
      <c r="V989" s="66" t="s">
        <v>4195</v>
      </c>
      <c r="W989" s="69" t="s">
        <v>152</v>
      </c>
      <c r="X989" s="38"/>
      <c r="Y989" s="68" t="s">
        <v>282</v>
      </c>
      <c r="Z989" s="68" t="s">
        <v>282</v>
      </c>
      <c r="AA989" s="4"/>
      <c r="AB989" s="13" t="str">
        <f t="shared" si="144"/>
        <v>/rsm:CrossIndustryInvoice/rsm:SupplyChainTradeTransaction/ram:ApplicableHeaderTradeSettlement/ram:ApplicableTradeTax/ram:TaxPointDate</v>
      </c>
      <c r="AC989" s="13" t="str">
        <f t="shared" si="145"/>
        <v>/udt:DateString</v>
      </c>
      <c r="AD989" s="14">
        <f>COUNTIFS(R$4:R989,AB989)</f>
        <v>1</v>
      </c>
      <c r="AE989" s="1"/>
      <c r="AF989" s="214" t="str">
        <f t="shared" si="161"/>
        <v>BT-7</v>
      </c>
      <c r="AG989" s="66">
        <f t="shared" si="162"/>
        <v>5</v>
      </c>
      <c r="AH989" s="66" t="str">
        <f t="shared" si="163"/>
        <v>0..1</v>
      </c>
      <c r="AI989" s="64" t="s">
        <v>4196</v>
      </c>
      <c r="AJ989" s="64" t="s">
        <v>4197</v>
      </c>
      <c r="AK989" s="65" t="s">
        <v>4198</v>
      </c>
      <c r="AL989" s="65" t="s">
        <v>4199</v>
      </c>
      <c r="AM989" s="65" t="s">
        <v>4200</v>
      </c>
      <c r="AN989" s="64" t="s">
        <v>148</v>
      </c>
      <c r="AO989" s="66" t="str">
        <f t="shared" si="160"/>
        <v>1..1</v>
      </c>
      <c r="AP989" s="66" t="str">
        <f t="shared" si="160"/>
        <v>1..1</v>
      </c>
      <c r="AQ989" s="2" t="str">
        <f t="shared" si="160"/>
        <v>/rsm:CrossIndustryInvoice
/rsm:SupplyChainTradeTransaction
/ram:ApplicableHeaderTradeSettlement
/ram:ApplicableTradeTax
/ram:TaxPointDate
/udt:DateString</v>
      </c>
      <c r="AR989" s="75" t="str">
        <f t="shared" si="160"/>
        <v>/rsm:CrossIndustryInvoice/rsm:SupplyChainTradeTransaction/ram:ApplicableHeaderTradeSettlement/ram:ApplicableTradeTax/ram:TaxPointDate/udt:DateString</v>
      </c>
      <c r="AS989" s="66" t="s">
        <v>151</v>
      </c>
      <c r="AT989" s="68" t="s">
        <v>56</v>
      </c>
      <c r="AU989" s="66" t="str">
        <f t="shared" si="164"/>
        <v>1..1</v>
      </c>
      <c r="AV989" s="66" t="s">
        <v>4195</v>
      </c>
      <c r="AW989" s="69" t="s">
        <v>152</v>
      </c>
      <c r="AX989" s="7"/>
      <c r="AY989" s="68" t="str">
        <f t="shared" si="165"/>
        <v>EN 16931</v>
      </c>
      <c r="AZ989" s="68" t="str">
        <f t="shared" si="165"/>
        <v>EN 16931</v>
      </c>
      <c r="BA989" s="1"/>
      <c r="BB989" s="57"/>
      <c r="BE989"/>
      <c r="BF989" s="1"/>
      <c r="BG989" s="1"/>
      <c r="BH989" s="1"/>
      <c r="BI989" s="1"/>
      <c r="BJ989" s="1"/>
      <c r="BK989" s="1"/>
      <c r="BL989" s="1"/>
      <c r="BM989" s="1"/>
      <c r="BN989" s="1"/>
      <c r="BO989" s="1"/>
      <c r="BP989" s="1"/>
      <c r="BQ989" s="1"/>
      <c r="BR989" s="1"/>
      <c r="BS989" s="1"/>
      <c r="BT989" s="1"/>
      <c r="BU989" s="1"/>
      <c r="BV989" s="1"/>
      <c r="BW989" s="1"/>
      <c r="BX989" s="1"/>
      <c r="BY989" s="1"/>
      <c r="BZ989" s="1"/>
    </row>
    <row r="990" spans="1:78" s="59" customFormat="1" ht="120" x14ac:dyDescent="0.2">
      <c r="A990" s="45" t="str">
        <f t="shared" si="146"/>
        <v>NO</v>
      </c>
      <c r="B990" s="45"/>
      <c r="C990" s="45"/>
      <c r="D990" s="213" t="s">
        <v>3431</v>
      </c>
      <c r="E990" s="214" t="s">
        <v>4201</v>
      </c>
      <c r="F990" s="312" t="e">
        <v>#N/A</v>
      </c>
      <c r="G990" s="66">
        <f t="shared" si="166"/>
        <v>6</v>
      </c>
      <c r="H990" s="66" t="s">
        <v>32</v>
      </c>
      <c r="I990" s="97" t="s">
        <v>1266</v>
      </c>
      <c r="J990" s="64" t="s">
        <v>35</v>
      </c>
      <c r="K990" s="65" t="s">
        <v>1267</v>
      </c>
      <c r="L990" s="65"/>
      <c r="M990" s="65" t="s">
        <v>160</v>
      </c>
      <c r="N990" s="64"/>
      <c r="O990" s="66" t="s">
        <v>32</v>
      </c>
      <c r="P990" s="66" t="str">
        <f t="shared" si="156"/>
        <v>1..1</v>
      </c>
      <c r="Q990" s="2" t="s">
        <v>4202</v>
      </c>
      <c r="R990" s="75" t="s">
        <v>4203</v>
      </c>
      <c r="S990" s="66" t="s">
        <v>35</v>
      </c>
      <c r="T990" s="68" t="s">
        <v>163</v>
      </c>
      <c r="U990" s="66" t="s">
        <v>42</v>
      </c>
      <c r="V990" s="66" t="s">
        <v>35</v>
      </c>
      <c r="W990" s="69" t="s">
        <v>160</v>
      </c>
      <c r="X990" s="38"/>
      <c r="Y990" s="68" t="s">
        <v>282</v>
      </c>
      <c r="Z990" s="68" t="s">
        <v>282</v>
      </c>
      <c r="AA990" s="4"/>
      <c r="AB990" s="13" t="str">
        <f t="shared" ref="AB990:AB1053" si="167">IF(ISERROR(FIND("/",R990)),R990,LEFT(R990,FIND(CHAR(1),SUBSTITUTE(R990,"/",CHAR(1),LEN(R990)-LEN(SUBSTITUTE(R990,"/",""))))-1))</f>
        <v>/rsm:CrossIndustryInvoice/rsm:SupplyChainTradeTransaction/ram:ApplicableHeaderTradeSettlement/ram:ApplicableTradeTax/ram:TaxPointDate/udt:DateString</v>
      </c>
      <c r="AC990" s="13" t="str">
        <f t="shared" ref="AC990:AC1053" si="168">IF(ISERROR(FIND("/",R990)),R990,MID(R990, FIND(CHAR(1),SUBSTITUTE(R990,"/",CHAR(1), LEN(R990)-LEN(SUBSTITUTE(R990,"/","")))), LEN(R990)))</f>
        <v>/@format</v>
      </c>
      <c r="AD990" s="14">
        <f>COUNTIFS(R$4:R990,AB990)</f>
        <v>1</v>
      </c>
      <c r="AE990" s="1"/>
      <c r="AF990" s="214" t="str">
        <f t="shared" si="161"/>
        <v>BT-7-0</v>
      </c>
      <c r="AG990" s="66">
        <f t="shared" si="162"/>
        <v>6</v>
      </c>
      <c r="AH990" s="66" t="str">
        <f t="shared" si="163"/>
        <v>1..1</v>
      </c>
      <c r="AI990" s="97" t="s">
        <v>1270</v>
      </c>
      <c r="AJ990" s="64" t="s">
        <v>35</v>
      </c>
      <c r="AK990" s="65" t="s">
        <v>165</v>
      </c>
      <c r="AL990" s="65"/>
      <c r="AM990" s="65" t="s">
        <v>166</v>
      </c>
      <c r="AN990" s="64"/>
      <c r="AO990" s="66" t="str">
        <f t="shared" si="160"/>
        <v>1..1</v>
      </c>
      <c r="AP990" s="66" t="str">
        <f t="shared" si="160"/>
        <v>1..1</v>
      </c>
      <c r="AQ990" s="2" t="str">
        <f t="shared" si="160"/>
        <v>/rsm:CrossIndustryInvoice
/rsm:SupplyChainTradeTransaction
/ram:ApplicableHeaderTradeSettlement
/ram:ApplicableTradeTax
/ram:TaxPointDate
/udt:DateString
/@format</v>
      </c>
      <c r="AR990" s="75" t="str">
        <f t="shared" si="160"/>
        <v>/rsm:CrossIndustryInvoice/rsm:SupplyChainTradeTransaction/ram:ApplicableHeaderTradeSettlement/ram:ApplicableTradeTax/ram:TaxPointDate/udt:DateString/@format</v>
      </c>
      <c r="AS990" s="66" t="s">
        <v>35</v>
      </c>
      <c r="AT990" s="68" t="s">
        <v>163</v>
      </c>
      <c r="AU990" s="66" t="str">
        <f t="shared" si="164"/>
        <v>0..1</v>
      </c>
      <c r="AV990" s="66" t="s">
        <v>35</v>
      </c>
      <c r="AW990" s="69" t="s">
        <v>160</v>
      </c>
      <c r="AX990" s="7"/>
      <c r="AY990" s="68" t="str">
        <f t="shared" si="165"/>
        <v>EN 16931</v>
      </c>
      <c r="AZ990" s="68" t="str">
        <f t="shared" si="165"/>
        <v>EN 16931</v>
      </c>
      <c r="BA990" s="1"/>
      <c r="BB990" s="57"/>
      <c r="BE990"/>
      <c r="BF990" s="1"/>
      <c r="BG990" s="1"/>
      <c r="BH990" s="1"/>
      <c r="BI990" s="1"/>
      <c r="BJ990" s="1"/>
      <c r="BK990" s="1"/>
      <c r="BL990" s="1"/>
      <c r="BM990" s="1"/>
      <c r="BN990" s="1"/>
      <c r="BO990" s="1"/>
      <c r="BP990" s="1"/>
      <c r="BQ990" s="1"/>
      <c r="BR990" s="1"/>
      <c r="BS990" s="1"/>
      <c r="BT990" s="1"/>
      <c r="BU990" s="1"/>
      <c r="BV990" s="1"/>
      <c r="BW990" s="1"/>
      <c r="BX990" s="1"/>
      <c r="BY990" s="1"/>
      <c r="BZ990" s="1"/>
    </row>
    <row r="991" spans="1:78" s="59" customFormat="1" ht="120" x14ac:dyDescent="0.2">
      <c r="A991" s="45" t="str">
        <f t="shared" si="146"/>
        <v>YES</v>
      </c>
      <c r="B991" s="45"/>
      <c r="C991" s="45"/>
      <c r="D991" s="213" t="s">
        <v>3431</v>
      </c>
      <c r="E991" s="214" t="s">
        <v>4204</v>
      </c>
      <c r="F991" s="312" t="s">
        <v>4204</v>
      </c>
      <c r="G991" s="66">
        <f t="shared" si="166"/>
        <v>4</v>
      </c>
      <c r="H991" s="66" t="s">
        <v>42</v>
      </c>
      <c r="I991" s="64" t="s">
        <v>4205</v>
      </c>
      <c r="J991" s="64" t="s">
        <v>4206</v>
      </c>
      <c r="K991" s="65" t="s">
        <v>4207</v>
      </c>
      <c r="L991" s="65" t="s">
        <v>4208</v>
      </c>
      <c r="M991" s="65" t="s">
        <v>4192</v>
      </c>
      <c r="N991" s="64" t="s">
        <v>128</v>
      </c>
      <c r="O991" s="66" t="s">
        <v>42</v>
      </c>
      <c r="P991" s="66" t="str">
        <f t="shared" si="156"/>
        <v>0..1</v>
      </c>
      <c r="Q991" s="2" t="s">
        <v>4209</v>
      </c>
      <c r="R991" s="75" t="s">
        <v>4210</v>
      </c>
      <c r="S991" s="66" t="s">
        <v>131</v>
      </c>
      <c r="T991" s="68" t="s">
        <v>56</v>
      </c>
      <c r="U991" s="66" t="s">
        <v>42</v>
      </c>
      <c r="V991" s="66" t="s">
        <v>4195</v>
      </c>
      <c r="W991" s="69" t="s">
        <v>35</v>
      </c>
      <c r="X991" s="38"/>
      <c r="Y991" s="68" t="s">
        <v>185</v>
      </c>
      <c r="Z991" s="68" t="s">
        <v>185</v>
      </c>
      <c r="AA991" s="4"/>
      <c r="AB991" s="13" t="str">
        <f t="shared" si="167"/>
        <v>/rsm:CrossIndustryInvoice/rsm:SupplyChainTradeTransaction/ram:ApplicableHeaderTradeSettlement/ram:ApplicableTradeTax</v>
      </c>
      <c r="AC991" s="13" t="str">
        <f t="shared" si="168"/>
        <v>/ram:DueDateTypeCode</v>
      </c>
      <c r="AD991" s="14">
        <f>COUNTIFS(R$4:R991,AB991)</f>
        <v>1</v>
      </c>
      <c r="AE991" s="1"/>
      <c r="AF991" s="214" t="str">
        <f t="shared" si="161"/>
        <v>BT-8</v>
      </c>
      <c r="AG991" s="66">
        <f t="shared" si="162"/>
        <v>4</v>
      </c>
      <c r="AH991" s="66" t="str">
        <f t="shared" si="163"/>
        <v>0..1</v>
      </c>
      <c r="AI991" s="64" t="s">
        <v>4211</v>
      </c>
      <c r="AJ991" s="64" t="s">
        <v>4212</v>
      </c>
      <c r="AK991" s="65" t="s">
        <v>4213</v>
      </c>
      <c r="AL991" s="65" t="s">
        <v>4214</v>
      </c>
      <c r="AM991" s="65" t="s">
        <v>4200</v>
      </c>
      <c r="AN991" s="64" t="s">
        <v>128</v>
      </c>
      <c r="AO991" s="66" t="str">
        <f t="shared" si="160"/>
        <v>0..1</v>
      </c>
      <c r="AP991" s="66" t="str">
        <f t="shared" si="160"/>
        <v>0..1</v>
      </c>
      <c r="AQ991" s="2" t="str">
        <f t="shared" si="160"/>
        <v>/rsm:CrossIndustryInvoice
/rsm:SupplyChainTradeTransaction
/ram:ApplicableHeaderTradeSettlement
/ram:ApplicableTradeTax
/ram:DueDateTypeCode</v>
      </c>
      <c r="AR991" s="75" t="str">
        <f t="shared" si="160"/>
        <v>/rsm:CrossIndustryInvoice/rsm:SupplyChainTradeTransaction/ram:ApplicableHeaderTradeSettlement/ram:ApplicableTradeTax/ram:DueDateTypeCode</v>
      </c>
      <c r="AS991" s="66" t="s">
        <v>131</v>
      </c>
      <c r="AT991" s="68" t="s">
        <v>56</v>
      </c>
      <c r="AU991" s="66" t="str">
        <f t="shared" si="164"/>
        <v>0..1</v>
      </c>
      <c r="AV991" s="66" t="s">
        <v>4195</v>
      </c>
      <c r="AW991" s="69" t="s">
        <v>35</v>
      </c>
      <c r="AX991" s="7"/>
      <c r="AY991" s="68" t="str">
        <f t="shared" si="165"/>
        <v>BASIC WL</v>
      </c>
      <c r="AZ991" s="68" t="str">
        <f t="shared" si="165"/>
        <v>BASIC WL</v>
      </c>
      <c r="BA991" s="1"/>
      <c r="BB991" s="57"/>
      <c r="BE991"/>
      <c r="BF991" s="1"/>
      <c r="BG991" s="1"/>
      <c r="BH991" s="1"/>
      <c r="BI991" s="1"/>
      <c r="BJ991" s="1"/>
      <c r="BK991" s="1"/>
      <c r="BL991" s="1"/>
      <c r="BM991" s="1"/>
      <c r="BN991" s="1"/>
      <c r="BO991" s="1"/>
      <c r="BP991" s="1"/>
      <c r="BQ991" s="1"/>
      <c r="BR991" s="1"/>
      <c r="BS991" s="1"/>
      <c r="BT991" s="1"/>
      <c r="BU991" s="1"/>
      <c r="BV991" s="1"/>
      <c r="BW991" s="1"/>
      <c r="BX991" s="1"/>
      <c r="BY991" s="1"/>
      <c r="BZ991" s="1"/>
    </row>
    <row r="992" spans="1:78" s="59" customFormat="1" ht="90" x14ac:dyDescent="0.2">
      <c r="A992" s="45" t="str">
        <f t="shared" ref="A992:A1055" si="169">IF(LEFT(E992,2)="BG","NO",IF(LEN(E992)-LEN(SUBSTITUTE(E992,"-",""))&gt;1,"NO",IF(E992="EXT","EXT","YES")))</f>
        <v>YES</v>
      </c>
      <c r="B992" s="45"/>
      <c r="C992" s="45"/>
      <c r="D992" s="213" t="s">
        <v>3431</v>
      </c>
      <c r="E992" s="214" t="s">
        <v>4215</v>
      </c>
      <c r="F992" s="312" t="s">
        <v>4215</v>
      </c>
      <c r="G992" s="66">
        <f t="shared" si="166"/>
        <v>4</v>
      </c>
      <c r="H992" s="66" t="s">
        <v>42</v>
      </c>
      <c r="I992" s="64" t="s">
        <v>4216</v>
      </c>
      <c r="J992" s="64" t="s">
        <v>4217</v>
      </c>
      <c r="K992" s="65" t="s">
        <v>4218</v>
      </c>
      <c r="L992" s="65" t="s">
        <v>826</v>
      </c>
      <c r="M992" s="65" t="s">
        <v>4219</v>
      </c>
      <c r="N992" s="64" t="s">
        <v>1230</v>
      </c>
      <c r="O992" s="66" t="s">
        <v>42</v>
      </c>
      <c r="P992" s="66" t="str">
        <f t="shared" si="156"/>
        <v>0..1</v>
      </c>
      <c r="Q992" s="2" t="s">
        <v>4220</v>
      </c>
      <c r="R992" s="75" t="s">
        <v>4221</v>
      </c>
      <c r="S992" s="66" t="s">
        <v>722</v>
      </c>
      <c r="T992" s="68" t="s">
        <v>56</v>
      </c>
      <c r="U992" s="66" t="s">
        <v>42</v>
      </c>
      <c r="V992" s="66" t="s">
        <v>35</v>
      </c>
      <c r="W992" s="69" t="s">
        <v>35</v>
      </c>
      <c r="X992" s="38"/>
      <c r="Y992" s="68" t="s">
        <v>185</v>
      </c>
      <c r="Z992" s="68" t="s">
        <v>185</v>
      </c>
      <c r="AA992" s="4"/>
      <c r="AB992" s="13" t="str">
        <f t="shared" si="167"/>
        <v>/rsm:CrossIndustryInvoice/rsm:SupplyChainTradeTransaction/ram:ApplicableHeaderTradeSettlement/ram:ApplicableTradeTax</v>
      </c>
      <c r="AC992" s="13" t="str">
        <f t="shared" si="168"/>
        <v>/ram:RateApplicablePercent</v>
      </c>
      <c r="AD992" s="14">
        <f>COUNTIFS(R$4:R992,AB992)</f>
        <v>1</v>
      </c>
      <c r="AE992" s="1"/>
      <c r="AF992" s="214" t="str">
        <f t="shared" si="161"/>
        <v>BT-119</v>
      </c>
      <c r="AG992" s="66">
        <f t="shared" si="162"/>
        <v>4</v>
      </c>
      <c r="AH992" s="66" t="str">
        <f t="shared" si="163"/>
        <v>0..1</v>
      </c>
      <c r="AI992" s="64" t="s">
        <v>4222</v>
      </c>
      <c r="AJ992" s="64" t="s">
        <v>4223</v>
      </c>
      <c r="AK992" s="65" t="s">
        <v>4224</v>
      </c>
      <c r="AL992" s="65" t="s">
        <v>1236</v>
      </c>
      <c r="AM992" s="65" t="s">
        <v>4225</v>
      </c>
      <c r="AN992" s="64" t="s">
        <v>1237</v>
      </c>
      <c r="AO992" s="66" t="str">
        <f t="shared" si="160"/>
        <v>0..1</v>
      </c>
      <c r="AP992" s="66" t="str">
        <f t="shared" si="160"/>
        <v>0..1</v>
      </c>
      <c r="AQ992" s="2" t="str">
        <f t="shared" si="160"/>
        <v>/rsm:CrossIndustryInvoice
/rsm:SupplyChainTradeTransaction
/ram:ApplicableHeaderTradeSettlement
/ram:ApplicableTradeTax
/ram:RateApplicablePercent</v>
      </c>
      <c r="AR992" s="75" t="str">
        <f t="shared" si="160"/>
        <v>/rsm:CrossIndustryInvoice/rsm:SupplyChainTradeTransaction/ram:ApplicableHeaderTradeSettlement/ram:ApplicableTradeTax/ram:RateApplicablePercent</v>
      </c>
      <c r="AS992" s="66" t="s">
        <v>722</v>
      </c>
      <c r="AT992" s="68" t="s">
        <v>56</v>
      </c>
      <c r="AU992" s="66" t="str">
        <f t="shared" si="164"/>
        <v>0..1</v>
      </c>
      <c r="AV992" s="66" t="s">
        <v>35</v>
      </c>
      <c r="AW992" s="69" t="s">
        <v>35</v>
      </c>
      <c r="AX992" s="7"/>
      <c r="AY992" s="68" t="str">
        <f t="shared" si="165"/>
        <v>BASIC WL</v>
      </c>
      <c r="AZ992" s="68" t="str">
        <f t="shared" si="165"/>
        <v>BASIC WL</v>
      </c>
      <c r="BA992" s="1"/>
      <c r="BB992" s="57"/>
      <c r="BE992"/>
      <c r="BF992" s="1"/>
      <c r="BG992" s="1"/>
      <c r="BH992" s="1"/>
      <c r="BI992" s="1"/>
      <c r="BJ992" s="1"/>
      <c r="BK992" s="1"/>
      <c r="BL992" s="1"/>
      <c r="BM992" s="1"/>
      <c r="BN992" s="1"/>
      <c r="BO992" s="1"/>
      <c r="BP992" s="1"/>
      <c r="BQ992" s="1"/>
      <c r="BR992" s="1"/>
      <c r="BS992" s="1"/>
      <c r="BT992" s="1"/>
      <c r="BU992" s="1"/>
      <c r="BV992" s="1"/>
      <c r="BW992" s="1"/>
      <c r="BX992" s="1"/>
      <c r="BY992" s="1"/>
      <c r="BZ992" s="1"/>
    </row>
    <row r="993" spans="1:78" s="59" customFormat="1" ht="75" x14ac:dyDescent="0.2">
      <c r="A993" s="45" t="str">
        <f t="shared" si="169"/>
        <v>NO</v>
      </c>
      <c r="B993" s="45"/>
      <c r="C993" s="45"/>
      <c r="D993" s="211" t="s">
        <v>3431</v>
      </c>
      <c r="E993" s="212" t="s">
        <v>4226</v>
      </c>
      <c r="F993" s="311" t="s">
        <v>4226</v>
      </c>
      <c r="G993" s="218">
        <f t="shared" si="166"/>
        <v>3</v>
      </c>
      <c r="H993" s="94" t="s">
        <v>42</v>
      </c>
      <c r="I993" s="90" t="s">
        <v>4227</v>
      </c>
      <c r="J993" s="90" t="s">
        <v>4228</v>
      </c>
      <c r="K993" s="91" t="s">
        <v>4229</v>
      </c>
      <c r="L993" s="91"/>
      <c r="M993" s="91" t="s">
        <v>35</v>
      </c>
      <c r="N993" s="90"/>
      <c r="O993" s="219" t="s">
        <v>42</v>
      </c>
      <c r="P993" s="219" t="str">
        <f t="shared" si="156"/>
        <v>0..1</v>
      </c>
      <c r="Q993" s="220" t="s">
        <v>4230</v>
      </c>
      <c r="R993" s="221" t="s">
        <v>4231</v>
      </c>
      <c r="S993" s="219" t="s">
        <v>35</v>
      </c>
      <c r="T993" s="184" t="s">
        <v>38</v>
      </c>
      <c r="U993" s="219" t="s">
        <v>42</v>
      </c>
      <c r="V993" s="219" t="s">
        <v>35</v>
      </c>
      <c r="W993" s="222" t="s">
        <v>35</v>
      </c>
      <c r="X993" s="38"/>
      <c r="Y993" s="184" t="s">
        <v>185</v>
      </c>
      <c r="Z993" s="184" t="s">
        <v>185</v>
      </c>
      <c r="AA993" s="4"/>
      <c r="AB993" s="13" t="str">
        <f t="shared" si="167"/>
        <v>/rsm:CrossIndustryInvoice/rsm:SupplyChainTradeTransaction/ram:ApplicableHeaderTradeSettlement</v>
      </c>
      <c r="AC993" s="13" t="str">
        <f t="shared" si="168"/>
        <v>/ram:BillingSpecifiedPeriod</v>
      </c>
      <c r="AD993" s="14">
        <f>COUNTIFS(R$4:R993,AB993)</f>
        <v>1</v>
      </c>
      <c r="AE993" s="1"/>
      <c r="AF993" s="212" t="str">
        <f t="shared" si="161"/>
        <v>BG-14</v>
      </c>
      <c r="AG993" s="218">
        <f t="shared" si="162"/>
        <v>3</v>
      </c>
      <c r="AH993" s="94" t="str">
        <f t="shared" si="163"/>
        <v>0..1</v>
      </c>
      <c r="AI993" s="90" t="s">
        <v>4232</v>
      </c>
      <c r="AJ993" s="90" t="s">
        <v>4233</v>
      </c>
      <c r="AK993" s="91" t="s">
        <v>4234</v>
      </c>
      <c r="AL993" s="91"/>
      <c r="AM993" s="91" t="s">
        <v>35</v>
      </c>
      <c r="AN993" s="90"/>
      <c r="AO993" s="219" t="str">
        <f t="shared" si="160"/>
        <v>0..1</v>
      </c>
      <c r="AP993" s="219" t="str">
        <f t="shared" si="160"/>
        <v>0..1</v>
      </c>
      <c r="AQ993" s="220" t="str">
        <f t="shared" si="160"/>
        <v>/rsm:CrossIndustryInvoice
/rsm:SupplyChainTradeTransaction
/ram:ApplicableHeaderTradeSettlement
/ram:BillingSpecifiedPeriod</v>
      </c>
      <c r="AR993" s="221" t="str">
        <f t="shared" si="160"/>
        <v>/rsm:CrossIndustryInvoice/rsm:SupplyChainTradeTransaction/ram:ApplicableHeaderTradeSettlement/ram:BillingSpecifiedPeriod</v>
      </c>
      <c r="AS993" s="219" t="s">
        <v>35</v>
      </c>
      <c r="AT993" s="184" t="s">
        <v>38</v>
      </c>
      <c r="AU993" s="219" t="str">
        <f t="shared" si="164"/>
        <v>0..1</v>
      </c>
      <c r="AV993" s="219" t="s">
        <v>35</v>
      </c>
      <c r="AW993" s="222" t="s">
        <v>35</v>
      </c>
      <c r="AX993" s="7"/>
      <c r="AY993" s="184" t="str">
        <f t="shared" si="165"/>
        <v>BASIC WL</v>
      </c>
      <c r="AZ993" s="184" t="str">
        <f t="shared" si="165"/>
        <v>BASIC WL</v>
      </c>
      <c r="BA993" s="1"/>
      <c r="BB993" s="57"/>
      <c r="BE993"/>
      <c r="BF993" s="1"/>
      <c r="BG993" s="1"/>
      <c r="BH993" s="1"/>
      <c r="BI993" s="1"/>
      <c r="BJ993" s="1"/>
      <c r="BK993" s="1"/>
      <c r="BL993" s="1"/>
      <c r="BM993" s="1"/>
      <c r="BN993" s="1"/>
      <c r="BO993" s="1"/>
      <c r="BP993" s="1"/>
      <c r="BQ993" s="1"/>
      <c r="BR993" s="1"/>
      <c r="BS993" s="1"/>
      <c r="BT993" s="1"/>
      <c r="BU993" s="1"/>
      <c r="BV993" s="1"/>
      <c r="BW993" s="1"/>
      <c r="BX993" s="1"/>
      <c r="BY993" s="1"/>
      <c r="BZ993" s="1"/>
    </row>
    <row r="994" spans="1:78" s="59" customFormat="1" ht="90" x14ac:dyDescent="0.2">
      <c r="A994" s="45" t="str">
        <f t="shared" si="169"/>
        <v>EXT</v>
      </c>
      <c r="B994" s="45"/>
      <c r="C994" s="45"/>
      <c r="D994" s="215" t="s">
        <v>3431</v>
      </c>
      <c r="E994" s="61" t="s">
        <v>41</v>
      </c>
      <c r="F994" s="282" t="e">
        <v>#N/A</v>
      </c>
      <c r="G994" s="62">
        <f t="shared" si="166"/>
        <v>4</v>
      </c>
      <c r="H994" s="62" t="s">
        <v>42</v>
      </c>
      <c r="I994" s="64" t="s">
        <v>7</v>
      </c>
      <c r="J994" s="64"/>
      <c r="K994" s="65"/>
      <c r="L994" s="65"/>
      <c r="M994" s="65"/>
      <c r="N994" s="64"/>
      <c r="O994" s="66" t="s">
        <v>42</v>
      </c>
      <c r="P994" s="66" t="str">
        <f t="shared" si="156"/>
        <v>0..1</v>
      </c>
      <c r="Q994" s="6" t="s">
        <v>4235</v>
      </c>
      <c r="R994" s="67" t="s">
        <v>4236</v>
      </c>
      <c r="S994" s="66" t="s">
        <v>73</v>
      </c>
      <c r="T994" s="68" t="s">
        <v>56</v>
      </c>
      <c r="U994" s="62" t="s">
        <v>62</v>
      </c>
      <c r="V994" s="66"/>
      <c r="W994" s="69"/>
      <c r="X994" s="38"/>
      <c r="Y994" s="70" t="s">
        <v>47</v>
      </c>
      <c r="Z994" s="70" t="s">
        <v>48</v>
      </c>
      <c r="AA994" s="4"/>
      <c r="AB994" s="13" t="str">
        <f t="shared" si="167"/>
        <v>/rsm:CrossIndustryInvoice/rsm:SupplyChainTradeTransaction/ram:ApplicableHeaderTradeSettlement/ram:BillingSpecifiedPeriod</v>
      </c>
      <c r="AC994" s="13" t="str">
        <f t="shared" si="168"/>
        <v>/ram:Description</v>
      </c>
      <c r="AD994" s="14">
        <f>COUNTIFS(R$4:R994,AB994)</f>
        <v>1</v>
      </c>
      <c r="AE994" s="1"/>
      <c r="AF994" s="61" t="str">
        <f t="shared" si="161"/>
        <v>EXT</v>
      </c>
      <c r="AG994" s="62">
        <f t="shared" si="162"/>
        <v>4</v>
      </c>
      <c r="AH994" s="62" t="str">
        <f t="shared" si="163"/>
        <v>0..1</v>
      </c>
      <c r="AI994" s="64" t="s">
        <v>4237</v>
      </c>
      <c r="AJ994" s="64"/>
      <c r="AK994" s="65"/>
      <c r="AL994" s="65" t="s">
        <v>4238</v>
      </c>
      <c r="AM994" s="65"/>
      <c r="AN994" s="64"/>
      <c r="AO994" s="66" t="str">
        <f t="shared" si="160"/>
        <v>0..1</v>
      </c>
      <c r="AP994" s="66" t="str">
        <f t="shared" si="160"/>
        <v>0..1</v>
      </c>
      <c r="AQ994" s="6" t="str">
        <f t="shared" si="160"/>
        <v>/rsm:CrossIndustryInvoice
/rsm:SupplyChainTradeTransaction
/ram:ApplicableHeaderTradeSettlement
/ram:BillingSpecifiedPeriod
/ram:Description</v>
      </c>
      <c r="AR994" s="67" t="str">
        <f t="shared" si="160"/>
        <v>/rsm:CrossIndustryInvoice/rsm:SupplyChainTradeTransaction/ram:ApplicableHeaderTradeSettlement/ram:BillingSpecifiedPeriod/ram:Description</v>
      </c>
      <c r="AS994" s="66" t="s">
        <v>73</v>
      </c>
      <c r="AT994" s="68" t="s">
        <v>56</v>
      </c>
      <c r="AU994" s="62" t="str">
        <f t="shared" si="164"/>
        <v>0..n</v>
      </c>
      <c r="AV994" s="66"/>
      <c r="AW994" s="69"/>
      <c r="AX994" s="7"/>
      <c r="AY994" s="70" t="str">
        <f t="shared" si="165"/>
        <v>EXTENDED</v>
      </c>
      <c r="AZ994" s="70" t="str">
        <f t="shared" si="165"/>
        <v>EXTENDED FR B2B</v>
      </c>
      <c r="BA994" s="1"/>
      <c r="BB994" s="57"/>
      <c r="BE994"/>
      <c r="BF994" s="1"/>
      <c r="BG994" s="1"/>
      <c r="BH994" s="1"/>
      <c r="BI994" s="1"/>
      <c r="BJ994" s="1"/>
      <c r="BK994" s="1"/>
      <c r="BL994" s="1"/>
      <c r="BM994" s="1"/>
      <c r="BN994" s="1"/>
      <c r="BO994" s="1"/>
      <c r="BP994" s="1"/>
      <c r="BQ994" s="1"/>
      <c r="BR994" s="1"/>
      <c r="BS994" s="1"/>
      <c r="BT994" s="1"/>
      <c r="BU994" s="1"/>
      <c r="BV994" s="1"/>
      <c r="BW994" s="1"/>
      <c r="BX994" s="1"/>
      <c r="BY994" s="1"/>
      <c r="BZ994" s="1"/>
    </row>
    <row r="995" spans="1:78" s="59" customFormat="1" ht="90" x14ac:dyDescent="0.2">
      <c r="A995" s="45" t="str">
        <f t="shared" si="169"/>
        <v>NO</v>
      </c>
      <c r="B995" s="45"/>
      <c r="C995" s="45"/>
      <c r="D995" s="213" t="s">
        <v>3431</v>
      </c>
      <c r="E995" s="223" t="s">
        <v>4239</v>
      </c>
      <c r="F995" s="313" t="e">
        <v>#N/A</v>
      </c>
      <c r="G995" s="124">
        <f t="shared" si="166"/>
        <v>4</v>
      </c>
      <c r="H995" s="124" t="s">
        <v>42</v>
      </c>
      <c r="I995" s="138" t="s">
        <v>4240</v>
      </c>
      <c r="J995" s="125"/>
      <c r="K995" s="126"/>
      <c r="L995" s="126"/>
      <c r="M995" s="126"/>
      <c r="N995" s="125"/>
      <c r="O995" s="124" t="s">
        <v>42</v>
      </c>
      <c r="P995" s="124" t="str">
        <f t="shared" si="156"/>
        <v>0..1</v>
      </c>
      <c r="Q995" s="127" t="s">
        <v>4241</v>
      </c>
      <c r="R995" s="128" t="s">
        <v>4242</v>
      </c>
      <c r="S995" s="124"/>
      <c r="T995" s="129"/>
      <c r="U995" s="124" t="s">
        <v>42</v>
      </c>
      <c r="V995" s="124"/>
      <c r="W995" s="130"/>
      <c r="X995" s="38"/>
      <c r="Y995" s="129" t="s">
        <v>185</v>
      </c>
      <c r="Z995" s="129" t="s">
        <v>185</v>
      </c>
      <c r="AA995" s="4"/>
      <c r="AB995" s="13" t="str">
        <f t="shared" si="167"/>
        <v>/rsm:CrossIndustryInvoice/rsm:SupplyChainTradeTransaction/ram:ApplicableHeaderTradeSettlement/ram:BillingSpecifiedPeriod</v>
      </c>
      <c r="AC995" s="13" t="str">
        <f t="shared" si="168"/>
        <v>/ram:StartDateTime</v>
      </c>
      <c r="AD995" s="14">
        <f>COUNTIFS(R$4:R995,AB995)</f>
        <v>1</v>
      </c>
      <c r="AE995" s="1"/>
      <c r="AF995" s="223" t="str">
        <f t="shared" si="161"/>
        <v>BT-73-00</v>
      </c>
      <c r="AG995" s="124">
        <f t="shared" si="162"/>
        <v>4</v>
      </c>
      <c r="AH995" s="124" t="str">
        <f t="shared" si="163"/>
        <v>0..1</v>
      </c>
      <c r="AI995" s="138" t="s">
        <v>4243</v>
      </c>
      <c r="AJ995" s="125"/>
      <c r="AK995" s="126"/>
      <c r="AL995" s="126"/>
      <c r="AM995" s="126" t="s">
        <v>35</v>
      </c>
      <c r="AN995" s="125"/>
      <c r="AO995" s="124" t="str">
        <f t="shared" si="160"/>
        <v>0..1</v>
      </c>
      <c r="AP995" s="124" t="str">
        <f t="shared" si="160"/>
        <v>0..1</v>
      </c>
      <c r="AQ995" s="127" t="str">
        <f t="shared" si="160"/>
        <v>/rsm:CrossIndustryInvoice
/rsm:SupplyChainTradeTransaction
/ram:ApplicableHeaderTradeSettlement
/ram:BillingSpecifiedPeriod
/ram:StartDateTime</v>
      </c>
      <c r="AR995" s="128" t="str">
        <f t="shared" si="160"/>
        <v>/rsm:CrossIndustryInvoice/rsm:SupplyChainTradeTransaction/ram:ApplicableHeaderTradeSettlement/ram:BillingSpecifiedPeriod/ram:StartDateTime</v>
      </c>
      <c r="AS995" s="124"/>
      <c r="AT995" s="129"/>
      <c r="AU995" s="124" t="str">
        <f t="shared" si="164"/>
        <v>0..1</v>
      </c>
      <c r="AV995" s="124"/>
      <c r="AW995" s="130"/>
      <c r="AX995" s="7"/>
      <c r="AY995" s="129" t="str">
        <f t="shared" si="165"/>
        <v>BASIC WL</v>
      </c>
      <c r="AZ995" s="129" t="str">
        <f t="shared" si="165"/>
        <v>BASIC WL</v>
      </c>
      <c r="BA995" s="1"/>
      <c r="BB995" s="57"/>
      <c r="BE995"/>
      <c r="BF995" s="1"/>
      <c r="BG995" s="1"/>
      <c r="BH995" s="1"/>
      <c r="BI995" s="1"/>
      <c r="BJ995" s="1"/>
      <c r="BK995" s="1"/>
      <c r="BL995" s="1"/>
      <c r="BM995" s="1"/>
      <c r="BN995" s="1"/>
      <c r="BO995" s="1"/>
      <c r="BP995" s="1"/>
      <c r="BQ995" s="1"/>
      <c r="BR995" s="1"/>
      <c r="BS995" s="1"/>
      <c r="BT995" s="1"/>
      <c r="BU995" s="1"/>
      <c r="BV995" s="1"/>
      <c r="BW995" s="1"/>
      <c r="BX995" s="1"/>
      <c r="BY995" s="1"/>
      <c r="BZ995" s="1"/>
    </row>
    <row r="996" spans="1:78" s="59" customFormat="1" ht="105" x14ac:dyDescent="0.2">
      <c r="A996" s="45" t="str">
        <f t="shared" si="169"/>
        <v>YES</v>
      </c>
      <c r="B996" s="45"/>
      <c r="C996" s="45"/>
      <c r="D996" s="213" t="s">
        <v>3431</v>
      </c>
      <c r="E996" s="214" t="s">
        <v>4244</v>
      </c>
      <c r="F996" s="312" t="s">
        <v>4244</v>
      </c>
      <c r="G996" s="66">
        <f t="shared" si="166"/>
        <v>5</v>
      </c>
      <c r="H996" s="66" t="s">
        <v>42</v>
      </c>
      <c r="I996" s="64" t="s">
        <v>4245</v>
      </c>
      <c r="J996" s="64" t="s">
        <v>4246</v>
      </c>
      <c r="K996" s="65" t="s">
        <v>4247</v>
      </c>
      <c r="L996" s="65" t="s">
        <v>4248</v>
      </c>
      <c r="M996" s="65" t="s">
        <v>4249</v>
      </c>
      <c r="N996" s="64" t="s">
        <v>148</v>
      </c>
      <c r="O996" s="66" t="s">
        <v>32</v>
      </c>
      <c r="P996" s="66" t="str">
        <f t="shared" si="156"/>
        <v>1..1</v>
      </c>
      <c r="Q996" s="2" t="s">
        <v>4250</v>
      </c>
      <c r="R996" s="75" t="s">
        <v>4251</v>
      </c>
      <c r="S996" s="66" t="s">
        <v>151</v>
      </c>
      <c r="T996" s="68" t="s">
        <v>56</v>
      </c>
      <c r="U996" s="66" t="s">
        <v>32</v>
      </c>
      <c r="V996" s="66" t="s">
        <v>4252</v>
      </c>
      <c r="W996" s="69" t="s">
        <v>152</v>
      </c>
      <c r="X996" s="38"/>
      <c r="Y996" s="68" t="s">
        <v>185</v>
      </c>
      <c r="Z996" s="68" t="s">
        <v>185</v>
      </c>
      <c r="AA996" s="4"/>
      <c r="AB996" s="13" t="str">
        <f t="shared" si="167"/>
        <v>/rsm:CrossIndustryInvoice/rsm:SupplyChainTradeTransaction/ram:ApplicableHeaderTradeSettlement/ram:BillingSpecifiedPeriod/ram:StartDateTime</v>
      </c>
      <c r="AC996" s="13" t="str">
        <f t="shared" si="168"/>
        <v>/udt:DateTimeString</v>
      </c>
      <c r="AD996" s="14">
        <f>COUNTIFS(R$4:R996,AB996)</f>
        <v>1</v>
      </c>
      <c r="AE996" s="1"/>
      <c r="AF996" s="214" t="str">
        <f t="shared" si="161"/>
        <v>BT-73</v>
      </c>
      <c r="AG996" s="66">
        <f t="shared" si="162"/>
        <v>5</v>
      </c>
      <c r="AH996" s="66" t="str">
        <f t="shared" si="163"/>
        <v>0..1</v>
      </c>
      <c r="AI996" s="64" t="s">
        <v>4253</v>
      </c>
      <c r="AJ996" s="64" t="s">
        <v>4254</v>
      </c>
      <c r="AK996" s="65" t="s">
        <v>1262</v>
      </c>
      <c r="AL996" s="65" t="s">
        <v>4255</v>
      </c>
      <c r="AM996" s="65" t="s">
        <v>4256</v>
      </c>
      <c r="AN996" s="64" t="s">
        <v>148</v>
      </c>
      <c r="AO996" s="66" t="str">
        <f t="shared" si="160"/>
        <v>1..1</v>
      </c>
      <c r="AP996" s="66" t="str">
        <f t="shared" si="160"/>
        <v>1..1</v>
      </c>
      <c r="AQ996" s="2" t="str">
        <f t="shared" si="160"/>
        <v>/rsm:CrossIndustryInvoice
/rsm:SupplyChainTradeTransaction
/ram:ApplicableHeaderTradeSettlement
/ram:BillingSpecifiedPeriod
/ram:StartDateTime
/udt:DateTimeString</v>
      </c>
      <c r="AR996" s="75" t="str">
        <f t="shared" si="160"/>
        <v>/rsm:CrossIndustryInvoice/rsm:SupplyChainTradeTransaction/ram:ApplicableHeaderTradeSettlement/ram:BillingSpecifiedPeriod/ram:StartDateTime/udt:DateTimeString</v>
      </c>
      <c r="AS996" s="66" t="s">
        <v>151</v>
      </c>
      <c r="AT996" s="68" t="s">
        <v>56</v>
      </c>
      <c r="AU996" s="66" t="str">
        <f t="shared" si="164"/>
        <v>1..1</v>
      </c>
      <c r="AV996" s="66" t="s">
        <v>4252</v>
      </c>
      <c r="AW996" s="69" t="s">
        <v>152</v>
      </c>
      <c r="AX996" s="7"/>
      <c r="AY996" s="68" t="str">
        <f t="shared" si="165"/>
        <v>BASIC WL</v>
      </c>
      <c r="AZ996" s="68" t="str">
        <f t="shared" si="165"/>
        <v>BASIC WL</v>
      </c>
      <c r="BA996" s="1"/>
      <c r="BB996" s="57"/>
      <c r="BE996"/>
      <c r="BF996" s="1"/>
      <c r="BG996" s="1"/>
      <c r="BH996" s="1"/>
      <c r="BI996" s="1"/>
      <c r="BJ996" s="1"/>
      <c r="BK996" s="1"/>
      <c r="BL996" s="1"/>
      <c r="BM996" s="1"/>
      <c r="BN996" s="1"/>
      <c r="BO996" s="1"/>
      <c r="BP996" s="1"/>
      <c r="BQ996" s="1"/>
      <c r="BR996" s="1"/>
      <c r="BS996" s="1"/>
      <c r="BT996" s="1"/>
      <c r="BU996" s="1"/>
      <c r="BV996" s="1"/>
      <c r="BW996" s="1"/>
      <c r="BX996" s="1"/>
      <c r="BY996" s="1"/>
      <c r="BZ996" s="1"/>
    </row>
    <row r="997" spans="1:78" s="59" customFormat="1" ht="120" x14ac:dyDescent="0.2">
      <c r="A997" s="45" t="str">
        <f t="shared" si="169"/>
        <v>NO</v>
      </c>
      <c r="B997" s="45"/>
      <c r="C997" s="45"/>
      <c r="D997" s="213" t="s">
        <v>3431</v>
      </c>
      <c r="E997" s="214" t="s">
        <v>4257</v>
      </c>
      <c r="F997" s="312" t="e">
        <v>#N/A</v>
      </c>
      <c r="G997" s="66">
        <f t="shared" si="166"/>
        <v>6</v>
      </c>
      <c r="H997" s="66" t="s">
        <v>32</v>
      </c>
      <c r="I997" s="97" t="s">
        <v>1266</v>
      </c>
      <c r="J997" s="64" t="s">
        <v>35</v>
      </c>
      <c r="K997" s="65" t="s">
        <v>1267</v>
      </c>
      <c r="L997" s="65"/>
      <c r="M997" s="65" t="s">
        <v>160</v>
      </c>
      <c r="N997" s="64"/>
      <c r="O997" s="66" t="s">
        <v>32</v>
      </c>
      <c r="P997" s="66" t="str">
        <f t="shared" si="156"/>
        <v>1..1</v>
      </c>
      <c r="Q997" s="2" t="s">
        <v>4258</v>
      </c>
      <c r="R997" s="75" t="s">
        <v>4259</v>
      </c>
      <c r="S997" s="66" t="s">
        <v>35</v>
      </c>
      <c r="T997" s="68" t="s">
        <v>163</v>
      </c>
      <c r="U997" s="66" t="s">
        <v>42</v>
      </c>
      <c r="V997" s="66" t="s">
        <v>35</v>
      </c>
      <c r="W997" s="69" t="s">
        <v>160</v>
      </c>
      <c r="X997" s="38"/>
      <c r="Y997" s="68" t="s">
        <v>185</v>
      </c>
      <c r="Z997" s="68" t="s">
        <v>185</v>
      </c>
      <c r="AA997" s="4"/>
      <c r="AB997" s="13" t="str">
        <f t="shared" si="167"/>
        <v>/rsm:CrossIndustryInvoice/rsm:SupplyChainTradeTransaction/ram:ApplicableHeaderTradeSettlement/ram:BillingSpecifiedPeriod/ram:StartDateTime/udt:DateTimeString</v>
      </c>
      <c r="AC997" s="13" t="str">
        <f t="shared" si="168"/>
        <v>/@format</v>
      </c>
      <c r="AD997" s="14">
        <f>COUNTIFS(R$4:R997,AB997)</f>
        <v>1</v>
      </c>
      <c r="AE997" s="1"/>
      <c r="AF997" s="214" t="str">
        <f t="shared" si="161"/>
        <v>BT-73-0</v>
      </c>
      <c r="AG997" s="66">
        <f t="shared" si="162"/>
        <v>6</v>
      </c>
      <c r="AH997" s="66" t="str">
        <f t="shared" si="163"/>
        <v>1..1</v>
      </c>
      <c r="AI997" s="97" t="s">
        <v>35</v>
      </c>
      <c r="AJ997" s="64" t="s">
        <v>35</v>
      </c>
      <c r="AK997" s="65" t="s">
        <v>165</v>
      </c>
      <c r="AL997" s="65"/>
      <c r="AM997" s="65" t="s">
        <v>166</v>
      </c>
      <c r="AN997" s="64"/>
      <c r="AO997" s="66" t="str">
        <f t="shared" si="160"/>
        <v>1..1</v>
      </c>
      <c r="AP997" s="66" t="str">
        <f t="shared" si="160"/>
        <v>1..1</v>
      </c>
      <c r="AQ997" s="2" t="str">
        <f t="shared" si="160"/>
        <v>/rsm:CrossIndustryInvoice
/rsm:SupplyChainTradeTransaction
/ram:ApplicableHeaderTradeSettlement
/ram:BillingSpecifiedPeriod
/ram:StartDateTime
/udt:DateTimeString
/@format</v>
      </c>
      <c r="AR997" s="75" t="str">
        <f t="shared" si="160"/>
        <v>/rsm:CrossIndustryInvoice/rsm:SupplyChainTradeTransaction/ram:ApplicableHeaderTradeSettlement/ram:BillingSpecifiedPeriod/ram:StartDateTime/udt:DateTimeString/@format</v>
      </c>
      <c r="AS997" s="66" t="s">
        <v>35</v>
      </c>
      <c r="AT997" s="68" t="s">
        <v>163</v>
      </c>
      <c r="AU997" s="66" t="str">
        <f t="shared" si="164"/>
        <v>0..1</v>
      </c>
      <c r="AV997" s="66" t="s">
        <v>35</v>
      </c>
      <c r="AW997" s="69" t="s">
        <v>160</v>
      </c>
      <c r="AX997" s="7"/>
      <c r="AY997" s="68" t="str">
        <f t="shared" si="165"/>
        <v>BASIC WL</v>
      </c>
      <c r="AZ997" s="68" t="str">
        <f t="shared" si="165"/>
        <v>BASIC WL</v>
      </c>
      <c r="BA997" s="1"/>
      <c r="BB997" s="57"/>
      <c r="BE997"/>
      <c r="BF997" s="1"/>
      <c r="BG997" s="1"/>
      <c r="BH997" s="1"/>
      <c r="BI997" s="1"/>
      <c r="BJ997" s="1"/>
      <c r="BK997" s="1"/>
      <c r="BL997" s="1"/>
      <c r="BM997" s="1"/>
      <c r="BN997" s="1"/>
      <c r="BO997" s="1"/>
      <c r="BP997" s="1"/>
      <c r="BQ997" s="1"/>
      <c r="BR997" s="1"/>
      <c r="BS997" s="1"/>
      <c r="BT997" s="1"/>
      <c r="BU997" s="1"/>
      <c r="BV997" s="1"/>
      <c r="BW997" s="1"/>
      <c r="BX997" s="1"/>
      <c r="BY997" s="1"/>
      <c r="BZ997" s="1"/>
    </row>
    <row r="998" spans="1:78" s="59" customFormat="1" ht="90" x14ac:dyDescent="0.2">
      <c r="A998" s="45" t="str">
        <f t="shared" si="169"/>
        <v>NO</v>
      </c>
      <c r="B998" s="45"/>
      <c r="C998" s="45"/>
      <c r="D998" s="213" t="s">
        <v>3431</v>
      </c>
      <c r="E998" s="223" t="s">
        <v>4260</v>
      </c>
      <c r="F998" s="313" t="e">
        <v>#N/A</v>
      </c>
      <c r="G998" s="124">
        <f t="shared" si="166"/>
        <v>4</v>
      </c>
      <c r="H998" s="124" t="s">
        <v>42</v>
      </c>
      <c r="I998" s="138" t="s">
        <v>4261</v>
      </c>
      <c r="J998" s="125"/>
      <c r="K998" s="126"/>
      <c r="L998" s="126"/>
      <c r="M998" s="126"/>
      <c r="N998" s="125"/>
      <c r="O998" s="124" t="s">
        <v>42</v>
      </c>
      <c r="P998" s="124" t="str">
        <f t="shared" si="156"/>
        <v>0..1</v>
      </c>
      <c r="Q998" s="127" t="s">
        <v>4262</v>
      </c>
      <c r="R998" s="128" t="s">
        <v>4263</v>
      </c>
      <c r="S998" s="124"/>
      <c r="T998" s="129"/>
      <c r="U998" s="124" t="s">
        <v>42</v>
      </c>
      <c r="V998" s="124"/>
      <c r="W998" s="130"/>
      <c r="X998" s="38"/>
      <c r="Y998" s="129" t="s">
        <v>185</v>
      </c>
      <c r="Z998" s="129" t="s">
        <v>185</v>
      </c>
      <c r="AA998" s="4"/>
      <c r="AB998" s="13" t="str">
        <f t="shared" si="167"/>
        <v>/rsm:CrossIndustryInvoice/rsm:SupplyChainTradeTransaction/ram:ApplicableHeaderTradeSettlement/ram:BillingSpecifiedPeriod</v>
      </c>
      <c r="AC998" s="13" t="str">
        <f t="shared" si="168"/>
        <v>/ram:EndDateTime</v>
      </c>
      <c r="AD998" s="14">
        <f>COUNTIFS(R$4:R998,AB998)</f>
        <v>1</v>
      </c>
      <c r="AE998" s="1"/>
      <c r="AF998" s="223" t="str">
        <f t="shared" si="161"/>
        <v>BT-74-00</v>
      </c>
      <c r="AG998" s="124">
        <f t="shared" si="162"/>
        <v>4</v>
      </c>
      <c r="AH998" s="124" t="str">
        <f t="shared" si="163"/>
        <v>0..1</v>
      </c>
      <c r="AI998" s="138" t="s">
        <v>4264</v>
      </c>
      <c r="AJ998" s="125"/>
      <c r="AK998" s="126"/>
      <c r="AL998" s="126"/>
      <c r="AM998" s="126" t="s">
        <v>35</v>
      </c>
      <c r="AN998" s="125"/>
      <c r="AO998" s="124" t="str">
        <f t="shared" si="160"/>
        <v>0..1</v>
      </c>
      <c r="AP998" s="124" t="str">
        <f t="shared" si="160"/>
        <v>0..1</v>
      </c>
      <c r="AQ998" s="127" t="str">
        <f t="shared" si="160"/>
        <v>/rsm:CrossIndustryInvoice
/rsm:SupplyChainTradeTransaction
/ram:ApplicableHeaderTradeSettlement
/ram:BillingSpecifiedPeriod
/ram:EndDateTime</v>
      </c>
      <c r="AR998" s="128" t="str">
        <f t="shared" si="160"/>
        <v>/rsm:CrossIndustryInvoice/rsm:SupplyChainTradeTransaction/ram:ApplicableHeaderTradeSettlement/ram:BillingSpecifiedPeriod/ram:EndDateTime</v>
      </c>
      <c r="AS998" s="124"/>
      <c r="AT998" s="129"/>
      <c r="AU998" s="124" t="str">
        <f t="shared" si="164"/>
        <v>0..1</v>
      </c>
      <c r="AV998" s="124"/>
      <c r="AW998" s="130"/>
      <c r="AX998" s="7"/>
      <c r="AY998" s="129" t="str">
        <f t="shared" si="165"/>
        <v>BASIC WL</v>
      </c>
      <c r="AZ998" s="129" t="str">
        <f t="shared" si="165"/>
        <v>BASIC WL</v>
      </c>
      <c r="BA998" s="1"/>
      <c r="BB998" s="57"/>
      <c r="BE998"/>
      <c r="BF998" s="1"/>
      <c r="BG998" s="1"/>
      <c r="BH998" s="1"/>
      <c r="BI998" s="1"/>
      <c r="BJ998" s="1"/>
      <c r="BK998" s="1"/>
      <c r="BL998" s="1"/>
      <c r="BM998" s="1"/>
      <c r="BN998" s="1"/>
      <c r="BO998" s="1"/>
      <c r="BP998" s="1"/>
      <c r="BQ998" s="1"/>
      <c r="BR998" s="1"/>
      <c r="BS998" s="1"/>
      <c r="BT998" s="1"/>
      <c r="BU998" s="1"/>
      <c r="BV998" s="1"/>
      <c r="BW998" s="1"/>
      <c r="BX998" s="1"/>
      <c r="BY998" s="1"/>
      <c r="BZ998" s="1"/>
    </row>
    <row r="999" spans="1:78" s="59" customFormat="1" ht="165" x14ac:dyDescent="0.2">
      <c r="A999" s="45" t="str">
        <f t="shared" si="169"/>
        <v>YES</v>
      </c>
      <c r="B999" s="45"/>
      <c r="C999" s="45"/>
      <c r="D999" s="213" t="s">
        <v>3431</v>
      </c>
      <c r="E999" s="214" t="s">
        <v>4265</v>
      </c>
      <c r="F999" s="312" t="s">
        <v>4265</v>
      </c>
      <c r="G999" s="66">
        <f t="shared" si="166"/>
        <v>5</v>
      </c>
      <c r="H999" s="66" t="s">
        <v>42</v>
      </c>
      <c r="I999" s="64" t="s">
        <v>4266</v>
      </c>
      <c r="J999" s="64" t="s">
        <v>4267</v>
      </c>
      <c r="K999" s="65" t="s">
        <v>4268</v>
      </c>
      <c r="L999" s="65" t="s">
        <v>4269</v>
      </c>
      <c r="M999" s="65" t="s">
        <v>4270</v>
      </c>
      <c r="N999" s="64" t="s">
        <v>148</v>
      </c>
      <c r="O999" s="66" t="s">
        <v>32</v>
      </c>
      <c r="P999" s="66" t="str">
        <f t="shared" si="156"/>
        <v>1..1</v>
      </c>
      <c r="Q999" s="2" t="s">
        <v>4271</v>
      </c>
      <c r="R999" s="75" t="s">
        <v>4272</v>
      </c>
      <c r="S999" s="66" t="s">
        <v>151</v>
      </c>
      <c r="T999" s="68" t="s">
        <v>56</v>
      </c>
      <c r="U999" s="66" t="s">
        <v>32</v>
      </c>
      <c r="V999" s="66" t="s">
        <v>4252</v>
      </c>
      <c r="W999" s="69" t="s">
        <v>152</v>
      </c>
      <c r="X999" s="38"/>
      <c r="Y999" s="68" t="s">
        <v>185</v>
      </c>
      <c r="Z999" s="68" t="s">
        <v>185</v>
      </c>
      <c r="AA999" s="4"/>
      <c r="AB999" s="13" t="str">
        <f t="shared" si="167"/>
        <v>/rsm:CrossIndustryInvoice/rsm:SupplyChainTradeTransaction/ram:ApplicableHeaderTradeSettlement/ram:BillingSpecifiedPeriod/ram:EndDateTime</v>
      </c>
      <c r="AC999" s="13" t="str">
        <f t="shared" si="168"/>
        <v>/udt:DateTimeString</v>
      </c>
      <c r="AD999" s="14">
        <f>COUNTIFS(R$4:R999,AB999)</f>
        <v>1</v>
      </c>
      <c r="AE999" s="1"/>
      <c r="AF999" s="214" t="str">
        <f t="shared" si="161"/>
        <v>BT-74</v>
      </c>
      <c r="AG999" s="66">
        <f t="shared" si="162"/>
        <v>5</v>
      </c>
      <c r="AH999" s="66" t="str">
        <f t="shared" si="163"/>
        <v>0..1</v>
      </c>
      <c r="AI999" s="64" t="s">
        <v>4273</v>
      </c>
      <c r="AJ999" s="64" t="s">
        <v>4274</v>
      </c>
      <c r="AK999" s="65" t="s">
        <v>1286</v>
      </c>
      <c r="AL999" s="65" t="s">
        <v>4275</v>
      </c>
      <c r="AM999" s="65" t="s">
        <v>4276</v>
      </c>
      <c r="AN999" s="64" t="s">
        <v>148</v>
      </c>
      <c r="AO999" s="66" t="str">
        <f t="shared" si="160"/>
        <v>1..1</v>
      </c>
      <c r="AP999" s="66" t="str">
        <f t="shared" si="160"/>
        <v>1..1</v>
      </c>
      <c r="AQ999" s="2" t="str">
        <f t="shared" si="160"/>
        <v>/rsm:CrossIndustryInvoice
/rsm:SupplyChainTradeTransaction
/ram:ApplicableHeaderTradeSettlement
/ram:BillingSpecifiedPeriod
/ram:EndDateTime
/udt:DateTimeString</v>
      </c>
      <c r="AR999" s="75" t="str">
        <f t="shared" si="160"/>
        <v>/rsm:CrossIndustryInvoice/rsm:SupplyChainTradeTransaction/ram:ApplicableHeaderTradeSettlement/ram:BillingSpecifiedPeriod/ram:EndDateTime/udt:DateTimeString</v>
      </c>
      <c r="AS999" s="66" t="s">
        <v>151</v>
      </c>
      <c r="AT999" s="68" t="s">
        <v>56</v>
      </c>
      <c r="AU999" s="66" t="str">
        <f t="shared" si="164"/>
        <v>1..1</v>
      </c>
      <c r="AV999" s="66" t="s">
        <v>4252</v>
      </c>
      <c r="AW999" s="69" t="s">
        <v>152</v>
      </c>
      <c r="AX999" s="7"/>
      <c r="AY999" s="68" t="str">
        <f t="shared" si="165"/>
        <v>BASIC WL</v>
      </c>
      <c r="AZ999" s="68" t="str">
        <f t="shared" si="165"/>
        <v>BASIC WL</v>
      </c>
      <c r="BA999" s="1"/>
      <c r="BB999" s="57"/>
      <c r="BE999"/>
      <c r="BF999" s="1"/>
      <c r="BG999" s="1"/>
      <c r="BH999" s="1"/>
      <c r="BI999" s="1"/>
      <c r="BJ999" s="1"/>
      <c r="BK999" s="1"/>
      <c r="BL999" s="1"/>
      <c r="BM999" s="1"/>
      <c r="BN999" s="1"/>
      <c r="BO999" s="1"/>
      <c r="BP999" s="1"/>
      <c r="BQ999" s="1"/>
      <c r="BR999" s="1"/>
      <c r="BS999" s="1"/>
      <c r="BT999" s="1"/>
      <c r="BU999" s="1"/>
      <c r="BV999" s="1"/>
      <c r="BW999" s="1"/>
      <c r="BX999" s="1"/>
      <c r="BY999" s="1"/>
      <c r="BZ999" s="1"/>
    </row>
    <row r="1000" spans="1:78" s="59" customFormat="1" ht="120" x14ac:dyDescent="0.2">
      <c r="A1000" s="45" t="str">
        <f t="shared" si="169"/>
        <v>NO</v>
      </c>
      <c r="B1000" s="45"/>
      <c r="C1000" s="45"/>
      <c r="D1000" s="213" t="s">
        <v>3431</v>
      </c>
      <c r="E1000" s="214" t="s">
        <v>4277</v>
      </c>
      <c r="F1000" s="312" t="e">
        <v>#N/A</v>
      </c>
      <c r="G1000" s="66">
        <f t="shared" si="166"/>
        <v>6</v>
      </c>
      <c r="H1000" s="66" t="s">
        <v>32</v>
      </c>
      <c r="I1000" s="97" t="s">
        <v>1266</v>
      </c>
      <c r="J1000" s="64" t="s">
        <v>35</v>
      </c>
      <c r="K1000" s="65" t="s">
        <v>1267</v>
      </c>
      <c r="L1000" s="65"/>
      <c r="M1000" s="65" t="s">
        <v>160</v>
      </c>
      <c r="N1000" s="64"/>
      <c r="O1000" s="66" t="s">
        <v>32</v>
      </c>
      <c r="P1000" s="66" t="str">
        <f t="shared" si="156"/>
        <v>1..1</v>
      </c>
      <c r="Q1000" s="2" t="s">
        <v>4278</v>
      </c>
      <c r="R1000" s="75" t="s">
        <v>4279</v>
      </c>
      <c r="S1000" s="66" t="s">
        <v>35</v>
      </c>
      <c r="T1000" s="68" t="s">
        <v>163</v>
      </c>
      <c r="U1000" s="66" t="s">
        <v>42</v>
      </c>
      <c r="V1000" s="66" t="s">
        <v>35</v>
      </c>
      <c r="W1000" s="69" t="s">
        <v>160</v>
      </c>
      <c r="X1000" s="38"/>
      <c r="Y1000" s="68" t="s">
        <v>185</v>
      </c>
      <c r="Z1000" s="68" t="s">
        <v>185</v>
      </c>
      <c r="AA1000" s="4"/>
      <c r="AB1000" s="13" t="str">
        <f t="shared" si="167"/>
        <v>/rsm:CrossIndustryInvoice/rsm:SupplyChainTradeTransaction/ram:ApplicableHeaderTradeSettlement/ram:BillingSpecifiedPeriod/ram:EndDateTime/udt:DateTimeString</v>
      </c>
      <c r="AC1000" s="13" t="str">
        <f t="shared" si="168"/>
        <v>/@format</v>
      </c>
      <c r="AD1000" s="14">
        <f>COUNTIFS(R$4:R1000,AB1000)</f>
        <v>1</v>
      </c>
      <c r="AE1000" s="1"/>
      <c r="AF1000" s="214" t="str">
        <f t="shared" si="161"/>
        <v>BT-74-0</v>
      </c>
      <c r="AG1000" s="66">
        <f t="shared" si="162"/>
        <v>6</v>
      </c>
      <c r="AH1000" s="66" t="str">
        <f t="shared" si="163"/>
        <v>1..1</v>
      </c>
      <c r="AI1000" s="97" t="s">
        <v>35</v>
      </c>
      <c r="AJ1000" s="64" t="s">
        <v>35</v>
      </c>
      <c r="AK1000" s="65" t="s">
        <v>165</v>
      </c>
      <c r="AL1000" s="65"/>
      <c r="AM1000" s="65" t="s">
        <v>166</v>
      </c>
      <c r="AN1000" s="64"/>
      <c r="AO1000" s="66" t="str">
        <f t="shared" si="160"/>
        <v>1..1</v>
      </c>
      <c r="AP1000" s="66" t="str">
        <f t="shared" si="160"/>
        <v>1..1</v>
      </c>
      <c r="AQ1000" s="2" t="str">
        <f t="shared" si="160"/>
        <v>/rsm:CrossIndustryInvoice
/rsm:SupplyChainTradeTransaction
/ram:ApplicableHeaderTradeSettlement
/ram:BillingSpecifiedPeriod
/ram:EndDateTime
/udt:DateTimeString
/@format</v>
      </c>
      <c r="AR1000" s="75" t="str">
        <f t="shared" si="160"/>
        <v>/rsm:CrossIndustryInvoice/rsm:SupplyChainTradeTransaction/ram:ApplicableHeaderTradeSettlement/ram:BillingSpecifiedPeriod/ram:EndDateTime/udt:DateTimeString/@format</v>
      </c>
      <c r="AS1000" s="66" t="s">
        <v>35</v>
      </c>
      <c r="AT1000" s="68" t="s">
        <v>163</v>
      </c>
      <c r="AU1000" s="66" t="str">
        <f t="shared" si="164"/>
        <v>0..1</v>
      </c>
      <c r="AV1000" s="66" t="s">
        <v>35</v>
      </c>
      <c r="AW1000" s="69" t="s">
        <v>160</v>
      </c>
      <c r="AX1000" s="7"/>
      <c r="AY1000" s="68" t="str">
        <f t="shared" si="165"/>
        <v>BASIC WL</v>
      </c>
      <c r="AZ1000" s="68" t="str">
        <f t="shared" si="165"/>
        <v>BASIC WL</v>
      </c>
      <c r="BA1000" s="1"/>
      <c r="BB1000" s="57"/>
      <c r="BE1000"/>
      <c r="BF1000" s="1"/>
      <c r="BG1000" s="1"/>
      <c r="BH1000" s="1"/>
      <c r="BI1000" s="1"/>
      <c r="BJ1000" s="1"/>
      <c r="BK1000" s="1"/>
      <c r="BL1000" s="1"/>
      <c r="BM1000" s="1"/>
      <c r="BN1000" s="1"/>
      <c r="BO1000" s="1"/>
      <c r="BP1000" s="1"/>
      <c r="BQ1000" s="1"/>
      <c r="BR1000" s="1"/>
      <c r="BS1000" s="1"/>
      <c r="BT1000" s="1"/>
      <c r="BU1000" s="1"/>
      <c r="BV1000" s="1"/>
      <c r="BW1000" s="1"/>
      <c r="BX1000" s="1"/>
      <c r="BY1000" s="1"/>
      <c r="BZ1000" s="1"/>
    </row>
    <row r="1001" spans="1:78" s="59" customFormat="1" ht="75" x14ac:dyDescent="0.2">
      <c r="A1001" s="45" t="str">
        <f t="shared" si="169"/>
        <v>NO</v>
      </c>
      <c r="B1001" s="45"/>
      <c r="C1001" s="45"/>
      <c r="D1001" s="211" t="s">
        <v>3431</v>
      </c>
      <c r="E1001" s="212" t="s">
        <v>4280</v>
      </c>
      <c r="F1001" s="311" t="e">
        <v>#N/A</v>
      </c>
      <c r="G1001" s="231">
        <f t="shared" si="166"/>
        <v>3</v>
      </c>
      <c r="H1001" s="231" t="s">
        <v>62</v>
      </c>
      <c r="I1001" s="232" t="s">
        <v>4281</v>
      </c>
      <c r="J1001" s="232" t="s">
        <v>4282</v>
      </c>
      <c r="K1001" s="233" t="s">
        <v>4283</v>
      </c>
      <c r="L1001" s="233"/>
      <c r="M1001" s="233" t="s">
        <v>1296</v>
      </c>
      <c r="N1001" s="232"/>
      <c r="O1001" s="219" t="s">
        <v>62</v>
      </c>
      <c r="P1001" s="219" t="str">
        <f t="shared" si="156"/>
        <v>0..n</v>
      </c>
      <c r="Q1001" s="220" t="s">
        <v>4284</v>
      </c>
      <c r="R1001" s="221" t="s">
        <v>4285</v>
      </c>
      <c r="S1001" s="219" t="s">
        <v>35</v>
      </c>
      <c r="T1001" s="184"/>
      <c r="U1001" s="219" t="s">
        <v>62</v>
      </c>
      <c r="V1001" s="219" t="s">
        <v>1299</v>
      </c>
      <c r="W1001" s="222" t="s">
        <v>1296</v>
      </c>
      <c r="X1001" s="38"/>
      <c r="Y1001" s="184" t="s">
        <v>185</v>
      </c>
      <c r="Z1001" s="184" t="s">
        <v>185</v>
      </c>
      <c r="AA1001" s="4"/>
      <c r="AB1001" s="13" t="str">
        <f t="shared" si="167"/>
        <v>/rsm:CrossIndustryInvoice/rsm:SupplyChainTradeTransaction/ram:ApplicableHeaderTradeSettlement</v>
      </c>
      <c r="AC1001" s="13" t="str">
        <f t="shared" si="168"/>
        <v>/ram:SpecifiedTradeAllowanceCharge</v>
      </c>
      <c r="AD1001" s="14">
        <f>COUNTIFS(R$4:R1001,AB1001)</f>
        <v>1</v>
      </c>
      <c r="AE1001" s="1"/>
      <c r="AF1001" s="212" t="str">
        <f t="shared" si="161"/>
        <v>BG-20</v>
      </c>
      <c r="AG1001" s="231">
        <f t="shared" si="162"/>
        <v>3</v>
      </c>
      <c r="AH1001" s="231" t="str">
        <f t="shared" si="163"/>
        <v>0..n</v>
      </c>
      <c r="AI1001" s="232" t="s">
        <v>4286</v>
      </c>
      <c r="AJ1001" s="232" t="s">
        <v>4287</v>
      </c>
      <c r="AK1001" s="233" t="s">
        <v>4288</v>
      </c>
      <c r="AL1001" s="233"/>
      <c r="AM1001" s="233" t="s">
        <v>1296</v>
      </c>
      <c r="AN1001" s="232"/>
      <c r="AO1001" s="219" t="str">
        <f t="shared" si="160"/>
        <v>0..n</v>
      </c>
      <c r="AP1001" s="219" t="str">
        <f t="shared" si="160"/>
        <v>0..n</v>
      </c>
      <c r="AQ1001" s="220" t="str">
        <f t="shared" si="160"/>
        <v>/rsm:CrossIndustryInvoice
/rsm:SupplyChainTradeTransaction
/ram:ApplicableHeaderTradeSettlement
/ram:SpecifiedTradeAllowanceCharge</v>
      </c>
      <c r="AR1001" s="221" t="str">
        <f t="shared" si="160"/>
        <v>/rsm:CrossIndustryInvoice/rsm:SupplyChainTradeTransaction/ram:ApplicableHeaderTradeSettlement/ram:SpecifiedTradeAllowanceCharge</v>
      </c>
      <c r="AS1001" s="219" t="s">
        <v>35</v>
      </c>
      <c r="AT1001" s="184"/>
      <c r="AU1001" s="219" t="str">
        <f t="shared" si="164"/>
        <v>0..n</v>
      </c>
      <c r="AV1001" s="219" t="s">
        <v>1299</v>
      </c>
      <c r="AW1001" s="222" t="s">
        <v>1296</v>
      </c>
      <c r="AX1001" s="7"/>
      <c r="AY1001" s="184" t="str">
        <f t="shared" si="165"/>
        <v>BASIC WL</v>
      </c>
      <c r="AZ1001" s="184" t="str">
        <f t="shared" si="165"/>
        <v>BASIC WL</v>
      </c>
      <c r="BA1001" s="1"/>
      <c r="BB1001" s="57"/>
      <c r="BE1001"/>
      <c r="BF1001" s="1"/>
      <c r="BG1001" s="1"/>
      <c r="BH1001" s="1"/>
      <c r="BI1001" s="1"/>
      <c r="BJ1001" s="1"/>
      <c r="BK1001" s="1"/>
      <c r="BL1001" s="1"/>
      <c r="BM1001" s="1"/>
      <c r="BN1001" s="1"/>
      <c r="BO1001" s="1"/>
      <c r="BP1001" s="1"/>
      <c r="BQ1001" s="1"/>
      <c r="BR1001" s="1"/>
      <c r="BS1001" s="1"/>
      <c r="BT1001" s="1"/>
      <c r="BU1001" s="1"/>
      <c r="BV1001" s="1"/>
      <c r="BW1001" s="1"/>
      <c r="BX1001" s="1"/>
      <c r="BY1001" s="1"/>
      <c r="BZ1001" s="1"/>
    </row>
    <row r="1002" spans="1:78" s="59" customFormat="1" ht="90" x14ac:dyDescent="0.2">
      <c r="A1002" s="45" t="str">
        <f t="shared" si="169"/>
        <v>NO</v>
      </c>
      <c r="B1002" s="45"/>
      <c r="C1002" s="45"/>
      <c r="D1002" s="213" t="s">
        <v>3431</v>
      </c>
      <c r="E1002" s="214" t="s">
        <v>4289</v>
      </c>
      <c r="F1002" s="312" t="e">
        <v>#N/A</v>
      </c>
      <c r="G1002" s="66">
        <f t="shared" si="166"/>
        <v>4</v>
      </c>
      <c r="H1002" s="66" t="s">
        <v>32</v>
      </c>
      <c r="I1002" s="97" t="s">
        <v>4290</v>
      </c>
      <c r="J1002" s="64" t="s">
        <v>35</v>
      </c>
      <c r="K1002" s="65" t="s">
        <v>35</v>
      </c>
      <c r="L1002" s="65"/>
      <c r="M1002" s="65" t="s">
        <v>35</v>
      </c>
      <c r="N1002" s="64"/>
      <c r="O1002" s="66" t="s">
        <v>32</v>
      </c>
      <c r="P1002" s="66" t="str">
        <f t="shared" ref="P1002:P1064" si="170">O1002</f>
        <v>1..1</v>
      </c>
      <c r="Q1002" s="2" t="s">
        <v>4291</v>
      </c>
      <c r="R1002" s="75" t="s">
        <v>4292</v>
      </c>
      <c r="S1002" s="66" t="s">
        <v>35</v>
      </c>
      <c r="T1002" s="68" t="s">
        <v>35</v>
      </c>
      <c r="U1002" s="66" t="s">
        <v>42</v>
      </c>
      <c r="V1002" s="66" t="s">
        <v>35</v>
      </c>
      <c r="W1002" s="69" t="s">
        <v>35</v>
      </c>
      <c r="X1002" s="38"/>
      <c r="Y1002" s="68" t="s">
        <v>185</v>
      </c>
      <c r="Z1002" s="68" t="s">
        <v>185</v>
      </c>
      <c r="AA1002" s="4"/>
      <c r="AB1002" s="13" t="str">
        <f t="shared" si="167"/>
        <v>/rsm:CrossIndustryInvoice/rsm:SupplyChainTradeTransaction/ram:ApplicableHeaderTradeSettlement/ram:SpecifiedTradeAllowanceCharge</v>
      </c>
      <c r="AC1002" s="13" t="str">
        <f t="shared" si="168"/>
        <v>/ram:ChargeIndicator</v>
      </c>
      <c r="AD1002" s="14">
        <f>COUNTIFS(R$4:R1002,AB1002)</f>
        <v>1</v>
      </c>
      <c r="AE1002" s="1"/>
      <c r="AF1002" s="214" t="str">
        <f t="shared" si="161"/>
        <v>BG-20-0</v>
      </c>
      <c r="AG1002" s="66">
        <f t="shared" si="162"/>
        <v>4</v>
      </c>
      <c r="AH1002" s="66" t="str">
        <f t="shared" si="163"/>
        <v>1..1</v>
      </c>
      <c r="AI1002" s="97" t="s">
        <v>1308</v>
      </c>
      <c r="AJ1002" s="64" t="s">
        <v>35</v>
      </c>
      <c r="AK1002" s="65" t="s">
        <v>35</v>
      </c>
      <c r="AL1002" s="65"/>
      <c r="AM1002" s="65" t="s">
        <v>35</v>
      </c>
      <c r="AN1002" s="64"/>
      <c r="AO1002" s="66" t="str">
        <f t="shared" si="160"/>
        <v>1..1</v>
      </c>
      <c r="AP1002" s="66" t="str">
        <f t="shared" si="160"/>
        <v>1..1</v>
      </c>
      <c r="AQ1002" s="2" t="str">
        <f t="shared" si="160"/>
        <v>/rsm:CrossIndustryInvoice
/rsm:SupplyChainTradeTransaction
/ram:ApplicableHeaderTradeSettlement
/ram:SpecifiedTradeAllowanceCharge
/ram:ChargeIndicator</v>
      </c>
      <c r="AR1002" s="75" t="str">
        <f t="shared" si="160"/>
        <v>/rsm:CrossIndustryInvoice/rsm:SupplyChainTradeTransaction/ram:ApplicableHeaderTradeSettlement/ram:SpecifiedTradeAllowanceCharge/ram:ChargeIndicator</v>
      </c>
      <c r="AS1002" s="66" t="s">
        <v>35</v>
      </c>
      <c r="AT1002" s="68" t="s">
        <v>35</v>
      </c>
      <c r="AU1002" s="66" t="str">
        <f t="shared" si="164"/>
        <v>0..1</v>
      </c>
      <c r="AV1002" s="66" t="s">
        <v>35</v>
      </c>
      <c r="AW1002" s="69" t="s">
        <v>35</v>
      </c>
      <c r="AX1002" s="7"/>
      <c r="AY1002" s="68" t="str">
        <f t="shared" si="165"/>
        <v>BASIC WL</v>
      </c>
      <c r="AZ1002" s="68" t="str">
        <f t="shared" si="165"/>
        <v>BASIC WL</v>
      </c>
      <c r="BA1002" s="1"/>
      <c r="BB1002" s="57"/>
      <c r="BE1002"/>
      <c r="BF1002" s="1"/>
      <c r="BG1002" s="1"/>
      <c r="BH1002" s="1"/>
      <c r="BI1002" s="1"/>
      <c r="BJ1002" s="1"/>
      <c r="BK1002" s="1"/>
      <c r="BL1002" s="1"/>
      <c r="BM1002" s="1"/>
      <c r="BN1002" s="1"/>
      <c r="BO1002" s="1"/>
      <c r="BP1002" s="1"/>
      <c r="BQ1002" s="1"/>
      <c r="BR1002" s="1"/>
      <c r="BS1002" s="1"/>
      <c r="BT1002" s="1"/>
      <c r="BU1002" s="1"/>
      <c r="BV1002" s="1"/>
      <c r="BW1002" s="1"/>
      <c r="BX1002" s="1"/>
      <c r="BY1002" s="1"/>
      <c r="BZ1002" s="1"/>
    </row>
    <row r="1003" spans="1:78" s="59" customFormat="1" ht="105" x14ac:dyDescent="0.2">
      <c r="A1003" s="45" t="str">
        <f t="shared" si="169"/>
        <v>NO</v>
      </c>
      <c r="B1003" s="45"/>
      <c r="C1003" s="45"/>
      <c r="D1003" s="213" t="s">
        <v>3431</v>
      </c>
      <c r="E1003" s="214" t="s">
        <v>4293</v>
      </c>
      <c r="F1003" s="312" t="e">
        <v>#N/A</v>
      </c>
      <c r="G1003" s="66">
        <f t="shared" si="166"/>
        <v>5</v>
      </c>
      <c r="H1003" s="66" t="s">
        <v>32</v>
      </c>
      <c r="I1003" s="97" t="s">
        <v>4294</v>
      </c>
      <c r="J1003" s="64" t="s">
        <v>35</v>
      </c>
      <c r="K1003" s="65" t="s">
        <v>713</v>
      </c>
      <c r="L1003" s="65"/>
      <c r="M1003" s="65" t="s">
        <v>713</v>
      </c>
      <c r="N1003" s="64"/>
      <c r="O1003" s="66" t="s">
        <v>32</v>
      </c>
      <c r="P1003" s="66" t="str">
        <f t="shared" si="170"/>
        <v>1..1</v>
      </c>
      <c r="Q1003" s="2" t="s">
        <v>4295</v>
      </c>
      <c r="R1003" s="75" t="s">
        <v>4296</v>
      </c>
      <c r="S1003" s="66" t="s">
        <v>35</v>
      </c>
      <c r="T1003" s="68" t="s">
        <v>35</v>
      </c>
      <c r="U1003" s="66" t="s">
        <v>32</v>
      </c>
      <c r="V1003" s="66" t="s">
        <v>35</v>
      </c>
      <c r="W1003" s="69" t="s">
        <v>713</v>
      </c>
      <c r="X1003" s="38"/>
      <c r="Y1003" s="68" t="s">
        <v>185</v>
      </c>
      <c r="Z1003" s="68" t="s">
        <v>185</v>
      </c>
      <c r="AA1003" s="4"/>
      <c r="AB1003" s="13" t="str">
        <f t="shared" si="167"/>
        <v>/rsm:CrossIndustryInvoice/rsm:SupplyChainTradeTransaction/ram:ApplicableHeaderTradeSettlement/ram:SpecifiedTradeAllowanceCharge/ram:ChargeIndicator</v>
      </c>
      <c r="AC1003" s="13" t="str">
        <f t="shared" si="168"/>
        <v>/udt:Indicator</v>
      </c>
      <c r="AD1003" s="14">
        <f>COUNTIFS(R$4:R1003,AB1003)</f>
        <v>1</v>
      </c>
      <c r="AE1003" s="1"/>
      <c r="AF1003" s="214" t="str">
        <f t="shared" si="161"/>
        <v>BG-20-1</v>
      </c>
      <c r="AG1003" s="66">
        <f t="shared" si="162"/>
        <v>5</v>
      </c>
      <c r="AH1003" s="66" t="str">
        <f t="shared" si="163"/>
        <v>1..1</v>
      </c>
      <c r="AI1003" s="97" t="s">
        <v>1314</v>
      </c>
      <c r="AJ1003" s="64" t="s">
        <v>35</v>
      </c>
      <c r="AK1003" s="65" t="s">
        <v>717</v>
      </c>
      <c r="AL1003" s="65"/>
      <c r="AM1003" s="65" t="s">
        <v>717</v>
      </c>
      <c r="AN1003" s="64"/>
      <c r="AO1003" s="66" t="str">
        <f t="shared" si="160"/>
        <v>1..1</v>
      </c>
      <c r="AP1003" s="66" t="str">
        <f t="shared" si="160"/>
        <v>1..1</v>
      </c>
      <c r="AQ1003" s="2" t="str">
        <f t="shared" si="160"/>
        <v>/rsm:CrossIndustryInvoice
/rsm:SupplyChainTradeTransaction
/ram:ApplicableHeaderTradeSettlement
/ram:SpecifiedTradeAllowanceCharge
/ram:ChargeIndicator
/udt:Indicator</v>
      </c>
      <c r="AR1003" s="75" t="str">
        <f t="shared" si="160"/>
        <v>/rsm:CrossIndustryInvoice/rsm:SupplyChainTradeTransaction/ram:ApplicableHeaderTradeSettlement/ram:SpecifiedTradeAllowanceCharge/ram:ChargeIndicator/udt:Indicator</v>
      </c>
      <c r="AS1003" s="66" t="s">
        <v>35</v>
      </c>
      <c r="AT1003" s="68" t="s">
        <v>35</v>
      </c>
      <c r="AU1003" s="66" t="str">
        <f t="shared" si="164"/>
        <v>1..1</v>
      </c>
      <c r="AV1003" s="66" t="s">
        <v>35</v>
      </c>
      <c r="AW1003" s="69" t="s">
        <v>713</v>
      </c>
      <c r="AX1003" s="7"/>
      <c r="AY1003" s="68" t="str">
        <f t="shared" si="165"/>
        <v>BASIC WL</v>
      </c>
      <c r="AZ1003" s="68" t="str">
        <f t="shared" si="165"/>
        <v>BASIC WL</v>
      </c>
      <c r="BA1003" s="1"/>
      <c r="BB1003" s="57"/>
      <c r="BE1003"/>
      <c r="BF1003" s="1"/>
      <c r="BG1003" s="1"/>
      <c r="BH1003" s="1"/>
      <c r="BI1003" s="1"/>
      <c r="BJ1003" s="1"/>
      <c r="BK1003" s="1"/>
      <c r="BL1003" s="1"/>
      <c r="BM1003" s="1"/>
      <c r="BN1003" s="1"/>
      <c r="BO1003" s="1"/>
      <c r="BP1003" s="1"/>
      <c r="BQ1003" s="1"/>
      <c r="BR1003" s="1"/>
      <c r="BS1003" s="1"/>
      <c r="BT1003" s="1"/>
      <c r="BU1003" s="1"/>
      <c r="BV1003" s="1"/>
      <c r="BW1003" s="1"/>
      <c r="BX1003" s="1"/>
      <c r="BY1003" s="1"/>
      <c r="BZ1003" s="1"/>
    </row>
    <row r="1004" spans="1:78" s="59" customFormat="1" ht="90" x14ac:dyDescent="0.2">
      <c r="A1004" s="45" t="str">
        <f t="shared" si="169"/>
        <v>EXT</v>
      </c>
      <c r="B1004" s="45"/>
      <c r="C1004" s="45"/>
      <c r="D1004" s="215" t="s">
        <v>3431</v>
      </c>
      <c r="E1004" s="61" t="s">
        <v>41</v>
      </c>
      <c r="F1004" s="282" t="e">
        <v>#N/A</v>
      </c>
      <c r="G1004" s="62">
        <f t="shared" si="166"/>
        <v>4</v>
      </c>
      <c r="H1004" s="62" t="s">
        <v>42</v>
      </c>
      <c r="I1004" s="64" t="s">
        <v>4297</v>
      </c>
      <c r="J1004" s="64" t="s">
        <v>4298</v>
      </c>
      <c r="K1004" s="65"/>
      <c r="L1004" s="65"/>
      <c r="M1004" s="65"/>
      <c r="N1004" s="64"/>
      <c r="O1004" s="66" t="s">
        <v>42</v>
      </c>
      <c r="P1004" s="66" t="str">
        <f t="shared" si="170"/>
        <v>0..1</v>
      </c>
      <c r="Q1004" s="6" t="s">
        <v>4299</v>
      </c>
      <c r="R1004" s="67" t="s">
        <v>4300</v>
      </c>
      <c r="S1004" s="66" t="s">
        <v>3984</v>
      </c>
      <c r="T1004" s="68" t="s">
        <v>56</v>
      </c>
      <c r="U1004" s="62" t="s">
        <v>42</v>
      </c>
      <c r="V1004" s="66"/>
      <c r="W1004" s="69"/>
      <c r="X1004" s="38"/>
      <c r="Y1004" s="70" t="s">
        <v>47</v>
      </c>
      <c r="Z1004" s="70" t="s">
        <v>47</v>
      </c>
      <c r="AA1004" s="4"/>
      <c r="AB1004" s="13" t="str">
        <f t="shared" si="167"/>
        <v>/rsm:CrossIndustryInvoice/rsm:SupplyChainTradeTransaction/ram:ApplicableHeaderTradeSettlement/ram:SpecifiedTradeAllowanceCharge</v>
      </c>
      <c r="AC1004" s="13" t="str">
        <f t="shared" si="168"/>
        <v>/ram:SequenceNumeric</v>
      </c>
      <c r="AD1004" s="14">
        <f>COUNTIFS(R$4:R1004,AB1004)</f>
        <v>1</v>
      </c>
      <c r="AE1004" s="1"/>
      <c r="AF1004" s="61" t="str">
        <f t="shared" si="161"/>
        <v>EXT</v>
      </c>
      <c r="AG1004" s="62">
        <f t="shared" si="162"/>
        <v>4</v>
      </c>
      <c r="AH1004" s="62" t="str">
        <f t="shared" si="163"/>
        <v>0..1</v>
      </c>
      <c r="AI1004" s="64" t="s">
        <v>4301</v>
      </c>
      <c r="AJ1004" s="64"/>
      <c r="AK1004" s="65"/>
      <c r="AL1004" s="65"/>
      <c r="AM1004" s="65"/>
      <c r="AN1004" s="64"/>
      <c r="AO1004" s="66" t="str">
        <f t="shared" si="160"/>
        <v>0..1</v>
      </c>
      <c r="AP1004" s="66" t="str">
        <f t="shared" si="160"/>
        <v>0..1</v>
      </c>
      <c r="AQ1004" s="6" t="str">
        <f t="shared" si="160"/>
        <v>/rsm:CrossIndustryInvoice
/rsm:SupplyChainTradeTransaction
/ram:ApplicableHeaderTradeSettlement
/ram:SpecifiedTradeAllowanceCharge
/ram:SequenceNumeric</v>
      </c>
      <c r="AR1004" s="67" t="str">
        <f t="shared" si="160"/>
        <v>/rsm:CrossIndustryInvoice/rsm:SupplyChainTradeTransaction/ram:ApplicableHeaderTradeSettlement/ram:SpecifiedTradeAllowanceCharge/ram:SequenceNumeric</v>
      </c>
      <c r="AS1004" s="66" t="s">
        <v>3984</v>
      </c>
      <c r="AT1004" s="68" t="s">
        <v>56</v>
      </c>
      <c r="AU1004" s="62" t="str">
        <f t="shared" si="164"/>
        <v>0..1</v>
      </c>
      <c r="AV1004" s="66"/>
      <c r="AW1004" s="69"/>
      <c r="AX1004" s="7"/>
      <c r="AY1004" s="70" t="str">
        <f t="shared" si="165"/>
        <v>EXTENDED</v>
      </c>
      <c r="AZ1004" s="70" t="str">
        <f t="shared" si="165"/>
        <v>EXTENDED</v>
      </c>
      <c r="BA1004" s="1"/>
      <c r="BB1004" s="57"/>
      <c r="BE1004"/>
      <c r="BF1004" s="1"/>
      <c r="BG1004" s="1"/>
      <c r="BH1004" s="1"/>
      <c r="BI1004" s="1"/>
      <c r="BJ1004" s="1"/>
      <c r="BK1004" s="1"/>
      <c r="BL1004" s="1"/>
      <c r="BM1004" s="1"/>
      <c r="BN1004" s="1"/>
      <c r="BO1004" s="1"/>
      <c r="BP1004" s="1"/>
      <c r="BQ1004" s="1"/>
      <c r="BR1004" s="1"/>
      <c r="BS1004" s="1"/>
      <c r="BT1004" s="1"/>
      <c r="BU1004" s="1"/>
      <c r="BV1004" s="1"/>
      <c r="BW1004" s="1"/>
      <c r="BX1004" s="1"/>
      <c r="BY1004" s="1"/>
      <c r="BZ1004" s="1"/>
    </row>
    <row r="1005" spans="1:78" s="59" customFormat="1" ht="90" x14ac:dyDescent="0.2">
      <c r="A1005" s="45" t="str">
        <f t="shared" si="169"/>
        <v>YES</v>
      </c>
      <c r="B1005" s="45"/>
      <c r="C1005" s="45"/>
      <c r="D1005" s="213" t="s">
        <v>3431</v>
      </c>
      <c r="E1005" s="214" t="s">
        <v>4302</v>
      </c>
      <c r="F1005" s="312" t="s">
        <v>4302</v>
      </c>
      <c r="G1005" s="66">
        <f t="shared" si="166"/>
        <v>4</v>
      </c>
      <c r="H1005" s="66" t="s">
        <v>42</v>
      </c>
      <c r="I1005" s="64" t="s">
        <v>4303</v>
      </c>
      <c r="J1005" s="64" t="s">
        <v>4304</v>
      </c>
      <c r="K1005" s="65"/>
      <c r="L1005" s="65" t="s">
        <v>826</v>
      </c>
      <c r="M1005" s="65" t="s">
        <v>35</v>
      </c>
      <c r="N1005" s="64" t="s">
        <v>1230</v>
      </c>
      <c r="O1005" s="66" t="s">
        <v>42</v>
      </c>
      <c r="P1005" s="66" t="str">
        <f t="shared" si="170"/>
        <v>0..1</v>
      </c>
      <c r="Q1005" s="2" t="s">
        <v>4305</v>
      </c>
      <c r="R1005" s="75" t="s">
        <v>4306</v>
      </c>
      <c r="S1005" s="66" t="s">
        <v>722</v>
      </c>
      <c r="T1005" s="68" t="s">
        <v>56</v>
      </c>
      <c r="U1005" s="66" t="s">
        <v>42</v>
      </c>
      <c r="V1005" s="66" t="s">
        <v>35</v>
      </c>
      <c r="W1005" s="69" t="s">
        <v>35</v>
      </c>
      <c r="X1005" s="38"/>
      <c r="Y1005" s="68" t="s">
        <v>185</v>
      </c>
      <c r="Z1005" s="68" t="s">
        <v>185</v>
      </c>
      <c r="AA1005" s="4"/>
      <c r="AB1005" s="13" t="str">
        <f t="shared" si="167"/>
        <v>/rsm:CrossIndustryInvoice/rsm:SupplyChainTradeTransaction/ram:ApplicableHeaderTradeSettlement/ram:SpecifiedTradeAllowanceCharge</v>
      </c>
      <c r="AC1005" s="13" t="str">
        <f t="shared" si="168"/>
        <v>/ram:CalculationPercent</v>
      </c>
      <c r="AD1005" s="14">
        <f>COUNTIFS(R$4:R1005,AB1005)</f>
        <v>1</v>
      </c>
      <c r="AE1005" s="1"/>
      <c r="AF1005" s="214" t="str">
        <f t="shared" si="161"/>
        <v>BT-94</v>
      </c>
      <c r="AG1005" s="66">
        <f t="shared" si="162"/>
        <v>4</v>
      </c>
      <c r="AH1005" s="66" t="str">
        <f t="shared" si="163"/>
        <v>0..1</v>
      </c>
      <c r="AI1005" s="64" t="s">
        <v>4307</v>
      </c>
      <c r="AJ1005" s="64" t="s">
        <v>4308</v>
      </c>
      <c r="AK1005" s="65"/>
      <c r="AL1005" s="65" t="s">
        <v>1236</v>
      </c>
      <c r="AM1005" s="65" t="s">
        <v>35</v>
      </c>
      <c r="AN1005" s="64" t="s">
        <v>1237</v>
      </c>
      <c r="AO1005" s="66" t="str">
        <f t="shared" si="160"/>
        <v>0..1</v>
      </c>
      <c r="AP1005" s="66" t="str">
        <f t="shared" si="160"/>
        <v>0..1</v>
      </c>
      <c r="AQ1005" s="2" t="str">
        <f t="shared" si="160"/>
        <v>/rsm:CrossIndustryInvoice
/rsm:SupplyChainTradeTransaction
/ram:ApplicableHeaderTradeSettlement
/ram:SpecifiedTradeAllowanceCharge
/ram:CalculationPercent</v>
      </c>
      <c r="AR1005" s="75" t="str">
        <f t="shared" si="160"/>
        <v>/rsm:CrossIndustryInvoice/rsm:SupplyChainTradeTransaction/ram:ApplicableHeaderTradeSettlement/ram:SpecifiedTradeAllowanceCharge/ram:CalculationPercent</v>
      </c>
      <c r="AS1005" s="66" t="s">
        <v>722</v>
      </c>
      <c r="AT1005" s="68" t="s">
        <v>56</v>
      </c>
      <c r="AU1005" s="66" t="str">
        <f t="shared" si="164"/>
        <v>0..1</v>
      </c>
      <c r="AV1005" s="66" t="s">
        <v>35</v>
      </c>
      <c r="AW1005" s="69" t="s">
        <v>35</v>
      </c>
      <c r="AX1005" s="7"/>
      <c r="AY1005" s="68" t="str">
        <f t="shared" si="165"/>
        <v>BASIC WL</v>
      </c>
      <c r="AZ1005" s="68" t="str">
        <f t="shared" si="165"/>
        <v>BASIC WL</v>
      </c>
      <c r="BA1005" s="1"/>
      <c r="BB1005" s="57"/>
      <c r="BE1005"/>
      <c r="BF1005" s="1"/>
      <c r="BG1005" s="1"/>
      <c r="BH1005" s="1"/>
      <c r="BI1005" s="1"/>
      <c r="BJ1005" s="1"/>
      <c r="BK1005" s="1"/>
      <c r="BL1005" s="1"/>
      <c r="BM1005" s="1"/>
      <c r="BN1005" s="1"/>
      <c r="BO1005" s="1"/>
      <c r="BP1005" s="1"/>
      <c r="BQ1005" s="1"/>
      <c r="BR1005" s="1"/>
      <c r="BS1005" s="1"/>
      <c r="BT1005" s="1"/>
      <c r="BU1005" s="1"/>
      <c r="BV1005" s="1"/>
      <c r="BW1005" s="1"/>
      <c r="BX1005" s="1"/>
      <c r="BY1005" s="1"/>
      <c r="BZ1005" s="1"/>
    </row>
    <row r="1006" spans="1:78" s="59" customFormat="1" ht="90" x14ac:dyDescent="0.2">
      <c r="A1006" s="45" t="str">
        <f t="shared" si="169"/>
        <v>YES</v>
      </c>
      <c r="B1006" s="45"/>
      <c r="C1006" s="45"/>
      <c r="D1006" s="213" t="s">
        <v>3431</v>
      </c>
      <c r="E1006" s="214" t="s">
        <v>4309</v>
      </c>
      <c r="F1006" s="312" t="s">
        <v>4309</v>
      </c>
      <c r="G1006" s="66">
        <f t="shared" si="166"/>
        <v>4</v>
      </c>
      <c r="H1006" s="66" t="s">
        <v>42</v>
      </c>
      <c r="I1006" s="64" t="s">
        <v>4310</v>
      </c>
      <c r="J1006" s="64" t="s">
        <v>4311</v>
      </c>
      <c r="K1006" s="65"/>
      <c r="L1006" s="65"/>
      <c r="M1006" s="65" t="s">
        <v>35</v>
      </c>
      <c r="N1006" s="64" t="s">
        <v>1325</v>
      </c>
      <c r="O1006" s="66" t="s">
        <v>42</v>
      </c>
      <c r="P1006" s="66" t="str">
        <f t="shared" si="170"/>
        <v>0..1</v>
      </c>
      <c r="Q1006" s="2" t="s">
        <v>4312</v>
      </c>
      <c r="R1006" s="75" t="s">
        <v>4313</v>
      </c>
      <c r="S1006" s="66" t="s">
        <v>163</v>
      </c>
      <c r="T1006" s="68" t="s">
        <v>56</v>
      </c>
      <c r="U1006" s="66" t="s">
        <v>42</v>
      </c>
      <c r="V1006" s="66" t="s">
        <v>35</v>
      </c>
      <c r="W1006" s="69" t="s">
        <v>35</v>
      </c>
      <c r="X1006" s="38"/>
      <c r="Y1006" s="68" t="s">
        <v>185</v>
      </c>
      <c r="Z1006" s="68" t="s">
        <v>185</v>
      </c>
      <c r="AA1006" s="4"/>
      <c r="AB1006" s="13" t="str">
        <f t="shared" si="167"/>
        <v>/rsm:CrossIndustryInvoice/rsm:SupplyChainTradeTransaction/ram:ApplicableHeaderTradeSettlement/ram:SpecifiedTradeAllowanceCharge</v>
      </c>
      <c r="AC1006" s="13" t="str">
        <f t="shared" si="168"/>
        <v>/ram:BasisAmount</v>
      </c>
      <c r="AD1006" s="14">
        <f>COUNTIFS(R$4:R1006,AB1006)</f>
        <v>1</v>
      </c>
      <c r="AE1006" s="1"/>
      <c r="AF1006" s="214" t="str">
        <f t="shared" si="161"/>
        <v>BT-93</v>
      </c>
      <c r="AG1006" s="66">
        <f t="shared" si="162"/>
        <v>4</v>
      </c>
      <c r="AH1006" s="66" t="str">
        <f t="shared" si="163"/>
        <v>0..1</v>
      </c>
      <c r="AI1006" s="64" t="s">
        <v>4314</v>
      </c>
      <c r="AJ1006" s="64" t="s">
        <v>4315</v>
      </c>
      <c r="AK1006" s="65"/>
      <c r="AL1006" s="65"/>
      <c r="AM1006" s="65" t="s">
        <v>35</v>
      </c>
      <c r="AN1006" s="64" t="s">
        <v>1330</v>
      </c>
      <c r="AO1006" s="66" t="str">
        <f t="shared" si="160"/>
        <v>0..1</v>
      </c>
      <c r="AP1006" s="66" t="str">
        <f t="shared" si="160"/>
        <v>0..1</v>
      </c>
      <c r="AQ1006" s="2" t="str">
        <f t="shared" si="160"/>
        <v>/rsm:CrossIndustryInvoice
/rsm:SupplyChainTradeTransaction
/ram:ApplicableHeaderTradeSettlement
/ram:SpecifiedTradeAllowanceCharge
/ram:BasisAmount</v>
      </c>
      <c r="AR1006" s="75" t="str">
        <f t="shared" si="160"/>
        <v>/rsm:CrossIndustryInvoice/rsm:SupplyChainTradeTransaction/ram:ApplicableHeaderTradeSettlement/ram:SpecifiedTradeAllowanceCharge/ram:BasisAmount</v>
      </c>
      <c r="AS1006" s="66" t="s">
        <v>163</v>
      </c>
      <c r="AT1006" s="68" t="s">
        <v>56</v>
      </c>
      <c r="AU1006" s="66" t="str">
        <f t="shared" si="164"/>
        <v>0..1</v>
      </c>
      <c r="AV1006" s="66" t="s">
        <v>35</v>
      </c>
      <c r="AW1006" s="69" t="s">
        <v>35</v>
      </c>
      <c r="AX1006" s="7"/>
      <c r="AY1006" s="68" t="str">
        <f t="shared" si="165"/>
        <v>BASIC WL</v>
      </c>
      <c r="AZ1006" s="68" t="str">
        <f t="shared" si="165"/>
        <v>BASIC WL</v>
      </c>
      <c r="BA1006" s="1"/>
      <c r="BB1006" s="57"/>
      <c r="BE1006"/>
      <c r="BF1006" s="1"/>
      <c r="BG1006" s="1"/>
      <c r="BH1006" s="1"/>
      <c r="BI1006" s="1"/>
      <c r="BJ1006" s="1"/>
      <c r="BK1006" s="1"/>
      <c r="BL1006" s="1"/>
      <c r="BM1006" s="1"/>
      <c r="BN1006" s="1"/>
      <c r="BO1006" s="1"/>
      <c r="BP1006" s="1"/>
      <c r="BQ1006" s="1"/>
      <c r="BR1006" s="1"/>
      <c r="BS1006" s="1"/>
      <c r="BT1006" s="1"/>
      <c r="BU1006" s="1"/>
      <c r="BV1006" s="1"/>
      <c r="BW1006" s="1"/>
      <c r="BX1006" s="1"/>
      <c r="BY1006" s="1"/>
      <c r="BZ1006" s="1"/>
    </row>
    <row r="1007" spans="1:78" s="59" customFormat="1" ht="90" x14ac:dyDescent="0.2">
      <c r="A1007" s="45" t="str">
        <f t="shared" si="169"/>
        <v>EXT</v>
      </c>
      <c r="B1007" s="45"/>
      <c r="C1007" s="45"/>
      <c r="D1007" s="215" t="s">
        <v>3431</v>
      </c>
      <c r="E1007" s="61" t="s">
        <v>41</v>
      </c>
      <c r="F1007" s="282" t="e">
        <v>#N/A</v>
      </c>
      <c r="G1007" s="62">
        <f t="shared" si="166"/>
        <v>4</v>
      </c>
      <c r="H1007" s="62" t="s">
        <v>42</v>
      </c>
      <c r="I1007" s="64" t="s">
        <v>4316</v>
      </c>
      <c r="J1007" s="64" t="s">
        <v>4317</v>
      </c>
      <c r="K1007" s="65"/>
      <c r="L1007" s="65"/>
      <c r="M1007" s="65"/>
      <c r="N1007" s="64"/>
      <c r="O1007" s="66" t="s">
        <v>42</v>
      </c>
      <c r="P1007" s="66" t="str">
        <f t="shared" si="170"/>
        <v>0..1</v>
      </c>
      <c r="Q1007" s="6" t="s">
        <v>4318</v>
      </c>
      <c r="R1007" s="67" t="s">
        <v>4319</v>
      </c>
      <c r="S1007" s="66" t="s">
        <v>520</v>
      </c>
      <c r="T1007" s="68" t="s">
        <v>56</v>
      </c>
      <c r="U1007" s="62" t="s">
        <v>42</v>
      </c>
      <c r="V1007" s="66"/>
      <c r="W1007" s="69"/>
      <c r="X1007" s="38"/>
      <c r="Y1007" s="70" t="s">
        <v>47</v>
      </c>
      <c r="Z1007" s="70" t="s">
        <v>47</v>
      </c>
      <c r="AA1007" s="4"/>
      <c r="AB1007" s="13" t="str">
        <f t="shared" si="167"/>
        <v>/rsm:CrossIndustryInvoice/rsm:SupplyChainTradeTransaction/ram:ApplicableHeaderTradeSettlement/ram:SpecifiedTradeAllowanceCharge</v>
      </c>
      <c r="AC1007" s="13" t="str">
        <f t="shared" si="168"/>
        <v>/ram:BasisQuantity</v>
      </c>
      <c r="AD1007" s="14">
        <f>COUNTIFS(R$4:R1007,AB1007)</f>
        <v>1</v>
      </c>
      <c r="AE1007" s="1"/>
      <c r="AF1007" s="61" t="str">
        <f t="shared" si="161"/>
        <v>EXT</v>
      </c>
      <c r="AG1007" s="62">
        <f t="shared" si="162"/>
        <v>4</v>
      </c>
      <c r="AH1007" s="62" t="str">
        <f t="shared" si="163"/>
        <v>0..1</v>
      </c>
      <c r="AI1007" s="64" t="s">
        <v>4320</v>
      </c>
      <c r="AJ1007" s="64"/>
      <c r="AK1007" s="65"/>
      <c r="AL1007" s="65"/>
      <c r="AM1007" s="65"/>
      <c r="AN1007" s="64"/>
      <c r="AO1007" s="66" t="str">
        <f t="shared" si="160"/>
        <v>0..1</v>
      </c>
      <c r="AP1007" s="66" t="str">
        <f t="shared" si="160"/>
        <v>0..1</v>
      </c>
      <c r="AQ1007" s="6" t="str">
        <f t="shared" si="160"/>
        <v>/rsm:CrossIndustryInvoice
/rsm:SupplyChainTradeTransaction
/ram:ApplicableHeaderTradeSettlement
/ram:SpecifiedTradeAllowanceCharge
/ram:BasisQuantity</v>
      </c>
      <c r="AR1007" s="67" t="str">
        <f t="shared" si="160"/>
        <v>/rsm:CrossIndustryInvoice/rsm:SupplyChainTradeTransaction/ram:ApplicableHeaderTradeSettlement/ram:SpecifiedTradeAllowanceCharge/ram:BasisQuantity</v>
      </c>
      <c r="AS1007" s="66" t="s">
        <v>520</v>
      </c>
      <c r="AT1007" s="68" t="s">
        <v>56</v>
      </c>
      <c r="AU1007" s="62" t="str">
        <f t="shared" si="164"/>
        <v>0..1</v>
      </c>
      <c r="AV1007" s="66"/>
      <c r="AW1007" s="69"/>
      <c r="AX1007" s="7"/>
      <c r="AY1007" s="70" t="str">
        <f t="shared" si="165"/>
        <v>EXTENDED</v>
      </c>
      <c r="AZ1007" s="70" t="str">
        <f t="shared" si="165"/>
        <v>EXTENDED</v>
      </c>
      <c r="BA1007" s="1"/>
      <c r="BB1007" s="57"/>
      <c r="BE1007"/>
      <c r="BF1007" s="1"/>
      <c r="BG1007" s="1"/>
      <c r="BH1007" s="1"/>
      <c r="BI1007" s="1"/>
      <c r="BJ1007" s="1"/>
      <c r="BK1007" s="1"/>
      <c r="BL1007" s="1"/>
      <c r="BM1007" s="1"/>
      <c r="BN1007" s="1"/>
      <c r="BO1007" s="1"/>
      <c r="BP1007" s="1"/>
      <c r="BQ1007" s="1"/>
      <c r="BR1007" s="1"/>
      <c r="BS1007" s="1"/>
      <c r="BT1007" s="1"/>
      <c r="BU1007" s="1"/>
      <c r="BV1007" s="1"/>
      <c r="BW1007" s="1"/>
      <c r="BX1007" s="1"/>
      <c r="BY1007" s="1"/>
      <c r="BZ1007" s="1"/>
    </row>
    <row r="1008" spans="1:78" s="59" customFormat="1" ht="105" x14ac:dyDescent="0.2">
      <c r="A1008" s="45" t="str">
        <f t="shared" si="169"/>
        <v>EXT</v>
      </c>
      <c r="B1008" s="45"/>
      <c r="C1008" s="45"/>
      <c r="D1008" s="215" t="s">
        <v>3431</v>
      </c>
      <c r="E1008" s="61" t="s">
        <v>41</v>
      </c>
      <c r="F1008" s="282" t="e">
        <v>#N/A</v>
      </c>
      <c r="G1008" s="62">
        <f t="shared" si="166"/>
        <v>5</v>
      </c>
      <c r="H1008" s="62" t="s">
        <v>42</v>
      </c>
      <c r="I1008" s="64" t="s">
        <v>522</v>
      </c>
      <c r="J1008" s="64"/>
      <c r="K1008" s="65"/>
      <c r="L1008" s="65"/>
      <c r="M1008" s="65"/>
      <c r="N1008" s="64"/>
      <c r="O1008" s="66" t="s">
        <v>42</v>
      </c>
      <c r="P1008" s="66" t="str">
        <f t="shared" si="170"/>
        <v>0..1</v>
      </c>
      <c r="Q1008" s="6" t="s">
        <v>4321</v>
      </c>
      <c r="R1008" s="67" t="s">
        <v>4322</v>
      </c>
      <c r="S1008" s="66"/>
      <c r="T1008" s="68" t="s">
        <v>163</v>
      </c>
      <c r="U1008" s="62" t="s">
        <v>42</v>
      </c>
      <c r="V1008" s="66"/>
      <c r="W1008" s="69"/>
      <c r="X1008" s="38"/>
      <c r="Y1008" s="70" t="s">
        <v>47</v>
      </c>
      <c r="Z1008" s="70" t="s">
        <v>47</v>
      </c>
      <c r="AA1008" s="4"/>
      <c r="AB1008" s="13" t="str">
        <f t="shared" si="167"/>
        <v>/rsm:CrossIndustryInvoice/rsm:SupplyChainTradeTransaction/ram:ApplicableHeaderTradeSettlement/ram:SpecifiedTradeAllowanceCharge/ram:BasisQuantity</v>
      </c>
      <c r="AC1008" s="13" t="str">
        <f t="shared" si="168"/>
        <v>/@unitCode</v>
      </c>
      <c r="AD1008" s="14">
        <f>COUNTIFS(R$4:R1008,AB1008)</f>
        <v>1</v>
      </c>
      <c r="AE1008" s="1"/>
      <c r="AF1008" s="61" t="str">
        <f t="shared" si="161"/>
        <v>EXT</v>
      </c>
      <c r="AG1008" s="62">
        <f t="shared" si="162"/>
        <v>5</v>
      </c>
      <c r="AH1008" s="62" t="str">
        <f t="shared" si="163"/>
        <v>0..1</v>
      </c>
      <c r="AI1008" s="64" t="s">
        <v>4323</v>
      </c>
      <c r="AJ1008" s="64"/>
      <c r="AK1008" s="65"/>
      <c r="AL1008" s="65"/>
      <c r="AM1008" s="65"/>
      <c r="AN1008" s="64"/>
      <c r="AO1008" s="66" t="str">
        <f t="shared" si="160"/>
        <v>0..1</v>
      </c>
      <c r="AP1008" s="66" t="str">
        <f t="shared" si="160"/>
        <v>0..1</v>
      </c>
      <c r="AQ1008" s="6" t="str">
        <f t="shared" si="160"/>
        <v>/rsm:CrossIndustryInvoice
/rsm:SupplyChainTradeTransaction
/ram:ApplicableHeaderTradeSettlement
/ram:SpecifiedTradeAllowanceCharge
/ram:BasisQuantity
/@unitCode</v>
      </c>
      <c r="AR1008" s="67" t="str">
        <f t="shared" si="160"/>
        <v>/rsm:CrossIndustryInvoice/rsm:SupplyChainTradeTransaction/ram:ApplicableHeaderTradeSettlement/ram:SpecifiedTradeAllowanceCharge/ram:BasisQuantity/@unitCode</v>
      </c>
      <c r="AS1008" s="66"/>
      <c r="AT1008" s="68" t="s">
        <v>163</v>
      </c>
      <c r="AU1008" s="62" t="str">
        <f t="shared" si="164"/>
        <v>0..1</v>
      </c>
      <c r="AV1008" s="66"/>
      <c r="AW1008" s="69"/>
      <c r="AX1008" s="7"/>
      <c r="AY1008" s="70" t="str">
        <f t="shared" si="165"/>
        <v>EXTENDED</v>
      </c>
      <c r="AZ1008" s="70" t="str">
        <f t="shared" si="165"/>
        <v>EXTENDED</v>
      </c>
      <c r="BA1008" s="1"/>
      <c r="BB1008" s="57"/>
      <c r="BE1008"/>
      <c r="BF1008" s="1"/>
      <c r="BG1008" s="1"/>
      <c r="BH1008" s="1"/>
      <c r="BI1008" s="1"/>
      <c r="BJ1008" s="1"/>
      <c r="BK1008" s="1"/>
      <c r="BL1008" s="1"/>
      <c r="BM1008" s="1"/>
      <c r="BN1008" s="1"/>
      <c r="BO1008" s="1"/>
      <c r="BP1008" s="1"/>
      <c r="BQ1008" s="1"/>
      <c r="BR1008" s="1"/>
      <c r="BS1008" s="1"/>
      <c r="BT1008" s="1"/>
      <c r="BU1008" s="1"/>
      <c r="BV1008" s="1"/>
      <c r="BW1008" s="1"/>
      <c r="BX1008" s="1"/>
      <c r="BY1008" s="1"/>
      <c r="BZ1008" s="1"/>
    </row>
    <row r="1009" spans="1:78" s="59" customFormat="1" ht="90" x14ac:dyDescent="0.2">
      <c r="A1009" s="45" t="str">
        <f t="shared" si="169"/>
        <v>YES</v>
      </c>
      <c r="B1009" s="45"/>
      <c r="C1009" s="45"/>
      <c r="D1009" s="213" t="s">
        <v>3431</v>
      </c>
      <c r="E1009" s="214" t="s">
        <v>4324</v>
      </c>
      <c r="F1009" s="312" t="s">
        <v>4324</v>
      </c>
      <c r="G1009" s="66">
        <f t="shared" si="166"/>
        <v>4</v>
      </c>
      <c r="H1009" s="66" t="s">
        <v>32</v>
      </c>
      <c r="I1009" s="64" t="s">
        <v>4325</v>
      </c>
      <c r="J1009" s="64" t="s">
        <v>1333</v>
      </c>
      <c r="K1009" s="65"/>
      <c r="L1009" s="65"/>
      <c r="M1009" s="65" t="s">
        <v>4326</v>
      </c>
      <c r="N1009" s="64" t="s">
        <v>1325</v>
      </c>
      <c r="O1009" s="66" t="s">
        <v>32</v>
      </c>
      <c r="P1009" s="66" t="str">
        <f t="shared" si="170"/>
        <v>1..1</v>
      </c>
      <c r="Q1009" s="2" t="s">
        <v>4327</v>
      </c>
      <c r="R1009" s="75" t="s">
        <v>4328</v>
      </c>
      <c r="S1009" s="66" t="s">
        <v>163</v>
      </c>
      <c r="T1009" s="68" t="s">
        <v>56</v>
      </c>
      <c r="U1009" s="66" t="s">
        <v>62</v>
      </c>
      <c r="V1009" s="66" t="s">
        <v>93</v>
      </c>
      <c r="W1009" s="69" t="s">
        <v>35</v>
      </c>
      <c r="X1009" s="38"/>
      <c r="Y1009" s="68" t="s">
        <v>185</v>
      </c>
      <c r="Z1009" s="68" t="s">
        <v>185</v>
      </c>
      <c r="AA1009" s="4"/>
      <c r="AB1009" s="13" t="str">
        <f t="shared" si="167"/>
        <v>/rsm:CrossIndustryInvoice/rsm:SupplyChainTradeTransaction/ram:ApplicableHeaderTradeSettlement/ram:SpecifiedTradeAllowanceCharge</v>
      </c>
      <c r="AC1009" s="13" t="str">
        <f t="shared" si="168"/>
        <v>/ram:ActualAmount</v>
      </c>
      <c r="AD1009" s="14">
        <f>COUNTIFS(R$4:R1009,AB1009)</f>
        <v>1</v>
      </c>
      <c r="AE1009" s="1"/>
      <c r="AF1009" s="214" t="str">
        <f t="shared" si="161"/>
        <v>BT-92</v>
      </c>
      <c r="AG1009" s="66">
        <f t="shared" si="162"/>
        <v>4</v>
      </c>
      <c r="AH1009" s="66" t="str">
        <f t="shared" si="163"/>
        <v>1..1</v>
      </c>
      <c r="AI1009" s="64" t="s">
        <v>4329</v>
      </c>
      <c r="AJ1009" s="64" t="s">
        <v>4330</v>
      </c>
      <c r="AK1009" s="65"/>
      <c r="AL1009" s="65"/>
      <c r="AM1009" s="65" t="s">
        <v>4331</v>
      </c>
      <c r="AN1009" s="64" t="s">
        <v>1330</v>
      </c>
      <c r="AO1009" s="66" t="str">
        <f t="shared" si="160"/>
        <v>1..1</v>
      </c>
      <c r="AP1009" s="66" t="str">
        <f t="shared" si="160"/>
        <v>1..1</v>
      </c>
      <c r="AQ1009" s="2" t="str">
        <f t="shared" si="160"/>
        <v>/rsm:CrossIndustryInvoice
/rsm:SupplyChainTradeTransaction
/ram:ApplicableHeaderTradeSettlement
/ram:SpecifiedTradeAllowanceCharge
/ram:ActualAmount</v>
      </c>
      <c r="AR1009" s="75" t="str">
        <f t="shared" si="160"/>
        <v>/rsm:CrossIndustryInvoice/rsm:SupplyChainTradeTransaction/ram:ApplicableHeaderTradeSettlement/ram:SpecifiedTradeAllowanceCharge/ram:ActualAmount</v>
      </c>
      <c r="AS1009" s="66" t="s">
        <v>163</v>
      </c>
      <c r="AT1009" s="68" t="s">
        <v>56</v>
      </c>
      <c r="AU1009" s="66" t="str">
        <f t="shared" si="164"/>
        <v>0..n</v>
      </c>
      <c r="AV1009" s="66" t="s">
        <v>93</v>
      </c>
      <c r="AW1009" s="69" t="s">
        <v>35</v>
      </c>
      <c r="AX1009" s="7"/>
      <c r="AY1009" s="68" t="str">
        <f t="shared" si="165"/>
        <v>BASIC WL</v>
      </c>
      <c r="AZ1009" s="68" t="str">
        <f t="shared" si="165"/>
        <v>BASIC WL</v>
      </c>
      <c r="BA1009" s="1"/>
      <c r="BB1009" s="57"/>
      <c r="BE1009"/>
      <c r="BF1009" s="1"/>
      <c r="BG1009" s="1"/>
      <c r="BH1009" s="1"/>
      <c r="BI1009" s="1"/>
      <c r="BJ1009" s="1"/>
      <c r="BK1009" s="1"/>
      <c r="BL1009" s="1"/>
      <c r="BM1009" s="1"/>
      <c r="BN1009" s="1"/>
      <c r="BO1009" s="1"/>
      <c r="BP1009" s="1"/>
      <c r="BQ1009" s="1"/>
      <c r="BR1009" s="1"/>
      <c r="BS1009" s="1"/>
      <c r="BT1009" s="1"/>
      <c r="BU1009" s="1"/>
      <c r="BV1009" s="1"/>
      <c r="BW1009" s="1"/>
      <c r="BX1009" s="1"/>
      <c r="BY1009" s="1"/>
      <c r="BZ1009" s="1"/>
    </row>
    <row r="1010" spans="1:78" s="59" customFormat="1" ht="225" x14ac:dyDescent="0.2">
      <c r="A1010" s="45" t="str">
        <f t="shared" si="169"/>
        <v>YES</v>
      </c>
      <c r="B1010" s="45"/>
      <c r="C1010" s="45"/>
      <c r="D1010" s="213" t="s">
        <v>3431</v>
      </c>
      <c r="E1010" s="214" t="s">
        <v>4332</v>
      </c>
      <c r="F1010" s="312" t="s">
        <v>4332</v>
      </c>
      <c r="G1010" s="66">
        <f t="shared" si="166"/>
        <v>4</v>
      </c>
      <c r="H1010" s="66" t="s">
        <v>42</v>
      </c>
      <c r="I1010" s="64" t="s">
        <v>4333</v>
      </c>
      <c r="J1010" s="64" t="s">
        <v>4334</v>
      </c>
      <c r="K1010" s="65" t="s">
        <v>4335</v>
      </c>
      <c r="L1010" s="65"/>
      <c r="M1010" s="65" t="s">
        <v>4336</v>
      </c>
      <c r="N1010" s="64" t="s">
        <v>128</v>
      </c>
      <c r="O1010" s="66" t="s">
        <v>42</v>
      </c>
      <c r="P1010" s="66" t="str">
        <f t="shared" si="170"/>
        <v>0..1</v>
      </c>
      <c r="Q1010" s="2" t="s">
        <v>4337</v>
      </c>
      <c r="R1010" s="75" t="s">
        <v>4338</v>
      </c>
      <c r="S1010" s="66" t="s">
        <v>131</v>
      </c>
      <c r="T1010" s="68" t="s">
        <v>56</v>
      </c>
      <c r="U1010" s="66" t="s">
        <v>42</v>
      </c>
      <c r="V1010" s="66" t="s">
        <v>35</v>
      </c>
      <c r="W1010" s="69" t="s">
        <v>35</v>
      </c>
      <c r="X1010" s="38"/>
      <c r="Y1010" s="68" t="s">
        <v>185</v>
      </c>
      <c r="Z1010" s="68" t="s">
        <v>185</v>
      </c>
      <c r="AA1010" s="4"/>
      <c r="AB1010" s="13" t="str">
        <f t="shared" si="167"/>
        <v>/rsm:CrossIndustryInvoice/rsm:SupplyChainTradeTransaction/ram:ApplicableHeaderTradeSettlement/ram:SpecifiedTradeAllowanceCharge</v>
      </c>
      <c r="AC1010" s="13" t="str">
        <f t="shared" si="168"/>
        <v>/ram:ReasonCode</v>
      </c>
      <c r="AD1010" s="14">
        <f>COUNTIFS(R$4:R1010,AB1010)</f>
        <v>1</v>
      </c>
      <c r="AE1010" s="1"/>
      <c r="AF1010" s="214" t="str">
        <f t="shared" si="161"/>
        <v>BT-98</v>
      </c>
      <c r="AG1010" s="66">
        <f t="shared" si="162"/>
        <v>4</v>
      </c>
      <c r="AH1010" s="66" t="str">
        <f t="shared" si="163"/>
        <v>0..1</v>
      </c>
      <c r="AI1010" s="64" t="s">
        <v>4339</v>
      </c>
      <c r="AJ1010" s="64" t="s">
        <v>4340</v>
      </c>
      <c r="AK1010" s="65" t="s">
        <v>4341</v>
      </c>
      <c r="AL1010" s="65"/>
      <c r="AM1010" s="65" t="s">
        <v>4342</v>
      </c>
      <c r="AN1010" s="64" t="s">
        <v>128</v>
      </c>
      <c r="AO1010" s="66" t="str">
        <f t="shared" ref="AO1010:AR1073" si="171">O1010</f>
        <v>0..1</v>
      </c>
      <c r="AP1010" s="66" t="str">
        <f t="shared" si="171"/>
        <v>0..1</v>
      </c>
      <c r="AQ1010" s="2" t="str">
        <f t="shared" si="171"/>
        <v>/rsm:CrossIndustryInvoice
/rsm:SupplyChainTradeTransaction
/ram:ApplicableHeaderTradeSettlement
/ram:SpecifiedTradeAllowanceCharge
/ram:ReasonCode</v>
      </c>
      <c r="AR1010" s="75" t="str">
        <f t="shared" si="171"/>
        <v>/rsm:CrossIndustryInvoice/rsm:SupplyChainTradeTransaction/ram:ApplicableHeaderTradeSettlement/ram:SpecifiedTradeAllowanceCharge/ram:ReasonCode</v>
      </c>
      <c r="AS1010" s="66" t="s">
        <v>131</v>
      </c>
      <c r="AT1010" s="68" t="s">
        <v>56</v>
      </c>
      <c r="AU1010" s="66" t="str">
        <f t="shared" si="164"/>
        <v>0..1</v>
      </c>
      <c r="AV1010" s="66" t="s">
        <v>35</v>
      </c>
      <c r="AW1010" s="69" t="s">
        <v>35</v>
      </c>
      <c r="AX1010" s="7"/>
      <c r="AY1010" s="68" t="str">
        <f t="shared" si="165"/>
        <v>BASIC WL</v>
      </c>
      <c r="AZ1010" s="68" t="str">
        <f t="shared" si="165"/>
        <v>BASIC WL</v>
      </c>
      <c r="BA1010" s="1"/>
      <c r="BB1010" s="57"/>
      <c r="BE1010"/>
      <c r="BF1010" s="1"/>
      <c r="BG1010" s="1"/>
      <c r="BH1010" s="1"/>
      <c r="BI1010" s="1"/>
      <c r="BJ1010" s="1"/>
      <c r="BK1010" s="1"/>
      <c r="BL1010" s="1"/>
      <c r="BM1010" s="1"/>
      <c r="BN1010" s="1"/>
      <c r="BO1010" s="1"/>
      <c r="BP1010" s="1"/>
      <c r="BQ1010" s="1"/>
      <c r="BR1010" s="1"/>
      <c r="BS1010" s="1"/>
      <c r="BT1010" s="1"/>
      <c r="BU1010" s="1"/>
      <c r="BV1010" s="1"/>
      <c r="BW1010" s="1"/>
      <c r="BX1010" s="1"/>
      <c r="BY1010" s="1"/>
      <c r="BZ1010" s="1"/>
    </row>
    <row r="1011" spans="1:78" s="59" customFormat="1" ht="225" x14ac:dyDescent="0.2">
      <c r="A1011" s="45" t="str">
        <f t="shared" si="169"/>
        <v>YES</v>
      </c>
      <c r="B1011" s="45"/>
      <c r="C1011" s="45"/>
      <c r="D1011" s="213" t="s">
        <v>3431</v>
      </c>
      <c r="E1011" s="214" t="s">
        <v>4343</v>
      </c>
      <c r="F1011" s="312" t="s">
        <v>4343</v>
      </c>
      <c r="G1011" s="66">
        <f t="shared" si="166"/>
        <v>4</v>
      </c>
      <c r="H1011" s="66" t="s">
        <v>42</v>
      </c>
      <c r="I1011" s="64" t="s">
        <v>4344</v>
      </c>
      <c r="J1011" s="64" t="s">
        <v>4345</v>
      </c>
      <c r="K1011" s="65"/>
      <c r="L1011" s="65"/>
      <c r="M1011" s="65" t="s">
        <v>4336</v>
      </c>
      <c r="N1011" s="64" t="s">
        <v>70</v>
      </c>
      <c r="O1011" s="66" t="s">
        <v>42</v>
      </c>
      <c r="P1011" s="66" t="str">
        <f t="shared" si="170"/>
        <v>0..1</v>
      </c>
      <c r="Q1011" s="2" t="s">
        <v>4346</v>
      </c>
      <c r="R1011" s="75" t="s">
        <v>4347</v>
      </c>
      <c r="S1011" s="66" t="s">
        <v>73</v>
      </c>
      <c r="T1011" s="68" t="s">
        <v>56</v>
      </c>
      <c r="U1011" s="66" t="s">
        <v>42</v>
      </c>
      <c r="V1011" s="66" t="s">
        <v>35</v>
      </c>
      <c r="W1011" s="69" t="s">
        <v>35</v>
      </c>
      <c r="X1011" s="38"/>
      <c r="Y1011" s="68" t="s">
        <v>185</v>
      </c>
      <c r="Z1011" s="68" t="s">
        <v>185</v>
      </c>
      <c r="AA1011" s="4"/>
      <c r="AB1011" s="13" t="str">
        <f t="shared" si="167"/>
        <v>/rsm:CrossIndustryInvoice/rsm:SupplyChainTradeTransaction/ram:ApplicableHeaderTradeSettlement/ram:SpecifiedTradeAllowanceCharge</v>
      </c>
      <c r="AC1011" s="13" t="str">
        <f t="shared" si="168"/>
        <v>/ram:Reason</v>
      </c>
      <c r="AD1011" s="14">
        <f>COUNTIFS(R$4:R1011,AB1011)</f>
        <v>1</v>
      </c>
      <c r="AE1011" s="1"/>
      <c r="AF1011" s="214" t="str">
        <f t="shared" si="161"/>
        <v>BT-97</v>
      </c>
      <c r="AG1011" s="66">
        <f t="shared" si="162"/>
        <v>4</v>
      </c>
      <c r="AH1011" s="66" t="str">
        <f t="shared" si="163"/>
        <v>0..1</v>
      </c>
      <c r="AI1011" s="64" t="s">
        <v>4348</v>
      </c>
      <c r="AJ1011" s="64" t="s">
        <v>4349</v>
      </c>
      <c r="AK1011" s="65"/>
      <c r="AL1011" s="65"/>
      <c r="AM1011" s="65" t="s">
        <v>4342</v>
      </c>
      <c r="AN1011" s="64" t="s">
        <v>78</v>
      </c>
      <c r="AO1011" s="66" t="str">
        <f t="shared" si="171"/>
        <v>0..1</v>
      </c>
      <c r="AP1011" s="66" t="str">
        <f t="shared" si="171"/>
        <v>0..1</v>
      </c>
      <c r="AQ1011" s="2" t="str">
        <f t="shared" si="171"/>
        <v>/rsm:CrossIndustryInvoice
/rsm:SupplyChainTradeTransaction
/ram:ApplicableHeaderTradeSettlement
/ram:SpecifiedTradeAllowanceCharge
/ram:Reason</v>
      </c>
      <c r="AR1011" s="75" t="str">
        <f t="shared" si="171"/>
        <v>/rsm:CrossIndustryInvoice/rsm:SupplyChainTradeTransaction/ram:ApplicableHeaderTradeSettlement/ram:SpecifiedTradeAllowanceCharge/ram:Reason</v>
      </c>
      <c r="AS1011" s="66" t="s">
        <v>73</v>
      </c>
      <c r="AT1011" s="68" t="s">
        <v>56</v>
      </c>
      <c r="AU1011" s="66" t="str">
        <f t="shared" si="164"/>
        <v>0..1</v>
      </c>
      <c r="AV1011" s="66" t="s">
        <v>35</v>
      </c>
      <c r="AW1011" s="69" t="s">
        <v>35</v>
      </c>
      <c r="AX1011" s="7"/>
      <c r="AY1011" s="68" t="str">
        <f t="shared" si="165"/>
        <v>BASIC WL</v>
      </c>
      <c r="AZ1011" s="68" t="str">
        <f t="shared" si="165"/>
        <v>BASIC WL</v>
      </c>
      <c r="BA1011" s="1"/>
      <c r="BB1011" s="57"/>
      <c r="BE1011"/>
      <c r="BF1011" s="1"/>
      <c r="BG1011" s="1"/>
      <c r="BH1011" s="1"/>
      <c r="BI1011" s="1"/>
      <c r="BJ1011" s="1"/>
      <c r="BK1011" s="1"/>
      <c r="BL1011" s="1"/>
      <c r="BM1011" s="1"/>
      <c r="BN1011" s="1"/>
      <c r="BO1011" s="1"/>
      <c r="BP1011" s="1"/>
      <c r="BQ1011" s="1"/>
      <c r="BR1011" s="1"/>
      <c r="BS1011" s="1"/>
      <c r="BT1011" s="1"/>
      <c r="BU1011" s="1"/>
      <c r="BV1011" s="1"/>
      <c r="BW1011" s="1"/>
      <c r="BX1011" s="1"/>
      <c r="BY1011" s="1"/>
      <c r="BZ1011" s="1"/>
    </row>
    <row r="1012" spans="1:78" s="59" customFormat="1" ht="90" x14ac:dyDescent="0.2">
      <c r="A1012" s="45" t="str">
        <f t="shared" si="169"/>
        <v>NO</v>
      </c>
      <c r="B1012" s="45"/>
      <c r="C1012" s="45"/>
      <c r="D1012" s="213" t="s">
        <v>3431</v>
      </c>
      <c r="E1012" s="223" t="s">
        <v>4350</v>
      </c>
      <c r="F1012" s="313" t="e">
        <v>#N/A</v>
      </c>
      <c r="G1012" s="124">
        <f t="shared" si="166"/>
        <v>4</v>
      </c>
      <c r="H1012" s="124" t="s">
        <v>32</v>
      </c>
      <c r="I1012" s="138" t="s">
        <v>4351</v>
      </c>
      <c r="J1012" s="125"/>
      <c r="K1012" s="126"/>
      <c r="L1012" s="126"/>
      <c r="M1012" s="126"/>
      <c r="N1012" s="125"/>
      <c r="O1012" s="124" t="s">
        <v>32</v>
      </c>
      <c r="P1012" s="124" t="str">
        <f t="shared" si="170"/>
        <v>1..1</v>
      </c>
      <c r="Q1012" s="127" t="s">
        <v>4352</v>
      </c>
      <c r="R1012" s="128" t="s">
        <v>4353</v>
      </c>
      <c r="S1012" s="124"/>
      <c r="T1012" s="129"/>
      <c r="U1012" s="124" t="s">
        <v>62</v>
      </c>
      <c r="V1012" s="124"/>
      <c r="W1012" s="130"/>
      <c r="X1012" s="38"/>
      <c r="Y1012" s="129" t="s">
        <v>185</v>
      </c>
      <c r="Z1012" s="129" t="s">
        <v>185</v>
      </c>
      <c r="AA1012" s="4"/>
      <c r="AB1012" s="13" t="str">
        <f t="shared" si="167"/>
        <v>/rsm:CrossIndustryInvoice/rsm:SupplyChainTradeTransaction/ram:ApplicableHeaderTradeSettlement/ram:SpecifiedTradeAllowanceCharge</v>
      </c>
      <c r="AC1012" s="13" t="str">
        <f t="shared" si="168"/>
        <v>/ram:CategoryTradeTax</v>
      </c>
      <c r="AD1012" s="14">
        <f>COUNTIFS(R$4:R1012,AB1012)</f>
        <v>1</v>
      </c>
      <c r="AE1012" s="1"/>
      <c r="AF1012" s="223" t="str">
        <f t="shared" si="161"/>
        <v>BT-95-00</v>
      </c>
      <c r="AG1012" s="124">
        <f t="shared" si="162"/>
        <v>4</v>
      </c>
      <c r="AH1012" s="124" t="str">
        <f t="shared" si="163"/>
        <v>1..1</v>
      </c>
      <c r="AI1012" s="138" t="s">
        <v>4354</v>
      </c>
      <c r="AJ1012" s="125"/>
      <c r="AK1012" s="126"/>
      <c r="AL1012" s="126"/>
      <c r="AM1012" s="126"/>
      <c r="AN1012" s="125"/>
      <c r="AO1012" s="124" t="str">
        <f t="shared" si="171"/>
        <v>1..1</v>
      </c>
      <c r="AP1012" s="124" t="str">
        <f t="shared" si="171"/>
        <v>1..1</v>
      </c>
      <c r="AQ1012" s="127" t="str">
        <f t="shared" si="171"/>
        <v>/rsm:CrossIndustryInvoice
/rsm:SupplyChainTradeTransaction
/ram:ApplicableHeaderTradeSettlement
/ram:SpecifiedTradeAllowanceCharge
/ram:CategoryTradeTax</v>
      </c>
      <c r="AR1012" s="128" t="str">
        <f t="shared" si="171"/>
        <v>/rsm:CrossIndustryInvoice/rsm:SupplyChainTradeTransaction/ram:ApplicableHeaderTradeSettlement/ram:SpecifiedTradeAllowanceCharge/ram:CategoryTradeTax</v>
      </c>
      <c r="AS1012" s="124"/>
      <c r="AT1012" s="129"/>
      <c r="AU1012" s="124" t="str">
        <f t="shared" si="164"/>
        <v>0..n</v>
      </c>
      <c r="AV1012" s="124"/>
      <c r="AW1012" s="130"/>
      <c r="AX1012" s="7"/>
      <c r="AY1012" s="129" t="str">
        <f t="shared" si="165"/>
        <v>BASIC WL</v>
      </c>
      <c r="AZ1012" s="129" t="str">
        <f t="shared" si="165"/>
        <v>BASIC WL</v>
      </c>
      <c r="BA1012" s="1"/>
      <c r="BB1012" s="57"/>
      <c r="BE1012"/>
      <c r="BF1012" s="1"/>
      <c r="BG1012" s="1"/>
      <c r="BH1012" s="1"/>
      <c r="BI1012" s="1"/>
      <c r="BJ1012" s="1"/>
      <c r="BK1012" s="1"/>
      <c r="BL1012" s="1"/>
      <c r="BM1012" s="1"/>
      <c r="BN1012" s="1"/>
      <c r="BO1012" s="1"/>
      <c r="BP1012" s="1"/>
      <c r="BQ1012" s="1"/>
      <c r="BR1012" s="1"/>
      <c r="BS1012" s="1"/>
      <c r="BT1012" s="1"/>
      <c r="BU1012" s="1"/>
      <c r="BV1012" s="1"/>
      <c r="BW1012" s="1"/>
      <c r="BX1012" s="1"/>
      <c r="BY1012" s="1"/>
      <c r="BZ1012" s="1"/>
    </row>
    <row r="1013" spans="1:78" s="59" customFormat="1" ht="105" x14ac:dyDescent="0.2">
      <c r="A1013" s="45" t="str">
        <f t="shared" si="169"/>
        <v>NO</v>
      </c>
      <c r="B1013" s="45"/>
      <c r="C1013" s="45"/>
      <c r="D1013" s="213" t="s">
        <v>3431</v>
      </c>
      <c r="E1013" s="214" t="s">
        <v>4355</v>
      </c>
      <c r="F1013" s="312" t="e">
        <v>#N/A</v>
      </c>
      <c r="G1013" s="66">
        <f t="shared" si="166"/>
        <v>5</v>
      </c>
      <c r="H1013" s="66" t="s">
        <v>32</v>
      </c>
      <c r="I1013" s="97" t="s">
        <v>4356</v>
      </c>
      <c r="J1013" s="64" t="s">
        <v>35</v>
      </c>
      <c r="K1013" s="65" t="s">
        <v>804</v>
      </c>
      <c r="L1013" s="65"/>
      <c r="M1013" s="65" t="s">
        <v>805</v>
      </c>
      <c r="N1013" s="64"/>
      <c r="O1013" s="66" t="s">
        <v>32</v>
      </c>
      <c r="P1013" s="66" t="str">
        <f t="shared" si="170"/>
        <v>1..1</v>
      </c>
      <c r="Q1013" s="2" t="s">
        <v>4357</v>
      </c>
      <c r="R1013" s="75" t="s">
        <v>4358</v>
      </c>
      <c r="S1013" s="66" t="s">
        <v>131</v>
      </c>
      <c r="T1013" s="68"/>
      <c r="U1013" s="66" t="s">
        <v>42</v>
      </c>
      <c r="V1013" s="66" t="s">
        <v>35</v>
      </c>
      <c r="W1013" s="69" t="s">
        <v>805</v>
      </c>
      <c r="X1013" s="38"/>
      <c r="Y1013" s="68" t="s">
        <v>185</v>
      </c>
      <c r="Z1013" s="68" t="s">
        <v>185</v>
      </c>
      <c r="AA1013" s="4"/>
      <c r="AB1013" s="13" t="str">
        <f t="shared" si="167"/>
        <v>/rsm:CrossIndustryInvoice/rsm:SupplyChainTradeTransaction/ram:ApplicableHeaderTradeSettlement/ram:SpecifiedTradeAllowanceCharge/ram:CategoryTradeTax</v>
      </c>
      <c r="AC1013" s="13" t="str">
        <f t="shared" si="168"/>
        <v>/ram:TypeCode</v>
      </c>
      <c r="AD1013" s="14">
        <f>COUNTIFS(R$4:R1013,AB1013)</f>
        <v>1</v>
      </c>
      <c r="AE1013" s="1"/>
      <c r="AF1013" s="214" t="str">
        <f t="shared" si="161"/>
        <v>BT-95-0</v>
      </c>
      <c r="AG1013" s="66">
        <f t="shared" si="162"/>
        <v>5</v>
      </c>
      <c r="AH1013" s="66" t="str">
        <f t="shared" si="163"/>
        <v>1..1</v>
      </c>
      <c r="AI1013" s="97" t="s">
        <v>4359</v>
      </c>
      <c r="AJ1013" s="64" t="s">
        <v>35</v>
      </c>
      <c r="AK1013" s="65" t="s">
        <v>1208</v>
      </c>
      <c r="AL1013" s="65"/>
      <c r="AM1013" s="65" t="s">
        <v>1208</v>
      </c>
      <c r="AN1013" s="64"/>
      <c r="AO1013" s="66" t="str">
        <f t="shared" si="171"/>
        <v>1..1</v>
      </c>
      <c r="AP1013" s="66" t="str">
        <f t="shared" si="171"/>
        <v>1..1</v>
      </c>
      <c r="AQ1013" s="2" t="str">
        <f t="shared" si="171"/>
        <v>/rsm:CrossIndustryInvoice
/rsm:SupplyChainTradeTransaction
/ram:ApplicableHeaderTradeSettlement
/ram:SpecifiedTradeAllowanceCharge
/ram:CategoryTradeTax
/ram:TypeCode</v>
      </c>
      <c r="AR1013" s="75" t="str">
        <f t="shared" si="171"/>
        <v>/rsm:CrossIndustryInvoice/rsm:SupplyChainTradeTransaction/ram:ApplicableHeaderTradeSettlement/ram:SpecifiedTradeAllowanceCharge/ram:CategoryTradeTax/ram:TypeCode</v>
      </c>
      <c r="AS1013" s="66" t="s">
        <v>131</v>
      </c>
      <c r="AT1013" s="68"/>
      <c r="AU1013" s="66" t="str">
        <f t="shared" si="164"/>
        <v>0..1</v>
      </c>
      <c r="AV1013" s="66" t="s">
        <v>35</v>
      </c>
      <c r="AW1013" s="69" t="s">
        <v>805</v>
      </c>
      <c r="AX1013" s="7"/>
      <c r="AY1013" s="68" t="str">
        <f t="shared" si="165"/>
        <v>BASIC WL</v>
      </c>
      <c r="AZ1013" s="68" t="str">
        <f t="shared" si="165"/>
        <v>BASIC WL</v>
      </c>
      <c r="BA1013" s="1"/>
      <c r="BB1013" s="57"/>
      <c r="BE1013"/>
      <c r="BF1013" s="1"/>
      <c r="BG1013" s="1"/>
      <c r="BH1013" s="1"/>
      <c r="BI1013" s="1"/>
      <c r="BJ1013" s="1"/>
      <c r="BK1013" s="1"/>
      <c r="BL1013" s="1"/>
      <c r="BM1013" s="1"/>
      <c r="BN1013" s="1"/>
      <c r="BO1013" s="1"/>
      <c r="BP1013" s="1"/>
      <c r="BQ1013" s="1"/>
      <c r="BR1013" s="1"/>
      <c r="BS1013" s="1"/>
      <c r="BT1013" s="1"/>
      <c r="BU1013" s="1"/>
      <c r="BV1013" s="1"/>
      <c r="BW1013" s="1"/>
      <c r="BX1013" s="1"/>
      <c r="BY1013" s="1"/>
      <c r="BZ1013" s="1"/>
    </row>
    <row r="1014" spans="1:78" s="59" customFormat="1" ht="195" x14ac:dyDescent="0.2">
      <c r="A1014" s="45" t="str">
        <f t="shared" si="169"/>
        <v>YES</v>
      </c>
      <c r="B1014" s="45"/>
      <c r="C1014" s="45"/>
      <c r="D1014" s="213" t="s">
        <v>3431</v>
      </c>
      <c r="E1014" s="214" t="s">
        <v>4360</v>
      </c>
      <c r="F1014" s="312" t="s">
        <v>4360</v>
      </c>
      <c r="G1014" s="66">
        <f t="shared" si="166"/>
        <v>5</v>
      </c>
      <c r="H1014" s="66" t="s">
        <v>32</v>
      </c>
      <c r="I1014" s="64" t="s">
        <v>4361</v>
      </c>
      <c r="J1014" s="64" t="s">
        <v>4362</v>
      </c>
      <c r="K1014" s="65" t="s">
        <v>815</v>
      </c>
      <c r="L1014" s="65" t="s">
        <v>816</v>
      </c>
      <c r="M1014" s="65" t="s">
        <v>4363</v>
      </c>
      <c r="N1014" s="64" t="s">
        <v>128</v>
      </c>
      <c r="O1014" s="66" t="s">
        <v>32</v>
      </c>
      <c r="P1014" s="66" t="str">
        <f t="shared" si="170"/>
        <v>1..1</v>
      </c>
      <c r="Q1014" s="2" t="s">
        <v>4364</v>
      </c>
      <c r="R1014" s="75" t="s">
        <v>4365</v>
      </c>
      <c r="S1014" s="66" t="s">
        <v>35</v>
      </c>
      <c r="T1014" s="68" t="s">
        <v>56</v>
      </c>
      <c r="U1014" s="66" t="s">
        <v>42</v>
      </c>
      <c r="V1014" s="66" t="s">
        <v>35</v>
      </c>
      <c r="W1014" s="69" t="s">
        <v>35</v>
      </c>
      <c r="X1014" s="38"/>
      <c r="Y1014" s="68" t="s">
        <v>185</v>
      </c>
      <c r="Z1014" s="68" t="s">
        <v>185</v>
      </c>
      <c r="AA1014" s="4"/>
      <c r="AB1014" s="13" t="str">
        <f t="shared" si="167"/>
        <v>/rsm:CrossIndustryInvoice/rsm:SupplyChainTradeTransaction/ram:ApplicableHeaderTradeSettlement/ram:SpecifiedTradeAllowanceCharge/ram:CategoryTradeTax</v>
      </c>
      <c r="AC1014" s="13" t="str">
        <f t="shared" si="168"/>
        <v>/ram:CategoryCode</v>
      </c>
      <c r="AD1014" s="14">
        <f>COUNTIFS(R$4:R1014,AB1014)</f>
        <v>1</v>
      </c>
      <c r="AE1014" s="1"/>
      <c r="AF1014" s="214" t="str">
        <f t="shared" si="161"/>
        <v>BT-95</v>
      </c>
      <c r="AG1014" s="66">
        <f t="shared" si="162"/>
        <v>5</v>
      </c>
      <c r="AH1014" s="66" t="str">
        <f t="shared" si="163"/>
        <v>1..1</v>
      </c>
      <c r="AI1014" s="64" t="s">
        <v>4359</v>
      </c>
      <c r="AJ1014" s="64" t="s">
        <v>4366</v>
      </c>
      <c r="AK1014" s="65" t="s">
        <v>1221</v>
      </c>
      <c r="AL1014" s="65" t="s">
        <v>1222</v>
      </c>
      <c r="AM1014" s="65" t="s">
        <v>4367</v>
      </c>
      <c r="AN1014" s="64" t="s">
        <v>128</v>
      </c>
      <c r="AO1014" s="66" t="str">
        <f t="shared" si="171"/>
        <v>1..1</v>
      </c>
      <c r="AP1014" s="66" t="str">
        <f t="shared" si="171"/>
        <v>1..1</v>
      </c>
      <c r="AQ1014" s="2" t="str">
        <f t="shared" si="171"/>
        <v>/rsm:CrossIndustryInvoice
/rsm:SupplyChainTradeTransaction
/ram:ApplicableHeaderTradeSettlement
/ram:SpecifiedTradeAllowanceCharge
/ram:CategoryTradeTax
/ram:CategoryCode</v>
      </c>
      <c r="AR1014" s="75" t="str">
        <f t="shared" si="171"/>
        <v>/rsm:CrossIndustryInvoice/rsm:SupplyChainTradeTransaction/ram:ApplicableHeaderTradeSettlement/ram:SpecifiedTradeAllowanceCharge/ram:CategoryTradeTax/ram:CategoryCode</v>
      </c>
      <c r="AS1014" s="66" t="s">
        <v>35</v>
      </c>
      <c r="AT1014" s="68" t="s">
        <v>56</v>
      </c>
      <c r="AU1014" s="66" t="str">
        <f t="shared" si="164"/>
        <v>0..1</v>
      </c>
      <c r="AV1014" s="66" t="s">
        <v>35</v>
      </c>
      <c r="AW1014" s="69" t="s">
        <v>35</v>
      </c>
      <c r="AX1014" s="7"/>
      <c r="AY1014" s="68" t="str">
        <f t="shared" si="165"/>
        <v>BASIC WL</v>
      </c>
      <c r="AZ1014" s="68" t="str">
        <f t="shared" si="165"/>
        <v>BASIC WL</v>
      </c>
      <c r="BA1014" s="1"/>
      <c r="BB1014" s="57"/>
      <c r="BE1014"/>
      <c r="BF1014" s="1"/>
      <c r="BG1014" s="1"/>
      <c r="BH1014" s="1"/>
      <c r="BI1014" s="1"/>
      <c r="BJ1014" s="1"/>
      <c r="BK1014" s="1"/>
      <c r="BL1014" s="1"/>
      <c r="BM1014" s="1"/>
      <c r="BN1014" s="1"/>
      <c r="BO1014" s="1"/>
      <c r="BP1014" s="1"/>
      <c r="BQ1014" s="1"/>
      <c r="BR1014" s="1"/>
      <c r="BS1014" s="1"/>
      <c r="BT1014" s="1"/>
      <c r="BU1014" s="1"/>
      <c r="BV1014" s="1"/>
      <c r="BW1014" s="1"/>
      <c r="BX1014" s="1"/>
      <c r="BY1014" s="1"/>
      <c r="BZ1014" s="1"/>
    </row>
    <row r="1015" spans="1:78" s="59" customFormat="1" ht="105" x14ac:dyDescent="0.2">
      <c r="A1015" s="45" t="str">
        <f t="shared" si="169"/>
        <v>YES</v>
      </c>
      <c r="B1015" s="45"/>
      <c r="C1015" s="45"/>
      <c r="D1015" s="213" t="s">
        <v>3431</v>
      </c>
      <c r="E1015" s="214" t="s">
        <v>4368</v>
      </c>
      <c r="F1015" s="312" t="s">
        <v>4368</v>
      </c>
      <c r="G1015" s="66">
        <f t="shared" si="166"/>
        <v>5</v>
      </c>
      <c r="H1015" s="66" t="s">
        <v>42</v>
      </c>
      <c r="I1015" s="64" t="s">
        <v>4369</v>
      </c>
      <c r="J1015" s="64" t="s">
        <v>4370</v>
      </c>
      <c r="K1015" s="65"/>
      <c r="L1015" s="65" t="s">
        <v>826</v>
      </c>
      <c r="M1015" s="65" t="s">
        <v>35</v>
      </c>
      <c r="N1015" s="64" t="s">
        <v>1230</v>
      </c>
      <c r="O1015" s="66" t="s">
        <v>42</v>
      </c>
      <c r="P1015" s="66" t="str">
        <f t="shared" si="170"/>
        <v>0..1</v>
      </c>
      <c r="Q1015" s="2" t="s">
        <v>4371</v>
      </c>
      <c r="R1015" s="75" t="s">
        <v>4372</v>
      </c>
      <c r="S1015" s="66" t="s">
        <v>722</v>
      </c>
      <c r="T1015" s="68" t="s">
        <v>56</v>
      </c>
      <c r="U1015" s="66" t="s">
        <v>42</v>
      </c>
      <c r="V1015" s="66" t="s">
        <v>35</v>
      </c>
      <c r="W1015" s="69" t="s">
        <v>35</v>
      </c>
      <c r="X1015" s="38"/>
      <c r="Y1015" s="68" t="s">
        <v>185</v>
      </c>
      <c r="Z1015" s="68" t="s">
        <v>185</v>
      </c>
      <c r="AA1015" s="4"/>
      <c r="AB1015" s="13" t="str">
        <f t="shared" si="167"/>
        <v>/rsm:CrossIndustryInvoice/rsm:SupplyChainTradeTransaction/ram:ApplicableHeaderTradeSettlement/ram:SpecifiedTradeAllowanceCharge/ram:CategoryTradeTax</v>
      </c>
      <c r="AC1015" s="13" t="str">
        <f t="shared" si="168"/>
        <v>/ram:RateApplicablePercent</v>
      </c>
      <c r="AD1015" s="14">
        <f>COUNTIFS(R$4:R1015,AB1015)</f>
        <v>1</v>
      </c>
      <c r="AE1015" s="1"/>
      <c r="AF1015" s="214" t="str">
        <f t="shared" si="161"/>
        <v>BT-96</v>
      </c>
      <c r="AG1015" s="66">
        <f t="shared" si="162"/>
        <v>5</v>
      </c>
      <c r="AH1015" s="66" t="str">
        <f t="shared" si="163"/>
        <v>0..1</v>
      </c>
      <c r="AI1015" s="64" t="s">
        <v>4373</v>
      </c>
      <c r="AJ1015" s="64" t="s">
        <v>4374</v>
      </c>
      <c r="AK1015" s="65"/>
      <c r="AL1015" s="65" t="s">
        <v>1236</v>
      </c>
      <c r="AM1015" s="65" t="s">
        <v>35</v>
      </c>
      <c r="AN1015" s="64" t="s">
        <v>1237</v>
      </c>
      <c r="AO1015" s="66" t="str">
        <f t="shared" si="171"/>
        <v>0..1</v>
      </c>
      <c r="AP1015" s="66" t="str">
        <f t="shared" si="171"/>
        <v>0..1</v>
      </c>
      <c r="AQ1015" s="2" t="str">
        <f t="shared" si="171"/>
        <v>/rsm:CrossIndustryInvoice
/rsm:SupplyChainTradeTransaction
/ram:ApplicableHeaderTradeSettlement
/ram:SpecifiedTradeAllowanceCharge
/ram:CategoryTradeTax
/ram:RateApplicablePercent</v>
      </c>
      <c r="AR1015" s="75" t="str">
        <f t="shared" si="171"/>
        <v>/rsm:CrossIndustryInvoice/rsm:SupplyChainTradeTransaction/ram:ApplicableHeaderTradeSettlement/ram:SpecifiedTradeAllowanceCharge/ram:CategoryTradeTax/ram:RateApplicablePercent</v>
      </c>
      <c r="AS1015" s="66" t="s">
        <v>722</v>
      </c>
      <c r="AT1015" s="68" t="s">
        <v>56</v>
      </c>
      <c r="AU1015" s="66" t="str">
        <f t="shared" si="164"/>
        <v>0..1</v>
      </c>
      <c r="AV1015" s="66" t="s">
        <v>35</v>
      </c>
      <c r="AW1015" s="69" t="s">
        <v>35</v>
      </c>
      <c r="AX1015" s="7"/>
      <c r="AY1015" s="68" t="str">
        <f t="shared" si="165"/>
        <v>BASIC WL</v>
      </c>
      <c r="AZ1015" s="68" t="str">
        <f t="shared" si="165"/>
        <v>BASIC WL</v>
      </c>
      <c r="BA1015" s="1"/>
      <c r="BB1015" s="57"/>
      <c r="BE1015"/>
      <c r="BF1015" s="1"/>
      <c r="BG1015" s="1"/>
      <c r="BH1015" s="1"/>
      <c r="BI1015" s="1"/>
      <c r="BJ1015" s="1"/>
      <c r="BK1015" s="1"/>
      <c r="BL1015" s="1"/>
      <c r="BM1015" s="1"/>
      <c r="BN1015" s="1"/>
      <c r="BO1015" s="1"/>
      <c r="BP1015" s="1"/>
      <c r="BQ1015" s="1"/>
      <c r="BR1015" s="1"/>
      <c r="BS1015" s="1"/>
      <c r="BT1015" s="1"/>
      <c r="BU1015" s="1"/>
      <c r="BV1015" s="1"/>
      <c r="BW1015" s="1"/>
      <c r="BX1015" s="1"/>
      <c r="BY1015" s="1"/>
      <c r="BZ1015" s="1"/>
    </row>
    <row r="1016" spans="1:78" s="59" customFormat="1" ht="75" x14ac:dyDescent="0.2">
      <c r="A1016" s="45" t="str">
        <f t="shared" si="169"/>
        <v>NO</v>
      </c>
      <c r="B1016" s="45"/>
      <c r="C1016" s="45"/>
      <c r="D1016" s="211" t="s">
        <v>3431</v>
      </c>
      <c r="E1016" s="212" t="s">
        <v>4375</v>
      </c>
      <c r="F1016" s="311" t="e">
        <v>#N/A</v>
      </c>
      <c r="G1016" s="231">
        <f t="shared" si="166"/>
        <v>3</v>
      </c>
      <c r="H1016" s="231" t="s">
        <v>62</v>
      </c>
      <c r="I1016" s="232" t="s">
        <v>4376</v>
      </c>
      <c r="J1016" s="232" t="s">
        <v>4377</v>
      </c>
      <c r="K1016" s="233"/>
      <c r="L1016" s="233"/>
      <c r="M1016" s="233" t="s">
        <v>1363</v>
      </c>
      <c r="N1016" s="232"/>
      <c r="O1016" s="219" t="s">
        <v>62</v>
      </c>
      <c r="P1016" s="219" t="str">
        <f t="shared" si="170"/>
        <v>0..n</v>
      </c>
      <c r="Q1016" s="220" t="s">
        <v>4284</v>
      </c>
      <c r="R1016" s="221" t="s">
        <v>4285</v>
      </c>
      <c r="S1016" s="219" t="s">
        <v>35</v>
      </c>
      <c r="T1016" s="184"/>
      <c r="U1016" s="219" t="s">
        <v>62</v>
      </c>
      <c r="V1016" s="219" t="s">
        <v>1299</v>
      </c>
      <c r="W1016" s="222" t="s">
        <v>1363</v>
      </c>
      <c r="X1016" s="38"/>
      <c r="Y1016" s="184" t="s">
        <v>185</v>
      </c>
      <c r="Z1016" s="184" t="s">
        <v>185</v>
      </c>
      <c r="AA1016" s="4"/>
      <c r="AB1016" s="13" t="str">
        <f t="shared" si="167"/>
        <v>/rsm:CrossIndustryInvoice/rsm:SupplyChainTradeTransaction/ram:ApplicableHeaderTradeSettlement</v>
      </c>
      <c r="AC1016" s="13" t="str">
        <f t="shared" si="168"/>
        <v>/ram:SpecifiedTradeAllowanceCharge</v>
      </c>
      <c r="AD1016" s="14">
        <f>COUNTIFS(R$4:R1016,AB1016)</f>
        <v>1</v>
      </c>
      <c r="AE1016" s="1"/>
      <c r="AF1016" s="212" t="str">
        <f t="shared" si="161"/>
        <v>BG-21</v>
      </c>
      <c r="AG1016" s="231">
        <f t="shared" si="162"/>
        <v>3</v>
      </c>
      <c r="AH1016" s="231" t="str">
        <f t="shared" si="163"/>
        <v>0..n</v>
      </c>
      <c r="AI1016" s="232" t="s">
        <v>4378</v>
      </c>
      <c r="AJ1016" s="232" t="s">
        <v>4379</v>
      </c>
      <c r="AK1016" s="233"/>
      <c r="AL1016" s="233"/>
      <c r="AM1016" s="233" t="s">
        <v>1363</v>
      </c>
      <c r="AN1016" s="232"/>
      <c r="AO1016" s="219" t="str">
        <f t="shared" si="171"/>
        <v>0..n</v>
      </c>
      <c r="AP1016" s="219" t="str">
        <f t="shared" si="171"/>
        <v>0..n</v>
      </c>
      <c r="AQ1016" s="220" t="str">
        <f t="shared" si="171"/>
        <v>/rsm:CrossIndustryInvoice
/rsm:SupplyChainTradeTransaction
/ram:ApplicableHeaderTradeSettlement
/ram:SpecifiedTradeAllowanceCharge</v>
      </c>
      <c r="AR1016" s="221" t="str">
        <f t="shared" si="171"/>
        <v>/rsm:CrossIndustryInvoice/rsm:SupplyChainTradeTransaction/ram:ApplicableHeaderTradeSettlement/ram:SpecifiedTradeAllowanceCharge</v>
      </c>
      <c r="AS1016" s="219" t="s">
        <v>35</v>
      </c>
      <c r="AT1016" s="184"/>
      <c r="AU1016" s="219" t="str">
        <f t="shared" si="164"/>
        <v>0..n</v>
      </c>
      <c r="AV1016" s="219" t="s">
        <v>1299</v>
      </c>
      <c r="AW1016" s="222" t="s">
        <v>1363</v>
      </c>
      <c r="AX1016" s="7"/>
      <c r="AY1016" s="184" t="str">
        <f t="shared" si="165"/>
        <v>BASIC WL</v>
      </c>
      <c r="AZ1016" s="184" t="str">
        <f t="shared" si="165"/>
        <v>BASIC WL</v>
      </c>
      <c r="BA1016" s="1"/>
      <c r="BB1016" s="57"/>
      <c r="BE1016"/>
      <c r="BF1016" s="1"/>
      <c r="BG1016" s="1"/>
      <c r="BH1016" s="1"/>
      <c r="BI1016" s="1"/>
      <c r="BJ1016" s="1"/>
      <c r="BK1016" s="1"/>
      <c r="BL1016" s="1"/>
      <c r="BM1016" s="1"/>
      <c r="BN1016" s="1"/>
      <c r="BO1016" s="1"/>
      <c r="BP1016" s="1"/>
      <c r="BQ1016" s="1"/>
      <c r="BR1016" s="1"/>
      <c r="BS1016" s="1"/>
      <c r="BT1016" s="1"/>
      <c r="BU1016" s="1"/>
      <c r="BV1016" s="1"/>
      <c r="BW1016" s="1"/>
      <c r="BX1016" s="1"/>
      <c r="BY1016" s="1"/>
      <c r="BZ1016" s="1"/>
    </row>
    <row r="1017" spans="1:78" s="59" customFormat="1" ht="90" x14ac:dyDescent="0.2">
      <c r="A1017" s="45" t="str">
        <f t="shared" si="169"/>
        <v>NO</v>
      </c>
      <c r="B1017" s="45"/>
      <c r="C1017" s="45"/>
      <c r="D1017" s="213" t="s">
        <v>3431</v>
      </c>
      <c r="E1017" s="214" t="s">
        <v>4380</v>
      </c>
      <c r="F1017" s="312" t="e">
        <v>#N/A</v>
      </c>
      <c r="G1017" s="66">
        <f t="shared" si="166"/>
        <v>4</v>
      </c>
      <c r="H1017" s="66" t="s">
        <v>32</v>
      </c>
      <c r="I1017" s="97" t="s">
        <v>4290</v>
      </c>
      <c r="J1017" s="64" t="s">
        <v>35</v>
      </c>
      <c r="K1017" s="65"/>
      <c r="L1017" s="65"/>
      <c r="M1017" s="65" t="s">
        <v>35</v>
      </c>
      <c r="N1017" s="64"/>
      <c r="O1017" s="66" t="s">
        <v>32</v>
      </c>
      <c r="P1017" s="66" t="str">
        <f t="shared" si="170"/>
        <v>1..1</v>
      </c>
      <c r="Q1017" s="2" t="s">
        <v>4291</v>
      </c>
      <c r="R1017" s="75" t="s">
        <v>4292</v>
      </c>
      <c r="S1017" s="66" t="s">
        <v>35</v>
      </c>
      <c r="T1017" s="68" t="s">
        <v>35</v>
      </c>
      <c r="U1017" s="66" t="s">
        <v>42</v>
      </c>
      <c r="V1017" s="66" t="s">
        <v>35</v>
      </c>
      <c r="W1017" s="69" t="s">
        <v>35</v>
      </c>
      <c r="X1017" s="38"/>
      <c r="Y1017" s="68" t="s">
        <v>185</v>
      </c>
      <c r="Z1017" s="68" t="s">
        <v>185</v>
      </c>
      <c r="AA1017" s="4"/>
      <c r="AB1017" s="13" t="str">
        <f t="shared" si="167"/>
        <v>/rsm:CrossIndustryInvoice/rsm:SupplyChainTradeTransaction/ram:ApplicableHeaderTradeSettlement/ram:SpecifiedTradeAllowanceCharge</v>
      </c>
      <c r="AC1017" s="13" t="str">
        <f t="shared" si="168"/>
        <v>/ram:ChargeIndicator</v>
      </c>
      <c r="AD1017" s="14">
        <f>COUNTIFS(R$4:R1017,AB1017)</f>
        <v>2</v>
      </c>
      <c r="AE1017" s="1"/>
      <c r="AF1017" s="214" t="str">
        <f t="shared" si="161"/>
        <v>BG-21-0</v>
      </c>
      <c r="AG1017" s="66">
        <f t="shared" si="162"/>
        <v>4</v>
      </c>
      <c r="AH1017" s="66" t="str">
        <f t="shared" si="163"/>
        <v>1..1</v>
      </c>
      <c r="AI1017" s="97" t="s">
        <v>1308</v>
      </c>
      <c r="AJ1017" s="64" t="s">
        <v>35</v>
      </c>
      <c r="AK1017" s="65" t="s">
        <v>35</v>
      </c>
      <c r="AL1017" s="65"/>
      <c r="AM1017" s="65" t="s">
        <v>35</v>
      </c>
      <c r="AN1017" s="64"/>
      <c r="AO1017" s="66" t="str">
        <f t="shared" si="171"/>
        <v>1..1</v>
      </c>
      <c r="AP1017" s="66" t="str">
        <f t="shared" si="171"/>
        <v>1..1</v>
      </c>
      <c r="AQ1017" s="2" t="str">
        <f t="shared" si="171"/>
        <v>/rsm:CrossIndustryInvoice
/rsm:SupplyChainTradeTransaction
/ram:ApplicableHeaderTradeSettlement
/ram:SpecifiedTradeAllowanceCharge
/ram:ChargeIndicator</v>
      </c>
      <c r="AR1017" s="75" t="str">
        <f t="shared" si="171"/>
        <v>/rsm:CrossIndustryInvoice/rsm:SupplyChainTradeTransaction/ram:ApplicableHeaderTradeSettlement/ram:SpecifiedTradeAllowanceCharge/ram:ChargeIndicator</v>
      </c>
      <c r="AS1017" s="66" t="s">
        <v>35</v>
      </c>
      <c r="AT1017" s="68" t="s">
        <v>35</v>
      </c>
      <c r="AU1017" s="66" t="str">
        <f t="shared" si="164"/>
        <v>0..1</v>
      </c>
      <c r="AV1017" s="66" t="s">
        <v>35</v>
      </c>
      <c r="AW1017" s="69" t="s">
        <v>35</v>
      </c>
      <c r="AX1017" s="7"/>
      <c r="AY1017" s="68" t="str">
        <f t="shared" si="165"/>
        <v>BASIC WL</v>
      </c>
      <c r="AZ1017" s="68" t="str">
        <f t="shared" si="165"/>
        <v>BASIC WL</v>
      </c>
      <c r="BA1017" s="1"/>
      <c r="BB1017" s="57"/>
      <c r="BE1017"/>
      <c r="BF1017" s="1"/>
      <c r="BG1017" s="1"/>
      <c r="BH1017" s="1"/>
      <c r="BI1017" s="1"/>
      <c r="BJ1017" s="1"/>
      <c r="BK1017" s="1"/>
      <c r="BL1017" s="1"/>
      <c r="BM1017" s="1"/>
      <c r="BN1017" s="1"/>
      <c r="BO1017" s="1"/>
      <c r="BP1017" s="1"/>
      <c r="BQ1017" s="1"/>
      <c r="BR1017" s="1"/>
      <c r="BS1017" s="1"/>
      <c r="BT1017" s="1"/>
      <c r="BU1017" s="1"/>
      <c r="BV1017" s="1"/>
      <c r="BW1017" s="1"/>
      <c r="BX1017" s="1"/>
      <c r="BY1017" s="1"/>
      <c r="BZ1017" s="1"/>
    </row>
    <row r="1018" spans="1:78" s="59" customFormat="1" ht="105" x14ac:dyDescent="0.2">
      <c r="A1018" s="45" t="str">
        <f t="shared" si="169"/>
        <v>NO</v>
      </c>
      <c r="B1018" s="45"/>
      <c r="C1018" s="45"/>
      <c r="D1018" s="213" t="s">
        <v>3431</v>
      </c>
      <c r="E1018" s="214" t="s">
        <v>4381</v>
      </c>
      <c r="F1018" s="312" t="e">
        <v>#N/A</v>
      </c>
      <c r="G1018" s="66">
        <f t="shared" si="166"/>
        <v>5</v>
      </c>
      <c r="H1018" s="66" t="s">
        <v>32</v>
      </c>
      <c r="I1018" s="97" t="s">
        <v>4382</v>
      </c>
      <c r="J1018" s="64"/>
      <c r="K1018" s="65" t="s">
        <v>750</v>
      </c>
      <c r="L1018" s="65"/>
      <c r="M1018" s="65" t="s">
        <v>750</v>
      </c>
      <c r="N1018" s="64"/>
      <c r="O1018" s="66" t="s">
        <v>32</v>
      </c>
      <c r="P1018" s="66" t="str">
        <f t="shared" si="170"/>
        <v>1..1</v>
      </c>
      <c r="Q1018" s="2" t="s">
        <v>4295</v>
      </c>
      <c r="R1018" s="75" t="s">
        <v>4296</v>
      </c>
      <c r="S1018" s="66" t="s">
        <v>35</v>
      </c>
      <c r="T1018" s="68" t="s">
        <v>35</v>
      </c>
      <c r="U1018" s="66" t="s">
        <v>32</v>
      </c>
      <c r="V1018" s="66" t="s">
        <v>35</v>
      </c>
      <c r="W1018" s="69" t="s">
        <v>750</v>
      </c>
      <c r="X1018" s="38"/>
      <c r="Y1018" s="68" t="s">
        <v>185</v>
      </c>
      <c r="Z1018" s="68" t="s">
        <v>185</v>
      </c>
      <c r="AA1018" s="4"/>
      <c r="AB1018" s="13" t="str">
        <f t="shared" si="167"/>
        <v>/rsm:CrossIndustryInvoice/rsm:SupplyChainTradeTransaction/ram:ApplicableHeaderTradeSettlement/ram:SpecifiedTradeAllowanceCharge/ram:ChargeIndicator</v>
      </c>
      <c r="AC1018" s="13" t="str">
        <f t="shared" si="168"/>
        <v>/udt:Indicator</v>
      </c>
      <c r="AD1018" s="14">
        <f>COUNTIFS(R$4:R1018,AB1018)</f>
        <v>2</v>
      </c>
      <c r="AE1018" s="1"/>
      <c r="AF1018" s="214" t="str">
        <f t="shared" si="161"/>
        <v>BG-21-1</v>
      </c>
      <c r="AG1018" s="66">
        <f t="shared" si="162"/>
        <v>5</v>
      </c>
      <c r="AH1018" s="66" t="str">
        <f t="shared" si="163"/>
        <v>1..1</v>
      </c>
      <c r="AI1018" s="97" t="s">
        <v>1314</v>
      </c>
      <c r="AJ1018" s="64" t="s">
        <v>35</v>
      </c>
      <c r="AK1018" s="65" t="s">
        <v>1371</v>
      </c>
      <c r="AL1018" s="65"/>
      <c r="AM1018" s="65" t="s">
        <v>1371</v>
      </c>
      <c r="AN1018" s="64"/>
      <c r="AO1018" s="66" t="str">
        <f t="shared" si="171"/>
        <v>1..1</v>
      </c>
      <c r="AP1018" s="66" t="str">
        <f t="shared" si="171"/>
        <v>1..1</v>
      </c>
      <c r="AQ1018" s="2" t="str">
        <f t="shared" si="171"/>
        <v>/rsm:CrossIndustryInvoice
/rsm:SupplyChainTradeTransaction
/ram:ApplicableHeaderTradeSettlement
/ram:SpecifiedTradeAllowanceCharge
/ram:ChargeIndicator
/udt:Indicator</v>
      </c>
      <c r="AR1018" s="75" t="str">
        <f t="shared" si="171"/>
        <v>/rsm:CrossIndustryInvoice/rsm:SupplyChainTradeTransaction/ram:ApplicableHeaderTradeSettlement/ram:SpecifiedTradeAllowanceCharge/ram:ChargeIndicator/udt:Indicator</v>
      </c>
      <c r="AS1018" s="66" t="s">
        <v>35</v>
      </c>
      <c r="AT1018" s="68" t="s">
        <v>35</v>
      </c>
      <c r="AU1018" s="66" t="str">
        <f t="shared" si="164"/>
        <v>1..1</v>
      </c>
      <c r="AV1018" s="66" t="s">
        <v>35</v>
      </c>
      <c r="AW1018" s="69" t="s">
        <v>750</v>
      </c>
      <c r="AX1018" s="7"/>
      <c r="AY1018" s="68" t="str">
        <f t="shared" si="165"/>
        <v>BASIC WL</v>
      </c>
      <c r="AZ1018" s="68" t="str">
        <f t="shared" si="165"/>
        <v>BASIC WL</v>
      </c>
      <c r="BA1018" s="1"/>
      <c r="BB1018" s="57"/>
      <c r="BE1018"/>
      <c r="BF1018" s="1"/>
      <c r="BG1018" s="1"/>
      <c r="BH1018" s="1"/>
      <c r="BI1018" s="1"/>
      <c r="BJ1018" s="1"/>
      <c r="BK1018" s="1"/>
      <c r="BL1018" s="1"/>
      <c r="BM1018" s="1"/>
      <c r="BN1018" s="1"/>
      <c r="BO1018" s="1"/>
      <c r="BP1018" s="1"/>
      <c r="BQ1018" s="1"/>
      <c r="BR1018" s="1"/>
      <c r="BS1018" s="1"/>
      <c r="BT1018" s="1"/>
      <c r="BU1018" s="1"/>
      <c r="BV1018" s="1"/>
      <c r="BW1018" s="1"/>
      <c r="BX1018" s="1"/>
      <c r="BY1018" s="1"/>
      <c r="BZ1018" s="1"/>
    </row>
    <row r="1019" spans="1:78" s="59" customFormat="1" ht="90" x14ac:dyDescent="0.2">
      <c r="A1019" s="45" t="str">
        <f t="shared" si="169"/>
        <v>EXT</v>
      </c>
      <c r="B1019" s="45"/>
      <c r="C1019" s="45"/>
      <c r="D1019" s="215" t="s">
        <v>3431</v>
      </c>
      <c r="E1019" s="61" t="s">
        <v>41</v>
      </c>
      <c r="F1019" s="282" t="e">
        <v>#N/A</v>
      </c>
      <c r="G1019" s="62">
        <f t="shared" si="166"/>
        <v>4</v>
      </c>
      <c r="H1019" s="62" t="s">
        <v>42</v>
      </c>
      <c r="I1019" s="64" t="s">
        <v>4383</v>
      </c>
      <c r="J1019" s="64" t="s">
        <v>4298</v>
      </c>
      <c r="K1019" s="65"/>
      <c r="L1019" s="65"/>
      <c r="M1019" s="65"/>
      <c r="N1019" s="64"/>
      <c r="O1019" s="66" t="s">
        <v>42</v>
      </c>
      <c r="P1019" s="66" t="str">
        <f t="shared" si="170"/>
        <v>0..1</v>
      </c>
      <c r="Q1019" s="6" t="s">
        <v>4299</v>
      </c>
      <c r="R1019" s="67" t="s">
        <v>4300</v>
      </c>
      <c r="S1019" s="66"/>
      <c r="T1019" s="68"/>
      <c r="U1019" s="62" t="s">
        <v>42</v>
      </c>
      <c r="V1019" s="66"/>
      <c r="W1019" s="69"/>
      <c r="X1019" s="38"/>
      <c r="Y1019" s="70" t="s">
        <v>47</v>
      </c>
      <c r="Z1019" s="70" t="s">
        <v>47</v>
      </c>
      <c r="AA1019" s="4"/>
      <c r="AB1019" s="13" t="str">
        <f t="shared" si="167"/>
        <v>/rsm:CrossIndustryInvoice/rsm:SupplyChainTradeTransaction/ram:ApplicableHeaderTradeSettlement/ram:SpecifiedTradeAllowanceCharge</v>
      </c>
      <c r="AC1019" s="13" t="str">
        <f t="shared" si="168"/>
        <v>/ram:SequenceNumeric</v>
      </c>
      <c r="AD1019" s="14">
        <f>COUNTIFS(R$4:R1019,AB1019)</f>
        <v>2</v>
      </c>
      <c r="AE1019" s="1"/>
      <c r="AF1019" s="61" t="str">
        <f t="shared" si="161"/>
        <v>EXT</v>
      </c>
      <c r="AG1019" s="62">
        <f t="shared" si="162"/>
        <v>4</v>
      </c>
      <c r="AH1019" s="62" t="str">
        <f t="shared" si="163"/>
        <v>0..1</v>
      </c>
      <c r="AI1019" s="64" t="s">
        <v>4301</v>
      </c>
      <c r="AJ1019" s="64"/>
      <c r="AK1019" s="65"/>
      <c r="AL1019" s="65"/>
      <c r="AM1019" s="65"/>
      <c r="AN1019" s="64"/>
      <c r="AO1019" s="66" t="str">
        <f t="shared" si="171"/>
        <v>0..1</v>
      </c>
      <c r="AP1019" s="66" t="str">
        <f t="shared" si="171"/>
        <v>0..1</v>
      </c>
      <c r="AQ1019" s="6" t="str">
        <f t="shared" si="171"/>
        <v>/rsm:CrossIndustryInvoice
/rsm:SupplyChainTradeTransaction
/ram:ApplicableHeaderTradeSettlement
/ram:SpecifiedTradeAllowanceCharge
/ram:SequenceNumeric</v>
      </c>
      <c r="AR1019" s="67" t="str">
        <f t="shared" si="171"/>
        <v>/rsm:CrossIndustryInvoice/rsm:SupplyChainTradeTransaction/ram:ApplicableHeaderTradeSettlement/ram:SpecifiedTradeAllowanceCharge/ram:SequenceNumeric</v>
      </c>
      <c r="AS1019" s="66"/>
      <c r="AT1019" s="68"/>
      <c r="AU1019" s="62" t="str">
        <f t="shared" si="164"/>
        <v>0..1</v>
      </c>
      <c r="AV1019" s="66"/>
      <c r="AW1019" s="69"/>
      <c r="AX1019" s="7"/>
      <c r="AY1019" s="70" t="str">
        <f t="shared" si="165"/>
        <v>EXTENDED</v>
      </c>
      <c r="AZ1019" s="70" t="str">
        <f t="shared" si="165"/>
        <v>EXTENDED</v>
      </c>
      <c r="BA1019" s="1"/>
      <c r="BB1019" s="57"/>
      <c r="BE1019"/>
      <c r="BF1019" s="1"/>
      <c r="BG1019" s="1"/>
      <c r="BH1019" s="1"/>
      <c r="BI1019" s="1"/>
      <c r="BJ1019" s="1"/>
      <c r="BK1019" s="1"/>
      <c r="BL1019" s="1"/>
      <c r="BM1019" s="1"/>
      <c r="BN1019" s="1"/>
      <c r="BO1019" s="1"/>
      <c r="BP1019" s="1"/>
      <c r="BQ1019" s="1"/>
      <c r="BR1019" s="1"/>
      <c r="BS1019" s="1"/>
      <c r="BT1019" s="1"/>
      <c r="BU1019" s="1"/>
      <c r="BV1019" s="1"/>
      <c r="BW1019" s="1"/>
      <c r="BX1019" s="1"/>
      <c r="BY1019" s="1"/>
      <c r="BZ1019" s="1"/>
    </row>
    <row r="1020" spans="1:78" s="59" customFormat="1" ht="90" x14ac:dyDescent="0.2">
      <c r="A1020" s="45" t="str">
        <f t="shared" si="169"/>
        <v>YES</v>
      </c>
      <c r="B1020" s="45"/>
      <c r="C1020" s="45"/>
      <c r="D1020" s="213" t="s">
        <v>3431</v>
      </c>
      <c r="E1020" s="214" t="s">
        <v>4384</v>
      </c>
      <c r="F1020" s="312" t="s">
        <v>4302</v>
      </c>
      <c r="G1020" s="66">
        <f t="shared" si="166"/>
        <v>4</v>
      </c>
      <c r="H1020" s="66" t="s">
        <v>42</v>
      </c>
      <c r="I1020" s="64" t="s">
        <v>4385</v>
      </c>
      <c r="J1020" s="64" t="s">
        <v>4386</v>
      </c>
      <c r="K1020" s="65"/>
      <c r="L1020" s="65" t="s">
        <v>826</v>
      </c>
      <c r="M1020" s="65" t="s">
        <v>35</v>
      </c>
      <c r="N1020" s="64" t="s">
        <v>1230</v>
      </c>
      <c r="O1020" s="66" t="s">
        <v>42</v>
      </c>
      <c r="P1020" s="66" t="str">
        <f t="shared" si="170"/>
        <v>0..1</v>
      </c>
      <c r="Q1020" s="2" t="s">
        <v>4305</v>
      </c>
      <c r="R1020" s="75" t="s">
        <v>4306</v>
      </c>
      <c r="S1020" s="66" t="s">
        <v>722</v>
      </c>
      <c r="T1020" s="68" t="s">
        <v>56</v>
      </c>
      <c r="U1020" s="66" t="s">
        <v>42</v>
      </c>
      <c r="V1020" s="66" t="s">
        <v>35</v>
      </c>
      <c r="W1020" s="69" t="s">
        <v>35</v>
      </c>
      <c r="X1020" s="38"/>
      <c r="Y1020" s="68" t="s">
        <v>185</v>
      </c>
      <c r="Z1020" s="68" t="s">
        <v>185</v>
      </c>
      <c r="AA1020" s="4"/>
      <c r="AB1020" s="13" t="str">
        <f t="shared" si="167"/>
        <v>/rsm:CrossIndustryInvoice/rsm:SupplyChainTradeTransaction/ram:ApplicableHeaderTradeSettlement/ram:SpecifiedTradeAllowanceCharge</v>
      </c>
      <c r="AC1020" s="13" t="str">
        <f t="shared" si="168"/>
        <v>/ram:CalculationPercent</v>
      </c>
      <c r="AD1020" s="14">
        <f>COUNTIFS(R$4:R1020,AB1020)</f>
        <v>2</v>
      </c>
      <c r="AE1020" s="1"/>
      <c r="AF1020" s="214" t="str">
        <f t="shared" si="161"/>
        <v>BT-101</v>
      </c>
      <c r="AG1020" s="66">
        <f t="shared" si="162"/>
        <v>4</v>
      </c>
      <c r="AH1020" s="66" t="str">
        <f t="shared" si="163"/>
        <v>0..1</v>
      </c>
      <c r="AI1020" s="64" t="s">
        <v>4387</v>
      </c>
      <c r="AJ1020" s="64" t="s">
        <v>4388</v>
      </c>
      <c r="AK1020" s="65"/>
      <c r="AL1020" s="65" t="s">
        <v>1236</v>
      </c>
      <c r="AM1020" s="65" t="s">
        <v>35</v>
      </c>
      <c r="AN1020" s="64" t="s">
        <v>1237</v>
      </c>
      <c r="AO1020" s="66" t="str">
        <f t="shared" si="171"/>
        <v>0..1</v>
      </c>
      <c r="AP1020" s="66" t="str">
        <f t="shared" si="171"/>
        <v>0..1</v>
      </c>
      <c r="AQ1020" s="2" t="str">
        <f t="shared" si="171"/>
        <v>/rsm:CrossIndustryInvoice
/rsm:SupplyChainTradeTransaction
/ram:ApplicableHeaderTradeSettlement
/ram:SpecifiedTradeAllowanceCharge
/ram:CalculationPercent</v>
      </c>
      <c r="AR1020" s="75" t="str">
        <f t="shared" si="171"/>
        <v>/rsm:CrossIndustryInvoice/rsm:SupplyChainTradeTransaction/ram:ApplicableHeaderTradeSettlement/ram:SpecifiedTradeAllowanceCharge/ram:CalculationPercent</v>
      </c>
      <c r="AS1020" s="66" t="s">
        <v>722</v>
      </c>
      <c r="AT1020" s="68" t="s">
        <v>56</v>
      </c>
      <c r="AU1020" s="66" t="str">
        <f t="shared" si="164"/>
        <v>0..1</v>
      </c>
      <c r="AV1020" s="66" t="s">
        <v>35</v>
      </c>
      <c r="AW1020" s="69" t="s">
        <v>35</v>
      </c>
      <c r="AX1020" s="7"/>
      <c r="AY1020" s="68" t="str">
        <f t="shared" si="165"/>
        <v>BASIC WL</v>
      </c>
      <c r="AZ1020" s="68" t="str">
        <f t="shared" si="165"/>
        <v>BASIC WL</v>
      </c>
      <c r="BA1020" s="1"/>
      <c r="BB1020" s="57"/>
      <c r="BE1020"/>
      <c r="BF1020" s="1"/>
      <c r="BG1020" s="1"/>
      <c r="BH1020" s="1"/>
      <c r="BI1020" s="1"/>
      <c r="BJ1020" s="1"/>
      <c r="BK1020" s="1"/>
      <c r="BL1020" s="1"/>
      <c r="BM1020" s="1"/>
      <c r="BN1020" s="1"/>
      <c r="BO1020" s="1"/>
      <c r="BP1020" s="1"/>
      <c r="BQ1020" s="1"/>
      <c r="BR1020" s="1"/>
      <c r="BS1020" s="1"/>
      <c r="BT1020" s="1"/>
      <c r="BU1020" s="1"/>
      <c r="BV1020" s="1"/>
      <c r="BW1020" s="1"/>
      <c r="BX1020" s="1"/>
      <c r="BY1020" s="1"/>
      <c r="BZ1020" s="1"/>
    </row>
    <row r="1021" spans="1:78" s="59" customFormat="1" ht="90" x14ac:dyDescent="0.2">
      <c r="A1021" s="45" t="str">
        <f t="shared" si="169"/>
        <v>YES</v>
      </c>
      <c r="B1021" s="45"/>
      <c r="C1021" s="45"/>
      <c r="D1021" s="213" t="s">
        <v>3431</v>
      </c>
      <c r="E1021" s="214" t="s">
        <v>4389</v>
      </c>
      <c r="F1021" s="312" t="s">
        <v>4309</v>
      </c>
      <c r="G1021" s="66">
        <f t="shared" si="166"/>
        <v>4</v>
      </c>
      <c r="H1021" s="66" t="s">
        <v>42</v>
      </c>
      <c r="I1021" s="64" t="s">
        <v>4390</v>
      </c>
      <c r="J1021" s="64" t="s">
        <v>4391</v>
      </c>
      <c r="K1021" s="65"/>
      <c r="L1021" s="65"/>
      <c r="M1021" s="65" t="s">
        <v>35</v>
      </c>
      <c r="N1021" s="64" t="s">
        <v>1325</v>
      </c>
      <c r="O1021" s="66" t="s">
        <v>42</v>
      </c>
      <c r="P1021" s="66" t="str">
        <f t="shared" si="170"/>
        <v>0..1</v>
      </c>
      <c r="Q1021" s="2" t="s">
        <v>4312</v>
      </c>
      <c r="R1021" s="75" t="s">
        <v>4313</v>
      </c>
      <c r="S1021" s="66" t="s">
        <v>163</v>
      </c>
      <c r="T1021" s="68" t="s">
        <v>56</v>
      </c>
      <c r="U1021" s="66" t="s">
        <v>42</v>
      </c>
      <c r="V1021" s="66" t="s">
        <v>35</v>
      </c>
      <c r="W1021" s="69" t="s">
        <v>35</v>
      </c>
      <c r="X1021" s="38"/>
      <c r="Y1021" s="68" t="s">
        <v>185</v>
      </c>
      <c r="Z1021" s="68" t="s">
        <v>185</v>
      </c>
      <c r="AA1021" s="4"/>
      <c r="AB1021" s="13" t="str">
        <f t="shared" si="167"/>
        <v>/rsm:CrossIndustryInvoice/rsm:SupplyChainTradeTransaction/ram:ApplicableHeaderTradeSettlement/ram:SpecifiedTradeAllowanceCharge</v>
      </c>
      <c r="AC1021" s="13" t="str">
        <f t="shared" si="168"/>
        <v>/ram:BasisAmount</v>
      </c>
      <c r="AD1021" s="14">
        <f>COUNTIFS(R$4:R1021,AB1021)</f>
        <v>2</v>
      </c>
      <c r="AE1021" s="1"/>
      <c r="AF1021" s="214" t="str">
        <f t="shared" si="161"/>
        <v>BT-100</v>
      </c>
      <c r="AG1021" s="66">
        <f t="shared" si="162"/>
        <v>4</v>
      </c>
      <c r="AH1021" s="66" t="str">
        <f t="shared" si="163"/>
        <v>0..1</v>
      </c>
      <c r="AI1021" s="64" t="s">
        <v>4392</v>
      </c>
      <c r="AJ1021" s="64" t="s">
        <v>4393</v>
      </c>
      <c r="AK1021" s="65"/>
      <c r="AL1021" s="65"/>
      <c r="AM1021" s="65" t="s">
        <v>35</v>
      </c>
      <c r="AN1021" s="64" t="s">
        <v>1330</v>
      </c>
      <c r="AO1021" s="66" t="str">
        <f t="shared" si="171"/>
        <v>0..1</v>
      </c>
      <c r="AP1021" s="66" t="str">
        <f t="shared" si="171"/>
        <v>0..1</v>
      </c>
      <c r="AQ1021" s="2" t="str">
        <f t="shared" si="171"/>
        <v>/rsm:CrossIndustryInvoice
/rsm:SupplyChainTradeTransaction
/ram:ApplicableHeaderTradeSettlement
/ram:SpecifiedTradeAllowanceCharge
/ram:BasisAmount</v>
      </c>
      <c r="AR1021" s="75" t="str">
        <f t="shared" si="171"/>
        <v>/rsm:CrossIndustryInvoice/rsm:SupplyChainTradeTransaction/ram:ApplicableHeaderTradeSettlement/ram:SpecifiedTradeAllowanceCharge/ram:BasisAmount</v>
      </c>
      <c r="AS1021" s="66" t="s">
        <v>163</v>
      </c>
      <c r="AT1021" s="68" t="s">
        <v>56</v>
      </c>
      <c r="AU1021" s="66" t="str">
        <f t="shared" si="164"/>
        <v>0..1</v>
      </c>
      <c r="AV1021" s="66" t="s">
        <v>35</v>
      </c>
      <c r="AW1021" s="69" t="s">
        <v>35</v>
      </c>
      <c r="AX1021" s="7"/>
      <c r="AY1021" s="68" t="str">
        <f t="shared" si="165"/>
        <v>BASIC WL</v>
      </c>
      <c r="AZ1021" s="68" t="str">
        <f t="shared" si="165"/>
        <v>BASIC WL</v>
      </c>
      <c r="BA1021" s="1"/>
      <c r="BB1021" s="57"/>
      <c r="BE1021"/>
      <c r="BF1021" s="1"/>
      <c r="BG1021" s="1"/>
      <c r="BH1021" s="1"/>
      <c r="BI1021" s="1"/>
      <c r="BJ1021" s="1"/>
      <c r="BK1021" s="1"/>
      <c r="BL1021" s="1"/>
      <c r="BM1021" s="1"/>
      <c r="BN1021" s="1"/>
      <c r="BO1021" s="1"/>
      <c r="BP1021" s="1"/>
      <c r="BQ1021" s="1"/>
      <c r="BR1021" s="1"/>
      <c r="BS1021" s="1"/>
      <c r="BT1021" s="1"/>
      <c r="BU1021" s="1"/>
      <c r="BV1021" s="1"/>
      <c r="BW1021" s="1"/>
      <c r="BX1021" s="1"/>
      <c r="BY1021" s="1"/>
      <c r="BZ1021" s="1"/>
    </row>
    <row r="1022" spans="1:78" s="59" customFormat="1" ht="90" x14ac:dyDescent="0.2">
      <c r="A1022" s="45" t="str">
        <f t="shared" si="169"/>
        <v>EXT</v>
      </c>
      <c r="B1022" s="45"/>
      <c r="C1022" s="45"/>
      <c r="D1022" s="215" t="s">
        <v>3431</v>
      </c>
      <c r="E1022" s="61" t="s">
        <v>41</v>
      </c>
      <c r="F1022" s="282" t="e">
        <v>#N/A</v>
      </c>
      <c r="G1022" s="62">
        <f t="shared" si="166"/>
        <v>4</v>
      </c>
      <c r="H1022" s="62" t="s">
        <v>42</v>
      </c>
      <c r="I1022" s="64" t="s">
        <v>4316</v>
      </c>
      <c r="J1022" s="234" t="s">
        <v>4317</v>
      </c>
      <c r="K1022" s="65"/>
      <c r="L1022" s="65"/>
      <c r="M1022" s="65"/>
      <c r="N1022" s="64"/>
      <c r="O1022" s="66" t="s">
        <v>42</v>
      </c>
      <c r="P1022" s="66" t="str">
        <f t="shared" si="170"/>
        <v>0..1</v>
      </c>
      <c r="Q1022" s="6" t="s">
        <v>4318</v>
      </c>
      <c r="R1022" s="67" t="s">
        <v>4319</v>
      </c>
      <c r="S1022" s="66" t="s">
        <v>520</v>
      </c>
      <c r="T1022" s="68" t="s">
        <v>56</v>
      </c>
      <c r="U1022" s="62" t="s">
        <v>42</v>
      </c>
      <c r="V1022" s="66"/>
      <c r="W1022" s="69"/>
      <c r="X1022" s="38"/>
      <c r="Y1022" s="70" t="s">
        <v>47</v>
      </c>
      <c r="Z1022" s="70" t="s">
        <v>47</v>
      </c>
      <c r="AA1022" s="4"/>
      <c r="AB1022" s="13" t="str">
        <f t="shared" si="167"/>
        <v>/rsm:CrossIndustryInvoice/rsm:SupplyChainTradeTransaction/ram:ApplicableHeaderTradeSettlement/ram:SpecifiedTradeAllowanceCharge</v>
      </c>
      <c r="AC1022" s="13" t="str">
        <f t="shared" si="168"/>
        <v>/ram:BasisQuantity</v>
      </c>
      <c r="AD1022" s="14">
        <f>COUNTIFS(R$4:R1022,AB1022)</f>
        <v>2</v>
      </c>
      <c r="AE1022" s="1"/>
      <c r="AF1022" s="61" t="str">
        <f t="shared" si="161"/>
        <v>EXT</v>
      </c>
      <c r="AG1022" s="62">
        <f t="shared" si="162"/>
        <v>4</v>
      </c>
      <c r="AH1022" s="62" t="str">
        <f t="shared" si="163"/>
        <v>0..1</v>
      </c>
      <c r="AI1022" s="64" t="s">
        <v>4320</v>
      </c>
      <c r="AJ1022" s="234"/>
      <c r="AK1022" s="65"/>
      <c r="AL1022" s="65"/>
      <c r="AM1022" s="65"/>
      <c r="AN1022" s="64"/>
      <c r="AO1022" s="66" t="str">
        <f t="shared" si="171"/>
        <v>0..1</v>
      </c>
      <c r="AP1022" s="66" t="str">
        <f t="shared" si="171"/>
        <v>0..1</v>
      </c>
      <c r="AQ1022" s="6" t="str">
        <f t="shared" si="171"/>
        <v>/rsm:CrossIndustryInvoice
/rsm:SupplyChainTradeTransaction
/ram:ApplicableHeaderTradeSettlement
/ram:SpecifiedTradeAllowanceCharge
/ram:BasisQuantity</v>
      </c>
      <c r="AR1022" s="67" t="str">
        <f t="shared" si="171"/>
        <v>/rsm:CrossIndustryInvoice/rsm:SupplyChainTradeTransaction/ram:ApplicableHeaderTradeSettlement/ram:SpecifiedTradeAllowanceCharge/ram:BasisQuantity</v>
      </c>
      <c r="AS1022" s="66" t="s">
        <v>520</v>
      </c>
      <c r="AT1022" s="68" t="s">
        <v>56</v>
      </c>
      <c r="AU1022" s="62" t="str">
        <f t="shared" si="164"/>
        <v>0..1</v>
      </c>
      <c r="AV1022" s="66"/>
      <c r="AW1022" s="69"/>
      <c r="AX1022" s="7"/>
      <c r="AY1022" s="70" t="str">
        <f t="shared" si="165"/>
        <v>EXTENDED</v>
      </c>
      <c r="AZ1022" s="70" t="str">
        <f t="shared" si="165"/>
        <v>EXTENDED</v>
      </c>
      <c r="BA1022" s="1"/>
      <c r="BB1022" s="57"/>
      <c r="BE1022"/>
      <c r="BF1022" s="1"/>
      <c r="BG1022" s="1"/>
      <c r="BH1022" s="1"/>
      <c r="BI1022" s="1"/>
      <c r="BJ1022" s="1"/>
      <c r="BK1022" s="1"/>
      <c r="BL1022" s="1"/>
      <c r="BM1022" s="1"/>
      <c r="BN1022" s="1"/>
      <c r="BO1022" s="1"/>
      <c r="BP1022" s="1"/>
      <c r="BQ1022" s="1"/>
      <c r="BR1022" s="1"/>
      <c r="BS1022" s="1"/>
      <c r="BT1022" s="1"/>
      <c r="BU1022" s="1"/>
      <c r="BV1022" s="1"/>
      <c r="BW1022" s="1"/>
      <c r="BX1022" s="1"/>
      <c r="BY1022" s="1"/>
      <c r="BZ1022" s="1"/>
    </row>
    <row r="1023" spans="1:78" s="59" customFormat="1" ht="105" x14ac:dyDescent="0.2">
      <c r="A1023" s="45" t="str">
        <f t="shared" si="169"/>
        <v>EXT</v>
      </c>
      <c r="B1023" s="45"/>
      <c r="C1023" s="45"/>
      <c r="D1023" s="215" t="s">
        <v>3431</v>
      </c>
      <c r="E1023" s="61" t="s">
        <v>41</v>
      </c>
      <c r="F1023" s="282" t="e">
        <v>#N/A</v>
      </c>
      <c r="G1023" s="62">
        <f t="shared" si="166"/>
        <v>5</v>
      </c>
      <c r="H1023" s="62" t="s">
        <v>42</v>
      </c>
      <c r="I1023" s="64" t="s">
        <v>522</v>
      </c>
      <c r="J1023" s="64"/>
      <c r="K1023" s="65"/>
      <c r="L1023" s="65"/>
      <c r="M1023" s="65"/>
      <c r="N1023" s="64"/>
      <c r="O1023" s="66" t="s">
        <v>42</v>
      </c>
      <c r="P1023" s="66" t="str">
        <f t="shared" si="170"/>
        <v>0..1</v>
      </c>
      <c r="Q1023" s="6" t="s">
        <v>4321</v>
      </c>
      <c r="R1023" s="67" t="s">
        <v>4322</v>
      </c>
      <c r="S1023" s="66"/>
      <c r="T1023" s="68" t="s">
        <v>163</v>
      </c>
      <c r="U1023" s="62" t="s">
        <v>42</v>
      </c>
      <c r="V1023" s="66"/>
      <c r="W1023" s="69"/>
      <c r="X1023" s="38"/>
      <c r="Y1023" s="70" t="s">
        <v>47</v>
      </c>
      <c r="Z1023" s="70" t="s">
        <v>47</v>
      </c>
      <c r="AA1023" s="4"/>
      <c r="AB1023" s="13" t="str">
        <f t="shared" si="167"/>
        <v>/rsm:CrossIndustryInvoice/rsm:SupplyChainTradeTransaction/ram:ApplicableHeaderTradeSettlement/ram:SpecifiedTradeAllowanceCharge/ram:BasisQuantity</v>
      </c>
      <c r="AC1023" s="13" t="str">
        <f t="shared" si="168"/>
        <v>/@unitCode</v>
      </c>
      <c r="AD1023" s="14">
        <f>COUNTIFS(R$4:R1023,AB1023)</f>
        <v>2</v>
      </c>
      <c r="AE1023" s="1"/>
      <c r="AF1023" s="61" t="str">
        <f t="shared" si="161"/>
        <v>EXT</v>
      </c>
      <c r="AG1023" s="62">
        <f t="shared" si="162"/>
        <v>5</v>
      </c>
      <c r="AH1023" s="62" t="str">
        <f t="shared" si="163"/>
        <v>0..1</v>
      </c>
      <c r="AI1023" s="64" t="s">
        <v>4323</v>
      </c>
      <c r="AJ1023" s="64"/>
      <c r="AK1023" s="65"/>
      <c r="AL1023" s="65"/>
      <c r="AM1023" s="65"/>
      <c r="AN1023" s="64"/>
      <c r="AO1023" s="66" t="str">
        <f t="shared" si="171"/>
        <v>0..1</v>
      </c>
      <c r="AP1023" s="66" t="str">
        <f t="shared" si="171"/>
        <v>0..1</v>
      </c>
      <c r="AQ1023" s="6" t="str">
        <f t="shared" si="171"/>
        <v>/rsm:CrossIndustryInvoice
/rsm:SupplyChainTradeTransaction
/ram:ApplicableHeaderTradeSettlement
/ram:SpecifiedTradeAllowanceCharge
/ram:BasisQuantity
/@unitCode</v>
      </c>
      <c r="AR1023" s="67" t="str">
        <f t="shared" si="171"/>
        <v>/rsm:CrossIndustryInvoice/rsm:SupplyChainTradeTransaction/ram:ApplicableHeaderTradeSettlement/ram:SpecifiedTradeAllowanceCharge/ram:BasisQuantity/@unitCode</v>
      </c>
      <c r="AS1023" s="66"/>
      <c r="AT1023" s="68" t="s">
        <v>163</v>
      </c>
      <c r="AU1023" s="62" t="str">
        <f t="shared" si="164"/>
        <v>0..1</v>
      </c>
      <c r="AV1023" s="66"/>
      <c r="AW1023" s="69"/>
      <c r="AX1023" s="7"/>
      <c r="AY1023" s="70" t="str">
        <f t="shared" si="165"/>
        <v>EXTENDED</v>
      </c>
      <c r="AZ1023" s="70" t="str">
        <f t="shared" si="165"/>
        <v>EXTENDED</v>
      </c>
      <c r="BA1023" s="1"/>
      <c r="BB1023" s="57"/>
      <c r="BE1023"/>
      <c r="BF1023" s="1"/>
      <c r="BG1023" s="1"/>
      <c r="BH1023" s="1"/>
      <c r="BI1023" s="1"/>
      <c r="BJ1023" s="1"/>
      <c r="BK1023" s="1"/>
      <c r="BL1023" s="1"/>
      <c r="BM1023" s="1"/>
      <c r="BN1023" s="1"/>
      <c r="BO1023" s="1"/>
      <c r="BP1023" s="1"/>
      <c r="BQ1023" s="1"/>
      <c r="BR1023" s="1"/>
      <c r="BS1023" s="1"/>
      <c r="BT1023" s="1"/>
      <c r="BU1023" s="1"/>
      <c r="BV1023" s="1"/>
      <c r="BW1023" s="1"/>
      <c r="BX1023" s="1"/>
      <c r="BY1023" s="1"/>
      <c r="BZ1023" s="1"/>
    </row>
    <row r="1024" spans="1:78" s="59" customFormat="1" ht="90" x14ac:dyDescent="0.2">
      <c r="A1024" s="45" t="str">
        <f t="shared" si="169"/>
        <v>YES</v>
      </c>
      <c r="B1024" s="45"/>
      <c r="C1024" s="45"/>
      <c r="D1024" s="213" t="s">
        <v>3431</v>
      </c>
      <c r="E1024" s="214" t="s">
        <v>4394</v>
      </c>
      <c r="F1024" s="312" t="s">
        <v>4324</v>
      </c>
      <c r="G1024" s="66">
        <f t="shared" si="166"/>
        <v>4</v>
      </c>
      <c r="H1024" s="66" t="s">
        <v>32</v>
      </c>
      <c r="I1024" s="64" t="s">
        <v>4395</v>
      </c>
      <c r="J1024" s="64" t="s">
        <v>1384</v>
      </c>
      <c r="K1024" s="65"/>
      <c r="L1024" s="65"/>
      <c r="M1024" s="65" t="s">
        <v>4396</v>
      </c>
      <c r="N1024" s="64" t="s">
        <v>1325</v>
      </c>
      <c r="O1024" s="66" t="s">
        <v>32</v>
      </c>
      <c r="P1024" s="66" t="str">
        <f t="shared" si="170"/>
        <v>1..1</v>
      </c>
      <c r="Q1024" s="2" t="s">
        <v>4327</v>
      </c>
      <c r="R1024" s="75" t="s">
        <v>4328</v>
      </c>
      <c r="S1024" s="66" t="s">
        <v>163</v>
      </c>
      <c r="T1024" s="68" t="s">
        <v>56</v>
      </c>
      <c r="U1024" s="66" t="s">
        <v>62</v>
      </c>
      <c r="V1024" s="66" t="s">
        <v>93</v>
      </c>
      <c r="W1024" s="69" t="s">
        <v>35</v>
      </c>
      <c r="X1024" s="38"/>
      <c r="Y1024" s="68" t="s">
        <v>185</v>
      </c>
      <c r="Z1024" s="68" t="s">
        <v>185</v>
      </c>
      <c r="AA1024" s="4"/>
      <c r="AB1024" s="13" t="str">
        <f t="shared" si="167"/>
        <v>/rsm:CrossIndustryInvoice/rsm:SupplyChainTradeTransaction/ram:ApplicableHeaderTradeSettlement/ram:SpecifiedTradeAllowanceCharge</v>
      </c>
      <c r="AC1024" s="13" t="str">
        <f t="shared" si="168"/>
        <v>/ram:ActualAmount</v>
      </c>
      <c r="AD1024" s="14">
        <f>COUNTIFS(R$4:R1024,AB1024)</f>
        <v>2</v>
      </c>
      <c r="AE1024" s="1"/>
      <c r="AF1024" s="214" t="str">
        <f t="shared" ref="AF1024:AF1087" si="172">E1024</f>
        <v>BT-99</v>
      </c>
      <c r="AG1024" s="66">
        <f t="shared" ref="AG1024:AG1087" si="173">LEN(AR1024)-LEN(SUBSTITUTE(AR1024,"/",""))-1</f>
        <v>4</v>
      </c>
      <c r="AH1024" s="66" t="str">
        <f t="shared" ref="AH1024:AH1087" si="174">H1024</f>
        <v>1..1</v>
      </c>
      <c r="AI1024" s="64" t="s">
        <v>4397</v>
      </c>
      <c r="AJ1024" s="64" t="s">
        <v>4398</v>
      </c>
      <c r="AK1024" s="65"/>
      <c r="AL1024" s="65"/>
      <c r="AM1024" s="65" t="s">
        <v>4399</v>
      </c>
      <c r="AN1024" s="64" t="s">
        <v>1330</v>
      </c>
      <c r="AO1024" s="66" t="str">
        <f t="shared" si="171"/>
        <v>1..1</v>
      </c>
      <c r="AP1024" s="66" t="str">
        <f t="shared" si="171"/>
        <v>1..1</v>
      </c>
      <c r="AQ1024" s="2" t="str">
        <f t="shared" si="171"/>
        <v>/rsm:CrossIndustryInvoice
/rsm:SupplyChainTradeTransaction
/ram:ApplicableHeaderTradeSettlement
/ram:SpecifiedTradeAllowanceCharge
/ram:ActualAmount</v>
      </c>
      <c r="AR1024" s="75" t="str">
        <f t="shared" si="171"/>
        <v>/rsm:CrossIndustryInvoice/rsm:SupplyChainTradeTransaction/ram:ApplicableHeaderTradeSettlement/ram:SpecifiedTradeAllowanceCharge/ram:ActualAmount</v>
      </c>
      <c r="AS1024" s="66" t="s">
        <v>163</v>
      </c>
      <c r="AT1024" s="68" t="s">
        <v>56</v>
      </c>
      <c r="AU1024" s="66" t="str">
        <f t="shared" ref="AU1024:AU1087" si="175">U1024</f>
        <v>0..n</v>
      </c>
      <c r="AV1024" s="66" t="s">
        <v>93</v>
      </c>
      <c r="AW1024" s="69" t="s">
        <v>35</v>
      </c>
      <c r="AX1024" s="7"/>
      <c r="AY1024" s="68" t="str">
        <f t="shared" si="165"/>
        <v>BASIC WL</v>
      </c>
      <c r="AZ1024" s="68" t="str">
        <f t="shared" si="165"/>
        <v>BASIC WL</v>
      </c>
      <c r="BA1024" s="1"/>
      <c r="BB1024" s="57"/>
      <c r="BE1024"/>
      <c r="BF1024" s="1"/>
      <c r="BG1024" s="1"/>
      <c r="BH1024" s="1"/>
      <c r="BI1024" s="1"/>
      <c r="BJ1024" s="1"/>
      <c r="BK1024" s="1"/>
      <c r="BL1024" s="1"/>
      <c r="BM1024" s="1"/>
      <c r="BN1024" s="1"/>
      <c r="BO1024" s="1"/>
      <c r="BP1024" s="1"/>
      <c r="BQ1024" s="1"/>
      <c r="BR1024" s="1"/>
      <c r="BS1024" s="1"/>
      <c r="BT1024" s="1"/>
      <c r="BU1024" s="1"/>
      <c r="BV1024" s="1"/>
      <c r="BW1024" s="1"/>
      <c r="BX1024" s="1"/>
      <c r="BY1024" s="1"/>
      <c r="BZ1024" s="1"/>
    </row>
    <row r="1025" spans="1:78" s="59" customFormat="1" ht="210" x14ac:dyDescent="0.2">
      <c r="A1025" s="45" t="str">
        <f t="shared" si="169"/>
        <v>YES</v>
      </c>
      <c r="B1025" s="45"/>
      <c r="C1025" s="45"/>
      <c r="D1025" s="213" t="s">
        <v>3431</v>
      </c>
      <c r="E1025" s="214" t="s">
        <v>4400</v>
      </c>
      <c r="F1025" s="312" t="s">
        <v>4332</v>
      </c>
      <c r="G1025" s="66">
        <f t="shared" si="166"/>
        <v>4</v>
      </c>
      <c r="H1025" s="66" t="s">
        <v>42</v>
      </c>
      <c r="I1025" s="64" t="s">
        <v>4401</v>
      </c>
      <c r="J1025" s="64" t="s">
        <v>4402</v>
      </c>
      <c r="K1025" s="65" t="s">
        <v>4403</v>
      </c>
      <c r="L1025" s="65" t="s">
        <v>1393</v>
      </c>
      <c r="M1025" s="65" t="s">
        <v>4404</v>
      </c>
      <c r="N1025" s="64" t="s">
        <v>128</v>
      </c>
      <c r="O1025" s="66" t="s">
        <v>42</v>
      </c>
      <c r="P1025" s="66" t="str">
        <f t="shared" si="170"/>
        <v>0..1</v>
      </c>
      <c r="Q1025" s="2" t="s">
        <v>4337</v>
      </c>
      <c r="R1025" s="75" t="s">
        <v>4338</v>
      </c>
      <c r="S1025" s="66" t="s">
        <v>131</v>
      </c>
      <c r="T1025" s="68" t="s">
        <v>56</v>
      </c>
      <c r="U1025" s="66" t="s">
        <v>42</v>
      </c>
      <c r="V1025" s="66" t="s">
        <v>35</v>
      </c>
      <c r="W1025" s="69" t="s">
        <v>35</v>
      </c>
      <c r="X1025" s="38"/>
      <c r="Y1025" s="68" t="s">
        <v>185</v>
      </c>
      <c r="Z1025" s="68" t="s">
        <v>185</v>
      </c>
      <c r="AA1025" s="4"/>
      <c r="AB1025" s="13" t="str">
        <f t="shared" si="167"/>
        <v>/rsm:CrossIndustryInvoice/rsm:SupplyChainTradeTransaction/ram:ApplicableHeaderTradeSettlement/ram:SpecifiedTradeAllowanceCharge</v>
      </c>
      <c r="AC1025" s="13" t="str">
        <f t="shared" si="168"/>
        <v>/ram:ReasonCode</v>
      </c>
      <c r="AD1025" s="14">
        <f>COUNTIFS(R$4:R1025,AB1025)</f>
        <v>2</v>
      </c>
      <c r="AE1025" s="1"/>
      <c r="AF1025" s="214" t="str">
        <f t="shared" si="172"/>
        <v>BT-105</v>
      </c>
      <c r="AG1025" s="66">
        <f t="shared" si="173"/>
        <v>4</v>
      </c>
      <c r="AH1025" s="66" t="str">
        <f t="shared" si="174"/>
        <v>0..1</v>
      </c>
      <c r="AI1025" s="64" t="s">
        <v>4405</v>
      </c>
      <c r="AJ1025" s="64" t="s">
        <v>4406</v>
      </c>
      <c r="AK1025" s="65" t="s">
        <v>4407</v>
      </c>
      <c r="AL1025" s="65" t="s">
        <v>1398</v>
      </c>
      <c r="AM1025" s="65" t="s">
        <v>4408</v>
      </c>
      <c r="AN1025" s="64" t="s">
        <v>128</v>
      </c>
      <c r="AO1025" s="66" t="str">
        <f t="shared" si="171"/>
        <v>0..1</v>
      </c>
      <c r="AP1025" s="66" t="str">
        <f t="shared" si="171"/>
        <v>0..1</v>
      </c>
      <c r="AQ1025" s="2" t="str">
        <f t="shared" si="171"/>
        <v>/rsm:CrossIndustryInvoice
/rsm:SupplyChainTradeTransaction
/ram:ApplicableHeaderTradeSettlement
/ram:SpecifiedTradeAllowanceCharge
/ram:ReasonCode</v>
      </c>
      <c r="AR1025" s="75" t="str">
        <f t="shared" si="171"/>
        <v>/rsm:CrossIndustryInvoice/rsm:SupplyChainTradeTransaction/ram:ApplicableHeaderTradeSettlement/ram:SpecifiedTradeAllowanceCharge/ram:ReasonCode</v>
      </c>
      <c r="AS1025" s="66" t="s">
        <v>131</v>
      </c>
      <c r="AT1025" s="68" t="s">
        <v>56</v>
      </c>
      <c r="AU1025" s="66" t="str">
        <f t="shared" si="175"/>
        <v>0..1</v>
      </c>
      <c r="AV1025" s="66" t="s">
        <v>35</v>
      </c>
      <c r="AW1025" s="69" t="s">
        <v>35</v>
      </c>
      <c r="AX1025" s="7"/>
      <c r="AY1025" s="68" t="str">
        <f t="shared" ref="AY1025:AZ1088" si="176">Y1025</f>
        <v>BASIC WL</v>
      </c>
      <c r="AZ1025" s="68" t="str">
        <f t="shared" si="176"/>
        <v>BASIC WL</v>
      </c>
      <c r="BA1025" s="1"/>
      <c r="BB1025" s="57"/>
      <c r="BE1025"/>
      <c r="BF1025" s="1"/>
      <c r="BG1025" s="1"/>
      <c r="BH1025" s="1"/>
      <c r="BI1025" s="1"/>
      <c r="BJ1025" s="1"/>
      <c r="BK1025" s="1"/>
      <c r="BL1025" s="1"/>
      <c r="BM1025" s="1"/>
      <c r="BN1025" s="1"/>
      <c r="BO1025" s="1"/>
      <c r="BP1025" s="1"/>
      <c r="BQ1025" s="1"/>
      <c r="BR1025" s="1"/>
      <c r="BS1025" s="1"/>
      <c r="BT1025" s="1"/>
      <c r="BU1025" s="1"/>
      <c r="BV1025" s="1"/>
      <c r="BW1025" s="1"/>
      <c r="BX1025" s="1"/>
      <c r="BY1025" s="1"/>
      <c r="BZ1025" s="1"/>
    </row>
    <row r="1026" spans="1:78" s="59" customFormat="1" ht="210" x14ac:dyDescent="0.2">
      <c r="A1026" s="45" t="str">
        <f t="shared" si="169"/>
        <v>YES</v>
      </c>
      <c r="B1026" s="45"/>
      <c r="C1026" s="45"/>
      <c r="D1026" s="213" t="s">
        <v>3431</v>
      </c>
      <c r="E1026" s="214" t="s">
        <v>4409</v>
      </c>
      <c r="F1026" s="312" t="s">
        <v>4343</v>
      </c>
      <c r="G1026" s="66">
        <f t="shared" si="166"/>
        <v>4</v>
      </c>
      <c r="H1026" s="66" t="s">
        <v>42</v>
      </c>
      <c r="I1026" s="64" t="s">
        <v>4410</v>
      </c>
      <c r="J1026" s="64" t="s">
        <v>4411</v>
      </c>
      <c r="K1026" s="65"/>
      <c r="L1026" s="65" t="s">
        <v>4139</v>
      </c>
      <c r="M1026" s="65" t="s">
        <v>4404</v>
      </c>
      <c r="N1026" s="64" t="s">
        <v>70</v>
      </c>
      <c r="O1026" s="66" t="s">
        <v>42</v>
      </c>
      <c r="P1026" s="66" t="str">
        <f t="shared" si="170"/>
        <v>0..1</v>
      </c>
      <c r="Q1026" s="2" t="s">
        <v>4346</v>
      </c>
      <c r="R1026" s="75" t="s">
        <v>4347</v>
      </c>
      <c r="S1026" s="66" t="s">
        <v>73</v>
      </c>
      <c r="T1026" s="68" t="s">
        <v>56</v>
      </c>
      <c r="U1026" s="66" t="s">
        <v>42</v>
      </c>
      <c r="V1026" s="66" t="s">
        <v>35</v>
      </c>
      <c r="W1026" s="69" t="s">
        <v>35</v>
      </c>
      <c r="X1026" s="38"/>
      <c r="Y1026" s="68" t="s">
        <v>185</v>
      </c>
      <c r="Z1026" s="68" t="s">
        <v>185</v>
      </c>
      <c r="AA1026" s="4"/>
      <c r="AB1026" s="13" t="str">
        <f t="shared" si="167"/>
        <v>/rsm:CrossIndustryInvoice/rsm:SupplyChainTradeTransaction/ram:ApplicableHeaderTradeSettlement/ram:SpecifiedTradeAllowanceCharge</v>
      </c>
      <c r="AC1026" s="13" t="str">
        <f t="shared" si="168"/>
        <v>/ram:Reason</v>
      </c>
      <c r="AD1026" s="14">
        <f>COUNTIFS(R$4:R1026,AB1026)</f>
        <v>2</v>
      </c>
      <c r="AE1026" s="1"/>
      <c r="AF1026" s="214" t="str">
        <f t="shared" si="172"/>
        <v>BT-104</v>
      </c>
      <c r="AG1026" s="66">
        <f t="shared" si="173"/>
        <v>4</v>
      </c>
      <c r="AH1026" s="66" t="str">
        <f t="shared" si="174"/>
        <v>0..1</v>
      </c>
      <c r="AI1026" s="64" t="s">
        <v>4412</v>
      </c>
      <c r="AJ1026" s="64" t="s">
        <v>4413</v>
      </c>
      <c r="AK1026" s="65"/>
      <c r="AL1026" s="65" t="s">
        <v>4144</v>
      </c>
      <c r="AM1026" s="65" t="s">
        <v>4414</v>
      </c>
      <c r="AN1026" s="64" t="s">
        <v>78</v>
      </c>
      <c r="AO1026" s="66" t="str">
        <f t="shared" si="171"/>
        <v>0..1</v>
      </c>
      <c r="AP1026" s="66" t="str">
        <f t="shared" si="171"/>
        <v>0..1</v>
      </c>
      <c r="AQ1026" s="2" t="str">
        <f t="shared" si="171"/>
        <v>/rsm:CrossIndustryInvoice
/rsm:SupplyChainTradeTransaction
/ram:ApplicableHeaderTradeSettlement
/ram:SpecifiedTradeAllowanceCharge
/ram:Reason</v>
      </c>
      <c r="AR1026" s="75" t="str">
        <f t="shared" si="171"/>
        <v>/rsm:CrossIndustryInvoice/rsm:SupplyChainTradeTransaction/ram:ApplicableHeaderTradeSettlement/ram:SpecifiedTradeAllowanceCharge/ram:Reason</v>
      </c>
      <c r="AS1026" s="66" t="s">
        <v>73</v>
      </c>
      <c r="AT1026" s="68" t="s">
        <v>56</v>
      </c>
      <c r="AU1026" s="66" t="str">
        <f t="shared" si="175"/>
        <v>0..1</v>
      </c>
      <c r="AV1026" s="66" t="s">
        <v>35</v>
      </c>
      <c r="AW1026" s="69" t="s">
        <v>35</v>
      </c>
      <c r="AX1026" s="7"/>
      <c r="AY1026" s="68" t="str">
        <f t="shared" si="176"/>
        <v>BASIC WL</v>
      </c>
      <c r="AZ1026" s="68" t="str">
        <f t="shared" si="176"/>
        <v>BASIC WL</v>
      </c>
      <c r="BA1026" s="1"/>
      <c r="BB1026" s="57"/>
      <c r="BE1026"/>
      <c r="BF1026" s="1"/>
      <c r="BG1026" s="1"/>
      <c r="BH1026" s="1"/>
      <c r="BI1026" s="1"/>
      <c r="BJ1026" s="1"/>
      <c r="BK1026" s="1"/>
      <c r="BL1026" s="1"/>
      <c r="BM1026" s="1"/>
      <c r="BN1026" s="1"/>
      <c r="BO1026" s="1"/>
      <c r="BP1026" s="1"/>
      <c r="BQ1026" s="1"/>
      <c r="BR1026" s="1"/>
      <c r="BS1026" s="1"/>
      <c r="BT1026" s="1"/>
      <c r="BU1026" s="1"/>
      <c r="BV1026" s="1"/>
      <c r="BW1026" s="1"/>
      <c r="BX1026" s="1"/>
      <c r="BY1026" s="1"/>
      <c r="BZ1026" s="1"/>
    </row>
    <row r="1027" spans="1:78" s="59" customFormat="1" ht="90" x14ac:dyDescent="0.2">
      <c r="A1027" s="45" t="str">
        <f t="shared" si="169"/>
        <v>NO</v>
      </c>
      <c r="B1027" s="45"/>
      <c r="C1027" s="45"/>
      <c r="D1027" s="213" t="s">
        <v>3431</v>
      </c>
      <c r="E1027" s="223" t="s">
        <v>4415</v>
      </c>
      <c r="F1027" s="313" t="e">
        <v>#N/A</v>
      </c>
      <c r="G1027" s="124">
        <f t="shared" si="166"/>
        <v>4</v>
      </c>
      <c r="H1027" s="124" t="s">
        <v>32</v>
      </c>
      <c r="I1027" s="138" t="s">
        <v>4416</v>
      </c>
      <c r="J1027" s="125"/>
      <c r="K1027" s="126"/>
      <c r="L1027" s="126"/>
      <c r="M1027" s="126"/>
      <c r="N1027" s="125"/>
      <c r="O1027" s="124" t="s">
        <v>32</v>
      </c>
      <c r="P1027" s="124" t="str">
        <f t="shared" si="170"/>
        <v>1..1</v>
      </c>
      <c r="Q1027" s="127" t="s">
        <v>4352</v>
      </c>
      <c r="R1027" s="128" t="s">
        <v>4353</v>
      </c>
      <c r="S1027" s="124"/>
      <c r="T1027" s="129"/>
      <c r="U1027" s="124" t="s">
        <v>62</v>
      </c>
      <c r="V1027" s="124"/>
      <c r="W1027" s="130"/>
      <c r="X1027" s="38"/>
      <c r="Y1027" s="129" t="s">
        <v>185</v>
      </c>
      <c r="Z1027" s="129" t="s">
        <v>185</v>
      </c>
      <c r="AA1027" s="4"/>
      <c r="AB1027" s="13" t="str">
        <f t="shared" si="167"/>
        <v>/rsm:CrossIndustryInvoice/rsm:SupplyChainTradeTransaction/ram:ApplicableHeaderTradeSettlement/ram:SpecifiedTradeAllowanceCharge</v>
      </c>
      <c r="AC1027" s="13" t="str">
        <f t="shared" si="168"/>
        <v>/ram:CategoryTradeTax</v>
      </c>
      <c r="AD1027" s="14">
        <f>COUNTIFS(R$4:R1027,AB1027)</f>
        <v>2</v>
      </c>
      <c r="AE1027" s="1"/>
      <c r="AF1027" s="223" t="str">
        <f t="shared" si="172"/>
        <v>BT-102-00</v>
      </c>
      <c r="AG1027" s="124">
        <f t="shared" si="173"/>
        <v>4</v>
      </c>
      <c r="AH1027" s="124" t="str">
        <f t="shared" si="174"/>
        <v>1..1</v>
      </c>
      <c r="AI1027" s="138" t="s">
        <v>4417</v>
      </c>
      <c r="AJ1027" s="125"/>
      <c r="AK1027" s="126"/>
      <c r="AL1027" s="126"/>
      <c r="AM1027" s="126"/>
      <c r="AN1027" s="125"/>
      <c r="AO1027" s="124" t="str">
        <f t="shared" si="171"/>
        <v>1..1</v>
      </c>
      <c r="AP1027" s="124" t="str">
        <f t="shared" si="171"/>
        <v>1..1</v>
      </c>
      <c r="AQ1027" s="127" t="str">
        <f t="shared" si="171"/>
        <v>/rsm:CrossIndustryInvoice
/rsm:SupplyChainTradeTransaction
/ram:ApplicableHeaderTradeSettlement
/ram:SpecifiedTradeAllowanceCharge
/ram:CategoryTradeTax</v>
      </c>
      <c r="AR1027" s="128" t="str">
        <f t="shared" si="171"/>
        <v>/rsm:CrossIndustryInvoice/rsm:SupplyChainTradeTransaction/ram:ApplicableHeaderTradeSettlement/ram:SpecifiedTradeAllowanceCharge/ram:CategoryTradeTax</v>
      </c>
      <c r="AS1027" s="124"/>
      <c r="AT1027" s="129"/>
      <c r="AU1027" s="124" t="str">
        <f t="shared" si="175"/>
        <v>0..n</v>
      </c>
      <c r="AV1027" s="124"/>
      <c r="AW1027" s="130"/>
      <c r="AX1027" s="7"/>
      <c r="AY1027" s="129" t="str">
        <f t="shared" si="176"/>
        <v>BASIC WL</v>
      </c>
      <c r="AZ1027" s="129" t="str">
        <f t="shared" si="176"/>
        <v>BASIC WL</v>
      </c>
      <c r="BA1027" s="1"/>
      <c r="BB1027" s="57"/>
      <c r="BE1027"/>
      <c r="BF1027" s="1"/>
      <c r="BG1027" s="1"/>
      <c r="BH1027" s="1"/>
      <c r="BI1027" s="1"/>
      <c r="BJ1027" s="1"/>
      <c r="BK1027" s="1"/>
      <c r="BL1027" s="1"/>
      <c r="BM1027" s="1"/>
      <c r="BN1027" s="1"/>
      <c r="BO1027" s="1"/>
      <c r="BP1027" s="1"/>
      <c r="BQ1027" s="1"/>
      <c r="BR1027" s="1"/>
      <c r="BS1027" s="1"/>
      <c r="BT1027" s="1"/>
      <c r="BU1027" s="1"/>
      <c r="BV1027" s="1"/>
      <c r="BW1027" s="1"/>
      <c r="BX1027" s="1"/>
      <c r="BY1027" s="1"/>
      <c r="BZ1027" s="1"/>
    </row>
    <row r="1028" spans="1:78" s="59" customFormat="1" ht="105" x14ac:dyDescent="0.2">
      <c r="A1028" s="45" t="str">
        <f t="shared" si="169"/>
        <v>NO</v>
      </c>
      <c r="B1028" s="45"/>
      <c r="C1028" s="45"/>
      <c r="D1028" s="213" t="s">
        <v>3431</v>
      </c>
      <c r="E1028" s="214" t="s">
        <v>4418</v>
      </c>
      <c r="F1028" s="312" t="e">
        <v>#N/A</v>
      </c>
      <c r="G1028" s="66">
        <f t="shared" si="166"/>
        <v>5</v>
      </c>
      <c r="H1028" s="66" t="s">
        <v>32</v>
      </c>
      <c r="I1028" s="97" t="s">
        <v>4419</v>
      </c>
      <c r="J1028" s="64" t="s">
        <v>35</v>
      </c>
      <c r="K1028" s="65" t="s">
        <v>804</v>
      </c>
      <c r="L1028" s="65"/>
      <c r="M1028" s="65" t="s">
        <v>805</v>
      </c>
      <c r="N1028" s="64"/>
      <c r="O1028" s="66" t="s">
        <v>32</v>
      </c>
      <c r="P1028" s="66" t="str">
        <f t="shared" si="170"/>
        <v>1..1</v>
      </c>
      <c r="Q1028" s="2" t="s">
        <v>4357</v>
      </c>
      <c r="R1028" s="75" t="s">
        <v>4358</v>
      </c>
      <c r="S1028" s="66" t="s">
        <v>131</v>
      </c>
      <c r="T1028" s="68"/>
      <c r="U1028" s="66" t="s">
        <v>42</v>
      </c>
      <c r="V1028" s="66" t="s">
        <v>35</v>
      </c>
      <c r="W1028" s="69" t="s">
        <v>805</v>
      </c>
      <c r="X1028" s="38"/>
      <c r="Y1028" s="68" t="s">
        <v>185</v>
      </c>
      <c r="Z1028" s="68" t="s">
        <v>185</v>
      </c>
      <c r="AA1028" s="4"/>
      <c r="AB1028" s="13" t="str">
        <f t="shared" si="167"/>
        <v>/rsm:CrossIndustryInvoice/rsm:SupplyChainTradeTransaction/ram:ApplicableHeaderTradeSettlement/ram:SpecifiedTradeAllowanceCharge/ram:CategoryTradeTax</v>
      </c>
      <c r="AC1028" s="13" t="str">
        <f t="shared" si="168"/>
        <v>/ram:TypeCode</v>
      </c>
      <c r="AD1028" s="14">
        <f>COUNTIFS(R$4:R1028,AB1028)</f>
        <v>2</v>
      </c>
      <c r="AE1028" s="1"/>
      <c r="AF1028" s="214" t="str">
        <f t="shared" si="172"/>
        <v>BT-102-0</v>
      </c>
      <c r="AG1028" s="66">
        <f t="shared" si="173"/>
        <v>5</v>
      </c>
      <c r="AH1028" s="66" t="str">
        <f t="shared" si="174"/>
        <v>1..1</v>
      </c>
      <c r="AI1028" s="97" t="s">
        <v>4420</v>
      </c>
      <c r="AJ1028" s="64" t="s">
        <v>35</v>
      </c>
      <c r="AK1028" s="65" t="s">
        <v>1208</v>
      </c>
      <c r="AL1028" s="65"/>
      <c r="AM1028" s="65" t="s">
        <v>1208</v>
      </c>
      <c r="AN1028" s="64"/>
      <c r="AO1028" s="66" t="str">
        <f t="shared" si="171"/>
        <v>1..1</v>
      </c>
      <c r="AP1028" s="66" t="str">
        <f t="shared" si="171"/>
        <v>1..1</v>
      </c>
      <c r="AQ1028" s="2" t="str">
        <f t="shared" si="171"/>
        <v>/rsm:CrossIndustryInvoice
/rsm:SupplyChainTradeTransaction
/ram:ApplicableHeaderTradeSettlement
/ram:SpecifiedTradeAllowanceCharge
/ram:CategoryTradeTax
/ram:TypeCode</v>
      </c>
      <c r="AR1028" s="75" t="str">
        <f t="shared" si="171"/>
        <v>/rsm:CrossIndustryInvoice/rsm:SupplyChainTradeTransaction/ram:ApplicableHeaderTradeSettlement/ram:SpecifiedTradeAllowanceCharge/ram:CategoryTradeTax/ram:TypeCode</v>
      </c>
      <c r="AS1028" s="66" t="s">
        <v>131</v>
      </c>
      <c r="AT1028" s="68"/>
      <c r="AU1028" s="66" t="str">
        <f t="shared" si="175"/>
        <v>0..1</v>
      </c>
      <c r="AV1028" s="66" t="s">
        <v>35</v>
      </c>
      <c r="AW1028" s="69" t="s">
        <v>805</v>
      </c>
      <c r="AX1028" s="7"/>
      <c r="AY1028" s="68" t="str">
        <f t="shared" si="176"/>
        <v>BASIC WL</v>
      </c>
      <c r="AZ1028" s="68" t="str">
        <f t="shared" si="176"/>
        <v>BASIC WL</v>
      </c>
      <c r="BA1028" s="1"/>
      <c r="BB1028" s="57"/>
      <c r="BE1028"/>
      <c r="BF1028" s="1"/>
      <c r="BG1028" s="1"/>
      <c r="BH1028" s="1"/>
      <c r="BI1028" s="1"/>
      <c r="BJ1028" s="1"/>
      <c r="BK1028" s="1"/>
      <c r="BL1028" s="1"/>
      <c r="BM1028" s="1"/>
      <c r="BN1028" s="1"/>
      <c r="BO1028" s="1"/>
      <c r="BP1028" s="1"/>
      <c r="BQ1028" s="1"/>
      <c r="BR1028" s="1"/>
      <c r="BS1028" s="1"/>
      <c r="BT1028" s="1"/>
      <c r="BU1028" s="1"/>
      <c r="BV1028" s="1"/>
      <c r="BW1028" s="1"/>
      <c r="BX1028" s="1"/>
      <c r="BY1028" s="1"/>
      <c r="BZ1028" s="1"/>
    </row>
    <row r="1029" spans="1:78" s="59" customFormat="1" ht="195" x14ac:dyDescent="0.2">
      <c r="A1029" s="45" t="str">
        <f t="shared" si="169"/>
        <v>YES</v>
      </c>
      <c r="B1029" s="45"/>
      <c r="C1029" s="45"/>
      <c r="D1029" s="213" t="s">
        <v>3431</v>
      </c>
      <c r="E1029" s="214" t="s">
        <v>4421</v>
      </c>
      <c r="F1029" s="312" t="s">
        <v>4360</v>
      </c>
      <c r="G1029" s="66">
        <f t="shared" si="166"/>
        <v>5</v>
      </c>
      <c r="H1029" s="66" t="s">
        <v>32</v>
      </c>
      <c r="I1029" s="64" t="s">
        <v>4422</v>
      </c>
      <c r="J1029" s="64" t="s">
        <v>4423</v>
      </c>
      <c r="K1029" s="65" t="s">
        <v>815</v>
      </c>
      <c r="L1029" s="65" t="s">
        <v>816</v>
      </c>
      <c r="M1029" s="65" t="s">
        <v>4424</v>
      </c>
      <c r="N1029" s="64" t="s">
        <v>128</v>
      </c>
      <c r="O1029" s="66" t="s">
        <v>32</v>
      </c>
      <c r="P1029" s="66" t="str">
        <f t="shared" si="170"/>
        <v>1..1</v>
      </c>
      <c r="Q1029" s="2" t="s">
        <v>4364</v>
      </c>
      <c r="R1029" s="75" t="s">
        <v>4365</v>
      </c>
      <c r="S1029" s="66" t="s">
        <v>35</v>
      </c>
      <c r="T1029" s="68" t="s">
        <v>56</v>
      </c>
      <c r="U1029" s="66" t="s">
        <v>42</v>
      </c>
      <c r="V1029" s="66" t="s">
        <v>35</v>
      </c>
      <c r="W1029" s="69" t="s">
        <v>35</v>
      </c>
      <c r="X1029" s="38"/>
      <c r="Y1029" s="68" t="s">
        <v>185</v>
      </c>
      <c r="Z1029" s="68" t="s">
        <v>185</v>
      </c>
      <c r="AA1029" s="4"/>
      <c r="AB1029" s="13" t="str">
        <f t="shared" si="167"/>
        <v>/rsm:CrossIndustryInvoice/rsm:SupplyChainTradeTransaction/ram:ApplicableHeaderTradeSettlement/ram:SpecifiedTradeAllowanceCharge/ram:CategoryTradeTax</v>
      </c>
      <c r="AC1029" s="13" t="str">
        <f t="shared" si="168"/>
        <v>/ram:CategoryCode</v>
      </c>
      <c r="AD1029" s="14">
        <f>COUNTIFS(R$4:R1029,AB1029)</f>
        <v>2</v>
      </c>
      <c r="AE1029" s="1"/>
      <c r="AF1029" s="214" t="str">
        <f t="shared" si="172"/>
        <v>BT-102</v>
      </c>
      <c r="AG1029" s="66">
        <f t="shared" si="173"/>
        <v>5</v>
      </c>
      <c r="AH1029" s="66" t="str">
        <f t="shared" si="174"/>
        <v>1..1</v>
      </c>
      <c r="AI1029" s="64" t="s">
        <v>4420</v>
      </c>
      <c r="AJ1029" s="64" t="s">
        <v>4425</v>
      </c>
      <c r="AK1029" s="65" t="s">
        <v>1221</v>
      </c>
      <c r="AL1029" s="65" t="s">
        <v>1222</v>
      </c>
      <c r="AM1029" s="65" t="s">
        <v>4426</v>
      </c>
      <c r="AN1029" s="64" t="s">
        <v>128</v>
      </c>
      <c r="AO1029" s="66" t="str">
        <f t="shared" si="171"/>
        <v>1..1</v>
      </c>
      <c r="AP1029" s="66" t="str">
        <f t="shared" si="171"/>
        <v>1..1</v>
      </c>
      <c r="AQ1029" s="2" t="str">
        <f t="shared" si="171"/>
        <v>/rsm:CrossIndustryInvoice
/rsm:SupplyChainTradeTransaction
/ram:ApplicableHeaderTradeSettlement
/ram:SpecifiedTradeAllowanceCharge
/ram:CategoryTradeTax
/ram:CategoryCode</v>
      </c>
      <c r="AR1029" s="75" t="str">
        <f t="shared" si="171"/>
        <v>/rsm:CrossIndustryInvoice/rsm:SupplyChainTradeTransaction/ram:ApplicableHeaderTradeSettlement/ram:SpecifiedTradeAllowanceCharge/ram:CategoryTradeTax/ram:CategoryCode</v>
      </c>
      <c r="AS1029" s="66" t="s">
        <v>35</v>
      </c>
      <c r="AT1029" s="68" t="s">
        <v>56</v>
      </c>
      <c r="AU1029" s="66" t="str">
        <f t="shared" si="175"/>
        <v>0..1</v>
      </c>
      <c r="AV1029" s="66" t="s">
        <v>35</v>
      </c>
      <c r="AW1029" s="69" t="s">
        <v>35</v>
      </c>
      <c r="AX1029" s="7"/>
      <c r="AY1029" s="68" t="str">
        <f t="shared" si="176"/>
        <v>BASIC WL</v>
      </c>
      <c r="AZ1029" s="68" t="str">
        <f t="shared" si="176"/>
        <v>BASIC WL</v>
      </c>
      <c r="BA1029" s="1"/>
      <c r="BB1029" s="57"/>
      <c r="BE1029"/>
      <c r="BF1029" s="1"/>
      <c r="BG1029" s="1"/>
      <c r="BH1029" s="1"/>
      <c r="BI1029" s="1"/>
      <c r="BJ1029" s="1"/>
      <c r="BK1029" s="1"/>
      <c r="BL1029" s="1"/>
      <c r="BM1029" s="1"/>
      <c r="BN1029" s="1"/>
      <c r="BO1029" s="1"/>
      <c r="BP1029" s="1"/>
      <c r="BQ1029" s="1"/>
      <c r="BR1029" s="1"/>
      <c r="BS1029" s="1"/>
      <c r="BT1029" s="1"/>
      <c r="BU1029" s="1"/>
      <c r="BV1029" s="1"/>
      <c r="BW1029" s="1"/>
      <c r="BX1029" s="1"/>
      <c r="BY1029" s="1"/>
      <c r="BZ1029" s="1"/>
    </row>
    <row r="1030" spans="1:78" s="59" customFormat="1" ht="105" x14ac:dyDescent="0.2">
      <c r="A1030" s="45" t="str">
        <f t="shared" si="169"/>
        <v>YES</v>
      </c>
      <c r="B1030" s="45"/>
      <c r="C1030" s="45"/>
      <c r="D1030" s="213" t="s">
        <v>3431</v>
      </c>
      <c r="E1030" s="214" t="s">
        <v>4427</v>
      </c>
      <c r="F1030" s="312" t="s">
        <v>4368</v>
      </c>
      <c r="G1030" s="66">
        <f t="shared" si="166"/>
        <v>5</v>
      </c>
      <c r="H1030" s="66" t="s">
        <v>42</v>
      </c>
      <c r="I1030" s="64" t="s">
        <v>4428</v>
      </c>
      <c r="J1030" s="64" t="s">
        <v>4429</v>
      </c>
      <c r="K1030" s="65"/>
      <c r="L1030" s="65" t="s">
        <v>826</v>
      </c>
      <c r="M1030" s="65" t="s">
        <v>35</v>
      </c>
      <c r="N1030" s="64" t="s">
        <v>1230</v>
      </c>
      <c r="O1030" s="66" t="s">
        <v>42</v>
      </c>
      <c r="P1030" s="66" t="str">
        <f t="shared" si="170"/>
        <v>0..1</v>
      </c>
      <c r="Q1030" s="2" t="s">
        <v>4371</v>
      </c>
      <c r="R1030" s="75" t="s">
        <v>4372</v>
      </c>
      <c r="S1030" s="66" t="s">
        <v>722</v>
      </c>
      <c r="T1030" s="68" t="s">
        <v>56</v>
      </c>
      <c r="U1030" s="66" t="s">
        <v>42</v>
      </c>
      <c r="V1030" s="66" t="s">
        <v>35</v>
      </c>
      <c r="W1030" s="69" t="s">
        <v>35</v>
      </c>
      <c r="X1030" s="38"/>
      <c r="Y1030" s="68" t="s">
        <v>185</v>
      </c>
      <c r="Z1030" s="68" t="s">
        <v>185</v>
      </c>
      <c r="AA1030" s="4"/>
      <c r="AB1030" s="13" t="str">
        <f t="shared" si="167"/>
        <v>/rsm:CrossIndustryInvoice/rsm:SupplyChainTradeTransaction/ram:ApplicableHeaderTradeSettlement/ram:SpecifiedTradeAllowanceCharge/ram:CategoryTradeTax</v>
      </c>
      <c r="AC1030" s="13" t="str">
        <f t="shared" si="168"/>
        <v>/ram:RateApplicablePercent</v>
      </c>
      <c r="AD1030" s="14">
        <f>COUNTIFS(R$4:R1030,AB1030)</f>
        <v>2</v>
      </c>
      <c r="AE1030" s="1"/>
      <c r="AF1030" s="214" t="str">
        <f t="shared" si="172"/>
        <v>BT-103</v>
      </c>
      <c r="AG1030" s="66">
        <f t="shared" si="173"/>
        <v>5</v>
      </c>
      <c r="AH1030" s="66" t="str">
        <f t="shared" si="174"/>
        <v>0..1</v>
      </c>
      <c r="AI1030" s="64" t="s">
        <v>4430</v>
      </c>
      <c r="AJ1030" s="64" t="s">
        <v>4431</v>
      </c>
      <c r="AK1030" s="65"/>
      <c r="AL1030" s="65" t="s">
        <v>1236</v>
      </c>
      <c r="AM1030" s="65" t="s">
        <v>35</v>
      </c>
      <c r="AN1030" s="64" t="s">
        <v>1237</v>
      </c>
      <c r="AO1030" s="66" t="str">
        <f t="shared" si="171"/>
        <v>0..1</v>
      </c>
      <c r="AP1030" s="66" t="str">
        <f t="shared" si="171"/>
        <v>0..1</v>
      </c>
      <c r="AQ1030" s="2" t="str">
        <f t="shared" si="171"/>
        <v>/rsm:CrossIndustryInvoice
/rsm:SupplyChainTradeTransaction
/ram:ApplicableHeaderTradeSettlement
/ram:SpecifiedTradeAllowanceCharge
/ram:CategoryTradeTax
/ram:RateApplicablePercent</v>
      </c>
      <c r="AR1030" s="75" t="str">
        <f t="shared" si="171"/>
        <v>/rsm:CrossIndustryInvoice/rsm:SupplyChainTradeTransaction/ram:ApplicableHeaderTradeSettlement/ram:SpecifiedTradeAllowanceCharge/ram:CategoryTradeTax/ram:RateApplicablePercent</v>
      </c>
      <c r="AS1030" s="66" t="s">
        <v>722</v>
      </c>
      <c r="AT1030" s="68" t="s">
        <v>56</v>
      </c>
      <c r="AU1030" s="66" t="str">
        <f t="shared" si="175"/>
        <v>0..1</v>
      </c>
      <c r="AV1030" s="66" t="s">
        <v>35</v>
      </c>
      <c r="AW1030" s="69" t="s">
        <v>35</v>
      </c>
      <c r="AX1030" s="7"/>
      <c r="AY1030" s="68" t="str">
        <f t="shared" si="176"/>
        <v>BASIC WL</v>
      </c>
      <c r="AZ1030" s="68" t="str">
        <f t="shared" si="176"/>
        <v>BASIC WL</v>
      </c>
      <c r="BA1030" s="1"/>
      <c r="BB1030" s="57"/>
      <c r="BE1030"/>
      <c r="BF1030" s="1"/>
      <c r="BG1030" s="1"/>
      <c r="BH1030" s="1"/>
      <c r="BI1030" s="1"/>
      <c r="BJ1030" s="1"/>
      <c r="BK1030" s="1"/>
      <c r="BL1030" s="1"/>
      <c r="BM1030" s="1"/>
      <c r="BN1030" s="1"/>
      <c r="BO1030" s="1"/>
      <c r="BP1030" s="1"/>
      <c r="BQ1030" s="1"/>
      <c r="BR1030" s="1"/>
      <c r="BS1030" s="1"/>
      <c r="BT1030" s="1"/>
      <c r="BU1030" s="1"/>
      <c r="BV1030" s="1"/>
      <c r="BW1030" s="1"/>
      <c r="BX1030" s="1"/>
      <c r="BY1030" s="1"/>
      <c r="BZ1030" s="1"/>
    </row>
    <row r="1031" spans="1:78" s="59" customFormat="1" ht="75" x14ac:dyDescent="0.2">
      <c r="A1031" s="45" t="str">
        <f t="shared" si="169"/>
        <v>EXT</v>
      </c>
      <c r="B1031" s="45"/>
      <c r="C1031" s="45"/>
      <c r="D1031" s="216" t="s">
        <v>3431</v>
      </c>
      <c r="E1031" s="99" t="s">
        <v>41</v>
      </c>
      <c r="F1031" s="289" t="e">
        <v>#N/A</v>
      </c>
      <c r="G1031" s="100">
        <f t="shared" si="166"/>
        <v>3</v>
      </c>
      <c r="H1031" s="100" t="s">
        <v>62</v>
      </c>
      <c r="I1031" s="125" t="s">
        <v>4432</v>
      </c>
      <c r="J1031" s="125" t="s">
        <v>4433</v>
      </c>
      <c r="K1031" s="126"/>
      <c r="L1031" s="126"/>
      <c r="M1031" s="126"/>
      <c r="N1031" s="125"/>
      <c r="O1031" s="124" t="s">
        <v>62</v>
      </c>
      <c r="P1031" s="124" t="str">
        <f t="shared" si="170"/>
        <v>0..n</v>
      </c>
      <c r="Q1031" s="102" t="s">
        <v>4434</v>
      </c>
      <c r="R1031" s="103" t="s">
        <v>4435</v>
      </c>
      <c r="S1031" s="124"/>
      <c r="T1031" s="129"/>
      <c r="U1031" s="100" t="s">
        <v>62</v>
      </c>
      <c r="V1031" s="124"/>
      <c r="W1031" s="130"/>
      <c r="X1031" s="38"/>
      <c r="Y1031" s="104" t="s">
        <v>47</v>
      </c>
      <c r="Z1031" s="104" t="s">
        <v>47</v>
      </c>
      <c r="AA1031" s="4"/>
      <c r="AB1031" s="13" t="str">
        <f t="shared" si="167"/>
        <v>/rsm:CrossIndustryInvoice/rsm:SupplyChainTradeTransaction/ram:ApplicableHeaderTradeSettlement</v>
      </c>
      <c r="AC1031" s="13" t="str">
        <f t="shared" si="168"/>
        <v>/ram:SpecifiedLogisticsServiceCharge</v>
      </c>
      <c r="AD1031" s="14">
        <f>COUNTIFS(R$4:R1031,AB1031)</f>
        <v>1</v>
      </c>
      <c r="AE1031" s="1"/>
      <c r="AF1031" s="99" t="str">
        <f t="shared" si="172"/>
        <v>EXT</v>
      </c>
      <c r="AG1031" s="100">
        <f t="shared" si="173"/>
        <v>3</v>
      </c>
      <c r="AH1031" s="100" t="str">
        <f t="shared" si="174"/>
        <v>0..n</v>
      </c>
      <c r="AI1031" s="125">
        <v>0</v>
      </c>
      <c r="AJ1031" s="125"/>
      <c r="AK1031" s="126"/>
      <c r="AL1031" s="126"/>
      <c r="AM1031" s="126"/>
      <c r="AN1031" s="125"/>
      <c r="AO1031" s="124" t="str">
        <f t="shared" si="171"/>
        <v>0..n</v>
      </c>
      <c r="AP1031" s="124" t="str">
        <f t="shared" si="171"/>
        <v>0..n</v>
      </c>
      <c r="AQ1031" s="102" t="str">
        <f t="shared" si="171"/>
        <v>/rsm:CrossIndustryInvoice
/rsm:SupplyChainTradeTransaction
/ram:ApplicableHeaderTradeSettlement
/ram:SpecifiedLogisticsServiceCharge</v>
      </c>
      <c r="AR1031" s="103" t="str">
        <f t="shared" si="171"/>
        <v>/rsm:CrossIndustryInvoice/rsm:SupplyChainTradeTransaction/ram:ApplicableHeaderTradeSettlement/ram:SpecifiedLogisticsServiceCharge</v>
      </c>
      <c r="AS1031" s="124"/>
      <c r="AT1031" s="129"/>
      <c r="AU1031" s="100" t="str">
        <f t="shared" si="175"/>
        <v>0..n</v>
      </c>
      <c r="AV1031" s="124"/>
      <c r="AW1031" s="130"/>
      <c r="AX1031" s="7"/>
      <c r="AY1031" s="104" t="str">
        <f t="shared" si="176"/>
        <v>EXTENDED</v>
      </c>
      <c r="AZ1031" s="104" t="str">
        <f t="shared" si="176"/>
        <v>EXTENDED</v>
      </c>
      <c r="BA1031" s="1"/>
      <c r="BB1031" s="57"/>
      <c r="BE1031"/>
      <c r="BF1031" s="1"/>
      <c r="BG1031" s="1"/>
      <c r="BH1031" s="1"/>
      <c r="BI1031" s="1"/>
      <c r="BJ1031" s="1"/>
      <c r="BK1031" s="1"/>
      <c r="BL1031" s="1"/>
      <c r="BM1031" s="1"/>
      <c r="BN1031" s="1"/>
      <c r="BO1031" s="1"/>
      <c r="BP1031" s="1"/>
      <c r="BQ1031" s="1"/>
      <c r="BR1031" s="1"/>
      <c r="BS1031" s="1"/>
      <c r="BT1031" s="1"/>
      <c r="BU1031" s="1"/>
      <c r="BV1031" s="1"/>
      <c r="BW1031" s="1"/>
      <c r="BX1031" s="1"/>
      <c r="BY1031" s="1"/>
      <c r="BZ1031" s="1"/>
    </row>
    <row r="1032" spans="1:78" s="59" customFormat="1" ht="90" x14ac:dyDescent="0.2">
      <c r="A1032" s="45" t="str">
        <f t="shared" si="169"/>
        <v>EXT</v>
      </c>
      <c r="B1032" s="45"/>
      <c r="C1032" s="45"/>
      <c r="D1032" s="215" t="s">
        <v>3431</v>
      </c>
      <c r="E1032" s="61" t="s">
        <v>41</v>
      </c>
      <c r="F1032" s="282" t="e">
        <v>#N/A</v>
      </c>
      <c r="G1032" s="62">
        <f t="shared" si="166"/>
        <v>4</v>
      </c>
      <c r="H1032" s="62" t="s">
        <v>32</v>
      </c>
      <c r="I1032" s="64" t="s">
        <v>7</v>
      </c>
      <c r="J1032" s="64"/>
      <c r="K1032" s="65"/>
      <c r="L1032" s="65"/>
      <c r="M1032" s="65"/>
      <c r="N1032" s="64"/>
      <c r="O1032" s="66" t="s">
        <v>32</v>
      </c>
      <c r="P1032" s="66" t="str">
        <f t="shared" si="170"/>
        <v>1..1</v>
      </c>
      <c r="Q1032" s="6" t="s">
        <v>4436</v>
      </c>
      <c r="R1032" s="67" t="s">
        <v>4437</v>
      </c>
      <c r="S1032" s="66" t="s">
        <v>73</v>
      </c>
      <c r="T1032" s="68" t="s">
        <v>56</v>
      </c>
      <c r="U1032" s="62" t="s">
        <v>62</v>
      </c>
      <c r="V1032" s="66"/>
      <c r="W1032" s="69"/>
      <c r="X1032" s="38"/>
      <c r="Y1032" s="70" t="s">
        <v>47</v>
      </c>
      <c r="Z1032" s="70" t="s">
        <v>47</v>
      </c>
      <c r="AA1032" s="4"/>
      <c r="AB1032" s="13" t="str">
        <f t="shared" si="167"/>
        <v>/rsm:CrossIndustryInvoice/rsm:SupplyChainTradeTransaction/ram:ApplicableHeaderTradeSettlement/ram:SpecifiedLogisticsServiceCharge</v>
      </c>
      <c r="AC1032" s="13" t="str">
        <f t="shared" si="168"/>
        <v>/ram:Description</v>
      </c>
      <c r="AD1032" s="14">
        <f>COUNTIFS(R$4:R1032,AB1032)</f>
        <v>1</v>
      </c>
      <c r="AE1032" s="1"/>
      <c r="AF1032" s="61" t="str">
        <f t="shared" si="172"/>
        <v>EXT</v>
      </c>
      <c r="AG1032" s="62">
        <f t="shared" si="173"/>
        <v>4</v>
      </c>
      <c r="AH1032" s="62" t="str">
        <f t="shared" si="174"/>
        <v>1..1</v>
      </c>
      <c r="AI1032" s="64">
        <v>0</v>
      </c>
      <c r="AJ1032" s="64"/>
      <c r="AK1032" s="65"/>
      <c r="AL1032" s="65"/>
      <c r="AM1032" s="65"/>
      <c r="AN1032" s="64"/>
      <c r="AO1032" s="66" t="str">
        <f t="shared" si="171"/>
        <v>1..1</v>
      </c>
      <c r="AP1032" s="66" t="str">
        <f t="shared" si="171"/>
        <v>1..1</v>
      </c>
      <c r="AQ1032" s="6" t="str">
        <f t="shared" si="171"/>
        <v>/rsm:CrossIndustryInvoice
/rsm:SupplyChainTradeTransaction
/ram:ApplicableHeaderTradeSettlement
/ram:SpecifiedLogisticsServiceCharge
/ram:Description</v>
      </c>
      <c r="AR1032" s="67" t="str">
        <f t="shared" si="171"/>
        <v>/rsm:CrossIndustryInvoice/rsm:SupplyChainTradeTransaction/ram:ApplicableHeaderTradeSettlement/ram:SpecifiedLogisticsServiceCharge/ram:Description</v>
      </c>
      <c r="AS1032" s="66" t="s">
        <v>73</v>
      </c>
      <c r="AT1032" s="68" t="s">
        <v>56</v>
      </c>
      <c r="AU1032" s="62" t="str">
        <f t="shared" si="175"/>
        <v>0..n</v>
      </c>
      <c r="AV1032" s="66"/>
      <c r="AW1032" s="69"/>
      <c r="AX1032" s="7"/>
      <c r="AY1032" s="70" t="str">
        <f t="shared" si="176"/>
        <v>EXTENDED</v>
      </c>
      <c r="AZ1032" s="70" t="str">
        <f t="shared" si="176"/>
        <v>EXTENDED</v>
      </c>
      <c r="BA1032" s="1"/>
      <c r="BB1032" s="57"/>
      <c r="BE1032"/>
      <c r="BF1032" s="1"/>
      <c r="BG1032" s="1"/>
      <c r="BH1032" s="1"/>
      <c r="BI1032" s="1"/>
      <c r="BJ1032" s="1"/>
      <c r="BK1032" s="1"/>
      <c r="BL1032" s="1"/>
      <c r="BM1032" s="1"/>
      <c r="BN1032" s="1"/>
      <c r="BO1032" s="1"/>
      <c r="BP1032" s="1"/>
      <c r="BQ1032" s="1"/>
      <c r="BR1032" s="1"/>
      <c r="BS1032" s="1"/>
      <c r="BT1032" s="1"/>
      <c r="BU1032" s="1"/>
      <c r="BV1032" s="1"/>
      <c r="BW1032" s="1"/>
      <c r="BX1032" s="1"/>
      <c r="BY1032" s="1"/>
      <c r="BZ1032" s="1"/>
    </row>
    <row r="1033" spans="1:78" s="59" customFormat="1" ht="90" x14ac:dyDescent="0.2">
      <c r="A1033" s="45" t="str">
        <f t="shared" si="169"/>
        <v>EXT</v>
      </c>
      <c r="B1033" s="45"/>
      <c r="C1033" s="45"/>
      <c r="D1033" s="215" t="s">
        <v>3431</v>
      </c>
      <c r="E1033" s="61" t="s">
        <v>41</v>
      </c>
      <c r="F1033" s="282" t="e">
        <v>#N/A</v>
      </c>
      <c r="G1033" s="62">
        <f t="shared" si="166"/>
        <v>4</v>
      </c>
      <c r="H1033" s="62" t="s">
        <v>32</v>
      </c>
      <c r="I1033" s="64" t="s">
        <v>4438</v>
      </c>
      <c r="J1033" s="64"/>
      <c r="K1033" s="65"/>
      <c r="L1033" s="65"/>
      <c r="M1033" s="65"/>
      <c r="N1033" s="64"/>
      <c r="O1033" s="66" t="s">
        <v>32</v>
      </c>
      <c r="P1033" s="66" t="str">
        <f t="shared" si="170"/>
        <v>1..1</v>
      </c>
      <c r="Q1033" s="6" t="s">
        <v>4439</v>
      </c>
      <c r="R1033" s="67" t="s">
        <v>4440</v>
      </c>
      <c r="S1033" s="66" t="s">
        <v>163</v>
      </c>
      <c r="T1033" s="68" t="s">
        <v>56</v>
      </c>
      <c r="U1033" s="62" t="s">
        <v>62</v>
      </c>
      <c r="V1033" s="66"/>
      <c r="W1033" s="69"/>
      <c r="X1033" s="38"/>
      <c r="Y1033" s="70" t="s">
        <v>47</v>
      </c>
      <c r="Z1033" s="70" t="s">
        <v>47</v>
      </c>
      <c r="AA1033" s="4"/>
      <c r="AB1033" s="13" t="str">
        <f t="shared" si="167"/>
        <v>/rsm:CrossIndustryInvoice/rsm:SupplyChainTradeTransaction/ram:ApplicableHeaderTradeSettlement/ram:SpecifiedLogisticsServiceCharge</v>
      </c>
      <c r="AC1033" s="13" t="str">
        <f t="shared" si="168"/>
        <v>/ram:AppliedAmount</v>
      </c>
      <c r="AD1033" s="14">
        <f>COUNTIFS(R$4:R1033,AB1033)</f>
        <v>1</v>
      </c>
      <c r="AE1033" s="1"/>
      <c r="AF1033" s="61" t="str">
        <f t="shared" si="172"/>
        <v>EXT</v>
      </c>
      <c r="AG1033" s="62">
        <f t="shared" si="173"/>
        <v>4</v>
      </c>
      <c r="AH1033" s="62" t="str">
        <f t="shared" si="174"/>
        <v>1..1</v>
      </c>
      <c r="AI1033" s="64">
        <v>0</v>
      </c>
      <c r="AJ1033" s="64"/>
      <c r="AK1033" s="65"/>
      <c r="AL1033" s="65"/>
      <c r="AM1033" s="65"/>
      <c r="AN1033" s="64"/>
      <c r="AO1033" s="66" t="str">
        <f t="shared" si="171"/>
        <v>1..1</v>
      </c>
      <c r="AP1033" s="66" t="str">
        <f t="shared" si="171"/>
        <v>1..1</v>
      </c>
      <c r="AQ1033" s="6" t="str">
        <f t="shared" si="171"/>
        <v>/rsm:CrossIndustryInvoice
/rsm:SupplyChainTradeTransaction
/ram:ApplicableHeaderTradeSettlement
/ram:SpecifiedLogisticsServiceCharge
/ram:AppliedAmount</v>
      </c>
      <c r="AR1033" s="67" t="str">
        <f t="shared" si="171"/>
        <v>/rsm:CrossIndustryInvoice/rsm:SupplyChainTradeTransaction/ram:ApplicableHeaderTradeSettlement/ram:SpecifiedLogisticsServiceCharge/ram:AppliedAmount</v>
      </c>
      <c r="AS1033" s="66" t="s">
        <v>163</v>
      </c>
      <c r="AT1033" s="68" t="s">
        <v>56</v>
      </c>
      <c r="AU1033" s="62" t="str">
        <f t="shared" si="175"/>
        <v>0..n</v>
      </c>
      <c r="AV1033" s="66"/>
      <c r="AW1033" s="69"/>
      <c r="AX1033" s="7"/>
      <c r="AY1033" s="70" t="str">
        <f t="shared" si="176"/>
        <v>EXTENDED</v>
      </c>
      <c r="AZ1033" s="70" t="str">
        <f t="shared" si="176"/>
        <v>EXTENDED</v>
      </c>
      <c r="BA1033" s="1"/>
      <c r="BB1033" s="57"/>
      <c r="BE1033"/>
      <c r="BF1033" s="1"/>
      <c r="BG1033" s="1"/>
      <c r="BH1033" s="1"/>
      <c r="BI1033" s="1"/>
      <c r="BJ1033" s="1"/>
      <c r="BK1033" s="1"/>
      <c r="BL1033" s="1"/>
      <c r="BM1033" s="1"/>
      <c r="BN1033" s="1"/>
      <c r="BO1033" s="1"/>
      <c r="BP1033" s="1"/>
      <c r="BQ1033" s="1"/>
      <c r="BR1033" s="1"/>
      <c r="BS1033" s="1"/>
      <c r="BT1033" s="1"/>
      <c r="BU1033" s="1"/>
      <c r="BV1033" s="1"/>
      <c r="BW1033" s="1"/>
      <c r="BX1033" s="1"/>
      <c r="BY1033" s="1"/>
      <c r="BZ1033" s="1"/>
    </row>
    <row r="1034" spans="1:78" s="59" customFormat="1" ht="90" x14ac:dyDescent="0.2">
      <c r="A1034" s="45" t="str">
        <f t="shared" si="169"/>
        <v>EXT</v>
      </c>
      <c r="B1034" s="45"/>
      <c r="C1034" s="317" t="s">
        <v>5068</v>
      </c>
      <c r="D1034" s="215" t="s">
        <v>3431</v>
      </c>
      <c r="E1034" s="140" t="s">
        <v>41</v>
      </c>
      <c r="F1034" s="296" t="e">
        <v>#N/A</v>
      </c>
      <c r="G1034" s="141">
        <f t="shared" si="166"/>
        <v>4</v>
      </c>
      <c r="H1034" s="141" t="s">
        <v>62</v>
      </c>
      <c r="I1034" s="217" t="s">
        <v>4441</v>
      </c>
      <c r="J1034" s="125"/>
      <c r="K1034" s="126"/>
      <c r="L1034" s="126"/>
      <c r="M1034" s="126"/>
      <c r="N1034" s="125"/>
      <c r="O1034" s="124" t="s">
        <v>238</v>
      </c>
      <c r="P1034" s="124" t="str">
        <f t="shared" si="170"/>
        <v>1..n</v>
      </c>
      <c r="Q1034" s="142" t="s">
        <v>4442</v>
      </c>
      <c r="R1034" s="143" t="s">
        <v>4443</v>
      </c>
      <c r="S1034" s="124"/>
      <c r="T1034" s="129"/>
      <c r="U1034" s="141" t="s">
        <v>62</v>
      </c>
      <c r="V1034" s="124"/>
      <c r="W1034" s="130"/>
      <c r="X1034" s="38"/>
      <c r="Y1034" s="144" t="s">
        <v>47</v>
      </c>
      <c r="Z1034" s="144" t="s">
        <v>47</v>
      </c>
      <c r="AA1034" s="4"/>
      <c r="AB1034" s="13" t="str">
        <f t="shared" si="167"/>
        <v>/rsm:CrossIndustryInvoice/rsm:SupplyChainTradeTransaction/ram:ApplicableHeaderTradeSettlement/ram:SpecifiedLogisticsServiceCharge</v>
      </c>
      <c r="AC1034" s="13" t="str">
        <f t="shared" si="168"/>
        <v>/ram:AppliedTradeTax</v>
      </c>
      <c r="AD1034" s="14">
        <f>COUNTIFS(R$4:R1034,AB1034)</f>
        <v>1</v>
      </c>
      <c r="AE1034" s="1"/>
      <c r="AF1034" s="140" t="str">
        <f t="shared" si="172"/>
        <v>EXT</v>
      </c>
      <c r="AG1034" s="141">
        <f t="shared" si="173"/>
        <v>4</v>
      </c>
      <c r="AH1034" s="141" t="str">
        <f t="shared" si="174"/>
        <v>0..n</v>
      </c>
      <c r="AI1034" s="217">
        <v>0</v>
      </c>
      <c r="AJ1034" s="125"/>
      <c r="AK1034" s="126"/>
      <c r="AL1034" s="126"/>
      <c r="AM1034" s="126"/>
      <c r="AN1034" s="125"/>
      <c r="AO1034" s="124" t="str">
        <f t="shared" si="171"/>
        <v>1..n</v>
      </c>
      <c r="AP1034" s="124" t="str">
        <f t="shared" si="171"/>
        <v>1..n</v>
      </c>
      <c r="AQ1034" s="142" t="str">
        <f t="shared" si="171"/>
        <v>/rsm:CrossIndustryInvoice
/rsm:SupplyChainTradeTransaction
/ram:ApplicableHeaderTradeSettlement
/ram:SpecifiedLogisticsServiceCharge
/ram:AppliedTradeTax</v>
      </c>
      <c r="AR1034" s="143" t="str">
        <f t="shared" si="171"/>
        <v>/rsm:CrossIndustryInvoice/rsm:SupplyChainTradeTransaction/ram:ApplicableHeaderTradeSettlement/ram:SpecifiedLogisticsServiceCharge/ram:AppliedTradeTax</v>
      </c>
      <c r="AS1034" s="124"/>
      <c r="AT1034" s="129"/>
      <c r="AU1034" s="141" t="str">
        <f t="shared" si="175"/>
        <v>0..n</v>
      </c>
      <c r="AV1034" s="124"/>
      <c r="AW1034" s="130"/>
      <c r="AX1034" s="7"/>
      <c r="AY1034" s="144" t="str">
        <f t="shared" si="176"/>
        <v>EXTENDED</v>
      </c>
      <c r="AZ1034" s="144" t="str">
        <f t="shared" si="176"/>
        <v>EXTENDED</v>
      </c>
      <c r="BA1034" s="1"/>
      <c r="BB1034" s="57"/>
      <c r="BE1034"/>
      <c r="BF1034" s="1"/>
      <c r="BG1034" s="1"/>
      <c r="BH1034" s="1"/>
      <c r="BI1034" s="1"/>
      <c r="BJ1034" s="1"/>
      <c r="BK1034" s="1"/>
      <c r="BL1034" s="1"/>
      <c r="BM1034" s="1"/>
      <c r="BN1034" s="1"/>
      <c r="BO1034" s="1"/>
      <c r="BP1034" s="1"/>
      <c r="BQ1034" s="1"/>
      <c r="BR1034" s="1"/>
      <c r="BS1034" s="1"/>
      <c r="BT1034" s="1"/>
      <c r="BU1034" s="1"/>
      <c r="BV1034" s="1"/>
      <c r="BW1034" s="1"/>
      <c r="BX1034" s="1"/>
      <c r="BY1034" s="1"/>
      <c r="BZ1034" s="1"/>
    </row>
    <row r="1035" spans="1:78" s="59" customFormat="1" ht="105" x14ac:dyDescent="0.2">
      <c r="A1035" s="45" t="str">
        <f t="shared" si="169"/>
        <v>EXT</v>
      </c>
      <c r="B1035" s="45"/>
      <c r="C1035" s="45"/>
      <c r="D1035" s="215" t="s">
        <v>3431</v>
      </c>
      <c r="E1035" s="61" t="s">
        <v>41</v>
      </c>
      <c r="F1035" s="282" t="e">
        <v>#N/A</v>
      </c>
      <c r="G1035" s="62">
        <f t="shared" si="166"/>
        <v>5</v>
      </c>
      <c r="H1035" s="62" t="s">
        <v>42</v>
      </c>
      <c r="I1035" s="64" t="s">
        <v>393</v>
      </c>
      <c r="J1035" s="64"/>
      <c r="K1035" s="65" t="s">
        <v>804</v>
      </c>
      <c r="L1035" s="65"/>
      <c r="M1035" s="65" t="s">
        <v>805</v>
      </c>
      <c r="N1035" s="64"/>
      <c r="O1035" s="66" t="s">
        <v>42</v>
      </c>
      <c r="P1035" s="66" t="str">
        <f t="shared" si="170"/>
        <v>0..1</v>
      </c>
      <c r="Q1035" s="6" t="s">
        <v>4444</v>
      </c>
      <c r="R1035" s="67" t="s">
        <v>4445</v>
      </c>
      <c r="S1035" s="66"/>
      <c r="T1035" s="68"/>
      <c r="U1035" s="62" t="s">
        <v>42</v>
      </c>
      <c r="V1035" s="66"/>
      <c r="W1035" s="69"/>
      <c r="X1035" s="38"/>
      <c r="Y1035" s="70" t="s">
        <v>47</v>
      </c>
      <c r="Z1035" s="70" t="s">
        <v>47</v>
      </c>
      <c r="AA1035" s="4"/>
      <c r="AB1035" s="13" t="str">
        <f t="shared" si="167"/>
        <v>/rsm:CrossIndustryInvoice/rsm:SupplyChainTradeTransaction/ram:ApplicableHeaderTradeSettlement/ram:SpecifiedLogisticsServiceCharge/ram:AppliedTradeTax</v>
      </c>
      <c r="AC1035" s="13" t="str">
        <f t="shared" si="168"/>
        <v>/ram:TypeCode</v>
      </c>
      <c r="AD1035" s="14">
        <f>COUNTIFS(R$4:R1035,AB1035)</f>
        <v>1</v>
      </c>
      <c r="AE1035" s="1"/>
      <c r="AF1035" s="61" t="str">
        <f t="shared" si="172"/>
        <v>EXT</v>
      </c>
      <c r="AG1035" s="62">
        <f t="shared" si="173"/>
        <v>5</v>
      </c>
      <c r="AH1035" s="62" t="str">
        <f t="shared" si="174"/>
        <v>0..1</v>
      </c>
      <c r="AI1035" s="64">
        <v>0</v>
      </c>
      <c r="AJ1035" s="64"/>
      <c r="AK1035" s="65"/>
      <c r="AL1035" s="65"/>
      <c r="AM1035" s="65"/>
      <c r="AN1035" s="64"/>
      <c r="AO1035" s="66" t="str">
        <f t="shared" si="171"/>
        <v>0..1</v>
      </c>
      <c r="AP1035" s="66" t="str">
        <f t="shared" si="171"/>
        <v>0..1</v>
      </c>
      <c r="AQ1035" s="6" t="str">
        <f t="shared" si="171"/>
        <v>/rsm:CrossIndustryInvoice
/rsm:SupplyChainTradeTransaction
/ram:ApplicableHeaderTradeSettlement
/ram:SpecifiedLogisticsServiceCharge
/ram:AppliedTradeTax
/ram:TypeCode</v>
      </c>
      <c r="AR1035" s="67" t="str">
        <f t="shared" si="171"/>
        <v>/rsm:CrossIndustryInvoice/rsm:SupplyChainTradeTransaction/ram:ApplicableHeaderTradeSettlement/ram:SpecifiedLogisticsServiceCharge/ram:AppliedTradeTax/ram:TypeCode</v>
      </c>
      <c r="AS1035" s="66"/>
      <c r="AT1035" s="68"/>
      <c r="AU1035" s="62" t="str">
        <f t="shared" si="175"/>
        <v>0..1</v>
      </c>
      <c r="AV1035" s="66"/>
      <c r="AW1035" s="69"/>
      <c r="AX1035" s="7"/>
      <c r="AY1035" s="70" t="str">
        <f t="shared" si="176"/>
        <v>EXTENDED</v>
      </c>
      <c r="AZ1035" s="70" t="str">
        <f t="shared" si="176"/>
        <v>EXTENDED</v>
      </c>
      <c r="BA1035" s="1"/>
      <c r="BB1035" s="57"/>
      <c r="BE1035"/>
      <c r="BF1035" s="1"/>
      <c r="BG1035" s="1"/>
      <c r="BH1035" s="1"/>
      <c r="BI1035" s="1"/>
      <c r="BJ1035" s="1"/>
      <c r="BK1035" s="1"/>
      <c r="BL1035" s="1"/>
      <c r="BM1035" s="1"/>
      <c r="BN1035" s="1"/>
      <c r="BO1035" s="1"/>
      <c r="BP1035" s="1"/>
      <c r="BQ1035" s="1"/>
      <c r="BR1035" s="1"/>
      <c r="BS1035" s="1"/>
      <c r="BT1035" s="1"/>
      <c r="BU1035" s="1"/>
      <c r="BV1035" s="1"/>
      <c r="BW1035" s="1"/>
      <c r="BX1035" s="1"/>
      <c r="BY1035" s="1"/>
      <c r="BZ1035" s="1"/>
    </row>
    <row r="1036" spans="1:78" s="59" customFormat="1" ht="195" x14ac:dyDescent="0.2">
      <c r="A1036" s="45" t="str">
        <f t="shared" si="169"/>
        <v>EXT</v>
      </c>
      <c r="B1036" s="45"/>
      <c r="C1036" s="45"/>
      <c r="D1036" s="215" t="s">
        <v>3431</v>
      </c>
      <c r="E1036" s="61" t="s">
        <v>41</v>
      </c>
      <c r="F1036" s="282" t="e">
        <v>#N/A</v>
      </c>
      <c r="G1036" s="62">
        <f t="shared" si="166"/>
        <v>5</v>
      </c>
      <c r="H1036" s="62" t="s">
        <v>42</v>
      </c>
      <c r="I1036" s="64" t="s">
        <v>813</v>
      </c>
      <c r="J1036" s="64" t="s">
        <v>4423</v>
      </c>
      <c r="K1036" s="65" t="s">
        <v>815</v>
      </c>
      <c r="L1036" s="65" t="s">
        <v>816</v>
      </c>
      <c r="M1036" s="65"/>
      <c r="N1036" s="64"/>
      <c r="O1036" s="66" t="s">
        <v>32</v>
      </c>
      <c r="P1036" s="66" t="str">
        <f t="shared" si="170"/>
        <v>1..1</v>
      </c>
      <c r="Q1036" s="6" t="s">
        <v>4446</v>
      </c>
      <c r="R1036" s="67" t="s">
        <v>4447</v>
      </c>
      <c r="S1036" s="66" t="s">
        <v>131</v>
      </c>
      <c r="T1036" s="68" t="s">
        <v>56</v>
      </c>
      <c r="U1036" s="62" t="s">
        <v>42</v>
      </c>
      <c r="V1036" s="66"/>
      <c r="W1036" s="69"/>
      <c r="X1036" s="38"/>
      <c r="Y1036" s="70" t="s">
        <v>47</v>
      </c>
      <c r="Z1036" s="70" t="s">
        <v>47</v>
      </c>
      <c r="AA1036" s="4"/>
      <c r="AB1036" s="13" t="str">
        <f t="shared" si="167"/>
        <v>/rsm:CrossIndustryInvoice/rsm:SupplyChainTradeTransaction/ram:ApplicableHeaderTradeSettlement/ram:SpecifiedLogisticsServiceCharge/ram:AppliedTradeTax</v>
      </c>
      <c r="AC1036" s="13" t="str">
        <f t="shared" si="168"/>
        <v>/ram:CategoryCode</v>
      </c>
      <c r="AD1036" s="14">
        <f>COUNTIFS(R$4:R1036,AB1036)</f>
        <v>1</v>
      </c>
      <c r="AE1036" s="1"/>
      <c r="AF1036" s="61" t="str">
        <f t="shared" si="172"/>
        <v>EXT</v>
      </c>
      <c r="AG1036" s="62">
        <f t="shared" si="173"/>
        <v>5</v>
      </c>
      <c r="AH1036" s="62" t="str">
        <f t="shared" si="174"/>
        <v>0..1</v>
      </c>
      <c r="AI1036" s="64">
        <v>0</v>
      </c>
      <c r="AJ1036" s="64"/>
      <c r="AK1036" s="65"/>
      <c r="AL1036" s="65"/>
      <c r="AM1036" s="65"/>
      <c r="AN1036" s="64"/>
      <c r="AO1036" s="66" t="str">
        <f t="shared" si="171"/>
        <v>1..1</v>
      </c>
      <c r="AP1036" s="66" t="str">
        <f t="shared" si="171"/>
        <v>1..1</v>
      </c>
      <c r="AQ1036" s="6" t="str">
        <f t="shared" si="171"/>
        <v>/rsm:CrossIndustryInvoice
/rsm:SupplyChainTradeTransaction
/ram:ApplicableHeaderTradeSettlement
/ram:SpecifiedLogisticsServiceCharge
/ram:AppliedTradeTax
/ram:CategoryCode</v>
      </c>
      <c r="AR1036" s="67" t="str">
        <f t="shared" si="171"/>
        <v>/rsm:CrossIndustryInvoice/rsm:SupplyChainTradeTransaction/ram:ApplicableHeaderTradeSettlement/ram:SpecifiedLogisticsServiceCharge/ram:AppliedTradeTax/ram:CategoryCode</v>
      </c>
      <c r="AS1036" s="66" t="s">
        <v>131</v>
      </c>
      <c r="AT1036" s="68" t="s">
        <v>56</v>
      </c>
      <c r="AU1036" s="62" t="str">
        <f t="shared" si="175"/>
        <v>0..1</v>
      </c>
      <c r="AV1036" s="66"/>
      <c r="AW1036" s="69"/>
      <c r="AX1036" s="7"/>
      <c r="AY1036" s="70" t="str">
        <f t="shared" si="176"/>
        <v>EXTENDED</v>
      </c>
      <c r="AZ1036" s="70" t="str">
        <f t="shared" si="176"/>
        <v>EXTENDED</v>
      </c>
      <c r="BA1036" s="1"/>
      <c r="BB1036" s="57"/>
      <c r="BE1036"/>
      <c r="BF1036" s="1"/>
      <c r="BG1036" s="1"/>
      <c r="BH1036" s="1"/>
      <c r="BI1036" s="1"/>
      <c r="BJ1036" s="1"/>
      <c r="BK1036" s="1"/>
      <c r="BL1036" s="1"/>
      <c r="BM1036" s="1"/>
      <c r="BN1036" s="1"/>
      <c r="BO1036" s="1"/>
      <c r="BP1036" s="1"/>
      <c r="BQ1036" s="1"/>
      <c r="BR1036" s="1"/>
      <c r="BS1036" s="1"/>
      <c r="BT1036" s="1"/>
      <c r="BU1036" s="1"/>
      <c r="BV1036" s="1"/>
      <c r="BW1036" s="1"/>
      <c r="BX1036" s="1"/>
      <c r="BY1036" s="1"/>
      <c r="BZ1036" s="1"/>
    </row>
    <row r="1037" spans="1:78" s="59" customFormat="1" ht="105" x14ac:dyDescent="0.2">
      <c r="A1037" s="45" t="str">
        <f t="shared" si="169"/>
        <v>EXT</v>
      </c>
      <c r="B1037" s="45"/>
      <c r="C1037" s="45"/>
      <c r="D1037" s="215" t="s">
        <v>3431</v>
      </c>
      <c r="E1037" s="61" t="s">
        <v>41</v>
      </c>
      <c r="F1037" s="282" t="e">
        <v>#N/A</v>
      </c>
      <c r="G1037" s="62">
        <f t="shared" ref="G1037:G1100" si="177">LEN(R1037)-LEN(SUBSTITUTE(R1037,"/",""))-1</f>
        <v>5</v>
      </c>
      <c r="H1037" s="62" t="s">
        <v>42</v>
      </c>
      <c r="I1037" s="64" t="s">
        <v>824</v>
      </c>
      <c r="J1037" s="64"/>
      <c r="K1037" s="65"/>
      <c r="L1037" s="65"/>
      <c r="M1037" s="65"/>
      <c r="N1037" s="64"/>
      <c r="O1037" s="66" t="s">
        <v>42</v>
      </c>
      <c r="P1037" s="66" t="str">
        <f t="shared" si="170"/>
        <v>0..1</v>
      </c>
      <c r="Q1037" s="6" t="s">
        <v>4448</v>
      </c>
      <c r="R1037" s="67" t="s">
        <v>4449</v>
      </c>
      <c r="S1037" s="66" t="s">
        <v>722</v>
      </c>
      <c r="T1037" s="68" t="s">
        <v>56</v>
      </c>
      <c r="U1037" s="62" t="s">
        <v>42</v>
      </c>
      <c r="V1037" s="66"/>
      <c r="W1037" s="69"/>
      <c r="X1037" s="38"/>
      <c r="Y1037" s="70" t="s">
        <v>47</v>
      </c>
      <c r="Z1037" s="70" t="s">
        <v>47</v>
      </c>
      <c r="AA1037" s="4"/>
      <c r="AB1037" s="13" t="str">
        <f t="shared" si="167"/>
        <v>/rsm:CrossIndustryInvoice/rsm:SupplyChainTradeTransaction/ram:ApplicableHeaderTradeSettlement/ram:SpecifiedLogisticsServiceCharge/ram:AppliedTradeTax</v>
      </c>
      <c r="AC1037" s="13" t="str">
        <f t="shared" si="168"/>
        <v>/ram:RateApplicablePercent</v>
      </c>
      <c r="AD1037" s="14">
        <f>COUNTIFS(R$4:R1037,AB1037)</f>
        <v>1</v>
      </c>
      <c r="AE1037" s="1"/>
      <c r="AF1037" s="61" t="str">
        <f t="shared" si="172"/>
        <v>EXT</v>
      </c>
      <c r="AG1037" s="62">
        <f t="shared" si="173"/>
        <v>5</v>
      </c>
      <c r="AH1037" s="62" t="str">
        <f t="shared" si="174"/>
        <v>0..1</v>
      </c>
      <c r="AI1037" s="64">
        <v>0</v>
      </c>
      <c r="AJ1037" s="64"/>
      <c r="AK1037" s="65"/>
      <c r="AL1037" s="65"/>
      <c r="AM1037" s="65"/>
      <c r="AN1037" s="64"/>
      <c r="AO1037" s="66" t="str">
        <f t="shared" si="171"/>
        <v>0..1</v>
      </c>
      <c r="AP1037" s="66" t="str">
        <f t="shared" si="171"/>
        <v>0..1</v>
      </c>
      <c r="AQ1037" s="6" t="str">
        <f t="shared" si="171"/>
        <v>/rsm:CrossIndustryInvoice
/rsm:SupplyChainTradeTransaction
/ram:ApplicableHeaderTradeSettlement
/ram:SpecifiedLogisticsServiceCharge
/ram:AppliedTradeTax
/ram:RateApplicablePercent</v>
      </c>
      <c r="AR1037" s="67" t="str">
        <f t="shared" si="171"/>
        <v>/rsm:CrossIndustryInvoice/rsm:SupplyChainTradeTransaction/ram:ApplicableHeaderTradeSettlement/ram:SpecifiedLogisticsServiceCharge/ram:AppliedTradeTax/ram:RateApplicablePercent</v>
      </c>
      <c r="AS1037" s="66" t="s">
        <v>722</v>
      </c>
      <c r="AT1037" s="68" t="s">
        <v>56</v>
      </c>
      <c r="AU1037" s="62" t="str">
        <f t="shared" si="175"/>
        <v>0..1</v>
      </c>
      <c r="AV1037" s="66"/>
      <c r="AW1037" s="69"/>
      <c r="AX1037" s="7"/>
      <c r="AY1037" s="70" t="str">
        <f t="shared" si="176"/>
        <v>EXTENDED</v>
      </c>
      <c r="AZ1037" s="70" t="str">
        <f t="shared" si="176"/>
        <v>EXTENDED</v>
      </c>
      <c r="BA1037" s="1"/>
      <c r="BB1037" s="57"/>
      <c r="BE1037"/>
      <c r="BF1037" s="1"/>
      <c r="BG1037" s="1"/>
      <c r="BH1037" s="1"/>
      <c r="BI1037" s="1"/>
      <c r="BJ1037" s="1"/>
      <c r="BK1037" s="1"/>
      <c r="BL1037" s="1"/>
      <c r="BM1037" s="1"/>
      <c r="BN1037" s="1"/>
      <c r="BO1037" s="1"/>
      <c r="BP1037" s="1"/>
      <c r="BQ1037" s="1"/>
      <c r="BR1037" s="1"/>
      <c r="BS1037" s="1"/>
      <c r="BT1037" s="1"/>
      <c r="BU1037" s="1"/>
      <c r="BV1037" s="1"/>
      <c r="BW1037" s="1"/>
      <c r="BX1037" s="1"/>
      <c r="BY1037" s="1"/>
      <c r="BZ1037" s="1"/>
    </row>
    <row r="1038" spans="1:78" s="59" customFormat="1" ht="75" x14ac:dyDescent="0.2">
      <c r="A1038" s="45" t="str">
        <f t="shared" si="169"/>
        <v>NO</v>
      </c>
      <c r="B1038" s="45"/>
      <c r="C1038" s="45"/>
      <c r="D1038" s="211" t="s">
        <v>3431</v>
      </c>
      <c r="E1038" s="212" t="s">
        <v>4450</v>
      </c>
      <c r="F1038" s="311" t="e">
        <v>#N/A</v>
      </c>
      <c r="G1038" s="231">
        <f t="shared" si="177"/>
        <v>3</v>
      </c>
      <c r="H1038" s="231" t="s">
        <v>42</v>
      </c>
      <c r="I1038" s="235" t="s">
        <v>4451</v>
      </c>
      <c r="J1038" s="232"/>
      <c r="K1038" s="233"/>
      <c r="L1038" s="233"/>
      <c r="M1038" s="233"/>
      <c r="N1038" s="232"/>
      <c r="O1038" s="219" t="s">
        <v>42</v>
      </c>
      <c r="P1038" s="219" t="s">
        <v>62</v>
      </c>
      <c r="Q1038" s="220" t="s">
        <v>4452</v>
      </c>
      <c r="R1038" s="221" t="s">
        <v>4453</v>
      </c>
      <c r="S1038" s="219"/>
      <c r="T1038" s="184"/>
      <c r="U1038" s="219" t="s">
        <v>62</v>
      </c>
      <c r="V1038" s="219"/>
      <c r="W1038" s="222"/>
      <c r="X1038" s="38"/>
      <c r="Y1038" s="184" t="s">
        <v>185</v>
      </c>
      <c r="Z1038" s="184" t="s">
        <v>185</v>
      </c>
      <c r="AA1038" s="4"/>
      <c r="AB1038" s="13" t="str">
        <f t="shared" si="167"/>
        <v>/rsm:CrossIndustryInvoice/rsm:SupplyChainTradeTransaction/ram:ApplicableHeaderTradeSettlement</v>
      </c>
      <c r="AC1038" s="13" t="str">
        <f t="shared" si="168"/>
        <v>/ram:SpecifiedTradePaymentTerms</v>
      </c>
      <c r="AD1038" s="14">
        <f>COUNTIFS(R$4:R1038,AB1038)</f>
        <v>1</v>
      </c>
      <c r="AE1038" s="1"/>
      <c r="AF1038" s="212" t="str">
        <f t="shared" si="172"/>
        <v>BT-20-00</v>
      </c>
      <c r="AG1038" s="231">
        <f t="shared" si="173"/>
        <v>3</v>
      </c>
      <c r="AH1038" s="231" t="str">
        <f t="shared" si="174"/>
        <v>0..1</v>
      </c>
      <c r="AI1038" s="232" t="s">
        <v>4454</v>
      </c>
      <c r="AJ1038" s="232"/>
      <c r="AK1038" s="233"/>
      <c r="AL1038" s="233"/>
      <c r="AM1038" s="233" t="s">
        <v>35</v>
      </c>
      <c r="AN1038" s="232"/>
      <c r="AO1038" s="219" t="str">
        <f t="shared" si="171"/>
        <v>0..1</v>
      </c>
      <c r="AP1038" s="219" t="str">
        <f t="shared" si="171"/>
        <v>0..n</v>
      </c>
      <c r="AQ1038" s="220" t="str">
        <f t="shared" si="171"/>
        <v>/rsm:CrossIndustryInvoice
/rsm:SupplyChainTradeTransaction
/ram:ApplicableHeaderTradeSettlement
/ram:SpecifiedTradePaymentTerms</v>
      </c>
      <c r="AR1038" s="221" t="str">
        <f t="shared" si="171"/>
        <v>/rsm:CrossIndustryInvoice/rsm:SupplyChainTradeTransaction/ram:ApplicableHeaderTradeSettlement/ram:SpecifiedTradePaymentTerms</v>
      </c>
      <c r="AS1038" s="219"/>
      <c r="AT1038" s="184"/>
      <c r="AU1038" s="219" t="str">
        <f t="shared" si="175"/>
        <v>0..n</v>
      </c>
      <c r="AV1038" s="219"/>
      <c r="AW1038" s="222"/>
      <c r="AX1038" s="7"/>
      <c r="AY1038" s="184" t="str">
        <f t="shared" si="176"/>
        <v>BASIC WL</v>
      </c>
      <c r="AZ1038" s="184" t="str">
        <f t="shared" si="176"/>
        <v>BASIC WL</v>
      </c>
      <c r="BA1038" s="1"/>
      <c r="BB1038" s="57"/>
      <c r="BE1038"/>
      <c r="BF1038" s="1"/>
      <c r="BG1038" s="1"/>
      <c r="BH1038" s="1"/>
      <c r="BI1038" s="1"/>
      <c r="BJ1038" s="1"/>
      <c r="BK1038" s="1"/>
      <c r="BL1038" s="1"/>
      <c r="BM1038" s="1"/>
      <c r="BN1038" s="1"/>
      <c r="BO1038" s="1"/>
      <c r="BP1038" s="1"/>
      <c r="BQ1038" s="1"/>
      <c r="BR1038" s="1"/>
      <c r="BS1038" s="1"/>
      <c r="BT1038" s="1"/>
      <c r="BU1038" s="1"/>
      <c r="BV1038" s="1"/>
      <c r="BW1038" s="1"/>
      <c r="BX1038" s="1"/>
      <c r="BY1038" s="1"/>
      <c r="BZ1038" s="1"/>
    </row>
    <row r="1039" spans="1:78" s="59" customFormat="1" ht="90" x14ac:dyDescent="0.2">
      <c r="A1039" s="45" t="str">
        <f t="shared" si="169"/>
        <v>YES</v>
      </c>
      <c r="B1039" s="45"/>
      <c r="C1039" s="45"/>
      <c r="D1039" s="213" t="s">
        <v>3431</v>
      </c>
      <c r="E1039" s="214" t="s">
        <v>4455</v>
      </c>
      <c r="F1039" s="312" t="s">
        <v>4455</v>
      </c>
      <c r="G1039" s="66">
        <f t="shared" si="177"/>
        <v>4</v>
      </c>
      <c r="H1039" s="66" t="s">
        <v>42</v>
      </c>
      <c r="I1039" s="64" t="s">
        <v>4456</v>
      </c>
      <c r="J1039" s="64" t="s">
        <v>4457</v>
      </c>
      <c r="K1039" s="65" t="s">
        <v>4458</v>
      </c>
      <c r="L1039" s="65"/>
      <c r="M1039" s="65" t="s">
        <v>4459</v>
      </c>
      <c r="N1039" s="64" t="s">
        <v>70</v>
      </c>
      <c r="O1039" s="66" t="s">
        <v>42</v>
      </c>
      <c r="P1039" s="66" t="str">
        <f t="shared" si="170"/>
        <v>0..1</v>
      </c>
      <c r="Q1039" s="2" t="s">
        <v>4460</v>
      </c>
      <c r="R1039" s="75" t="s">
        <v>4461</v>
      </c>
      <c r="S1039" s="66" t="s">
        <v>73</v>
      </c>
      <c r="T1039" s="68" t="s">
        <v>56</v>
      </c>
      <c r="U1039" s="66" t="s">
        <v>62</v>
      </c>
      <c r="V1039" s="66" t="s">
        <v>200</v>
      </c>
      <c r="W1039" s="69" t="s">
        <v>35</v>
      </c>
      <c r="X1039" s="38"/>
      <c r="Y1039" s="68" t="s">
        <v>282</v>
      </c>
      <c r="Z1039" s="68" t="s">
        <v>185</v>
      </c>
      <c r="AA1039" s="4"/>
      <c r="AB1039" s="13" t="str">
        <f t="shared" si="167"/>
        <v>/rsm:CrossIndustryInvoice/rsm:SupplyChainTradeTransaction/ram:ApplicableHeaderTradeSettlement/ram:SpecifiedTradePaymentTerms</v>
      </c>
      <c r="AC1039" s="13" t="str">
        <f t="shared" si="168"/>
        <v>/ram:Description</v>
      </c>
      <c r="AD1039" s="14">
        <f>COUNTIFS(R$4:R1039,AB1039)</f>
        <v>1</v>
      </c>
      <c r="AE1039" s="1"/>
      <c r="AF1039" s="214" t="str">
        <f t="shared" si="172"/>
        <v>BT-20</v>
      </c>
      <c r="AG1039" s="66">
        <f t="shared" si="173"/>
        <v>4</v>
      </c>
      <c r="AH1039" s="66" t="str">
        <f t="shared" si="174"/>
        <v>0..1</v>
      </c>
      <c r="AI1039" s="64" t="s">
        <v>4462</v>
      </c>
      <c r="AJ1039" s="64" t="s">
        <v>4463</v>
      </c>
      <c r="AK1039" s="65" t="s">
        <v>4464</v>
      </c>
      <c r="AL1039" s="65"/>
      <c r="AM1039" s="65" t="s">
        <v>4465</v>
      </c>
      <c r="AN1039" s="64" t="s">
        <v>78</v>
      </c>
      <c r="AO1039" s="66" t="str">
        <f t="shared" si="171"/>
        <v>0..1</v>
      </c>
      <c r="AP1039" s="66" t="str">
        <f t="shared" si="171"/>
        <v>0..1</v>
      </c>
      <c r="AQ1039" s="2" t="str">
        <f t="shared" si="171"/>
        <v>/rsm:CrossIndustryInvoice
/rsm:SupplyChainTradeTransaction
/ram:ApplicableHeaderTradeSettlement
/ram:SpecifiedTradePaymentTerms
/ram:Description</v>
      </c>
      <c r="AR1039" s="75" t="str">
        <f t="shared" si="171"/>
        <v>/rsm:CrossIndustryInvoice/rsm:SupplyChainTradeTransaction/ram:ApplicableHeaderTradeSettlement/ram:SpecifiedTradePaymentTerms/ram:Description</v>
      </c>
      <c r="AS1039" s="66" t="s">
        <v>73</v>
      </c>
      <c r="AT1039" s="68" t="s">
        <v>56</v>
      </c>
      <c r="AU1039" s="66" t="str">
        <f t="shared" si="175"/>
        <v>0..n</v>
      </c>
      <c r="AV1039" s="66" t="s">
        <v>200</v>
      </c>
      <c r="AW1039" s="69" t="s">
        <v>35</v>
      </c>
      <c r="AX1039" s="7"/>
      <c r="AY1039" s="68" t="str">
        <f t="shared" si="176"/>
        <v>EN 16931</v>
      </c>
      <c r="AZ1039" s="68" t="str">
        <f t="shared" si="176"/>
        <v>BASIC WL</v>
      </c>
      <c r="BA1039" s="1"/>
      <c r="BB1039" s="57"/>
      <c r="BE1039"/>
      <c r="BF1039" s="1"/>
      <c r="BG1039" s="1"/>
      <c r="BH1039" s="1"/>
      <c r="BI1039" s="1"/>
      <c r="BJ1039" s="1"/>
      <c r="BK1039" s="1"/>
      <c r="BL1039" s="1"/>
      <c r="BM1039" s="1"/>
      <c r="BN1039" s="1"/>
      <c r="BO1039" s="1"/>
      <c r="BP1039" s="1"/>
      <c r="BQ1039" s="1"/>
      <c r="BR1039" s="1"/>
      <c r="BS1039" s="1"/>
      <c r="BT1039" s="1"/>
      <c r="BU1039" s="1"/>
      <c r="BV1039" s="1"/>
      <c r="BW1039" s="1"/>
      <c r="BX1039" s="1"/>
      <c r="BY1039" s="1"/>
      <c r="BZ1039" s="1"/>
    </row>
    <row r="1040" spans="1:78" s="59" customFormat="1" ht="90" x14ac:dyDescent="0.2">
      <c r="A1040" s="45" t="str">
        <f t="shared" si="169"/>
        <v>NO</v>
      </c>
      <c r="B1040" s="45"/>
      <c r="C1040" s="45"/>
      <c r="D1040" s="213" t="s">
        <v>3431</v>
      </c>
      <c r="E1040" s="223" t="s">
        <v>4466</v>
      </c>
      <c r="F1040" s="313" t="e">
        <v>#N/A</v>
      </c>
      <c r="G1040" s="124">
        <f t="shared" si="177"/>
        <v>4</v>
      </c>
      <c r="H1040" s="124" t="s">
        <v>42</v>
      </c>
      <c r="I1040" s="138" t="s">
        <v>4467</v>
      </c>
      <c r="J1040" s="125"/>
      <c r="K1040" s="126"/>
      <c r="L1040" s="126"/>
      <c r="M1040" s="126"/>
      <c r="N1040" s="125"/>
      <c r="O1040" s="124" t="s">
        <v>42</v>
      </c>
      <c r="P1040" s="124" t="str">
        <f t="shared" si="170"/>
        <v>0..1</v>
      </c>
      <c r="Q1040" s="127" t="s">
        <v>4468</v>
      </c>
      <c r="R1040" s="128" t="s">
        <v>4469</v>
      </c>
      <c r="S1040" s="124"/>
      <c r="T1040" s="129"/>
      <c r="U1040" s="124" t="s">
        <v>42</v>
      </c>
      <c r="V1040" s="124"/>
      <c r="W1040" s="130"/>
      <c r="X1040" s="38"/>
      <c r="Y1040" s="129" t="s">
        <v>185</v>
      </c>
      <c r="Z1040" s="129" t="s">
        <v>185</v>
      </c>
      <c r="AA1040" s="4"/>
      <c r="AB1040" s="13" t="str">
        <f t="shared" si="167"/>
        <v>/rsm:CrossIndustryInvoice/rsm:SupplyChainTradeTransaction/ram:ApplicableHeaderTradeSettlement/ram:SpecifiedTradePaymentTerms</v>
      </c>
      <c r="AC1040" s="13" t="str">
        <f t="shared" si="168"/>
        <v>/ram:DueDateDateTime</v>
      </c>
      <c r="AD1040" s="14">
        <f>COUNTIFS(R$4:R1040,AB1040)</f>
        <v>1</v>
      </c>
      <c r="AE1040" s="1"/>
      <c r="AF1040" s="223" t="str">
        <f t="shared" si="172"/>
        <v>BT-9-00</v>
      </c>
      <c r="AG1040" s="124">
        <f t="shared" si="173"/>
        <v>4</v>
      </c>
      <c r="AH1040" s="124" t="str">
        <f t="shared" si="174"/>
        <v>0..1</v>
      </c>
      <c r="AI1040" s="138" t="s">
        <v>4470</v>
      </c>
      <c r="AJ1040" s="125"/>
      <c r="AK1040" s="126"/>
      <c r="AL1040" s="126"/>
      <c r="AM1040" s="126" t="s">
        <v>35</v>
      </c>
      <c r="AN1040" s="125"/>
      <c r="AO1040" s="124" t="str">
        <f t="shared" si="171"/>
        <v>0..1</v>
      </c>
      <c r="AP1040" s="124" t="str">
        <f t="shared" si="171"/>
        <v>0..1</v>
      </c>
      <c r="AQ1040" s="127" t="str">
        <f t="shared" si="171"/>
        <v>/rsm:CrossIndustryInvoice
/rsm:SupplyChainTradeTransaction
/ram:ApplicableHeaderTradeSettlement
/ram:SpecifiedTradePaymentTerms
/ram:DueDateDateTime</v>
      </c>
      <c r="AR1040" s="128" t="str">
        <f t="shared" si="171"/>
        <v>/rsm:CrossIndustryInvoice/rsm:SupplyChainTradeTransaction/ram:ApplicableHeaderTradeSettlement/ram:SpecifiedTradePaymentTerms/ram:DueDateDateTime</v>
      </c>
      <c r="AS1040" s="124"/>
      <c r="AT1040" s="129"/>
      <c r="AU1040" s="124" t="str">
        <f t="shared" si="175"/>
        <v>0..1</v>
      </c>
      <c r="AV1040" s="124"/>
      <c r="AW1040" s="130"/>
      <c r="AX1040" s="7"/>
      <c r="AY1040" s="129" t="str">
        <f t="shared" si="176"/>
        <v>BASIC WL</v>
      </c>
      <c r="AZ1040" s="129" t="str">
        <f t="shared" si="176"/>
        <v>BASIC WL</v>
      </c>
      <c r="BA1040" s="1"/>
      <c r="BB1040" s="57"/>
      <c r="BE1040"/>
      <c r="BF1040" s="1"/>
      <c r="BG1040" s="1"/>
      <c r="BH1040" s="1"/>
      <c r="BI1040" s="1"/>
      <c r="BJ1040" s="1"/>
      <c r="BK1040" s="1"/>
      <c r="BL1040" s="1"/>
      <c r="BM1040" s="1"/>
      <c r="BN1040" s="1"/>
      <c r="BO1040" s="1"/>
      <c r="BP1040" s="1"/>
      <c r="BQ1040" s="1"/>
      <c r="BR1040" s="1"/>
      <c r="BS1040" s="1"/>
      <c r="BT1040" s="1"/>
      <c r="BU1040" s="1"/>
      <c r="BV1040" s="1"/>
      <c r="BW1040" s="1"/>
      <c r="BX1040" s="1"/>
      <c r="BY1040" s="1"/>
      <c r="BZ1040" s="1"/>
    </row>
    <row r="1041" spans="1:78" s="59" customFormat="1" ht="105" x14ac:dyDescent="0.2">
      <c r="A1041" s="45" t="str">
        <f t="shared" si="169"/>
        <v>YES</v>
      </c>
      <c r="B1041" s="45"/>
      <c r="C1041" s="45"/>
      <c r="D1041" s="213" t="s">
        <v>3431</v>
      </c>
      <c r="E1041" s="214" t="s">
        <v>4471</v>
      </c>
      <c r="F1041" s="312" t="s">
        <v>4471</v>
      </c>
      <c r="G1041" s="66">
        <f t="shared" si="177"/>
        <v>5</v>
      </c>
      <c r="H1041" s="66" t="s">
        <v>42</v>
      </c>
      <c r="I1041" s="64" t="s">
        <v>4472</v>
      </c>
      <c r="J1041" s="64" t="s">
        <v>4473</v>
      </c>
      <c r="K1041" s="65" t="s">
        <v>4474</v>
      </c>
      <c r="L1041" s="65"/>
      <c r="M1041" s="65" t="s">
        <v>4459</v>
      </c>
      <c r="N1041" s="64" t="s">
        <v>148</v>
      </c>
      <c r="O1041" s="66" t="s">
        <v>32</v>
      </c>
      <c r="P1041" s="66" t="str">
        <f t="shared" si="170"/>
        <v>1..1</v>
      </c>
      <c r="Q1041" s="2" t="s">
        <v>4475</v>
      </c>
      <c r="R1041" s="75" t="s">
        <v>4476</v>
      </c>
      <c r="S1041" s="66" t="s">
        <v>151</v>
      </c>
      <c r="T1041" s="68" t="s">
        <v>56</v>
      </c>
      <c r="U1041" s="66" t="s">
        <v>32</v>
      </c>
      <c r="V1041" s="66" t="s">
        <v>35</v>
      </c>
      <c r="W1041" s="69" t="s">
        <v>152</v>
      </c>
      <c r="X1041" s="38"/>
      <c r="Y1041" s="68" t="s">
        <v>185</v>
      </c>
      <c r="Z1041" s="68" t="s">
        <v>185</v>
      </c>
      <c r="AA1041" s="4"/>
      <c r="AB1041" s="13" t="str">
        <f t="shared" si="167"/>
        <v>/rsm:CrossIndustryInvoice/rsm:SupplyChainTradeTransaction/ram:ApplicableHeaderTradeSettlement/ram:SpecifiedTradePaymentTerms/ram:DueDateDateTime</v>
      </c>
      <c r="AC1041" s="13" t="str">
        <f t="shared" si="168"/>
        <v>/udt:DateTimeString</v>
      </c>
      <c r="AD1041" s="14">
        <f>COUNTIFS(R$4:R1041,AB1041)</f>
        <v>1</v>
      </c>
      <c r="AE1041" s="1"/>
      <c r="AF1041" s="214" t="str">
        <f t="shared" si="172"/>
        <v>BT-9</v>
      </c>
      <c r="AG1041" s="66">
        <f t="shared" si="173"/>
        <v>5</v>
      </c>
      <c r="AH1041" s="66" t="str">
        <f t="shared" si="174"/>
        <v>0..1</v>
      </c>
      <c r="AI1041" s="64" t="s">
        <v>4477</v>
      </c>
      <c r="AJ1041" s="64" t="s">
        <v>4478</v>
      </c>
      <c r="AK1041" s="65" t="s">
        <v>4479</v>
      </c>
      <c r="AL1041" s="65"/>
      <c r="AM1041" s="65" t="s">
        <v>4465</v>
      </c>
      <c r="AN1041" s="64" t="s">
        <v>148</v>
      </c>
      <c r="AO1041" s="66" t="str">
        <f t="shared" si="171"/>
        <v>1..1</v>
      </c>
      <c r="AP1041" s="66" t="str">
        <f t="shared" si="171"/>
        <v>1..1</v>
      </c>
      <c r="AQ1041" s="2" t="str">
        <f t="shared" si="171"/>
        <v>/rsm:CrossIndustryInvoice
/rsm:SupplyChainTradeTransaction
/ram:ApplicableHeaderTradeSettlement
/ram:SpecifiedTradePaymentTerms
/ram:DueDateDateTime
/udt:DateTimeString</v>
      </c>
      <c r="AR1041" s="75" t="str">
        <f t="shared" si="171"/>
        <v>/rsm:CrossIndustryInvoice/rsm:SupplyChainTradeTransaction/ram:ApplicableHeaderTradeSettlement/ram:SpecifiedTradePaymentTerms/ram:DueDateDateTime/udt:DateTimeString</v>
      </c>
      <c r="AS1041" s="66" t="s">
        <v>151</v>
      </c>
      <c r="AT1041" s="68" t="s">
        <v>56</v>
      </c>
      <c r="AU1041" s="66" t="str">
        <f t="shared" si="175"/>
        <v>1..1</v>
      </c>
      <c r="AV1041" s="66" t="s">
        <v>35</v>
      </c>
      <c r="AW1041" s="69" t="s">
        <v>152</v>
      </c>
      <c r="AX1041" s="7"/>
      <c r="AY1041" s="68" t="str">
        <f t="shared" si="176"/>
        <v>BASIC WL</v>
      </c>
      <c r="AZ1041" s="68" t="str">
        <f t="shared" si="176"/>
        <v>BASIC WL</v>
      </c>
      <c r="BA1041" s="1"/>
      <c r="BB1041" s="57"/>
      <c r="BE1041"/>
      <c r="BF1041" s="1"/>
      <c r="BG1041" s="1"/>
      <c r="BH1041" s="1"/>
      <c r="BI1041" s="1"/>
      <c r="BJ1041" s="1"/>
      <c r="BK1041" s="1"/>
      <c r="BL1041" s="1"/>
      <c r="BM1041" s="1"/>
      <c r="BN1041" s="1"/>
      <c r="BO1041" s="1"/>
      <c r="BP1041" s="1"/>
      <c r="BQ1041" s="1"/>
      <c r="BR1041" s="1"/>
      <c r="BS1041" s="1"/>
      <c r="BT1041" s="1"/>
      <c r="BU1041" s="1"/>
      <c r="BV1041" s="1"/>
      <c r="BW1041" s="1"/>
      <c r="BX1041" s="1"/>
      <c r="BY1041" s="1"/>
      <c r="BZ1041" s="1"/>
    </row>
    <row r="1042" spans="1:78" s="59" customFormat="1" ht="120" x14ac:dyDescent="0.2">
      <c r="A1042" s="45" t="str">
        <f t="shared" si="169"/>
        <v>NO</v>
      </c>
      <c r="B1042" s="45"/>
      <c r="C1042" s="45"/>
      <c r="D1042" s="213" t="s">
        <v>3431</v>
      </c>
      <c r="E1042" s="214" t="s">
        <v>4480</v>
      </c>
      <c r="F1042" s="312" t="e">
        <v>#N/A</v>
      </c>
      <c r="G1042" s="66">
        <f t="shared" si="177"/>
        <v>6</v>
      </c>
      <c r="H1042" s="66" t="s">
        <v>32</v>
      </c>
      <c r="I1042" s="97" t="s">
        <v>1270</v>
      </c>
      <c r="J1042" s="64" t="s">
        <v>35</v>
      </c>
      <c r="K1042" s="65" t="s">
        <v>1267</v>
      </c>
      <c r="L1042" s="65"/>
      <c r="M1042" s="65" t="s">
        <v>160</v>
      </c>
      <c r="N1042" s="64"/>
      <c r="O1042" s="66" t="s">
        <v>32</v>
      </c>
      <c r="P1042" s="66" t="str">
        <f t="shared" si="170"/>
        <v>1..1</v>
      </c>
      <c r="Q1042" s="2" t="s">
        <v>4481</v>
      </c>
      <c r="R1042" s="75" t="s">
        <v>4482</v>
      </c>
      <c r="S1042" s="66" t="s">
        <v>35</v>
      </c>
      <c r="T1042" s="68" t="s">
        <v>163</v>
      </c>
      <c r="U1042" s="66" t="s">
        <v>42</v>
      </c>
      <c r="V1042" s="66" t="s">
        <v>35</v>
      </c>
      <c r="W1042" s="69" t="s">
        <v>160</v>
      </c>
      <c r="X1042" s="38"/>
      <c r="Y1042" s="68" t="s">
        <v>185</v>
      </c>
      <c r="Z1042" s="68" t="s">
        <v>185</v>
      </c>
      <c r="AA1042" s="4"/>
      <c r="AB1042" s="13" t="str">
        <f t="shared" si="167"/>
        <v>/rsm:CrossIndustryInvoice/rsm:SupplyChainTradeTransaction/ram:ApplicableHeaderTradeSettlement/ram:SpecifiedTradePaymentTerms/ram:DueDateDateTime/udt:DateTimeString</v>
      </c>
      <c r="AC1042" s="13" t="str">
        <f t="shared" si="168"/>
        <v>/@format</v>
      </c>
      <c r="AD1042" s="14">
        <f>COUNTIFS(R$4:R1042,AB1042)</f>
        <v>1</v>
      </c>
      <c r="AE1042" s="1"/>
      <c r="AF1042" s="214" t="str">
        <f t="shared" si="172"/>
        <v>BT-9-0</v>
      </c>
      <c r="AG1042" s="66">
        <f t="shared" si="173"/>
        <v>6</v>
      </c>
      <c r="AH1042" s="66" t="str">
        <f t="shared" si="174"/>
        <v>1..1</v>
      </c>
      <c r="AI1042" s="97" t="s">
        <v>1270</v>
      </c>
      <c r="AJ1042" s="64" t="s">
        <v>35</v>
      </c>
      <c r="AK1042" s="65" t="s">
        <v>165</v>
      </c>
      <c r="AL1042" s="65"/>
      <c r="AM1042" s="65" t="s">
        <v>166</v>
      </c>
      <c r="AN1042" s="64"/>
      <c r="AO1042" s="66" t="str">
        <f t="shared" si="171"/>
        <v>1..1</v>
      </c>
      <c r="AP1042" s="66" t="str">
        <f t="shared" si="171"/>
        <v>1..1</v>
      </c>
      <c r="AQ1042" s="2" t="str">
        <f t="shared" si="171"/>
        <v>/rsm:CrossIndustryInvoice
/rsm:SupplyChainTradeTransaction
/ram:ApplicableHeaderTradeSettlement
/ram:SpecifiedTradePaymentTerms
/ram:DueDateDateTime
/udt:DateTimeString
/@format</v>
      </c>
      <c r="AR1042" s="75" t="str">
        <f t="shared" si="171"/>
        <v>/rsm:CrossIndustryInvoice/rsm:SupplyChainTradeTransaction/ram:ApplicableHeaderTradeSettlement/ram:SpecifiedTradePaymentTerms/ram:DueDateDateTime/udt:DateTimeString/@format</v>
      </c>
      <c r="AS1042" s="66" t="s">
        <v>35</v>
      </c>
      <c r="AT1042" s="68" t="s">
        <v>163</v>
      </c>
      <c r="AU1042" s="66" t="str">
        <f t="shared" si="175"/>
        <v>0..1</v>
      </c>
      <c r="AV1042" s="66" t="s">
        <v>35</v>
      </c>
      <c r="AW1042" s="69" t="s">
        <v>160</v>
      </c>
      <c r="AX1042" s="7"/>
      <c r="AY1042" s="68" t="str">
        <f t="shared" si="176"/>
        <v>BASIC WL</v>
      </c>
      <c r="AZ1042" s="68" t="str">
        <f t="shared" si="176"/>
        <v>BASIC WL</v>
      </c>
      <c r="BA1042" s="1"/>
      <c r="BB1042" s="57"/>
      <c r="BE1042"/>
      <c r="BF1042" s="1"/>
      <c r="BG1042" s="1"/>
      <c r="BH1042" s="1"/>
      <c r="BI1042" s="1"/>
      <c r="BJ1042" s="1"/>
      <c r="BK1042" s="1"/>
      <c r="BL1042" s="1"/>
      <c r="BM1042" s="1"/>
      <c r="BN1042" s="1"/>
      <c r="BO1042" s="1"/>
      <c r="BP1042" s="1"/>
      <c r="BQ1042" s="1"/>
      <c r="BR1042" s="1"/>
      <c r="BS1042" s="1"/>
      <c r="BT1042" s="1"/>
      <c r="BU1042" s="1"/>
      <c r="BV1042" s="1"/>
      <c r="BW1042" s="1"/>
      <c r="BX1042" s="1"/>
      <c r="BY1042" s="1"/>
      <c r="BZ1042" s="1"/>
    </row>
    <row r="1043" spans="1:78" s="59" customFormat="1" ht="90" x14ac:dyDescent="0.2">
      <c r="A1043" s="45" t="str">
        <f t="shared" si="169"/>
        <v>YES</v>
      </c>
      <c r="B1043" s="45"/>
      <c r="C1043" s="45"/>
      <c r="D1043" s="213" t="s">
        <v>3431</v>
      </c>
      <c r="E1043" s="214" t="s">
        <v>4483</v>
      </c>
      <c r="F1043" s="312" t="s">
        <v>4483</v>
      </c>
      <c r="G1043" s="66">
        <f t="shared" si="177"/>
        <v>4</v>
      </c>
      <c r="H1043" s="66" t="s">
        <v>42</v>
      </c>
      <c r="I1043" s="64" t="s">
        <v>4484</v>
      </c>
      <c r="J1043" s="64" t="s">
        <v>4485</v>
      </c>
      <c r="K1043" s="65" t="s">
        <v>3444</v>
      </c>
      <c r="L1043" s="65" t="s">
        <v>4486</v>
      </c>
      <c r="M1043" s="65" t="s">
        <v>35</v>
      </c>
      <c r="N1043" s="64" t="s">
        <v>90</v>
      </c>
      <c r="O1043" s="66" t="s">
        <v>42</v>
      </c>
      <c r="P1043" s="66" t="str">
        <f t="shared" si="170"/>
        <v>0..1</v>
      </c>
      <c r="Q1043" s="2" t="s">
        <v>4487</v>
      </c>
      <c r="R1043" s="75" t="s">
        <v>4488</v>
      </c>
      <c r="S1043" s="66" t="s">
        <v>55</v>
      </c>
      <c r="T1043" s="68" t="s">
        <v>56</v>
      </c>
      <c r="U1043" s="66" t="s">
        <v>62</v>
      </c>
      <c r="V1043" s="66" t="s">
        <v>35</v>
      </c>
      <c r="W1043" s="69" t="s">
        <v>35</v>
      </c>
      <c r="X1043" s="38"/>
      <c r="Y1043" s="68" t="s">
        <v>185</v>
      </c>
      <c r="Z1043" s="68" t="s">
        <v>185</v>
      </c>
      <c r="AA1043" s="4"/>
      <c r="AB1043" s="13" t="str">
        <f t="shared" si="167"/>
        <v>/rsm:CrossIndustryInvoice/rsm:SupplyChainTradeTransaction/ram:ApplicableHeaderTradeSettlement/ram:SpecifiedTradePaymentTerms</v>
      </c>
      <c r="AC1043" s="13" t="str">
        <f t="shared" si="168"/>
        <v>/ram:DirectDebitMandateID</v>
      </c>
      <c r="AD1043" s="14">
        <f>COUNTIFS(R$4:R1039,AB1043)</f>
        <v>1</v>
      </c>
      <c r="AE1043" s="1"/>
      <c r="AF1043" s="214" t="str">
        <f t="shared" si="172"/>
        <v>BT-89</v>
      </c>
      <c r="AG1043" s="66">
        <f t="shared" si="173"/>
        <v>4</v>
      </c>
      <c r="AH1043" s="66" t="str">
        <f t="shared" si="174"/>
        <v>0..1</v>
      </c>
      <c r="AI1043" s="64" t="s">
        <v>4489</v>
      </c>
      <c r="AJ1043" s="64" t="s">
        <v>4490</v>
      </c>
      <c r="AK1043" s="65" t="s">
        <v>3450</v>
      </c>
      <c r="AL1043" s="65" t="s">
        <v>4491</v>
      </c>
      <c r="AM1043" s="65" t="s">
        <v>35</v>
      </c>
      <c r="AN1043" s="64" t="s">
        <v>99</v>
      </c>
      <c r="AO1043" s="66" t="str">
        <f t="shared" si="171"/>
        <v>0..1</v>
      </c>
      <c r="AP1043" s="66" t="str">
        <f t="shared" si="171"/>
        <v>0..1</v>
      </c>
      <c r="AQ1043" s="2" t="str">
        <f t="shared" si="171"/>
        <v>/rsm:CrossIndustryInvoice
/rsm:SupplyChainTradeTransaction
/ram:ApplicableHeaderTradeSettlement
/ram:SpecifiedTradePaymentTerms
/ram:DirectDebitMandateID</v>
      </c>
      <c r="AR1043" s="75" t="str">
        <f t="shared" si="171"/>
        <v>/rsm:CrossIndustryInvoice/rsm:SupplyChainTradeTransaction/ram:ApplicableHeaderTradeSettlement/ram:SpecifiedTradePaymentTerms/ram:DirectDebitMandateID</v>
      </c>
      <c r="AS1043" s="66" t="s">
        <v>55</v>
      </c>
      <c r="AT1043" s="68" t="s">
        <v>56</v>
      </c>
      <c r="AU1043" s="66" t="str">
        <f t="shared" si="175"/>
        <v>0..n</v>
      </c>
      <c r="AV1043" s="66" t="s">
        <v>35</v>
      </c>
      <c r="AW1043" s="69" t="s">
        <v>35</v>
      </c>
      <c r="AX1043" s="7"/>
      <c r="AY1043" s="68" t="str">
        <f t="shared" si="176"/>
        <v>BASIC WL</v>
      </c>
      <c r="AZ1043" s="68" t="str">
        <f t="shared" si="176"/>
        <v>BASIC WL</v>
      </c>
      <c r="BA1043" s="1"/>
      <c r="BB1043" s="57"/>
      <c r="BE1043"/>
      <c r="BF1043" s="1"/>
      <c r="BG1043" s="1"/>
      <c r="BH1043" s="1"/>
      <c r="BI1043" s="1"/>
      <c r="BJ1043" s="1"/>
      <c r="BK1043" s="1"/>
      <c r="BL1043" s="1"/>
      <c r="BM1043" s="1"/>
      <c r="BN1043" s="1"/>
      <c r="BO1043" s="1"/>
      <c r="BP1043" s="1"/>
      <c r="BQ1043" s="1"/>
      <c r="BR1043" s="1"/>
      <c r="BS1043" s="1"/>
      <c r="BT1043" s="1"/>
      <c r="BU1043" s="1"/>
      <c r="BV1043" s="1"/>
      <c r="BW1043" s="1"/>
      <c r="BX1043" s="1"/>
      <c r="BY1043" s="1"/>
      <c r="BZ1043" s="1"/>
    </row>
    <row r="1044" spans="1:78" s="59" customFormat="1" ht="90" x14ac:dyDescent="0.2">
      <c r="A1044" s="45" t="str">
        <f t="shared" si="169"/>
        <v>EXT</v>
      </c>
      <c r="B1044" s="45"/>
      <c r="C1044" s="45"/>
      <c r="D1044" s="215" t="s">
        <v>3431</v>
      </c>
      <c r="E1044" s="61" t="s">
        <v>41</v>
      </c>
      <c r="F1044" s="282" t="e">
        <v>#N/A</v>
      </c>
      <c r="G1044" s="62">
        <f t="shared" si="177"/>
        <v>4</v>
      </c>
      <c r="H1044" s="62" t="s">
        <v>42</v>
      </c>
      <c r="I1044" s="64" t="s">
        <v>4492</v>
      </c>
      <c r="J1044" s="64"/>
      <c r="K1044" s="65"/>
      <c r="L1044" s="65"/>
      <c r="M1044" s="65"/>
      <c r="N1044" s="64"/>
      <c r="O1044" s="66" t="s">
        <v>42</v>
      </c>
      <c r="P1044" s="66" t="str">
        <f t="shared" si="170"/>
        <v>0..1</v>
      </c>
      <c r="Q1044" s="6" t="s">
        <v>4493</v>
      </c>
      <c r="R1044" s="67" t="s">
        <v>4494</v>
      </c>
      <c r="S1044" s="66" t="s">
        <v>163</v>
      </c>
      <c r="T1044" s="68" t="s">
        <v>56</v>
      </c>
      <c r="U1044" s="62" t="s">
        <v>62</v>
      </c>
      <c r="V1044" s="66"/>
      <c r="W1044" s="69"/>
      <c r="X1044" s="38"/>
      <c r="Y1044" s="70" t="s">
        <v>47</v>
      </c>
      <c r="Z1044" s="70" t="s">
        <v>48</v>
      </c>
      <c r="AA1044" s="4"/>
      <c r="AB1044" s="13" t="str">
        <f t="shared" si="167"/>
        <v>/rsm:CrossIndustryInvoice/rsm:SupplyChainTradeTransaction/ram:ApplicableHeaderTradeSettlement/ram:SpecifiedTradePaymentTerms</v>
      </c>
      <c r="AC1044" s="13" t="str">
        <f t="shared" si="168"/>
        <v>/ram:PartialPaymentAmount</v>
      </c>
      <c r="AD1044" s="14">
        <f>COUNTIFS(R$4:R1047,AB1044)</f>
        <v>1</v>
      </c>
      <c r="AE1044" s="1"/>
      <c r="AF1044" s="61" t="str">
        <f t="shared" si="172"/>
        <v>EXT</v>
      </c>
      <c r="AG1044" s="62">
        <f t="shared" si="173"/>
        <v>4</v>
      </c>
      <c r="AH1044" s="62" t="str">
        <f t="shared" si="174"/>
        <v>0..1</v>
      </c>
      <c r="AI1044" s="64" t="s">
        <v>4495</v>
      </c>
      <c r="AJ1044" s="64"/>
      <c r="AK1044" s="65"/>
      <c r="AL1044" s="65"/>
      <c r="AM1044" s="65"/>
      <c r="AN1044" s="64"/>
      <c r="AO1044" s="66" t="str">
        <f t="shared" si="171"/>
        <v>0..1</v>
      </c>
      <c r="AP1044" s="66" t="str">
        <f t="shared" si="171"/>
        <v>0..1</v>
      </c>
      <c r="AQ1044" s="6" t="str">
        <f t="shared" si="171"/>
        <v>/rsm:CrossIndustryInvoice
/rsm:SupplyChainTradeTransaction
/ram:ApplicableHeaderTradeSettlement
/ram:SpecifiedTradePaymentTerms
/ram:PartialPaymentAmount</v>
      </c>
      <c r="AR1044" s="67" t="str">
        <f t="shared" si="171"/>
        <v>/rsm:CrossIndustryInvoice/rsm:SupplyChainTradeTransaction/ram:ApplicableHeaderTradeSettlement/ram:SpecifiedTradePaymentTerms/ram:PartialPaymentAmount</v>
      </c>
      <c r="AS1044" s="66" t="s">
        <v>163</v>
      </c>
      <c r="AT1044" s="68" t="s">
        <v>56</v>
      </c>
      <c r="AU1044" s="62" t="str">
        <f t="shared" si="175"/>
        <v>0..n</v>
      </c>
      <c r="AV1044" s="66"/>
      <c r="AW1044" s="69"/>
      <c r="AX1044" s="7"/>
      <c r="AY1044" s="70" t="str">
        <f t="shared" si="176"/>
        <v>EXTENDED</v>
      </c>
      <c r="AZ1044" s="70" t="str">
        <f t="shared" si="176"/>
        <v>EXTENDED FR B2B</v>
      </c>
      <c r="BA1044" s="1"/>
      <c r="BB1044" s="57"/>
      <c r="BE1044"/>
      <c r="BF1044" s="1"/>
      <c r="BG1044" s="1"/>
      <c r="BH1044" s="1"/>
      <c r="BI1044" s="1"/>
      <c r="BJ1044" s="1"/>
      <c r="BK1044" s="1"/>
      <c r="BL1044" s="1"/>
      <c r="BM1044" s="1"/>
      <c r="BN1044" s="1"/>
      <c r="BO1044" s="1"/>
      <c r="BP1044" s="1"/>
      <c r="BQ1044" s="1"/>
      <c r="BR1044" s="1"/>
      <c r="BS1044" s="1"/>
      <c r="BT1044" s="1"/>
      <c r="BU1044" s="1"/>
      <c r="BV1044" s="1"/>
      <c r="BW1044" s="1"/>
      <c r="BX1044" s="1"/>
      <c r="BY1044" s="1"/>
      <c r="BZ1044" s="1"/>
    </row>
    <row r="1045" spans="1:78" s="59" customFormat="1" ht="90" x14ac:dyDescent="0.2">
      <c r="A1045" s="45" t="str">
        <f t="shared" si="169"/>
        <v>EXT</v>
      </c>
      <c r="B1045" s="45"/>
      <c r="C1045" s="45"/>
      <c r="D1045" s="215" t="s">
        <v>3431</v>
      </c>
      <c r="E1045" s="140" t="s">
        <v>41</v>
      </c>
      <c r="F1045" s="296" t="e">
        <v>#N/A</v>
      </c>
      <c r="G1045" s="141">
        <f t="shared" si="177"/>
        <v>4</v>
      </c>
      <c r="H1045" s="141" t="s">
        <v>42</v>
      </c>
      <c r="I1045" s="217" t="s">
        <v>4496</v>
      </c>
      <c r="J1045" s="125"/>
      <c r="K1045" s="126"/>
      <c r="L1045" s="126"/>
      <c r="M1045" s="126"/>
      <c r="N1045" s="125"/>
      <c r="O1045" s="124" t="s">
        <v>42</v>
      </c>
      <c r="P1045" s="124" t="str">
        <f t="shared" si="170"/>
        <v>0..1</v>
      </c>
      <c r="Q1045" s="142" t="s">
        <v>4497</v>
      </c>
      <c r="R1045" s="143" t="s">
        <v>4498</v>
      </c>
      <c r="S1045" s="124"/>
      <c r="T1045" s="129"/>
      <c r="U1045" s="141" t="s">
        <v>42</v>
      </c>
      <c r="V1045" s="124"/>
      <c r="W1045" s="130"/>
      <c r="X1045" s="38"/>
      <c r="Y1045" s="144" t="s">
        <v>47</v>
      </c>
      <c r="Z1045" s="144" t="s">
        <v>47</v>
      </c>
      <c r="AA1045" s="4"/>
      <c r="AB1045" s="13" t="str">
        <f t="shared" si="167"/>
        <v>/rsm:CrossIndustryInvoice/rsm:SupplyChainTradeTransaction/ram:ApplicableHeaderTradeSettlement/ram:SpecifiedTradePaymentTerms</v>
      </c>
      <c r="AC1045" s="13" t="str">
        <f t="shared" si="168"/>
        <v>/ram:ApplicableTradePaymentPenaltyTerms</v>
      </c>
      <c r="AD1045" s="14">
        <f>COUNTIFS(R$4:R1045,AB1045)</f>
        <v>1</v>
      </c>
      <c r="AE1045" s="1"/>
      <c r="AF1045" s="140" t="str">
        <f t="shared" si="172"/>
        <v>EXT</v>
      </c>
      <c r="AG1045" s="141">
        <f t="shared" si="173"/>
        <v>4</v>
      </c>
      <c r="AH1045" s="141" t="str">
        <f t="shared" si="174"/>
        <v>0..1</v>
      </c>
      <c r="AI1045" s="217" t="s">
        <v>4499</v>
      </c>
      <c r="AJ1045" s="125"/>
      <c r="AK1045" s="126"/>
      <c r="AL1045" s="126"/>
      <c r="AM1045" s="126"/>
      <c r="AN1045" s="125"/>
      <c r="AO1045" s="124" t="str">
        <f t="shared" si="171"/>
        <v>0..1</v>
      </c>
      <c r="AP1045" s="124" t="str">
        <f t="shared" si="171"/>
        <v>0..1</v>
      </c>
      <c r="AQ1045" s="142" t="str">
        <f t="shared" si="171"/>
        <v>/rsm:CrossIndustryInvoice
/rsm:SupplyChainTradeTransaction
/ram:ApplicableHeaderTradeSettlement
/ram:SpecifiedTradePaymentTerms
/ram:ApplicableTradePaymentPenaltyTerms</v>
      </c>
      <c r="AR1045" s="143" t="str">
        <f t="shared" si="171"/>
        <v>/rsm:CrossIndustryInvoice/rsm:SupplyChainTradeTransaction/ram:ApplicableHeaderTradeSettlement/ram:SpecifiedTradePaymentTerms/ram:ApplicableTradePaymentPenaltyTerms</v>
      </c>
      <c r="AS1045" s="124"/>
      <c r="AT1045" s="129"/>
      <c r="AU1045" s="141" t="str">
        <f t="shared" si="175"/>
        <v>0..1</v>
      </c>
      <c r="AV1045" s="124"/>
      <c r="AW1045" s="130"/>
      <c r="AX1045" s="7"/>
      <c r="AY1045" s="144" t="str">
        <f t="shared" si="176"/>
        <v>EXTENDED</v>
      </c>
      <c r="AZ1045" s="144" t="str">
        <f t="shared" si="176"/>
        <v>EXTENDED</v>
      </c>
      <c r="BA1045" s="1"/>
      <c r="BB1045" s="57"/>
      <c r="BE1045"/>
      <c r="BF1045" s="1"/>
      <c r="BG1045" s="1"/>
      <c r="BH1045" s="1"/>
      <c r="BI1045" s="1"/>
      <c r="BJ1045" s="1"/>
      <c r="BK1045" s="1"/>
      <c r="BL1045" s="1"/>
      <c r="BM1045" s="1"/>
      <c r="BN1045" s="1"/>
      <c r="BO1045" s="1"/>
      <c r="BP1045" s="1"/>
      <c r="BQ1045" s="1"/>
      <c r="BR1045" s="1"/>
      <c r="BS1045" s="1"/>
      <c r="BT1045" s="1"/>
      <c r="BU1045" s="1"/>
      <c r="BV1045" s="1"/>
      <c r="BW1045" s="1"/>
      <c r="BX1045" s="1"/>
      <c r="BY1045" s="1"/>
      <c r="BZ1045" s="1"/>
    </row>
    <row r="1046" spans="1:78" s="59" customFormat="1" ht="105" x14ac:dyDescent="0.2">
      <c r="A1046" s="45" t="str">
        <f t="shared" si="169"/>
        <v>EXT</v>
      </c>
      <c r="B1046" s="45"/>
      <c r="C1046" s="45"/>
      <c r="D1046" s="215" t="s">
        <v>3431</v>
      </c>
      <c r="E1046" s="61" t="s">
        <v>41</v>
      </c>
      <c r="F1046" s="282" t="e">
        <v>#N/A</v>
      </c>
      <c r="G1046" s="62">
        <f t="shared" si="177"/>
        <v>5</v>
      </c>
      <c r="H1046" s="62" t="s">
        <v>42</v>
      </c>
      <c r="I1046" s="64" t="s">
        <v>4500</v>
      </c>
      <c r="J1046" s="64"/>
      <c r="K1046" s="65"/>
      <c r="L1046" s="65"/>
      <c r="M1046" s="65"/>
      <c r="N1046" s="64"/>
      <c r="O1046" s="66" t="s">
        <v>42</v>
      </c>
      <c r="P1046" s="66" t="str">
        <f t="shared" si="170"/>
        <v>0..1</v>
      </c>
      <c r="Q1046" s="6" t="s">
        <v>4501</v>
      </c>
      <c r="R1046" s="67" t="s">
        <v>4502</v>
      </c>
      <c r="S1046" s="66"/>
      <c r="T1046" s="68"/>
      <c r="U1046" s="62" t="s">
        <v>42</v>
      </c>
      <c r="V1046" s="66"/>
      <c r="W1046" s="69"/>
      <c r="X1046" s="38"/>
      <c r="Y1046" s="70" t="s">
        <v>47</v>
      </c>
      <c r="Z1046" s="70" t="s">
        <v>47</v>
      </c>
      <c r="AA1046" s="4"/>
      <c r="AB1046" s="13" t="str">
        <f t="shared" si="167"/>
        <v>/rsm:CrossIndustryInvoice/rsm:SupplyChainTradeTransaction/ram:ApplicableHeaderTradeSettlement/ram:SpecifiedTradePaymentTerms/ram:ApplicableTradePaymentPenaltyTerms</v>
      </c>
      <c r="AC1046" s="13" t="str">
        <f t="shared" si="168"/>
        <v>/ram:BasisDateTime</v>
      </c>
      <c r="AD1046" s="14">
        <f>COUNTIFS(R$4:R1046,AB1046)</f>
        <v>1</v>
      </c>
      <c r="AE1046" s="1"/>
      <c r="AF1046" s="61" t="str">
        <f t="shared" si="172"/>
        <v>EXT</v>
      </c>
      <c r="AG1046" s="62">
        <f t="shared" si="173"/>
        <v>5</v>
      </c>
      <c r="AH1046" s="62" t="str">
        <f t="shared" si="174"/>
        <v>0..1</v>
      </c>
      <c r="AI1046" s="64" t="s">
        <v>4503</v>
      </c>
      <c r="AJ1046" s="64"/>
      <c r="AK1046" s="65"/>
      <c r="AL1046" s="65"/>
      <c r="AM1046" s="65"/>
      <c r="AN1046" s="64"/>
      <c r="AO1046" s="66" t="str">
        <f t="shared" si="171"/>
        <v>0..1</v>
      </c>
      <c r="AP1046" s="66" t="str">
        <f t="shared" si="171"/>
        <v>0..1</v>
      </c>
      <c r="AQ1046" s="6" t="str">
        <f t="shared" si="171"/>
        <v>/rsm:CrossIndustryInvoice
/rsm:SupplyChainTradeTransaction
/ram:ApplicableHeaderTradeSettlement
/ram:SpecifiedTradePaymentTerms
/ram:ApplicableTradePaymentPenaltyTerms
/ram:BasisDateTime</v>
      </c>
      <c r="AR1046" s="67" t="str">
        <f t="shared" si="171"/>
        <v>/rsm:CrossIndustryInvoice/rsm:SupplyChainTradeTransaction/ram:ApplicableHeaderTradeSettlement/ram:SpecifiedTradePaymentTerms/ram:ApplicableTradePaymentPenaltyTerms/ram:BasisDateTime</v>
      </c>
      <c r="AS1046" s="66"/>
      <c r="AT1046" s="68"/>
      <c r="AU1046" s="62" t="str">
        <f t="shared" si="175"/>
        <v>0..1</v>
      </c>
      <c r="AV1046" s="66"/>
      <c r="AW1046" s="69"/>
      <c r="AX1046" s="7"/>
      <c r="AY1046" s="70" t="str">
        <f t="shared" si="176"/>
        <v>EXTENDED</v>
      </c>
      <c r="AZ1046" s="70" t="str">
        <f t="shared" si="176"/>
        <v>EXTENDED</v>
      </c>
      <c r="BA1046" s="1"/>
      <c r="BB1046" s="57"/>
      <c r="BE1046"/>
      <c r="BF1046" s="1"/>
      <c r="BG1046" s="1"/>
      <c r="BH1046" s="1"/>
      <c r="BI1046" s="1"/>
      <c r="BJ1046" s="1"/>
      <c r="BK1046" s="1"/>
      <c r="BL1046" s="1"/>
      <c r="BM1046" s="1"/>
      <c r="BN1046" s="1"/>
      <c r="BO1046" s="1"/>
      <c r="BP1046" s="1"/>
      <c r="BQ1046" s="1"/>
      <c r="BR1046" s="1"/>
      <c r="BS1046" s="1"/>
      <c r="BT1046" s="1"/>
      <c r="BU1046" s="1"/>
      <c r="BV1046" s="1"/>
      <c r="BW1046" s="1"/>
      <c r="BX1046" s="1"/>
      <c r="BY1046" s="1"/>
      <c r="BZ1046" s="1"/>
    </row>
    <row r="1047" spans="1:78" s="59" customFormat="1" ht="120" x14ac:dyDescent="0.2">
      <c r="A1047" s="45" t="str">
        <f t="shared" si="169"/>
        <v>EXT</v>
      </c>
      <c r="B1047" s="45"/>
      <c r="C1047" s="45"/>
      <c r="D1047" s="215" t="s">
        <v>3431</v>
      </c>
      <c r="E1047" s="61" t="s">
        <v>41</v>
      </c>
      <c r="F1047" s="282" t="e">
        <v>#N/A</v>
      </c>
      <c r="G1047" s="62">
        <f t="shared" si="177"/>
        <v>6</v>
      </c>
      <c r="H1047" s="62" t="s">
        <v>32</v>
      </c>
      <c r="I1047" s="64" t="s">
        <v>222</v>
      </c>
      <c r="J1047" s="64"/>
      <c r="K1047" s="65"/>
      <c r="L1047" s="65"/>
      <c r="M1047" s="65"/>
      <c r="N1047" s="64"/>
      <c r="O1047" s="66" t="s">
        <v>32</v>
      </c>
      <c r="P1047" s="66" t="str">
        <f t="shared" si="170"/>
        <v>1..1</v>
      </c>
      <c r="Q1047" s="6" t="s">
        <v>4504</v>
      </c>
      <c r="R1047" s="67" t="s">
        <v>4505</v>
      </c>
      <c r="S1047" s="66" t="s">
        <v>151</v>
      </c>
      <c r="T1047" s="68" t="s">
        <v>56</v>
      </c>
      <c r="U1047" s="62" t="s">
        <v>42</v>
      </c>
      <c r="V1047" s="66"/>
      <c r="W1047" s="69"/>
      <c r="X1047" s="38"/>
      <c r="Y1047" s="70" t="s">
        <v>47</v>
      </c>
      <c r="Z1047" s="70" t="s">
        <v>47</v>
      </c>
      <c r="AA1047" s="4"/>
      <c r="AB1047" s="13" t="str">
        <f t="shared" si="167"/>
        <v>/rsm:CrossIndustryInvoice/rsm:SupplyChainTradeTransaction/ram:ApplicableHeaderTradeSettlement/ram:SpecifiedTradePaymentTerms/ram:ApplicableTradePaymentPenaltyTerms/ram:BasisDateTime</v>
      </c>
      <c r="AC1047" s="13" t="str">
        <f t="shared" si="168"/>
        <v>/udt:DateTimeString</v>
      </c>
      <c r="AD1047" s="14">
        <f>COUNTIFS(R$4:R1047,AB1047)</f>
        <v>1</v>
      </c>
      <c r="AE1047" s="1"/>
      <c r="AF1047" s="61" t="str">
        <f t="shared" si="172"/>
        <v>EXT</v>
      </c>
      <c r="AG1047" s="62">
        <f t="shared" si="173"/>
        <v>6</v>
      </c>
      <c r="AH1047" s="62" t="str">
        <f t="shared" si="174"/>
        <v>1..1</v>
      </c>
      <c r="AI1047" s="64" t="s">
        <v>4506</v>
      </c>
      <c r="AJ1047" s="64"/>
      <c r="AK1047" s="65"/>
      <c r="AL1047" s="65"/>
      <c r="AM1047" s="65"/>
      <c r="AN1047" s="64"/>
      <c r="AO1047" s="66" t="str">
        <f t="shared" si="171"/>
        <v>1..1</v>
      </c>
      <c r="AP1047" s="66" t="str">
        <f t="shared" si="171"/>
        <v>1..1</v>
      </c>
      <c r="AQ1047" s="6" t="str">
        <f t="shared" si="171"/>
        <v>/rsm:CrossIndustryInvoice
/rsm:SupplyChainTradeTransaction
/ram:ApplicableHeaderTradeSettlement
/ram:SpecifiedTradePaymentTerms
/ram:ApplicableTradePaymentPenaltyTerms
/ram:BasisDateTime
/udt:DateTimeString</v>
      </c>
      <c r="AR1047" s="67" t="str">
        <f t="shared" si="171"/>
        <v>/rsm:CrossIndustryInvoice/rsm:SupplyChainTradeTransaction/ram:ApplicableHeaderTradeSettlement/ram:SpecifiedTradePaymentTerms/ram:ApplicableTradePaymentPenaltyTerms/ram:BasisDateTime/udt:DateTimeString</v>
      </c>
      <c r="AS1047" s="66" t="s">
        <v>151</v>
      </c>
      <c r="AT1047" s="68" t="s">
        <v>56</v>
      </c>
      <c r="AU1047" s="62" t="str">
        <f t="shared" si="175"/>
        <v>0..1</v>
      </c>
      <c r="AV1047" s="66"/>
      <c r="AW1047" s="69"/>
      <c r="AX1047" s="7"/>
      <c r="AY1047" s="70" t="str">
        <f t="shared" si="176"/>
        <v>EXTENDED</v>
      </c>
      <c r="AZ1047" s="70" t="str">
        <f t="shared" si="176"/>
        <v>EXTENDED</v>
      </c>
      <c r="BA1047" s="1"/>
      <c r="BB1047" s="57"/>
      <c r="BE1047"/>
      <c r="BF1047" s="1"/>
      <c r="BG1047" s="1"/>
      <c r="BH1047" s="1"/>
      <c r="BI1047" s="1"/>
      <c r="BJ1047" s="1"/>
      <c r="BK1047" s="1"/>
      <c r="BL1047" s="1"/>
      <c r="BM1047" s="1"/>
      <c r="BN1047" s="1"/>
      <c r="BO1047" s="1"/>
      <c r="BP1047" s="1"/>
      <c r="BQ1047" s="1"/>
      <c r="BR1047" s="1"/>
      <c r="BS1047" s="1"/>
      <c r="BT1047" s="1"/>
      <c r="BU1047" s="1"/>
      <c r="BV1047" s="1"/>
      <c r="BW1047" s="1"/>
      <c r="BX1047" s="1"/>
      <c r="BY1047" s="1"/>
      <c r="BZ1047" s="1"/>
    </row>
    <row r="1048" spans="1:78" s="59" customFormat="1" ht="135" x14ac:dyDescent="0.2">
      <c r="A1048" s="45" t="str">
        <f t="shared" si="169"/>
        <v>EXT</v>
      </c>
      <c r="B1048" s="45"/>
      <c r="C1048" s="45"/>
      <c r="D1048" s="215" t="s">
        <v>3431</v>
      </c>
      <c r="E1048" s="61" t="s">
        <v>41</v>
      </c>
      <c r="F1048" s="282" t="e">
        <v>#N/A</v>
      </c>
      <c r="G1048" s="62">
        <f t="shared" si="177"/>
        <v>7</v>
      </c>
      <c r="H1048" s="62" t="s">
        <v>32</v>
      </c>
      <c r="I1048" s="64" t="s">
        <v>226</v>
      </c>
      <c r="J1048" s="64"/>
      <c r="K1048" s="65" t="s">
        <v>1267</v>
      </c>
      <c r="L1048" s="65"/>
      <c r="M1048" s="65" t="s">
        <v>160</v>
      </c>
      <c r="N1048" s="64"/>
      <c r="O1048" s="66" t="s">
        <v>32</v>
      </c>
      <c r="P1048" s="66" t="str">
        <f t="shared" si="170"/>
        <v>1..1</v>
      </c>
      <c r="Q1048" s="6" t="s">
        <v>4507</v>
      </c>
      <c r="R1048" s="67" t="s">
        <v>4508</v>
      </c>
      <c r="S1048" s="66"/>
      <c r="T1048" s="68" t="s">
        <v>163</v>
      </c>
      <c r="U1048" s="62" t="s">
        <v>42</v>
      </c>
      <c r="V1048" s="66"/>
      <c r="W1048" s="69"/>
      <c r="X1048" s="38"/>
      <c r="Y1048" s="70" t="s">
        <v>47</v>
      </c>
      <c r="Z1048" s="70" t="s">
        <v>47</v>
      </c>
      <c r="AA1048" s="4"/>
      <c r="AB1048" s="13" t="str">
        <f t="shared" si="167"/>
        <v>/rsm:CrossIndustryInvoice/rsm:SupplyChainTradeTransaction/ram:ApplicableHeaderTradeSettlement/ram:SpecifiedTradePaymentTerms/ram:ApplicableTradePaymentPenaltyTerms/ram:BasisDateTime/udt:DateTimeString</v>
      </c>
      <c r="AC1048" s="13" t="str">
        <f t="shared" si="168"/>
        <v>/@format</v>
      </c>
      <c r="AD1048" s="14">
        <f>COUNTIFS(R$4:R1048,AB1048)</f>
        <v>1</v>
      </c>
      <c r="AE1048" s="1"/>
      <c r="AF1048" s="61" t="str">
        <f t="shared" si="172"/>
        <v>EXT</v>
      </c>
      <c r="AG1048" s="62">
        <f t="shared" si="173"/>
        <v>7</v>
      </c>
      <c r="AH1048" s="62" t="str">
        <f t="shared" si="174"/>
        <v>1..1</v>
      </c>
      <c r="AI1048" s="64" t="s">
        <v>229</v>
      </c>
      <c r="AJ1048" s="64"/>
      <c r="AK1048" s="65"/>
      <c r="AL1048" s="65"/>
      <c r="AM1048" s="65"/>
      <c r="AN1048" s="64"/>
      <c r="AO1048" s="66" t="str">
        <f t="shared" si="171"/>
        <v>1..1</v>
      </c>
      <c r="AP1048" s="66" t="str">
        <f t="shared" si="171"/>
        <v>1..1</v>
      </c>
      <c r="AQ1048" s="6" t="str">
        <f t="shared" si="171"/>
        <v>/rsm:CrossIndustryInvoice
/rsm:SupplyChainTradeTransaction
/ram:ApplicableHeaderTradeSettlement
/ram:SpecifiedTradePaymentTerms
/ram:ApplicableTradePaymentPenaltyTerms
/ram:BasisDateTime
/udt:DateTimeString
/@format</v>
      </c>
      <c r="AR1048" s="67" t="str">
        <f t="shared" si="171"/>
        <v>/rsm:CrossIndustryInvoice/rsm:SupplyChainTradeTransaction/ram:ApplicableHeaderTradeSettlement/ram:SpecifiedTradePaymentTerms/ram:ApplicableTradePaymentPenaltyTerms/ram:BasisDateTime/udt:DateTimeString/@format</v>
      </c>
      <c r="AS1048" s="66"/>
      <c r="AT1048" s="68" t="s">
        <v>163</v>
      </c>
      <c r="AU1048" s="62" t="str">
        <f t="shared" si="175"/>
        <v>0..1</v>
      </c>
      <c r="AV1048" s="66"/>
      <c r="AW1048" s="69"/>
      <c r="AX1048" s="7"/>
      <c r="AY1048" s="70" t="str">
        <f t="shared" si="176"/>
        <v>EXTENDED</v>
      </c>
      <c r="AZ1048" s="70" t="str">
        <f t="shared" si="176"/>
        <v>EXTENDED</v>
      </c>
      <c r="BA1048" s="1"/>
      <c r="BB1048" s="57"/>
      <c r="BE1048"/>
      <c r="BF1048" s="1"/>
      <c r="BG1048" s="1"/>
      <c r="BH1048" s="1"/>
      <c r="BI1048" s="1"/>
      <c r="BJ1048" s="1"/>
      <c r="BK1048" s="1"/>
      <c r="BL1048" s="1"/>
      <c r="BM1048" s="1"/>
      <c r="BN1048" s="1"/>
      <c r="BO1048" s="1"/>
      <c r="BP1048" s="1"/>
      <c r="BQ1048" s="1"/>
      <c r="BR1048" s="1"/>
      <c r="BS1048" s="1"/>
      <c r="BT1048" s="1"/>
      <c r="BU1048" s="1"/>
      <c r="BV1048" s="1"/>
      <c r="BW1048" s="1"/>
      <c r="BX1048" s="1"/>
      <c r="BY1048" s="1"/>
      <c r="BZ1048" s="1"/>
    </row>
    <row r="1049" spans="1:78" s="59" customFormat="1" ht="105" x14ac:dyDescent="0.2">
      <c r="A1049" s="45" t="str">
        <f t="shared" si="169"/>
        <v>EXT</v>
      </c>
      <c r="B1049" s="45"/>
      <c r="C1049" s="45"/>
      <c r="D1049" s="215" t="s">
        <v>3431</v>
      </c>
      <c r="E1049" s="61" t="s">
        <v>41</v>
      </c>
      <c r="F1049" s="282" t="e">
        <v>#N/A</v>
      </c>
      <c r="G1049" s="62">
        <f t="shared" si="177"/>
        <v>5</v>
      </c>
      <c r="H1049" s="62" t="s">
        <v>42</v>
      </c>
      <c r="I1049" s="64" t="s">
        <v>4509</v>
      </c>
      <c r="J1049" s="64"/>
      <c r="K1049" s="65"/>
      <c r="L1049" s="65"/>
      <c r="M1049" s="65"/>
      <c r="N1049" s="64"/>
      <c r="O1049" s="66" t="s">
        <v>42</v>
      </c>
      <c r="P1049" s="66" t="str">
        <f t="shared" si="170"/>
        <v>0..1</v>
      </c>
      <c r="Q1049" s="6" t="s">
        <v>4510</v>
      </c>
      <c r="R1049" s="67" t="s">
        <v>4511</v>
      </c>
      <c r="S1049" s="66" t="s">
        <v>520</v>
      </c>
      <c r="T1049" s="68" t="s">
        <v>56</v>
      </c>
      <c r="U1049" s="62" t="s">
        <v>42</v>
      </c>
      <c r="V1049" s="66"/>
      <c r="W1049" s="69"/>
      <c r="X1049" s="38"/>
      <c r="Y1049" s="70" t="s">
        <v>47</v>
      </c>
      <c r="Z1049" s="70" t="s">
        <v>47</v>
      </c>
      <c r="AA1049" s="4"/>
      <c r="AB1049" s="13" t="str">
        <f t="shared" si="167"/>
        <v>/rsm:CrossIndustryInvoice/rsm:SupplyChainTradeTransaction/ram:ApplicableHeaderTradeSettlement/ram:SpecifiedTradePaymentTerms/ram:ApplicableTradePaymentPenaltyTerms</v>
      </c>
      <c r="AC1049" s="13" t="str">
        <f t="shared" si="168"/>
        <v>/ram:BasisPeriodMeasure</v>
      </c>
      <c r="AD1049" s="14">
        <f>COUNTIFS(R$4:R1049,AB1049)</f>
        <v>1</v>
      </c>
      <c r="AE1049" s="1"/>
      <c r="AF1049" s="61" t="str">
        <f t="shared" si="172"/>
        <v>EXT</v>
      </c>
      <c r="AG1049" s="62">
        <f t="shared" si="173"/>
        <v>5</v>
      </c>
      <c r="AH1049" s="62" t="str">
        <f t="shared" si="174"/>
        <v>0..1</v>
      </c>
      <c r="AI1049" s="64" t="s">
        <v>4512</v>
      </c>
      <c r="AJ1049" s="64"/>
      <c r="AK1049" s="65"/>
      <c r="AL1049" s="65"/>
      <c r="AM1049" s="65"/>
      <c r="AN1049" s="64"/>
      <c r="AO1049" s="66" t="str">
        <f t="shared" si="171"/>
        <v>0..1</v>
      </c>
      <c r="AP1049" s="66" t="str">
        <f t="shared" si="171"/>
        <v>0..1</v>
      </c>
      <c r="AQ1049" s="6" t="str">
        <f t="shared" si="171"/>
        <v>/rsm:CrossIndustryInvoice
/rsm:SupplyChainTradeTransaction
/ram:ApplicableHeaderTradeSettlement
/ram:SpecifiedTradePaymentTerms
/ram:ApplicableTradePaymentPenaltyTerms
/ram:BasisPeriodMeasure</v>
      </c>
      <c r="AR1049" s="67" t="str">
        <f t="shared" si="171"/>
        <v>/rsm:CrossIndustryInvoice/rsm:SupplyChainTradeTransaction/ram:ApplicableHeaderTradeSettlement/ram:SpecifiedTradePaymentTerms/ram:ApplicableTradePaymentPenaltyTerms/ram:BasisPeriodMeasure</v>
      </c>
      <c r="AS1049" s="66" t="s">
        <v>520</v>
      </c>
      <c r="AT1049" s="68" t="s">
        <v>56</v>
      </c>
      <c r="AU1049" s="62" t="str">
        <f t="shared" si="175"/>
        <v>0..1</v>
      </c>
      <c r="AV1049" s="66"/>
      <c r="AW1049" s="69"/>
      <c r="AX1049" s="7"/>
      <c r="AY1049" s="70" t="str">
        <f t="shared" si="176"/>
        <v>EXTENDED</v>
      </c>
      <c r="AZ1049" s="70" t="str">
        <f t="shared" si="176"/>
        <v>EXTENDED</v>
      </c>
      <c r="BA1049" s="1"/>
      <c r="BB1049" s="57"/>
      <c r="BE1049"/>
      <c r="BF1049" s="1"/>
      <c r="BG1049" s="1"/>
      <c r="BH1049" s="1"/>
      <c r="BI1049" s="1"/>
      <c r="BJ1049" s="1"/>
      <c r="BK1049" s="1"/>
      <c r="BL1049" s="1"/>
      <c r="BM1049" s="1"/>
      <c r="BN1049" s="1"/>
      <c r="BO1049" s="1"/>
      <c r="BP1049" s="1"/>
      <c r="BQ1049" s="1"/>
      <c r="BR1049" s="1"/>
      <c r="BS1049" s="1"/>
      <c r="BT1049" s="1"/>
      <c r="BU1049" s="1"/>
      <c r="BV1049" s="1"/>
      <c r="BW1049" s="1"/>
      <c r="BX1049" s="1"/>
      <c r="BY1049" s="1"/>
      <c r="BZ1049" s="1"/>
    </row>
    <row r="1050" spans="1:78" s="59" customFormat="1" ht="120" x14ac:dyDescent="0.2">
      <c r="A1050" s="45" t="str">
        <f t="shared" si="169"/>
        <v>EXT</v>
      </c>
      <c r="B1050" s="45"/>
      <c r="C1050" s="45"/>
      <c r="D1050" s="215" t="s">
        <v>3431</v>
      </c>
      <c r="E1050" s="61" t="s">
        <v>41</v>
      </c>
      <c r="F1050" s="282" t="e">
        <v>#N/A</v>
      </c>
      <c r="G1050" s="62">
        <f t="shared" si="177"/>
        <v>6</v>
      </c>
      <c r="H1050" s="62" t="s">
        <v>42</v>
      </c>
      <c r="I1050" s="64" t="s">
        <v>522</v>
      </c>
      <c r="J1050" s="64"/>
      <c r="K1050" s="65"/>
      <c r="L1050" s="65"/>
      <c r="M1050" s="65"/>
      <c r="N1050" s="64"/>
      <c r="O1050" s="66" t="s">
        <v>42</v>
      </c>
      <c r="P1050" s="66" t="str">
        <f t="shared" si="170"/>
        <v>0..1</v>
      </c>
      <c r="Q1050" s="6" t="s">
        <v>4513</v>
      </c>
      <c r="R1050" s="67" t="s">
        <v>4514</v>
      </c>
      <c r="S1050" s="66"/>
      <c r="T1050" s="68" t="s">
        <v>163</v>
      </c>
      <c r="U1050" s="62" t="s">
        <v>42</v>
      </c>
      <c r="V1050" s="66"/>
      <c r="W1050" s="69"/>
      <c r="X1050" s="38"/>
      <c r="Y1050" s="70" t="s">
        <v>47</v>
      </c>
      <c r="Z1050" s="70" t="s">
        <v>47</v>
      </c>
      <c r="AA1050" s="4"/>
      <c r="AB1050" s="13" t="str">
        <f t="shared" si="167"/>
        <v>/rsm:CrossIndustryInvoice/rsm:SupplyChainTradeTransaction/ram:ApplicableHeaderTradeSettlement/ram:SpecifiedTradePaymentTerms/ram:ApplicableTradePaymentPenaltyTerms/ram:BasisPeriodMeasure</v>
      </c>
      <c r="AC1050" s="13" t="str">
        <f t="shared" si="168"/>
        <v>/@unitCode</v>
      </c>
      <c r="AD1050" s="14">
        <f>COUNTIFS(R$4:R1050,AB1050)</f>
        <v>1</v>
      </c>
      <c r="AE1050" s="1"/>
      <c r="AF1050" s="61" t="str">
        <f t="shared" si="172"/>
        <v>EXT</v>
      </c>
      <c r="AG1050" s="62">
        <f t="shared" si="173"/>
        <v>6</v>
      </c>
      <c r="AH1050" s="62" t="str">
        <f t="shared" si="174"/>
        <v>0..1</v>
      </c>
      <c r="AI1050" s="64" t="s">
        <v>4515</v>
      </c>
      <c r="AJ1050" s="64"/>
      <c r="AK1050" s="65"/>
      <c r="AL1050" s="65"/>
      <c r="AM1050" s="65"/>
      <c r="AN1050" s="64"/>
      <c r="AO1050" s="66" t="str">
        <f t="shared" si="171"/>
        <v>0..1</v>
      </c>
      <c r="AP1050" s="66" t="str">
        <f t="shared" si="171"/>
        <v>0..1</v>
      </c>
      <c r="AQ1050" s="6" t="str">
        <f t="shared" si="171"/>
        <v>/rsm:CrossIndustryInvoice
/rsm:SupplyChainTradeTransaction
/ram:ApplicableHeaderTradeSettlement
/ram:SpecifiedTradePaymentTerms
/ram:ApplicableTradePaymentPenaltyTerms
/ram:BasisPeriodMeasure
/@unitCode</v>
      </c>
      <c r="AR1050" s="67" t="str">
        <f t="shared" si="171"/>
        <v>/rsm:CrossIndustryInvoice/rsm:SupplyChainTradeTransaction/ram:ApplicableHeaderTradeSettlement/ram:SpecifiedTradePaymentTerms/ram:ApplicableTradePaymentPenaltyTerms/ram:BasisPeriodMeasure/@unitCode</v>
      </c>
      <c r="AS1050" s="66"/>
      <c r="AT1050" s="68" t="s">
        <v>163</v>
      </c>
      <c r="AU1050" s="62" t="str">
        <f t="shared" si="175"/>
        <v>0..1</v>
      </c>
      <c r="AV1050" s="66"/>
      <c r="AW1050" s="69"/>
      <c r="AX1050" s="7"/>
      <c r="AY1050" s="70" t="str">
        <f t="shared" si="176"/>
        <v>EXTENDED</v>
      </c>
      <c r="AZ1050" s="70" t="str">
        <f t="shared" si="176"/>
        <v>EXTENDED</v>
      </c>
      <c r="BA1050" s="1"/>
      <c r="BB1050" s="57"/>
      <c r="BE1050"/>
      <c r="BF1050" s="1"/>
      <c r="BG1050" s="1"/>
      <c r="BH1050" s="1"/>
      <c r="BI1050" s="1"/>
      <c r="BJ1050" s="1"/>
      <c r="BK1050" s="1"/>
      <c r="BL1050" s="1"/>
      <c r="BM1050" s="1"/>
      <c r="BN1050" s="1"/>
      <c r="BO1050" s="1"/>
      <c r="BP1050" s="1"/>
      <c r="BQ1050" s="1"/>
      <c r="BR1050" s="1"/>
      <c r="BS1050" s="1"/>
      <c r="BT1050" s="1"/>
      <c r="BU1050" s="1"/>
      <c r="BV1050" s="1"/>
      <c r="BW1050" s="1"/>
      <c r="BX1050" s="1"/>
      <c r="BY1050" s="1"/>
      <c r="BZ1050" s="1"/>
    </row>
    <row r="1051" spans="1:78" s="59" customFormat="1" ht="105" x14ac:dyDescent="0.2">
      <c r="A1051" s="45" t="str">
        <f t="shared" si="169"/>
        <v>EXT</v>
      </c>
      <c r="B1051" s="45"/>
      <c r="C1051" s="45"/>
      <c r="D1051" s="215" t="s">
        <v>3431</v>
      </c>
      <c r="E1051" s="61" t="s">
        <v>41</v>
      </c>
      <c r="F1051" s="282" t="e">
        <v>#N/A</v>
      </c>
      <c r="G1051" s="62">
        <f t="shared" si="177"/>
        <v>5</v>
      </c>
      <c r="H1051" s="62" t="s">
        <v>42</v>
      </c>
      <c r="I1051" s="64" t="s">
        <v>4516</v>
      </c>
      <c r="J1051" s="64"/>
      <c r="K1051" s="65"/>
      <c r="L1051" s="65"/>
      <c r="M1051" s="65"/>
      <c r="N1051" s="64"/>
      <c r="O1051" s="66" t="s">
        <v>42</v>
      </c>
      <c r="P1051" s="66" t="str">
        <f t="shared" si="170"/>
        <v>0..1</v>
      </c>
      <c r="Q1051" s="6" t="s">
        <v>4517</v>
      </c>
      <c r="R1051" s="67" t="s">
        <v>4518</v>
      </c>
      <c r="S1051" s="66" t="s">
        <v>163</v>
      </c>
      <c r="T1051" s="68" t="s">
        <v>56</v>
      </c>
      <c r="U1051" s="62" t="s">
        <v>42</v>
      </c>
      <c r="V1051" s="66"/>
      <c r="W1051" s="69"/>
      <c r="X1051" s="38"/>
      <c r="Y1051" s="70" t="s">
        <v>47</v>
      </c>
      <c r="Z1051" s="70" t="s">
        <v>47</v>
      </c>
      <c r="AA1051" s="4"/>
      <c r="AB1051" s="13" t="str">
        <f t="shared" si="167"/>
        <v>/rsm:CrossIndustryInvoice/rsm:SupplyChainTradeTransaction/ram:ApplicableHeaderTradeSettlement/ram:SpecifiedTradePaymentTerms/ram:ApplicableTradePaymentPenaltyTerms</v>
      </c>
      <c r="AC1051" s="13" t="str">
        <f t="shared" si="168"/>
        <v>/ram:BasisAmount</v>
      </c>
      <c r="AD1051" s="14">
        <f>COUNTIFS(R$4:R1051,AB1051)</f>
        <v>1</v>
      </c>
      <c r="AE1051" s="1"/>
      <c r="AF1051" s="61" t="str">
        <f t="shared" si="172"/>
        <v>EXT</v>
      </c>
      <c r="AG1051" s="62">
        <f t="shared" si="173"/>
        <v>5</v>
      </c>
      <c r="AH1051" s="62" t="str">
        <f t="shared" si="174"/>
        <v>0..1</v>
      </c>
      <c r="AI1051" s="64" t="s">
        <v>4519</v>
      </c>
      <c r="AJ1051" s="64"/>
      <c r="AK1051" s="65"/>
      <c r="AL1051" s="65"/>
      <c r="AM1051" s="65"/>
      <c r="AN1051" s="64"/>
      <c r="AO1051" s="66" t="str">
        <f t="shared" si="171"/>
        <v>0..1</v>
      </c>
      <c r="AP1051" s="66" t="str">
        <f t="shared" si="171"/>
        <v>0..1</v>
      </c>
      <c r="AQ1051" s="6" t="str">
        <f t="shared" si="171"/>
        <v>/rsm:CrossIndustryInvoice
/rsm:SupplyChainTradeTransaction
/ram:ApplicableHeaderTradeSettlement
/ram:SpecifiedTradePaymentTerms
/ram:ApplicableTradePaymentPenaltyTerms
/ram:BasisAmount</v>
      </c>
      <c r="AR1051" s="67" t="str">
        <f t="shared" si="171"/>
        <v>/rsm:CrossIndustryInvoice/rsm:SupplyChainTradeTransaction/ram:ApplicableHeaderTradeSettlement/ram:SpecifiedTradePaymentTerms/ram:ApplicableTradePaymentPenaltyTerms/ram:BasisAmount</v>
      </c>
      <c r="AS1051" s="66" t="s">
        <v>163</v>
      </c>
      <c r="AT1051" s="68" t="s">
        <v>56</v>
      </c>
      <c r="AU1051" s="62" t="str">
        <f t="shared" si="175"/>
        <v>0..1</v>
      </c>
      <c r="AV1051" s="66"/>
      <c r="AW1051" s="69"/>
      <c r="AX1051" s="7"/>
      <c r="AY1051" s="70" t="str">
        <f t="shared" si="176"/>
        <v>EXTENDED</v>
      </c>
      <c r="AZ1051" s="70" t="str">
        <f t="shared" si="176"/>
        <v>EXTENDED</v>
      </c>
      <c r="BA1051" s="1"/>
      <c r="BB1051" s="57"/>
      <c r="BE1051"/>
      <c r="BF1051" s="1"/>
      <c r="BG1051" s="1"/>
      <c r="BH1051" s="1"/>
      <c r="BI1051" s="1"/>
      <c r="BJ1051" s="1"/>
      <c r="BK1051" s="1"/>
      <c r="BL1051" s="1"/>
      <c r="BM1051" s="1"/>
      <c r="BN1051" s="1"/>
      <c r="BO1051" s="1"/>
      <c r="BP1051" s="1"/>
      <c r="BQ1051" s="1"/>
      <c r="BR1051" s="1"/>
      <c r="BS1051" s="1"/>
      <c r="BT1051" s="1"/>
      <c r="BU1051" s="1"/>
      <c r="BV1051" s="1"/>
      <c r="BW1051" s="1"/>
      <c r="BX1051" s="1"/>
      <c r="BY1051" s="1"/>
      <c r="BZ1051" s="1"/>
    </row>
    <row r="1052" spans="1:78" s="59" customFormat="1" ht="105" x14ac:dyDescent="0.2">
      <c r="A1052" s="45" t="str">
        <f t="shared" si="169"/>
        <v>EXT</v>
      </c>
      <c r="B1052" s="45"/>
      <c r="C1052" s="45"/>
      <c r="D1052" s="215" t="s">
        <v>3431</v>
      </c>
      <c r="E1052" s="61" t="s">
        <v>41</v>
      </c>
      <c r="F1052" s="282" t="e">
        <v>#N/A</v>
      </c>
      <c r="G1052" s="62">
        <f t="shared" si="177"/>
        <v>5</v>
      </c>
      <c r="H1052" s="62" t="s">
        <v>42</v>
      </c>
      <c r="I1052" s="64" t="s">
        <v>4520</v>
      </c>
      <c r="J1052" s="64"/>
      <c r="K1052" s="65"/>
      <c r="L1052" s="65"/>
      <c r="M1052" s="65"/>
      <c r="N1052" s="64"/>
      <c r="O1052" s="66" t="s">
        <v>42</v>
      </c>
      <c r="P1052" s="66" t="str">
        <f t="shared" si="170"/>
        <v>0..1</v>
      </c>
      <c r="Q1052" s="6" t="s">
        <v>4521</v>
      </c>
      <c r="R1052" s="67" t="s">
        <v>4522</v>
      </c>
      <c r="S1052" s="66" t="s">
        <v>722</v>
      </c>
      <c r="T1052" s="68" t="s">
        <v>56</v>
      </c>
      <c r="U1052" s="62" t="s">
        <v>42</v>
      </c>
      <c r="V1052" s="66"/>
      <c r="W1052" s="69"/>
      <c r="X1052" s="38"/>
      <c r="Y1052" s="70" t="s">
        <v>47</v>
      </c>
      <c r="Z1052" s="70" t="s">
        <v>47</v>
      </c>
      <c r="AA1052" s="4"/>
      <c r="AB1052" s="13" t="str">
        <f t="shared" si="167"/>
        <v>/rsm:CrossIndustryInvoice/rsm:SupplyChainTradeTransaction/ram:ApplicableHeaderTradeSettlement/ram:SpecifiedTradePaymentTerms/ram:ApplicableTradePaymentPenaltyTerms</v>
      </c>
      <c r="AC1052" s="13" t="str">
        <f t="shared" si="168"/>
        <v>/ram:CalculationPercent</v>
      </c>
      <c r="AD1052" s="14">
        <f>COUNTIFS(R$4:R1052,AB1052)</f>
        <v>1</v>
      </c>
      <c r="AE1052" s="1"/>
      <c r="AF1052" s="61" t="str">
        <f t="shared" si="172"/>
        <v>EXT</v>
      </c>
      <c r="AG1052" s="62">
        <f t="shared" si="173"/>
        <v>5</v>
      </c>
      <c r="AH1052" s="62" t="str">
        <f t="shared" si="174"/>
        <v>0..1</v>
      </c>
      <c r="AI1052" s="64" t="s">
        <v>4523</v>
      </c>
      <c r="AJ1052" s="64"/>
      <c r="AK1052" s="65"/>
      <c r="AL1052" s="65"/>
      <c r="AM1052" s="65"/>
      <c r="AN1052" s="64"/>
      <c r="AO1052" s="66" t="str">
        <f t="shared" si="171"/>
        <v>0..1</v>
      </c>
      <c r="AP1052" s="66" t="str">
        <f t="shared" si="171"/>
        <v>0..1</v>
      </c>
      <c r="AQ1052" s="6" t="str">
        <f t="shared" si="171"/>
        <v>/rsm:CrossIndustryInvoice
/rsm:SupplyChainTradeTransaction
/ram:ApplicableHeaderTradeSettlement
/ram:SpecifiedTradePaymentTerms
/ram:ApplicableTradePaymentPenaltyTerms
/ram:CalculationPercent</v>
      </c>
      <c r="AR1052" s="67" t="str">
        <f t="shared" si="171"/>
        <v>/rsm:CrossIndustryInvoice/rsm:SupplyChainTradeTransaction/ram:ApplicableHeaderTradeSettlement/ram:SpecifiedTradePaymentTerms/ram:ApplicableTradePaymentPenaltyTerms/ram:CalculationPercent</v>
      </c>
      <c r="AS1052" s="66" t="s">
        <v>722</v>
      </c>
      <c r="AT1052" s="68" t="s">
        <v>56</v>
      </c>
      <c r="AU1052" s="62" t="str">
        <f t="shared" si="175"/>
        <v>0..1</v>
      </c>
      <c r="AV1052" s="66"/>
      <c r="AW1052" s="69"/>
      <c r="AX1052" s="7"/>
      <c r="AY1052" s="70" t="str">
        <f t="shared" si="176"/>
        <v>EXTENDED</v>
      </c>
      <c r="AZ1052" s="70" t="str">
        <f t="shared" si="176"/>
        <v>EXTENDED</v>
      </c>
      <c r="BA1052" s="1"/>
      <c r="BB1052" s="57"/>
      <c r="BE1052"/>
      <c r="BF1052" s="1"/>
      <c r="BG1052" s="1"/>
      <c r="BH1052" s="1"/>
      <c r="BI1052" s="1"/>
      <c r="BJ1052" s="1"/>
      <c r="BK1052" s="1"/>
      <c r="BL1052" s="1"/>
      <c r="BM1052" s="1"/>
      <c r="BN1052" s="1"/>
      <c r="BO1052" s="1"/>
      <c r="BP1052" s="1"/>
      <c r="BQ1052" s="1"/>
      <c r="BR1052" s="1"/>
      <c r="BS1052" s="1"/>
      <c r="BT1052" s="1"/>
      <c r="BU1052" s="1"/>
      <c r="BV1052" s="1"/>
      <c r="BW1052" s="1"/>
      <c r="BX1052" s="1"/>
      <c r="BY1052" s="1"/>
      <c r="BZ1052" s="1"/>
    </row>
    <row r="1053" spans="1:78" s="59" customFormat="1" ht="105" x14ac:dyDescent="0.2">
      <c r="A1053" s="45" t="str">
        <f t="shared" si="169"/>
        <v>EXT</v>
      </c>
      <c r="B1053" s="45"/>
      <c r="C1053" s="45"/>
      <c r="D1053" s="215" t="s">
        <v>3431</v>
      </c>
      <c r="E1053" s="61" t="s">
        <v>41</v>
      </c>
      <c r="F1053" s="282" t="e">
        <v>#N/A</v>
      </c>
      <c r="G1053" s="62">
        <f t="shared" si="177"/>
        <v>5</v>
      </c>
      <c r="H1053" s="62" t="s">
        <v>42</v>
      </c>
      <c r="I1053" s="64" t="s">
        <v>4524</v>
      </c>
      <c r="J1053" s="64"/>
      <c r="K1053" s="65"/>
      <c r="L1053" s="65"/>
      <c r="M1053" s="65"/>
      <c r="N1053" s="64"/>
      <c r="O1053" s="66" t="s">
        <v>42</v>
      </c>
      <c r="P1053" s="66" t="str">
        <f t="shared" si="170"/>
        <v>0..1</v>
      </c>
      <c r="Q1053" s="6" t="s">
        <v>4525</v>
      </c>
      <c r="R1053" s="67" t="s">
        <v>4526</v>
      </c>
      <c r="S1053" s="66" t="s">
        <v>163</v>
      </c>
      <c r="T1053" s="68" t="s">
        <v>56</v>
      </c>
      <c r="U1053" s="62" t="s">
        <v>42</v>
      </c>
      <c r="V1053" s="66"/>
      <c r="W1053" s="69"/>
      <c r="X1053" s="38"/>
      <c r="Y1053" s="70" t="s">
        <v>47</v>
      </c>
      <c r="Z1053" s="70" t="s">
        <v>47</v>
      </c>
      <c r="AA1053" s="4"/>
      <c r="AB1053" s="13" t="str">
        <f t="shared" si="167"/>
        <v>/rsm:CrossIndustryInvoice/rsm:SupplyChainTradeTransaction/ram:ApplicableHeaderTradeSettlement/ram:SpecifiedTradePaymentTerms/ram:ApplicableTradePaymentPenaltyTerms</v>
      </c>
      <c r="AC1053" s="13" t="str">
        <f t="shared" si="168"/>
        <v>/ram:ActualPenaltyAmount</v>
      </c>
      <c r="AD1053" s="14">
        <f>COUNTIFS(R$4:R1053,AB1053)</f>
        <v>1</v>
      </c>
      <c r="AE1053" s="1"/>
      <c r="AF1053" s="61" t="str">
        <f t="shared" si="172"/>
        <v>EXT</v>
      </c>
      <c r="AG1053" s="62">
        <f t="shared" si="173"/>
        <v>5</v>
      </c>
      <c r="AH1053" s="62" t="str">
        <f t="shared" si="174"/>
        <v>0..1</v>
      </c>
      <c r="AI1053" s="64" t="s">
        <v>4527</v>
      </c>
      <c r="AJ1053" s="64"/>
      <c r="AK1053" s="65"/>
      <c r="AL1053" s="65"/>
      <c r="AM1053" s="65"/>
      <c r="AN1053" s="64"/>
      <c r="AO1053" s="66" t="str">
        <f t="shared" si="171"/>
        <v>0..1</v>
      </c>
      <c r="AP1053" s="66" t="str">
        <f t="shared" si="171"/>
        <v>0..1</v>
      </c>
      <c r="AQ1053" s="6" t="str">
        <f t="shared" si="171"/>
        <v>/rsm:CrossIndustryInvoice
/rsm:SupplyChainTradeTransaction
/ram:ApplicableHeaderTradeSettlement
/ram:SpecifiedTradePaymentTerms
/ram:ApplicableTradePaymentPenaltyTerms
/ram:ActualPenaltyAmount</v>
      </c>
      <c r="AR1053" s="67" t="str">
        <f t="shared" si="171"/>
        <v>/rsm:CrossIndustryInvoice/rsm:SupplyChainTradeTransaction/ram:ApplicableHeaderTradeSettlement/ram:SpecifiedTradePaymentTerms/ram:ApplicableTradePaymentPenaltyTerms/ram:ActualPenaltyAmount</v>
      </c>
      <c r="AS1053" s="66" t="s">
        <v>163</v>
      </c>
      <c r="AT1053" s="68" t="s">
        <v>56</v>
      </c>
      <c r="AU1053" s="62" t="str">
        <f t="shared" si="175"/>
        <v>0..1</v>
      </c>
      <c r="AV1053" s="66"/>
      <c r="AW1053" s="69"/>
      <c r="AX1053" s="7"/>
      <c r="AY1053" s="70" t="str">
        <f t="shared" si="176"/>
        <v>EXTENDED</v>
      </c>
      <c r="AZ1053" s="70" t="str">
        <f t="shared" si="176"/>
        <v>EXTENDED</v>
      </c>
      <c r="BA1053" s="1"/>
      <c r="BB1053" s="57"/>
      <c r="BE1053"/>
      <c r="BF1053" s="1"/>
      <c r="BG1053" s="1"/>
      <c r="BH1053" s="1"/>
      <c r="BI1053" s="1"/>
      <c r="BJ1053" s="1"/>
      <c r="BK1053" s="1"/>
      <c r="BL1053" s="1"/>
      <c r="BM1053" s="1"/>
      <c r="BN1053" s="1"/>
      <c r="BO1053" s="1"/>
      <c r="BP1053" s="1"/>
      <c r="BQ1053" s="1"/>
      <c r="BR1053" s="1"/>
      <c r="BS1053" s="1"/>
      <c r="BT1053" s="1"/>
      <c r="BU1053" s="1"/>
      <c r="BV1053" s="1"/>
      <c r="BW1053" s="1"/>
      <c r="BX1053" s="1"/>
      <c r="BY1053" s="1"/>
      <c r="BZ1053" s="1"/>
    </row>
    <row r="1054" spans="1:78" s="59" customFormat="1" ht="90" x14ac:dyDescent="0.2">
      <c r="A1054" s="45" t="str">
        <f t="shared" si="169"/>
        <v>EXT</v>
      </c>
      <c r="B1054" s="45"/>
      <c r="C1054" s="45"/>
      <c r="D1054" s="215" t="s">
        <v>3431</v>
      </c>
      <c r="E1054" s="140" t="s">
        <v>41</v>
      </c>
      <c r="F1054" s="296" t="e">
        <v>#N/A</v>
      </c>
      <c r="G1054" s="141">
        <f t="shared" si="177"/>
        <v>4</v>
      </c>
      <c r="H1054" s="141" t="s">
        <v>42</v>
      </c>
      <c r="I1054" s="217" t="s">
        <v>4528</v>
      </c>
      <c r="J1054" s="125"/>
      <c r="K1054" s="126"/>
      <c r="L1054" s="126"/>
      <c r="M1054" s="126"/>
      <c r="N1054" s="125"/>
      <c r="O1054" s="124" t="s">
        <v>42</v>
      </c>
      <c r="P1054" s="124" t="str">
        <f t="shared" si="170"/>
        <v>0..1</v>
      </c>
      <c r="Q1054" s="142" t="s">
        <v>4529</v>
      </c>
      <c r="R1054" s="143" t="s">
        <v>4530</v>
      </c>
      <c r="S1054" s="124"/>
      <c r="T1054" s="129" t="s">
        <v>38</v>
      </c>
      <c r="U1054" s="141" t="s">
        <v>42</v>
      </c>
      <c r="V1054" s="124"/>
      <c r="W1054" s="130"/>
      <c r="X1054" s="38"/>
      <c r="Y1054" s="144" t="s">
        <v>47</v>
      </c>
      <c r="Z1054" s="144" t="s">
        <v>48</v>
      </c>
      <c r="AA1054" s="4"/>
      <c r="AB1054" s="13" t="str">
        <f t="shared" ref="AB1054:AB1140" si="178">IF(ISERROR(FIND("/",R1054)),R1054,LEFT(R1054,FIND(CHAR(1),SUBSTITUTE(R1054,"/",CHAR(1),LEN(R1054)-LEN(SUBSTITUTE(R1054,"/",""))))-1))</f>
        <v>/rsm:CrossIndustryInvoice/rsm:SupplyChainTradeTransaction/ram:ApplicableHeaderTradeSettlement/ram:SpecifiedTradePaymentTerms</v>
      </c>
      <c r="AC1054" s="13" t="str">
        <f t="shared" ref="AC1054:AC1140" si="179">IF(ISERROR(FIND("/",R1054)),R1054,MID(R1054, FIND(CHAR(1),SUBSTITUTE(R1054,"/",CHAR(1), LEN(R1054)-LEN(SUBSTITUTE(R1054,"/","")))), LEN(R1054)))</f>
        <v>/ram:ApplicableTradePaymentDiscountTerms</v>
      </c>
      <c r="AD1054" s="14">
        <f>COUNTIFS(R$4:R1054,AB1054)</f>
        <v>1</v>
      </c>
      <c r="AE1054" s="1"/>
      <c r="AF1054" s="140" t="str">
        <f t="shared" si="172"/>
        <v>EXT</v>
      </c>
      <c r="AG1054" s="141">
        <f t="shared" si="173"/>
        <v>4</v>
      </c>
      <c r="AH1054" s="141" t="str">
        <f t="shared" si="174"/>
        <v>0..1</v>
      </c>
      <c r="AI1054" s="217" t="s">
        <v>4531</v>
      </c>
      <c r="AJ1054" s="125"/>
      <c r="AK1054" s="126"/>
      <c r="AL1054" s="126"/>
      <c r="AM1054" s="126"/>
      <c r="AN1054" s="125"/>
      <c r="AO1054" s="124" t="str">
        <f t="shared" si="171"/>
        <v>0..1</v>
      </c>
      <c r="AP1054" s="124" t="str">
        <f t="shared" si="171"/>
        <v>0..1</v>
      </c>
      <c r="AQ1054" s="142" t="str">
        <f t="shared" si="171"/>
        <v>/rsm:CrossIndustryInvoice
/rsm:SupplyChainTradeTransaction
/ram:ApplicableHeaderTradeSettlement
/ram:SpecifiedTradePaymentTerms
/ram:ApplicableTradePaymentDiscountTerms</v>
      </c>
      <c r="AR1054" s="143" t="str">
        <f t="shared" si="171"/>
        <v>/rsm:CrossIndustryInvoice/rsm:SupplyChainTradeTransaction/ram:ApplicableHeaderTradeSettlement/ram:SpecifiedTradePaymentTerms/ram:ApplicableTradePaymentDiscountTerms</v>
      </c>
      <c r="AS1054" s="124"/>
      <c r="AT1054" s="129" t="s">
        <v>38</v>
      </c>
      <c r="AU1054" s="141" t="str">
        <f t="shared" si="175"/>
        <v>0..1</v>
      </c>
      <c r="AV1054" s="124"/>
      <c r="AW1054" s="130"/>
      <c r="AX1054" s="7"/>
      <c r="AY1054" s="144" t="str">
        <f t="shared" si="176"/>
        <v>EXTENDED</v>
      </c>
      <c r="AZ1054" s="144" t="str">
        <f t="shared" si="176"/>
        <v>EXTENDED FR B2B</v>
      </c>
      <c r="BA1054" s="1"/>
      <c r="BB1054" s="57"/>
      <c r="BE1054"/>
      <c r="BF1054" s="1"/>
      <c r="BG1054" s="1"/>
      <c r="BH1054" s="1"/>
      <c r="BI1054" s="1"/>
      <c r="BJ1054" s="1"/>
      <c r="BK1054" s="1"/>
      <c r="BL1054" s="1"/>
      <c r="BM1054" s="1"/>
      <c r="BN1054" s="1"/>
      <c r="BO1054" s="1"/>
      <c r="BP1054" s="1"/>
      <c r="BQ1054" s="1"/>
      <c r="BR1054" s="1"/>
      <c r="BS1054" s="1"/>
      <c r="BT1054" s="1"/>
      <c r="BU1054" s="1"/>
      <c r="BV1054" s="1"/>
      <c r="BW1054" s="1"/>
      <c r="BX1054" s="1"/>
      <c r="BY1054" s="1"/>
      <c r="BZ1054" s="1"/>
    </row>
    <row r="1055" spans="1:78" s="59" customFormat="1" ht="105" x14ac:dyDescent="0.2">
      <c r="A1055" s="45" t="str">
        <f t="shared" si="169"/>
        <v>EXT</v>
      </c>
      <c r="B1055" s="45"/>
      <c r="C1055" s="45"/>
      <c r="D1055" s="215" t="s">
        <v>3431</v>
      </c>
      <c r="E1055" s="61" t="s">
        <v>41</v>
      </c>
      <c r="F1055" s="282" t="e">
        <v>#N/A</v>
      </c>
      <c r="G1055" s="62">
        <f t="shared" si="177"/>
        <v>5</v>
      </c>
      <c r="H1055" s="62" t="s">
        <v>42</v>
      </c>
      <c r="I1055" s="64" t="s">
        <v>4532</v>
      </c>
      <c r="J1055" s="64"/>
      <c r="K1055" s="65"/>
      <c r="L1055" s="65"/>
      <c r="M1055" s="65"/>
      <c r="N1055" s="64"/>
      <c r="O1055" s="66" t="s">
        <v>42</v>
      </c>
      <c r="P1055" s="66" t="str">
        <f t="shared" si="170"/>
        <v>0..1</v>
      </c>
      <c r="Q1055" s="6" t="s">
        <v>4533</v>
      </c>
      <c r="R1055" s="67" t="s">
        <v>4534</v>
      </c>
      <c r="S1055" s="66"/>
      <c r="T1055" s="68"/>
      <c r="U1055" s="62" t="s">
        <v>42</v>
      </c>
      <c r="V1055" s="66"/>
      <c r="W1055" s="69"/>
      <c r="X1055" s="38"/>
      <c r="Y1055" s="70" t="s">
        <v>47</v>
      </c>
      <c r="Z1055" s="70" t="s">
        <v>48</v>
      </c>
      <c r="AA1055" s="4"/>
      <c r="AB1055" s="13" t="str">
        <f t="shared" si="178"/>
        <v>/rsm:CrossIndustryInvoice/rsm:SupplyChainTradeTransaction/ram:ApplicableHeaderTradeSettlement/ram:SpecifiedTradePaymentTerms/ram:ApplicableTradePaymentDiscountTerms</v>
      </c>
      <c r="AC1055" s="13" t="str">
        <f t="shared" si="179"/>
        <v>/ram:BasisDateTime</v>
      </c>
      <c r="AD1055" s="14">
        <f>COUNTIFS(R$4:R1055,AB1055)</f>
        <v>1</v>
      </c>
      <c r="AE1055" s="1"/>
      <c r="AF1055" s="61" t="str">
        <f t="shared" si="172"/>
        <v>EXT</v>
      </c>
      <c r="AG1055" s="62">
        <f t="shared" si="173"/>
        <v>5</v>
      </c>
      <c r="AH1055" s="62" t="str">
        <f t="shared" si="174"/>
        <v>0..1</v>
      </c>
      <c r="AI1055" s="64" t="s">
        <v>4503</v>
      </c>
      <c r="AJ1055" s="64"/>
      <c r="AK1055" s="65"/>
      <c r="AL1055" s="65"/>
      <c r="AM1055" s="65"/>
      <c r="AN1055" s="64"/>
      <c r="AO1055" s="66" t="str">
        <f t="shared" si="171"/>
        <v>0..1</v>
      </c>
      <c r="AP1055" s="66" t="str">
        <f t="shared" si="171"/>
        <v>0..1</v>
      </c>
      <c r="AQ1055" s="6" t="str">
        <f t="shared" si="171"/>
        <v>/rsm:CrossIndustryInvoice
/rsm:SupplyChainTradeTransaction
/ram:ApplicableHeaderTradeSettlement
/ram:SpecifiedTradePaymentTerms
/ram:ApplicableTradePaymentDiscountTerms
/ram:BasisDateTime</v>
      </c>
      <c r="AR1055" s="67" t="str">
        <f t="shared" si="171"/>
        <v>/rsm:CrossIndustryInvoice/rsm:SupplyChainTradeTransaction/ram:ApplicableHeaderTradeSettlement/ram:SpecifiedTradePaymentTerms/ram:ApplicableTradePaymentDiscountTerms/ram:BasisDateTime</v>
      </c>
      <c r="AS1055" s="66"/>
      <c r="AT1055" s="68"/>
      <c r="AU1055" s="62" t="str">
        <f t="shared" si="175"/>
        <v>0..1</v>
      </c>
      <c r="AV1055" s="66"/>
      <c r="AW1055" s="69"/>
      <c r="AX1055" s="7"/>
      <c r="AY1055" s="70" t="str">
        <f t="shared" si="176"/>
        <v>EXTENDED</v>
      </c>
      <c r="AZ1055" s="70" t="str">
        <f t="shared" si="176"/>
        <v>EXTENDED FR B2B</v>
      </c>
      <c r="BA1055" s="1"/>
      <c r="BB1055" s="57"/>
      <c r="BE1055"/>
      <c r="BF1055" s="1"/>
      <c r="BG1055" s="1"/>
      <c r="BH1055" s="1"/>
      <c r="BI1055" s="1"/>
      <c r="BJ1055" s="1"/>
      <c r="BK1055" s="1"/>
      <c r="BL1055" s="1"/>
      <c r="BM1055" s="1"/>
      <c r="BN1055" s="1"/>
      <c r="BO1055" s="1"/>
      <c r="BP1055" s="1"/>
      <c r="BQ1055" s="1"/>
      <c r="BR1055" s="1"/>
      <c r="BS1055" s="1"/>
      <c r="BT1055" s="1"/>
      <c r="BU1055" s="1"/>
      <c r="BV1055" s="1"/>
      <c r="BW1055" s="1"/>
      <c r="BX1055" s="1"/>
      <c r="BY1055" s="1"/>
      <c r="BZ1055" s="1"/>
    </row>
    <row r="1056" spans="1:78" s="59" customFormat="1" ht="120" x14ac:dyDescent="0.2">
      <c r="A1056" s="45" t="str">
        <f t="shared" ref="A1056:A1140" si="180">IF(LEFT(E1056,2)="BG","NO",IF(LEN(E1056)-LEN(SUBSTITUTE(E1056,"-",""))&gt;1,"NO",IF(E1056="EXT","EXT","YES")))</f>
        <v>EXT</v>
      </c>
      <c r="B1056" s="45"/>
      <c r="C1056" s="45"/>
      <c r="D1056" s="215" t="s">
        <v>3431</v>
      </c>
      <c r="E1056" s="61" t="s">
        <v>41</v>
      </c>
      <c r="F1056" s="282" t="e">
        <v>#N/A</v>
      </c>
      <c r="G1056" s="62">
        <f t="shared" si="177"/>
        <v>6</v>
      </c>
      <c r="H1056" s="62" t="s">
        <v>32</v>
      </c>
      <c r="I1056" s="64" t="s">
        <v>222</v>
      </c>
      <c r="J1056" s="64"/>
      <c r="K1056" s="65"/>
      <c r="L1056" s="65"/>
      <c r="M1056" s="65"/>
      <c r="N1056" s="64"/>
      <c r="O1056" s="66" t="s">
        <v>32</v>
      </c>
      <c r="P1056" s="66" t="str">
        <f t="shared" si="170"/>
        <v>1..1</v>
      </c>
      <c r="Q1056" s="6" t="s">
        <v>4535</v>
      </c>
      <c r="R1056" s="67" t="s">
        <v>4536</v>
      </c>
      <c r="S1056" s="66" t="s">
        <v>151</v>
      </c>
      <c r="T1056" s="68" t="s">
        <v>56</v>
      </c>
      <c r="U1056" s="62" t="s">
        <v>42</v>
      </c>
      <c r="V1056" s="66"/>
      <c r="W1056" s="69"/>
      <c r="X1056" s="38"/>
      <c r="Y1056" s="70" t="s">
        <v>47</v>
      </c>
      <c r="Z1056" s="70" t="s">
        <v>48</v>
      </c>
      <c r="AA1056" s="4"/>
      <c r="AB1056" s="13" t="str">
        <f t="shared" si="178"/>
        <v>/rsm:CrossIndustryInvoice/rsm:SupplyChainTradeTransaction/ram:ApplicableHeaderTradeSettlement/ram:SpecifiedTradePaymentTerms/ram:ApplicableTradePaymentDiscountTerms/ram:BasisDateTime</v>
      </c>
      <c r="AC1056" s="13" t="str">
        <f t="shared" si="179"/>
        <v>/udt:DateTimeString</v>
      </c>
      <c r="AD1056" s="14">
        <f>COUNTIFS(R$4:R1056,AB1056)</f>
        <v>1</v>
      </c>
      <c r="AE1056" s="1"/>
      <c r="AF1056" s="61" t="str">
        <f t="shared" si="172"/>
        <v>EXT</v>
      </c>
      <c r="AG1056" s="62">
        <f t="shared" si="173"/>
        <v>6</v>
      </c>
      <c r="AH1056" s="62" t="str">
        <f t="shared" si="174"/>
        <v>1..1</v>
      </c>
      <c r="AI1056" s="64" t="s">
        <v>4506</v>
      </c>
      <c r="AJ1056" s="64"/>
      <c r="AK1056" s="65"/>
      <c r="AL1056" s="65"/>
      <c r="AM1056" s="65"/>
      <c r="AN1056" s="64"/>
      <c r="AO1056" s="66" t="str">
        <f t="shared" si="171"/>
        <v>1..1</v>
      </c>
      <c r="AP1056" s="66" t="str">
        <f t="shared" si="171"/>
        <v>1..1</v>
      </c>
      <c r="AQ1056" s="6" t="str">
        <f t="shared" si="171"/>
        <v>/rsm:CrossIndustryInvoice
/rsm:SupplyChainTradeTransaction
/ram:ApplicableHeaderTradeSettlement
/ram:SpecifiedTradePaymentTerms
/ram:ApplicableTradePaymentDiscountTerms
/ram:BasisDateTime
/udt:DateTimeString</v>
      </c>
      <c r="AR1056" s="67" t="str">
        <f t="shared" si="171"/>
        <v>/rsm:CrossIndustryInvoice/rsm:SupplyChainTradeTransaction/ram:ApplicableHeaderTradeSettlement/ram:SpecifiedTradePaymentTerms/ram:ApplicableTradePaymentDiscountTerms/ram:BasisDateTime/udt:DateTimeString</v>
      </c>
      <c r="AS1056" s="66" t="s">
        <v>151</v>
      </c>
      <c r="AT1056" s="68" t="s">
        <v>56</v>
      </c>
      <c r="AU1056" s="62" t="str">
        <f t="shared" si="175"/>
        <v>0..1</v>
      </c>
      <c r="AV1056" s="66"/>
      <c r="AW1056" s="69"/>
      <c r="AX1056" s="7"/>
      <c r="AY1056" s="70" t="str">
        <f t="shared" si="176"/>
        <v>EXTENDED</v>
      </c>
      <c r="AZ1056" s="70" t="str">
        <f t="shared" si="176"/>
        <v>EXTENDED FR B2B</v>
      </c>
      <c r="BA1056" s="1"/>
      <c r="BB1056" s="57"/>
      <c r="BE1056"/>
      <c r="BF1056" s="1"/>
      <c r="BG1056" s="1"/>
      <c r="BH1056" s="1"/>
      <c r="BI1056" s="1"/>
      <c r="BJ1056" s="1"/>
      <c r="BK1056" s="1"/>
      <c r="BL1056" s="1"/>
      <c r="BM1056" s="1"/>
      <c r="BN1056" s="1"/>
      <c r="BO1056" s="1"/>
      <c r="BP1056" s="1"/>
      <c r="BQ1056" s="1"/>
      <c r="BR1056" s="1"/>
      <c r="BS1056" s="1"/>
      <c r="BT1056" s="1"/>
      <c r="BU1056" s="1"/>
      <c r="BV1056" s="1"/>
      <c r="BW1056" s="1"/>
      <c r="BX1056" s="1"/>
      <c r="BY1056" s="1"/>
      <c r="BZ1056" s="1"/>
    </row>
    <row r="1057" spans="1:78" s="59" customFormat="1" ht="135" x14ac:dyDescent="0.2">
      <c r="A1057" s="45" t="str">
        <f t="shared" si="180"/>
        <v>EXT</v>
      </c>
      <c r="B1057" s="45"/>
      <c r="C1057" s="45"/>
      <c r="D1057" s="215" t="s">
        <v>3431</v>
      </c>
      <c r="E1057" s="61" t="s">
        <v>41</v>
      </c>
      <c r="F1057" s="282" t="e">
        <v>#N/A</v>
      </c>
      <c r="G1057" s="62">
        <f t="shared" si="177"/>
        <v>7</v>
      </c>
      <c r="H1057" s="62" t="s">
        <v>32</v>
      </c>
      <c r="I1057" s="64" t="s">
        <v>226</v>
      </c>
      <c r="J1057" s="64"/>
      <c r="K1057" s="65" t="s">
        <v>1267</v>
      </c>
      <c r="L1057" s="65"/>
      <c r="M1057" s="65" t="s">
        <v>160</v>
      </c>
      <c r="N1057" s="64"/>
      <c r="O1057" s="66" t="s">
        <v>32</v>
      </c>
      <c r="P1057" s="66" t="str">
        <f t="shared" si="170"/>
        <v>1..1</v>
      </c>
      <c r="Q1057" s="6" t="s">
        <v>4537</v>
      </c>
      <c r="R1057" s="67" t="s">
        <v>4538</v>
      </c>
      <c r="S1057" s="66"/>
      <c r="T1057" s="68" t="s">
        <v>163</v>
      </c>
      <c r="U1057" s="62" t="s">
        <v>42</v>
      </c>
      <c r="V1057" s="66"/>
      <c r="W1057" s="69"/>
      <c r="X1057" s="38"/>
      <c r="Y1057" s="70" t="s">
        <v>47</v>
      </c>
      <c r="Z1057" s="70" t="s">
        <v>48</v>
      </c>
      <c r="AA1057" s="4"/>
      <c r="AB1057" s="13" t="str">
        <f t="shared" si="178"/>
        <v>/rsm:CrossIndustryInvoice/rsm:SupplyChainTradeTransaction/ram:ApplicableHeaderTradeSettlement/ram:SpecifiedTradePaymentTerms/ram:ApplicableTradePaymentDiscountTerms/ram:BasisDateTime/udt:DateTimeString</v>
      </c>
      <c r="AC1057" s="13" t="str">
        <f t="shared" si="179"/>
        <v>/@format</v>
      </c>
      <c r="AD1057" s="14">
        <f>COUNTIFS(R$4:R1057,AB1057)</f>
        <v>1</v>
      </c>
      <c r="AE1057" s="1"/>
      <c r="AF1057" s="61" t="str">
        <f t="shared" si="172"/>
        <v>EXT</v>
      </c>
      <c r="AG1057" s="62">
        <f t="shared" si="173"/>
        <v>7</v>
      </c>
      <c r="AH1057" s="62" t="str">
        <f t="shared" si="174"/>
        <v>1..1</v>
      </c>
      <c r="AI1057" s="64" t="s">
        <v>229</v>
      </c>
      <c r="AJ1057" s="64"/>
      <c r="AK1057" s="65"/>
      <c r="AL1057" s="65"/>
      <c r="AM1057" s="65"/>
      <c r="AN1057" s="64"/>
      <c r="AO1057" s="66" t="str">
        <f t="shared" si="171"/>
        <v>1..1</v>
      </c>
      <c r="AP1057" s="66" t="str">
        <f t="shared" si="171"/>
        <v>1..1</v>
      </c>
      <c r="AQ1057" s="6" t="str">
        <f t="shared" si="171"/>
        <v>/rsm:CrossIndustryInvoice
/rsm:SupplyChainTradeTransaction
/ram:ApplicableHeaderTradeSettlement
/ram:SpecifiedTradePaymentTerms
/ram:ApplicableTradePaymentDiscountTerms
/ram:BasisDateTime
/udt:DateTimeString
/@format</v>
      </c>
      <c r="AR1057" s="67" t="str">
        <f t="shared" si="171"/>
        <v>/rsm:CrossIndustryInvoice/rsm:SupplyChainTradeTransaction/ram:ApplicableHeaderTradeSettlement/ram:SpecifiedTradePaymentTerms/ram:ApplicableTradePaymentDiscountTerms/ram:BasisDateTime/udt:DateTimeString/@format</v>
      </c>
      <c r="AS1057" s="66"/>
      <c r="AT1057" s="68" t="s">
        <v>163</v>
      </c>
      <c r="AU1057" s="62" t="str">
        <f t="shared" si="175"/>
        <v>0..1</v>
      </c>
      <c r="AV1057" s="66"/>
      <c r="AW1057" s="69"/>
      <c r="AX1057" s="7"/>
      <c r="AY1057" s="70" t="str">
        <f t="shared" si="176"/>
        <v>EXTENDED</v>
      </c>
      <c r="AZ1057" s="70" t="str">
        <f t="shared" si="176"/>
        <v>EXTENDED FR B2B</v>
      </c>
      <c r="BA1057" s="1"/>
      <c r="BB1057" s="57"/>
      <c r="BE1057"/>
      <c r="BF1057" s="1"/>
      <c r="BG1057" s="1"/>
      <c r="BH1057" s="1"/>
      <c r="BI1057" s="1"/>
      <c r="BJ1057" s="1"/>
      <c r="BK1057" s="1"/>
      <c r="BL1057" s="1"/>
      <c r="BM1057" s="1"/>
      <c r="BN1057" s="1"/>
      <c r="BO1057" s="1"/>
      <c r="BP1057" s="1"/>
      <c r="BQ1057" s="1"/>
      <c r="BR1057" s="1"/>
      <c r="BS1057" s="1"/>
      <c r="BT1057" s="1"/>
      <c r="BU1057" s="1"/>
      <c r="BV1057" s="1"/>
      <c r="BW1057" s="1"/>
      <c r="BX1057" s="1"/>
      <c r="BY1057" s="1"/>
      <c r="BZ1057" s="1"/>
    </row>
    <row r="1058" spans="1:78" s="59" customFormat="1" ht="105" x14ac:dyDescent="0.2">
      <c r="A1058" s="45" t="str">
        <f t="shared" si="180"/>
        <v>EXT</v>
      </c>
      <c r="B1058" s="45"/>
      <c r="C1058" s="45"/>
      <c r="D1058" s="215" t="s">
        <v>3431</v>
      </c>
      <c r="E1058" s="61" t="s">
        <v>41</v>
      </c>
      <c r="F1058" s="282" t="e">
        <v>#N/A</v>
      </c>
      <c r="G1058" s="62">
        <f t="shared" si="177"/>
        <v>5</v>
      </c>
      <c r="H1058" s="62" t="s">
        <v>42</v>
      </c>
      <c r="I1058" s="64" t="s">
        <v>4509</v>
      </c>
      <c r="J1058" s="64"/>
      <c r="K1058" s="65"/>
      <c r="L1058" s="65"/>
      <c r="M1058" s="65"/>
      <c r="N1058" s="64"/>
      <c r="O1058" s="66" t="s">
        <v>42</v>
      </c>
      <c r="P1058" s="66" t="str">
        <f t="shared" si="170"/>
        <v>0..1</v>
      </c>
      <c r="Q1058" s="6" t="s">
        <v>4539</v>
      </c>
      <c r="R1058" s="67" t="s">
        <v>4540</v>
      </c>
      <c r="S1058" s="66" t="s">
        <v>520</v>
      </c>
      <c r="T1058" s="68" t="s">
        <v>56</v>
      </c>
      <c r="U1058" s="62" t="s">
        <v>42</v>
      </c>
      <c r="V1058" s="66"/>
      <c r="W1058" s="69"/>
      <c r="X1058" s="38"/>
      <c r="Y1058" s="70" t="s">
        <v>47</v>
      </c>
      <c r="Z1058" s="70" t="s">
        <v>48</v>
      </c>
      <c r="AA1058" s="4"/>
      <c r="AB1058" s="13" t="str">
        <f t="shared" si="178"/>
        <v>/rsm:CrossIndustryInvoice/rsm:SupplyChainTradeTransaction/ram:ApplicableHeaderTradeSettlement/ram:SpecifiedTradePaymentTerms/ram:ApplicableTradePaymentDiscountTerms</v>
      </c>
      <c r="AC1058" s="13" t="str">
        <f t="shared" si="179"/>
        <v>/ram:BasisPeriodMeasure</v>
      </c>
      <c r="AD1058" s="14">
        <f>COUNTIFS(R$4:R1058,AB1058)</f>
        <v>1</v>
      </c>
      <c r="AE1058" s="1"/>
      <c r="AF1058" s="61" t="str">
        <f t="shared" si="172"/>
        <v>EXT</v>
      </c>
      <c r="AG1058" s="62">
        <f t="shared" si="173"/>
        <v>5</v>
      </c>
      <c r="AH1058" s="62" t="str">
        <f t="shared" si="174"/>
        <v>0..1</v>
      </c>
      <c r="AI1058" s="64" t="s">
        <v>4512</v>
      </c>
      <c r="AJ1058" s="64"/>
      <c r="AK1058" s="65"/>
      <c r="AL1058" s="65"/>
      <c r="AM1058" s="65"/>
      <c r="AN1058" s="64"/>
      <c r="AO1058" s="66" t="str">
        <f t="shared" si="171"/>
        <v>0..1</v>
      </c>
      <c r="AP1058" s="66" t="str">
        <f t="shared" si="171"/>
        <v>0..1</v>
      </c>
      <c r="AQ1058" s="6" t="str">
        <f t="shared" si="171"/>
        <v>/rsm:CrossIndustryInvoice
/rsm:SupplyChainTradeTransaction
/ram:ApplicableHeaderTradeSettlement
/ram:SpecifiedTradePaymentTerms
/ram:ApplicableTradePaymentDiscountTerms
/ram:BasisPeriodMeasure</v>
      </c>
      <c r="AR1058" s="67" t="str">
        <f t="shared" si="171"/>
        <v>/rsm:CrossIndustryInvoice/rsm:SupplyChainTradeTransaction/ram:ApplicableHeaderTradeSettlement/ram:SpecifiedTradePaymentTerms/ram:ApplicableTradePaymentDiscountTerms/ram:BasisPeriodMeasure</v>
      </c>
      <c r="AS1058" s="66" t="s">
        <v>520</v>
      </c>
      <c r="AT1058" s="68" t="s">
        <v>56</v>
      </c>
      <c r="AU1058" s="62" t="str">
        <f t="shared" si="175"/>
        <v>0..1</v>
      </c>
      <c r="AV1058" s="66"/>
      <c r="AW1058" s="69"/>
      <c r="AX1058" s="7"/>
      <c r="AY1058" s="70" t="str">
        <f t="shared" si="176"/>
        <v>EXTENDED</v>
      </c>
      <c r="AZ1058" s="70" t="str">
        <f t="shared" si="176"/>
        <v>EXTENDED FR B2B</v>
      </c>
      <c r="BA1058" s="1"/>
      <c r="BB1058" s="57"/>
      <c r="BE1058"/>
      <c r="BF1058" s="1"/>
      <c r="BG1058" s="1"/>
      <c r="BH1058" s="1"/>
      <c r="BI1058" s="1"/>
      <c r="BJ1058" s="1"/>
      <c r="BK1058" s="1"/>
      <c r="BL1058" s="1"/>
      <c r="BM1058" s="1"/>
      <c r="BN1058" s="1"/>
      <c r="BO1058" s="1"/>
      <c r="BP1058" s="1"/>
      <c r="BQ1058" s="1"/>
      <c r="BR1058" s="1"/>
      <c r="BS1058" s="1"/>
      <c r="BT1058" s="1"/>
      <c r="BU1058" s="1"/>
      <c r="BV1058" s="1"/>
      <c r="BW1058" s="1"/>
      <c r="BX1058" s="1"/>
      <c r="BY1058" s="1"/>
      <c r="BZ1058" s="1"/>
    </row>
    <row r="1059" spans="1:78" s="59" customFormat="1" ht="120" x14ac:dyDescent="0.2">
      <c r="A1059" s="45" t="str">
        <f t="shared" si="180"/>
        <v>EXT</v>
      </c>
      <c r="B1059" s="45"/>
      <c r="C1059" s="45"/>
      <c r="D1059" s="215" t="s">
        <v>3431</v>
      </c>
      <c r="E1059" s="61" t="s">
        <v>41</v>
      </c>
      <c r="F1059" s="282" t="e">
        <v>#N/A</v>
      </c>
      <c r="G1059" s="62">
        <f t="shared" si="177"/>
        <v>6</v>
      </c>
      <c r="H1059" s="62" t="s">
        <v>42</v>
      </c>
      <c r="I1059" s="64" t="s">
        <v>522</v>
      </c>
      <c r="J1059" s="64"/>
      <c r="K1059" s="65"/>
      <c r="L1059" s="65"/>
      <c r="M1059" s="65"/>
      <c r="N1059" s="64"/>
      <c r="O1059" s="66" t="s">
        <v>42</v>
      </c>
      <c r="P1059" s="66" t="str">
        <f t="shared" si="170"/>
        <v>0..1</v>
      </c>
      <c r="Q1059" s="6" t="s">
        <v>4541</v>
      </c>
      <c r="R1059" s="67" t="s">
        <v>4542</v>
      </c>
      <c r="S1059" s="66"/>
      <c r="T1059" s="68" t="s">
        <v>163</v>
      </c>
      <c r="U1059" s="62" t="s">
        <v>42</v>
      </c>
      <c r="V1059" s="66"/>
      <c r="W1059" s="69"/>
      <c r="X1059" s="38"/>
      <c r="Y1059" s="70" t="s">
        <v>47</v>
      </c>
      <c r="Z1059" s="70" t="s">
        <v>48</v>
      </c>
      <c r="AA1059" s="4"/>
      <c r="AB1059" s="13" t="str">
        <f t="shared" si="178"/>
        <v>/rsm:CrossIndustryInvoice/rsm:SupplyChainTradeTransaction/ram:ApplicableHeaderTradeSettlement/ram:SpecifiedTradePaymentTerms/ram:ApplicableTradePaymentDiscountTerms/ram:BasisPeriodMeasure</v>
      </c>
      <c r="AC1059" s="13" t="str">
        <f t="shared" si="179"/>
        <v>/@unitCode</v>
      </c>
      <c r="AD1059" s="14">
        <f>COUNTIFS(R$4:R1059,AB1059)</f>
        <v>1</v>
      </c>
      <c r="AE1059" s="1"/>
      <c r="AF1059" s="61" t="str">
        <f t="shared" si="172"/>
        <v>EXT</v>
      </c>
      <c r="AG1059" s="62">
        <f t="shared" si="173"/>
        <v>6</v>
      </c>
      <c r="AH1059" s="62" t="str">
        <f t="shared" si="174"/>
        <v>0..1</v>
      </c>
      <c r="AI1059" s="64" t="s">
        <v>4515</v>
      </c>
      <c r="AJ1059" s="64"/>
      <c r="AK1059" s="65"/>
      <c r="AL1059" s="65"/>
      <c r="AM1059" s="65"/>
      <c r="AN1059" s="64"/>
      <c r="AO1059" s="66" t="str">
        <f t="shared" si="171"/>
        <v>0..1</v>
      </c>
      <c r="AP1059" s="66" t="str">
        <f t="shared" si="171"/>
        <v>0..1</v>
      </c>
      <c r="AQ1059" s="6" t="str">
        <f t="shared" si="171"/>
        <v>/rsm:CrossIndustryInvoice
/rsm:SupplyChainTradeTransaction
/ram:ApplicableHeaderTradeSettlement
/ram:SpecifiedTradePaymentTerms
/ram:ApplicableTradePaymentDiscountTerms
/ram:BasisPeriodMeasure
/@unitCode</v>
      </c>
      <c r="AR1059" s="67" t="str">
        <f t="shared" si="171"/>
        <v>/rsm:CrossIndustryInvoice/rsm:SupplyChainTradeTransaction/ram:ApplicableHeaderTradeSettlement/ram:SpecifiedTradePaymentTerms/ram:ApplicableTradePaymentDiscountTerms/ram:BasisPeriodMeasure/@unitCode</v>
      </c>
      <c r="AS1059" s="66"/>
      <c r="AT1059" s="68" t="s">
        <v>163</v>
      </c>
      <c r="AU1059" s="62" t="str">
        <f t="shared" si="175"/>
        <v>0..1</v>
      </c>
      <c r="AV1059" s="66"/>
      <c r="AW1059" s="69"/>
      <c r="AX1059" s="7"/>
      <c r="AY1059" s="70" t="str">
        <f t="shared" si="176"/>
        <v>EXTENDED</v>
      </c>
      <c r="AZ1059" s="70" t="str">
        <f t="shared" si="176"/>
        <v>EXTENDED FR B2B</v>
      </c>
      <c r="BA1059" s="1"/>
      <c r="BB1059" s="57"/>
      <c r="BE1059"/>
      <c r="BF1059" s="1"/>
      <c r="BG1059" s="1"/>
      <c r="BH1059" s="1"/>
      <c r="BI1059" s="1"/>
      <c r="BJ1059" s="1"/>
      <c r="BK1059" s="1"/>
      <c r="BL1059" s="1"/>
      <c r="BM1059" s="1"/>
      <c r="BN1059" s="1"/>
      <c r="BO1059" s="1"/>
      <c r="BP1059" s="1"/>
      <c r="BQ1059" s="1"/>
      <c r="BR1059" s="1"/>
      <c r="BS1059" s="1"/>
      <c r="BT1059" s="1"/>
      <c r="BU1059" s="1"/>
      <c r="BV1059" s="1"/>
      <c r="BW1059" s="1"/>
      <c r="BX1059" s="1"/>
      <c r="BY1059" s="1"/>
      <c r="BZ1059" s="1"/>
    </row>
    <row r="1060" spans="1:78" s="59" customFormat="1" ht="105" x14ac:dyDescent="0.2">
      <c r="A1060" s="45" t="str">
        <f t="shared" si="180"/>
        <v>EXT</v>
      </c>
      <c r="B1060" s="45"/>
      <c r="C1060" s="45"/>
      <c r="D1060" s="215" t="s">
        <v>3431</v>
      </c>
      <c r="E1060" s="61" t="s">
        <v>41</v>
      </c>
      <c r="F1060" s="282" t="e">
        <v>#N/A</v>
      </c>
      <c r="G1060" s="62">
        <f t="shared" si="177"/>
        <v>5</v>
      </c>
      <c r="H1060" s="62" t="s">
        <v>42</v>
      </c>
      <c r="I1060" s="64" t="s">
        <v>723</v>
      </c>
      <c r="J1060" s="64"/>
      <c r="K1060" s="65"/>
      <c r="L1060" s="65"/>
      <c r="M1060" s="65"/>
      <c r="N1060" s="64"/>
      <c r="O1060" s="66" t="s">
        <v>42</v>
      </c>
      <c r="P1060" s="66" t="str">
        <f t="shared" si="170"/>
        <v>0..1</v>
      </c>
      <c r="Q1060" s="6" t="s">
        <v>4543</v>
      </c>
      <c r="R1060" s="67" t="s">
        <v>4544</v>
      </c>
      <c r="S1060" s="66" t="s">
        <v>163</v>
      </c>
      <c r="T1060" s="68" t="s">
        <v>56</v>
      </c>
      <c r="U1060" s="62" t="s">
        <v>42</v>
      </c>
      <c r="V1060" s="66"/>
      <c r="W1060" s="69"/>
      <c r="X1060" s="38"/>
      <c r="Y1060" s="70" t="s">
        <v>47</v>
      </c>
      <c r="Z1060" s="70" t="s">
        <v>48</v>
      </c>
      <c r="AA1060" s="4"/>
      <c r="AB1060" s="13" t="str">
        <f t="shared" si="178"/>
        <v>/rsm:CrossIndustryInvoice/rsm:SupplyChainTradeTransaction/ram:ApplicableHeaderTradeSettlement/ram:SpecifiedTradePaymentTerms/ram:ApplicableTradePaymentDiscountTerms</v>
      </c>
      <c r="AC1060" s="13" t="str">
        <f t="shared" si="179"/>
        <v>/ram:BasisAmount</v>
      </c>
      <c r="AD1060" s="14">
        <f>COUNTIFS(R$4:R1060,AB1060)</f>
        <v>1</v>
      </c>
      <c r="AE1060" s="1"/>
      <c r="AF1060" s="61" t="str">
        <f t="shared" si="172"/>
        <v>EXT</v>
      </c>
      <c r="AG1060" s="62">
        <f t="shared" si="173"/>
        <v>5</v>
      </c>
      <c r="AH1060" s="62" t="str">
        <f t="shared" si="174"/>
        <v>0..1</v>
      </c>
      <c r="AI1060" s="64" t="s">
        <v>4545</v>
      </c>
      <c r="AJ1060" s="64"/>
      <c r="AK1060" s="65"/>
      <c r="AL1060" s="65"/>
      <c r="AM1060" s="65"/>
      <c r="AN1060" s="64"/>
      <c r="AO1060" s="66" t="str">
        <f t="shared" si="171"/>
        <v>0..1</v>
      </c>
      <c r="AP1060" s="66" t="str">
        <f t="shared" si="171"/>
        <v>0..1</v>
      </c>
      <c r="AQ1060" s="6" t="str">
        <f t="shared" si="171"/>
        <v>/rsm:CrossIndustryInvoice
/rsm:SupplyChainTradeTransaction
/ram:ApplicableHeaderTradeSettlement
/ram:SpecifiedTradePaymentTerms
/ram:ApplicableTradePaymentDiscountTerms
/ram:BasisAmount</v>
      </c>
      <c r="AR1060" s="67" t="str">
        <f t="shared" si="171"/>
        <v>/rsm:CrossIndustryInvoice/rsm:SupplyChainTradeTransaction/ram:ApplicableHeaderTradeSettlement/ram:SpecifiedTradePaymentTerms/ram:ApplicableTradePaymentDiscountTerms/ram:BasisAmount</v>
      </c>
      <c r="AS1060" s="66" t="s">
        <v>163</v>
      </c>
      <c r="AT1060" s="68" t="s">
        <v>56</v>
      </c>
      <c r="AU1060" s="62" t="str">
        <f t="shared" si="175"/>
        <v>0..1</v>
      </c>
      <c r="AV1060" s="66"/>
      <c r="AW1060" s="69"/>
      <c r="AX1060" s="7"/>
      <c r="AY1060" s="70" t="str">
        <f t="shared" si="176"/>
        <v>EXTENDED</v>
      </c>
      <c r="AZ1060" s="70" t="str">
        <f t="shared" si="176"/>
        <v>EXTENDED FR B2B</v>
      </c>
      <c r="BA1060" s="1"/>
      <c r="BB1060" s="57"/>
      <c r="BE1060"/>
      <c r="BF1060" s="1"/>
      <c r="BG1060" s="1"/>
      <c r="BH1060" s="1"/>
      <c r="BI1060" s="1"/>
      <c r="BJ1060" s="1"/>
      <c r="BK1060" s="1"/>
      <c r="BL1060" s="1"/>
      <c r="BM1060" s="1"/>
      <c r="BN1060" s="1"/>
      <c r="BO1060" s="1"/>
      <c r="BP1060" s="1"/>
      <c r="BQ1060" s="1"/>
      <c r="BR1060" s="1"/>
      <c r="BS1060" s="1"/>
      <c r="BT1060" s="1"/>
      <c r="BU1060" s="1"/>
      <c r="BV1060" s="1"/>
      <c r="BW1060" s="1"/>
      <c r="BX1060" s="1"/>
      <c r="BY1060" s="1"/>
      <c r="BZ1060" s="1"/>
    </row>
    <row r="1061" spans="1:78" s="59" customFormat="1" ht="105" x14ac:dyDescent="0.2">
      <c r="A1061" s="45" t="str">
        <f t="shared" si="180"/>
        <v>EXT</v>
      </c>
      <c r="B1061" s="45"/>
      <c r="C1061" s="45"/>
      <c r="D1061" s="215" t="s">
        <v>3431</v>
      </c>
      <c r="E1061" s="61" t="s">
        <v>41</v>
      </c>
      <c r="F1061" s="282" t="e">
        <v>#N/A</v>
      </c>
      <c r="G1061" s="62">
        <f t="shared" si="177"/>
        <v>5</v>
      </c>
      <c r="H1061" s="62" t="s">
        <v>42</v>
      </c>
      <c r="I1061" s="64" t="s">
        <v>718</v>
      </c>
      <c r="J1061" s="64"/>
      <c r="K1061" s="65"/>
      <c r="L1061" s="65"/>
      <c r="M1061" s="65"/>
      <c r="N1061" s="64"/>
      <c r="O1061" s="66" t="s">
        <v>42</v>
      </c>
      <c r="P1061" s="66" t="str">
        <f t="shared" si="170"/>
        <v>0..1</v>
      </c>
      <c r="Q1061" s="6" t="s">
        <v>4546</v>
      </c>
      <c r="R1061" s="67" t="s">
        <v>4547</v>
      </c>
      <c r="S1061" s="66" t="s">
        <v>722</v>
      </c>
      <c r="T1061" s="68" t="s">
        <v>56</v>
      </c>
      <c r="U1061" s="62" t="s">
        <v>42</v>
      </c>
      <c r="V1061" s="66"/>
      <c r="W1061" s="69"/>
      <c r="X1061" s="38"/>
      <c r="Y1061" s="70" t="s">
        <v>47</v>
      </c>
      <c r="Z1061" s="70" t="s">
        <v>48</v>
      </c>
      <c r="AA1061" s="4"/>
      <c r="AB1061" s="13" t="str">
        <f t="shared" si="178"/>
        <v>/rsm:CrossIndustryInvoice/rsm:SupplyChainTradeTransaction/ram:ApplicableHeaderTradeSettlement/ram:SpecifiedTradePaymentTerms/ram:ApplicableTradePaymentDiscountTerms</v>
      </c>
      <c r="AC1061" s="13" t="str">
        <f t="shared" si="179"/>
        <v>/ram:CalculationPercent</v>
      </c>
      <c r="AD1061" s="14">
        <f>COUNTIFS(R$4:R1061,AB1061)</f>
        <v>1</v>
      </c>
      <c r="AE1061" s="1"/>
      <c r="AF1061" s="61" t="str">
        <f t="shared" si="172"/>
        <v>EXT</v>
      </c>
      <c r="AG1061" s="62">
        <f t="shared" si="173"/>
        <v>5</v>
      </c>
      <c r="AH1061" s="62" t="str">
        <f t="shared" si="174"/>
        <v>0..1</v>
      </c>
      <c r="AI1061" s="64" t="s">
        <v>4548</v>
      </c>
      <c r="AJ1061" s="64"/>
      <c r="AK1061" s="65"/>
      <c r="AL1061" s="65"/>
      <c r="AM1061" s="65"/>
      <c r="AN1061" s="64"/>
      <c r="AO1061" s="66" t="str">
        <f t="shared" si="171"/>
        <v>0..1</v>
      </c>
      <c r="AP1061" s="66" t="str">
        <f t="shared" si="171"/>
        <v>0..1</v>
      </c>
      <c r="AQ1061" s="6" t="str">
        <f t="shared" si="171"/>
        <v>/rsm:CrossIndustryInvoice
/rsm:SupplyChainTradeTransaction
/ram:ApplicableHeaderTradeSettlement
/ram:SpecifiedTradePaymentTerms
/ram:ApplicableTradePaymentDiscountTerms
/ram:CalculationPercent</v>
      </c>
      <c r="AR1061" s="67" t="str">
        <f t="shared" si="171"/>
        <v>/rsm:CrossIndustryInvoice/rsm:SupplyChainTradeTransaction/ram:ApplicableHeaderTradeSettlement/ram:SpecifiedTradePaymentTerms/ram:ApplicableTradePaymentDiscountTerms/ram:CalculationPercent</v>
      </c>
      <c r="AS1061" s="66" t="s">
        <v>722</v>
      </c>
      <c r="AT1061" s="68" t="s">
        <v>56</v>
      </c>
      <c r="AU1061" s="62" t="str">
        <f t="shared" si="175"/>
        <v>0..1</v>
      </c>
      <c r="AV1061" s="66"/>
      <c r="AW1061" s="69"/>
      <c r="AX1061" s="7"/>
      <c r="AY1061" s="70" t="str">
        <f t="shared" si="176"/>
        <v>EXTENDED</v>
      </c>
      <c r="AZ1061" s="70" t="str">
        <f t="shared" si="176"/>
        <v>EXTENDED FR B2B</v>
      </c>
      <c r="BA1061" s="1"/>
      <c r="BB1061" s="57"/>
      <c r="BE1061"/>
      <c r="BF1061" s="1"/>
      <c r="BG1061" s="1"/>
      <c r="BH1061" s="1"/>
      <c r="BI1061" s="1"/>
      <c r="BJ1061" s="1"/>
      <c r="BK1061" s="1"/>
      <c r="BL1061" s="1"/>
      <c r="BM1061" s="1"/>
      <c r="BN1061" s="1"/>
      <c r="BO1061" s="1"/>
      <c r="BP1061" s="1"/>
      <c r="BQ1061" s="1"/>
      <c r="BR1061" s="1"/>
      <c r="BS1061" s="1"/>
      <c r="BT1061" s="1"/>
      <c r="BU1061" s="1"/>
      <c r="BV1061" s="1"/>
      <c r="BW1061" s="1"/>
      <c r="BX1061" s="1"/>
      <c r="BY1061" s="1"/>
      <c r="BZ1061" s="1"/>
    </row>
    <row r="1062" spans="1:78" s="59" customFormat="1" ht="105" x14ac:dyDescent="0.2">
      <c r="A1062" s="45" t="str">
        <f t="shared" si="180"/>
        <v>EXT</v>
      </c>
      <c r="B1062" s="45"/>
      <c r="C1062" s="45"/>
      <c r="D1062" s="215" t="s">
        <v>3431</v>
      </c>
      <c r="E1062" s="61" t="s">
        <v>41</v>
      </c>
      <c r="F1062" s="282" t="e">
        <v>#N/A</v>
      </c>
      <c r="G1062" s="62">
        <f t="shared" si="177"/>
        <v>5</v>
      </c>
      <c r="H1062" s="62" t="s">
        <v>42</v>
      </c>
      <c r="I1062" s="64" t="s">
        <v>4549</v>
      </c>
      <c r="J1062" s="64"/>
      <c r="K1062" s="65"/>
      <c r="L1062" s="65"/>
      <c r="M1062" s="65"/>
      <c r="N1062" s="64"/>
      <c r="O1062" s="66" t="s">
        <v>42</v>
      </c>
      <c r="P1062" s="66" t="str">
        <f t="shared" si="170"/>
        <v>0..1</v>
      </c>
      <c r="Q1062" s="6" t="s">
        <v>4550</v>
      </c>
      <c r="R1062" s="67" t="s">
        <v>4551</v>
      </c>
      <c r="S1062" s="66" t="s">
        <v>163</v>
      </c>
      <c r="T1062" s="68" t="s">
        <v>56</v>
      </c>
      <c r="U1062" s="62" t="s">
        <v>42</v>
      </c>
      <c r="V1062" s="66"/>
      <c r="W1062" s="69"/>
      <c r="X1062" s="38"/>
      <c r="Y1062" s="70" t="s">
        <v>47</v>
      </c>
      <c r="Z1062" s="70" t="s">
        <v>48</v>
      </c>
      <c r="AA1062" s="4"/>
      <c r="AB1062" s="13" t="str">
        <f t="shared" si="178"/>
        <v>/rsm:CrossIndustryInvoice/rsm:SupplyChainTradeTransaction/ram:ApplicableHeaderTradeSettlement/ram:SpecifiedTradePaymentTerms/ram:ApplicableTradePaymentDiscountTerms</v>
      </c>
      <c r="AC1062" s="13" t="str">
        <f t="shared" si="179"/>
        <v>/ram:ActualDiscountAmount</v>
      </c>
      <c r="AD1062" s="14">
        <f>COUNTIFS(R$4:R1062,AB1062)</f>
        <v>1</v>
      </c>
      <c r="AE1062" s="1"/>
      <c r="AF1062" s="61" t="str">
        <f t="shared" si="172"/>
        <v>EXT</v>
      </c>
      <c r="AG1062" s="62">
        <f t="shared" si="173"/>
        <v>5</v>
      </c>
      <c r="AH1062" s="62" t="str">
        <f t="shared" si="174"/>
        <v>0..1</v>
      </c>
      <c r="AI1062" s="64" t="s">
        <v>4552</v>
      </c>
      <c r="AJ1062" s="64"/>
      <c r="AK1062" s="65"/>
      <c r="AL1062" s="65"/>
      <c r="AM1062" s="65"/>
      <c r="AN1062" s="64"/>
      <c r="AO1062" s="66" t="str">
        <f t="shared" si="171"/>
        <v>0..1</v>
      </c>
      <c r="AP1062" s="66" t="str">
        <f t="shared" si="171"/>
        <v>0..1</v>
      </c>
      <c r="AQ1062" s="6" t="str">
        <f t="shared" si="171"/>
        <v>/rsm:CrossIndustryInvoice
/rsm:SupplyChainTradeTransaction
/ram:ApplicableHeaderTradeSettlement
/ram:SpecifiedTradePaymentTerms
/ram:ApplicableTradePaymentDiscountTerms
/ram:ActualDiscountAmount</v>
      </c>
      <c r="AR1062" s="67" t="str">
        <f t="shared" si="171"/>
        <v>/rsm:CrossIndustryInvoice/rsm:SupplyChainTradeTransaction/ram:ApplicableHeaderTradeSettlement/ram:SpecifiedTradePaymentTerms/ram:ApplicableTradePaymentDiscountTerms/ram:ActualDiscountAmount</v>
      </c>
      <c r="AS1062" s="66" t="s">
        <v>163</v>
      </c>
      <c r="AT1062" s="68" t="s">
        <v>56</v>
      </c>
      <c r="AU1062" s="62" t="str">
        <f t="shared" si="175"/>
        <v>0..1</v>
      </c>
      <c r="AV1062" s="66"/>
      <c r="AW1062" s="69"/>
      <c r="AX1062" s="7"/>
      <c r="AY1062" s="70" t="str">
        <f t="shared" si="176"/>
        <v>EXTENDED</v>
      </c>
      <c r="AZ1062" s="70" t="str">
        <f t="shared" si="176"/>
        <v>EXTENDED FR B2B</v>
      </c>
      <c r="BA1062" s="1"/>
      <c r="BB1062" s="57"/>
      <c r="BE1062"/>
      <c r="BF1062" s="1"/>
      <c r="BG1062" s="1"/>
      <c r="BH1062" s="1"/>
      <c r="BI1062" s="1"/>
      <c r="BJ1062" s="1"/>
      <c r="BK1062" s="1"/>
      <c r="BL1062" s="1"/>
      <c r="BM1062" s="1"/>
      <c r="BN1062" s="1"/>
      <c r="BO1062" s="1"/>
      <c r="BP1062" s="1"/>
      <c r="BQ1062" s="1"/>
      <c r="BR1062" s="1"/>
      <c r="BS1062" s="1"/>
      <c r="BT1062" s="1"/>
      <c r="BU1062" s="1"/>
      <c r="BV1062" s="1"/>
      <c r="BW1062" s="1"/>
      <c r="BX1062" s="1"/>
      <c r="BY1062" s="1"/>
      <c r="BZ1062" s="1"/>
    </row>
    <row r="1063" spans="1:78" s="59" customFormat="1" ht="90" x14ac:dyDescent="0.2">
      <c r="A1063" s="45" t="str">
        <f t="shared" si="180"/>
        <v>EXT</v>
      </c>
      <c r="B1063" s="131" t="s">
        <v>2079</v>
      </c>
      <c r="C1063" s="131"/>
      <c r="D1063" s="211" t="s">
        <v>3431</v>
      </c>
      <c r="E1063" s="140" t="s">
        <v>41</v>
      </c>
      <c r="F1063" s="296" t="e">
        <v>#N/A</v>
      </c>
      <c r="G1063" s="236">
        <f t="shared" si="177"/>
        <v>4</v>
      </c>
      <c r="H1063" s="144" t="s">
        <v>42</v>
      </c>
      <c r="I1063" s="125" t="s">
        <v>4553</v>
      </c>
      <c r="J1063" s="125" t="s">
        <v>4554</v>
      </c>
      <c r="K1063" s="126" t="s">
        <v>4555</v>
      </c>
      <c r="L1063" s="126"/>
      <c r="M1063" s="126" t="s">
        <v>35</v>
      </c>
      <c r="N1063" s="125"/>
      <c r="O1063" s="237" t="s">
        <v>42</v>
      </c>
      <c r="P1063" s="237" t="str">
        <f t="shared" si="170"/>
        <v>0..1</v>
      </c>
      <c r="Q1063" s="238" t="s">
        <v>4556</v>
      </c>
      <c r="R1063" s="239" t="s">
        <v>4557</v>
      </c>
      <c r="S1063" s="237" t="s">
        <v>35</v>
      </c>
      <c r="T1063" s="240" t="s">
        <v>38</v>
      </c>
      <c r="U1063" s="230" t="s">
        <v>62</v>
      </c>
      <c r="V1063" s="237" t="s">
        <v>35</v>
      </c>
      <c r="W1063" s="241" t="s">
        <v>35</v>
      </c>
      <c r="X1063" s="38"/>
      <c r="Y1063" s="230" t="s">
        <v>47</v>
      </c>
      <c r="Z1063" s="230" t="s">
        <v>48</v>
      </c>
      <c r="AA1063" s="4"/>
      <c r="AB1063" s="13" t="str">
        <f t="shared" si="178"/>
        <v>/rsm:CrossIndustryInvoice/rsm:SupplyChainTradeTransaction/ram:ApplicableHeaderTradeSettlement/ram:SpecifiedTradePaymentTerms</v>
      </c>
      <c r="AC1063" s="13" t="str">
        <f t="shared" si="179"/>
        <v>/ram:PayeeTradeParty</v>
      </c>
      <c r="AD1063" s="14">
        <f>COUNTIFS(R$4:R1063,AB1063)</f>
        <v>1</v>
      </c>
      <c r="AE1063" s="1"/>
      <c r="AF1063" s="140" t="str">
        <f t="shared" si="172"/>
        <v>EXT</v>
      </c>
      <c r="AG1063" s="236">
        <f t="shared" si="173"/>
        <v>4</v>
      </c>
      <c r="AH1063" s="144" t="str">
        <f t="shared" si="174"/>
        <v>0..1</v>
      </c>
      <c r="AI1063" s="125" t="s">
        <v>4558</v>
      </c>
      <c r="AJ1063" s="125" t="s">
        <v>4559</v>
      </c>
      <c r="AK1063" s="126" t="s">
        <v>4560</v>
      </c>
      <c r="AL1063" s="126"/>
      <c r="AM1063" s="126" t="s">
        <v>35</v>
      </c>
      <c r="AN1063" s="125"/>
      <c r="AO1063" s="237" t="str">
        <f t="shared" si="171"/>
        <v>0..1</v>
      </c>
      <c r="AP1063" s="237" t="str">
        <f t="shared" si="171"/>
        <v>0..1</v>
      </c>
      <c r="AQ1063" s="238" t="str">
        <f t="shared" si="171"/>
        <v>/rsm:CrossIndustryInvoice
/rsm:SupplyChainTradeTransaction
/ram:ApplicableHeaderTradeSettlement
/ram:SpecifiedTradePaymentTerms
/ram:PayeeTradeParty</v>
      </c>
      <c r="AR1063" s="239" t="str">
        <f t="shared" si="171"/>
        <v>/rsm:CrossIndustryInvoice/rsm:SupplyChainTradeTransaction/ram:ApplicableHeaderTradeSettlement/ram:SpecifiedTradePaymentTerms/ram:PayeeTradeParty</v>
      </c>
      <c r="AS1063" s="237" t="s">
        <v>35</v>
      </c>
      <c r="AT1063" s="240" t="s">
        <v>38</v>
      </c>
      <c r="AU1063" s="230" t="str">
        <f t="shared" si="175"/>
        <v>0..n</v>
      </c>
      <c r="AV1063" s="237" t="s">
        <v>35</v>
      </c>
      <c r="AW1063" s="241" t="s">
        <v>35</v>
      </c>
      <c r="AX1063" s="7"/>
      <c r="AY1063" s="230" t="str">
        <f t="shared" si="176"/>
        <v>EXTENDED</v>
      </c>
      <c r="AZ1063" s="230" t="str">
        <f t="shared" si="176"/>
        <v>EXTENDED FR B2B</v>
      </c>
      <c r="BA1063" s="1"/>
      <c r="BB1063" s="57"/>
      <c r="BE1063"/>
      <c r="BF1063" s="1"/>
      <c r="BG1063" s="1"/>
      <c r="BH1063" s="1"/>
      <c r="BI1063" s="1"/>
      <c r="BJ1063" s="1"/>
      <c r="BK1063" s="1"/>
      <c r="BL1063" s="1"/>
      <c r="BM1063" s="1"/>
      <c r="BN1063" s="1"/>
      <c r="BO1063" s="1"/>
      <c r="BP1063" s="1"/>
      <c r="BQ1063" s="1"/>
      <c r="BR1063" s="1"/>
      <c r="BS1063" s="1"/>
      <c r="BT1063" s="1"/>
      <c r="BU1063" s="1"/>
      <c r="BV1063" s="1"/>
      <c r="BW1063" s="1"/>
      <c r="BX1063" s="1"/>
      <c r="BY1063" s="1"/>
      <c r="BZ1063" s="1"/>
    </row>
    <row r="1064" spans="1:78" s="59" customFormat="1" ht="105" x14ac:dyDescent="0.2">
      <c r="A1064" s="45" t="str">
        <f t="shared" si="180"/>
        <v>EXT</v>
      </c>
      <c r="B1064" s="131" t="s">
        <v>2079</v>
      </c>
      <c r="C1064" s="131"/>
      <c r="D1064" s="213" t="s">
        <v>3431</v>
      </c>
      <c r="E1064" s="61" t="s">
        <v>41</v>
      </c>
      <c r="F1064" s="282" t="e">
        <v>#N/A</v>
      </c>
      <c r="G1064" s="62">
        <f t="shared" si="177"/>
        <v>5</v>
      </c>
      <c r="H1064" s="62" t="s">
        <v>42</v>
      </c>
      <c r="I1064" s="64" t="s">
        <v>3716</v>
      </c>
      <c r="J1064" s="64" t="s">
        <v>3717</v>
      </c>
      <c r="K1064" s="65" t="s">
        <v>3038</v>
      </c>
      <c r="L1064" s="65"/>
      <c r="M1064" s="65" t="s">
        <v>894</v>
      </c>
      <c r="N1064" s="64" t="s">
        <v>90</v>
      </c>
      <c r="O1064" s="66" t="s">
        <v>42</v>
      </c>
      <c r="P1064" s="66" t="str">
        <f t="shared" si="170"/>
        <v>0..1</v>
      </c>
      <c r="Q1064" s="157" t="s">
        <v>4561</v>
      </c>
      <c r="R1064" s="158" t="s">
        <v>4562</v>
      </c>
      <c r="S1064" s="66" t="s">
        <v>55</v>
      </c>
      <c r="T1064" s="68" t="s">
        <v>56</v>
      </c>
      <c r="U1064" s="146" t="s">
        <v>62</v>
      </c>
      <c r="V1064" s="66" t="s">
        <v>1557</v>
      </c>
      <c r="W1064" s="69" t="s">
        <v>894</v>
      </c>
      <c r="X1064" s="38"/>
      <c r="Y1064" s="70" t="s">
        <v>47</v>
      </c>
      <c r="Z1064" s="70" t="s">
        <v>48</v>
      </c>
      <c r="AA1064" s="4"/>
      <c r="AB1064" s="13" t="str">
        <f t="shared" si="178"/>
        <v>/rsm:CrossIndustryInvoice/rsm:SupplyChainTradeTransaction/ram:ApplicableHeaderTradeSettlement/ram:SpecifiedTradePaymentTerms/ram:PayeeTradeParty</v>
      </c>
      <c r="AC1064" s="13" t="str">
        <f t="shared" si="179"/>
        <v>/ram:ID</v>
      </c>
      <c r="AD1064" s="14">
        <f>COUNTIFS(R$4:R1064,AB1064)</f>
        <v>1</v>
      </c>
      <c r="AE1064" s="1"/>
      <c r="AF1064" s="61" t="str">
        <f t="shared" si="172"/>
        <v>EXT</v>
      </c>
      <c r="AG1064" s="62">
        <f t="shared" si="173"/>
        <v>5</v>
      </c>
      <c r="AH1064" s="62" t="str">
        <f t="shared" si="174"/>
        <v>0..1</v>
      </c>
      <c r="AI1064" s="64" t="s">
        <v>3720</v>
      </c>
      <c r="AJ1064" s="64" t="s">
        <v>3721</v>
      </c>
      <c r="AK1064" s="65" t="s">
        <v>3722</v>
      </c>
      <c r="AL1064" s="65"/>
      <c r="AM1064" s="65" t="s">
        <v>35</v>
      </c>
      <c r="AN1064" s="64" t="s">
        <v>99</v>
      </c>
      <c r="AO1064" s="66" t="str">
        <f t="shared" si="171"/>
        <v>0..1</v>
      </c>
      <c r="AP1064" s="66" t="str">
        <f t="shared" si="171"/>
        <v>0..1</v>
      </c>
      <c r="AQ1064" s="157" t="str">
        <f t="shared" si="171"/>
        <v>/rsm:CrossIndustryInvoice
/rsm:SupplyChainTradeTransaction
/ram:ApplicableHeaderTradeSettlement
/ram:SpecifiedTradePaymentTerms
/ram:PayeeTradeParty
/ram:ID</v>
      </c>
      <c r="AR1064" s="158" t="str">
        <f t="shared" si="171"/>
        <v>/rsm:CrossIndustryInvoice/rsm:SupplyChainTradeTransaction/ram:ApplicableHeaderTradeSettlement/ram:SpecifiedTradePaymentTerms/ram:PayeeTradeParty/ram:ID</v>
      </c>
      <c r="AS1064" s="66" t="s">
        <v>55</v>
      </c>
      <c r="AT1064" s="68" t="s">
        <v>56</v>
      </c>
      <c r="AU1064" s="146" t="str">
        <f t="shared" si="175"/>
        <v>0..n</v>
      </c>
      <c r="AV1064" s="66" t="s">
        <v>1557</v>
      </c>
      <c r="AW1064" s="69" t="s">
        <v>894</v>
      </c>
      <c r="AX1064" s="7"/>
      <c r="AY1064" s="70" t="str">
        <f t="shared" si="176"/>
        <v>EXTENDED</v>
      </c>
      <c r="AZ1064" s="70" t="str">
        <f t="shared" si="176"/>
        <v>EXTENDED FR B2B</v>
      </c>
      <c r="BA1064" s="1"/>
      <c r="BB1064" s="57"/>
      <c r="BE1064"/>
      <c r="BF1064" s="1"/>
      <c r="BG1064" s="1"/>
      <c r="BH1064" s="1"/>
      <c r="BI1064" s="1"/>
      <c r="BJ1064" s="1"/>
      <c r="BK1064" s="1"/>
      <c r="BL1064" s="1"/>
      <c r="BM1064" s="1"/>
      <c r="BN1064" s="1"/>
      <c r="BO1064" s="1"/>
      <c r="BP1064" s="1"/>
      <c r="BQ1064" s="1"/>
      <c r="BR1064" s="1"/>
      <c r="BS1064" s="1"/>
      <c r="BT1064" s="1"/>
      <c r="BU1064" s="1"/>
      <c r="BV1064" s="1"/>
      <c r="BW1064" s="1"/>
      <c r="BX1064" s="1"/>
      <c r="BY1064" s="1"/>
      <c r="BZ1064" s="1"/>
    </row>
    <row r="1065" spans="1:78" s="59" customFormat="1" ht="105" x14ac:dyDescent="0.2">
      <c r="A1065" s="45" t="str">
        <f t="shared" si="180"/>
        <v>EXT</v>
      </c>
      <c r="B1065" s="131" t="s">
        <v>2079</v>
      </c>
      <c r="C1065" s="318" t="s">
        <v>5071</v>
      </c>
      <c r="D1065" s="213" t="s">
        <v>3431</v>
      </c>
      <c r="E1065" s="61" t="s">
        <v>41</v>
      </c>
      <c r="F1065" s="282" t="e">
        <v>#N/A</v>
      </c>
      <c r="G1065" s="62">
        <f t="shared" si="177"/>
        <v>5</v>
      </c>
      <c r="H1065" s="62" t="s">
        <v>42</v>
      </c>
      <c r="I1065" s="97" t="s">
        <v>3724</v>
      </c>
      <c r="J1065" s="64" t="s">
        <v>35</v>
      </c>
      <c r="K1065" s="65" t="s">
        <v>894</v>
      </c>
      <c r="L1065" s="65"/>
      <c r="M1065" s="65" t="s">
        <v>894</v>
      </c>
      <c r="N1065" s="64"/>
      <c r="O1065" s="66" t="s">
        <v>42</v>
      </c>
      <c r="P1065" s="66" t="s">
        <v>62</v>
      </c>
      <c r="Q1065" s="157" t="s">
        <v>4563</v>
      </c>
      <c r="R1065" s="158" t="s">
        <v>4564</v>
      </c>
      <c r="S1065" s="66" t="s">
        <v>35</v>
      </c>
      <c r="T1065" s="68" t="s">
        <v>56</v>
      </c>
      <c r="U1065" s="146" t="s">
        <v>62</v>
      </c>
      <c r="V1065" s="66" t="s">
        <v>1557</v>
      </c>
      <c r="W1065" s="69" t="s">
        <v>894</v>
      </c>
      <c r="X1065" s="38"/>
      <c r="Y1065" s="70" t="s">
        <v>47</v>
      </c>
      <c r="Z1065" s="70" t="s">
        <v>48</v>
      </c>
      <c r="AA1065" s="4"/>
      <c r="AB1065" s="13" t="str">
        <f t="shared" si="178"/>
        <v>/rsm:CrossIndustryInvoice/rsm:SupplyChainTradeTransaction/ram:ApplicableHeaderTradeSettlement/ram:SpecifiedTradePaymentTerms/ram:PayeeTradeParty</v>
      </c>
      <c r="AC1065" s="13" t="str">
        <f t="shared" si="179"/>
        <v>/ram:GlobalID</v>
      </c>
      <c r="AD1065" s="14">
        <f>COUNTIFS(R$4:R1065,AB1065)</f>
        <v>1</v>
      </c>
      <c r="AE1065" s="1"/>
      <c r="AF1065" s="61" t="str">
        <f t="shared" si="172"/>
        <v>EXT</v>
      </c>
      <c r="AG1065" s="62">
        <f t="shared" si="173"/>
        <v>5</v>
      </c>
      <c r="AH1065" s="62" t="str">
        <f t="shared" si="174"/>
        <v>0..1</v>
      </c>
      <c r="AI1065" s="97" t="s">
        <v>3720</v>
      </c>
      <c r="AJ1065" s="64" t="s">
        <v>35</v>
      </c>
      <c r="AK1065" s="65" t="s">
        <v>1569</v>
      </c>
      <c r="AL1065" s="65"/>
      <c r="AM1065" s="65" t="s">
        <v>35</v>
      </c>
      <c r="AN1065" s="64"/>
      <c r="AO1065" s="66" t="str">
        <f t="shared" si="171"/>
        <v>0..1</v>
      </c>
      <c r="AP1065" s="66" t="str">
        <f t="shared" si="171"/>
        <v>0..n</v>
      </c>
      <c r="AQ1065" s="157" t="str">
        <f t="shared" si="171"/>
        <v>/rsm:CrossIndustryInvoice
/rsm:SupplyChainTradeTransaction
/ram:ApplicableHeaderTradeSettlement
/ram:SpecifiedTradePaymentTerms
/ram:PayeeTradeParty
/ram:GlobalID</v>
      </c>
      <c r="AR1065" s="158" t="str">
        <f t="shared" si="171"/>
        <v>/rsm:CrossIndustryInvoice/rsm:SupplyChainTradeTransaction/ram:ApplicableHeaderTradeSettlement/ram:SpecifiedTradePaymentTerms/ram:PayeeTradeParty/ram:GlobalID</v>
      </c>
      <c r="AS1065" s="66" t="s">
        <v>35</v>
      </c>
      <c r="AT1065" s="68" t="s">
        <v>56</v>
      </c>
      <c r="AU1065" s="146" t="str">
        <f t="shared" si="175"/>
        <v>0..n</v>
      </c>
      <c r="AV1065" s="66" t="s">
        <v>1557</v>
      </c>
      <c r="AW1065" s="69" t="s">
        <v>894</v>
      </c>
      <c r="AX1065" s="7"/>
      <c r="AY1065" s="70" t="str">
        <f t="shared" si="176"/>
        <v>EXTENDED</v>
      </c>
      <c r="AZ1065" s="70" t="str">
        <f t="shared" si="176"/>
        <v>EXTENDED FR B2B</v>
      </c>
      <c r="BA1065" s="1"/>
      <c r="BB1065" s="57"/>
      <c r="BE1065"/>
      <c r="BF1065" s="1"/>
      <c r="BG1065" s="1"/>
      <c r="BH1065" s="1"/>
      <c r="BI1065" s="1"/>
      <c r="BJ1065" s="1"/>
      <c r="BK1065" s="1"/>
      <c r="BL1065" s="1"/>
      <c r="BM1065" s="1"/>
      <c r="BN1065" s="1"/>
      <c r="BO1065" s="1"/>
      <c r="BP1065" s="1"/>
      <c r="BQ1065" s="1"/>
      <c r="BR1065" s="1"/>
      <c r="BS1065" s="1"/>
      <c r="BT1065" s="1"/>
      <c r="BU1065" s="1"/>
      <c r="BV1065" s="1"/>
      <c r="BW1065" s="1"/>
      <c r="BX1065" s="1"/>
      <c r="BY1065" s="1"/>
      <c r="BZ1065" s="1"/>
    </row>
    <row r="1066" spans="1:78" s="59" customFormat="1" ht="120" x14ac:dyDescent="0.2">
      <c r="A1066" s="45" t="str">
        <f t="shared" si="180"/>
        <v>EXT</v>
      </c>
      <c r="B1066" s="131" t="s">
        <v>2079</v>
      </c>
      <c r="C1066" s="131"/>
      <c r="D1066" s="213" t="s">
        <v>3431</v>
      </c>
      <c r="E1066" s="61" t="s">
        <v>41</v>
      </c>
      <c r="F1066" s="282" t="e">
        <v>#N/A</v>
      </c>
      <c r="G1066" s="62">
        <f t="shared" si="177"/>
        <v>6</v>
      </c>
      <c r="H1066" s="62" t="s">
        <v>32</v>
      </c>
      <c r="I1066" s="97" t="s">
        <v>443</v>
      </c>
      <c r="J1066" s="64" t="s">
        <v>3728</v>
      </c>
      <c r="K1066" s="65" t="s">
        <v>326</v>
      </c>
      <c r="L1066" s="65"/>
      <c r="M1066" s="65" t="s">
        <v>35</v>
      </c>
      <c r="N1066" s="64"/>
      <c r="O1066" s="66" t="s">
        <v>32</v>
      </c>
      <c r="P1066" s="66" t="str">
        <f t="shared" ref="P1066:P1140" si="181">O1066</f>
        <v>1..1</v>
      </c>
      <c r="Q1066" s="157" t="s">
        <v>4565</v>
      </c>
      <c r="R1066" s="158" t="s">
        <v>4566</v>
      </c>
      <c r="S1066" s="66" t="s">
        <v>329</v>
      </c>
      <c r="T1066" s="68" t="s">
        <v>163</v>
      </c>
      <c r="U1066" s="146" t="s">
        <v>42</v>
      </c>
      <c r="V1066" s="66" t="s">
        <v>35</v>
      </c>
      <c r="W1066" s="69" t="s">
        <v>35</v>
      </c>
      <c r="X1066" s="38"/>
      <c r="Y1066" s="70" t="s">
        <v>47</v>
      </c>
      <c r="Z1066" s="70" t="s">
        <v>48</v>
      </c>
      <c r="AA1066" s="4"/>
      <c r="AB1066" s="13" t="str">
        <f t="shared" si="178"/>
        <v>/rsm:CrossIndustryInvoice/rsm:SupplyChainTradeTransaction/ram:ApplicableHeaderTradeSettlement/ram:SpecifiedTradePaymentTerms/ram:PayeeTradeParty/ram:GlobalID</v>
      </c>
      <c r="AC1066" s="13" t="str">
        <f t="shared" si="179"/>
        <v>/@schemeID</v>
      </c>
      <c r="AD1066" s="14">
        <f>COUNTIFS(R$4:R1066,AB1066)</f>
        <v>1</v>
      </c>
      <c r="AE1066" s="1"/>
      <c r="AF1066" s="61" t="str">
        <f t="shared" si="172"/>
        <v>EXT</v>
      </c>
      <c r="AG1066" s="62">
        <f t="shared" si="173"/>
        <v>6</v>
      </c>
      <c r="AH1066" s="62" t="str">
        <f t="shared" si="174"/>
        <v>1..1</v>
      </c>
      <c r="AI1066" s="97" t="s">
        <v>330</v>
      </c>
      <c r="AJ1066" s="64" t="s">
        <v>3728</v>
      </c>
      <c r="AK1066" s="65" t="s">
        <v>331</v>
      </c>
      <c r="AL1066" s="65"/>
      <c r="AM1066" s="65" t="s">
        <v>35</v>
      </c>
      <c r="AN1066" s="64"/>
      <c r="AO1066" s="66" t="str">
        <f t="shared" si="171"/>
        <v>1..1</v>
      </c>
      <c r="AP1066" s="66" t="str">
        <f t="shared" si="171"/>
        <v>1..1</v>
      </c>
      <c r="AQ1066" s="157" t="str">
        <f t="shared" si="171"/>
        <v>/rsm:CrossIndustryInvoice
/rsm:SupplyChainTradeTransaction
/ram:ApplicableHeaderTradeSettlement
/ram:SpecifiedTradePaymentTerms
/ram:PayeeTradeParty
/ram:GlobalID
/@schemeID</v>
      </c>
      <c r="AR1066" s="158" t="str">
        <f t="shared" si="171"/>
        <v>/rsm:CrossIndustryInvoice/rsm:SupplyChainTradeTransaction/ram:ApplicableHeaderTradeSettlement/ram:SpecifiedTradePaymentTerms/ram:PayeeTradeParty/ram:GlobalID/@schemeID</v>
      </c>
      <c r="AS1066" s="66" t="s">
        <v>329</v>
      </c>
      <c r="AT1066" s="68" t="s">
        <v>163</v>
      </c>
      <c r="AU1066" s="146" t="str">
        <f t="shared" si="175"/>
        <v>0..1</v>
      </c>
      <c r="AV1066" s="66" t="s">
        <v>35</v>
      </c>
      <c r="AW1066" s="69" t="s">
        <v>35</v>
      </c>
      <c r="AX1066" s="7"/>
      <c r="AY1066" s="70" t="str">
        <f t="shared" si="176"/>
        <v>EXTENDED</v>
      </c>
      <c r="AZ1066" s="70" t="str">
        <f t="shared" si="176"/>
        <v>EXTENDED FR B2B</v>
      </c>
      <c r="BA1066" s="1"/>
      <c r="BB1066" s="57"/>
      <c r="BE1066"/>
      <c r="BF1066" s="1"/>
      <c r="BG1066" s="1"/>
      <c r="BH1066" s="1"/>
      <c r="BI1066" s="1"/>
      <c r="BJ1066" s="1"/>
      <c r="BK1066" s="1"/>
      <c r="BL1066" s="1"/>
      <c r="BM1066" s="1"/>
      <c r="BN1066" s="1"/>
      <c r="BO1066" s="1"/>
      <c r="BP1066" s="1"/>
      <c r="BQ1066" s="1"/>
      <c r="BR1066" s="1"/>
      <c r="BS1066" s="1"/>
      <c r="BT1066" s="1"/>
      <c r="BU1066" s="1"/>
      <c r="BV1066" s="1"/>
      <c r="BW1066" s="1"/>
      <c r="BX1066" s="1"/>
      <c r="BY1066" s="1"/>
      <c r="BZ1066" s="1"/>
    </row>
    <row r="1067" spans="1:78" s="59" customFormat="1" ht="105" x14ac:dyDescent="0.2">
      <c r="A1067" s="45" t="str">
        <f t="shared" si="180"/>
        <v>EXT</v>
      </c>
      <c r="B1067" s="131" t="s">
        <v>2079</v>
      </c>
      <c r="C1067" s="131"/>
      <c r="D1067" s="213" t="s">
        <v>3431</v>
      </c>
      <c r="E1067" s="61" t="s">
        <v>41</v>
      </c>
      <c r="F1067" s="282" t="e">
        <v>#N/A</v>
      </c>
      <c r="G1067" s="62">
        <f t="shared" si="177"/>
        <v>5</v>
      </c>
      <c r="H1067" s="62" t="s">
        <v>32</v>
      </c>
      <c r="I1067" s="64" t="s">
        <v>3732</v>
      </c>
      <c r="J1067" s="64" t="s">
        <v>3733</v>
      </c>
      <c r="K1067" s="65" t="s">
        <v>3734</v>
      </c>
      <c r="L1067" s="65" t="s">
        <v>3735</v>
      </c>
      <c r="M1067" s="65" t="s">
        <v>3736</v>
      </c>
      <c r="N1067" s="64" t="s">
        <v>70</v>
      </c>
      <c r="O1067" s="66" t="s">
        <v>32</v>
      </c>
      <c r="P1067" s="66" t="str">
        <f t="shared" si="181"/>
        <v>1..1</v>
      </c>
      <c r="Q1067" s="157" t="s">
        <v>4567</v>
      </c>
      <c r="R1067" s="158" t="s">
        <v>4568</v>
      </c>
      <c r="S1067" s="66" t="s">
        <v>73</v>
      </c>
      <c r="T1067" s="68" t="s">
        <v>56</v>
      </c>
      <c r="U1067" s="146" t="s">
        <v>42</v>
      </c>
      <c r="V1067" s="66" t="s">
        <v>35</v>
      </c>
      <c r="W1067" s="69" t="s">
        <v>35</v>
      </c>
      <c r="X1067" s="38"/>
      <c r="Y1067" s="70" t="s">
        <v>47</v>
      </c>
      <c r="Z1067" s="70" t="s">
        <v>48</v>
      </c>
      <c r="AA1067" s="4"/>
      <c r="AB1067" s="13" t="str">
        <f t="shared" si="178"/>
        <v>/rsm:CrossIndustryInvoice/rsm:SupplyChainTradeTransaction/ram:ApplicableHeaderTradeSettlement/ram:SpecifiedTradePaymentTerms/ram:PayeeTradeParty</v>
      </c>
      <c r="AC1067" s="13" t="str">
        <f t="shared" si="179"/>
        <v>/ram:Name</v>
      </c>
      <c r="AD1067" s="14">
        <f>COUNTIFS(R$4:R1067,AB1067)</f>
        <v>1</v>
      </c>
      <c r="AE1067" s="1"/>
      <c r="AF1067" s="61" t="str">
        <f t="shared" si="172"/>
        <v>EXT</v>
      </c>
      <c r="AG1067" s="62">
        <f t="shared" si="173"/>
        <v>5</v>
      </c>
      <c r="AH1067" s="62" t="str">
        <f t="shared" si="174"/>
        <v>1..1</v>
      </c>
      <c r="AI1067" s="64" t="s">
        <v>3739</v>
      </c>
      <c r="AJ1067" s="64" t="s">
        <v>3740</v>
      </c>
      <c r="AK1067" s="65" t="s">
        <v>3741</v>
      </c>
      <c r="AL1067" s="65" t="s">
        <v>3742</v>
      </c>
      <c r="AM1067" s="65" t="s">
        <v>3743</v>
      </c>
      <c r="AN1067" s="64" t="s">
        <v>78</v>
      </c>
      <c r="AO1067" s="66" t="str">
        <f t="shared" si="171"/>
        <v>1..1</v>
      </c>
      <c r="AP1067" s="66" t="str">
        <f t="shared" si="171"/>
        <v>1..1</v>
      </c>
      <c r="AQ1067" s="157" t="str">
        <f t="shared" si="171"/>
        <v>/rsm:CrossIndustryInvoice
/rsm:SupplyChainTradeTransaction
/ram:ApplicableHeaderTradeSettlement
/ram:SpecifiedTradePaymentTerms
/ram:PayeeTradeParty
/ram:Name</v>
      </c>
      <c r="AR1067" s="158" t="str">
        <f t="shared" si="171"/>
        <v>/rsm:CrossIndustryInvoice/rsm:SupplyChainTradeTransaction/ram:ApplicableHeaderTradeSettlement/ram:SpecifiedTradePaymentTerms/ram:PayeeTradeParty/ram:Name</v>
      </c>
      <c r="AS1067" s="66" t="s">
        <v>73</v>
      </c>
      <c r="AT1067" s="68" t="s">
        <v>56</v>
      </c>
      <c r="AU1067" s="146" t="str">
        <f t="shared" si="175"/>
        <v>0..1</v>
      </c>
      <c r="AV1067" s="66" t="s">
        <v>35</v>
      </c>
      <c r="AW1067" s="69" t="s">
        <v>35</v>
      </c>
      <c r="AX1067" s="7"/>
      <c r="AY1067" s="70" t="str">
        <f t="shared" si="176"/>
        <v>EXTENDED</v>
      </c>
      <c r="AZ1067" s="70" t="str">
        <f t="shared" si="176"/>
        <v>EXTENDED FR B2B</v>
      </c>
      <c r="BA1067" s="1"/>
      <c r="BB1067" s="57"/>
      <c r="BE1067"/>
      <c r="BF1067" s="1"/>
      <c r="BG1067" s="1"/>
      <c r="BH1067" s="1"/>
      <c r="BI1067" s="1"/>
      <c r="BJ1067" s="1"/>
      <c r="BK1067" s="1"/>
      <c r="BL1067" s="1"/>
      <c r="BM1067" s="1"/>
      <c r="BN1067" s="1"/>
      <c r="BO1067" s="1"/>
      <c r="BP1067" s="1"/>
      <c r="BQ1067" s="1"/>
      <c r="BR1067" s="1"/>
      <c r="BS1067" s="1"/>
      <c r="BT1067" s="1"/>
      <c r="BU1067" s="1"/>
      <c r="BV1067" s="1"/>
      <c r="BW1067" s="1"/>
      <c r="BX1067" s="1"/>
      <c r="BY1067" s="1"/>
      <c r="BZ1067" s="1"/>
    </row>
    <row r="1068" spans="1:78" s="59" customFormat="1" ht="105" x14ac:dyDescent="0.2">
      <c r="A1068" s="45" t="str">
        <f t="shared" si="180"/>
        <v>EXT</v>
      </c>
      <c r="B1068" s="131" t="s">
        <v>2079</v>
      </c>
      <c r="C1068" s="131"/>
      <c r="D1068" s="213" t="s">
        <v>3431</v>
      </c>
      <c r="E1068" s="61" t="s">
        <v>41</v>
      </c>
      <c r="F1068" s="282" t="e">
        <v>#N/A</v>
      </c>
      <c r="G1068" s="62">
        <f t="shared" si="177"/>
        <v>5</v>
      </c>
      <c r="H1068" s="62" t="s">
        <v>42</v>
      </c>
      <c r="I1068" s="64" t="s">
        <v>3744</v>
      </c>
      <c r="J1068" s="64" t="s">
        <v>3745</v>
      </c>
      <c r="K1068" s="65" t="s">
        <v>3882</v>
      </c>
      <c r="L1068" s="65"/>
      <c r="M1068" s="65"/>
      <c r="N1068" s="64" t="s">
        <v>70</v>
      </c>
      <c r="O1068" s="66" t="s">
        <v>42</v>
      </c>
      <c r="P1068" s="66" t="s">
        <v>42</v>
      </c>
      <c r="Q1068" s="157" t="s">
        <v>4569</v>
      </c>
      <c r="R1068" s="158" t="s">
        <v>4570</v>
      </c>
      <c r="S1068" s="66" t="s">
        <v>131</v>
      </c>
      <c r="T1068" s="68" t="s">
        <v>56</v>
      </c>
      <c r="U1068" s="62" t="s">
        <v>62</v>
      </c>
      <c r="V1068" s="66" t="s">
        <v>35</v>
      </c>
      <c r="W1068" s="69" t="s">
        <v>35</v>
      </c>
      <c r="X1068" s="38"/>
      <c r="Y1068" s="70" t="s">
        <v>47</v>
      </c>
      <c r="Z1068" s="70" t="s">
        <v>48</v>
      </c>
      <c r="AA1068" s="4"/>
      <c r="AB1068" s="13" t="str">
        <f t="shared" si="178"/>
        <v>/rsm:CrossIndustryInvoice/rsm:SupplyChainTradeTransaction/ram:ApplicableHeaderTradeSettlement/ram:SpecifiedTradePaymentTerms/ram:PayeeTradeParty</v>
      </c>
      <c r="AC1068" s="13" t="str">
        <f t="shared" si="179"/>
        <v>/ram:RoleCode</v>
      </c>
      <c r="AD1068" s="14">
        <f>COUNTIFS(R$4:R1068,AB1068)</f>
        <v>1</v>
      </c>
      <c r="AE1068" s="1"/>
      <c r="AF1068" s="61" t="str">
        <f t="shared" si="172"/>
        <v>EXT</v>
      </c>
      <c r="AG1068" s="62">
        <f t="shared" si="173"/>
        <v>5</v>
      </c>
      <c r="AH1068" s="62" t="str">
        <f t="shared" si="174"/>
        <v>0..1</v>
      </c>
      <c r="AI1068" s="64" t="s">
        <v>3749</v>
      </c>
      <c r="AJ1068" s="64" t="s">
        <v>3750</v>
      </c>
      <c r="AK1068" s="65" t="s">
        <v>3751</v>
      </c>
      <c r="AL1068" s="65"/>
      <c r="AM1068" s="65"/>
      <c r="AN1068" s="64" t="s">
        <v>128</v>
      </c>
      <c r="AO1068" s="66" t="str">
        <f t="shared" si="171"/>
        <v>0..1</v>
      </c>
      <c r="AP1068" s="66" t="str">
        <f t="shared" si="171"/>
        <v>0..1</v>
      </c>
      <c r="AQ1068" s="157" t="str">
        <f t="shared" si="171"/>
        <v>/rsm:CrossIndustryInvoice
/rsm:SupplyChainTradeTransaction
/ram:ApplicableHeaderTradeSettlement
/ram:SpecifiedTradePaymentTerms
/ram:PayeeTradeParty
/ram:RoleCode</v>
      </c>
      <c r="AR1068" s="158" t="str">
        <f t="shared" si="171"/>
        <v>/rsm:CrossIndustryInvoice/rsm:SupplyChainTradeTransaction/ram:ApplicableHeaderTradeSettlement/ram:SpecifiedTradePaymentTerms/ram:PayeeTradeParty/ram:RoleCode</v>
      </c>
      <c r="AS1068" s="66" t="s">
        <v>131</v>
      </c>
      <c r="AT1068" s="68" t="s">
        <v>56</v>
      </c>
      <c r="AU1068" s="62" t="str">
        <f t="shared" si="175"/>
        <v>0..n</v>
      </c>
      <c r="AV1068" s="66" t="s">
        <v>35</v>
      </c>
      <c r="AW1068" s="69" t="s">
        <v>35</v>
      </c>
      <c r="AX1068" s="7"/>
      <c r="AY1068" s="70" t="str">
        <f t="shared" si="176"/>
        <v>EXTENDED</v>
      </c>
      <c r="AZ1068" s="70" t="str">
        <f t="shared" si="176"/>
        <v>EXTENDED FR B2B</v>
      </c>
      <c r="BA1068" s="1"/>
      <c r="BB1068" s="57"/>
      <c r="BE1068"/>
      <c r="BF1068" s="1"/>
      <c r="BG1068" s="1"/>
      <c r="BH1068" s="1"/>
      <c r="BI1068" s="1"/>
      <c r="BJ1068" s="1"/>
      <c r="BK1068" s="1"/>
      <c r="BL1068" s="1"/>
      <c r="BM1068" s="1"/>
      <c r="BN1068" s="1"/>
      <c r="BO1068" s="1"/>
      <c r="BP1068" s="1"/>
      <c r="BQ1068" s="1"/>
      <c r="BR1068" s="1"/>
      <c r="BS1068" s="1"/>
      <c r="BT1068" s="1"/>
      <c r="BU1068" s="1"/>
      <c r="BV1068" s="1"/>
      <c r="BW1068" s="1"/>
      <c r="BX1068" s="1"/>
      <c r="BY1068" s="1"/>
      <c r="BZ1068" s="1"/>
    </row>
    <row r="1069" spans="1:78" s="59" customFormat="1" ht="105" x14ac:dyDescent="0.2">
      <c r="A1069" s="45" t="str">
        <f t="shared" si="180"/>
        <v>EXT</v>
      </c>
      <c r="B1069" s="131" t="s">
        <v>2079</v>
      </c>
      <c r="C1069" s="131"/>
      <c r="D1069" s="213" t="s">
        <v>3431</v>
      </c>
      <c r="E1069" s="177" t="s">
        <v>41</v>
      </c>
      <c r="F1069" s="299" t="e">
        <v>#N/A</v>
      </c>
      <c r="G1069" s="163">
        <f t="shared" si="177"/>
        <v>5</v>
      </c>
      <c r="H1069" s="163" t="s">
        <v>42</v>
      </c>
      <c r="I1069" s="242" t="s">
        <v>4571</v>
      </c>
      <c r="J1069" s="243"/>
      <c r="K1069" s="244"/>
      <c r="L1069" s="244"/>
      <c r="M1069" s="244"/>
      <c r="N1069" s="243"/>
      <c r="O1069" s="245" t="s">
        <v>42</v>
      </c>
      <c r="P1069" s="245" t="str">
        <f t="shared" ref="P1069:P1083" si="182">O1069</f>
        <v>0..1</v>
      </c>
      <c r="Q1069" s="142" t="s">
        <v>4572</v>
      </c>
      <c r="R1069" s="142" t="s">
        <v>4573</v>
      </c>
      <c r="S1069" s="245"/>
      <c r="T1069" s="246"/>
      <c r="U1069" s="229" t="s">
        <v>42</v>
      </c>
      <c r="V1069" s="245"/>
      <c r="W1069" s="247"/>
      <c r="X1069" s="38"/>
      <c r="Y1069" s="230" t="s">
        <v>47</v>
      </c>
      <c r="Z1069" s="230" t="s">
        <v>48</v>
      </c>
      <c r="AA1069" s="4"/>
      <c r="AB1069" s="13" t="str">
        <f t="shared" si="178"/>
        <v>/rsm:CrossIndustryInvoice/rsm:SupplyChainTradeTransaction/ram:ApplicableHeaderTradeSettlement/ram:SpecifiedTradePaymentTerms/ram:PayeeTradeParty</v>
      </c>
      <c r="AC1069" s="13" t="str">
        <f t="shared" si="179"/>
        <v>/ram:SpecifiedLegalOrganization</v>
      </c>
      <c r="AD1069" s="14">
        <f>COUNTIFS(R$4:R1069,AB1069)</f>
        <v>1</v>
      </c>
      <c r="AE1069" s="1"/>
      <c r="AF1069" s="177" t="str">
        <f t="shared" si="172"/>
        <v>EXT</v>
      </c>
      <c r="AG1069" s="163">
        <f t="shared" si="173"/>
        <v>5</v>
      </c>
      <c r="AH1069" s="163" t="str">
        <f t="shared" si="174"/>
        <v>0..1</v>
      </c>
      <c r="AI1069" s="242" t="s">
        <v>3756</v>
      </c>
      <c r="AJ1069" s="243"/>
      <c r="AK1069" s="244"/>
      <c r="AL1069" s="244"/>
      <c r="AM1069" s="244" t="s">
        <v>35</v>
      </c>
      <c r="AN1069" s="243"/>
      <c r="AO1069" s="245" t="str">
        <f t="shared" si="171"/>
        <v>0..1</v>
      </c>
      <c r="AP1069" s="245" t="str">
        <f t="shared" si="171"/>
        <v>0..1</v>
      </c>
      <c r="AQ1069" s="142" t="str">
        <f t="shared" si="171"/>
        <v>/rsm:CrossIndustryInvoice
/rsm:SupplyChainTradeTransaction
/ram:ApplicableHeaderTradeSettlement
/ram:SpecifiedTradePaymentTerms
/ram:PayeeTradeParty
/ram:SpecifiedLegalOrganization</v>
      </c>
      <c r="AR1069" s="142" t="str">
        <f t="shared" si="171"/>
        <v>/rsm:CrossIndustryInvoice/rsm:SupplyChainTradeTransaction/ram:ApplicableHeaderTradeSettlement/ram:SpecifiedTradePaymentTerms/ram:PayeeTradeParty/ram:SpecifiedLegalOrganization</v>
      </c>
      <c r="AS1069" s="245"/>
      <c r="AT1069" s="246"/>
      <c r="AU1069" s="229" t="str">
        <f t="shared" si="175"/>
        <v>0..1</v>
      </c>
      <c r="AV1069" s="245"/>
      <c r="AW1069" s="247"/>
      <c r="AX1069" s="7"/>
      <c r="AY1069" s="230" t="str">
        <f t="shared" si="176"/>
        <v>EXTENDED</v>
      </c>
      <c r="AZ1069" s="230" t="str">
        <f t="shared" si="176"/>
        <v>EXTENDED FR B2B</v>
      </c>
      <c r="BA1069" s="1"/>
      <c r="BB1069" s="57"/>
      <c r="BE1069"/>
      <c r="BF1069" s="1"/>
      <c r="BG1069" s="1"/>
      <c r="BH1069" s="1"/>
      <c r="BI1069" s="1"/>
      <c r="BJ1069" s="1"/>
      <c r="BK1069" s="1"/>
      <c r="BL1069" s="1"/>
      <c r="BM1069" s="1"/>
      <c r="BN1069" s="1"/>
      <c r="BO1069" s="1"/>
      <c r="BP1069" s="1"/>
      <c r="BQ1069" s="1"/>
      <c r="BR1069" s="1"/>
      <c r="BS1069" s="1"/>
      <c r="BT1069" s="1"/>
      <c r="BU1069" s="1"/>
      <c r="BV1069" s="1"/>
      <c r="BW1069" s="1"/>
      <c r="BX1069" s="1"/>
      <c r="BY1069" s="1"/>
      <c r="BZ1069" s="1"/>
    </row>
    <row r="1070" spans="1:78" s="59" customFormat="1" ht="120" x14ac:dyDescent="0.2">
      <c r="A1070" s="45" t="str">
        <f t="shared" si="180"/>
        <v>EXT</v>
      </c>
      <c r="B1070" s="131" t="s">
        <v>2079</v>
      </c>
      <c r="C1070" s="131"/>
      <c r="D1070" s="213" t="s">
        <v>3431</v>
      </c>
      <c r="E1070" s="61" t="s">
        <v>41</v>
      </c>
      <c r="F1070" s="282" t="e">
        <v>#N/A</v>
      </c>
      <c r="G1070" s="62">
        <f t="shared" si="177"/>
        <v>6</v>
      </c>
      <c r="H1070" s="62" t="s">
        <v>42</v>
      </c>
      <c r="I1070" s="64" t="s">
        <v>3758</v>
      </c>
      <c r="J1070" s="64" t="s">
        <v>3759</v>
      </c>
      <c r="K1070" s="65" t="s">
        <v>3760</v>
      </c>
      <c r="L1070" s="65"/>
      <c r="M1070" s="65" t="s">
        <v>35</v>
      </c>
      <c r="N1070" s="64" t="s">
        <v>90</v>
      </c>
      <c r="O1070" s="66" t="s">
        <v>32</v>
      </c>
      <c r="P1070" s="66" t="str">
        <f t="shared" si="182"/>
        <v>1..1</v>
      </c>
      <c r="Q1070" s="157" t="s">
        <v>4574</v>
      </c>
      <c r="R1070" s="158" t="s">
        <v>4575</v>
      </c>
      <c r="S1070" s="66" t="s">
        <v>55</v>
      </c>
      <c r="T1070" s="68" t="s">
        <v>56</v>
      </c>
      <c r="U1070" s="62" t="s">
        <v>42</v>
      </c>
      <c r="V1070" s="66" t="s">
        <v>35</v>
      </c>
      <c r="W1070" s="69" t="s">
        <v>35</v>
      </c>
      <c r="X1070" s="38"/>
      <c r="Y1070" s="70" t="s">
        <v>47</v>
      </c>
      <c r="Z1070" s="70" t="s">
        <v>48</v>
      </c>
      <c r="AA1070" s="4"/>
      <c r="AB1070" s="13" t="str">
        <f t="shared" si="178"/>
        <v>/rsm:CrossIndustryInvoice/rsm:SupplyChainTradeTransaction/ram:ApplicableHeaderTradeSettlement/ram:SpecifiedTradePaymentTerms/ram:PayeeTradeParty/ram:SpecifiedLegalOrganization</v>
      </c>
      <c r="AC1070" s="13" t="str">
        <f t="shared" si="179"/>
        <v>/ram:ID</v>
      </c>
      <c r="AD1070" s="14">
        <f>COUNTIFS(R$4:R1070,AB1070)</f>
        <v>1</v>
      </c>
      <c r="AE1070" s="1"/>
      <c r="AF1070" s="61" t="str">
        <f t="shared" si="172"/>
        <v>EXT</v>
      </c>
      <c r="AG1070" s="62">
        <f t="shared" si="173"/>
        <v>6</v>
      </c>
      <c r="AH1070" s="62" t="str">
        <f t="shared" si="174"/>
        <v>0..1</v>
      </c>
      <c r="AI1070" s="64" t="s">
        <v>3763</v>
      </c>
      <c r="AJ1070" s="64" t="s">
        <v>3764</v>
      </c>
      <c r="AK1070" s="65" t="s">
        <v>3765</v>
      </c>
      <c r="AL1070" s="65"/>
      <c r="AM1070" s="65" t="s">
        <v>35</v>
      </c>
      <c r="AN1070" s="64" t="s">
        <v>99</v>
      </c>
      <c r="AO1070" s="66" t="str">
        <f t="shared" si="171"/>
        <v>1..1</v>
      </c>
      <c r="AP1070" s="66" t="str">
        <f t="shared" si="171"/>
        <v>1..1</v>
      </c>
      <c r="AQ1070" s="157" t="str">
        <f t="shared" si="171"/>
        <v>/rsm:CrossIndustryInvoice
/rsm:SupplyChainTradeTransaction
/ram:ApplicableHeaderTradeSettlement
/ram:SpecifiedTradePaymentTerms
/ram:PayeeTradeParty
/ram:SpecifiedLegalOrganization
/ram:ID</v>
      </c>
      <c r="AR1070" s="158" t="str">
        <f t="shared" si="171"/>
        <v>/rsm:CrossIndustryInvoice/rsm:SupplyChainTradeTransaction/ram:ApplicableHeaderTradeSettlement/ram:SpecifiedTradePaymentTerms/ram:PayeeTradeParty/ram:SpecifiedLegalOrganization/ram:ID</v>
      </c>
      <c r="AS1070" s="66" t="s">
        <v>55</v>
      </c>
      <c r="AT1070" s="68" t="s">
        <v>56</v>
      </c>
      <c r="AU1070" s="62" t="str">
        <f t="shared" si="175"/>
        <v>0..1</v>
      </c>
      <c r="AV1070" s="66" t="s">
        <v>35</v>
      </c>
      <c r="AW1070" s="69" t="s">
        <v>35</v>
      </c>
      <c r="AX1070" s="7"/>
      <c r="AY1070" s="70" t="str">
        <f t="shared" si="176"/>
        <v>EXTENDED</v>
      </c>
      <c r="AZ1070" s="70" t="str">
        <f t="shared" si="176"/>
        <v>EXTENDED FR B2B</v>
      </c>
      <c r="BA1070" s="1"/>
      <c r="BB1070" s="57"/>
      <c r="BE1070"/>
      <c r="BF1070" s="1"/>
      <c r="BG1070" s="1"/>
      <c r="BH1070" s="1"/>
      <c r="BI1070" s="1"/>
      <c r="BJ1070" s="1"/>
      <c r="BK1070" s="1"/>
      <c r="BL1070" s="1"/>
      <c r="BM1070" s="1"/>
      <c r="BN1070" s="1"/>
      <c r="BO1070" s="1"/>
      <c r="BP1070" s="1"/>
      <c r="BQ1070" s="1"/>
      <c r="BR1070" s="1"/>
      <c r="BS1070" s="1"/>
      <c r="BT1070" s="1"/>
      <c r="BU1070" s="1"/>
      <c r="BV1070" s="1"/>
      <c r="BW1070" s="1"/>
      <c r="BX1070" s="1"/>
      <c r="BY1070" s="1"/>
      <c r="BZ1070" s="1"/>
    </row>
    <row r="1071" spans="1:78" s="59" customFormat="1" ht="135" x14ac:dyDescent="0.2">
      <c r="A1071" s="45" t="str">
        <f t="shared" si="180"/>
        <v>EXT</v>
      </c>
      <c r="B1071" s="131" t="s">
        <v>2079</v>
      </c>
      <c r="C1071" s="131"/>
      <c r="D1071" s="213" t="s">
        <v>3431</v>
      </c>
      <c r="E1071" s="61" t="s">
        <v>41</v>
      </c>
      <c r="F1071" s="282" t="e">
        <v>#N/A</v>
      </c>
      <c r="G1071" s="62">
        <f t="shared" si="177"/>
        <v>7</v>
      </c>
      <c r="H1071" s="62" t="s">
        <v>42</v>
      </c>
      <c r="I1071" s="97" t="s">
        <v>443</v>
      </c>
      <c r="J1071" s="64" t="s">
        <v>3767</v>
      </c>
      <c r="K1071" s="65" t="s">
        <v>326</v>
      </c>
      <c r="L1071" s="65" t="s">
        <v>916</v>
      </c>
      <c r="M1071" s="65" t="s">
        <v>35</v>
      </c>
      <c r="N1071" s="64" t="s">
        <v>128</v>
      </c>
      <c r="O1071" s="66" t="s">
        <v>42</v>
      </c>
      <c r="P1071" s="66" t="str">
        <f t="shared" si="182"/>
        <v>0..1</v>
      </c>
      <c r="Q1071" s="157" t="s">
        <v>4576</v>
      </c>
      <c r="R1071" s="158" t="s">
        <v>4577</v>
      </c>
      <c r="S1071" s="66" t="s">
        <v>329</v>
      </c>
      <c r="T1071" s="68" t="s">
        <v>163</v>
      </c>
      <c r="U1071" s="62" t="s">
        <v>42</v>
      </c>
      <c r="V1071" s="66" t="s">
        <v>35</v>
      </c>
      <c r="W1071" s="69" t="s">
        <v>35</v>
      </c>
      <c r="X1071" s="38"/>
      <c r="Y1071" s="70" t="s">
        <v>47</v>
      </c>
      <c r="Z1071" s="70" t="s">
        <v>48</v>
      </c>
      <c r="AA1071" s="4"/>
      <c r="AB1071" s="13" t="str">
        <f t="shared" si="178"/>
        <v>/rsm:CrossIndustryInvoice/rsm:SupplyChainTradeTransaction/ram:ApplicableHeaderTradeSettlement/ram:SpecifiedTradePaymentTerms/ram:PayeeTradeParty/ram:SpecifiedLegalOrganization/ram:ID</v>
      </c>
      <c r="AC1071" s="13" t="str">
        <f t="shared" si="179"/>
        <v>/@schemeID</v>
      </c>
      <c r="AD1071" s="14">
        <f>COUNTIFS(R$4:R1071,AB1071)</f>
        <v>1</v>
      </c>
      <c r="AE1071" s="1"/>
      <c r="AF1071" s="61" t="str">
        <f t="shared" si="172"/>
        <v>EXT</v>
      </c>
      <c r="AG1071" s="62">
        <f t="shared" si="173"/>
        <v>7</v>
      </c>
      <c r="AH1071" s="62" t="str">
        <f t="shared" si="174"/>
        <v>0..1</v>
      </c>
      <c r="AI1071" s="97" t="s">
        <v>330</v>
      </c>
      <c r="AJ1071" s="64" t="s">
        <v>3770</v>
      </c>
      <c r="AK1071" s="65" t="s">
        <v>331</v>
      </c>
      <c r="AL1071" s="65" t="s">
        <v>1616</v>
      </c>
      <c r="AM1071" s="65" t="s">
        <v>35</v>
      </c>
      <c r="AN1071" s="64" t="s">
        <v>128</v>
      </c>
      <c r="AO1071" s="66" t="str">
        <f t="shared" si="171"/>
        <v>0..1</v>
      </c>
      <c r="AP1071" s="66" t="str">
        <f t="shared" si="171"/>
        <v>0..1</v>
      </c>
      <c r="AQ1071" s="157" t="str">
        <f t="shared" si="171"/>
        <v>/rsm:CrossIndustryInvoice
/rsm:SupplyChainTradeTransaction
/ram:ApplicableHeaderTradeSettlement
/ram:SpecifiedTradePaymentTerms
/ram:PayeeTradeParty
/ram:SpecifiedLegalOrganization
/ram:ID
/@schemeID</v>
      </c>
      <c r="AR1071" s="158" t="str">
        <f t="shared" si="171"/>
        <v>/rsm:CrossIndustryInvoice/rsm:SupplyChainTradeTransaction/ram:ApplicableHeaderTradeSettlement/ram:SpecifiedTradePaymentTerms/ram:PayeeTradeParty/ram:SpecifiedLegalOrganization/ram:ID/@schemeID</v>
      </c>
      <c r="AS1071" s="66" t="s">
        <v>329</v>
      </c>
      <c r="AT1071" s="68" t="s">
        <v>163</v>
      </c>
      <c r="AU1071" s="62" t="str">
        <f t="shared" si="175"/>
        <v>0..1</v>
      </c>
      <c r="AV1071" s="66" t="s">
        <v>35</v>
      </c>
      <c r="AW1071" s="69" t="s">
        <v>35</v>
      </c>
      <c r="AX1071" s="7"/>
      <c r="AY1071" s="70" t="str">
        <f t="shared" si="176"/>
        <v>EXTENDED</v>
      </c>
      <c r="AZ1071" s="70" t="str">
        <f t="shared" si="176"/>
        <v>EXTENDED FR B2B</v>
      </c>
      <c r="BA1071" s="1"/>
      <c r="BB1071" s="57"/>
      <c r="BE1071"/>
      <c r="BF1071" s="1"/>
      <c r="BG1071" s="1"/>
      <c r="BH1071" s="1"/>
      <c r="BI1071" s="1"/>
      <c r="BJ1071" s="1"/>
      <c r="BK1071" s="1"/>
      <c r="BL1071" s="1"/>
      <c r="BM1071" s="1"/>
      <c r="BN1071" s="1"/>
      <c r="BO1071" s="1"/>
      <c r="BP1071" s="1"/>
      <c r="BQ1071" s="1"/>
      <c r="BR1071" s="1"/>
      <c r="BS1071" s="1"/>
      <c r="BT1071" s="1"/>
      <c r="BU1071" s="1"/>
      <c r="BV1071" s="1"/>
      <c r="BW1071" s="1"/>
      <c r="BX1071" s="1"/>
      <c r="BY1071" s="1"/>
      <c r="BZ1071" s="1"/>
    </row>
    <row r="1072" spans="1:78" s="59" customFormat="1" ht="120" x14ac:dyDescent="0.2">
      <c r="A1072" s="45" t="str">
        <f t="shared" si="180"/>
        <v>EXT</v>
      </c>
      <c r="B1072" s="131" t="s">
        <v>2079</v>
      </c>
      <c r="C1072" s="131"/>
      <c r="D1072" s="215" t="s">
        <v>3431</v>
      </c>
      <c r="E1072" s="61" t="s">
        <v>41</v>
      </c>
      <c r="F1072" s="282" t="e">
        <v>#N/A</v>
      </c>
      <c r="G1072" s="62">
        <f t="shared" si="177"/>
        <v>6</v>
      </c>
      <c r="H1072" s="62" t="s">
        <v>42</v>
      </c>
      <c r="I1072" s="64" t="s">
        <v>3069</v>
      </c>
      <c r="J1072" s="64"/>
      <c r="K1072" s="65"/>
      <c r="L1072" s="65"/>
      <c r="M1072" s="65"/>
      <c r="N1072" s="64"/>
      <c r="O1072" s="66" t="s">
        <v>42</v>
      </c>
      <c r="P1072" s="66" t="str">
        <f t="shared" si="182"/>
        <v>0..1</v>
      </c>
      <c r="Q1072" s="6" t="s">
        <v>4578</v>
      </c>
      <c r="R1072" s="67" t="s">
        <v>4579</v>
      </c>
      <c r="S1072" s="66" t="s">
        <v>73</v>
      </c>
      <c r="T1072" s="68" t="s">
        <v>56</v>
      </c>
      <c r="U1072" s="62" t="s">
        <v>42</v>
      </c>
      <c r="V1072" s="66"/>
      <c r="W1072" s="69"/>
      <c r="X1072" s="38"/>
      <c r="Y1072" s="70" t="s">
        <v>47</v>
      </c>
      <c r="Z1072" s="70" t="s">
        <v>48</v>
      </c>
      <c r="AA1072" s="4"/>
      <c r="AB1072" s="13" t="str">
        <f t="shared" si="178"/>
        <v>/rsm:CrossIndustryInvoice/rsm:SupplyChainTradeTransaction/ram:ApplicableHeaderTradeSettlement/ram:SpecifiedTradePaymentTerms/ram:PayeeTradeParty/ram:SpecifiedLegalOrganization</v>
      </c>
      <c r="AC1072" s="13" t="str">
        <f t="shared" si="179"/>
        <v>/ram:TradingBusinessName</v>
      </c>
      <c r="AD1072" s="14">
        <f>COUNTIFS(R$4:R1072,AB1072)</f>
        <v>1</v>
      </c>
      <c r="AE1072" s="1"/>
      <c r="AF1072" s="61" t="str">
        <f t="shared" si="172"/>
        <v>EXT</v>
      </c>
      <c r="AG1072" s="62">
        <f t="shared" si="173"/>
        <v>6</v>
      </c>
      <c r="AH1072" s="62" t="str">
        <f t="shared" si="174"/>
        <v>0..1</v>
      </c>
      <c r="AI1072" s="64" t="s">
        <v>2112</v>
      </c>
      <c r="AJ1072" s="64"/>
      <c r="AK1072" s="65"/>
      <c r="AL1072" s="65"/>
      <c r="AM1072" s="65"/>
      <c r="AN1072" s="64"/>
      <c r="AO1072" s="66" t="str">
        <f t="shared" si="171"/>
        <v>0..1</v>
      </c>
      <c r="AP1072" s="66" t="str">
        <f t="shared" si="171"/>
        <v>0..1</v>
      </c>
      <c r="AQ1072" s="6" t="str">
        <f t="shared" si="171"/>
        <v>/rsm:CrossIndustryInvoice
/rsm:SupplyChainTradeTransaction
/ram:ApplicableHeaderTradeSettlement
/ram:SpecifiedTradePaymentTerms
/ram:PayeeTradeParty
/ram:SpecifiedLegalOrganization
/ram:TradingBusinessName</v>
      </c>
      <c r="AR1072" s="67" t="str">
        <f t="shared" si="171"/>
        <v>/rsm:CrossIndustryInvoice/rsm:SupplyChainTradeTransaction/ram:ApplicableHeaderTradeSettlement/ram:SpecifiedTradePaymentTerms/ram:PayeeTradeParty/ram:SpecifiedLegalOrganization/ram:TradingBusinessName</v>
      </c>
      <c r="AS1072" s="66" t="s">
        <v>73</v>
      </c>
      <c r="AT1072" s="68" t="s">
        <v>56</v>
      </c>
      <c r="AU1072" s="62" t="str">
        <f t="shared" si="175"/>
        <v>0..1</v>
      </c>
      <c r="AV1072" s="66"/>
      <c r="AW1072" s="69"/>
      <c r="AX1072" s="7"/>
      <c r="AY1072" s="70" t="str">
        <f t="shared" si="176"/>
        <v>EXTENDED</v>
      </c>
      <c r="AZ1072" s="70" t="str">
        <f t="shared" si="176"/>
        <v>EXTENDED FR B2B</v>
      </c>
      <c r="BA1072" s="1"/>
      <c r="BB1072" s="57"/>
      <c r="BE1072"/>
      <c r="BF1072" s="1"/>
      <c r="BG1072" s="1"/>
      <c r="BH1072" s="1"/>
      <c r="BI1072" s="1"/>
      <c r="BJ1072" s="1"/>
      <c r="BK1072" s="1"/>
      <c r="BL1072" s="1"/>
      <c r="BM1072" s="1"/>
      <c r="BN1072" s="1"/>
      <c r="BO1072" s="1"/>
      <c r="BP1072" s="1"/>
      <c r="BQ1072" s="1"/>
      <c r="BR1072" s="1"/>
      <c r="BS1072" s="1"/>
      <c r="BT1072" s="1"/>
      <c r="BU1072" s="1"/>
      <c r="BV1072" s="1"/>
      <c r="BW1072" s="1"/>
      <c r="BX1072" s="1"/>
      <c r="BY1072" s="1"/>
      <c r="BZ1072" s="1"/>
    </row>
    <row r="1073" spans="1:78" s="59" customFormat="1" ht="120" x14ac:dyDescent="0.2">
      <c r="A1073" s="45" t="str">
        <f t="shared" si="180"/>
        <v>EXT</v>
      </c>
      <c r="B1073" s="131" t="s">
        <v>2079</v>
      </c>
      <c r="C1073" s="131"/>
      <c r="D1073" s="215" t="s">
        <v>3431</v>
      </c>
      <c r="E1073" s="162" t="s">
        <v>41</v>
      </c>
      <c r="F1073" s="298" t="e">
        <v>#N/A</v>
      </c>
      <c r="G1073" s="163">
        <f t="shared" si="177"/>
        <v>6</v>
      </c>
      <c r="H1073" s="163" t="s">
        <v>42</v>
      </c>
      <c r="I1073" s="164" t="s">
        <v>4580</v>
      </c>
      <c r="J1073" s="164" t="s">
        <v>3073</v>
      </c>
      <c r="K1073" s="165"/>
      <c r="L1073" s="165"/>
      <c r="M1073" s="165"/>
      <c r="N1073" s="164"/>
      <c r="O1073" s="66" t="s">
        <v>42</v>
      </c>
      <c r="P1073" s="66" t="str">
        <f t="shared" si="182"/>
        <v>0..1</v>
      </c>
      <c r="Q1073" s="167" t="s">
        <v>4581</v>
      </c>
      <c r="R1073" s="168" t="s">
        <v>4582</v>
      </c>
      <c r="S1073" s="166"/>
      <c r="T1073" s="169"/>
      <c r="U1073" s="163" t="s">
        <v>42</v>
      </c>
      <c r="V1073" s="166"/>
      <c r="W1073" s="170"/>
      <c r="X1073" s="38"/>
      <c r="Y1073" s="171" t="s">
        <v>47</v>
      </c>
      <c r="Z1073" s="171" t="s">
        <v>47</v>
      </c>
      <c r="AA1073" s="57"/>
      <c r="AB1073" s="13" t="str">
        <f t="shared" si="178"/>
        <v>/rsm:CrossIndustryInvoice/rsm:SupplyChainTradeTransaction/ram:ApplicableHeaderTradeSettlement/ram:SpecifiedTradePaymentTerms/ram:PayeeTradeParty/ram:SpecifiedLegalOrganization</v>
      </c>
      <c r="AC1073" s="13" t="str">
        <f t="shared" si="179"/>
        <v>/ram:PostalTradeAddress</v>
      </c>
      <c r="AD1073" s="14">
        <f>COUNTIFS(R$4:R1073,AB1073)</f>
        <v>1</v>
      </c>
      <c r="AE1073" s="57"/>
      <c r="AF1073" s="162" t="str">
        <f t="shared" si="172"/>
        <v>EXT</v>
      </c>
      <c r="AG1073" s="163">
        <f t="shared" si="173"/>
        <v>6</v>
      </c>
      <c r="AH1073" s="163" t="str">
        <f t="shared" si="174"/>
        <v>0..1</v>
      </c>
      <c r="AI1073" s="164" t="s">
        <v>1632</v>
      </c>
      <c r="AJ1073" s="164" t="s">
        <v>1633</v>
      </c>
      <c r="AK1073" s="165"/>
      <c r="AL1073" s="165"/>
      <c r="AM1073" s="165"/>
      <c r="AN1073" s="164"/>
      <c r="AO1073" s="66" t="str">
        <f t="shared" si="171"/>
        <v>0..1</v>
      </c>
      <c r="AP1073" s="66" t="str">
        <f t="shared" si="171"/>
        <v>0..1</v>
      </c>
      <c r="AQ1073" s="167" t="str">
        <f t="shared" si="171"/>
        <v>/rsm:CrossIndustryInvoice
/rsm:SupplyChainTradeTransaction
/ram:ApplicableHeaderTradeSettlement
/ram:SpecifiedTradePaymentTerms
/ram:PayeeTradeParty
/ram:SpecifiedLegalOrganization
/ram:PostalTradeAddress</v>
      </c>
      <c r="AR1073" s="168" t="str">
        <f t="shared" ref="AR1073:AR1087" si="183">R1073</f>
        <v>/rsm:CrossIndustryInvoice/rsm:SupplyChainTradeTransaction/ram:ApplicableHeaderTradeSettlement/ram:SpecifiedTradePaymentTerms/ram:PayeeTradeParty/ram:SpecifiedLegalOrganization/ram:PostalTradeAddress</v>
      </c>
      <c r="AS1073" s="166"/>
      <c r="AT1073" s="169"/>
      <c r="AU1073" s="163" t="str">
        <f t="shared" si="175"/>
        <v>0..1</v>
      </c>
      <c r="AV1073" s="166"/>
      <c r="AW1073" s="170"/>
      <c r="AX1073" s="7"/>
      <c r="AY1073" s="171" t="str">
        <f t="shared" si="176"/>
        <v>EXTENDED</v>
      </c>
      <c r="AZ1073" s="171" t="str">
        <f t="shared" si="176"/>
        <v>EXTENDED</v>
      </c>
      <c r="BA1073" s="1"/>
      <c r="BB1073" s="57"/>
      <c r="BE1073"/>
      <c r="BF1073" s="1"/>
      <c r="BG1073" s="1"/>
      <c r="BH1073" s="1"/>
      <c r="BI1073" s="1"/>
      <c r="BJ1073" s="1"/>
      <c r="BK1073" s="1"/>
      <c r="BL1073" s="1"/>
      <c r="BM1073" s="1"/>
      <c r="BN1073" s="1"/>
      <c r="BO1073" s="1"/>
      <c r="BP1073" s="1"/>
      <c r="BQ1073" s="1"/>
      <c r="BR1073" s="1"/>
      <c r="BS1073" s="1"/>
      <c r="BT1073" s="1"/>
      <c r="BU1073" s="1"/>
      <c r="BV1073" s="1"/>
      <c r="BW1073" s="1"/>
      <c r="BX1073" s="1"/>
      <c r="BY1073" s="1"/>
      <c r="BZ1073" s="1"/>
    </row>
    <row r="1074" spans="1:78" s="59" customFormat="1" ht="135" x14ac:dyDescent="0.2">
      <c r="A1074" s="45" t="str">
        <f t="shared" si="180"/>
        <v>EXT</v>
      </c>
      <c r="B1074" s="131" t="s">
        <v>2079</v>
      </c>
      <c r="C1074" s="131"/>
      <c r="D1074" s="215" t="s">
        <v>3431</v>
      </c>
      <c r="E1074" s="61" t="s">
        <v>41</v>
      </c>
      <c r="F1074" s="282" t="e">
        <v>#N/A</v>
      </c>
      <c r="G1074" s="62">
        <f t="shared" si="177"/>
        <v>7</v>
      </c>
      <c r="H1074" s="62" t="s">
        <v>42</v>
      </c>
      <c r="I1074" s="64" t="s">
        <v>1634</v>
      </c>
      <c r="J1074" s="64" t="s">
        <v>1635</v>
      </c>
      <c r="K1074" s="65" t="s">
        <v>1636</v>
      </c>
      <c r="L1074" s="65"/>
      <c r="M1074" s="65"/>
      <c r="N1074" s="64"/>
      <c r="O1074" s="66" t="s">
        <v>42</v>
      </c>
      <c r="P1074" s="66" t="str">
        <f t="shared" si="182"/>
        <v>0..1</v>
      </c>
      <c r="Q1074" s="6" t="s">
        <v>4583</v>
      </c>
      <c r="R1074" s="67" t="s">
        <v>4584</v>
      </c>
      <c r="S1074" s="66" t="s">
        <v>73</v>
      </c>
      <c r="T1074" s="68" t="s">
        <v>56</v>
      </c>
      <c r="U1074" s="62" t="s">
        <v>42</v>
      </c>
      <c r="V1074" s="66"/>
      <c r="W1074" s="69"/>
      <c r="X1074" s="38"/>
      <c r="Y1074" s="70" t="s">
        <v>47</v>
      </c>
      <c r="Z1074" s="70" t="s">
        <v>47</v>
      </c>
      <c r="AA1074" s="57"/>
      <c r="AB1074" s="13" t="str">
        <f t="shared" si="178"/>
        <v>/rsm:CrossIndustryInvoice/rsm:SupplyChainTradeTransaction/ram:ApplicableHeaderTradeSettlement/ram:SpecifiedTradePaymentTerms/ram:PayeeTradeParty/ram:SpecifiedLegalOrganization/ram:PostalTradeAddress</v>
      </c>
      <c r="AC1074" s="13" t="str">
        <f t="shared" si="179"/>
        <v>/ram:PostcodeCode</v>
      </c>
      <c r="AD1074" s="14">
        <f>COUNTIFS(R$4:R1074,AB1074)</f>
        <v>1</v>
      </c>
      <c r="AE1074" s="57"/>
      <c r="AF1074" s="61" t="str">
        <f t="shared" si="172"/>
        <v>EXT</v>
      </c>
      <c r="AG1074" s="62">
        <f t="shared" si="173"/>
        <v>7</v>
      </c>
      <c r="AH1074" s="62" t="str">
        <f t="shared" si="174"/>
        <v>0..1</v>
      </c>
      <c r="AI1074" s="64" t="s">
        <v>2544</v>
      </c>
      <c r="AJ1074" s="64"/>
      <c r="AK1074" s="65"/>
      <c r="AL1074" s="65"/>
      <c r="AM1074" s="65"/>
      <c r="AN1074" s="64"/>
      <c r="AO1074" s="66" t="str">
        <f t="shared" ref="AO1074:AR1137" si="184">O1074</f>
        <v>0..1</v>
      </c>
      <c r="AP1074" s="66" t="str">
        <f t="shared" si="184"/>
        <v>0..1</v>
      </c>
      <c r="AQ1074" s="6" t="str">
        <f t="shared" si="184"/>
        <v>/rsm:CrossIndustryInvoice
/rsm:SupplyChainTradeTransaction
/ram:ApplicableHeaderTradeSettlement
/ram:SpecifiedTradePaymentTerms
/ram:PayeeTradeParty
/ram:SpecifiedLegalOrganization
/ram:PostalTradeAddress
/ram:PostcodeCode</v>
      </c>
      <c r="AR1074" s="67" t="str">
        <f t="shared" si="183"/>
        <v>/rsm:CrossIndustryInvoice/rsm:SupplyChainTradeTransaction/ram:ApplicableHeaderTradeSettlement/ram:SpecifiedTradePaymentTerms/ram:PayeeTradeParty/ram:SpecifiedLegalOrganization/ram:PostalTradeAddress/ram:PostcodeCode</v>
      </c>
      <c r="AS1074" s="66" t="s">
        <v>73</v>
      </c>
      <c r="AT1074" s="68" t="s">
        <v>56</v>
      </c>
      <c r="AU1074" s="62" t="str">
        <f t="shared" si="175"/>
        <v>0..1</v>
      </c>
      <c r="AV1074" s="66"/>
      <c r="AW1074" s="69"/>
      <c r="AX1074" s="7"/>
      <c r="AY1074" s="70" t="str">
        <f t="shared" si="176"/>
        <v>EXTENDED</v>
      </c>
      <c r="AZ1074" s="70" t="str">
        <f t="shared" si="176"/>
        <v>EXTENDED</v>
      </c>
      <c r="BA1074" s="1"/>
      <c r="BB1074" s="57"/>
      <c r="BE1074"/>
      <c r="BF1074" s="1"/>
      <c r="BG1074" s="1"/>
      <c r="BH1074" s="1"/>
      <c r="BI1074" s="1"/>
      <c r="BJ1074" s="1"/>
      <c r="BK1074" s="1"/>
      <c r="BL1074" s="1"/>
      <c r="BM1074" s="1"/>
      <c r="BN1074" s="1"/>
      <c r="BO1074" s="1"/>
      <c r="BP1074" s="1"/>
      <c r="BQ1074" s="1"/>
      <c r="BR1074" s="1"/>
      <c r="BS1074" s="1"/>
      <c r="BT1074" s="1"/>
      <c r="BU1074" s="1"/>
      <c r="BV1074" s="1"/>
      <c r="BW1074" s="1"/>
      <c r="BX1074" s="1"/>
      <c r="BY1074" s="1"/>
      <c r="BZ1074" s="1"/>
    </row>
    <row r="1075" spans="1:78" s="59" customFormat="1" ht="135" x14ac:dyDescent="0.2">
      <c r="A1075" s="45" t="str">
        <f t="shared" si="180"/>
        <v>EXT</v>
      </c>
      <c r="B1075" s="131" t="s">
        <v>2079</v>
      </c>
      <c r="C1075" s="131"/>
      <c r="D1075" s="215" t="s">
        <v>3431</v>
      </c>
      <c r="E1075" s="61" t="s">
        <v>41</v>
      </c>
      <c r="F1075" s="282" t="e">
        <v>#N/A</v>
      </c>
      <c r="G1075" s="62">
        <f t="shared" si="177"/>
        <v>7</v>
      </c>
      <c r="H1075" s="62" t="s">
        <v>42</v>
      </c>
      <c r="I1075" s="64" t="s">
        <v>1640</v>
      </c>
      <c r="J1075" s="64" t="s">
        <v>1641</v>
      </c>
      <c r="K1075" s="65" t="s">
        <v>1642</v>
      </c>
      <c r="L1075" s="65"/>
      <c r="M1075" s="65"/>
      <c r="N1075" s="64"/>
      <c r="O1075" s="66" t="s">
        <v>42</v>
      </c>
      <c r="P1075" s="66" t="str">
        <f t="shared" si="182"/>
        <v>0..1</v>
      </c>
      <c r="Q1075" s="6" t="s">
        <v>4585</v>
      </c>
      <c r="R1075" s="67" t="s">
        <v>4586</v>
      </c>
      <c r="S1075" s="66" t="s">
        <v>73</v>
      </c>
      <c r="T1075" s="68" t="s">
        <v>56</v>
      </c>
      <c r="U1075" s="62" t="s">
        <v>42</v>
      </c>
      <c r="V1075" s="66"/>
      <c r="W1075" s="69"/>
      <c r="X1075" s="38"/>
      <c r="Y1075" s="70" t="s">
        <v>47</v>
      </c>
      <c r="Z1075" s="70" t="s">
        <v>47</v>
      </c>
      <c r="AA1075" s="57"/>
      <c r="AB1075" s="13" t="str">
        <f t="shared" si="178"/>
        <v>/rsm:CrossIndustryInvoice/rsm:SupplyChainTradeTransaction/ram:ApplicableHeaderTradeSettlement/ram:SpecifiedTradePaymentTerms/ram:PayeeTradeParty/ram:SpecifiedLegalOrganization/ram:PostalTradeAddress</v>
      </c>
      <c r="AC1075" s="13" t="str">
        <f t="shared" si="179"/>
        <v>/ram:LineOne</v>
      </c>
      <c r="AD1075" s="14">
        <f>COUNTIFS(R$4:R1075,AB1075)</f>
        <v>1</v>
      </c>
      <c r="AE1075" s="57"/>
      <c r="AF1075" s="61" t="str">
        <f t="shared" si="172"/>
        <v>EXT</v>
      </c>
      <c r="AG1075" s="62">
        <f t="shared" si="173"/>
        <v>7</v>
      </c>
      <c r="AH1075" s="62" t="str">
        <f t="shared" si="174"/>
        <v>0..1</v>
      </c>
      <c r="AI1075" s="64" t="s">
        <v>2547</v>
      </c>
      <c r="AJ1075" s="64"/>
      <c r="AK1075" s="65"/>
      <c r="AL1075" s="65"/>
      <c r="AM1075" s="65"/>
      <c r="AN1075" s="64"/>
      <c r="AO1075" s="66" t="str">
        <f t="shared" si="184"/>
        <v>0..1</v>
      </c>
      <c r="AP1075" s="66" t="str">
        <f t="shared" si="184"/>
        <v>0..1</v>
      </c>
      <c r="AQ1075" s="6" t="str">
        <f t="shared" si="184"/>
        <v>/rsm:CrossIndustryInvoice
/rsm:SupplyChainTradeTransaction
/ram:ApplicableHeaderTradeSettlement
/ram:SpecifiedTradePaymentTerms
/ram:PayeeTradeParty
/ram:SpecifiedLegalOrganization
/ram:PostalTradeAddress
/ram:LineOne</v>
      </c>
      <c r="AR1075" s="67" t="str">
        <f t="shared" si="183"/>
        <v>/rsm:CrossIndustryInvoice/rsm:SupplyChainTradeTransaction/ram:ApplicableHeaderTradeSettlement/ram:SpecifiedTradePaymentTerms/ram:PayeeTradeParty/ram:SpecifiedLegalOrganization/ram:PostalTradeAddress/ram:LineOne</v>
      </c>
      <c r="AS1075" s="66" t="s">
        <v>73</v>
      </c>
      <c r="AT1075" s="68" t="s">
        <v>56</v>
      </c>
      <c r="AU1075" s="62" t="str">
        <f t="shared" si="175"/>
        <v>0..1</v>
      </c>
      <c r="AV1075" s="66"/>
      <c r="AW1075" s="69"/>
      <c r="AX1075" s="7"/>
      <c r="AY1075" s="70" t="str">
        <f t="shared" si="176"/>
        <v>EXTENDED</v>
      </c>
      <c r="AZ1075" s="70" t="str">
        <f t="shared" si="176"/>
        <v>EXTENDED</v>
      </c>
      <c r="BA1075" s="1"/>
      <c r="BB1075" s="57"/>
      <c r="BE1075"/>
      <c r="BF1075" s="1"/>
      <c r="BG1075" s="1"/>
      <c r="BH1075" s="1"/>
      <c r="BI1075" s="1"/>
      <c r="BJ1075" s="1"/>
      <c r="BK1075" s="1"/>
      <c r="BL1075" s="1"/>
      <c r="BM1075" s="1"/>
      <c r="BN1075" s="1"/>
      <c r="BO1075" s="1"/>
      <c r="BP1075" s="1"/>
      <c r="BQ1075" s="1"/>
      <c r="BR1075" s="1"/>
      <c r="BS1075" s="1"/>
      <c r="BT1075" s="1"/>
      <c r="BU1075" s="1"/>
      <c r="BV1075" s="1"/>
      <c r="BW1075" s="1"/>
      <c r="BX1075" s="1"/>
      <c r="BY1075" s="1"/>
      <c r="BZ1075" s="1"/>
    </row>
    <row r="1076" spans="1:78" s="59" customFormat="1" ht="135" x14ac:dyDescent="0.2">
      <c r="A1076" s="45" t="str">
        <f t="shared" si="180"/>
        <v>EXT</v>
      </c>
      <c r="B1076" s="131" t="s">
        <v>2079</v>
      </c>
      <c r="C1076" s="131"/>
      <c r="D1076" s="215" t="s">
        <v>3431</v>
      </c>
      <c r="E1076" s="61" t="s">
        <v>41</v>
      </c>
      <c r="F1076" s="282" t="e">
        <v>#N/A</v>
      </c>
      <c r="G1076" s="62">
        <f t="shared" si="177"/>
        <v>7</v>
      </c>
      <c r="H1076" s="62" t="s">
        <v>42</v>
      </c>
      <c r="I1076" s="64" t="s">
        <v>1646</v>
      </c>
      <c r="J1076" s="64" t="s">
        <v>1647</v>
      </c>
      <c r="K1076" s="65"/>
      <c r="L1076" s="65"/>
      <c r="M1076" s="65"/>
      <c r="N1076" s="64"/>
      <c r="O1076" s="66" t="s">
        <v>42</v>
      </c>
      <c r="P1076" s="66" t="str">
        <f t="shared" si="182"/>
        <v>0..1</v>
      </c>
      <c r="Q1076" s="6" t="s">
        <v>4587</v>
      </c>
      <c r="R1076" s="67" t="s">
        <v>4588</v>
      </c>
      <c r="S1076" s="66" t="s">
        <v>73</v>
      </c>
      <c r="T1076" s="68" t="s">
        <v>56</v>
      </c>
      <c r="U1076" s="62" t="s">
        <v>42</v>
      </c>
      <c r="V1076" s="66"/>
      <c r="W1076" s="69"/>
      <c r="X1076" s="38"/>
      <c r="Y1076" s="70" t="s">
        <v>47</v>
      </c>
      <c r="Z1076" s="70" t="s">
        <v>47</v>
      </c>
      <c r="AA1076" s="57"/>
      <c r="AB1076" s="13" t="str">
        <f t="shared" si="178"/>
        <v>/rsm:CrossIndustryInvoice/rsm:SupplyChainTradeTransaction/ram:ApplicableHeaderTradeSettlement/ram:SpecifiedTradePaymentTerms/ram:PayeeTradeParty/ram:SpecifiedLegalOrganization/ram:PostalTradeAddress</v>
      </c>
      <c r="AC1076" s="13" t="str">
        <f t="shared" si="179"/>
        <v>/ram:LineTwo</v>
      </c>
      <c r="AD1076" s="14">
        <f>COUNTIFS(R$4:R1076,AB1076)</f>
        <v>1</v>
      </c>
      <c r="AE1076" s="57"/>
      <c r="AF1076" s="61" t="str">
        <f t="shared" si="172"/>
        <v>EXT</v>
      </c>
      <c r="AG1076" s="62">
        <f t="shared" si="173"/>
        <v>7</v>
      </c>
      <c r="AH1076" s="62" t="str">
        <f t="shared" si="174"/>
        <v>0..1</v>
      </c>
      <c r="AI1076" s="64" t="s">
        <v>2550</v>
      </c>
      <c r="AJ1076" s="64"/>
      <c r="AK1076" s="65"/>
      <c r="AL1076" s="65"/>
      <c r="AM1076" s="65"/>
      <c r="AN1076" s="64"/>
      <c r="AO1076" s="66" t="str">
        <f t="shared" si="184"/>
        <v>0..1</v>
      </c>
      <c r="AP1076" s="66" t="str">
        <f t="shared" si="184"/>
        <v>0..1</v>
      </c>
      <c r="AQ1076" s="6" t="str">
        <f t="shared" si="184"/>
        <v>/rsm:CrossIndustryInvoice
/rsm:SupplyChainTradeTransaction
/ram:ApplicableHeaderTradeSettlement
/ram:SpecifiedTradePaymentTerms
/ram:PayeeTradeParty
/ram:SpecifiedLegalOrganization
/ram:PostalTradeAddress
/ram:LineTwo</v>
      </c>
      <c r="AR1076" s="67" t="str">
        <f t="shared" si="183"/>
        <v>/rsm:CrossIndustryInvoice/rsm:SupplyChainTradeTransaction/ram:ApplicableHeaderTradeSettlement/ram:SpecifiedTradePaymentTerms/ram:PayeeTradeParty/ram:SpecifiedLegalOrganization/ram:PostalTradeAddress/ram:LineTwo</v>
      </c>
      <c r="AS1076" s="66" t="s">
        <v>73</v>
      </c>
      <c r="AT1076" s="68" t="s">
        <v>56</v>
      </c>
      <c r="AU1076" s="62" t="str">
        <f t="shared" si="175"/>
        <v>0..1</v>
      </c>
      <c r="AV1076" s="66"/>
      <c r="AW1076" s="69"/>
      <c r="AX1076" s="7"/>
      <c r="AY1076" s="70" t="str">
        <f t="shared" si="176"/>
        <v>EXTENDED</v>
      </c>
      <c r="AZ1076" s="70" t="str">
        <f t="shared" si="176"/>
        <v>EXTENDED</v>
      </c>
      <c r="BA1076" s="1"/>
      <c r="BB1076" s="57"/>
      <c r="BE1076"/>
      <c r="BF1076" s="1"/>
      <c r="BG1076" s="1"/>
      <c r="BH1076" s="1"/>
      <c r="BI1076" s="1"/>
      <c r="BJ1076" s="1"/>
      <c r="BK1076" s="1"/>
      <c r="BL1076" s="1"/>
      <c r="BM1076" s="1"/>
      <c r="BN1076" s="1"/>
      <c r="BO1076" s="1"/>
      <c r="BP1076" s="1"/>
      <c r="BQ1076" s="1"/>
      <c r="BR1076" s="1"/>
      <c r="BS1076" s="1"/>
      <c r="BT1076" s="1"/>
      <c r="BU1076" s="1"/>
      <c r="BV1076" s="1"/>
      <c r="BW1076" s="1"/>
      <c r="BX1076" s="1"/>
      <c r="BY1076" s="1"/>
      <c r="BZ1076" s="1"/>
    </row>
    <row r="1077" spans="1:78" s="59" customFormat="1" ht="135" x14ac:dyDescent="0.2">
      <c r="A1077" s="45" t="str">
        <f t="shared" si="180"/>
        <v>EXT</v>
      </c>
      <c r="B1077" s="131" t="s">
        <v>2079</v>
      </c>
      <c r="C1077" s="131"/>
      <c r="D1077" s="215" t="s">
        <v>3431</v>
      </c>
      <c r="E1077" s="61" t="s">
        <v>41</v>
      </c>
      <c r="F1077" s="282" t="e">
        <v>#N/A</v>
      </c>
      <c r="G1077" s="62">
        <f t="shared" si="177"/>
        <v>7</v>
      </c>
      <c r="H1077" s="62" t="s">
        <v>42</v>
      </c>
      <c r="I1077" s="64" t="s">
        <v>1651</v>
      </c>
      <c r="J1077" s="64" t="s">
        <v>1647</v>
      </c>
      <c r="K1077" s="65"/>
      <c r="L1077" s="65"/>
      <c r="M1077" s="65"/>
      <c r="N1077" s="64"/>
      <c r="O1077" s="66" t="s">
        <v>42</v>
      </c>
      <c r="P1077" s="66" t="str">
        <f t="shared" si="182"/>
        <v>0..1</v>
      </c>
      <c r="Q1077" s="6" t="s">
        <v>4589</v>
      </c>
      <c r="R1077" s="67" t="s">
        <v>4590</v>
      </c>
      <c r="S1077" s="66" t="s">
        <v>73</v>
      </c>
      <c r="T1077" s="68" t="s">
        <v>56</v>
      </c>
      <c r="U1077" s="62" t="s">
        <v>42</v>
      </c>
      <c r="V1077" s="66"/>
      <c r="W1077" s="69"/>
      <c r="X1077" s="38"/>
      <c r="Y1077" s="70" t="s">
        <v>47</v>
      </c>
      <c r="Z1077" s="70" t="s">
        <v>47</v>
      </c>
      <c r="AA1077" s="190"/>
      <c r="AB1077" s="13" t="str">
        <f t="shared" si="178"/>
        <v>/rsm:CrossIndustryInvoice/rsm:SupplyChainTradeTransaction/ram:ApplicableHeaderTradeSettlement/ram:SpecifiedTradePaymentTerms/ram:PayeeTradeParty/ram:SpecifiedLegalOrganization/ram:PostalTradeAddress</v>
      </c>
      <c r="AC1077" s="13" t="str">
        <f t="shared" si="179"/>
        <v>/ram:LineThree</v>
      </c>
      <c r="AD1077" s="14">
        <f>COUNTIFS(R$4:R1077,AB1077)</f>
        <v>1</v>
      </c>
      <c r="AE1077" s="11"/>
      <c r="AF1077" s="61" t="str">
        <f t="shared" si="172"/>
        <v>EXT</v>
      </c>
      <c r="AG1077" s="62">
        <f t="shared" si="173"/>
        <v>7</v>
      </c>
      <c r="AH1077" s="62" t="str">
        <f t="shared" si="174"/>
        <v>0..1</v>
      </c>
      <c r="AI1077" s="64" t="s">
        <v>2553</v>
      </c>
      <c r="AJ1077" s="64"/>
      <c r="AK1077" s="65"/>
      <c r="AL1077" s="65"/>
      <c r="AM1077" s="65"/>
      <c r="AN1077" s="64"/>
      <c r="AO1077" s="66" t="str">
        <f t="shared" si="184"/>
        <v>0..1</v>
      </c>
      <c r="AP1077" s="66" t="str">
        <f t="shared" si="184"/>
        <v>0..1</v>
      </c>
      <c r="AQ1077" s="6" t="str">
        <f t="shared" si="184"/>
        <v>/rsm:CrossIndustryInvoice
/rsm:SupplyChainTradeTransaction
/ram:ApplicableHeaderTradeSettlement
/ram:SpecifiedTradePaymentTerms
/ram:PayeeTradeParty
/ram:SpecifiedLegalOrganization
/ram:PostalTradeAddress
/ram:LineThree</v>
      </c>
      <c r="AR1077" s="67" t="str">
        <f t="shared" si="183"/>
        <v>/rsm:CrossIndustryInvoice/rsm:SupplyChainTradeTransaction/ram:ApplicableHeaderTradeSettlement/ram:SpecifiedTradePaymentTerms/ram:PayeeTradeParty/ram:SpecifiedLegalOrganization/ram:PostalTradeAddress/ram:LineThree</v>
      </c>
      <c r="AS1077" s="66" t="s">
        <v>73</v>
      </c>
      <c r="AT1077" s="68" t="s">
        <v>56</v>
      </c>
      <c r="AU1077" s="62" t="str">
        <f t="shared" si="175"/>
        <v>0..1</v>
      </c>
      <c r="AV1077" s="66"/>
      <c r="AW1077" s="69"/>
      <c r="AX1077" s="7"/>
      <c r="AY1077" s="70" t="str">
        <f t="shared" si="176"/>
        <v>EXTENDED</v>
      </c>
      <c r="AZ1077" s="70" t="str">
        <f t="shared" si="176"/>
        <v>EXTENDED</v>
      </c>
      <c r="BA1077" s="1"/>
      <c r="BB1077" s="57"/>
      <c r="BE1077"/>
      <c r="BF1077" s="1"/>
      <c r="BG1077" s="1"/>
      <c r="BH1077" s="1"/>
      <c r="BI1077" s="1"/>
      <c r="BJ1077" s="1"/>
      <c r="BK1077" s="1"/>
      <c r="BL1077" s="1"/>
      <c r="BM1077" s="1"/>
      <c r="BN1077" s="1"/>
      <c r="BO1077" s="1"/>
      <c r="BP1077" s="1"/>
      <c r="BQ1077" s="1"/>
      <c r="BR1077" s="1"/>
      <c r="BS1077" s="1"/>
      <c r="BT1077" s="1"/>
      <c r="BU1077" s="1"/>
      <c r="BV1077" s="1"/>
      <c r="BW1077" s="1"/>
      <c r="BX1077" s="1"/>
      <c r="BY1077" s="1"/>
      <c r="BZ1077" s="1"/>
    </row>
    <row r="1078" spans="1:78" s="59" customFormat="1" ht="135" x14ac:dyDescent="0.2">
      <c r="A1078" s="45" t="str">
        <f t="shared" si="180"/>
        <v>EXT</v>
      </c>
      <c r="B1078" s="131" t="s">
        <v>2079</v>
      </c>
      <c r="C1078" s="131"/>
      <c r="D1078" s="215" t="s">
        <v>3431</v>
      </c>
      <c r="E1078" s="61" t="s">
        <v>41</v>
      </c>
      <c r="F1078" s="282" t="e">
        <v>#N/A</v>
      </c>
      <c r="G1078" s="62">
        <f t="shared" si="177"/>
        <v>7</v>
      </c>
      <c r="H1078" s="62" t="s">
        <v>42</v>
      </c>
      <c r="I1078" s="64" t="s">
        <v>1655</v>
      </c>
      <c r="J1078" s="64" t="s">
        <v>1931</v>
      </c>
      <c r="K1078" s="65"/>
      <c r="L1078" s="65"/>
      <c r="M1078" s="65"/>
      <c r="N1078" s="64"/>
      <c r="O1078" s="66" t="s">
        <v>42</v>
      </c>
      <c r="P1078" s="66" t="str">
        <f t="shared" si="182"/>
        <v>0..1</v>
      </c>
      <c r="Q1078" s="6" t="s">
        <v>4591</v>
      </c>
      <c r="R1078" s="67" t="s">
        <v>4592</v>
      </c>
      <c r="S1078" s="66" t="s">
        <v>73</v>
      </c>
      <c r="T1078" s="68" t="s">
        <v>56</v>
      </c>
      <c r="U1078" s="62" t="s">
        <v>42</v>
      </c>
      <c r="V1078" s="66"/>
      <c r="W1078" s="69"/>
      <c r="X1078" s="38"/>
      <c r="Y1078" s="70" t="s">
        <v>47</v>
      </c>
      <c r="Z1078" s="70" t="s">
        <v>47</v>
      </c>
      <c r="AA1078" s="190"/>
      <c r="AB1078" s="13" t="str">
        <f t="shared" si="178"/>
        <v>/rsm:CrossIndustryInvoice/rsm:SupplyChainTradeTransaction/ram:ApplicableHeaderTradeSettlement/ram:SpecifiedTradePaymentTerms/ram:PayeeTradeParty/ram:SpecifiedLegalOrganization/ram:PostalTradeAddress</v>
      </c>
      <c r="AC1078" s="13" t="str">
        <f t="shared" si="179"/>
        <v>/ram:CityName</v>
      </c>
      <c r="AD1078" s="14">
        <f>COUNTIFS(R$4:R1078,AB1078)</f>
        <v>1</v>
      </c>
      <c r="AE1078" s="11"/>
      <c r="AF1078" s="61" t="str">
        <f t="shared" si="172"/>
        <v>EXT</v>
      </c>
      <c r="AG1078" s="62">
        <f t="shared" si="173"/>
        <v>7</v>
      </c>
      <c r="AH1078" s="62" t="str">
        <f t="shared" si="174"/>
        <v>0..1</v>
      </c>
      <c r="AI1078" s="64" t="s">
        <v>2893</v>
      </c>
      <c r="AJ1078" s="64"/>
      <c r="AK1078" s="65"/>
      <c r="AL1078" s="65"/>
      <c r="AM1078" s="65"/>
      <c r="AN1078" s="64"/>
      <c r="AO1078" s="66" t="str">
        <f t="shared" si="184"/>
        <v>0..1</v>
      </c>
      <c r="AP1078" s="66" t="str">
        <f t="shared" si="184"/>
        <v>0..1</v>
      </c>
      <c r="AQ1078" s="6" t="str">
        <f t="shared" si="184"/>
        <v>/rsm:CrossIndustryInvoice
/rsm:SupplyChainTradeTransaction
/ram:ApplicableHeaderTradeSettlement
/ram:SpecifiedTradePaymentTerms
/ram:PayeeTradeParty
/ram:SpecifiedLegalOrganization
/ram:PostalTradeAddress
/ram:CityName</v>
      </c>
      <c r="AR1078" s="67" t="str">
        <f t="shared" si="183"/>
        <v>/rsm:CrossIndustryInvoice/rsm:SupplyChainTradeTransaction/ram:ApplicableHeaderTradeSettlement/ram:SpecifiedTradePaymentTerms/ram:PayeeTradeParty/ram:SpecifiedLegalOrganization/ram:PostalTradeAddress/ram:CityName</v>
      </c>
      <c r="AS1078" s="66" t="s">
        <v>73</v>
      </c>
      <c r="AT1078" s="68" t="s">
        <v>56</v>
      </c>
      <c r="AU1078" s="62" t="str">
        <f t="shared" si="175"/>
        <v>0..1</v>
      </c>
      <c r="AV1078" s="66"/>
      <c r="AW1078" s="69"/>
      <c r="AX1078" s="7"/>
      <c r="AY1078" s="70" t="str">
        <f t="shared" si="176"/>
        <v>EXTENDED</v>
      </c>
      <c r="AZ1078" s="70" t="str">
        <f t="shared" si="176"/>
        <v>EXTENDED</v>
      </c>
      <c r="BA1078" s="1"/>
      <c r="BB1078" s="57"/>
      <c r="BE1078"/>
      <c r="BF1078" s="1"/>
      <c r="BG1078" s="1"/>
      <c r="BH1078" s="1"/>
      <c r="BI1078" s="1"/>
      <c r="BJ1078" s="1"/>
      <c r="BK1078" s="1"/>
      <c r="BL1078" s="1"/>
      <c r="BM1078" s="1"/>
      <c r="BN1078" s="1"/>
      <c r="BO1078" s="1"/>
      <c r="BP1078" s="1"/>
      <c r="BQ1078" s="1"/>
      <c r="BR1078" s="1"/>
      <c r="BS1078" s="1"/>
      <c r="BT1078" s="1"/>
      <c r="BU1078" s="1"/>
      <c r="BV1078" s="1"/>
      <c r="BW1078" s="1"/>
      <c r="BX1078" s="1"/>
      <c r="BY1078" s="1"/>
      <c r="BZ1078" s="1"/>
    </row>
    <row r="1079" spans="1:78" s="59" customFormat="1" ht="135" x14ac:dyDescent="0.2">
      <c r="A1079" s="45" t="str">
        <f t="shared" si="180"/>
        <v>EXT</v>
      </c>
      <c r="B1079" s="131" t="s">
        <v>2079</v>
      </c>
      <c r="C1079" s="131"/>
      <c r="D1079" s="215" t="s">
        <v>3431</v>
      </c>
      <c r="E1079" s="61" t="s">
        <v>41</v>
      </c>
      <c r="F1079" s="282" t="e">
        <v>#N/A</v>
      </c>
      <c r="G1079" s="62">
        <f t="shared" si="177"/>
        <v>7</v>
      </c>
      <c r="H1079" s="62" t="s">
        <v>32</v>
      </c>
      <c r="I1079" s="64" t="s">
        <v>1660</v>
      </c>
      <c r="J1079" s="64" t="s">
        <v>1661</v>
      </c>
      <c r="K1079" s="65" t="s">
        <v>480</v>
      </c>
      <c r="L1079" s="65"/>
      <c r="M1079" s="65"/>
      <c r="N1079" s="64"/>
      <c r="O1079" s="66" t="s">
        <v>32</v>
      </c>
      <c r="P1079" s="66" t="str">
        <f t="shared" si="182"/>
        <v>1..1</v>
      </c>
      <c r="Q1079" s="6" t="s">
        <v>4593</v>
      </c>
      <c r="R1079" s="67" t="s">
        <v>4594</v>
      </c>
      <c r="S1079" s="66" t="s">
        <v>131</v>
      </c>
      <c r="T1079" s="68" t="s">
        <v>56</v>
      </c>
      <c r="U1079" s="62" t="s">
        <v>42</v>
      </c>
      <c r="V1079" s="66"/>
      <c r="W1079" s="69"/>
      <c r="X1079" s="38"/>
      <c r="Y1079" s="70" t="s">
        <v>47</v>
      </c>
      <c r="Z1079" s="70" t="s">
        <v>47</v>
      </c>
      <c r="AA1079" s="190"/>
      <c r="AB1079" s="13" t="str">
        <f t="shared" si="178"/>
        <v>/rsm:CrossIndustryInvoice/rsm:SupplyChainTradeTransaction/ram:ApplicableHeaderTradeSettlement/ram:SpecifiedTradePaymentTerms/ram:PayeeTradeParty/ram:SpecifiedLegalOrganization/ram:PostalTradeAddress</v>
      </c>
      <c r="AC1079" s="13" t="str">
        <f t="shared" si="179"/>
        <v>/ram:CountryID</v>
      </c>
      <c r="AD1079" s="14">
        <f>COUNTIFS(R$4:R1079,AB1079)</f>
        <v>1</v>
      </c>
      <c r="AE1079" s="11"/>
      <c r="AF1079" s="61" t="str">
        <f t="shared" si="172"/>
        <v>EXT</v>
      </c>
      <c r="AG1079" s="62">
        <f t="shared" si="173"/>
        <v>7</v>
      </c>
      <c r="AH1079" s="62" t="str">
        <f t="shared" si="174"/>
        <v>1..1</v>
      </c>
      <c r="AI1079" s="64" t="s">
        <v>2559</v>
      </c>
      <c r="AJ1079" s="64"/>
      <c r="AK1079" s="65"/>
      <c r="AL1079" s="65"/>
      <c r="AM1079" s="65"/>
      <c r="AN1079" s="64"/>
      <c r="AO1079" s="66" t="str">
        <f t="shared" si="184"/>
        <v>1..1</v>
      </c>
      <c r="AP1079" s="66" t="str">
        <f t="shared" si="184"/>
        <v>1..1</v>
      </c>
      <c r="AQ1079" s="6" t="str">
        <f t="shared" si="184"/>
        <v>/rsm:CrossIndustryInvoice
/rsm:SupplyChainTradeTransaction
/ram:ApplicableHeaderTradeSettlement
/ram:SpecifiedTradePaymentTerms
/ram:PayeeTradeParty
/ram:SpecifiedLegalOrganization
/ram:PostalTradeAddress
/ram:CountryID</v>
      </c>
      <c r="AR1079" s="67" t="str">
        <f t="shared" si="183"/>
        <v>/rsm:CrossIndustryInvoice/rsm:SupplyChainTradeTransaction/ram:ApplicableHeaderTradeSettlement/ram:SpecifiedTradePaymentTerms/ram:PayeeTradeParty/ram:SpecifiedLegalOrganization/ram:PostalTradeAddress/ram:CountryID</v>
      </c>
      <c r="AS1079" s="66" t="s">
        <v>131</v>
      </c>
      <c r="AT1079" s="68" t="s">
        <v>56</v>
      </c>
      <c r="AU1079" s="62" t="str">
        <f t="shared" si="175"/>
        <v>0..1</v>
      </c>
      <c r="AV1079" s="66"/>
      <c r="AW1079" s="69"/>
      <c r="AX1079" s="7"/>
      <c r="AY1079" s="70" t="str">
        <f t="shared" si="176"/>
        <v>EXTENDED</v>
      </c>
      <c r="AZ1079" s="70" t="str">
        <f t="shared" si="176"/>
        <v>EXTENDED</v>
      </c>
      <c r="BA1079" s="1"/>
      <c r="BB1079" s="57"/>
      <c r="BE1079"/>
      <c r="BF1079" s="1"/>
      <c r="BG1079" s="1"/>
      <c r="BH1079" s="1"/>
      <c r="BI1079" s="1"/>
      <c r="BJ1079" s="1"/>
      <c r="BK1079" s="1"/>
      <c r="BL1079" s="1"/>
      <c r="BM1079" s="1"/>
      <c r="BN1079" s="1"/>
      <c r="BO1079" s="1"/>
      <c r="BP1079" s="1"/>
      <c r="BQ1079" s="1"/>
      <c r="BR1079" s="1"/>
      <c r="BS1079" s="1"/>
      <c r="BT1079" s="1"/>
      <c r="BU1079" s="1"/>
      <c r="BV1079" s="1"/>
      <c r="BW1079" s="1"/>
      <c r="BX1079" s="1"/>
      <c r="BY1079" s="1"/>
      <c r="BZ1079" s="1"/>
    </row>
    <row r="1080" spans="1:78" s="59" customFormat="1" ht="135" x14ac:dyDescent="0.2">
      <c r="A1080" s="45" t="str">
        <f t="shared" si="180"/>
        <v>EXT</v>
      </c>
      <c r="B1080" s="131" t="s">
        <v>2079</v>
      </c>
      <c r="C1080" s="131"/>
      <c r="D1080" s="215" t="s">
        <v>3431</v>
      </c>
      <c r="E1080" s="61" t="s">
        <v>41</v>
      </c>
      <c r="F1080" s="282" t="e">
        <v>#N/A</v>
      </c>
      <c r="G1080" s="62">
        <f t="shared" si="177"/>
        <v>7</v>
      </c>
      <c r="H1080" s="62"/>
      <c r="I1080" s="64" t="s">
        <v>1666</v>
      </c>
      <c r="J1080" s="64" t="s">
        <v>1667</v>
      </c>
      <c r="K1080" s="65" t="s">
        <v>1668</v>
      </c>
      <c r="L1080" s="65"/>
      <c r="M1080" s="65" t="s">
        <v>35</v>
      </c>
      <c r="N1080" s="64" t="s">
        <v>70</v>
      </c>
      <c r="O1080" s="66" t="s">
        <v>42</v>
      </c>
      <c r="P1080" s="66" t="str">
        <f t="shared" si="182"/>
        <v>0..1</v>
      </c>
      <c r="Q1080" s="6" t="s">
        <v>4595</v>
      </c>
      <c r="R1080" s="67" t="s">
        <v>4596</v>
      </c>
      <c r="S1080" s="66" t="s">
        <v>73</v>
      </c>
      <c r="T1080" s="68" t="s">
        <v>56</v>
      </c>
      <c r="U1080" s="62" t="s">
        <v>62</v>
      </c>
      <c r="V1080" s="66"/>
      <c r="W1080" s="69" t="s">
        <v>35</v>
      </c>
      <c r="X1080" s="38"/>
      <c r="Y1080" s="70" t="s">
        <v>47</v>
      </c>
      <c r="Z1080" s="70" t="s">
        <v>47</v>
      </c>
      <c r="AA1080" s="190"/>
      <c r="AB1080" s="13" t="str">
        <f t="shared" si="178"/>
        <v>/rsm:CrossIndustryInvoice/rsm:SupplyChainTradeTransaction/ram:ApplicableHeaderTradeSettlement/ram:SpecifiedTradePaymentTerms/ram:PayeeTradeParty/ram:SpecifiedLegalOrganization/ram:PostalTradeAddress</v>
      </c>
      <c r="AC1080" s="13" t="str">
        <f t="shared" si="179"/>
        <v>/ram:CountrySubDivisionName</v>
      </c>
      <c r="AD1080" s="14">
        <f>COUNTIFS(R$4:R1080,AB1080)</f>
        <v>1</v>
      </c>
      <c r="AE1080" s="11"/>
      <c r="AF1080" s="61" t="str">
        <f t="shared" si="172"/>
        <v>EXT</v>
      </c>
      <c r="AG1080" s="62">
        <f t="shared" si="173"/>
        <v>7</v>
      </c>
      <c r="AH1080" s="62">
        <f t="shared" si="174"/>
        <v>0</v>
      </c>
      <c r="AI1080" s="64" t="s">
        <v>2898</v>
      </c>
      <c r="AJ1080" s="64" t="s">
        <v>1671</v>
      </c>
      <c r="AK1080" s="65" t="s">
        <v>1672</v>
      </c>
      <c r="AL1080" s="65"/>
      <c r="AM1080" s="65" t="s">
        <v>35</v>
      </c>
      <c r="AN1080" s="64" t="s">
        <v>78</v>
      </c>
      <c r="AO1080" s="66" t="str">
        <f t="shared" si="184"/>
        <v>0..1</v>
      </c>
      <c r="AP1080" s="66" t="str">
        <f t="shared" si="184"/>
        <v>0..1</v>
      </c>
      <c r="AQ1080" s="6" t="str">
        <f t="shared" si="184"/>
        <v>/rsm:CrossIndustryInvoice
/rsm:SupplyChainTradeTransaction
/ram:ApplicableHeaderTradeSettlement
/ram:SpecifiedTradePaymentTerms
/ram:PayeeTradeParty
/ram:SpecifiedLegalOrganization
/ram:PostalTradeAddress
/ram:CountrySubDivisionName</v>
      </c>
      <c r="AR1080" s="67" t="str">
        <f t="shared" si="183"/>
        <v>/rsm:CrossIndustryInvoice/rsm:SupplyChainTradeTransaction/ram:ApplicableHeaderTradeSettlement/ram:SpecifiedTradePaymentTerms/ram:PayeeTradeParty/ram:SpecifiedLegalOrganization/ram:PostalTradeAddress/ram:CountrySubDivisionName</v>
      </c>
      <c r="AS1080" s="66" t="s">
        <v>73</v>
      </c>
      <c r="AT1080" s="68" t="s">
        <v>56</v>
      </c>
      <c r="AU1080" s="62" t="str">
        <f t="shared" si="175"/>
        <v>0..n</v>
      </c>
      <c r="AV1080" s="66"/>
      <c r="AW1080" s="69" t="s">
        <v>35</v>
      </c>
      <c r="AX1080" s="7"/>
      <c r="AY1080" s="70" t="str">
        <f t="shared" si="176"/>
        <v>EXTENDED</v>
      </c>
      <c r="AZ1080" s="70" t="str">
        <f t="shared" si="176"/>
        <v>EXTENDED</v>
      </c>
      <c r="BA1080" s="1"/>
      <c r="BB1080" s="57"/>
      <c r="BE1080"/>
      <c r="BF1080" s="1"/>
      <c r="BG1080" s="1"/>
      <c r="BH1080" s="1"/>
      <c r="BI1080" s="1"/>
      <c r="BJ1080" s="1"/>
      <c r="BK1080" s="1"/>
      <c r="BL1080" s="1"/>
      <c r="BM1080" s="1"/>
      <c r="BN1080" s="1"/>
      <c r="BO1080" s="1"/>
      <c r="BP1080" s="1"/>
      <c r="BQ1080" s="1"/>
      <c r="BR1080" s="1"/>
      <c r="BS1080" s="1"/>
      <c r="BT1080" s="1"/>
      <c r="BU1080" s="1"/>
      <c r="BV1080" s="1"/>
      <c r="BW1080" s="1"/>
      <c r="BX1080" s="1"/>
      <c r="BY1080" s="1"/>
      <c r="BZ1080" s="1"/>
    </row>
    <row r="1081" spans="1:78" s="59" customFormat="1" ht="105" x14ac:dyDescent="0.2">
      <c r="A1081" s="45" t="str">
        <f t="shared" si="180"/>
        <v>EXT</v>
      </c>
      <c r="B1081" s="131" t="s">
        <v>2079</v>
      </c>
      <c r="C1081" s="131"/>
      <c r="D1081" s="215" t="s">
        <v>3431</v>
      </c>
      <c r="E1081" s="140" t="s">
        <v>41</v>
      </c>
      <c r="F1081" s="296" t="e">
        <v>#N/A</v>
      </c>
      <c r="G1081" s="141">
        <f t="shared" si="177"/>
        <v>5</v>
      </c>
      <c r="H1081" s="141" t="s">
        <v>42</v>
      </c>
      <c r="I1081" s="248" t="s">
        <v>4597</v>
      </c>
      <c r="J1081" s="243"/>
      <c r="K1081" s="244"/>
      <c r="L1081" s="244"/>
      <c r="M1081" s="244"/>
      <c r="N1081" s="243"/>
      <c r="O1081" s="245" t="s">
        <v>62</v>
      </c>
      <c r="P1081" s="245" t="str">
        <f t="shared" si="182"/>
        <v>0..n</v>
      </c>
      <c r="Q1081" s="142" t="s">
        <v>4598</v>
      </c>
      <c r="R1081" s="143" t="s">
        <v>4599</v>
      </c>
      <c r="S1081" s="245" t="s">
        <v>35</v>
      </c>
      <c r="T1081" s="246" t="s">
        <v>56</v>
      </c>
      <c r="U1081" s="141" t="s">
        <v>62</v>
      </c>
      <c r="V1081" s="245"/>
      <c r="W1081" s="247"/>
      <c r="X1081" s="38"/>
      <c r="Y1081" s="144" t="s">
        <v>47</v>
      </c>
      <c r="Z1081" s="144" t="s">
        <v>48</v>
      </c>
      <c r="AA1081" s="4"/>
      <c r="AB1081" s="13" t="str">
        <f t="shared" si="178"/>
        <v>/rsm:CrossIndustryInvoice/rsm:SupplyChainTradeTransaction/ram:ApplicableHeaderTradeSettlement/ram:SpecifiedTradePaymentTerms/ram:PayeeTradeParty</v>
      </c>
      <c r="AC1081" s="13" t="str">
        <f t="shared" si="179"/>
        <v>/ram:DefinedTradeContact</v>
      </c>
      <c r="AD1081" s="14">
        <f>COUNTIFS(R$4:R1081,AB1081)</f>
        <v>1</v>
      </c>
      <c r="AE1081" s="1"/>
      <c r="AF1081" s="140" t="str">
        <f t="shared" si="172"/>
        <v>EXT</v>
      </c>
      <c r="AG1081" s="141">
        <f t="shared" si="173"/>
        <v>5</v>
      </c>
      <c r="AH1081" s="141" t="str">
        <f t="shared" si="174"/>
        <v>0..1</v>
      </c>
      <c r="AI1081" s="248" t="s">
        <v>3917</v>
      </c>
      <c r="AJ1081" s="243"/>
      <c r="AK1081" s="244"/>
      <c r="AL1081" s="244"/>
      <c r="AM1081" s="244"/>
      <c r="AN1081" s="243"/>
      <c r="AO1081" s="245" t="str">
        <f t="shared" si="184"/>
        <v>0..n</v>
      </c>
      <c r="AP1081" s="245" t="str">
        <f t="shared" si="184"/>
        <v>0..n</v>
      </c>
      <c r="AQ1081" s="142" t="str">
        <f t="shared" si="184"/>
        <v>/rsm:CrossIndustryInvoice
/rsm:SupplyChainTradeTransaction
/ram:ApplicableHeaderTradeSettlement
/ram:SpecifiedTradePaymentTerms
/ram:PayeeTradeParty
/ram:DefinedTradeContact</v>
      </c>
      <c r="AR1081" s="143" t="str">
        <f t="shared" si="183"/>
        <v>/rsm:CrossIndustryInvoice/rsm:SupplyChainTradeTransaction/ram:ApplicableHeaderTradeSettlement/ram:SpecifiedTradePaymentTerms/ram:PayeeTradeParty/ram:DefinedTradeContact</v>
      </c>
      <c r="AS1081" s="245" t="s">
        <v>35</v>
      </c>
      <c r="AT1081" s="246" t="s">
        <v>56</v>
      </c>
      <c r="AU1081" s="141" t="str">
        <f t="shared" si="175"/>
        <v>0..n</v>
      </c>
      <c r="AV1081" s="245"/>
      <c r="AW1081" s="247"/>
      <c r="AX1081" s="7"/>
      <c r="AY1081" s="144" t="str">
        <f t="shared" si="176"/>
        <v>EXTENDED</v>
      </c>
      <c r="AZ1081" s="144" t="str">
        <f t="shared" si="176"/>
        <v>EXTENDED FR B2B</v>
      </c>
      <c r="BA1081" s="1"/>
      <c r="BB1081" s="57"/>
      <c r="BE1081"/>
      <c r="BF1081" s="1"/>
      <c r="BG1081" s="1"/>
      <c r="BH1081" s="1"/>
      <c r="BI1081" s="1"/>
      <c r="BJ1081" s="1"/>
      <c r="BK1081" s="1"/>
      <c r="BL1081" s="1"/>
      <c r="BM1081" s="1"/>
      <c r="BN1081" s="1"/>
      <c r="BO1081" s="1"/>
      <c r="BP1081" s="1"/>
      <c r="BQ1081" s="1"/>
      <c r="BR1081" s="1"/>
      <c r="BS1081" s="1"/>
      <c r="BT1081" s="1"/>
      <c r="BU1081" s="1"/>
      <c r="BV1081" s="1"/>
      <c r="BW1081" s="1"/>
      <c r="BX1081" s="1"/>
      <c r="BY1081" s="1"/>
      <c r="BZ1081" s="1"/>
    </row>
    <row r="1082" spans="1:78" s="59" customFormat="1" ht="120" x14ac:dyDescent="0.2">
      <c r="A1082" s="45" t="str">
        <f t="shared" si="180"/>
        <v>EXT</v>
      </c>
      <c r="B1082" s="131" t="s">
        <v>2079</v>
      </c>
      <c r="C1082" s="131"/>
      <c r="D1082" s="215" t="s">
        <v>3431</v>
      </c>
      <c r="E1082" s="61" t="s">
        <v>41</v>
      </c>
      <c r="F1082" s="282" t="e">
        <v>#N/A</v>
      </c>
      <c r="G1082" s="62">
        <f t="shared" si="177"/>
        <v>6</v>
      </c>
      <c r="H1082" s="62" t="s">
        <v>42</v>
      </c>
      <c r="I1082" s="64" t="s">
        <v>2142</v>
      </c>
      <c r="J1082" s="64"/>
      <c r="K1082" s="65"/>
      <c r="L1082" s="65"/>
      <c r="M1082" s="65"/>
      <c r="N1082" s="64"/>
      <c r="O1082" s="66" t="s">
        <v>42</v>
      </c>
      <c r="P1082" s="66" t="str">
        <f t="shared" si="182"/>
        <v>0..1</v>
      </c>
      <c r="Q1082" s="6" t="s">
        <v>4600</v>
      </c>
      <c r="R1082" s="67" t="s">
        <v>4601</v>
      </c>
      <c r="S1082" s="66" t="s">
        <v>73</v>
      </c>
      <c r="T1082" s="68" t="s">
        <v>56</v>
      </c>
      <c r="U1082" s="62" t="s">
        <v>42</v>
      </c>
      <c r="V1082" s="66"/>
      <c r="W1082" s="69"/>
      <c r="X1082" s="38"/>
      <c r="Y1082" s="70" t="s">
        <v>47</v>
      </c>
      <c r="Z1082" s="70" t="s">
        <v>48</v>
      </c>
      <c r="AA1082" s="4"/>
      <c r="AB1082" s="13" t="str">
        <f t="shared" si="178"/>
        <v>/rsm:CrossIndustryInvoice/rsm:SupplyChainTradeTransaction/ram:ApplicableHeaderTradeSettlement/ram:SpecifiedTradePaymentTerms/ram:PayeeTradeParty/ram:DefinedTradeContact</v>
      </c>
      <c r="AC1082" s="13" t="str">
        <f t="shared" si="179"/>
        <v>/ram:PersonName</v>
      </c>
      <c r="AD1082" s="14">
        <f>COUNTIFS(R$4:R1082,AB1082)</f>
        <v>1</v>
      </c>
      <c r="AE1082" s="1"/>
      <c r="AF1082" s="61" t="str">
        <f t="shared" si="172"/>
        <v>EXT</v>
      </c>
      <c r="AG1082" s="62">
        <f t="shared" si="173"/>
        <v>6</v>
      </c>
      <c r="AH1082" s="62" t="str">
        <f t="shared" si="174"/>
        <v>0..1</v>
      </c>
      <c r="AI1082" s="64" t="s">
        <v>3920</v>
      </c>
      <c r="AJ1082" s="64"/>
      <c r="AK1082" s="65"/>
      <c r="AL1082" s="65"/>
      <c r="AM1082" s="65"/>
      <c r="AN1082" s="64"/>
      <c r="AO1082" s="66" t="str">
        <f t="shared" si="184"/>
        <v>0..1</v>
      </c>
      <c r="AP1082" s="66" t="str">
        <f t="shared" si="184"/>
        <v>0..1</v>
      </c>
      <c r="AQ1082" s="6" t="str">
        <f t="shared" si="184"/>
        <v>/rsm:CrossIndustryInvoice
/rsm:SupplyChainTradeTransaction
/ram:ApplicableHeaderTradeSettlement
/ram:SpecifiedTradePaymentTerms
/ram:PayeeTradeParty
/ram:DefinedTradeContact
/ram:PersonName</v>
      </c>
      <c r="AR1082" s="67" t="str">
        <f t="shared" si="183"/>
        <v>/rsm:CrossIndustryInvoice/rsm:SupplyChainTradeTransaction/ram:ApplicableHeaderTradeSettlement/ram:SpecifiedTradePaymentTerms/ram:PayeeTradeParty/ram:DefinedTradeContact/ram:PersonName</v>
      </c>
      <c r="AS1082" s="66" t="s">
        <v>73</v>
      </c>
      <c r="AT1082" s="68" t="s">
        <v>56</v>
      </c>
      <c r="AU1082" s="62" t="str">
        <f t="shared" si="175"/>
        <v>0..1</v>
      </c>
      <c r="AV1082" s="66"/>
      <c r="AW1082" s="69"/>
      <c r="AX1082" s="7"/>
      <c r="AY1082" s="70" t="str">
        <f t="shared" si="176"/>
        <v>EXTENDED</v>
      </c>
      <c r="AZ1082" s="70" t="str">
        <f t="shared" si="176"/>
        <v>EXTENDED FR B2B</v>
      </c>
      <c r="BA1082" s="1"/>
      <c r="BB1082" s="57"/>
      <c r="BE1082"/>
      <c r="BF1082" s="1"/>
      <c r="BG1082" s="1"/>
      <c r="BH1082" s="1"/>
      <c r="BI1082" s="1"/>
      <c r="BJ1082" s="1"/>
      <c r="BK1082" s="1"/>
      <c r="BL1082" s="1"/>
      <c r="BM1082" s="1"/>
      <c r="BN1082" s="1"/>
      <c r="BO1082" s="1"/>
      <c r="BP1082" s="1"/>
      <c r="BQ1082" s="1"/>
      <c r="BR1082" s="1"/>
      <c r="BS1082" s="1"/>
      <c r="BT1082" s="1"/>
      <c r="BU1082" s="1"/>
      <c r="BV1082" s="1"/>
      <c r="BW1082" s="1"/>
      <c r="BX1082" s="1"/>
      <c r="BY1082" s="1"/>
      <c r="BZ1082" s="1"/>
    </row>
    <row r="1083" spans="1:78" s="59" customFormat="1" ht="120" x14ac:dyDescent="0.2">
      <c r="A1083" s="45" t="str">
        <f t="shared" si="180"/>
        <v>EXT</v>
      </c>
      <c r="B1083" s="131" t="s">
        <v>2079</v>
      </c>
      <c r="C1083" s="131"/>
      <c r="D1083" s="215" t="s">
        <v>3431</v>
      </c>
      <c r="E1083" s="61" t="s">
        <v>41</v>
      </c>
      <c r="F1083" s="282" t="e">
        <v>#N/A</v>
      </c>
      <c r="G1083" s="62">
        <f t="shared" si="177"/>
        <v>6</v>
      </c>
      <c r="H1083" s="62" t="s">
        <v>42</v>
      </c>
      <c r="I1083" s="64" t="s">
        <v>2146</v>
      </c>
      <c r="J1083" s="64"/>
      <c r="K1083" s="65"/>
      <c r="L1083" s="65"/>
      <c r="M1083" s="65"/>
      <c r="N1083" s="64"/>
      <c r="O1083" s="66" t="s">
        <v>42</v>
      </c>
      <c r="P1083" s="66" t="str">
        <f t="shared" si="182"/>
        <v>0..1</v>
      </c>
      <c r="Q1083" s="6" t="s">
        <v>4602</v>
      </c>
      <c r="R1083" s="67" t="s">
        <v>4603</v>
      </c>
      <c r="S1083" s="66" t="s">
        <v>73</v>
      </c>
      <c r="T1083" s="68" t="s">
        <v>56</v>
      </c>
      <c r="U1083" s="62" t="s">
        <v>42</v>
      </c>
      <c r="V1083" s="66"/>
      <c r="W1083" s="69"/>
      <c r="X1083" s="38"/>
      <c r="Y1083" s="70" t="s">
        <v>47</v>
      </c>
      <c r="Z1083" s="70" t="s">
        <v>48</v>
      </c>
      <c r="AA1083" s="4"/>
      <c r="AB1083" s="13" t="str">
        <f t="shared" si="178"/>
        <v>/rsm:CrossIndustryInvoice/rsm:SupplyChainTradeTransaction/ram:ApplicableHeaderTradeSettlement/ram:SpecifiedTradePaymentTerms/ram:PayeeTradeParty/ram:DefinedTradeContact</v>
      </c>
      <c r="AC1083" s="13" t="str">
        <f t="shared" si="179"/>
        <v>/ram:DepartmentName</v>
      </c>
      <c r="AD1083" s="14">
        <f>COUNTIFS(R$4:R1083,AB1083)</f>
        <v>1</v>
      </c>
      <c r="AE1083" s="1"/>
      <c r="AF1083" s="61" t="str">
        <f t="shared" si="172"/>
        <v>EXT</v>
      </c>
      <c r="AG1083" s="62">
        <f t="shared" si="173"/>
        <v>6</v>
      </c>
      <c r="AH1083" s="62" t="str">
        <f t="shared" si="174"/>
        <v>0..1</v>
      </c>
      <c r="AI1083" s="64" t="s">
        <v>3920</v>
      </c>
      <c r="AJ1083" s="64"/>
      <c r="AK1083" s="65"/>
      <c r="AL1083" s="65"/>
      <c r="AM1083" s="65"/>
      <c r="AN1083" s="64"/>
      <c r="AO1083" s="66" t="str">
        <f t="shared" si="184"/>
        <v>0..1</v>
      </c>
      <c r="AP1083" s="66" t="str">
        <f t="shared" si="184"/>
        <v>0..1</v>
      </c>
      <c r="AQ1083" s="6" t="str">
        <f t="shared" si="184"/>
        <v>/rsm:CrossIndustryInvoice
/rsm:SupplyChainTradeTransaction
/ram:ApplicableHeaderTradeSettlement
/ram:SpecifiedTradePaymentTerms
/ram:PayeeTradeParty
/ram:DefinedTradeContact
/ram:DepartmentName</v>
      </c>
      <c r="AR1083" s="67" t="str">
        <f t="shared" si="183"/>
        <v>/rsm:CrossIndustryInvoice/rsm:SupplyChainTradeTransaction/ram:ApplicableHeaderTradeSettlement/ram:SpecifiedTradePaymentTerms/ram:PayeeTradeParty/ram:DefinedTradeContact/ram:DepartmentName</v>
      </c>
      <c r="AS1083" s="66" t="s">
        <v>73</v>
      </c>
      <c r="AT1083" s="68" t="s">
        <v>56</v>
      </c>
      <c r="AU1083" s="62" t="str">
        <f t="shared" si="175"/>
        <v>0..1</v>
      </c>
      <c r="AV1083" s="66"/>
      <c r="AW1083" s="69"/>
      <c r="AX1083" s="7"/>
      <c r="AY1083" s="70" t="str">
        <f t="shared" si="176"/>
        <v>EXTENDED</v>
      </c>
      <c r="AZ1083" s="70" t="str">
        <f t="shared" si="176"/>
        <v>EXTENDED FR B2B</v>
      </c>
      <c r="BA1083" s="1"/>
      <c r="BB1083" s="57"/>
      <c r="BE1083"/>
      <c r="BF1083" s="1"/>
      <c r="BG1083" s="1"/>
      <c r="BH1083" s="1"/>
      <c r="BI1083" s="1"/>
      <c r="BJ1083" s="1"/>
      <c r="BK1083" s="1"/>
      <c r="BL1083" s="1"/>
      <c r="BM1083" s="1"/>
      <c r="BN1083" s="1"/>
      <c r="BO1083" s="1"/>
      <c r="BP1083" s="1"/>
      <c r="BQ1083" s="1"/>
      <c r="BR1083" s="1"/>
      <c r="BS1083" s="1"/>
      <c r="BT1083" s="1"/>
      <c r="BU1083" s="1"/>
      <c r="BV1083" s="1"/>
      <c r="BW1083" s="1"/>
      <c r="BX1083" s="1"/>
      <c r="BY1083" s="1"/>
      <c r="BZ1083" s="1"/>
    </row>
    <row r="1084" spans="1:78" s="59" customFormat="1" ht="120" x14ac:dyDescent="0.2">
      <c r="A1084" s="45" t="str">
        <f>IF(LEFT(E1084,2)="BG","NO",IF(LEN(E1084)-LEN(SUBSTITUTE(E1084,"-",""))&gt;1,"NO",IF(E1084="EXT","EXT","YES")))</f>
        <v>EXT</v>
      </c>
      <c r="B1084" s="131" t="s">
        <v>2079</v>
      </c>
      <c r="C1084" s="131"/>
      <c r="D1084" s="215" t="s">
        <v>3431</v>
      </c>
      <c r="E1084" s="61" t="s">
        <v>41</v>
      </c>
      <c r="F1084" s="282" t="e">
        <v>#N/A</v>
      </c>
      <c r="G1084" s="62">
        <f t="shared" si="177"/>
        <v>6</v>
      </c>
      <c r="H1084" s="62" t="s">
        <v>42</v>
      </c>
      <c r="I1084" s="64" t="s">
        <v>2907</v>
      </c>
      <c r="J1084" s="64"/>
      <c r="K1084" s="65" t="s">
        <v>938</v>
      </c>
      <c r="L1084" s="65"/>
      <c r="M1084" s="65" t="s">
        <v>35</v>
      </c>
      <c r="N1084" s="64"/>
      <c r="O1084" s="66" t="s">
        <v>42</v>
      </c>
      <c r="P1084" s="66" t="str">
        <f>O1084</f>
        <v>0..1</v>
      </c>
      <c r="Q1084" s="6" t="s">
        <v>4604</v>
      </c>
      <c r="R1084" s="67" t="s">
        <v>4605</v>
      </c>
      <c r="S1084" s="66" t="s">
        <v>131</v>
      </c>
      <c r="T1084" s="68" t="s">
        <v>56</v>
      </c>
      <c r="U1084" s="62" t="s">
        <v>42</v>
      </c>
      <c r="V1084" s="66"/>
      <c r="W1084" s="69" t="s">
        <v>35</v>
      </c>
      <c r="X1084" s="38"/>
      <c r="Y1084" s="70" t="s">
        <v>47</v>
      </c>
      <c r="Z1084" s="70" t="s">
        <v>48</v>
      </c>
      <c r="AA1084" s="57"/>
      <c r="AB1084" s="13" t="str">
        <f>IF(ISERROR(FIND("/",R1084)),R1084,LEFT(R1084,FIND(CHAR(1),SUBSTITUTE(R1084,"/",CHAR(1),LEN(R1084)-LEN(SUBSTITUTE(R1084,"/",""))))-1))</f>
        <v>/rsm:CrossIndustryInvoice/rsm:SupplyChainTradeTransaction/ram:ApplicableHeaderTradeSettlement/ram:SpecifiedTradePaymentTerms/ram:PayeeTradeParty/ram:DefinedTradeContact</v>
      </c>
      <c r="AC1084" s="13" t="str">
        <f>IF(ISERROR(FIND("/",R1084)),R1084,MID(R1084, FIND(CHAR(1),SUBSTITUTE(R1084,"/",CHAR(1), LEN(R1084)-LEN(SUBSTITUTE(R1084,"/","")))), LEN(R1084)))</f>
        <v>/ram:TypeCode</v>
      </c>
      <c r="AD1084" s="14">
        <f>COUNTIFS(R$4:R1084,AB1084)</f>
        <v>1</v>
      </c>
      <c r="AE1084" s="57"/>
      <c r="AF1084" s="61" t="str">
        <f t="shared" si="172"/>
        <v>EXT</v>
      </c>
      <c r="AG1084" s="62">
        <f t="shared" si="173"/>
        <v>6</v>
      </c>
      <c r="AH1084" s="62" t="str">
        <f t="shared" si="174"/>
        <v>0..1</v>
      </c>
      <c r="AI1084" s="64" t="s">
        <v>2910</v>
      </c>
      <c r="AJ1084" s="64"/>
      <c r="AK1084" s="65" t="s">
        <v>942</v>
      </c>
      <c r="AL1084" s="65"/>
      <c r="AM1084" s="65" t="s">
        <v>35</v>
      </c>
      <c r="AN1084" s="64"/>
      <c r="AO1084" s="66" t="str">
        <f t="shared" si="184"/>
        <v>0..1</v>
      </c>
      <c r="AP1084" s="66" t="str">
        <f t="shared" si="184"/>
        <v>0..1</v>
      </c>
      <c r="AQ1084" s="6" t="str">
        <f t="shared" si="184"/>
        <v>/rsm:CrossIndustryInvoice
/rsm:SupplyChainTradeTransaction
/ram:ApplicableHeaderTradeSettlement
/ram:SpecifiedTradePaymentTerms
/ram:PayeeTradeParty
/ram:DefinedTradeContact
/ram:TypeCode</v>
      </c>
      <c r="AR1084" s="67" t="str">
        <f t="shared" si="183"/>
        <v>/rsm:CrossIndustryInvoice/rsm:SupplyChainTradeTransaction/ram:ApplicableHeaderTradeSettlement/ram:SpecifiedTradePaymentTerms/ram:PayeeTradeParty/ram:DefinedTradeContact/ram:TypeCode</v>
      </c>
      <c r="AS1084" s="66" t="s">
        <v>131</v>
      </c>
      <c r="AT1084" s="68" t="s">
        <v>56</v>
      </c>
      <c r="AU1084" s="62" t="str">
        <f t="shared" si="175"/>
        <v>0..1</v>
      </c>
      <c r="AV1084" s="66"/>
      <c r="AW1084" s="69" t="s">
        <v>35</v>
      </c>
      <c r="AX1084" s="7"/>
      <c r="AY1084" s="70" t="str">
        <f t="shared" si="176"/>
        <v>EXTENDED</v>
      </c>
      <c r="AZ1084" s="70" t="str">
        <f t="shared" si="176"/>
        <v>EXTENDED FR B2B</v>
      </c>
      <c r="BA1084" s="1"/>
      <c r="BB1084" s="57"/>
      <c r="BE1084"/>
      <c r="BF1084" s="1"/>
      <c r="BG1084" s="1"/>
      <c r="BH1084" s="1"/>
      <c r="BI1084" s="1"/>
      <c r="BJ1084" s="1"/>
      <c r="BK1084" s="1"/>
      <c r="BL1084" s="1"/>
      <c r="BM1084" s="1"/>
      <c r="BN1084" s="1"/>
      <c r="BO1084" s="1"/>
      <c r="BP1084" s="1"/>
      <c r="BQ1084" s="1"/>
      <c r="BR1084" s="1"/>
      <c r="BS1084" s="1"/>
      <c r="BT1084" s="1"/>
      <c r="BU1084" s="1"/>
      <c r="BV1084" s="1"/>
      <c r="BW1084" s="1"/>
      <c r="BX1084" s="1"/>
      <c r="BY1084" s="1"/>
      <c r="BZ1084" s="1"/>
    </row>
    <row r="1085" spans="1:78" s="59" customFormat="1" ht="120" x14ac:dyDescent="0.2">
      <c r="A1085" s="45" t="str">
        <f t="shared" ref="A1085:A1104" si="185">IF(LEFT(E1085,2)="BG","NO",IF(LEN(E1085)-LEN(SUBSTITUTE(E1085,"-",""))&gt;1,"NO",IF(E1085="EXT","EXT","YES")))</f>
        <v>EXT</v>
      </c>
      <c r="B1085" s="131" t="s">
        <v>2079</v>
      </c>
      <c r="C1085" s="131"/>
      <c r="D1085" s="215" t="s">
        <v>3431</v>
      </c>
      <c r="E1085" s="61" t="s">
        <v>41</v>
      </c>
      <c r="F1085" s="282" t="e">
        <v>#N/A</v>
      </c>
      <c r="G1085" s="62">
        <f t="shared" si="177"/>
        <v>6</v>
      </c>
      <c r="H1085" s="62" t="s">
        <v>42</v>
      </c>
      <c r="I1085" s="193" t="s">
        <v>2153</v>
      </c>
      <c r="J1085" s="64"/>
      <c r="K1085" s="65"/>
      <c r="L1085" s="65"/>
      <c r="M1085" s="65"/>
      <c r="N1085" s="64"/>
      <c r="O1085" s="66" t="s">
        <v>42</v>
      </c>
      <c r="P1085" s="66" t="str">
        <f t="shared" ref="P1085:P1104" si="186">O1085</f>
        <v>0..1</v>
      </c>
      <c r="Q1085" s="6" t="s">
        <v>4606</v>
      </c>
      <c r="R1085" s="67" t="s">
        <v>4607</v>
      </c>
      <c r="S1085" s="66"/>
      <c r="T1085" s="68"/>
      <c r="U1085" s="62" t="s">
        <v>42</v>
      </c>
      <c r="V1085" s="66"/>
      <c r="W1085" s="69"/>
      <c r="X1085" s="38"/>
      <c r="Y1085" s="70" t="s">
        <v>47</v>
      </c>
      <c r="Z1085" s="70" t="s">
        <v>48</v>
      </c>
      <c r="AA1085" s="4"/>
      <c r="AB1085" s="13" t="str">
        <f t="shared" ref="AB1085:AB1104" si="187">IF(ISERROR(FIND("/",R1085)),R1085,LEFT(R1085,FIND(CHAR(1),SUBSTITUTE(R1085,"/",CHAR(1),LEN(R1085)-LEN(SUBSTITUTE(R1085,"/",""))))-1))</f>
        <v>/rsm:CrossIndustryInvoice/rsm:SupplyChainTradeTransaction/ram:ApplicableHeaderTradeSettlement/ram:SpecifiedTradePaymentTerms/ram:PayeeTradeParty/ram:DefinedTradeContact</v>
      </c>
      <c r="AC1085" s="13" t="str">
        <f t="shared" ref="AC1085:AC1104" si="188">IF(ISERROR(FIND("/",R1085)),R1085,MID(R1085, FIND(CHAR(1),SUBSTITUTE(R1085,"/",CHAR(1), LEN(R1085)-LEN(SUBSTITUTE(R1085,"/","")))), LEN(R1085)))</f>
        <v>/ram:TelephoneUniversalCommunication</v>
      </c>
      <c r="AD1085" s="14">
        <f>COUNTIFS(R$4:R1085,AB1085)</f>
        <v>1</v>
      </c>
      <c r="AE1085" s="1"/>
      <c r="AF1085" s="61" t="str">
        <f t="shared" si="172"/>
        <v>EXT</v>
      </c>
      <c r="AG1085" s="62">
        <f t="shared" si="173"/>
        <v>6</v>
      </c>
      <c r="AH1085" s="62" t="str">
        <f t="shared" si="174"/>
        <v>0..1</v>
      </c>
      <c r="AI1085" s="193" t="s">
        <v>946</v>
      </c>
      <c r="AJ1085" s="64"/>
      <c r="AK1085" s="65"/>
      <c r="AL1085" s="65"/>
      <c r="AM1085" s="65"/>
      <c r="AN1085" s="64"/>
      <c r="AO1085" s="66" t="str">
        <f t="shared" si="184"/>
        <v>0..1</v>
      </c>
      <c r="AP1085" s="66" t="str">
        <f t="shared" si="184"/>
        <v>0..1</v>
      </c>
      <c r="AQ1085" s="6" t="str">
        <f t="shared" si="184"/>
        <v>/rsm:CrossIndustryInvoice
/rsm:SupplyChainTradeTransaction
/ram:ApplicableHeaderTradeSettlement
/ram:SpecifiedTradePaymentTerms
/ram:PayeeTradeParty
/ram:DefinedTradeContact
/ram:TelephoneUniversalCommunication</v>
      </c>
      <c r="AR1085" s="67" t="str">
        <f t="shared" si="183"/>
        <v>/rsm:CrossIndustryInvoice/rsm:SupplyChainTradeTransaction/ram:ApplicableHeaderTradeSettlement/ram:SpecifiedTradePaymentTerms/ram:PayeeTradeParty/ram:DefinedTradeContact/ram:TelephoneUniversalCommunication</v>
      </c>
      <c r="AS1085" s="66"/>
      <c r="AT1085" s="68"/>
      <c r="AU1085" s="62" t="str">
        <f t="shared" si="175"/>
        <v>0..1</v>
      </c>
      <c r="AV1085" s="66"/>
      <c r="AW1085" s="69"/>
      <c r="AX1085" s="7"/>
      <c r="AY1085" s="70" t="str">
        <f t="shared" si="176"/>
        <v>EXTENDED</v>
      </c>
      <c r="AZ1085" s="70" t="str">
        <f t="shared" si="176"/>
        <v>EXTENDED FR B2B</v>
      </c>
      <c r="BA1085" s="1"/>
      <c r="BB1085" s="57"/>
      <c r="BE1085"/>
      <c r="BF1085" s="1"/>
      <c r="BG1085" s="1"/>
      <c r="BH1085" s="1"/>
      <c r="BI1085" s="1"/>
      <c r="BJ1085" s="1"/>
      <c r="BK1085" s="1"/>
      <c r="BL1085" s="1"/>
      <c r="BM1085" s="1"/>
      <c r="BN1085" s="1"/>
      <c r="BO1085" s="1"/>
      <c r="BP1085" s="1"/>
      <c r="BQ1085" s="1"/>
      <c r="BR1085" s="1"/>
      <c r="BS1085" s="1"/>
      <c r="BT1085" s="1"/>
      <c r="BU1085" s="1"/>
      <c r="BV1085" s="1"/>
      <c r="BW1085" s="1"/>
      <c r="BX1085" s="1"/>
      <c r="BY1085" s="1"/>
      <c r="BZ1085" s="1"/>
    </row>
    <row r="1086" spans="1:78" s="59" customFormat="1" ht="135" x14ac:dyDescent="0.2">
      <c r="A1086" s="45" t="str">
        <f t="shared" si="185"/>
        <v>EXT</v>
      </c>
      <c r="B1086" s="131" t="s">
        <v>2079</v>
      </c>
      <c r="C1086" s="131"/>
      <c r="D1086" s="215" t="s">
        <v>3431</v>
      </c>
      <c r="E1086" s="61" t="s">
        <v>41</v>
      </c>
      <c r="F1086" s="282" t="e">
        <v>#N/A</v>
      </c>
      <c r="G1086" s="62">
        <f t="shared" si="177"/>
        <v>7</v>
      </c>
      <c r="H1086" s="62" t="s">
        <v>32</v>
      </c>
      <c r="I1086" s="64" t="s">
        <v>2156</v>
      </c>
      <c r="J1086" s="64"/>
      <c r="K1086" s="65"/>
      <c r="L1086" s="65"/>
      <c r="M1086" s="65"/>
      <c r="N1086" s="64"/>
      <c r="O1086" s="66" t="s">
        <v>32</v>
      </c>
      <c r="P1086" s="66" t="str">
        <f t="shared" si="186"/>
        <v>1..1</v>
      </c>
      <c r="Q1086" s="6" t="s">
        <v>4608</v>
      </c>
      <c r="R1086" s="67" t="s">
        <v>4609</v>
      </c>
      <c r="S1086" s="66" t="s">
        <v>73</v>
      </c>
      <c r="T1086" s="68" t="s">
        <v>56</v>
      </c>
      <c r="U1086" s="62" t="s">
        <v>42</v>
      </c>
      <c r="V1086" s="66"/>
      <c r="W1086" s="69"/>
      <c r="X1086" s="38"/>
      <c r="Y1086" s="70" t="s">
        <v>47</v>
      </c>
      <c r="Z1086" s="70" t="s">
        <v>48</v>
      </c>
      <c r="AA1086" s="4"/>
      <c r="AB1086" s="13" t="str">
        <f t="shared" si="187"/>
        <v>/rsm:CrossIndustryInvoice/rsm:SupplyChainTradeTransaction/ram:ApplicableHeaderTradeSettlement/ram:SpecifiedTradePaymentTerms/ram:PayeeTradeParty/ram:DefinedTradeContact/ram:TelephoneUniversalCommunication</v>
      </c>
      <c r="AC1086" s="13" t="str">
        <f t="shared" si="188"/>
        <v>/ram:CompleteNumber</v>
      </c>
      <c r="AD1086" s="14">
        <f>COUNTIFS(R$4:R1086,AB1086)</f>
        <v>1</v>
      </c>
      <c r="AE1086" s="1"/>
      <c r="AF1086" s="61" t="str">
        <f t="shared" si="172"/>
        <v>EXT</v>
      </c>
      <c r="AG1086" s="62">
        <f t="shared" si="173"/>
        <v>7</v>
      </c>
      <c r="AH1086" s="62" t="str">
        <f t="shared" si="174"/>
        <v>1..1</v>
      </c>
      <c r="AI1086" s="64" t="s">
        <v>3806</v>
      </c>
      <c r="AJ1086" s="64"/>
      <c r="AK1086" s="65"/>
      <c r="AL1086" s="65" t="s">
        <v>3807</v>
      </c>
      <c r="AM1086" s="65"/>
      <c r="AN1086" s="64"/>
      <c r="AO1086" s="66" t="str">
        <f t="shared" si="184"/>
        <v>1..1</v>
      </c>
      <c r="AP1086" s="66" t="str">
        <f t="shared" si="184"/>
        <v>1..1</v>
      </c>
      <c r="AQ1086" s="6" t="str">
        <f t="shared" si="184"/>
        <v>/rsm:CrossIndustryInvoice
/rsm:SupplyChainTradeTransaction
/ram:ApplicableHeaderTradeSettlement
/ram:SpecifiedTradePaymentTerms
/ram:PayeeTradeParty
/ram:DefinedTradeContact
/ram:TelephoneUniversalCommunication
/ram:CompleteNumber</v>
      </c>
      <c r="AR1086" s="67" t="str">
        <f t="shared" si="183"/>
        <v>/rsm:CrossIndustryInvoice/rsm:SupplyChainTradeTransaction/ram:ApplicableHeaderTradeSettlement/ram:SpecifiedTradePaymentTerms/ram:PayeeTradeParty/ram:DefinedTradeContact/ram:TelephoneUniversalCommunication/ram:CompleteNumber</v>
      </c>
      <c r="AS1086" s="66" t="s">
        <v>73</v>
      </c>
      <c r="AT1086" s="68" t="s">
        <v>56</v>
      </c>
      <c r="AU1086" s="62" t="str">
        <f t="shared" si="175"/>
        <v>0..1</v>
      </c>
      <c r="AV1086" s="66"/>
      <c r="AW1086" s="69"/>
      <c r="AX1086" s="7"/>
      <c r="AY1086" s="70" t="str">
        <f t="shared" si="176"/>
        <v>EXTENDED</v>
      </c>
      <c r="AZ1086" s="70" t="str">
        <f t="shared" si="176"/>
        <v>EXTENDED FR B2B</v>
      </c>
      <c r="BA1086" s="1"/>
      <c r="BB1086" s="57"/>
      <c r="BE1086"/>
      <c r="BF1086" s="1"/>
      <c r="BG1086" s="1"/>
      <c r="BH1086" s="1"/>
      <c r="BI1086" s="1"/>
      <c r="BJ1086" s="1"/>
      <c r="BK1086" s="1"/>
      <c r="BL1086" s="1"/>
      <c r="BM1086" s="1"/>
      <c r="BN1086" s="1"/>
      <c r="BO1086" s="1"/>
      <c r="BP1086" s="1"/>
      <c r="BQ1086" s="1"/>
      <c r="BR1086" s="1"/>
      <c r="BS1086" s="1"/>
      <c r="BT1086" s="1"/>
      <c r="BU1086" s="1"/>
      <c r="BV1086" s="1"/>
      <c r="BW1086" s="1"/>
      <c r="BX1086" s="1"/>
      <c r="BY1086" s="1"/>
      <c r="BZ1086" s="1"/>
    </row>
    <row r="1087" spans="1:78" s="59" customFormat="1" ht="120" x14ac:dyDescent="0.2">
      <c r="A1087" s="45" t="str">
        <f t="shared" si="185"/>
        <v>EXT</v>
      </c>
      <c r="B1087" s="131" t="s">
        <v>2079</v>
      </c>
      <c r="C1087" s="131"/>
      <c r="D1087" s="215" t="s">
        <v>3431</v>
      </c>
      <c r="E1087" s="61" t="s">
        <v>41</v>
      </c>
      <c r="F1087" s="282" t="e">
        <v>#N/A</v>
      </c>
      <c r="G1087" s="62">
        <f t="shared" si="177"/>
        <v>6</v>
      </c>
      <c r="H1087" s="62" t="s">
        <v>42</v>
      </c>
      <c r="I1087" s="193" t="s">
        <v>2159</v>
      </c>
      <c r="J1087" s="64"/>
      <c r="K1087" s="65"/>
      <c r="L1087" s="65"/>
      <c r="M1087" s="65"/>
      <c r="N1087" s="64"/>
      <c r="O1087" s="66" t="s">
        <v>42</v>
      </c>
      <c r="P1087" s="66" t="str">
        <f t="shared" si="186"/>
        <v>0..1</v>
      </c>
      <c r="Q1087" s="6" t="s">
        <v>4610</v>
      </c>
      <c r="R1087" s="67" t="s">
        <v>4611</v>
      </c>
      <c r="S1087" s="66"/>
      <c r="T1087" s="68"/>
      <c r="U1087" s="62" t="s">
        <v>42</v>
      </c>
      <c r="V1087" s="66"/>
      <c r="W1087" s="69"/>
      <c r="X1087" s="38"/>
      <c r="Y1087" s="70" t="s">
        <v>47</v>
      </c>
      <c r="Z1087" s="70" t="s">
        <v>47</v>
      </c>
      <c r="AA1087" s="4"/>
      <c r="AB1087" s="13" t="str">
        <f t="shared" si="187"/>
        <v>/rsm:CrossIndustryInvoice/rsm:SupplyChainTradeTransaction/ram:ApplicableHeaderTradeSettlement/ram:SpecifiedTradePaymentTerms/ram:PayeeTradeParty/ram:DefinedTradeContact</v>
      </c>
      <c r="AC1087" s="13" t="str">
        <f t="shared" si="188"/>
        <v>/ram:FaxUniversalCommunication</v>
      </c>
      <c r="AD1087" s="14">
        <f>COUNTIFS(R$4:R1087,AB1087)</f>
        <v>1</v>
      </c>
      <c r="AE1087" s="1"/>
      <c r="AF1087" s="61" t="str">
        <f t="shared" si="172"/>
        <v>EXT</v>
      </c>
      <c r="AG1087" s="62">
        <f t="shared" si="173"/>
        <v>6</v>
      </c>
      <c r="AH1087" s="62" t="str">
        <f t="shared" si="174"/>
        <v>0..1</v>
      </c>
      <c r="AI1087" s="193" t="s">
        <v>954</v>
      </c>
      <c r="AJ1087" s="64"/>
      <c r="AK1087" s="65"/>
      <c r="AL1087" s="65"/>
      <c r="AM1087" s="65"/>
      <c r="AN1087" s="64"/>
      <c r="AO1087" s="66" t="str">
        <f t="shared" si="184"/>
        <v>0..1</v>
      </c>
      <c r="AP1087" s="66" t="str">
        <f t="shared" si="184"/>
        <v>0..1</v>
      </c>
      <c r="AQ1087" s="6" t="str">
        <f t="shared" si="184"/>
        <v>/rsm:CrossIndustryInvoice
/rsm:SupplyChainTradeTransaction
/ram:ApplicableHeaderTradeSettlement
/ram:SpecifiedTradePaymentTerms
/ram:PayeeTradeParty
/ram:DefinedTradeContact
/ram:FaxUniversalCommunication</v>
      </c>
      <c r="AR1087" s="67" t="str">
        <f t="shared" si="183"/>
        <v>/rsm:CrossIndustryInvoice/rsm:SupplyChainTradeTransaction/ram:ApplicableHeaderTradeSettlement/ram:SpecifiedTradePaymentTerms/ram:PayeeTradeParty/ram:DefinedTradeContact/ram:FaxUniversalCommunication</v>
      </c>
      <c r="AS1087" s="66"/>
      <c r="AT1087" s="68"/>
      <c r="AU1087" s="62" t="str">
        <f t="shared" si="175"/>
        <v>0..1</v>
      </c>
      <c r="AV1087" s="66"/>
      <c r="AW1087" s="69"/>
      <c r="AX1087" s="7"/>
      <c r="AY1087" s="70" t="str">
        <f t="shared" si="176"/>
        <v>EXTENDED</v>
      </c>
      <c r="AZ1087" s="70" t="str">
        <f t="shared" si="176"/>
        <v>EXTENDED</v>
      </c>
      <c r="BA1087" s="1"/>
      <c r="BB1087" s="57"/>
      <c r="BE1087"/>
      <c r="BF1087" s="1"/>
      <c r="BG1087" s="1"/>
      <c r="BH1087" s="1"/>
      <c r="BI1087" s="1"/>
      <c r="BJ1087" s="1"/>
      <c r="BK1087" s="1"/>
      <c r="BL1087" s="1"/>
      <c r="BM1087" s="1"/>
      <c r="BN1087" s="1"/>
      <c r="BO1087" s="1"/>
      <c r="BP1087" s="1"/>
      <c r="BQ1087" s="1"/>
      <c r="BR1087" s="1"/>
      <c r="BS1087" s="1"/>
      <c r="BT1087" s="1"/>
      <c r="BU1087" s="1"/>
      <c r="BV1087" s="1"/>
      <c r="BW1087" s="1"/>
      <c r="BX1087" s="1"/>
      <c r="BY1087" s="1"/>
      <c r="BZ1087" s="1"/>
    </row>
    <row r="1088" spans="1:78" s="59" customFormat="1" ht="135" x14ac:dyDescent="0.2">
      <c r="A1088" s="45" t="str">
        <f t="shared" si="185"/>
        <v>EXT</v>
      </c>
      <c r="B1088" s="131" t="s">
        <v>2079</v>
      </c>
      <c r="C1088" s="131"/>
      <c r="D1088" s="215" t="s">
        <v>3431</v>
      </c>
      <c r="E1088" s="61" t="s">
        <v>41</v>
      </c>
      <c r="F1088" s="282" t="e">
        <v>#N/A</v>
      </c>
      <c r="G1088" s="62">
        <f t="shared" si="177"/>
        <v>7</v>
      </c>
      <c r="H1088" s="62" t="s">
        <v>32</v>
      </c>
      <c r="I1088" s="64" t="s">
        <v>2162</v>
      </c>
      <c r="J1088" s="64"/>
      <c r="K1088" s="65"/>
      <c r="L1088" s="65"/>
      <c r="M1088" s="65"/>
      <c r="N1088" s="64"/>
      <c r="O1088" s="66" t="s">
        <v>32</v>
      </c>
      <c r="P1088" s="66" t="str">
        <f t="shared" si="186"/>
        <v>1..1</v>
      </c>
      <c r="Q1088" s="6" t="s">
        <v>4612</v>
      </c>
      <c r="R1088" s="67" t="s">
        <v>4613</v>
      </c>
      <c r="S1088" s="66" t="s">
        <v>73</v>
      </c>
      <c r="T1088" s="68" t="s">
        <v>56</v>
      </c>
      <c r="U1088" s="62" t="s">
        <v>42</v>
      </c>
      <c r="V1088" s="66"/>
      <c r="W1088" s="69"/>
      <c r="X1088" s="38"/>
      <c r="Y1088" s="70" t="s">
        <v>47</v>
      </c>
      <c r="Z1088" s="70" t="s">
        <v>47</v>
      </c>
      <c r="AA1088" s="4"/>
      <c r="AB1088" s="13" t="str">
        <f t="shared" si="187"/>
        <v>/rsm:CrossIndustryInvoice/rsm:SupplyChainTradeTransaction/ram:ApplicableHeaderTradeSettlement/ram:SpecifiedTradePaymentTerms/ram:PayeeTradeParty/ram:DefinedTradeContact/ram:FaxUniversalCommunication</v>
      </c>
      <c r="AC1088" s="13" t="str">
        <f t="shared" si="188"/>
        <v>/ram:CompleteNumber</v>
      </c>
      <c r="AD1088" s="14">
        <f>COUNTIFS(R$4:R1088,AB1088)</f>
        <v>1</v>
      </c>
      <c r="AE1088" s="1"/>
      <c r="AF1088" s="61" t="str">
        <f t="shared" ref="AF1088:AF1140" si="189">E1088</f>
        <v>EXT</v>
      </c>
      <c r="AG1088" s="62">
        <f t="shared" ref="AG1088:AG1140" si="190">LEN(AR1088)-LEN(SUBSTITUTE(AR1088,"/",""))-1</f>
        <v>7</v>
      </c>
      <c r="AH1088" s="62" t="str">
        <f t="shared" ref="AH1088:AH1140" si="191">H1088</f>
        <v>1..1</v>
      </c>
      <c r="AI1088" s="64" t="s">
        <v>3812</v>
      </c>
      <c r="AJ1088" s="64"/>
      <c r="AK1088" s="65"/>
      <c r="AL1088" s="65"/>
      <c r="AM1088" s="65"/>
      <c r="AN1088" s="64"/>
      <c r="AO1088" s="66" t="str">
        <f t="shared" si="184"/>
        <v>1..1</v>
      </c>
      <c r="AP1088" s="66" t="str">
        <f t="shared" si="184"/>
        <v>1..1</v>
      </c>
      <c r="AQ1088" s="6" t="str">
        <f t="shared" si="184"/>
        <v>/rsm:CrossIndustryInvoice
/rsm:SupplyChainTradeTransaction
/ram:ApplicableHeaderTradeSettlement
/ram:SpecifiedTradePaymentTerms
/ram:PayeeTradeParty
/ram:DefinedTradeContact
/ram:FaxUniversalCommunication
/ram:CompleteNumber</v>
      </c>
      <c r="AR1088" s="67" t="str">
        <f t="shared" si="184"/>
        <v>/rsm:CrossIndustryInvoice/rsm:SupplyChainTradeTransaction/ram:ApplicableHeaderTradeSettlement/ram:SpecifiedTradePaymentTerms/ram:PayeeTradeParty/ram:DefinedTradeContact/ram:FaxUniversalCommunication/ram:CompleteNumber</v>
      </c>
      <c r="AS1088" s="66" t="s">
        <v>73</v>
      </c>
      <c r="AT1088" s="68" t="s">
        <v>56</v>
      </c>
      <c r="AU1088" s="62" t="str">
        <f t="shared" ref="AU1088:AU1140" si="192">U1088</f>
        <v>0..1</v>
      </c>
      <c r="AV1088" s="66"/>
      <c r="AW1088" s="69"/>
      <c r="AX1088" s="7"/>
      <c r="AY1088" s="70" t="str">
        <f t="shared" si="176"/>
        <v>EXTENDED</v>
      </c>
      <c r="AZ1088" s="70" t="str">
        <f t="shared" si="176"/>
        <v>EXTENDED</v>
      </c>
      <c r="BA1088" s="1"/>
      <c r="BB1088" s="57"/>
      <c r="BE1088"/>
      <c r="BF1088" s="1"/>
      <c r="BG1088" s="1"/>
      <c r="BH1088" s="1"/>
      <c r="BI1088" s="1"/>
      <c r="BJ1088" s="1"/>
      <c r="BK1088" s="1"/>
      <c r="BL1088" s="1"/>
      <c r="BM1088" s="1"/>
      <c r="BN1088" s="1"/>
      <c r="BO1088" s="1"/>
      <c r="BP1088" s="1"/>
      <c r="BQ1088" s="1"/>
      <c r="BR1088" s="1"/>
      <c r="BS1088" s="1"/>
      <c r="BT1088" s="1"/>
      <c r="BU1088" s="1"/>
      <c r="BV1088" s="1"/>
      <c r="BW1088" s="1"/>
      <c r="BX1088" s="1"/>
      <c r="BY1088" s="1"/>
      <c r="BZ1088" s="1"/>
    </row>
    <row r="1089" spans="1:78" s="59" customFormat="1" ht="120" x14ac:dyDescent="0.2">
      <c r="A1089" s="45" t="str">
        <f t="shared" si="185"/>
        <v>EXT</v>
      </c>
      <c r="B1089" s="131" t="s">
        <v>2079</v>
      </c>
      <c r="C1089" s="131"/>
      <c r="D1089" s="215" t="s">
        <v>3431</v>
      </c>
      <c r="E1089" s="61" t="s">
        <v>41</v>
      </c>
      <c r="F1089" s="282" t="e">
        <v>#N/A</v>
      </c>
      <c r="G1089" s="62">
        <f t="shared" si="177"/>
        <v>6</v>
      </c>
      <c r="H1089" s="62" t="s">
        <v>42</v>
      </c>
      <c r="I1089" s="193" t="s">
        <v>2166</v>
      </c>
      <c r="J1089" s="64"/>
      <c r="K1089" s="65"/>
      <c r="L1089" s="65"/>
      <c r="M1089" s="65"/>
      <c r="N1089" s="64"/>
      <c r="O1089" s="66" t="s">
        <v>42</v>
      </c>
      <c r="P1089" s="66" t="str">
        <f t="shared" si="186"/>
        <v>0..1</v>
      </c>
      <c r="Q1089" s="6" t="s">
        <v>4614</v>
      </c>
      <c r="R1089" s="67" t="s">
        <v>4615</v>
      </c>
      <c r="S1089" s="66"/>
      <c r="T1089" s="68"/>
      <c r="U1089" s="62" t="s">
        <v>42</v>
      </c>
      <c r="V1089" s="66"/>
      <c r="W1089" s="69"/>
      <c r="X1089" s="38"/>
      <c r="Y1089" s="70" t="s">
        <v>47</v>
      </c>
      <c r="Z1089" s="70" t="s">
        <v>48</v>
      </c>
      <c r="AA1089" s="4"/>
      <c r="AB1089" s="13" t="str">
        <f t="shared" si="187"/>
        <v>/rsm:CrossIndustryInvoice/rsm:SupplyChainTradeTransaction/ram:ApplicableHeaderTradeSettlement/ram:SpecifiedTradePaymentTerms/ram:PayeeTradeParty/ram:DefinedTradeContact</v>
      </c>
      <c r="AC1089" s="13" t="str">
        <f t="shared" si="188"/>
        <v>/ram:EmailURIUniversalCommunication</v>
      </c>
      <c r="AD1089" s="14">
        <f>COUNTIFS(R$4:R1089,AB1089)</f>
        <v>1</v>
      </c>
      <c r="AE1089" s="1"/>
      <c r="AF1089" s="61" t="str">
        <f t="shared" si="189"/>
        <v>EXT</v>
      </c>
      <c r="AG1089" s="62">
        <f t="shared" si="190"/>
        <v>6</v>
      </c>
      <c r="AH1089" s="62" t="str">
        <f t="shared" si="191"/>
        <v>0..1</v>
      </c>
      <c r="AI1089" s="193" t="s">
        <v>962</v>
      </c>
      <c r="AJ1089" s="64"/>
      <c r="AK1089" s="65"/>
      <c r="AL1089" s="65"/>
      <c r="AM1089" s="65"/>
      <c r="AN1089" s="64"/>
      <c r="AO1089" s="66" t="str">
        <f t="shared" si="184"/>
        <v>0..1</v>
      </c>
      <c r="AP1089" s="66" t="str">
        <f t="shared" si="184"/>
        <v>0..1</v>
      </c>
      <c r="AQ1089" s="6" t="str">
        <f t="shared" si="184"/>
        <v>/rsm:CrossIndustryInvoice
/rsm:SupplyChainTradeTransaction
/ram:ApplicableHeaderTradeSettlement
/ram:SpecifiedTradePaymentTerms
/ram:PayeeTradeParty
/ram:DefinedTradeContact
/ram:EmailURIUniversalCommunication</v>
      </c>
      <c r="AR1089" s="67" t="str">
        <f t="shared" si="184"/>
        <v>/rsm:CrossIndustryInvoice/rsm:SupplyChainTradeTransaction/ram:ApplicableHeaderTradeSettlement/ram:SpecifiedTradePaymentTerms/ram:PayeeTradeParty/ram:DefinedTradeContact/ram:EmailURIUniversalCommunication</v>
      </c>
      <c r="AS1089" s="66"/>
      <c r="AT1089" s="68"/>
      <c r="AU1089" s="62" t="str">
        <f t="shared" si="192"/>
        <v>0..1</v>
      </c>
      <c r="AV1089" s="66"/>
      <c r="AW1089" s="69"/>
      <c r="AX1089" s="7"/>
      <c r="AY1089" s="70" t="str">
        <f t="shared" ref="AY1089:AZ1140" si="193">Y1089</f>
        <v>EXTENDED</v>
      </c>
      <c r="AZ1089" s="70" t="str">
        <f t="shared" si="193"/>
        <v>EXTENDED FR B2B</v>
      </c>
      <c r="BA1089" s="1"/>
      <c r="BB1089" s="57"/>
      <c r="BE1089"/>
      <c r="BF1089" s="1"/>
      <c r="BG1089" s="1"/>
      <c r="BH1089" s="1"/>
      <c r="BI1089" s="1"/>
      <c r="BJ1089" s="1"/>
      <c r="BK1089" s="1"/>
      <c r="BL1089" s="1"/>
      <c r="BM1089" s="1"/>
      <c r="BN1089" s="1"/>
      <c r="BO1089" s="1"/>
      <c r="BP1089" s="1"/>
      <c r="BQ1089" s="1"/>
      <c r="BR1089" s="1"/>
      <c r="BS1089" s="1"/>
      <c r="BT1089" s="1"/>
      <c r="BU1089" s="1"/>
      <c r="BV1089" s="1"/>
      <c r="BW1089" s="1"/>
      <c r="BX1089" s="1"/>
      <c r="BY1089" s="1"/>
      <c r="BZ1089" s="1"/>
    </row>
    <row r="1090" spans="1:78" s="59" customFormat="1" ht="135" x14ac:dyDescent="0.2">
      <c r="A1090" s="45" t="str">
        <f t="shared" si="185"/>
        <v>EXT</v>
      </c>
      <c r="B1090" s="131" t="s">
        <v>2079</v>
      </c>
      <c r="C1090" s="131"/>
      <c r="D1090" s="215" t="s">
        <v>3431</v>
      </c>
      <c r="E1090" s="61" t="s">
        <v>41</v>
      </c>
      <c r="F1090" s="282" t="e">
        <v>#N/A</v>
      </c>
      <c r="G1090" s="62">
        <f t="shared" si="177"/>
        <v>7</v>
      </c>
      <c r="H1090" s="62" t="s">
        <v>32</v>
      </c>
      <c r="I1090" s="64" t="s">
        <v>2169</v>
      </c>
      <c r="J1090" s="64"/>
      <c r="K1090" s="65"/>
      <c r="L1090" s="65"/>
      <c r="M1090" s="65"/>
      <c r="N1090" s="64"/>
      <c r="O1090" s="66" t="s">
        <v>32</v>
      </c>
      <c r="P1090" s="66" t="str">
        <f t="shared" si="186"/>
        <v>1..1</v>
      </c>
      <c r="Q1090" s="6" t="s">
        <v>4616</v>
      </c>
      <c r="R1090" s="67" t="s">
        <v>4617</v>
      </c>
      <c r="S1090" s="66" t="s">
        <v>73</v>
      </c>
      <c r="T1090" s="68" t="s">
        <v>56</v>
      </c>
      <c r="U1090" s="62" t="s">
        <v>42</v>
      </c>
      <c r="V1090" s="66"/>
      <c r="W1090" s="69"/>
      <c r="X1090" s="38"/>
      <c r="Y1090" s="70" t="s">
        <v>47</v>
      </c>
      <c r="Z1090" s="70" t="s">
        <v>48</v>
      </c>
      <c r="AA1090" s="4"/>
      <c r="AB1090" s="13" t="str">
        <f t="shared" si="187"/>
        <v>/rsm:CrossIndustryInvoice/rsm:SupplyChainTradeTransaction/ram:ApplicableHeaderTradeSettlement/ram:SpecifiedTradePaymentTerms/ram:PayeeTradeParty/ram:DefinedTradeContact/ram:EmailURIUniversalCommunication</v>
      </c>
      <c r="AC1090" s="13" t="str">
        <f t="shared" si="188"/>
        <v>/ram:URIID</v>
      </c>
      <c r="AD1090" s="14">
        <f>COUNTIFS(R$4:R1090,AB1090)</f>
        <v>1</v>
      </c>
      <c r="AE1090" s="1"/>
      <c r="AF1090" s="61" t="str">
        <f t="shared" si="189"/>
        <v>EXT</v>
      </c>
      <c r="AG1090" s="62">
        <f t="shared" si="190"/>
        <v>7</v>
      </c>
      <c r="AH1090" s="62" t="str">
        <f t="shared" si="191"/>
        <v>1..1</v>
      </c>
      <c r="AI1090" s="64" t="s">
        <v>3817</v>
      </c>
      <c r="AJ1090" s="64"/>
      <c r="AK1090" s="65"/>
      <c r="AL1090" s="65" t="s">
        <v>3818</v>
      </c>
      <c r="AM1090" s="65"/>
      <c r="AN1090" s="64"/>
      <c r="AO1090" s="66" t="str">
        <f t="shared" si="184"/>
        <v>1..1</v>
      </c>
      <c r="AP1090" s="66" t="str">
        <f t="shared" si="184"/>
        <v>1..1</v>
      </c>
      <c r="AQ1090" s="6" t="str">
        <f t="shared" si="184"/>
        <v>/rsm:CrossIndustryInvoice
/rsm:SupplyChainTradeTransaction
/ram:ApplicableHeaderTradeSettlement
/ram:SpecifiedTradePaymentTerms
/ram:PayeeTradeParty
/ram:DefinedTradeContact
/ram:EmailURIUniversalCommunication
/ram:URIID</v>
      </c>
      <c r="AR1090" s="67" t="str">
        <f t="shared" si="184"/>
        <v>/rsm:CrossIndustryInvoice/rsm:SupplyChainTradeTransaction/ram:ApplicableHeaderTradeSettlement/ram:SpecifiedTradePaymentTerms/ram:PayeeTradeParty/ram:DefinedTradeContact/ram:EmailURIUniversalCommunication/ram:URIID</v>
      </c>
      <c r="AS1090" s="66" t="s">
        <v>73</v>
      </c>
      <c r="AT1090" s="68" t="s">
        <v>56</v>
      </c>
      <c r="AU1090" s="62" t="str">
        <f t="shared" si="192"/>
        <v>0..1</v>
      </c>
      <c r="AV1090" s="66"/>
      <c r="AW1090" s="69"/>
      <c r="AX1090" s="7"/>
      <c r="AY1090" s="70" t="str">
        <f t="shared" si="193"/>
        <v>EXTENDED</v>
      </c>
      <c r="AZ1090" s="70" t="str">
        <f t="shared" si="193"/>
        <v>EXTENDED FR B2B</v>
      </c>
      <c r="BA1090" s="1"/>
      <c r="BB1090" s="57"/>
      <c r="BE1090"/>
      <c r="BF1090" s="1"/>
      <c r="BG1090" s="1"/>
      <c r="BH1090" s="1"/>
      <c r="BI1090" s="1"/>
      <c r="BJ1090" s="1"/>
      <c r="BK1090" s="1"/>
      <c r="BL1090" s="1"/>
      <c r="BM1090" s="1"/>
      <c r="BN1090" s="1"/>
      <c r="BO1090" s="1"/>
      <c r="BP1090" s="1"/>
      <c r="BQ1090" s="1"/>
      <c r="BR1090" s="1"/>
      <c r="BS1090" s="1"/>
      <c r="BT1090" s="1"/>
      <c r="BU1090" s="1"/>
      <c r="BV1090" s="1"/>
      <c r="BW1090" s="1"/>
      <c r="BX1090" s="1"/>
      <c r="BY1090" s="1"/>
      <c r="BZ1090" s="1"/>
    </row>
    <row r="1091" spans="1:78" s="59" customFormat="1" ht="105" x14ac:dyDescent="0.2">
      <c r="A1091" s="45" t="str">
        <f t="shared" si="185"/>
        <v>EXT</v>
      </c>
      <c r="B1091" s="131" t="s">
        <v>2079</v>
      </c>
      <c r="C1091" s="131"/>
      <c r="D1091" s="215" t="s">
        <v>3431</v>
      </c>
      <c r="E1091" s="140" t="s">
        <v>41</v>
      </c>
      <c r="F1091" s="296" t="e">
        <v>#N/A</v>
      </c>
      <c r="G1091" s="141">
        <f t="shared" si="177"/>
        <v>5</v>
      </c>
      <c r="H1091" s="141" t="s">
        <v>42</v>
      </c>
      <c r="I1091" s="248" t="s">
        <v>4618</v>
      </c>
      <c r="J1091" s="243"/>
      <c r="K1091" s="244"/>
      <c r="L1091" s="244"/>
      <c r="M1091" s="244"/>
      <c r="N1091" s="243"/>
      <c r="O1091" s="245" t="s">
        <v>42</v>
      </c>
      <c r="P1091" s="245" t="str">
        <f t="shared" si="186"/>
        <v>0..1</v>
      </c>
      <c r="Q1091" s="142" t="s">
        <v>4619</v>
      </c>
      <c r="R1091" s="143" t="s">
        <v>4620</v>
      </c>
      <c r="S1091" s="245" t="s">
        <v>35</v>
      </c>
      <c r="T1091" s="246" t="s">
        <v>56</v>
      </c>
      <c r="U1091" s="141" t="s">
        <v>42</v>
      </c>
      <c r="V1091" s="245"/>
      <c r="W1091" s="247"/>
      <c r="X1091" s="38"/>
      <c r="Y1091" s="144" t="s">
        <v>47</v>
      </c>
      <c r="Z1091" s="144" t="s">
        <v>47</v>
      </c>
      <c r="AA1091" s="4"/>
      <c r="AB1091" s="13" t="str">
        <f t="shared" si="187"/>
        <v>/rsm:CrossIndustryInvoice/rsm:SupplyChainTradeTransaction/ram:ApplicableHeaderTradeSettlement/ram:SpecifiedTradePaymentTerms/ram:PayeeTradeParty</v>
      </c>
      <c r="AC1091" s="13" t="str">
        <f t="shared" si="188"/>
        <v>/ram:PostalTradeAddress</v>
      </c>
      <c r="AD1091" s="14">
        <f>COUNTIFS(R$4:R1091,AB1091)</f>
        <v>1</v>
      </c>
      <c r="AE1091" s="1"/>
      <c r="AF1091" s="140" t="str">
        <f t="shared" si="189"/>
        <v>EXT</v>
      </c>
      <c r="AG1091" s="141">
        <f t="shared" si="190"/>
        <v>5</v>
      </c>
      <c r="AH1091" s="141" t="str">
        <f t="shared" si="191"/>
        <v>0..1</v>
      </c>
      <c r="AI1091" s="248" t="s">
        <v>3822</v>
      </c>
      <c r="AJ1091" s="243"/>
      <c r="AK1091" s="244"/>
      <c r="AL1091" s="244"/>
      <c r="AM1091" s="244"/>
      <c r="AN1091" s="243"/>
      <c r="AO1091" s="245" t="str">
        <f t="shared" si="184"/>
        <v>0..1</v>
      </c>
      <c r="AP1091" s="245" t="str">
        <f t="shared" si="184"/>
        <v>0..1</v>
      </c>
      <c r="AQ1091" s="142" t="str">
        <f t="shared" si="184"/>
        <v>/rsm:CrossIndustryInvoice
/rsm:SupplyChainTradeTransaction
/ram:ApplicableHeaderTradeSettlement
/ram:SpecifiedTradePaymentTerms
/ram:PayeeTradeParty
/ram:PostalTradeAddress</v>
      </c>
      <c r="AR1091" s="143" t="str">
        <f t="shared" si="184"/>
        <v>/rsm:CrossIndustryInvoice/rsm:SupplyChainTradeTransaction/ram:ApplicableHeaderTradeSettlement/ram:SpecifiedTradePaymentTerms/ram:PayeeTradeParty/ram:PostalTradeAddress</v>
      </c>
      <c r="AS1091" s="245" t="s">
        <v>35</v>
      </c>
      <c r="AT1091" s="246" t="s">
        <v>56</v>
      </c>
      <c r="AU1091" s="141" t="str">
        <f t="shared" si="192"/>
        <v>0..1</v>
      </c>
      <c r="AV1091" s="245"/>
      <c r="AW1091" s="247"/>
      <c r="AX1091" s="7"/>
      <c r="AY1091" s="144" t="str">
        <f t="shared" si="193"/>
        <v>EXTENDED</v>
      </c>
      <c r="AZ1091" s="144" t="str">
        <f t="shared" si="193"/>
        <v>EXTENDED</v>
      </c>
      <c r="BA1091" s="1"/>
      <c r="BB1091" s="57"/>
      <c r="BE1091"/>
      <c r="BF1091" s="1"/>
      <c r="BG1091" s="1"/>
      <c r="BH1091" s="1"/>
      <c r="BI1091" s="1"/>
      <c r="BJ1091" s="1"/>
      <c r="BK1091" s="1"/>
      <c r="BL1091" s="1"/>
      <c r="BM1091" s="1"/>
      <c r="BN1091" s="1"/>
      <c r="BO1091" s="1"/>
      <c r="BP1091" s="1"/>
      <c r="BQ1091" s="1"/>
      <c r="BR1091" s="1"/>
      <c r="BS1091" s="1"/>
      <c r="BT1091" s="1"/>
      <c r="BU1091" s="1"/>
      <c r="BV1091" s="1"/>
      <c r="BW1091" s="1"/>
      <c r="BX1091" s="1"/>
      <c r="BY1091" s="1"/>
      <c r="BZ1091" s="1"/>
    </row>
    <row r="1092" spans="1:78" s="59" customFormat="1" ht="120" x14ac:dyDescent="0.2">
      <c r="A1092" s="45" t="str">
        <f t="shared" si="185"/>
        <v>EXT</v>
      </c>
      <c r="B1092" s="131" t="s">
        <v>2079</v>
      </c>
      <c r="C1092" s="131"/>
      <c r="D1092" s="215" t="s">
        <v>3431</v>
      </c>
      <c r="E1092" s="61" t="s">
        <v>41</v>
      </c>
      <c r="F1092" s="282" t="e">
        <v>#N/A</v>
      </c>
      <c r="G1092" s="62">
        <f t="shared" si="177"/>
        <v>6</v>
      </c>
      <c r="H1092" s="62" t="s">
        <v>42</v>
      </c>
      <c r="I1092" s="64" t="s">
        <v>1634</v>
      </c>
      <c r="J1092" s="64" t="s">
        <v>1635</v>
      </c>
      <c r="K1092" s="65" t="s">
        <v>1636</v>
      </c>
      <c r="L1092" s="65"/>
      <c r="M1092" s="65"/>
      <c r="N1092" s="64"/>
      <c r="O1092" s="66" t="s">
        <v>42</v>
      </c>
      <c r="P1092" s="66" t="str">
        <f t="shared" si="186"/>
        <v>0..1</v>
      </c>
      <c r="Q1092" s="6" t="s">
        <v>4621</v>
      </c>
      <c r="R1092" s="67" t="s">
        <v>4622</v>
      </c>
      <c r="S1092" s="66" t="s">
        <v>73</v>
      </c>
      <c r="T1092" s="68" t="s">
        <v>56</v>
      </c>
      <c r="U1092" s="62" t="s">
        <v>42</v>
      </c>
      <c r="V1092" s="66"/>
      <c r="W1092" s="69"/>
      <c r="X1092" s="38"/>
      <c r="Y1092" s="70" t="s">
        <v>47</v>
      </c>
      <c r="Z1092" s="70" t="s">
        <v>47</v>
      </c>
      <c r="AA1092" s="4"/>
      <c r="AB1092" s="13" t="str">
        <f t="shared" si="187"/>
        <v>/rsm:CrossIndustryInvoice/rsm:SupplyChainTradeTransaction/ram:ApplicableHeaderTradeSettlement/ram:SpecifiedTradePaymentTerms/ram:PayeeTradeParty/ram:PostalTradeAddress</v>
      </c>
      <c r="AC1092" s="13" t="str">
        <f t="shared" si="188"/>
        <v>/ram:PostcodeCode</v>
      </c>
      <c r="AD1092" s="14">
        <f>COUNTIFS(R$4:R1092,AB1092)</f>
        <v>1</v>
      </c>
      <c r="AE1092" s="1"/>
      <c r="AF1092" s="61" t="str">
        <f t="shared" si="189"/>
        <v>EXT</v>
      </c>
      <c r="AG1092" s="62">
        <f t="shared" si="190"/>
        <v>6</v>
      </c>
      <c r="AH1092" s="62" t="str">
        <f t="shared" si="191"/>
        <v>0..1</v>
      </c>
      <c r="AI1092" s="64" t="s">
        <v>3825</v>
      </c>
      <c r="AJ1092" s="64"/>
      <c r="AK1092" s="65"/>
      <c r="AL1092" s="65" t="s">
        <v>3826</v>
      </c>
      <c r="AM1092" s="65"/>
      <c r="AN1092" s="64"/>
      <c r="AO1092" s="66" t="str">
        <f t="shared" si="184"/>
        <v>0..1</v>
      </c>
      <c r="AP1092" s="66" t="str">
        <f t="shared" si="184"/>
        <v>0..1</v>
      </c>
      <c r="AQ1092" s="6" t="str">
        <f t="shared" si="184"/>
        <v>/rsm:CrossIndustryInvoice
/rsm:SupplyChainTradeTransaction
/ram:ApplicableHeaderTradeSettlement
/ram:SpecifiedTradePaymentTerms
/ram:PayeeTradeParty
/ram:PostalTradeAddress
/ram:PostcodeCode</v>
      </c>
      <c r="AR1092" s="67" t="str">
        <f t="shared" si="184"/>
        <v>/rsm:CrossIndustryInvoice/rsm:SupplyChainTradeTransaction/ram:ApplicableHeaderTradeSettlement/ram:SpecifiedTradePaymentTerms/ram:PayeeTradeParty/ram:PostalTradeAddress/ram:PostcodeCode</v>
      </c>
      <c r="AS1092" s="66" t="s">
        <v>73</v>
      </c>
      <c r="AT1092" s="68" t="s">
        <v>56</v>
      </c>
      <c r="AU1092" s="62" t="str">
        <f t="shared" si="192"/>
        <v>0..1</v>
      </c>
      <c r="AV1092" s="66"/>
      <c r="AW1092" s="69"/>
      <c r="AX1092" s="7"/>
      <c r="AY1092" s="70" t="str">
        <f t="shared" si="193"/>
        <v>EXTENDED</v>
      </c>
      <c r="AZ1092" s="70" t="str">
        <f t="shared" si="193"/>
        <v>EXTENDED</v>
      </c>
      <c r="BA1092" s="1"/>
      <c r="BB1092" s="57"/>
      <c r="BE1092"/>
      <c r="BF1092" s="1"/>
      <c r="BG1092" s="1"/>
      <c r="BH1092" s="1"/>
      <c r="BI1092" s="1"/>
      <c r="BJ1092" s="1"/>
      <c r="BK1092" s="1"/>
      <c r="BL1092" s="1"/>
      <c r="BM1092" s="1"/>
      <c r="BN1092" s="1"/>
      <c r="BO1092" s="1"/>
      <c r="BP1092" s="1"/>
      <c r="BQ1092" s="1"/>
      <c r="BR1092" s="1"/>
      <c r="BS1092" s="1"/>
      <c r="BT1092" s="1"/>
      <c r="BU1092" s="1"/>
      <c r="BV1092" s="1"/>
      <c r="BW1092" s="1"/>
      <c r="BX1092" s="1"/>
      <c r="BY1092" s="1"/>
      <c r="BZ1092" s="1"/>
    </row>
    <row r="1093" spans="1:78" s="59" customFormat="1" ht="120" x14ac:dyDescent="0.2">
      <c r="A1093" s="45" t="str">
        <f t="shared" si="185"/>
        <v>EXT</v>
      </c>
      <c r="B1093" s="131" t="s">
        <v>2079</v>
      </c>
      <c r="C1093" s="131"/>
      <c r="D1093" s="215" t="s">
        <v>3431</v>
      </c>
      <c r="E1093" s="61" t="s">
        <v>41</v>
      </c>
      <c r="F1093" s="282" t="e">
        <v>#N/A</v>
      </c>
      <c r="G1093" s="62">
        <f t="shared" si="177"/>
        <v>6</v>
      </c>
      <c r="H1093" s="62" t="s">
        <v>42</v>
      </c>
      <c r="I1093" s="64" t="s">
        <v>1640</v>
      </c>
      <c r="J1093" s="64" t="s">
        <v>1641</v>
      </c>
      <c r="K1093" s="65" t="s">
        <v>1642</v>
      </c>
      <c r="L1093" s="65"/>
      <c r="M1093" s="65"/>
      <c r="N1093" s="64"/>
      <c r="O1093" s="66" t="s">
        <v>42</v>
      </c>
      <c r="P1093" s="66" t="str">
        <f t="shared" si="186"/>
        <v>0..1</v>
      </c>
      <c r="Q1093" s="6" t="s">
        <v>4623</v>
      </c>
      <c r="R1093" s="67" t="s">
        <v>4624</v>
      </c>
      <c r="S1093" s="66" t="s">
        <v>73</v>
      </c>
      <c r="T1093" s="68" t="s">
        <v>56</v>
      </c>
      <c r="U1093" s="62" t="s">
        <v>42</v>
      </c>
      <c r="V1093" s="66"/>
      <c r="W1093" s="69"/>
      <c r="X1093" s="38"/>
      <c r="Y1093" s="70" t="s">
        <v>47</v>
      </c>
      <c r="Z1093" s="70" t="s">
        <v>47</v>
      </c>
      <c r="AA1093" s="4"/>
      <c r="AB1093" s="13" t="str">
        <f t="shared" si="187"/>
        <v>/rsm:CrossIndustryInvoice/rsm:SupplyChainTradeTransaction/ram:ApplicableHeaderTradeSettlement/ram:SpecifiedTradePaymentTerms/ram:PayeeTradeParty/ram:PostalTradeAddress</v>
      </c>
      <c r="AC1093" s="13" t="str">
        <f t="shared" si="188"/>
        <v>/ram:LineOne</v>
      </c>
      <c r="AD1093" s="14">
        <f>COUNTIFS(R$4:R1093,AB1093)</f>
        <v>1</v>
      </c>
      <c r="AE1093" s="1"/>
      <c r="AF1093" s="61" t="str">
        <f t="shared" si="189"/>
        <v>EXT</v>
      </c>
      <c r="AG1093" s="62">
        <f t="shared" si="190"/>
        <v>6</v>
      </c>
      <c r="AH1093" s="62" t="str">
        <f t="shared" si="191"/>
        <v>0..1</v>
      </c>
      <c r="AI1093" s="64" t="s">
        <v>3829</v>
      </c>
      <c r="AJ1093" s="64"/>
      <c r="AK1093" s="65"/>
      <c r="AL1093" s="65" t="s">
        <v>3830</v>
      </c>
      <c r="AM1093" s="65"/>
      <c r="AN1093" s="64"/>
      <c r="AO1093" s="66" t="str">
        <f t="shared" si="184"/>
        <v>0..1</v>
      </c>
      <c r="AP1093" s="66" t="str">
        <f t="shared" si="184"/>
        <v>0..1</v>
      </c>
      <c r="AQ1093" s="6" t="str">
        <f t="shared" si="184"/>
        <v>/rsm:CrossIndustryInvoice
/rsm:SupplyChainTradeTransaction
/ram:ApplicableHeaderTradeSettlement
/ram:SpecifiedTradePaymentTerms
/ram:PayeeTradeParty
/ram:PostalTradeAddress
/ram:LineOne</v>
      </c>
      <c r="AR1093" s="67" t="str">
        <f t="shared" si="184"/>
        <v>/rsm:CrossIndustryInvoice/rsm:SupplyChainTradeTransaction/ram:ApplicableHeaderTradeSettlement/ram:SpecifiedTradePaymentTerms/ram:PayeeTradeParty/ram:PostalTradeAddress/ram:LineOne</v>
      </c>
      <c r="AS1093" s="66" t="s">
        <v>73</v>
      </c>
      <c r="AT1093" s="68" t="s">
        <v>56</v>
      </c>
      <c r="AU1093" s="62" t="str">
        <f t="shared" si="192"/>
        <v>0..1</v>
      </c>
      <c r="AV1093" s="66"/>
      <c r="AW1093" s="69"/>
      <c r="AX1093" s="7"/>
      <c r="AY1093" s="70" t="str">
        <f t="shared" si="193"/>
        <v>EXTENDED</v>
      </c>
      <c r="AZ1093" s="70" t="str">
        <f t="shared" si="193"/>
        <v>EXTENDED</v>
      </c>
      <c r="BA1093" s="1"/>
      <c r="BB1093" s="57"/>
      <c r="BE1093"/>
      <c r="BF1093" s="1"/>
      <c r="BG1093" s="1"/>
      <c r="BH1093" s="1"/>
      <c r="BI1093" s="1"/>
      <c r="BJ1093" s="1"/>
      <c r="BK1093" s="1"/>
      <c r="BL1093" s="1"/>
      <c r="BM1093" s="1"/>
      <c r="BN1093" s="1"/>
      <c r="BO1093" s="1"/>
      <c r="BP1093" s="1"/>
      <c r="BQ1093" s="1"/>
      <c r="BR1093" s="1"/>
      <c r="BS1093" s="1"/>
      <c r="BT1093" s="1"/>
      <c r="BU1093" s="1"/>
      <c r="BV1093" s="1"/>
      <c r="BW1093" s="1"/>
      <c r="BX1093" s="1"/>
      <c r="BY1093" s="1"/>
      <c r="BZ1093" s="1"/>
    </row>
    <row r="1094" spans="1:78" s="59" customFormat="1" ht="120" x14ac:dyDescent="0.2">
      <c r="A1094" s="45" t="str">
        <f t="shared" si="185"/>
        <v>EXT</v>
      </c>
      <c r="B1094" s="131" t="s">
        <v>2079</v>
      </c>
      <c r="C1094" s="131"/>
      <c r="D1094" s="215" t="s">
        <v>3431</v>
      </c>
      <c r="E1094" s="61" t="s">
        <v>41</v>
      </c>
      <c r="F1094" s="282" t="e">
        <v>#N/A</v>
      </c>
      <c r="G1094" s="62">
        <f t="shared" si="177"/>
        <v>6</v>
      </c>
      <c r="H1094" s="62" t="s">
        <v>42</v>
      </c>
      <c r="I1094" s="64" t="s">
        <v>1646</v>
      </c>
      <c r="J1094" s="64" t="s">
        <v>1647</v>
      </c>
      <c r="K1094" s="65"/>
      <c r="L1094" s="65"/>
      <c r="M1094" s="65"/>
      <c r="N1094" s="64"/>
      <c r="O1094" s="66" t="s">
        <v>42</v>
      </c>
      <c r="P1094" s="66" t="str">
        <f t="shared" si="186"/>
        <v>0..1</v>
      </c>
      <c r="Q1094" s="6" t="s">
        <v>4625</v>
      </c>
      <c r="R1094" s="67" t="s">
        <v>4626</v>
      </c>
      <c r="S1094" s="66" t="s">
        <v>73</v>
      </c>
      <c r="T1094" s="68" t="s">
        <v>56</v>
      </c>
      <c r="U1094" s="62" t="s">
        <v>42</v>
      </c>
      <c r="V1094" s="66"/>
      <c r="W1094" s="69"/>
      <c r="X1094" s="38"/>
      <c r="Y1094" s="70" t="s">
        <v>47</v>
      </c>
      <c r="Z1094" s="70" t="s">
        <v>47</v>
      </c>
      <c r="AA1094" s="4"/>
      <c r="AB1094" s="13" t="str">
        <f t="shared" si="187"/>
        <v>/rsm:CrossIndustryInvoice/rsm:SupplyChainTradeTransaction/ram:ApplicableHeaderTradeSettlement/ram:SpecifiedTradePaymentTerms/ram:PayeeTradeParty/ram:PostalTradeAddress</v>
      </c>
      <c r="AC1094" s="13" t="str">
        <f t="shared" si="188"/>
        <v>/ram:LineTwo</v>
      </c>
      <c r="AD1094" s="14">
        <f>COUNTIFS(R$4:R1094,AB1094)</f>
        <v>1</v>
      </c>
      <c r="AE1094" s="1"/>
      <c r="AF1094" s="61" t="str">
        <f t="shared" si="189"/>
        <v>EXT</v>
      </c>
      <c r="AG1094" s="62">
        <f t="shared" si="190"/>
        <v>6</v>
      </c>
      <c r="AH1094" s="62" t="str">
        <f t="shared" si="191"/>
        <v>0..1</v>
      </c>
      <c r="AI1094" s="64" t="s">
        <v>3833</v>
      </c>
      <c r="AJ1094" s="64"/>
      <c r="AK1094" s="65"/>
      <c r="AL1094" s="65" t="s">
        <v>3834</v>
      </c>
      <c r="AM1094" s="65"/>
      <c r="AN1094" s="64"/>
      <c r="AO1094" s="66" t="str">
        <f t="shared" si="184"/>
        <v>0..1</v>
      </c>
      <c r="AP1094" s="66" t="str">
        <f t="shared" si="184"/>
        <v>0..1</v>
      </c>
      <c r="AQ1094" s="6" t="str">
        <f t="shared" si="184"/>
        <v>/rsm:CrossIndustryInvoice
/rsm:SupplyChainTradeTransaction
/ram:ApplicableHeaderTradeSettlement
/ram:SpecifiedTradePaymentTerms
/ram:PayeeTradeParty
/ram:PostalTradeAddress
/ram:LineTwo</v>
      </c>
      <c r="AR1094" s="67" t="str">
        <f t="shared" si="184"/>
        <v>/rsm:CrossIndustryInvoice/rsm:SupplyChainTradeTransaction/ram:ApplicableHeaderTradeSettlement/ram:SpecifiedTradePaymentTerms/ram:PayeeTradeParty/ram:PostalTradeAddress/ram:LineTwo</v>
      </c>
      <c r="AS1094" s="66" t="s">
        <v>73</v>
      </c>
      <c r="AT1094" s="68" t="s">
        <v>56</v>
      </c>
      <c r="AU1094" s="62" t="str">
        <f t="shared" si="192"/>
        <v>0..1</v>
      </c>
      <c r="AV1094" s="66"/>
      <c r="AW1094" s="69"/>
      <c r="AX1094" s="7"/>
      <c r="AY1094" s="70" t="str">
        <f t="shared" si="193"/>
        <v>EXTENDED</v>
      </c>
      <c r="AZ1094" s="70" t="str">
        <f t="shared" si="193"/>
        <v>EXTENDED</v>
      </c>
      <c r="BA1094" s="1"/>
      <c r="BB1094" s="57"/>
      <c r="BE1094"/>
      <c r="BF1094" s="1"/>
      <c r="BG1094" s="1"/>
      <c r="BH1094" s="1"/>
      <c r="BI1094" s="1"/>
      <c r="BJ1094" s="1"/>
      <c r="BK1094" s="1"/>
      <c r="BL1094" s="1"/>
      <c r="BM1094" s="1"/>
      <c r="BN1094" s="1"/>
      <c r="BO1094" s="1"/>
      <c r="BP1094" s="1"/>
      <c r="BQ1094" s="1"/>
      <c r="BR1094" s="1"/>
      <c r="BS1094" s="1"/>
      <c r="BT1094" s="1"/>
      <c r="BU1094" s="1"/>
      <c r="BV1094" s="1"/>
      <c r="BW1094" s="1"/>
      <c r="BX1094" s="1"/>
      <c r="BY1094" s="1"/>
      <c r="BZ1094" s="1"/>
    </row>
    <row r="1095" spans="1:78" s="59" customFormat="1" ht="120" x14ac:dyDescent="0.2">
      <c r="A1095" s="45" t="str">
        <f t="shared" si="185"/>
        <v>EXT</v>
      </c>
      <c r="B1095" s="131" t="s">
        <v>2079</v>
      </c>
      <c r="C1095" s="131"/>
      <c r="D1095" s="215" t="s">
        <v>3431</v>
      </c>
      <c r="E1095" s="61" t="s">
        <v>41</v>
      </c>
      <c r="F1095" s="282" t="e">
        <v>#N/A</v>
      </c>
      <c r="G1095" s="62">
        <f t="shared" si="177"/>
        <v>6</v>
      </c>
      <c r="H1095" s="62" t="s">
        <v>42</v>
      </c>
      <c r="I1095" s="64" t="s">
        <v>1651</v>
      </c>
      <c r="J1095" s="64" t="s">
        <v>1647</v>
      </c>
      <c r="K1095" s="65"/>
      <c r="L1095" s="65"/>
      <c r="M1095" s="65"/>
      <c r="N1095" s="64"/>
      <c r="O1095" s="66" t="s">
        <v>42</v>
      </c>
      <c r="P1095" s="66" t="str">
        <f t="shared" si="186"/>
        <v>0..1</v>
      </c>
      <c r="Q1095" s="6" t="s">
        <v>4627</v>
      </c>
      <c r="R1095" s="67" t="s">
        <v>4628</v>
      </c>
      <c r="S1095" s="66" t="s">
        <v>73</v>
      </c>
      <c r="T1095" s="68" t="s">
        <v>56</v>
      </c>
      <c r="U1095" s="62" t="s">
        <v>42</v>
      </c>
      <c r="V1095" s="66"/>
      <c r="W1095" s="69"/>
      <c r="X1095" s="38"/>
      <c r="Y1095" s="70" t="s">
        <v>47</v>
      </c>
      <c r="Z1095" s="70" t="s">
        <v>47</v>
      </c>
      <c r="AA1095" s="4"/>
      <c r="AB1095" s="13" t="str">
        <f t="shared" si="187"/>
        <v>/rsm:CrossIndustryInvoice/rsm:SupplyChainTradeTransaction/ram:ApplicableHeaderTradeSettlement/ram:SpecifiedTradePaymentTerms/ram:PayeeTradeParty/ram:PostalTradeAddress</v>
      </c>
      <c r="AC1095" s="13" t="str">
        <f t="shared" si="188"/>
        <v>/ram:LineThree</v>
      </c>
      <c r="AD1095" s="14">
        <f>COUNTIFS(R$4:R1095,AB1095)</f>
        <v>1</v>
      </c>
      <c r="AE1095" s="1"/>
      <c r="AF1095" s="61" t="str">
        <f t="shared" si="189"/>
        <v>EXT</v>
      </c>
      <c r="AG1095" s="62">
        <f t="shared" si="190"/>
        <v>6</v>
      </c>
      <c r="AH1095" s="62" t="str">
        <f t="shared" si="191"/>
        <v>0..1</v>
      </c>
      <c r="AI1095" s="64" t="s">
        <v>3837</v>
      </c>
      <c r="AJ1095" s="64"/>
      <c r="AK1095" s="65"/>
      <c r="AL1095" s="65"/>
      <c r="AM1095" s="65"/>
      <c r="AN1095" s="64"/>
      <c r="AO1095" s="66" t="str">
        <f t="shared" si="184"/>
        <v>0..1</v>
      </c>
      <c r="AP1095" s="66" t="str">
        <f t="shared" si="184"/>
        <v>0..1</v>
      </c>
      <c r="AQ1095" s="6" t="str">
        <f t="shared" si="184"/>
        <v>/rsm:CrossIndustryInvoice
/rsm:SupplyChainTradeTransaction
/ram:ApplicableHeaderTradeSettlement
/ram:SpecifiedTradePaymentTerms
/ram:PayeeTradeParty
/ram:PostalTradeAddress
/ram:LineThree</v>
      </c>
      <c r="AR1095" s="67" t="str">
        <f t="shared" si="184"/>
        <v>/rsm:CrossIndustryInvoice/rsm:SupplyChainTradeTransaction/ram:ApplicableHeaderTradeSettlement/ram:SpecifiedTradePaymentTerms/ram:PayeeTradeParty/ram:PostalTradeAddress/ram:LineThree</v>
      </c>
      <c r="AS1095" s="66" t="s">
        <v>73</v>
      </c>
      <c r="AT1095" s="68" t="s">
        <v>56</v>
      </c>
      <c r="AU1095" s="62" t="str">
        <f t="shared" si="192"/>
        <v>0..1</v>
      </c>
      <c r="AV1095" s="66"/>
      <c r="AW1095" s="69"/>
      <c r="AX1095" s="7"/>
      <c r="AY1095" s="70" t="str">
        <f t="shared" si="193"/>
        <v>EXTENDED</v>
      </c>
      <c r="AZ1095" s="70" t="str">
        <f t="shared" si="193"/>
        <v>EXTENDED</v>
      </c>
      <c r="BA1095" s="1"/>
      <c r="BB1095" s="57"/>
      <c r="BE1095"/>
      <c r="BF1095" s="1"/>
      <c r="BG1095" s="1"/>
      <c r="BH1095" s="1"/>
      <c r="BI1095" s="1"/>
      <c r="BJ1095" s="1"/>
      <c r="BK1095" s="1"/>
      <c r="BL1095" s="1"/>
      <c r="BM1095" s="1"/>
      <c r="BN1095" s="1"/>
      <c r="BO1095" s="1"/>
      <c r="BP1095" s="1"/>
      <c r="BQ1095" s="1"/>
      <c r="BR1095" s="1"/>
      <c r="BS1095" s="1"/>
      <c r="BT1095" s="1"/>
      <c r="BU1095" s="1"/>
      <c r="BV1095" s="1"/>
      <c r="BW1095" s="1"/>
      <c r="BX1095" s="1"/>
      <c r="BY1095" s="1"/>
      <c r="BZ1095" s="1"/>
    </row>
    <row r="1096" spans="1:78" s="59" customFormat="1" ht="120" x14ac:dyDescent="0.2">
      <c r="A1096" s="45" t="str">
        <f t="shared" si="185"/>
        <v>EXT</v>
      </c>
      <c r="B1096" s="131" t="s">
        <v>2079</v>
      </c>
      <c r="C1096" s="131"/>
      <c r="D1096" s="215" t="s">
        <v>3431</v>
      </c>
      <c r="E1096" s="61" t="s">
        <v>41</v>
      </c>
      <c r="F1096" s="282" t="e">
        <v>#N/A</v>
      </c>
      <c r="G1096" s="62">
        <f t="shared" si="177"/>
        <v>6</v>
      </c>
      <c r="H1096" s="62" t="s">
        <v>42</v>
      </c>
      <c r="I1096" s="64" t="s">
        <v>1655</v>
      </c>
      <c r="J1096" s="64" t="s">
        <v>1656</v>
      </c>
      <c r="K1096" s="65"/>
      <c r="L1096" s="65"/>
      <c r="M1096" s="65"/>
      <c r="N1096" s="64"/>
      <c r="O1096" s="66" t="s">
        <v>42</v>
      </c>
      <c r="P1096" s="66" t="str">
        <f t="shared" si="186"/>
        <v>0..1</v>
      </c>
      <c r="Q1096" s="6" t="s">
        <v>4629</v>
      </c>
      <c r="R1096" s="67" t="s">
        <v>4630</v>
      </c>
      <c r="S1096" s="66" t="s">
        <v>73</v>
      </c>
      <c r="T1096" s="68" t="s">
        <v>56</v>
      </c>
      <c r="U1096" s="62" t="s">
        <v>42</v>
      </c>
      <c r="V1096" s="66"/>
      <c r="W1096" s="69"/>
      <c r="X1096" s="38"/>
      <c r="Y1096" s="70" t="s">
        <v>47</v>
      </c>
      <c r="Z1096" s="70" t="s">
        <v>47</v>
      </c>
      <c r="AA1096" s="4"/>
      <c r="AB1096" s="13" t="str">
        <f t="shared" si="187"/>
        <v>/rsm:CrossIndustryInvoice/rsm:SupplyChainTradeTransaction/ram:ApplicableHeaderTradeSettlement/ram:SpecifiedTradePaymentTerms/ram:PayeeTradeParty/ram:PostalTradeAddress</v>
      </c>
      <c r="AC1096" s="13" t="str">
        <f t="shared" si="188"/>
        <v>/ram:CityName</v>
      </c>
      <c r="AD1096" s="14">
        <f>COUNTIFS(R$4:R1096,AB1096)</f>
        <v>1</v>
      </c>
      <c r="AE1096" s="1"/>
      <c r="AF1096" s="61" t="str">
        <f t="shared" si="189"/>
        <v>EXT</v>
      </c>
      <c r="AG1096" s="62">
        <f t="shared" si="190"/>
        <v>6</v>
      </c>
      <c r="AH1096" s="62" t="str">
        <f t="shared" si="191"/>
        <v>0..1</v>
      </c>
      <c r="AI1096" s="64" t="s">
        <v>3840</v>
      </c>
      <c r="AJ1096" s="64"/>
      <c r="AK1096" s="65"/>
      <c r="AL1096" s="65" t="s">
        <v>3841</v>
      </c>
      <c r="AM1096" s="65"/>
      <c r="AN1096" s="64"/>
      <c r="AO1096" s="66" t="str">
        <f t="shared" si="184"/>
        <v>0..1</v>
      </c>
      <c r="AP1096" s="66" t="str">
        <f t="shared" si="184"/>
        <v>0..1</v>
      </c>
      <c r="AQ1096" s="6" t="str">
        <f t="shared" si="184"/>
        <v>/rsm:CrossIndustryInvoice
/rsm:SupplyChainTradeTransaction
/ram:ApplicableHeaderTradeSettlement
/ram:SpecifiedTradePaymentTerms
/ram:PayeeTradeParty
/ram:PostalTradeAddress
/ram:CityName</v>
      </c>
      <c r="AR1096" s="67" t="str">
        <f t="shared" si="184"/>
        <v>/rsm:CrossIndustryInvoice/rsm:SupplyChainTradeTransaction/ram:ApplicableHeaderTradeSettlement/ram:SpecifiedTradePaymentTerms/ram:PayeeTradeParty/ram:PostalTradeAddress/ram:CityName</v>
      </c>
      <c r="AS1096" s="66" t="s">
        <v>73</v>
      </c>
      <c r="AT1096" s="68" t="s">
        <v>56</v>
      </c>
      <c r="AU1096" s="62" t="str">
        <f t="shared" si="192"/>
        <v>0..1</v>
      </c>
      <c r="AV1096" s="66"/>
      <c r="AW1096" s="69"/>
      <c r="AX1096" s="7"/>
      <c r="AY1096" s="70" t="str">
        <f t="shared" si="193"/>
        <v>EXTENDED</v>
      </c>
      <c r="AZ1096" s="70" t="str">
        <f t="shared" si="193"/>
        <v>EXTENDED</v>
      </c>
      <c r="BA1096" s="1"/>
      <c r="BB1096" s="57"/>
      <c r="BE1096"/>
      <c r="BF1096" s="1"/>
      <c r="BG1096" s="1"/>
      <c r="BH1096" s="1"/>
      <c r="BI1096" s="1"/>
      <c r="BJ1096" s="1"/>
      <c r="BK1096" s="1"/>
      <c r="BL1096" s="1"/>
      <c r="BM1096" s="1"/>
      <c r="BN1096" s="1"/>
      <c r="BO1096" s="1"/>
      <c r="BP1096" s="1"/>
      <c r="BQ1096" s="1"/>
      <c r="BR1096" s="1"/>
      <c r="BS1096" s="1"/>
      <c r="BT1096" s="1"/>
      <c r="BU1096" s="1"/>
      <c r="BV1096" s="1"/>
      <c r="BW1096" s="1"/>
      <c r="BX1096" s="1"/>
      <c r="BY1096" s="1"/>
      <c r="BZ1096" s="1"/>
    </row>
    <row r="1097" spans="1:78" s="59" customFormat="1" ht="120" x14ac:dyDescent="0.2">
      <c r="A1097" s="45" t="str">
        <f t="shared" si="185"/>
        <v>EXT</v>
      </c>
      <c r="B1097" s="131" t="s">
        <v>2079</v>
      </c>
      <c r="C1097" s="131"/>
      <c r="D1097" s="215" t="s">
        <v>3431</v>
      </c>
      <c r="E1097" s="61" t="s">
        <v>41</v>
      </c>
      <c r="F1097" s="282" t="e">
        <v>#N/A</v>
      </c>
      <c r="G1097" s="62">
        <f t="shared" si="177"/>
        <v>6</v>
      </c>
      <c r="H1097" s="62" t="s">
        <v>32</v>
      </c>
      <c r="I1097" s="64" t="s">
        <v>1660</v>
      </c>
      <c r="J1097" s="64" t="s">
        <v>1661</v>
      </c>
      <c r="K1097" s="65" t="s">
        <v>1662</v>
      </c>
      <c r="L1097" s="65"/>
      <c r="M1097" s="65"/>
      <c r="N1097" s="64"/>
      <c r="O1097" s="66" t="s">
        <v>32</v>
      </c>
      <c r="P1097" s="66" t="str">
        <f t="shared" si="186"/>
        <v>1..1</v>
      </c>
      <c r="Q1097" s="6" t="s">
        <v>4631</v>
      </c>
      <c r="R1097" s="67" t="s">
        <v>4632</v>
      </c>
      <c r="S1097" s="66" t="s">
        <v>131</v>
      </c>
      <c r="T1097" s="68" t="s">
        <v>56</v>
      </c>
      <c r="U1097" s="62" t="s">
        <v>42</v>
      </c>
      <c r="V1097" s="66"/>
      <c r="W1097" s="69"/>
      <c r="X1097" s="38"/>
      <c r="Y1097" s="70" t="s">
        <v>47</v>
      </c>
      <c r="Z1097" s="70" t="s">
        <v>47</v>
      </c>
      <c r="AA1097" s="4"/>
      <c r="AB1097" s="13" t="str">
        <f t="shared" si="187"/>
        <v>/rsm:CrossIndustryInvoice/rsm:SupplyChainTradeTransaction/ram:ApplicableHeaderTradeSettlement/ram:SpecifiedTradePaymentTerms/ram:PayeeTradeParty/ram:PostalTradeAddress</v>
      </c>
      <c r="AC1097" s="13" t="str">
        <f t="shared" si="188"/>
        <v>/ram:CountryID</v>
      </c>
      <c r="AD1097" s="14">
        <f>COUNTIFS(R$4:R1097,AB1097)</f>
        <v>1</v>
      </c>
      <c r="AE1097" s="1"/>
      <c r="AF1097" s="61" t="str">
        <f t="shared" si="189"/>
        <v>EXT</v>
      </c>
      <c r="AG1097" s="62">
        <f t="shared" si="190"/>
        <v>6</v>
      </c>
      <c r="AH1097" s="62" t="str">
        <f t="shared" si="191"/>
        <v>1..1</v>
      </c>
      <c r="AI1097" s="64" t="s">
        <v>3844</v>
      </c>
      <c r="AJ1097" s="64"/>
      <c r="AK1097" s="65"/>
      <c r="AL1097" s="65" t="s">
        <v>3845</v>
      </c>
      <c r="AM1097" s="65"/>
      <c r="AN1097" s="64"/>
      <c r="AO1097" s="66" t="str">
        <f t="shared" si="184"/>
        <v>1..1</v>
      </c>
      <c r="AP1097" s="66" t="str">
        <f t="shared" si="184"/>
        <v>1..1</v>
      </c>
      <c r="AQ1097" s="6" t="str">
        <f t="shared" si="184"/>
        <v>/rsm:CrossIndustryInvoice
/rsm:SupplyChainTradeTransaction
/ram:ApplicableHeaderTradeSettlement
/ram:SpecifiedTradePaymentTerms
/ram:PayeeTradeParty
/ram:PostalTradeAddress
/ram:CountryID</v>
      </c>
      <c r="AR1097" s="67" t="str">
        <f t="shared" si="184"/>
        <v>/rsm:CrossIndustryInvoice/rsm:SupplyChainTradeTransaction/ram:ApplicableHeaderTradeSettlement/ram:SpecifiedTradePaymentTerms/ram:PayeeTradeParty/ram:PostalTradeAddress/ram:CountryID</v>
      </c>
      <c r="AS1097" s="66" t="s">
        <v>131</v>
      </c>
      <c r="AT1097" s="68" t="s">
        <v>56</v>
      </c>
      <c r="AU1097" s="62" t="str">
        <f t="shared" si="192"/>
        <v>0..1</v>
      </c>
      <c r="AV1097" s="66"/>
      <c r="AW1097" s="69"/>
      <c r="AX1097" s="7"/>
      <c r="AY1097" s="70" t="str">
        <f t="shared" si="193"/>
        <v>EXTENDED</v>
      </c>
      <c r="AZ1097" s="70" t="str">
        <f t="shared" si="193"/>
        <v>EXTENDED</v>
      </c>
      <c r="BA1097" s="1"/>
      <c r="BB1097" s="57"/>
      <c r="BE1097"/>
      <c r="BF1097" s="1"/>
      <c r="BG1097" s="1"/>
      <c r="BH1097" s="1"/>
      <c r="BI1097" s="1"/>
      <c r="BJ1097" s="1"/>
      <c r="BK1097" s="1"/>
      <c r="BL1097" s="1"/>
      <c r="BM1097" s="1"/>
      <c r="BN1097" s="1"/>
      <c r="BO1097" s="1"/>
      <c r="BP1097" s="1"/>
      <c r="BQ1097" s="1"/>
      <c r="BR1097" s="1"/>
      <c r="BS1097" s="1"/>
      <c r="BT1097" s="1"/>
      <c r="BU1097" s="1"/>
      <c r="BV1097" s="1"/>
      <c r="BW1097" s="1"/>
      <c r="BX1097" s="1"/>
      <c r="BY1097" s="1"/>
      <c r="BZ1097" s="1"/>
    </row>
    <row r="1098" spans="1:78" s="59" customFormat="1" ht="120" x14ac:dyDescent="0.2">
      <c r="A1098" s="45" t="str">
        <f t="shared" si="185"/>
        <v>EXT</v>
      </c>
      <c r="B1098" s="131" t="s">
        <v>2079</v>
      </c>
      <c r="C1098" s="131"/>
      <c r="D1098" s="215" t="s">
        <v>3431</v>
      </c>
      <c r="E1098" s="61" t="s">
        <v>41</v>
      </c>
      <c r="F1098" s="282" t="e">
        <v>#N/A</v>
      </c>
      <c r="G1098" s="62">
        <f t="shared" si="177"/>
        <v>6</v>
      </c>
      <c r="H1098" s="62" t="s">
        <v>42</v>
      </c>
      <c r="I1098" s="64" t="s">
        <v>1666</v>
      </c>
      <c r="J1098" s="64" t="s">
        <v>1667</v>
      </c>
      <c r="K1098" s="65" t="s">
        <v>1668</v>
      </c>
      <c r="L1098" s="65"/>
      <c r="M1098" s="65" t="s">
        <v>35</v>
      </c>
      <c r="N1098" s="64" t="s">
        <v>70</v>
      </c>
      <c r="O1098" s="66" t="s">
        <v>42</v>
      </c>
      <c r="P1098" s="66" t="str">
        <f t="shared" si="186"/>
        <v>0..1</v>
      </c>
      <c r="Q1098" s="6" t="s">
        <v>4633</v>
      </c>
      <c r="R1098" s="67" t="s">
        <v>4634</v>
      </c>
      <c r="S1098" s="66" t="s">
        <v>73</v>
      </c>
      <c r="T1098" s="68" t="s">
        <v>56</v>
      </c>
      <c r="U1098" s="62" t="s">
        <v>62</v>
      </c>
      <c r="V1098" s="66"/>
      <c r="W1098" s="69" t="s">
        <v>35</v>
      </c>
      <c r="X1098" s="38"/>
      <c r="Y1098" s="70" t="s">
        <v>47</v>
      </c>
      <c r="Z1098" s="70" t="s">
        <v>47</v>
      </c>
      <c r="AA1098" s="4"/>
      <c r="AB1098" s="13" t="str">
        <f t="shared" si="187"/>
        <v>/rsm:CrossIndustryInvoice/rsm:SupplyChainTradeTransaction/ram:ApplicableHeaderTradeSettlement/ram:SpecifiedTradePaymentTerms/ram:PayeeTradeParty/ram:PostalTradeAddress</v>
      </c>
      <c r="AC1098" s="13" t="str">
        <f t="shared" si="188"/>
        <v>/ram:CountrySubDivisionName</v>
      </c>
      <c r="AD1098" s="14">
        <f>COUNTIFS(R$4:R1098,AB1098)</f>
        <v>1</v>
      </c>
      <c r="AE1098" s="1"/>
      <c r="AF1098" s="61" t="str">
        <f t="shared" si="189"/>
        <v>EXT</v>
      </c>
      <c r="AG1098" s="62">
        <f t="shared" si="190"/>
        <v>6</v>
      </c>
      <c r="AH1098" s="62" t="str">
        <f t="shared" si="191"/>
        <v>0..1</v>
      </c>
      <c r="AI1098" s="64" t="s">
        <v>3848</v>
      </c>
      <c r="AJ1098" s="64" t="s">
        <v>1671</v>
      </c>
      <c r="AK1098" s="65" t="s">
        <v>1672</v>
      </c>
      <c r="AL1098" s="65"/>
      <c r="AM1098" s="65" t="s">
        <v>35</v>
      </c>
      <c r="AN1098" s="64" t="s">
        <v>78</v>
      </c>
      <c r="AO1098" s="66" t="str">
        <f t="shared" si="184"/>
        <v>0..1</v>
      </c>
      <c r="AP1098" s="66" t="str">
        <f t="shared" si="184"/>
        <v>0..1</v>
      </c>
      <c r="AQ1098" s="6" t="str">
        <f t="shared" si="184"/>
        <v>/rsm:CrossIndustryInvoice
/rsm:SupplyChainTradeTransaction
/ram:ApplicableHeaderTradeSettlement
/ram:SpecifiedTradePaymentTerms
/ram:PayeeTradeParty
/ram:PostalTradeAddress
/ram:CountrySubDivisionName</v>
      </c>
      <c r="AR1098" s="67" t="str">
        <f t="shared" si="184"/>
        <v>/rsm:CrossIndustryInvoice/rsm:SupplyChainTradeTransaction/ram:ApplicableHeaderTradeSettlement/ram:SpecifiedTradePaymentTerms/ram:PayeeTradeParty/ram:PostalTradeAddress/ram:CountrySubDivisionName</v>
      </c>
      <c r="AS1098" s="66" t="s">
        <v>73</v>
      </c>
      <c r="AT1098" s="68" t="s">
        <v>56</v>
      </c>
      <c r="AU1098" s="62" t="str">
        <f t="shared" si="192"/>
        <v>0..n</v>
      </c>
      <c r="AV1098" s="66"/>
      <c r="AW1098" s="69" t="s">
        <v>35</v>
      </c>
      <c r="AX1098" s="7"/>
      <c r="AY1098" s="70" t="str">
        <f t="shared" si="193"/>
        <v>EXTENDED</v>
      </c>
      <c r="AZ1098" s="70" t="str">
        <f t="shared" si="193"/>
        <v>EXTENDED</v>
      </c>
      <c r="BA1098" s="1"/>
      <c r="BB1098" s="57"/>
      <c r="BE1098"/>
      <c r="BF1098" s="1"/>
      <c r="BG1098" s="1"/>
      <c r="BH1098" s="1"/>
      <c r="BI1098" s="1"/>
      <c r="BJ1098" s="1"/>
      <c r="BK1098" s="1"/>
      <c r="BL1098" s="1"/>
      <c r="BM1098" s="1"/>
      <c r="BN1098" s="1"/>
      <c r="BO1098" s="1"/>
      <c r="BP1098" s="1"/>
      <c r="BQ1098" s="1"/>
      <c r="BR1098" s="1"/>
      <c r="BS1098" s="1"/>
      <c r="BT1098" s="1"/>
      <c r="BU1098" s="1"/>
      <c r="BV1098" s="1"/>
      <c r="BW1098" s="1"/>
      <c r="BX1098" s="1"/>
      <c r="BY1098" s="1"/>
      <c r="BZ1098" s="1"/>
    </row>
    <row r="1099" spans="1:78" s="59" customFormat="1" ht="105" x14ac:dyDescent="0.2">
      <c r="A1099" s="45" t="str">
        <f t="shared" si="185"/>
        <v>EXT</v>
      </c>
      <c r="B1099" s="131" t="s">
        <v>2079</v>
      </c>
      <c r="C1099" s="131"/>
      <c r="D1099" s="215" t="s">
        <v>3431</v>
      </c>
      <c r="E1099" s="140" t="s">
        <v>41</v>
      </c>
      <c r="F1099" s="296" t="e">
        <v>#N/A</v>
      </c>
      <c r="G1099" s="141">
        <f t="shared" si="177"/>
        <v>5</v>
      </c>
      <c r="H1099" s="141" t="s">
        <v>42</v>
      </c>
      <c r="I1099" s="248" t="s">
        <v>4635</v>
      </c>
      <c r="J1099" s="243"/>
      <c r="K1099" s="244"/>
      <c r="L1099" s="244"/>
      <c r="M1099" s="244"/>
      <c r="N1099" s="243"/>
      <c r="O1099" s="245" t="s">
        <v>42</v>
      </c>
      <c r="P1099" s="245" t="str">
        <f t="shared" si="186"/>
        <v>0..1</v>
      </c>
      <c r="Q1099" s="142" t="s">
        <v>4636</v>
      </c>
      <c r="R1099" s="143" t="s">
        <v>4637</v>
      </c>
      <c r="S1099" s="245"/>
      <c r="T1099" s="246"/>
      <c r="U1099" s="141" t="s">
        <v>62</v>
      </c>
      <c r="V1099" s="245"/>
      <c r="W1099" s="247"/>
      <c r="X1099" s="38"/>
      <c r="Y1099" s="144" t="s">
        <v>47</v>
      </c>
      <c r="Z1099" s="144" t="s">
        <v>48</v>
      </c>
      <c r="AA1099" s="4"/>
      <c r="AB1099" s="13" t="str">
        <f t="shared" si="187"/>
        <v>/rsm:CrossIndustryInvoice/rsm:SupplyChainTradeTransaction/ram:ApplicableHeaderTradeSettlement/ram:SpecifiedTradePaymentTerms/ram:PayeeTradeParty</v>
      </c>
      <c r="AC1099" s="13" t="str">
        <f t="shared" si="188"/>
        <v>/ram:URIUniversalCommunication</v>
      </c>
      <c r="AD1099" s="14">
        <f>COUNTIFS(R$4:R1099,AB1099)</f>
        <v>1</v>
      </c>
      <c r="AE1099" s="1"/>
      <c r="AF1099" s="140" t="str">
        <f t="shared" si="189"/>
        <v>EXT</v>
      </c>
      <c r="AG1099" s="141">
        <f t="shared" si="190"/>
        <v>5</v>
      </c>
      <c r="AH1099" s="141" t="str">
        <f t="shared" si="191"/>
        <v>0..1</v>
      </c>
      <c r="AI1099" s="248" t="s">
        <v>1001</v>
      </c>
      <c r="AJ1099" s="243"/>
      <c r="AK1099" s="244"/>
      <c r="AL1099" s="244"/>
      <c r="AM1099" s="244"/>
      <c r="AN1099" s="243"/>
      <c r="AO1099" s="245" t="str">
        <f t="shared" si="184"/>
        <v>0..1</v>
      </c>
      <c r="AP1099" s="245" t="str">
        <f t="shared" si="184"/>
        <v>0..1</v>
      </c>
      <c r="AQ1099" s="142" t="str">
        <f t="shared" si="184"/>
        <v>/rsm:CrossIndustryInvoice
/rsm:SupplyChainTradeTransaction
/ram:ApplicableHeaderTradeSettlement
/ram:SpecifiedTradePaymentTerms
/ram:PayeeTradeParty
/ram:URIUniversalCommunication</v>
      </c>
      <c r="AR1099" s="143" t="str">
        <f t="shared" si="184"/>
        <v>/rsm:CrossIndustryInvoice/rsm:SupplyChainTradeTransaction/ram:ApplicableHeaderTradeSettlement/ram:SpecifiedTradePaymentTerms/ram:PayeeTradeParty/ram:URIUniversalCommunication</v>
      </c>
      <c r="AS1099" s="245"/>
      <c r="AT1099" s="246"/>
      <c r="AU1099" s="141" t="str">
        <f t="shared" si="192"/>
        <v>0..n</v>
      </c>
      <c r="AV1099" s="245"/>
      <c r="AW1099" s="247"/>
      <c r="AX1099" s="7"/>
      <c r="AY1099" s="144" t="str">
        <f t="shared" si="193"/>
        <v>EXTENDED</v>
      </c>
      <c r="AZ1099" s="144" t="str">
        <f t="shared" si="193"/>
        <v>EXTENDED FR B2B</v>
      </c>
      <c r="BA1099" s="1"/>
      <c r="BB1099" s="57"/>
      <c r="BE1099"/>
      <c r="BF1099" s="1"/>
      <c r="BG1099" s="1"/>
      <c r="BH1099" s="1"/>
      <c r="BI1099" s="1"/>
      <c r="BJ1099" s="1"/>
      <c r="BK1099" s="1"/>
      <c r="BL1099" s="1"/>
      <c r="BM1099" s="1"/>
      <c r="BN1099" s="1"/>
      <c r="BO1099" s="1"/>
      <c r="BP1099" s="1"/>
      <c r="BQ1099" s="1"/>
      <c r="BR1099" s="1"/>
      <c r="BS1099" s="1"/>
      <c r="BT1099" s="1"/>
      <c r="BU1099" s="1"/>
      <c r="BV1099" s="1"/>
      <c r="BW1099" s="1"/>
      <c r="BX1099" s="1"/>
      <c r="BY1099" s="1"/>
      <c r="BZ1099" s="1"/>
    </row>
    <row r="1100" spans="1:78" s="59" customFormat="1" ht="120" x14ac:dyDescent="0.2">
      <c r="A1100" s="45" t="str">
        <f t="shared" si="185"/>
        <v>EXT</v>
      </c>
      <c r="B1100" s="131" t="s">
        <v>2079</v>
      </c>
      <c r="C1100" s="131"/>
      <c r="D1100" s="215" t="s">
        <v>3431</v>
      </c>
      <c r="E1100" s="61" t="s">
        <v>41</v>
      </c>
      <c r="F1100" s="282" t="e">
        <v>#N/A</v>
      </c>
      <c r="G1100" s="62">
        <f t="shared" si="177"/>
        <v>6</v>
      </c>
      <c r="H1100" s="62" t="s">
        <v>32</v>
      </c>
      <c r="I1100" s="64" t="s">
        <v>623</v>
      </c>
      <c r="J1100" s="64"/>
      <c r="K1100" s="65"/>
      <c r="L1100" s="65"/>
      <c r="M1100" s="65"/>
      <c r="N1100" s="64"/>
      <c r="O1100" s="66" t="s">
        <v>32</v>
      </c>
      <c r="P1100" s="66" t="str">
        <f t="shared" si="186"/>
        <v>1..1</v>
      </c>
      <c r="Q1100" s="6" t="s">
        <v>4638</v>
      </c>
      <c r="R1100" s="67" t="s">
        <v>4639</v>
      </c>
      <c r="S1100" s="66" t="s">
        <v>55</v>
      </c>
      <c r="T1100" s="68" t="s">
        <v>56</v>
      </c>
      <c r="U1100" s="62" t="s">
        <v>42</v>
      </c>
      <c r="V1100" s="66"/>
      <c r="W1100" s="69"/>
      <c r="X1100" s="38"/>
      <c r="Y1100" s="70" t="s">
        <v>47</v>
      </c>
      <c r="Z1100" s="70" t="s">
        <v>48</v>
      </c>
      <c r="AA1100" s="4"/>
      <c r="AB1100" s="13" t="str">
        <f t="shared" si="187"/>
        <v>/rsm:CrossIndustryInvoice/rsm:SupplyChainTradeTransaction/ram:ApplicableHeaderTradeSettlement/ram:SpecifiedTradePaymentTerms/ram:PayeeTradeParty/ram:URIUniversalCommunication</v>
      </c>
      <c r="AC1100" s="13" t="str">
        <f t="shared" si="188"/>
        <v>/ram:URIID</v>
      </c>
      <c r="AD1100" s="14">
        <f>COUNTIFS(R$4:R1100,AB1100)</f>
        <v>1</v>
      </c>
      <c r="AE1100" s="1"/>
      <c r="AF1100" s="61" t="str">
        <f t="shared" si="189"/>
        <v>EXT</v>
      </c>
      <c r="AG1100" s="62">
        <f t="shared" si="190"/>
        <v>6</v>
      </c>
      <c r="AH1100" s="62" t="str">
        <f t="shared" si="191"/>
        <v>1..1</v>
      </c>
      <c r="AI1100" s="64" t="s">
        <v>2172</v>
      </c>
      <c r="AJ1100" s="64"/>
      <c r="AK1100" s="65"/>
      <c r="AL1100" s="65"/>
      <c r="AM1100" s="65"/>
      <c r="AN1100" s="64"/>
      <c r="AO1100" s="66" t="str">
        <f t="shared" si="184"/>
        <v>1..1</v>
      </c>
      <c r="AP1100" s="66" t="str">
        <f t="shared" si="184"/>
        <v>1..1</v>
      </c>
      <c r="AQ1100" s="6" t="str">
        <f t="shared" si="184"/>
        <v>/rsm:CrossIndustryInvoice
/rsm:SupplyChainTradeTransaction
/ram:ApplicableHeaderTradeSettlement
/ram:SpecifiedTradePaymentTerms
/ram:PayeeTradeParty
/ram:URIUniversalCommunication
/ram:URIID</v>
      </c>
      <c r="AR1100" s="67" t="str">
        <f t="shared" si="184"/>
        <v>/rsm:CrossIndustryInvoice/rsm:SupplyChainTradeTransaction/ram:ApplicableHeaderTradeSettlement/ram:SpecifiedTradePaymentTerms/ram:PayeeTradeParty/ram:URIUniversalCommunication/ram:URIID</v>
      </c>
      <c r="AS1100" s="66" t="s">
        <v>55</v>
      </c>
      <c r="AT1100" s="68" t="s">
        <v>56</v>
      </c>
      <c r="AU1100" s="62" t="str">
        <f t="shared" si="192"/>
        <v>0..1</v>
      </c>
      <c r="AV1100" s="66"/>
      <c r="AW1100" s="69"/>
      <c r="AX1100" s="7"/>
      <c r="AY1100" s="70" t="str">
        <f t="shared" si="193"/>
        <v>EXTENDED</v>
      </c>
      <c r="AZ1100" s="70" t="str">
        <f t="shared" si="193"/>
        <v>EXTENDED FR B2B</v>
      </c>
      <c r="BA1100" s="1"/>
      <c r="BB1100" s="57"/>
      <c r="BE1100"/>
      <c r="BF1100" s="1"/>
      <c r="BG1100" s="1"/>
      <c r="BH1100" s="1"/>
      <c r="BI1100" s="1"/>
      <c r="BJ1100" s="1"/>
      <c r="BK1100" s="1"/>
      <c r="BL1100" s="1"/>
      <c r="BM1100" s="1"/>
      <c r="BN1100" s="1"/>
      <c r="BO1100" s="1"/>
      <c r="BP1100" s="1"/>
      <c r="BQ1100" s="1"/>
      <c r="BR1100" s="1"/>
      <c r="BS1100" s="1"/>
      <c r="BT1100" s="1"/>
      <c r="BU1100" s="1"/>
      <c r="BV1100" s="1"/>
      <c r="BW1100" s="1"/>
      <c r="BX1100" s="1"/>
      <c r="BY1100" s="1"/>
      <c r="BZ1100" s="1"/>
    </row>
    <row r="1101" spans="1:78" s="59" customFormat="1" ht="135" x14ac:dyDescent="0.2">
      <c r="A1101" s="45" t="str">
        <f t="shared" si="185"/>
        <v>EXT</v>
      </c>
      <c r="B1101" s="131" t="s">
        <v>2079</v>
      </c>
      <c r="C1101" s="131"/>
      <c r="D1101" s="215" t="s">
        <v>3431</v>
      </c>
      <c r="E1101" s="61" t="s">
        <v>41</v>
      </c>
      <c r="F1101" s="282" t="e">
        <v>#N/A</v>
      </c>
      <c r="G1101" s="62">
        <f t="shared" ref="G1101:G1140" si="194">LEN(R1101)-LEN(SUBSTITUTE(R1101,"/",""))-1</f>
        <v>7</v>
      </c>
      <c r="H1101" s="62" t="s">
        <v>42</v>
      </c>
      <c r="I1101" s="64" t="s">
        <v>498</v>
      </c>
      <c r="J1101" s="64"/>
      <c r="K1101" s="65"/>
      <c r="L1101" s="65"/>
      <c r="M1101" s="65"/>
      <c r="N1101" s="64"/>
      <c r="O1101" s="66" t="s">
        <v>32</v>
      </c>
      <c r="P1101" s="66" t="str">
        <f t="shared" si="186"/>
        <v>1..1</v>
      </c>
      <c r="Q1101" s="6" t="s">
        <v>4640</v>
      </c>
      <c r="R1101" s="67" t="s">
        <v>4641</v>
      </c>
      <c r="S1101" s="66" t="s">
        <v>329</v>
      </c>
      <c r="T1101" s="68" t="s">
        <v>163</v>
      </c>
      <c r="U1101" s="62" t="s">
        <v>42</v>
      </c>
      <c r="V1101" s="66"/>
      <c r="W1101" s="69"/>
      <c r="X1101" s="38"/>
      <c r="Y1101" s="70" t="s">
        <v>47</v>
      </c>
      <c r="Z1101" s="70" t="s">
        <v>48</v>
      </c>
      <c r="AA1101" s="4"/>
      <c r="AB1101" s="13" t="str">
        <f t="shared" si="187"/>
        <v>/rsm:CrossIndustryInvoice/rsm:SupplyChainTradeTransaction/ram:ApplicableHeaderTradeSettlement/ram:SpecifiedTradePaymentTerms/ram:PayeeTradeParty/ram:URIUniversalCommunication/ram:URIID</v>
      </c>
      <c r="AC1101" s="13" t="str">
        <f t="shared" si="188"/>
        <v>/@schemeID</v>
      </c>
      <c r="AD1101" s="14">
        <f>COUNTIFS(R$4:R1101,AB1101)</f>
        <v>1</v>
      </c>
      <c r="AE1101" s="1"/>
      <c r="AF1101" s="61" t="str">
        <f t="shared" si="189"/>
        <v>EXT</v>
      </c>
      <c r="AG1101" s="62">
        <f t="shared" si="190"/>
        <v>7</v>
      </c>
      <c r="AH1101" s="62" t="str">
        <f t="shared" si="191"/>
        <v>0..1</v>
      </c>
      <c r="AI1101" s="64" t="s">
        <v>330</v>
      </c>
      <c r="AJ1101" s="64"/>
      <c r="AK1101" s="65"/>
      <c r="AL1101" s="65"/>
      <c r="AM1101" s="65"/>
      <c r="AN1101" s="64"/>
      <c r="AO1101" s="66" t="str">
        <f t="shared" si="184"/>
        <v>1..1</v>
      </c>
      <c r="AP1101" s="66" t="str">
        <f t="shared" si="184"/>
        <v>1..1</v>
      </c>
      <c r="AQ1101" s="6" t="str">
        <f t="shared" si="184"/>
        <v>/rsm:CrossIndustryInvoice
/rsm:SupplyChainTradeTransaction
/ram:ApplicableHeaderTradeSettlement
/ram:SpecifiedTradePaymentTerms
/ram:PayeeTradeParty
/ram:URIUniversalCommunication
/ram:URIID
/@schemeID</v>
      </c>
      <c r="AR1101" s="67" t="str">
        <f t="shared" si="184"/>
        <v>/rsm:CrossIndustryInvoice/rsm:SupplyChainTradeTransaction/ram:ApplicableHeaderTradeSettlement/ram:SpecifiedTradePaymentTerms/ram:PayeeTradeParty/ram:URIUniversalCommunication/ram:URIID/@schemeID</v>
      </c>
      <c r="AS1101" s="66" t="s">
        <v>329</v>
      </c>
      <c r="AT1101" s="68" t="s">
        <v>163</v>
      </c>
      <c r="AU1101" s="62" t="str">
        <f t="shared" si="192"/>
        <v>0..1</v>
      </c>
      <c r="AV1101" s="66"/>
      <c r="AW1101" s="69"/>
      <c r="AX1101" s="7"/>
      <c r="AY1101" s="70" t="str">
        <f t="shared" si="193"/>
        <v>EXTENDED</v>
      </c>
      <c r="AZ1101" s="70" t="str">
        <f t="shared" si="193"/>
        <v>EXTENDED FR B2B</v>
      </c>
      <c r="BA1101" s="1"/>
      <c r="BB1101" s="57"/>
      <c r="BE1101"/>
      <c r="BF1101" s="1"/>
      <c r="BG1101" s="1"/>
      <c r="BH1101" s="1"/>
      <c r="BI1101" s="1"/>
      <c r="BJ1101" s="1"/>
      <c r="BK1101" s="1"/>
      <c r="BL1101" s="1"/>
      <c r="BM1101" s="1"/>
      <c r="BN1101" s="1"/>
      <c r="BO1101" s="1"/>
      <c r="BP1101" s="1"/>
      <c r="BQ1101" s="1"/>
      <c r="BR1101" s="1"/>
      <c r="BS1101" s="1"/>
      <c r="BT1101" s="1"/>
      <c r="BU1101" s="1"/>
      <c r="BV1101" s="1"/>
      <c r="BW1101" s="1"/>
      <c r="BX1101" s="1"/>
      <c r="BY1101" s="1"/>
      <c r="BZ1101" s="1"/>
    </row>
    <row r="1102" spans="1:78" s="59" customFormat="1" ht="105" x14ac:dyDescent="0.2">
      <c r="A1102" s="45" t="str">
        <f t="shared" si="185"/>
        <v>EXT</v>
      </c>
      <c r="B1102" s="131" t="s">
        <v>2079</v>
      </c>
      <c r="C1102" s="131"/>
      <c r="D1102" s="215" t="s">
        <v>3431</v>
      </c>
      <c r="E1102" s="140" t="s">
        <v>41</v>
      </c>
      <c r="F1102" s="296" t="e">
        <v>#N/A</v>
      </c>
      <c r="G1102" s="141">
        <f t="shared" si="194"/>
        <v>5</v>
      </c>
      <c r="H1102" s="141" t="s">
        <v>62</v>
      </c>
      <c r="I1102" s="248" t="s">
        <v>4642</v>
      </c>
      <c r="J1102" s="243"/>
      <c r="K1102" s="244"/>
      <c r="L1102" s="244"/>
      <c r="M1102" s="244"/>
      <c r="N1102" s="243"/>
      <c r="O1102" s="245" t="s">
        <v>62</v>
      </c>
      <c r="P1102" s="245" t="str">
        <f t="shared" si="186"/>
        <v>0..n</v>
      </c>
      <c r="Q1102" s="142" t="s">
        <v>4643</v>
      </c>
      <c r="R1102" s="143" t="s">
        <v>4644</v>
      </c>
      <c r="S1102" s="245"/>
      <c r="T1102" s="246"/>
      <c r="U1102" s="141" t="s">
        <v>62</v>
      </c>
      <c r="V1102" s="245"/>
      <c r="W1102" s="247"/>
      <c r="X1102" s="38"/>
      <c r="Y1102" s="144" t="s">
        <v>47</v>
      </c>
      <c r="Z1102" s="144" t="s">
        <v>47</v>
      </c>
      <c r="AA1102" s="4"/>
      <c r="AB1102" s="13" t="str">
        <f t="shared" si="187"/>
        <v>/rsm:CrossIndustryInvoice/rsm:SupplyChainTradeTransaction/ram:ApplicableHeaderTradeSettlement/ram:SpecifiedTradePaymentTerms/ram:PayeeTradeParty</v>
      </c>
      <c r="AC1102" s="13" t="str">
        <f t="shared" si="188"/>
        <v>/ram:SpecifiedTaxRegistration</v>
      </c>
      <c r="AD1102" s="14">
        <f>COUNTIFS(R$4:R1102,AB1102)</f>
        <v>1</v>
      </c>
      <c r="AE1102" s="1"/>
      <c r="AF1102" s="140" t="str">
        <f t="shared" si="189"/>
        <v>EXT</v>
      </c>
      <c r="AG1102" s="141">
        <f t="shared" si="190"/>
        <v>5</v>
      </c>
      <c r="AH1102" s="141" t="str">
        <f t="shared" si="191"/>
        <v>0..n</v>
      </c>
      <c r="AI1102" s="248" t="s">
        <v>1011</v>
      </c>
      <c r="AJ1102" s="243"/>
      <c r="AK1102" s="244"/>
      <c r="AL1102" s="244"/>
      <c r="AM1102" s="244"/>
      <c r="AN1102" s="243"/>
      <c r="AO1102" s="245" t="str">
        <f t="shared" si="184"/>
        <v>0..n</v>
      </c>
      <c r="AP1102" s="245" t="str">
        <f t="shared" si="184"/>
        <v>0..n</v>
      </c>
      <c r="AQ1102" s="142" t="str">
        <f t="shared" si="184"/>
        <v>/rsm:CrossIndustryInvoice
/rsm:SupplyChainTradeTransaction
/ram:ApplicableHeaderTradeSettlement
/ram:SpecifiedTradePaymentTerms
/ram:PayeeTradeParty
/ram:SpecifiedTaxRegistration</v>
      </c>
      <c r="AR1102" s="143" t="str">
        <f t="shared" si="184"/>
        <v>/rsm:CrossIndustryInvoice/rsm:SupplyChainTradeTransaction/ram:ApplicableHeaderTradeSettlement/ram:SpecifiedTradePaymentTerms/ram:PayeeTradeParty/ram:SpecifiedTaxRegistration</v>
      </c>
      <c r="AS1102" s="245"/>
      <c r="AT1102" s="246"/>
      <c r="AU1102" s="141" t="str">
        <f t="shared" si="192"/>
        <v>0..n</v>
      </c>
      <c r="AV1102" s="245"/>
      <c r="AW1102" s="247"/>
      <c r="AX1102" s="7"/>
      <c r="AY1102" s="144" t="str">
        <f t="shared" si="193"/>
        <v>EXTENDED</v>
      </c>
      <c r="AZ1102" s="144" t="str">
        <f t="shared" si="193"/>
        <v>EXTENDED</v>
      </c>
      <c r="BA1102" s="1"/>
      <c r="BB1102" s="57"/>
      <c r="BE1102"/>
      <c r="BF1102" s="1"/>
      <c r="BG1102" s="1"/>
      <c r="BH1102" s="1"/>
      <c r="BI1102" s="1"/>
      <c r="BJ1102" s="1"/>
      <c r="BK1102" s="1"/>
      <c r="BL1102" s="1"/>
      <c r="BM1102" s="1"/>
      <c r="BN1102" s="1"/>
      <c r="BO1102" s="1"/>
      <c r="BP1102" s="1"/>
      <c r="BQ1102" s="1"/>
      <c r="BR1102" s="1"/>
      <c r="BS1102" s="1"/>
      <c r="BT1102" s="1"/>
      <c r="BU1102" s="1"/>
      <c r="BV1102" s="1"/>
      <c r="BW1102" s="1"/>
      <c r="BX1102" s="1"/>
      <c r="BY1102" s="1"/>
      <c r="BZ1102" s="1"/>
    </row>
    <row r="1103" spans="1:78" s="59" customFormat="1" ht="120" x14ac:dyDescent="0.2">
      <c r="A1103" s="45" t="str">
        <f t="shared" si="185"/>
        <v>EXT</v>
      </c>
      <c r="B1103" s="131" t="s">
        <v>2079</v>
      </c>
      <c r="C1103" s="131"/>
      <c r="D1103" s="215" t="s">
        <v>3431</v>
      </c>
      <c r="E1103" s="61" t="s">
        <v>41</v>
      </c>
      <c r="F1103" s="282" t="e">
        <v>#N/A</v>
      </c>
      <c r="G1103" s="62">
        <f t="shared" si="194"/>
        <v>6</v>
      </c>
      <c r="H1103" s="62" t="s">
        <v>32</v>
      </c>
      <c r="I1103" s="64" t="s">
        <v>3</v>
      </c>
      <c r="J1103" s="64"/>
      <c r="K1103" s="65"/>
      <c r="L1103" s="65"/>
      <c r="M1103" s="65"/>
      <c r="N1103" s="64"/>
      <c r="O1103" s="66" t="s">
        <v>32</v>
      </c>
      <c r="P1103" s="66" t="str">
        <f t="shared" si="186"/>
        <v>1..1</v>
      </c>
      <c r="Q1103" s="6" t="s">
        <v>4645</v>
      </c>
      <c r="R1103" s="67" t="s">
        <v>4646</v>
      </c>
      <c r="S1103" s="66" t="s">
        <v>55</v>
      </c>
      <c r="T1103" s="68" t="s">
        <v>56</v>
      </c>
      <c r="U1103" s="62" t="s">
        <v>42</v>
      </c>
      <c r="V1103" s="66"/>
      <c r="W1103" s="69"/>
      <c r="X1103" s="38"/>
      <c r="Y1103" s="70" t="s">
        <v>47</v>
      </c>
      <c r="Z1103" s="70" t="s">
        <v>47</v>
      </c>
      <c r="AA1103" s="4"/>
      <c r="AB1103" s="13" t="str">
        <f t="shared" si="187"/>
        <v>/rsm:CrossIndustryInvoice/rsm:SupplyChainTradeTransaction/ram:ApplicableHeaderTradeSettlement/ram:SpecifiedTradePaymentTerms/ram:PayeeTradeParty/ram:SpecifiedTaxRegistration</v>
      </c>
      <c r="AC1103" s="13" t="str">
        <f t="shared" si="188"/>
        <v>/ram:ID</v>
      </c>
      <c r="AD1103" s="14">
        <f>COUNTIFS(R$4:R1103,AB1103)</f>
        <v>1</v>
      </c>
      <c r="AE1103" s="1"/>
      <c r="AF1103" s="61" t="str">
        <f t="shared" si="189"/>
        <v>EXT</v>
      </c>
      <c r="AG1103" s="62">
        <f t="shared" si="190"/>
        <v>6</v>
      </c>
      <c r="AH1103" s="62" t="str">
        <f t="shared" si="191"/>
        <v>1..1</v>
      </c>
      <c r="AI1103" s="64" t="s">
        <v>1014</v>
      </c>
      <c r="AJ1103" s="64"/>
      <c r="AK1103" s="65"/>
      <c r="AL1103" s="65"/>
      <c r="AM1103" s="65"/>
      <c r="AN1103" s="64"/>
      <c r="AO1103" s="66" t="str">
        <f t="shared" si="184"/>
        <v>1..1</v>
      </c>
      <c r="AP1103" s="66" t="str">
        <f t="shared" si="184"/>
        <v>1..1</v>
      </c>
      <c r="AQ1103" s="6" t="str">
        <f t="shared" si="184"/>
        <v>/rsm:CrossIndustryInvoice
/rsm:SupplyChainTradeTransaction
/ram:ApplicableHeaderTradeSettlement
/ram:SpecifiedTradePaymentTerms
/ram:PayeeTradeParty
/ram:SpecifiedTaxRegistration
/ram:ID</v>
      </c>
      <c r="AR1103" s="67" t="str">
        <f t="shared" si="184"/>
        <v>/rsm:CrossIndustryInvoice/rsm:SupplyChainTradeTransaction/ram:ApplicableHeaderTradeSettlement/ram:SpecifiedTradePaymentTerms/ram:PayeeTradeParty/ram:SpecifiedTaxRegistration/ram:ID</v>
      </c>
      <c r="AS1103" s="66" t="s">
        <v>55</v>
      </c>
      <c r="AT1103" s="68" t="s">
        <v>56</v>
      </c>
      <c r="AU1103" s="62" t="str">
        <f t="shared" si="192"/>
        <v>0..1</v>
      </c>
      <c r="AV1103" s="66"/>
      <c r="AW1103" s="69"/>
      <c r="AX1103" s="7"/>
      <c r="AY1103" s="70" t="str">
        <f t="shared" si="193"/>
        <v>EXTENDED</v>
      </c>
      <c r="AZ1103" s="70" t="str">
        <f t="shared" si="193"/>
        <v>EXTENDED</v>
      </c>
      <c r="BA1103" s="1"/>
      <c r="BB1103" s="57"/>
      <c r="BE1103"/>
      <c r="BF1103" s="1"/>
      <c r="BG1103" s="1"/>
      <c r="BH1103" s="1"/>
      <c r="BI1103" s="1"/>
      <c r="BJ1103" s="1"/>
      <c r="BK1103" s="1"/>
      <c r="BL1103" s="1"/>
      <c r="BM1103" s="1"/>
      <c r="BN1103" s="1"/>
      <c r="BO1103" s="1"/>
      <c r="BP1103" s="1"/>
      <c r="BQ1103" s="1"/>
      <c r="BR1103" s="1"/>
      <c r="BS1103" s="1"/>
      <c r="BT1103" s="1"/>
      <c r="BU1103" s="1"/>
      <c r="BV1103" s="1"/>
      <c r="BW1103" s="1"/>
      <c r="BX1103" s="1"/>
      <c r="BY1103" s="1"/>
      <c r="BZ1103" s="1"/>
    </row>
    <row r="1104" spans="1:78" s="59" customFormat="1" ht="135" x14ac:dyDescent="0.2">
      <c r="A1104" s="45" t="str">
        <f t="shared" si="185"/>
        <v>EXT</v>
      </c>
      <c r="B1104" s="131" t="s">
        <v>2079</v>
      </c>
      <c r="C1104" s="131"/>
      <c r="D1104" s="215" t="s">
        <v>3431</v>
      </c>
      <c r="E1104" s="61" t="s">
        <v>41</v>
      </c>
      <c r="F1104" s="282" t="e">
        <v>#N/A</v>
      </c>
      <c r="G1104" s="62">
        <f t="shared" si="194"/>
        <v>7</v>
      </c>
      <c r="H1104" s="62" t="s">
        <v>42</v>
      </c>
      <c r="I1104" s="64" t="s">
        <v>498</v>
      </c>
      <c r="J1104" s="64"/>
      <c r="K1104" s="65" t="s">
        <v>1015</v>
      </c>
      <c r="L1104" s="65"/>
      <c r="M1104" s="65" t="s">
        <v>1016</v>
      </c>
      <c r="N1104" s="64"/>
      <c r="O1104" s="66" t="s">
        <v>32</v>
      </c>
      <c r="P1104" s="66" t="str">
        <f t="shared" si="186"/>
        <v>1..1</v>
      </c>
      <c r="Q1104" s="6" t="s">
        <v>4647</v>
      </c>
      <c r="R1104" s="67" t="s">
        <v>4648</v>
      </c>
      <c r="S1104" s="66" t="s">
        <v>329</v>
      </c>
      <c r="T1104" s="68" t="s">
        <v>163</v>
      </c>
      <c r="U1104" s="62" t="s">
        <v>42</v>
      </c>
      <c r="V1104" s="66"/>
      <c r="W1104" s="69"/>
      <c r="X1104" s="38"/>
      <c r="Y1104" s="70" t="s">
        <v>47</v>
      </c>
      <c r="Z1104" s="70" t="s">
        <v>47</v>
      </c>
      <c r="AA1104" s="4"/>
      <c r="AB1104" s="13" t="str">
        <f t="shared" si="187"/>
        <v>/rsm:CrossIndustryInvoice/rsm:SupplyChainTradeTransaction/ram:ApplicableHeaderTradeSettlement/ram:SpecifiedTradePaymentTerms/ram:PayeeTradeParty/ram:SpecifiedTaxRegistration/ram:ID</v>
      </c>
      <c r="AC1104" s="13" t="str">
        <f t="shared" si="188"/>
        <v>/@schemeID</v>
      </c>
      <c r="AD1104" s="14">
        <f>COUNTIFS(R$4:R1104,AB1104)</f>
        <v>1</v>
      </c>
      <c r="AE1104" s="1"/>
      <c r="AF1104" s="61" t="str">
        <f t="shared" si="189"/>
        <v>EXT</v>
      </c>
      <c r="AG1104" s="62">
        <f t="shared" si="190"/>
        <v>7</v>
      </c>
      <c r="AH1104" s="62" t="str">
        <f t="shared" si="191"/>
        <v>0..1</v>
      </c>
      <c r="AI1104" s="64" t="s">
        <v>1019</v>
      </c>
      <c r="AJ1104" s="64"/>
      <c r="AK1104" s="65"/>
      <c r="AL1104" s="65"/>
      <c r="AM1104" s="65"/>
      <c r="AN1104" s="64"/>
      <c r="AO1104" s="66" t="str">
        <f t="shared" si="184"/>
        <v>1..1</v>
      </c>
      <c r="AP1104" s="66" t="str">
        <f t="shared" si="184"/>
        <v>1..1</v>
      </c>
      <c r="AQ1104" s="6" t="str">
        <f t="shared" si="184"/>
        <v>/rsm:CrossIndustryInvoice
/rsm:SupplyChainTradeTransaction
/ram:ApplicableHeaderTradeSettlement
/ram:SpecifiedTradePaymentTerms
/ram:PayeeTradeParty
/ram:SpecifiedTaxRegistration
/ram:ID
/@schemeID</v>
      </c>
      <c r="AR1104" s="67" t="str">
        <f t="shared" si="184"/>
        <v>/rsm:CrossIndustryInvoice/rsm:SupplyChainTradeTransaction/ram:ApplicableHeaderTradeSettlement/ram:SpecifiedTradePaymentTerms/ram:PayeeTradeParty/ram:SpecifiedTaxRegistration/ram:ID/@schemeID</v>
      </c>
      <c r="AS1104" s="66" t="s">
        <v>329</v>
      </c>
      <c r="AT1104" s="68" t="s">
        <v>163</v>
      </c>
      <c r="AU1104" s="62" t="str">
        <f t="shared" si="192"/>
        <v>0..1</v>
      </c>
      <c r="AV1104" s="66"/>
      <c r="AW1104" s="69"/>
      <c r="AX1104" s="7"/>
      <c r="AY1104" s="70" t="str">
        <f t="shared" si="193"/>
        <v>EXTENDED</v>
      </c>
      <c r="AZ1104" s="70" t="str">
        <f t="shared" si="193"/>
        <v>EXTENDED</v>
      </c>
      <c r="BA1104" s="1"/>
      <c r="BB1104" s="57"/>
      <c r="BE1104"/>
      <c r="BF1104" s="1"/>
      <c r="BG1104" s="1"/>
      <c r="BH1104" s="1"/>
      <c r="BI1104" s="1"/>
      <c r="BJ1104" s="1"/>
      <c r="BK1104" s="1"/>
      <c r="BL1104" s="1"/>
      <c r="BM1104" s="1"/>
      <c r="BN1104" s="1"/>
      <c r="BO1104" s="1"/>
      <c r="BP1104" s="1"/>
      <c r="BQ1104" s="1"/>
      <c r="BR1104" s="1"/>
      <c r="BS1104" s="1"/>
      <c r="BT1104" s="1"/>
      <c r="BU1104" s="1"/>
      <c r="BV1104" s="1"/>
      <c r="BW1104" s="1"/>
      <c r="BX1104" s="1"/>
      <c r="BY1104" s="1"/>
      <c r="BZ1104" s="1"/>
    </row>
    <row r="1105" spans="1:78" s="59" customFormat="1" ht="75" x14ac:dyDescent="0.2">
      <c r="A1105" s="45" t="str">
        <f t="shared" si="180"/>
        <v>NO</v>
      </c>
      <c r="B1105" s="45"/>
      <c r="C1105" s="45"/>
      <c r="D1105" s="211" t="s">
        <v>3431</v>
      </c>
      <c r="E1105" s="212" t="s">
        <v>4649</v>
      </c>
      <c r="F1105" s="311" t="s">
        <v>4649</v>
      </c>
      <c r="G1105" s="231">
        <f t="shared" si="194"/>
        <v>3</v>
      </c>
      <c r="H1105" s="231" t="s">
        <v>32</v>
      </c>
      <c r="I1105" s="232" t="s">
        <v>4650</v>
      </c>
      <c r="J1105" s="232" t="s">
        <v>4651</v>
      </c>
      <c r="K1105" s="233"/>
      <c r="L1105" s="233" t="s">
        <v>4652</v>
      </c>
      <c r="M1105" s="233" t="s">
        <v>35</v>
      </c>
      <c r="N1105" s="232"/>
      <c r="O1105" s="219" t="s">
        <v>32</v>
      </c>
      <c r="P1105" s="219" t="str">
        <f t="shared" si="181"/>
        <v>1..1</v>
      </c>
      <c r="Q1105" s="220" t="s">
        <v>4653</v>
      </c>
      <c r="R1105" s="221" t="s">
        <v>4654</v>
      </c>
      <c r="S1105" s="219" t="s">
        <v>35</v>
      </c>
      <c r="T1105" s="184"/>
      <c r="U1105" s="219" t="s">
        <v>42</v>
      </c>
      <c r="V1105" s="219" t="s">
        <v>35</v>
      </c>
      <c r="W1105" s="222" t="s">
        <v>35</v>
      </c>
      <c r="X1105" s="38"/>
      <c r="Y1105" s="184" t="s">
        <v>39</v>
      </c>
      <c r="Z1105" s="184" t="s">
        <v>39</v>
      </c>
      <c r="AA1105" s="4"/>
      <c r="AB1105" s="13" t="str">
        <f t="shared" si="178"/>
        <v>/rsm:CrossIndustryInvoice/rsm:SupplyChainTradeTransaction/ram:ApplicableHeaderTradeSettlement</v>
      </c>
      <c r="AC1105" s="13" t="str">
        <f t="shared" si="179"/>
        <v>/ram:SpecifiedTradeSettlementHeaderMonetarySummation</v>
      </c>
      <c r="AD1105" s="14">
        <f>COUNTIFS(R$4:R1105,AB1105)</f>
        <v>1</v>
      </c>
      <c r="AE1105" s="1"/>
      <c r="AF1105" s="212" t="str">
        <f t="shared" si="189"/>
        <v>BG-22</v>
      </c>
      <c r="AG1105" s="231">
        <f t="shared" si="190"/>
        <v>3</v>
      </c>
      <c r="AH1105" s="231" t="str">
        <f t="shared" si="191"/>
        <v>1..1</v>
      </c>
      <c r="AI1105" s="232" t="s">
        <v>4655</v>
      </c>
      <c r="AJ1105" s="232" t="s">
        <v>4656</v>
      </c>
      <c r="AK1105" s="233"/>
      <c r="AL1105" s="233" t="s">
        <v>4657</v>
      </c>
      <c r="AM1105" s="233" t="s">
        <v>35</v>
      </c>
      <c r="AN1105" s="232"/>
      <c r="AO1105" s="219" t="str">
        <f t="shared" si="184"/>
        <v>1..1</v>
      </c>
      <c r="AP1105" s="219" t="str">
        <f t="shared" si="184"/>
        <v>1..1</v>
      </c>
      <c r="AQ1105" s="220" t="str">
        <f t="shared" si="184"/>
        <v>/rsm:CrossIndustryInvoice
/rsm:SupplyChainTradeTransaction
/ram:ApplicableHeaderTradeSettlement
/ram:SpecifiedTradeSettlementHeaderMonetarySummation</v>
      </c>
      <c r="AR1105" s="221" t="str">
        <f t="shared" si="184"/>
        <v>/rsm:CrossIndustryInvoice/rsm:SupplyChainTradeTransaction/ram:ApplicableHeaderTradeSettlement/ram:SpecifiedTradeSettlementHeaderMonetarySummation</v>
      </c>
      <c r="AS1105" s="219" t="s">
        <v>35</v>
      </c>
      <c r="AT1105" s="184"/>
      <c r="AU1105" s="219" t="str">
        <f t="shared" si="192"/>
        <v>0..1</v>
      </c>
      <c r="AV1105" s="219" t="s">
        <v>35</v>
      </c>
      <c r="AW1105" s="222" t="s">
        <v>35</v>
      </c>
      <c r="AX1105" s="7"/>
      <c r="AY1105" s="184" t="str">
        <f t="shared" si="193"/>
        <v>MINIMUM</v>
      </c>
      <c r="AZ1105" s="184" t="str">
        <f t="shared" si="193"/>
        <v>MINIMUM</v>
      </c>
      <c r="BA1105" s="1"/>
      <c r="BB1105" s="57"/>
      <c r="BE1105"/>
      <c r="BF1105" s="1"/>
      <c r="BG1105" s="1"/>
      <c r="BH1105" s="1"/>
      <c r="BI1105" s="1"/>
      <c r="BJ1105" s="1"/>
      <c r="BK1105" s="1"/>
      <c r="BL1105" s="1"/>
      <c r="BM1105" s="1"/>
      <c r="BN1105" s="1"/>
      <c r="BO1105" s="1"/>
      <c r="BP1105" s="1"/>
      <c r="BQ1105" s="1"/>
      <c r="BR1105" s="1"/>
      <c r="BS1105" s="1"/>
      <c r="BT1105" s="1"/>
      <c r="BU1105" s="1"/>
      <c r="BV1105" s="1"/>
      <c r="BW1105" s="1"/>
      <c r="BX1105" s="1"/>
      <c r="BY1105" s="1"/>
      <c r="BZ1105" s="1"/>
    </row>
    <row r="1106" spans="1:78" s="59" customFormat="1" ht="90" x14ac:dyDescent="0.2">
      <c r="A1106" s="45" t="str">
        <f t="shared" si="180"/>
        <v>YES</v>
      </c>
      <c r="B1106" s="45"/>
      <c r="C1106" s="45"/>
      <c r="D1106" s="213" t="s">
        <v>3431</v>
      </c>
      <c r="E1106" s="214" t="s">
        <v>4658</v>
      </c>
      <c r="F1106" s="312" t="s">
        <v>4658</v>
      </c>
      <c r="G1106" s="66">
        <f t="shared" si="194"/>
        <v>4</v>
      </c>
      <c r="H1106" s="66" t="s">
        <v>32</v>
      </c>
      <c r="I1106" s="64" t="s">
        <v>4659</v>
      </c>
      <c r="J1106" s="64" t="s">
        <v>4660</v>
      </c>
      <c r="K1106" s="65"/>
      <c r="L1106" s="65"/>
      <c r="M1106" s="65" t="s">
        <v>4661</v>
      </c>
      <c r="N1106" s="64" t="s">
        <v>1325</v>
      </c>
      <c r="O1106" s="66" t="s">
        <v>32</v>
      </c>
      <c r="P1106" s="66" t="str">
        <f t="shared" si="181"/>
        <v>1..1</v>
      </c>
      <c r="Q1106" s="2" t="s">
        <v>4662</v>
      </c>
      <c r="R1106" s="75" t="s">
        <v>4663</v>
      </c>
      <c r="S1106" s="66" t="s">
        <v>163</v>
      </c>
      <c r="T1106" s="68" t="s">
        <v>56</v>
      </c>
      <c r="U1106" s="66" t="s">
        <v>62</v>
      </c>
      <c r="V1106" s="66" t="s">
        <v>93</v>
      </c>
      <c r="W1106" s="249" t="s">
        <v>35</v>
      </c>
      <c r="X1106" s="38"/>
      <c r="Y1106" s="68" t="s">
        <v>185</v>
      </c>
      <c r="Z1106" s="68" t="s">
        <v>185</v>
      </c>
      <c r="AA1106" s="4"/>
      <c r="AB1106" s="13" t="str">
        <f t="shared" si="178"/>
        <v>/rsm:CrossIndustryInvoice/rsm:SupplyChainTradeTransaction/ram:ApplicableHeaderTradeSettlement/ram:SpecifiedTradeSettlementHeaderMonetarySummation</v>
      </c>
      <c r="AC1106" s="13" t="str">
        <f t="shared" si="179"/>
        <v>/ram:LineTotalAmount</v>
      </c>
      <c r="AD1106" s="14">
        <f>COUNTIFS(R$4:R1106,AB1106)</f>
        <v>1</v>
      </c>
      <c r="AE1106" s="1"/>
      <c r="AF1106" s="214" t="str">
        <f t="shared" si="189"/>
        <v>BT-106</v>
      </c>
      <c r="AG1106" s="66">
        <f t="shared" si="190"/>
        <v>4</v>
      </c>
      <c r="AH1106" s="66" t="str">
        <f t="shared" si="191"/>
        <v>1..1</v>
      </c>
      <c r="AI1106" s="64" t="s">
        <v>4664</v>
      </c>
      <c r="AJ1106" s="64" t="s">
        <v>4665</v>
      </c>
      <c r="AK1106" s="65"/>
      <c r="AL1106" s="65"/>
      <c r="AM1106" s="65" t="s">
        <v>4666</v>
      </c>
      <c r="AN1106" s="64" t="s">
        <v>1330</v>
      </c>
      <c r="AO1106" s="66" t="str">
        <f t="shared" si="184"/>
        <v>1..1</v>
      </c>
      <c r="AP1106" s="66" t="str">
        <f t="shared" si="184"/>
        <v>1..1</v>
      </c>
      <c r="AQ1106" s="2" t="str">
        <f t="shared" si="184"/>
        <v>/rsm:CrossIndustryInvoice
/rsm:SupplyChainTradeTransaction
/ram:ApplicableHeaderTradeSettlement
/ram:SpecifiedTradeSettlementHeaderMonetarySummation
/ram:LineTotalAmount</v>
      </c>
      <c r="AR1106" s="75" t="str">
        <f t="shared" si="184"/>
        <v>/rsm:CrossIndustryInvoice/rsm:SupplyChainTradeTransaction/ram:ApplicableHeaderTradeSettlement/ram:SpecifiedTradeSettlementHeaderMonetarySummation/ram:LineTotalAmount</v>
      </c>
      <c r="AS1106" s="66" t="s">
        <v>163</v>
      </c>
      <c r="AT1106" s="68" t="s">
        <v>56</v>
      </c>
      <c r="AU1106" s="66" t="str">
        <f t="shared" si="192"/>
        <v>0..n</v>
      </c>
      <c r="AV1106" s="66" t="s">
        <v>93</v>
      </c>
      <c r="AW1106" s="249" t="s">
        <v>35</v>
      </c>
      <c r="AX1106" s="7"/>
      <c r="AY1106" s="68" t="str">
        <f t="shared" si="193"/>
        <v>BASIC WL</v>
      </c>
      <c r="AZ1106" s="68" t="str">
        <f t="shared" si="193"/>
        <v>BASIC WL</v>
      </c>
      <c r="BA1106" s="1"/>
      <c r="BB1106" s="57"/>
      <c r="BE1106"/>
      <c r="BF1106" s="1"/>
      <c r="BG1106" s="1"/>
      <c r="BH1106" s="1"/>
      <c r="BI1106" s="1"/>
      <c r="BJ1106" s="1"/>
      <c r="BK1106" s="1"/>
      <c r="BL1106" s="1"/>
      <c r="BM1106" s="1"/>
      <c r="BN1106" s="1"/>
      <c r="BO1106" s="1"/>
      <c r="BP1106" s="1"/>
      <c r="BQ1106" s="1"/>
      <c r="BR1106" s="1"/>
      <c r="BS1106" s="1"/>
      <c r="BT1106" s="1"/>
      <c r="BU1106" s="1"/>
      <c r="BV1106" s="1"/>
      <c r="BW1106" s="1"/>
      <c r="BX1106" s="1"/>
      <c r="BY1106" s="1"/>
      <c r="BZ1106" s="1"/>
    </row>
    <row r="1107" spans="1:78" s="59" customFormat="1" ht="90" x14ac:dyDescent="0.2">
      <c r="A1107" s="45" t="str">
        <f t="shared" si="180"/>
        <v>YES</v>
      </c>
      <c r="B1107" s="45"/>
      <c r="C1107" s="45"/>
      <c r="D1107" s="213" t="s">
        <v>3431</v>
      </c>
      <c r="E1107" s="214" t="s">
        <v>4667</v>
      </c>
      <c r="F1107" s="312" t="s">
        <v>4667</v>
      </c>
      <c r="G1107" s="66">
        <f t="shared" si="194"/>
        <v>4</v>
      </c>
      <c r="H1107" s="66" t="s">
        <v>42</v>
      </c>
      <c r="I1107" s="64" t="s">
        <v>4668</v>
      </c>
      <c r="J1107" s="64" t="s">
        <v>4669</v>
      </c>
      <c r="K1107" s="65" t="s">
        <v>4670</v>
      </c>
      <c r="L1107" s="65"/>
      <c r="M1107" s="65" t="s">
        <v>4671</v>
      </c>
      <c r="N1107" s="64" t="s">
        <v>1325</v>
      </c>
      <c r="O1107" s="66" t="s">
        <v>42</v>
      </c>
      <c r="P1107" s="66" t="str">
        <f t="shared" si="181"/>
        <v>0..1</v>
      </c>
      <c r="Q1107" s="2" t="s">
        <v>4672</v>
      </c>
      <c r="R1107" s="75" t="s">
        <v>4673</v>
      </c>
      <c r="S1107" s="66" t="s">
        <v>163</v>
      </c>
      <c r="T1107" s="68" t="s">
        <v>56</v>
      </c>
      <c r="U1107" s="66" t="s">
        <v>62</v>
      </c>
      <c r="V1107" s="66" t="s">
        <v>200</v>
      </c>
      <c r="W1107" s="249" t="s">
        <v>35</v>
      </c>
      <c r="X1107" s="38"/>
      <c r="Y1107" s="68" t="s">
        <v>185</v>
      </c>
      <c r="Z1107" s="68" t="s">
        <v>185</v>
      </c>
      <c r="AA1107" s="4"/>
      <c r="AB1107" s="13" t="str">
        <f t="shared" si="178"/>
        <v>/rsm:CrossIndustryInvoice/rsm:SupplyChainTradeTransaction/ram:ApplicableHeaderTradeSettlement/ram:SpecifiedTradeSettlementHeaderMonetarySummation</v>
      </c>
      <c r="AC1107" s="13" t="str">
        <f t="shared" si="179"/>
        <v>/ram:ChargeTotalAmount</v>
      </c>
      <c r="AD1107" s="14">
        <f>COUNTIFS(R$4:R1107,AB1107)</f>
        <v>1</v>
      </c>
      <c r="AE1107" s="1"/>
      <c r="AF1107" s="214" t="str">
        <f t="shared" si="189"/>
        <v>BT-108</v>
      </c>
      <c r="AG1107" s="66">
        <f t="shared" si="190"/>
        <v>4</v>
      </c>
      <c r="AH1107" s="66" t="str">
        <f t="shared" si="191"/>
        <v>0..1</v>
      </c>
      <c r="AI1107" s="64" t="s">
        <v>4674</v>
      </c>
      <c r="AJ1107" s="64" t="s">
        <v>4675</v>
      </c>
      <c r="AK1107" s="65" t="s">
        <v>4676</v>
      </c>
      <c r="AL1107" s="65"/>
      <c r="AM1107" s="65" t="s">
        <v>4677</v>
      </c>
      <c r="AN1107" s="64" t="s">
        <v>1330</v>
      </c>
      <c r="AO1107" s="66" t="str">
        <f t="shared" si="184"/>
        <v>0..1</v>
      </c>
      <c r="AP1107" s="66" t="str">
        <f t="shared" si="184"/>
        <v>0..1</v>
      </c>
      <c r="AQ1107" s="2" t="str">
        <f t="shared" si="184"/>
        <v>/rsm:CrossIndustryInvoice
/rsm:SupplyChainTradeTransaction
/ram:ApplicableHeaderTradeSettlement
/ram:SpecifiedTradeSettlementHeaderMonetarySummation
/ram:ChargeTotalAmount</v>
      </c>
      <c r="AR1107" s="75" t="str">
        <f t="shared" si="184"/>
        <v>/rsm:CrossIndustryInvoice/rsm:SupplyChainTradeTransaction/ram:ApplicableHeaderTradeSettlement/ram:SpecifiedTradeSettlementHeaderMonetarySummation/ram:ChargeTotalAmount</v>
      </c>
      <c r="AS1107" s="66" t="s">
        <v>163</v>
      </c>
      <c r="AT1107" s="68" t="s">
        <v>56</v>
      </c>
      <c r="AU1107" s="66" t="str">
        <f t="shared" si="192"/>
        <v>0..n</v>
      </c>
      <c r="AV1107" s="66" t="s">
        <v>200</v>
      </c>
      <c r="AW1107" s="249" t="s">
        <v>35</v>
      </c>
      <c r="AX1107" s="7"/>
      <c r="AY1107" s="68" t="str">
        <f t="shared" si="193"/>
        <v>BASIC WL</v>
      </c>
      <c r="AZ1107" s="68" t="str">
        <f t="shared" si="193"/>
        <v>BASIC WL</v>
      </c>
      <c r="BA1107" s="1"/>
      <c r="BB1107" s="57"/>
      <c r="BE1107"/>
      <c r="BF1107" s="1"/>
      <c r="BG1107" s="1"/>
      <c r="BH1107" s="1"/>
      <c r="BI1107" s="1"/>
      <c r="BJ1107" s="1"/>
      <c r="BK1107" s="1"/>
      <c r="BL1107" s="1"/>
      <c r="BM1107" s="1"/>
      <c r="BN1107" s="1"/>
      <c r="BO1107" s="1"/>
      <c r="BP1107" s="1"/>
      <c r="BQ1107" s="1"/>
      <c r="BR1107" s="1"/>
      <c r="BS1107" s="1"/>
      <c r="BT1107" s="1"/>
      <c r="BU1107" s="1"/>
      <c r="BV1107" s="1"/>
      <c r="BW1107" s="1"/>
      <c r="BX1107" s="1"/>
      <c r="BY1107" s="1"/>
      <c r="BZ1107" s="1"/>
    </row>
    <row r="1108" spans="1:78" s="59" customFormat="1" ht="90" x14ac:dyDescent="0.2">
      <c r="A1108" s="45" t="str">
        <f t="shared" si="180"/>
        <v>YES</v>
      </c>
      <c r="B1108" s="45"/>
      <c r="C1108" s="45"/>
      <c r="D1108" s="213" t="s">
        <v>3431</v>
      </c>
      <c r="E1108" s="214" t="s">
        <v>4678</v>
      </c>
      <c r="F1108" s="312" t="s">
        <v>4678</v>
      </c>
      <c r="G1108" s="66">
        <f t="shared" si="194"/>
        <v>4</v>
      </c>
      <c r="H1108" s="66" t="s">
        <v>42</v>
      </c>
      <c r="I1108" s="64" t="s">
        <v>4679</v>
      </c>
      <c r="J1108" s="64" t="s">
        <v>4680</v>
      </c>
      <c r="K1108" s="65" t="s">
        <v>4681</v>
      </c>
      <c r="L1108" s="65"/>
      <c r="M1108" s="65" t="s">
        <v>4682</v>
      </c>
      <c r="N1108" s="64" t="s">
        <v>1325</v>
      </c>
      <c r="O1108" s="66" t="s">
        <v>42</v>
      </c>
      <c r="P1108" s="66" t="str">
        <f t="shared" si="181"/>
        <v>0..1</v>
      </c>
      <c r="Q1108" s="2" t="s">
        <v>4683</v>
      </c>
      <c r="R1108" s="75" t="s">
        <v>4684</v>
      </c>
      <c r="S1108" s="66" t="s">
        <v>163</v>
      </c>
      <c r="T1108" s="68" t="s">
        <v>56</v>
      </c>
      <c r="U1108" s="66" t="s">
        <v>62</v>
      </c>
      <c r="V1108" s="66" t="s">
        <v>200</v>
      </c>
      <c r="W1108" s="249" t="s">
        <v>35</v>
      </c>
      <c r="X1108" s="38"/>
      <c r="Y1108" s="68" t="s">
        <v>185</v>
      </c>
      <c r="Z1108" s="68" t="s">
        <v>185</v>
      </c>
      <c r="AA1108" s="4"/>
      <c r="AB1108" s="13" t="str">
        <f t="shared" si="178"/>
        <v>/rsm:CrossIndustryInvoice/rsm:SupplyChainTradeTransaction/ram:ApplicableHeaderTradeSettlement/ram:SpecifiedTradeSettlementHeaderMonetarySummation</v>
      </c>
      <c r="AC1108" s="13" t="str">
        <f t="shared" si="179"/>
        <v>/ram:AllowanceTotalAmount</v>
      </c>
      <c r="AD1108" s="14">
        <f>COUNTIFS(R$4:R1108,AB1108)</f>
        <v>1</v>
      </c>
      <c r="AE1108" s="1"/>
      <c r="AF1108" s="214" t="str">
        <f t="shared" si="189"/>
        <v>BT-107</v>
      </c>
      <c r="AG1108" s="66">
        <f t="shared" si="190"/>
        <v>4</v>
      </c>
      <c r="AH1108" s="66" t="str">
        <f t="shared" si="191"/>
        <v>0..1</v>
      </c>
      <c r="AI1108" s="64" t="s">
        <v>4685</v>
      </c>
      <c r="AJ1108" s="64" t="s">
        <v>4686</v>
      </c>
      <c r="AK1108" s="65" t="s">
        <v>4687</v>
      </c>
      <c r="AL1108" s="65"/>
      <c r="AM1108" s="65" t="s">
        <v>4688</v>
      </c>
      <c r="AN1108" s="64" t="s">
        <v>1330</v>
      </c>
      <c r="AO1108" s="66" t="str">
        <f t="shared" si="184"/>
        <v>0..1</v>
      </c>
      <c r="AP1108" s="66" t="str">
        <f t="shared" si="184"/>
        <v>0..1</v>
      </c>
      <c r="AQ1108" s="2" t="str">
        <f t="shared" si="184"/>
        <v>/rsm:CrossIndustryInvoice
/rsm:SupplyChainTradeTransaction
/ram:ApplicableHeaderTradeSettlement
/ram:SpecifiedTradeSettlementHeaderMonetarySummation
/ram:AllowanceTotalAmount</v>
      </c>
      <c r="AR1108" s="75" t="str">
        <f t="shared" si="184"/>
        <v>/rsm:CrossIndustryInvoice/rsm:SupplyChainTradeTransaction/ram:ApplicableHeaderTradeSettlement/ram:SpecifiedTradeSettlementHeaderMonetarySummation/ram:AllowanceTotalAmount</v>
      </c>
      <c r="AS1108" s="66" t="s">
        <v>163</v>
      </c>
      <c r="AT1108" s="68" t="s">
        <v>56</v>
      </c>
      <c r="AU1108" s="66" t="str">
        <f t="shared" si="192"/>
        <v>0..n</v>
      </c>
      <c r="AV1108" s="66" t="s">
        <v>200</v>
      </c>
      <c r="AW1108" s="249" t="s">
        <v>35</v>
      </c>
      <c r="AX1108" s="7"/>
      <c r="AY1108" s="68" t="str">
        <f t="shared" si="193"/>
        <v>BASIC WL</v>
      </c>
      <c r="AZ1108" s="68" t="str">
        <f t="shared" si="193"/>
        <v>BASIC WL</v>
      </c>
      <c r="BA1108" s="1"/>
      <c r="BB1108" s="57"/>
      <c r="BE1108"/>
      <c r="BF1108" s="1"/>
      <c r="BG1108" s="1"/>
      <c r="BH1108" s="1"/>
      <c r="BI1108" s="1"/>
      <c r="BJ1108" s="1"/>
      <c r="BK1108" s="1"/>
      <c r="BL1108" s="1"/>
      <c r="BM1108" s="1"/>
      <c r="BN1108" s="1"/>
      <c r="BO1108" s="1"/>
      <c r="BP1108" s="1"/>
      <c r="BQ1108" s="1"/>
      <c r="BR1108" s="1"/>
      <c r="BS1108" s="1"/>
      <c r="BT1108" s="1"/>
      <c r="BU1108" s="1"/>
      <c r="BV1108" s="1"/>
      <c r="BW1108" s="1"/>
      <c r="BX1108" s="1"/>
      <c r="BY1108" s="1"/>
      <c r="BZ1108" s="1"/>
    </row>
    <row r="1109" spans="1:78" s="59" customFormat="1" ht="120" x14ac:dyDescent="0.2">
      <c r="A1109" s="45" t="str">
        <f t="shared" si="180"/>
        <v>YES</v>
      </c>
      <c r="B1109" s="45"/>
      <c r="C1109" s="45"/>
      <c r="D1109" s="213" t="s">
        <v>3431</v>
      </c>
      <c r="E1109" s="214" t="s">
        <v>4689</v>
      </c>
      <c r="F1109" s="312" t="s">
        <v>4689</v>
      </c>
      <c r="G1109" s="66">
        <f t="shared" si="194"/>
        <v>4</v>
      </c>
      <c r="H1109" s="66" t="s">
        <v>32</v>
      </c>
      <c r="I1109" s="64" t="s">
        <v>4690</v>
      </c>
      <c r="J1109" s="64" t="s">
        <v>4691</v>
      </c>
      <c r="K1109" s="65" t="s">
        <v>4692</v>
      </c>
      <c r="L1109" s="65"/>
      <c r="M1109" s="65" t="s">
        <v>4693</v>
      </c>
      <c r="N1109" s="64" t="s">
        <v>1325</v>
      </c>
      <c r="O1109" s="66" t="s">
        <v>32</v>
      </c>
      <c r="P1109" s="66" t="s">
        <v>4694</v>
      </c>
      <c r="Q1109" s="2" t="s">
        <v>4695</v>
      </c>
      <c r="R1109" s="75" t="s">
        <v>4696</v>
      </c>
      <c r="S1109" s="66" t="s">
        <v>163</v>
      </c>
      <c r="T1109" s="68" t="s">
        <v>56</v>
      </c>
      <c r="U1109" s="66" t="s">
        <v>62</v>
      </c>
      <c r="V1109" s="66" t="s">
        <v>93</v>
      </c>
      <c r="W1109" s="249" t="s">
        <v>35</v>
      </c>
      <c r="X1109" s="38"/>
      <c r="Y1109" s="68" t="s">
        <v>39</v>
      </c>
      <c r="Z1109" s="68" t="s">
        <v>39</v>
      </c>
      <c r="AA1109" s="4"/>
      <c r="AB1109" s="13" t="str">
        <f t="shared" si="178"/>
        <v>/rsm:CrossIndustryInvoice/rsm:SupplyChainTradeTransaction/ram:ApplicableHeaderTradeSettlement/ram:SpecifiedTradeSettlementHeaderMonetarySummation</v>
      </c>
      <c r="AC1109" s="13" t="str">
        <f t="shared" si="179"/>
        <v>/ram:TaxBasisTotalAmount</v>
      </c>
      <c r="AD1109" s="14">
        <f>COUNTIFS(R$4:R1109,AB1109)</f>
        <v>1</v>
      </c>
      <c r="AE1109" s="1"/>
      <c r="AF1109" s="214" t="str">
        <f t="shared" si="189"/>
        <v>BT-109</v>
      </c>
      <c r="AG1109" s="66">
        <f t="shared" si="190"/>
        <v>4</v>
      </c>
      <c r="AH1109" s="66" t="str">
        <f t="shared" si="191"/>
        <v>1..1</v>
      </c>
      <c r="AI1109" s="64" t="s">
        <v>4697</v>
      </c>
      <c r="AJ1109" s="64" t="s">
        <v>4698</v>
      </c>
      <c r="AK1109" s="65" t="s">
        <v>4699</v>
      </c>
      <c r="AL1109" s="65"/>
      <c r="AM1109" s="65" t="s">
        <v>4700</v>
      </c>
      <c r="AN1109" s="64" t="s">
        <v>1330</v>
      </c>
      <c r="AO1109" s="66" t="str">
        <f t="shared" si="184"/>
        <v>1..1</v>
      </c>
      <c r="AP1109" s="66" t="str">
        <f t="shared" si="184"/>
        <v>1..2</v>
      </c>
      <c r="AQ1109" s="2" t="str">
        <f t="shared" si="184"/>
        <v>/rsm:CrossIndustryInvoice
/rsm:SupplyChainTradeTransaction
/ram:ApplicableHeaderTradeSettlement
/ram:SpecifiedTradeSettlementHeaderMonetarySummation
/ram:TaxBasisTotalAmount</v>
      </c>
      <c r="AR1109" s="75" t="str">
        <f t="shared" si="184"/>
        <v>/rsm:CrossIndustryInvoice/rsm:SupplyChainTradeTransaction/ram:ApplicableHeaderTradeSettlement/ram:SpecifiedTradeSettlementHeaderMonetarySummation/ram:TaxBasisTotalAmount</v>
      </c>
      <c r="AS1109" s="66" t="s">
        <v>163</v>
      </c>
      <c r="AT1109" s="68" t="s">
        <v>56</v>
      </c>
      <c r="AU1109" s="66" t="str">
        <f t="shared" si="192"/>
        <v>0..n</v>
      </c>
      <c r="AV1109" s="66" t="s">
        <v>93</v>
      </c>
      <c r="AW1109" s="249" t="s">
        <v>35</v>
      </c>
      <c r="AX1109" s="7"/>
      <c r="AY1109" s="68" t="str">
        <f t="shared" si="193"/>
        <v>MINIMUM</v>
      </c>
      <c r="AZ1109" s="68" t="str">
        <f t="shared" si="193"/>
        <v>MINIMUM</v>
      </c>
      <c r="BA1109" s="1"/>
      <c r="BB1109" s="57"/>
      <c r="BE1109"/>
      <c r="BF1109" s="1"/>
      <c r="BG1109" s="1"/>
      <c r="BH1109" s="1"/>
      <c r="BI1109" s="1"/>
      <c r="BJ1109" s="1"/>
      <c r="BK1109" s="1"/>
      <c r="BL1109" s="1"/>
      <c r="BM1109" s="1"/>
      <c r="BN1109" s="1"/>
      <c r="BO1109" s="1"/>
      <c r="BP1109" s="1"/>
      <c r="BQ1109" s="1"/>
      <c r="BR1109" s="1"/>
      <c r="BS1109" s="1"/>
      <c r="BT1109" s="1"/>
      <c r="BU1109" s="1"/>
      <c r="BV1109" s="1"/>
      <c r="BW1109" s="1"/>
      <c r="BX1109" s="1"/>
      <c r="BY1109" s="1"/>
      <c r="BZ1109" s="1"/>
    </row>
    <row r="1110" spans="1:78" s="59" customFormat="1" ht="105" x14ac:dyDescent="0.2">
      <c r="A1110" s="45" t="str">
        <f t="shared" si="180"/>
        <v>EXT</v>
      </c>
      <c r="B1110" s="45"/>
      <c r="C1110" s="45"/>
      <c r="D1110" s="215" t="s">
        <v>3431</v>
      </c>
      <c r="E1110" s="61" t="s">
        <v>41</v>
      </c>
      <c r="F1110" s="282" t="e">
        <v>#N/A</v>
      </c>
      <c r="G1110" s="62">
        <f t="shared" si="194"/>
        <v>5</v>
      </c>
      <c r="H1110" s="62" t="s">
        <v>42</v>
      </c>
      <c r="I1110" s="64" t="s">
        <v>4701</v>
      </c>
      <c r="J1110" s="64"/>
      <c r="K1110" s="65"/>
      <c r="L1110" s="65"/>
      <c r="M1110" s="65"/>
      <c r="N1110" s="64"/>
      <c r="O1110" s="66" t="s">
        <v>42</v>
      </c>
      <c r="P1110" s="66" t="str">
        <f t="shared" si="181"/>
        <v>0..1</v>
      </c>
      <c r="Q1110" s="6" t="s">
        <v>4702</v>
      </c>
      <c r="R1110" s="67" t="s">
        <v>4703</v>
      </c>
      <c r="S1110" s="66" t="s">
        <v>131</v>
      </c>
      <c r="T1110" s="68" t="s">
        <v>56</v>
      </c>
      <c r="U1110" s="62" t="s">
        <v>42</v>
      </c>
      <c r="V1110" s="66"/>
      <c r="W1110" s="69"/>
      <c r="X1110" s="38"/>
      <c r="Y1110" s="70" t="s">
        <v>47</v>
      </c>
      <c r="Z1110" s="70" t="s">
        <v>47</v>
      </c>
      <c r="AA1110" s="4"/>
      <c r="AB1110" s="13" t="str">
        <f t="shared" si="178"/>
        <v>/rsm:CrossIndustryInvoice/rsm:SupplyChainTradeTransaction/ram:ApplicableHeaderTradeSettlement/ram:SpecifiedTradeSettlementHeaderMonetarySummation/ram:TaxBasisTotalAmount</v>
      </c>
      <c r="AC1110" s="13" t="str">
        <f t="shared" si="179"/>
        <v>/@currencyID</v>
      </c>
      <c r="AD1110" s="14">
        <f>COUNTIFS(R$4:R1110,AB1110)</f>
        <v>1</v>
      </c>
      <c r="AE1110" s="1"/>
      <c r="AF1110" s="61" t="str">
        <f t="shared" si="189"/>
        <v>EXT</v>
      </c>
      <c r="AG1110" s="62">
        <f t="shared" si="190"/>
        <v>5</v>
      </c>
      <c r="AH1110" s="62" t="str">
        <f t="shared" si="191"/>
        <v>0..1</v>
      </c>
      <c r="AI1110" s="64">
        <v>0</v>
      </c>
      <c r="AJ1110" s="64"/>
      <c r="AK1110" s="65"/>
      <c r="AL1110" s="65"/>
      <c r="AM1110" s="65"/>
      <c r="AN1110" s="64"/>
      <c r="AO1110" s="66" t="str">
        <f t="shared" si="184"/>
        <v>0..1</v>
      </c>
      <c r="AP1110" s="66" t="str">
        <f t="shared" si="184"/>
        <v>0..1</v>
      </c>
      <c r="AQ1110" s="6" t="str">
        <f t="shared" si="184"/>
        <v>/rsm:CrossIndustryInvoice
/rsm:SupplyChainTradeTransaction
/ram:ApplicableHeaderTradeSettlement
/ram:SpecifiedTradeSettlementHeaderMonetarySummation
/ram:TaxBasisTotalAmount
/@currencyID</v>
      </c>
      <c r="AR1110" s="67" t="str">
        <f t="shared" si="184"/>
        <v>/rsm:CrossIndustryInvoice/rsm:SupplyChainTradeTransaction/ram:ApplicableHeaderTradeSettlement/ram:SpecifiedTradeSettlementHeaderMonetarySummation/ram:TaxBasisTotalAmount/@currencyID</v>
      </c>
      <c r="AS1110" s="66" t="s">
        <v>131</v>
      </c>
      <c r="AT1110" s="68" t="s">
        <v>56</v>
      </c>
      <c r="AU1110" s="62" t="str">
        <f t="shared" si="192"/>
        <v>0..1</v>
      </c>
      <c r="AV1110" s="66"/>
      <c r="AW1110" s="69"/>
      <c r="AX1110" s="7"/>
      <c r="AY1110" s="70" t="str">
        <f t="shared" si="193"/>
        <v>EXTENDED</v>
      </c>
      <c r="AZ1110" s="70" t="str">
        <f t="shared" si="193"/>
        <v>EXTENDED</v>
      </c>
      <c r="BA1110" s="1"/>
      <c r="BB1110" s="57"/>
      <c r="BE1110"/>
      <c r="BF1110" s="1"/>
      <c r="BG1110" s="1"/>
      <c r="BH1110" s="1"/>
      <c r="BI1110" s="1"/>
      <c r="BJ1110" s="1"/>
      <c r="BK1110" s="1"/>
      <c r="BL1110" s="1"/>
      <c r="BM1110" s="1"/>
      <c r="BN1110" s="1"/>
      <c r="BO1110" s="1"/>
      <c r="BP1110" s="1"/>
      <c r="BQ1110" s="1"/>
      <c r="BR1110" s="1"/>
      <c r="BS1110" s="1"/>
      <c r="BT1110" s="1"/>
      <c r="BU1110" s="1"/>
      <c r="BV1110" s="1"/>
      <c r="BW1110" s="1"/>
      <c r="BX1110" s="1"/>
      <c r="BY1110" s="1"/>
      <c r="BZ1110" s="1"/>
    </row>
    <row r="1111" spans="1:78" s="59" customFormat="1" ht="90" x14ac:dyDescent="0.2">
      <c r="A1111" s="45" t="str">
        <f t="shared" si="180"/>
        <v>YES</v>
      </c>
      <c r="B1111" s="45"/>
      <c r="C1111" s="45"/>
      <c r="D1111" s="213" t="s">
        <v>3431</v>
      </c>
      <c r="E1111" s="214" t="s">
        <v>4704</v>
      </c>
      <c r="F1111" s="312" t="s">
        <v>4704</v>
      </c>
      <c r="G1111" s="66">
        <f t="shared" si="194"/>
        <v>4</v>
      </c>
      <c r="H1111" s="66" t="s">
        <v>42</v>
      </c>
      <c r="I1111" s="250" t="s">
        <v>4705</v>
      </c>
      <c r="J1111" s="64" t="s">
        <v>4706</v>
      </c>
      <c r="K1111" s="65" t="s">
        <v>4707</v>
      </c>
      <c r="L1111" s="65"/>
      <c r="M1111" s="65" t="s">
        <v>4708</v>
      </c>
      <c r="N1111" s="64" t="s">
        <v>1325</v>
      </c>
      <c r="O1111" s="66" t="s">
        <v>1807</v>
      </c>
      <c r="P1111" s="66" t="str">
        <f t="shared" si="181"/>
        <v>0..2</v>
      </c>
      <c r="Q1111" s="2" t="s">
        <v>4709</v>
      </c>
      <c r="R1111" s="75" t="s">
        <v>4710</v>
      </c>
      <c r="S1111" s="66" t="s">
        <v>163</v>
      </c>
      <c r="T1111" s="68" t="s">
        <v>56</v>
      </c>
      <c r="U1111" s="66" t="s">
        <v>62</v>
      </c>
      <c r="V1111" s="66" t="s">
        <v>4711</v>
      </c>
      <c r="W1111" s="249" t="s">
        <v>4712</v>
      </c>
      <c r="X1111" s="38"/>
      <c r="Y1111" s="68" t="s">
        <v>39</v>
      </c>
      <c r="Z1111" s="68" t="s">
        <v>39</v>
      </c>
      <c r="AA1111" s="4"/>
      <c r="AB1111" s="13" t="str">
        <f t="shared" si="178"/>
        <v>/rsm:CrossIndustryInvoice/rsm:SupplyChainTradeTransaction/ram:ApplicableHeaderTradeSettlement/ram:SpecifiedTradeSettlementHeaderMonetarySummation</v>
      </c>
      <c r="AC1111" s="13" t="str">
        <f t="shared" si="179"/>
        <v>/ram:TaxTotalAmount</v>
      </c>
      <c r="AD1111" s="14">
        <f>COUNTIFS(R$4:R1111,AB1111)</f>
        <v>1</v>
      </c>
      <c r="AE1111" s="1"/>
      <c r="AF1111" s="214" t="str">
        <f t="shared" si="189"/>
        <v>BT-110</v>
      </c>
      <c r="AG1111" s="66">
        <f t="shared" si="190"/>
        <v>4</v>
      </c>
      <c r="AH1111" s="66" t="str">
        <f t="shared" si="191"/>
        <v>0..1</v>
      </c>
      <c r="AI1111" s="250" t="s">
        <v>4713</v>
      </c>
      <c r="AJ1111" s="64" t="s">
        <v>4714</v>
      </c>
      <c r="AK1111" s="65" t="s">
        <v>4715</v>
      </c>
      <c r="AL1111" s="65"/>
      <c r="AM1111" s="65" t="s">
        <v>4716</v>
      </c>
      <c r="AN1111" s="64" t="s">
        <v>1330</v>
      </c>
      <c r="AO1111" s="66" t="str">
        <f t="shared" si="184"/>
        <v>0..2</v>
      </c>
      <c r="AP1111" s="66" t="str">
        <f t="shared" si="184"/>
        <v>0..2</v>
      </c>
      <c r="AQ1111" s="2" t="str">
        <f t="shared" si="184"/>
        <v>/rsm:CrossIndustryInvoice
/rsm:SupplyChainTradeTransaction
/ram:ApplicableHeaderTradeSettlement
/ram:SpecifiedTradeSettlementHeaderMonetarySummation
/ram:TaxTotalAmount</v>
      </c>
      <c r="AR1111" s="75" t="str">
        <f t="shared" si="184"/>
        <v>/rsm:CrossIndustryInvoice/rsm:SupplyChainTradeTransaction/ram:ApplicableHeaderTradeSettlement/ram:SpecifiedTradeSettlementHeaderMonetarySummation/ram:TaxTotalAmount</v>
      </c>
      <c r="AS1111" s="66" t="s">
        <v>163</v>
      </c>
      <c r="AT1111" s="68" t="s">
        <v>56</v>
      </c>
      <c r="AU1111" s="66" t="str">
        <f t="shared" si="192"/>
        <v>0..n</v>
      </c>
      <c r="AV1111" s="66" t="s">
        <v>4711</v>
      </c>
      <c r="AW1111" s="249" t="s">
        <v>4712</v>
      </c>
      <c r="AX1111" s="7"/>
      <c r="AY1111" s="68" t="str">
        <f t="shared" si="193"/>
        <v>MINIMUM</v>
      </c>
      <c r="AZ1111" s="68" t="str">
        <f t="shared" si="193"/>
        <v>MINIMUM</v>
      </c>
      <c r="BA1111" s="1"/>
      <c r="BB1111" s="57"/>
      <c r="BE1111"/>
      <c r="BF1111" s="1"/>
      <c r="BG1111" s="1"/>
      <c r="BH1111" s="1"/>
      <c r="BI1111" s="1"/>
      <c r="BJ1111" s="1"/>
      <c r="BK1111" s="1"/>
      <c r="BL1111" s="1"/>
      <c r="BM1111" s="1"/>
      <c r="BN1111" s="1"/>
      <c r="BO1111" s="1"/>
      <c r="BP1111" s="1"/>
      <c r="BQ1111" s="1"/>
      <c r="BR1111" s="1"/>
      <c r="BS1111" s="1"/>
      <c r="BT1111" s="1"/>
      <c r="BU1111" s="1"/>
      <c r="BV1111" s="1"/>
      <c r="BW1111" s="1"/>
      <c r="BX1111" s="1"/>
      <c r="BY1111" s="1"/>
      <c r="BZ1111" s="1"/>
    </row>
    <row r="1112" spans="1:78" s="59" customFormat="1" ht="105" x14ac:dyDescent="0.2">
      <c r="A1112" s="45" t="str">
        <f t="shared" si="180"/>
        <v>NO</v>
      </c>
      <c r="B1112" s="45"/>
      <c r="C1112" s="45"/>
      <c r="D1112" s="213" t="s">
        <v>3431</v>
      </c>
      <c r="E1112" s="214" t="s">
        <v>4717</v>
      </c>
      <c r="F1112" s="312" t="e">
        <v>#N/A</v>
      </c>
      <c r="G1112" s="66">
        <f t="shared" si="194"/>
        <v>5</v>
      </c>
      <c r="H1112" s="66" t="s">
        <v>32</v>
      </c>
      <c r="I1112" s="97" t="s">
        <v>4718</v>
      </c>
      <c r="J1112" s="64" t="s">
        <v>35</v>
      </c>
      <c r="K1112" s="65" t="s">
        <v>35</v>
      </c>
      <c r="L1112" s="65"/>
      <c r="M1112" s="65" t="s">
        <v>4712</v>
      </c>
      <c r="N1112" s="64"/>
      <c r="O1112" s="66" t="s">
        <v>32</v>
      </c>
      <c r="P1112" s="66" t="str">
        <f t="shared" si="181"/>
        <v>1..1</v>
      </c>
      <c r="Q1112" s="2" t="s">
        <v>4719</v>
      </c>
      <c r="R1112" s="75" t="s">
        <v>4720</v>
      </c>
      <c r="S1112" s="66" t="s">
        <v>35</v>
      </c>
      <c r="T1112" s="68" t="s">
        <v>163</v>
      </c>
      <c r="U1112" s="66" t="s">
        <v>42</v>
      </c>
      <c r="V1112" s="66" t="s">
        <v>35</v>
      </c>
      <c r="W1112" s="249" t="s">
        <v>4712</v>
      </c>
      <c r="X1112" s="38"/>
      <c r="Y1112" s="68" t="s">
        <v>39</v>
      </c>
      <c r="Z1112" s="68" t="s">
        <v>39</v>
      </c>
      <c r="AA1112" s="4"/>
      <c r="AB1112" s="13" t="str">
        <f t="shared" si="178"/>
        <v>/rsm:CrossIndustryInvoice/rsm:SupplyChainTradeTransaction/ram:ApplicableHeaderTradeSettlement/ram:SpecifiedTradeSettlementHeaderMonetarySummation/ram:TaxTotalAmount</v>
      </c>
      <c r="AC1112" s="13" t="str">
        <f t="shared" si="179"/>
        <v>/@currencyID</v>
      </c>
      <c r="AD1112" s="14">
        <f>COUNTIFS(R$4:R1112,AB1112)</f>
        <v>1</v>
      </c>
      <c r="AE1112" s="1"/>
      <c r="AF1112" s="214" t="str">
        <f t="shared" si="189"/>
        <v>BT-110-0</v>
      </c>
      <c r="AG1112" s="66">
        <f t="shared" si="190"/>
        <v>5</v>
      </c>
      <c r="AH1112" s="66" t="str">
        <f t="shared" si="191"/>
        <v>1..1</v>
      </c>
      <c r="AI1112" s="97" t="s">
        <v>4721</v>
      </c>
      <c r="AJ1112" s="64" t="s">
        <v>35</v>
      </c>
      <c r="AK1112" s="65" t="s">
        <v>35</v>
      </c>
      <c r="AL1112" s="65"/>
      <c r="AM1112" s="65" t="s">
        <v>4722</v>
      </c>
      <c r="AN1112" s="64"/>
      <c r="AO1112" s="66" t="str">
        <f t="shared" si="184"/>
        <v>1..1</v>
      </c>
      <c r="AP1112" s="66" t="str">
        <f t="shared" si="184"/>
        <v>1..1</v>
      </c>
      <c r="AQ1112" s="2" t="str">
        <f t="shared" si="184"/>
        <v>/rsm:CrossIndustryInvoice
/rsm:SupplyChainTradeTransaction
/ram:ApplicableHeaderTradeSettlement
/ram:SpecifiedTradeSettlementHeaderMonetarySummation
/ram:TaxTotalAmount
/@currencyID</v>
      </c>
      <c r="AR1112" s="75" t="str">
        <f t="shared" si="184"/>
        <v>/rsm:CrossIndustryInvoice/rsm:SupplyChainTradeTransaction/ram:ApplicableHeaderTradeSettlement/ram:SpecifiedTradeSettlementHeaderMonetarySummation/ram:TaxTotalAmount/@currencyID</v>
      </c>
      <c r="AS1112" s="66" t="s">
        <v>35</v>
      </c>
      <c r="AT1112" s="68" t="s">
        <v>163</v>
      </c>
      <c r="AU1112" s="66" t="str">
        <f t="shared" si="192"/>
        <v>0..1</v>
      </c>
      <c r="AV1112" s="66" t="s">
        <v>35</v>
      </c>
      <c r="AW1112" s="249" t="s">
        <v>4712</v>
      </c>
      <c r="AX1112" s="7"/>
      <c r="AY1112" s="68" t="str">
        <f t="shared" si="193"/>
        <v>MINIMUM</v>
      </c>
      <c r="AZ1112" s="68" t="str">
        <f t="shared" si="193"/>
        <v>MINIMUM</v>
      </c>
      <c r="BA1112" s="1"/>
      <c r="BB1112" s="57"/>
      <c r="BE1112"/>
      <c r="BF1112" s="1"/>
      <c r="BG1112" s="1"/>
      <c r="BH1112" s="1"/>
      <c r="BI1112" s="1"/>
      <c r="BJ1112" s="1"/>
      <c r="BK1112" s="1"/>
      <c r="BL1112" s="1"/>
      <c r="BM1112" s="1"/>
      <c r="BN1112" s="1"/>
      <c r="BO1112" s="1"/>
      <c r="BP1112" s="1"/>
      <c r="BQ1112" s="1"/>
      <c r="BR1112" s="1"/>
      <c r="BS1112" s="1"/>
      <c r="BT1112" s="1"/>
      <c r="BU1112" s="1"/>
      <c r="BV1112" s="1"/>
      <c r="BW1112" s="1"/>
      <c r="BX1112" s="1"/>
      <c r="BY1112" s="1"/>
      <c r="BZ1112" s="1"/>
    </row>
    <row r="1113" spans="1:78" s="59" customFormat="1" ht="120" x14ac:dyDescent="0.2">
      <c r="A1113" s="45" t="str">
        <f t="shared" si="180"/>
        <v>YES</v>
      </c>
      <c r="B1113" s="45"/>
      <c r="C1113" s="45"/>
      <c r="D1113" s="213" t="s">
        <v>3431</v>
      </c>
      <c r="E1113" s="214" t="s">
        <v>4723</v>
      </c>
      <c r="F1113" s="312" t="s">
        <v>4704</v>
      </c>
      <c r="G1113" s="66">
        <f t="shared" si="194"/>
        <v>4</v>
      </c>
      <c r="H1113" s="66" t="s">
        <v>42</v>
      </c>
      <c r="I1113" s="64" t="s">
        <v>4724</v>
      </c>
      <c r="J1113" s="64" t="s">
        <v>4725</v>
      </c>
      <c r="K1113" s="65" t="s">
        <v>4726</v>
      </c>
      <c r="L1113" s="65"/>
      <c r="M1113" s="65" t="s">
        <v>4727</v>
      </c>
      <c r="N1113" s="64" t="s">
        <v>1325</v>
      </c>
      <c r="O1113" s="66" t="s">
        <v>1807</v>
      </c>
      <c r="P1113" s="66" t="str">
        <f t="shared" si="181"/>
        <v>0..2</v>
      </c>
      <c r="Q1113" s="2" t="s">
        <v>4709</v>
      </c>
      <c r="R1113" s="75" t="s">
        <v>4710</v>
      </c>
      <c r="S1113" s="66" t="s">
        <v>163</v>
      </c>
      <c r="T1113" s="68" t="s">
        <v>56</v>
      </c>
      <c r="U1113" s="66" t="s">
        <v>62</v>
      </c>
      <c r="V1113" s="66" t="s">
        <v>4711</v>
      </c>
      <c r="W1113" s="249" t="s">
        <v>4712</v>
      </c>
      <c r="X1113" s="38"/>
      <c r="Y1113" s="68" t="s">
        <v>282</v>
      </c>
      <c r="Z1113" s="68" t="s">
        <v>185</v>
      </c>
      <c r="AA1113" s="4"/>
      <c r="AB1113" s="13" t="str">
        <f t="shared" si="178"/>
        <v>/rsm:CrossIndustryInvoice/rsm:SupplyChainTradeTransaction/ram:ApplicableHeaderTradeSettlement/ram:SpecifiedTradeSettlementHeaderMonetarySummation</v>
      </c>
      <c r="AC1113" s="13" t="str">
        <f t="shared" si="179"/>
        <v>/ram:TaxTotalAmount</v>
      </c>
      <c r="AD1113" s="14">
        <f>COUNTIFS(R$4:R1113,AB1113)</f>
        <v>1</v>
      </c>
      <c r="AE1113" s="1"/>
      <c r="AF1113" s="214" t="str">
        <f t="shared" si="189"/>
        <v>BT-111</v>
      </c>
      <c r="AG1113" s="66">
        <f t="shared" si="190"/>
        <v>4</v>
      </c>
      <c r="AH1113" s="66" t="str">
        <f t="shared" si="191"/>
        <v>0..1</v>
      </c>
      <c r="AI1113" s="64" t="s">
        <v>4728</v>
      </c>
      <c r="AJ1113" s="64" t="s">
        <v>4729</v>
      </c>
      <c r="AK1113" s="65" t="s">
        <v>4730</v>
      </c>
      <c r="AL1113" s="65"/>
      <c r="AM1113" s="65" t="s">
        <v>4731</v>
      </c>
      <c r="AN1113" s="64" t="s">
        <v>1330</v>
      </c>
      <c r="AO1113" s="66" t="str">
        <f t="shared" si="184"/>
        <v>0..2</v>
      </c>
      <c r="AP1113" s="66" t="str">
        <f t="shared" si="184"/>
        <v>0..2</v>
      </c>
      <c r="AQ1113" s="2" t="str">
        <f t="shared" si="184"/>
        <v>/rsm:CrossIndustryInvoice
/rsm:SupplyChainTradeTransaction
/ram:ApplicableHeaderTradeSettlement
/ram:SpecifiedTradeSettlementHeaderMonetarySummation
/ram:TaxTotalAmount</v>
      </c>
      <c r="AR1113" s="75" t="str">
        <f t="shared" si="184"/>
        <v>/rsm:CrossIndustryInvoice/rsm:SupplyChainTradeTransaction/ram:ApplicableHeaderTradeSettlement/ram:SpecifiedTradeSettlementHeaderMonetarySummation/ram:TaxTotalAmount</v>
      </c>
      <c r="AS1113" s="66" t="s">
        <v>163</v>
      </c>
      <c r="AT1113" s="68" t="s">
        <v>56</v>
      </c>
      <c r="AU1113" s="66" t="str">
        <f t="shared" si="192"/>
        <v>0..n</v>
      </c>
      <c r="AV1113" s="66" t="s">
        <v>4711</v>
      </c>
      <c r="AW1113" s="249" t="s">
        <v>4712</v>
      </c>
      <c r="AX1113" s="7"/>
      <c r="AY1113" s="68" t="str">
        <f t="shared" si="193"/>
        <v>EN 16931</v>
      </c>
      <c r="AZ1113" s="68" t="str">
        <f t="shared" si="193"/>
        <v>BASIC WL</v>
      </c>
      <c r="BA1113" s="1"/>
      <c r="BB1113" s="57"/>
      <c r="BE1113"/>
      <c r="BF1113" s="1"/>
      <c r="BG1113" s="1"/>
      <c r="BH1113" s="1"/>
      <c r="BI1113" s="1"/>
      <c r="BJ1113" s="1"/>
      <c r="BK1113" s="1"/>
      <c r="BL1113" s="1"/>
      <c r="BM1113" s="1"/>
      <c r="BN1113" s="1"/>
      <c r="BO1113" s="1"/>
      <c r="BP1113" s="1"/>
      <c r="BQ1113" s="1"/>
      <c r="BR1113" s="1"/>
      <c r="BS1113" s="1"/>
      <c r="BT1113" s="1"/>
      <c r="BU1113" s="1"/>
      <c r="BV1113" s="1"/>
      <c r="BW1113" s="1"/>
      <c r="BX1113" s="1"/>
      <c r="BY1113" s="1"/>
      <c r="BZ1113" s="1"/>
    </row>
    <row r="1114" spans="1:78" s="59" customFormat="1" ht="105" x14ac:dyDescent="0.2">
      <c r="A1114" s="45" t="str">
        <f t="shared" si="180"/>
        <v>NO</v>
      </c>
      <c r="B1114" s="45"/>
      <c r="C1114" s="45"/>
      <c r="D1114" s="213" t="s">
        <v>3431</v>
      </c>
      <c r="E1114" s="214" t="s">
        <v>4732</v>
      </c>
      <c r="F1114" s="312" t="e">
        <v>#N/A</v>
      </c>
      <c r="G1114" s="66">
        <f t="shared" si="194"/>
        <v>5</v>
      </c>
      <c r="H1114" s="66" t="s">
        <v>32</v>
      </c>
      <c r="I1114" s="97" t="s">
        <v>4733</v>
      </c>
      <c r="J1114" s="64" t="s">
        <v>35</v>
      </c>
      <c r="K1114" s="65" t="s">
        <v>35</v>
      </c>
      <c r="L1114" s="65"/>
      <c r="M1114" s="65" t="s">
        <v>4712</v>
      </c>
      <c r="N1114" s="64"/>
      <c r="O1114" s="66" t="s">
        <v>32</v>
      </c>
      <c r="P1114" s="66" t="str">
        <f t="shared" si="181"/>
        <v>1..1</v>
      </c>
      <c r="Q1114" s="2" t="s">
        <v>4719</v>
      </c>
      <c r="R1114" s="75" t="s">
        <v>4720</v>
      </c>
      <c r="S1114" s="66" t="s">
        <v>35</v>
      </c>
      <c r="T1114" s="68" t="s">
        <v>163</v>
      </c>
      <c r="U1114" s="66" t="s">
        <v>42</v>
      </c>
      <c r="V1114" s="66" t="s">
        <v>35</v>
      </c>
      <c r="W1114" s="249" t="s">
        <v>4712</v>
      </c>
      <c r="X1114" s="38"/>
      <c r="Y1114" s="68" t="s">
        <v>282</v>
      </c>
      <c r="Z1114" s="68" t="s">
        <v>185</v>
      </c>
      <c r="AA1114" s="4"/>
      <c r="AB1114" s="13" t="str">
        <f t="shared" si="178"/>
        <v>/rsm:CrossIndustryInvoice/rsm:SupplyChainTradeTransaction/ram:ApplicableHeaderTradeSettlement/ram:SpecifiedTradeSettlementHeaderMonetarySummation/ram:TaxTotalAmount</v>
      </c>
      <c r="AC1114" s="13" t="str">
        <f t="shared" si="179"/>
        <v>/@currencyID</v>
      </c>
      <c r="AD1114" s="14">
        <f>COUNTIFS(R$4:R1114,AB1114)</f>
        <v>2</v>
      </c>
      <c r="AE1114" s="1"/>
      <c r="AF1114" s="214" t="str">
        <f t="shared" si="189"/>
        <v>BT-111-0</v>
      </c>
      <c r="AG1114" s="66">
        <f t="shared" si="190"/>
        <v>5</v>
      </c>
      <c r="AH1114" s="66" t="str">
        <f t="shared" si="191"/>
        <v>1..1</v>
      </c>
      <c r="AI1114" s="97" t="s">
        <v>4721</v>
      </c>
      <c r="AJ1114" s="64" t="s">
        <v>35</v>
      </c>
      <c r="AK1114" s="65" t="s">
        <v>35</v>
      </c>
      <c r="AL1114" s="65"/>
      <c r="AM1114" s="65" t="s">
        <v>4722</v>
      </c>
      <c r="AN1114" s="64"/>
      <c r="AO1114" s="66" t="str">
        <f t="shared" si="184"/>
        <v>1..1</v>
      </c>
      <c r="AP1114" s="66" t="str">
        <f t="shared" si="184"/>
        <v>1..1</v>
      </c>
      <c r="AQ1114" s="2" t="str">
        <f t="shared" si="184"/>
        <v>/rsm:CrossIndustryInvoice
/rsm:SupplyChainTradeTransaction
/ram:ApplicableHeaderTradeSettlement
/ram:SpecifiedTradeSettlementHeaderMonetarySummation
/ram:TaxTotalAmount
/@currencyID</v>
      </c>
      <c r="AR1114" s="75" t="str">
        <f t="shared" si="184"/>
        <v>/rsm:CrossIndustryInvoice/rsm:SupplyChainTradeTransaction/ram:ApplicableHeaderTradeSettlement/ram:SpecifiedTradeSettlementHeaderMonetarySummation/ram:TaxTotalAmount/@currencyID</v>
      </c>
      <c r="AS1114" s="66" t="s">
        <v>35</v>
      </c>
      <c r="AT1114" s="68" t="s">
        <v>163</v>
      </c>
      <c r="AU1114" s="66" t="str">
        <f t="shared" si="192"/>
        <v>0..1</v>
      </c>
      <c r="AV1114" s="66" t="s">
        <v>35</v>
      </c>
      <c r="AW1114" s="249" t="s">
        <v>4712</v>
      </c>
      <c r="AX1114" s="7"/>
      <c r="AY1114" s="68" t="str">
        <f t="shared" si="193"/>
        <v>EN 16931</v>
      </c>
      <c r="AZ1114" s="68" t="str">
        <f t="shared" si="193"/>
        <v>BASIC WL</v>
      </c>
      <c r="BA1114" s="1"/>
      <c r="BB1114" s="57"/>
      <c r="BE1114"/>
      <c r="BF1114" s="1"/>
      <c r="BG1114" s="1"/>
      <c r="BH1114" s="1"/>
      <c r="BI1114" s="1"/>
      <c r="BJ1114" s="1"/>
      <c r="BK1114" s="1"/>
      <c r="BL1114" s="1"/>
      <c r="BM1114" s="1"/>
      <c r="BN1114" s="1"/>
      <c r="BO1114" s="1"/>
      <c r="BP1114" s="1"/>
      <c r="BQ1114" s="1"/>
      <c r="BR1114" s="1"/>
      <c r="BS1114" s="1"/>
      <c r="BT1114" s="1"/>
      <c r="BU1114" s="1"/>
      <c r="BV1114" s="1"/>
      <c r="BW1114" s="1"/>
      <c r="BX1114" s="1"/>
      <c r="BY1114" s="1"/>
      <c r="BZ1114" s="1"/>
    </row>
    <row r="1115" spans="1:78" s="59" customFormat="1" ht="90" x14ac:dyDescent="0.2">
      <c r="A1115" s="45" t="str">
        <f t="shared" si="180"/>
        <v>YES</v>
      </c>
      <c r="B1115" s="45"/>
      <c r="C1115" s="45"/>
      <c r="D1115" s="213" t="s">
        <v>3431</v>
      </c>
      <c r="E1115" s="214" t="s">
        <v>4734</v>
      </c>
      <c r="F1115" s="312" t="s">
        <v>4734</v>
      </c>
      <c r="G1115" s="66">
        <f t="shared" si="194"/>
        <v>4</v>
      </c>
      <c r="H1115" s="66" t="s">
        <v>42</v>
      </c>
      <c r="I1115" s="64" t="s">
        <v>4735</v>
      </c>
      <c r="J1115" s="64" t="s">
        <v>4736</v>
      </c>
      <c r="K1115" s="65"/>
      <c r="L1115" s="65" t="s">
        <v>4737</v>
      </c>
      <c r="M1115" s="65" t="s">
        <v>35</v>
      </c>
      <c r="N1115" s="64" t="s">
        <v>1325</v>
      </c>
      <c r="O1115" s="66" t="s">
        <v>42</v>
      </c>
      <c r="P1115" s="66" t="str">
        <f t="shared" si="181"/>
        <v>0..1</v>
      </c>
      <c r="Q1115" s="2" t="s">
        <v>4738</v>
      </c>
      <c r="R1115" s="75" t="s">
        <v>4739</v>
      </c>
      <c r="S1115" s="66" t="s">
        <v>163</v>
      </c>
      <c r="T1115" s="68" t="s">
        <v>56</v>
      </c>
      <c r="U1115" s="66" t="s">
        <v>62</v>
      </c>
      <c r="V1115" s="66" t="s">
        <v>200</v>
      </c>
      <c r="W1115" s="249" t="s">
        <v>35</v>
      </c>
      <c r="X1115" s="38"/>
      <c r="Y1115" s="68" t="s">
        <v>282</v>
      </c>
      <c r="Z1115" s="68" t="s">
        <v>282</v>
      </c>
      <c r="AA1115" s="4"/>
      <c r="AB1115" s="13" t="str">
        <f t="shared" si="178"/>
        <v>/rsm:CrossIndustryInvoice/rsm:SupplyChainTradeTransaction/ram:ApplicableHeaderTradeSettlement/ram:SpecifiedTradeSettlementHeaderMonetarySummation</v>
      </c>
      <c r="AC1115" s="13" t="str">
        <f t="shared" si="179"/>
        <v>/ram:RoundingAmount</v>
      </c>
      <c r="AD1115" s="14">
        <f>COUNTIFS(R$4:R1115,AB1115)</f>
        <v>1</v>
      </c>
      <c r="AE1115" s="1"/>
      <c r="AF1115" s="214" t="str">
        <f t="shared" si="189"/>
        <v>BT-114</v>
      </c>
      <c r="AG1115" s="66">
        <f t="shared" si="190"/>
        <v>4</v>
      </c>
      <c r="AH1115" s="66" t="str">
        <f t="shared" si="191"/>
        <v>0..1</v>
      </c>
      <c r="AI1115" s="64" t="s">
        <v>4740</v>
      </c>
      <c r="AJ1115" s="64" t="s">
        <v>4741</v>
      </c>
      <c r="AK1115" s="65" t="s">
        <v>35</v>
      </c>
      <c r="AL1115" s="65" t="s">
        <v>4742</v>
      </c>
      <c r="AM1115" s="65" t="s">
        <v>35</v>
      </c>
      <c r="AN1115" s="64" t="s">
        <v>1330</v>
      </c>
      <c r="AO1115" s="66" t="str">
        <f t="shared" si="184"/>
        <v>0..1</v>
      </c>
      <c r="AP1115" s="66" t="str">
        <f t="shared" si="184"/>
        <v>0..1</v>
      </c>
      <c r="AQ1115" s="2" t="str">
        <f t="shared" si="184"/>
        <v>/rsm:CrossIndustryInvoice
/rsm:SupplyChainTradeTransaction
/ram:ApplicableHeaderTradeSettlement
/ram:SpecifiedTradeSettlementHeaderMonetarySummation
/ram:RoundingAmount</v>
      </c>
      <c r="AR1115" s="75" t="str">
        <f t="shared" si="184"/>
        <v>/rsm:CrossIndustryInvoice/rsm:SupplyChainTradeTransaction/ram:ApplicableHeaderTradeSettlement/ram:SpecifiedTradeSettlementHeaderMonetarySummation/ram:RoundingAmount</v>
      </c>
      <c r="AS1115" s="66" t="s">
        <v>163</v>
      </c>
      <c r="AT1115" s="68" t="s">
        <v>56</v>
      </c>
      <c r="AU1115" s="66" t="str">
        <f t="shared" si="192"/>
        <v>0..n</v>
      </c>
      <c r="AV1115" s="66" t="s">
        <v>200</v>
      </c>
      <c r="AW1115" s="249" t="s">
        <v>35</v>
      </c>
      <c r="AX1115" s="7"/>
      <c r="AY1115" s="68" t="str">
        <f t="shared" si="193"/>
        <v>EN 16931</v>
      </c>
      <c r="AZ1115" s="68" t="str">
        <f t="shared" si="193"/>
        <v>EN 16931</v>
      </c>
      <c r="BA1115" s="1"/>
      <c r="BB1115" s="57"/>
      <c r="BE1115"/>
      <c r="BF1115" s="1"/>
      <c r="BG1115" s="1"/>
      <c r="BH1115" s="1"/>
      <c r="BI1115" s="1"/>
      <c r="BJ1115" s="1"/>
      <c r="BK1115" s="1"/>
      <c r="BL1115" s="1"/>
      <c r="BM1115" s="1"/>
      <c r="BN1115" s="1"/>
      <c r="BO1115" s="1"/>
      <c r="BP1115" s="1"/>
      <c r="BQ1115" s="1"/>
      <c r="BR1115" s="1"/>
      <c r="BS1115" s="1"/>
      <c r="BT1115" s="1"/>
      <c r="BU1115" s="1"/>
      <c r="BV1115" s="1"/>
      <c r="BW1115" s="1"/>
      <c r="BX1115" s="1"/>
      <c r="BY1115" s="1"/>
      <c r="BZ1115" s="1"/>
    </row>
    <row r="1116" spans="1:78" ht="105" x14ac:dyDescent="0.2">
      <c r="A1116" s="45" t="str">
        <f t="shared" si="180"/>
        <v>YES</v>
      </c>
      <c r="B1116" s="45"/>
      <c r="C1116" s="317" t="s">
        <v>5070</v>
      </c>
      <c r="D1116" s="213" t="s">
        <v>3431</v>
      </c>
      <c r="E1116" s="214" t="s">
        <v>4743</v>
      </c>
      <c r="F1116" s="312" t="s">
        <v>4743</v>
      </c>
      <c r="G1116" s="66">
        <f t="shared" si="194"/>
        <v>4</v>
      </c>
      <c r="H1116" s="66" t="s">
        <v>32</v>
      </c>
      <c r="I1116" s="64" t="s">
        <v>4744</v>
      </c>
      <c r="J1116" s="64" t="s">
        <v>4745</v>
      </c>
      <c r="K1116" s="65" t="s">
        <v>4746</v>
      </c>
      <c r="L1116" s="65"/>
      <c r="M1116" s="65" t="s">
        <v>4747</v>
      </c>
      <c r="N1116" s="64" t="s">
        <v>1325</v>
      </c>
      <c r="O1116" s="66" t="s">
        <v>32</v>
      </c>
      <c r="P1116" s="66" t="str">
        <f t="shared" si="181"/>
        <v>1..1</v>
      </c>
      <c r="Q1116" s="2" t="s">
        <v>4748</v>
      </c>
      <c r="R1116" s="75" t="s">
        <v>4749</v>
      </c>
      <c r="S1116" s="66" t="s">
        <v>163</v>
      </c>
      <c r="T1116" s="68" t="s">
        <v>56</v>
      </c>
      <c r="U1116" s="66" t="s">
        <v>62</v>
      </c>
      <c r="V1116" s="66" t="s">
        <v>93</v>
      </c>
      <c r="W1116" s="249" t="s">
        <v>35</v>
      </c>
      <c r="X1116" s="38"/>
      <c r="Y1116" s="68" t="s">
        <v>39</v>
      </c>
      <c r="Z1116" s="68" t="s">
        <v>39</v>
      </c>
      <c r="AB1116" s="13" t="str">
        <f t="shared" si="178"/>
        <v>/rsm:CrossIndustryInvoice/rsm:SupplyChainTradeTransaction/ram:ApplicableHeaderTradeSettlement/ram:SpecifiedTradeSettlementHeaderMonetarySummation</v>
      </c>
      <c r="AC1116" s="13" t="str">
        <f t="shared" si="179"/>
        <v>/ram:GrandTotalAmount</v>
      </c>
      <c r="AD1116" s="14">
        <f>COUNTIFS(R$4:R1116,AB1116)</f>
        <v>1</v>
      </c>
      <c r="AF1116" s="214" t="str">
        <f t="shared" si="189"/>
        <v>BT-112</v>
      </c>
      <c r="AG1116" s="66">
        <f t="shared" si="190"/>
        <v>4</v>
      </c>
      <c r="AH1116" s="66" t="str">
        <f t="shared" si="191"/>
        <v>1..1</v>
      </c>
      <c r="AI1116" s="64" t="s">
        <v>4750</v>
      </c>
      <c r="AJ1116" s="64" t="s">
        <v>4751</v>
      </c>
      <c r="AK1116" s="65" t="s">
        <v>4752</v>
      </c>
      <c r="AL1116" s="65"/>
      <c r="AM1116" s="65" t="s">
        <v>4753</v>
      </c>
      <c r="AN1116" s="64" t="s">
        <v>1330</v>
      </c>
      <c r="AO1116" s="66" t="str">
        <f t="shared" si="184"/>
        <v>1..1</v>
      </c>
      <c r="AP1116" s="66" t="str">
        <f t="shared" si="184"/>
        <v>1..1</v>
      </c>
      <c r="AQ1116" s="2" t="str">
        <f t="shared" si="184"/>
        <v>/rsm:CrossIndustryInvoice
/rsm:SupplyChainTradeTransaction
/ram:ApplicableHeaderTradeSettlement
/ram:SpecifiedTradeSettlementHeaderMonetarySummation
/ram:GrandTotalAmount</v>
      </c>
      <c r="AR1116" s="75" t="str">
        <f t="shared" si="184"/>
        <v>/rsm:CrossIndustryInvoice/rsm:SupplyChainTradeTransaction/ram:ApplicableHeaderTradeSettlement/ram:SpecifiedTradeSettlementHeaderMonetarySummation/ram:GrandTotalAmount</v>
      </c>
      <c r="AS1116" s="66" t="s">
        <v>163</v>
      </c>
      <c r="AT1116" s="68" t="s">
        <v>56</v>
      </c>
      <c r="AU1116" s="66" t="str">
        <f t="shared" si="192"/>
        <v>0..n</v>
      </c>
      <c r="AV1116" s="66" t="s">
        <v>93</v>
      </c>
      <c r="AW1116" s="249" t="s">
        <v>35</v>
      </c>
      <c r="AX1116" s="7"/>
      <c r="AY1116" s="68" t="str">
        <f t="shared" si="193"/>
        <v>MINIMUM</v>
      </c>
      <c r="AZ1116" s="68" t="str">
        <f t="shared" si="193"/>
        <v>MINIMUM</v>
      </c>
      <c r="BB1116" s="57"/>
    </row>
    <row r="1117" spans="1:78" ht="105" x14ac:dyDescent="0.2">
      <c r="A1117" s="45" t="str">
        <f t="shared" si="180"/>
        <v>EXT</v>
      </c>
      <c r="B1117" s="45"/>
      <c r="C1117" s="45"/>
      <c r="D1117" s="215" t="s">
        <v>3431</v>
      </c>
      <c r="E1117" s="61" t="s">
        <v>41</v>
      </c>
      <c r="F1117" s="282" t="e">
        <v>#N/A</v>
      </c>
      <c r="G1117" s="62">
        <f t="shared" si="194"/>
        <v>5</v>
      </c>
      <c r="H1117" s="62" t="s">
        <v>42</v>
      </c>
      <c r="I1117" s="64" t="s">
        <v>4701</v>
      </c>
      <c r="J1117" s="64"/>
      <c r="K1117" s="65"/>
      <c r="L1117" s="65"/>
      <c r="M1117" s="65"/>
      <c r="N1117" s="64"/>
      <c r="O1117" s="66" t="s">
        <v>42</v>
      </c>
      <c r="P1117" s="66" t="str">
        <f t="shared" si="181"/>
        <v>0..1</v>
      </c>
      <c r="Q1117" s="6" t="s">
        <v>4754</v>
      </c>
      <c r="R1117" s="67" t="s">
        <v>4755</v>
      </c>
      <c r="S1117" s="66" t="s">
        <v>131</v>
      </c>
      <c r="T1117" s="68" t="s">
        <v>56</v>
      </c>
      <c r="U1117" s="62" t="s">
        <v>42</v>
      </c>
      <c r="V1117" s="66"/>
      <c r="W1117" s="69"/>
      <c r="X1117" s="38"/>
      <c r="Y1117" s="70" t="s">
        <v>47</v>
      </c>
      <c r="Z1117" s="70" t="s">
        <v>47</v>
      </c>
      <c r="AB1117" s="13" t="str">
        <f t="shared" si="178"/>
        <v>/rsm:CrossIndustryInvoice/rsm:SupplyChainTradeTransaction/ram:ApplicableHeaderTradeSettlement/ram:SpecifiedTradeSettlementHeaderMonetarySummation/ram:GrandTotalAmount</v>
      </c>
      <c r="AC1117" s="13" t="str">
        <f t="shared" si="179"/>
        <v>/@currencyID</v>
      </c>
      <c r="AD1117" s="14">
        <f>COUNTIFS(R$4:R1117,AB1117)</f>
        <v>1</v>
      </c>
      <c r="AF1117" s="61" t="str">
        <f t="shared" si="189"/>
        <v>EXT</v>
      </c>
      <c r="AG1117" s="62">
        <f t="shared" si="190"/>
        <v>5</v>
      </c>
      <c r="AH1117" s="62" t="str">
        <f t="shared" si="191"/>
        <v>0..1</v>
      </c>
      <c r="AI1117" s="64"/>
      <c r="AJ1117" s="64"/>
      <c r="AK1117" s="65"/>
      <c r="AL1117" s="65"/>
      <c r="AM1117" s="65"/>
      <c r="AN1117" s="64"/>
      <c r="AO1117" s="66" t="str">
        <f t="shared" si="184"/>
        <v>0..1</v>
      </c>
      <c r="AP1117" s="66" t="str">
        <f t="shared" si="184"/>
        <v>0..1</v>
      </c>
      <c r="AQ1117" s="6" t="str">
        <f t="shared" si="184"/>
        <v>/rsm:CrossIndustryInvoice
/rsm:SupplyChainTradeTransaction
/ram:ApplicableHeaderTradeSettlement
/ram:SpecifiedTradeSettlementHeaderMonetarySummation
/ram:GrandTotalAmount
/@currencyID</v>
      </c>
      <c r="AR1117" s="67" t="str">
        <f t="shared" si="184"/>
        <v>/rsm:CrossIndustryInvoice/rsm:SupplyChainTradeTransaction/ram:ApplicableHeaderTradeSettlement/ram:SpecifiedTradeSettlementHeaderMonetarySummation/ram:GrandTotalAmount/@currencyID</v>
      </c>
      <c r="AS1117" s="66" t="s">
        <v>131</v>
      </c>
      <c r="AT1117" s="68" t="s">
        <v>56</v>
      </c>
      <c r="AU1117" s="62" t="str">
        <f t="shared" si="192"/>
        <v>0..1</v>
      </c>
      <c r="AV1117" s="66"/>
      <c r="AW1117" s="69"/>
      <c r="AX1117" s="7"/>
      <c r="AY1117" s="70" t="str">
        <f t="shared" si="193"/>
        <v>EXTENDED</v>
      </c>
      <c r="AZ1117" s="70" t="str">
        <f t="shared" si="193"/>
        <v>EXTENDED</v>
      </c>
      <c r="BB1117" s="57"/>
    </row>
    <row r="1118" spans="1:78" ht="90" x14ac:dyDescent="0.2">
      <c r="A1118" s="45" t="str">
        <f t="shared" si="180"/>
        <v>YES</v>
      </c>
      <c r="B1118" s="45"/>
      <c r="C1118" s="45"/>
      <c r="D1118" s="213" t="s">
        <v>3431</v>
      </c>
      <c r="E1118" s="214" t="s">
        <v>4756</v>
      </c>
      <c r="F1118" s="312" t="s">
        <v>4756</v>
      </c>
      <c r="G1118" s="66">
        <f t="shared" si="194"/>
        <v>4</v>
      </c>
      <c r="H1118" s="66" t="s">
        <v>42</v>
      </c>
      <c r="I1118" s="64" t="s">
        <v>4757</v>
      </c>
      <c r="J1118" s="64" t="s">
        <v>4758</v>
      </c>
      <c r="K1118" s="65" t="s">
        <v>4759</v>
      </c>
      <c r="L1118" s="65"/>
      <c r="M1118" s="65" t="s">
        <v>35</v>
      </c>
      <c r="N1118" s="64" t="s">
        <v>1325</v>
      </c>
      <c r="O1118" s="66" t="s">
        <v>42</v>
      </c>
      <c r="P1118" s="66" t="str">
        <f t="shared" si="181"/>
        <v>0..1</v>
      </c>
      <c r="Q1118" s="2" t="s">
        <v>4760</v>
      </c>
      <c r="R1118" s="75" t="s">
        <v>4761</v>
      </c>
      <c r="S1118" s="66" t="s">
        <v>163</v>
      </c>
      <c r="T1118" s="68" t="s">
        <v>56</v>
      </c>
      <c r="U1118" s="66" t="s">
        <v>62</v>
      </c>
      <c r="V1118" s="66" t="s">
        <v>200</v>
      </c>
      <c r="W1118" s="249" t="s">
        <v>35</v>
      </c>
      <c r="X1118" s="38"/>
      <c r="Y1118" s="68" t="s">
        <v>185</v>
      </c>
      <c r="Z1118" s="68" t="s">
        <v>185</v>
      </c>
      <c r="AB1118" s="13" t="str">
        <f t="shared" si="178"/>
        <v>/rsm:CrossIndustryInvoice/rsm:SupplyChainTradeTransaction/ram:ApplicableHeaderTradeSettlement/ram:SpecifiedTradeSettlementHeaderMonetarySummation</v>
      </c>
      <c r="AC1118" s="13" t="str">
        <f t="shared" si="179"/>
        <v>/ram:TotalPrepaidAmount</v>
      </c>
      <c r="AD1118" s="14">
        <f>COUNTIFS(R$4:R1118,AB1118)</f>
        <v>1</v>
      </c>
      <c r="AF1118" s="214" t="str">
        <f t="shared" si="189"/>
        <v>BT-113</v>
      </c>
      <c r="AG1118" s="66">
        <f t="shared" si="190"/>
        <v>4</v>
      </c>
      <c r="AH1118" s="66" t="str">
        <f t="shared" si="191"/>
        <v>0..1</v>
      </c>
      <c r="AI1118" s="64" t="s">
        <v>4762</v>
      </c>
      <c r="AJ1118" s="64" t="s">
        <v>4763</v>
      </c>
      <c r="AK1118" s="65" t="s">
        <v>4764</v>
      </c>
      <c r="AL1118" s="65"/>
      <c r="AM1118" s="65" t="s">
        <v>35</v>
      </c>
      <c r="AN1118" s="64" t="s">
        <v>1330</v>
      </c>
      <c r="AO1118" s="66" t="str">
        <f t="shared" si="184"/>
        <v>0..1</v>
      </c>
      <c r="AP1118" s="66" t="str">
        <f t="shared" si="184"/>
        <v>0..1</v>
      </c>
      <c r="AQ1118" s="2" t="str">
        <f t="shared" si="184"/>
        <v>/rsm:CrossIndustryInvoice
/rsm:SupplyChainTradeTransaction
/ram:ApplicableHeaderTradeSettlement
/ram:SpecifiedTradeSettlementHeaderMonetarySummation
/ram:TotalPrepaidAmount</v>
      </c>
      <c r="AR1118" s="75" t="str">
        <f t="shared" si="184"/>
        <v>/rsm:CrossIndustryInvoice/rsm:SupplyChainTradeTransaction/ram:ApplicableHeaderTradeSettlement/ram:SpecifiedTradeSettlementHeaderMonetarySummation/ram:TotalPrepaidAmount</v>
      </c>
      <c r="AS1118" s="66" t="s">
        <v>163</v>
      </c>
      <c r="AT1118" s="68" t="s">
        <v>56</v>
      </c>
      <c r="AU1118" s="66" t="str">
        <f t="shared" si="192"/>
        <v>0..n</v>
      </c>
      <c r="AV1118" s="66" t="s">
        <v>200</v>
      </c>
      <c r="AW1118" s="249" t="s">
        <v>35</v>
      </c>
      <c r="AX1118" s="7"/>
      <c r="AY1118" s="68" t="str">
        <f t="shared" si="193"/>
        <v>BASIC WL</v>
      </c>
      <c r="AZ1118" s="68" t="str">
        <f t="shared" si="193"/>
        <v>BASIC WL</v>
      </c>
      <c r="BB1118" s="57"/>
    </row>
    <row r="1119" spans="1:78" ht="105" x14ac:dyDescent="0.2">
      <c r="A1119" s="45" t="str">
        <f t="shared" si="180"/>
        <v>YES</v>
      </c>
      <c r="B1119" s="45"/>
      <c r="C1119" s="45"/>
      <c r="D1119" s="213" t="s">
        <v>3431</v>
      </c>
      <c r="E1119" s="214" t="s">
        <v>4765</v>
      </c>
      <c r="F1119" s="312" t="s">
        <v>4765</v>
      </c>
      <c r="G1119" s="66">
        <f t="shared" si="194"/>
        <v>4</v>
      </c>
      <c r="H1119" s="66" t="s">
        <v>32</v>
      </c>
      <c r="I1119" s="64" t="s">
        <v>4766</v>
      </c>
      <c r="J1119" s="64" t="s">
        <v>4767</v>
      </c>
      <c r="K1119" s="65" t="s">
        <v>4768</v>
      </c>
      <c r="L1119" s="65"/>
      <c r="M1119" s="65" t="s">
        <v>4769</v>
      </c>
      <c r="N1119" s="64" t="s">
        <v>1325</v>
      </c>
      <c r="O1119" s="66" t="s">
        <v>32</v>
      </c>
      <c r="P1119" s="66" t="str">
        <f t="shared" si="181"/>
        <v>1..1</v>
      </c>
      <c r="Q1119" s="2" t="s">
        <v>4770</v>
      </c>
      <c r="R1119" s="75" t="s">
        <v>4771</v>
      </c>
      <c r="S1119" s="66" t="s">
        <v>163</v>
      </c>
      <c r="T1119" s="68" t="s">
        <v>56</v>
      </c>
      <c r="U1119" s="66" t="s">
        <v>62</v>
      </c>
      <c r="V1119" s="66" t="s">
        <v>93</v>
      </c>
      <c r="W1119" s="249" t="s">
        <v>35</v>
      </c>
      <c r="X1119" s="38"/>
      <c r="Y1119" s="68" t="s">
        <v>39</v>
      </c>
      <c r="Z1119" s="68" t="s">
        <v>39</v>
      </c>
      <c r="AB1119" s="13" t="str">
        <f t="shared" si="178"/>
        <v>/rsm:CrossIndustryInvoice/rsm:SupplyChainTradeTransaction/ram:ApplicableHeaderTradeSettlement/ram:SpecifiedTradeSettlementHeaderMonetarySummation</v>
      </c>
      <c r="AC1119" s="13" t="str">
        <f t="shared" si="179"/>
        <v>/ram:DuePayableAmount</v>
      </c>
      <c r="AD1119" s="14">
        <f>COUNTIFS(R$4:R1119,AB1119)</f>
        <v>1</v>
      </c>
      <c r="AF1119" s="214" t="str">
        <f t="shared" si="189"/>
        <v>BT-115</v>
      </c>
      <c r="AG1119" s="66">
        <f t="shared" si="190"/>
        <v>4</v>
      </c>
      <c r="AH1119" s="66" t="str">
        <f t="shared" si="191"/>
        <v>1..1</v>
      </c>
      <c r="AI1119" s="64" t="s">
        <v>4772</v>
      </c>
      <c r="AJ1119" s="64" t="s">
        <v>4773</v>
      </c>
      <c r="AK1119" s="65" t="s">
        <v>4774</v>
      </c>
      <c r="AL1119" s="65"/>
      <c r="AM1119" s="65" t="s">
        <v>4775</v>
      </c>
      <c r="AN1119" s="64" t="s">
        <v>1330</v>
      </c>
      <c r="AO1119" s="66" t="str">
        <f t="shared" si="184"/>
        <v>1..1</v>
      </c>
      <c r="AP1119" s="66" t="str">
        <f t="shared" si="184"/>
        <v>1..1</v>
      </c>
      <c r="AQ1119" s="2" t="str">
        <f t="shared" si="184"/>
        <v>/rsm:CrossIndustryInvoice
/rsm:SupplyChainTradeTransaction
/ram:ApplicableHeaderTradeSettlement
/ram:SpecifiedTradeSettlementHeaderMonetarySummation
/ram:DuePayableAmount</v>
      </c>
      <c r="AR1119" s="75" t="str">
        <f t="shared" si="184"/>
        <v>/rsm:CrossIndustryInvoice/rsm:SupplyChainTradeTransaction/ram:ApplicableHeaderTradeSettlement/ram:SpecifiedTradeSettlementHeaderMonetarySummation/ram:DuePayableAmount</v>
      </c>
      <c r="AS1119" s="66" t="s">
        <v>163</v>
      </c>
      <c r="AT1119" s="68" t="s">
        <v>56</v>
      </c>
      <c r="AU1119" s="66" t="str">
        <f t="shared" si="192"/>
        <v>0..n</v>
      </c>
      <c r="AV1119" s="66" t="s">
        <v>93</v>
      </c>
      <c r="AW1119" s="249" t="s">
        <v>35</v>
      </c>
      <c r="AX1119" s="7"/>
      <c r="AY1119" s="68" t="str">
        <f t="shared" si="193"/>
        <v>MINIMUM</v>
      </c>
      <c r="AZ1119" s="68" t="str">
        <f t="shared" si="193"/>
        <v>MINIMUM</v>
      </c>
      <c r="BB1119" s="57"/>
    </row>
    <row r="1120" spans="1:78" ht="75" x14ac:dyDescent="0.2">
      <c r="A1120" s="45" t="str">
        <f t="shared" si="180"/>
        <v>NO</v>
      </c>
      <c r="B1120" s="120" t="s">
        <v>4776</v>
      </c>
      <c r="C1120" s="120"/>
      <c r="D1120" s="211" t="s">
        <v>3431</v>
      </c>
      <c r="E1120" s="212" t="s">
        <v>4777</v>
      </c>
      <c r="F1120" s="311" t="s">
        <v>4777</v>
      </c>
      <c r="G1120" s="218">
        <f t="shared" si="194"/>
        <v>3</v>
      </c>
      <c r="H1120" s="251" t="s">
        <v>62</v>
      </c>
      <c r="I1120" s="252" t="s">
        <v>1443</v>
      </c>
      <c r="J1120" s="252" t="s">
        <v>4778</v>
      </c>
      <c r="K1120" s="253" t="s">
        <v>1445</v>
      </c>
      <c r="L1120" s="253" t="s">
        <v>4779</v>
      </c>
      <c r="M1120" s="253" t="s">
        <v>35</v>
      </c>
      <c r="N1120" s="252"/>
      <c r="O1120" s="219" t="s">
        <v>42</v>
      </c>
      <c r="P1120" s="219" t="str">
        <f t="shared" si="181"/>
        <v>0..1</v>
      </c>
      <c r="Q1120" s="220" t="s">
        <v>4780</v>
      </c>
      <c r="R1120" s="221" t="s">
        <v>4781</v>
      </c>
      <c r="S1120" s="219" t="s">
        <v>35</v>
      </c>
      <c r="T1120" s="184"/>
      <c r="U1120" s="254" t="s">
        <v>42</v>
      </c>
      <c r="V1120" s="219" t="s">
        <v>35</v>
      </c>
      <c r="W1120" s="222" t="s">
        <v>35</v>
      </c>
      <c r="X1120" s="38"/>
      <c r="Y1120" s="184" t="s">
        <v>185</v>
      </c>
      <c r="Z1120" s="184" t="s">
        <v>185</v>
      </c>
      <c r="AB1120" s="13" t="str">
        <f t="shared" si="178"/>
        <v>/rsm:CrossIndustryInvoice/rsm:SupplyChainTradeTransaction/ram:ApplicableHeaderTradeSettlement</v>
      </c>
      <c r="AC1120" s="13" t="str">
        <f t="shared" si="179"/>
        <v>/ram:InvoiceReferencedDocument</v>
      </c>
      <c r="AD1120" s="14">
        <f>COUNTIFS(R$4:R1120,AB1120)</f>
        <v>1</v>
      </c>
      <c r="AF1120" s="212" t="str">
        <f t="shared" si="189"/>
        <v>BG-3</v>
      </c>
      <c r="AG1120" s="218">
        <f t="shared" si="190"/>
        <v>3</v>
      </c>
      <c r="AH1120" s="251" t="str">
        <f t="shared" si="191"/>
        <v>0..n</v>
      </c>
      <c r="AI1120" s="252" t="s">
        <v>1449</v>
      </c>
      <c r="AJ1120" s="252" t="s">
        <v>4782</v>
      </c>
      <c r="AK1120" s="253" t="s">
        <v>1451</v>
      </c>
      <c r="AL1120" s="253" t="s">
        <v>4783</v>
      </c>
      <c r="AM1120" s="253" t="s">
        <v>35</v>
      </c>
      <c r="AN1120" s="252"/>
      <c r="AO1120" s="219" t="str">
        <f t="shared" si="184"/>
        <v>0..1</v>
      </c>
      <c r="AP1120" s="219" t="str">
        <f t="shared" si="184"/>
        <v>0..1</v>
      </c>
      <c r="AQ1120" s="220" t="str">
        <f t="shared" si="184"/>
        <v>/rsm:CrossIndustryInvoice
/rsm:SupplyChainTradeTransaction
/ram:ApplicableHeaderTradeSettlement
/ram:InvoiceReferencedDocument</v>
      </c>
      <c r="AR1120" s="221" t="str">
        <f t="shared" si="184"/>
        <v>/rsm:CrossIndustryInvoice/rsm:SupplyChainTradeTransaction/ram:ApplicableHeaderTradeSettlement/ram:InvoiceReferencedDocument</v>
      </c>
      <c r="AS1120" s="219" t="s">
        <v>35</v>
      </c>
      <c r="AT1120" s="184"/>
      <c r="AU1120" s="254" t="str">
        <f t="shared" si="192"/>
        <v>0..1</v>
      </c>
      <c r="AV1120" s="219" t="s">
        <v>35</v>
      </c>
      <c r="AW1120" s="222" t="s">
        <v>35</v>
      </c>
      <c r="AX1120" s="7"/>
      <c r="AY1120" s="184" t="str">
        <f t="shared" si="193"/>
        <v>BASIC WL</v>
      </c>
      <c r="AZ1120" s="184" t="str">
        <f t="shared" si="193"/>
        <v>BASIC WL</v>
      </c>
      <c r="BB1120" s="57"/>
    </row>
    <row r="1121" spans="1:78" ht="90" x14ac:dyDescent="0.2">
      <c r="A1121" s="45" t="str">
        <f t="shared" si="180"/>
        <v>YES</v>
      </c>
      <c r="B1121" s="45"/>
      <c r="C1121" s="45"/>
      <c r="D1121" s="213" t="s">
        <v>3431</v>
      </c>
      <c r="E1121" s="214" t="s">
        <v>4784</v>
      </c>
      <c r="F1121" s="312" t="s">
        <v>4784</v>
      </c>
      <c r="G1121" s="66">
        <f t="shared" si="194"/>
        <v>4</v>
      </c>
      <c r="H1121" s="66" t="s">
        <v>32</v>
      </c>
      <c r="I1121" s="64" t="s">
        <v>1453</v>
      </c>
      <c r="J1121" s="64" t="s">
        <v>1454</v>
      </c>
      <c r="K1121" s="65"/>
      <c r="L1121" s="65"/>
      <c r="M1121" s="65" t="s">
        <v>4785</v>
      </c>
      <c r="N1121" s="150" t="s">
        <v>548</v>
      </c>
      <c r="O1121" s="66" t="s">
        <v>32</v>
      </c>
      <c r="P1121" s="66" t="str">
        <f t="shared" si="181"/>
        <v>1..1</v>
      </c>
      <c r="Q1121" s="2" t="s">
        <v>4786</v>
      </c>
      <c r="R1121" s="75" t="s">
        <v>4787</v>
      </c>
      <c r="S1121" s="66" t="s">
        <v>551</v>
      </c>
      <c r="T1121" s="68" t="s">
        <v>56</v>
      </c>
      <c r="U1121" s="66" t="s">
        <v>42</v>
      </c>
      <c r="V1121" s="66" t="s">
        <v>132</v>
      </c>
      <c r="W1121" s="69" t="s">
        <v>35</v>
      </c>
      <c r="X1121" s="38"/>
      <c r="Y1121" s="68" t="s">
        <v>185</v>
      </c>
      <c r="Z1121" s="68" t="s">
        <v>185</v>
      </c>
      <c r="AB1121" s="13" t="str">
        <f t="shared" si="178"/>
        <v>/rsm:CrossIndustryInvoice/rsm:SupplyChainTradeTransaction/ram:ApplicableHeaderTradeSettlement/ram:InvoiceReferencedDocument</v>
      </c>
      <c r="AC1121" s="13" t="str">
        <f t="shared" si="179"/>
        <v>/ram:IssuerAssignedID</v>
      </c>
      <c r="AD1121" s="14">
        <f>COUNTIFS(R$4:R1121,AB1121)</f>
        <v>1</v>
      </c>
      <c r="AF1121" s="214" t="str">
        <f t="shared" si="189"/>
        <v>BT-25</v>
      </c>
      <c r="AG1121" s="66">
        <f t="shared" si="190"/>
        <v>4</v>
      </c>
      <c r="AH1121" s="66" t="str">
        <f t="shared" si="191"/>
        <v>1..1</v>
      </c>
      <c r="AI1121" s="64" t="s">
        <v>1457</v>
      </c>
      <c r="AJ1121" s="64" t="s">
        <v>1458</v>
      </c>
      <c r="AK1121" s="65"/>
      <c r="AL1121" s="65"/>
      <c r="AM1121" s="65" t="s">
        <v>4788</v>
      </c>
      <c r="AN1121" s="150" t="s">
        <v>555</v>
      </c>
      <c r="AO1121" s="66" t="str">
        <f t="shared" si="184"/>
        <v>1..1</v>
      </c>
      <c r="AP1121" s="66" t="str">
        <f t="shared" si="184"/>
        <v>1..1</v>
      </c>
      <c r="AQ1121" s="2" t="str">
        <f t="shared" si="184"/>
        <v>/rsm:CrossIndustryInvoice
/rsm:SupplyChainTradeTransaction
/ram:ApplicableHeaderTradeSettlement
/ram:InvoiceReferencedDocument
/ram:IssuerAssignedID</v>
      </c>
      <c r="AR1121" s="75" t="str">
        <f t="shared" si="184"/>
        <v>/rsm:CrossIndustryInvoice/rsm:SupplyChainTradeTransaction/ram:ApplicableHeaderTradeSettlement/ram:InvoiceReferencedDocument/ram:IssuerAssignedID</v>
      </c>
      <c r="AS1121" s="66" t="s">
        <v>551</v>
      </c>
      <c r="AT1121" s="68" t="s">
        <v>56</v>
      </c>
      <c r="AU1121" s="66" t="str">
        <f t="shared" si="192"/>
        <v>0..1</v>
      </c>
      <c r="AV1121" s="66" t="s">
        <v>132</v>
      </c>
      <c r="AW1121" s="69" t="s">
        <v>35</v>
      </c>
      <c r="AX1121" s="7"/>
      <c r="AY1121" s="68" t="str">
        <f t="shared" si="193"/>
        <v>BASIC WL</v>
      </c>
      <c r="AZ1121" s="68" t="str">
        <f t="shared" si="193"/>
        <v>BASIC WL</v>
      </c>
      <c r="BB1121" s="57"/>
    </row>
    <row r="1122" spans="1:78" s="266" customFormat="1" ht="90" x14ac:dyDescent="0.2">
      <c r="A1122" s="255" t="str">
        <f t="shared" si="180"/>
        <v>EXT</v>
      </c>
      <c r="B1122" s="120" t="s">
        <v>2079</v>
      </c>
      <c r="C1122" s="120"/>
      <c r="D1122" s="256" t="s">
        <v>3431</v>
      </c>
      <c r="E1122" s="257" t="s">
        <v>41</v>
      </c>
      <c r="F1122" s="315" t="s">
        <v>5067</v>
      </c>
      <c r="G1122" s="258">
        <f t="shared" si="194"/>
        <v>4</v>
      </c>
      <c r="H1122" s="258" t="s">
        <v>42</v>
      </c>
      <c r="I1122" s="197" t="s">
        <v>1459</v>
      </c>
      <c r="J1122" s="197" t="s">
        <v>1460</v>
      </c>
      <c r="K1122" s="198" t="s">
        <v>1461</v>
      </c>
      <c r="L1122" s="198"/>
      <c r="M1122" s="198"/>
      <c r="N1122" s="197"/>
      <c r="O1122" s="259" t="s">
        <v>42</v>
      </c>
      <c r="P1122" s="259" t="str">
        <f t="shared" si="181"/>
        <v>0..1</v>
      </c>
      <c r="Q1122" s="200" t="s">
        <v>4789</v>
      </c>
      <c r="R1122" s="201" t="s">
        <v>4790</v>
      </c>
      <c r="S1122" s="259" t="s">
        <v>131</v>
      </c>
      <c r="T1122" s="260" t="s">
        <v>56</v>
      </c>
      <c r="U1122" s="258" t="s">
        <v>42</v>
      </c>
      <c r="V1122" s="259"/>
      <c r="W1122" s="261"/>
      <c r="X1122" s="38"/>
      <c r="Y1122" s="263" t="s">
        <v>47</v>
      </c>
      <c r="Z1122" s="263" t="s">
        <v>48</v>
      </c>
      <c r="AA1122" s="262"/>
      <c r="AB1122" s="264" t="str">
        <f t="shared" si="178"/>
        <v>/rsm:CrossIndustryInvoice/rsm:SupplyChainTradeTransaction/ram:ApplicableHeaderTradeSettlement/ram:InvoiceReferencedDocument</v>
      </c>
      <c r="AC1122" s="264" t="str">
        <f t="shared" si="179"/>
        <v>/ram:TypeCode</v>
      </c>
      <c r="AD1122" s="265">
        <f>COUNTIFS(R$4:R1122,AB1122)</f>
        <v>1</v>
      </c>
      <c r="AF1122" s="257" t="str">
        <f t="shared" si="189"/>
        <v>EXT</v>
      </c>
      <c r="AG1122" s="258">
        <f t="shared" si="190"/>
        <v>4</v>
      </c>
      <c r="AH1122" s="258" t="str">
        <f t="shared" si="191"/>
        <v>0..1</v>
      </c>
      <c r="AI1122" s="197" t="s">
        <v>1464</v>
      </c>
      <c r="AJ1122" s="197" t="s">
        <v>1465</v>
      </c>
      <c r="AK1122" s="198" t="s">
        <v>1466</v>
      </c>
      <c r="AL1122" s="198"/>
      <c r="AM1122" s="198"/>
      <c r="AN1122" s="197"/>
      <c r="AO1122" s="259" t="str">
        <f t="shared" si="184"/>
        <v>0..1</v>
      </c>
      <c r="AP1122" s="259" t="str">
        <f t="shared" si="184"/>
        <v>0..1</v>
      </c>
      <c r="AQ1122" s="200" t="str">
        <f t="shared" si="184"/>
        <v>/rsm:CrossIndustryInvoice
/rsm:SupplyChainTradeTransaction
/ram:ApplicableHeaderTradeSettlement
/ram:InvoiceReferencedDocument
/ram:TypeCode</v>
      </c>
      <c r="AR1122" s="201" t="str">
        <f t="shared" si="184"/>
        <v>/rsm:CrossIndustryInvoice/rsm:SupplyChainTradeTransaction/ram:ApplicableHeaderTradeSettlement/ram:InvoiceReferencedDocument/ram:TypeCode</v>
      </c>
      <c r="AS1122" s="259" t="s">
        <v>131</v>
      </c>
      <c r="AT1122" s="260" t="s">
        <v>56</v>
      </c>
      <c r="AU1122" s="258" t="str">
        <f t="shared" si="192"/>
        <v>0..1</v>
      </c>
      <c r="AV1122" s="259"/>
      <c r="AW1122" s="261"/>
      <c r="AX1122" s="267"/>
      <c r="AY1122" s="263" t="str">
        <f t="shared" si="193"/>
        <v>EXTENDED</v>
      </c>
      <c r="AZ1122" s="263" t="str">
        <f t="shared" si="193"/>
        <v>EXTENDED FR B2B</v>
      </c>
      <c r="BB1122" s="57"/>
      <c r="BC1122" s="59"/>
      <c r="BD1122" s="59"/>
      <c r="BF1122" s="1"/>
      <c r="BG1122" s="1"/>
      <c r="BH1122" s="1"/>
      <c r="BI1122" s="1"/>
      <c r="BJ1122" s="1"/>
      <c r="BK1122" s="1"/>
      <c r="BL1122" s="1"/>
      <c r="BM1122" s="1"/>
      <c r="BN1122" s="1"/>
      <c r="BO1122" s="1"/>
      <c r="BP1122" s="1"/>
      <c r="BQ1122" s="1"/>
      <c r="BR1122" s="1"/>
      <c r="BS1122" s="1"/>
      <c r="BT1122" s="1"/>
      <c r="BU1122" s="1"/>
      <c r="BV1122" s="1"/>
      <c r="BW1122" s="1"/>
      <c r="BX1122" s="1"/>
      <c r="BY1122" s="1"/>
      <c r="BZ1122" s="1"/>
    </row>
    <row r="1123" spans="1:78" ht="90" x14ac:dyDescent="0.2">
      <c r="A1123" s="45" t="str">
        <f t="shared" si="180"/>
        <v>NO</v>
      </c>
      <c r="B1123" s="45"/>
      <c r="C1123" s="45"/>
      <c r="D1123" s="213" t="s">
        <v>3431</v>
      </c>
      <c r="E1123" s="223" t="s">
        <v>4791</v>
      </c>
      <c r="F1123" s="313" t="e">
        <v>#N/A</v>
      </c>
      <c r="G1123" s="124">
        <f t="shared" si="194"/>
        <v>4</v>
      </c>
      <c r="H1123" s="124" t="s">
        <v>42</v>
      </c>
      <c r="I1123" s="138" t="s">
        <v>1467</v>
      </c>
      <c r="J1123" s="125"/>
      <c r="K1123" s="126"/>
      <c r="L1123" s="126"/>
      <c r="M1123" s="126"/>
      <c r="N1123" s="125"/>
      <c r="O1123" s="124" t="s">
        <v>42</v>
      </c>
      <c r="P1123" s="124" t="str">
        <f t="shared" si="181"/>
        <v>0..1</v>
      </c>
      <c r="Q1123" s="127" t="s">
        <v>4792</v>
      </c>
      <c r="R1123" s="128" t="s">
        <v>4793</v>
      </c>
      <c r="S1123" s="124"/>
      <c r="T1123" s="129"/>
      <c r="U1123" s="124" t="s">
        <v>42</v>
      </c>
      <c r="V1123" s="124"/>
      <c r="W1123" s="130"/>
      <c r="X1123" s="38"/>
      <c r="Y1123" s="129" t="s">
        <v>185</v>
      </c>
      <c r="Z1123" s="129" t="s">
        <v>185</v>
      </c>
      <c r="AB1123" s="13" t="str">
        <f t="shared" si="178"/>
        <v>/rsm:CrossIndustryInvoice/rsm:SupplyChainTradeTransaction/ram:ApplicableHeaderTradeSettlement/ram:InvoiceReferencedDocument</v>
      </c>
      <c r="AC1123" s="13" t="str">
        <f t="shared" si="179"/>
        <v>/ram:FormattedIssueDateTime</v>
      </c>
      <c r="AD1123" s="14">
        <f>COUNTIFS(R$4:R1123,AB1123)</f>
        <v>1</v>
      </c>
      <c r="AF1123" s="223" t="str">
        <f t="shared" si="189"/>
        <v>BT-26-00</v>
      </c>
      <c r="AG1123" s="124">
        <f t="shared" si="190"/>
        <v>4</v>
      </c>
      <c r="AH1123" s="124" t="str">
        <f t="shared" si="191"/>
        <v>0..1</v>
      </c>
      <c r="AI1123" s="138" t="s">
        <v>1469</v>
      </c>
      <c r="AJ1123" s="125"/>
      <c r="AK1123" s="126"/>
      <c r="AL1123" s="126"/>
      <c r="AM1123" s="126" t="s">
        <v>35</v>
      </c>
      <c r="AN1123" s="125"/>
      <c r="AO1123" s="124" t="str">
        <f t="shared" si="184"/>
        <v>0..1</v>
      </c>
      <c r="AP1123" s="124" t="str">
        <f t="shared" si="184"/>
        <v>0..1</v>
      </c>
      <c r="AQ1123" s="127" t="str">
        <f t="shared" si="184"/>
        <v>/rsm:CrossIndustryInvoice
/rsm:SupplyChainTradeTransaction
/ram:ApplicableHeaderTradeSettlement
/ram:InvoiceReferencedDocument
/ram:FormattedIssueDateTime</v>
      </c>
      <c r="AR1123" s="128" t="str">
        <f t="shared" si="184"/>
        <v>/rsm:CrossIndustryInvoice/rsm:SupplyChainTradeTransaction/ram:ApplicableHeaderTradeSettlement/ram:InvoiceReferencedDocument/ram:FormattedIssueDateTime</v>
      </c>
      <c r="AS1123" s="124"/>
      <c r="AT1123" s="129"/>
      <c r="AU1123" s="124" t="str">
        <f t="shared" si="192"/>
        <v>0..1</v>
      </c>
      <c r="AV1123" s="124"/>
      <c r="AW1123" s="130"/>
      <c r="AX1123" s="7"/>
      <c r="AY1123" s="129" t="str">
        <f t="shared" si="193"/>
        <v>BASIC WL</v>
      </c>
      <c r="AZ1123" s="129" t="str">
        <f t="shared" si="193"/>
        <v>BASIC WL</v>
      </c>
      <c r="BB1123" s="57"/>
    </row>
    <row r="1124" spans="1:78" ht="105" x14ac:dyDescent="0.2">
      <c r="A1124" s="45" t="str">
        <f t="shared" si="180"/>
        <v>YES</v>
      </c>
      <c r="B1124" s="45"/>
      <c r="C1124" s="45"/>
      <c r="D1124" s="213" t="s">
        <v>3431</v>
      </c>
      <c r="E1124" s="214" t="s">
        <v>4794</v>
      </c>
      <c r="F1124" s="312" t="s">
        <v>4794</v>
      </c>
      <c r="G1124" s="66">
        <f t="shared" si="194"/>
        <v>5</v>
      </c>
      <c r="H1124" s="66" t="s">
        <v>42</v>
      </c>
      <c r="I1124" s="64" t="s">
        <v>1470</v>
      </c>
      <c r="J1124" s="64" t="s">
        <v>1471</v>
      </c>
      <c r="K1124" s="65" t="s">
        <v>1472</v>
      </c>
      <c r="L1124" s="65"/>
      <c r="M1124" s="65" t="s">
        <v>35</v>
      </c>
      <c r="N1124" s="64" t="s">
        <v>148</v>
      </c>
      <c r="O1124" s="66" t="s">
        <v>32</v>
      </c>
      <c r="P1124" s="66" t="str">
        <f t="shared" si="181"/>
        <v>1..1</v>
      </c>
      <c r="Q1124" s="2" t="s">
        <v>4795</v>
      </c>
      <c r="R1124" s="75" t="s">
        <v>4796</v>
      </c>
      <c r="S1124" s="66" t="s">
        <v>151</v>
      </c>
      <c r="T1124" s="68" t="s">
        <v>56</v>
      </c>
      <c r="U1124" s="66" t="s">
        <v>32</v>
      </c>
      <c r="V1124" s="66" t="s">
        <v>35</v>
      </c>
      <c r="W1124" s="69" t="s">
        <v>35</v>
      </c>
      <c r="X1124" s="38"/>
      <c r="Y1124" s="68" t="s">
        <v>185</v>
      </c>
      <c r="Z1124" s="68" t="s">
        <v>185</v>
      </c>
      <c r="AB1124" s="13" t="str">
        <f t="shared" si="178"/>
        <v>/rsm:CrossIndustryInvoice/rsm:SupplyChainTradeTransaction/ram:ApplicableHeaderTradeSettlement/ram:InvoiceReferencedDocument/ram:FormattedIssueDateTime</v>
      </c>
      <c r="AC1124" s="13" t="str">
        <f t="shared" si="179"/>
        <v>/qdt:DateTimeString</v>
      </c>
      <c r="AD1124" s="14">
        <f>COUNTIFS(R$4:R1124,AB1124)</f>
        <v>1</v>
      </c>
      <c r="AF1124" s="214" t="str">
        <f t="shared" si="189"/>
        <v>BT-26</v>
      </c>
      <c r="AG1124" s="66">
        <f t="shared" si="190"/>
        <v>5</v>
      </c>
      <c r="AH1124" s="66" t="str">
        <f t="shared" si="191"/>
        <v>0..1</v>
      </c>
      <c r="AI1124" s="64" t="s">
        <v>1475</v>
      </c>
      <c r="AJ1124" s="64" t="s">
        <v>1476</v>
      </c>
      <c r="AK1124" s="65" t="s">
        <v>1477</v>
      </c>
      <c r="AL1124" s="65"/>
      <c r="AM1124" s="65" t="s">
        <v>35</v>
      </c>
      <c r="AN1124" s="64" t="s">
        <v>148</v>
      </c>
      <c r="AO1124" s="66" t="str">
        <f t="shared" si="184"/>
        <v>1..1</v>
      </c>
      <c r="AP1124" s="66" t="str">
        <f t="shared" si="184"/>
        <v>1..1</v>
      </c>
      <c r="AQ1124" s="2" t="str">
        <f t="shared" si="184"/>
        <v>/rsm:CrossIndustryInvoice
/rsm:SupplyChainTradeTransaction
/ram:ApplicableHeaderTradeSettlement
/ram:InvoiceReferencedDocument
/ram:FormattedIssueDateTime
/qdt:DateTimeString</v>
      </c>
      <c r="AR1124" s="75" t="str">
        <f t="shared" si="184"/>
        <v>/rsm:CrossIndustryInvoice/rsm:SupplyChainTradeTransaction/ram:ApplicableHeaderTradeSettlement/ram:InvoiceReferencedDocument/ram:FormattedIssueDateTime/qdt:DateTimeString</v>
      </c>
      <c r="AS1124" s="66" t="s">
        <v>151</v>
      </c>
      <c r="AT1124" s="68" t="s">
        <v>56</v>
      </c>
      <c r="AU1124" s="66" t="str">
        <f t="shared" si="192"/>
        <v>1..1</v>
      </c>
      <c r="AV1124" s="66" t="s">
        <v>35</v>
      </c>
      <c r="AW1124" s="69" t="s">
        <v>35</v>
      </c>
      <c r="AX1124" s="7"/>
      <c r="AY1124" s="68" t="str">
        <f t="shared" si="193"/>
        <v>BASIC WL</v>
      </c>
      <c r="AZ1124" s="68" t="str">
        <f t="shared" si="193"/>
        <v>BASIC WL</v>
      </c>
      <c r="BB1124" s="57"/>
    </row>
    <row r="1125" spans="1:78" ht="120" x14ac:dyDescent="0.2">
      <c r="A1125" s="45" t="str">
        <f t="shared" si="180"/>
        <v>NO</v>
      </c>
      <c r="B1125" s="45"/>
      <c r="C1125" s="45"/>
      <c r="D1125" s="213" t="s">
        <v>3431</v>
      </c>
      <c r="E1125" s="214" t="s">
        <v>4797</v>
      </c>
      <c r="F1125" s="312" t="e">
        <v>#N/A</v>
      </c>
      <c r="G1125" s="66">
        <f t="shared" si="194"/>
        <v>6</v>
      </c>
      <c r="H1125" s="66" t="s">
        <v>32</v>
      </c>
      <c r="I1125" s="97" t="s">
        <v>1266</v>
      </c>
      <c r="J1125" s="64" t="s">
        <v>35</v>
      </c>
      <c r="K1125" s="65" t="s">
        <v>1267</v>
      </c>
      <c r="L1125" s="65"/>
      <c r="M1125" s="2" t="s">
        <v>160</v>
      </c>
      <c r="N1125" s="64"/>
      <c r="O1125" s="66" t="s">
        <v>32</v>
      </c>
      <c r="P1125" s="66" t="str">
        <f t="shared" si="181"/>
        <v>1..1</v>
      </c>
      <c r="Q1125" s="2" t="s">
        <v>4798</v>
      </c>
      <c r="R1125" s="75" t="s">
        <v>4799</v>
      </c>
      <c r="S1125" s="66" t="s">
        <v>35</v>
      </c>
      <c r="T1125" s="68" t="s">
        <v>163</v>
      </c>
      <c r="U1125" s="66" t="s">
        <v>42</v>
      </c>
      <c r="V1125" s="66" t="s">
        <v>35</v>
      </c>
      <c r="W1125" s="69" t="s">
        <v>160</v>
      </c>
      <c r="X1125" s="38"/>
      <c r="Y1125" s="68" t="s">
        <v>185</v>
      </c>
      <c r="Z1125" s="68" t="s">
        <v>185</v>
      </c>
      <c r="AB1125" s="13" t="str">
        <f t="shared" si="178"/>
        <v>/rsm:CrossIndustryInvoice/rsm:SupplyChainTradeTransaction/ram:ApplicableHeaderTradeSettlement/ram:InvoiceReferencedDocument/ram:FormattedIssueDateTime/qdt:DateTimeString</v>
      </c>
      <c r="AC1125" s="13" t="str">
        <f t="shared" si="179"/>
        <v>/@format</v>
      </c>
      <c r="AD1125" s="14">
        <f>COUNTIFS(R$4:R1125,AB1125)</f>
        <v>1</v>
      </c>
      <c r="AF1125" s="214" t="str">
        <f t="shared" si="189"/>
        <v>BT-26-0</v>
      </c>
      <c r="AG1125" s="66">
        <f t="shared" si="190"/>
        <v>6</v>
      </c>
      <c r="AH1125" s="66" t="str">
        <f t="shared" si="191"/>
        <v>1..1</v>
      </c>
      <c r="AI1125" s="97" t="s">
        <v>1270</v>
      </c>
      <c r="AJ1125" s="64" t="s">
        <v>35</v>
      </c>
      <c r="AK1125" s="65" t="s">
        <v>165</v>
      </c>
      <c r="AL1125" s="65"/>
      <c r="AM1125" s="2" t="s">
        <v>166</v>
      </c>
      <c r="AN1125" s="64"/>
      <c r="AO1125" s="66" t="str">
        <f t="shared" si="184"/>
        <v>1..1</v>
      </c>
      <c r="AP1125" s="66" t="str">
        <f t="shared" si="184"/>
        <v>1..1</v>
      </c>
      <c r="AQ1125" s="2" t="str">
        <f t="shared" si="184"/>
        <v>/rsm:CrossIndustryInvoice
/rsm:SupplyChainTradeTransaction
/ram:ApplicableHeaderTradeSettlement
/ram:InvoiceReferencedDocument
/ram:FormattedIssueDateTime
/qdt:DateTimeString
/@format</v>
      </c>
      <c r="AR1125" s="75" t="str">
        <f t="shared" si="184"/>
        <v>/rsm:CrossIndustryInvoice/rsm:SupplyChainTradeTransaction/ram:ApplicableHeaderTradeSettlement/ram:InvoiceReferencedDocument/ram:FormattedIssueDateTime/qdt:DateTimeString/@format</v>
      </c>
      <c r="AS1125" s="66" t="s">
        <v>35</v>
      </c>
      <c r="AT1125" s="68" t="s">
        <v>163</v>
      </c>
      <c r="AU1125" s="66" t="str">
        <f t="shared" si="192"/>
        <v>0..1</v>
      </c>
      <c r="AV1125" s="66" t="s">
        <v>35</v>
      </c>
      <c r="AW1125" s="69" t="s">
        <v>160</v>
      </c>
      <c r="AX1125" s="7"/>
      <c r="AY1125" s="68" t="str">
        <f t="shared" si="193"/>
        <v>BASIC WL</v>
      </c>
      <c r="AZ1125" s="68" t="str">
        <f t="shared" si="193"/>
        <v>BASIC WL</v>
      </c>
      <c r="BB1125" s="57"/>
    </row>
    <row r="1126" spans="1:78" ht="75" x14ac:dyDescent="0.2">
      <c r="A1126" s="45" t="str">
        <f t="shared" si="180"/>
        <v>NO</v>
      </c>
      <c r="B1126" s="45"/>
      <c r="C1126" s="45"/>
      <c r="D1126" s="211" t="s">
        <v>3431</v>
      </c>
      <c r="E1126" s="212" t="s">
        <v>4800</v>
      </c>
      <c r="F1126" s="311" t="e">
        <v>#N/A</v>
      </c>
      <c r="G1126" s="218">
        <f t="shared" si="194"/>
        <v>3</v>
      </c>
      <c r="H1126" s="251" t="s">
        <v>42</v>
      </c>
      <c r="I1126" s="252" t="s">
        <v>4801</v>
      </c>
      <c r="J1126" s="252"/>
      <c r="K1126" s="253"/>
      <c r="L1126" s="253"/>
      <c r="M1126" s="253"/>
      <c r="N1126" s="252"/>
      <c r="O1126" s="219" t="s">
        <v>42</v>
      </c>
      <c r="P1126" s="219" t="s">
        <v>62</v>
      </c>
      <c r="Q1126" s="220" t="s">
        <v>4802</v>
      </c>
      <c r="R1126" s="221" t="s">
        <v>4803</v>
      </c>
      <c r="S1126" s="219"/>
      <c r="T1126" s="184"/>
      <c r="U1126" s="219" t="s">
        <v>62</v>
      </c>
      <c r="V1126" s="219"/>
      <c r="W1126" s="222"/>
      <c r="X1126" s="38"/>
      <c r="Y1126" s="184" t="s">
        <v>185</v>
      </c>
      <c r="Z1126" s="184" t="s">
        <v>185</v>
      </c>
      <c r="AB1126" s="13" t="str">
        <f t="shared" si="178"/>
        <v>/rsm:CrossIndustryInvoice/rsm:SupplyChainTradeTransaction/ram:ApplicableHeaderTradeSettlement</v>
      </c>
      <c r="AC1126" s="13" t="str">
        <f t="shared" si="179"/>
        <v>/ram:ReceivableSpecifiedTradeAccountingAccount</v>
      </c>
      <c r="AD1126" s="14">
        <f>COUNTIFS(R$4:R1126,AB1126)</f>
        <v>1</v>
      </c>
      <c r="AF1126" s="212" t="str">
        <f t="shared" si="189"/>
        <v>BT-19-00</v>
      </c>
      <c r="AG1126" s="218">
        <f t="shared" si="190"/>
        <v>3</v>
      </c>
      <c r="AH1126" s="251" t="str">
        <f t="shared" si="191"/>
        <v>0..1</v>
      </c>
      <c r="AI1126" s="252" t="s">
        <v>4804</v>
      </c>
      <c r="AJ1126" s="252"/>
      <c r="AK1126" s="253"/>
      <c r="AL1126" s="253"/>
      <c r="AM1126" s="253" t="s">
        <v>35</v>
      </c>
      <c r="AN1126" s="252"/>
      <c r="AO1126" s="219" t="str">
        <f t="shared" si="184"/>
        <v>0..1</v>
      </c>
      <c r="AP1126" s="219" t="str">
        <f t="shared" si="184"/>
        <v>0..n</v>
      </c>
      <c r="AQ1126" s="220" t="str">
        <f t="shared" si="184"/>
        <v>/rsm:CrossIndustryInvoice
/rsm:SupplyChainTradeTransaction
/ram:ApplicableHeaderTradeSettlement
/ram:ReceivableSpecifiedTradeAccountingAccount</v>
      </c>
      <c r="AR1126" s="221" t="str">
        <f t="shared" si="184"/>
        <v>/rsm:CrossIndustryInvoice/rsm:SupplyChainTradeTransaction/ram:ApplicableHeaderTradeSettlement/ram:ReceivableSpecifiedTradeAccountingAccount</v>
      </c>
      <c r="AS1126" s="219"/>
      <c r="AT1126" s="184"/>
      <c r="AU1126" s="219" t="str">
        <f t="shared" si="192"/>
        <v>0..n</v>
      </c>
      <c r="AV1126" s="219"/>
      <c r="AW1126" s="222"/>
      <c r="AX1126" s="7"/>
      <c r="AY1126" s="184" t="str">
        <f t="shared" si="193"/>
        <v>BASIC WL</v>
      </c>
      <c r="AZ1126" s="184" t="str">
        <f t="shared" si="193"/>
        <v>BASIC WL</v>
      </c>
      <c r="BB1126" s="57"/>
    </row>
    <row r="1127" spans="1:78" ht="90" x14ac:dyDescent="0.2">
      <c r="A1127" s="45" t="str">
        <f t="shared" si="180"/>
        <v>YES</v>
      </c>
      <c r="B1127" s="45"/>
      <c r="C1127" s="45"/>
      <c r="D1127" s="213" t="s">
        <v>3431</v>
      </c>
      <c r="E1127" s="214" t="s">
        <v>4805</v>
      </c>
      <c r="F1127" s="312" t="s">
        <v>4805</v>
      </c>
      <c r="G1127" s="66">
        <f t="shared" si="194"/>
        <v>4</v>
      </c>
      <c r="H1127" s="66" t="s">
        <v>42</v>
      </c>
      <c r="I1127" s="64" t="s">
        <v>4806</v>
      </c>
      <c r="J1127" s="64" t="s">
        <v>1516</v>
      </c>
      <c r="K1127" s="65"/>
      <c r="L1127" s="65" t="s">
        <v>4807</v>
      </c>
      <c r="M1127" s="65" t="s">
        <v>35</v>
      </c>
      <c r="N1127" s="64" t="s">
        <v>70</v>
      </c>
      <c r="O1127" s="66" t="s">
        <v>32</v>
      </c>
      <c r="P1127" s="66" t="str">
        <f t="shared" si="181"/>
        <v>1..1</v>
      </c>
      <c r="Q1127" s="2" t="s">
        <v>4808</v>
      </c>
      <c r="R1127" s="75" t="s">
        <v>4809</v>
      </c>
      <c r="S1127" s="66" t="s">
        <v>73</v>
      </c>
      <c r="T1127" s="68" t="s">
        <v>56</v>
      </c>
      <c r="U1127" s="66" t="s">
        <v>32</v>
      </c>
      <c r="V1127" s="66" t="s">
        <v>132</v>
      </c>
      <c r="W1127" s="69" t="s">
        <v>35</v>
      </c>
      <c r="X1127" s="38"/>
      <c r="Y1127" s="68" t="s">
        <v>185</v>
      </c>
      <c r="Z1127" s="68" t="s">
        <v>185</v>
      </c>
      <c r="AB1127" s="13" t="str">
        <f t="shared" si="178"/>
        <v>/rsm:CrossIndustryInvoice/rsm:SupplyChainTradeTransaction/ram:ApplicableHeaderTradeSettlement/ram:ReceivableSpecifiedTradeAccountingAccount</v>
      </c>
      <c r="AC1127" s="13" t="str">
        <f t="shared" si="179"/>
        <v>/ram:ID</v>
      </c>
      <c r="AD1127" s="14">
        <f>COUNTIFS(R$4:R1127,AB1127)</f>
        <v>1</v>
      </c>
      <c r="AF1127" s="214" t="str">
        <f t="shared" si="189"/>
        <v>BT-19</v>
      </c>
      <c r="AG1127" s="66">
        <f t="shared" si="190"/>
        <v>4</v>
      </c>
      <c r="AH1127" s="66" t="str">
        <f t="shared" si="191"/>
        <v>0..1</v>
      </c>
      <c r="AI1127" s="64" t="s">
        <v>1520</v>
      </c>
      <c r="AJ1127" s="64" t="s">
        <v>1521</v>
      </c>
      <c r="AK1127" s="65"/>
      <c r="AL1127" s="65" t="s">
        <v>3392</v>
      </c>
      <c r="AM1127" s="65" t="s">
        <v>35</v>
      </c>
      <c r="AN1127" s="64" t="s">
        <v>78</v>
      </c>
      <c r="AO1127" s="66" t="str">
        <f t="shared" si="184"/>
        <v>1..1</v>
      </c>
      <c r="AP1127" s="66" t="str">
        <f t="shared" si="184"/>
        <v>1..1</v>
      </c>
      <c r="AQ1127" s="2" t="str">
        <f t="shared" si="184"/>
        <v>/rsm:CrossIndustryInvoice
/rsm:SupplyChainTradeTransaction
/ram:ApplicableHeaderTradeSettlement
/ram:ReceivableSpecifiedTradeAccountingAccount
/ram:ID</v>
      </c>
      <c r="AR1127" s="75" t="str">
        <f t="shared" si="184"/>
        <v>/rsm:CrossIndustryInvoice/rsm:SupplyChainTradeTransaction/ram:ApplicableHeaderTradeSettlement/ram:ReceivableSpecifiedTradeAccountingAccount/ram:ID</v>
      </c>
      <c r="AS1127" s="66" t="s">
        <v>73</v>
      </c>
      <c r="AT1127" s="68" t="s">
        <v>56</v>
      </c>
      <c r="AU1127" s="66" t="str">
        <f t="shared" si="192"/>
        <v>1..1</v>
      </c>
      <c r="AV1127" s="66" t="s">
        <v>132</v>
      </c>
      <c r="AW1127" s="69" t="s">
        <v>35</v>
      </c>
      <c r="AX1127" s="7"/>
      <c r="AY1127" s="68" t="str">
        <f t="shared" si="193"/>
        <v>BASIC WL</v>
      </c>
      <c r="AZ1127" s="68" t="str">
        <f t="shared" si="193"/>
        <v>BASIC WL</v>
      </c>
      <c r="BB1127" s="57"/>
    </row>
    <row r="1128" spans="1:78" ht="90" x14ac:dyDescent="0.2">
      <c r="A1128" s="45" t="str">
        <f t="shared" si="180"/>
        <v>EXT</v>
      </c>
      <c r="B1128" s="45"/>
      <c r="C1128" s="45"/>
      <c r="D1128" s="215" t="s">
        <v>3431</v>
      </c>
      <c r="E1128" s="61" t="s">
        <v>41</v>
      </c>
      <c r="F1128" s="282" t="e">
        <v>#N/A</v>
      </c>
      <c r="G1128" s="62">
        <f t="shared" si="194"/>
        <v>4</v>
      </c>
      <c r="H1128" s="62" t="s">
        <v>42</v>
      </c>
      <c r="I1128" s="64" t="s">
        <v>393</v>
      </c>
      <c r="J1128" s="64" t="s">
        <v>4810</v>
      </c>
      <c r="K1128" s="65"/>
      <c r="L1128" s="65"/>
      <c r="M1128" s="65"/>
      <c r="N1128" s="64"/>
      <c r="O1128" s="66" t="s">
        <v>42</v>
      </c>
      <c r="P1128" s="66" t="str">
        <f t="shared" si="181"/>
        <v>0..1</v>
      </c>
      <c r="Q1128" s="6" t="s">
        <v>4811</v>
      </c>
      <c r="R1128" s="67" t="s">
        <v>4812</v>
      </c>
      <c r="S1128" s="66" t="s">
        <v>131</v>
      </c>
      <c r="T1128" s="68" t="s">
        <v>56</v>
      </c>
      <c r="U1128" s="62" t="s">
        <v>42</v>
      </c>
      <c r="V1128" s="66"/>
      <c r="W1128" s="69"/>
      <c r="X1128" s="38"/>
      <c r="Y1128" s="70" t="s">
        <v>47</v>
      </c>
      <c r="Z1128" s="70" t="s">
        <v>48</v>
      </c>
      <c r="AB1128" s="13" t="str">
        <f t="shared" si="178"/>
        <v>/rsm:CrossIndustryInvoice/rsm:SupplyChainTradeTransaction/ram:ApplicableHeaderTradeSettlement/ram:ReceivableSpecifiedTradeAccountingAccount</v>
      </c>
      <c r="AC1128" s="13" t="str">
        <f t="shared" si="179"/>
        <v>/ram:TypeCode</v>
      </c>
      <c r="AD1128" s="14">
        <f>COUNTIFS(R$4:R1128,AB1128)</f>
        <v>1</v>
      </c>
      <c r="AF1128" s="61" t="str">
        <f t="shared" si="189"/>
        <v>EXT</v>
      </c>
      <c r="AG1128" s="62">
        <f t="shared" si="190"/>
        <v>4</v>
      </c>
      <c r="AH1128" s="62" t="str">
        <f t="shared" si="191"/>
        <v>0..1</v>
      </c>
      <c r="AI1128" s="64" t="s">
        <v>1525</v>
      </c>
      <c r="AJ1128" s="64"/>
      <c r="AK1128" s="65"/>
      <c r="AL1128" s="65"/>
      <c r="AM1128" s="65"/>
      <c r="AN1128" s="64"/>
      <c r="AO1128" s="66" t="str">
        <f t="shared" si="184"/>
        <v>0..1</v>
      </c>
      <c r="AP1128" s="66" t="str">
        <f t="shared" si="184"/>
        <v>0..1</v>
      </c>
      <c r="AQ1128" s="6" t="str">
        <f t="shared" si="184"/>
        <v>/rsm:CrossIndustryInvoice
/rsm:SupplyChainTradeTransaction
/ram:ApplicableHeaderTradeSettlement
/ram:ReceivableSpecifiedTradeAccountingAccount
/ram:TypeCode</v>
      </c>
      <c r="AR1128" s="67" t="str">
        <f t="shared" si="184"/>
        <v>/rsm:CrossIndustryInvoice/rsm:SupplyChainTradeTransaction/ram:ApplicableHeaderTradeSettlement/ram:ReceivableSpecifiedTradeAccountingAccount/ram:TypeCode</v>
      </c>
      <c r="AS1128" s="66" t="s">
        <v>131</v>
      </c>
      <c r="AT1128" s="68" t="s">
        <v>56</v>
      </c>
      <c r="AU1128" s="62" t="str">
        <f t="shared" si="192"/>
        <v>0..1</v>
      </c>
      <c r="AV1128" s="66"/>
      <c r="AW1128" s="69"/>
      <c r="AX1128" s="7"/>
      <c r="AY1128" s="70" t="str">
        <f t="shared" si="193"/>
        <v>EXTENDED</v>
      </c>
      <c r="AZ1128" s="70" t="str">
        <f t="shared" si="193"/>
        <v>EXTENDED FR B2B</v>
      </c>
      <c r="BB1128" s="57"/>
    </row>
    <row r="1129" spans="1:78" ht="75" x14ac:dyDescent="0.2">
      <c r="A1129" s="45" t="str">
        <f t="shared" si="180"/>
        <v>EXT</v>
      </c>
      <c r="B1129" s="45"/>
      <c r="C1129" s="45"/>
      <c r="D1129" s="216" t="s">
        <v>3431</v>
      </c>
      <c r="E1129" s="99" t="s">
        <v>41</v>
      </c>
      <c r="F1129" s="289" t="e">
        <v>#N/A</v>
      </c>
      <c r="G1129" s="100">
        <f t="shared" si="194"/>
        <v>3</v>
      </c>
      <c r="H1129" s="100" t="s">
        <v>62</v>
      </c>
      <c r="I1129" s="125" t="s">
        <v>4813</v>
      </c>
      <c r="J1129" s="125"/>
      <c r="K1129" s="126"/>
      <c r="L1129" s="126"/>
      <c r="M1129" s="126"/>
      <c r="N1129" s="125"/>
      <c r="O1129" s="124" t="s">
        <v>62</v>
      </c>
      <c r="P1129" s="124" t="str">
        <f t="shared" si="181"/>
        <v>0..n</v>
      </c>
      <c r="Q1129" s="102" t="s">
        <v>4814</v>
      </c>
      <c r="R1129" s="103" t="s">
        <v>4815</v>
      </c>
      <c r="S1129" s="124"/>
      <c r="T1129" s="129"/>
      <c r="U1129" s="100" t="s">
        <v>62</v>
      </c>
      <c r="V1129" s="124"/>
      <c r="W1129" s="130"/>
      <c r="X1129" s="38"/>
      <c r="Y1129" s="104" t="s">
        <v>47</v>
      </c>
      <c r="Z1129" s="104" t="s">
        <v>48</v>
      </c>
      <c r="AB1129" s="13" t="str">
        <f t="shared" si="178"/>
        <v>/rsm:CrossIndustryInvoice/rsm:SupplyChainTradeTransaction/ram:ApplicableHeaderTradeSettlement</v>
      </c>
      <c r="AC1129" s="13" t="str">
        <f t="shared" si="179"/>
        <v>/ram:SpecifiedAdvancePayment</v>
      </c>
      <c r="AD1129" s="14">
        <f>COUNTIFS(R$4:R1129,AB1129)</f>
        <v>1</v>
      </c>
      <c r="AF1129" s="99" t="str">
        <f t="shared" si="189"/>
        <v>EXT</v>
      </c>
      <c r="AG1129" s="100">
        <f t="shared" si="190"/>
        <v>3</v>
      </c>
      <c r="AH1129" s="100" t="str">
        <f t="shared" si="191"/>
        <v>0..n</v>
      </c>
      <c r="AI1129" s="125" t="s">
        <v>4816</v>
      </c>
      <c r="AJ1129" s="125"/>
      <c r="AK1129" s="126"/>
      <c r="AL1129" s="126"/>
      <c r="AM1129" s="126"/>
      <c r="AN1129" s="125"/>
      <c r="AO1129" s="124" t="str">
        <f t="shared" si="184"/>
        <v>0..n</v>
      </c>
      <c r="AP1129" s="124" t="str">
        <f t="shared" si="184"/>
        <v>0..n</v>
      </c>
      <c r="AQ1129" s="102" t="str">
        <f t="shared" si="184"/>
        <v>/rsm:CrossIndustryInvoice
/rsm:SupplyChainTradeTransaction
/ram:ApplicableHeaderTradeSettlement
/ram:SpecifiedAdvancePayment</v>
      </c>
      <c r="AR1129" s="103" t="str">
        <f t="shared" si="184"/>
        <v>/rsm:CrossIndustryInvoice/rsm:SupplyChainTradeTransaction/ram:ApplicableHeaderTradeSettlement/ram:SpecifiedAdvancePayment</v>
      </c>
      <c r="AS1129" s="124"/>
      <c r="AT1129" s="129"/>
      <c r="AU1129" s="100" t="str">
        <f t="shared" si="192"/>
        <v>0..n</v>
      </c>
      <c r="AV1129" s="124"/>
      <c r="AW1129" s="130"/>
      <c r="AX1129" s="7"/>
      <c r="AY1129" s="104" t="str">
        <f t="shared" si="193"/>
        <v>EXTENDED</v>
      </c>
      <c r="AZ1129" s="104" t="str">
        <f t="shared" si="193"/>
        <v>EXTENDED FR B2B</v>
      </c>
      <c r="BB1129" s="57"/>
    </row>
    <row r="1130" spans="1:78" ht="90" x14ac:dyDescent="0.2">
      <c r="A1130" s="45" t="str">
        <f t="shared" si="180"/>
        <v>EXT</v>
      </c>
      <c r="B1130" s="45"/>
      <c r="C1130" s="45"/>
      <c r="D1130" s="215" t="s">
        <v>3431</v>
      </c>
      <c r="E1130" s="61" t="s">
        <v>41</v>
      </c>
      <c r="F1130" s="282" t="e">
        <v>#N/A</v>
      </c>
      <c r="G1130" s="62">
        <f t="shared" si="194"/>
        <v>4</v>
      </c>
      <c r="H1130" s="62" t="s">
        <v>32</v>
      </c>
      <c r="I1130" s="64" t="s">
        <v>4817</v>
      </c>
      <c r="J1130" s="64"/>
      <c r="K1130" s="65"/>
      <c r="L1130" s="65"/>
      <c r="M1130" s="65"/>
      <c r="N1130" s="64"/>
      <c r="O1130" s="66" t="s">
        <v>32</v>
      </c>
      <c r="P1130" s="66" t="str">
        <f t="shared" si="181"/>
        <v>1..1</v>
      </c>
      <c r="Q1130" s="6" t="s">
        <v>4818</v>
      </c>
      <c r="R1130" s="67" t="s">
        <v>4819</v>
      </c>
      <c r="S1130" s="66" t="s">
        <v>163</v>
      </c>
      <c r="T1130" s="68" t="s">
        <v>56</v>
      </c>
      <c r="U1130" s="62" t="s">
        <v>32</v>
      </c>
      <c r="V1130" s="66"/>
      <c r="W1130" s="69"/>
      <c r="X1130" s="38"/>
      <c r="Y1130" s="70" t="s">
        <v>47</v>
      </c>
      <c r="Z1130" s="70" t="s">
        <v>48</v>
      </c>
      <c r="AB1130" s="13" t="str">
        <f t="shared" si="178"/>
        <v>/rsm:CrossIndustryInvoice/rsm:SupplyChainTradeTransaction/ram:ApplicableHeaderTradeSettlement/ram:SpecifiedAdvancePayment</v>
      </c>
      <c r="AC1130" s="13" t="str">
        <f t="shared" si="179"/>
        <v>/ram:PaidAmount</v>
      </c>
      <c r="AD1130" s="14">
        <f>COUNTIFS(R$4:R1130,AB1130)</f>
        <v>1</v>
      </c>
      <c r="AF1130" s="61" t="str">
        <f t="shared" si="189"/>
        <v>EXT</v>
      </c>
      <c r="AG1130" s="62">
        <f t="shared" si="190"/>
        <v>4</v>
      </c>
      <c r="AH1130" s="62" t="str">
        <f t="shared" si="191"/>
        <v>1..1</v>
      </c>
      <c r="AI1130" s="64" t="s">
        <v>4820</v>
      </c>
      <c r="AJ1130" s="64"/>
      <c r="AK1130" s="65"/>
      <c r="AL1130" s="65"/>
      <c r="AM1130" s="65"/>
      <c r="AN1130" s="64"/>
      <c r="AO1130" s="66" t="str">
        <f t="shared" si="184"/>
        <v>1..1</v>
      </c>
      <c r="AP1130" s="66" t="str">
        <f t="shared" si="184"/>
        <v>1..1</v>
      </c>
      <c r="AQ1130" s="6" t="str">
        <f t="shared" si="184"/>
        <v>/rsm:CrossIndustryInvoice
/rsm:SupplyChainTradeTransaction
/ram:ApplicableHeaderTradeSettlement
/ram:SpecifiedAdvancePayment
/ram:PaidAmount</v>
      </c>
      <c r="AR1130" s="67" t="str">
        <f t="shared" si="184"/>
        <v>/rsm:CrossIndustryInvoice/rsm:SupplyChainTradeTransaction/ram:ApplicableHeaderTradeSettlement/ram:SpecifiedAdvancePayment/ram:PaidAmount</v>
      </c>
      <c r="AS1130" s="66" t="s">
        <v>163</v>
      </c>
      <c r="AT1130" s="68" t="s">
        <v>56</v>
      </c>
      <c r="AU1130" s="62" t="str">
        <f t="shared" si="192"/>
        <v>1..1</v>
      </c>
      <c r="AV1130" s="66"/>
      <c r="AW1130" s="69"/>
      <c r="AX1130" s="7"/>
      <c r="AY1130" s="70" t="str">
        <f t="shared" si="193"/>
        <v>EXTENDED</v>
      </c>
      <c r="AZ1130" s="70" t="str">
        <f t="shared" si="193"/>
        <v>EXTENDED FR B2B</v>
      </c>
      <c r="BB1130" s="57"/>
    </row>
    <row r="1131" spans="1:78" ht="90" x14ac:dyDescent="0.2">
      <c r="A1131" s="45" t="str">
        <f t="shared" si="180"/>
        <v>EXT</v>
      </c>
      <c r="B1131" s="45"/>
      <c r="C1131" s="45"/>
      <c r="D1131" s="215" t="s">
        <v>3431</v>
      </c>
      <c r="E1131" s="140" t="s">
        <v>41</v>
      </c>
      <c r="F1131" s="296" t="e">
        <v>#N/A</v>
      </c>
      <c r="G1131" s="141">
        <f t="shared" si="194"/>
        <v>4</v>
      </c>
      <c r="H1131" s="141" t="s">
        <v>42</v>
      </c>
      <c r="I1131" s="138" t="s">
        <v>582</v>
      </c>
      <c r="J1131" s="125" t="s">
        <v>4821</v>
      </c>
      <c r="K1131" s="126"/>
      <c r="L1131" s="126"/>
      <c r="M1131" s="126"/>
      <c r="N1131" s="125"/>
      <c r="O1131" s="124" t="s">
        <v>42</v>
      </c>
      <c r="P1131" s="124" t="str">
        <f t="shared" si="181"/>
        <v>0..1</v>
      </c>
      <c r="Q1131" s="142" t="s">
        <v>4822</v>
      </c>
      <c r="R1131" s="143" t="s">
        <v>4823</v>
      </c>
      <c r="S1131" s="124"/>
      <c r="T1131" s="129"/>
      <c r="U1131" s="141" t="s">
        <v>42</v>
      </c>
      <c r="V1131" s="124"/>
      <c r="W1131" s="130"/>
      <c r="X1131" s="38"/>
      <c r="Y1131" s="144" t="s">
        <v>47</v>
      </c>
      <c r="Z1131" s="144" t="s">
        <v>48</v>
      </c>
      <c r="AB1131" s="13" t="str">
        <f t="shared" si="178"/>
        <v>/rsm:CrossIndustryInvoice/rsm:SupplyChainTradeTransaction/ram:ApplicableHeaderTradeSettlement/ram:SpecifiedAdvancePayment</v>
      </c>
      <c r="AC1131" s="13" t="str">
        <f t="shared" si="179"/>
        <v>/ram:FormattedReceivedDateTime</v>
      </c>
      <c r="AD1131" s="14">
        <f>COUNTIFS(R$4:R1131,AB1131)</f>
        <v>1</v>
      </c>
      <c r="AF1131" s="140" t="str">
        <f t="shared" si="189"/>
        <v>EXT</v>
      </c>
      <c r="AG1131" s="141">
        <f t="shared" si="190"/>
        <v>4</v>
      </c>
      <c r="AH1131" s="141" t="str">
        <f t="shared" si="191"/>
        <v>0..1</v>
      </c>
      <c r="AI1131" s="217" t="s">
        <v>4824</v>
      </c>
      <c r="AJ1131" s="125"/>
      <c r="AK1131" s="126"/>
      <c r="AL1131" s="126"/>
      <c r="AM1131" s="126"/>
      <c r="AN1131" s="125"/>
      <c r="AO1131" s="124" t="str">
        <f t="shared" si="184"/>
        <v>0..1</v>
      </c>
      <c r="AP1131" s="124" t="str">
        <f t="shared" si="184"/>
        <v>0..1</v>
      </c>
      <c r="AQ1131" s="142" t="str">
        <f t="shared" si="184"/>
        <v>/rsm:CrossIndustryInvoice
/rsm:SupplyChainTradeTransaction
/ram:ApplicableHeaderTradeSettlement
/ram:SpecifiedAdvancePayment
/ram:FormattedReceivedDateTime</v>
      </c>
      <c r="AR1131" s="143" t="str">
        <f t="shared" si="184"/>
        <v>/rsm:CrossIndustryInvoice/rsm:SupplyChainTradeTransaction/ram:ApplicableHeaderTradeSettlement/ram:SpecifiedAdvancePayment/ram:FormattedReceivedDateTime</v>
      </c>
      <c r="AS1131" s="124"/>
      <c r="AT1131" s="129"/>
      <c r="AU1131" s="141" t="str">
        <f t="shared" si="192"/>
        <v>0..1</v>
      </c>
      <c r="AV1131" s="124"/>
      <c r="AW1131" s="130"/>
      <c r="AX1131" s="7"/>
      <c r="AY1131" s="144" t="str">
        <f t="shared" si="193"/>
        <v>EXTENDED</v>
      </c>
      <c r="AZ1131" s="144" t="str">
        <f t="shared" si="193"/>
        <v>EXTENDED FR B2B</v>
      </c>
      <c r="BB1131" s="57"/>
    </row>
    <row r="1132" spans="1:78" s="59" customFormat="1" ht="105" x14ac:dyDescent="0.2">
      <c r="A1132" s="45" t="str">
        <f t="shared" si="180"/>
        <v>EXT</v>
      </c>
      <c r="B1132" s="45"/>
      <c r="C1132" s="45"/>
      <c r="D1132" s="215" t="s">
        <v>3431</v>
      </c>
      <c r="E1132" s="61" t="s">
        <v>41</v>
      </c>
      <c r="F1132" s="282" t="e">
        <v>#N/A</v>
      </c>
      <c r="G1132" s="62">
        <f t="shared" si="194"/>
        <v>5</v>
      </c>
      <c r="H1132" s="62" t="s">
        <v>32</v>
      </c>
      <c r="I1132" s="64" t="s">
        <v>586</v>
      </c>
      <c r="J1132" s="64"/>
      <c r="K1132" s="65"/>
      <c r="L1132" s="65"/>
      <c r="M1132" s="65"/>
      <c r="N1132" s="64"/>
      <c r="O1132" s="66" t="s">
        <v>32</v>
      </c>
      <c r="P1132" s="66" t="str">
        <f t="shared" si="181"/>
        <v>1..1</v>
      </c>
      <c r="Q1132" s="6" t="s">
        <v>4825</v>
      </c>
      <c r="R1132" s="67" t="s">
        <v>4826</v>
      </c>
      <c r="S1132" s="66" t="s">
        <v>151</v>
      </c>
      <c r="T1132" s="68" t="s">
        <v>56</v>
      </c>
      <c r="U1132" s="62" t="s">
        <v>42</v>
      </c>
      <c r="V1132" s="66"/>
      <c r="W1132" s="69"/>
      <c r="X1132" s="38"/>
      <c r="Y1132" s="70" t="s">
        <v>47</v>
      </c>
      <c r="Z1132" s="70" t="s">
        <v>48</v>
      </c>
      <c r="AA1132" s="4"/>
      <c r="AB1132" s="13" t="str">
        <f t="shared" si="178"/>
        <v>/rsm:CrossIndustryInvoice/rsm:SupplyChainTradeTransaction/ram:ApplicableHeaderTradeSettlement/ram:SpecifiedAdvancePayment/ram:FormattedReceivedDateTime</v>
      </c>
      <c r="AC1132" s="13" t="str">
        <f t="shared" si="179"/>
        <v>/qdt:DateTimeString</v>
      </c>
      <c r="AD1132" s="14">
        <f>COUNTIFS(R$4:R1132,AB1132)</f>
        <v>1</v>
      </c>
      <c r="AE1132" s="1"/>
      <c r="AF1132" s="61" t="str">
        <f t="shared" si="189"/>
        <v>EXT</v>
      </c>
      <c r="AG1132" s="62">
        <f t="shared" si="190"/>
        <v>5</v>
      </c>
      <c r="AH1132" s="62" t="str">
        <f t="shared" si="191"/>
        <v>1..1</v>
      </c>
      <c r="AI1132" s="64" t="s">
        <v>4827</v>
      </c>
      <c r="AJ1132" s="64"/>
      <c r="AK1132" s="65"/>
      <c r="AL1132" s="65"/>
      <c r="AM1132" s="65"/>
      <c r="AN1132" s="64"/>
      <c r="AO1132" s="66" t="str">
        <f t="shared" si="184"/>
        <v>1..1</v>
      </c>
      <c r="AP1132" s="66" t="str">
        <f t="shared" si="184"/>
        <v>1..1</v>
      </c>
      <c r="AQ1132" s="6" t="str">
        <f t="shared" si="184"/>
        <v>/rsm:CrossIndustryInvoice
/rsm:SupplyChainTradeTransaction
/ram:ApplicableHeaderTradeSettlement
/ram:SpecifiedAdvancePayment
/ram:FormattedReceivedDateTime
/qdt:DateTimeString</v>
      </c>
      <c r="AR1132" s="67" t="str">
        <f t="shared" si="184"/>
        <v>/rsm:CrossIndustryInvoice/rsm:SupplyChainTradeTransaction/ram:ApplicableHeaderTradeSettlement/ram:SpecifiedAdvancePayment/ram:FormattedReceivedDateTime/qdt:DateTimeString</v>
      </c>
      <c r="AS1132" s="66" t="s">
        <v>151</v>
      </c>
      <c r="AT1132" s="68" t="s">
        <v>56</v>
      </c>
      <c r="AU1132" s="62" t="str">
        <f t="shared" si="192"/>
        <v>0..1</v>
      </c>
      <c r="AV1132" s="66"/>
      <c r="AW1132" s="69"/>
      <c r="AX1132" s="7"/>
      <c r="AY1132" s="70" t="str">
        <f t="shared" si="193"/>
        <v>EXTENDED</v>
      </c>
      <c r="AZ1132" s="70" t="str">
        <f t="shared" si="193"/>
        <v>EXTENDED FR B2B</v>
      </c>
      <c r="BA1132" s="1"/>
      <c r="BB1132" s="57"/>
      <c r="BE1132"/>
      <c r="BF1132" s="1"/>
      <c r="BG1132" s="1"/>
      <c r="BH1132" s="1"/>
      <c r="BI1132" s="1"/>
      <c r="BJ1132" s="1"/>
      <c r="BK1132" s="1"/>
      <c r="BL1132" s="1"/>
      <c r="BM1132" s="1"/>
      <c r="BN1132" s="1"/>
      <c r="BO1132" s="1"/>
      <c r="BP1132" s="1"/>
      <c r="BQ1132" s="1"/>
      <c r="BR1132" s="1"/>
      <c r="BS1132" s="1"/>
      <c r="BT1132" s="1"/>
      <c r="BU1132" s="1"/>
      <c r="BV1132" s="1"/>
      <c r="BW1132" s="1"/>
      <c r="BX1132" s="1"/>
      <c r="BY1132" s="1"/>
      <c r="BZ1132" s="1"/>
    </row>
    <row r="1133" spans="1:78" s="59" customFormat="1" ht="120" x14ac:dyDescent="0.2">
      <c r="A1133" s="45" t="str">
        <f t="shared" si="180"/>
        <v>EXT</v>
      </c>
      <c r="B1133" s="45"/>
      <c r="C1133" s="45"/>
      <c r="D1133" s="215" t="s">
        <v>3431</v>
      </c>
      <c r="E1133" s="61" t="s">
        <v>41</v>
      </c>
      <c r="F1133" s="282" t="e">
        <v>#N/A</v>
      </c>
      <c r="G1133" s="62">
        <f t="shared" si="194"/>
        <v>6</v>
      </c>
      <c r="H1133" s="62" t="s">
        <v>32</v>
      </c>
      <c r="I1133" s="64" t="s">
        <v>226</v>
      </c>
      <c r="J1133" s="64"/>
      <c r="K1133" s="65" t="s">
        <v>1267</v>
      </c>
      <c r="L1133" s="65"/>
      <c r="M1133" s="2" t="s">
        <v>160</v>
      </c>
      <c r="N1133" s="64"/>
      <c r="O1133" s="66" t="s">
        <v>32</v>
      </c>
      <c r="P1133" s="66" t="str">
        <f t="shared" si="181"/>
        <v>1..1</v>
      </c>
      <c r="Q1133" s="6" t="s">
        <v>4828</v>
      </c>
      <c r="R1133" s="67" t="s">
        <v>4829</v>
      </c>
      <c r="S1133" s="66"/>
      <c r="T1133" s="68" t="s">
        <v>163</v>
      </c>
      <c r="U1133" s="62" t="s">
        <v>42</v>
      </c>
      <c r="V1133" s="66"/>
      <c r="W1133" s="69"/>
      <c r="X1133" s="38"/>
      <c r="Y1133" s="70" t="s">
        <v>47</v>
      </c>
      <c r="Z1133" s="70" t="s">
        <v>48</v>
      </c>
      <c r="AA1133" s="4"/>
      <c r="AB1133" s="13" t="str">
        <f t="shared" si="178"/>
        <v>/rsm:CrossIndustryInvoice/rsm:SupplyChainTradeTransaction/ram:ApplicableHeaderTradeSettlement/ram:SpecifiedAdvancePayment/ram:FormattedReceivedDateTime/qdt:DateTimeString</v>
      </c>
      <c r="AC1133" s="13" t="str">
        <f t="shared" si="179"/>
        <v>/@format</v>
      </c>
      <c r="AD1133" s="14">
        <f>COUNTIFS(R$4:R1133,AB1133)</f>
        <v>1</v>
      </c>
      <c r="AE1133" s="1"/>
      <c r="AF1133" s="61" t="str">
        <f t="shared" si="189"/>
        <v>EXT</v>
      </c>
      <c r="AG1133" s="62">
        <f t="shared" si="190"/>
        <v>6</v>
      </c>
      <c r="AH1133" s="62" t="str">
        <f t="shared" si="191"/>
        <v>1..1</v>
      </c>
      <c r="AI1133" s="64" t="s">
        <v>229</v>
      </c>
      <c r="AJ1133" s="64"/>
      <c r="AK1133" s="65"/>
      <c r="AL1133" s="65"/>
      <c r="AM1133" s="2"/>
      <c r="AN1133" s="64"/>
      <c r="AO1133" s="66" t="str">
        <f t="shared" si="184"/>
        <v>1..1</v>
      </c>
      <c r="AP1133" s="66" t="str">
        <f t="shared" si="184"/>
        <v>1..1</v>
      </c>
      <c r="AQ1133" s="6" t="str">
        <f t="shared" si="184"/>
        <v>/rsm:CrossIndustryInvoice
/rsm:SupplyChainTradeTransaction
/ram:ApplicableHeaderTradeSettlement
/ram:SpecifiedAdvancePayment
/ram:FormattedReceivedDateTime
/qdt:DateTimeString
/@format</v>
      </c>
      <c r="AR1133" s="67" t="str">
        <f t="shared" si="184"/>
        <v>/rsm:CrossIndustryInvoice/rsm:SupplyChainTradeTransaction/ram:ApplicableHeaderTradeSettlement/ram:SpecifiedAdvancePayment/ram:FormattedReceivedDateTime/qdt:DateTimeString/@format</v>
      </c>
      <c r="AS1133" s="66"/>
      <c r="AT1133" s="68" t="s">
        <v>163</v>
      </c>
      <c r="AU1133" s="62" t="str">
        <f t="shared" si="192"/>
        <v>0..1</v>
      </c>
      <c r="AV1133" s="66"/>
      <c r="AW1133" s="69"/>
      <c r="AX1133" s="7"/>
      <c r="AY1133" s="70" t="str">
        <f t="shared" si="193"/>
        <v>EXTENDED</v>
      </c>
      <c r="AZ1133" s="70" t="str">
        <f t="shared" si="193"/>
        <v>EXTENDED FR B2B</v>
      </c>
      <c r="BA1133" s="1"/>
      <c r="BB1133" s="57"/>
      <c r="BE1133"/>
      <c r="BF1133" s="1"/>
      <c r="BG1133" s="1"/>
      <c r="BH1133" s="1"/>
      <c r="BI1133" s="1"/>
      <c r="BJ1133" s="1"/>
      <c r="BK1133" s="1"/>
      <c r="BL1133" s="1"/>
      <c r="BM1133" s="1"/>
      <c r="BN1133" s="1"/>
      <c r="BO1133" s="1"/>
      <c r="BP1133" s="1"/>
      <c r="BQ1133" s="1"/>
      <c r="BR1133" s="1"/>
      <c r="BS1133" s="1"/>
      <c r="BT1133" s="1"/>
      <c r="BU1133" s="1"/>
      <c r="BV1133" s="1"/>
      <c r="BW1133" s="1"/>
      <c r="BX1133" s="1"/>
      <c r="BY1133" s="1"/>
      <c r="BZ1133" s="1"/>
    </row>
    <row r="1134" spans="1:78" s="59" customFormat="1" ht="90" x14ac:dyDescent="0.2">
      <c r="A1134" s="45" t="str">
        <f t="shared" si="180"/>
        <v>EXT</v>
      </c>
      <c r="B1134" s="45"/>
      <c r="C1134" s="45"/>
      <c r="D1134" s="215" t="s">
        <v>3431</v>
      </c>
      <c r="E1134" s="140" t="s">
        <v>41</v>
      </c>
      <c r="F1134" s="296" t="e">
        <v>#N/A</v>
      </c>
      <c r="G1134" s="141">
        <f t="shared" si="194"/>
        <v>4</v>
      </c>
      <c r="H1134" s="141" t="s">
        <v>238</v>
      </c>
      <c r="I1134" s="217" t="s">
        <v>4830</v>
      </c>
      <c r="J1134" s="125"/>
      <c r="K1134" s="126"/>
      <c r="L1134" s="126"/>
      <c r="M1134" s="126"/>
      <c r="N1134" s="125"/>
      <c r="O1134" s="124" t="s">
        <v>238</v>
      </c>
      <c r="P1134" s="124" t="str">
        <f t="shared" si="181"/>
        <v>1..n</v>
      </c>
      <c r="Q1134" s="142" t="s">
        <v>4831</v>
      </c>
      <c r="R1134" s="143" t="s">
        <v>4832</v>
      </c>
      <c r="S1134" s="124"/>
      <c r="T1134" s="129"/>
      <c r="U1134" s="141" t="s">
        <v>62</v>
      </c>
      <c r="V1134" s="124"/>
      <c r="W1134" s="130"/>
      <c r="X1134" s="38"/>
      <c r="Y1134" s="144" t="s">
        <v>47</v>
      </c>
      <c r="Z1134" s="144" t="s">
        <v>48</v>
      </c>
      <c r="AA1134" s="4"/>
      <c r="AB1134" s="13" t="str">
        <f t="shared" si="178"/>
        <v>/rsm:CrossIndustryInvoice/rsm:SupplyChainTradeTransaction/ram:ApplicableHeaderTradeSettlement/ram:SpecifiedAdvancePayment</v>
      </c>
      <c r="AC1134" s="13" t="str">
        <f t="shared" si="179"/>
        <v>/ram:IncludedTradeTax</v>
      </c>
      <c r="AD1134" s="14">
        <f>COUNTIFS(R$4:R1134,AB1134)</f>
        <v>1</v>
      </c>
      <c r="AE1134" s="1"/>
      <c r="AF1134" s="140" t="str">
        <f t="shared" si="189"/>
        <v>EXT</v>
      </c>
      <c r="AG1134" s="141">
        <f t="shared" si="190"/>
        <v>4</v>
      </c>
      <c r="AH1134" s="141" t="str">
        <f t="shared" si="191"/>
        <v>1..n</v>
      </c>
      <c r="AI1134" s="217" t="s">
        <v>4833</v>
      </c>
      <c r="AJ1134" s="125"/>
      <c r="AK1134" s="126"/>
      <c r="AL1134" s="126"/>
      <c r="AM1134" s="126"/>
      <c r="AN1134" s="125"/>
      <c r="AO1134" s="124" t="str">
        <f t="shared" si="184"/>
        <v>1..n</v>
      </c>
      <c r="AP1134" s="124" t="str">
        <f t="shared" si="184"/>
        <v>1..n</v>
      </c>
      <c r="AQ1134" s="142" t="str">
        <f t="shared" si="184"/>
        <v>/rsm:CrossIndustryInvoice
/rsm:SupplyChainTradeTransaction
/ram:ApplicableHeaderTradeSettlement
/ram:SpecifiedAdvancePayment
/ram:IncludedTradeTax</v>
      </c>
      <c r="AR1134" s="143" t="str">
        <f t="shared" si="184"/>
        <v>/rsm:CrossIndustryInvoice/rsm:SupplyChainTradeTransaction/ram:ApplicableHeaderTradeSettlement/ram:SpecifiedAdvancePayment/ram:IncludedTradeTax</v>
      </c>
      <c r="AS1134" s="124"/>
      <c r="AT1134" s="129"/>
      <c r="AU1134" s="141" t="str">
        <f t="shared" si="192"/>
        <v>0..n</v>
      </c>
      <c r="AV1134" s="124"/>
      <c r="AW1134" s="130"/>
      <c r="AX1134" s="7"/>
      <c r="AY1134" s="144" t="str">
        <f t="shared" si="193"/>
        <v>EXTENDED</v>
      </c>
      <c r="AZ1134" s="144" t="str">
        <f t="shared" si="193"/>
        <v>EXTENDED FR B2B</v>
      </c>
      <c r="BA1134" s="1"/>
      <c r="BB1134" s="57"/>
      <c r="BE1134"/>
      <c r="BF1134" s="1"/>
      <c r="BG1134" s="1"/>
      <c r="BH1134" s="1"/>
      <c r="BI1134" s="1"/>
      <c r="BJ1134" s="1"/>
      <c r="BK1134" s="1"/>
      <c r="BL1134" s="1"/>
      <c r="BM1134" s="1"/>
      <c r="BN1134" s="1"/>
      <c r="BO1134" s="1"/>
      <c r="BP1134" s="1"/>
      <c r="BQ1134" s="1"/>
      <c r="BR1134" s="1"/>
      <c r="BS1134" s="1"/>
      <c r="BT1134" s="1"/>
      <c r="BU1134" s="1"/>
      <c r="BV1134" s="1"/>
      <c r="BW1134" s="1"/>
      <c r="BX1134" s="1"/>
      <c r="BY1134" s="1"/>
      <c r="BZ1134" s="1"/>
    </row>
    <row r="1135" spans="1:78" s="59" customFormat="1" ht="105" x14ac:dyDescent="0.2">
      <c r="A1135" s="45" t="str">
        <f t="shared" si="180"/>
        <v>EXT</v>
      </c>
      <c r="B1135" s="45"/>
      <c r="C1135" s="45"/>
      <c r="D1135" s="215" t="s">
        <v>3431</v>
      </c>
      <c r="E1135" s="61" t="s">
        <v>41</v>
      </c>
      <c r="F1135" s="282" t="e">
        <v>#N/A</v>
      </c>
      <c r="G1135" s="62">
        <f t="shared" si="194"/>
        <v>5</v>
      </c>
      <c r="H1135" s="62" t="s">
        <v>32</v>
      </c>
      <c r="I1135" s="64" t="s">
        <v>798</v>
      </c>
      <c r="J1135" s="64"/>
      <c r="K1135" s="65"/>
      <c r="L1135" s="65"/>
      <c r="M1135" s="65"/>
      <c r="N1135" s="64"/>
      <c r="O1135" s="66" t="s">
        <v>32</v>
      </c>
      <c r="P1135" s="66" t="str">
        <f t="shared" si="181"/>
        <v>1..1</v>
      </c>
      <c r="Q1135" s="6" t="s">
        <v>4834</v>
      </c>
      <c r="R1135" s="67" t="s">
        <v>4835</v>
      </c>
      <c r="S1135" s="66" t="s">
        <v>163</v>
      </c>
      <c r="T1135" s="68" t="s">
        <v>56</v>
      </c>
      <c r="U1135" s="62" t="s">
        <v>62</v>
      </c>
      <c r="V1135" s="66"/>
      <c r="W1135" s="69"/>
      <c r="X1135" s="38"/>
      <c r="Y1135" s="70" t="s">
        <v>47</v>
      </c>
      <c r="Z1135" s="70" t="s">
        <v>48</v>
      </c>
      <c r="AA1135" s="4"/>
      <c r="AB1135" s="13" t="str">
        <f t="shared" si="178"/>
        <v>/rsm:CrossIndustryInvoice/rsm:SupplyChainTradeTransaction/ram:ApplicableHeaderTradeSettlement/ram:SpecifiedAdvancePayment/ram:IncludedTradeTax</v>
      </c>
      <c r="AC1135" s="13" t="str">
        <f t="shared" si="179"/>
        <v>/ram:CalculatedAmount</v>
      </c>
      <c r="AD1135" s="14">
        <f>COUNTIFS(R$4:R1135,AB1135)</f>
        <v>1</v>
      </c>
      <c r="AE1135" s="1"/>
      <c r="AF1135" s="61" t="str">
        <f t="shared" si="189"/>
        <v>EXT</v>
      </c>
      <c r="AG1135" s="62">
        <f t="shared" si="190"/>
        <v>5</v>
      </c>
      <c r="AH1135" s="62" t="str">
        <f t="shared" si="191"/>
        <v>1..1</v>
      </c>
      <c r="AI1135" s="64"/>
      <c r="AJ1135" s="64"/>
      <c r="AK1135" s="65"/>
      <c r="AL1135" s="65"/>
      <c r="AM1135" s="65"/>
      <c r="AN1135" s="64"/>
      <c r="AO1135" s="66" t="str">
        <f t="shared" si="184"/>
        <v>1..1</v>
      </c>
      <c r="AP1135" s="66" t="str">
        <f t="shared" si="184"/>
        <v>1..1</v>
      </c>
      <c r="AQ1135" s="6" t="str">
        <f t="shared" si="184"/>
        <v>/rsm:CrossIndustryInvoice
/rsm:SupplyChainTradeTransaction
/ram:ApplicableHeaderTradeSettlement
/ram:SpecifiedAdvancePayment
/ram:IncludedTradeTax
/ram:CalculatedAmount</v>
      </c>
      <c r="AR1135" s="67" t="str">
        <f t="shared" si="184"/>
        <v>/rsm:CrossIndustryInvoice/rsm:SupplyChainTradeTransaction/ram:ApplicableHeaderTradeSettlement/ram:SpecifiedAdvancePayment/ram:IncludedTradeTax/ram:CalculatedAmount</v>
      </c>
      <c r="AS1135" s="66" t="s">
        <v>163</v>
      </c>
      <c r="AT1135" s="68" t="s">
        <v>56</v>
      </c>
      <c r="AU1135" s="62" t="str">
        <f t="shared" si="192"/>
        <v>0..n</v>
      </c>
      <c r="AV1135" s="66"/>
      <c r="AW1135" s="69"/>
      <c r="AX1135" s="7"/>
      <c r="AY1135" s="70" t="str">
        <f t="shared" si="193"/>
        <v>EXTENDED</v>
      </c>
      <c r="AZ1135" s="70" t="str">
        <f t="shared" si="193"/>
        <v>EXTENDED FR B2B</v>
      </c>
      <c r="BA1135" s="1"/>
      <c r="BB1135" s="57"/>
      <c r="BE1135"/>
      <c r="BF1135" s="1"/>
      <c r="BG1135" s="1"/>
      <c r="BH1135" s="1"/>
      <c r="BI1135" s="1"/>
      <c r="BJ1135" s="1"/>
      <c r="BK1135" s="1"/>
      <c r="BL1135" s="1"/>
      <c r="BM1135" s="1"/>
      <c r="BN1135" s="1"/>
      <c r="BO1135" s="1"/>
      <c r="BP1135" s="1"/>
      <c r="BQ1135" s="1"/>
      <c r="BR1135" s="1"/>
      <c r="BS1135" s="1"/>
      <c r="BT1135" s="1"/>
      <c r="BU1135" s="1"/>
      <c r="BV1135" s="1"/>
      <c r="BW1135" s="1"/>
      <c r="BX1135" s="1"/>
      <c r="BY1135" s="1"/>
      <c r="BZ1135" s="1"/>
    </row>
    <row r="1136" spans="1:78" s="59" customFormat="1" ht="105" x14ac:dyDescent="0.2">
      <c r="A1136" s="45" t="str">
        <f t="shared" si="180"/>
        <v>EXT</v>
      </c>
      <c r="B1136" s="45"/>
      <c r="C1136" s="45"/>
      <c r="D1136" s="215" t="s">
        <v>3431</v>
      </c>
      <c r="E1136" s="61" t="s">
        <v>41</v>
      </c>
      <c r="F1136" s="282" t="e">
        <v>#N/A</v>
      </c>
      <c r="G1136" s="62">
        <f t="shared" si="194"/>
        <v>5</v>
      </c>
      <c r="H1136" s="62" t="s">
        <v>32</v>
      </c>
      <c r="I1136" s="64" t="s">
        <v>393</v>
      </c>
      <c r="J1136" s="64" t="s">
        <v>35</v>
      </c>
      <c r="K1136" s="65" t="s">
        <v>804</v>
      </c>
      <c r="L1136" s="65"/>
      <c r="M1136" s="65" t="s">
        <v>805</v>
      </c>
      <c r="N1136" s="64"/>
      <c r="O1136" s="66" t="s">
        <v>32</v>
      </c>
      <c r="P1136" s="66" t="str">
        <f t="shared" si="181"/>
        <v>1..1</v>
      </c>
      <c r="Q1136" s="6" t="s">
        <v>4836</v>
      </c>
      <c r="R1136" s="67" t="s">
        <v>4837</v>
      </c>
      <c r="S1136" s="66"/>
      <c r="T1136" s="68"/>
      <c r="U1136" s="62" t="s">
        <v>42</v>
      </c>
      <c r="V1136" s="66"/>
      <c r="W1136" s="69"/>
      <c r="X1136" s="38"/>
      <c r="Y1136" s="70" t="s">
        <v>47</v>
      </c>
      <c r="Z1136" s="70" t="s">
        <v>48</v>
      </c>
      <c r="AA1136" s="4"/>
      <c r="AB1136" s="13" t="str">
        <f t="shared" si="178"/>
        <v>/rsm:CrossIndustryInvoice/rsm:SupplyChainTradeTransaction/ram:ApplicableHeaderTradeSettlement/ram:SpecifiedAdvancePayment/ram:IncludedTradeTax</v>
      </c>
      <c r="AC1136" s="13" t="str">
        <f t="shared" si="179"/>
        <v>/ram:TypeCode</v>
      </c>
      <c r="AD1136" s="14">
        <f>COUNTIFS(R$4:R1136,AB1136)</f>
        <v>1</v>
      </c>
      <c r="AE1136" s="1"/>
      <c r="AF1136" s="61" t="str">
        <f t="shared" si="189"/>
        <v>EXT</v>
      </c>
      <c r="AG1136" s="62">
        <f t="shared" si="190"/>
        <v>5</v>
      </c>
      <c r="AH1136" s="62" t="str">
        <f t="shared" si="191"/>
        <v>1..1</v>
      </c>
      <c r="AI1136" s="64" t="s">
        <v>4134</v>
      </c>
      <c r="AJ1136" s="64"/>
      <c r="AK1136" s="65"/>
      <c r="AL1136" s="65"/>
      <c r="AM1136" s="65"/>
      <c r="AN1136" s="64"/>
      <c r="AO1136" s="66" t="str">
        <f t="shared" si="184"/>
        <v>1..1</v>
      </c>
      <c r="AP1136" s="66" t="str">
        <f t="shared" si="184"/>
        <v>1..1</v>
      </c>
      <c r="AQ1136" s="6" t="str">
        <f t="shared" si="184"/>
        <v>/rsm:CrossIndustryInvoice
/rsm:SupplyChainTradeTransaction
/ram:ApplicableHeaderTradeSettlement
/ram:SpecifiedAdvancePayment
/ram:IncludedTradeTax
/ram:TypeCode</v>
      </c>
      <c r="AR1136" s="67" t="str">
        <f t="shared" si="184"/>
        <v>/rsm:CrossIndustryInvoice/rsm:SupplyChainTradeTransaction/ram:ApplicableHeaderTradeSettlement/ram:SpecifiedAdvancePayment/ram:IncludedTradeTax/ram:TypeCode</v>
      </c>
      <c r="AS1136" s="66"/>
      <c r="AT1136" s="68"/>
      <c r="AU1136" s="62" t="str">
        <f t="shared" si="192"/>
        <v>0..1</v>
      </c>
      <c r="AV1136" s="66"/>
      <c r="AW1136" s="69"/>
      <c r="AX1136" s="7"/>
      <c r="AY1136" s="70" t="str">
        <f t="shared" si="193"/>
        <v>EXTENDED</v>
      </c>
      <c r="AZ1136" s="70" t="str">
        <f t="shared" si="193"/>
        <v>EXTENDED FR B2B</v>
      </c>
      <c r="BA1136" s="1"/>
      <c r="BB1136" s="57"/>
      <c r="BE1136"/>
      <c r="BF1136" s="1"/>
      <c r="BG1136" s="1"/>
      <c r="BH1136" s="1"/>
      <c r="BI1136" s="1"/>
      <c r="BJ1136" s="1"/>
      <c r="BK1136" s="1"/>
      <c r="BL1136" s="1"/>
      <c r="BM1136" s="1"/>
      <c r="BN1136" s="1"/>
      <c r="BO1136" s="1"/>
      <c r="BP1136" s="1"/>
      <c r="BQ1136" s="1"/>
      <c r="BR1136" s="1"/>
      <c r="BS1136" s="1"/>
      <c r="BT1136" s="1"/>
      <c r="BU1136" s="1"/>
      <c r="BV1136" s="1"/>
      <c r="BW1136" s="1"/>
      <c r="BX1136" s="1"/>
      <c r="BY1136" s="1"/>
      <c r="BZ1136" s="1"/>
    </row>
    <row r="1137" spans="1:78" s="59" customFormat="1" ht="105" x14ac:dyDescent="0.2">
      <c r="A1137" s="45" t="str">
        <f t="shared" si="180"/>
        <v>EXT</v>
      </c>
      <c r="B1137" s="45"/>
      <c r="C1137" s="45"/>
      <c r="D1137" s="215" t="s">
        <v>3431</v>
      </c>
      <c r="E1137" s="61" t="s">
        <v>41</v>
      </c>
      <c r="F1137" s="282" t="e">
        <v>#N/A</v>
      </c>
      <c r="G1137" s="62">
        <f t="shared" si="194"/>
        <v>5</v>
      </c>
      <c r="H1137" s="62" t="s">
        <v>42</v>
      </c>
      <c r="I1137" s="64" t="s">
        <v>809</v>
      </c>
      <c r="J1137" s="64"/>
      <c r="K1137" s="65"/>
      <c r="L1137" s="65"/>
      <c r="M1137" s="65"/>
      <c r="N1137" s="64"/>
      <c r="O1137" s="66" t="s">
        <v>42</v>
      </c>
      <c r="P1137" s="66" t="str">
        <f t="shared" si="181"/>
        <v>0..1</v>
      </c>
      <c r="Q1137" s="6" t="s">
        <v>4838</v>
      </c>
      <c r="R1137" s="67" t="s">
        <v>4839</v>
      </c>
      <c r="S1137" s="66" t="s">
        <v>73</v>
      </c>
      <c r="T1137" s="68" t="s">
        <v>56</v>
      </c>
      <c r="U1137" s="62" t="s">
        <v>42</v>
      </c>
      <c r="V1137" s="66"/>
      <c r="W1137" s="69"/>
      <c r="X1137" s="38"/>
      <c r="Y1137" s="70" t="s">
        <v>47</v>
      </c>
      <c r="Z1137" s="70" t="s">
        <v>48</v>
      </c>
      <c r="AA1137" s="4"/>
      <c r="AB1137" s="13" t="str">
        <f t="shared" si="178"/>
        <v>/rsm:CrossIndustryInvoice/rsm:SupplyChainTradeTransaction/ram:ApplicableHeaderTradeSettlement/ram:SpecifiedAdvancePayment/ram:IncludedTradeTax</v>
      </c>
      <c r="AC1137" s="13" t="str">
        <f t="shared" si="179"/>
        <v>/ram:ExemptionReason</v>
      </c>
      <c r="AD1137" s="14">
        <f>COUNTIFS(R$4:R1137,AB1137)</f>
        <v>1</v>
      </c>
      <c r="AE1137" s="1"/>
      <c r="AF1137" s="61" t="str">
        <f t="shared" si="189"/>
        <v>EXT</v>
      </c>
      <c r="AG1137" s="62">
        <f t="shared" si="190"/>
        <v>5</v>
      </c>
      <c r="AH1137" s="62" t="str">
        <f t="shared" si="191"/>
        <v>0..1</v>
      </c>
      <c r="AI1137" s="64" t="s">
        <v>1213</v>
      </c>
      <c r="AJ1137" s="64"/>
      <c r="AK1137" s="65"/>
      <c r="AL1137" s="65"/>
      <c r="AM1137" s="65"/>
      <c r="AN1137" s="64"/>
      <c r="AO1137" s="66" t="str">
        <f t="shared" si="184"/>
        <v>0..1</v>
      </c>
      <c r="AP1137" s="66" t="str">
        <f t="shared" si="184"/>
        <v>0..1</v>
      </c>
      <c r="AQ1137" s="6" t="str">
        <f t="shared" si="184"/>
        <v>/rsm:CrossIndustryInvoice
/rsm:SupplyChainTradeTransaction
/ram:ApplicableHeaderTradeSettlement
/ram:SpecifiedAdvancePayment
/ram:IncludedTradeTax
/ram:ExemptionReason</v>
      </c>
      <c r="AR1137" s="67" t="str">
        <f t="shared" si="184"/>
        <v>/rsm:CrossIndustryInvoice/rsm:SupplyChainTradeTransaction/ram:ApplicableHeaderTradeSettlement/ram:SpecifiedAdvancePayment/ram:IncludedTradeTax/ram:ExemptionReason</v>
      </c>
      <c r="AS1137" s="66" t="s">
        <v>73</v>
      </c>
      <c r="AT1137" s="68" t="s">
        <v>56</v>
      </c>
      <c r="AU1137" s="62" t="str">
        <f t="shared" si="192"/>
        <v>0..1</v>
      </c>
      <c r="AV1137" s="66"/>
      <c r="AW1137" s="69"/>
      <c r="AX1137" s="7"/>
      <c r="AY1137" s="70" t="str">
        <f t="shared" si="193"/>
        <v>EXTENDED</v>
      </c>
      <c r="AZ1137" s="70" t="str">
        <f t="shared" si="193"/>
        <v>EXTENDED FR B2B</v>
      </c>
      <c r="BA1137" s="1"/>
      <c r="BB1137" s="57"/>
      <c r="BE1137"/>
      <c r="BF1137" s="1"/>
      <c r="BG1137" s="1"/>
      <c r="BH1137" s="1"/>
      <c r="BI1137" s="1"/>
      <c r="BJ1137" s="1"/>
      <c r="BK1137" s="1"/>
      <c r="BL1137" s="1"/>
      <c r="BM1137" s="1"/>
      <c r="BN1137" s="1"/>
      <c r="BO1137" s="1"/>
      <c r="BP1137" s="1"/>
      <c r="BQ1137" s="1"/>
      <c r="BR1137" s="1"/>
      <c r="BS1137" s="1"/>
      <c r="BT1137" s="1"/>
      <c r="BU1137" s="1"/>
      <c r="BV1137" s="1"/>
      <c r="BW1137" s="1"/>
      <c r="BX1137" s="1"/>
      <c r="BY1137" s="1"/>
      <c r="BZ1137" s="1"/>
    </row>
    <row r="1138" spans="1:78" s="59" customFormat="1" ht="195" x14ac:dyDescent="0.2">
      <c r="A1138" s="45" t="str">
        <f t="shared" si="180"/>
        <v>EXT</v>
      </c>
      <c r="B1138" s="45"/>
      <c r="C1138" s="45"/>
      <c r="D1138" s="215" t="s">
        <v>3431</v>
      </c>
      <c r="E1138" s="61" t="s">
        <v>41</v>
      </c>
      <c r="F1138" s="282" t="e">
        <v>#N/A</v>
      </c>
      <c r="G1138" s="62">
        <f t="shared" si="194"/>
        <v>5</v>
      </c>
      <c r="H1138" s="62" t="s">
        <v>32</v>
      </c>
      <c r="I1138" s="64" t="s">
        <v>813</v>
      </c>
      <c r="J1138" s="64" t="s">
        <v>4423</v>
      </c>
      <c r="K1138" s="65" t="s">
        <v>815</v>
      </c>
      <c r="L1138" s="65" t="s">
        <v>816</v>
      </c>
      <c r="M1138" s="65" t="s">
        <v>4424</v>
      </c>
      <c r="N1138" s="64"/>
      <c r="O1138" s="66" t="s">
        <v>32</v>
      </c>
      <c r="P1138" s="66" t="str">
        <f t="shared" si="181"/>
        <v>1..1</v>
      </c>
      <c r="Q1138" s="6" t="s">
        <v>4840</v>
      </c>
      <c r="R1138" s="67" t="s">
        <v>4841</v>
      </c>
      <c r="S1138" s="66" t="s">
        <v>131</v>
      </c>
      <c r="T1138" s="68" t="s">
        <v>56</v>
      </c>
      <c r="U1138" s="62" t="s">
        <v>42</v>
      </c>
      <c r="V1138" s="66"/>
      <c r="W1138" s="69"/>
      <c r="X1138" s="38"/>
      <c r="Y1138" s="70" t="s">
        <v>47</v>
      </c>
      <c r="Z1138" s="70" t="s">
        <v>48</v>
      </c>
      <c r="AA1138" s="4"/>
      <c r="AB1138" s="13" t="str">
        <f t="shared" si="178"/>
        <v>/rsm:CrossIndustryInvoice/rsm:SupplyChainTradeTransaction/ram:ApplicableHeaderTradeSettlement/ram:SpecifiedAdvancePayment/ram:IncludedTradeTax</v>
      </c>
      <c r="AC1138" s="13" t="str">
        <f t="shared" si="179"/>
        <v>/ram:CategoryCode</v>
      </c>
      <c r="AD1138" s="14">
        <f>COUNTIFS(R$4:R1138,AB1138)</f>
        <v>1</v>
      </c>
      <c r="AE1138" s="1"/>
      <c r="AF1138" s="61" t="str">
        <f t="shared" si="189"/>
        <v>EXT</v>
      </c>
      <c r="AG1138" s="62">
        <f t="shared" si="190"/>
        <v>5</v>
      </c>
      <c r="AH1138" s="62" t="str">
        <f t="shared" si="191"/>
        <v>1..1</v>
      </c>
      <c r="AI1138" s="64" t="s">
        <v>4842</v>
      </c>
      <c r="AJ1138" s="64"/>
      <c r="AK1138" s="65"/>
      <c r="AL1138" s="65"/>
      <c r="AM1138" s="65"/>
      <c r="AN1138" s="64"/>
      <c r="AO1138" s="66" t="str">
        <f t="shared" ref="AO1138:AR1140" si="195">O1138</f>
        <v>1..1</v>
      </c>
      <c r="AP1138" s="66" t="str">
        <f t="shared" si="195"/>
        <v>1..1</v>
      </c>
      <c r="AQ1138" s="6" t="str">
        <f t="shared" si="195"/>
        <v>/rsm:CrossIndustryInvoice
/rsm:SupplyChainTradeTransaction
/ram:ApplicableHeaderTradeSettlement
/ram:SpecifiedAdvancePayment
/ram:IncludedTradeTax
/ram:CategoryCode</v>
      </c>
      <c r="AR1138" s="67" t="str">
        <f t="shared" si="195"/>
        <v>/rsm:CrossIndustryInvoice/rsm:SupplyChainTradeTransaction/ram:ApplicableHeaderTradeSettlement/ram:SpecifiedAdvancePayment/ram:IncludedTradeTax/ram:CategoryCode</v>
      </c>
      <c r="AS1138" s="66" t="s">
        <v>131</v>
      </c>
      <c r="AT1138" s="68" t="s">
        <v>56</v>
      </c>
      <c r="AU1138" s="62" t="str">
        <f t="shared" si="192"/>
        <v>0..1</v>
      </c>
      <c r="AV1138" s="66"/>
      <c r="AW1138" s="69"/>
      <c r="AX1138" s="7"/>
      <c r="AY1138" s="70" t="str">
        <f t="shared" si="193"/>
        <v>EXTENDED</v>
      </c>
      <c r="AZ1138" s="70" t="str">
        <f t="shared" si="193"/>
        <v>EXTENDED FR B2B</v>
      </c>
      <c r="BA1138" s="1"/>
      <c r="BB1138" s="57"/>
      <c r="BE1138"/>
      <c r="BF1138" s="1"/>
      <c r="BG1138" s="1"/>
      <c r="BH1138" s="1"/>
      <c r="BI1138" s="1"/>
      <c r="BJ1138" s="1"/>
      <c r="BK1138" s="1"/>
      <c r="BL1138" s="1"/>
      <c r="BM1138" s="1"/>
      <c r="BN1138" s="1"/>
      <c r="BO1138" s="1"/>
      <c r="BP1138" s="1"/>
      <c r="BQ1138" s="1"/>
      <c r="BR1138" s="1"/>
      <c r="BS1138" s="1"/>
      <c r="BT1138" s="1"/>
      <c r="BU1138" s="1"/>
      <c r="BV1138" s="1"/>
      <c r="BW1138" s="1"/>
      <c r="BX1138" s="1"/>
      <c r="BY1138" s="1"/>
      <c r="BZ1138" s="1"/>
    </row>
    <row r="1139" spans="1:78" s="59" customFormat="1" ht="105" x14ac:dyDescent="0.2">
      <c r="A1139" s="45" t="str">
        <f t="shared" si="180"/>
        <v>EXT</v>
      </c>
      <c r="B1139" s="45"/>
      <c r="C1139" s="45"/>
      <c r="D1139" s="215" t="s">
        <v>3431</v>
      </c>
      <c r="E1139" s="61" t="s">
        <v>41</v>
      </c>
      <c r="F1139" s="282" t="e">
        <v>#N/A</v>
      </c>
      <c r="G1139" s="62">
        <f t="shared" si="194"/>
        <v>5</v>
      </c>
      <c r="H1139" s="62" t="s">
        <v>42</v>
      </c>
      <c r="I1139" s="64" t="s">
        <v>820</v>
      </c>
      <c r="J1139" s="64"/>
      <c r="K1139" s="65"/>
      <c r="L1139" s="65"/>
      <c r="M1139" s="65"/>
      <c r="N1139" s="64"/>
      <c r="O1139" s="66" t="s">
        <v>42</v>
      </c>
      <c r="P1139" s="66" t="str">
        <f t="shared" si="181"/>
        <v>0..1</v>
      </c>
      <c r="Q1139" s="6" t="s">
        <v>4843</v>
      </c>
      <c r="R1139" s="67" t="s">
        <v>4844</v>
      </c>
      <c r="S1139" s="66" t="s">
        <v>131</v>
      </c>
      <c r="T1139" s="68" t="s">
        <v>56</v>
      </c>
      <c r="U1139" s="62" t="s">
        <v>42</v>
      </c>
      <c r="V1139" s="66"/>
      <c r="W1139" s="69"/>
      <c r="X1139" s="38"/>
      <c r="Y1139" s="70" t="s">
        <v>47</v>
      </c>
      <c r="Z1139" s="70" t="s">
        <v>48</v>
      </c>
      <c r="AA1139" s="4"/>
      <c r="AB1139" s="13" t="str">
        <f t="shared" si="178"/>
        <v>/rsm:CrossIndustryInvoice/rsm:SupplyChainTradeTransaction/ram:ApplicableHeaderTradeSettlement/ram:SpecifiedAdvancePayment/ram:IncludedTradeTax</v>
      </c>
      <c r="AC1139" s="13" t="str">
        <f t="shared" si="179"/>
        <v>/ram:ExemptionReasonCode</v>
      </c>
      <c r="AD1139" s="14">
        <f>COUNTIFS(R$4:R1139,AB1139)</f>
        <v>1</v>
      </c>
      <c r="AE1139" s="1"/>
      <c r="AF1139" s="61" t="str">
        <f t="shared" si="189"/>
        <v>EXT</v>
      </c>
      <c r="AG1139" s="62">
        <f t="shared" si="190"/>
        <v>5</v>
      </c>
      <c r="AH1139" s="62" t="str">
        <f t="shared" si="191"/>
        <v>0..1</v>
      </c>
      <c r="AI1139" s="64" t="s">
        <v>823</v>
      </c>
      <c r="AJ1139" s="64"/>
      <c r="AK1139" s="65"/>
      <c r="AL1139" s="65"/>
      <c r="AM1139" s="65"/>
      <c r="AN1139" s="64"/>
      <c r="AO1139" s="66" t="str">
        <f t="shared" si="195"/>
        <v>0..1</v>
      </c>
      <c r="AP1139" s="66" t="str">
        <f t="shared" si="195"/>
        <v>0..1</v>
      </c>
      <c r="AQ1139" s="6" t="str">
        <f t="shared" si="195"/>
        <v>/rsm:CrossIndustryInvoice
/rsm:SupplyChainTradeTransaction
/ram:ApplicableHeaderTradeSettlement
/ram:SpecifiedAdvancePayment
/ram:IncludedTradeTax
/ram:ExemptionReasonCode</v>
      </c>
      <c r="AR1139" s="67" t="str">
        <f t="shared" si="195"/>
        <v>/rsm:CrossIndustryInvoice/rsm:SupplyChainTradeTransaction/ram:ApplicableHeaderTradeSettlement/ram:SpecifiedAdvancePayment/ram:IncludedTradeTax/ram:ExemptionReasonCode</v>
      </c>
      <c r="AS1139" s="66" t="s">
        <v>131</v>
      </c>
      <c r="AT1139" s="68" t="s">
        <v>56</v>
      </c>
      <c r="AU1139" s="62" t="str">
        <f t="shared" si="192"/>
        <v>0..1</v>
      </c>
      <c r="AV1139" s="66"/>
      <c r="AW1139" s="69"/>
      <c r="AX1139" s="7"/>
      <c r="AY1139" s="70" t="str">
        <f t="shared" si="193"/>
        <v>EXTENDED</v>
      </c>
      <c r="AZ1139" s="70" t="str">
        <f t="shared" si="193"/>
        <v>EXTENDED FR B2B</v>
      </c>
      <c r="BA1139" s="1"/>
      <c r="BB1139" s="57"/>
      <c r="BE1139"/>
      <c r="BF1139" s="1"/>
      <c r="BG1139" s="1"/>
      <c r="BH1139" s="1"/>
      <c r="BI1139" s="1"/>
      <c r="BJ1139" s="1"/>
      <c r="BK1139" s="1"/>
      <c r="BL1139" s="1"/>
      <c r="BM1139" s="1"/>
      <c r="BN1139" s="1"/>
      <c r="BO1139" s="1"/>
      <c r="BP1139" s="1"/>
      <c r="BQ1139" s="1"/>
      <c r="BR1139" s="1"/>
      <c r="BS1139" s="1"/>
      <c r="BT1139" s="1"/>
      <c r="BU1139" s="1"/>
      <c r="BV1139" s="1"/>
      <c r="BW1139" s="1"/>
      <c r="BX1139" s="1"/>
      <c r="BY1139" s="1"/>
      <c r="BZ1139" s="1"/>
    </row>
    <row r="1140" spans="1:78" s="59" customFormat="1" ht="106" thickBot="1" x14ac:dyDescent="0.25">
      <c r="A1140" s="45" t="str">
        <f t="shared" si="180"/>
        <v>EXT</v>
      </c>
      <c r="B1140" s="45"/>
      <c r="C1140" s="45"/>
      <c r="D1140" s="215" t="s">
        <v>3431</v>
      </c>
      <c r="E1140" s="268" t="s">
        <v>41</v>
      </c>
      <c r="F1140" s="316" t="e">
        <v>#N/A</v>
      </c>
      <c r="G1140" s="269">
        <f t="shared" si="194"/>
        <v>5</v>
      </c>
      <c r="H1140" s="269" t="s">
        <v>42</v>
      </c>
      <c r="I1140" s="270" t="s">
        <v>824</v>
      </c>
      <c r="J1140" s="270"/>
      <c r="K1140" s="271"/>
      <c r="L1140" s="271"/>
      <c r="M1140" s="271"/>
      <c r="N1140" s="270"/>
      <c r="O1140" s="272" t="s">
        <v>42</v>
      </c>
      <c r="P1140" s="272" t="str">
        <f t="shared" si="181"/>
        <v>0..1</v>
      </c>
      <c r="Q1140" s="273" t="s">
        <v>4845</v>
      </c>
      <c r="R1140" s="274" t="s">
        <v>4846</v>
      </c>
      <c r="S1140" s="272" t="s">
        <v>722</v>
      </c>
      <c r="T1140" s="275" t="s">
        <v>56</v>
      </c>
      <c r="U1140" s="269" t="s">
        <v>42</v>
      </c>
      <c r="V1140" s="272"/>
      <c r="W1140" s="276"/>
      <c r="X1140" s="38"/>
      <c r="Y1140" s="70" t="s">
        <v>47</v>
      </c>
      <c r="Z1140" s="70" t="s">
        <v>48</v>
      </c>
      <c r="AA1140" s="4"/>
      <c r="AB1140" s="13" t="str">
        <f t="shared" si="178"/>
        <v>/rsm:CrossIndustryInvoice/rsm:SupplyChainTradeTransaction/ram:ApplicableHeaderTradeSettlement/ram:SpecifiedAdvancePayment/ram:IncludedTradeTax</v>
      </c>
      <c r="AC1140" s="13" t="str">
        <f t="shared" si="179"/>
        <v>/ram:RateApplicablePercent</v>
      </c>
      <c r="AD1140" s="14">
        <f>COUNTIFS(R$4:R1140,AB1140)</f>
        <v>1</v>
      </c>
      <c r="AE1140" s="1"/>
      <c r="AF1140" s="268" t="str">
        <f t="shared" si="189"/>
        <v>EXT</v>
      </c>
      <c r="AG1140" s="269">
        <f t="shared" si="190"/>
        <v>5</v>
      </c>
      <c r="AH1140" s="269" t="str">
        <f t="shared" si="191"/>
        <v>0..1</v>
      </c>
      <c r="AI1140" s="270" t="s">
        <v>4847</v>
      </c>
      <c r="AJ1140" s="270"/>
      <c r="AK1140" s="271"/>
      <c r="AL1140" s="271"/>
      <c r="AM1140" s="271"/>
      <c r="AN1140" s="270"/>
      <c r="AO1140" s="272" t="str">
        <f t="shared" si="195"/>
        <v>0..1</v>
      </c>
      <c r="AP1140" s="272" t="str">
        <f t="shared" si="195"/>
        <v>0..1</v>
      </c>
      <c r="AQ1140" s="273" t="str">
        <f t="shared" si="195"/>
        <v>/rsm:CrossIndustryInvoice
/rsm:SupplyChainTradeTransaction
/ram:ApplicableHeaderTradeSettlement
/ram:SpecifiedAdvancePayment
/ram:IncludedTradeTax
/ram:RateApplicablePercent</v>
      </c>
      <c r="AR1140" s="274" t="str">
        <f t="shared" si="195"/>
        <v>/rsm:CrossIndustryInvoice/rsm:SupplyChainTradeTransaction/ram:ApplicableHeaderTradeSettlement/ram:SpecifiedAdvancePayment/ram:IncludedTradeTax/ram:RateApplicablePercent</v>
      </c>
      <c r="AS1140" s="272" t="s">
        <v>722</v>
      </c>
      <c r="AT1140" s="275" t="s">
        <v>56</v>
      </c>
      <c r="AU1140" s="269" t="str">
        <f t="shared" si="192"/>
        <v>0..1</v>
      </c>
      <c r="AV1140" s="272"/>
      <c r="AW1140" s="276"/>
      <c r="AX1140" s="7"/>
      <c r="AY1140" s="70" t="str">
        <f t="shared" si="193"/>
        <v>EXTENDED</v>
      </c>
      <c r="AZ1140" s="70" t="str">
        <f t="shared" si="193"/>
        <v>EXTENDED FR B2B</v>
      </c>
      <c r="BA1140" s="1"/>
      <c r="BB1140" s="57"/>
      <c r="BE1140"/>
      <c r="BF1140" s="1"/>
      <c r="BG1140" s="1"/>
      <c r="BH1140" s="1"/>
      <c r="BI1140" s="1"/>
      <c r="BJ1140" s="1"/>
      <c r="BK1140" s="1"/>
      <c r="BL1140" s="1"/>
      <c r="BM1140" s="1"/>
      <c r="BN1140" s="1"/>
      <c r="BO1140" s="1"/>
      <c r="BP1140" s="1"/>
      <c r="BQ1140" s="1"/>
      <c r="BR1140" s="1"/>
      <c r="BS1140" s="1"/>
      <c r="BT1140" s="1"/>
      <c r="BU1140" s="1"/>
      <c r="BV1140" s="1"/>
      <c r="BW1140" s="1"/>
      <c r="BX1140" s="1"/>
      <c r="BY1140" s="1"/>
      <c r="BZ1140" s="1"/>
    </row>
  </sheetData>
  <autoFilter ref="A4:BR1140" xr:uid="{2D6647E3-122C-429C-BC87-850253AAD4D5}"/>
  <conditionalFormatting sqref="O5:O511 O564:O1043">
    <cfRule type="expression" dxfId="56" priority="16">
      <formula>O5&lt;&gt;U5</formula>
    </cfRule>
  </conditionalFormatting>
  <conditionalFormatting sqref="O5:O1043 AO344:AO511 AO520:AO562 AO564:AO1043 AO1045:AO1121 O1123:O1140 AO1123:AO1140">
    <cfRule type="expression" dxfId="55" priority="13">
      <formula>LEFT($Y5,3)="EXT"</formula>
    </cfRule>
  </conditionalFormatting>
  <conditionalFormatting sqref="O5:O1140 AO5:AO1140">
    <cfRule type="expression" dxfId="54" priority="2" stopIfTrue="1">
      <formula>LEFT($Z5,3)="EXT"</formula>
    </cfRule>
  </conditionalFormatting>
  <conditionalFormatting sqref="O1045:O1121 AO344:AO511 O520:O562 AO520:AO562 AO564:AO1043 AO1045:AO1121 O1123:O1140 AO1123:AO1140">
    <cfRule type="expression" dxfId="53" priority="26">
      <formula>O344&lt;&gt;U344</formula>
    </cfRule>
  </conditionalFormatting>
  <conditionalFormatting sqref="O1045:O1121">
    <cfRule type="expression" dxfId="52" priority="25">
      <formula>LEFT($Y1045,3)="EXT"</formula>
    </cfRule>
  </conditionalFormatting>
  <conditionalFormatting sqref="P5:P511 P564:P1043">
    <cfRule type="expression" dxfId="51" priority="14">
      <formula>O5&lt;&gt;P5</formula>
    </cfRule>
    <cfRule type="expression" dxfId="50" priority="15">
      <formula>P5&lt;&gt;U5</formula>
    </cfRule>
  </conditionalFormatting>
  <conditionalFormatting sqref="P520:P562 P1045:P1121 P1123:P1140">
    <cfRule type="expression" dxfId="49" priority="23">
      <formula>O520&lt;&gt;P520</formula>
    </cfRule>
    <cfRule type="expression" dxfId="48" priority="24">
      <formula>P520&lt;&gt;U520</formula>
    </cfRule>
  </conditionalFormatting>
  <conditionalFormatting sqref="Z5:Z1140 AZ5:AZ1140">
    <cfRule type="expression" dxfId="47" priority="32" stopIfTrue="1">
      <formula>$Y5&lt;&gt;$Z5</formula>
    </cfRule>
  </conditionalFormatting>
  <conditionalFormatting sqref="Z380">
    <cfRule type="expression" dxfId="46" priority="31">
      <formula>Y380&lt;&gt;Z380</formula>
    </cfRule>
  </conditionalFormatting>
  <conditionalFormatting sqref="Z385">
    <cfRule type="expression" dxfId="45" priority="30">
      <formula>Y385&lt;&gt;Z385</formula>
    </cfRule>
  </conditionalFormatting>
  <conditionalFormatting sqref="AO5:AO342">
    <cfRule type="expression" dxfId="44" priority="21">
      <formula>LEFT($Y5,3)="EXT"</formula>
    </cfRule>
    <cfRule type="expression" dxfId="43" priority="22">
      <formula>AO5&lt;&gt;AU5</formula>
    </cfRule>
  </conditionalFormatting>
  <conditionalFormatting sqref="AP5:AP342 AP344:AP511 AP520:AP562 AP564:AP1043">
    <cfRule type="expression" dxfId="42" priority="19">
      <formula>AO5&lt;&gt;AP5</formula>
    </cfRule>
  </conditionalFormatting>
  <conditionalFormatting sqref="AP5:AP342 AP344:AP511 AP520:AP562 AP564:AP1140">
    <cfRule type="expression" dxfId="41" priority="20">
      <formula>AP5&lt;&gt;AU5</formula>
    </cfRule>
  </conditionalFormatting>
  <conditionalFormatting sqref="AP1045:AP1140">
    <cfRule type="expression" dxfId="40" priority="12">
      <formula>AO1045&lt;&gt;AP1045</formula>
    </cfRule>
  </conditionalFormatting>
  <conditionalFormatting sqref="AZ52:AZ511 Z343">
    <cfRule type="expression" dxfId="39" priority="18">
      <formula>Y52&lt;&gt;Z52</formula>
    </cfRule>
  </conditionalFormatting>
  <conditionalFormatting sqref="AZ520:AZ562 AZ1045:AZ1121 AZ1123:AZ1140">
    <cfRule type="expression" dxfId="38" priority="29">
      <formula>AY520&lt;&gt;AZ520</formula>
    </cfRule>
  </conditionalFormatting>
  <conditionalFormatting sqref="BL1122">
    <cfRule type="beginsWith" dxfId="37" priority="11" operator="beginsWith" text="N">
      <formula>LEFT(BL1122,LEN("N"))="N"</formula>
    </cfRule>
  </conditionalFormatting>
  <conditionalFormatting sqref="BO1116:BO1119">
    <cfRule type="expression" dxfId="36" priority="33">
      <formula>BO1116&lt;&gt;BT1116</formula>
    </cfRule>
  </conditionalFormatting>
  <conditionalFormatting sqref="BQ1122">
    <cfRule type="expression" dxfId="35" priority="9">
      <formula>$E1122&lt;&gt;BQ1122</formula>
    </cfRule>
    <cfRule type="containsBlanks" dxfId="34" priority="8">
      <formula>LEN(TRIM(BQ1122))=0</formula>
    </cfRule>
  </conditionalFormatting>
  <conditionalFormatting sqref="BS1122">
    <cfRule type="beginsWith" dxfId="33" priority="10" operator="beginsWith" text="OK">
      <formula>LEFT(BS1122,LEN("OK"))="OK"</formula>
    </cfRule>
  </conditionalFormatting>
  <conditionalFormatting sqref="BU1122">
    <cfRule type="expression" dxfId="32" priority="7">
      <formula>$E1122&lt;&gt;BU1122</formula>
    </cfRule>
    <cfRule type="containsBlanks" dxfId="31" priority="6">
      <formula>LEN(TRIM(BU1122))=0</formula>
    </cfRule>
  </conditionalFormatting>
  <conditionalFormatting sqref="BV1122">
    <cfRule type="expression" dxfId="30" priority="5">
      <formula>ISNA(BV1122)</formula>
    </cfRule>
  </conditionalFormatting>
  <conditionalFormatting sqref="BW1122">
    <cfRule type="beginsWith" dxfId="29" priority="4" operator="beginsWith" text="OK">
      <formula>LEFT(BW1122,LEN("OK"))="OK"</formula>
    </cfRule>
  </conditionalFormatting>
  <conditionalFormatting sqref="BY1122">
    <cfRule type="containsText" dxfId="28" priority="3" operator="containsText" text="DIFF">
      <formula>NOT(ISERROR(SEARCH("DIFF",BY1122)))</formula>
    </cfRule>
  </conditionalFormatting>
  <pageMargins left="0.75" right="0.75" top="1" bottom="1" header="0.5" footer="0.5"/>
  <pageSetup paperSize="9"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3085-9954-5B40-81CE-2116EC18BE4D}">
  <sheetPr>
    <tabColor theme="6" tint="-0.249977111117893"/>
    <pageSetUpPr autoPageBreaks="0" fitToPage="1"/>
  </sheetPr>
  <dimension ref="A1:BU315"/>
  <sheetViews>
    <sheetView showGridLines="0" tabSelected="1" zoomScale="90" zoomScaleNormal="90" zoomScaleSheetLayoutView="70" zoomScalePageLayoutView="70" workbookViewId="0">
      <pane xSplit="10" ySplit="5" topLeftCell="K6" activePane="bottomRight" state="frozen"/>
      <selection pane="topRight" activeCell="K1" sqref="K1"/>
      <selection pane="bottomLeft" activeCell="A6" sqref="A6"/>
      <selection pane="bottomRight" activeCell="K311" sqref="K311"/>
    </sheetView>
  </sheetViews>
  <sheetFormatPr baseColWidth="10" defaultColWidth="10.83203125" defaultRowHeight="15" outlineLevelCol="2"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66406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4.83203125" style="1" customWidth="1" outlineLevel="1"/>
    <col min="19" max="19" width="6.33203125" style="7" customWidth="1" outlineLevel="1"/>
    <col min="20" max="20" width="5.1640625" style="4" customWidth="1" outlineLevel="1"/>
    <col min="21" max="21" width="6.1640625" style="4" customWidth="1"/>
    <col min="22" max="22" width="10.33203125" style="4" customWidth="1" outlineLevel="1"/>
    <col min="23" max="23" width="19"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3" width="11.83203125" style="4" customWidth="1"/>
    <col min="34" max="34" width="16"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5.6640625" style="3" customWidth="1"/>
    <col min="43" max="44" width="6.33203125" style="4" customWidth="1"/>
    <col min="45" max="45" width="25.83203125" style="1" customWidth="1"/>
    <col min="46" max="46" width="36.83203125" style="1" customWidth="1"/>
    <col min="47" max="47" width="44.83203125" style="8" customWidth="1"/>
    <col min="48" max="49" width="50.83203125" style="8" customWidth="1"/>
    <col min="50" max="50" width="13.3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outlineLevel="1"/>
    <col min="65" max="66" width="4.83203125" style="4" hidden="1" customWidth="1" outlineLevel="2"/>
    <col min="67" max="67" width="4.83203125" style="4" customWidth="1" outlineLevel="1" collapsed="1"/>
    <col min="68" max="68" width="5.6640625" style="1" customWidth="1"/>
    <col min="69" max="69" width="11.83203125" style="4" customWidth="1"/>
    <col min="70" max="70" width="16"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B1" s="3"/>
      <c r="C1" s="3"/>
      <c r="D1" s="319" t="s">
        <v>20961</v>
      </c>
      <c r="Q1" s="6" t="str">
        <f>MID(SUBSTITUTE(SUBSTITUTE(R1,"/",_xlfn.CONCAT(CHAR(10),"/")),"/",_xlfn.CONCAT(CHAR(10),"/"),G1+1),2,500)</f>
        <v/>
      </c>
      <c r="T1" s="68"/>
      <c r="AN1" s="12"/>
    </row>
    <row r="2" spans="1:72" s="11" customFormat="1" ht="16" collapsed="1" thickBot="1" x14ac:dyDescent="0.25">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2"/>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x14ac:dyDescent="0.3">
      <c r="D3" s="17"/>
      <c r="E3" s="622" t="s">
        <v>18626</v>
      </c>
      <c r="F3" s="623"/>
      <c r="G3" s="623"/>
      <c r="H3" s="623"/>
      <c r="I3" s="623"/>
      <c r="J3" s="623"/>
      <c r="K3" s="623"/>
      <c r="L3" s="623"/>
      <c r="M3" s="623"/>
      <c r="N3" s="623"/>
      <c r="O3" s="623"/>
      <c r="P3" s="624"/>
      <c r="Q3" s="625"/>
      <c r="R3" s="625"/>
      <c r="S3" s="625"/>
      <c r="T3" s="625"/>
      <c r="U3" s="625"/>
      <c r="V3" s="625"/>
      <c r="W3" s="670"/>
      <c r="X3" s="25"/>
      <c r="Y3" s="25"/>
      <c r="Z3" s="25"/>
      <c r="AA3" s="25"/>
      <c r="AB3" s="25"/>
      <c r="AC3" s="25"/>
      <c r="AD3" s="25"/>
      <c r="AE3" s="25"/>
      <c r="AF3" s="25"/>
      <c r="AG3" s="25"/>
      <c r="AH3" s="25"/>
      <c r="AI3" s="25"/>
      <c r="AJ3" s="626"/>
      <c r="AK3" s="626"/>
      <c r="AL3" s="626"/>
      <c r="AM3" s="1"/>
      <c r="AN3" s="17"/>
      <c r="AO3" s="628" t="str">
        <f>E3</f>
        <v>UN/CEFACT XML D22B : Factur-X, EN16931</v>
      </c>
      <c r="AP3" s="627"/>
      <c r="AQ3" s="627"/>
      <c r="AR3" s="627"/>
      <c r="AS3" s="627"/>
      <c r="AT3" s="627"/>
      <c r="AU3" s="627"/>
      <c r="AV3" s="627"/>
      <c r="AW3" s="627"/>
      <c r="AX3" s="627"/>
      <c r="AY3" s="627"/>
      <c r="AZ3" s="627"/>
      <c r="BA3" s="627"/>
      <c r="BB3" s="627"/>
      <c r="BC3" s="627"/>
      <c r="BD3" s="627"/>
      <c r="BE3" s="627"/>
      <c r="BF3" s="627"/>
      <c r="BG3" s="682"/>
      <c r="BI3" s="25"/>
      <c r="BJ3" s="25"/>
      <c r="BK3" s="25"/>
      <c r="BL3" s="25"/>
      <c r="BM3" s="25"/>
      <c r="BN3" s="25"/>
      <c r="BO3" s="25"/>
      <c r="BQ3" s="25"/>
      <c r="BR3" s="25"/>
    </row>
    <row r="4" spans="1:72" s="44" customFormat="1" ht="105" x14ac:dyDescent="0.2">
      <c r="A4" s="30" t="s">
        <v>1</v>
      </c>
      <c r="B4" s="31" t="s">
        <v>4851</v>
      </c>
      <c r="C4" s="31" t="s">
        <v>20960</v>
      </c>
      <c r="D4" s="669" t="s">
        <v>18646</v>
      </c>
      <c r="E4" s="613" t="s">
        <v>3</v>
      </c>
      <c r="F4" s="614" t="s">
        <v>20955</v>
      </c>
      <c r="G4" s="615" t="s">
        <v>18593</v>
      </c>
      <c r="H4" s="615" t="s">
        <v>18591</v>
      </c>
      <c r="I4" s="616" t="s">
        <v>6</v>
      </c>
      <c r="J4" s="616" t="s">
        <v>7</v>
      </c>
      <c r="K4" s="616" t="s">
        <v>8</v>
      </c>
      <c r="L4" s="616" t="s">
        <v>9</v>
      </c>
      <c r="M4" s="616" t="s">
        <v>10</v>
      </c>
      <c r="N4" s="616" t="s">
        <v>11</v>
      </c>
      <c r="O4" s="617" t="s">
        <v>12</v>
      </c>
      <c r="P4" s="615" t="s">
        <v>13</v>
      </c>
      <c r="Q4" s="616" t="s">
        <v>17056</v>
      </c>
      <c r="R4" s="616" t="s">
        <v>17056</v>
      </c>
      <c r="S4" s="615" t="s">
        <v>15</v>
      </c>
      <c r="T4" s="617" t="s">
        <v>16</v>
      </c>
      <c r="U4" s="617" t="s">
        <v>18590</v>
      </c>
      <c r="V4" s="616" t="s">
        <v>18</v>
      </c>
      <c r="W4" s="618" t="s">
        <v>19</v>
      </c>
      <c r="X4" s="38"/>
      <c r="Y4" s="629" t="s">
        <v>39</v>
      </c>
      <c r="Z4" s="34" t="s">
        <v>185</v>
      </c>
      <c r="AA4" s="34" t="s">
        <v>244</v>
      </c>
      <c r="AB4" s="34" t="s">
        <v>282</v>
      </c>
      <c r="AC4" s="630" t="s">
        <v>5901</v>
      </c>
      <c r="AD4" s="630" t="s">
        <v>18617</v>
      </c>
      <c r="AE4" s="631" t="s">
        <v>47</v>
      </c>
      <c r="AF4" s="38"/>
      <c r="AG4" s="39" t="s">
        <v>18328</v>
      </c>
      <c r="AH4" s="39" t="s">
        <v>18329</v>
      </c>
      <c r="AI4" s="38"/>
      <c r="AJ4" s="40" t="s">
        <v>22</v>
      </c>
      <c r="AK4" s="40" t="s">
        <v>23</v>
      </c>
      <c r="AL4" s="40" t="s">
        <v>24</v>
      </c>
      <c r="AM4" s="41"/>
      <c r="AN4" s="669" t="str">
        <f>D4</f>
        <v>CDE BLOC CII</v>
      </c>
      <c r="AO4" s="613" t="s">
        <v>3</v>
      </c>
      <c r="AP4" s="614" t="s">
        <v>20955</v>
      </c>
      <c r="AQ4" s="615" t="s">
        <v>18593</v>
      </c>
      <c r="AR4" s="615" t="s">
        <v>18592</v>
      </c>
      <c r="AS4" s="616" t="s">
        <v>25</v>
      </c>
      <c r="AT4" s="616" t="s">
        <v>26</v>
      </c>
      <c r="AU4" s="616" t="s">
        <v>27</v>
      </c>
      <c r="AV4" s="616" t="s">
        <v>28</v>
      </c>
      <c r="AW4" s="616" t="s">
        <v>29</v>
      </c>
      <c r="AX4" s="616" t="s">
        <v>11</v>
      </c>
      <c r="AY4" s="617" t="s">
        <v>12</v>
      </c>
      <c r="AZ4" s="615" t="s">
        <v>13</v>
      </c>
      <c r="BA4" s="616" t="s">
        <v>17056</v>
      </c>
      <c r="BB4" s="616" t="s">
        <v>17056</v>
      </c>
      <c r="BC4" s="615" t="s">
        <v>15</v>
      </c>
      <c r="BD4" s="617" t="s">
        <v>16</v>
      </c>
      <c r="BE4" s="617" t="s">
        <v>18590</v>
      </c>
      <c r="BF4" s="616" t="s">
        <v>18</v>
      </c>
      <c r="BG4" s="618" t="s">
        <v>19</v>
      </c>
      <c r="BI4" s="629" t="s">
        <v>39</v>
      </c>
      <c r="BJ4" s="34" t="s">
        <v>185</v>
      </c>
      <c r="BK4" s="34" t="s">
        <v>244</v>
      </c>
      <c r="BL4" s="34" t="s">
        <v>18004</v>
      </c>
      <c r="BM4" s="630" t="s">
        <v>5901</v>
      </c>
      <c r="BN4" s="630" t="s">
        <v>18617</v>
      </c>
      <c r="BO4" s="631" t="s">
        <v>47</v>
      </c>
      <c r="BQ4" s="39" t="s">
        <v>18328</v>
      </c>
      <c r="BR4" s="39" t="s">
        <v>18329</v>
      </c>
      <c r="BT4" s="57" t="s">
        <v>18642</v>
      </c>
    </row>
    <row r="5" spans="1:72" s="11" customFormat="1" ht="96" x14ac:dyDescent="0.2">
      <c r="A5" s="45" t="str">
        <f>IF(OR(T5="E",T5="A"),"YES","NO")</f>
        <v>NO</v>
      </c>
      <c r="B5" s="45"/>
      <c r="C5" s="45"/>
      <c r="D5" s="46" t="s">
        <v>30</v>
      </c>
      <c r="E5" s="47" t="s">
        <v>31</v>
      </c>
      <c r="F5" s="281" t="s">
        <v>31</v>
      </c>
      <c r="G5" s="48">
        <f t="shared" ref="G5:G38" si="2">LEN(R5)-LEN(SUBSTITUTE(R5,"/",""))-1</f>
        <v>1</v>
      </c>
      <c r="H5" s="49" t="s">
        <v>32</v>
      </c>
      <c r="I5" s="50" t="s">
        <v>33</v>
      </c>
      <c r="J5" s="50" t="s">
        <v>34</v>
      </c>
      <c r="K5" s="51"/>
      <c r="L5" s="51"/>
      <c r="M5" s="51" t="s">
        <v>35</v>
      </c>
      <c r="N5" s="50"/>
      <c r="O5" s="52" t="s">
        <v>32</v>
      </c>
      <c r="P5" s="52" t="str">
        <f>O5</f>
        <v>1..1</v>
      </c>
      <c r="Q5" s="53" t="s">
        <v>36</v>
      </c>
      <c r="R5" s="54" t="s">
        <v>37</v>
      </c>
      <c r="S5" s="52" t="s">
        <v>35</v>
      </c>
      <c r="T5" s="55" t="str">
        <f>IF($E5="","",IF(ISERROR(SEARCH("@",$R5)),IF(LEFT($E5,4)="BG-X","EG",IF(LEFT($E5,2)="BG","G",IF(LEFT($E5,4)="BT-X",IF(LEN($E5)-LEN(SUBSTITUTE($E5,"-",))&gt;2,"","E"),IF(LEN($E5)-LEN(SUBSTITUTE($E5,"-",))&gt;1,"","E")))),"A"))</f>
        <v>G</v>
      </c>
      <c r="U5" s="52" t="s">
        <v>32</v>
      </c>
      <c r="V5" s="52" t="s">
        <v>35</v>
      </c>
      <c r="W5" s="671" t="s">
        <v>35</v>
      </c>
      <c r="X5" s="38"/>
      <c r="Y5" s="632" t="str">
        <f t="shared" ref="Y5:Y39" si="3">IF(AH5=Y$4,"X","-")</f>
        <v>X</v>
      </c>
      <c r="Z5" s="58" t="str">
        <f t="shared" ref="Z5:AE15" si="4">IF(Y5="X","X",IF($AH5=Z$4,"X","-"))</f>
        <v>X</v>
      </c>
      <c r="AA5" s="58" t="str">
        <f t="shared" si="4"/>
        <v>X</v>
      </c>
      <c r="AB5" s="58" t="str">
        <f t="shared" si="4"/>
        <v>X</v>
      </c>
      <c r="AC5" s="58" t="str">
        <f t="shared" si="4"/>
        <v>X</v>
      </c>
      <c r="AD5" s="58" t="str">
        <f t="shared" si="4"/>
        <v>X</v>
      </c>
      <c r="AE5" s="633" t="str">
        <f t="shared" si="4"/>
        <v>X</v>
      </c>
      <c r="AF5" s="38"/>
      <c r="AG5" s="58" t="s">
        <v>39</v>
      </c>
      <c r="AH5" s="58" t="s">
        <v>39</v>
      </c>
      <c r="AI5" s="38"/>
      <c r="AJ5" s="13" t="str">
        <f t="shared" ref="AJ5:AJ39" si="5">IF(ISERROR(FIND("/",R5)),R5,LEFT(R5,FIND(CHAR(1),SUBSTITUTE(R5,"/",CHAR(1),LEN(R5)-LEN(SUBSTITUTE(R5,"/",""))))-1))</f>
        <v>/rsm:CrossIndustryInvoice</v>
      </c>
      <c r="AK5" s="13" t="str">
        <f t="shared" ref="AK5:AK39" si="6">IF(ISERROR(FIND("/",R5)),R5,MID(R5, FIND(CHAR(1),SUBSTITUTE(R5,"/",CHAR(1), LEN(R5)-LEN(SUBSTITUTE(R5,"/","")))), LEN(R5)))</f>
        <v>/rsm:ExchangedDocumentContext</v>
      </c>
      <c r="AL5" s="14">
        <f>COUNTIFS(R$4:R5,AJ5)</f>
        <v>0</v>
      </c>
      <c r="AM5" s="59"/>
      <c r="AN5" s="46" t="str">
        <f>D5</f>
        <v>EDC</v>
      </c>
      <c r="AO5" s="47" t="str">
        <f t="shared" ref="AO5:AO39" si="7">E5</f>
        <v>BG-2</v>
      </c>
      <c r="AP5" s="281" t="str">
        <f>IF(F5="","",F5)</f>
        <v>BG-2</v>
      </c>
      <c r="AQ5" s="48">
        <f t="shared" ref="AQ5:AQ39" si="8">LEN(BB5)-LEN(SUBSTITUTE(BB5,"/",""))-1</f>
        <v>1</v>
      </c>
      <c r="AR5" s="49" t="str">
        <f t="shared" ref="AR5:AR39" si="9">H5</f>
        <v>1..1</v>
      </c>
      <c r="AS5" s="50" t="s">
        <v>33</v>
      </c>
      <c r="AT5" s="50" t="s">
        <v>18153</v>
      </c>
      <c r="AU5" s="51"/>
      <c r="AV5" s="51"/>
      <c r="AW5" s="51" t="s">
        <v>35</v>
      </c>
      <c r="AX5" s="50"/>
      <c r="AY5" s="52" t="str">
        <f t="shared" ref="AY5:BB23" si="10">O5</f>
        <v>1..1</v>
      </c>
      <c r="AZ5" s="52" t="str">
        <f t="shared" si="10"/>
        <v>1..1</v>
      </c>
      <c r="BA5" s="53" t="str">
        <f t="shared" si="10"/>
        <v>/rsm:CrossIndustryInvoice
/rsm:ExchangedDocumentContext</v>
      </c>
      <c r="BB5" s="54" t="str">
        <f>R5</f>
        <v>/rsm:CrossIndustryInvoice/rsm:ExchangedDocumentContext</v>
      </c>
      <c r="BC5" s="52" t="str">
        <f>IF(S5="","",S5)</f>
        <v/>
      </c>
      <c r="BD5" s="55" t="str">
        <f>IF(T5="","",T5)</f>
        <v>G</v>
      </c>
      <c r="BE5" s="52" t="str">
        <f>IF(U5="","",U5)</f>
        <v>1..1</v>
      </c>
      <c r="BF5" s="52" t="str">
        <f>IF(V5="","",V5)</f>
        <v/>
      </c>
      <c r="BG5" s="671" t="str">
        <f>IF(W5="","",W5)</f>
        <v/>
      </c>
      <c r="BH5" s="7"/>
      <c r="BI5" s="632" t="str">
        <f t="shared" ref="BI5:BO15" si="11">Y5</f>
        <v>X</v>
      </c>
      <c r="BJ5" s="58" t="str">
        <f t="shared" si="11"/>
        <v>X</v>
      </c>
      <c r="BK5" s="58" t="str">
        <f t="shared" si="11"/>
        <v>X</v>
      </c>
      <c r="BL5" s="58" t="str">
        <f t="shared" si="11"/>
        <v>X</v>
      </c>
      <c r="BM5" s="58" t="str">
        <f t="shared" si="11"/>
        <v>X</v>
      </c>
      <c r="BN5" s="58" t="str">
        <f t="shared" si="11"/>
        <v>X</v>
      </c>
      <c r="BO5" s="633" t="str">
        <f t="shared" si="11"/>
        <v>X</v>
      </c>
      <c r="BP5" s="7"/>
      <c r="BQ5" s="58" t="str">
        <f t="shared" ref="BQ5:BR15" si="12">AG5</f>
        <v>MINIMUM</v>
      </c>
      <c r="BR5" s="58" t="str">
        <f t="shared" si="12"/>
        <v>MINIMUM</v>
      </c>
      <c r="BS5" s="57"/>
      <c r="BT5" s="57" t="s">
        <v>18642</v>
      </c>
    </row>
    <row r="6" spans="1:72" s="11" customFormat="1" ht="96" x14ac:dyDescent="0.2">
      <c r="A6" s="45" t="str">
        <f t="shared" ref="A6:A40" si="13">IF(OR(T6="E",T6="A"),"YES","NO")</f>
        <v>NO</v>
      </c>
      <c r="B6" s="45"/>
      <c r="C6" s="45"/>
      <c r="D6" s="71" t="s">
        <v>30</v>
      </c>
      <c r="E6" s="72" t="s">
        <v>58</v>
      </c>
      <c r="F6" s="283"/>
      <c r="G6" s="73">
        <f t="shared" si="2"/>
        <v>2</v>
      </c>
      <c r="H6" s="73" t="s">
        <v>42</v>
      </c>
      <c r="I6" s="74" t="s">
        <v>59</v>
      </c>
      <c r="J6" s="64"/>
      <c r="K6" s="65"/>
      <c r="L6" s="65"/>
      <c r="M6" s="65"/>
      <c r="N6" s="64"/>
      <c r="O6" s="66" t="s">
        <v>42</v>
      </c>
      <c r="P6" s="66" t="str">
        <f t="shared" ref="P6:P41" si="14">O6</f>
        <v>0..1</v>
      </c>
      <c r="Q6" s="2" t="s">
        <v>60</v>
      </c>
      <c r="R6" s="75" t="s">
        <v>61</v>
      </c>
      <c r="S6" s="66"/>
      <c r="T6" s="68" t="str">
        <f t="shared" ref="T6:T40" si="15">IF($E6="","",IF(ISERROR(SEARCH("@",$R6)),IF(LEFT($E6,4)="BG-X","EG",IF(LEFT($E6,2)="BG","G",IF(LEFT($E6,4)="BT-X",IF(LEN($E6)-LEN(SUBSTITUTE($E6,"-",))&gt;2,"","E"),IF(LEN($E6)-LEN(SUBSTITUTE($E6,"-",))&gt;1,"","E")))),"A"))</f>
        <v/>
      </c>
      <c r="U6" s="66" t="s">
        <v>62</v>
      </c>
      <c r="V6" s="66"/>
      <c r="W6" s="249"/>
      <c r="X6" s="38"/>
      <c r="Y6" s="636" t="str">
        <f t="shared" si="3"/>
        <v>X</v>
      </c>
      <c r="Z6" s="68" t="str">
        <f t="shared" si="4"/>
        <v>X</v>
      </c>
      <c r="AA6" s="68" t="str">
        <f t="shared" si="4"/>
        <v>X</v>
      </c>
      <c r="AB6" s="68" t="str">
        <f t="shared" si="4"/>
        <v>X</v>
      </c>
      <c r="AC6" s="68" t="str">
        <f t="shared" si="4"/>
        <v>X</v>
      </c>
      <c r="AD6" s="68" t="str">
        <f t="shared" si="4"/>
        <v>X</v>
      </c>
      <c r="AE6" s="637" t="str">
        <f t="shared" si="4"/>
        <v>X</v>
      </c>
      <c r="AF6" s="38"/>
      <c r="AG6" s="68" t="s">
        <v>39</v>
      </c>
      <c r="AH6" s="68" t="s">
        <v>39</v>
      </c>
      <c r="AI6" s="38"/>
      <c r="AJ6" s="13" t="str">
        <f t="shared" si="5"/>
        <v>/rsm:CrossIndustryInvoice/rsm:ExchangedDocumentContext</v>
      </c>
      <c r="AK6" s="13" t="str">
        <f t="shared" si="6"/>
        <v>/ram:BusinessProcessSpecifiedDocumentContextParameter</v>
      </c>
      <c r="AL6" s="14">
        <f>COUNTIFS(R$4:R6,AJ6)</f>
        <v>1</v>
      </c>
      <c r="AM6" s="59"/>
      <c r="AN6" s="71" t="str">
        <f t="shared" ref="AN6:AO40" si="16">D6</f>
        <v>EDC</v>
      </c>
      <c r="AO6" s="72" t="str">
        <f t="shared" si="7"/>
        <v>BT-23-00</v>
      </c>
      <c r="AP6" s="283" t="str">
        <f t="shared" ref="AP6:AP40" si="17">IF(F6="","",F6)</f>
        <v/>
      </c>
      <c r="AQ6" s="73">
        <f t="shared" si="8"/>
        <v>2</v>
      </c>
      <c r="AR6" s="73" t="str">
        <f t="shared" si="9"/>
        <v>0..1</v>
      </c>
      <c r="AS6" s="74" t="s">
        <v>63</v>
      </c>
      <c r="AT6" s="64"/>
      <c r="AU6" s="65"/>
      <c r="AV6" s="65"/>
      <c r="AW6" s="65" t="s">
        <v>35</v>
      </c>
      <c r="AX6" s="64"/>
      <c r="AY6" s="66" t="str">
        <f t="shared" si="10"/>
        <v>0..1</v>
      </c>
      <c r="AZ6" s="66" t="str">
        <f t="shared" si="10"/>
        <v>0..1</v>
      </c>
      <c r="BA6" s="2" t="str">
        <f t="shared" si="10"/>
        <v>/rsm:CrossIndustryInvoice
/rsm:ExchangedDocumentContext
/ram:BusinessProcessSpecifiedDocumentContextParameter</v>
      </c>
      <c r="BB6" s="75" t="str">
        <f t="shared" si="10"/>
        <v>/rsm:CrossIndustryInvoice/rsm:ExchangedDocumentContext/ram:BusinessProcessSpecifiedDocumentContextParameter</v>
      </c>
      <c r="BC6" s="66" t="str">
        <f t="shared" ref="BC6:BG33" si="18">IF(S6="","",S6)</f>
        <v/>
      </c>
      <c r="BD6" s="68" t="str">
        <f t="shared" si="18"/>
        <v/>
      </c>
      <c r="BE6" s="66" t="str">
        <f t="shared" si="18"/>
        <v>0..n</v>
      </c>
      <c r="BF6" s="66" t="str">
        <f t="shared" si="18"/>
        <v/>
      </c>
      <c r="BG6" s="249" t="str">
        <f t="shared" si="18"/>
        <v/>
      </c>
      <c r="BH6" s="7"/>
      <c r="BI6" s="636" t="str">
        <f t="shared" si="11"/>
        <v>X</v>
      </c>
      <c r="BJ6" s="68" t="str">
        <f t="shared" si="11"/>
        <v>X</v>
      </c>
      <c r="BK6" s="68" t="str">
        <f t="shared" si="11"/>
        <v>X</v>
      </c>
      <c r="BL6" s="68" t="str">
        <f t="shared" si="11"/>
        <v>X</v>
      </c>
      <c r="BM6" s="68" t="str">
        <f t="shared" si="11"/>
        <v>X</v>
      </c>
      <c r="BN6" s="68" t="str">
        <f t="shared" si="11"/>
        <v>X</v>
      </c>
      <c r="BO6" s="637" t="str">
        <f t="shared" si="11"/>
        <v>X</v>
      </c>
      <c r="BP6" s="7"/>
      <c r="BQ6" s="68" t="str">
        <f t="shared" si="12"/>
        <v>MINIMUM</v>
      </c>
      <c r="BR6" s="68" t="str">
        <f t="shared" si="12"/>
        <v>MINIMUM</v>
      </c>
      <c r="BS6" s="15"/>
      <c r="BT6" s="57" t="s">
        <v>18642</v>
      </c>
    </row>
    <row r="7" spans="1:72" s="11" customFormat="1" ht="96" x14ac:dyDescent="0.2">
      <c r="A7" s="45" t="str">
        <f t="shared" si="13"/>
        <v>YES</v>
      </c>
      <c r="B7" s="76"/>
      <c r="C7" s="45"/>
      <c r="D7" s="71" t="s">
        <v>30</v>
      </c>
      <c r="E7" s="72" t="s">
        <v>65</v>
      </c>
      <c r="F7" s="283" t="s">
        <v>65</v>
      </c>
      <c r="G7" s="66">
        <f t="shared" si="2"/>
        <v>3</v>
      </c>
      <c r="H7" s="66" t="s">
        <v>42</v>
      </c>
      <c r="I7" s="64" t="s">
        <v>66</v>
      </c>
      <c r="J7" s="64" t="s">
        <v>67</v>
      </c>
      <c r="K7" s="65" t="s">
        <v>17187</v>
      </c>
      <c r="L7" s="65" t="s">
        <v>69</v>
      </c>
      <c r="M7" s="65" t="s">
        <v>35</v>
      </c>
      <c r="N7" s="64" t="s">
        <v>70</v>
      </c>
      <c r="O7" s="66" t="s">
        <v>32</v>
      </c>
      <c r="P7" s="66" t="str">
        <f t="shared" si="14"/>
        <v>1..1</v>
      </c>
      <c r="Q7" s="2" t="s">
        <v>71</v>
      </c>
      <c r="R7" s="75" t="s">
        <v>72</v>
      </c>
      <c r="S7" s="66" t="s">
        <v>73</v>
      </c>
      <c r="T7" s="68" t="str">
        <f t="shared" si="15"/>
        <v>E</v>
      </c>
      <c r="U7" s="66" t="s">
        <v>42</v>
      </c>
      <c r="V7" s="66" t="s">
        <v>35</v>
      </c>
      <c r="W7" s="249" t="s">
        <v>35</v>
      </c>
      <c r="X7" s="38"/>
      <c r="Y7" s="636" t="str">
        <f t="shared" si="3"/>
        <v>X</v>
      </c>
      <c r="Z7" s="68" t="str">
        <f t="shared" si="4"/>
        <v>X</v>
      </c>
      <c r="AA7" s="68" t="str">
        <f t="shared" si="4"/>
        <v>X</v>
      </c>
      <c r="AB7" s="68" t="str">
        <f t="shared" si="4"/>
        <v>X</v>
      </c>
      <c r="AC7" s="68" t="str">
        <f t="shared" si="4"/>
        <v>X</v>
      </c>
      <c r="AD7" s="68" t="str">
        <f t="shared" si="4"/>
        <v>X</v>
      </c>
      <c r="AE7" s="637" t="str">
        <f t="shared" si="4"/>
        <v>X</v>
      </c>
      <c r="AF7" s="38"/>
      <c r="AG7" s="68" t="s">
        <v>39</v>
      </c>
      <c r="AH7" s="68" t="s">
        <v>39</v>
      </c>
      <c r="AI7" s="38"/>
      <c r="AJ7" s="13" t="str">
        <f t="shared" si="5"/>
        <v>/rsm:CrossIndustryInvoice/rsm:ExchangedDocumentContext/ram:BusinessProcessSpecifiedDocumentContextParameter</v>
      </c>
      <c r="AK7" s="13" t="str">
        <f t="shared" si="6"/>
        <v>/ram:ID</v>
      </c>
      <c r="AL7" s="14">
        <f>COUNTIFS(R$4:R7,AJ7)</f>
        <v>1</v>
      </c>
      <c r="AM7" s="59"/>
      <c r="AN7" s="71" t="str">
        <f t="shared" si="16"/>
        <v>EDC</v>
      </c>
      <c r="AO7" s="72" t="str">
        <f t="shared" si="7"/>
        <v>BT-23</v>
      </c>
      <c r="AP7" s="283" t="str">
        <f t="shared" si="17"/>
        <v>BT-23</v>
      </c>
      <c r="AQ7" s="66">
        <f t="shared" si="8"/>
        <v>3</v>
      </c>
      <c r="AR7" s="66" t="str">
        <f t="shared" si="9"/>
        <v>0..1</v>
      </c>
      <c r="AS7" s="64" t="s">
        <v>74</v>
      </c>
      <c r="AT7" s="64" t="s">
        <v>75</v>
      </c>
      <c r="AU7" s="65" t="s">
        <v>76</v>
      </c>
      <c r="AV7" s="65" t="s">
        <v>77</v>
      </c>
      <c r="AW7" s="65" t="s">
        <v>35</v>
      </c>
      <c r="AX7" s="64" t="s">
        <v>78</v>
      </c>
      <c r="AY7" s="66" t="str">
        <f t="shared" si="10"/>
        <v>1..1</v>
      </c>
      <c r="AZ7" s="66" t="str">
        <f t="shared" si="10"/>
        <v>1..1</v>
      </c>
      <c r="BA7" s="2" t="str">
        <f t="shared" si="10"/>
        <v>/rsm:CrossIndustryInvoice
/rsm:ExchangedDocumentContext
/ram:BusinessProcessSpecifiedDocumentContextParameter
/ram:ID</v>
      </c>
      <c r="BB7" s="75" t="str">
        <f t="shared" si="10"/>
        <v>/rsm:CrossIndustryInvoice/rsm:ExchangedDocumentContext/ram:BusinessProcessSpecifiedDocumentContextParameter/ram:ID</v>
      </c>
      <c r="BC7" s="66" t="str">
        <f t="shared" si="18"/>
        <v>T</v>
      </c>
      <c r="BD7" s="68" t="str">
        <f t="shared" si="18"/>
        <v>E</v>
      </c>
      <c r="BE7" s="66" t="str">
        <f t="shared" si="18"/>
        <v>0..1</v>
      </c>
      <c r="BF7" s="66" t="str">
        <f t="shared" si="18"/>
        <v/>
      </c>
      <c r="BG7" s="249" t="str">
        <f t="shared" si="18"/>
        <v/>
      </c>
      <c r="BH7" s="7"/>
      <c r="BI7" s="636" t="str">
        <f t="shared" si="11"/>
        <v>X</v>
      </c>
      <c r="BJ7" s="68" t="str">
        <f t="shared" si="11"/>
        <v>X</v>
      </c>
      <c r="BK7" s="68" t="str">
        <f t="shared" si="11"/>
        <v>X</v>
      </c>
      <c r="BL7" s="68" t="str">
        <f t="shared" si="11"/>
        <v>X</v>
      </c>
      <c r="BM7" s="68" t="str">
        <f t="shared" si="11"/>
        <v>X</v>
      </c>
      <c r="BN7" s="68" t="str">
        <f t="shared" si="11"/>
        <v>X</v>
      </c>
      <c r="BO7" s="637" t="str">
        <f t="shared" si="11"/>
        <v>X</v>
      </c>
      <c r="BP7" s="7"/>
      <c r="BQ7" s="68" t="str">
        <f t="shared" si="12"/>
        <v>MINIMUM</v>
      </c>
      <c r="BR7" s="68" t="str">
        <f t="shared" si="12"/>
        <v>MINIMUM</v>
      </c>
      <c r="BS7" s="15"/>
      <c r="BT7" s="57" t="s">
        <v>18642</v>
      </c>
    </row>
    <row r="8" spans="1:72" s="11" customFormat="1" ht="96" x14ac:dyDescent="0.2">
      <c r="A8" s="45" t="str">
        <f t="shared" si="13"/>
        <v>NO</v>
      </c>
      <c r="B8" s="45"/>
      <c r="C8" s="45"/>
      <c r="D8" s="71" t="s">
        <v>30</v>
      </c>
      <c r="E8" s="77" t="s">
        <v>79</v>
      </c>
      <c r="F8" s="284"/>
      <c r="G8" s="73">
        <f t="shared" si="2"/>
        <v>2</v>
      </c>
      <c r="H8" s="73" t="s">
        <v>32</v>
      </c>
      <c r="I8" s="74" t="s">
        <v>80</v>
      </c>
      <c r="J8" s="64"/>
      <c r="K8" s="65"/>
      <c r="L8" s="65"/>
      <c r="M8" s="65"/>
      <c r="N8" s="64"/>
      <c r="O8" s="66" t="s">
        <v>32</v>
      </c>
      <c r="P8" s="66" t="str">
        <f t="shared" si="14"/>
        <v>1..1</v>
      </c>
      <c r="Q8" s="2" t="s">
        <v>81</v>
      </c>
      <c r="R8" s="75" t="s">
        <v>82</v>
      </c>
      <c r="S8" s="66"/>
      <c r="T8" s="68" t="str">
        <f t="shared" si="15"/>
        <v/>
      </c>
      <c r="U8" s="66" t="s">
        <v>62</v>
      </c>
      <c r="V8" s="66"/>
      <c r="W8" s="249"/>
      <c r="X8" s="38"/>
      <c r="Y8" s="636" t="str">
        <f t="shared" si="3"/>
        <v>X</v>
      </c>
      <c r="Z8" s="68" t="str">
        <f t="shared" si="4"/>
        <v>X</v>
      </c>
      <c r="AA8" s="68" t="str">
        <f t="shared" si="4"/>
        <v>X</v>
      </c>
      <c r="AB8" s="68" t="str">
        <f t="shared" si="4"/>
        <v>X</v>
      </c>
      <c r="AC8" s="68" t="str">
        <f t="shared" si="4"/>
        <v>X</v>
      </c>
      <c r="AD8" s="68" t="str">
        <f t="shared" si="4"/>
        <v>X</v>
      </c>
      <c r="AE8" s="637" t="str">
        <f t="shared" si="4"/>
        <v>X</v>
      </c>
      <c r="AF8" s="38"/>
      <c r="AG8" s="68" t="s">
        <v>39</v>
      </c>
      <c r="AH8" s="68" t="s">
        <v>39</v>
      </c>
      <c r="AI8" s="38"/>
      <c r="AJ8" s="13" t="str">
        <f t="shared" si="5"/>
        <v>/rsm:CrossIndustryInvoice/rsm:ExchangedDocumentContext</v>
      </c>
      <c r="AK8" s="13" t="str">
        <f t="shared" si="6"/>
        <v>/ram:GuidelineSpecifiedDocumentContextParameter</v>
      </c>
      <c r="AL8" s="14">
        <f>COUNTIFS(R$4:R8,AJ8)</f>
        <v>1</v>
      </c>
      <c r="AM8" s="59"/>
      <c r="AN8" s="71" t="str">
        <f t="shared" si="16"/>
        <v>EDC</v>
      </c>
      <c r="AO8" s="77" t="str">
        <f t="shared" si="7"/>
        <v>BT-24-00</v>
      </c>
      <c r="AP8" s="284" t="str">
        <f t="shared" si="17"/>
        <v/>
      </c>
      <c r="AQ8" s="73">
        <f t="shared" si="8"/>
        <v>2</v>
      </c>
      <c r="AR8" s="73" t="str">
        <f t="shared" si="9"/>
        <v>1..1</v>
      </c>
      <c r="AS8" s="74" t="s">
        <v>83</v>
      </c>
      <c r="AT8" s="64"/>
      <c r="AU8" s="65"/>
      <c r="AV8" s="65"/>
      <c r="AW8" s="65" t="s">
        <v>35</v>
      </c>
      <c r="AX8" s="64"/>
      <c r="AY8" s="66" t="str">
        <f t="shared" si="10"/>
        <v>1..1</v>
      </c>
      <c r="AZ8" s="66" t="str">
        <f t="shared" si="10"/>
        <v>1..1</v>
      </c>
      <c r="BA8" s="2" t="str">
        <f t="shared" si="10"/>
        <v>/rsm:CrossIndustryInvoice
/rsm:ExchangedDocumentContext
/ram:GuidelineSpecifiedDocumentContextParameter</v>
      </c>
      <c r="BB8" s="75" t="str">
        <f t="shared" si="10"/>
        <v>/rsm:CrossIndustryInvoice/rsm:ExchangedDocumentContext/ram:GuidelineSpecifiedDocumentContextParameter</v>
      </c>
      <c r="BC8" s="66" t="str">
        <f t="shared" si="18"/>
        <v/>
      </c>
      <c r="BD8" s="68" t="str">
        <f t="shared" si="18"/>
        <v/>
      </c>
      <c r="BE8" s="66" t="str">
        <f t="shared" si="18"/>
        <v>0..n</v>
      </c>
      <c r="BF8" s="66" t="str">
        <f t="shared" si="18"/>
        <v/>
      </c>
      <c r="BG8" s="249" t="str">
        <f t="shared" si="18"/>
        <v/>
      </c>
      <c r="BH8" s="7"/>
      <c r="BI8" s="636" t="str">
        <f t="shared" si="11"/>
        <v>X</v>
      </c>
      <c r="BJ8" s="68" t="str">
        <f t="shared" si="11"/>
        <v>X</v>
      </c>
      <c r="BK8" s="68" t="str">
        <f t="shared" si="11"/>
        <v>X</v>
      </c>
      <c r="BL8" s="68" t="str">
        <f t="shared" si="11"/>
        <v>X</v>
      </c>
      <c r="BM8" s="68" t="str">
        <f t="shared" si="11"/>
        <v>X</v>
      </c>
      <c r="BN8" s="68" t="str">
        <f t="shared" si="11"/>
        <v>X</v>
      </c>
      <c r="BO8" s="637" t="str">
        <f t="shared" si="11"/>
        <v>X</v>
      </c>
      <c r="BP8" s="7"/>
      <c r="BQ8" s="68" t="str">
        <f t="shared" si="12"/>
        <v>MINIMUM</v>
      </c>
      <c r="BR8" s="68" t="str">
        <f t="shared" si="12"/>
        <v>MINIMUM</v>
      </c>
      <c r="BS8" s="15"/>
      <c r="BT8" s="57" t="s">
        <v>18642</v>
      </c>
    </row>
    <row r="9" spans="1:72" s="11" customFormat="1" ht="105" x14ac:dyDescent="0.2">
      <c r="A9" s="45" t="str">
        <f t="shared" si="13"/>
        <v>YES</v>
      </c>
      <c r="B9" s="45"/>
      <c r="C9" s="45"/>
      <c r="D9" s="71" t="s">
        <v>30</v>
      </c>
      <c r="E9" s="77" t="s">
        <v>84</v>
      </c>
      <c r="F9" s="284" t="s">
        <v>84</v>
      </c>
      <c r="G9" s="66">
        <f t="shared" si="2"/>
        <v>3</v>
      </c>
      <c r="H9" s="66" t="s">
        <v>32</v>
      </c>
      <c r="I9" s="64" t="s">
        <v>85</v>
      </c>
      <c r="J9" s="64" t="s">
        <v>86</v>
      </c>
      <c r="K9" s="65" t="s">
        <v>17186</v>
      </c>
      <c r="L9" s="65" t="s">
        <v>88</v>
      </c>
      <c r="M9" s="65" t="s">
        <v>89</v>
      </c>
      <c r="N9" s="64" t="s">
        <v>90</v>
      </c>
      <c r="O9" s="66" t="s">
        <v>32</v>
      </c>
      <c r="P9" s="66" t="str">
        <f t="shared" si="14"/>
        <v>1..1</v>
      </c>
      <c r="Q9" s="2" t="s">
        <v>91</v>
      </c>
      <c r="R9" s="75" t="s">
        <v>92</v>
      </c>
      <c r="S9" s="66" t="s">
        <v>55</v>
      </c>
      <c r="T9" s="68" t="str">
        <f t="shared" si="15"/>
        <v>E</v>
      </c>
      <c r="U9" s="66" t="s">
        <v>42</v>
      </c>
      <c r="V9" s="66" t="s">
        <v>93</v>
      </c>
      <c r="W9" s="249" t="s">
        <v>35</v>
      </c>
      <c r="X9" s="38"/>
      <c r="Y9" s="636" t="str">
        <f t="shared" si="3"/>
        <v>X</v>
      </c>
      <c r="Z9" s="68" t="str">
        <f t="shared" si="4"/>
        <v>X</v>
      </c>
      <c r="AA9" s="68" t="str">
        <f t="shared" si="4"/>
        <v>X</v>
      </c>
      <c r="AB9" s="68" t="str">
        <f t="shared" si="4"/>
        <v>X</v>
      </c>
      <c r="AC9" s="68" t="str">
        <f t="shared" si="4"/>
        <v>X</v>
      </c>
      <c r="AD9" s="68" t="str">
        <f t="shared" si="4"/>
        <v>X</v>
      </c>
      <c r="AE9" s="637" t="str">
        <f t="shared" si="4"/>
        <v>X</v>
      </c>
      <c r="AF9" s="38"/>
      <c r="AG9" s="68" t="s">
        <v>39</v>
      </c>
      <c r="AH9" s="68" t="s">
        <v>39</v>
      </c>
      <c r="AI9" s="38"/>
      <c r="AJ9" s="13" t="str">
        <f t="shared" si="5"/>
        <v>/rsm:CrossIndustryInvoice/rsm:ExchangedDocumentContext/ram:GuidelineSpecifiedDocumentContextParameter</v>
      </c>
      <c r="AK9" s="13" t="str">
        <f t="shared" si="6"/>
        <v>/ram:ID</v>
      </c>
      <c r="AL9" s="14">
        <f>COUNTIFS(R$4:R9,AJ9)</f>
        <v>1</v>
      </c>
      <c r="AM9" s="59"/>
      <c r="AN9" s="71" t="str">
        <f t="shared" si="16"/>
        <v>EDC</v>
      </c>
      <c r="AO9" s="77" t="str">
        <f t="shared" si="7"/>
        <v>BT-24</v>
      </c>
      <c r="AP9" s="284" t="str">
        <f t="shared" si="17"/>
        <v>BT-24</v>
      </c>
      <c r="AQ9" s="66">
        <f t="shared" si="8"/>
        <v>3</v>
      </c>
      <c r="AR9" s="66" t="str">
        <f t="shared" si="9"/>
        <v>1..1</v>
      </c>
      <c r="AS9" s="64" t="s">
        <v>94</v>
      </c>
      <c r="AT9" s="64" t="s">
        <v>95</v>
      </c>
      <c r="AU9" s="65" t="s">
        <v>96</v>
      </c>
      <c r="AV9" s="65" t="s">
        <v>97</v>
      </c>
      <c r="AW9" s="65" t="s">
        <v>98</v>
      </c>
      <c r="AX9" s="64" t="s">
        <v>99</v>
      </c>
      <c r="AY9" s="66" t="str">
        <f t="shared" si="10"/>
        <v>1..1</v>
      </c>
      <c r="AZ9" s="66" t="str">
        <f t="shared" si="10"/>
        <v>1..1</v>
      </c>
      <c r="BA9" s="2" t="str">
        <f t="shared" si="10"/>
        <v>/rsm:CrossIndustryInvoice
/rsm:ExchangedDocumentContext
/ram:GuidelineSpecifiedDocumentContextParameter
/ram:ID</v>
      </c>
      <c r="BB9" s="75" t="str">
        <f t="shared" si="10"/>
        <v>/rsm:CrossIndustryInvoice/rsm:ExchangedDocumentContext/ram:GuidelineSpecifiedDocumentContextParameter/ram:ID</v>
      </c>
      <c r="BC9" s="66" t="str">
        <f t="shared" si="18"/>
        <v>I</v>
      </c>
      <c r="BD9" s="68" t="str">
        <f t="shared" si="18"/>
        <v>E</v>
      </c>
      <c r="BE9" s="66" t="str">
        <f t="shared" si="18"/>
        <v>0..1</v>
      </c>
      <c r="BF9" s="66" t="str">
        <f t="shared" si="18"/>
        <v>CAR-2, CAR-3</v>
      </c>
      <c r="BG9" s="249" t="str">
        <f t="shared" si="18"/>
        <v/>
      </c>
      <c r="BH9" s="7"/>
      <c r="BI9" s="636" t="str">
        <f t="shared" si="11"/>
        <v>X</v>
      </c>
      <c r="BJ9" s="68" t="str">
        <f t="shared" si="11"/>
        <v>X</v>
      </c>
      <c r="BK9" s="68" t="str">
        <f t="shared" si="11"/>
        <v>X</v>
      </c>
      <c r="BL9" s="68" t="str">
        <f t="shared" si="11"/>
        <v>X</v>
      </c>
      <c r="BM9" s="68" t="str">
        <f t="shared" si="11"/>
        <v>X</v>
      </c>
      <c r="BN9" s="68" t="str">
        <f t="shared" si="11"/>
        <v>X</v>
      </c>
      <c r="BO9" s="637" t="str">
        <f t="shared" si="11"/>
        <v>X</v>
      </c>
      <c r="BP9" s="7"/>
      <c r="BQ9" s="68" t="str">
        <f t="shared" si="12"/>
        <v>MINIMUM</v>
      </c>
      <c r="BR9" s="68" t="str">
        <f t="shared" si="12"/>
        <v>MINIMUM</v>
      </c>
      <c r="BS9" s="15"/>
      <c r="BT9" s="57" t="s">
        <v>18642</v>
      </c>
    </row>
    <row r="10" spans="1:72" s="11" customFormat="1" ht="96" x14ac:dyDescent="0.2">
      <c r="A10" s="45" t="str">
        <f t="shared" si="13"/>
        <v>NO</v>
      </c>
      <c r="B10" s="45"/>
      <c r="C10" s="45"/>
      <c r="D10" s="78" t="s">
        <v>30</v>
      </c>
      <c r="E10" s="79" t="s">
        <v>100</v>
      </c>
      <c r="F10" s="285"/>
      <c r="G10" s="80">
        <f t="shared" si="2"/>
        <v>1</v>
      </c>
      <c r="H10" s="80" t="s">
        <v>32</v>
      </c>
      <c r="I10" s="50" t="s">
        <v>101</v>
      </c>
      <c r="J10" s="50"/>
      <c r="K10" s="51"/>
      <c r="L10" s="51"/>
      <c r="M10" s="51"/>
      <c r="N10" s="50"/>
      <c r="O10" s="80" t="s">
        <v>32</v>
      </c>
      <c r="P10" s="80" t="str">
        <f t="shared" si="14"/>
        <v>1..1</v>
      </c>
      <c r="Q10" s="81" t="s">
        <v>102</v>
      </c>
      <c r="R10" s="82" t="s">
        <v>103</v>
      </c>
      <c r="S10" s="80"/>
      <c r="T10" s="49" t="str">
        <f t="shared" si="15"/>
        <v/>
      </c>
      <c r="U10" s="80" t="s">
        <v>32</v>
      </c>
      <c r="V10" s="80"/>
      <c r="W10" s="672"/>
      <c r="X10" s="38"/>
      <c r="Y10" s="638" t="str">
        <f t="shared" si="3"/>
        <v>X</v>
      </c>
      <c r="Z10" s="49" t="str">
        <f t="shared" si="4"/>
        <v>X</v>
      </c>
      <c r="AA10" s="49" t="str">
        <f t="shared" si="4"/>
        <v>X</v>
      </c>
      <c r="AB10" s="49" t="str">
        <f t="shared" si="4"/>
        <v>X</v>
      </c>
      <c r="AC10" s="49" t="str">
        <f t="shared" si="4"/>
        <v>X</v>
      </c>
      <c r="AD10" s="49" t="str">
        <f t="shared" si="4"/>
        <v>X</v>
      </c>
      <c r="AE10" s="639" t="str">
        <f t="shared" si="4"/>
        <v>X</v>
      </c>
      <c r="AF10" s="38"/>
      <c r="AG10" s="49" t="s">
        <v>39</v>
      </c>
      <c r="AH10" s="49" t="s">
        <v>39</v>
      </c>
      <c r="AI10" s="38"/>
      <c r="AJ10" s="13" t="str">
        <f t="shared" si="5"/>
        <v>/rsm:CrossIndustryInvoice</v>
      </c>
      <c r="AK10" s="13" t="str">
        <f t="shared" si="6"/>
        <v>/rsm:ExchangedDocument</v>
      </c>
      <c r="AL10" s="14">
        <f>COUNTIFS(R$4:R10,AJ10)</f>
        <v>0</v>
      </c>
      <c r="AM10" s="59"/>
      <c r="AN10" s="78" t="str">
        <f t="shared" si="16"/>
        <v>EDC</v>
      </c>
      <c r="AO10" s="79" t="str">
        <f t="shared" si="7"/>
        <v>BT-1-00</v>
      </c>
      <c r="AP10" s="285" t="str">
        <f t="shared" si="17"/>
        <v/>
      </c>
      <c r="AQ10" s="80">
        <f t="shared" si="8"/>
        <v>1</v>
      </c>
      <c r="AR10" s="80" t="str">
        <f t="shared" si="9"/>
        <v>1..1</v>
      </c>
      <c r="AS10" s="50" t="s">
        <v>101</v>
      </c>
      <c r="AT10" s="50" t="s">
        <v>18157</v>
      </c>
      <c r="AU10" s="51"/>
      <c r="AV10" s="51"/>
      <c r="AW10" s="51" t="s">
        <v>35</v>
      </c>
      <c r="AX10" s="50"/>
      <c r="AY10" s="80" t="str">
        <f t="shared" si="10"/>
        <v>1..1</v>
      </c>
      <c r="AZ10" s="80" t="str">
        <f t="shared" si="10"/>
        <v>1..1</v>
      </c>
      <c r="BA10" s="81" t="str">
        <f t="shared" si="10"/>
        <v>/rsm:CrossIndustryInvoice
/rsm:ExchangedDocument</v>
      </c>
      <c r="BB10" s="82" t="str">
        <f t="shared" si="10"/>
        <v>/rsm:CrossIndustryInvoice/rsm:ExchangedDocument</v>
      </c>
      <c r="BC10" s="80" t="str">
        <f t="shared" si="18"/>
        <v/>
      </c>
      <c r="BD10" s="49" t="str">
        <f t="shared" si="18"/>
        <v/>
      </c>
      <c r="BE10" s="80" t="str">
        <f t="shared" si="18"/>
        <v>1..1</v>
      </c>
      <c r="BF10" s="80" t="str">
        <f t="shared" si="18"/>
        <v/>
      </c>
      <c r="BG10" s="672" t="str">
        <f t="shared" si="18"/>
        <v/>
      </c>
      <c r="BH10" s="7"/>
      <c r="BI10" s="638" t="str">
        <f t="shared" si="11"/>
        <v>X</v>
      </c>
      <c r="BJ10" s="49" t="str">
        <f t="shared" si="11"/>
        <v>X</v>
      </c>
      <c r="BK10" s="49" t="str">
        <f t="shared" si="11"/>
        <v>X</v>
      </c>
      <c r="BL10" s="49" t="str">
        <f t="shared" si="11"/>
        <v>X</v>
      </c>
      <c r="BM10" s="49" t="str">
        <f t="shared" si="11"/>
        <v>X</v>
      </c>
      <c r="BN10" s="49" t="str">
        <f t="shared" si="11"/>
        <v>X</v>
      </c>
      <c r="BO10" s="639" t="str">
        <f t="shared" si="11"/>
        <v>X</v>
      </c>
      <c r="BP10" s="7"/>
      <c r="BQ10" s="49" t="str">
        <f t="shared" si="12"/>
        <v>MINIMUM</v>
      </c>
      <c r="BR10" s="49" t="str">
        <f t="shared" si="12"/>
        <v>MINIMUM</v>
      </c>
      <c r="BS10" s="15"/>
      <c r="BT10" s="57" t="s">
        <v>18642</v>
      </c>
    </row>
    <row r="11" spans="1:72" s="11" customFormat="1" ht="96" x14ac:dyDescent="0.2">
      <c r="A11" s="45" t="str">
        <f t="shared" si="13"/>
        <v>YES</v>
      </c>
      <c r="B11" s="45"/>
      <c r="C11" s="45"/>
      <c r="D11" s="84" t="s">
        <v>30</v>
      </c>
      <c r="E11" s="85" t="s">
        <v>104</v>
      </c>
      <c r="F11" s="286" t="s">
        <v>104</v>
      </c>
      <c r="G11" s="66">
        <f t="shared" si="2"/>
        <v>2</v>
      </c>
      <c r="H11" s="66" t="s">
        <v>32</v>
      </c>
      <c r="I11" s="64" t="s">
        <v>105</v>
      </c>
      <c r="J11" s="64" t="s">
        <v>106</v>
      </c>
      <c r="K11" s="65" t="s">
        <v>17185</v>
      </c>
      <c r="L11" s="65" t="s">
        <v>108</v>
      </c>
      <c r="M11" s="65" t="s">
        <v>109</v>
      </c>
      <c r="N11" s="64" t="s">
        <v>90</v>
      </c>
      <c r="O11" s="66" t="s">
        <v>32</v>
      </c>
      <c r="P11" s="66" t="str">
        <f t="shared" si="14"/>
        <v>1..1</v>
      </c>
      <c r="Q11" s="2" t="s">
        <v>110</v>
      </c>
      <c r="R11" s="75" t="s">
        <v>111</v>
      </c>
      <c r="S11" s="66" t="s">
        <v>55</v>
      </c>
      <c r="T11" s="68" t="str">
        <f t="shared" si="15"/>
        <v>E</v>
      </c>
      <c r="U11" s="66" t="s">
        <v>42</v>
      </c>
      <c r="V11" s="66" t="s">
        <v>35</v>
      </c>
      <c r="W11" s="249" t="s">
        <v>35</v>
      </c>
      <c r="X11" s="38"/>
      <c r="Y11" s="636" t="str">
        <f t="shared" si="3"/>
        <v>X</v>
      </c>
      <c r="Z11" s="68" t="str">
        <f t="shared" si="4"/>
        <v>X</v>
      </c>
      <c r="AA11" s="68" t="str">
        <f t="shared" si="4"/>
        <v>X</v>
      </c>
      <c r="AB11" s="68" t="str">
        <f t="shared" si="4"/>
        <v>X</v>
      </c>
      <c r="AC11" s="68" t="str">
        <f t="shared" si="4"/>
        <v>X</v>
      </c>
      <c r="AD11" s="68" t="str">
        <f t="shared" si="4"/>
        <v>X</v>
      </c>
      <c r="AE11" s="637" t="str">
        <f t="shared" si="4"/>
        <v>X</v>
      </c>
      <c r="AF11" s="38"/>
      <c r="AG11" s="68" t="s">
        <v>39</v>
      </c>
      <c r="AH11" s="68" t="s">
        <v>39</v>
      </c>
      <c r="AI11" s="38"/>
      <c r="AJ11" s="13" t="str">
        <f t="shared" si="5"/>
        <v>/rsm:CrossIndustryInvoice/rsm:ExchangedDocument</v>
      </c>
      <c r="AK11" s="13" t="str">
        <f t="shared" si="6"/>
        <v>/ram:ID</v>
      </c>
      <c r="AL11" s="14">
        <f>COUNTIFS(R$4:R11,AJ11)</f>
        <v>1</v>
      </c>
      <c r="AM11" s="59"/>
      <c r="AN11" s="84" t="str">
        <f t="shared" si="16"/>
        <v>EDC</v>
      </c>
      <c r="AO11" s="85" t="str">
        <f t="shared" si="7"/>
        <v>BT-1</v>
      </c>
      <c r="AP11" s="286" t="str">
        <f t="shared" si="17"/>
        <v>BT-1</v>
      </c>
      <c r="AQ11" s="66">
        <f t="shared" si="8"/>
        <v>2</v>
      </c>
      <c r="AR11" s="66" t="str">
        <f t="shared" si="9"/>
        <v>1..1</v>
      </c>
      <c r="AS11" s="64" t="s">
        <v>112</v>
      </c>
      <c r="AT11" s="64" t="s">
        <v>113</v>
      </c>
      <c r="AU11" s="65" t="s">
        <v>114</v>
      </c>
      <c r="AV11" s="65" t="s">
        <v>115</v>
      </c>
      <c r="AW11" s="65" t="s">
        <v>116</v>
      </c>
      <c r="AX11" s="64" t="s">
        <v>99</v>
      </c>
      <c r="AY11" s="66" t="str">
        <f t="shared" si="10"/>
        <v>1..1</v>
      </c>
      <c r="AZ11" s="66" t="str">
        <f t="shared" si="10"/>
        <v>1..1</v>
      </c>
      <c r="BA11" s="2" t="str">
        <f t="shared" si="10"/>
        <v>/rsm:CrossIndustryInvoice
/rsm:ExchangedDocument
/ram:ID</v>
      </c>
      <c r="BB11" s="75" t="str">
        <f t="shared" si="10"/>
        <v>/rsm:CrossIndustryInvoice/rsm:ExchangedDocument/ram:ID</v>
      </c>
      <c r="BC11" s="66" t="str">
        <f t="shared" si="18"/>
        <v>I</v>
      </c>
      <c r="BD11" s="68" t="str">
        <f t="shared" si="18"/>
        <v>E</v>
      </c>
      <c r="BE11" s="66" t="str">
        <f t="shared" si="18"/>
        <v>0..1</v>
      </c>
      <c r="BF11" s="66" t="str">
        <f t="shared" si="18"/>
        <v/>
      </c>
      <c r="BG11" s="249" t="str">
        <f t="shared" si="18"/>
        <v/>
      </c>
      <c r="BH11" s="7"/>
      <c r="BI11" s="636" t="str">
        <f t="shared" si="11"/>
        <v>X</v>
      </c>
      <c r="BJ11" s="68" t="str">
        <f t="shared" si="11"/>
        <v>X</v>
      </c>
      <c r="BK11" s="68" t="str">
        <f t="shared" si="11"/>
        <v>X</v>
      </c>
      <c r="BL11" s="68" t="str">
        <f t="shared" si="11"/>
        <v>X</v>
      </c>
      <c r="BM11" s="68" t="str">
        <f t="shared" si="11"/>
        <v>X</v>
      </c>
      <c r="BN11" s="68" t="str">
        <f t="shared" si="11"/>
        <v>X</v>
      </c>
      <c r="BO11" s="637" t="str">
        <f t="shared" si="11"/>
        <v>X</v>
      </c>
      <c r="BP11" s="7"/>
      <c r="BQ11" s="68" t="str">
        <f t="shared" si="12"/>
        <v>MINIMUM</v>
      </c>
      <c r="BR11" s="68" t="str">
        <f t="shared" si="12"/>
        <v>MINIMUM</v>
      </c>
      <c r="BS11" s="15"/>
      <c r="BT11" s="57" t="s">
        <v>18642</v>
      </c>
    </row>
    <row r="12" spans="1:72" s="11" customFormat="1" ht="150" x14ac:dyDescent="0.2">
      <c r="A12" s="45" t="str">
        <f t="shared" si="13"/>
        <v>YES</v>
      </c>
      <c r="B12" s="45"/>
      <c r="C12" s="45"/>
      <c r="D12" s="84" t="s">
        <v>30</v>
      </c>
      <c r="E12" s="85" t="s">
        <v>122</v>
      </c>
      <c r="F12" s="286" t="s">
        <v>122</v>
      </c>
      <c r="G12" s="66">
        <f t="shared" si="2"/>
        <v>2</v>
      </c>
      <c r="H12" s="66" t="s">
        <v>32</v>
      </c>
      <c r="I12" s="64" t="s">
        <v>123</v>
      </c>
      <c r="J12" s="64" t="s">
        <v>124</v>
      </c>
      <c r="K12" s="65" t="s">
        <v>17184</v>
      </c>
      <c r="L12" s="65" t="s">
        <v>126</v>
      </c>
      <c r="M12" s="65" t="s">
        <v>127</v>
      </c>
      <c r="N12" s="64" t="s">
        <v>128</v>
      </c>
      <c r="O12" s="66" t="s">
        <v>32</v>
      </c>
      <c r="P12" s="66" t="str">
        <f t="shared" si="14"/>
        <v>1..1</v>
      </c>
      <c r="Q12" s="2" t="s">
        <v>129</v>
      </c>
      <c r="R12" s="75" t="s">
        <v>130</v>
      </c>
      <c r="S12" s="66" t="s">
        <v>131</v>
      </c>
      <c r="T12" s="68" t="str">
        <f t="shared" si="15"/>
        <v>E</v>
      </c>
      <c r="U12" s="66" t="s">
        <v>42</v>
      </c>
      <c r="V12" s="66" t="s">
        <v>132</v>
      </c>
      <c r="W12" s="249" t="s">
        <v>35</v>
      </c>
      <c r="X12" s="38"/>
      <c r="Y12" s="636" t="str">
        <f t="shared" si="3"/>
        <v>X</v>
      </c>
      <c r="Z12" s="68" t="str">
        <f t="shared" si="4"/>
        <v>X</v>
      </c>
      <c r="AA12" s="68" t="str">
        <f t="shared" si="4"/>
        <v>X</v>
      </c>
      <c r="AB12" s="68" t="str">
        <f t="shared" si="4"/>
        <v>X</v>
      </c>
      <c r="AC12" s="68" t="str">
        <f t="shared" si="4"/>
        <v>X</v>
      </c>
      <c r="AD12" s="68" t="str">
        <f t="shared" si="4"/>
        <v>X</v>
      </c>
      <c r="AE12" s="637" t="str">
        <f t="shared" si="4"/>
        <v>X</v>
      </c>
      <c r="AF12" s="38"/>
      <c r="AG12" s="68" t="s">
        <v>39</v>
      </c>
      <c r="AH12" s="68" t="s">
        <v>39</v>
      </c>
      <c r="AI12" s="38"/>
      <c r="AJ12" s="13" t="str">
        <f t="shared" si="5"/>
        <v>/rsm:CrossIndustryInvoice/rsm:ExchangedDocument</v>
      </c>
      <c r="AK12" s="13" t="str">
        <f t="shared" si="6"/>
        <v>/ram:TypeCode</v>
      </c>
      <c r="AL12" s="14">
        <f>COUNTIFS(R$4:R12,AJ12)</f>
        <v>1</v>
      </c>
      <c r="AM12" s="59"/>
      <c r="AN12" s="84" t="str">
        <f t="shared" si="16"/>
        <v>EDC</v>
      </c>
      <c r="AO12" s="85" t="str">
        <f t="shared" si="7"/>
        <v>BT-3</v>
      </c>
      <c r="AP12" s="286" t="str">
        <f t="shared" si="17"/>
        <v>BT-3</v>
      </c>
      <c r="AQ12" s="66">
        <f t="shared" si="8"/>
        <v>2</v>
      </c>
      <c r="AR12" s="66" t="str">
        <f t="shared" si="9"/>
        <v>1..1</v>
      </c>
      <c r="AS12" s="64" t="s">
        <v>133</v>
      </c>
      <c r="AT12" s="64" t="s">
        <v>134</v>
      </c>
      <c r="AU12" s="65" t="s">
        <v>135</v>
      </c>
      <c r="AV12" s="65" t="s">
        <v>136</v>
      </c>
      <c r="AW12" s="65" t="s">
        <v>137</v>
      </c>
      <c r="AX12" s="64" t="s">
        <v>128</v>
      </c>
      <c r="AY12" s="66" t="str">
        <f t="shared" si="10"/>
        <v>1..1</v>
      </c>
      <c r="AZ12" s="66" t="str">
        <f t="shared" si="10"/>
        <v>1..1</v>
      </c>
      <c r="BA12" s="2" t="str">
        <f t="shared" si="10"/>
        <v>/rsm:CrossIndustryInvoice
/rsm:ExchangedDocument
/ram:TypeCode</v>
      </c>
      <c r="BB12" s="75" t="str">
        <f t="shared" si="10"/>
        <v>/rsm:CrossIndustryInvoice/rsm:ExchangedDocument/ram:TypeCode</v>
      </c>
      <c r="BC12" s="66" t="str">
        <f t="shared" si="18"/>
        <v>C</v>
      </c>
      <c r="BD12" s="68" t="str">
        <f t="shared" si="18"/>
        <v>E</v>
      </c>
      <c r="BE12" s="66" t="str">
        <f t="shared" si="18"/>
        <v>0..1</v>
      </c>
      <c r="BF12" s="66" t="str">
        <f t="shared" si="18"/>
        <v>CAR-2</v>
      </c>
      <c r="BG12" s="249" t="str">
        <f t="shared" si="18"/>
        <v/>
      </c>
      <c r="BH12" s="7"/>
      <c r="BI12" s="636" t="str">
        <f t="shared" si="11"/>
        <v>X</v>
      </c>
      <c r="BJ12" s="68" t="str">
        <f t="shared" si="11"/>
        <v>X</v>
      </c>
      <c r="BK12" s="68" t="str">
        <f t="shared" si="11"/>
        <v>X</v>
      </c>
      <c r="BL12" s="68" t="str">
        <f t="shared" si="11"/>
        <v>X</v>
      </c>
      <c r="BM12" s="68" t="str">
        <f t="shared" si="11"/>
        <v>X</v>
      </c>
      <c r="BN12" s="68" t="str">
        <f t="shared" si="11"/>
        <v>X</v>
      </c>
      <c r="BO12" s="637" t="str">
        <f t="shared" si="11"/>
        <v>X</v>
      </c>
      <c r="BP12" s="7"/>
      <c r="BQ12" s="68" t="str">
        <f t="shared" si="12"/>
        <v>MINIMUM</v>
      </c>
      <c r="BR12" s="68" t="str">
        <f t="shared" si="12"/>
        <v>MINIMUM</v>
      </c>
      <c r="BS12" s="15"/>
      <c r="BT12" s="57" t="s">
        <v>18642</v>
      </c>
    </row>
    <row r="13" spans="1:72" s="11" customFormat="1" ht="96" x14ac:dyDescent="0.2">
      <c r="A13" s="45" t="str">
        <f t="shared" si="13"/>
        <v>NO</v>
      </c>
      <c r="B13" s="45"/>
      <c r="C13" s="45"/>
      <c r="D13" s="78" t="s">
        <v>30</v>
      </c>
      <c r="E13" s="87" t="s">
        <v>138</v>
      </c>
      <c r="F13" s="287"/>
      <c r="G13" s="88">
        <f t="shared" si="2"/>
        <v>2</v>
      </c>
      <c r="H13" s="88" t="s">
        <v>32</v>
      </c>
      <c r="I13" s="89" t="s">
        <v>139</v>
      </c>
      <c r="J13" s="90" t="s">
        <v>145</v>
      </c>
      <c r="K13" s="91"/>
      <c r="L13" s="91"/>
      <c r="M13" s="91"/>
      <c r="N13" s="90" t="s">
        <v>148</v>
      </c>
      <c r="O13" s="88" t="s">
        <v>32</v>
      </c>
      <c r="P13" s="88" t="str">
        <f t="shared" si="14"/>
        <v>1..1</v>
      </c>
      <c r="Q13" s="92" t="s">
        <v>140</v>
      </c>
      <c r="R13" s="93" t="s">
        <v>141</v>
      </c>
      <c r="S13" s="88" t="s">
        <v>151</v>
      </c>
      <c r="T13" s="94" t="str">
        <f t="shared" si="15"/>
        <v/>
      </c>
      <c r="U13" s="88" t="s">
        <v>32</v>
      </c>
      <c r="V13" s="88"/>
      <c r="W13" s="673"/>
      <c r="X13" s="38"/>
      <c r="Y13" s="640" t="str">
        <f t="shared" si="3"/>
        <v>X</v>
      </c>
      <c r="Z13" s="94" t="str">
        <f t="shared" si="4"/>
        <v>X</v>
      </c>
      <c r="AA13" s="94" t="str">
        <f t="shared" si="4"/>
        <v>X</v>
      </c>
      <c r="AB13" s="94" t="str">
        <f t="shared" si="4"/>
        <v>X</v>
      </c>
      <c r="AC13" s="94" t="str">
        <f t="shared" si="4"/>
        <v>X</v>
      </c>
      <c r="AD13" s="94" t="str">
        <f t="shared" si="4"/>
        <v>X</v>
      </c>
      <c r="AE13" s="641" t="str">
        <f t="shared" si="4"/>
        <v>X</v>
      </c>
      <c r="AF13" s="38"/>
      <c r="AG13" s="94" t="s">
        <v>39</v>
      </c>
      <c r="AH13" s="94" t="s">
        <v>39</v>
      </c>
      <c r="AI13" s="38"/>
      <c r="AJ13" s="13" t="str">
        <f t="shared" si="5"/>
        <v>/rsm:CrossIndustryInvoice/rsm:ExchangedDocument</v>
      </c>
      <c r="AK13" s="13" t="str">
        <f t="shared" si="6"/>
        <v>/ram:IssueDateTime</v>
      </c>
      <c r="AL13" s="14">
        <f>COUNTIFS(R$4:R13,AJ13)</f>
        <v>1</v>
      </c>
      <c r="AM13" s="59"/>
      <c r="AN13" s="78" t="str">
        <f t="shared" si="16"/>
        <v>EDC</v>
      </c>
      <c r="AO13" s="87" t="str">
        <f t="shared" si="7"/>
        <v>BT-2-00</v>
      </c>
      <c r="AP13" s="287" t="str">
        <f t="shared" si="17"/>
        <v/>
      </c>
      <c r="AQ13" s="88">
        <f t="shared" si="8"/>
        <v>2</v>
      </c>
      <c r="AR13" s="88" t="str">
        <f t="shared" si="9"/>
        <v>1..1</v>
      </c>
      <c r="AS13" s="89" t="s">
        <v>142</v>
      </c>
      <c r="AT13" s="90"/>
      <c r="AU13" s="91"/>
      <c r="AV13" s="91"/>
      <c r="AW13" s="91" t="s">
        <v>35</v>
      </c>
      <c r="AX13" s="90" t="s">
        <v>148</v>
      </c>
      <c r="AY13" s="88" t="str">
        <f t="shared" si="10"/>
        <v>1..1</v>
      </c>
      <c r="AZ13" s="88" t="str">
        <f t="shared" si="10"/>
        <v>1..1</v>
      </c>
      <c r="BA13" s="92" t="str">
        <f t="shared" si="10"/>
        <v>/rsm:CrossIndustryInvoice
/rsm:ExchangedDocument
/ram:IssueDateTime</v>
      </c>
      <c r="BB13" s="93" t="str">
        <f t="shared" si="10"/>
        <v>/rsm:CrossIndustryInvoice/rsm:ExchangedDocument/ram:IssueDateTime</v>
      </c>
      <c r="BC13" s="88" t="str">
        <f t="shared" si="18"/>
        <v>D</v>
      </c>
      <c r="BD13" s="94" t="str">
        <f t="shared" si="18"/>
        <v/>
      </c>
      <c r="BE13" s="88" t="str">
        <f t="shared" si="18"/>
        <v>1..1</v>
      </c>
      <c r="BF13" s="88" t="str">
        <f t="shared" si="18"/>
        <v/>
      </c>
      <c r="BG13" s="673" t="str">
        <f t="shared" si="18"/>
        <v/>
      </c>
      <c r="BH13" s="7"/>
      <c r="BI13" s="640" t="str">
        <f t="shared" si="11"/>
        <v>X</v>
      </c>
      <c r="BJ13" s="94" t="str">
        <f t="shared" si="11"/>
        <v>X</v>
      </c>
      <c r="BK13" s="94" t="str">
        <f t="shared" si="11"/>
        <v>X</v>
      </c>
      <c r="BL13" s="94" t="str">
        <f t="shared" si="11"/>
        <v>X</v>
      </c>
      <c r="BM13" s="94" t="str">
        <f t="shared" si="11"/>
        <v>X</v>
      </c>
      <c r="BN13" s="94" t="str">
        <f t="shared" si="11"/>
        <v>X</v>
      </c>
      <c r="BO13" s="641" t="str">
        <f t="shared" si="11"/>
        <v>X</v>
      </c>
      <c r="BP13" s="7"/>
      <c r="BQ13" s="94" t="str">
        <f t="shared" si="12"/>
        <v>MINIMUM</v>
      </c>
      <c r="BR13" s="94" t="str">
        <f t="shared" si="12"/>
        <v>MINIMUM</v>
      </c>
      <c r="BS13" s="15"/>
      <c r="BT13" s="57" t="s">
        <v>18642</v>
      </c>
    </row>
    <row r="14" spans="1:72" s="11" customFormat="1" ht="96" x14ac:dyDescent="0.2">
      <c r="A14" s="45" t="str">
        <f t="shared" si="13"/>
        <v>YES</v>
      </c>
      <c r="B14" s="45"/>
      <c r="C14" s="45"/>
      <c r="D14" s="84" t="s">
        <v>30</v>
      </c>
      <c r="E14" s="96" t="s">
        <v>143</v>
      </c>
      <c r="F14" s="288" t="s">
        <v>143</v>
      </c>
      <c r="G14" s="66">
        <f t="shared" si="2"/>
        <v>3</v>
      </c>
      <c r="H14" s="66" t="s">
        <v>32</v>
      </c>
      <c r="I14" s="64" t="s">
        <v>144</v>
      </c>
      <c r="J14" s="64" t="s">
        <v>145</v>
      </c>
      <c r="K14" s="65"/>
      <c r="L14" s="65" t="s">
        <v>146</v>
      </c>
      <c r="M14" s="65" t="s">
        <v>147</v>
      </c>
      <c r="N14" s="64" t="s">
        <v>148</v>
      </c>
      <c r="O14" s="66" t="s">
        <v>32</v>
      </c>
      <c r="P14" s="66" t="str">
        <f t="shared" si="14"/>
        <v>1..1</v>
      </c>
      <c r="Q14" s="2" t="s">
        <v>149</v>
      </c>
      <c r="R14" s="75" t="s">
        <v>150</v>
      </c>
      <c r="S14" s="66" t="s">
        <v>151</v>
      </c>
      <c r="T14" s="68" t="str">
        <f t="shared" si="15"/>
        <v>E</v>
      </c>
      <c r="U14" s="66" t="s">
        <v>32</v>
      </c>
      <c r="V14" s="66" t="s">
        <v>35</v>
      </c>
      <c r="W14" s="249" t="s">
        <v>152</v>
      </c>
      <c r="X14" s="38"/>
      <c r="Y14" s="636" t="str">
        <f t="shared" si="3"/>
        <v>X</v>
      </c>
      <c r="Z14" s="68" t="str">
        <f t="shared" si="4"/>
        <v>X</v>
      </c>
      <c r="AA14" s="68" t="str">
        <f t="shared" si="4"/>
        <v>X</v>
      </c>
      <c r="AB14" s="68" t="str">
        <f t="shared" si="4"/>
        <v>X</v>
      </c>
      <c r="AC14" s="68" t="str">
        <f t="shared" si="4"/>
        <v>X</v>
      </c>
      <c r="AD14" s="68" t="str">
        <f t="shared" si="4"/>
        <v>X</v>
      </c>
      <c r="AE14" s="637" t="str">
        <f t="shared" si="4"/>
        <v>X</v>
      </c>
      <c r="AF14" s="38"/>
      <c r="AG14" s="68" t="s">
        <v>39</v>
      </c>
      <c r="AH14" s="68" t="s">
        <v>39</v>
      </c>
      <c r="AI14" s="38"/>
      <c r="AJ14" s="13" t="str">
        <f t="shared" si="5"/>
        <v>/rsm:CrossIndustryInvoice/rsm:ExchangedDocument/ram:IssueDateTime</v>
      </c>
      <c r="AK14" s="13" t="str">
        <f t="shared" si="6"/>
        <v>/udt:DateTimeString</v>
      </c>
      <c r="AL14" s="14">
        <f>COUNTIFS(R$4:R14,AJ14)</f>
        <v>1</v>
      </c>
      <c r="AM14" s="59"/>
      <c r="AN14" s="84" t="str">
        <f t="shared" si="16"/>
        <v>EDC</v>
      </c>
      <c r="AO14" s="96" t="str">
        <f t="shared" si="7"/>
        <v>BT-2</v>
      </c>
      <c r="AP14" s="288" t="str">
        <f t="shared" si="17"/>
        <v>BT-2</v>
      </c>
      <c r="AQ14" s="66">
        <f t="shared" si="8"/>
        <v>3</v>
      </c>
      <c r="AR14" s="66" t="str">
        <f t="shared" si="9"/>
        <v>1..1</v>
      </c>
      <c r="AS14" s="64" t="s">
        <v>153</v>
      </c>
      <c r="AT14" s="64" t="s">
        <v>154</v>
      </c>
      <c r="AU14" s="65"/>
      <c r="AV14" s="65" t="s">
        <v>155</v>
      </c>
      <c r="AW14" s="65" t="s">
        <v>156</v>
      </c>
      <c r="AX14" s="64" t="s">
        <v>148</v>
      </c>
      <c r="AY14" s="66" t="str">
        <f t="shared" si="10"/>
        <v>1..1</v>
      </c>
      <c r="AZ14" s="66" t="str">
        <f t="shared" si="10"/>
        <v>1..1</v>
      </c>
      <c r="BA14" s="2" t="str">
        <f t="shared" si="10"/>
        <v>/rsm:CrossIndustryInvoice
/rsm:ExchangedDocument
/ram:IssueDateTime
/udt:DateTimeString</v>
      </c>
      <c r="BB14" s="75" t="str">
        <f t="shared" si="10"/>
        <v>/rsm:CrossIndustryInvoice/rsm:ExchangedDocument/ram:IssueDateTime/udt:DateTimeString</v>
      </c>
      <c r="BC14" s="66" t="str">
        <f t="shared" si="18"/>
        <v>D</v>
      </c>
      <c r="BD14" s="68" t="str">
        <f t="shared" si="18"/>
        <v>E</v>
      </c>
      <c r="BE14" s="66" t="str">
        <f t="shared" si="18"/>
        <v>1..1</v>
      </c>
      <c r="BF14" s="66" t="str">
        <f t="shared" si="18"/>
        <v/>
      </c>
      <c r="BG14" s="249" t="str">
        <f t="shared" si="18"/>
        <v>@format="102"</v>
      </c>
      <c r="BH14" s="7"/>
      <c r="BI14" s="636" t="str">
        <f t="shared" si="11"/>
        <v>X</v>
      </c>
      <c r="BJ14" s="68" t="str">
        <f t="shared" si="11"/>
        <v>X</v>
      </c>
      <c r="BK14" s="68" t="str">
        <f t="shared" si="11"/>
        <v>X</v>
      </c>
      <c r="BL14" s="68" t="str">
        <f t="shared" si="11"/>
        <v>X</v>
      </c>
      <c r="BM14" s="68" t="str">
        <f t="shared" si="11"/>
        <v>X</v>
      </c>
      <c r="BN14" s="68" t="str">
        <f t="shared" si="11"/>
        <v>X</v>
      </c>
      <c r="BO14" s="637" t="str">
        <f t="shared" si="11"/>
        <v>X</v>
      </c>
      <c r="BP14" s="7"/>
      <c r="BQ14" s="68" t="str">
        <f t="shared" si="12"/>
        <v>MINIMUM</v>
      </c>
      <c r="BR14" s="68" t="str">
        <f t="shared" si="12"/>
        <v>MINIMUM</v>
      </c>
      <c r="BS14" s="15"/>
      <c r="BT14" s="57" t="s">
        <v>18642</v>
      </c>
    </row>
    <row r="15" spans="1:72" ht="96" x14ac:dyDescent="0.2">
      <c r="A15" s="45" t="str">
        <f t="shared" si="13"/>
        <v>YES</v>
      </c>
      <c r="B15" s="45"/>
      <c r="C15" s="45"/>
      <c r="D15" s="84" t="s">
        <v>30</v>
      </c>
      <c r="E15" s="96" t="s">
        <v>157</v>
      </c>
      <c r="F15" s="288"/>
      <c r="G15" s="66">
        <f t="shared" si="2"/>
        <v>4</v>
      </c>
      <c r="H15" s="66" t="s">
        <v>32</v>
      </c>
      <c r="I15" s="97" t="s">
        <v>229</v>
      </c>
      <c r="J15" s="64" t="s">
        <v>35</v>
      </c>
      <c r="K15" s="65" t="s">
        <v>160</v>
      </c>
      <c r="L15" s="65"/>
      <c r="M15" s="65" t="s">
        <v>160</v>
      </c>
      <c r="N15" s="64" t="s">
        <v>128</v>
      </c>
      <c r="O15" s="66" t="s">
        <v>32</v>
      </c>
      <c r="P15" s="66" t="str">
        <f t="shared" si="14"/>
        <v>1..1</v>
      </c>
      <c r="Q15" s="2" t="s">
        <v>161</v>
      </c>
      <c r="R15" s="75" t="s">
        <v>162</v>
      </c>
      <c r="S15" s="66" t="s">
        <v>131</v>
      </c>
      <c r="T15" s="68" t="str">
        <f t="shared" si="15"/>
        <v>A</v>
      </c>
      <c r="U15" s="66" t="s">
        <v>42</v>
      </c>
      <c r="V15" s="66" t="s">
        <v>35</v>
      </c>
      <c r="W15" s="249" t="s">
        <v>160</v>
      </c>
      <c r="X15" s="38"/>
      <c r="Y15" s="636" t="str">
        <f t="shared" si="3"/>
        <v>X</v>
      </c>
      <c r="Z15" s="68" t="str">
        <f t="shared" si="4"/>
        <v>X</v>
      </c>
      <c r="AA15" s="68" t="str">
        <f t="shared" si="4"/>
        <v>X</v>
      </c>
      <c r="AB15" s="68" t="str">
        <f t="shared" si="4"/>
        <v>X</v>
      </c>
      <c r="AC15" s="68" t="str">
        <f t="shared" si="4"/>
        <v>X</v>
      </c>
      <c r="AD15" s="68" t="str">
        <f t="shared" si="4"/>
        <v>X</v>
      </c>
      <c r="AE15" s="637" t="str">
        <f t="shared" si="4"/>
        <v>X</v>
      </c>
      <c r="AF15" s="38"/>
      <c r="AG15" s="68" t="s">
        <v>39</v>
      </c>
      <c r="AH15" s="68" t="s">
        <v>39</v>
      </c>
      <c r="AI15" s="38"/>
      <c r="AJ15" s="13" t="str">
        <f t="shared" si="5"/>
        <v>/rsm:CrossIndustryInvoice/rsm:ExchangedDocument/ram:IssueDateTime/udt:DateTimeString</v>
      </c>
      <c r="AK15" s="13" t="str">
        <f t="shared" si="6"/>
        <v>/@format</v>
      </c>
      <c r="AL15" s="14">
        <f>COUNTIFS(R$4:R15,AJ15)</f>
        <v>1</v>
      </c>
      <c r="AM15" s="59"/>
      <c r="AN15" s="84" t="str">
        <f t="shared" si="16"/>
        <v>EDC</v>
      </c>
      <c r="AO15" s="96" t="str">
        <f t="shared" si="7"/>
        <v>BT-2-0</v>
      </c>
      <c r="AP15" s="288" t="str">
        <f t="shared" si="17"/>
        <v/>
      </c>
      <c r="AQ15" s="66">
        <f t="shared" si="8"/>
        <v>4</v>
      </c>
      <c r="AR15" s="66" t="str">
        <f t="shared" si="9"/>
        <v>1..1</v>
      </c>
      <c r="AS15" s="97" t="s">
        <v>164</v>
      </c>
      <c r="AT15" s="64" t="s">
        <v>35</v>
      </c>
      <c r="AU15" s="65" t="s">
        <v>18166</v>
      </c>
      <c r="AV15" s="65"/>
      <c r="AW15" s="65" t="s">
        <v>166</v>
      </c>
      <c r="AX15" s="64" t="s">
        <v>128</v>
      </c>
      <c r="AY15" s="66" t="str">
        <f t="shared" si="10"/>
        <v>1..1</v>
      </c>
      <c r="AZ15" s="66" t="str">
        <f t="shared" si="10"/>
        <v>1..1</v>
      </c>
      <c r="BA15" s="2" t="str">
        <f t="shared" si="10"/>
        <v>/rsm:CrossIndustryInvoice
/rsm:ExchangedDocument
/ram:IssueDateTime
/udt:DateTimeString
/@format</v>
      </c>
      <c r="BB15" s="75" t="str">
        <f t="shared" si="10"/>
        <v>/rsm:CrossIndustryInvoice/rsm:ExchangedDocument/ram:IssueDateTime/udt:DateTimeString/@format</v>
      </c>
      <c r="BC15" s="66" t="str">
        <f t="shared" si="18"/>
        <v>C</v>
      </c>
      <c r="BD15" s="68" t="str">
        <f t="shared" si="18"/>
        <v>A</v>
      </c>
      <c r="BE15" s="66" t="str">
        <f t="shared" si="18"/>
        <v>0..1</v>
      </c>
      <c r="BF15" s="66" t="str">
        <f t="shared" si="18"/>
        <v/>
      </c>
      <c r="BG15" s="249" t="str">
        <f t="shared" si="18"/>
        <v>Only value "102"</v>
      </c>
      <c r="BH15" s="7"/>
      <c r="BI15" s="636" t="str">
        <f t="shared" si="11"/>
        <v>X</v>
      </c>
      <c r="BJ15" s="68" t="str">
        <f t="shared" si="11"/>
        <v>X</v>
      </c>
      <c r="BK15" s="68" t="str">
        <f t="shared" si="11"/>
        <v>X</v>
      </c>
      <c r="BL15" s="68" t="str">
        <f t="shared" si="11"/>
        <v>X</v>
      </c>
      <c r="BM15" s="68" t="str">
        <f t="shared" si="11"/>
        <v>X</v>
      </c>
      <c r="BN15" s="68" t="str">
        <f t="shared" si="11"/>
        <v>X</v>
      </c>
      <c r="BO15" s="637" t="str">
        <f t="shared" si="11"/>
        <v>X</v>
      </c>
      <c r="BP15" s="7"/>
      <c r="BQ15" s="68" t="str">
        <f t="shared" si="12"/>
        <v>MINIMUM</v>
      </c>
      <c r="BR15" s="68" t="str">
        <f t="shared" si="12"/>
        <v>MINIMUM</v>
      </c>
      <c r="BS15" s="15"/>
      <c r="BT15" s="57" t="s">
        <v>18642</v>
      </c>
    </row>
    <row r="16" spans="1:72" ht="96" x14ac:dyDescent="0.2">
      <c r="A16" s="45" t="str">
        <f t="shared" si="13"/>
        <v>NO</v>
      </c>
      <c r="B16" s="45"/>
      <c r="C16" s="45"/>
      <c r="D16" s="78" t="s">
        <v>30</v>
      </c>
      <c r="E16" s="105" t="s">
        <v>180</v>
      </c>
      <c r="F16" s="290" t="s">
        <v>180</v>
      </c>
      <c r="G16" s="88">
        <f t="shared" si="2"/>
        <v>2</v>
      </c>
      <c r="H16" s="88" t="s">
        <v>62</v>
      </c>
      <c r="I16" s="89" t="s">
        <v>181</v>
      </c>
      <c r="J16" s="90" t="s">
        <v>182</v>
      </c>
      <c r="K16" s="91"/>
      <c r="L16" s="91"/>
      <c r="M16" s="91" t="s">
        <v>35</v>
      </c>
      <c r="N16" s="90"/>
      <c r="O16" s="88" t="s">
        <v>62</v>
      </c>
      <c r="P16" s="88" t="str">
        <f t="shared" si="14"/>
        <v>0..n</v>
      </c>
      <c r="Q16" s="92" t="s">
        <v>183</v>
      </c>
      <c r="R16" s="93" t="s">
        <v>184</v>
      </c>
      <c r="S16" s="88" t="s">
        <v>35</v>
      </c>
      <c r="T16" s="94" t="str">
        <f t="shared" si="15"/>
        <v>G</v>
      </c>
      <c r="U16" s="88" t="s">
        <v>62</v>
      </c>
      <c r="V16" s="88" t="s">
        <v>35</v>
      </c>
      <c r="W16" s="673" t="s">
        <v>35</v>
      </c>
      <c r="X16" s="38"/>
      <c r="Y16" s="640" t="str">
        <f t="shared" si="3"/>
        <v>-</v>
      </c>
      <c r="Z16" s="94" t="str">
        <f t="shared" ref="Z16:AE22" si="19">IF(Y16="X","X",IF($AH16=Z$4,"X","-"))</f>
        <v>X</v>
      </c>
      <c r="AA16" s="94" t="str">
        <f t="shared" si="19"/>
        <v>X</v>
      </c>
      <c r="AB16" s="94" t="str">
        <f t="shared" si="19"/>
        <v>X</v>
      </c>
      <c r="AC16" s="94" t="str">
        <f t="shared" si="19"/>
        <v>X</v>
      </c>
      <c r="AD16" s="94" t="str">
        <f t="shared" si="19"/>
        <v>X</v>
      </c>
      <c r="AE16" s="641" t="str">
        <f t="shared" si="19"/>
        <v>X</v>
      </c>
      <c r="AF16" s="38"/>
      <c r="AG16" s="94" t="s">
        <v>185</v>
      </c>
      <c r="AH16" s="94" t="s">
        <v>185</v>
      </c>
      <c r="AI16" s="38"/>
      <c r="AJ16" s="13" t="str">
        <f t="shared" si="5"/>
        <v>/rsm:CrossIndustryInvoice/rsm:ExchangedDocument</v>
      </c>
      <c r="AK16" s="13" t="str">
        <f t="shared" si="6"/>
        <v>/ram:IncludedNote</v>
      </c>
      <c r="AL16" s="14">
        <f>COUNTIFS(R$4:R16,AJ16)</f>
        <v>1</v>
      </c>
      <c r="AM16" s="59"/>
      <c r="AN16" s="78" t="str">
        <f t="shared" si="16"/>
        <v>EDC</v>
      </c>
      <c r="AO16" s="105" t="str">
        <f t="shared" si="7"/>
        <v>BG-1</v>
      </c>
      <c r="AP16" s="290" t="str">
        <f t="shared" si="17"/>
        <v>BG-1</v>
      </c>
      <c r="AQ16" s="88">
        <f t="shared" si="8"/>
        <v>2</v>
      </c>
      <c r="AR16" s="88" t="str">
        <f t="shared" si="9"/>
        <v>0..n</v>
      </c>
      <c r="AS16" s="89" t="s">
        <v>186</v>
      </c>
      <c r="AT16" s="90" t="s">
        <v>187</v>
      </c>
      <c r="AU16" s="91" t="s">
        <v>35</v>
      </c>
      <c r="AV16" s="91"/>
      <c r="AW16" s="91" t="s">
        <v>35</v>
      </c>
      <c r="AX16" s="90"/>
      <c r="AY16" s="88" t="str">
        <f t="shared" si="10"/>
        <v>0..n</v>
      </c>
      <c r="AZ16" s="88" t="str">
        <f t="shared" si="10"/>
        <v>0..n</v>
      </c>
      <c r="BA16" s="92" t="str">
        <f t="shared" si="10"/>
        <v>/rsm:CrossIndustryInvoice
/rsm:ExchangedDocument
/ram:IncludedNote</v>
      </c>
      <c r="BB16" s="93" t="str">
        <f t="shared" si="10"/>
        <v>/rsm:CrossIndustryInvoice/rsm:ExchangedDocument/ram:IncludedNote</v>
      </c>
      <c r="BC16" s="88" t="str">
        <f t="shared" si="18"/>
        <v/>
      </c>
      <c r="BD16" s="94" t="str">
        <f t="shared" si="18"/>
        <v>G</v>
      </c>
      <c r="BE16" s="88" t="str">
        <f t="shared" si="18"/>
        <v>0..n</v>
      </c>
      <c r="BF16" s="88" t="str">
        <f t="shared" si="18"/>
        <v/>
      </c>
      <c r="BG16" s="673" t="str">
        <f t="shared" si="18"/>
        <v/>
      </c>
      <c r="BH16" s="7"/>
      <c r="BI16" s="640" t="str">
        <f t="shared" ref="BI16:BO33" si="20">Y16</f>
        <v>-</v>
      </c>
      <c r="BJ16" s="94" t="str">
        <f t="shared" si="20"/>
        <v>X</v>
      </c>
      <c r="BK16" s="94" t="str">
        <f t="shared" si="20"/>
        <v>X</v>
      </c>
      <c r="BL16" s="94" t="str">
        <f t="shared" si="20"/>
        <v>X</v>
      </c>
      <c r="BM16" s="94" t="str">
        <f t="shared" si="20"/>
        <v>X</v>
      </c>
      <c r="BN16" s="94" t="str">
        <f t="shared" si="20"/>
        <v>X</v>
      </c>
      <c r="BO16" s="641" t="str">
        <f t="shared" si="20"/>
        <v>X</v>
      </c>
      <c r="BP16" s="7"/>
      <c r="BQ16" s="94" t="str">
        <f t="shared" ref="BQ16:BR41" si="21">AG16</f>
        <v>BASIC WL</v>
      </c>
      <c r="BR16" s="94" t="str">
        <f t="shared" si="21"/>
        <v>BASIC WL</v>
      </c>
      <c r="BS16" s="15"/>
      <c r="BT16" s="57" t="s">
        <v>18642</v>
      </c>
    </row>
    <row r="17" spans="1:72" ht="96" x14ac:dyDescent="0.2">
      <c r="A17" s="45" t="str">
        <f t="shared" si="13"/>
        <v>YES</v>
      </c>
      <c r="B17" s="340" t="s">
        <v>17031</v>
      </c>
      <c r="C17" s="742"/>
      <c r="D17" s="84" t="s">
        <v>30</v>
      </c>
      <c r="E17" s="85" t="s">
        <v>194</v>
      </c>
      <c r="F17" s="286" t="s">
        <v>194</v>
      </c>
      <c r="G17" s="66">
        <f t="shared" si="2"/>
        <v>3</v>
      </c>
      <c r="H17" s="66" t="s">
        <v>32</v>
      </c>
      <c r="I17" s="64" t="s">
        <v>195</v>
      </c>
      <c r="J17" s="64" t="s">
        <v>196</v>
      </c>
      <c r="K17" s="65" t="s">
        <v>17073</v>
      </c>
      <c r="L17" s="65"/>
      <c r="M17" s="65" t="s">
        <v>35</v>
      </c>
      <c r="N17" s="64" t="s">
        <v>70</v>
      </c>
      <c r="O17" s="66" t="s">
        <v>32</v>
      </c>
      <c r="P17" s="66" t="s">
        <v>42</v>
      </c>
      <c r="Q17" s="2" t="s">
        <v>198</v>
      </c>
      <c r="R17" s="75" t="s">
        <v>199</v>
      </c>
      <c r="S17" s="66" t="s">
        <v>73</v>
      </c>
      <c r="T17" s="68" t="str">
        <f t="shared" si="15"/>
        <v>E</v>
      </c>
      <c r="U17" s="66" t="s">
        <v>62</v>
      </c>
      <c r="V17" s="66" t="s">
        <v>200</v>
      </c>
      <c r="W17" s="249" t="s">
        <v>35</v>
      </c>
      <c r="X17" s="38"/>
      <c r="Y17" s="636" t="str">
        <f t="shared" si="3"/>
        <v>-</v>
      </c>
      <c r="Z17" s="68" t="str">
        <f t="shared" si="19"/>
        <v>X</v>
      </c>
      <c r="AA17" s="68" t="str">
        <f t="shared" si="19"/>
        <v>X</v>
      </c>
      <c r="AB17" s="68" t="str">
        <f t="shared" si="19"/>
        <v>X</v>
      </c>
      <c r="AC17" s="68" t="str">
        <f t="shared" si="19"/>
        <v>X</v>
      </c>
      <c r="AD17" s="68" t="str">
        <f t="shared" si="19"/>
        <v>X</v>
      </c>
      <c r="AE17" s="637" t="str">
        <f t="shared" si="19"/>
        <v>X</v>
      </c>
      <c r="AF17" s="38"/>
      <c r="AG17" s="68" t="s">
        <v>185</v>
      </c>
      <c r="AH17" s="68" t="s">
        <v>185</v>
      </c>
      <c r="AI17" s="38"/>
      <c r="AJ17" s="13" t="str">
        <f t="shared" si="5"/>
        <v>/rsm:CrossIndustryInvoice/rsm:ExchangedDocument/ram:IncludedNote</v>
      </c>
      <c r="AK17" s="13" t="str">
        <f t="shared" si="6"/>
        <v>/ram:Content</v>
      </c>
      <c r="AL17" s="14">
        <f>COUNTIFS(R$4:R17,AJ17)</f>
        <v>1</v>
      </c>
      <c r="AM17" s="59"/>
      <c r="AN17" s="84" t="str">
        <f t="shared" si="16"/>
        <v>EDC</v>
      </c>
      <c r="AO17" s="85" t="str">
        <f t="shared" si="7"/>
        <v>BT-22</v>
      </c>
      <c r="AP17" s="286" t="str">
        <f t="shared" si="17"/>
        <v>BT-22</v>
      </c>
      <c r="AQ17" s="66">
        <f t="shared" si="8"/>
        <v>3</v>
      </c>
      <c r="AR17" s="66" t="str">
        <f t="shared" si="9"/>
        <v>1..1</v>
      </c>
      <c r="AS17" s="64" t="s">
        <v>201</v>
      </c>
      <c r="AT17" s="64" t="s">
        <v>212</v>
      </c>
      <c r="AU17" s="65" t="s">
        <v>213</v>
      </c>
      <c r="AV17" s="65"/>
      <c r="AW17" s="65" t="s">
        <v>35</v>
      </c>
      <c r="AX17" s="64" t="s">
        <v>78</v>
      </c>
      <c r="AY17" s="66" t="str">
        <f t="shared" si="10"/>
        <v>1..1</v>
      </c>
      <c r="AZ17" s="66" t="str">
        <f t="shared" si="10"/>
        <v>0..1</v>
      </c>
      <c r="BA17" s="2" t="str">
        <f t="shared" si="10"/>
        <v>/rsm:CrossIndustryInvoice
/rsm:ExchangedDocument
/ram:IncludedNote
/ram:Content</v>
      </c>
      <c r="BB17" s="75" t="str">
        <f t="shared" si="10"/>
        <v>/rsm:CrossIndustryInvoice/rsm:ExchangedDocument/ram:IncludedNote/ram:Content</v>
      </c>
      <c r="BC17" s="66" t="str">
        <f t="shared" si="18"/>
        <v>T</v>
      </c>
      <c r="BD17" s="68" t="str">
        <f t="shared" si="18"/>
        <v>E</v>
      </c>
      <c r="BE17" s="66" t="str">
        <f t="shared" si="18"/>
        <v>0..n</v>
      </c>
      <c r="BF17" s="66" t="str">
        <f t="shared" si="18"/>
        <v>CAR-3</v>
      </c>
      <c r="BG17" s="249" t="str">
        <f t="shared" si="18"/>
        <v/>
      </c>
      <c r="BH17" s="7"/>
      <c r="BI17" s="636" t="str">
        <f t="shared" si="20"/>
        <v>-</v>
      </c>
      <c r="BJ17" s="68" t="str">
        <f t="shared" si="20"/>
        <v>X</v>
      </c>
      <c r="BK17" s="68" t="str">
        <f t="shared" si="20"/>
        <v>X</v>
      </c>
      <c r="BL17" s="68" t="str">
        <f t="shared" si="20"/>
        <v>X</v>
      </c>
      <c r="BM17" s="68" t="str">
        <f t="shared" si="20"/>
        <v>X</v>
      </c>
      <c r="BN17" s="68" t="str">
        <f t="shared" si="20"/>
        <v>X</v>
      </c>
      <c r="BO17" s="637" t="str">
        <f t="shared" si="20"/>
        <v>X</v>
      </c>
      <c r="BP17" s="7"/>
      <c r="BQ17" s="68" t="str">
        <f t="shared" si="21"/>
        <v>BASIC WL</v>
      </c>
      <c r="BR17" s="68" t="str">
        <f t="shared" si="21"/>
        <v>BASIC WL</v>
      </c>
      <c r="BS17" s="15"/>
      <c r="BT17" s="57" t="s">
        <v>18642</v>
      </c>
    </row>
    <row r="18" spans="1:72" ht="105" x14ac:dyDescent="0.2">
      <c r="A18" s="45" t="str">
        <f t="shared" si="13"/>
        <v>YES</v>
      </c>
      <c r="B18" s="45"/>
      <c r="C18" s="45"/>
      <c r="D18" s="84" t="s">
        <v>30</v>
      </c>
      <c r="E18" s="85" t="s">
        <v>204</v>
      </c>
      <c r="F18" s="286" t="s">
        <v>204</v>
      </c>
      <c r="G18" s="66">
        <f t="shared" si="2"/>
        <v>3</v>
      </c>
      <c r="H18" s="66" t="s">
        <v>42</v>
      </c>
      <c r="I18" s="64" t="s">
        <v>205</v>
      </c>
      <c r="J18" s="64" t="s">
        <v>206</v>
      </c>
      <c r="K18" s="65" t="s">
        <v>207</v>
      </c>
      <c r="L18" s="65" t="s">
        <v>208</v>
      </c>
      <c r="M18" s="65" t="s">
        <v>35</v>
      </c>
      <c r="N18" s="64" t="s">
        <v>128</v>
      </c>
      <c r="O18" s="66" t="s">
        <v>42</v>
      </c>
      <c r="P18" s="66" t="str">
        <f t="shared" si="14"/>
        <v>0..1</v>
      </c>
      <c r="Q18" s="2" t="s">
        <v>209</v>
      </c>
      <c r="R18" s="75" t="s">
        <v>210</v>
      </c>
      <c r="S18" s="66" t="s">
        <v>131</v>
      </c>
      <c r="T18" s="68" t="str">
        <f t="shared" si="15"/>
        <v>E</v>
      </c>
      <c r="U18" s="66" t="s">
        <v>62</v>
      </c>
      <c r="V18" s="66" t="s">
        <v>35</v>
      </c>
      <c r="W18" s="249" t="s">
        <v>35</v>
      </c>
      <c r="X18" s="38"/>
      <c r="Y18" s="636" t="str">
        <f t="shared" si="3"/>
        <v>-</v>
      </c>
      <c r="Z18" s="68" t="str">
        <f t="shared" si="19"/>
        <v>X</v>
      </c>
      <c r="AA18" s="68" t="str">
        <f t="shared" si="19"/>
        <v>X</v>
      </c>
      <c r="AB18" s="68" t="str">
        <f t="shared" si="19"/>
        <v>X</v>
      </c>
      <c r="AC18" s="68" t="str">
        <f t="shared" si="19"/>
        <v>X</v>
      </c>
      <c r="AD18" s="68" t="str">
        <f t="shared" si="19"/>
        <v>X</v>
      </c>
      <c r="AE18" s="637" t="str">
        <f t="shared" si="19"/>
        <v>X</v>
      </c>
      <c r="AF18" s="38"/>
      <c r="AG18" s="68" t="s">
        <v>185</v>
      </c>
      <c r="AH18" s="68" t="s">
        <v>185</v>
      </c>
      <c r="AI18" s="38"/>
      <c r="AJ18" s="13" t="str">
        <f t="shared" si="5"/>
        <v>/rsm:CrossIndustryInvoice/rsm:ExchangedDocument/ram:IncludedNote</v>
      </c>
      <c r="AK18" s="13" t="str">
        <f t="shared" si="6"/>
        <v>/ram:SubjectCode</v>
      </c>
      <c r="AL18" s="14">
        <f>COUNTIFS(R$4:R18,AJ18)</f>
        <v>1</v>
      </c>
      <c r="AM18" s="59"/>
      <c r="AN18" s="84" t="str">
        <f t="shared" si="16"/>
        <v>EDC</v>
      </c>
      <c r="AO18" s="85" t="str">
        <f t="shared" si="7"/>
        <v>BT-21</v>
      </c>
      <c r="AP18" s="286" t="str">
        <f t="shared" si="17"/>
        <v>BT-21</v>
      </c>
      <c r="AQ18" s="66">
        <f t="shared" si="8"/>
        <v>3</v>
      </c>
      <c r="AR18" s="66" t="str">
        <f t="shared" si="9"/>
        <v>0..1</v>
      </c>
      <c r="AS18" s="64" t="s">
        <v>211</v>
      </c>
      <c r="AT18" s="64" t="s">
        <v>212</v>
      </c>
      <c r="AU18" s="65" t="s">
        <v>213</v>
      </c>
      <c r="AV18" s="65" t="s">
        <v>214</v>
      </c>
      <c r="AW18" s="65" t="s">
        <v>35</v>
      </c>
      <c r="AX18" s="64" t="s">
        <v>128</v>
      </c>
      <c r="AY18" s="66" t="str">
        <f t="shared" si="10"/>
        <v>0..1</v>
      </c>
      <c r="AZ18" s="66" t="str">
        <f t="shared" si="10"/>
        <v>0..1</v>
      </c>
      <c r="BA18" s="2" t="str">
        <f t="shared" si="10"/>
        <v>/rsm:CrossIndustryInvoice
/rsm:ExchangedDocument
/ram:IncludedNote
/ram:SubjectCode</v>
      </c>
      <c r="BB18" s="75" t="str">
        <f t="shared" si="10"/>
        <v>/rsm:CrossIndustryInvoice/rsm:ExchangedDocument/ram:IncludedNote/ram:SubjectCode</v>
      </c>
      <c r="BC18" s="66" t="str">
        <f t="shared" si="18"/>
        <v>C</v>
      </c>
      <c r="BD18" s="68" t="str">
        <f t="shared" si="18"/>
        <v>E</v>
      </c>
      <c r="BE18" s="66" t="str">
        <f t="shared" si="18"/>
        <v>0..n</v>
      </c>
      <c r="BF18" s="66" t="str">
        <f t="shared" si="18"/>
        <v/>
      </c>
      <c r="BG18" s="249" t="str">
        <f t="shared" si="18"/>
        <v/>
      </c>
      <c r="BH18" s="7"/>
      <c r="BI18" s="636" t="str">
        <f t="shared" si="20"/>
        <v>-</v>
      </c>
      <c r="BJ18" s="68" t="str">
        <f t="shared" si="20"/>
        <v>X</v>
      </c>
      <c r="BK18" s="68" t="str">
        <f t="shared" si="20"/>
        <v>X</v>
      </c>
      <c r="BL18" s="68" t="str">
        <f t="shared" si="20"/>
        <v>X</v>
      </c>
      <c r="BM18" s="68" t="str">
        <f t="shared" si="20"/>
        <v>X</v>
      </c>
      <c r="BN18" s="68" t="str">
        <f t="shared" si="20"/>
        <v>X</v>
      </c>
      <c r="BO18" s="637" t="str">
        <f t="shared" si="20"/>
        <v>X</v>
      </c>
      <c r="BP18" s="7"/>
      <c r="BQ18" s="68" t="str">
        <f t="shared" si="21"/>
        <v>BASIC WL</v>
      </c>
      <c r="BR18" s="68" t="str">
        <f t="shared" si="21"/>
        <v>BASIC WL</v>
      </c>
      <c r="BS18" s="15"/>
      <c r="BT18" s="57" t="s">
        <v>18642</v>
      </c>
    </row>
    <row r="19" spans="1:72" ht="96" x14ac:dyDescent="0.2">
      <c r="A19" s="45" t="str">
        <f t="shared" si="13"/>
        <v>NO</v>
      </c>
      <c r="B19" s="45"/>
      <c r="C19" s="45"/>
      <c r="D19" s="106" t="s">
        <v>230</v>
      </c>
      <c r="E19" s="79" t="s">
        <v>231</v>
      </c>
      <c r="F19" s="285"/>
      <c r="G19" s="48">
        <f t="shared" si="2"/>
        <v>1</v>
      </c>
      <c r="H19" s="80" t="s">
        <v>32</v>
      </c>
      <c r="I19" s="50" t="s">
        <v>232</v>
      </c>
      <c r="J19" s="50"/>
      <c r="K19" s="51"/>
      <c r="L19" s="51"/>
      <c r="M19" s="51"/>
      <c r="N19" s="50"/>
      <c r="O19" s="80" t="s">
        <v>32</v>
      </c>
      <c r="P19" s="80" t="str">
        <f t="shared" si="14"/>
        <v>1..1</v>
      </c>
      <c r="Q19" s="81" t="s">
        <v>233</v>
      </c>
      <c r="R19" s="82" t="s">
        <v>234</v>
      </c>
      <c r="S19" s="80"/>
      <c r="T19" s="49" t="str">
        <f t="shared" si="15"/>
        <v>G</v>
      </c>
      <c r="U19" s="80" t="s">
        <v>32</v>
      </c>
      <c r="V19" s="80"/>
      <c r="W19" s="672"/>
      <c r="X19" s="38"/>
      <c r="Y19" s="638" t="str">
        <f t="shared" si="3"/>
        <v>X</v>
      </c>
      <c r="Z19" s="49" t="str">
        <f t="shared" si="19"/>
        <v>X</v>
      </c>
      <c r="AA19" s="49" t="str">
        <f t="shared" si="19"/>
        <v>X</v>
      </c>
      <c r="AB19" s="49" t="str">
        <f t="shared" si="19"/>
        <v>X</v>
      </c>
      <c r="AC19" s="49" t="str">
        <f t="shared" si="19"/>
        <v>X</v>
      </c>
      <c r="AD19" s="49" t="str">
        <f t="shared" si="19"/>
        <v>X</v>
      </c>
      <c r="AE19" s="639" t="str">
        <f t="shared" si="19"/>
        <v>X</v>
      </c>
      <c r="AF19" s="38"/>
      <c r="AG19" s="49" t="s">
        <v>39</v>
      </c>
      <c r="AH19" s="49" t="s">
        <v>39</v>
      </c>
      <c r="AI19" s="38"/>
      <c r="AJ19" s="13" t="str">
        <f t="shared" si="5"/>
        <v>/rsm:CrossIndustryInvoice</v>
      </c>
      <c r="AK19" s="13" t="str">
        <f t="shared" si="6"/>
        <v>/rsm:SupplyChainTradeTransaction</v>
      </c>
      <c r="AL19" s="14">
        <f>COUNTIFS(R$4:R19,AJ19)</f>
        <v>0</v>
      </c>
      <c r="AM19" s="59"/>
      <c r="AN19" s="106" t="str">
        <f t="shared" si="16"/>
        <v>SCT</v>
      </c>
      <c r="AO19" s="79" t="str">
        <f t="shared" si="7"/>
        <v>BG-25-00</v>
      </c>
      <c r="AP19" s="285" t="str">
        <f t="shared" si="17"/>
        <v/>
      </c>
      <c r="AQ19" s="48">
        <f t="shared" si="8"/>
        <v>1</v>
      </c>
      <c r="AR19" s="80" t="str">
        <f t="shared" si="9"/>
        <v>1..1</v>
      </c>
      <c r="AS19" s="50" t="s">
        <v>235</v>
      </c>
      <c r="AT19" s="50"/>
      <c r="AU19" s="51"/>
      <c r="AV19" s="51"/>
      <c r="AW19" s="51" t="s">
        <v>35</v>
      </c>
      <c r="AX19" s="50"/>
      <c r="AY19" s="80" t="str">
        <f t="shared" si="10"/>
        <v>1..1</v>
      </c>
      <c r="AZ19" s="80" t="str">
        <f t="shared" si="10"/>
        <v>1..1</v>
      </c>
      <c r="BA19" s="81" t="str">
        <f t="shared" si="10"/>
        <v>/rsm:CrossIndustryInvoice
/rsm:SupplyChainTradeTransaction</v>
      </c>
      <c r="BB19" s="82" t="str">
        <f t="shared" si="10"/>
        <v>/rsm:CrossIndustryInvoice/rsm:SupplyChainTradeTransaction</v>
      </c>
      <c r="BC19" s="80" t="str">
        <f t="shared" si="18"/>
        <v/>
      </c>
      <c r="BD19" s="49" t="str">
        <f t="shared" si="18"/>
        <v>G</v>
      </c>
      <c r="BE19" s="80" t="str">
        <f t="shared" si="18"/>
        <v>1..1</v>
      </c>
      <c r="BF19" s="80" t="str">
        <f t="shared" si="18"/>
        <v/>
      </c>
      <c r="BG19" s="672" t="str">
        <f t="shared" si="18"/>
        <v/>
      </c>
      <c r="BH19" s="7"/>
      <c r="BI19" s="638" t="str">
        <f t="shared" si="20"/>
        <v>X</v>
      </c>
      <c r="BJ19" s="49" t="str">
        <f t="shared" si="20"/>
        <v>X</v>
      </c>
      <c r="BK19" s="49" t="str">
        <f t="shared" si="20"/>
        <v>X</v>
      </c>
      <c r="BL19" s="49" t="str">
        <f t="shared" si="20"/>
        <v>X</v>
      </c>
      <c r="BM19" s="49" t="str">
        <f t="shared" si="20"/>
        <v>X</v>
      </c>
      <c r="BN19" s="49" t="str">
        <f t="shared" si="20"/>
        <v>X</v>
      </c>
      <c r="BO19" s="639" t="str">
        <f t="shared" si="20"/>
        <v>X</v>
      </c>
      <c r="BP19" s="7"/>
      <c r="BQ19" s="49" t="str">
        <f t="shared" si="21"/>
        <v>MINIMUM</v>
      </c>
      <c r="BR19" s="49" t="str">
        <f t="shared" si="21"/>
        <v>MINIMUM</v>
      </c>
      <c r="BS19" s="15"/>
      <c r="BT19" s="57" t="s">
        <v>18642</v>
      </c>
    </row>
    <row r="20" spans="1:72" ht="96" x14ac:dyDescent="0.2">
      <c r="A20" s="45" t="str">
        <f t="shared" si="13"/>
        <v>NO</v>
      </c>
      <c r="B20" s="45"/>
      <c r="C20" s="45"/>
      <c r="D20" s="107" t="s">
        <v>236</v>
      </c>
      <c r="E20" s="108" t="s">
        <v>237</v>
      </c>
      <c r="F20" s="291" t="s">
        <v>237</v>
      </c>
      <c r="G20" s="88">
        <f t="shared" si="2"/>
        <v>2</v>
      </c>
      <c r="H20" s="88" t="s">
        <v>238</v>
      </c>
      <c r="I20" s="90" t="s">
        <v>239</v>
      </c>
      <c r="J20" s="90" t="s">
        <v>240</v>
      </c>
      <c r="K20" s="91"/>
      <c r="L20" s="91"/>
      <c r="M20" s="91" t="s">
        <v>241</v>
      </c>
      <c r="N20" s="90"/>
      <c r="O20" s="88" t="s">
        <v>238</v>
      </c>
      <c r="P20" s="88" t="str">
        <f t="shared" si="14"/>
        <v>1..n</v>
      </c>
      <c r="Q20" s="92" t="s">
        <v>242</v>
      </c>
      <c r="R20" s="93" t="s">
        <v>243</v>
      </c>
      <c r="S20" s="88" t="s">
        <v>35</v>
      </c>
      <c r="T20" s="94" t="str">
        <f t="shared" si="15"/>
        <v>G</v>
      </c>
      <c r="U20" s="88" t="s">
        <v>62</v>
      </c>
      <c r="V20" s="88" t="s">
        <v>132</v>
      </c>
      <c r="W20" s="673" t="s">
        <v>35</v>
      </c>
      <c r="X20" s="38"/>
      <c r="Y20" s="640" t="str">
        <f t="shared" si="3"/>
        <v>-</v>
      </c>
      <c r="Z20" s="94" t="str">
        <f t="shared" si="19"/>
        <v>-</v>
      </c>
      <c r="AA20" s="94" t="str">
        <f t="shared" si="19"/>
        <v>X</v>
      </c>
      <c r="AB20" s="94" t="str">
        <f t="shared" si="19"/>
        <v>X</v>
      </c>
      <c r="AC20" s="94" t="str">
        <f t="shared" si="19"/>
        <v>X</v>
      </c>
      <c r="AD20" s="94" t="str">
        <f t="shared" si="19"/>
        <v>X</v>
      </c>
      <c r="AE20" s="641" t="str">
        <f t="shared" si="19"/>
        <v>X</v>
      </c>
      <c r="AF20" s="38"/>
      <c r="AG20" s="94" t="s">
        <v>244</v>
      </c>
      <c r="AH20" s="94" t="s">
        <v>244</v>
      </c>
      <c r="AI20" s="38"/>
      <c r="AJ20" s="13" t="str">
        <f t="shared" si="5"/>
        <v>/rsm:CrossIndustryInvoice/rsm:SupplyChainTradeTransaction</v>
      </c>
      <c r="AK20" s="13" t="str">
        <f t="shared" si="6"/>
        <v>/ram:IncludedSupplyChainTradeLineItem</v>
      </c>
      <c r="AL20" s="14">
        <f>COUNTIFS(R$4:R20,AJ20)</f>
        <v>1</v>
      </c>
      <c r="AM20" s="59"/>
      <c r="AN20" s="107" t="str">
        <f t="shared" si="16"/>
        <v>SCT_LINE</v>
      </c>
      <c r="AO20" s="108" t="str">
        <f t="shared" si="7"/>
        <v>BG-25</v>
      </c>
      <c r="AP20" s="291" t="str">
        <f t="shared" si="17"/>
        <v>BG-25</v>
      </c>
      <c r="AQ20" s="88">
        <f t="shared" si="8"/>
        <v>2</v>
      </c>
      <c r="AR20" s="88" t="str">
        <f t="shared" si="9"/>
        <v>1..n</v>
      </c>
      <c r="AS20" s="90" t="s">
        <v>245</v>
      </c>
      <c r="AT20" s="90" t="s">
        <v>246</v>
      </c>
      <c r="AU20" s="91"/>
      <c r="AV20" s="91"/>
      <c r="AW20" s="91" t="s">
        <v>247</v>
      </c>
      <c r="AX20" s="90"/>
      <c r="AY20" s="88" t="str">
        <f t="shared" si="10"/>
        <v>1..n</v>
      </c>
      <c r="AZ20" s="88" t="str">
        <f t="shared" si="10"/>
        <v>1..n</v>
      </c>
      <c r="BA20" s="92" t="str">
        <f t="shared" si="10"/>
        <v>/rsm:CrossIndustryInvoice
/rsm:SupplyChainTradeTransaction
/ram:IncludedSupplyChainTradeLineItem</v>
      </c>
      <c r="BB20" s="93" t="str">
        <f t="shared" si="10"/>
        <v>/rsm:CrossIndustryInvoice/rsm:SupplyChainTradeTransaction/ram:IncludedSupplyChainTradeLineItem</v>
      </c>
      <c r="BC20" s="88" t="str">
        <f t="shared" si="18"/>
        <v/>
      </c>
      <c r="BD20" s="94" t="str">
        <f t="shared" si="18"/>
        <v>G</v>
      </c>
      <c r="BE20" s="88" t="str">
        <f t="shared" si="18"/>
        <v>0..n</v>
      </c>
      <c r="BF20" s="88" t="str">
        <f t="shared" si="18"/>
        <v>CAR-2</v>
      </c>
      <c r="BG20" s="673" t="str">
        <f t="shared" si="18"/>
        <v/>
      </c>
      <c r="BH20" s="7"/>
      <c r="BI20" s="640" t="str">
        <f t="shared" si="20"/>
        <v>-</v>
      </c>
      <c r="BJ20" s="94" t="str">
        <f t="shared" si="20"/>
        <v>-</v>
      </c>
      <c r="BK20" s="94" t="str">
        <f t="shared" si="20"/>
        <v>X</v>
      </c>
      <c r="BL20" s="94" t="str">
        <f t="shared" si="20"/>
        <v>X</v>
      </c>
      <c r="BM20" s="94" t="str">
        <f t="shared" si="20"/>
        <v>X</v>
      </c>
      <c r="BN20" s="94" t="str">
        <f t="shared" si="20"/>
        <v>X</v>
      </c>
      <c r="BO20" s="641" t="str">
        <f t="shared" si="20"/>
        <v>X</v>
      </c>
      <c r="BP20" s="7"/>
      <c r="BQ20" s="94" t="str">
        <f t="shared" si="21"/>
        <v>BASIC</v>
      </c>
      <c r="BR20" s="94" t="str">
        <f t="shared" si="21"/>
        <v>BASIC</v>
      </c>
      <c r="BS20" s="15"/>
      <c r="BT20" s="57" t="s">
        <v>18642</v>
      </c>
    </row>
    <row r="21" spans="1:72" ht="96" x14ac:dyDescent="0.2">
      <c r="A21" s="45" t="str">
        <f t="shared" si="13"/>
        <v>NO</v>
      </c>
      <c r="B21" s="45"/>
      <c r="C21" s="45"/>
      <c r="D21" s="107" t="s">
        <v>236</v>
      </c>
      <c r="E21" s="109" t="s">
        <v>248</v>
      </c>
      <c r="F21" s="292"/>
      <c r="G21" s="110">
        <f t="shared" si="2"/>
        <v>3</v>
      </c>
      <c r="H21" s="110" t="s">
        <v>32</v>
      </c>
      <c r="I21" s="111" t="s">
        <v>249</v>
      </c>
      <c r="J21" s="112"/>
      <c r="K21" s="113"/>
      <c r="L21" s="113"/>
      <c r="M21" s="113"/>
      <c r="N21" s="112"/>
      <c r="O21" s="110" t="s">
        <v>32</v>
      </c>
      <c r="P21" s="110" t="str">
        <f t="shared" si="14"/>
        <v>1..1</v>
      </c>
      <c r="Q21" s="114" t="s">
        <v>250</v>
      </c>
      <c r="R21" s="115" t="s">
        <v>251</v>
      </c>
      <c r="S21" s="110"/>
      <c r="T21" s="116" t="str">
        <f t="shared" si="15"/>
        <v/>
      </c>
      <c r="U21" s="110" t="s">
        <v>42</v>
      </c>
      <c r="V21" s="110"/>
      <c r="W21" s="674"/>
      <c r="X21" s="38"/>
      <c r="Y21" s="644" t="str">
        <f t="shared" si="3"/>
        <v>-</v>
      </c>
      <c r="Z21" s="116" t="str">
        <f t="shared" si="19"/>
        <v>-</v>
      </c>
      <c r="AA21" s="116" t="str">
        <f t="shared" si="19"/>
        <v>X</v>
      </c>
      <c r="AB21" s="116" t="str">
        <f t="shared" si="19"/>
        <v>X</v>
      </c>
      <c r="AC21" s="116" t="str">
        <f t="shared" si="19"/>
        <v>X</v>
      </c>
      <c r="AD21" s="116" t="str">
        <f t="shared" si="19"/>
        <v>X</v>
      </c>
      <c r="AE21" s="645" t="str">
        <f t="shared" si="19"/>
        <v>X</v>
      </c>
      <c r="AF21" s="38"/>
      <c r="AG21" s="116" t="s">
        <v>244</v>
      </c>
      <c r="AH21" s="116" t="s">
        <v>244</v>
      </c>
      <c r="AI21" s="38"/>
      <c r="AJ21" s="13" t="str">
        <f t="shared" si="5"/>
        <v>/rsm:CrossIndustryInvoice/rsm:SupplyChainTradeTransaction/ram:IncludedSupplyChainTradeLineItem</v>
      </c>
      <c r="AK21" s="13" t="str">
        <f t="shared" si="6"/>
        <v>/ram:AssociatedDocumentLineDocument</v>
      </c>
      <c r="AL21" s="14">
        <f>COUNTIFS(R$4:R21,AJ21)</f>
        <v>1</v>
      </c>
      <c r="AM21" s="59"/>
      <c r="AN21" s="107" t="str">
        <f t="shared" si="16"/>
        <v>SCT_LINE</v>
      </c>
      <c r="AO21" s="109" t="str">
        <f t="shared" si="7"/>
        <v>BT-126-00</v>
      </c>
      <c r="AP21" s="292" t="str">
        <f t="shared" si="17"/>
        <v/>
      </c>
      <c r="AQ21" s="110">
        <f t="shared" si="8"/>
        <v>3</v>
      </c>
      <c r="AR21" s="110" t="str">
        <f t="shared" si="9"/>
        <v>1..1</v>
      </c>
      <c r="AS21" s="111" t="s">
        <v>252</v>
      </c>
      <c r="AT21" s="112"/>
      <c r="AU21" s="113"/>
      <c r="AV21" s="113"/>
      <c r="AW21" s="113" t="s">
        <v>35</v>
      </c>
      <c r="AX21" s="112"/>
      <c r="AY21" s="110" t="str">
        <f t="shared" si="10"/>
        <v>1..1</v>
      </c>
      <c r="AZ21" s="110" t="str">
        <f t="shared" si="10"/>
        <v>1..1</v>
      </c>
      <c r="BA21" s="114" t="str">
        <f t="shared" si="10"/>
        <v>/rsm:CrossIndustryInvoice
/rsm:SupplyChainTradeTransaction
/ram:IncludedSupplyChainTradeLineItem
/ram:AssociatedDocumentLineDocument</v>
      </c>
      <c r="BB21" s="115" t="str">
        <f t="shared" si="10"/>
        <v>/rsm:CrossIndustryInvoice/rsm:SupplyChainTradeTransaction/ram:IncludedSupplyChainTradeLineItem/ram:AssociatedDocumentLineDocument</v>
      </c>
      <c r="BC21" s="110" t="str">
        <f t="shared" si="18"/>
        <v/>
      </c>
      <c r="BD21" s="116" t="str">
        <f t="shared" si="18"/>
        <v/>
      </c>
      <c r="BE21" s="110" t="str">
        <f t="shared" si="18"/>
        <v>0..1</v>
      </c>
      <c r="BF21" s="110" t="str">
        <f t="shared" si="18"/>
        <v/>
      </c>
      <c r="BG21" s="674" t="str">
        <f t="shared" si="18"/>
        <v/>
      </c>
      <c r="BH21" s="7"/>
      <c r="BI21" s="644" t="str">
        <f t="shared" si="20"/>
        <v>-</v>
      </c>
      <c r="BJ21" s="116" t="str">
        <f t="shared" si="20"/>
        <v>-</v>
      </c>
      <c r="BK21" s="116" t="str">
        <f t="shared" si="20"/>
        <v>X</v>
      </c>
      <c r="BL21" s="116" t="str">
        <f t="shared" si="20"/>
        <v>X</v>
      </c>
      <c r="BM21" s="116" t="str">
        <f t="shared" si="20"/>
        <v>X</v>
      </c>
      <c r="BN21" s="116" t="str">
        <f t="shared" si="20"/>
        <v>X</v>
      </c>
      <c r="BO21" s="645" t="str">
        <f t="shared" si="20"/>
        <v>X</v>
      </c>
      <c r="BP21" s="7"/>
      <c r="BQ21" s="116" t="str">
        <f t="shared" si="21"/>
        <v>BASIC</v>
      </c>
      <c r="BR21" s="116" t="str">
        <f t="shared" si="21"/>
        <v>BASIC</v>
      </c>
      <c r="BS21" s="15"/>
      <c r="BT21" s="57" t="s">
        <v>18642</v>
      </c>
    </row>
    <row r="22" spans="1:72" ht="96" x14ac:dyDescent="0.2">
      <c r="A22" s="45" t="str">
        <f t="shared" si="13"/>
        <v>YES</v>
      </c>
      <c r="B22" s="45"/>
      <c r="C22" s="45"/>
      <c r="D22" s="118" t="s">
        <v>236</v>
      </c>
      <c r="E22" s="119" t="s">
        <v>253</v>
      </c>
      <c r="F22" s="293" t="s">
        <v>253</v>
      </c>
      <c r="G22" s="66">
        <f t="shared" si="2"/>
        <v>4</v>
      </c>
      <c r="H22" s="66" t="s">
        <v>32</v>
      </c>
      <c r="I22" s="64" t="s">
        <v>254</v>
      </c>
      <c r="J22" s="64" t="s">
        <v>255</v>
      </c>
      <c r="K22" s="65"/>
      <c r="L22" s="65"/>
      <c r="M22" s="65" t="s">
        <v>256</v>
      </c>
      <c r="N22" s="64" t="s">
        <v>90</v>
      </c>
      <c r="O22" s="66" t="s">
        <v>32</v>
      </c>
      <c r="P22" s="66" t="str">
        <f t="shared" si="14"/>
        <v>1..1</v>
      </c>
      <c r="Q22" s="2" t="s">
        <v>257</v>
      </c>
      <c r="R22" s="75" t="s">
        <v>258</v>
      </c>
      <c r="S22" s="66" t="s">
        <v>55</v>
      </c>
      <c r="T22" s="68" t="str">
        <f t="shared" si="15"/>
        <v>E</v>
      </c>
      <c r="U22" s="66" t="s">
        <v>42</v>
      </c>
      <c r="V22" s="66" t="s">
        <v>132</v>
      </c>
      <c r="W22" s="249" t="s">
        <v>35</v>
      </c>
      <c r="X22" s="38"/>
      <c r="Y22" s="636" t="str">
        <f t="shared" si="3"/>
        <v>-</v>
      </c>
      <c r="Z22" s="68" t="str">
        <f t="shared" si="19"/>
        <v>-</v>
      </c>
      <c r="AA22" s="68" t="str">
        <f t="shared" si="19"/>
        <v>X</v>
      </c>
      <c r="AB22" s="68" t="str">
        <f t="shared" si="19"/>
        <v>X</v>
      </c>
      <c r="AC22" s="68" t="str">
        <f t="shared" si="19"/>
        <v>X</v>
      </c>
      <c r="AD22" s="68" t="str">
        <f t="shared" si="19"/>
        <v>X</v>
      </c>
      <c r="AE22" s="637" t="str">
        <f t="shared" si="19"/>
        <v>X</v>
      </c>
      <c r="AF22" s="38"/>
      <c r="AG22" s="68" t="s">
        <v>244</v>
      </c>
      <c r="AH22" s="68" t="s">
        <v>244</v>
      </c>
      <c r="AI22" s="38"/>
      <c r="AJ22" s="13" t="str">
        <f t="shared" si="5"/>
        <v>/rsm:CrossIndustryInvoice/rsm:SupplyChainTradeTransaction/ram:IncludedSupplyChainTradeLineItem/ram:AssociatedDocumentLineDocument</v>
      </c>
      <c r="AK22" s="13" t="str">
        <f t="shared" si="6"/>
        <v>/ram:LineID</v>
      </c>
      <c r="AL22" s="14">
        <f>COUNTIFS(R$4:R22,AJ22)</f>
        <v>1</v>
      </c>
      <c r="AM22" s="59"/>
      <c r="AN22" s="118" t="str">
        <f t="shared" si="16"/>
        <v>SCT_LINE</v>
      </c>
      <c r="AO22" s="119" t="str">
        <f t="shared" si="7"/>
        <v>BT-126</v>
      </c>
      <c r="AP22" s="293" t="str">
        <f t="shared" si="17"/>
        <v>BT-126</v>
      </c>
      <c r="AQ22" s="66">
        <f t="shared" si="8"/>
        <v>4</v>
      </c>
      <c r="AR22" s="66" t="str">
        <f t="shared" si="9"/>
        <v>1..1</v>
      </c>
      <c r="AS22" s="64" t="s">
        <v>259</v>
      </c>
      <c r="AT22" s="64" t="s">
        <v>260</v>
      </c>
      <c r="AU22" s="65"/>
      <c r="AV22" s="65"/>
      <c r="AW22" s="65" t="s">
        <v>261</v>
      </c>
      <c r="AX22" s="64" t="s">
        <v>99</v>
      </c>
      <c r="AY22" s="66" t="str">
        <f t="shared" si="10"/>
        <v>1..1</v>
      </c>
      <c r="AZ22" s="66" t="str">
        <f t="shared" si="10"/>
        <v>1..1</v>
      </c>
      <c r="BA22" s="2" t="str">
        <f t="shared" si="10"/>
        <v>/rsm:CrossIndustryInvoice
/rsm:SupplyChainTradeTransaction
/ram:IncludedSupplyChainTradeLineItem
/ram:AssociatedDocumentLineDocument
/ram:LineID</v>
      </c>
      <c r="BB22" s="75" t="str">
        <f t="shared" si="10"/>
        <v>/rsm:CrossIndustryInvoice/rsm:SupplyChainTradeTransaction/ram:IncludedSupplyChainTradeLineItem/ram:AssociatedDocumentLineDocument/ram:LineID</v>
      </c>
      <c r="BC22" s="66" t="str">
        <f t="shared" si="18"/>
        <v>I</v>
      </c>
      <c r="BD22" s="68" t="str">
        <f t="shared" si="18"/>
        <v>E</v>
      </c>
      <c r="BE22" s="66" t="str">
        <f t="shared" si="18"/>
        <v>0..1</v>
      </c>
      <c r="BF22" s="66" t="str">
        <f t="shared" si="18"/>
        <v>CAR-2</v>
      </c>
      <c r="BG22" s="249" t="str">
        <f t="shared" si="18"/>
        <v/>
      </c>
      <c r="BH22" s="7"/>
      <c r="BI22" s="636" t="str">
        <f t="shared" si="20"/>
        <v>-</v>
      </c>
      <c r="BJ22" s="68" t="str">
        <f t="shared" si="20"/>
        <v>-</v>
      </c>
      <c r="BK22" s="68" t="str">
        <f t="shared" si="20"/>
        <v>X</v>
      </c>
      <c r="BL22" s="68" t="str">
        <f t="shared" si="20"/>
        <v>X</v>
      </c>
      <c r="BM22" s="68" t="str">
        <f t="shared" si="20"/>
        <v>X</v>
      </c>
      <c r="BN22" s="68" t="str">
        <f t="shared" si="20"/>
        <v>X</v>
      </c>
      <c r="BO22" s="637" t="str">
        <f t="shared" si="20"/>
        <v>X</v>
      </c>
      <c r="BP22" s="7"/>
      <c r="BQ22" s="68" t="str">
        <f t="shared" si="21"/>
        <v>BASIC</v>
      </c>
      <c r="BR22" s="68" t="str">
        <f t="shared" si="21"/>
        <v>BASIC</v>
      </c>
      <c r="BS22" s="15"/>
      <c r="BT22" s="57" t="s">
        <v>18642</v>
      </c>
    </row>
    <row r="23" spans="1:72" ht="96" x14ac:dyDescent="0.2">
      <c r="A23" s="45" t="str">
        <f t="shared" si="13"/>
        <v>NO</v>
      </c>
      <c r="B23" s="45"/>
      <c r="C23" s="45"/>
      <c r="D23" s="118" t="s">
        <v>236</v>
      </c>
      <c r="E23" s="123" t="s">
        <v>278</v>
      </c>
      <c r="F23" s="294" t="s">
        <v>278</v>
      </c>
      <c r="G23" s="124">
        <f t="shared" si="2"/>
        <v>4</v>
      </c>
      <c r="H23" s="124" t="s">
        <v>42</v>
      </c>
      <c r="I23" s="125" t="s">
        <v>279</v>
      </c>
      <c r="J23" s="125" t="s">
        <v>17188</v>
      </c>
      <c r="K23" s="126"/>
      <c r="L23" s="126"/>
      <c r="M23" s="126"/>
      <c r="N23" s="125"/>
      <c r="O23" s="124" t="s">
        <v>42</v>
      </c>
      <c r="P23" s="124" t="s">
        <v>62</v>
      </c>
      <c r="Q23" s="127" t="s">
        <v>280</v>
      </c>
      <c r="R23" s="128" t="s">
        <v>281</v>
      </c>
      <c r="S23" s="124"/>
      <c r="T23" s="129" t="str">
        <f t="shared" si="15"/>
        <v/>
      </c>
      <c r="U23" s="124" t="s">
        <v>62</v>
      </c>
      <c r="V23" s="124"/>
      <c r="W23" s="675"/>
      <c r="X23" s="38"/>
      <c r="Y23" s="646" t="str">
        <f t="shared" si="3"/>
        <v>-</v>
      </c>
      <c r="Z23" s="129" t="str">
        <f t="shared" ref="Z23:AE31" si="22">IF(Y23="X","X",IF($AH23=Z$4,"X","-"))</f>
        <v>-</v>
      </c>
      <c r="AA23" s="129" t="str">
        <f t="shared" si="22"/>
        <v>X</v>
      </c>
      <c r="AB23" s="129" t="str">
        <f t="shared" si="22"/>
        <v>X</v>
      </c>
      <c r="AC23" s="129" t="str">
        <f t="shared" si="22"/>
        <v>X</v>
      </c>
      <c r="AD23" s="129" t="str">
        <f t="shared" si="22"/>
        <v>X</v>
      </c>
      <c r="AE23" s="647" t="str">
        <f t="shared" si="22"/>
        <v>X</v>
      </c>
      <c r="AF23" s="38"/>
      <c r="AG23" s="129" t="s">
        <v>244</v>
      </c>
      <c r="AH23" s="129" t="s">
        <v>244</v>
      </c>
      <c r="AI23" s="38"/>
      <c r="AJ23" s="13" t="str">
        <f t="shared" si="5"/>
        <v>/rsm:CrossIndustryInvoice/rsm:SupplyChainTradeTransaction/ram:IncludedSupplyChainTradeLineItem/ram:AssociatedDocumentLineDocument</v>
      </c>
      <c r="AK23" s="13" t="str">
        <f t="shared" si="6"/>
        <v>/ram:IncludedNote</v>
      </c>
      <c r="AL23" s="14">
        <f>COUNTIFS(R$4:R23,AJ23)</f>
        <v>1</v>
      </c>
      <c r="AM23" s="59"/>
      <c r="AN23" s="118" t="str">
        <f t="shared" si="16"/>
        <v>SCT_LINE</v>
      </c>
      <c r="AO23" s="123" t="str">
        <f t="shared" si="7"/>
        <v>BT-127-00</v>
      </c>
      <c r="AP23" s="294" t="str">
        <f t="shared" si="17"/>
        <v>BT-127-00</v>
      </c>
      <c r="AQ23" s="124">
        <f t="shared" si="8"/>
        <v>4</v>
      </c>
      <c r="AR23" s="124" t="str">
        <f t="shared" si="9"/>
        <v>0..1</v>
      </c>
      <c r="AS23" s="125" t="s">
        <v>279</v>
      </c>
      <c r="AT23" s="125" t="s">
        <v>292</v>
      </c>
      <c r="AU23" s="126"/>
      <c r="AV23" s="126"/>
      <c r="AW23" s="126" t="s">
        <v>35</v>
      </c>
      <c r="AX23" s="125"/>
      <c r="AY23" s="124" t="str">
        <f t="shared" si="10"/>
        <v>0..1</v>
      </c>
      <c r="AZ23" s="124" t="str">
        <f t="shared" si="10"/>
        <v>0..n</v>
      </c>
      <c r="BA23" s="127" t="str">
        <f t="shared" si="10"/>
        <v>/rsm:CrossIndustryInvoice
/rsm:SupplyChainTradeTransaction
/ram:IncludedSupplyChainTradeLineItem
/ram:AssociatedDocumentLineDocument
/ram:IncludedNote</v>
      </c>
      <c r="BB23" s="128" t="str">
        <f t="shared" si="10"/>
        <v>/rsm:CrossIndustryInvoice/rsm:SupplyChainTradeTransaction/ram:IncludedSupplyChainTradeLineItem/ram:AssociatedDocumentLineDocument/ram:IncludedNote</v>
      </c>
      <c r="BC23" s="124" t="str">
        <f t="shared" si="18"/>
        <v/>
      </c>
      <c r="BD23" s="129" t="str">
        <f t="shared" si="18"/>
        <v/>
      </c>
      <c r="BE23" s="124" t="str">
        <f t="shared" si="18"/>
        <v>0..n</v>
      </c>
      <c r="BF23" s="124" t="str">
        <f t="shared" si="18"/>
        <v/>
      </c>
      <c r="BG23" s="675" t="str">
        <f t="shared" si="18"/>
        <v/>
      </c>
      <c r="BH23" s="7"/>
      <c r="BI23" s="646" t="str">
        <f t="shared" si="20"/>
        <v>-</v>
      </c>
      <c r="BJ23" s="129" t="str">
        <f t="shared" si="20"/>
        <v>-</v>
      </c>
      <c r="BK23" s="129" t="str">
        <f t="shared" si="20"/>
        <v>X</v>
      </c>
      <c r="BL23" s="129" t="str">
        <f t="shared" si="20"/>
        <v>X</v>
      </c>
      <c r="BM23" s="129" t="str">
        <f t="shared" si="20"/>
        <v>X</v>
      </c>
      <c r="BN23" s="129" t="str">
        <f t="shared" si="20"/>
        <v>X</v>
      </c>
      <c r="BO23" s="647" t="str">
        <f t="shared" si="20"/>
        <v>X</v>
      </c>
      <c r="BP23" s="7"/>
      <c r="BQ23" s="129" t="str">
        <f t="shared" si="21"/>
        <v>BASIC</v>
      </c>
      <c r="BR23" s="129" t="str">
        <f t="shared" si="21"/>
        <v>BASIC</v>
      </c>
      <c r="BS23" s="15"/>
      <c r="BT23" s="57" t="s">
        <v>18642</v>
      </c>
    </row>
    <row r="24" spans="1:72" ht="105" x14ac:dyDescent="0.2">
      <c r="A24" s="45" t="str">
        <f t="shared" si="13"/>
        <v>YES</v>
      </c>
      <c r="B24" s="340" t="s">
        <v>17031</v>
      </c>
      <c r="C24" s="742"/>
      <c r="D24" s="118" t="s">
        <v>236</v>
      </c>
      <c r="E24" s="119" t="s">
        <v>286</v>
      </c>
      <c r="F24" s="293" t="s">
        <v>286</v>
      </c>
      <c r="G24" s="66">
        <f t="shared" si="2"/>
        <v>5</v>
      </c>
      <c r="H24" s="66" t="s">
        <v>42</v>
      </c>
      <c r="I24" s="64" t="s">
        <v>287</v>
      </c>
      <c r="J24" s="64" t="s">
        <v>288</v>
      </c>
      <c r="K24" s="65"/>
      <c r="L24" s="65"/>
      <c r="M24" s="65" t="s">
        <v>35</v>
      </c>
      <c r="N24" s="64" t="s">
        <v>70</v>
      </c>
      <c r="O24" s="66" t="s">
        <v>32</v>
      </c>
      <c r="P24" s="66" t="s">
        <v>42</v>
      </c>
      <c r="Q24" s="2" t="s">
        <v>289</v>
      </c>
      <c r="R24" s="75" t="s">
        <v>290</v>
      </c>
      <c r="S24" s="66" t="s">
        <v>73</v>
      </c>
      <c r="T24" s="68" t="str">
        <f t="shared" si="15"/>
        <v>E</v>
      </c>
      <c r="U24" s="66" t="s">
        <v>62</v>
      </c>
      <c r="V24" s="66" t="s">
        <v>200</v>
      </c>
      <c r="W24" s="249" t="s">
        <v>35</v>
      </c>
      <c r="X24" s="38"/>
      <c r="Y24" s="636" t="str">
        <f t="shared" si="3"/>
        <v>-</v>
      </c>
      <c r="Z24" s="68" t="str">
        <f t="shared" si="22"/>
        <v>-</v>
      </c>
      <c r="AA24" s="68" t="str">
        <f t="shared" si="22"/>
        <v>X</v>
      </c>
      <c r="AB24" s="68" t="str">
        <f t="shared" si="22"/>
        <v>X</v>
      </c>
      <c r="AC24" s="68" t="str">
        <f t="shared" si="22"/>
        <v>X</v>
      </c>
      <c r="AD24" s="68" t="str">
        <f t="shared" si="22"/>
        <v>X</v>
      </c>
      <c r="AE24" s="637" t="str">
        <f t="shared" si="22"/>
        <v>X</v>
      </c>
      <c r="AF24" s="38"/>
      <c r="AG24" s="68" t="s">
        <v>244</v>
      </c>
      <c r="AH24" s="68" t="s">
        <v>244</v>
      </c>
      <c r="AI24" s="38"/>
      <c r="AJ24" s="13" t="str">
        <f t="shared" si="5"/>
        <v>/rsm:CrossIndustryInvoice/rsm:SupplyChainTradeTransaction/ram:IncludedSupplyChainTradeLineItem/ram:AssociatedDocumentLineDocument/ram:IncludedNote</v>
      </c>
      <c r="AK24" s="13" t="str">
        <f t="shared" si="6"/>
        <v>/ram:Content</v>
      </c>
      <c r="AL24" s="14">
        <f>COUNTIFS(R$4:R24,AJ24)</f>
        <v>1</v>
      </c>
      <c r="AM24" s="59"/>
      <c r="AN24" s="118" t="str">
        <f t="shared" si="16"/>
        <v>SCT_LINE</v>
      </c>
      <c r="AO24" s="119" t="str">
        <f t="shared" si="7"/>
        <v>BT-127</v>
      </c>
      <c r="AP24" s="293" t="str">
        <f t="shared" si="17"/>
        <v>BT-127</v>
      </c>
      <c r="AQ24" s="66">
        <f t="shared" si="8"/>
        <v>5</v>
      </c>
      <c r="AR24" s="66" t="str">
        <f t="shared" si="9"/>
        <v>0..1</v>
      </c>
      <c r="AS24" s="64" t="s">
        <v>291</v>
      </c>
      <c r="AT24" s="64" t="s">
        <v>292</v>
      </c>
      <c r="AU24" s="65"/>
      <c r="AV24" s="65"/>
      <c r="AW24" s="65" t="s">
        <v>35</v>
      </c>
      <c r="AX24" s="64" t="s">
        <v>78</v>
      </c>
      <c r="AY24" s="66" t="str">
        <f t="shared" ref="AY24:AZ40" si="23">O24</f>
        <v>1..1</v>
      </c>
      <c r="AZ24" s="66" t="s">
        <v>42</v>
      </c>
      <c r="BA24" s="2" t="str">
        <f t="shared" ref="BA24:BB43" si="24">Q24</f>
        <v>/rsm:CrossIndustryInvoice
/rsm:SupplyChainTradeTransaction
/ram:IncludedSupplyChainTradeLineItem
/ram:AssociatedDocumentLineDocument
/ram:IncludedNote
/ram:Content</v>
      </c>
      <c r="BB24" s="75" t="str">
        <f t="shared" si="24"/>
        <v>/rsm:CrossIndustryInvoice/rsm:SupplyChainTradeTransaction/ram:IncludedSupplyChainTradeLineItem/ram:AssociatedDocumentLineDocument/ram:IncludedNote/ram:Content</v>
      </c>
      <c r="BC24" s="66" t="str">
        <f t="shared" si="18"/>
        <v>T</v>
      </c>
      <c r="BD24" s="68" t="str">
        <f t="shared" si="18"/>
        <v>E</v>
      </c>
      <c r="BE24" s="66" t="str">
        <f t="shared" si="18"/>
        <v>0..n</v>
      </c>
      <c r="BF24" s="66" t="str">
        <f t="shared" si="18"/>
        <v>CAR-3</v>
      </c>
      <c r="BG24" s="249" t="str">
        <f t="shared" si="18"/>
        <v/>
      </c>
      <c r="BH24" s="7"/>
      <c r="BI24" s="636" t="str">
        <f t="shared" si="20"/>
        <v>-</v>
      </c>
      <c r="BJ24" s="68" t="str">
        <f t="shared" si="20"/>
        <v>-</v>
      </c>
      <c r="BK24" s="68" t="str">
        <f t="shared" si="20"/>
        <v>X</v>
      </c>
      <c r="BL24" s="68" t="str">
        <f t="shared" si="20"/>
        <v>X</v>
      </c>
      <c r="BM24" s="68" t="str">
        <f t="shared" si="20"/>
        <v>X</v>
      </c>
      <c r="BN24" s="68" t="str">
        <f t="shared" si="20"/>
        <v>X</v>
      </c>
      <c r="BO24" s="637" t="str">
        <f t="shared" si="20"/>
        <v>X</v>
      </c>
      <c r="BP24" s="7"/>
      <c r="BQ24" s="68" t="str">
        <f t="shared" si="21"/>
        <v>BASIC</v>
      </c>
      <c r="BR24" s="68" t="str">
        <f t="shared" si="21"/>
        <v>BASIC</v>
      </c>
      <c r="BS24" s="15"/>
      <c r="BT24" s="57" t="s">
        <v>18642</v>
      </c>
    </row>
    <row r="25" spans="1:72" ht="96" x14ac:dyDescent="0.2">
      <c r="A25" s="45" t="str">
        <f t="shared" si="13"/>
        <v>NO</v>
      </c>
      <c r="B25" s="45"/>
      <c r="C25" s="45"/>
      <c r="D25" s="107" t="s">
        <v>236</v>
      </c>
      <c r="E25" s="109" t="s">
        <v>297</v>
      </c>
      <c r="F25" s="292" t="s">
        <v>297</v>
      </c>
      <c r="G25" s="110">
        <f t="shared" si="2"/>
        <v>3</v>
      </c>
      <c r="H25" s="110" t="s">
        <v>32</v>
      </c>
      <c r="I25" s="111" t="s">
        <v>298</v>
      </c>
      <c r="J25" s="112" t="s">
        <v>299</v>
      </c>
      <c r="K25" s="113"/>
      <c r="L25" s="113"/>
      <c r="M25" s="113" t="s">
        <v>35</v>
      </c>
      <c r="N25" s="112"/>
      <c r="O25" s="110" t="s">
        <v>32</v>
      </c>
      <c r="P25" s="110" t="str">
        <f t="shared" si="14"/>
        <v>1..1</v>
      </c>
      <c r="Q25" s="114" t="s">
        <v>300</v>
      </c>
      <c r="R25" s="115" t="s">
        <v>301</v>
      </c>
      <c r="S25" s="110" t="s">
        <v>35</v>
      </c>
      <c r="T25" s="116" t="str">
        <f t="shared" si="15"/>
        <v>G</v>
      </c>
      <c r="U25" s="110" t="s">
        <v>42</v>
      </c>
      <c r="V25" s="110" t="s">
        <v>132</v>
      </c>
      <c r="W25" s="674" t="s">
        <v>35</v>
      </c>
      <c r="X25" s="38"/>
      <c r="Y25" s="644" t="str">
        <f t="shared" si="3"/>
        <v>-</v>
      </c>
      <c r="Z25" s="116" t="str">
        <f t="shared" si="22"/>
        <v>-</v>
      </c>
      <c r="AA25" s="116" t="str">
        <f t="shared" si="22"/>
        <v>X</v>
      </c>
      <c r="AB25" s="116" t="str">
        <f t="shared" si="22"/>
        <v>X</v>
      </c>
      <c r="AC25" s="116" t="str">
        <f t="shared" si="22"/>
        <v>X</v>
      </c>
      <c r="AD25" s="116" t="str">
        <f t="shared" si="22"/>
        <v>X</v>
      </c>
      <c r="AE25" s="645" t="str">
        <f t="shared" si="22"/>
        <v>X</v>
      </c>
      <c r="AF25" s="38"/>
      <c r="AG25" s="116" t="s">
        <v>244</v>
      </c>
      <c r="AH25" s="116" t="s">
        <v>244</v>
      </c>
      <c r="AI25" s="38"/>
      <c r="AJ25" s="13" t="str">
        <f t="shared" si="5"/>
        <v>/rsm:CrossIndustryInvoice/rsm:SupplyChainTradeTransaction/ram:IncludedSupplyChainTradeLineItem</v>
      </c>
      <c r="AK25" s="13" t="str">
        <f t="shared" si="6"/>
        <v>/ram:SpecifiedTradeProduct</v>
      </c>
      <c r="AL25" s="14">
        <f>COUNTIFS(R$4:R25,AJ25)</f>
        <v>1</v>
      </c>
      <c r="AM25" s="59"/>
      <c r="AN25" s="107" t="str">
        <f t="shared" si="16"/>
        <v>SCT_LINE</v>
      </c>
      <c r="AO25" s="109" t="str">
        <f t="shared" si="7"/>
        <v>BG-31</v>
      </c>
      <c r="AP25" s="292" t="str">
        <f t="shared" si="17"/>
        <v>BG-31</v>
      </c>
      <c r="AQ25" s="110">
        <f t="shared" si="8"/>
        <v>3</v>
      </c>
      <c r="AR25" s="110" t="str">
        <f t="shared" si="9"/>
        <v>1..1</v>
      </c>
      <c r="AS25" s="111" t="s">
        <v>302</v>
      </c>
      <c r="AT25" s="112" t="s">
        <v>303</v>
      </c>
      <c r="AU25" s="113"/>
      <c r="AV25" s="113"/>
      <c r="AW25" s="113" t="s">
        <v>35</v>
      </c>
      <c r="AX25" s="112"/>
      <c r="AY25" s="110" t="str">
        <f t="shared" si="23"/>
        <v>1..1</v>
      </c>
      <c r="AZ25" s="110" t="str">
        <f t="shared" si="23"/>
        <v>1..1</v>
      </c>
      <c r="BA25" s="114" t="str">
        <f t="shared" si="24"/>
        <v>/rsm:CrossIndustryInvoice
/rsm:SupplyChainTradeTransaction
/ram:IncludedSupplyChainTradeLineItem
/ram:SpecifiedTradeProduct</v>
      </c>
      <c r="BB25" s="115" t="str">
        <f t="shared" si="24"/>
        <v>/rsm:CrossIndustryInvoice/rsm:SupplyChainTradeTransaction/ram:IncludedSupplyChainTradeLineItem/ram:SpecifiedTradeProduct</v>
      </c>
      <c r="BC25" s="110" t="str">
        <f t="shared" si="18"/>
        <v/>
      </c>
      <c r="BD25" s="116" t="str">
        <f t="shared" si="18"/>
        <v>G</v>
      </c>
      <c r="BE25" s="110" t="str">
        <f t="shared" si="18"/>
        <v>0..1</v>
      </c>
      <c r="BF25" s="110" t="str">
        <f t="shared" si="18"/>
        <v>CAR-2</v>
      </c>
      <c r="BG25" s="674" t="str">
        <f t="shared" si="18"/>
        <v/>
      </c>
      <c r="BH25" s="7"/>
      <c r="BI25" s="644" t="str">
        <f t="shared" si="20"/>
        <v>-</v>
      </c>
      <c r="BJ25" s="116" t="str">
        <f t="shared" si="20"/>
        <v>-</v>
      </c>
      <c r="BK25" s="116" t="str">
        <f t="shared" si="20"/>
        <v>X</v>
      </c>
      <c r="BL25" s="116" t="str">
        <f t="shared" si="20"/>
        <v>X</v>
      </c>
      <c r="BM25" s="116" t="str">
        <f t="shared" si="20"/>
        <v>X</v>
      </c>
      <c r="BN25" s="116" t="str">
        <f t="shared" si="20"/>
        <v>X</v>
      </c>
      <c r="BO25" s="645" t="str">
        <f t="shared" si="20"/>
        <v>X</v>
      </c>
      <c r="BP25" s="7"/>
      <c r="BQ25" s="116" t="str">
        <f t="shared" si="21"/>
        <v>BASIC</v>
      </c>
      <c r="BR25" s="116" t="str">
        <f t="shared" si="21"/>
        <v>BASIC</v>
      </c>
      <c r="BS25" s="15"/>
      <c r="BT25" s="57" t="s">
        <v>18642</v>
      </c>
    </row>
    <row r="26" spans="1:72" ht="96" x14ac:dyDescent="0.2">
      <c r="A26" s="45" t="str">
        <f t="shared" si="13"/>
        <v>YES</v>
      </c>
      <c r="B26" s="45"/>
      <c r="C26" s="45"/>
      <c r="D26" s="118" t="s">
        <v>236</v>
      </c>
      <c r="E26" s="119" t="s">
        <v>311</v>
      </c>
      <c r="F26" s="293" t="s">
        <v>311</v>
      </c>
      <c r="G26" s="66">
        <f t="shared" si="2"/>
        <v>4</v>
      </c>
      <c r="H26" s="66" t="s">
        <v>42</v>
      </c>
      <c r="I26" s="64" t="s">
        <v>312</v>
      </c>
      <c r="J26" s="64" t="s">
        <v>17083</v>
      </c>
      <c r="K26" s="65"/>
      <c r="L26" s="65" t="s">
        <v>315</v>
      </c>
      <c r="M26" s="65" t="s">
        <v>316</v>
      </c>
      <c r="N26" s="64" t="s">
        <v>90</v>
      </c>
      <c r="O26" s="66" t="s">
        <v>42</v>
      </c>
      <c r="P26" s="66" t="str">
        <f t="shared" si="14"/>
        <v>0..1</v>
      </c>
      <c r="Q26" s="2" t="s">
        <v>317</v>
      </c>
      <c r="R26" s="75" t="s">
        <v>318</v>
      </c>
      <c r="S26" s="66" t="s">
        <v>55</v>
      </c>
      <c r="T26" s="68" t="str">
        <f t="shared" si="15"/>
        <v>E</v>
      </c>
      <c r="U26" s="66" t="s">
        <v>42</v>
      </c>
      <c r="V26" s="66" t="s">
        <v>35</v>
      </c>
      <c r="W26" s="249" t="s">
        <v>35</v>
      </c>
      <c r="X26" s="38"/>
      <c r="Y26" s="636" t="str">
        <f t="shared" si="3"/>
        <v>-</v>
      </c>
      <c r="Z26" s="68" t="str">
        <f t="shared" si="22"/>
        <v>-</v>
      </c>
      <c r="AA26" s="68" t="str">
        <f t="shared" si="22"/>
        <v>X</v>
      </c>
      <c r="AB26" s="68" t="str">
        <f t="shared" si="22"/>
        <v>X</v>
      </c>
      <c r="AC26" s="68" t="str">
        <f t="shared" si="22"/>
        <v>X</v>
      </c>
      <c r="AD26" s="68" t="str">
        <f t="shared" si="22"/>
        <v>X</v>
      </c>
      <c r="AE26" s="637" t="str">
        <f t="shared" si="22"/>
        <v>X</v>
      </c>
      <c r="AF26" s="38"/>
      <c r="AG26" s="68" t="s">
        <v>244</v>
      </c>
      <c r="AH26" s="68" t="s">
        <v>244</v>
      </c>
      <c r="AI26" s="38"/>
      <c r="AJ26" s="13" t="str">
        <f t="shared" si="5"/>
        <v>/rsm:CrossIndustryInvoice/rsm:SupplyChainTradeTransaction/ram:IncludedSupplyChainTradeLineItem/ram:SpecifiedTradeProduct</v>
      </c>
      <c r="AK26" s="13" t="str">
        <f t="shared" si="6"/>
        <v>/ram:GlobalID</v>
      </c>
      <c r="AL26" s="14">
        <f>COUNTIFS(R$4:R26,AJ26)</f>
        <v>1</v>
      </c>
      <c r="AM26" s="59"/>
      <c r="AN26" s="118" t="str">
        <f t="shared" si="16"/>
        <v>SCT_LINE</v>
      </c>
      <c r="AO26" s="119" t="str">
        <f t="shared" si="7"/>
        <v>BT-157</v>
      </c>
      <c r="AP26" s="293" t="str">
        <f t="shared" si="17"/>
        <v>BT-157</v>
      </c>
      <c r="AQ26" s="66">
        <f t="shared" si="8"/>
        <v>4</v>
      </c>
      <c r="AR26" s="66" t="str">
        <f t="shared" si="9"/>
        <v>0..1</v>
      </c>
      <c r="AS26" s="64" t="s">
        <v>319</v>
      </c>
      <c r="AT26" s="64" t="s">
        <v>320</v>
      </c>
      <c r="AU26" s="65"/>
      <c r="AV26" s="65" t="s">
        <v>321</v>
      </c>
      <c r="AW26" s="65" t="s">
        <v>322</v>
      </c>
      <c r="AX26" s="64" t="s">
        <v>99</v>
      </c>
      <c r="AY26" s="66" t="str">
        <f t="shared" si="23"/>
        <v>0..1</v>
      </c>
      <c r="AZ26" s="66" t="str">
        <f t="shared" si="23"/>
        <v>0..1</v>
      </c>
      <c r="BA26" s="2" t="str">
        <f t="shared" si="24"/>
        <v>/rsm:CrossIndustryInvoice
/rsm:SupplyChainTradeTransaction
/ram:IncludedSupplyChainTradeLineItem
/ram:SpecifiedTradeProduct
/ram:GlobalID</v>
      </c>
      <c r="BB26" s="75" t="str">
        <f t="shared" si="24"/>
        <v>/rsm:CrossIndustryInvoice/rsm:SupplyChainTradeTransaction/ram:IncludedSupplyChainTradeLineItem/ram:SpecifiedTradeProduct/ram:GlobalID</v>
      </c>
      <c r="BC26" s="66" t="str">
        <f t="shared" si="18"/>
        <v>I</v>
      </c>
      <c r="BD26" s="68" t="str">
        <f t="shared" si="18"/>
        <v>E</v>
      </c>
      <c r="BE26" s="66" t="str">
        <f t="shared" si="18"/>
        <v>0..1</v>
      </c>
      <c r="BF26" s="66" t="str">
        <f t="shared" si="18"/>
        <v/>
      </c>
      <c r="BG26" s="249" t="str">
        <f t="shared" si="18"/>
        <v/>
      </c>
      <c r="BH26" s="7"/>
      <c r="BI26" s="636" t="str">
        <f t="shared" si="20"/>
        <v>-</v>
      </c>
      <c r="BJ26" s="68" t="str">
        <f t="shared" si="20"/>
        <v>-</v>
      </c>
      <c r="BK26" s="68" t="str">
        <f t="shared" si="20"/>
        <v>X</v>
      </c>
      <c r="BL26" s="68" t="str">
        <f t="shared" si="20"/>
        <v>X</v>
      </c>
      <c r="BM26" s="68" t="str">
        <f t="shared" si="20"/>
        <v>X</v>
      </c>
      <c r="BN26" s="68" t="str">
        <f t="shared" si="20"/>
        <v>X</v>
      </c>
      <c r="BO26" s="637" t="str">
        <f t="shared" si="20"/>
        <v>X</v>
      </c>
      <c r="BP26" s="7"/>
      <c r="BQ26" s="68" t="str">
        <f t="shared" si="21"/>
        <v>BASIC</v>
      </c>
      <c r="BR26" s="68" t="str">
        <f t="shared" si="21"/>
        <v>BASIC</v>
      </c>
      <c r="BS26" s="15"/>
      <c r="BT26" s="57" t="s">
        <v>18642</v>
      </c>
    </row>
    <row r="27" spans="1:72" ht="105" x14ac:dyDescent="0.2">
      <c r="A27" s="45" t="str">
        <f t="shared" si="13"/>
        <v>YES</v>
      </c>
      <c r="B27" s="45"/>
      <c r="C27" s="45"/>
      <c r="D27" s="118" t="s">
        <v>236</v>
      </c>
      <c r="E27" s="119" t="s">
        <v>323</v>
      </c>
      <c r="F27" s="293" t="s">
        <v>323</v>
      </c>
      <c r="G27" s="66">
        <f t="shared" si="2"/>
        <v>5</v>
      </c>
      <c r="H27" s="66" t="s">
        <v>32</v>
      </c>
      <c r="I27" s="97" t="s">
        <v>443</v>
      </c>
      <c r="J27" s="64" t="s">
        <v>17084</v>
      </c>
      <c r="K27" s="65" t="s">
        <v>314</v>
      </c>
      <c r="L27" s="65"/>
      <c r="M27" s="65" t="s">
        <v>35</v>
      </c>
      <c r="N27" s="64" t="s">
        <v>17064</v>
      </c>
      <c r="O27" s="66" t="s">
        <v>32</v>
      </c>
      <c r="P27" s="66" t="str">
        <f t="shared" si="14"/>
        <v>1..1</v>
      </c>
      <c r="Q27" s="2" t="s">
        <v>327</v>
      </c>
      <c r="R27" s="75" t="s">
        <v>328</v>
      </c>
      <c r="S27" s="66" t="s">
        <v>329</v>
      </c>
      <c r="T27" s="68" t="str">
        <f t="shared" si="15"/>
        <v>A</v>
      </c>
      <c r="U27" s="66" t="s">
        <v>42</v>
      </c>
      <c r="V27" s="66" t="s">
        <v>35</v>
      </c>
      <c r="W27" s="249" t="s">
        <v>35</v>
      </c>
      <c r="X27" s="38"/>
      <c r="Y27" s="636" t="str">
        <f t="shared" si="3"/>
        <v>-</v>
      </c>
      <c r="Z27" s="68" t="str">
        <f t="shared" si="22"/>
        <v>-</v>
      </c>
      <c r="AA27" s="68" t="str">
        <f t="shared" si="22"/>
        <v>X</v>
      </c>
      <c r="AB27" s="68" t="str">
        <f t="shared" si="22"/>
        <v>X</v>
      </c>
      <c r="AC27" s="68" t="str">
        <f t="shared" si="22"/>
        <v>X</v>
      </c>
      <c r="AD27" s="68" t="str">
        <f t="shared" si="22"/>
        <v>X</v>
      </c>
      <c r="AE27" s="637" t="str">
        <f t="shared" si="22"/>
        <v>X</v>
      </c>
      <c r="AF27" s="38"/>
      <c r="AG27" s="68" t="s">
        <v>244</v>
      </c>
      <c r="AH27" s="68" t="s">
        <v>244</v>
      </c>
      <c r="AI27" s="38"/>
      <c r="AJ27" s="13" t="str">
        <f t="shared" si="5"/>
        <v>/rsm:CrossIndustryInvoice/rsm:SupplyChainTradeTransaction/ram:IncludedSupplyChainTradeLineItem/ram:SpecifiedTradeProduct/ram:GlobalID</v>
      </c>
      <c r="AK27" s="13" t="str">
        <f t="shared" si="6"/>
        <v>/@schemeID</v>
      </c>
      <c r="AL27" s="14">
        <f>COUNTIFS(R$4:R27,AJ27)</f>
        <v>1</v>
      </c>
      <c r="AM27" s="59"/>
      <c r="AN27" s="118" t="str">
        <f t="shared" si="16"/>
        <v>SCT_LINE</v>
      </c>
      <c r="AO27" s="119" t="str">
        <f t="shared" si="7"/>
        <v>BT-157-1</v>
      </c>
      <c r="AP27" s="293" t="str">
        <f t="shared" si="17"/>
        <v>BT-157-1</v>
      </c>
      <c r="AQ27" s="66">
        <f t="shared" si="8"/>
        <v>5</v>
      </c>
      <c r="AR27" s="66" t="str">
        <f t="shared" si="9"/>
        <v>1..1</v>
      </c>
      <c r="AS27" s="97" t="s">
        <v>330</v>
      </c>
      <c r="AT27" s="64" t="s">
        <v>325</v>
      </c>
      <c r="AU27" s="65" t="s">
        <v>331</v>
      </c>
      <c r="AV27" s="65"/>
      <c r="AW27" s="65" t="s">
        <v>35</v>
      </c>
      <c r="AX27" s="64"/>
      <c r="AY27" s="66" t="str">
        <f t="shared" si="23"/>
        <v>1..1</v>
      </c>
      <c r="AZ27" s="66" t="str">
        <f t="shared" si="23"/>
        <v>1..1</v>
      </c>
      <c r="BA27" s="2" t="str">
        <f t="shared" si="24"/>
        <v>/rsm:CrossIndustryInvoice
/rsm:SupplyChainTradeTransaction
/ram:IncludedSupplyChainTradeLineItem
/ram:SpecifiedTradeProduct
/ram:GlobalID
/@schemeID</v>
      </c>
      <c r="BB27" s="75" t="str">
        <f t="shared" si="24"/>
        <v>/rsm:CrossIndustryInvoice/rsm:SupplyChainTradeTransaction/ram:IncludedSupplyChainTradeLineItem/ram:SpecifiedTradeProduct/ram:GlobalID/@schemeID</v>
      </c>
      <c r="BC27" s="66" t="str">
        <f t="shared" si="18"/>
        <v>S</v>
      </c>
      <c r="BD27" s="68" t="str">
        <f t="shared" si="18"/>
        <v>A</v>
      </c>
      <c r="BE27" s="66" t="str">
        <f t="shared" si="18"/>
        <v>0..1</v>
      </c>
      <c r="BF27" s="66" t="str">
        <f t="shared" si="18"/>
        <v/>
      </c>
      <c r="BG27" s="249" t="str">
        <f t="shared" si="18"/>
        <v/>
      </c>
      <c r="BH27" s="7"/>
      <c r="BI27" s="636" t="str">
        <f t="shared" si="20"/>
        <v>-</v>
      </c>
      <c r="BJ27" s="68" t="str">
        <f t="shared" si="20"/>
        <v>-</v>
      </c>
      <c r="BK27" s="68" t="str">
        <f t="shared" si="20"/>
        <v>X</v>
      </c>
      <c r="BL27" s="68" t="str">
        <f t="shared" si="20"/>
        <v>X</v>
      </c>
      <c r="BM27" s="68" t="str">
        <f t="shared" si="20"/>
        <v>X</v>
      </c>
      <c r="BN27" s="68" t="str">
        <f t="shared" si="20"/>
        <v>X</v>
      </c>
      <c r="BO27" s="637" t="str">
        <f t="shared" si="20"/>
        <v>X</v>
      </c>
      <c r="BP27" s="7"/>
      <c r="BQ27" s="68" t="str">
        <f t="shared" si="21"/>
        <v>BASIC</v>
      </c>
      <c r="BR27" s="68" t="str">
        <f t="shared" si="21"/>
        <v>BASIC</v>
      </c>
      <c r="BS27" s="15"/>
      <c r="BT27" s="57" t="s">
        <v>18642</v>
      </c>
    </row>
    <row r="28" spans="1:72" ht="96" x14ac:dyDescent="0.2">
      <c r="A28" s="45" t="str">
        <f t="shared" si="13"/>
        <v>YES</v>
      </c>
      <c r="B28" s="45"/>
      <c r="C28" s="45"/>
      <c r="D28" s="118" t="s">
        <v>236</v>
      </c>
      <c r="E28" s="119" t="s">
        <v>332</v>
      </c>
      <c r="F28" s="293" t="s">
        <v>332</v>
      </c>
      <c r="G28" s="66">
        <f t="shared" si="2"/>
        <v>4</v>
      </c>
      <c r="H28" s="66" t="s">
        <v>42</v>
      </c>
      <c r="I28" s="64" t="s">
        <v>333</v>
      </c>
      <c r="J28" s="64" t="s">
        <v>334</v>
      </c>
      <c r="K28" s="65"/>
      <c r="L28" s="65"/>
      <c r="M28" s="65" t="s">
        <v>35</v>
      </c>
      <c r="N28" s="64" t="s">
        <v>90</v>
      </c>
      <c r="O28" s="66" t="s">
        <v>42</v>
      </c>
      <c r="P28" s="66" t="str">
        <f t="shared" si="14"/>
        <v>0..1</v>
      </c>
      <c r="Q28" s="2" t="s">
        <v>335</v>
      </c>
      <c r="R28" s="75" t="s">
        <v>336</v>
      </c>
      <c r="S28" s="66" t="s">
        <v>55</v>
      </c>
      <c r="T28" s="68" t="str">
        <f t="shared" si="15"/>
        <v>E</v>
      </c>
      <c r="U28" s="66" t="s">
        <v>42</v>
      </c>
      <c r="V28" s="66" t="s">
        <v>35</v>
      </c>
      <c r="W28" s="249" t="s">
        <v>35</v>
      </c>
      <c r="X28" s="38"/>
      <c r="Y28" s="636" t="str">
        <f t="shared" si="3"/>
        <v>-</v>
      </c>
      <c r="Z28" s="68" t="str">
        <f t="shared" si="22"/>
        <v>-</v>
      </c>
      <c r="AA28" s="68" t="str">
        <f t="shared" si="22"/>
        <v>-</v>
      </c>
      <c r="AB28" s="68" t="str">
        <f t="shared" si="22"/>
        <v>X</v>
      </c>
      <c r="AC28" s="68" t="str">
        <f t="shared" si="22"/>
        <v>X</v>
      </c>
      <c r="AD28" s="68" t="str">
        <f t="shared" si="22"/>
        <v>X</v>
      </c>
      <c r="AE28" s="637" t="str">
        <f t="shared" si="22"/>
        <v>X</v>
      </c>
      <c r="AF28" s="38"/>
      <c r="AG28" s="68" t="s">
        <v>282</v>
      </c>
      <c r="AH28" s="68" t="s">
        <v>282</v>
      </c>
      <c r="AI28" s="38"/>
      <c r="AJ28" s="13" t="str">
        <f t="shared" si="5"/>
        <v>/rsm:CrossIndustryInvoice/rsm:SupplyChainTradeTransaction/ram:IncludedSupplyChainTradeLineItem/ram:SpecifiedTradeProduct</v>
      </c>
      <c r="AK28" s="13" t="str">
        <f t="shared" si="6"/>
        <v>/ram:SellerAssignedID</v>
      </c>
      <c r="AL28" s="14">
        <f>COUNTIFS(R$4:R28,AJ28)</f>
        <v>1</v>
      </c>
      <c r="AM28" s="59"/>
      <c r="AN28" s="118" t="str">
        <f t="shared" si="16"/>
        <v>SCT_LINE</v>
      </c>
      <c r="AO28" s="119" t="str">
        <f t="shared" si="7"/>
        <v>BT-155</v>
      </c>
      <c r="AP28" s="293" t="str">
        <f t="shared" si="17"/>
        <v>BT-155</v>
      </c>
      <c r="AQ28" s="66">
        <f t="shared" si="8"/>
        <v>4</v>
      </c>
      <c r="AR28" s="66" t="str">
        <f t="shared" si="9"/>
        <v>0..1</v>
      </c>
      <c r="AS28" s="64" t="s">
        <v>337</v>
      </c>
      <c r="AT28" s="64" t="s">
        <v>338</v>
      </c>
      <c r="AU28" s="65"/>
      <c r="AV28" s="65"/>
      <c r="AW28" s="65" t="s">
        <v>35</v>
      </c>
      <c r="AX28" s="64" t="s">
        <v>99</v>
      </c>
      <c r="AY28" s="66" t="str">
        <f t="shared" si="23"/>
        <v>0..1</v>
      </c>
      <c r="AZ28" s="66" t="str">
        <f t="shared" si="23"/>
        <v>0..1</v>
      </c>
      <c r="BA28" s="2" t="str">
        <f t="shared" si="24"/>
        <v>/rsm:CrossIndustryInvoice
/rsm:SupplyChainTradeTransaction
/ram:IncludedSupplyChainTradeLineItem
/ram:SpecifiedTradeProduct
/ram:SellerAssignedID</v>
      </c>
      <c r="BB28" s="75" t="str">
        <f t="shared" si="24"/>
        <v>/rsm:CrossIndustryInvoice/rsm:SupplyChainTradeTransaction/ram:IncludedSupplyChainTradeLineItem/ram:SpecifiedTradeProduct/ram:SellerAssignedID</v>
      </c>
      <c r="BC28" s="66" t="str">
        <f t="shared" si="18"/>
        <v>I</v>
      </c>
      <c r="BD28" s="68" t="str">
        <f t="shared" si="18"/>
        <v>E</v>
      </c>
      <c r="BE28" s="66" t="str">
        <f t="shared" si="18"/>
        <v>0..1</v>
      </c>
      <c r="BF28" s="66" t="str">
        <f t="shared" si="18"/>
        <v/>
      </c>
      <c r="BG28" s="249" t="str">
        <f t="shared" si="18"/>
        <v/>
      </c>
      <c r="BH28" s="7"/>
      <c r="BI28" s="636" t="str">
        <f t="shared" si="20"/>
        <v>-</v>
      </c>
      <c r="BJ28" s="68" t="str">
        <f t="shared" si="20"/>
        <v>-</v>
      </c>
      <c r="BK28" s="68" t="str">
        <f t="shared" si="20"/>
        <v>-</v>
      </c>
      <c r="BL28" s="68" t="str">
        <f t="shared" si="20"/>
        <v>X</v>
      </c>
      <c r="BM28" s="68" t="str">
        <f t="shared" si="20"/>
        <v>X</v>
      </c>
      <c r="BN28" s="68" t="str">
        <f t="shared" si="20"/>
        <v>X</v>
      </c>
      <c r="BO28" s="637" t="str">
        <f t="shared" si="20"/>
        <v>X</v>
      </c>
      <c r="BP28" s="7"/>
      <c r="BQ28" s="68" t="str">
        <f t="shared" si="21"/>
        <v>EN 16931</v>
      </c>
      <c r="BR28" s="68" t="str">
        <f t="shared" si="21"/>
        <v>EN 16931</v>
      </c>
      <c r="BS28" s="15"/>
      <c r="BT28" s="57" t="s">
        <v>18642</v>
      </c>
    </row>
    <row r="29" spans="1:72" ht="96" x14ac:dyDescent="0.2">
      <c r="A29" s="45" t="str">
        <f t="shared" si="13"/>
        <v>YES</v>
      </c>
      <c r="B29" s="45"/>
      <c r="C29" s="45"/>
      <c r="D29" s="118" t="s">
        <v>236</v>
      </c>
      <c r="E29" s="119" t="s">
        <v>339</v>
      </c>
      <c r="F29" s="293" t="s">
        <v>339</v>
      </c>
      <c r="G29" s="66">
        <f t="shared" si="2"/>
        <v>4</v>
      </c>
      <c r="H29" s="66" t="s">
        <v>42</v>
      </c>
      <c r="I29" s="64" t="s">
        <v>340</v>
      </c>
      <c r="J29" s="64" t="s">
        <v>341</v>
      </c>
      <c r="K29" s="65"/>
      <c r="L29" s="65"/>
      <c r="M29" s="65" t="s">
        <v>35</v>
      </c>
      <c r="N29" s="64" t="s">
        <v>90</v>
      </c>
      <c r="O29" s="66" t="s">
        <v>42</v>
      </c>
      <c r="P29" s="66" t="str">
        <f t="shared" si="14"/>
        <v>0..1</v>
      </c>
      <c r="Q29" s="2" t="s">
        <v>342</v>
      </c>
      <c r="R29" s="75" t="s">
        <v>343</v>
      </c>
      <c r="S29" s="66" t="s">
        <v>55</v>
      </c>
      <c r="T29" s="68" t="str">
        <f t="shared" si="15"/>
        <v>E</v>
      </c>
      <c r="U29" s="66" t="s">
        <v>42</v>
      </c>
      <c r="V29" s="66" t="s">
        <v>35</v>
      </c>
      <c r="W29" s="249" t="s">
        <v>35</v>
      </c>
      <c r="X29" s="38"/>
      <c r="Y29" s="636" t="str">
        <f t="shared" si="3"/>
        <v>-</v>
      </c>
      <c r="Z29" s="68" t="str">
        <f t="shared" si="22"/>
        <v>-</v>
      </c>
      <c r="AA29" s="68" t="str">
        <f t="shared" si="22"/>
        <v>-</v>
      </c>
      <c r="AB29" s="68" t="str">
        <f t="shared" si="22"/>
        <v>X</v>
      </c>
      <c r="AC29" s="68" t="str">
        <f t="shared" si="22"/>
        <v>X</v>
      </c>
      <c r="AD29" s="68" t="str">
        <f t="shared" si="22"/>
        <v>X</v>
      </c>
      <c r="AE29" s="637" t="str">
        <f t="shared" si="22"/>
        <v>X</v>
      </c>
      <c r="AF29" s="38"/>
      <c r="AG29" s="68" t="s">
        <v>282</v>
      </c>
      <c r="AH29" s="68" t="s">
        <v>282</v>
      </c>
      <c r="AI29" s="38"/>
      <c r="AJ29" s="13" t="str">
        <f t="shared" si="5"/>
        <v>/rsm:CrossIndustryInvoice/rsm:SupplyChainTradeTransaction/ram:IncludedSupplyChainTradeLineItem/ram:SpecifiedTradeProduct</v>
      </c>
      <c r="AK29" s="13" t="str">
        <f t="shared" si="6"/>
        <v>/ram:BuyerAssignedID</v>
      </c>
      <c r="AL29" s="14">
        <f>COUNTIFS(R$4:R29,AJ29)</f>
        <v>1</v>
      </c>
      <c r="AM29" s="59"/>
      <c r="AN29" s="118" t="str">
        <f t="shared" si="16"/>
        <v>SCT_LINE</v>
      </c>
      <c r="AO29" s="119" t="str">
        <f t="shared" si="7"/>
        <v>BT-156</v>
      </c>
      <c r="AP29" s="293" t="str">
        <f t="shared" si="17"/>
        <v>BT-156</v>
      </c>
      <c r="AQ29" s="66">
        <f t="shared" si="8"/>
        <v>4</v>
      </c>
      <c r="AR29" s="66" t="str">
        <f t="shared" si="9"/>
        <v>0..1</v>
      </c>
      <c r="AS29" s="64" t="s">
        <v>344</v>
      </c>
      <c r="AT29" s="64" t="s">
        <v>345</v>
      </c>
      <c r="AU29" s="65" t="s">
        <v>35</v>
      </c>
      <c r="AV29" s="65"/>
      <c r="AW29" s="65" t="s">
        <v>35</v>
      </c>
      <c r="AX29" s="64" t="s">
        <v>99</v>
      </c>
      <c r="AY29" s="66" t="str">
        <f t="shared" si="23"/>
        <v>0..1</v>
      </c>
      <c r="AZ29" s="66" t="str">
        <f t="shared" si="23"/>
        <v>0..1</v>
      </c>
      <c r="BA29" s="2" t="str">
        <f t="shared" si="24"/>
        <v>/rsm:CrossIndustryInvoice
/rsm:SupplyChainTradeTransaction
/ram:IncludedSupplyChainTradeLineItem
/ram:SpecifiedTradeProduct
/ram:BuyerAssignedID</v>
      </c>
      <c r="BB29" s="75" t="str">
        <f t="shared" si="24"/>
        <v>/rsm:CrossIndustryInvoice/rsm:SupplyChainTradeTransaction/ram:IncludedSupplyChainTradeLineItem/ram:SpecifiedTradeProduct/ram:BuyerAssignedID</v>
      </c>
      <c r="BC29" s="66" t="str">
        <f t="shared" si="18"/>
        <v>I</v>
      </c>
      <c r="BD29" s="68" t="str">
        <f t="shared" si="18"/>
        <v>E</v>
      </c>
      <c r="BE29" s="66" t="str">
        <f t="shared" si="18"/>
        <v>0..1</v>
      </c>
      <c r="BF29" s="66" t="str">
        <f t="shared" si="18"/>
        <v/>
      </c>
      <c r="BG29" s="249" t="str">
        <f t="shared" si="18"/>
        <v/>
      </c>
      <c r="BH29" s="7"/>
      <c r="BI29" s="636" t="str">
        <f t="shared" si="20"/>
        <v>-</v>
      </c>
      <c r="BJ29" s="68" t="str">
        <f t="shared" si="20"/>
        <v>-</v>
      </c>
      <c r="BK29" s="68" t="str">
        <f t="shared" si="20"/>
        <v>-</v>
      </c>
      <c r="BL29" s="68" t="str">
        <f t="shared" si="20"/>
        <v>X</v>
      </c>
      <c r="BM29" s="68" t="str">
        <f t="shared" si="20"/>
        <v>X</v>
      </c>
      <c r="BN29" s="68" t="str">
        <f t="shared" si="20"/>
        <v>X</v>
      </c>
      <c r="BO29" s="637" t="str">
        <f t="shared" si="20"/>
        <v>X</v>
      </c>
      <c r="BP29" s="7"/>
      <c r="BQ29" s="68" t="str">
        <f t="shared" si="21"/>
        <v>EN 16931</v>
      </c>
      <c r="BR29" s="68" t="str">
        <f t="shared" si="21"/>
        <v>EN 16931</v>
      </c>
      <c r="BS29" s="15"/>
      <c r="BT29" s="57" t="s">
        <v>18642</v>
      </c>
    </row>
    <row r="30" spans="1:72" ht="96" x14ac:dyDescent="0.2">
      <c r="A30" s="45" t="str">
        <f t="shared" si="13"/>
        <v>YES</v>
      </c>
      <c r="B30" s="45"/>
      <c r="C30" s="45"/>
      <c r="D30" s="118" t="s">
        <v>236</v>
      </c>
      <c r="E30" s="119" t="s">
        <v>355</v>
      </c>
      <c r="F30" s="293" t="s">
        <v>355</v>
      </c>
      <c r="G30" s="66">
        <f t="shared" si="2"/>
        <v>4</v>
      </c>
      <c r="H30" s="66" t="s">
        <v>32</v>
      </c>
      <c r="I30" s="64" t="s">
        <v>356</v>
      </c>
      <c r="J30" s="64" t="s">
        <v>357</v>
      </c>
      <c r="K30" s="65"/>
      <c r="L30" s="65"/>
      <c r="M30" s="65" t="s">
        <v>358</v>
      </c>
      <c r="N30" s="64" t="s">
        <v>70</v>
      </c>
      <c r="O30" s="66" t="s">
        <v>32</v>
      </c>
      <c r="P30" s="66" t="str">
        <f t="shared" si="14"/>
        <v>1..1</v>
      </c>
      <c r="Q30" s="2" t="s">
        <v>359</v>
      </c>
      <c r="R30" s="75" t="s">
        <v>360</v>
      </c>
      <c r="S30" s="66" t="s">
        <v>73</v>
      </c>
      <c r="T30" s="68" t="str">
        <f t="shared" si="15"/>
        <v>E</v>
      </c>
      <c r="U30" s="66" t="s">
        <v>62</v>
      </c>
      <c r="V30" s="66" t="s">
        <v>93</v>
      </c>
      <c r="W30" s="249" t="s">
        <v>35</v>
      </c>
      <c r="X30" s="38"/>
      <c r="Y30" s="636" t="str">
        <f t="shared" si="3"/>
        <v>-</v>
      </c>
      <c r="Z30" s="68" t="str">
        <f t="shared" si="22"/>
        <v>-</v>
      </c>
      <c r="AA30" s="68" t="str">
        <f t="shared" si="22"/>
        <v>X</v>
      </c>
      <c r="AB30" s="68" t="str">
        <f t="shared" si="22"/>
        <v>X</v>
      </c>
      <c r="AC30" s="68" t="str">
        <f t="shared" si="22"/>
        <v>X</v>
      </c>
      <c r="AD30" s="68" t="str">
        <f t="shared" si="22"/>
        <v>X</v>
      </c>
      <c r="AE30" s="637" t="str">
        <f t="shared" si="22"/>
        <v>X</v>
      </c>
      <c r="AF30" s="38"/>
      <c r="AG30" s="68" t="s">
        <v>244</v>
      </c>
      <c r="AH30" s="68" t="s">
        <v>244</v>
      </c>
      <c r="AI30" s="38"/>
      <c r="AJ30" s="13" t="str">
        <f t="shared" si="5"/>
        <v>/rsm:CrossIndustryInvoice/rsm:SupplyChainTradeTransaction/ram:IncludedSupplyChainTradeLineItem/ram:SpecifiedTradeProduct</v>
      </c>
      <c r="AK30" s="13" t="str">
        <f t="shared" si="6"/>
        <v>/ram:Name</v>
      </c>
      <c r="AL30" s="14">
        <f>COUNTIFS(R$4:R30,AJ30)</f>
        <v>1</v>
      </c>
      <c r="AM30" s="59"/>
      <c r="AN30" s="118" t="str">
        <f t="shared" si="16"/>
        <v>SCT_LINE</v>
      </c>
      <c r="AO30" s="119" t="str">
        <f t="shared" si="7"/>
        <v>BT-153</v>
      </c>
      <c r="AP30" s="293" t="str">
        <f t="shared" si="17"/>
        <v>BT-153</v>
      </c>
      <c r="AQ30" s="66">
        <f t="shared" si="8"/>
        <v>4</v>
      </c>
      <c r="AR30" s="66" t="str">
        <f t="shared" si="9"/>
        <v>1..1</v>
      </c>
      <c r="AS30" s="64" t="s">
        <v>361</v>
      </c>
      <c r="AT30" s="64" t="s">
        <v>362</v>
      </c>
      <c r="AU30" s="65"/>
      <c r="AV30" s="65"/>
      <c r="AW30" s="65" t="s">
        <v>363</v>
      </c>
      <c r="AX30" s="64" t="s">
        <v>78</v>
      </c>
      <c r="AY30" s="66" t="str">
        <f t="shared" si="23"/>
        <v>1..1</v>
      </c>
      <c r="AZ30" s="66" t="str">
        <f t="shared" si="23"/>
        <v>1..1</v>
      </c>
      <c r="BA30" s="2" t="str">
        <f t="shared" si="24"/>
        <v>/rsm:CrossIndustryInvoice
/rsm:SupplyChainTradeTransaction
/ram:IncludedSupplyChainTradeLineItem
/ram:SpecifiedTradeProduct
/ram:Name</v>
      </c>
      <c r="BB30" s="75" t="str">
        <f t="shared" si="24"/>
        <v>/rsm:CrossIndustryInvoice/rsm:SupplyChainTradeTransaction/ram:IncludedSupplyChainTradeLineItem/ram:SpecifiedTradeProduct/ram:Name</v>
      </c>
      <c r="BC30" s="66" t="str">
        <f t="shared" si="18"/>
        <v>T</v>
      </c>
      <c r="BD30" s="68" t="str">
        <f t="shared" si="18"/>
        <v>E</v>
      </c>
      <c r="BE30" s="66" t="str">
        <f t="shared" si="18"/>
        <v>0..n</v>
      </c>
      <c r="BF30" s="66" t="str">
        <f t="shared" si="18"/>
        <v>CAR-2, CAR-3</v>
      </c>
      <c r="BG30" s="249" t="str">
        <f t="shared" si="18"/>
        <v/>
      </c>
      <c r="BH30" s="7"/>
      <c r="BI30" s="636" t="str">
        <f t="shared" si="20"/>
        <v>-</v>
      </c>
      <c r="BJ30" s="68" t="str">
        <f t="shared" si="20"/>
        <v>-</v>
      </c>
      <c r="BK30" s="68" t="str">
        <f t="shared" si="20"/>
        <v>X</v>
      </c>
      <c r="BL30" s="68" t="str">
        <f t="shared" si="20"/>
        <v>X</v>
      </c>
      <c r="BM30" s="68" t="str">
        <f t="shared" si="20"/>
        <v>X</v>
      </c>
      <c r="BN30" s="68" t="str">
        <f t="shared" si="20"/>
        <v>X</v>
      </c>
      <c r="BO30" s="637" t="str">
        <f t="shared" si="20"/>
        <v>X</v>
      </c>
      <c r="BP30" s="7"/>
      <c r="BQ30" s="68" t="str">
        <f t="shared" si="21"/>
        <v>BASIC</v>
      </c>
      <c r="BR30" s="68" t="str">
        <f t="shared" si="21"/>
        <v>BASIC</v>
      </c>
      <c r="BS30" s="15"/>
      <c r="BT30" s="57" t="s">
        <v>18642</v>
      </c>
    </row>
    <row r="31" spans="1:72" ht="96" x14ac:dyDescent="0.2">
      <c r="A31" s="45" t="str">
        <f t="shared" si="13"/>
        <v>YES</v>
      </c>
      <c r="B31" s="45"/>
      <c r="C31" s="45"/>
      <c r="D31" s="118" t="s">
        <v>236</v>
      </c>
      <c r="E31" s="119" t="s">
        <v>364</v>
      </c>
      <c r="F31" s="293" t="s">
        <v>364</v>
      </c>
      <c r="G31" s="66">
        <f t="shared" si="2"/>
        <v>4</v>
      </c>
      <c r="H31" s="66" t="s">
        <v>42</v>
      </c>
      <c r="I31" s="64" t="s">
        <v>365</v>
      </c>
      <c r="J31" s="64" t="s">
        <v>366</v>
      </c>
      <c r="K31" s="65" t="s">
        <v>367</v>
      </c>
      <c r="L31" s="65"/>
      <c r="M31" s="65" t="s">
        <v>35</v>
      </c>
      <c r="N31" s="64" t="s">
        <v>70</v>
      </c>
      <c r="O31" s="66" t="s">
        <v>42</v>
      </c>
      <c r="P31" s="66" t="str">
        <f t="shared" si="14"/>
        <v>0..1</v>
      </c>
      <c r="Q31" s="2" t="s">
        <v>368</v>
      </c>
      <c r="R31" s="75" t="s">
        <v>369</v>
      </c>
      <c r="S31" s="66" t="s">
        <v>73</v>
      </c>
      <c r="T31" s="68" t="str">
        <f t="shared" si="15"/>
        <v>E</v>
      </c>
      <c r="U31" s="66" t="s">
        <v>62</v>
      </c>
      <c r="V31" s="66" t="s">
        <v>200</v>
      </c>
      <c r="W31" s="249" t="s">
        <v>35</v>
      </c>
      <c r="X31" s="38"/>
      <c r="Y31" s="636" t="str">
        <f t="shared" si="3"/>
        <v>-</v>
      </c>
      <c r="Z31" s="68" t="str">
        <f t="shared" si="22"/>
        <v>-</v>
      </c>
      <c r="AA31" s="68" t="str">
        <f t="shared" si="22"/>
        <v>-</v>
      </c>
      <c r="AB31" s="68" t="str">
        <f t="shared" si="22"/>
        <v>X</v>
      </c>
      <c r="AC31" s="68" t="str">
        <f t="shared" si="22"/>
        <v>X</v>
      </c>
      <c r="AD31" s="68" t="str">
        <f t="shared" si="22"/>
        <v>X</v>
      </c>
      <c r="AE31" s="637" t="str">
        <f t="shared" si="22"/>
        <v>X</v>
      </c>
      <c r="AF31" s="38"/>
      <c r="AG31" s="68" t="s">
        <v>282</v>
      </c>
      <c r="AH31" s="68" t="s">
        <v>282</v>
      </c>
      <c r="AI31" s="38"/>
      <c r="AJ31" s="13" t="str">
        <f t="shared" si="5"/>
        <v>/rsm:CrossIndustryInvoice/rsm:SupplyChainTradeTransaction/ram:IncludedSupplyChainTradeLineItem/ram:SpecifiedTradeProduct</v>
      </c>
      <c r="AK31" s="13" t="str">
        <f t="shared" si="6"/>
        <v>/ram:Description</v>
      </c>
      <c r="AL31" s="14">
        <f>COUNTIFS(R$4:R31,AJ31)</f>
        <v>1</v>
      </c>
      <c r="AM31" s="59"/>
      <c r="AN31" s="118" t="str">
        <f t="shared" si="16"/>
        <v>SCT_LINE</v>
      </c>
      <c r="AO31" s="119" t="str">
        <f t="shared" si="7"/>
        <v>BT-154</v>
      </c>
      <c r="AP31" s="293" t="str">
        <f t="shared" si="17"/>
        <v>BT-154</v>
      </c>
      <c r="AQ31" s="66">
        <f t="shared" si="8"/>
        <v>4</v>
      </c>
      <c r="AR31" s="66" t="str">
        <f t="shared" si="9"/>
        <v>0..1</v>
      </c>
      <c r="AS31" s="64" t="s">
        <v>370</v>
      </c>
      <c r="AT31" s="64" t="s">
        <v>371</v>
      </c>
      <c r="AU31" s="65" t="s">
        <v>372</v>
      </c>
      <c r="AV31" s="65"/>
      <c r="AW31" s="65" t="s">
        <v>35</v>
      </c>
      <c r="AX31" s="64" t="s">
        <v>78</v>
      </c>
      <c r="AY31" s="66" t="str">
        <f t="shared" si="23"/>
        <v>0..1</v>
      </c>
      <c r="AZ31" s="66" t="str">
        <f t="shared" si="23"/>
        <v>0..1</v>
      </c>
      <c r="BA31" s="2" t="str">
        <f t="shared" si="24"/>
        <v>/rsm:CrossIndustryInvoice
/rsm:SupplyChainTradeTransaction
/ram:IncludedSupplyChainTradeLineItem
/ram:SpecifiedTradeProduct
/ram:Description</v>
      </c>
      <c r="BB31" s="75" t="str">
        <f t="shared" si="24"/>
        <v>/rsm:CrossIndustryInvoice/rsm:SupplyChainTradeTransaction/ram:IncludedSupplyChainTradeLineItem/ram:SpecifiedTradeProduct/ram:Description</v>
      </c>
      <c r="BC31" s="66" t="str">
        <f t="shared" si="18"/>
        <v>T</v>
      </c>
      <c r="BD31" s="68" t="str">
        <f t="shared" si="18"/>
        <v>E</v>
      </c>
      <c r="BE31" s="66" t="str">
        <f t="shared" si="18"/>
        <v>0..n</v>
      </c>
      <c r="BF31" s="66" t="str">
        <f t="shared" si="18"/>
        <v>CAR-3</v>
      </c>
      <c r="BG31" s="249" t="str">
        <f t="shared" si="18"/>
        <v/>
      </c>
      <c r="BH31" s="7"/>
      <c r="BI31" s="636" t="str">
        <f t="shared" si="20"/>
        <v>-</v>
      </c>
      <c r="BJ31" s="68" t="str">
        <f t="shared" si="20"/>
        <v>-</v>
      </c>
      <c r="BK31" s="68" t="str">
        <f t="shared" si="20"/>
        <v>-</v>
      </c>
      <c r="BL31" s="68" t="str">
        <f t="shared" si="20"/>
        <v>X</v>
      </c>
      <c r="BM31" s="68" t="str">
        <f t="shared" si="20"/>
        <v>X</v>
      </c>
      <c r="BN31" s="68" t="str">
        <f t="shared" si="20"/>
        <v>X</v>
      </c>
      <c r="BO31" s="637" t="str">
        <f t="shared" si="20"/>
        <v>X</v>
      </c>
      <c r="BP31" s="7"/>
      <c r="BQ31" s="68" t="str">
        <f t="shared" si="21"/>
        <v>EN 16931</v>
      </c>
      <c r="BR31" s="68" t="str">
        <f t="shared" si="21"/>
        <v>EN 16931</v>
      </c>
      <c r="BS31" s="15"/>
      <c r="BT31" s="57" t="s">
        <v>18642</v>
      </c>
    </row>
    <row r="32" spans="1:72" ht="96" x14ac:dyDescent="0.2">
      <c r="A32" s="45" t="str">
        <f t="shared" si="13"/>
        <v>NO</v>
      </c>
      <c r="B32" s="45"/>
      <c r="C32" s="45"/>
      <c r="D32" s="118" t="s">
        <v>236</v>
      </c>
      <c r="E32" s="123" t="s">
        <v>386</v>
      </c>
      <c r="F32" s="294" t="s">
        <v>386</v>
      </c>
      <c r="G32" s="124">
        <f t="shared" si="2"/>
        <v>4</v>
      </c>
      <c r="H32" s="124" t="s">
        <v>62</v>
      </c>
      <c r="I32" s="125" t="s">
        <v>387</v>
      </c>
      <c r="J32" s="125" t="s">
        <v>388</v>
      </c>
      <c r="K32" s="126"/>
      <c r="L32" s="126"/>
      <c r="M32" s="126" t="s">
        <v>35</v>
      </c>
      <c r="N32" s="125"/>
      <c r="O32" s="124" t="s">
        <v>62</v>
      </c>
      <c r="P32" s="124" t="str">
        <f t="shared" si="14"/>
        <v>0..n</v>
      </c>
      <c r="Q32" s="127" t="s">
        <v>389</v>
      </c>
      <c r="R32" s="128" t="s">
        <v>390</v>
      </c>
      <c r="S32" s="124" t="s">
        <v>35</v>
      </c>
      <c r="T32" s="129" t="str">
        <f t="shared" si="15"/>
        <v>G</v>
      </c>
      <c r="U32" s="124" t="s">
        <v>62</v>
      </c>
      <c r="V32" s="124" t="s">
        <v>35</v>
      </c>
      <c r="W32" s="675" t="s">
        <v>35</v>
      </c>
      <c r="X32" s="38"/>
      <c r="Y32" s="646" t="str">
        <f t="shared" si="3"/>
        <v>-</v>
      </c>
      <c r="Z32" s="129" t="str">
        <f t="shared" ref="Z32:AE39" si="25">IF(Y32="X","X",IF($AH32=Z$4,"X","-"))</f>
        <v>-</v>
      </c>
      <c r="AA32" s="129" t="str">
        <f t="shared" si="25"/>
        <v>-</v>
      </c>
      <c r="AB32" s="129" t="str">
        <f t="shared" si="25"/>
        <v>X</v>
      </c>
      <c r="AC32" s="129" t="str">
        <f t="shared" si="25"/>
        <v>X</v>
      </c>
      <c r="AD32" s="129" t="str">
        <f t="shared" si="25"/>
        <v>X</v>
      </c>
      <c r="AE32" s="647" t="str">
        <f t="shared" si="25"/>
        <v>X</v>
      </c>
      <c r="AF32" s="38"/>
      <c r="AG32" s="129" t="s">
        <v>282</v>
      </c>
      <c r="AH32" s="129" t="s">
        <v>282</v>
      </c>
      <c r="AI32" s="38"/>
      <c r="AJ32" s="13" t="str">
        <f t="shared" si="5"/>
        <v>/rsm:CrossIndustryInvoice/rsm:SupplyChainTradeTransaction/ram:IncludedSupplyChainTradeLineItem/ram:SpecifiedTradeProduct</v>
      </c>
      <c r="AK32" s="13" t="str">
        <f t="shared" si="6"/>
        <v>/ram:ApplicableProductCharacteristic</v>
      </c>
      <c r="AL32" s="14">
        <f>COUNTIFS(R$4:R32,AJ32)</f>
        <v>1</v>
      </c>
      <c r="AM32" s="59"/>
      <c r="AN32" s="118" t="str">
        <f t="shared" si="16"/>
        <v>SCT_LINE</v>
      </c>
      <c r="AO32" s="123" t="str">
        <f t="shared" si="7"/>
        <v>BG-32</v>
      </c>
      <c r="AP32" s="294" t="str">
        <f t="shared" si="17"/>
        <v>BG-32</v>
      </c>
      <c r="AQ32" s="124">
        <f t="shared" si="8"/>
        <v>4</v>
      </c>
      <c r="AR32" s="124" t="str">
        <f t="shared" si="9"/>
        <v>0..n</v>
      </c>
      <c r="AS32" s="125" t="s">
        <v>391</v>
      </c>
      <c r="AT32" s="125" t="s">
        <v>392</v>
      </c>
      <c r="AU32" s="126"/>
      <c r="AV32" s="126"/>
      <c r="AW32" s="126" t="s">
        <v>35</v>
      </c>
      <c r="AX32" s="125"/>
      <c r="AY32" s="124" t="str">
        <f t="shared" si="23"/>
        <v>0..n</v>
      </c>
      <c r="AZ32" s="124" t="str">
        <f t="shared" si="23"/>
        <v>0..n</v>
      </c>
      <c r="BA32" s="127" t="str">
        <f t="shared" si="24"/>
        <v>/rsm:CrossIndustryInvoice
/rsm:SupplyChainTradeTransaction
/ram:IncludedSupplyChainTradeLineItem
/ram:SpecifiedTradeProduct
/ram:ApplicableProductCharacteristic</v>
      </c>
      <c r="BB32" s="128" t="str">
        <f t="shared" si="24"/>
        <v>/rsm:CrossIndustryInvoice/rsm:SupplyChainTradeTransaction/ram:IncludedSupplyChainTradeLineItem/ram:SpecifiedTradeProduct/ram:ApplicableProductCharacteristic</v>
      </c>
      <c r="BC32" s="124" t="str">
        <f t="shared" si="18"/>
        <v/>
      </c>
      <c r="BD32" s="129" t="str">
        <f t="shared" si="18"/>
        <v>G</v>
      </c>
      <c r="BE32" s="124" t="str">
        <f t="shared" si="18"/>
        <v>0..n</v>
      </c>
      <c r="BF32" s="124" t="str">
        <f t="shared" si="18"/>
        <v/>
      </c>
      <c r="BG32" s="675" t="str">
        <f t="shared" si="18"/>
        <v/>
      </c>
      <c r="BH32" s="7"/>
      <c r="BI32" s="646" t="str">
        <f t="shared" si="20"/>
        <v>-</v>
      </c>
      <c r="BJ32" s="129" t="str">
        <f t="shared" si="20"/>
        <v>-</v>
      </c>
      <c r="BK32" s="129" t="str">
        <f t="shared" si="20"/>
        <v>-</v>
      </c>
      <c r="BL32" s="129" t="str">
        <f t="shared" si="20"/>
        <v>X</v>
      </c>
      <c r="BM32" s="129" t="str">
        <f t="shared" si="20"/>
        <v>X</v>
      </c>
      <c r="BN32" s="129" t="str">
        <f t="shared" si="20"/>
        <v>X</v>
      </c>
      <c r="BO32" s="647" t="str">
        <f t="shared" si="20"/>
        <v>X</v>
      </c>
      <c r="BP32" s="7"/>
      <c r="BQ32" s="129" t="str">
        <f t="shared" si="21"/>
        <v>EN 16931</v>
      </c>
      <c r="BR32" s="129" t="str">
        <f t="shared" si="21"/>
        <v>EN 16931</v>
      </c>
      <c r="BS32" s="15"/>
      <c r="BT32" s="57" t="s">
        <v>18642</v>
      </c>
    </row>
    <row r="33" spans="1:72" ht="105" x14ac:dyDescent="0.2">
      <c r="A33" s="45" t="str">
        <f t="shared" si="13"/>
        <v>YES</v>
      </c>
      <c r="B33" s="45"/>
      <c r="C33" s="45"/>
      <c r="D33" s="118" t="s">
        <v>236</v>
      </c>
      <c r="E33" s="119" t="s">
        <v>397</v>
      </c>
      <c r="F33" s="293" t="s">
        <v>397</v>
      </c>
      <c r="G33" s="66">
        <f t="shared" si="2"/>
        <v>5</v>
      </c>
      <c r="H33" s="66" t="s">
        <v>32</v>
      </c>
      <c r="I33" s="64" t="s">
        <v>398</v>
      </c>
      <c r="J33" s="64" t="s">
        <v>399</v>
      </c>
      <c r="K33" s="65" t="s">
        <v>17086</v>
      </c>
      <c r="L33" s="65"/>
      <c r="M33" s="65" t="s">
        <v>401</v>
      </c>
      <c r="N33" s="64" t="s">
        <v>70</v>
      </c>
      <c r="O33" s="66" t="s">
        <v>32</v>
      </c>
      <c r="P33" s="66" t="str">
        <f t="shared" si="14"/>
        <v>1..1</v>
      </c>
      <c r="Q33" s="2" t="s">
        <v>402</v>
      </c>
      <c r="R33" s="75" t="s">
        <v>403</v>
      </c>
      <c r="S33" s="66" t="s">
        <v>73</v>
      </c>
      <c r="T33" s="68" t="str">
        <f t="shared" si="15"/>
        <v>E</v>
      </c>
      <c r="U33" s="66" t="s">
        <v>62</v>
      </c>
      <c r="V33" s="66" t="s">
        <v>93</v>
      </c>
      <c r="W33" s="249" t="s">
        <v>35</v>
      </c>
      <c r="X33" s="38"/>
      <c r="Y33" s="636" t="str">
        <f t="shared" si="3"/>
        <v>-</v>
      </c>
      <c r="Z33" s="68" t="str">
        <f t="shared" si="25"/>
        <v>-</v>
      </c>
      <c r="AA33" s="68" t="str">
        <f t="shared" si="25"/>
        <v>-</v>
      </c>
      <c r="AB33" s="68" t="str">
        <f t="shared" si="25"/>
        <v>X</v>
      </c>
      <c r="AC33" s="68" t="str">
        <f t="shared" si="25"/>
        <v>X</v>
      </c>
      <c r="AD33" s="68" t="str">
        <f t="shared" si="25"/>
        <v>X</v>
      </c>
      <c r="AE33" s="637" t="str">
        <f t="shared" si="25"/>
        <v>X</v>
      </c>
      <c r="AF33" s="38"/>
      <c r="AG33" s="68" t="s">
        <v>282</v>
      </c>
      <c r="AH33" s="68" t="s">
        <v>282</v>
      </c>
      <c r="AI33" s="38"/>
      <c r="AJ33" s="13" t="str">
        <f t="shared" si="5"/>
        <v>/rsm:CrossIndustryInvoice/rsm:SupplyChainTradeTransaction/ram:IncludedSupplyChainTradeLineItem/ram:SpecifiedTradeProduct/ram:ApplicableProductCharacteristic</v>
      </c>
      <c r="AK33" s="13" t="str">
        <f t="shared" si="6"/>
        <v>/ram:Description</v>
      </c>
      <c r="AL33" s="14">
        <f>COUNTIFS(R$4:R33,AJ33)</f>
        <v>1</v>
      </c>
      <c r="AM33" s="59"/>
      <c r="AN33" s="118" t="str">
        <f t="shared" si="16"/>
        <v>SCT_LINE</v>
      </c>
      <c r="AO33" s="119" t="str">
        <f t="shared" si="7"/>
        <v>BT-160</v>
      </c>
      <c r="AP33" s="293" t="str">
        <f t="shared" si="17"/>
        <v>BT-160</v>
      </c>
      <c r="AQ33" s="66">
        <f t="shared" si="8"/>
        <v>5</v>
      </c>
      <c r="AR33" s="66" t="str">
        <f t="shared" si="9"/>
        <v>1..1</v>
      </c>
      <c r="AS33" s="64" t="s">
        <v>404</v>
      </c>
      <c r="AT33" s="64" t="s">
        <v>405</v>
      </c>
      <c r="AU33" s="65" t="s">
        <v>406</v>
      </c>
      <c r="AV33" s="65"/>
      <c r="AW33" s="65" t="s">
        <v>407</v>
      </c>
      <c r="AX33" s="64" t="s">
        <v>78</v>
      </c>
      <c r="AY33" s="66" t="str">
        <f t="shared" si="23"/>
        <v>1..1</v>
      </c>
      <c r="AZ33" s="66" t="str">
        <f t="shared" si="23"/>
        <v>1..1</v>
      </c>
      <c r="BA33" s="2" t="str">
        <f t="shared" si="24"/>
        <v>/rsm:CrossIndustryInvoice
/rsm:SupplyChainTradeTransaction
/ram:IncludedSupplyChainTradeLineItem
/ram:SpecifiedTradeProduct
/ram:ApplicableProductCharacteristic
/ram:Description</v>
      </c>
      <c r="BB33" s="75" t="str">
        <f t="shared" si="24"/>
        <v>/rsm:CrossIndustryInvoice/rsm:SupplyChainTradeTransaction/ram:IncludedSupplyChainTradeLineItem/ram:SpecifiedTradeProduct/ram:ApplicableProductCharacteristic/ram:Description</v>
      </c>
      <c r="BC33" s="66" t="str">
        <f t="shared" si="18"/>
        <v>T</v>
      </c>
      <c r="BD33" s="68" t="str">
        <f t="shared" si="18"/>
        <v>E</v>
      </c>
      <c r="BE33" s="66" t="str">
        <f t="shared" si="18"/>
        <v>0..n</v>
      </c>
      <c r="BF33" s="66" t="str">
        <f t="shared" si="18"/>
        <v>CAR-2, CAR-3</v>
      </c>
      <c r="BG33" s="249" t="str">
        <f t="shared" si="18"/>
        <v/>
      </c>
      <c r="BH33" s="7"/>
      <c r="BI33" s="636" t="str">
        <f t="shared" si="20"/>
        <v>-</v>
      </c>
      <c r="BJ33" s="68" t="str">
        <f t="shared" si="20"/>
        <v>-</v>
      </c>
      <c r="BK33" s="68" t="str">
        <f t="shared" si="20"/>
        <v>-</v>
      </c>
      <c r="BL33" s="68" t="str">
        <f t="shared" si="20"/>
        <v>X</v>
      </c>
      <c r="BM33" s="68" t="str">
        <f t="shared" si="20"/>
        <v>X</v>
      </c>
      <c r="BN33" s="68" t="str">
        <f t="shared" si="20"/>
        <v>X</v>
      </c>
      <c r="BO33" s="637" t="str">
        <f t="shared" si="20"/>
        <v>X</v>
      </c>
      <c r="BP33" s="7"/>
      <c r="BQ33" s="68" t="str">
        <f t="shared" si="21"/>
        <v>EN 16931</v>
      </c>
      <c r="BR33" s="68" t="str">
        <f t="shared" si="21"/>
        <v>EN 16931</v>
      </c>
      <c r="BS33" s="15"/>
      <c r="BT33" s="57" t="s">
        <v>18642</v>
      </c>
    </row>
    <row r="34" spans="1:72" ht="105" x14ac:dyDescent="0.2">
      <c r="A34" s="45" t="str">
        <f t="shared" si="13"/>
        <v>YES</v>
      </c>
      <c r="B34" s="45"/>
      <c r="C34" s="45"/>
      <c r="D34" s="118" t="s">
        <v>236</v>
      </c>
      <c r="E34" s="119" t="s">
        <v>416</v>
      </c>
      <c r="F34" s="293" t="s">
        <v>416</v>
      </c>
      <c r="G34" s="66">
        <f t="shared" si="2"/>
        <v>5</v>
      </c>
      <c r="H34" s="66" t="s">
        <v>32</v>
      </c>
      <c r="I34" s="64" t="s">
        <v>417</v>
      </c>
      <c r="J34" s="64" t="s">
        <v>418</v>
      </c>
      <c r="K34" s="65" t="s">
        <v>17089</v>
      </c>
      <c r="L34" s="65"/>
      <c r="M34" s="65" t="s">
        <v>420</v>
      </c>
      <c r="N34" s="64" t="s">
        <v>70</v>
      </c>
      <c r="O34" s="66" t="s">
        <v>32</v>
      </c>
      <c r="P34" s="66" t="str">
        <f t="shared" si="14"/>
        <v>1..1</v>
      </c>
      <c r="Q34" s="2" t="s">
        <v>421</v>
      </c>
      <c r="R34" s="75" t="s">
        <v>422</v>
      </c>
      <c r="S34" s="66" t="s">
        <v>73</v>
      </c>
      <c r="T34" s="68" t="str">
        <f t="shared" si="15"/>
        <v>E</v>
      </c>
      <c r="U34" s="66" t="s">
        <v>62</v>
      </c>
      <c r="V34" s="66" t="s">
        <v>423</v>
      </c>
      <c r="W34" s="249" t="s">
        <v>35</v>
      </c>
      <c r="X34" s="38"/>
      <c r="Y34" s="636" t="str">
        <f t="shared" si="3"/>
        <v>-</v>
      </c>
      <c r="Z34" s="68" t="str">
        <f t="shared" si="25"/>
        <v>-</v>
      </c>
      <c r="AA34" s="68" t="str">
        <f t="shared" si="25"/>
        <v>-</v>
      </c>
      <c r="AB34" s="68" t="str">
        <f t="shared" si="25"/>
        <v>X</v>
      </c>
      <c r="AC34" s="68" t="str">
        <f t="shared" si="25"/>
        <v>X</v>
      </c>
      <c r="AD34" s="68" t="str">
        <f t="shared" si="25"/>
        <v>X</v>
      </c>
      <c r="AE34" s="637" t="str">
        <f t="shared" si="25"/>
        <v>X</v>
      </c>
      <c r="AF34" s="38"/>
      <c r="AG34" s="68" t="s">
        <v>282</v>
      </c>
      <c r="AH34" s="68" t="s">
        <v>282</v>
      </c>
      <c r="AI34" s="38"/>
      <c r="AJ34" s="13" t="str">
        <f t="shared" si="5"/>
        <v>/rsm:CrossIndustryInvoice/rsm:SupplyChainTradeTransaction/ram:IncludedSupplyChainTradeLineItem/ram:SpecifiedTradeProduct/ram:ApplicableProductCharacteristic</v>
      </c>
      <c r="AK34" s="13" t="str">
        <f t="shared" si="6"/>
        <v>/ram:Value</v>
      </c>
      <c r="AL34" s="14">
        <f>COUNTIFS(R$4:R34,AJ34)</f>
        <v>1</v>
      </c>
      <c r="AM34" s="59"/>
      <c r="AN34" s="118" t="str">
        <f t="shared" si="16"/>
        <v>SCT_LINE</v>
      </c>
      <c r="AO34" s="119" t="str">
        <f t="shared" si="7"/>
        <v>BT-161</v>
      </c>
      <c r="AP34" s="293" t="str">
        <f t="shared" si="17"/>
        <v>BT-161</v>
      </c>
      <c r="AQ34" s="66">
        <f t="shared" si="8"/>
        <v>5</v>
      </c>
      <c r="AR34" s="66" t="str">
        <f t="shared" si="9"/>
        <v>1..1</v>
      </c>
      <c r="AS34" s="64" t="s">
        <v>424</v>
      </c>
      <c r="AT34" s="64" t="s">
        <v>425</v>
      </c>
      <c r="AU34" s="65" t="s">
        <v>426</v>
      </c>
      <c r="AV34" s="65"/>
      <c r="AW34" s="65" t="s">
        <v>407</v>
      </c>
      <c r="AX34" s="64" t="s">
        <v>78</v>
      </c>
      <c r="AY34" s="66" t="str">
        <f t="shared" si="23"/>
        <v>1..1</v>
      </c>
      <c r="AZ34" s="66" t="str">
        <f t="shared" si="23"/>
        <v>1..1</v>
      </c>
      <c r="BA34" s="2" t="str">
        <f t="shared" si="24"/>
        <v>/rsm:CrossIndustryInvoice
/rsm:SupplyChainTradeTransaction
/ram:IncludedSupplyChainTradeLineItem
/ram:SpecifiedTradeProduct
/ram:ApplicableProductCharacteristic
/ram:Value</v>
      </c>
      <c r="BB34" s="75" t="str">
        <f t="shared" si="24"/>
        <v>/rsm:CrossIndustryInvoice/rsm:SupplyChainTradeTransaction/ram:IncludedSupplyChainTradeLineItem/ram:SpecifiedTradeProduct/ram:ApplicableProductCharacteristic/ram:Value</v>
      </c>
      <c r="BC34" s="66" t="str">
        <f t="shared" ref="BC34:BG43" si="26">IF(S34="","",S34)</f>
        <v>T</v>
      </c>
      <c r="BD34" s="68" t="str">
        <f t="shared" si="26"/>
        <v>E</v>
      </c>
      <c r="BE34" s="66" t="str">
        <f t="shared" si="26"/>
        <v>0..n</v>
      </c>
      <c r="BF34" s="66" t="str">
        <f t="shared" si="26"/>
        <v>SYN-2, CAR-2, CAR-3</v>
      </c>
      <c r="BG34" s="249" t="str">
        <f t="shared" si="26"/>
        <v/>
      </c>
      <c r="BH34" s="7"/>
      <c r="BI34" s="636" t="str">
        <f t="shared" ref="BI34:BN46" si="27">Y34</f>
        <v>-</v>
      </c>
      <c r="BJ34" s="68" t="str">
        <f t="shared" si="27"/>
        <v>-</v>
      </c>
      <c r="BK34" s="68" t="str">
        <f t="shared" si="27"/>
        <v>-</v>
      </c>
      <c r="BL34" s="68" t="str">
        <f t="shared" ref="BL34:BO45" si="28">AB34</f>
        <v>X</v>
      </c>
      <c r="BM34" s="68" t="str">
        <f t="shared" si="28"/>
        <v>X</v>
      </c>
      <c r="BN34" s="68" t="str">
        <f t="shared" si="28"/>
        <v>X</v>
      </c>
      <c r="BO34" s="637" t="str">
        <f t="shared" si="28"/>
        <v>X</v>
      </c>
      <c r="BP34" s="7"/>
      <c r="BQ34" s="68" t="str">
        <f t="shared" si="21"/>
        <v>EN 16931</v>
      </c>
      <c r="BR34" s="68" t="str">
        <f t="shared" si="21"/>
        <v>EN 16931</v>
      </c>
      <c r="BS34" s="15"/>
      <c r="BT34" s="57" t="s">
        <v>18642</v>
      </c>
    </row>
    <row r="35" spans="1:72" ht="96" x14ac:dyDescent="0.2">
      <c r="A35" s="45" t="str">
        <f t="shared" si="13"/>
        <v>NO</v>
      </c>
      <c r="B35" s="45"/>
      <c r="C35" s="45"/>
      <c r="D35" s="118" t="s">
        <v>236</v>
      </c>
      <c r="E35" s="123" t="s">
        <v>427</v>
      </c>
      <c r="F35" s="294"/>
      <c r="G35" s="124">
        <f t="shared" si="2"/>
        <v>4</v>
      </c>
      <c r="H35" s="124" t="s">
        <v>62</v>
      </c>
      <c r="I35" s="138" t="s">
        <v>428</v>
      </c>
      <c r="J35" s="125"/>
      <c r="K35" s="126"/>
      <c r="L35" s="126"/>
      <c r="M35" s="126"/>
      <c r="N35" s="125"/>
      <c r="O35" s="124" t="s">
        <v>62</v>
      </c>
      <c r="P35" s="124" t="str">
        <f t="shared" si="14"/>
        <v>0..n</v>
      </c>
      <c r="Q35" s="127" t="s">
        <v>429</v>
      </c>
      <c r="R35" s="128" t="s">
        <v>430</v>
      </c>
      <c r="S35" s="124"/>
      <c r="T35" s="129" t="str">
        <f t="shared" si="15"/>
        <v/>
      </c>
      <c r="U35" s="124" t="s">
        <v>62</v>
      </c>
      <c r="V35" s="124"/>
      <c r="W35" s="675"/>
      <c r="X35" s="38"/>
      <c r="Y35" s="646" t="str">
        <f t="shared" si="3"/>
        <v>-</v>
      </c>
      <c r="Z35" s="129" t="str">
        <f t="shared" si="25"/>
        <v>-</v>
      </c>
      <c r="AA35" s="129" t="str">
        <f t="shared" si="25"/>
        <v>-</v>
      </c>
      <c r="AB35" s="129" t="str">
        <f t="shared" si="25"/>
        <v>X</v>
      </c>
      <c r="AC35" s="129" t="str">
        <f t="shared" si="25"/>
        <v>X</v>
      </c>
      <c r="AD35" s="129" t="str">
        <f t="shared" si="25"/>
        <v>X</v>
      </c>
      <c r="AE35" s="647" t="str">
        <f t="shared" si="25"/>
        <v>X</v>
      </c>
      <c r="AF35" s="38"/>
      <c r="AG35" s="129" t="s">
        <v>282</v>
      </c>
      <c r="AH35" s="129" t="s">
        <v>282</v>
      </c>
      <c r="AI35" s="38"/>
      <c r="AJ35" s="13" t="str">
        <f t="shared" si="5"/>
        <v>/rsm:CrossIndustryInvoice/rsm:SupplyChainTradeTransaction/ram:IncludedSupplyChainTradeLineItem/ram:SpecifiedTradeProduct</v>
      </c>
      <c r="AK35" s="13" t="str">
        <f t="shared" si="6"/>
        <v>/ram:DesignatedProductClassification</v>
      </c>
      <c r="AL35" s="14">
        <f>COUNTIFS(R$4:R35,AJ35)</f>
        <v>1</v>
      </c>
      <c r="AM35" s="59"/>
      <c r="AN35" s="118" t="str">
        <f t="shared" si="16"/>
        <v>SCT_LINE</v>
      </c>
      <c r="AO35" s="123" t="str">
        <f t="shared" si="7"/>
        <v>BT-158-00</v>
      </c>
      <c r="AP35" s="294" t="str">
        <f t="shared" si="17"/>
        <v/>
      </c>
      <c r="AQ35" s="124">
        <f t="shared" si="8"/>
        <v>4</v>
      </c>
      <c r="AR35" s="124" t="str">
        <f t="shared" si="9"/>
        <v>0..n</v>
      </c>
      <c r="AS35" s="138" t="s">
        <v>428</v>
      </c>
      <c r="AT35" s="125"/>
      <c r="AU35" s="126"/>
      <c r="AV35" s="126"/>
      <c r="AW35" s="126" t="s">
        <v>35</v>
      </c>
      <c r="AX35" s="125"/>
      <c r="AY35" s="124" t="str">
        <f t="shared" si="23"/>
        <v>0..n</v>
      </c>
      <c r="AZ35" s="124" t="str">
        <f t="shared" si="23"/>
        <v>0..n</v>
      </c>
      <c r="BA35" s="127" t="str">
        <f t="shared" si="24"/>
        <v>/rsm:CrossIndustryInvoice
/rsm:SupplyChainTradeTransaction
/ram:IncludedSupplyChainTradeLineItem
/ram:SpecifiedTradeProduct
/ram:DesignatedProductClassification</v>
      </c>
      <c r="BB35" s="128" t="str">
        <f t="shared" si="24"/>
        <v>/rsm:CrossIndustryInvoice/rsm:SupplyChainTradeTransaction/ram:IncludedSupplyChainTradeLineItem/ram:SpecifiedTradeProduct/ram:DesignatedProductClassification</v>
      </c>
      <c r="BC35" s="124" t="str">
        <f t="shared" si="26"/>
        <v/>
      </c>
      <c r="BD35" s="129" t="str">
        <f t="shared" si="26"/>
        <v/>
      </c>
      <c r="BE35" s="124" t="str">
        <f t="shared" si="26"/>
        <v>0..n</v>
      </c>
      <c r="BF35" s="124" t="str">
        <f t="shared" si="26"/>
        <v/>
      </c>
      <c r="BG35" s="675" t="str">
        <f t="shared" si="26"/>
        <v/>
      </c>
      <c r="BH35" s="7"/>
      <c r="BI35" s="646" t="str">
        <f t="shared" si="27"/>
        <v>-</v>
      </c>
      <c r="BJ35" s="129" t="str">
        <f t="shared" si="27"/>
        <v>-</v>
      </c>
      <c r="BK35" s="129" t="str">
        <f t="shared" si="27"/>
        <v>-</v>
      </c>
      <c r="BL35" s="129" t="str">
        <f t="shared" si="28"/>
        <v>X</v>
      </c>
      <c r="BM35" s="129" t="str">
        <f t="shared" si="28"/>
        <v>X</v>
      </c>
      <c r="BN35" s="129" t="str">
        <f t="shared" si="28"/>
        <v>X</v>
      </c>
      <c r="BO35" s="647" t="str">
        <f t="shared" si="28"/>
        <v>X</v>
      </c>
      <c r="BP35" s="7"/>
      <c r="BQ35" s="129" t="str">
        <f t="shared" si="21"/>
        <v>EN 16931</v>
      </c>
      <c r="BR35" s="129" t="str">
        <f t="shared" si="21"/>
        <v>EN 16931</v>
      </c>
      <c r="BS35" s="15"/>
      <c r="BT35" s="57" t="s">
        <v>18642</v>
      </c>
    </row>
    <row r="36" spans="1:72" ht="105" x14ac:dyDescent="0.2">
      <c r="A36" s="45" t="str">
        <f t="shared" si="13"/>
        <v>YES</v>
      </c>
      <c r="B36" s="45"/>
      <c r="C36" s="45"/>
      <c r="D36" s="118" t="s">
        <v>236</v>
      </c>
      <c r="E36" s="119" t="s">
        <v>431</v>
      </c>
      <c r="F36" s="293" t="s">
        <v>431</v>
      </c>
      <c r="G36" s="66">
        <f t="shared" si="2"/>
        <v>5</v>
      </c>
      <c r="H36" s="66" t="s">
        <v>62</v>
      </c>
      <c r="I36" s="64" t="s">
        <v>17090</v>
      </c>
      <c r="J36" s="64" t="s">
        <v>17091</v>
      </c>
      <c r="K36" s="65" t="s">
        <v>17094</v>
      </c>
      <c r="L36" s="65"/>
      <c r="M36" s="65" t="s">
        <v>435</v>
      </c>
      <c r="N36" s="64" t="s">
        <v>90</v>
      </c>
      <c r="O36" s="66" t="s">
        <v>42</v>
      </c>
      <c r="P36" s="66" t="str">
        <f t="shared" si="14"/>
        <v>0..1</v>
      </c>
      <c r="Q36" s="2" t="s">
        <v>436</v>
      </c>
      <c r="R36" s="75" t="s">
        <v>437</v>
      </c>
      <c r="S36" s="66" t="s">
        <v>55</v>
      </c>
      <c r="T36" s="68" t="str">
        <f t="shared" si="15"/>
        <v>E</v>
      </c>
      <c r="U36" s="66" t="s">
        <v>42</v>
      </c>
      <c r="V36" s="66" t="s">
        <v>35</v>
      </c>
      <c r="W36" s="249" t="s">
        <v>35</v>
      </c>
      <c r="X36" s="38"/>
      <c r="Y36" s="636" t="str">
        <f t="shared" si="3"/>
        <v>-</v>
      </c>
      <c r="Z36" s="68" t="str">
        <f t="shared" si="25"/>
        <v>-</v>
      </c>
      <c r="AA36" s="68" t="str">
        <f t="shared" si="25"/>
        <v>-</v>
      </c>
      <c r="AB36" s="68" t="str">
        <f t="shared" si="25"/>
        <v>X</v>
      </c>
      <c r="AC36" s="68" t="str">
        <f t="shared" si="25"/>
        <v>X</v>
      </c>
      <c r="AD36" s="68" t="str">
        <f t="shared" si="25"/>
        <v>X</v>
      </c>
      <c r="AE36" s="637" t="str">
        <f t="shared" si="25"/>
        <v>X</v>
      </c>
      <c r="AF36" s="38"/>
      <c r="AG36" s="68" t="s">
        <v>282</v>
      </c>
      <c r="AH36" s="68" t="s">
        <v>282</v>
      </c>
      <c r="AI36" s="38"/>
      <c r="AJ36" s="13" t="str">
        <f t="shared" si="5"/>
        <v>/rsm:CrossIndustryInvoice/rsm:SupplyChainTradeTransaction/ram:IncludedSupplyChainTradeLineItem/ram:SpecifiedTradeProduct/ram:DesignatedProductClassification</v>
      </c>
      <c r="AK36" s="13" t="str">
        <f t="shared" si="6"/>
        <v>/ram:ClassCode</v>
      </c>
      <c r="AL36" s="14">
        <f>COUNTIFS(R$4:R36,AJ36)</f>
        <v>1</v>
      </c>
      <c r="AM36" s="59"/>
      <c r="AN36" s="118" t="str">
        <f t="shared" si="16"/>
        <v>SCT_LINE</v>
      </c>
      <c r="AO36" s="119" t="str">
        <f t="shared" si="7"/>
        <v>BT-158</v>
      </c>
      <c r="AP36" s="293" t="str">
        <f t="shared" si="17"/>
        <v>BT-158</v>
      </c>
      <c r="AQ36" s="66">
        <f t="shared" si="8"/>
        <v>5</v>
      </c>
      <c r="AR36" s="66" t="str">
        <f t="shared" si="9"/>
        <v>0..n</v>
      </c>
      <c r="AS36" s="64" t="s">
        <v>438</v>
      </c>
      <c r="AT36" s="64" t="s">
        <v>439</v>
      </c>
      <c r="AU36" s="65" t="s">
        <v>440</v>
      </c>
      <c r="AV36" s="65"/>
      <c r="AW36" s="65" t="s">
        <v>441</v>
      </c>
      <c r="AX36" s="64" t="s">
        <v>99</v>
      </c>
      <c r="AY36" s="66" t="str">
        <f t="shared" si="23"/>
        <v>0..1</v>
      </c>
      <c r="AZ36" s="66" t="str">
        <f t="shared" si="23"/>
        <v>0..1</v>
      </c>
      <c r="BA36" s="2" t="str">
        <f t="shared" si="24"/>
        <v>/rsm:CrossIndustryInvoice
/rsm:SupplyChainTradeTransaction
/ram:IncludedSupplyChainTradeLineItem
/ram:SpecifiedTradeProduct
/ram:DesignatedProductClassification
/ram:ClassCode</v>
      </c>
      <c r="BB36" s="75" t="str">
        <f t="shared" si="24"/>
        <v>/rsm:CrossIndustryInvoice/rsm:SupplyChainTradeTransaction/ram:IncludedSupplyChainTradeLineItem/ram:SpecifiedTradeProduct/ram:DesignatedProductClassification/ram:ClassCode</v>
      </c>
      <c r="BC36" s="66" t="str">
        <f t="shared" si="26"/>
        <v>I</v>
      </c>
      <c r="BD36" s="68" t="str">
        <f t="shared" si="26"/>
        <v>E</v>
      </c>
      <c r="BE36" s="66" t="str">
        <f t="shared" si="26"/>
        <v>0..1</v>
      </c>
      <c r="BF36" s="66" t="str">
        <f t="shared" si="26"/>
        <v/>
      </c>
      <c r="BG36" s="249" t="str">
        <f t="shared" si="26"/>
        <v/>
      </c>
      <c r="BH36" s="7"/>
      <c r="BI36" s="636" t="str">
        <f t="shared" si="27"/>
        <v>-</v>
      </c>
      <c r="BJ36" s="68" t="str">
        <f t="shared" si="27"/>
        <v>-</v>
      </c>
      <c r="BK36" s="68" t="str">
        <f t="shared" si="27"/>
        <v>-</v>
      </c>
      <c r="BL36" s="68" t="str">
        <f t="shared" si="28"/>
        <v>X</v>
      </c>
      <c r="BM36" s="68" t="str">
        <f t="shared" si="28"/>
        <v>X</v>
      </c>
      <c r="BN36" s="68" t="str">
        <f t="shared" si="28"/>
        <v>X</v>
      </c>
      <c r="BO36" s="637" t="str">
        <f t="shared" si="28"/>
        <v>X</v>
      </c>
      <c r="BP36" s="7"/>
      <c r="BQ36" s="68" t="str">
        <f t="shared" si="21"/>
        <v>EN 16931</v>
      </c>
      <c r="BR36" s="68" t="str">
        <f t="shared" si="21"/>
        <v>EN 16931</v>
      </c>
      <c r="BS36" s="15"/>
      <c r="BT36" s="57" t="s">
        <v>18642</v>
      </c>
    </row>
    <row r="37" spans="1:72" ht="120" x14ac:dyDescent="0.2">
      <c r="A37" s="45" t="str">
        <f t="shared" si="13"/>
        <v>YES</v>
      </c>
      <c r="B37" s="45"/>
      <c r="C37" s="45"/>
      <c r="D37" s="118" t="s">
        <v>236</v>
      </c>
      <c r="E37" s="119" t="s">
        <v>442</v>
      </c>
      <c r="F37" s="293" t="s">
        <v>442</v>
      </c>
      <c r="G37" s="66">
        <f t="shared" si="2"/>
        <v>6</v>
      </c>
      <c r="H37" s="66" t="s">
        <v>32</v>
      </c>
      <c r="I37" s="97" t="s">
        <v>443</v>
      </c>
      <c r="J37" s="64" t="s">
        <v>17092</v>
      </c>
      <c r="K37" s="65" t="s">
        <v>17093</v>
      </c>
      <c r="L37" s="65"/>
      <c r="M37" s="65" t="s">
        <v>35</v>
      </c>
      <c r="N37" s="64" t="s">
        <v>17064</v>
      </c>
      <c r="O37" s="66" t="s">
        <v>32</v>
      </c>
      <c r="P37" s="66" t="str">
        <f t="shared" si="14"/>
        <v>1..1</v>
      </c>
      <c r="Q37" s="2" t="s">
        <v>446</v>
      </c>
      <c r="R37" s="75" t="s">
        <v>447</v>
      </c>
      <c r="S37" s="66" t="s">
        <v>329</v>
      </c>
      <c r="T37" s="68" t="str">
        <f t="shared" si="15"/>
        <v>A</v>
      </c>
      <c r="U37" s="66" t="s">
        <v>42</v>
      </c>
      <c r="V37" s="66" t="s">
        <v>132</v>
      </c>
      <c r="W37" s="249" t="s">
        <v>35</v>
      </c>
      <c r="X37" s="38"/>
      <c r="Y37" s="636" t="str">
        <f t="shared" si="3"/>
        <v>-</v>
      </c>
      <c r="Z37" s="68" t="str">
        <f t="shared" si="25"/>
        <v>-</v>
      </c>
      <c r="AA37" s="68" t="str">
        <f t="shared" si="25"/>
        <v>-</v>
      </c>
      <c r="AB37" s="68" t="str">
        <f t="shared" si="25"/>
        <v>X</v>
      </c>
      <c r="AC37" s="68" t="str">
        <f t="shared" si="25"/>
        <v>X</v>
      </c>
      <c r="AD37" s="68" t="str">
        <f t="shared" si="25"/>
        <v>X</v>
      </c>
      <c r="AE37" s="637" t="str">
        <f t="shared" si="25"/>
        <v>X</v>
      </c>
      <c r="AF37" s="38"/>
      <c r="AG37" s="68" t="s">
        <v>282</v>
      </c>
      <c r="AH37" s="68" t="s">
        <v>282</v>
      </c>
      <c r="AI37" s="38"/>
      <c r="AJ37" s="13" t="str">
        <f t="shared" si="5"/>
        <v>/rsm:CrossIndustryInvoice/rsm:SupplyChainTradeTransaction/ram:IncludedSupplyChainTradeLineItem/ram:SpecifiedTradeProduct/ram:DesignatedProductClassification/ram:ClassCode</v>
      </c>
      <c r="AK37" s="13" t="str">
        <f t="shared" si="6"/>
        <v>/@listID</v>
      </c>
      <c r="AL37" s="14">
        <f>COUNTIFS(R$4:R37,AJ37)</f>
        <v>1</v>
      </c>
      <c r="AM37" s="59"/>
      <c r="AN37" s="118" t="str">
        <f t="shared" si="16"/>
        <v>SCT_LINE</v>
      </c>
      <c r="AO37" s="119" t="str">
        <f t="shared" si="7"/>
        <v>BT-158-1</v>
      </c>
      <c r="AP37" s="293" t="str">
        <f t="shared" si="17"/>
        <v>BT-158-1</v>
      </c>
      <c r="AQ37" s="66">
        <f t="shared" si="8"/>
        <v>6</v>
      </c>
      <c r="AR37" s="66" t="str">
        <f t="shared" si="9"/>
        <v>1..1</v>
      </c>
      <c r="AS37" s="97" t="s">
        <v>330</v>
      </c>
      <c r="AT37" s="64" t="s">
        <v>448</v>
      </c>
      <c r="AU37" s="65" t="s">
        <v>449</v>
      </c>
      <c r="AV37" s="65"/>
      <c r="AW37" s="65" t="s">
        <v>35</v>
      </c>
      <c r="AX37" s="64"/>
      <c r="AY37" s="66" t="str">
        <f t="shared" si="23"/>
        <v>1..1</v>
      </c>
      <c r="AZ37" s="66" t="str">
        <f t="shared" si="23"/>
        <v>1..1</v>
      </c>
      <c r="BA37" s="2" t="str">
        <f t="shared" si="24"/>
        <v>/rsm:CrossIndustryInvoice
/rsm:SupplyChainTradeTransaction
/ram:IncludedSupplyChainTradeLineItem
/ram:SpecifiedTradeProduct
/ram:DesignatedProductClassification
/ram:ClassCode
/@listID</v>
      </c>
      <c r="BB37" s="75" t="str">
        <f t="shared" si="24"/>
        <v>/rsm:CrossIndustryInvoice/rsm:SupplyChainTradeTransaction/ram:IncludedSupplyChainTradeLineItem/ram:SpecifiedTradeProduct/ram:DesignatedProductClassification/ram:ClassCode/@listID</v>
      </c>
      <c r="BC37" s="66" t="str">
        <f t="shared" si="26"/>
        <v>S</v>
      </c>
      <c r="BD37" s="68" t="str">
        <f t="shared" si="26"/>
        <v>A</v>
      </c>
      <c r="BE37" s="66" t="str">
        <f t="shared" si="26"/>
        <v>0..1</v>
      </c>
      <c r="BF37" s="66" t="str">
        <f t="shared" si="26"/>
        <v>CAR-2</v>
      </c>
      <c r="BG37" s="249" t="str">
        <f t="shared" si="26"/>
        <v/>
      </c>
      <c r="BH37" s="7"/>
      <c r="BI37" s="636" t="str">
        <f t="shared" si="27"/>
        <v>-</v>
      </c>
      <c r="BJ37" s="68" t="str">
        <f t="shared" si="27"/>
        <v>-</v>
      </c>
      <c r="BK37" s="68" t="str">
        <f t="shared" si="27"/>
        <v>-</v>
      </c>
      <c r="BL37" s="68" t="str">
        <f t="shared" si="28"/>
        <v>X</v>
      </c>
      <c r="BM37" s="68" t="str">
        <f t="shared" si="28"/>
        <v>X</v>
      </c>
      <c r="BN37" s="68" t="str">
        <f t="shared" si="28"/>
        <v>X</v>
      </c>
      <c r="BO37" s="637" t="str">
        <f t="shared" si="28"/>
        <v>X</v>
      </c>
      <c r="BP37" s="7"/>
      <c r="BQ37" s="68" t="str">
        <f t="shared" si="21"/>
        <v>EN 16931</v>
      </c>
      <c r="BR37" s="68" t="str">
        <f t="shared" si="21"/>
        <v>EN 16931</v>
      </c>
      <c r="BS37" s="15"/>
      <c r="BT37" s="57" t="s">
        <v>18642</v>
      </c>
    </row>
    <row r="38" spans="1:72" ht="120" x14ac:dyDescent="0.2">
      <c r="A38" s="45" t="str">
        <f t="shared" si="13"/>
        <v>YES</v>
      </c>
      <c r="B38" s="45"/>
      <c r="C38" s="45"/>
      <c r="D38" s="118" t="s">
        <v>236</v>
      </c>
      <c r="E38" s="119" t="s">
        <v>450</v>
      </c>
      <c r="F38" s="293" t="s">
        <v>450</v>
      </c>
      <c r="G38" s="66">
        <f t="shared" si="2"/>
        <v>6</v>
      </c>
      <c r="H38" s="66" t="s">
        <v>42</v>
      </c>
      <c r="I38" s="97" t="s">
        <v>17095</v>
      </c>
      <c r="J38" s="64" t="s">
        <v>17096</v>
      </c>
      <c r="K38" s="65" t="s">
        <v>35</v>
      </c>
      <c r="L38" s="65"/>
      <c r="M38" s="65" t="s">
        <v>35</v>
      </c>
      <c r="N38" s="64" t="s">
        <v>17064</v>
      </c>
      <c r="O38" s="66" t="s">
        <v>42</v>
      </c>
      <c r="P38" s="66" t="str">
        <f t="shared" si="14"/>
        <v>0..1</v>
      </c>
      <c r="Q38" s="2" t="s">
        <v>452</v>
      </c>
      <c r="R38" s="75" t="s">
        <v>453</v>
      </c>
      <c r="S38" s="66" t="s">
        <v>329</v>
      </c>
      <c r="T38" s="68" t="str">
        <f t="shared" si="15"/>
        <v>A</v>
      </c>
      <c r="U38" s="66" t="s">
        <v>42</v>
      </c>
      <c r="V38" s="66" t="s">
        <v>35</v>
      </c>
      <c r="W38" s="249" t="s">
        <v>35</v>
      </c>
      <c r="X38" s="38"/>
      <c r="Y38" s="636" t="str">
        <f t="shared" si="3"/>
        <v>-</v>
      </c>
      <c r="Z38" s="68" t="str">
        <f t="shared" si="25"/>
        <v>-</v>
      </c>
      <c r="AA38" s="68" t="str">
        <f t="shared" si="25"/>
        <v>-</v>
      </c>
      <c r="AB38" s="68" t="str">
        <f t="shared" si="25"/>
        <v>X</v>
      </c>
      <c r="AC38" s="68" t="str">
        <f t="shared" si="25"/>
        <v>X</v>
      </c>
      <c r="AD38" s="68" t="str">
        <f t="shared" si="25"/>
        <v>X</v>
      </c>
      <c r="AE38" s="637" t="str">
        <f t="shared" si="25"/>
        <v>X</v>
      </c>
      <c r="AF38" s="38"/>
      <c r="AG38" s="68" t="s">
        <v>282</v>
      </c>
      <c r="AH38" s="68" t="s">
        <v>282</v>
      </c>
      <c r="AI38" s="38"/>
      <c r="AJ38" s="13" t="str">
        <f t="shared" si="5"/>
        <v>/rsm:CrossIndustryInvoice/rsm:SupplyChainTradeTransaction/ram:IncludedSupplyChainTradeLineItem/ram:SpecifiedTradeProduct/ram:DesignatedProductClassification/ram:ClassCode</v>
      </c>
      <c r="AK38" s="13" t="str">
        <f t="shared" si="6"/>
        <v>/@listVersionID</v>
      </c>
      <c r="AL38" s="14">
        <f>COUNTIFS(R$4:R38,AJ38)</f>
        <v>1</v>
      </c>
      <c r="AM38" s="59"/>
      <c r="AN38" s="118" t="str">
        <f t="shared" si="16"/>
        <v>SCT_LINE</v>
      </c>
      <c r="AO38" s="119" t="str">
        <f t="shared" si="7"/>
        <v>BT-158-2</v>
      </c>
      <c r="AP38" s="293" t="str">
        <f t="shared" si="17"/>
        <v>BT-158-2</v>
      </c>
      <c r="AQ38" s="66">
        <f t="shared" si="8"/>
        <v>6</v>
      </c>
      <c r="AR38" s="66" t="str">
        <f t="shared" si="9"/>
        <v>0..1</v>
      </c>
      <c r="AS38" s="97" t="s">
        <v>454</v>
      </c>
      <c r="AT38" s="64" t="s">
        <v>455</v>
      </c>
      <c r="AU38" s="65" t="s">
        <v>35</v>
      </c>
      <c r="AV38" s="65"/>
      <c r="AW38" s="65" t="s">
        <v>35</v>
      </c>
      <c r="AX38" s="64"/>
      <c r="AY38" s="66" t="str">
        <f t="shared" si="23"/>
        <v>0..1</v>
      </c>
      <c r="AZ38" s="66" t="str">
        <f t="shared" si="23"/>
        <v>0..1</v>
      </c>
      <c r="BA38" s="2" t="str">
        <f t="shared" si="24"/>
        <v>/rsm:CrossIndustryInvoice
/rsm:SupplyChainTradeTransaction
/ram:IncludedSupplyChainTradeLineItem
/ram:SpecifiedTradeProduct
/ram:DesignatedProductClassification
/ram:ClassCode
/@listVersionID</v>
      </c>
      <c r="BB38" s="75" t="str">
        <f t="shared" si="24"/>
        <v>/rsm:CrossIndustryInvoice/rsm:SupplyChainTradeTransaction/ram:IncludedSupplyChainTradeLineItem/ram:SpecifiedTradeProduct/ram:DesignatedProductClassification/ram:ClassCode/@listVersionID</v>
      </c>
      <c r="BC38" s="66" t="str">
        <f t="shared" si="26"/>
        <v>S</v>
      </c>
      <c r="BD38" s="68" t="str">
        <f t="shared" si="26"/>
        <v>A</v>
      </c>
      <c r="BE38" s="66" t="str">
        <f t="shared" si="26"/>
        <v>0..1</v>
      </c>
      <c r="BF38" s="66" t="str">
        <f t="shared" si="26"/>
        <v/>
      </c>
      <c r="BG38" s="249" t="str">
        <f t="shared" si="26"/>
        <v/>
      </c>
      <c r="BH38" s="7"/>
      <c r="BI38" s="636" t="str">
        <f t="shared" si="27"/>
        <v>-</v>
      </c>
      <c r="BJ38" s="68" t="str">
        <f t="shared" si="27"/>
        <v>-</v>
      </c>
      <c r="BK38" s="68" t="str">
        <f t="shared" si="27"/>
        <v>-</v>
      </c>
      <c r="BL38" s="68" t="str">
        <f t="shared" si="28"/>
        <v>X</v>
      </c>
      <c r="BM38" s="68" t="str">
        <f t="shared" si="28"/>
        <v>X</v>
      </c>
      <c r="BN38" s="68" t="str">
        <f t="shared" si="28"/>
        <v>X</v>
      </c>
      <c r="BO38" s="637" t="str">
        <f t="shared" si="28"/>
        <v>X</v>
      </c>
      <c r="BP38" s="7"/>
      <c r="BQ38" s="68" t="str">
        <f t="shared" si="21"/>
        <v>EN 16931</v>
      </c>
      <c r="BR38" s="68" t="str">
        <f t="shared" si="21"/>
        <v>EN 16931</v>
      </c>
      <c r="BS38" s="15"/>
      <c r="BT38" s="57" t="s">
        <v>18642</v>
      </c>
    </row>
    <row r="39" spans="1:72" ht="96" x14ac:dyDescent="0.2">
      <c r="A39" s="45" t="str">
        <f t="shared" si="13"/>
        <v>NO</v>
      </c>
      <c r="B39" s="45"/>
      <c r="C39" s="45"/>
      <c r="D39" s="118" t="s">
        <v>236</v>
      </c>
      <c r="E39" s="123" t="s">
        <v>471</v>
      </c>
      <c r="F39" s="294"/>
      <c r="G39" s="124">
        <f t="shared" ref="G39:G51" si="29">LEN(R39)-LEN(SUBSTITUTE(R39,"/",""))-1</f>
        <v>4</v>
      </c>
      <c r="H39" s="124" t="s">
        <v>42</v>
      </c>
      <c r="I39" s="125" t="s">
        <v>472</v>
      </c>
      <c r="J39" s="125"/>
      <c r="K39" s="126"/>
      <c r="L39" s="126"/>
      <c r="M39" s="126"/>
      <c r="N39" s="125"/>
      <c r="O39" s="124" t="s">
        <v>42</v>
      </c>
      <c r="P39" s="124" t="str">
        <f t="shared" si="14"/>
        <v>0..1</v>
      </c>
      <c r="Q39" s="127" t="s">
        <v>473</v>
      </c>
      <c r="R39" s="128" t="s">
        <v>474</v>
      </c>
      <c r="S39" s="124"/>
      <c r="T39" s="129" t="str">
        <f t="shared" si="15"/>
        <v/>
      </c>
      <c r="U39" s="124" t="s">
        <v>42</v>
      </c>
      <c r="V39" s="124"/>
      <c r="W39" s="675"/>
      <c r="X39" s="38"/>
      <c r="Y39" s="646" t="str">
        <f t="shared" si="3"/>
        <v>-</v>
      </c>
      <c r="Z39" s="129" t="str">
        <f t="shared" si="25"/>
        <v>-</v>
      </c>
      <c r="AA39" s="129" t="str">
        <f t="shared" si="25"/>
        <v>-</v>
      </c>
      <c r="AB39" s="129" t="str">
        <f t="shared" si="25"/>
        <v>X</v>
      </c>
      <c r="AC39" s="129" t="str">
        <f t="shared" si="25"/>
        <v>X</v>
      </c>
      <c r="AD39" s="129" t="str">
        <f t="shared" si="25"/>
        <v>X</v>
      </c>
      <c r="AE39" s="647" t="str">
        <f t="shared" si="25"/>
        <v>X</v>
      </c>
      <c r="AF39" s="38"/>
      <c r="AG39" s="129" t="s">
        <v>282</v>
      </c>
      <c r="AH39" s="129" t="s">
        <v>282</v>
      </c>
      <c r="AI39" s="38"/>
      <c r="AJ39" s="13" t="str">
        <f t="shared" si="5"/>
        <v>/rsm:CrossIndustryInvoice/rsm:SupplyChainTradeTransaction/ram:IncludedSupplyChainTradeLineItem/ram:SpecifiedTradeProduct</v>
      </c>
      <c r="AK39" s="13" t="str">
        <f t="shared" si="6"/>
        <v>/ram:OriginTradeCountry</v>
      </c>
      <c r="AL39" s="14">
        <f>COUNTIFS(R$4:R39,AJ39)</f>
        <v>1</v>
      </c>
      <c r="AM39" s="59"/>
      <c r="AN39" s="118" t="str">
        <f t="shared" si="16"/>
        <v>SCT_LINE</v>
      </c>
      <c r="AO39" s="123" t="str">
        <f t="shared" si="7"/>
        <v>BT-159-00</v>
      </c>
      <c r="AP39" s="294" t="str">
        <f t="shared" si="17"/>
        <v/>
      </c>
      <c r="AQ39" s="124">
        <f t="shared" si="8"/>
        <v>4</v>
      </c>
      <c r="AR39" s="124" t="str">
        <f t="shared" si="9"/>
        <v>0..1</v>
      </c>
      <c r="AS39" s="125" t="s">
        <v>475</v>
      </c>
      <c r="AT39" s="125"/>
      <c r="AU39" s="126"/>
      <c r="AV39" s="126"/>
      <c r="AW39" s="126" t="s">
        <v>35</v>
      </c>
      <c r="AX39" s="125"/>
      <c r="AY39" s="124" t="str">
        <f t="shared" si="23"/>
        <v>0..1</v>
      </c>
      <c r="AZ39" s="124" t="str">
        <f t="shared" si="23"/>
        <v>0..1</v>
      </c>
      <c r="BA39" s="127" t="str">
        <f t="shared" si="24"/>
        <v>/rsm:CrossIndustryInvoice
/rsm:SupplyChainTradeTransaction
/ram:IncludedSupplyChainTradeLineItem
/ram:SpecifiedTradeProduct
/ram:OriginTradeCountry</v>
      </c>
      <c r="BB39" s="128" t="str">
        <f t="shared" si="24"/>
        <v>/rsm:CrossIndustryInvoice/rsm:SupplyChainTradeTransaction/ram:IncludedSupplyChainTradeLineItem/ram:SpecifiedTradeProduct/ram:OriginTradeCountry</v>
      </c>
      <c r="BC39" s="124" t="str">
        <f t="shared" si="26"/>
        <v/>
      </c>
      <c r="BD39" s="129" t="str">
        <f t="shared" si="26"/>
        <v/>
      </c>
      <c r="BE39" s="124" t="str">
        <f t="shared" si="26"/>
        <v>0..1</v>
      </c>
      <c r="BF39" s="124" t="str">
        <f t="shared" si="26"/>
        <v/>
      </c>
      <c r="BG39" s="675" t="str">
        <f t="shared" si="26"/>
        <v/>
      </c>
      <c r="BH39" s="7"/>
      <c r="BI39" s="646" t="str">
        <f t="shared" si="27"/>
        <v>-</v>
      </c>
      <c r="BJ39" s="129" t="str">
        <f t="shared" si="27"/>
        <v>-</v>
      </c>
      <c r="BK39" s="129" t="str">
        <f t="shared" si="27"/>
        <v>-</v>
      </c>
      <c r="BL39" s="129" t="str">
        <f t="shared" si="28"/>
        <v>X</v>
      </c>
      <c r="BM39" s="129" t="str">
        <f t="shared" si="28"/>
        <v>X</v>
      </c>
      <c r="BN39" s="129" t="str">
        <f t="shared" si="28"/>
        <v>X</v>
      </c>
      <c r="BO39" s="647" t="str">
        <f t="shared" si="28"/>
        <v>X</v>
      </c>
      <c r="BP39" s="7"/>
      <c r="BQ39" s="129" t="str">
        <f t="shared" si="21"/>
        <v>EN 16931</v>
      </c>
      <c r="BR39" s="129" t="str">
        <f t="shared" si="21"/>
        <v>EN 16931</v>
      </c>
      <c r="BS39" s="15"/>
      <c r="BT39" s="57" t="s">
        <v>18642</v>
      </c>
    </row>
    <row r="40" spans="1:72" ht="105" x14ac:dyDescent="0.2">
      <c r="A40" s="45" t="str">
        <f t="shared" si="13"/>
        <v>YES</v>
      </c>
      <c r="B40" s="340" t="s">
        <v>17052</v>
      </c>
      <c r="C40" s="742"/>
      <c r="D40" s="118" t="s">
        <v>236</v>
      </c>
      <c r="E40" s="119" t="s">
        <v>477</v>
      </c>
      <c r="F40" s="293" t="s">
        <v>477</v>
      </c>
      <c r="G40" s="66">
        <f t="shared" si="29"/>
        <v>5</v>
      </c>
      <c r="H40" s="66" t="s">
        <v>42</v>
      </c>
      <c r="I40" s="64" t="s">
        <v>478</v>
      </c>
      <c r="J40" s="64" t="s">
        <v>479</v>
      </c>
      <c r="K40" s="65" t="s">
        <v>17101</v>
      </c>
      <c r="L40" s="65"/>
      <c r="M40" s="65" t="s">
        <v>35</v>
      </c>
      <c r="N40" s="64" t="s">
        <v>128</v>
      </c>
      <c r="O40" s="66" t="s">
        <v>32</v>
      </c>
      <c r="P40" s="66" t="str">
        <f t="shared" si="14"/>
        <v>1..1</v>
      </c>
      <c r="Q40" s="2" t="s">
        <v>481</v>
      </c>
      <c r="R40" s="75" t="s">
        <v>482</v>
      </c>
      <c r="S40" s="66" t="s">
        <v>131</v>
      </c>
      <c r="T40" s="68" t="str">
        <f t="shared" si="15"/>
        <v>E</v>
      </c>
      <c r="U40" s="66" t="s">
        <v>42</v>
      </c>
      <c r="V40" s="66" t="s">
        <v>35</v>
      </c>
      <c r="W40" s="249" t="s">
        <v>35</v>
      </c>
      <c r="X40" s="38"/>
      <c r="Y40" s="636" t="str">
        <f t="shared" ref="Y40:Y51" si="30">IF(AH40=Y$4,"X","-")</f>
        <v>-</v>
      </c>
      <c r="Z40" s="68" t="str">
        <f t="shared" ref="Z40:AE41" si="31">IF(Y40="X","X",IF($AH40=Z$4,"X","-"))</f>
        <v>-</v>
      </c>
      <c r="AA40" s="68" t="str">
        <f t="shared" si="31"/>
        <v>-</v>
      </c>
      <c r="AB40" s="68" t="str">
        <f t="shared" si="31"/>
        <v>X</v>
      </c>
      <c r="AC40" s="68" t="str">
        <f t="shared" si="31"/>
        <v>X</v>
      </c>
      <c r="AD40" s="68" t="str">
        <f t="shared" si="31"/>
        <v>X</v>
      </c>
      <c r="AE40" s="637" t="str">
        <f t="shared" si="31"/>
        <v>X</v>
      </c>
      <c r="AF40" s="38"/>
      <c r="AG40" s="68" t="s">
        <v>282</v>
      </c>
      <c r="AH40" s="68" t="s">
        <v>282</v>
      </c>
      <c r="AI40" s="38"/>
      <c r="AJ40" s="13" t="str">
        <f t="shared" ref="AJ40:AJ51" si="32">IF(ISERROR(FIND("/",R40)),R40,LEFT(R40,FIND(CHAR(1),SUBSTITUTE(R40,"/",CHAR(1),LEN(R40)-LEN(SUBSTITUTE(R40,"/",""))))-1))</f>
        <v>/rsm:CrossIndustryInvoice/rsm:SupplyChainTradeTransaction/ram:IncludedSupplyChainTradeLineItem/ram:SpecifiedTradeProduct/ram:OriginTradeCountry</v>
      </c>
      <c r="AK40" s="13" t="str">
        <f t="shared" ref="AK40:AK51" si="33">IF(ISERROR(FIND("/",R40)),R40,MID(R40, FIND(CHAR(1),SUBSTITUTE(R40,"/",CHAR(1), LEN(R40)-LEN(SUBSTITUTE(R40,"/","")))), LEN(R40)))</f>
        <v>/ram:ID</v>
      </c>
      <c r="AL40" s="14">
        <f>COUNTIFS(R$4:R40,AJ40)</f>
        <v>1</v>
      </c>
      <c r="AM40" s="59"/>
      <c r="AN40" s="118" t="str">
        <f t="shared" si="16"/>
        <v>SCT_LINE</v>
      </c>
      <c r="AO40" s="119" t="str">
        <f t="shared" si="16"/>
        <v>BT-159</v>
      </c>
      <c r="AP40" s="293" t="str">
        <f t="shared" si="17"/>
        <v>BT-159</v>
      </c>
      <c r="AQ40" s="66">
        <f t="shared" ref="AQ40:AQ51" si="34">LEN(BB40)-LEN(SUBSTITUTE(BB40,"/",""))-1</f>
        <v>5</v>
      </c>
      <c r="AR40" s="66" t="str">
        <f t="shared" ref="AR40:AR51" si="35">H40</f>
        <v>0..1</v>
      </c>
      <c r="AS40" s="64" t="s">
        <v>483</v>
      </c>
      <c r="AT40" s="64" t="s">
        <v>484</v>
      </c>
      <c r="AU40" s="65" t="s">
        <v>485</v>
      </c>
      <c r="AV40" s="65"/>
      <c r="AW40" s="65" t="s">
        <v>35</v>
      </c>
      <c r="AX40" s="64" t="s">
        <v>128</v>
      </c>
      <c r="AY40" s="66" t="str">
        <f t="shared" si="23"/>
        <v>1..1</v>
      </c>
      <c r="AZ40" s="66" t="str">
        <f t="shared" si="23"/>
        <v>1..1</v>
      </c>
      <c r="BA40" s="2" t="str">
        <f t="shared" si="24"/>
        <v>/rsm:CrossIndustryInvoice
/rsm:SupplyChainTradeTransaction
/ram:IncludedSupplyChainTradeLineItem
/ram:SpecifiedTradeProduct
/ram:OriginTradeCountry
/ram:ID</v>
      </c>
      <c r="BB40" s="75" t="str">
        <f t="shared" si="24"/>
        <v>/rsm:CrossIndustryInvoice/rsm:SupplyChainTradeTransaction/ram:IncludedSupplyChainTradeLineItem/ram:SpecifiedTradeProduct/ram:OriginTradeCountry/ram:ID</v>
      </c>
      <c r="BC40" s="66" t="str">
        <f t="shared" si="26"/>
        <v>C</v>
      </c>
      <c r="BD40" s="68" t="str">
        <f t="shared" si="26"/>
        <v>E</v>
      </c>
      <c r="BE40" s="66" t="str">
        <f t="shared" si="26"/>
        <v>0..1</v>
      </c>
      <c r="BF40" s="66" t="str">
        <f t="shared" si="26"/>
        <v/>
      </c>
      <c r="BG40" s="249" t="str">
        <f t="shared" si="26"/>
        <v/>
      </c>
      <c r="BH40" s="7"/>
      <c r="BI40" s="636" t="str">
        <f t="shared" si="27"/>
        <v>-</v>
      </c>
      <c r="BJ40" s="68" t="str">
        <f t="shared" si="27"/>
        <v>-</v>
      </c>
      <c r="BK40" s="68" t="str">
        <f t="shared" si="27"/>
        <v>-</v>
      </c>
      <c r="BL40" s="68" t="str">
        <f t="shared" si="28"/>
        <v>X</v>
      </c>
      <c r="BM40" s="68" t="str">
        <f t="shared" si="28"/>
        <v>X</v>
      </c>
      <c r="BN40" s="68" t="str">
        <f t="shared" si="28"/>
        <v>X</v>
      </c>
      <c r="BO40" s="637" t="str">
        <f t="shared" si="28"/>
        <v>X</v>
      </c>
      <c r="BP40" s="7"/>
      <c r="BQ40" s="68" t="str">
        <f t="shared" si="21"/>
        <v>EN 16931</v>
      </c>
      <c r="BR40" s="68" t="str">
        <f t="shared" si="21"/>
        <v>EN 16931</v>
      </c>
      <c r="BS40" s="15"/>
      <c r="BT40" s="57" t="s">
        <v>18642</v>
      </c>
    </row>
    <row r="41" spans="1:72" customFormat="1" ht="96" x14ac:dyDescent="0.2">
      <c r="A41" s="45" t="str">
        <f t="shared" ref="A41:A51" si="36">IF(OR(T41="E",T41="A"),"YES","NO")</f>
        <v>NO</v>
      </c>
      <c r="B41" s="45"/>
      <c r="C41" s="45"/>
      <c r="D41" s="149" t="s">
        <v>525</v>
      </c>
      <c r="E41" s="109" t="s">
        <v>526</v>
      </c>
      <c r="F41" s="292" t="s">
        <v>526</v>
      </c>
      <c r="G41" s="110">
        <f t="shared" si="29"/>
        <v>3</v>
      </c>
      <c r="H41" s="110" t="s">
        <v>32</v>
      </c>
      <c r="I41" s="111" t="s">
        <v>527</v>
      </c>
      <c r="J41" s="112" t="s">
        <v>528</v>
      </c>
      <c r="K41" s="113"/>
      <c r="L41" s="113"/>
      <c r="M41" s="113" t="s">
        <v>35</v>
      </c>
      <c r="N41" s="112"/>
      <c r="O41" s="110" t="s">
        <v>32</v>
      </c>
      <c r="P41" s="110" t="str">
        <f t="shared" si="14"/>
        <v>1..1</v>
      </c>
      <c r="Q41" s="114" t="s">
        <v>529</v>
      </c>
      <c r="R41" s="115" t="s">
        <v>530</v>
      </c>
      <c r="S41" s="110" t="s">
        <v>35</v>
      </c>
      <c r="T41" s="116" t="str">
        <f t="shared" ref="T41:T51" si="37">IF($E41="","",IF(ISERROR(SEARCH("@",$R41)),IF(LEFT($E41,4)="BG-X","EG",IF(LEFT($E41,2)="BG","G",IF(LEFT($E41,4)="BT-X",IF(LEN($E41)-LEN(SUBSTITUTE($E41,"-",))&gt;2,"","E"),IF(LEN($E41)-LEN(SUBSTITUTE($E41,"-",))&gt;1,"","E")))),"A"))</f>
        <v>G</v>
      </c>
      <c r="U41" s="110" t="s">
        <v>42</v>
      </c>
      <c r="V41" s="110" t="s">
        <v>531</v>
      </c>
      <c r="W41" s="674" t="s">
        <v>35</v>
      </c>
      <c r="X41" s="38"/>
      <c r="Y41" s="644" t="str">
        <f t="shared" si="30"/>
        <v>-</v>
      </c>
      <c r="Z41" s="116" t="str">
        <f t="shared" si="31"/>
        <v>-</v>
      </c>
      <c r="AA41" s="116" t="str">
        <f t="shared" si="31"/>
        <v>X</v>
      </c>
      <c r="AB41" s="116" t="str">
        <f t="shared" si="31"/>
        <v>X</v>
      </c>
      <c r="AC41" s="116" t="str">
        <f t="shared" si="31"/>
        <v>X</v>
      </c>
      <c r="AD41" s="116" t="str">
        <f t="shared" si="31"/>
        <v>X</v>
      </c>
      <c r="AE41" s="645" t="str">
        <f t="shared" si="31"/>
        <v>X</v>
      </c>
      <c r="AF41" s="38"/>
      <c r="AG41" s="116" t="s">
        <v>244</v>
      </c>
      <c r="AH41" s="116" t="s">
        <v>244</v>
      </c>
      <c r="AI41" s="38"/>
      <c r="AJ41" s="13" t="str">
        <f t="shared" si="32"/>
        <v>/rsm:CrossIndustryInvoice/rsm:SupplyChainTradeTransaction/ram:IncludedSupplyChainTradeLineItem</v>
      </c>
      <c r="AK41" s="13" t="str">
        <f t="shared" si="33"/>
        <v>/ram:SpecifiedLineTradeAgreement</v>
      </c>
      <c r="AL41" s="14">
        <f>COUNTIFS(R$4:R41,AJ41)</f>
        <v>1</v>
      </c>
      <c r="AM41" s="59"/>
      <c r="AN41" s="149" t="str">
        <f t="shared" ref="AN41:AO51" si="38">D41</f>
        <v>SCT_LINE_TA</v>
      </c>
      <c r="AO41" s="109" t="str">
        <f t="shared" si="38"/>
        <v>BG-29</v>
      </c>
      <c r="AP41" s="292" t="str">
        <f t="shared" ref="AP41:AP51" si="39">IF(F41="","",F41)</f>
        <v>BG-29</v>
      </c>
      <c r="AQ41" s="110">
        <f t="shared" si="34"/>
        <v>3</v>
      </c>
      <c r="AR41" s="110" t="str">
        <f t="shared" si="35"/>
        <v>1..1</v>
      </c>
      <c r="AS41" s="111" t="s">
        <v>527</v>
      </c>
      <c r="AT41" s="112" t="s">
        <v>532</v>
      </c>
      <c r="AU41" s="113"/>
      <c r="AV41" s="113"/>
      <c r="AW41" s="113" t="s">
        <v>35</v>
      </c>
      <c r="AX41" s="112"/>
      <c r="AY41" s="110" t="str">
        <f t="shared" ref="AY41:AZ43" si="40">O41</f>
        <v>1..1</v>
      </c>
      <c r="AZ41" s="110" t="str">
        <f t="shared" si="40"/>
        <v>1..1</v>
      </c>
      <c r="BA41" s="114" t="str">
        <f t="shared" si="24"/>
        <v>/rsm:CrossIndustryInvoice
/rsm:SupplyChainTradeTransaction
/ram:IncludedSupplyChainTradeLineItem
/ram:SpecifiedLineTradeAgreement</v>
      </c>
      <c r="BB41" s="115" t="str">
        <f t="shared" si="24"/>
        <v>/rsm:CrossIndustryInvoice/rsm:SupplyChainTradeTransaction/ram:IncludedSupplyChainTradeLineItem/ram:SpecifiedLineTradeAgreement</v>
      </c>
      <c r="BC41" s="110" t="str">
        <f t="shared" si="26"/>
        <v/>
      </c>
      <c r="BD41" s="116" t="str">
        <f t="shared" si="26"/>
        <v>G</v>
      </c>
      <c r="BE41" s="110" t="str">
        <f t="shared" si="26"/>
        <v>0..1</v>
      </c>
      <c r="BF41" s="110" t="str">
        <f t="shared" si="26"/>
        <v>STR-3</v>
      </c>
      <c r="BG41" s="674" t="str">
        <f t="shared" si="26"/>
        <v/>
      </c>
      <c r="BH41" s="7"/>
      <c r="BI41" s="644" t="str">
        <f t="shared" si="27"/>
        <v>-</v>
      </c>
      <c r="BJ41" s="116" t="str">
        <f t="shared" si="27"/>
        <v>-</v>
      </c>
      <c r="BK41" s="116" t="str">
        <f t="shared" si="27"/>
        <v>X</v>
      </c>
      <c r="BL41" s="116" t="str">
        <f t="shared" si="28"/>
        <v>X</v>
      </c>
      <c r="BM41" s="116" t="str">
        <f t="shared" si="28"/>
        <v>X</v>
      </c>
      <c r="BN41" s="116" t="str">
        <f t="shared" si="28"/>
        <v>X</v>
      </c>
      <c r="BO41" s="645" t="str">
        <f t="shared" si="28"/>
        <v>X</v>
      </c>
      <c r="BP41" s="7"/>
      <c r="BQ41" s="116" t="str">
        <f t="shared" si="21"/>
        <v>BASIC</v>
      </c>
      <c r="BR41" s="116" t="str">
        <f t="shared" si="21"/>
        <v>BASIC</v>
      </c>
      <c r="BS41" s="15"/>
      <c r="BT41" s="57" t="s">
        <v>18642</v>
      </c>
    </row>
    <row r="42" spans="1:72" customFormat="1" ht="96" x14ac:dyDescent="0.2">
      <c r="A42" s="45" t="str">
        <f t="shared" si="36"/>
        <v>NO</v>
      </c>
      <c r="B42" s="45"/>
      <c r="C42" s="45"/>
      <c r="D42" s="149" t="s">
        <v>525</v>
      </c>
      <c r="E42" s="123" t="s">
        <v>533</v>
      </c>
      <c r="F42" s="294"/>
      <c r="G42" s="124">
        <f t="shared" si="29"/>
        <v>4</v>
      </c>
      <c r="H42" s="124" t="s">
        <v>42</v>
      </c>
      <c r="I42" s="125" t="s">
        <v>534</v>
      </c>
      <c r="J42" s="125"/>
      <c r="K42" s="126"/>
      <c r="L42" s="126"/>
      <c r="M42" s="126"/>
      <c r="N42" s="125"/>
      <c r="O42" s="124" t="s">
        <v>42</v>
      </c>
      <c r="P42" s="124" t="str">
        <f t="shared" ref="P42:P55" si="41">O42</f>
        <v>0..1</v>
      </c>
      <c r="Q42" s="127" t="s">
        <v>535</v>
      </c>
      <c r="R42" s="128" t="s">
        <v>536</v>
      </c>
      <c r="S42" s="124"/>
      <c r="T42" s="129" t="str">
        <f t="shared" si="37"/>
        <v/>
      </c>
      <c r="U42" s="124" t="s">
        <v>42</v>
      </c>
      <c r="V42" s="124"/>
      <c r="W42" s="675"/>
      <c r="X42" s="38"/>
      <c r="Y42" s="646" t="str">
        <f t="shared" si="30"/>
        <v>-</v>
      </c>
      <c r="Z42" s="129" t="str">
        <f t="shared" ref="Z42:AE43" si="42">IF(Y42="X","X",IF($AH42=Z$4,"X","-"))</f>
        <v>-</v>
      </c>
      <c r="AA42" s="129" t="str">
        <f t="shared" si="42"/>
        <v>-</v>
      </c>
      <c r="AB42" s="129" t="str">
        <f t="shared" si="42"/>
        <v>X</v>
      </c>
      <c r="AC42" s="129" t="str">
        <f t="shared" si="42"/>
        <v>X</v>
      </c>
      <c r="AD42" s="129" t="str">
        <f t="shared" si="42"/>
        <v>X</v>
      </c>
      <c r="AE42" s="647" t="str">
        <f t="shared" si="42"/>
        <v>X</v>
      </c>
      <c r="AF42" s="38"/>
      <c r="AG42" s="129" t="s">
        <v>282</v>
      </c>
      <c r="AH42" s="129" t="s">
        <v>282</v>
      </c>
      <c r="AI42" s="38"/>
      <c r="AJ42" s="13" t="str">
        <f t="shared" si="32"/>
        <v>/rsm:CrossIndustryInvoice/rsm:SupplyChainTradeTransaction/ram:IncludedSupplyChainTradeLineItem/ram:SpecifiedLineTradeAgreement</v>
      </c>
      <c r="AK42" s="13" t="str">
        <f t="shared" si="33"/>
        <v>/ram:BuyerOrderReferencedDocument</v>
      </c>
      <c r="AL42" s="14">
        <f>COUNTIFS(R$4:R42,AJ42)</f>
        <v>1</v>
      </c>
      <c r="AM42" s="59"/>
      <c r="AN42" s="149" t="str">
        <f t="shared" si="38"/>
        <v>SCT_LINE_TA</v>
      </c>
      <c r="AO42" s="123" t="str">
        <f t="shared" si="38"/>
        <v>BT-132-00</v>
      </c>
      <c r="AP42" s="294" t="str">
        <f t="shared" si="39"/>
        <v/>
      </c>
      <c r="AQ42" s="124">
        <f t="shared" si="34"/>
        <v>4</v>
      </c>
      <c r="AR42" s="124" t="str">
        <f t="shared" si="35"/>
        <v>0..1</v>
      </c>
      <c r="AS42" s="125" t="s">
        <v>537</v>
      </c>
      <c r="AT42" s="125"/>
      <c r="AU42" s="126"/>
      <c r="AV42" s="126"/>
      <c r="AW42" s="126" t="s">
        <v>35</v>
      </c>
      <c r="AX42" s="125"/>
      <c r="AY42" s="124" t="str">
        <f t="shared" si="40"/>
        <v>0..1</v>
      </c>
      <c r="AZ42" s="124" t="str">
        <f t="shared" si="40"/>
        <v>0..1</v>
      </c>
      <c r="BA42" s="127" t="str">
        <f t="shared" si="24"/>
        <v>/rsm:CrossIndustryInvoice
/rsm:SupplyChainTradeTransaction
/ram:IncludedSupplyChainTradeLineItem
/ram:SpecifiedLineTradeAgreement
/ram:BuyerOrderReferencedDocument</v>
      </c>
      <c r="BB42" s="128" t="str">
        <f t="shared" si="24"/>
        <v>/rsm:CrossIndustryInvoice/rsm:SupplyChainTradeTransaction/ram:IncludedSupplyChainTradeLineItem/ram:SpecifiedLineTradeAgreement/ram:BuyerOrderReferencedDocument</v>
      </c>
      <c r="BC42" s="124" t="str">
        <f t="shared" si="26"/>
        <v/>
      </c>
      <c r="BD42" s="129" t="str">
        <f t="shared" si="26"/>
        <v/>
      </c>
      <c r="BE42" s="124" t="str">
        <f t="shared" si="26"/>
        <v>0..1</v>
      </c>
      <c r="BF42" s="124" t="str">
        <f t="shared" si="26"/>
        <v/>
      </c>
      <c r="BG42" s="675" t="str">
        <f t="shared" si="26"/>
        <v/>
      </c>
      <c r="BH42" s="7"/>
      <c r="BI42" s="646" t="str">
        <f t="shared" si="27"/>
        <v>-</v>
      </c>
      <c r="BJ42" s="129" t="str">
        <f t="shared" si="27"/>
        <v>-</v>
      </c>
      <c r="BK42" s="129" t="str">
        <f t="shared" si="27"/>
        <v>-</v>
      </c>
      <c r="BL42" s="129" t="str">
        <f t="shared" si="28"/>
        <v>X</v>
      </c>
      <c r="BM42" s="129" t="str">
        <f t="shared" si="28"/>
        <v>X</v>
      </c>
      <c r="BN42" s="129" t="str">
        <f t="shared" si="28"/>
        <v>X</v>
      </c>
      <c r="BO42" s="647" t="str">
        <f t="shared" si="28"/>
        <v>X</v>
      </c>
      <c r="BP42" s="7"/>
      <c r="BQ42" s="129" t="str">
        <f t="shared" ref="BQ42:BR55" si="43">AG42</f>
        <v>EN 16931</v>
      </c>
      <c r="BR42" s="129" t="str">
        <f t="shared" si="43"/>
        <v>EN 16931</v>
      </c>
      <c r="BS42" s="15"/>
      <c r="BT42" s="57" t="s">
        <v>18642</v>
      </c>
    </row>
    <row r="43" spans="1:72" customFormat="1" ht="105" x14ac:dyDescent="0.2">
      <c r="A43" s="45" t="str">
        <f t="shared" si="36"/>
        <v>YES</v>
      </c>
      <c r="B43" s="45"/>
      <c r="C43" s="45"/>
      <c r="D43" s="149" t="s">
        <v>525</v>
      </c>
      <c r="E43" s="119" t="s">
        <v>544</v>
      </c>
      <c r="F43" s="293" t="s">
        <v>544</v>
      </c>
      <c r="G43" s="66">
        <f t="shared" si="29"/>
        <v>5</v>
      </c>
      <c r="H43" s="66" t="s">
        <v>42</v>
      </c>
      <c r="I43" s="64" t="s">
        <v>545</v>
      </c>
      <c r="J43" s="64" t="s">
        <v>546</v>
      </c>
      <c r="K43" s="65" t="s">
        <v>547</v>
      </c>
      <c r="L43" s="65"/>
      <c r="M43" s="65" t="s">
        <v>35</v>
      </c>
      <c r="N43" s="150" t="s">
        <v>548</v>
      </c>
      <c r="O43" s="66" t="s">
        <v>42</v>
      </c>
      <c r="P43" s="66" t="str">
        <f t="shared" si="41"/>
        <v>0..1</v>
      </c>
      <c r="Q43" s="2" t="s">
        <v>549</v>
      </c>
      <c r="R43" s="75" t="s">
        <v>550</v>
      </c>
      <c r="S43" s="66" t="s">
        <v>17054</v>
      </c>
      <c r="T43" s="68" t="str">
        <f t="shared" si="37"/>
        <v>E</v>
      </c>
      <c r="U43" s="66" t="s">
        <v>42</v>
      </c>
      <c r="V43" s="66" t="s">
        <v>35</v>
      </c>
      <c r="W43" s="249" t="s">
        <v>35</v>
      </c>
      <c r="X43" s="38"/>
      <c r="Y43" s="636" t="str">
        <f t="shared" si="30"/>
        <v>-</v>
      </c>
      <c r="Z43" s="68" t="str">
        <f t="shared" si="42"/>
        <v>-</v>
      </c>
      <c r="AA43" s="68" t="str">
        <f t="shared" si="42"/>
        <v>-</v>
      </c>
      <c r="AB43" s="68" t="str">
        <f t="shared" si="42"/>
        <v>X</v>
      </c>
      <c r="AC43" s="68" t="str">
        <f t="shared" si="42"/>
        <v>X</v>
      </c>
      <c r="AD43" s="68" t="str">
        <f t="shared" si="42"/>
        <v>X</v>
      </c>
      <c r="AE43" s="637" t="str">
        <f t="shared" si="42"/>
        <v>X</v>
      </c>
      <c r="AF43" s="38"/>
      <c r="AG43" s="68" t="s">
        <v>282</v>
      </c>
      <c r="AH43" s="68" t="s">
        <v>282</v>
      </c>
      <c r="AI43" s="38"/>
      <c r="AJ43" s="13" t="str">
        <f t="shared" si="32"/>
        <v>/rsm:CrossIndustryInvoice/rsm:SupplyChainTradeTransaction/ram:IncludedSupplyChainTradeLineItem/ram:SpecifiedLineTradeAgreement/ram:BuyerOrderReferencedDocument</v>
      </c>
      <c r="AK43" s="13" t="str">
        <f t="shared" si="33"/>
        <v>/ram:LineID</v>
      </c>
      <c r="AL43" s="14">
        <f>COUNTIFS(R$4:R43,AJ43)</f>
        <v>1</v>
      </c>
      <c r="AM43" s="59"/>
      <c r="AN43" s="149" t="str">
        <f t="shared" si="38"/>
        <v>SCT_LINE_TA</v>
      </c>
      <c r="AO43" s="119" t="str">
        <f t="shared" si="38"/>
        <v>BT-132</v>
      </c>
      <c r="AP43" s="293" t="str">
        <f t="shared" si="39"/>
        <v>BT-132</v>
      </c>
      <c r="AQ43" s="66">
        <f t="shared" si="34"/>
        <v>5</v>
      </c>
      <c r="AR43" s="66" t="str">
        <f t="shared" si="35"/>
        <v>0..1</v>
      </c>
      <c r="AS43" s="64" t="s">
        <v>552</v>
      </c>
      <c r="AT43" s="64" t="s">
        <v>553</v>
      </c>
      <c r="AU43" s="65" t="s">
        <v>554</v>
      </c>
      <c r="AV43" s="65"/>
      <c r="AW43" s="65" t="s">
        <v>35</v>
      </c>
      <c r="AX43" s="150" t="s">
        <v>555</v>
      </c>
      <c r="AY43" s="66" t="str">
        <f t="shared" si="40"/>
        <v>0..1</v>
      </c>
      <c r="AZ43" s="66" t="str">
        <f t="shared" si="40"/>
        <v>0..1</v>
      </c>
      <c r="BA43" s="2" t="str">
        <f t="shared" si="24"/>
        <v>/rsm:CrossIndustryInvoice
/rsm:SupplyChainTradeTransaction
/ram:IncludedSupplyChainTradeLineItem
/ram:SpecifiedLineTradeAgreement
/ram:BuyerOrderReferencedDocument
/ram:LineID</v>
      </c>
      <c r="BB43" s="75" t="str">
        <f t="shared" si="24"/>
        <v>/rsm:CrossIndustryInvoice/rsm:SupplyChainTradeTransaction/ram:IncludedSupplyChainTradeLineItem/ram:SpecifiedLineTradeAgreement/ram:BuyerOrderReferencedDocument/ram:LineID</v>
      </c>
      <c r="BC43" s="66" t="str">
        <f t="shared" si="26"/>
        <v>R</v>
      </c>
      <c r="BD43" s="68" t="str">
        <f t="shared" si="26"/>
        <v>E</v>
      </c>
      <c r="BE43" s="66" t="str">
        <f t="shared" si="26"/>
        <v>0..1</v>
      </c>
      <c r="BF43" s="66" t="str">
        <f t="shared" si="26"/>
        <v/>
      </c>
      <c r="BG43" s="249" t="str">
        <f t="shared" si="26"/>
        <v/>
      </c>
      <c r="BH43" s="7"/>
      <c r="BI43" s="636" t="str">
        <f t="shared" si="27"/>
        <v>-</v>
      </c>
      <c r="BJ43" s="68" t="str">
        <f t="shared" si="27"/>
        <v>-</v>
      </c>
      <c r="BK43" s="68" t="str">
        <f t="shared" si="27"/>
        <v>-</v>
      </c>
      <c r="BL43" s="68" t="str">
        <f t="shared" si="28"/>
        <v>X</v>
      </c>
      <c r="BM43" s="68" t="str">
        <f t="shared" si="28"/>
        <v>X</v>
      </c>
      <c r="BN43" s="68" t="str">
        <f t="shared" si="28"/>
        <v>X</v>
      </c>
      <c r="BO43" s="637" t="str">
        <f t="shared" si="28"/>
        <v>X</v>
      </c>
      <c r="BP43" s="7"/>
      <c r="BQ43" s="68" t="str">
        <f t="shared" si="43"/>
        <v>EN 16931</v>
      </c>
      <c r="BR43" s="68" t="str">
        <f t="shared" si="43"/>
        <v>EN 16931</v>
      </c>
      <c r="BS43" s="15"/>
      <c r="BT43" s="57" t="s">
        <v>18642</v>
      </c>
    </row>
    <row r="44" spans="1:72" s="11" customFormat="1" ht="96" x14ac:dyDescent="0.2">
      <c r="A44" s="45" t="str">
        <f t="shared" si="36"/>
        <v>NO</v>
      </c>
      <c r="B44" s="45"/>
      <c r="C44" s="45"/>
      <c r="D44" s="149" t="s">
        <v>525</v>
      </c>
      <c r="E44" s="123" t="s">
        <v>657</v>
      </c>
      <c r="F44" s="294"/>
      <c r="G44" s="124">
        <f t="shared" si="29"/>
        <v>4</v>
      </c>
      <c r="H44" s="124" t="s">
        <v>42</v>
      </c>
      <c r="I44" s="125" t="s">
        <v>658</v>
      </c>
      <c r="J44" s="125" t="s">
        <v>17111</v>
      </c>
      <c r="K44" s="126"/>
      <c r="L44" s="126"/>
      <c r="M44" s="126"/>
      <c r="N44" s="125"/>
      <c r="O44" s="124" t="s">
        <v>42</v>
      </c>
      <c r="P44" s="124" t="str">
        <f t="shared" si="41"/>
        <v>0..1</v>
      </c>
      <c r="Q44" s="127" t="s">
        <v>659</v>
      </c>
      <c r="R44" s="128" t="s">
        <v>660</v>
      </c>
      <c r="S44" s="124"/>
      <c r="T44" s="129" t="str">
        <f t="shared" si="37"/>
        <v/>
      </c>
      <c r="U44" s="124" t="s">
        <v>42</v>
      </c>
      <c r="V44" s="124"/>
      <c r="W44" s="675"/>
      <c r="X44" s="38"/>
      <c r="Y44" s="646" t="str">
        <f t="shared" si="30"/>
        <v>-</v>
      </c>
      <c r="Z44" s="129" t="str">
        <f t="shared" ref="Z44:AE51" si="44">IF(Y44="X","X",IF($AH44=Z$4,"X","-"))</f>
        <v>-</v>
      </c>
      <c r="AA44" s="129" t="str">
        <f t="shared" si="44"/>
        <v>X</v>
      </c>
      <c r="AB44" s="129" t="str">
        <f t="shared" si="44"/>
        <v>X</v>
      </c>
      <c r="AC44" s="129" t="str">
        <f t="shared" si="44"/>
        <v>X</v>
      </c>
      <c r="AD44" s="129" t="str">
        <f t="shared" si="44"/>
        <v>X</v>
      </c>
      <c r="AE44" s="647" t="str">
        <f t="shared" si="44"/>
        <v>X</v>
      </c>
      <c r="AF44" s="38"/>
      <c r="AG44" s="129" t="s">
        <v>244</v>
      </c>
      <c r="AH44" s="129" t="s">
        <v>244</v>
      </c>
      <c r="AI44" s="38"/>
      <c r="AJ44" s="13" t="str">
        <f t="shared" si="32"/>
        <v>/rsm:CrossIndustryInvoice/rsm:SupplyChainTradeTransaction/ram:IncludedSupplyChainTradeLineItem/ram:SpecifiedLineTradeAgreement</v>
      </c>
      <c r="AK44" s="13" t="str">
        <f t="shared" si="33"/>
        <v>/ram:GrossPriceProductTradePrice</v>
      </c>
      <c r="AL44" s="14">
        <f>COUNTIFS(R$4:R44,AJ44)</f>
        <v>1</v>
      </c>
      <c r="AM44" s="59"/>
      <c r="AN44" s="149" t="str">
        <f t="shared" si="38"/>
        <v>SCT_LINE_TA</v>
      </c>
      <c r="AO44" s="123" t="str">
        <f t="shared" si="38"/>
        <v>BT-148-00</v>
      </c>
      <c r="AP44" s="294" t="str">
        <f t="shared" si="39"/>
        <v/>
      </c>
      <c r="AQ44" s="124">
        <f t="shared" si="34"/>
        <v>4</v>
      </c>
      <c r="AR44" s="124" t="str">
        <f t="shared" si="35"/>
        <v>0..1</v>
      </c>
      <c r="AS44" s="125" t="s">
        <v>661</v>
      </c>
      <c r="AT44" s="125"/>
      <c r="AU44" s="126"/>
      <c r="AV44" s="126"/>
      <c r="AW44" s="126" t="s">
        <v>35</v>
      </c>
      <c r="AX44" s="125"/>
      <c r="AY44" s="124" t="str">
        <f t="shared" ref="AY44:BB51" si="45">O44</f>
        <v>0..1</v>
      </c>
      <c r="AZ44" s="124" t="str">
        <f t="shared" si="45"/>
        <v>0..1</v>
      </c>
      <c r="BA44" s="127" t="str">
        <f t="shared" si="45"/>
        <v>/rsm:CrossIndustryInvoice
/rsm:SupplyChainTradeTransaction
/ram:IncludedSupplyChainTradeLineItem
/ram:SpecifiedLineTradeAgreement
/ram:GrossPriceProductTradePrice</v>
      </c>
      <c r="BB44" s="128" t="str">
        <f t="shared" si="45"/>
        <v>/rsm:CrossIndustryInvoice/rsm:SupplyChainTradeTransaction/ram:IncludedSupplyChainTradeLineItem/ram:SpecifiedLineTradeAgreement/ram:GrossPriceProductTradePrice</v>
      </c>
      <c r="BC44" s="124" t="str">
        <f t="shared" ref="BC44:BG58" si="46">IF(S44="","",S44)</f>
        <v/>
      </c>
      <c r="BD44" s="129" t="str">
        <f t="shared" si="46"/>
        <v/>
      </c>
      <c r="BE44" s="124" t="str">
        <f t="shared" si="46"/>
        <v>0..1</v>
      </c>
      <c r="BF44" s="124" t="str">
        <f t="shared" si="46"/>
        <v/>
      </c>
      <c r="BG44" s="675" t="str">
        <f t="shared" si="46"/>
        <v/>
      </c>
      <c r="BH44" s="7"/>
      <c r="BI44" s="646" t="str">
        <f t="shared" si="27"/>
        <v>-</v>
      </c>
      <c r="BJ44" s="129" t="str">
        <f t="shared" si="27"/>
        <v>-</v>
      </c>
      <c r="BK44" s="129" t="str">
        <f t="shared" si="27"/>
        <v>X</v>
      </c>
      <c r="BL44" s="129" t="str">
        <f t="shared" si="28"/>
        <v>X</v>
      </c>
      <c r="BM44" s="129" t="str">
        <f t="shared" si="28"/>
        <v>X</v>
      </c>
      <c r="BN44" s="129" t="str">
        <f t="shared" si="28"/>
        <v>X</v>
      </c>
      <c r="BO44" s="647" t="str">
        <f t="shared" si="28"/>
        <v>X</v>
      </c>
      <c r="BP44" s="7"/>
      <c r="BQ44" s="129" t="str">
        <f t="shared" si="43"/>
        <v>BASIC</v>
      </c>
      <c r="BR44" s="129" t="str">
        <f t="shared" si="43"/>
        <v>BASIC</v>
      </c>
      <c r="BS44" s="15"/>
      <c r="BT44" s="57" t="s">
        <v>18642</v>
      </c>
    </row>
    <row r="45" spans="1:72" s="11" customFormat="1" ht="105" x14ac:dyDescent="0.2">
      <c r="A45" s="45" t="str">
        <f t="shared" si="36"/>
        <v>YES</v>
      </c>
      <c r="B45" s="45"/>
      <c r="C45" s="45"/>
      <c r="D45" s="149" t="s">
        <v>525</v>
      </c>
      <c r="E45" s="119" t="s">
        <v>662</v>
      </c>
      <c r="F45" s="293" t="s">
        <v>662</v>
      </c>
      <c r="G45" s="66">
        <f t="shared" si="29"/>
        <v>5</v>
      </c>
      <c r="H45" s="66" t="s">
        <v>42</v>
      </c>
      <c r="I45" s="64" t="s">
        <v>663</v>
      </c>
      <c r="J45" s="64" t="s">
        <v>664</v>
      </c>
      <c r="K45" s="65"/>
      <c r="L45" s="65" t="s">
        <v>665</v>
      </c>
      <c r="M45" s="65" t="s">
        <v>666</v>
      </c>
      <c r="N45" s="64" t="s">
        <v>17202</v>
      </c>
      <c r="O45" s="66" t="s">
        <v>32</v>
      </c>
      <c r="P45" s="66" t="str">
        <f t="shared" si="41"/>
        <v>1..1</v>
      </c>
      <c r="Q45" s="2" t="s">
        <v>668</v>
      </c>
      <c r="R45" s="75" t="s">
        <v>669</v>
      </c>
      <c r="S45" s="66" t="s">
        <v>670</v>
      </c>
      <c r="T45" s="68" t="str">
        <f t="shared" si="37"/>
        <v>E</v>
      </c>
      <c r="U45" s="66" t="s">
        <v>238</v>
      </c>
      <c r="V45" s="66" t="s">
        <v>200</v>
      </c>
      <c r="W45" s="249" t="s">
        <v>35</v>
      </c>
      <c r="X45" s="38"/>
      <c r="Y45" s="636" t="str">
        <f t="shared" si="30"/>
        <v>-</v>
      </c>
      <c r="Z45" s="68" t="str">
        <f t="shared" si="44"/>
        <v>-</v>
      </c>
      <c r="AA45" s="68" t="str">
        <f t="shared" si="44"/>
        <v>X</v>
      </c>
      <c r="AB45" s="68" t="str">
        <f t="shared" si="44"/>
        <v>X</v>
      </c>
      <c r="AC45" s="68" t="str">
        <f t="shared" si="44"/>
        <v>X</v>
      </c>
      <c r="AD45" s="68" t="str">
        <f t="shared" si="44"/>
        <v>X</v>
      </c>
      <c r="AE45" s="637" t="str">
        <f t="shared" si="44"/>
        <v>X</v>
      </c>
      <c r="AF45" s="38"/>
      <c r="AG45" s="68" t="s">
        <v>244</v>
      </c>
      <c r="AH45" s="68" t="s">
        <v>244</v>
      </c>
      <c r="AI45" s="38"/>
      <c r="AJ45" s="13" t="str">
        <f t="shared" si="32"/>
        <v>/rsm:CrossIndustryInvoice/rsm:SupplyChainTradeTransaction/ram:IncludedSupplyChainTradeLineItem/ram:SpecifiedLineTradeAgreement/ram:GrossPriceProductTradePrice</v>
      </c>
      <c r="AK45" s="13" t="str">
        <f t="shared" si="33"/>
        <v>/ram:ChargeAmount</v>
      </c>
      <c r="AL45" s="14">
        <f>COUNTIFS(R$4:R45,AJ45)</f>
        <v>1</v>
      </c>
      <c r="AM45" s="59"/>
      <c r="AN45" s="149" t="str">
        <f t="shared" si="38"/>
        <v>SCT_LINE_TA</v>
      </c>
      <c r="AO45" s="119" t="str">
        <f t="shared" si="38"/>
        <v>BT-148</v>
      </c>
      <c r="AP45" s="293" t="str">
        <f t="shared" si="39"/>
        <v>BT-148</v>
      </c>
      <c r="AQ45" s="66">
        <f t="shared" si="34"/>
        <v>5</v>
      </c>
      <c r="AR45" s="66" t="str">
        <f t="shared" si="35"/>
        <v>0..1</v>
      </c>
      <c r="AS45" s="64" t="s">
        <v>671</v>
      </c>
      <c r="AT45" s="64" t="s">
        <v>672</v>
      </c>
      <c r="AU45" s="65"/>
      <c r="AV45" s="65" t="s">
        <v>673</v>
      </c>
      <c r="AW45" s="65" t="s">
        <v>674</v>
      </c>
      <c r="AX45" s="64" t="s">
        <v>675</v>
      </c>
      <c r="AY45" s="66" t="str">
        <f t="shared" si="45"/>
        <v>1..1</v>
      </c>
      <c r="AZ45" s="66" t="str">
        <f t="shared" si="45"/>
        <v>1..1</v>
      </c>
      <c r="BA45" s="2" t="str">
        <f t="shared" si="45"/>
        <v>/rsm:CrossIndustryInvoice
/rsm:SupplyChainTradeTransaction
/ram:IncludedSupplyChainTradeLineItem
/ram:SpecifiedLineTradeAgreement
/ram:GrossPriceProductTradePrice
/ram:ChargeAmount</v>
      </c>
      <c r="BB45" s="75" t="str">
        <f t="shared" si="45"/>
        <v>/rsm:CrossIndustryInvoice/rsm:SupplyChainTradeTransaction/ram:IncludedSupplyChainTradeLineItem/ram:SpecifiedLineTradeAgreement/ram:GrossPriceProductTradePrice/ram:ChargeAmount</v>
      </c>
      <c r="BC45" s="66" t="str">
        <f t="shared" si="46"/>
        <v>U</v>
      </c>
      <c r="BD45" s="68" t="str">
        <f t="shared" si="46"/>
        <v>E</v>
      </c>
      <c r="BE45" s="66" t="str">
        <f t="shared" si="46"/>
        <v>1..n</v>
      </c>
      <c r="BF45" s="66" t="str">
        <f t="shared" si="46"/>
        <v>CAR-3</v>
      </c>
      <c r="BG45" s="249" t="str">
        <f t="shared" si="46"/>
        <v/>
      </c>
      <c r="BH45" s="7"/>
      <c r="BI45" s="636" t="str">
        <f t="shared" si="27"/>
        <v>-</v>
      </c>
      <c r="BJ45" s="68" t="str">
        <f t="shared" si="27"/>
        <v>-</v>
      </c>
      <c r="BK45" s="68" t="str">
        <f t="shared" si="27"/>
        <v>X</v>
      </c>
      <c r="BL45" s="68" t="str">
        <f t="shared" si="28"/>
        <v>X</v>
      </c>
      <c r="BM45" s="68" t="str">
        <f t="shared" si="28"/>
        <v>X</v>
      </c>
      <c r="BN45" s="68" t="str">
        <f t="shared" si="28"/>
        <v>X</v>
      </c>
      <c r="BO45" s="637" t="str">
        <f t="shared" ref="BO45:BO58" si="47">AE45</f>
        <v>X</v>
      </c>
      <c r="BP45" s="7"/>
      <c r="BQ45" s="68" t="str">
        <f t="shared" si="43"/>
        <v>BASIC</v>
      </c>
      <c r="BR45" s="68" t="str">
        <f t="shared" si="43"/>
        <v>BASIC</v>
      </c>
      <c r="BS45" s="15"/>
      <c r="BT45" s="57" t="s">
        <v>18642</v>
      </c>
    </row>
    <row r="46" spans="1:72" s="11" customFormat="1" ht="105" x14ac:dyDescent="0.2">
      <c r="A46" s="45" t="str">
        <f t="shared" si="36"/>
        <v>YES</v>
      </c>
      <c r="B46" s="45"/>
      <c r="C46" s="45"/>
      <c r="D46" s="149" t="s">
        <v>525</v>
      </c>
      <c r="E46" s="119" t="s">
        <v>676</v>
      </c>
      <c r="F46" s="293"/>
      <c r="G46" s="66">
        <f t="shared" si="29"/>
        <v>5</v>
      </c>
      <c r="H46" s="66" t="s">
        <v>42</v>
      </c>
      <c r="I46" s="64" t="s">
        <v>677</v>
      </c>
      <c r="J46" s="64" t="s">
        <v>678</v>
      </c>
      <c r="K46" s="65"/>
      <c r="L46" s="65" t="s">
        <v>679</v>
      </c>
      <c r="M46" s="65" t="s">
        <v>35</v>
      </c>
      <c r="N46" s="64" t="s">
        <v>680</v>
      </c>
      <c r="O46" s="66" t="s">
        <v>42</v>
      </c>
      <c r="P46" s="66" t="str">
        <f t="shared" si="41"/>
        <v>0..1</v>
      </c>
      <c r="Q46" s="2" t="s">
        <v>681</v>
      </c>
      <c r="R46" s="75" t="s">
        <v>682</v>
      </c>
      <c r="S46" s="66" t="s">
        <v>520</v>
      </c>
      <c r="T46" s="344" t="s">
        <v>56</v>
      </c>
      <c r="U46" s="66" t="s">
        <v>42</v>
      </c>
      <c r="V46" s="66" t="s">
        <v>531</v>
      </c>
      <c r="W46" s="249" t="s">
        <v>35</v>
      </c>
      <c r="X46" s="38"/>
      <c r="Y46" s="636" t="str">
        <f t="shared" si="30"/>
        <v>-</v>
      </c>
      <c r="Z46" s="68" t="str">
        <f t="shared" si="44"/>
        <v>-</v>
      </c>
      <c r="AA46" s="68" t="str">
        <f t="shared" si="44"/>
        <v>X</v>
      </c>
      <c r="AB46" s="68" t="str">
        <f t="shared" si="44"/>
        <v>X</v>
      </c>
      <c r="AC46" s="68" t="str">
        <f t="shared" si="44"/>
        <v>X</v>
      </c>
      <c r="AD46" s="68" t="str">
        <f t="shared" si="44"/>
        <v>X</v>
      </c>
      <c r="AE46" s="637" t="str">
        <f t="shared" si="44"/>
        <v>X</v>
      </c>
      <c r="AF46" s="38"/>
      <c r="AG46" s="68" t="s">
        <v>244</v>
      </c>
      <c r="AH46" s="68" t="s">
        <v>244</v>
      </c>
      <c r="AI46" s="38"/>
      <c r="AJ46" s="13" t="str">
        <f t="shared" si="32"/>
        <v>/rsm:CrossIndustryInvoice/rsm:SupplyChainTradeTransaction/ram:IncludedSupplyChainTradeLineItem/ram:SpecifiedLineTradeAgreement/ram:GrossPriceProductTradePrice</v>
      </c>
      <c r="AK46" s="13" t="str">
        <f t="shared" si="33"/>
        <v>/ram:BasisQuantity</v>
      </c>
      <c r="AL46" s="14">
        <f>COUNTIFS(R$4:R46,AJ46)</f>
        <v>1</v>
      </c>
      <c r="AM46" s="59"/>
      <c r="AN46" s="149" t="str">
        <f t="shared" si="38"/>
        <v>SCT_LINE_TA</v>
      </c>
      <c r="AO46" s="119" t="str">
        <f t="shared" si="38"/>
        <v>BT-149-1</v>
      </c>
      <c r="AP46" s="293" t="str">
        <f t="shared" si="39"/>
        <v/>
      </c>
      <c r="AQ46" s="66">
        <f t="shared" si="34"/>
        <v>5</v>
      </c>
      <c r="AR46" s="66" t="str">
        <f t="shared" si="35"/>
        <v>0..1</v>
      </c>
      <c r="AS46" s="64" t="s">
        <v>683</v>
      </c>
      <c r="AT46" s="64" t="s">
        <v>684</v>
      </c>
      <c r="AU46" s="65"/>
      <c r="AV46" s="65" t="s">
        <v>788</v>
      </c>
      <c r="AW46" s="65" t="s">
        <v>35</v>
      </c>
      <c r="AX46" s="64" t="s">
        <v>686</v>
      </c>
      <c r="AY46" s="66" t="str">
        <f t="shared" si="45"/>
        <v>0..1</v>
      </c>
      <c r="AZ46" s="66" t="str">
        <f t="shared" si="45"/>
        <v>0..1</v>
      </c>
      <c r="BA46" s="2" t="str">
        <f t="shared" si="45"/>
        <v>/rsm:CrossIndustryInvoice
/rsm:SupplyChainTradeTransaction
/ram:IncludedSupplyChainTradeLineItem
/ram:SpecifiedLineTradeAgreement
/ram:GrossPriceProductTradePrice
/ram:BasisQuantity</v>
      </c>
      <c r="BB46" s="75" t="str">
        <f t="shared" si="45"/>
        <v>/rsm:CrossIndustryInvoice/rsm:SupplyChainTradeTransaction/ram:IncludedSupplyChainTradeLineItem/ram:SpecifiedLineTradeAgreement/ram:GrossPriceProductTradePrice/ram:BasisQuantity</v>
      </c>
      <c r="BC46" s="66" t="str">
        <f t="shared" si="46"/>
        <v>Q</v>
      </c>
      <c r="BD46" s="68" t="str">
        <f t="shared" si="46"/>
        <v>E</v>
      </c>
      <c r="BE46" s="66" t="str">
        <f t="shared" si="46"/>
        <v>0..1</v>
      </c>
      <c r="BF46" s="66" t="str">
        <f t="shared" si="46"/>
        <v>STR-3</v>
      </c>
      <c r="BG46" s="249" t="str">
        <f t="shared" si="46"/>
        <v/>
      </c>
      <c r="BH46" s="7"/>
      <c r="BI46" s="636" t="str">
        <f t="shared" si="27"/>
        <v>-</v>
      </c>
      <c r="BJ46" s="68" t="str">
        <f t="shared" si="27"/>
        <v>-</v>
      </c>
      <c r="BK46" s="68" t="str">
        <f t="shared" si="27"/>
        <v>X</v>
      </c>
      <c r="BL46" s="68" t="str">
        <f t="shared" si="27"/>
        <v>X</v>
      </c>
      <c r="BM46" s="68" t="str">
        <f t="shared" si="27"/>
        <v>X</v>
      </c>
      <c r="BN46" s="68" t="str">
        <f t="shared" si="27"/>
        <v>X</v>
      </c>
      <c r="BO46" s="637" t="str">
        <f t="shared" si="47"/>
        <v>X</v>
      </c>
      <c r="BP46" s="7"/>
      <c r="BQ46" s="68" t="str">
        <f t="shared" si="43"/>
        <v>BASIC</v>
      </c>
      <c r="BR46" s="68" t="str">
        <f t="shared" si="43"/>
        <v>BASIC</v>
      </c>
      <c r="BS46" s="15"/>
      <c r="BT46" s="57" t="s">
        <v>18642</v>
      </c>
    </row>
    <row r="47" spans="1:72" s="11" customFormat="1" ht="120" x14ac:dyDescent="0.2">
      <c r="A47" s="45" t="str">
        <f t="shared" si="36"/>
        <v>YES</v>
      </c>
      <c r="B47" s="45"/>
      <c r="C47" s="45"/>
      <c r="D47" s="149" t="s">
        <v>525</v>
      </c>
      <c r="E47" s="119" t="s">
        <v>687</v>
      </c>
      <c r="F47" s="293"/>
      <c r="G47" s="66">
        <f t="shared" si="29"/>
        <v>6</v>
      </c>
      <c r="H47" s="66" t="s">
        <v>42</v>
      </c>
      <c r="I47" s="155" t="s">
        <v>688</v>
      </c>
      <c r="J47" s="64" t="s">
        <v>689</v>
      </c>
      <c r="K47" s="65" t="s">
        <v>690</v>
      </c>
      <c r="L47" s="65" t="s">
        <v>17112</v>
      </c>
      <c r="M47" s="65" t="s">
        <v>17113</v>
      </c>
      <c r="N47" s="64" t="s">
        <v>128</v>
      </c>
      <c r="O47" s="66" t="s">
        <v>42</v>
      </c>
      <c r="P47" s="66" t="str">
        <f t="shared" si="41"/>
        <v>0..1</v>
      </c>
      <c r="Q47" s="2" t="s">
        <v>693</v>
      </c>
      <c r="R47" s="75" t="s">
        <v>694</v>
      </c>
      <c r="S47" s="66" t="s">
        <v>131</v>
      </c>
      <c r="T47" s="68" t="str">
        <f t="shared" si="37"/>
        <v>A</v>
      </c>
      <c r="U47" s="66" t="s">
        <v>42</v>
      </c>
      <c r="V47" s="66" t="s">
        <v>35</v>
      </c>
      <c r="W47" s="249" t="s">
        <v>35</v>
      </c>
      <c r="X47" s="38"/>
      <c r="Y47" s="636" t="str">
        <f t="shared" si="30"/>
        <v>-</v>
      </c>
      <c r="Z47" s="68" t="str">
        <f t="shared" si="44"/>
        <v>-</v>
      </c>
      <c r="AA47" s="68" t="str">
        <f t="shared" si="44"/>
        <v>X</v>
      </c>
      <c r="AB47" s="68" t="str">
        <f t="shared" si="44"/>
        <v>X</v>
      </c>
      <c r="AC47" s="68" t="str">
        <f t="shared" si="44"/>
        <v>X</v>
      </c>
      <c r="AD47" s="68" t="str">
        <f t="shared" si="44"/>
        <v>X</v>
      </c>
      <c r="AE47" s="637" t="str">
        <f t="shared" si="44"/>
        <v>X</v>
      </c>
      <c r="AF47" s="38"/>
      <c r="AG47" s="68" t="s">
        <v>244</v>
      </c>
      <c r="AH47" s="68" t="s">
        <v>244</v>
      </c>
      <c r="AI47" s="38"/>
      <c r="AJ47" s="13" t="str">
        <f t="shared" si="32"/>
        <v>/rsm:CrossIndustryInvoice/rsm:SupplyChainTradeTransaction/ram:IncludedSupplyChainTradeLineItem/ram:SpecifiedLineTradeAgreement/ram:GrossPriceProductTradePrice/ram:BasisQuantity</v>
      </c>
      <c r="AK47" s="13" t="str">
        <f t="shared" si="33"/>
        <v>/@unitCode</v>
      </c>
      <c r="AL47" s="14">
        <f>COUNTIFS(R$4:R47,AJ47)</f>
        <v>1</v>
      </c>
      <c r="AM47" s="59"/>
      <c r="AN47" s="149" t="str">
        <f t="shared" si="38"/>
        <v>SCT_LINE_TA</v>
      </c>
      <c r="AO47" s="119" t="str">
        <f t="shared" si="38"/>
        <v>BT-150-1</v>
      </c>
      <c r="AP47" s="293" t="str">
        <f t="shared" si="39"/>
        <v/>
      </c>
      <c r="AQ47" s="66">
        <f t="shared" si="34"/>
        <v>6</v>
      </c>
      <c r="AR47" s="66" t="str">
        <f t="shared" si="35"/>
        <v>0..1</v>
      </c>
      <c r="AS47" s="155" t="s">
        <v>695</v>
      </c>
      <c r="AT47" s="64" t="s">
        <v>696</v>
      </c>
      <c r="AU47" s="65" t="s">
        <v>697</v>
      </c>
      <c r="AV47" s="65" t="s">
        <v>698</v>
      </c>
      <c r="AW47" s="65" t="s">
        <v>18257</v>
      </c>
      <c r="AX47" s="64" t="s">
        <v>128</v>
      </c>
      <c r="AY47" s="66" t="str">
        <f t="shared" si="45"/>
        <v>0..1</v>
      </c>
      <c r="AZ47" s="66" t="str">
        <f t="shared" si="45"/>
        <v>0..1</v>
      </c>
      <c r="BA47" s="2" t="str">
        <f t="shared" si="45"/>
        <v>/rsm:CrossIndustryInvoice
/rsm:SupplyChainTradeTransaction
/ram:IncludedSupplyChainTradeLineItem
/ram:SpecifiedLineTradeAgreement
/ram:GrossPriceProductTradePrice
/ram:BasisQuantity
/@unitCode</v>
      </c>
      <c r="BB47" s="75" t="str">
        <f t="shared" si="45"/>
        <v>/rsm:CrossIndustryInvoice/rsm:SupplyChainTradeTransaction/ram:IncludedSupplyChainTradeLineItem/ram:SpecifiedLineTradeAgreement/ram:GrossPriceProductTradePrice/ram:BasisQuantity/@unitCode</v>
      </c>
      <c r="BC47" s="66" t="str">
        <f t="shared" si="46"/>
        <v>C</v>
      </c>
      <c r="BD47" s="68" t="str">
        <f t="shared" si="46"/>
        <v>A</v>
      </c>
      <c r="BE47" s="66" t="str">
        <f t="shared" si="46"/>
        <v>0..1</v>
      </c>
      <c r="BF47" s="66" t="str">
        <f t="shared" si="46"/>
        <v/>
      </c>
      <c r="BG47" s="249" t="str">
        <f t="shared" si="46"/>
        <v/>
      </c>
      <c r="BH47" s="7"/>
      <c r="BI47" s="636" t="str">
        <f t="shared" ref="BI47:BN58" si="48">Y47</f>
        <v>-</v>
      </c>
      <c r="BJ47" s="68" t="str">
        <f t="shared" si="48"/>
        <v>-</v>
      </c>
      <c r="BK47" s="68" t="str">
        <f t="shared" si="48"/>
        <v>X</v>
      </c>
      <c r="BL47" s="68" t="str">
        <f t="shared" si="48"/>
        <v>X</v>
      </c>
      <c r="BM47" s="68" t="str">
        <f t="shared" si="48"/>
        <v>X</v>
      </c>
      <c r="BN47" s="68" t="str">
        <f t="shared" si="48"/>
        <v>X</v>
      </c>
      <c r="BO47" s="637" t="str">
        <f t="shared" si="47"/>
        <v>X</v>
      </c>
      <c r="BP47" s="7"/>
      <c r="BQ47" s="68" t="str">
        <f t="shared" si="43"/>
        <v>BASIC</v>
      </c>
      <c r="BR47" s="68" t="str">
        <f t="shared" si="43"/>
        <v>BASIC</v>
      </c>
      <c r="BS47" s="15"/>
      <c r="BT47" s="57" t="s">
        <v>18642</v>
      </c>
    </row>
    <row r="48" spans="1:72" s="11" customFormat="1" ht="105" x14ac:dyDescent="0.2">
      <c r="A48" s="45" t="str">
        <f t="shared" si="36"/>
        <v>NO</v>
      </c>
      <c r="B48" s="31"/>
      <c r="C48" s="30"/>
      <c r="D48" s="149" t="s">
        <v>525</v>
      </c>
      <c r="E48" s="119" t="s">
        <v>701</v>
      </c>
      <c r="F48" s="293"/>
      <c r="G48" s="73">
        <f t="shared" si="29"/>
        <v>5</v>
      </c>
      <c r="H48" s="73" t="s">
        <v>42</v>
      </c>
      <c r="I48" s="74" t="s">
        <v>702</v>
      </c>
      <c r="J48" s="64"/>
      <c r="K48" s="65"/>
      <c r="L48" s="65"/>
      <c r="M48" s="65"/>
      <c r="N48" s="64"/>
      <c r="O48" s="66" t="s">
        <v>42</v>
      </c>
      <c r="P48" s="66" t="s">
        <v>62</v>
      </c>
      <c r="Q48" s="2" t="s">
        <v>703</v>
      </c>
      <c r="R48" s="75" t="s">
        <v>704</v>
      </c>
      <c r="S48" s="66"/>
      <c r="T48" s="68" t="str">
        <f t="shared" si="37"/>
        <v/>
      </c>
      <c r="U48" s="66" t="s">
        <v>62</v>
      </c>
      <c r="V48" s="66"/>
      <c r="W48" s="249"/>
      <c r="X48" s="38"/>
      <c r="Y48" s="636" t="str">
        <f t="shared" si="30"/>
        <v>-</v>
      </c>
      <c r="Z48" s="68" t="str">
        <f t="shared" si="44"/>
        <v>-</v>
      </c>
      <c r="AA48" s="68" t="str">
        <f t="shared" si="44"/>
        <v>X</v>
      </c>
      <c r="AB48" s="68" t="str">
        <f t="shared" si="44"/>
        <v>X</v>
      </c>
      <c r="AC48" s="68" t="str">
        <f t="shared" si="44"/>
        <v>X</v>
      </c>
      <c r="AD48" s="68" t="str">
        <f t="shared" si="44"/>
        <v>X</v>
      </c>
      <c r="AE48" s="637" t="str">
        <f t="shared" si="44"/>
        <v>X</v>
      </c>
      <c r="AF48" s="38"/>
      <c r="AG48" s="68" t="s">
        <v>244</v>
      </c>
      <c r="AH48" s="68" t="s">
        <v>244</v>
      </c>
      <c r="AI48" s="38"/>
      <c r="AJ48" s="13" t="str">
        <f t="shared" si="32"/>
        <v>/rsm:CrossIndustryInvoice/rsm:SupplyChainTradeTransaction/ram:IncludedSupplyChainTradeLineItem/ram:SpecifiedLineTradeAgreement/ram:GrossPriceProductTradePrice</v>
      </c>
      <c r="AK48" s="13" t="str">
        <f t="shared" si="33"/>
        <v>/ram:AppliedTradeAllowanceCharge</v>
      </c>
      <c r="AL48" s="14">
        <f>COUNTIFS(R$4:R48,AJ48)</f>
        <v>1</v>
      </c>
      <c r="AM48" s="59"/>
      <c r="AN48" s="149" t="str">
        <f t="shared" si="38"/>
        <v>SCT_LINE_TA</v>
      </c>
      <c r="AO48" s="119" t="str">
        <f t="shared" si="38"/>
        <v>BT-147-00</v>
      </c>
      <c r="AP48" s="293" t="str">
        <f t="shared" si="39"/>
        <v/>
      </c>
      <c r="AQ48" s="73">
        <f t="shared" si="34"/>
        <v>5</v>
      </c>
      <c r="AR48" s="73" t="str">
        <f t="shared" si="35"/>
        <v>0..1</v>
      </c>
      <c r="AS48" s="74" t="s">
        <v>705</v>
      </c>
      <c r="AT48" s="64"/>
      <c r="AU48" s="65"/>
      <c r="AV48" s="65"/>
      <c r="AW48" s="65" t="s">
        <v>35</v>
      </c>
      <c r="AX48" s="64"/>
      <c r="AY48" s="66" t="str">
        <f t="shared" si="45"/>
        <v>0..1</v>
      </c>
      <c r="AZ48" s="66" t="str">
        <f t="shared" si="45"/>
        <v>0..n</v>
      </c>
      <c r="BA48" s="2" t="str">
        <f t="shared" si="45"/>
        <v>/rsm:CrossIndustryInvoice
/rsm:SupplyChainTradeTransaction
/ram:IncludedSupplyChainTradeLineItem
/ram:SpecifiedLineTradeAgreement
/ram:GrossPriceProductTradePrice
/ram:AppliedTradeAllowanceCharge</v>
      </c>
      <c r="BB48" s="75" t="str">
        <f t="shared" si="45"/>
        <v>/rsm:CrossIndustryInvoice/rsm:SupplyChainTradeTransaction/ram:IncludedSupplyChainTradeLineItem/ram:SpecifiedLineTradeAgreement/ram:GrossPriceProductTradePrice/ram:AppliedTradeAllowanceCharge</v>
      </c>
      <c r="BC48" s="66" t="str">
        <f t="shared" si="46"/>
        <v/>
      </c>
      <c r="BD48" s="68" t="str">
        <f t="shared" si="46"/>
        <v/>
      </c>
      <c r="BE48" s="66" t="str">
        <f t="shared" si="46"/>
        <v>0..n</v>
      </c>
      <c r="BF48" s="66" t="str">
        <f t="shared" si="46"/>
        <v/>
      </c>
      <c r="BG48" s="249" t="str">
        <f t="shared" si="46"/>
        <v/>
      </c>
      <c r="BH48" s="7"/>
      <c r="BI48" s="636" t="str">
        <f t="shared" si="48"/>
        <v>-</v>
      </c>
      <c r="BJ48" s="68" t="str">
        <f t="shared" si="48"/>
        <v>-</v>
      </c>
      <c r="BK48" s="68" t="str">
        <f t="shared" si="48"/>
        <v>X</v>
      </c>
      <c r="BL48" s="68" t="str">
        <f t="shared" si="48"/>
        <v>X</v>
      </c>
      <c r="BM48" s="68" t="str">
        <f t="shared" si="48"/>
        <v>X</v>
      </c>
      <c r="BN48" s="68" t="str">
        <f t="shared" si="48"/>
        <v>X</v>
      </c>
      <c r="BO48" s="637" t="str">
        <f t="shared" si="47"/>
        <v>X</v>
      </c>
      <c r="BP48" s="7"/>
      <c r="BQ48" s="68" t="str">
        <f t="shared" si="43"/>
        <v>BASIC</v>
      </c>
      <c r="BR48" s="68" t="str">
        <f t="shared" si="43"/>
        <v>BASIC</v>
      </c>
      <c r="BS48" s="15"/>
      <c r="BT48" s="57" t="s">
        <v>18642</v>
      </c>
    </row>
    <row r="49" spans="1:72" s="11" customFormat="1" ht="120" x14ac:dyDescent="0.2">
      <c r="A49" s="45" t="str">
        <f t="shared" si="36"/>
        <v>NO</v>
      </c>
      <c r="B49" s="45"/>
      <c r="C49" s="45"/>
      <c r="D49" s="149" t="s">
        <v>525</v>
      </c>
      <c r="E49" s="119" t="s">
        <v>706</v>
      </c>
      <c r="F49" s="293"/>
      <c r="G49" s="156">
        <f t="shared" si="29"/>
        <v>6</v>
      </c>
      <c r="H49" s="73" t="s">
        <v>32</v>
      </c>
      <c r="I49" s="74" t="s">
        <v>707</v>
      </c>
      <c r="J49" s="64"/>
      <c r="K49" s="65"/>
      <c r="L49" s="65"/>
      <c r="M49" s="65"/>
      <c r="N49" s="64"/>
      <c r="O49" s="66" t="s">
        <v>32</v>
      </c>
      <c r="P49" s="66" t="str">
        <f t="shared" si="41"/>
        <v>1..1</v>
      </c>
      <c r="Q49" s="2" t="s">
        <v>708</v>
      </c>
      <c r="R49" s="75" t="s">
        <v>709</v>
      </c>
      <c r="S49" s="66"/>
      <c r="T49" s="68" t="str">
        <f t="shared" si="37"/>
        <v/>
      </c>
      <c r="U49" s="66" t="s">
        <v>42</v>
      </c>
      <c r="V49" s="66"/>
      <c r="W49" s="249"/>
      <c r="X49" s="38"/>
      <c r="Y49" s="636" t="str">
        <f t="shared" si="30"/>
        <v>-</v>
      </c>
      <c r="Z49" s="68" t="str">
        <f t="shared" si="44"/>
        <v>-</v>
      </c>
      <c r="AA49" s="68" t="str">
        <f t="shared" si="44"/>
        <v>X</v>
      </c>
      <c r="AB49" s="68" t="str">
        <f t="shared" si="44"/>
        <v>X</v>
      </c>
      <c r="AC49" s="68" t="str">
        <f t="shared" si="44"/>
        <v>X</v>
      </c>
      <c r="AD49" s="68" t="str">
        <f t="shared" si="44"/>
        <v>X</v>
      </c>
      <c r="AE49" s="637" t="str">
        <f t="shared" si="44"/>
        <v>X</v>
      </c>
      <c r="AF49" s="38"/>
      <c r="AG49" s="68" t="s">
        <v>244</v>
      </c>
      <c r="AH49" s="68" t="s">
        <v>244</v>
      </c>
      <c r="AI49" s="38"/>
      <c r="AJ49" s="13" t="str">
        <f t="shared" si="32"/>
        <v>/rsm:CrossIndustryInvoice/rsm:SupplyChainTradeTransaction/ram:IncludedSupplyChainTradeLineItem/ram:SpecifiedLineTradeAgreement/ram:GrossPriceProductTradePrice/ram:AppliedTradeAllowanceCharge</v>
      </c>
      <c r="AK49" s="13" t="str">
        <f t="shared" si="33"/>
        <v>/ram:ChargeIndicator</v>
      </c>
      <c r="AL49" s="14">
        <f>COUNTIFS(R$4:R49,AJ49)</f>
        <v>1</v>
      </c>
      <c r="AM49" s="59"/>
      <c r="AN49" s="149" t="str">
        <f t="shared" si="38"/>
        <v>SCT_LINE_TA</v>
      </c>
      <c r="AO49" s="119" t="str">
        <f t="shared" si="38"/>
        <v>BT-147-01</v>
      </c>
      <c r="AP49" s="293" t="str">
        <f t="shared" si="39"/>
        <v/>
      </c>
      <c r="AQ49" s="156">
        <f t="shared" si="34"/>
        <v>6</v>
      </c>
      <c r="AR49" s="73" t="str">
        <f t="shared" si="35"/>
        <v>1..1</v>
      </c>
      <c r="AS49" s="74" t="s">
        <v>710</v>
      </c>
      <c r="AT49" s="64"/>
      <c r="AU49" s="65"/>
      <c r="AV49" s="65"/>
      <c r="AW49" s="65" t="s">
        <v>35</v>
      </c>
      <c r="AX49" s="64"/>
      <c r="AY49" s="66" t="str">
        <f t="shared" si="45"/>
        <v>1..1</v>
      </c>
      <c r="AZ49" s="66" t="str">
        <f t="shared" si="45"/>
        <v>1..1</v>
      </c>
      <c r="BA49" s="2" t="str">
        <f t="shared" si="45"/>
        <v>/rsm:CrossIndustryInvoice
/rsm:SupplyChainTradeTransaction
/ram:IncludedSupplyChainTradeLineItem
/ram:SpecifiedLineTradeAgreement
/ram:GrossPriceProductTradePrice
/ram:AppliedTradeAllowanceCharge
/ram:ChargeIndicator</v>
      </c>
      <c r="BB49" s="75" t="str">
        <f t="shared" si="45"/>
        <v>/rsm:CrossIndustryInvoice/rsm:SupplyChainTradeTransaction/ram:IncludedSupplyChainTradeLineItem/ram:SpecifiedLineTradeAgreement/ram:GrossPriceProductTradePrice/ram:AppliedTradeAllowanceCharge/ram:ChargeIndicator</v>
      </c>
      <c r="BC49" s="66" t="str">
        <f t="shared" si="46"/>
        <v/>
      </c>
      <c r="BD49" s="68" t="str">
        <f t="shared" si="46"/>
        <v/>
      </c>
      <c r="BE49" s="66" t="str">
        <f t="shared" si="46"/>
        <v>0..1</v>
      </c>
      <c r="BF49" s="66" t="str">
        <f t="shared" si="46"/>
        <v/>
      </c>
      <c r="BG49" s="249" t="str">
        <f t="shared" si="46"/>
        <v/>
      </c>
      <c r="BH49" s="7"/>
      <c r="BI49" s="636" t="str">
        <f t="shared" si="48"/>
        <v>-</v>
      </c>
      <c r="BJ49" s="68" t="str">
        <f t="shared" si="48"/>
        <v>-</v>
      </c>
      <c r="BK49" s="68" t="str">
        <f t="shared" si="48"/>
        <v>X</v>
      </c>
      <c r="BL49" s="68" t="str">
        <f t="shared" si="48"/>
        <v>X</v>
      </c>
      <c r="BM49" s="68" t="str">
        <f t="shared" si="48"/>
        <v>X</v>
      </c>
      <c r="BN49" s="68" t="str">
        <f t="shared" si="48"/>
        <v>X</v>
      </c>
      <c r="BO49" s="637" t="str">
        <f t="shared" si="47"/>
        <v>X</v>
      </c>
      <c r="BP49" s="7"/>
      <c r="BQ49" s="68" t="str">
        <f t="shared" si="43"/>
        <v>BASIC</v>
      </c>
      <c r="BR49" s="68" t="str">
        <f t="shared" si="43"/>
        <v>BASIC</v>
      </c>
      <c r="BS49" s="15"/>
      <c r="BT49" s="57" t="s">
        <v>18642</v>
      </c>
    </row>
    <row r="50" spans="1:72" s="11" customFormat="1" ht="135" x14ac:dyDescent="0.2">
      <c r="A50" s="45" t="str">
        <f t="shared" si="36"/>
        <v>NO</v>
      </c>
      <c r="B50" s="45"/>
      <c r="C50" s="45"/>
      <c r="D50" s="149" t="s">
        <v>525</v>
      </c>
      <c r="E50" s="119" t="s">
        <v>711</v>
      </c>
      <c r="F50" s="293"/>
      <c r="G50" s="156">
        <f t="shared" si="29"/>
        <v>7</v>
      </c>
      <c r="H50" s="73" t="s">
        <v>32</v>
      </c>
      <c r="I50" s="74" t="s">
        <v>712</v>
      </c>
      <c r="J50" s="64"/>
      <c r="K50" s="65" t="s">
        <v>17114</v>
      </c>
      <c r="L50" s="65"/>
      <c r="M50" s="65" t="s">
        <v>713</v>
      </c>
      <c r="N50" s="15" t="s">
        <v>50</v>
      </c>
      <c r="O50" s="66" t="s">
        <v>32</v>
      </c>
      <c r="P50" s="66" t="str">
        <f t="shared" si="41"/>
        <v>1..1</v>
      </c>
      <c r="Q50" s="2" t="s">
        <v>714</v>
      </c>
      <c r="R50" s="75" t="s">
        <v>715</v>
      </c>
      <c r="S50" s="66" t="s">
        <v>10319</v>
      </c>
      <c r="T50" s="68" t="str">
        <f t="shared" si="37"/>
        <v/>
      </c>
      <c r="U50" s="66" t="s">
        <v>32</v>
      </c>
      <c r="V50" s="66"/>
      <c r="W50" s="249"/>
      <c r="X50" s="38"/>
      <c r="Y50" s="636" t="str">
        <f t="shared" si="30"/>
        <v>-</v>
      </c>
      <c r="Z50" s="68" t="str">
        <f t="shared" si="44"/>
        <v>-</v>
      </c>
      <c r="AA50" s="68" t="str">
        <f t="shared" si="44"/>
        <v>X</v>
      </c>
      <c r="AB50" s="68" t="str">
        <f t="shared" si="44"/>
        <v>X</v>
      </c>
      <c r="AC50" s="68" t="str">
        <f t="shared" si="44"/>
        <v>X</v>
      </c>
      <c r="AD50" s="68" t="str">
        <f t="shared" si="44"/>
        <v>X</v>
      </c>
      <c r="AE50" s="637" t="str">
        <f t="shared" si="44"/>
        <v>X</v>
      </c>
      <c r="AF50" s="38"/>
      <c r="AG50" s="68" t="s">
        <v>244</v>
      </c>
      <c r="AH50" s="68" t="s">
        <v>244</v>
      </c>
      <c r="AI50" s="38"/>
      <c r="AJ50" s="13" t="str">
        <f t="shared" si="32"/>
        <v>/rsm:CrossIndustryInvoice/rsm:SupplyChainTradeTransaction/ram:IncludedSupplyChainTradeLineItem/ram:SpecifiedLineTradeAgreement/ram:GrossPriceProductTradePrice/ram:AppliedTradeAllowanceCharge/ram:ChargeIndicator</v>
      </c>
      <c r="AK50" s="13" t="str">
        <f t="shared" si="33"/>
        <v>/udt:Indicator</v>
      </c>
      <c r="AL50" s="14">
        <f>COUNTIFS(R$4:R50,AJ50)</f>
        <v>1</v>
      </c>
      <c r="AM50" s="59"/>
      <c r="AN50" s="149" t="str">
        <f t="shared" si="38"/>
        <v>SCT_LINE_TA</v>
      </c>
      <c r="AO50" s="119" t="str">
        <f t="shared" si="38"/>
        <v>BT-147-02</v>
      </c>
      <c r="AP50" s="293" t="str">
        <f t="shared" si="39"/>
        <v/>
      </c>
      <c r="AQ50" s="156">
        <f t="shared" si="34"/>
        <v>7</v>
      </c>
      <c r="AR50" s="73" t="str">
        <f t="shared" si="35"/>
        <v>1..1</v>
      </c>
      <c r="AS50" s="74" t="s">
        <v>716</v>
      </c>
      <c r="AT50" s="64"/>
      <c r="AU50" s="65"/>
      <c r="AV50" s="65"/>
      <c r="AW50" s="65" t="s">
        <v>717</v>
      </c>
      <c r="AX50" s="64" t="s">
        <v>18319</v>
      </c>
      <c r="AY50" s="66" t="str">
        <f t="shared" si="45"/>
        <v>1..1</v>
      </c>
      <c r="AZ50" s="66" t="str">
        <f t="shared" si="45"/>
        <v>1..1</v>
      </c>
      <c r="BA50" s="2" t="str">
        <f t="shared" si="45"/>
        <v>/rsm:CrossIndustryInvoice
/rsm:SupplyChainTradeTransaction
/ram:IncludedSupplyChainTradeLineItem
/ram:SpecifiedLineTradeAgreement
/ram:GrossPriceProductTradePrice
/ram:AppliedTradeAllowanceCharge
/ram:ChargeIndicator
/udt:Indicator</v>
      </c>
      <c r="BB50" s="75" t="str">
        <f t="shared" si="45"/>
        <v>/rsm:CrossIndustryInvoice/rsm:SupplyChainTradeTransaction/ram:IncludedSupplyChainTradeLineItem/ram:SpecifiedLineTradeAgreement/ram:GrossPriceProductTradePrice/ram:AppliedTradeAllowanceCharge/ram:ChargeIndicator/udt:Indicator</v>
      </c>
      <c r="BC50" s="66" t="str">
        <f t="shared" si="46"/>
        <v>XI</v>
      </c>
      <c r="BD50" s="68" t="str">
        <f t="shared" si="46"/>
        <v/>
      </c>
      <c r="BE50" s="66" t="str">
        <f t="shared" si="46"/>
        <v>1..1</v>
      </c>
      <c r="BF50" s="66" t="str">
        <f t="shared" si="46"/>
        <v/>
      </c>
      <c r="BG50" s="249" t="str">
        <f t="shared" si="46"/>
        <v/>
      </c>
      <c r="BH50" s="7"/>
      <c r="BI50" s="636" t="str">
        <f t="shared" si="48"/>
        <v>-</v>
      </c>
      <c r="BJ50" s="68" t="str">
        <f t="shared" si="48"/>
        <v>-</v>
      </c>
      <c r="BK50" s="68" t="str">
        <f t="shared" si="48"/>
        <v>X</v>
      </c>
      <c r="BL50" s="68" t="str">
        <f t="shared" si="48"/>
        <v>X</v>
      </c>
      <c r="BM50" s="68" t="str">
        <f t="shared" si="48"/>
        <v>X</v>
      </c>
      <c r="BN50" s="68" t="str">
        <f t="shared" si="48"/>
        <v>X</v>
      </c>
      <c r="BO50" s="637" t="str">
        <f t="shared" si="47"/>
        <v>X</v>
      </c>
      <c r="BP50" s="7"/>
      <c r="BQ50" s="68" t="str">
        <f t="shared" si="43"/>
        <v>BASIC</v>
      </c>
      <c r="BR50" s="68" t="str">
        <f t="shared" si="43"/>
        <v>BASIC</v>
      </c>
      <c r="BS50" s="15"/>
      <c r="BT50" s="57" t="s">
        <v>18642</v>
      </c>
    </row>
    <row r="51" spans="1:72" s="11" customFormat="1" ht="120" x14ac:dyDescent="0.2">
      <c r="A51" s="45" t="str">
        <f t="shared" si="36"/>
        <v>YES</v>
      </c>
      <c r="B51" s="45"/>
      <c r="C51" s="45"/>
      <c r="D51" s="149" t="s">
        <v>525</v>
      </c>
      <c r="E51" s="119" t="s">
        <v>727</v>
      </c>
      <c r="F51" s="293" t="s">
        <v>727</v>
      </c>
      <c r="G51" s="66">
        <f t="shared" si="29"/>
        <v>6</v>
      </c>
      <c r="H51" s="66" t="s">
        <v>42</v>
      </c>
      <c r="I51" s="64" t="s">
        <v>728</v>
      </c>
      <c r="J51" s="64" t="s">
        <v>729</v>
      </c>
      <c r="K51" s="65" t="s">
        <v>730</v>
      </c>
      <c r="L51" s="65"/>
      <c r="M51" s="65" t="s">
        <v>35</v>
      </c>
      <c r="N51" s="64" t="s">
        <v>17202</v>
      </c>
      <c r="O51" s="66" t="s">
        <v>32</v>
      </c>
      <c r="P51" s="66" t="str">
        <f t="shared" si="41"/>
        <v>1..1</v>
      </c>
      <c r="Q51" s="2" t="s">
        <v>731</v>
      </c>
      <c r="R51" s="75" t="s">
        <v>732</v>
      </c>
      <c r="S51" s="66" t="s">
        <v>670</v>
      </c>
      <c r="T51" s="68" t="str">
        <f t="shared" si="37"/>
        <v>E</v>
      </c>
      <c r="U51" s="66" t="s">
        <v>62</v>
      </c>
      <c r="V51" s="66" t="s">
        <v>200</v>
      </c>
      <c r="W51" s="249" t="s">
        <v>35</v>
      </c>
      <c r="X51" s="38"/>
      <c r="Y51" s="636" t="str">
        <f t="shared" si="30"/>
        <v>-</v>
      </c>
      <c r="Z51" s="68" t="str">
        <f t="shared" si="44"/>
        <v>-</v>
      </c>
      <c r="AA51" s="68" t="str">
        <f t="shared" si="44"/>
        <v>X</v>
      </c>
      <c r="AB51" s="68" t="str">
        <f t="shared" si="44"/>
        <v>X</v>
      </c>
      <c r="AC51" s="68" t="str">
        <f t="shared" si="44"/>
        <v>X</v>
      </c>
      <c r="AD51" s="68" t="str">
        <f t="shared" si="44"/>
        <v>X</v>
      </c>
      <c r="AE51" s="637" t="str">
        <f t="shared" si="44"/>
        <v>X</v>
      </c>
      <c r="AF51" s="38"/>
      <c r="AG51" s="68" t="s">
        <v>244</v>
      </c>
      <c r="AH51" s="68" t="s">
        <v>244</v>
      </c>
      <c r="AI51" s="38"/>
      <c r="AJ51" s="13" t="str">
        <f t="shared" si="32"/>
        <v>/rsm:CrossIndustryInvoice/rsm:SupplyChainTradeTransaction/ram:IncludedSupplyChainTradeLineItem/ram:SpecifiedLineTradeAgreement/ram:GrossPriceProductTradePrice/ram:AppliedTradeAllowanceCharge</v>
      </c>
      <c r="AK51" s="13" t="str">
        <f t="shared" si="33"/>
        <v>/ram:ActualAmount</v>
      </c>
      <c r="AL51" s="14">
        <f>COUNTIFS(R$4:R51,AJ51)</f>
        <v>1</v>
      </c>
      <c r="AM51" s="59"/>
      <c r="AN51" s="149" t="str">
        <f t="shared" si="38"/>
        <v>SCT_LINE_TA</v>
      </c>
      <c r="AO51" s="119" t="str">
        <f t="shared" si="38"/>
        <v>BT-147</v>
      </c>
      <c r="AP51" s="293" t="str">
        <f t="shared" si="39"/>
        <v>BT-147</v>
      </c>
      <c r="AQ51" s="66">
        <f t="shared" si="34"/>
        <v>6</v>
      </c>
      <c r="AR51" s="66" t="str">
        <f t="shared" si="35"/>
        <v>0..1</v>
      </c>
      <c r="AS51" s="64" t="s">
        <v>733</v>
      </c>
      <c r="AT51" s="64" t="s">
        <v>734</v>
      </c>
      <c r="AU51" s="65" t="s">
        <v>735</v>
      </c>
      <c r="AV51" s="65"/>
      <c r="AW51" s="65" t="s">
        <v>35</v>
      </c>
      <c r="AX51" s="64" t="s">
        <v>675</v>
      </c>
      <c r="AY51" s="66" t="str">
        <f t="shared" si="45"/>
        <v>1..1</v>
      </c>
      <c r="AZ51" s="66" t="str">
        <f t="shared" si="45"/>
        <v>1..1</v>
      </c>
      <c r="BA51" s="2" t="str">
        <f t="shared" si="45"/>
        <v>/rsm:CrossIndustryInvoice
/rsm:SupplyChainTradeTransaction
/ram:IncludedSupplyChainTradeLineItem
/ram:SpecifiedLineTradeAgreement
/ram:GrossPriceProductTradePrice
/ram:AppliedTradeAllowanceCharge
/ram:ActualAmount</v>
      </c>
      <c r="BB51" s="75" t="str">
        <f t="shared" si="45"/>
        <v>/rsm:CrossIndustryInvoice/rsm:SupplyChainTradeTransaction/ram:IncludedSupplyChainTradeLineItem/ram:SpecifiedLineTradeAgreement/ram:GrossPriceProductTradePrice/ram:AppliedTradeAllowanceCharge/ram:ActualAmount</v>
      </c>
      <c r="BC51" s="66" t="str">
        <f t="shared" si="46"/>
        <v>U</v>
      </c>
      <c r="BD51" s="68" t="str">
        <f t="shared" si="46"/>
        <v>E</v>
      </c>
      <c r="BE51" s="66" t="str">
        <f t="shared" si="46"/>
        <v>0..n</v>
      </c>
      <c r="BF51" s="66" t="str">
        <f t="shared" si="46"/>
        <v>CAR-3</v>
      </c>
      <c r="BG51" s="249" t="str">
        <f t="shared" si="46"/>
        <v/>
      </c>
      <c r="BH51" s="7"/>
      <c r="BI51" s="636" t="str">
        <f t="shared" si="48"/>
        <v>-</v>
      </c>
      <c r="BJ51" s="68" t="str">
        <f t="shared" si="48"/>
        <v>-</v>
      </c>
      <c r="BK51" s="68" t="str">
        <f t="shared" si="48"/>
        <v>X</v>
      </c>
      <c r="BL51" s="68" t="str">
        <f t="shared" si="48"/>
        <v>X</v>
      </c>
      <c r="BM51" s="68" t="str">
        <f t="shared" si="48"/>
        <v>X</v>
      </c>
      <c r="BN51" s="68" t="str">
        <f t="shared" si="48"/>
        <v>X</v>
      </c>
      <c r="BO51" s="637" t="str">
        <f t="shared" si="47"/>
        <v>X</v>
      </c>
      <c r="BP51" s="7"/>
      <c r="BQ51" s="68" t="str">
        <f t="shared" si="43"/>
        <v>BASIC</v>
      </c>
      <c r="BR51" s="68" t="str">
        <f t="shared" si="43"/>
        <v>BASIC</v>
      </c>
      <c r="BS51" s="15"/>
      <c r="BT51" s="57" t="s">
        <v>18642</v>
      </c>
    </row>
    <row r="52" spans="1:72" s="11" customFormat="1" ht="96" x14ac:dyDescent="0.2">
      <c r="A52" s="45" t="str">
        <f t="shared" ref="A52:A58" si="49">IF(OR(T52="E",T52="A"),"YES","NO")</f>
        <v>NO</v>
      </c>
      <c r="B52" s="45"/>
      <c r="C52" s="45"/>
      <c r="D52" s="149" t="s">
        <v>525</v>
      </c>
      <c r="E52" s="123" t="s">
        <v>766</v>
      </c>
      <c r="F52" s="294"/>
      <c r="G52" s="124">
        <f t="shared" ref="G52:G58" si="50">LEN(R52)-LEN(SUBSTITUTE(R52,"/",""))-1</f>
        <v>4</v>
      </c>
      <c r="H52" s="124" t="s">
        <v>32</v>
      </c>
      <c r="I52" s="125" t="s">
        <v>767</v>
      </c>
      <c r="J52" s="125"/>
      <c r="K52" s="126"/>
      <c r="L52" s="126"/>
      <c r="M52" s="126"/>
      <c r="N52" s="125"/>
      <c r="O52" s="124" t="s">
        <v>32</v>
      </c>
      <c r="P52" s="124" t="str">
        <f t="shared" si="41"/>
        <v>1..1</v>
      </c>
      <c r="Q52" s="127" t="s">
        <v>768</v>
      </c>
      <c r="R52" s="128" t="s">
        <v>769</v>
      </c>
      <c r="S52" s="124"/>
      <c r="T52" s="129" t="str">
        <f t="shared" ref="T52:T58" si="51">IF($E52="","",IF(ISERROR(SEARCH("@",$R52)),IF(LEFT($E52,4)="BG-X","EG",IF(LEFT($E52,2)="BG","G",IF(LEFT($E52,4)="BT-X",IF(LEN($E52)-LEN(SUBSTITUTE($E52,"-",))&gt;2,"","E"),IF(LEN($E52)-LEN(SUBSTITUTE($E52,"-",))&gt;1,"","E")))),"A"))</f>
        <v/>
      </c>
      <c r="U52" s="124" t="s">
        <v>42</v>
      </c>
      <c r="V52" s="124"/>
      <c r="W52" s="675"/>
      <c r="X52" s="38"/>
      <c r="Y52" s="646" t="str">
        <f t="shared" ref="Y52:Y58" si="52">IF(AH52=Y$4,"X","-")</f>
        <v>-</v>
      </c>
      <c r="Z52" s="129" t="str">
        <f t="shared" ref="Z52:AE55" si="53">IF(Y52="X","X",IF($AH52=Z$4,"X","-"))</f>
        <v>-</v>
      </c>
      <c r="AA52" s="129" t="str">
        <f t="shared" si="53"/>
        <v>X</v>
      </c>
      <c r="AB52" s="129" t="str">
        <f t="shared" si="53"/>
        <v>X</v>
      </c>
      <c r="AC52" s="129" t="str">
        <f t="shared" si="53"/>
        <v>X</v>
      </c>
      <c r="AD52" s="129" t="str">
        <f t="shared" si="53"/>
        <v>X</v>
      </c>
      <c r="AE52" s="647" t="str">
        <f t="shared" si="53"/>
        <v>X</v>
      </c>
      <c r="AF52" s="38"/>
      <c r="AG52" s="129" t="s">
        <v>244</v>
      </c>
      <c r="AH52" s="129" t="s">
        <v>244</v>
      </c>
      <c r="AI52" s="38"/>
      <c r="AJ52" s="13" t="str">
        <f t="shared" ref="AJ52:AJ58" si="54">IF(ISERROR(FIND("/",R52)),R52,LEFT(R52,FIND(CHAR(1),SUBSTITUTE(R52,"/",CHAR(1),LEN(R52)-LEN(SUBSTITUTE(R52,"/",""))))-1))</f>
        <v>/rsm:CrossIndustryInvoice/rsm:SupplyChainTradeTransaction/ram:IncludedSupplyChainTradeLineItem/ram:SpecifiedLineTradeAgreement</v>
      </c>
      <c r="AK52" s="13" t="str">
        <f t="shared" ref="AK52:AK58" si="55">IF(ISERROR(FIND("/",R52)),R52,MID(R52, FIND(CHAR(1),SUBSTITUTE(R52,"/",CHAR(1), LEN(R52)-LEN(SUBSTITUTE(R52,"/","")))), LEN(R52)))</f>
        <v>/ram:NetPriceProductTradePrice</v>
      </c>
      <c r="AL52" s="14">
        <f>COUNTIFS(R$4:R52,AJ52)</f>
        <v>1</v>
      </c>
      <c r="AM52" s="59"/>
      <c r="AN52" s="149" t="str">
        <f t="shared" ref="AN52:AO58" si="56">D52</f>
        <v>SCT_LINE_TA</v>
      </c>
      <c r="AO52" s="123" t="str">
        <f t="shared" si="56"/>
        <v>BT-146-00</v>
      </c>
      <c r="AP52" s="294" t="str">
        <f t="shared" ref="AP52:AP58" si="57">IF(F52="","",F52)</f>
        <v/>
      </c>
      <c r="AQ52" s="124">
        <f t="shared" ref="AQ52:AQ58" si="58">LEN(BB52)-LEN(SUBSTITUTE(BB52,"/",""))-1</f>
        <v>4</v>
      </c>
      <c r="AR52" s="124" t="str">
        <f t="shared" ref="AR52:AR58" si="59">H52</f>
        <v>1..1</v>
      </c>
      <c r="AS52" s="125" t="s">
        <v>770</v>
      </c>
      <c r="AT52" s="125"/>
      <c r="AU52" s="126" t="s">
        <v>18214</v>
      </c>
      <c r="AV52" s="126"/>
      <c r="AW52" s="126" t="s">
        <v>35</v>
      </c>
      <c r="AX52" s="125"/>
      <c r="AY52" s="124" t="str">
        <f t="shared" ref="AY52:BB58" si="60">O52</f>
        <v>1..1</v>
      </c>
      <c r="AZ52" s="124" t="str">
        <f t="shared" si="60"/>
        <v>1..1</v>
      </c>
      <c r="BA52" s="127" t="str">
        <f t="shared" si="60"/>
        <v>/rsm:CrossIndustryInvoice
/rsm:SupplyChainTradeTransaction
/ram:IncludedSupplyChainTradeLineItem
/ram:SpecifiedLineTradeAgreement
/ram:NetPriceProductTradePrice</v>
      </c>
      <c r="BB52" s="128" t="str">
        <f t="shared" si="60"/>
        <v>/rsm:CrossIndustryInvoice/rsm:SupplyChainTradeTransaction/ram:IncludedSupplyChainTradeLineItem/ram:SpecifiedLineTradeAgreement/ram:NetPriceProductTradePrice</v>
      </c>
      <c r="BC52" s="124" t="str">
        <f t="shared" si="46"/>
        <v/>
      </c>
      <c r="BD52" s="129" t="str">
        <f t="shared" si="46"/>
        <v/>
      </c>
      <c r="BE52" s="124" t="str">
        <f t="shared" si="46"/>
        <v>0..1</v>
      </c>
      <c r="BF52" s="124" t="str">
        <f t="shared" si="46"/>
        <v/>
      </c>
      <c r="BG52" s="675" t="str">
        <f t="shared" si="46"/>
        <v/>
      </c>
      <c r="BH52" s="7"/>
      <c r="BI52" s="646" t="str">
        <f t="shared" si="48"/>
        <v>-</v>
      </c>
      <c r="BJ52" s="129" t="str">
        <f t="shared" si="48"/>
        <v>-</v>
      </c>
      <c r="BK52" s="129" t="str">
        <f t="shared" si="48"/>
        <v>X</v>
      </c>
      <c r="BL52" s="129" t="str">
        <f t="shared" si="48"/>
        <v>X</v>
      </c>
      <c r="BM52" s="129" t="str">
        <f t="shared" si="48"/>
        <v>X</v>
      </c>
      <c r="BN52" s="129" t="str">
        <f t="shared" si="48"/>
        <v>X</v>
      </c>
      <c r="BO52" s="647" t="str">
        <f t="shared" si="47"/>
        <v>X</v>
      </c>
      <c r="BP52" s="7"/>
      <c r="BQ52" s="129" t="str">
        <f t="shared" si="43"/>
        <v>BASIC</v>
      </c>
      <c r="BR52" s="129" t="str">
        <f t="shared" si="43"/>
        <v>BASIC</v>
      </c>
      <c r="BS52" s="15"/>
      <c r="BT52" s="57" t="s">
        <v>18642</v>
      </c>
    </row>
    <row r="53" spans="1:72" s="11" customFormat="1" ht="105" x14ac:dyDescent="0.2">
      <c r="A53" s="45" t="str">
        <f t="shared" si="49"/>
        <v>YES</v>
      </c>
      <c r="B53" s="45"/>
      <c r="C53" s="45"/>
      <c r="D53" s="149" t="s">
        <v>525</v>
      </c>
      <c r="E53" s="119" t="s">
        <v>771</v>
      </c>
      <c r="F53" s="293" t="s">
        <v>771</v>
      </c>
      <c r="G53" s="66">
        <f t="shared" si="50"/>
        <v>5</v>
      </c>
      <c r="H53" s="66" t="s">
        <v>32</v>
      </c>
      <c r="I53" s="64" t="s">
        <v>772</v>
      </c>
      <c r="J53" s="64" t="s">
        <v>773</v>
      </c>
      <c r="K53" s="65" t="s">
        <v>774</v>
      </c>
      <c r="L53" s="65" t="s">
        <v>775</v>
      </c>
      <c r="M53" s="65" t="s">
        <v>776</v>
      </c>
      <c r="N53" s="64" t="s">
        <v>17202</v>
      </c>
      <c r="O53" s="66" t="s">
        <v>32</v>
      </c>
      <c r="P53" s="66" t="str">
        <f t="shared" si="41"/>
        <v>1..1</v>
      </c>
      <c r="Q53" s="2" t="s">
        <v>777</v>
      </c>
      <c r="R53" s="75" t="s">
        <v>778</v>
      </c>
      <c r="S53" s="66" t="s">
        <v>670</v>
      </c>
      <c r="T53" s="68" t="str">
        <f t="shared" si="51"/>
        <v>E</v>
      </c>
      <c r="U53" s="66" t="s">
        <v>238</v>
      </c>
      <c r="V53" s="66" t="s">
        <v>200</v>
      </c>
      <c r="W53" s="249" t="s">
        <v>35</v>
      </c>
      <c r="X53" s="38"/>
      <c r="Y53" s="636" t="str">
        <f t="shared" si="52"/>
        <v>-</v>
      </c>
      <c r="Z53" s="68" t="str">
        <f t="shared" si="53"/>
        <v>-</v>
      </c>
      <c r="AA53" s="68" t="str">
        <f t="shared" si="53"/>
        <v>X</v>
      </c>
      <c r="AB53" s="68" t="str">
        <f t="shared" si="53"/>
        <v>X</v>
      </c>
      <c r="AC53" s="68" t="str">
        <f t="shared" si="53"/>
        <v>X</v>
      </c>
      <c r="AD53" s="68" t="str">
        <f t="shared" si="53"/>
        <v>X</v>
      </c>
      <c r="AE53" s="637" t="str">
        <f t="shared" si="53"/>
        <v>X</v>
      </c>
      <c r="AF53" s="38"/>
      <c r="AG53" s="68" t="s">
        <v>244</v>
      </c>
      <c r="AH53" s="68" t="s">
        <v>244</v>
      </c>
      <c r="AI53" s="38"/>
      <c r="AJ53" s="13" t="str">
        <f t="shared" si="54"/>
        <v>/rsm:CrossIndustryInvoice/rsm:SupplyChainTradeTransaction/ram:IncludedSupplyChainTradeLineItem/ram:SpecifiedLineTradeAgreement/ram:NetPriceProductTradePrice</v>
      </c>
      <c r="AK53" s="13" t="str">
        <f t="shared" si="55"/>
        <v>/ram:ChargeAmount</v>
      </c>
      <c r="AL53" s="14">
        <f>COUNTIFS(R$4:R53,AJ53)</f>
        <v>1</v>
      </c>
      <c r="AM53" s="59"/>
      <c r="AN53" s="149" t="str">
        <f t="shared" si="56"/>
        <v>SCT_LINE_TA</v>
      </c>
      <c r="AO53" s="119" t="str">
        <f t="shared" si="56"/>
        <v>BT-146</v>
      </c>
      <c r="AP53" s="293" t="str">
        <f t="shared" si="57"/>
        <v>BT-146</v>
      </c>
      <c r="AQ53" s="66">
        <f t="shared" si="58"/>
        <v>5</v>
      </c>
      <c r="AR53" s="66" t="str">
        <f t="shared" si="59"/>
        <v>1..1</v>
      </c>
      <c r="AS53" s="64" t="s">
        <v>779</v>
      </c>
      <c r="AT53" s="64" t="s">
        <v>780</v>
      </c>
      <c r="AU53" s="65" t="s">
        <v>781</v>
      </c>
      <c r="AV53" s="65" t="s">
        <v>782</v>
      </c>
      <c r="AW53" s="65" t="s">
        <v>783</v>
      </c>
      <c r="AX53" s="64" t="s">
        <v>675</v>
      </c>
      <c r="AY53" s="66" t="str">
        <f t="shared" si="60"/>
        <v>1..1</v>
      </c>
      <c r="AZ53" s="66" t="str">
        <f t="shared" si="60"/>
        <v>1..1</v>
      </c>
      <c r="BA53" s="2" t="str">
        <f t="shared" si="60"/>
        <v>/rsm:CrossIndustryInvoice
/rsm:SupplyChainTradeTransaction
/ram:IncludedSupplyChainTradeLineItem
/ram:SpecifiedLineTradeAgreement
/ram:NetPriceProductTradePrice
/ram:ChargeAmount</v>
      </c>
      <c r="BB53" s="75" t="str">
        <f t="shared" si="60"/>
        <v>/rsm:CrossIndustryInvoice/rsm:SupplyChainTradeTransaction/ram:IncludedSupplyChainTradeLineItem/ram:SpecifiedLineTradeAgreement/ram:NetPriceProductTradePrice/ram:ChargeAmount</v>
      </c>
      <c r="BC53" s="66" t="str">
        <f t="shared" si="46"/>
        <v>U</v>
      </c>
      <c r="BD53" s="68" t="str">
        <f t="shared" si="46"/>
        <v>E</v>
      </c>
      <c r="BE53" s="66" t="str">
        <f t="shared" si="46"/>
        <v>1..n</v>
      </c>
      <c r="BF53" s="66" t="str">
        <f t="shared" si="46"/>
        <v>CAR-3</v>
      </c>
      <c r="BG53" s="249" t="str">
        <f t="shared" si="46"/>
        <v/>
      </c>
      <c r="BH53" s="7"/>
      <c r="BI53" s="636" t="str">
        <f t="shared" si="48"/>
        <v>-</v>
      </c>
      <c r="BJ53" s="68" t="str">
        <f t="shared" si="48"/>
        <v>-</v>
      </c>
      <c r="BK53" s="68" t="str">
        <f t="shared" si="48"/>
        <v>X</v>
      </c>
      <c r="BL53" s="68" t="str">
        <f t="shared" si="48"/>
        <v>X</v>
      </c>
      <c r="BM53" s="68" t="str">
        <f t="shared" si="48"/>
        <v>X</v>
      </c>
      <c r="BN53" s="68" t="str">
        <f t="shared" si="48"/>
        <v>X</v>
      </c>
      <c r="BO53" s="637" t="str">
        <f t="shared" si="47"/>
        <v>X</v>
      </c>
      <c r="BP53" s="7"/>
      <c r="BQ53" s="68" t="str">
        <f t="shared" si="43"/>
        <v>BASIC</v>
      </c>
      <c r="BR53" s="68" t="str">
        <f t="shared" si="43"/>
        <v>BASIC</v>
      </c>
      <c r="BS53" s="15"/>
      <c r="BT53" s="57" t="s">
        <v>18642</v>
      </c>
    </row>
    <row r="54" spans="1:72" s="11" customFormat="1" ht="105" x14ac:dyDescent="0.2">
      <c r="A54" s="45" t="str">
        <f t="shared" si="49"/>
        <v>YES</v>
      </c>
      <c r="B54" s="45"/>
      <c r="C54" s="45"/>
      <c r="D54" s="149" t="s">
        <v>525</v>
      </c>
      <c r="E54" s="119" t="s">
        <v>784</v>
      </c>
      <c r="F54" s="293" t="s">
        <v>784</v>
      </c>
      <c r="G54" s="66">
        <f t="shared" si="50"/>
        <v>5</v>
      </c>
      <c r="H54" s="66" t="s">
        <v>42</v>
      </c>
      <c r="I54" s="64" t="s">
        <v>677</v>
      </c>
      <c r="J54" s="64" t="s">
        <v>678</v>
      </c>
      <c r="K54" s="65"/>
      <c r="L54" s="65" t="s">
        <v>785</v>
      </c>
      <c r="M54" s="65" t="s">
        <v>35</v>
      </c>
      <c r="N54" s="64" t="s">
        <v>680</v>
      </c>
      <c r="O54" s="66" t="s">
        <v>42</v>
      </c>
      <c r="P54" s="66" t="str">
        <f t="shared" si="41"/>
        <v>0..1</v>
      </c>
      <c r="Q54" s="2" t="s">
        <v>786</v>
      </c>
      <c r="R54" s="75" t="s">
        <v>787</v>
      </c>
      <c r="S54" s="66" t="s">
        <v>520</v>
      </c>
      <c r="T54" s="68" t="str">
        <f t="shared" si="51"/>
        <v>E</v>
      </c>
      <c r="U54" s="66" t="s">
        <v>42</v>
      </c>
      <c r="V54" s="66" t="s">
        <v>531</v>
      </c>
      <c r="W54" s="249" t="s">
        <v>35</v>
      </c>
      <c r="X54" s="38"/>
      <c r="Y54" s="636" t="str">
        <f t="shared" si="52"/>
        <v>-</v>
      </c>
      <c r="Z54" s="68" t="str">
        <f t="shared" si="53"/>
        <v>-</v>
      </c>
      <c r="AA54" s="68" t="str">
        <f t="shared" si="53"/>
        <v>X</v>
      </c>
      <c r="AB54" s="68" t="str">
        <f t="shared" si="53"/>
        <v>X</v>
      </c>
      <c r="AC54" s="68" t="str">
        <f t="shared" si="53"/>
        <v>X</v>
      </c>
      <c r="AD54" s="68" t="str">
        <f t="shared" si="53"/>
        <v>X</v>
      </c>
      <c r="AE54" s="637" t="str">
        <f t="shared" si="53"/>
        <v>X</v>
      </c>
      <c r="AF54" s="38"/>
      <c r="AG54" s="68" t="s">
        <v>244</v>
      </c>
      <c r="AH54" s="68" t="s">
        <v>244</v>
      </c>
      <c r="AI54" s="38"/>
      <c r="AJ54" s="13" t="str">
        <f t="shared" si="54"/>
        <v>/rsm:CrossIndustryInvoice/rsm:SupplyChainTradeTransaction/ram:IncludedSupplyChainTradeLineItem/ram:SpecifiedLineTradeAgreement/ram:NetPriceProductTradePrice</v>
      </c>
      <c r="AK54" s="13" t="str">
        <f t="shared" si="55"/>
        <v>/ram:BasisQuantity</v>
      </c>
      <c r="AL54" s="14">
        <f>COUNTIFS(R$4:R54,AJ54)</f>
        <v>1</v>
      </c>
      <c r="AM54" s="59"/>
      <c r="AN54" s="149" t="str">
        <f t="shared" si="56"/>
        <v>SCT_LINE_TA</v>
      </c>
      <c r="AO54" s="119" t="str">
        <f t="shared" si="56"/>
        <v>BT-149</v>
      </c>
      <c r="AP54" s="293" t="str">
        <f t="shared" si="57"/>
        <v>BT-149</v>
      </c>
      <c r="AQ54" s="66">
        <f t="shared" si="58"/>
        <v>5</v>
      </c>
      <c r="AR54" s="66" t="str">
        <f t="shared" si="59"/>
        <v>0..1</v>
      </c>
      <c r="AS54" s="64" t="s">
        <v>683</v>
      </c>
      <c r="AT54" s="64" t="s">
        <v>684</v>
      </c>
      <c r="AU54" s="65"/>
      <c r="AV54" s="65" t="s">
        <v>788</v>
      </c>
      <c r="AW54" s="65" t="s">
        <v>35</v>
      </c>
      <c r="AX54" s="64" t="s">
        <v>686</v>
      </c>
      <c r="AY54" s="66" t="str">
        <f t="shared" si="60"/>
        <v>0..1</v>
      </c>
      <c r="AZ54" s="66" t="str">
        <f t="shared" si="60"/>
        <v>0..1</v>
      </c>
      <c r="BA54" s="2" t="str">
        <f t="shared" si="60"/>
        <v>/rsm:CrossIndustryInvoice
/rsm:SupplyChainTradeTransaction
/ram:IncludedSupplyChainTradeLineItem
/ram:SpecifiedLineTradeAgreement
/ram:NetPriceProductTradePrice
/ram:BasisQuantity</v>
      </c>
      <c r="BB54" s="75" t="str">
        <f t="shared" si="60"/>
        <v>/rsm:CrossIndustryInvoice/rsm:SupplyChainTradeTransaction/ram:IncludedSupplyChainTradeLineItem/ram:SpecifiedLineTradeAgreement/ram:NetPriceProductTradePrice/ram:BasisQuantity</v>
      </c>
      <c r="BC54" s="66" t="str">
        <f t="shared" si="46"/>
        <v>Q</v>
      </c>
      <c r="BD54" s="68" t="str">
        <f t="shared" si="46"/>
        <v>E</v>
      </c>
      <c r="BE54" s="66" t="str">
        <f t="shared" si="46"/>
        <v>0..1</v>
      </c>
      <c r="BF54" s="66" t="str">
        <f t="shared" si="46"/>
        <v>STR-3</v>
      </c>
      <c r="BG54" s="249" t="str">
        <f t="shared" si="46"/>
        <v/>
      </c>
      <c r="BH54" s="7"/>
      <c r="BI54" s="636" t="str">
        <f t="shared" si="48"/>
        <v>-</v>
      </c>
      <c r="BJ54" s="68" t="str">
        <f t="shared" si="48"/>
        <v>-</v>
      </c>
      <c r="BK54" s="68" t="str">
        <f t="shared" si="48"/>
        <v>X</v>
      </c>
      <c r="BL54" s="68" t="str">
        <f t="shared" si="48"/>
        <v>X</v>
      </c>
      <c r="BM54" s="68" t="str">
        <f t="shared" si="48"/>
        <v>X</v>
      </c>
      <c r="BN54" s="68" t="str">
        <f t="shared" si="48"/>
        <v>X</v>
      </c>
      <c r="BO54" s="637" t="str">
        <f t="shared" si="47"/>
        <v>X</v>
      </c>
      <c r="BP54" s="7"/>
      <c r="BQ54" s="68" t="str">
        <f t="shared" si="43"/>
        <v>BASIC</v>
      </c>
      <c r="BR54" s="68" t="str">
        <f t="shared" si="43"/>
        <v>BASIC</v>
      </c>
      <c r="BS54" s="15"/>
      <c r="BT54" s="57" t="s">
        <v>18642</v>
      </c>
    </row>
    <row r="55" spans="1:72" s="11" customFormat="1" ht="120" x14ac:dyDescent="0.2">
      <c r="A55" s="45" t="str">
        <f t="shared" si="49"/>
        <v>YES</v>
      </c>
      <c r="B55" s="45"/>
      <c r="C55" s="45"/>
      <c r="D55" s="149" t="s">
        <v>525</v>
      </c>
      <c r="E55" s="119" t="s">
        <v>789</v>
      </c>
      <c r="F55" s="293" t="s">
        <v>789</v>
      </c>
      <c r="G55" s="156">
        <f t="shared" si="50"/>
        <v>6</v>
      </c>
      <c r="H55" s="66" t="s">
        <v>42</v>
      </c>
      <c r="I55" s="64" t="s">
        <v>688</v>
      </c>
      <c r="J55" s="64" t="s">
        <v>689</v>
      </c>
      <c r="K55" s="65" t="s">
        <v>690</v>
      </c>
      <c r="L55" s="65" t="s">
        <v>17112</v>
      </c>
      <c r="M55" s="65" t="s">
        <v>17113</v>
      </c>
      <c r="N55" s="64" t="s">
        <v>128</v>
      </c>
      <c r="O55" s="66" t="s">
        <v>42</v>
      </c>
      <c r="P55" s="66" t="str">
        <f t="shared" si="41"/>
        <v>0..1</v>
      </c>
      <c r="Q55" s="2" t="s">
        <v>791</v>
      </c>
      <c r="R55" s="75" t="s">
        <v>792</v>
      </c>
      <c r="S55" s="66" t="s">
        <v>131</v>
      </c>
      <c r="T55" s="68" t="str">
        <f t="shared" si="51"/>
        <v>A</v>
      </c>
      <c r="U55" s="66" t="s">
        <v>42</v>
      </c>
      <c r="V55" s="66"/>
      <c r="W55" s="249"/>
      <c r="X55" s="38"/>
      <c r="Y55" s="636" t="str">
        <f t="shared" si="52"/>
        <v>-</v>
      </c>
      <c r="Z55" s="68" t="str">
        <f t="shared" si="53"/>
        <v>-</v>
      </c>
      <c r="AA55" s="68" t="str">
        <f t="shared" si="53"/>
        <v>X</v>
      </c>
      <c r="AB55" s="68" t="str">
        <f t="shared" si="53"/>
        <v>X</v>
      </c>
      <c r="AC55" s="68" t="str">
        <f t="shared" si="53"/>
        <v>X</v>
      </c>
      <c r="AD55" s="68" t="str">
        <f t="shared" si="53"/>
        <v>X</v>
      </c>
      <c r="AE55" s="637" t="str">
        <f t="shared" si="53"/>
        <v>X</v>
      </c>
      <c r="AF55" s="38"/>
      <c r="AG55" s="68" t="s">
        <v>244</v>
      </c>
      <c r="AH55" s="68" t="s">
        <v>244</v>
      </c>
      <c r="AI55" s="38"/>
      <c r="AJ55" s="13" t="str">
        <f t="shared" si="54"/>
        <v>/rsm:CrossIndustryInvoice/rsm:SupplyChainTradeTransaction/ram:IncludedSupplyChainTradeLineItem/ram:SpecifiedLineTradeAgreement/ram:NetPriceProductTradePrice/ram:BasisQuantity</v>
      </c>
      <c r="AK55" s="13" t="str">
        <f t="shared" si="55"/>
        <v>/@unitCode</v>
      </c>
      <c r="AL55" s="14">
        <f>COUNTIFS(R$4:R55,AJ55)</f>
        <v>1</v>
      </c>
      <c r="AM55" s="59"/>
      <c r="AN55" s="149" t="str">
        <f t="shared" si="56"/>
        <v>SCT_LINE_TA</v>
      </c>
      <c r="AO55" s="119" t="str">
        <f t="shared" si="56"/>
        <v>BT-150</v>
      </c>
      <c r="AP55" s="293" t="str">
        <f t="shared" si="57"/>
        <v>BT-150</v>
      </c>
      <c r="AQ55" s="156">
        <f t="shared" si="58"/>
        <v>6</v>
      </c>
      <c r="AR55" s="66" t="str">
        <f t="shared" si="59"/>
        <v>0..1</v>
      </c>
      <c r="AS55" s="64" t="s">
        <v>695</v>
      </c>
      <c r="AT55" s="64" t="s">
        <v>696</v>
      </c>
      <c r="AU55" s="65" t="s">
        <v>697</v>
      </c>
      <c r="AV55" s="65" t="s">
        <v>698</v>
      </c>
      <c r="AW55" s="65" t="s">
        <v>18257</v>
      </c>
      <c r="AX55" s="64" t="s">
        <v>128</v>
      </c>
      <c r="AY55" s="66" t="str">
        <f t="shared" si="60"/>
        <v>0..1</v>
      </c>
      <c r="AZ55" s="66" t="str">
        <f t="shared" si="60"/>
        <v>0..1</v>
      </c>
      <c r="BA55" s="2" t="str">
        <f t="shared" si="60"/>
        <v>/rsm:CrossIndustryInvoice
/rsm:SupplyChainTradeTransaction
/ram:IncludedSupplyChainTradeLineItem
/ram:SpecifiedLineTradeAgreement
/ram:NetPriceProductTradePrice
/ram:BasisQuantity
/@unitCode</v>
      </c>
      <c r="BB55" s="75" t="str">
        <f t="shared" si="60"/>
        <v>/rsm:CrossIndustryInvoice/rsm:SupplyChainTradeTransaction/ram:IncludedSupplyChainTradeLineItem/ram:SpecifiedLineTradeAgreement/ram:NetPriceProductTradePrice/ram:BasisQuantity/@unitCode</v>
      </c>
      <c r="BC55" s="66" t="str">
        <f t="shared" si="46"/>
        <v>C</v>
      </c>
      <c r="BD55" s="68" t="str">
        <f t="shared" si="46"/>
        <v>A</v>
      </c>
      <c r="BE55" s="66" t="str">
        <f t="shared" si="46"/>
        <v>0..1</v>
      </c>
      <c r="BF55" s="66" t="str">
        <f t="shared" si="46"/>
        <v/>
      </c>
      <c r="BG55" s="249" t="str">
        <f t="shared" si="46"/>
        <v/>
      </c>
      <c r="BH55" s="7"/>
      <c r="BI55" s="636" t="str">
        <f t="shared" si="48"/>
        <v>-</v>
      </c>
      <c r="BJ55" s="68" t="str">
        <f t="shared" si="48"/>
        <v>-</v>
      </c>
      <c r="BK55" s="68" t="str">
        <f t="shared" si="48"/>
        <v>X</v>
      </c>
      <c r="BL55" s="68" t="str">
        <f t="shared" si="48"/>
        <v>X</v>
      </c>
      <c r="BM55" s="68" t="str">
        <f t="shared" si="48"/>
        <v>X</v>
      </c>
      <c r="BN55" s="68" t="str">
        <f t="shared" si="48"/>
        <v>X</v>
      </c>
      <c r="BO55" s="637" t="str">
        <f t="shared" si="47"/>
        <v>X</v>
      </c>
      <c r="BP55" s="7"/>
      <c r="BQ55" s="68" t="str">
        <f t="shared" si="43"/>
        <v>BASIC</v>
      </c>
      <c r="BR55" s="68" t="str">
        <f t="shared" si="43"/>
        <v>BASIC</v>
      </c>
      <c r="BS55" s="15"/>
      <c r="BT55" s="57" t="s">
        <v>18642</v>
      </c>
    </row>
    <row r="56" spans="1:72" s="152" customFormat="1" ht="96" x14ac:dyDescent="0.2">
      <c r="A56" s="45" t="str">
        <f t="shared" si="49"/>
        <v>NO</v>
      </c>
      <c r="B56" s="45"/>
      <c r="C56" s="45"/>
      <c r="D56" s="160" t="s">
        <v>846</v>
      </c>
      <c r="E56" s="109" t="s">
        <v>847</v>
      </c>
      <c r="F56" s="292"/>
      <c r="G56" s="110">
        <f t="shared" si="50"/>
        <v>3</v>
      </c>
      <c r="H56" s="110" t="s">
        <v>32</v>
      </c>
      <c r="I56" s="111" t="s">
        <v>848</v>
      </c>
      <c r="J56" s="112"/>
      <c r="K56" s="113"/>
      <c r="L56" s="113"/>
      <c r="M56" s="113"/>
      <c r="N56" s="112"/>
      <c r="O56" s="110" t="s">
        <v>32</v>
      </c>
      <c r="P56" s="110" t="str">
        <f t="shared" ref="P56:P58" si="61">O56</f>
        <v>1..1</v>
      </c>
      <c r="Q56" s="114" t="s">
        <v>849</v>
      </c>
      <c r="R56" s="115" t="s">
        <v>850</v>
      </c>
      <c r="S56" s="110"/>
      <c r="T56" s="116" t="str">
        <f t="shared" si="51"/>
        <v/>
      </c>
      <c r="U56" s="110" t="s">
        <v>42</v>
      </c>
      <c r="V56" s="110"/>
      <c r="W56" s="674"/>
      <c r="X56" s="38"/>
      <c r="Y56" s="644" t="str">
        <f t="shared" si="52"/>
        <v>-</v>
      </c>
      <c r="Z56" s="116" t="str">
        <f t="shared" ref="Z56:AE58" si="62">IF(Y56="X","X",IF($AH56=Z$4,"X","-"))</f>
        <v>-</v>
      </c>
      <c r="AA56" s="116" t="str">
        <f t="shared" si="62"/>
        <v>X</v>
      </c>
      <c r="AB56" s="116" t="str">
        <f t="shared" si="62"/>
        <v>X</v>
      </c>
      <c r="AC56" s="116" t="str">
        <f t="shared" si="62"/>
        <v>X</v>
      </c>
      <c r="AD56" s="116" t="str">
        <f t="shared" si="62"/>
        <v>X</v>
      </c>
      <c r="AE56" s="645" t="str">
        <f t="shared" si="62"/>
        <v>X</v>
      </c>
      <c r="AF56" s="38"/>
      <c r="AG56" s="116" t="s">
        <v>244</v>
      </c>
      <c r="AH56" s="116" t="s">
        <v>244</v>
      </c>
      <c r="AI56" s="38"/>
      <c r="AJ56" s="13" t="str">
        <f t="shared" si="54"/>
        <v>/rsm:CrossIndustryInvoice/rsm:SupplyChainTradeTransaction/ram:IncludedSupplyChainTradeLineItem</v>
      </c>
      <c r="AK56" s="13" t="str">
        <f t="shared" si="55"/>
        <v>/ram:SpecifiedLineTradeDelivery</v>
      </c>
      <c r="AL56" s="14">
        <f>COUNTIFS(R$4:R56,AJ56)</f>
        <v>1</v>
      </c>
      <c r="AM56" s="59"/>
      <c r="AN56" s="160" t="str">
        <f t="shared" si="56"/>
        <v>SCT_LINE_TD</v>
      </c>
      <c r="AO56" s="109" t="str">
        <f t="shared" si="56"/>
        <v>BT-129-00</v>
      </c>
      <c r="AP56" s="292" t="str">
        <f t="shared" si="57"/>
        <v/>
      </c>
      <c r="AQ56" s="110">
        <f t="shared" si="58"/>
        <v>3</v>
      </c>
      <c r="AR56" s="110" t="str">
        <f t="shared" si="59"/>
        <v>1..1</v>
      </c>
      <c r="AS56" s="111" t="s">
        <v>848</v>
      </c>
      <c r="AT56" s="112"/>
      <c r="AU56" s="113"/>
      <c r="AV56" s="113"/>
      <c r="AW56" s="113" t="s">
        <v>35</v>
      </c>
      <c r="AX56" s="112"/>
      <c r="AY56" s="110" t="str">
        <f t="shared" si="60"/>
        <v>1..1</v>
      </c>
      <c r="AZ56" s="110" t="str">
        <f t="shared" si="60"/>
        <v>1..1</v>
      </c>
      <c r="BA56" s="114" t="str">
        <f t="shared" si="60"/>
        <v>/rsm:CrossIndustryInvoice
/rsm:SupplyChainTradeTransaction
/ram:IncludedSupplyChainTradeLineItem
/ram:SpecifiedLineTradeDelivery</v>
      </c>
      <c r="BB56" s="115" t="str">
        <f t="shared" si="60"/>
        <v>/rsm:CrossIndustryInvoice/rsm:SupplyChainTradeTransaction/ram:IncludedSupplyChainTradeLineItem/ram:SpecifiedLineTradeDelivery</v>
      </c>
      <c r="BC56" s="110" t="str">
        <f t="shared" si="46"/>
        <v/>
      </c>
      <c r="BD56" s="116" t="str">
        <f t="shared" si="46"/>
        <v/>
      </c>
      <c r="BE56" s="110" t="str">
        <f t="shared" si="46"/>
        <v>0..1</v>
      </c>
      <c r="BF56" s="110" t="str">
        <f t="shared" si="46"/>
        <v/>
      </c>
      <c r="BG56" s="674" t="str">
        <f t="shared" si="46"/>
        <v/>
      </c>
      <c r="BH56" s="7"/>
      <c r="BI56" s="644" t="str">
        <f t="shared" si="48"/>
        <v>-</v>
      </c>
      <c r="BJ56" s="116" t="str">
        <f t="shared" si="48"/>
        <v>-</v>
      </c>
      <c r="BK56" s="116" t="str">
        <f t="shared" si="48"/>
        <v>X</v>
      </c>
      <c r="BL56" s="116" t="str">
        <f t="shared" si="48"/>
        <v>X</v>
      </c>
      <c r="BM56" s="116" t="str">
        <f t="shared" si="48"/>
        <v>X</v>
      </c>
      <c r="BN56" s="116" t="str">
        <f t="shared" si="48"/>
        <v>X</v>
      </c>
      <c r="BO56" s="645" t="str">
        <f t="shared" si="47"/>
        <v>X</v>
      </c>
      <c r="BP56" s="7"/>
      <c r="BQ56" s="116" t="str">
        <f t="shared" ref="BQ56:BR58" si="63">AG56</f>
        <v>BASIC</v>
      </c>
      <c r="BR56" s="116" t="str">
        <f t="shared" si="63"/>
        <v>BASIC</v>
      </c>
      <c r="BS56" s="15"/>
      <c r="BT56" s="57" t="s">
        <v>18642</v>
      </c>
    </row>
    <row r="57" spans="1:72" s="11" customFormat="1" ht="96" x14ac:dyDescent="0.2">
      <c r="A57" s="45" t="str">
        <f t="shared" si="49"/>
        <v>YES</v>
      </c>
      <c r="B57" s="45"/>
      <c r="C57" s="45"/>
      <c r="D57" s="160" t="s">
        <v>846</v>
      </c>
      <c r="E57" s="119" t="s">
        <v>851</v>
      </c>
      <c r="F57" s="293" t="s">
        <v>851</v>
      </c>
      <c r="G57" s="66">
        <f t="shared" si="50"/>
        <v>4</v>
      </c>
      <c r="H57" s="66" t="s">
        <v>32</v>
      </c>
      <c r="I57" s="64" t="s">
        <v>852</v>
      </c>
      <c r="J57" s="64" t="s">
        <v>853</v>
      </c>
      <c r="K57" s="65"/>
      <c r="L57" s="65" t="s">
        <v>17130</v>
      </c>
      <c r="M57" s="65" t="s">
        <v>855</v>
      </c>
      <c r="N57" s="64" t="s">
        <v>680</v>
      </c>
      <c r="O57" s="66" t="s">
        <v>32</v>
      </c>
      <c r="P57" s="66" t="str">
        <f t="shared" si="61"/>
        <v>1..1</v>
      </c>
      <c r="Q57" s="2" t="s">
        <v>856</v>
      </c>
      <c r="R57" s="75" t="s">
        <v>857</v>
      </c>
      <c r="S57" s="66" t="s">
        <v>520</v>
      </c>
      <c r="T57" s="68" t="str">
        <f t="shared" si="51"/>
        <v>E</v>
      </c>
      <c r="U57" s="66" t="s">
        <v>42</v>
      </c>
      <c r="V57" s="66" t="s">
        <v>132</v>
      </c>
      <c r="W57" s="249" t="s">
        <v>35</v>
      </c>
      <c r="X57" s="38"/>
      <c r="Y57" s="636" t="str">
        <f t="shared" si="52"/>
        <v>-</v>
      </c>
      <c r="Z57" s="68" t="str">
        <f t="shared" si="62"/>
        <v>-</v>
      </c>
      <c r="AA57" s="68" t="str">
        <f t="shared" si="62"/>
        <v>X</v>
      </c>
      <c r="AB57" s="68" t="str">
        <f t="shared" si="62"/>
        <v>X</v>
      </c>
      <c r="AC57" s="68" t="str">
        <f t="shared" si="62"/>
        <v>X</v>
      </c>
      <c r="AD57" s="68" t="str">
        <f t="shared" si="62"/>
        <v>X</v>
      </c>
      <c r="AE57" s="637" t="str">
        <f t="shared" si="62"/>
        <v>X</v>
      </c>
      <c r="AF57" s="38"/>
      <c r="AG57" s="68" t="s">
        <v>244</v>
      </c>
      <c r="AH57" s="68" t="s">
        <v>244</v>
      </c>
      <c r="AI57" s="38"/>
      <c r="AJ57" s="13" t="str">
        <f t="shared" si="54"/>
        <v>/rsm:CrossIndustryInvoice/rsm:SupplyChainTradeTransaction/ram:IncludedSupplyChainTradeLineItem/ram:SpecifiedLineTradeDelivery</v>
      </c>
      <c r="AK57" s="13" t="str">
        <f t="shared" si="55"/>
        <v>/ram:BilledQuantity</v>
      </c>
      <c r="AL57" s="14">
        <f>COUNTIFS(R$4:R57,AJ57)</f>
        <v>1</v>
      </c>
      <c r="AM57" s="59"/>
      <c r="AN57" s="160" t="str">
        <f t="shared" si="56"/>
        <v>SCT_LINE_TD</v>
      </c>
      <c r="AO57" s="119" t="str">
        <f t="shared" si="56"/>
        <v>BT-129</v>
      </c>
      <c r="AP57" s="293" t="str">
        <f t="shared" si="57"/>
        <v>BT-129</v>
      </c>
      <c r="AQ57" s="66">
        <f t="shared" si="58"/>
        <v>4</v>
      </c>
      <c r="AR57" s="66" t="str">
        <f t="shared" si="59"/>
        <v>1..1</v>
      </c>
      <c r="AS57" s="64" t="s">
        <v>858</v>
      </c>
      <c r="AT57" s="64" t="s">
        <v>859</v>
      </c>
      <c r="AU57" s="65"/>
      <c r="AV57" s="65" t="s">
        <v>860</v>
      </c>
      <c r="AW57" s="65" t="s">
        <v>861</v>
      </c>
      <c r="AX57" s="64" t="s">
        <v>686</v>
      </c>
      <c r="AY57" s="66" t="str">
        <f t="shared" si="60"/>
        <v>1..1</v>
      </c>
      <c r="AZ57" s="66" t="str">
        <f t="shared" si="60"/>
        <v>1..1</v>
      </c>
      <c r="BA57" s="2" t="str">
        <f t="shared" si="60"/>
        <v>/rsm:CrossIndustryInvoice
/rsm:SupplyChainTradeTransaction
/ram:IncludedSupplyChainTradeLineItem
/ram:SpecifiedLineTradeDelivery
/ram:BilledQuantity</v>
      </c>
      <c r="BB57" s="75" t="str">
        <f t="shared" si="60"/>
        <v>/rsm:CrossIndustryInvoice/rsm:SupplyChainTradeTransaction/ram:IncludedSupplyChainTradeLineItem/ram:SpecifiedLineTradeDelivery/ram:BilledQuantity</v>
      </c>
      <c r="BC57" s="66" t="str">
        <f t="shared" si="46"/>
        <v>Q</v>
      </c>
      <c r="BD57" s="68" t="str">
        <f t="shared" si="46"/>
        <v>E</v>
      </c>
      <c r="BE57" s="66" t="str">
        <f t="shared" si="46"/>
        <v>0..1</v>
      </c>
      <c r="BF57" s="66" t="str">
        <f t="shared" si="46"/>
        <v>CAR-2</v>
      </c>
      <c r="BG57" s="249" t="str">
        <f t="shared" si="46"/>
        <v/>
      </c>
      <c r="BH57" s="7"/>
      <c r="BI57" s="636" t="str">
        <f t="shared" si="48"/>
        <v>-</v>
      </c>
      <c r="BJ57" s="68" t="str">
        <f t="shared" si="48"/>
        <v>-</v>
      </c>
      <c r="BK57" s="68" t="str">
        <f t="shared" si="48"/>
        <v>X</v>
      </c>
      <c r="BL57" s="68" t="str">
        <f t="shared" si="48"/>
        <v>X</v>
      </c>
      <c r="BM57" s="68" t="str">
        <f t="shared" si="48"/>
        <v>X</v>
      </c>
      <c r="BN57" s="68" t="str">
        <f t="shared" si="48"/>
        <v>X</v>
      </c>
      <c r="BO57" s="637" t="str">
        <f t="shared" si="47"/>
        <v>X</v>
      </c>
      <c r="BP57" s="7"/>
      <c r="BQ57" s="68" t="str">
        <f t="shared" si="63"/>
        <v>BASIC</v>
      </c>
      <c r="BR57" s="68" t="str">
        <f t="shared" si="63"/>
        <v>BASIC</v>
      </c>
      <c r="BS57" s="15"/>
      <c r="BT57" s="57" t="s">
        <v>18642</v>
      </c>
    </row>
    <row r="58" spans="1:72" s="11" customFormat="1" ht="180" x14ac:dyDescent="0.2">
      <c r="A58" s="45" t="str">
        <f t="shared" si="49"/>
        <v>YES</v>
      </c>
      <c r="B58" s="45"/>
      <c r="C58" s="45"/>
      <c r="D58" s="160" t="s">
        <v>846</v>
      </c>
      <c r="E58" s="119" t="s">
        <v>862</v>
      </c>
      <c r="F58" s="293" t="s">
        <v>862</v>
      </c>
      <c r="G58" s="66">
        <f t="shared" si="50"/>
        <v>5</v>
      </c>
      <c r="H58" s="66" t="s">
        <v>32</v>
      </c>
      <c r="I58" s="64" t="s">
        <v>17131</v>
      </c>
      <c r="J58" s="64" t="s">
        <v>864</v>
      </c>
      <c r="K58" s="65" t="s">
        <v>865</v>
      </c>
      <c r="L58" s="65" t="s">
        <v>17112</v>
      </c>
      <c r="M58" s="65" t="s">
        <v>866</v>
      </c>
      <c r="N58" s="64" t="s">
        <v>128</v>
      </c>
      <c r="O58" s="66" t="s">
        <v>32</v>
      </c>
      <c r="P58" s="66" t="str">
        <f t="shared" si="61"/>
        <v>1..1</v>
      </c>
      <c r="Q58" s="2" t="s">
        <v>867</v>
      </c>
      <c r="R58" s="75" t="s">
        <v>868</v>
      </c>
      <c r="S58" s="66" t="s">
        <v>131</v>
      </c>
      <c r="T58" s="68" t="str">
        <f t="shared" si="51"/>
        <v>A</v>
      </c>
      <c r="U58" s="66" t="s">
        <v>42</v>
      </c>
      <c r="V58" s="66" t="s">
        <v>132</v>
      </c>
      <c r="W58" s="249" t="s">
        <v>35</v>
      </c>
      <c r="X58" s="38"/>
      <c r="Y58" s="636" t="str">
        <f t="shared" si="52"/>
        <v>-</v>
      </c>
      <c r="Z58" s="68" t="str">
        <f t="shared" si="62"/>
        <v>-</v>
      </c>
      <c r="AA58" s="68" t="str">
        <f t="shared" si="62"/>
        <v>X</v>
      </c>
      <c r="AB58" s="68" t="str">
        <f t="shared" si="62"/>
        <v>X</v>
      </c>
      <c r="AC58" s="68" t="str">
        <f t="shared" si="62"/>
        <v>X</v>
      </c>
      <c r="AD58" s="68" t="str">
        <f t="shared" si="62"/>
        <v>X</v>
      </c>
      <c r="AE58" s="637" t="str">
        <f t="shared" si="62"/>
        <v>X</v>
      </c>
      <c r="AF58" s="38"/>
      <c r="AG58" s="68" t="s">
        <v>244</v>
      </c>
      <c r="AH58" s="68" t="s">
        <v>244</v>
      </c>
      <c r="AI58" s="38"/>
      <c r="AJ58" s="13" t="str">
        <f t="shared" si="54"/>
        <v>/rsm:CrossIndustryInvoice/rsm:SupplyChainTradeTransaction/ram:IncludedSupplyChainTradeLineItem/ram:SpecifiedLineTradeDelivery/ram:BilledQuantity</v>
      </c>
      <c r="AK58" s="13" t="str">
        <f t="shared" si="55"/>
        <v>/@unitCode</v>
      </c>
      <c r="AL58" s="14">
        <f>COUNTIFS(R$4:R58,AJ58)</f>
        <v>1</v>
      </c>
      <c r="AM58" s="59"/>
      <c r="AN58" s="160" t="str">
        <f t="shared" si="56"/>
        <v>SCT_LINE_TD</v>
      </c>
      <c r="AO58" s="119" t="str">
        <f t="shared" si="56"/>
        <v>BT-130</v>
      </c>
      <c r="AP58" s="293" t="str">
        <f t="shared" si="57"/>
        <v>BT-130</v>
      </c>
      <c r="AQ58" s="66">
        <f t="shared" si="58"/>
        <v>5</v>
      </c>
      <c r="AR58" s="66" t="str">
        <f t="shared" si="59"/>
        <v>1..1</v>
      </c>
      <c r="AS58" s="64" t="s">
        <v>869</v>
      </c>
      <c r="AT58" s="64" t="s">
        <v>870</v>
      </c>
      <c r="AU58" s="65" t="s">
        <v>871</v>
      </c>
      <c r="AV58" s="65" t="s">
        <v>698</v>
      </c>
      <c r="AW58" s="65" t="s">
        <v>872</v>
      </c>
      <c r="AX58" s="64" t="s">
        <v>128</v>
      </c>
      <c r="AY58" s="66" t="str">
        <f t="shared" si="60"/>
        <v>1..1</v>
      </c>
      <c r="AZ58" s="66" t="str">
        <f t="shared" si="60"/>
        <v>1..1</v>
      </c>
      <c r="BA58" s="2" t="str">
        <f t="shared" si="60"/>
        <v>/rsm:CrossIndustryInvoice
/rsm:SupplyChainTradeTransaction
/ram:IncludedSupplyChainTradeLineItem
/ram:SpecifiedLineTradeDelivery
/ram:BilledQuantity
/@unitCode</v>
      </c>
      <c r="BB58" s="75" t="str">
        <f t="shared" si="60"/>
        <v>/rsm:CrossIndustryInvoice/rsm:SupplyChainTradeTransaction/ram:IncludedSupplyChainTradeLineItem/ram:SpecifiedLineTradeDelivery/ram:BilledQuantity/@unitCode</v>
      </c>
      <c r="BC58" s="66" t="str">
        <f t="shared" si="46"/>
        <v>C</v>
      </c>
      <c r="BD58" s="68" t="str">
        <f t="shared" si="46"/>
        <v>A</v>
      </c>
      <c r="BE58" s="66" t="str">
        <f t="shared" si="46"/>
        <v>0..1</v>
      </c>
      <c r="BF58" s="66" t="str">
        <f t="shared" si="46"/>
        <v>CAR-2</v>
      </c>
      <c r="BG58" s="249" t="str">
        <f t="shared" si="46"/>
        <v/>
      </c>
      <c r="BH58" s="7"/>
      <c r="BI58" s="636" t="str">
        <f t="shared" si="48"/>
        <v>-</v>
      </c>
      <c r="BJ58" s="68" t="str">
        <f t="shared" si="48"/>
        <v>-</v>
      </c>
      <c r="BK58" s="68" t="str">
        <f t="shared" si="48"/>
        <v>X</v>
      </c>
      <c r="BL58" s="68" t="str">
        <f t="shared" si="48"/>
        <v>X</v>
      </c>
      <c r="BM58" s="68" t="str">
        <f t="shared" si="48"/>
        <v>X</v>
      </c>
      <c r="BN58" s="68" t="str">
        <f t="shared" si="48"/>
        <v>X</v>
      </c>
      <c r="BO58" s="637" t="str">
        <f t="shared" si="47"/>
        <v>X</v>
      </c>
      <c r="BP58" s="7"/>
      <c r="BQ58" s="68" t="str">
        <f t="shared" si="63"/>
        <v>BASIC</v>
      </c>
      <c r="BR58" s="68" t="str">
        <f t="shared" si="63"/>
        <v>BASIC</v>
      </c>
      <c r="BS58" s="15"/>
      <c r="BT58" s="57" t="s">
        <v>18642</v>
      </c>
    </row>
    <row r="59" spans="1:72" s="152" customFormat="1" ht="96" x14ac:dyDescent="0.2">
      <c r="A59" s="45" t="str">
        <f t="shared" ref="A59:A64" si="64">IF(OR(T59="E",T59="A"),"YES","NO")</f>
        <v>NO</v>
      </c>
      <c r="B59" s="45"/>
      <c r="C59" s="45"/>
      <c r="D59" s="174" t="s">
        <v>1187</v>
      </c>
      <c r="E59" s="109" t="s">
        <v>1188</v>
      </c>
      <c r="F59" s="292"/>
      <c r="G59" s="110">
        <f t="shared" ref="G59:G68" si="65">LEN(R59)-LEN(SUBSTITUTE(R59,"/",""))-1</f>
        <v>3</v>
      </c>
      <c r="H59" s="110" t="s">
        <v>32</v>
      </c>
      <c r="I59" s="111" t="s">
        <v>1189</v>
      </c>
      <c r="J59" s="112" t="s">
        <v>17209</v>
      </c>
      <c r="K59" s="113"/>
      <c r="L59" s="113"/>
      <c r="M59" s="113"/>
      <c r="N59" s="112"/>
      <c r="O59" s="110" t="s">
        <v>32</v>
      </c>
      <c r="P59" s="110" t="str">
        <f t="shared" ref="P59:P88" si="66">O59</f>
        <v>1..1</v>
      </c>
      <c r="Q59" s="114" t="s">
        <v>1190</v>
      </c>
      <c r="R59" s="115" t="s">
        <v>1191</v>
      </c>
      <c r="S59" s="110"/>
      <c r="T59" s="116" t="str">
        <f t="shared" ref="T59:T64" si="67">IF($E59="","",IF(ISERROR(SEARCH("@",$R59)),IF(LEFT($E59,4)="BG-X","EG",IF(LEFT($E59,2)="BG","G",IF(LEFT($E59,4)="BT-X",IF(LEN($E59)-LEN(SUBSTITUTE($E59,"-",))&gt;2,"","E"),IF(LEN($E59)-LEN(SUBSTITUTE($E59,"-",))&gt;1,"","E")))),"A"))</f>
        <v>G</v>
      </c>
      <c r="U59" s="110" t="s">
        <v>32</v>
      </c>
      <c r="V59" s="110"/>
      <c r="W59" s="674"/>
      <c r="X59" s="38"/>
      <c r="Y59" s="644" t="str">
        <f t="shared" ref="Y59:Y63" si="68">IF(AH59=Y$4,"X","-")</f>
        <v>-</v>
      </c>
      <c r="Z59" s="116" t="str">
        <f t="shared" ref="Z59:AE63" si="69">IF(Y59="X","X",IF($AH59=Z$4,"X","-"))</f>
        <v>-</v>
      </c>
      <c r="AA59" s="116" t="str">
        <f t="shared" si="69"/>
        <v>X</v>
      </c>
      <c r="AB59" s="116" t="str">
        <f t="shared" si="69"/>
        <v>X</v>
      </c>
      <c r="AC59" s="116" t="str">
        <f t="shared" si="69"/>
        <v>X</v>
      </c>
      <c r="AD59" s="116" t="str">
        <f t="shared" si="69"/>
        <v>X</v>
      </c>
      <c r="AE59" s="645" t="str">
        <f t="shared" si="69"/>
        <v>X</v>
      </c>
      <c r="AF59" s="38"/>
      <c r="AG59" s="116" t="s">
        <v>244</v>
      </c>
      <c r="AH59" s="116" t="s">
        <v>244</v>
      </c>
      <c r="AI59" s="38"/>
      <c r="AJ59" s="13" t="str">
        <f t="shared" ref="AJ59:AJ63" si="70">IF(ISERROR(FIND("/",R59)),R59,LEFT(R59,FIND(CHAR(1),SUBSTITUTE(R59,"/",CHAR(1),LEN(R59)-LEN(SUBSTITUTE(R59,"/",""))))-1))</f>
        <v>/rsm:CrossIndustryInvoice/rsm:SupplyChainTradeTransaction/ram:IncludedSupplyChainTradeLineItem</v>
      </c>
      <c r="AK59" s="13" t="str">
        <f t="shared" ref="AK59:AK63" si="71">IF(ISERROR(FIND("/",R59)),R59,MID(R59, FIND(CHAR(1),SUBSTITUTE(R59,"/",CHAR(1), LEN(R59)-LEN(SUBSTITUTE(R59,"/","")))), LEN(R59)))</f>
        <v>/ram:SpecifiedLineTradeSettlement</v>
      </c>
      <c r="AL59" s="14">
        <f>COUNTIFS(R$4:R59,AJ59)</f>
        <v>1</v>
      </c>
      <c r="AM59" s="59"/>
      <c r="AN59" s="174" t="str">
        <f t="shared" ref="AN59:AO64" si="72">D59</f>
        <v>SCT_LINE_TS</v>
      </c>
      <c r="AO59" s="109" t="str">
        <f t="shared" si="72"/>
        <v>BG-30-00</v>
      </c>
      <c r="AP59" s="292" t="str">
        <f t="shared" ref="AP59:AP64" si="73">IF(F59="","",F59)</f>
        <v/>
      </c>
      <c r="AQ59" s="110">
        <f t="shared" ref="AQ59:AQ71" si="74">LEN(BB59)-LEN(SUBSTITUTE(BB59,"/",""))-1</f>
        <v>3</v>
      </c>
      <c r="AR59" s="110" t="str">
        <f t="shared" ref="AR59:AR63" si="75">H59</f>
        <v>1..1</v>
      </c>
      <c r="AS59" s="111" t="s">
        <v>1189</v>
      </c>
      <c r="AT59" s="112"/>
      <c r="AU59" s="113"/>
      <c r="AV59" s="113"/>
      <c r="AW59" s="113" t="s">
        <v>35</v>
      </c>
      <c r="AX59" s="112"/>
      <c r="AY59" s="110" t="str">
        <f t="shared" ref="AY59:BB63" si="76">O59</f>
        <v>1..1</v>
      </c>
      <c r="AZ59" s="110" t="str">
        <f t="shared" si="76"/>
        <v>1..1</v>
      </c>
      <c r="BA59" s="114" t="str">
        <f t="shared" si="76"/>
        <v>/rsm:CrossIndustryInvoice
/rsm:SupplyChainTradeTransaction
/ram:IncludedSupplyChainTradeLineItem
/ram:SpecifiedLineTradeSettlement</v>
      </c>
      <c r="BB59" s="115" t="str">
        <f t="shared" si="76"/>
        <v>/rsm:CrossIndustryInvoice/rsm:SupplyChainTradeTransaction/ram:IncludedSupplyChainTradeLineItem/ram:SpecifiedLineTradeSettlement</v>
      </c>
      <c r="BC59" s="110" t="str">
        <f t="shared" ref="BC59:BG63" si="77">IF(S59="","",S59)</f>
        <v/>
      </c>
      <c r="BD59" s="116" t="str">
        <f t="shared" si="77"/>
        <v>G</v>
      </c>
      <c r="BE59" s="110" t="str">
        <f t="shared" si="77"/>
        <v>1..1</v>
      </c>
      <c r="BF59" s="110" t="str">
        <f t="shared" si="77"/>
        <v/>
      </c>
      <c r="BG59" s="674" t="str">
        <f t="shared" si="77"/>
        <v/>
      </c>
      <c r="BH59" s="7"/>
      <c r="BI59" s="644" t="str">
        <f t="shared" ref="BI59:BO68" si="78">Y59</f>
        <v>-</v>
      </c>
      <c r="BJ59" s="116" t="str">
        <f t="shared" si="78"/>
        <v>-</v>
      </c>
      <c r="BK59" s="116" t="str">
        <f t="shared" si="78"/>
        <v>X</v>
      </c>
      <c r="BL59" s="116" t="str">
        <f t="shared" si="78"/>
        <v>X</v>
      </c>
      <c r="BM59" s="116" t="str">
        <f t="shared" si="78"/>
        <v>X</v>
      </c>
      <c r="BN59" s="116" t="str">
        <f t="shared" si="78"/>
        <v>X</v>
      </c>
      <c r="BO59" s="645" t="str">
        <f t="shared" si="78"/>
        <v>X</v>
      </c>
      <c r="BP59" s="7"/>
      <c r="BQ59" s="116" t="str">
        <f t="shared" ref="BQ59:BR79" si="79">AG59</f>
        <v>BASIC</v>
      </c>
      <c r="BR59" s="116" t="str">
        <f t="shared" si="79"/>
        <v>BASIC</v>
      </c>
      <c r="BS59" s="15"/>
      <c r="BT59" s="57" t="s">
        <v>18642</v>
      </c>
    </row>
    <row r="60" spans="1:72" s="11" customFormat="1" ht="96" x14ac:dyDescent="0.2">
      <c r="A60" s="45" t="str">
        <f t="shared" si="64"/>
        <v>NO</v>
      </c>
      <c r="B60" s="45"/>
      <c r="C60" s="45"/>
      <c r="D60" s="174" t="s">
        <v>1187</v>
      </c>
      <c r="E60" s="123" t="s">
        <v>1192</v>
      </c>
      <c r="F60" s="294" t="s">
        <v>1192</v>
      </c>
      <c r="G60" s="124">
        <f t="shared" si="65"/>
        <v>4</v>
      </c>
      <c r="H60" s="124" t="s">
        <v>32</v>
      </c>
      <c r="I60" s="125" t="s">
        <v>1193</v>
      </c>
      <c r="J60" s="125" t="s">
        <v>1194</v>
      </c>
      <c r="K60" s="126"/>
      <c r="L60" s="126"/>
      <c r="M60" s="126" t="s">
        <v>35</v>
      </c>
      <c r="N60" s="125"/>
      <c r="O60" s="124" t="s">
        <v>32</v>
      </c>
      <c r="P60" s="124" t="s">
        <v>238</v>
      </c>
      <c r="Q60" s="127" t="s">
        <v>1195</v>
      </c>
      <c r="R60" s="128" t="s">
        <v>1196</v>
      </c>
      <c r="S60" s="124" t="s">
        <v>35</v>
      </c>
      <c r="T60" s="129" t="str">
        <f t="shared" si="67"/>
        <v>G</v>
      </c>
      <c r="U60" s="124" t="s">
        <v>62</v>
      </c>
      <c r="V60" s="124" t="s">
        <v>200</v>
      </c>
      <c r="W60" s="675" t="s">
        <v>35</v>
      </c>
      <c r="X60" s="38"/>
      <c r="Y60" s="646" t="str">
        <f t="shared" si="68"/>
        <v>-</v>
      </c>
      <c r="Z60" s="129" t="str">
        <f t="shared" si="69"/>
        <v>-</v>
      </c>
      <c r="AA60" s="129" t="str">
        <f t="shared" si="69"/>
        <v>X</v>
      </c>
      <c r="AB60" s="129" t="str">
        <f t="shared" si="69"/>
        <v>X</v>
      </c>
      <c r="AC60" s="129" t="str">
        <f t="shared" si="69"/>
        <v>X</v>
      </c>
      <c r="AD60" s="129" t="str">
        <f t="shared" si="69"/>
        <v>X</v>
      </c>
      <c r="AE60" s="647" t="str">
        <f t="shared" si="69"/>
        <v>X</v>
      </c>
      <c r="AF60" s="38"/>
      <c r="AG60" s="129" t="s">
        <v>244</v>
      </c>
      <c r="AH60" s="129" t="s">
        <v>244</v>
      </c>
      <c r="AI60" s="38"/>
      <c r="AJ60" s="13" t="str">
        <f t="shared" si="70"/>
        <v>/rsm:CrossIndustryInvoice/rsm:SupplyChainTradeTransaction/ram:IncludedSupplyChainTradeLineItem/ram:SpecifiedLineTradeSettlement</v>
      </c>
      <c r="AK60" s="13" t="str">
        <f t="shared" si="71"/>
        <v>/ram:ApplicableTradeTax</v>
      </c>
      <c r="AL60" s="14">
        <f>COUNTIFS(R$4:R60,AJ60)</f>
        <v>1</v>
      </c>
      <c r="AM60" s="59"/>
      <c r="AN60" s="174" t="str">
        <f t="shared" si="72"/>
        <v>SCT_LINE_TS</v>
      </c>
      <c r="AO60" s="123" t="str">
        <f t="shared" si="72"/>
        <v>BG-30</v>
      </c>
      <c r="AP60" s="294" t="str">
        <f t="shared" si="73"/>
        <v>BG-30</v>
      </c>
      <c r="AQ60" s="124">
        <f t="shared" si="74"/>
        <v>4</v>
      </c>
      <c r="AR60" s="124" t="str">
        <f t="shared" si="75"/>
        <v>1..1</v>
      </c>
      <c r="AS60" s="125" t="s">
        <v>1197</v>
      </c>
      <c r="AT60" s="125" t="s">
        <v>1198</v>
      </c>
      <c r="AU60" s="126"/>
      <c r="AV60" s="126"/>
      <c r="AW60" s="126" t="s">
        <v>35</v>
      </c>
      <c r="AX60" s="125"/>
      <c r="AY60" s="124" t="str">
        <f t="shared" si="76"/>
        <v>1..1</v>
      </c>
      <c r="AZ60" s="124" t="str">
        <f t="shared" si="76"/>
        <v>1..n</v>
      </c>
      <c r="BA60" s="127" t="str">
        <f t="shared" si="76"/>
        <v>/rsm:CrossIndustryInvoice
/rsm:SupplyChainTradeTransaction
/ram:IncludedSupplyChainTradeLineItem
/ram:SpecifiedLineTradeSettlement
/ram:ApplicableTradeTax</v>
      </c>
      <c r="BB60" s="128" t="str">
        <f t="shared" si="76"/>
        <v>/rsm:CrossIndustryInvoice/rsm:SupplyChainTradeTransaction/ram:IncludedSupplyChainTradeLineItem/ram:SpecifiedLineTradeSettlement/ram:ApplicableTradeTax</v>
      </c>
      <c r="BC60" s="124" t="str">
        <f t="shared" si="77"/>
        <v/>
      </c>
      <c r="BD60" s="129" t="str">
        <f t="shared" si="77"/>
        <v>G</v>
      </c>
      <c r="BE60" s="124" t="str">
        <f t="shared" si="77"/>
        <v>0..n</v>
      </c>
      <c r="BF60" s="124" t="str">
        <f t="shared" si="77"/>
        <v>CAR-3</v>
      </c>
      <c r="BG60" s="675" t="str">
        <f t="shared" si="77"/>
        <v/>
      </c>
      <c r="BH60" s="7"/>
      <c r="BI60" s="646" t="str">
        <f t="shared" si="78"/>
        <v>-</v>
      </c>
      <c r="BJ60" s="129" t="str">
        <f t="shared" si="78"/>
        <v>-</v>
      </c>
      <c r="BK60" s="129" t="str">
        <f t="shared" si="78"/>
        <v>X</v>
      </c>
      <c r="BL60" s="129" t="str">
        <f t="shared" si="78"/>
        <v>X</v>
      </c>
      <c r="BM60" s="129" t="str">
        <f t="shared" si="78"/>
        <v>X</v>
      </c>
      <c r="BN60" s="129" t="str">
        <f t="shared" si="78"/>
        <v>X</v>
      </c>
      <c r="BO60" s="647" t="str">
        <f t="shared" si="78"/>
        <v>X</v>
      </c>
      <c r="BP60" s="7"/>
      <c r="BQ60" s="129" t="str">
        <f t="shared" si="79"/>
        <v>BASIC</v>
      </c>
      <c r="BR60" s="129" t="str">
        <f t="shared" si="79"/>
        <v>BASIC</v>
      </c>
      <c r="BS60" s="15"/>
      <c r="BT60" s="57" t="s">
        <v>18642</v>
      </c>
    </row>
    <row r="61" spans="1:72" s="11" customFormat="1" ht="105" x14ac:dyDescent="0.2">
      <c r="A61" s="45" t="str">
        <f t="shared" si="64"/>
        <v>NO</v>
      </c>
      <c r="B61" s="45"/>
      <c r="C61" s="45"/>
      <c r="D61" s="174" t="s">
        <v>1187</v>
      </c>
      <c r="E61" s="119" t="s">
        <v>1203</v>
      </c>
      <c r="F61" s="293"/>
      <c r="G61" s="66">
        <f t="shared" si="65"/>
        <v>5</v>
      </c>
      <c r="H61" s="66" t="s">
        <v>32</v>
      </c>
      <c r="I61" s="97" t="s">
        <v>17212</v>
      </c>
      <c r="J61" s="64" t="s">
        <v>814</v>
      </c>
      <c r="K61" s="65" t="s">
        <v>17211</v>
      </c>
      <c r="L61" s="65"/>
      <c r="M61" s="65" t="s">
        <v>805</v>
      </c>
      <c r="N61" s="64" t="s">
        <v>17064</v>
      </c>
      <c r="O61" s="66" t="s">
        <v>32</v>
      </c>
      <c r="P61" s="66" t="str">
        <f t="shared" si="66"/>
        <v>1..1</v>
      </c>
      <c r="Q61" s="2" t="s">
        <v>1205</v>
      </c>
      <c r="R61" s="75" t="s">
        <v>1206</v>
      </c>
      <c r="S61" s="66" t="s">
        <v>35</v>
      </c>
      <c r="T61" s="68" t="str">
        <f t="shared" si="67"/>
        <v/>
      </c>
      <c r="U61" s="66" t="s">
        <v>42</v>
      </c>
      <c r="V61" s="66" t="s">
        <v>35</v>
      </c>
      <c r="W61" s="249" t="s">
        <v>805</v>
      </c>
      <c r="X61" s="38"/>
      <c r="Y61" s="636" t="str">
        <f t="shared" si="68"/>
        <v>-</v>
      </c>
      <c r="Z61" s="68" t="str">
        <f t="shared" si="69"/>
        <v>-</v>
      </c>
      <c r="AA61" s="68" t="str">
        <f t="shared" si="69"/>
        <v>X</v>
      </c>
      <c r="AB61" s="68" t="str">
        <f t="shared" si="69"/>
        <v>X</v>
      </c>
      <c r="AC61" s="68" t="str">
        <f t="shared" si="69"/>
        <v>X</v>
      </c>
      <c r="AD61" s="68" t="str">
        <f t="shared" si="69"/>
        <v>X</v>
      </c>
      <c r="AE61" s="637" t="str">
        <f t="shared" si="69"/>
        <v>X</v>
      </c>
      <c r="AF61" s="38"/>
      <c r="AG61" s="68" t="s">
        <v>244</v>
      </c>
      <c r="AH61" s="68" t="s">
        <v>244</v>
      </c>
      <c r="AI61" s="38"/>
      <c r="AJ61" s="13" t="str">
        <f t="shared" si="70"/>
        <v>/rsm:CrossIndustryInvoice/rsm:SupplyChainTradeTransaction/ram:IncludedSupplyChainTradeLineItem/ram:SpecifiedLineTradeSettlement/ram:ApplicableTradeTax</v>
      </c>
      <c r="AK61" s="13" t="str">
        <f t="shared" si="71"/>
        <v>/ram:TypeCode</v>
      </c>
      <c r="AL61" s="14">
        <f>COUNTIFS(R$4:R61,AJ61)</f>
        <v>1</v>
      </c>
      <c r="AM61" s="59"/>
      <c r="AN61" s="174" t="str">
        <f t="shared" si="72"/>
        <v>SCT_LINE_TS</v>
      </c>
      <c r="AO61" s="119" t="str">
        <f t="shared" si="72"/>
        <v>BT-151-0</v>
      </c>
      <c r="AP61" s="293" t="str">
        <f t="shared" si="73"/>
        <v/>
      </c>
      <c r="AQ61" s="66">
        <f t="shared" si="74"/>
        <v>5</v>
      </c>
      <c r="AR61" s="66" t="str">
        <f t="shared" si="75"/>
        <v>1..1</v>
      </c>
      <c r="AS61" s="97" t="s">
        <v>18245</v>
      </c>
      <c r="AT61" s="64" t="s">
        <v>814</v>
      </c>
      <c r="AU61" s="65" t="s">
        <v>18246</v>
      </c>
      <c r="AV61" s="65"/>
      <c r="AW61" s="65" t="s">
        <v>1208</v>
      </c>
      <c r="AX61" s="64"/>
      <c r="AY61" s="66" t="str">
        <f t="shared" si="76"/>
        <v>1..1</v>
      </c>
      <c r="AZ61" s="66" t="str">
        <f t="shared" si="76"/>
        <v>1..1</v>
      </c>
      <c r="BA61" s="2" t="str">
        <f t="shared" si="76"/>
        <v>/rsm:CrossIndustryInvoice
/rsm:SupplyChainTradeTransaction
/ram:IncludedSupplyChainTradeLineItem
/ram:SpecifiedLineTradeSettlement
/ram:ApplicableTradeTax
/ram:TypeCode</v>
      </c>
      <c r="BB61" s="75" t="str">
        <f t="shared" si="76"/>
        <v>/rsm:CrossIndustryInvoice/rsm:SupplyChainTradeTransaction/ram:IncludedSupplyChainTradeLineItem/ram:SpecifiedLineTradeSettlement/ram:ApplicableTradeTax/ram:TypeCode</v>
      </c>
      <c r="BC61" s="66" t="str">
        <f t="shared" si="77"/>
        <v/>
      </c>
      <c r="BD61" s="68" t="str">
        <f t="shared" si="77"/>
        <v/>
      </c>
      <c r="BE61" s="66" t="str">
        <f t="shared" si="77"/>
        <v>0..1</v>
      </c>
      <c r="BF61" s="66" t="str">
        <f t="shared" si="77"/>
        <v/>
      </c>
      <c r="BG61" s="249" t="str">
        <f t="shared" si="77"/>
        <v>Fixed value "VAT"</v>
      </c>
      <c r="BH61" s="7"/>
      <c r="BI61" s="636" t="str">
        <f t="shared" si="78"/>
        <v>-</v>
      </c>
      <c r="BJ61" s="68" t="str">
        <f t="shared" si="78"/>
        <v>-</v>
      </c>
      <c r="BK61" s="68" t="str">
        <f t="shared" si="78"/>
        <v>X</v>
      </c>
      <c r="BL61" s="68" t="str">
        <f t="shared" si="78"/>
        <v>X</v>
      </c>
      <c r="BM61" s="68" t="str">
        <f t="shared" si="78"/>
        <v>X</v>
      </c>
      <c r="BN61" s="68" t="str">
        <f t="shared" si="78"/>
        <v>X</v>
      </c>
      <c r="BO61" s="637" t="str">
        <f t="shared" si="78"/>
        <v>X</v>
      </c>
      <c r="BP61" s="7"/>
      <c r="BQ61" s="68" t="str">
        <f t="shared" si="79"/>
        <v>BASIC</v>
      </c>
      <c r="BR61" s="68" t="str">
        <f t="shared" si="79"/>
        <v>BASIC</v>
      </c>
      <c r="BS61" s="15"/>
      <c r="BT61" s="57" t="s">
        <v>18642</v>
      </c>
    </row>
    <row r="62" spans="1:72" s="11" customFormat="1" ht="240" x14ac:dyDescent="0.2">
      <c r="A62" s="45" t="str">
        <f t="shared" si="64"/>
        <v>YES</v>
      </c>
      <c r="B62" s="45"/>
      <c r="C62" s="45"/>
      <c r="D62" s="174" t="s">
        <v>1187</v>
      </c>
      <c r="E62" s="119" t="s">
        <v>1214</v>
      </c>
      <c r="F62" s="293" t="s">
        <v>1214</v>
      </c>
      <c r="G62" s="66">
        <f t="shared" si="65"/>
        <v>5</v>
      </c>
      <c r="H62" s="66" t="s">
        <v>32</v>
      </c>
      <c r="I62" s="64" t="s">
        <v>1215</v>
      </c>
      <c r="J62" s="64" t="s">
        <v>814</v>
      </c>
      <c r="K62" s="65" t="s">
        <v>815</v>
      </c>
      <c r="L62" s="65" t="s">
        <v>816</v>
      </c>
      <c r="M62" s="65" t="s">
        <v>1216</v>
      </c>
      <c r="N62" s="64" t="s">
        <v>128</v>
      </c>
      <c r="O62" s="66" t="s">
        <v>32</v>
      </c>
      <c r="P62" s="66" t="str">
        <f t="shared" si="66"/>
        <v>1..1</v>
      </c>
      <c r="Q62" s="2" t="s">
        <v>1217</v>
      </c>
      <c r="R62" s="75" t="s">
        <v>1218</v>
      </c>
      <c r="S62" s="66" t="s">
        <v>131</v>
      </c>
      <c r="T62" s="68" t="str">
        <f t="shared" si="67"/>
        <v>E</v>
      </c>
      <c r="U62" s="66" t="s">
        <v>42</v>
      </c>
      <c r="V62" s="66" t="s">
        <v>132</v>
      </c>
      <c r="W62" s="249" t="s">
        <v>35</v>
      </c>
      <c r="X62" s="38"/>
      <c r="Y62" s="636" t="str">
        <f t="shared" si="68"/>
        <v>-</v>
      </c>
      <c r="Z62" s="68" t="str">
        <f t="shared" si="69"/>
        <v>-</v>
      </c>
      <c r="AA62" s="68" t="str">
        <f t="shared" si="69"/>
        <v>X</v>
      </c>
      <c r="AB62" s="68" t="str">
        <f t="shared" si="69"/>
        <v>X</v>
      </c>
      <c r="AC62" s="68" t="str">
        <f t="shared" si="69"/>
        <v>X</v>
      </c>
      <c r="AD62" s="68" t="str">
        <f t="shared" si="69"/>
        <v>X</v>
      </c>
      <c r="AE62" s="637" t="str">
        <f t="shared" si="69"/>
        <v>X</v>
      </c>
      <c r="AF62" s="38"/>
      <c r="AG62" s="68" t="s">
        <v>244</v>
      </c>
      <c r="AH62" s="68" t="s">
        <v>244</v>
      </c>
      <c r="AI62" s="38"/>
      <c r="AJ62" s="13" t="str">
        <f t="shared" si="70"/>
        <v>/rsm:CrossIndustryInvoice/rsm:SupplyChainTradeTransaction/ram:IncludedSupplyChainTradeLineItem/ram:SpecifiedLineTradeSettlement/ram:ApplicableTradeTax</v>
      </c>
      <c r="AK62" s="13" t="str">
        <f t="shared" si="71"/>
        <v>/ram:CategoryCode</v>
      </c>
      <c r="AL62" s="14">
        <f>COUNTIFS(R$4:R62,AJ62)</f>
        <v>1</v>
      </c>
      <c r="AM62" s="59"/>
      <c r="AN62" s="174" t="str">
        <f t="shared" si="72"/>
        <v>SCT_LINE_TS</v>
      </c>
      <c r="AO62" s="119" t="str">
        <f t="shared" si="72"/>
        <v>BT-151</v>
      </c>
      <c r="AP62" s="293" t="str">
        <f t="shared" si="73"/>
        <v>BT-151</v>
      </c>
      <c r="AQ62" s="66">
        <f t="shared" si="74"/>
        <v>5</v>
      </c>
      <c r="AR62" s="66" t="str">
        <f t="shared" si="75"/>
        <v>1..1</v>
      </c>
      <c r="AS62" s="64" t="s">
        <v>1219</v>
      </c>
      <c r="AT62" s="64" t="s">
        <v>1220</v>
      </c>
      <c r="AU62" s="65" t="s">
        <v>1221</v>
      </c>
      <c r="AV62" s="65" t="s">
        <v>1222</v>
      </c>
      <c r="AW62" s="65" t="s">
        <v>1223</v>
      </c>
      <c r="AX62" s="64" t="s">
        <v>128</v>
      </c>
      <c r="AY62" s="66" t="str">
        <f t="shared" si="76"/>
        <v>1..1</v>
      </c>
      <c r="AZ62" s="66" t="str">
        <f t="shared" si="76"/>
        <v>1..1</v>
      </c>
      <c r="BA62" s="2" t="str">
        <f t="shared" si="76"/>
        <v>/rsm:CrossIndustryInvoice
/rsm:SupplyChainTradeTransaction
/ram:IncludedSupplyChainTradeLineItem
/ram:SpecifiedLineTradeSettlement
/ram:ApplicableTradeTax
/ram:CategoryCode</v>
      </c>
      <c r="BB62" s="75" t="str">
        <f t="shared" si="76"/>
        <v>/rsm:CrossIndustryInvoice/rsm:SupplyChainTradeTransaction/ram:IncludedSupplyChainTradeLineItem/ram:SpecifiedLineTradeSettlement/ram:ApplicableTradeTax/ram:CategoryCode</v>
      </c>
      <c r="BC62" s="66" t="str">
        <f t="shared" si="77"/>
        <v>C</v>
      </c>
      <c r="BD62" s="68" t="str">
        <f t="shared" si="77"/>
        <v>E</v>
      </c>
      <c r="BE62" s="66" t="str">
        <f t="shared" si="77"/>
        <v>0..1</v>
      </c>
      <c r="BF62" s="66" t="str">
        <f t="shared" si="77"/>
        <v>CAR-2</v>
      </c>
      <c r="BG62" s="249" t="str">
        <f t="shared" si="77"/>
        <v/>
      </c>
      <c r="BH62" s="7"/>
      <c r="BI62" s="636" t="str">
        <f t="shared" si="78"/>
        <v>-</v>
      </c>
      <c r="BJ62" s="68" t="str">
        <f t="shared" si="78"/>
        <v>-</v>
      </c>
      <c r="BK62" s="68" t="str">
        <f t="shared" si="78"/>
        <v>X</v>
      </c>
      <c r="BL62" s="68" t="str">
        <f t="shared" si="78"/>
        <v>X</v>
      </c>
      <c r="BM62" s="68" t="str">
        <f t="shared" si="78"/>
        <v>X</v>
      </c>
      <c r="BN62" s="68" t="str">
        <f t="shared" si="78"/>
        <v>X</v>
      </c>
      <c r="BO62" s="637" t="str">
        <f t="shared" si="78"/>
        <v>X</v>
      </c>
      <c r="BP62" s="7"/>
      <c r="BQ62" s="68" t="str">
        <f t="shared" si="79"/>
        <v>BASIC</v>
      </c>
      <c r="BR62" s="68" t="str">
        <f t="shared" si="79"/>
        <v>BASIC</v>
      </c>
      <c r="BS62" s="15"/>
      <c r="BT62" s="57" t="s">
        <v>18642</v>
      </c>
    </row>
    <row r="63" spans="1:72" s="11" customFormat="1" ht="105" x14ac:dyDescent="0.2">
      <c r="A63" s="45" t="str">
        <f t="shared" si="64"/>
        <v>YES</v>
      </c>
      <c r="B63" s="45"/>
      <c r="C63" s="45"/>
      <c r="D63" s="174" t="s">
        <v>1187</v>
      </c>
      <c r="E63" s="119" t="s">
        <v>1228</v>
      </c>
      <c r="F63" s="293" t="s">
        <v>1228</v>
      </c>
      <c r="G63" s="66">
        <f t="shared" si="65"/>
        <v>5</v>
      </c>
      <c r="H63" s="66" t="s">
        <v>42</v>
      </c>
      <c r="I63" s="64" t="s">
        <v>1229</v>
      </c>
      <c r="J63" s="64" t="s">
        <v>825</v>
      </c>
      <c r="K63" s="65"/>
      <c r="L63" s="65" t="s">
        <v>17213</v>
      </c>
      <c r="M63" s="65" t="s">
        <v>35</v>
      </c>
      <c r="N63" s="64" t="s">
        <v>1230</v>
      </c>
      <c r="O63" s="66" t="s">
        <v>42</v>
      </c>
      <c r="P63" s="66" t="str">
        <f t="shared" si="66"/>
        <v>0..1</v>
      </c>
      <c r="Q63" s="2" t="s">
        <v>1231</v>
      </c>
      <c r="R63" s="75" t="s">
        <v>1232</v>
      </c>
      <c r="S63" s="66" t="s">
        <v>722</v>
      </c>
      <c r="T63" s="68" t="str">
        <f t="shared" si="67"/>
        <v>E</v>
      </c>
      <c r="U63" s="66" t="s">
        <v>42</v>
      </c>
      <c r="V63" s="66" t="s">
        <v>35</v>
      </c>
      <c r="W63" s="249" t="s">
        <v>35</v>
      </c>
      <c r="X63" s="38"/>
      <c r="Y63" s="636" t="str">
        <f t="shared" si="68"/>
        <v>-</v>
      </c>
      <c r="Z63" s="68" t="str">
        <f t="shared" si="69"/>
        <v>-</v>
      </c>
      <c r="AA63" s="68" t="str">
        <f t="shared" si="69"/>
        <v>X</v>
      </c>
      <c r="AB63" s="68" t="str">
        <f t="shared" si="69"/>
        <v>X</v>
      </c>
      <c r="AC63" s="68" t="str">
        <f t="shared" si="69"/>
        <v>X</v>
      </c>
      <c r="AD63" s="68" t="str">
        <f t="shared" si="69"/>
        <v>X</v>
      </c>
      <c r="AE63" s="637" t="str">
        <f t="shared" si="69"/>
        <v>X</v>
      </c>
      <c r="AF63" s="38"/>
      <c r="AG63" s="68" t="s">
        <v>244</v>
      </c>
      <c r="AH63" s="68" t="s">
        <v>244</v>
      </c>
      <c r="AI63" s="38"/>
      <c r="AJ63" s="13" t="str">
        <f t="shared" si="70"/>
        <v>/rsm:CrossIndustryInvoice/rsm:SupplyChainTradeTransaction/ram:IncludedSupplyChainTradeLineItem/ram:SpecifiedLineTradeSettlement/ram:ApplicableTradeTax</v>
      </c>
      <c r="AK63" s="13" t="str">
        <f t="shared" si="71"/>
        <v>/ram:RateApplicablePercent</v>
      </c>
      <c r="AL63" s="14">
        <f>COUNTIFS(R$4:R63,AJ63)</f>
        <v>1</v>
      </c>
      <c r="AM63" s="59"/>
      <c r="AN63" s="174" t="str">
        <f t="shared" si="72"/>
        <v>SCT_LINE_TS</v>
      </c>
      <c r="AO63" s="119" t="str">
        <f t="shared" si="72"/>
        <v>BT-152</v>
      </c>
      <c r="AP63" s="293" t="str">
        <f t="shared" si="73"/>
        <v>BT-152</v>
      </c>
      <c r="AQ63" s="66">
        <f t="shared" si="74"/>
        <v>5</v>
      </c>
      <c r="AR63" s="66" t="str">
        <f t="shared" si="75"/>
        <v>0..1</v>
      </c>
      <c r="AS63" s="64" t="s">
        <v>1233</v>
      </c>
      <c r="AT63" s="64" t="s">
        <v>1234</v>
      </c>
      <c r="AU63" s="65" t="s">
        <v>1235</v>
      </c>
      <c r="AV63" s="65" t="s">
        <v>1236</v>
      </c>
      <c r="AW63" s="65" t="s">
        <v>35</v>
      </c>
      <c r="AX63" s="64" t="s">
        <v>1237</v>
      </c>
      <c r="AY63" s="66" t="str">
        <f t="shared" si="76"/>
        <v>0..1</v>
      </c>
      <c r="AZ63" s="66" t="str">
        <f t="shared" si="76"/>
        <v>0..1</v>
      </c>
      <c r="BA63" s="2" t="str">
        <f t="shared" si="76"/>
        <v>/rsm:CrossIndustryInvoice
/rsm:SupplyChainTradeTransaction
/ram:IncludedSupplyChainTradeLineItem
/ram:SpecifiedLineTradeSettlement
/ram:ApplicableTradeTax
/ram:RateApplicablePercent</v>
      </c>
      <c r="BB63" s="75" t="str">
        <f t="shared" si="76"/>
        <v>/rsm:CrossIndustryInvoice/rsm:SupplyChainTradeTransaction/ram:IncludedSupplyChainTradeLineItem/ram:SpecifiedLineTradeSettlement/ram:ApplicableTradeTax/ram:RateApplicablePercent</v>
      </c>
      <c r="BC63" s="66" t="str">
        <f t="shared" si="77"/>
        <v>P</v>
      </c>
      <c r="BD63" s="68" t="str">
        <f t="shared" si="77"/>
        <v>E</v>
      </c>
      <c r="BE63" s="66" t="str">
        <f t="shared" si="77"/>
        <v>0..1</v>
      </c>
      <c r="BF63" s="66" t="str">
        <f t="shared" si="77"/>
        <v/>
      </c>
      <c r="BG63" s="249" t="str">
        <f t="shared" si="77"/>
        <v/>
      </c>
      <c r="BH63" s="7"/>
      <c r="BI63" s="636" t="str">
        <f t="shared" si="78"/>
        <v>-</v>
      </c>
      <c r="BJ63" s="68" t="str">
        <f t="shared" si="78"/>
        <v>-</v>
      </c>
      <c r="BK63" s="68" t="str">
        <f t="shared" si="78"/>
        <v>X</v>
      </c>
      <c r="BL63" s="68" t="str">
        <f t="shared" si="78"/>
        <v>X</v>
      </c>
      <c r="BM63" s="68" t="str">
        <f t="shared" si="78"/>
        <v>X</v>
      </c>
      <c r="BN63" s="68" t="str">
        <f t="shared" si="78"/>
        <v>X</v>
      </c>
      <c r="BO63" s="637" t="str">
        <f t="shared" si="78"/>
        <v>X</v>
      </c>
      <c r="BP63" s="7"/>
      <c r="BQ63" s="68" t="str">
        <f t="shared" si="79"/>
        <v>BASIC</v>
      </c>
      <c r="BR63" s="68" t="str">
        <f t="shared" si="79"/>
        <v>BASIC</v>
      </c>
      <c r="BS63" s="15"/>
      <c r="BT63" s="57" t="s">
        <v>18642</v>
      </c>
    </row>
    <row r="64" spans="1:72" s="11" customFormat="1" ht="96" x14ac:dyDescent="0.2">
      <c r="A64" s="45" t="str">
        <f t="shared" si="64"/>
        <v>NO</v>
      </c>
      <c r="B64" s="45"/>
      <c r="C64" s="45"/>
      <c r="D64" s="174" t="s">
        <v>1187</v>
      </c>
      <c r="E64" s="123" t="s">
        <v>1238</v>
      </c>
      <c r="F64" s="294" t="s">
        <v>1238</v>
      </c>
      <c r="G64" s="124">
        <f t="shared" si="65"/>
        <v>4</v>
      </c>
      <c r="H64" s="124" t="s">
        <v>42</v>
      </c>
      <c r="I64" s="125" t="s">
        <v>1239</v>
      </c>
      <c r="J64" s="125" t="s">
        <v>17214</v>
      </c>
      <c r="K64" s="126" t="s">
        <v>1241</v>
      </c>
      <c r="L64" s="126"/>
      <c r="M64" s="126" t="s">
        <v>35</v>
      </c>
      <c r="N64" s="125"/>
      <c r="O64" s="124" t="s">
        <v>42</v>
      </c>
      <c r="P64" s="124" t="str">
        <f t="shared" si="66"/>
        <v>0..1</v>
      </c>
      <c r="Q64" s="127" t="s">
        <v>1242</v>
      </c>
      <c r="R64" s="128" t="s">
        <v>1243</v>
      </c>
      <c r="S64" s="124" t="s">
        <v>35</v>
      </c>
      <c r="T64" s="129" t="str">
        <f t="shared" si="67"/>
        <v>G</v>
      </c>
      <c r="U64" s="124" t="s">
        <v>42</v>
      </c>
      <c r="V64" s="124" t="s">
        <v>35</v>
      </c>
      <c r="W64" s="675" t="s">
        <v>35</v>
      </c>
      <c r="X64" s="38"/>
      <c r="Y64" s="646" t="str">
        <f t="shared" ref="Y64:Y106" si="80">IF(AH64=Y$4,"X","-")</f>
        <v>-</v>
      </c>
      <c r="Z64" s="129" t="str">
        <f t="shared" ref="Z64:AE79" si="81">IF(Y64="X","X",IF($AH64=Z$4,"X","-"))</f>
        <v>-</v>
      </c>
      <c r="AA64" s="129" t="str">
        <f t="shared" si="81"/>
        <v>X</v>
      </c>
      <c r="AB64" s="129" t="str">
        <f t="shared" si="81"/>
        <v>X</v>
      </c>
      <c r="AC64" s="129" t="str">
        <f t="shared" si="81"/>
        <v>X</v>
      </c>
      <c r="AD64" s="129" t="str">
        <f t="shared" si="81"/>
        <v>X</v>
      </c>
      <c r="AE64" s="647" t="str">
        <f t="shared" si="81"/>
        <v>X</v>
      </c>
      <c r="AF64" s="38"/>
      <c r="AG64" s="129" t="s">
        <v>244</v>
      </c>
      <c r="AH64" s="129" t="s">
        <v>244</v>
      </c>
      <c r="AI64" s="38"/>
      <c r="AJ64" s="13" t="str">
        <f t="shared" ref="AJ64:AJ106" si="82">IF(ISERROR(FIND("/",R64)),R64,LEFT(R64,FIND(CHAR(1),SUBSTITUTE(R64,"/",CHAR(1),LEN(R64)-LEN(SUBSTITUTE(R64,"/",""))))-1))</f>
        <v>/rsm:CrossIndustryInvoice/rsm:SupplyChainTradeTransaction/ram:IncludedSupplyChainTradeLineItem/ram:SpecifiedLineTradeSettlement</v>
      </c>
      <c r="AK64" s="13" t="str">
        <f t="shared" ref="AK64:AK106" si="83">IF(ISERROR(FIND("/",R64)),R64,MID(R64, FIND(CHAR(1),SUBSTITUTE(R64,"/",CHAR(1), LEN(R64)-LEN(SUBSTITUTE(R64,"/","")))), LEN(R64)))</f>
        <v>/ram:BillingSpecifiedPeriod</v>
      </c>
      <c r="AL64" s="14">
        <f>COUNTIFS(R$4:R64,AJ64)</f>
        <v>1</v>
      </c>
      <c r="AM64" s="59"/>
      <c r="AN64" s="174" t="str">
        <f t="shared" si="72"/>
        <v>SCT_LINE_TS</v>
      </c>
      <c r="AO64" s="123" t="str">
        <f t="shared" si="72"/>
        <v>BG-26</v>
      </c>
      <c r="AP64" s="294" t="str">
        <f t="shared" si="73"/>
        <v>BG-26</v>
      </c>
      <c r="AQ64" s="124">
        <f t="shared" si="74"/>
        <v>4</v>
      </c>
      <c r="AR64" s="124" t="str">
        <f t="shared" ref="AR64:AR106" si="84">H64</f>
        <v>0..1</v>
      </c>
      <c r="AS64" s="125" t="s">
        <v>1244</v>
      </c>
      <c r="AT64" s="125" t="s">
        <v>1245</v>
      </c>
      <c r="AU64" s="126" t="s">
        <v>1246</v>
      </c>
      <c r="AV64" s="126"/>
      <c r="AW64" s="126" t="s">
        <v>35</v>
      </c>
      <c r="AX64" s="125"/>
      <c r="AY64" s="124" t="str">
        <f t="shared" ref="AY64:BB88" si="85">O64</f>
        <v>0..1</v>
      </c>
      <c r="AZ64" s="124" t="str">
        <f t="shared" si="85"/>
        <v>0..1</v>
      </c>
      <c r="BA64" s="127" t="str">
        <f t="shared" si="85"/>
        <v>/rsm:CrossIndustryInvoice
/rsm:SupplyChainTradeTransaction
/ram:IncludedSupplyChainTradeLineItem
/ram:SpecifiedLineTradeSettlement
/ram:BillingSpecifiedPeriod</v>
      </c>
      <c r="BB64" s="128" t="str">
        <f t="shared" si="85"/>
        <v>/rsm:CrossIndustryInvoice/rsm:SupplyChainTradeTransaction/ram:IncludedSupplyChainTradeLineItem/ram:SpecifiedLineTradeSettlement/ram:BillingSpecifiedPeriod</v>
      </c>
      <c r="BC64" s="124" t="str">
        <f t="shared" ref="BC64:BG101" si="86">IF(S64="","",S64)</f>
        <v/>
      </c>
      <c r="BD64" s="129" t="str">
        <f t="shared" si="86"/>
        <v>G</v>
      </c>
      <c r="BE64" s="124" t="str">
        <f t="shared" si="86"/>
        <v>0..1</v>
      </c>
      <c r="BF64" s="124" t="str">
        <f t="shared" si="86"/>
        <v/>
      </c>
      <c r="BG64" s="675" t="str">
        <f t="shared" si="86"/>
        <v/>
      </c>
      <c r="BH64" s="7"/>
      <c r="BI64" s="646" t="str">
        <f t="shared" si="78"/>
        <v>-</v>
      </c>
      <c r="BJ64" s="129" t="str">
        <f t="shared" si="78"/>
        <v>-</v>
      </c>
      <c r="BK64" s="129" t="str">
        <f t="shared" si="78"/>
        <v>X</v>
      </c>
      <c r="BL64" s="129" t="str">
        <f t="shared" si="78"/>
        <v>X</v>
      </c>
      <c r="BM64" s="129" t="str">
        <f t="shared" si="78"/>
        <v>X</v>
      </c>
      <c r="BN64" s="129" t="str">
        <f t="shared" si="78"/>
        <v>X</v>
      </c>
      <c r="BO64" s="647" t="str">
        <f t="shared" si="78"/>
        <v>X</v>
      </c>
      <c r="BP64" s="7"/>
      <c r="BQ64" s="129" t="str">
        <f t="shared" si="79"/>
        <v>BASIC</v>
      </c>
      <c r="BR64" s="129" t="str">
        <f t="shared" si="79"/>
        <v>BASIC</v>
      </c>
      <c r="BS64" s="15"/>
      <c r="BT64" s="57" t="s">
        <v>18642</v>
      </c>
    </row>
    <row r="65" spans="1:72" s="11" customFormat="1" ht="105" x14ac:dyDescent="0.2">
      <c r="A65" s="45" t="str">
        <f t="shared" ref="A65:A106" si="87">IF(OR(T65="E",T65="A"),"YES","NO")</f>
        <v>NO</v>
      </c>
      <c r="B65" s="45"/>
      <c r="C65" s="45"/>
      <c r="D65" s="174" t="s">
        <v>1187</v>
      </c>
      <c r="E65" s="119" t="s">
        <v>1247</v>
      </c>
      <c r="F65" s="293"/>
      <c r="G65" s="73">
        <f t="shared" si="65"/>
        <v>5</v>
      </c>
      <c r="H65" s="73" t="s">
        <v>42</v>
      </c>
      <c r="I65" s="74" t="s">
        <v>1248</v>
      </c>
      <c r="J65" s="64"/>
      <c r="K65" s="65"/>
      <c r="L65" s="65"/>
      <c r="M65" s="65"/>
      <c r="N65" s="64"/>
      <c r="O65" s="66" t="s">
        <v>42</v>
      </c>
      <c r="P65" s="66" t="str">
        <f t="shared" si="66"/>
        <v>0..1</v>
      </c>
      <c r="Q65" s="2" t="s">
        <v>1249</v>
      </c>
      <c r="R65" s="75" t="s">
        <v>1250</v>
      </c>
      <c r="S65" s="66"/>
      <c r="T65" s="68" t="str">
        <f t="shared" ref="T65:T106" si="88">IF($E65="","",IF(ISERROR(SEARCH("@",$R65)),IF(LEFT($E65,4)="BG-X","EG",IF(LEFT($E65,2)="BG","G",IF(LEFT($E65,4)="BT-X",IF(LEN($E65)-LEN(SUBSTITUTE($E65,"-",))&gt;2,"","E"),IF(LEN($E65)-LEN(SUBSTITUTE($E65,"-",))&gt;1,"","E")))),"A"))</f>
        <v/>
      </c>
      <c r="U65" s="66" t="s">
        <v>42</v>
      </c>
      <c r="V65" s="66"/>
      <c r="W65" s="249"/>
      <c r="X65" s="38"/>
      <c r="Y65" s="636" t="str">
        <f t="shared" si="80"/>
        <v>-</v>
      </c>
      <c r="Z65" s="68" t="str">
        <f t="shared" si="81"/>
        <v>-</v>
      </c>
      <c r="AA65" s="68" t="str">
        <f t="shared" si="81"/>
        <v>X</v>
      </c>
      <c r="AB65" s="68" t="str">
        <f t="shared" si="81"/>
        <v>X</v>
      </c>
      <c r="AC65" s="68" t="str">
        <f t="shared" si="81"/>
        <v>X</v>
      </c>
      <c r="AD65" s="68" t="str">
        <f t="shared" si="81"/>
        <v>X</v>
      </c>
      <c r="AE65" s="637" t="str">
        <f t="shared" si="81"/>
        <v>X</v>
      </c>
      <c r="AF65" s="38"/>
      <c r="AG65" s="68" t="s">
        <v>244</v>
      </c>
      <c r="AH65" s="68" t="s">
        <v>244</v>
      </c>
      <c r="AI65" s="38"/>
      <c r="AJ65" s="13" t="str">
        <f t="shared" si="82"/>
        <v>/rsm:CrossIndustryInvoice/rsm:SupplyChainTradeTransaction/ram:IncludedSupplyChainTradeLineItem/ram:SpecifiedLineTradeSettlement/ram:BillingSpecifiedPeriod</v>
      </c>
      <c r="AK65" s="13" t="str">
        <f t="shared" si="83"/>
        <v>/ram:StartDateTime</v>
      </c>
      <c r="AL65" s="14">
        <f>COUNTIFS(R$4:R65,AJ65)</f>
        <v>1</v>
      </c>
      <c r="AM65" s="59"/>
      <c r="AN65" s="174" t="str">
        <f t="shared" ref="AN65:AO106" si="89">D65</f>
        <v>SCT_LINE_TS</v>
      </c>
      <c r="AO65" s="119" t="str">
        <f t="shared" si="89"/>
        <v>BT-134-00</v>
      </c>
      <c r="AP65" s="293" t="str">
        <f t="shared" ref="AP65:AP106" si="90">IF(F65="","",F65)</f>
        <v/>
      </c>
      <c r="AQ65" s="73">
        <f t="shared" si="74"/>
        <v>5</v>
      </c>
      <c r="AR65" s="73" t="str">
        <f t="shared" si="84"/>
        <v>0..1</v>
      </c>
      <c r="AS65" s="74" t="s">
        <v>1251</v>
      </c>
      <c r="AT65" s="64"/>
      <c r="AU65" s="65"/>
      <c r="AV65" s="65"/>
      <c r="AW65" s="65" t="s">
        <v>35</v>
      </c>
      <c r="AX65" s="64"/>
      <c r="AY65" s="66" t="str">
        <f t="shared" si="85"/>
        <v>0..1</v>
      </c>
      <c r="AZ65" s="66" t="str">
        <f t="shared" si="85"/>
        <v>0..1</v>
      </c>
      <c r="BA65" s="2" t="str">
        <f t="shared" si="85"/>
        <v>/rsm:CrossIndustryInvoice
/rsm:SupplyChainTradeTransaction
/ram:IncludedSupplyChainTradeLineItem
/ram:SpecifiedLineTradeSettlement
/ram:BillingSpecifiedPeriod
/ram:StartDateTime</v>
      </c>
      <c r="BB65" s="75" t="str">
        <f t="shared" si="85"/>
        <v>/rsm:CrossIndustryInvoice/rsm:SupplyChainTradeTransaction/ram:IncludedSupplyChainTradeLineItem/ram:SpecifiedLineTradeSettlement/ram:BillingSpecifiedPeriod/ram:StartDateTime</v>
      </c>
      <c r="BC65" s="66" t="str">
        <f t="shared" si="86"/>
        <v/>
      </c>
      <c r="BD65" s="68" t="str">
        <f t="shared" si="86"/>
        <v/>
      </c>
      <c r="BE65" s="66" t="str">
        <f t="shared" si="86"/>
        <v>0..1</v>
      </c>
      <c r="BF65" s="66" t="str">
        <f t="shared" si="86"/>
        <v/>
      </c>
      <c r="BG65" s="249" t="str">
        <f t="shared" si="86"/>
        <v/>
      </c>
      <c r="BH65" s="7"/>
      <c r="BI65" s="636" t="str">
        <f t="shared" si="78"/>
        <v>-</v>
      </c>
      <c r="BJ65" s="68" t="str">
        <f t="shared" si="78"/>
        <v>-</v>
      </c>
      <c r="BK65" s="68" t="str">
        <f t="shared" si="78"/>
        <v>X</v>
      </c>
      <c r="BL65" s="68" t="str">
        <f t="shared" si="78"/>
        <v>X</v>
      </c>
      <c r="BM65" s="68" t="str">
        <f t="shared" si="78"/>
        <v>X</v>
      </c>
      <c r="BN65" s="68" t="str">
        <f t="shared" si="78"/>
        <v>X</v>
      </c>
      <c r="BO65" s="637" t="str">
        <f t="shared" si="78"/>
        <v>X</v>
      </c>
      <c r="BP65" s="7"/>
      <c r="BQ65" s="68" t="str">
        <f t="shared" si="79"/>
        <v>BASIC</v>
      </c>
      <c r="BR65" s="68" t="str">
        <f t="shared" si="79"/>
        <v>BASIC</v>
      </c>
      <c r="BS65" s="15"/>
      <c r="BT65" s="57" t="s">
        <v>18642</v>
      </c>
    </row>
    <row r="66" spans="1:72" s="11" customFormat="1" ht="120" x14ac:dyDescent="0.2">
      <c r="A66" s="45" t="str">
        <f t="shared" si="87"/>
        <v>YES</v>
      </c>
      <c r="B66" s="45"/>
      <c r="C66" s="45"/>
      <c r="D66" s="174" t="s">
        <v>1187</v>
      </c>
      <c r="E66" s="119" t="s">
        <v>1252</v>
      </c>
      <c r="F66" s="293" t="s">
        <v>1252</v>
      </c>
      <c r="G66" s="66">
        <f t="shared" si="65"/>
        <v>6</v>
      </c>
      <c r="H66" s="66" t="s">
        <v>42</v>
      </c>
      <c r="I66" s="64" t="s">
        <v>1253</v>
      </c>
      <c r="J66" s="64" t="s">
        <v>1254</v>
      </c>
      <c r="K66" s="65" t="s">
        <v>1255</v>
      </c>
      <c r="L66" s="65" t="s">
        <v>1256</v>
      </c>
      <c r="M66" s="65" t="s">
        <v>1257</v>
      </c>
      <c r="N66" s="64" t="s">
        <v>148</v>
      </c>
      <c r="O66" s="66" t="s">
        <v>32</v>
      </c>
      <c r="P66" s="66" t="str">
        <f t="shared" si="66"/>
        <v>1..1</v>
      </c>
      <c r="Q66" s="2" t="s">
        <v>1258</v>
      </c>
      <c r="R66" s="75" t="s">
        <v>1259</v>
      </c>
      <c r="S66" s="66" t="s">
        <v>151</v>
      </c>
      <c r="T66" s="68" t="str">
        <f t="shared" si="88"/>
        <v>E</v>
      </c>
      <c r="U66" s="66" t="s">
        <v>32</v>
      </c>
      <c r="V66" s="66" t="s">
        <v>132</v>
      </c>
      <c r="W66" s="249" t="s">
        <v>152</v>
      </c>
      <c r="X66" s="38"/>
      <c r="Y66" s="636" t="str">
        <f t="shared" si="80"/>
        <v>-</v>
      </c>
      <c r="Z66" s="68" t="str">
        <f t="shared" si="81"/>
        <v>-</v>
      </c>
      <c r="AA66" s="68" t="str">
        <f t="shared" si="81"/>
        <v>X</v>
      </c>
      <c r="AB66" s="68" t="str">
        <f t="shared" si="81"/>
        <v>X</v>
      </c>
      <c r="AC66" s="68" t="str">
        <f t="shared" si="81"/>
        <v>X</v>
      </c>
      <c r="AD66" s="68" t="str">
        <f t="shared" si="81"/>
        <v>X</v>
      </c>
      <c r="AE66" s="637" t="str">
        <f t="shared" si="81"/>
        <v>X</v>
      </c>
      <c r="AF66" s="38"/>
      <c r="AG66" s="68" t="s">
        <v>244</v>
      </c>
      <c r="AH66" s="68" t="s">
        <v>244</v>
      </c>
      <c r="AI66" s="38"/>
      <c r="AJ66" s="13" t="str">
        <f t="shared" si="82"/>
        <v>/rsm:CrossIndustryInvoice/rsm:SupplyChainTradeTransaction/ram:IncludedSupplyChainTradeLineItem/ram:SpecifiedLineTradeSettlement/ram:BillingSpecifiedPeriod/ram:StartDateTime</v>
      </c>
      <c r="AK66" s="13" t="str">
        <f t="shared" si="83"/>
        <v>/udt:DateTimeString</v>
      </c>
      <c r="AL66" s="14">
        <f>COUNTIFS(R$4:R66,AJ66)</f>
        <v>1</v>
      </c>
      <c r="AM66" s="59"/>
      <c r="AN66" s="174" t="str">
        <f t="shared" si="89"/>
        <v>SCT_LINE_TS</v>
      </c>
      <c r="AO66" s="119" t="str">
        <f t="shared" si="89"/>
        <v>BT-134</v>
      </c>
      <c r="AP66" s="293" t="str">
        <f t="shared" si="90"/>
        <v>BT-134</v>
      </c>
      <c r="AQ66" s="66">
        <f t="shared" si="74"/>
        <v>6</v>
      </c>
      <c r="AR66" s="66" t="str">
        <f t="shared" si="84"/>
        <v>0..1</v>
      </c>
      <c r="AS66" s="64" t="s">
        <v>1260</v>
      </c>
      <c r="AT66" s="64" t="s">
        <v>1261</v>
      </c>
      <c r="AU66" s="65" t="s">
        <v>1262</v>
      </c>
      <c r="AV66" s="65" t="s">
        <v>1263</v>
      </c>
      <c r="AW66" s="65" t="s">
        <v>1264</v>
      </c>
      <c r="AX66" s="64" t="s">
        <v>148</v>
      </c>
      <c r="AY66" s="66" t="str">
        <f t="shared" si="85"/>
        <v>1..1</v>
      </c>
      <c r="AZ66" s="66" t="str">
        <f t="shared" si="85"/>
        <v>1..1</v>
      </c>
      <c r="BA66" s="2" t="str">
        <f t="shared" si="85"/>
        <v>/rsm:CrossIndustryInvoice
/rsm:SupplyChainTradeTransaction
/ram:IncludedSupplyChainTradeLineItem
/ram:SpecifiedLineTradeSettlement
/ram:BillingSpecifiedPeriod
/ram:StartDateTime
/udt:DateTimeString</v>
      </c>
      <c r="BB66" s="75" t="str">
        <f t="shared" si="85"/>
        <v>/rsm:CrossIndustryInvoice/rsm:SupplyChainTradeTransaction/ram:IncludedSupplyChainTradeLineItem/ram:SpecifiedLineTradeSettlement/ram:BillingSpecifiedPeriod/ram:StartDateTime/udt:DateTimeString</v>
      </c>
      <c r="BC66" s="66" t="str">
        <f t="shared" si="86"/>
        <v>D</v>
      </c>
      <c r="BD66" s="68" t="str">
        <f t="shared" si="86"/>
        <v>E</v>
      </c>
      <c r="BE66" s="66" t="str">
        <f t="shared" si="86"/>
        <v>1..1</v>
      </c>
      <c r="BF66" s="66" t="str">
        <f t="shared" si="86"/>
        <v>CAR-2</v>
      </c>
      <c r="BG66" s="249" t="str">
        <f t="shared" si="86"/>
        <v>@format="102"</v>
      </c>
      <c r="BH66" s="7"/>
      <c r="BI66" s="636" t="str">
        <f t="shared" si="78"/>
        <v>-</v>
      </c>
      <c r="BJ66" s="68" t="str">
        <f t="shared" si="78"/>
        <v>-</v>
      </c>
      <c r="BK66" s="68" t="str">
        <f t="shared" si="78"/>
        <v>X</v>
      </c>
      <c r="BL66" s="68" t="str">
        <f t="shared" si="78"/>
        <v>X</v>
      </c>
      <c r="BM66" s="68" t="str">
        <f t="shared" si="78"/>
        <v>X</v>
      </c>
      <c r="BN66" s="68" t="str">
        <f t="shared" si="78"/>
        <v>X</v>
      </c>
      <c r="BO66" s="637" t="str">
        <f t="shared" si="78"/>
        <v>X</v>
      </c>
      <c r="BP66" s="7"/>
      <c r="BQ66" s="68" t="str">
        <f t="shared" si="79"/>
        <v>BASIC</v>
      </c>
      <c r="BR66" s="68" t="str">
        <f t="shared" si="79"/>
        <v>BASIC</v>
      </c>
      <c r="BS66" s="15"/>
      <c r="BT66" s="57" t="s">
        <v>18642</v>
      </c>
    </row>
    <row r="67" spans="1:72" s="11" customFormat="1" ht="135" x14ac:dyDescent="0.2">
      <c r="A67" s="45" t="str">
        <f t="shared" si="87"/>
        <v>YES</v>
      </c>
      <c r="B67" s="45"/>
      <c r="C67" s="45"/>
      <c r="D67" s="174" t="s">
        <v>1187</v>
      </c>
      <c r="E67" s="119" t="s">
        <v>1265</v>
      </c>
      <c r="F67" s="293"/>
      <c r="G67" s="66">
        <f t="shared" si="65"/>
        <v>7</v>
      </c>
      <c r="H67" s="66" t="s">
        <v>32</v>
      </c>
      <c r="I67" s="97" t="s">
        <v>229</v>
      </c>
      <c r="J67" s="64" t="s">
        <v>35</v>
      </c>
      <c r="K67" s="65" t="s">
        <v>160</v>
      </c>
      <c r="L67" s="65"/>
      <c r="M67" s="65" t="s">
        <v>160</v>
      </c>
      <c r="N67" s="64" t="s">
        <v>128</v>
      </c>
      <c r="O67" s="66" t="s">
        <v>32</v>
      </c>
      <c r="P67" s="66" t="str">
        <f t="shared" si="66"/>
        <v>1..1</v>
      </c>
      <c r="Q67" s="2" t="s">
        <v>1268</v>
      </c>
      <c r="R67" s="75" t="s">
        <v>1269</v>
      </c>
      <c r="S67" s="66" t="s">
        <v>131</v>
      </c>
      <c r="T67" s="68" t="str">
        <f t="shared" si="88"/>
        <v>A</v>
      </c>
      <c r="U67" s="66" t="s">
        <v>42</v>
      </c>
      <c r="V67" s="66" t="s">
        <v>35</v>
      </c>
      <c r="W67" s="249" t="s">
        <v>160</v>
      </c>
      <c r="X67" s="38"/>
      <c r="Y67" s="636" t="str">
        <f t="shared" si="80"/>
        <v>-</v>
      </c>
      <c r="Z67" s="68" t="str">
        <f t="shared" si="81"/>
        <v>-</v>
      </c>
      <c r="AA67" s="68" t="str">
        <f t="shared" si="81"/>
        <v>X</v>
      </c>
      <c r="AB67" s="68" t="str">
        <f t="shared" si="81"/>
        <v>X</v>
      </c>
      <c r="AC67" s="68" t="str">
        <f t="shared" si="81"/>
        <v>X</v>
      </c>
      <c r="AD67" s="68" t="str">
        <f t="shared" si="81"/>
        <v>X</v>
      </c>
      <c r="AE67" s="637" t="str">
        <f t="shared" si="81"/>
        <v>X</v>
      </c>
      <c r="AF67" s="38"/>
      <c r="AG67" s="68" t="s">
        <v>244</v>
      </c>
      <c r="AH67" s="68" t="s">
        <v>244</v>
      </c>
      <c r="AI67" s="38"/>
      <c r="AJ67" s="13" t="str">
        <f t="shared" si="82"/>
        <v>/rsm:CrossIndustryInvoice/rsm:SupplyChainTradeTransaction/ram:IncludedSupplyChainTradeLineItem/ram:SpecifiedLineTradeSettlement/ram:BillingSpecifiedPeriod/ram:StartDateTime/udt:DateTimeString</v>
      </c>
      <c r="AK67" s="13" t="str">
        <f t="shared" si="83"/>
        <v>/@format</v>
      </c>
      <c r="AL67" s="14">
        <f>COUNTIFS(R$4:R67,AJ67)</f>
        <v>1</v>
      </c>
      <c r="AM67" s="59"/>
      <c r="AN67" s="174" t="str">
        <f t="shared" si="89"/>
        <v>SCT_LINE_TS</v>
      </c>
      <c r="AO67" s="119" t="str">
        <f t="shared" si="89"/>
        <v>BT-134-0</v>
      </c>
      <c r="AP67" s="293" t="str">
        <f t="shared" si="90"/>
        <v/>
      </c>
      <c r="AQ67" s="66">
        <f t="shared" si="74"/>
        <v>7</v>
      </c>
      <c r="AR67" s="66" t="str">
        <f t="shared" si="84"/>
        <v>1..1</v>
      </c>
      <c r="AS67" s="97" t="s">
        <v>229</v>
      </c>
      <c r="AT67" s="64" t="s">
        <v>35</v>
      </c>
      <c r="AU67" s="65" t="s">
        <v>18166</v>
      </c>
      <c r="AV67" s="65"/>
      <c r="AW67" s="65" t="s">
        <v>166</v>
      </c>
      <c r="AX67" s="64" t="s">
        <v>128</v>
      </c>
      <c r="AY67" s="66" t="str">
        <f t="shared" si="85"/>
        <v>1..1</v>
      </c>
      <c r="AZ67" s="66" t="str">
        <f t="shared" si="85"/>
        <v>1..1</v>
      </c>
      <c r="BA67" s="2" t="str">
        <f t="shared" si="85"/>
        <v>/rsm:CrossIndustryInvoice
/rsm:SupplyChainTradeTransaction
/ram:IncludedSupplyChainTradeLineItem
/ram:SpecifiedLineTradeSettlement
/ram:BillingSpecifiedPeriod
/ram:StartDateTime
/udt:DateTimeString
/@format</v>
      </c>
      <c r="BB67" s="75" t="str">
        <f t="shared" si="85"/>
        <v>/rsm:CrossIndustryInvoice/rsm:SupplyChainTradeTransaction/ram:IncludedSupplyChainTradeLineItem/ram:SpecifiedLineTradeSettlement/ram:BillingSpecifiedPeriod/ram:StartDateTime/udt:DateTimeString/@format</v>
      </c>
      <c r="BC67" s="66" t="str">
        <f t="shared" si="86"/>
        <v>C</v>
      </c>
      <c r="BD67" s="68" t="str">
        <f t="shared" si="86"/>
        <v>A</v>
      </c>
      <c r="BE67" s="66" t="str">
        <f t="shared" si="86"/>
        <v>0..1</v>
      </c>
      <c r="BF67" s="66" t="str">
        <f t="shared" si="86"/>
        <v/>
      </c>
      <c r="BG67" s="249" t="str">
        <f t="shared" si="86"/>
        <v>Only value "102"</v>
      </c>
      <c r="BH67" s="7"/>
      <c r="BI67" s="636" t="str">
        <f t="shared" si="78"/>
        <v>-</v>
      </c>
      <c r="BJ67" s="68" t="str">
        <f t="shared" si="78"/>
        <v>-</v>
      </c>
      <c r="BK67" s="68" t="str">
        <f t="shared" si="78"/>
        <v>X</v>
      </c>
      <c r="BL67" s="68" t="str">
        <f t="shared" si="78"/>
        <v>X</v>
      </c>
      <c r="BM67" s="68" t="str">
        <f t="shared" si="78"/>
        <v>X</v>
      </c>
      <c r="BN67" s="68" t="str">
        <f t="shared" si="78"/>
        <v>X</v>
      </c>
      <c r="BO67" s="637" t="str">
        <f t="shared" si="78"/>
        <v>X</v>
      </c>
      <c r="BP67" s="7"/>
      <c r="BQ67" s="68" t="str">
        <f t="shared" si="79"/>
        <v>BASIC</v>
      </c>
      <c r="BR67" s="68" t="str">
        <f t="shared" si="79"/>
        <v>BASIC</v>
      </c>
      <c r="BS67" s="15"/>
      <c r="BT67" s="57" t="s">
        <v>18642</v>
      </c>
    </row>
    <row r="68" spans="1:72" s="11" customFormat="1" ht="105" x14ac:dyDescent="0.2">
      <c r="A68" s="45" t="str">
        <f t="shared" si="87"/>
        <v>NO</v>
      </c>
      <c r="B68" s="45"/>
      <c r="C68" s="45"/>
      <c r="D68" s="174" t="s">
        <v>1187</v>
      </c>
      <c r="E68" s="119" t="s">
        <v>1271</v>
      </c>
      <c r="F68" s="293"/>
      <c r="G68" s="73">
        <f t="shared" si="65"/>
        <v>5</v>
      </c>
      <c r="H68" s="73" t="s">
        <v>42</v>
      </c>
      <c r="I68" s="74" t="s">
        <v>1272</v>
      </c>
      <c r="J68" s="64"/>
      <c r="K68" s="65"/>
      <c r="L68" s="65"/>
      <c r="M68" s="65"/>
      <c r="N68" s="64"/>
      <c r="O68" s="66" t="s">
        <v>42</v>
      </c>
      <c r="P68" s="66" t="str">
        <f t="shared" si="66"/>
        <v>0..1</v>
      </c>
      <c r="Q68" s="2" t="s">
        <v>1273</v>
      </c>
      <c r="R68" s="75" t="s">
        <v>1274</v>
      </c>
      <c r="S68" s="66"/>
      <c r="T68" s="68" t="str">
        <f t="shared" si="88"/>
        <v/>
      </c>
      <c r="U68" s="66" t="s">
        <v>42</v>
      </c>
      <c r="V68" s="66"/>
      <c r="W68" s="249"/>
      <c r="X68" s="38"/>
      <c r="Y68" s="636" t="str">
        <f t="shared" si="80"/>
        <v>-</v>
      </c>
      <c r="Z68" s="68" t="str">
        <f t="shared" si="81"/>
        <v>-</v>
      </c>
      <c r="AA68" s="68" t="str">
        <f t="shared" si="81"/>
        <v>X</v>
      </c>
      <c r="AB68" s="68" t="str">
        <f t="shared" si="81"/>
        <v>X</v>
      </c>
      <c r="AC68" s="68" t="str">
        <f t="shared" si="81"/>
        <v>X</v>
      </c>
      <c r="AD68" s="68" t="str">
        <f t="shared" si="81"/>
        <v>X</v>
      </c>
      <c r="AE68" s="637" t="str">
        <f t="shared" si="81"/>
        <v>X</v>
      </c>
      <c r="AF68" s="38"/>
      <c r="AG68" s="68" t="s">
        <v>244</v>
      </c>
      <c r="AH68" s="68" t="s">
        <v>244</v>
      </c>
      <c r="AI68" s="38"/>
      <c r="AJ68" s="13" t="str">
        <f t="shared" si="82"/>
        <v>/rsm:CrossIndustryInvoice/rsm:SupplyChainTradeTransaction/ram:IncludedSupplyChainTradeLineItem/ram:SpecifiedLineTradeSettlement/ram:BillingSpecifiedPeriod</v>
      </c>
      <c r="AK68" s="13" t="str">
        <f t="shared" si="83"/>
        <v>/ram:EndDateTime</v>
      </c>
      <c r="AL68" s="14">
        <f>COUNTIFS(R$4:R68,AJ68)</f>
        <v>1</v>
      </c>
      <c r="AM68" s="59"/>
      <c r="AN68" s="174" t="str">
        <f t="shared" si="89"/>
        <v>SCT_LINE_TS</v>
      </c>
      <c r="AO68" s="119" t="str">
        <f t="shared" si="89"/>
        <v>BT-135-00</v>
      </c>
      <c r="AP68" s="293" t="str">
        <f t="shared" si="90"/>
        <v/>
      </c>
      <c r="AQ68" s="73">
        <f t="shared" si="74"/>
        <v>5</v>
      </c>
      <c r="AR68" s="73" t="str">
        <f t="shared" si="84"/>
        <v>0..1</v>
      </c>
      <c r="AS68" s="74" t="s">
        <v>1275</v>
      </c>
      <c r="AT68" s="64"/>
      <c r="AU68" s="65"/>
      <c r="AV68" s="65"/>
      <c r="AW68" s="65" t="s">
        <v>35</v>
      </c>
      <c r="AX68" s="64"/>
      <c r="AY68" s="66" t="str">
        <f t="shared" si="85"/>
        <v>0..1</v>
      </c>
      <c r="AZ68" s="66" t="str">
        <f t="shared" si="85"/>
        <v>0..1</v>
      </c>
      <c r="BA68" s="2" t="str">
        <f t="shared" si="85"/>
        <v>/rsm:CrossIndustryInvoice
/rsm:SupplyChainTradeTransaction
/ram:IncludedSupplyChainTradeLineItem
/ram:SpecifiedLineTradeSettlement
/ram:BillingSpecifiedPeriod
/ram:EndDateTime</v>
      </c>
      <c r="BB68" s="75" t="str">
        <f t="shared" si="85"/>
        <v>/rsm:CrossIndustryInvoice/rsm:SupplyChainTradeTransaction/ram:IncludedSupplyChainTradeLineItem/ram:SpecifiedLineTradeSettlement/ram:BillingSpecifiedPeriod/ram:EndDateTime</v>
      </c>
      <c r="BC68" s="66" t="str">
        <f t="shared" si="86"/>
        <v/>
      </c>
      <c r="BD68" s="68" t="str">
        <f t="shared" si="86"/>
        <v/>
      </c>
      <c r="BE68" s="66" t="str">
        <f t="shared" si="86"/>
        <v>0..1</v>
      </c>
      <c r="BF68" s="66" t="str">
        <f t="shared" si="86"/>
        <v/>
      </c>
      <c r="BG68" s="249" t="str">
        <f t="shared" si="86"/>
        <v/>
      </c>
      <c r="BH68" s="7"/>
      <c r="BI68" s="636" t="str">
        <f t="shared" si="78"/>
        <v>-</v>
      </c>
      <c r="BJ68" s="68" t="str">
        <f t="shared" si="78"/>
        <v>-</v>
      </c>
      <c r="BK68" s="68" t="str">
        <f t="shared" si="78"/>
        <v>X</v>
      </c>
      <c r="BL68" s="68" t="str">
        <f t="shared" ref="BL68:BO109" si="91">AB68</f>
        <v>X</v>
      </c>
      <c r="BM68" s="68" t="str">
        <f t="shared" si="91"/>
        <v>X</v>
      </c>
      <c r="BN68" s="68" t="str">
        <f t="shared" si="91"/>
        <v>X</v>
      </c>
      <c r="BO68" s="637" t="str">
        <f t="shared" si="91"/>
        <v>X</v>
      </c>
      <c r="BP68" s="7"/>
      <c r="BQ68" s="68" t="str">
        <f t="shared" si="79"/>
        <v>BASIC</v>
      </c>
      <c r="BR68" s="68" t="str">
        <f t="shared" si="79"/>
        <v>BASIC</v>
      </c>
      <c r="BS68" s="15"/>
      <c r="BT68" s="57" t="s">
        <v>18642</v>
      </c>
    </row>
    <row r="69" spans="1:72" s="11" customFormat="1" ht="135" x14ac:dyDescent="0.2">
      <c r="A69" s="45" t="str">
        <f t="shared" si="87"/>
        <v>YES</v>
      </c>
      <c r="B69" s="45"/>
      <c r="C69" s="45"/>
      <c r="D69" s="174" t="s">
        <v>1187</v>
      </c>
      <c r="E69" s="119" t="s">
        <v>1276</v>
      </c>
      <c r="F69" s="293" t="s">
        <v>1276</v>
      </c>
      <c r="G69" s="66">
        <f t="shared" ref="G69:G115" si="92">LEN(R69)-LEN(SUBSTITUTE(R69,"/",""))-1</f>
        <v>6</v>
      </c>
      <c r="H69" s="66" t="s">
        <v>42</v>
      </c>
      <c r="I69" s="64" t="s">
        <v>1277</v>
      </c>
      <c r="J69" s="64" t="s">
        <v>1278</v>
      </c>
      <c r="K69" s="65" t="s">
        <v>1279</v>
      </c>
      <c r="L69" s="65" t="s">
        <v>1280</v>
      </c>
      <c r="M69" s="65" t="s">
        <v>1281</v>
      </c>
      <c r="N69" s="64" t="s">
        <v>148</v>
      </c>
      <c r="O69" s="66" t="s">
        <v>32</v>
      </c>
      <c r="P69" s="66" t="str">
        <f t="shared" si="66"/>
        <v>1..1</v>
      </c>
      <c r="Q69" s="2" t="s">
        <v>1282</v>
      </c>
      <c r="R69" s="75" t="s">
        <v>1283</v>
      </c>
      <c r="S69" s="66" t="s">
        <v>151</v>
      </c>
      <c r="T69" s="68" t="str">
        <f t="shared" si="88"/>
        <v>E</v>
      </c>
      <c r="U69" s="66" t="s">
        <v>32</v>
      </c>
      <c r="V69" s="66" t="s">
        <v>35</v>
      </c>
      <c r="W69" s="249" t="s">
        <v>152</v>
      </c>
      <c r="X69" s="38"/>
      <c r="Y69" s="636" t="str">
        <f t="shared" si="80"/>
        <v>-</v>
      </c>
      <c r="Z69" s="68" t="str">
        <f t="shared" si="81"/>
        <v>-</v>
      </c>
      <c r="AA69" s="68" t="str">
        <f t="shared" si="81"/>
        <v>X</v>
      </c>
      <c r="AB69" s="68" t="str">
        <f t="shared" si="81"/>
        <v>X</v>
      </c>
      <c r="AC69" s="68" t="str">
        <f t="shared" si="81"/>
        <v>X</v>
      </c>
      <c r="AD69" s="68" t="str">
        <f t="shared" si="81"/>
        <v>X</v>
      </c>
      <c r="AE69" s="637" t="str">
        <f t="shared" si="81"/>
        <v>X</v>
      </c>
      <c r="AF69" s="38"/>
      <c r="AG69" s="68" t="s">
        <v>244</v>
      </c>
      <c r="AH69" s="68" t="s">
        <v>244</v>
      </c>
      <c r="AI69" s="38"/>
      <c r="AJ69" s="13" t="str">
        <f t="shared" si="82"/>
        <v>/rsm:CrossIndustryInvoice/rsm:SupplyChainTradeTransaction/ram:IncludedSupplyChainTradeLineItem/ram:SpecifiedLineTradeSettlement/ram:BillingSpecifiedPeriod/ram:EndDateTime</v>
      </c>
      <c r="AK69" s="13" t="str">
        <f t="shared" si="83"/>
        <v>/udt:DateTimeString</v>
      </c>
      <c r="AL69" s="14">
        <f>COUNTIFS(R$4:R69,AJ69)</f>
        <v>1</v>
      </c>
      <c r="AM69" s="59"/>
      <c r="AN69" s="174" t="str">
        <f t="shared" si="89"/>
        <v>SCT_LINE_TS</v>
      </c>
      <c r="AO69" s="119" t="str">
        <f t="shared" si="89"/>
        <v>BT-135</v>
      </c>
      <c r="AP69" s="293" t="str">
        <f t="shared" si="90"/>
        <v>BT-135</v>
      </c>
      <c r="AQ69" s="66">
        <f t="shared" si="74"/>
        <v>6</v>
      </c>
      <c r="AR69" s="66" t="str">
        <f t="shared" si="84"/>
        <v>0..1</v>
      </c>
      <c r="AS69" s="64" t="s">
        <v>1284</v>
      </c>
      <c r="AT69" s="64" t="s">
        <v>1285</v>
      </c>
      <c r="AU69" s="65" t="s">
        <v>1286</v>
      </c>
      <c r="AV69" s="65" t="s">
        <v>1287</v>
      </c>
      <c r="AW69" s="65" t="s">
        <v>1288</v>
      </c>
      <c r="AX69" s="64" t="s">
        <v>148</v>
      </c>
      <c r="AY69" s="66" t="str">
        <f t="shared" si="85"/>
        <v>1..1</v>
      </c>
      <c r="AZ69" s="66" t="str">
        <f t="shared" si="85"/>
        <v>1..1</v>
      </c>
      <c r="BA69" s="2" t="str">
        <f t="shared" si="85"/>
        <v>/rsm:CrossIndustryInvoice
/rsm:SupplyChainTradeTransaction
/ram:IncludedSupplyChainTradeLineItem
/ram:SpecifiedLineTradeSettlement
/ram:BillingSpecifiedPeriod
/ram:EndDateTime
/udt:DateTimeString</v>
      </c>
      <c r="BB69" s="75" t="str">
        <f t="shared" si="85"/>
        <v>/rsm:CrossIndustryInvoice/rsm:SupplyChainTradeTransaction/ram:IncludedSupplyChainTradeLineItem/ram:SpecifiedLineTradeSettlement/ram:BillingSpecifiedPeriod/ram:EndDateTime/udt:DateTimeString</v>
      </c>
      <c r="BC69" s="66" t="str">
        <f t="shared" si="86"/>
        <v>D</v>
      </c>
      <c r="BD69" s="68" t="str">
        <f t="shared" si="86"/>
        <v>E</v>
      </c>
      <c r="BE69" s="66" t="str">
        <f t="shared" si="86"/>
        <v>1..1</v>
      </c>
      <c r="BF69" s="66" t="str">
        <f t="shared" si="86"/>
        <v/>
      </c>
      <c r="BG69" s="249" t="str">
        <f t="shared" si="86"/>
        <v>@format="102"</v>
      </c>
      <c r="BH69" s="7"/>
      <c r="BI69" s="636" t="str">
        <f t="shared" ref="BI69:BK109" si="93">Y69</f>
        <v>-</v>
      </c>
      <c r="BJ69" s="68" t="str">
        <f t="shared" si="93"/>
        <v>-</v>
      </c>
      <c r="BK69" s="68" t="str">
        <f t="shared" si="93"/>
        <v>X</v>
      </c>
      <c r="BL69" s="68" t="str">
        <f t="shared" si="91"/>
        <v>X</v>
      </c>
      <c r="BM69" s="68" t="str">
        <f t="shared" si="91"/>
        <v>X</v>
      </c>
      <c r="BN69" s="68" t="str">
        <f t="shared" si="91"/>
        <v>X</v>
      </c>
      <c r="BO69" s="637" t="str">
        <f t="shared" si="91"/>
        <v>X</v>
      </c>
      <c r="BP69" s="7"/>
      <c r="BQ69" s="68" t="str">
        <f t="shared" si="79"/>
        <v>BASIC</v>
      </c>
      <c r="BR69" s="68" t="str">
        <f t="shared" si="79"/>
        <v>BASIC</v>
      </c>
      <c r="BS69" s="15"/>
      <c r="BT69" s="57" t="s">
        <v>18642</v>
      </c>
    </row>
    <row r="70" spans="1:72" s="152" customFormat="1" ht="135" x14ac:dyDescent="0.2">
      <c r="A70" s="45" t="str">
        <f t="shared" si="87"/>
        <v>YES</v>
      </c>
      <c r="B70" s="45"/>
      <c r="C70" s="45"/>
      <c r="D70" s="174" t="s">
        <v>1187</v>
      </c>
      <c r="E70" s="119" t="s">
        <v>1289</v>
      </c>
      <c r="F70" s="293"/>
      <c r="G70" s="66">
        <f t="shared" si="92"/>
        <v>7</v>
      </c>
      <c r="H70" s="66" t="s">
        <v>32</v>
      </c>
      <c r="I70" s="97" t="s">
        <v>229</v>
      </c>
      <c r="J70" s="64" t="s">
        <v>35</v>
      </c>
      <c r="K70" s="65" t="s">
        <v>160</v>
      </c>
      <c r="L70" s="65"/>
      <c r="M70" s="65" t="s">
        <v>160</v>
      </c>
      <c r="N70" s="64" t="s">
        <v>128</v>
      </c>
      <c r="O70" s="66" t="s">
        <v>32</v>
      </c>
      <c r="P70" s="66" t="str">
        <f t="shared" si="66"/>
        <v>1..1</v>
      </c>
      <c r="Q70" s="2" t="s">
        <v>1290</v>
      </c>
      <c r="R70" s="75" t="s">
        <v>1291</v>
      </c>
      <c r="S70" s="66" t="s">
        <v>131</v>
      </c>
      <c r="T70" s="68" t="str">
        <f t="shared" si="88"/>
        <v>A</v>
      </c>
      <c r="U70" s="66" t="s">
        <v>42</v>
      </c>
      <c r="V70" s="66" t="s">
        <v>35</v>
      </c>
      <c r="W70" s="249" t="s">
        <v>160</v>
      </c>
      <c r="X70" s="38"/>
      <c r="Y70" s="636" t="str">
        <f t="shared" si="80"/>
        <v>-</v>
      </c>
      <c r="Z70" s="68" t="str">
        <f t="shared" si="81"/>
        <v>-</v>
      </c>
      <c r="AA70" s="68" t="str">
        <f t="shared" si="81"/>
        <v>X</v>
      </c>
      <c r="AB70" s="68" t="str">
        <f t="shared" si="81"/>
        <v>X</v>
      </c>
      <c r="AC70" s="68" t="str">
        <f t="shared" si="81"/>
        <v>X</v>
      </c>
      <c r="AD70" s="68" t="str">
        <f t="shared" si="81"/>
        <v>X</v>
      </c>
      <c r="AE70" s="637" t="str">
        <f t="shared" si="81"/>
        <v>X</v>
      </c>
      <c r="AF70" s="38"/>
      <c r="AG70" s="68" t="s">
        <v>244</v>
      </c>
      <c r="AH70" s="68" t="s">
        <v>244</v>
      </c>
      <c r="AI70" s="38"/>
      <c r="AJ70" s="13" t="str">
        <f t="shared" si="82"/>
        <v>/rsm:CrossIndustryInvoice/rsm:SupplyChainTradeTransaction/ram:IncludedSupplyChainTradeLineItem/ram:SpecifiedLineTradeSettlement/ram:BillingSpecifiedPeriod/ram:EndDateTime/udt:DateTimeString</v>
      </c>
      <c r="AK70" s="13" t="str">
        <f t="shared" si="83"/>
        <v>/@format</v>
      </c>
      <c r="AL70" s="14">
        <f>COUNTIFS(R$4:R70,AJ70)</f>
        <v>1</v>
      </c>
      <c r="AM70" s="59"/>
      <c r="AN70" s="174" t="str">
        <f t="shared" si="89"/>
        <v>SCT_LINE_TS</v>
      </c>
      <c r="AO70" s="119" t="str">
        <f t="shared" si="89"/>
        <v>BT-135-0</v>
      </c>
      <c r="AP70" s="293" t="str">
        <f t="shared" si="90"/>
        <v/>
      </c>
      <c r="AQ70" s="66">
        <f t="shared" si="74"/>
        <v>7</v>
      </c>
      <c r="AR70" s="66" t="str">
        <f t="shared" si="84"/>
        <v>1..1</v>
      </c>
      <c r="AS70" s="97" t="s">
        <v>229</v>
      </c>
      <c r="AT70" s="64" t="s">
        <v>35</v>
      </c>
      <c r="AU70" s="65" t="s">
        <v>18166</v>
      </c>
      <c r="AV70" s="65"/>
      <c r="AW70" s="65" t="s">
        <v>166</v>
      </c>
      <c r="AX70" s="64" t="s">
        <v>128</v>
      </c>
      <c r="AY70" s="66" t="str">
        <f t="shared" si="85"/>
        <v>1..1</v>
      </c>
      <c r="AZ70" s="66" t="str">
        <f t="shared" si="85"/>
        <v>1..1</v>
      </c>
      <c r="BA70" s="2" t="str">
        <f t="shared" si="85"/>
        <v>/rsm:CrossIndustryInvoice
/rsm:SupplyChainTradeTransaction
/ram:IncludedSupplyChainTradeLineItem
/ram:SpecifiedLineTradeSettlement
/ram:BillingSpecifiedPeriod
/ram:EndDateTime
/udt:DateTimeString
/@format</v>
      </c>
      <c r="BB70" s="75" t="str">
        <f t="shared" si="85"/>
        <v>/rsm:CrossIndustryInvoice/rsm:SupplyChainTradeTransaction/ram:IncludedSupplyChainTradeLineItem/ram:SpecifiedLineTradeSettlement/ram:BillingSpecifiedPeriod/ram:EndDateTime/udt:DateTimeString/@format</v>
      </c>
      <c r="BC70" s="66" t="str">
        <f t="shared" si="86"/>
        <v>C</v>
      </c>
      <c r="BD70" s="68" t="str">
        <f t="shared" si="86"/>
        <v>A</v>
      </c>
      <c r="BE70" s="66" t="str">
        <f t="shared" si="86"/>
        <v>0..1</v>
      </c>
      <c r="BF70" s="66" t="str">
        <f t="shared" si="86"/>
        <v/>
      </c>
      <c r="BG70" s="249" t="str">
        <f t="shared" si="86"/>
        <v>Only value "102"</v>
      </c>
      <c r="BH70" s="7"/>
      <c r="BI70" s="636" t="str">
        <f t="shared" si="93"/>
        <v>-</v>
      </c>
      <c r="BJ70" s="68" t="str">
        <f t="shared" si="93"/>
        <v>-</v>
      </c>
      <c r="BK70" s="68" t="str">
        <f t="shared" si="93"/>
        <v>X</v>
      </c>
      <c r="BL70" s="68" t="str">
        <f t="shared" si="91"/>
        <v>X</v>
      </c>
      <c r="BM70" s="68" t="str">
        <f t="shared" si="91"/>
        <v>X</v>
      </c>
      <c r="BN70" s="68" t="str">
        <f t="shared" si="91"/>
        <v>X</v>
      </c>
      <c r="BO70" s="637" t="str">
        <f t="shared" si="91"/>
        <v>X</v>
      </c>
      <c r="BP70" s="7"/>
      <c r="BQ70" s="68" t="str">
        <f t="shared" si="79"/>
        <v>BASIC</v>
      </c>
      <c r="BR70" s="68" t="str">
        <f t="shared" si="79"/>
        <v>BASIC</v>
      </c>
      <c r="BS70" s="15"/>
      <c r="BT70" s="57" t="s">
        <v>18642</v>
      </c>
    </row>
    <row r="71" spans="1:72" s="11" customFormat="1" ht="96" x14ac:dyDescent="0.2">
      <c r="A71" s="45" t="str">
        <f t="shared" si="87"/>
        <v>NO</v>
      </c>
      <c r="B71" s="45"/>
      <c r="C71" s="45"/>
      <c r="D71" s="174" t="s">
        <v>1187</v>
      </c>
      <c r="E71" s="123" t="s">
        <v>1292</v>
      </c>
      <c r="F71" s="294" t="s">
        <v>1292</v>
      </c>
      <c r="G71" s="124">
        <f t="shared" si="92"/>
        <v>4</v>
      </c>
      <c r="H71" s="124" t="s">
        <v>62</v>
      </c>
      <c r="I71" s="125" t="s">
        <v>1293</v>
      </c>
      <c r="J71" s="125" t="s">
        <v>1294</v>
      </c>
      <c r="K71" s="126"/>
      <c r="L71" s="126" t="s">
        <v>1295</v>
      </c>
      <c r="M71" s="126" t="s">
        <v>1296</v>
      </c>
      <c r="N71" s="125"/>
      <c r="O71" s="124" t="s">
        <v>62</v>
      </c>
      <c r="P71" s="124" t="str">
        <f t="shared" si="66"/>
        <v>0..n</v>
      </c>
      <c r="Q71" s="127" t="s">
        <v>1297</v>
      </c>
      <c r="R71" s="128" t="s">
        <v>1298</v>
      </c>
      <c r="S71" s="124" t="s">
        <v>35</v>
      </c>
      <c r="T71" s="129" t="str">
        <f t="shared" si="88"/>
        <v>G</v>
      </c>
      <c r="U71" s="124" t="s">
        <v>62</v>
      </c>
      <c r="V71" s="124" t="s">
        <v>1299</v>
      </c>
      <c r="W71" s="675" t="s">
        <v>1296</v>
      </c>
      <c r="X71" s="38"/>
      <c r="Y71" s="646" t="str">
        <f t="shared" si="80"/>
        <v>-</v>
      </c>
      <c r="Z71" s="129" t="str">
        <f t="shared" si="81"/>
        <v>-</v>
      </c>
      <c r="AA71" s="129" t="str">
        <f t="shared" si="81"/>
        <v>X</v>
      </c>
      <c r="AB71" s="129" t="str">
        <f t="shared" si="81"/>
        <v>X</v>
      </c>
      <c r="AC71" s="129" t="str">
        <f t="shared" si="81"/>
        <v>X</v>
      </c>
      <c r="AD71" s="129" t="str">
        <f t="shared" si="81"/>
        <v>X</v>
      </c>
      <c r="AE71" s="647" t="str">
        <f t="shared" si="81"/>
        <v>X</v>
      </c>
      <c r="AF71" s="38"/>
      <c r="AG71" s="129" t="s">
        <v>244</v>
      </c>
      <c r="AH71" s="129" t="s">
        <v>244</v>
      </c>
      <c r="AI71" s="38"/>
      <c r="AJ71" s="13" t="str">
        <f t="shared" si="82"/>
        <v>/rsm:CrossIndustryInvoice/rsm:SupplyChainTradeTransaction/ram:IncludedSupplyChainTradeLineItem/ram:SpecifiedLineTradeSettlement</v>
      </c>
      <c r="AK71" s="13" t="str">
        <f t="shared" si="83"/>
        <v>/ram:SpecifiedTradeAllowanceCharge</v>
      </c>
      <c r="AL71" s="14">
        <f>COUNTIFS(R$4:R71,AJ71)</f>
        <v>1</v>
      </c>
      <c r="AM71" s="59"/>
      <c r="AN71" s="174" t="str">
        <f t="shared" si="89"/>
        <v>SCT_LINE_TS</v>
      </c>
      <c r="AO71" s="123" t="str">
        <f t="shared" si="89"/>
        <v>BG-27</v>
      </c>
      <c r="AP71" s="294" t="str">
        <f t="shared" si="90"/>
        <v>BG-27</v>
      </c>
      <c r="AQ71" s="124">
        <f t="shared" si="74"/>
        <v>4</v>
      </c>
      <c r="AR71" s="124" t="str">
        <f t="shared" si="84"/>
        <v>0..n</v>
      </c>
      <c r="AS71" s="125" t="s">
        <v>1300</v>
      </c>
      <c r="AT71" s="125" t="s">
        <v>1301</v>
      </c>
      <c r="AU71" s="126"/>
      <c r="AV71" s="126" t="s">
        <v>1302</v>
      </c>
      <c r="AW71" s="126" t="s">
        <v>1296</v>
      </c>
      <c r="AX71" s="125"/>
      <c r="AY71" s="124" t="str">
        <f t="shared" si="85"/>
        <v>0..n</v>
      </c>
      <c r="AZ71" s="124" t="str">
        <f t="shared" si="85"/>
        <v>0..n</v>
      </c>
      <c r="BA71" s="127" t="str">
        <f t="shared" si="85"/>
        <v>/rsm:CrossIndustryInvoice
/rsm:SupplyChainTradeTransaction
/ram:IncludedSupplyChainTradeLineItem
/ram:SpecifiedLineTradeSettlement
/ram:SpecifiedTradeAllowanceCharge</v>
      </c>
      <c r="BB71" s="128" t="str">
        <f t="shared" si="85"/>
        <v>/rsm:CrossIndustryInvoice/rsm:SupplyChainTradeTransaction/ram:IncludedSupplyChainTradeLineItem/ram:SpecifiedLineTradeSettlement/ram:SpecifiedTradeAllowanceCharge</v>
      </c>
      <c r="BC71" s="124" t="str">
        <f t="shared" si="86"/>
        <v/>
      </c>
      <c r="BD71" s="129" t="str">
        <f t="shared" si="86"/>
        <v>G</v>
      </c>
      <c r="BE71" s="124" t="str">
        <f t="shared" si="86"/>
        <v>0..n</v>
      </c>
      <c r="BF71" s="124" t="str">
        <f t="shared" si="86"/>
        <v>STR-4</v>
      </c>
      <c r="BG71" s="675" t="str">
        <f t="shared" si="86"/>
        <v>ChargeIndicator=false</v>
      </c>
      <c r="BH71" s="7"/>
      <c r="BI71" s="646" t="str">
        <f t="shared" si="93"/>
        <v>-</v>
      </c>
      <c r="BJ71" s="129" t="str">
        <f t="shared" si="93"/>
        <v>-</v>
      </c>
      <c r="BK71" s="129" t="str">
        <f t="shared" si="93"/>
        <v>X</v>
      </c>
      <c r="BL71" s="129" t="str">
        <f t="shared" si="91"/>
        <v>X</v>
      </c>
      <c r="BM71" s="129" t="str">
        <f t="shared" si="91"/>
        <v>X</v>
      </c>
      <c r="BN71" s="129" t="str">
        <f t="shared" si="91"/>
        <v>X</v>
      </c>
      <c r="BO71" s="647" t="str">
        <f t="shared" si="91"/>
        <v>X</v>
      </c>
      <c r="BP71" s="7"/>
      <c r="BQ71" s="129" t="str">
        <f t="shared" si="79"/>
        <v>BASIC</v>
      </c>
      <c r="BR71" s="129" t="str">
        <f t="shared" si="79"/>
        <v>BASIC</v>
      </c>
      <c r="BS71" s="15"/>
      <c r="BT71" s="57" t="s">
        <v>18642</v>
      </c>
    </row>
    <row r="72" spans="1:72" s="11" customFormat="1" ht="105" x14ac:dyDescent="0.2">
      <c r="A72" s="45" t="str">
        <f t="shared" si="87"/>
        <v>NO</v>
      </c>
      <c r="B72" s="45"/>
      <c r="C72" s="45"/>
      <c r="D72" s="174" t="s">
        <v>1187</v>
      </c>
      <c r="E72" s="119" t="s">
        <v>1303</v>
      </c>
      <c r="F72" s="293"/>
      <c r="G72" s="66">
        <f t="shared" si="92"/>
        <v>5</v>
      </c>
      <c r="H72" s="66" t="s">
        <v>32</v>
      </c>
      <c r="I72" s="97" t="s">
        <v>1304</v>
      </c>
      <c r="J72" s="64" t="s">
        <v>1305</v>
      </c>
      <c r="K72" s="65" t="s">
        <v>35</v>
      </c>
      <c r="L72" s="65"/>
      <c r="M72" s="65" t="s">
        <v>35</v>
      </c>
      <c r="N72" s="64"/>
      <c r="O72" s="66" t="s">
        <v>32</v>
      </c>
      <c r="P72" s="66" t="str">
        <f t="shared" si="66"/>
        <v>1..1</v>
      </c>
      <c r="Q72" s="2" t="s">
        <v>1306</v>
      </c>
      <c r="R72" s="75" t="s">
        <v>1307</v>
      </c>
      <c r="S72" s="66"/>
      <c r="T72" s="68" t="str">
        <f t="shared" si="88"/>
        <v>G</v>
      </c>
      <c r="U72" s="66" t="s">
        <v>42</v>
      </c>
      <c r="V72" s="66" t="s">
        <v>35</v>
      </c>
      <c r="W72" s="249" t="s">
        <v>35</v>
      </c>
      <c r="X72" s="38"/>
      <c r="Y72" s="636" t="str">
        <f t="shared" si="80"/>
        <v>-</v>
      </c>
      <c r="Z72" s="68" t="str">
        <f t="shared" si="81"/>
        <v>-</v>
      </c>
      <c r="AA72" s="68" t="str">
        <f t="shared" si="81"/>
        <v>X</v>
      </c>
      <c r="AB72" s="68" t="str">
        <f t="shared" si="81"/>
        <v>X</v>
      </c>
      <c r="AC72" s="68" t="str">
        <f t="shared" si="81"/>
        <v>X</v>
      </c>
      <c r="AD72" s="68" t="str">
        <f t="shared" si="81"/>
        <v>X</v>
      </c>
      <c r="AE72" s="637" t="str">
        <f t="shared" si="81"/>
        <v>X</v>
      </c>
      <c r="AF72" s="38"/>
      <c r="AG72" s="68" t="s">
        <v>244</v>
      </c>
      <c r="AH72" s="68" t="s">
        <v>244</v>
      </c>
      <c r="AI72" s="38"/>
      <c r="AJ72" s="13" t="str">
        <f t="shared" si="82"/>
        <v>/rsm:CrossIndustryInvoice/rsm:SupplyChainTradeTransaction/ram:IncludedSupplyChainTradeLineItem/ram:SpecifiedLineTradeSettlement/ram:SpecifiedTradeAllowanceCharge</v>
      </c>
      <c r="AK72" s="13" t="str">
        <f t="shared" si="83"/>
        <v>/ram:ChargeIndicator</v>
      </c>
      <c r="AL72" s="14">
        <f>COUNTIFS(R$4:R72,AJ72)</f>
        <v>1</v>
      </c>
      <c r="AM72" s="59"/>
      <c r="AN72" s="174" t="str">
        <f t="shared" si="89"/>
        <v>SCT_LINE_TS</v>
      </c>
      <c r="AO72" s="119" t="str">
        <f t="shared" si="89"/>
        <v>BG-27-0</v>
      </c>
      <c r="AP72" s="293" t="str">
        <f t="shared" si="90"/>
        <v/>
      </c>
      <c r="AQ72" s="66">
        <f t="shared" ref="AQ72:AQ112" si="94">LEN(BB72)-LEN(SUBSTITUTE(BB72,"/",""))-1</f>
        <v>5</v>
      </c>
      <c r="AR72" s="66" t="str">
        <f t="shared" si="84"/>
        <v>1..1</v>
      </c>
      <c r="AS72" s="97" t="s">
        <v>1308</v>
      </c>
      <c r="AT72" s="64" t="s">
        <v>1309</v>
      </c>
      <c r="AU72" s="65" t="s">
        <v>35</v>
      </c>
      <c r="AV72" s="65"/>
      <c r="AW72" s="65" t="s">
        <v>35</v>
      </c>
      <c r="AX72" s="64"/>
      <c r="AY72" s="66" t="str">
        <f t="shared" si="85"/>
        <v>1..1</v>
      </c>
      <c r="AZ72" s="66" t="str">
        <f t="shared" si="85"/>
        <v>1..1</v>
      </c>
      <c r="BA72" s="2" t="str">
        <f t="shared" si="85"/>
        <v>/rsm:CrossIndustryInvoice
/rsm:SupplyChainTradeTransaction
/ram:IncludedSupplyChainTradeLineItem
/ram:SpecifiedLineTradeSettlement
/ram:SpecifiedTradeAllowanceCharge
/ram:ChargeIndicator</v>
      </c>
      <c r="BB72" s="75" t="str">
        <f t="shared" si="85"/>
        <v>/rsm:CrossIndustryInvoice/rsm:SupplyChainTradeTransaction/ram:IncludedSupplyChainTradeLineItem/ram:SpecifiedLineTradeSettlement/ram:SpecifiedTradeAllowanceCharge/ram:ChargeIndicator</v>
      </c>
      <c r="BC72" s="66" t="str">
        <f t="shared" si="86"/>
        <v/>
      </c>
      <c r="BD72" s="68" t="str">
        <f t="shared" si="86"/>
        <v>G</v>
      </c>
      <c r="BE72" s="66" t="str">
        <f t="shared" si="86"/>
        <v>0..1</v>
      </c>
      <c r="BF72" s="66" t="str">
        <f t="shared" si="86"/>
        <v/>
      </c>
      <c r="BG72" s="249" t="str">
        <f t="shared" si="86"/>
        <v/>
      </c>
      <c r="BH72" s="7"/>
      <c r="BI72" s="636" t="str">
        <f t="shared" si="93"/>
        <v>-</v>
      </c>
      <c r="BJ72" s="68" t="str">
        <f t="shared" si="93"/>
        <v>-</v>
      </c>
      <c r="BK72" s="68" t="str">
        <f t="shared" si="93"/>
        <v>X</v>
      </c>
      <c r="BL72" s="68" t="str">
        <f t="shared" si="91"/>
        <v>X</v>
      </c>
      <c r="BM72" s="68" t="str">
        <f t="shared" si="91"/>
        <v>X</v>
      </c>
      <c r="BN72" s="68" t="str">
        <f t="shared" si="91"/>
        <v>X</v>
      </c>
      <c r="BO72" s="637" t="str">
        <f t="shared" si="91"/>
        <v>X</v>
      </c>
      <c r="BP72" s="7"/>
      <c r="BQ72" s="68" t="str">
        <f t="shared" si="79"/>
        <v>BASIC</v>
      </c>
      <c r="BR72" s="68" t="str">
        <f t="shared" si="79"/>
        <v>BASIC</v>
      </c>
      <c r="BS72" s="15"/>
      <c r="BT72" s="57" t="s">
        <v>18642</v>
      </c>
    </row>
    <row r="73" spans="1:72" s="11" customFormat="1" ht="120" x14ac:dyDescent="0.2">
      <c r="A73" s="45" t="str">
        <f t="shared" si="87"/>
        <v>NO</v>
      </c>
      <c r="B73" s="45"/>
      <c r="C73" s="45"/>
      <c r="D73" s="174" t="s">
        <v>1187</v>
      </c>
      <c r="E73" s="119" t="s">
        <v>1310</v>
      </c>
      <c r="F73" s="293"/>
      <c r="G73" s="66">
        <f t="shared" si="92"/>
        <v>6</v>
      </c>
      <c r="H73" s="66" t="s">
        <v>32</v>
      </c>
      <c r="I73" s="97" t="s">
        <v>1311</v>
      </c>
      <c r="J73" s="64" t="s">
        <v>35</v>
      </c>
      <c r="K73" s="65" t="s">
        <v>713</v>
      </c>
      <c r="L73" s="65"/>
      <c r="M73" s="65" t="s">
        <v>713</v>
      </c>
      <c r="N73" s="64" t="s">
        <v>50</v>
      </c>
      <c r="O73" s="66" t="s">
        <v>32</v>
      </c>
      <c r="P73" s="66" t="str">
        <f t="shared" si="66"/>
        <v>1..1</v>
      </c>
      <c r="Q73" s="2" t="s">
        <v>1312</v>
      </c>
      <c r="R73" s="75" t="s">
        <v>1313</v>
      </c>
      <c r="S73" s="66" t="s">
        <v>10319</v>
      </c>
      <c r="T73" s="68" t="str">
        <f t="shared" si="88"/>
        <v>G</v>
      </c>
      <c r="U73" s="66" t="s">
        <v>32</v>
      </c>
      <c r="V73" s="66" t="s">
        <v>35</v>
      </c>
      <c r="W73" s="249" t="s">
        <v>713</v>
      </c>
      <c r="X73" s="38"/>
      <c r="Y73" s="636" t="str">
        <f t="shared" si="80"/>
        <v>-</v>
      </c>
      <c r="Z73" s="68" t="str">
        <f t="shared" si="81"/>
        <v>-</v>
      </c>
      <c r="AA73" s="68" t="str">
        <f t="shared" si="81"/>
        <v>X</v>
      </c>
      <c r="AB73" s="68" t="str">
        <f t="shared" si="81"/>
        <v>X</v>
      </c>
      <c r="AC73" s="68" t="str">
        <f t="shared" si="81"/>
        <v>X</v>
      </c>
      <c r="AD73" s="68" t="str">
        <f t="shared" si="81"/>
        <v>X</v>
      </c>
      <c r="AE73" s="637" t="str">
        <f t="shared" si="81"/>
        <v>X</v>
      </c>
      <c r="AF73" s="38"/>
      <c r="AG73" s="68" t="s">
        <v>244</v>
      </c>
      <c r="AH73" s="68" t="s">
        <v>244</v>
      </c>
      <c r="AI73" s="38"/>
      <c r="AJ73" s="13" t="str">
        <f t="shared" si="82"/>
        <v>/rsm:CrossIndustryInvoice/rsm:SupplyChainTradeTransaction/ram:IncludedSupplyChainTradeLineItem/ram:SpecifiedLineTradeSettlement/ram:SpecifiedTradeAllowanceCharge/ram:ChargeIndicator</v>
      </c>
      <c r="AK73" s="13" t="str">
        <f t="shared" si="83"/>
        <v>/udt:Indicator</v>
      </c>
      <c r="AL73" s="14">
        <f>COUNTIFS(R$4:R73,AJ73)</f>
        <v>1</v>
      </c>
      <c r="AM73" s="59"/>
      <c r="AN73" s="174" t="str">
        <f t="shared" si="89"/>
        <v>SCT_LINE_TS</v>
      </c>
      <c r="AO73" s="119" t="str">
        <f t="shared" si="89"/>
        <v>BG-27-1</v>
      </c>
      <c r="AP73" s="293" t="str">
        <f t="shared" si="90"/>
        <v/>
      </c>
      <c r="AQ73" s="66">
        <f t="shared" si="94"/>
        <v>6</v>
      </c>
      <c r="AR73" s="66" t="str">
        <f t="shared" si="84"/>
        <v>1..1</v>
      </c>
      <c r="AS73" s="97" t="s">
        <v>1314</v>
      </c>
      <c r="AT73" s="64" t="s">
        <v>35</v>
      </c>
      <c r="AU73" s="65" t="s">
        <v>717</v>
      </c>
      <c r="AV73" s="65"/>
      <c r="AW73" s="65" t="s">
        <v>717</v>
      </c>
      <c r="AX73" s="64" t="s">
        <v>18319</v>
      </c>
      <c r="AY73" s="66" t="str">
        <f t="shared" si="85"/>
        <v>1..1</v>
      </c>
      <c r="AZ73" s="66" t="str">
        <f t="shared" si="85"/>
        <v>1..1</v>
      </c>
      <c r="BA73" s="2" t="str">
        <f t="shared" si="85"/>
        <v>/rsm:CrossIndustryInvoice
/rsm:SupplyChainTradeTransaction
/ram:IncludedSupplyChainTradeLineItem
/ram:SpecifiedLineTradeSettlement
/ram:SpecifiedTradeAllowanceCharge
/ram:ChargeIndicator
/udt:Indicator</v>
      </c>
      <c r="BB73" s="75" t="str">
        <f t="shared" si="85"/>
        <v>/rsm:CrossIndustryInvoice/rsm:SupplyChainTradeTransaction/ram:IncludedSupplyChainTradeLineItem/ram:SpecifiedLineTradeSettlement/ram:SpecifiedTradeAllowanceCharge/ram:ChargeIndicator/udt:Indicator</v>
      </c>
      <c r="BC73" s="66" t="str">
        <f t="shared" si="86"/>
        <v>XI</v>
      </c>
      <c r="BD73" s="68" t="str">
        <f t="shared" si="86"/>
        <v>G</v>
      </c>
      <c r="BE73" s="66" t="str">
        <f t="shared" si="86"/>
        <v>1..1</v>
      </c>
      <c r="BF73" s="66" t="str">
        <f t="shared" si="86"/>
        <v/>
      </c>
      <c r="BG73" s="249" t="str">
        <f t="shared" si="86"/>
        <v>Value = false</v>
      </c>
      <c r="BH73" s="7"/>
      <c r="BI73" s="636" t="str">
        <f t="shared" si="93"/>
        <v>-</v>
      </c>
      <c r="BJ73" s="68" t="str">
        <f t="shared" si="93"/>
        <v>-</v>
      </c>
      <c r="BK73" s="68" t="str">
        <f t="shared" si="93"/>
        <v>X</v>
      </c>
      <c r="BL73" s="68" t="str">
        <f t="shared" si="91"/>
        <v>X</v>
      </c>
      <c r="BM73" s="68" t="str">
        <f t="shared" si="91"/>
        <v>X</v>
      </c>
      <c r="BN73" s="68" t="str">
        <f t="shared" si="91"/>
        <v>X</v>
      </c>
      <c r="BO73" s="637" t="str">
        <f t="shared" si="91"/>
        <v>X</v>
      </c>
      <c r="BP73" s="7"/>
      <c r="BQ73" s="68" t="str">
        <f t="shared" si="79"/>
        <v>BASIC</v>
      </c>
      <c r="BR73" s="68" t="str">
        <f t="shared" si="79"/>
        <v>BASIC</v>
      </c>
      <c r="BS73" s="15"/>
      <c r="BT73" s="57" t="s">
        <v>18642</v>
      </c>
    </row>
    <row r="74" spans="1:72" s="11" customFormat="1" ht="105" x14ac:dyDescent="0.2">
      <c r="A74" s="45" t="str">
        <f t="shared" si="87"/>
        <v>YES</v>
      </c>
      <c r="B74" s="45"/>
      <c r="C74" s="45"/>
      <c r="D74" s="174" t="s">
        <v>1187</v>
      </c>
      <c r="E74" s="119" t="s">
        <v>1315</v>
      </c>
      <c r="F74" s="293" t="s">
        <v>1315</v>
      </c>
      <c r="G74" s="66">
        <f t="shared" si="92"/>
        <v>5</v>
      </c>
      <c r="H74" s="66" t="s">
        <v>42</v>
      </c>
      <c r="I74" s="64" t="s">
        <v>1316</v>
      </c>
      <c r="J74" s="64" t="s">
        <v>1317</v>
      </c>
      <c r="K74" s="65"/>
      <c r="L74" s="65" t="s">
        <v>17213</v>
      </c>
      <c r="M74" s="65" t="s">
        <v>35</v>
      </c>
      <c r="N74" s="64" t="s">
        <v>1230</v>
      </c>
      <c r="O74" s="66" t="s">
        <v>42</v>
      </c>
      <c r="P74" s="66" t="str">
        <f t="shared" si="66"/>
        <v>0..1</v>
      </c>
      <c r="Q74" s="2" t="s">
        <v>1318</v>
      </c>
      <c r="R74" s="75" t="s">
        <v>1319</v>
      </c>
      <c r="S74" s="66" t="s">
        <v>722</v>
      </c>
      <c r="T74" s="68" t="str">
        <f t="shared" si="88"/>
        <v>E</v>
      </c>
      <c r="U74" s="66" t="s">
        <v>42</v>
      </c>
      <c r="V74" s="66" t="s">
        <v>35</v>
      </c>
      <c r="W74" s="249" t="s">
        <v>35</v>
      </c>
      <c r="X74" s="38"/>
      <c r="Y74" s="636" t="str">
        <f t="shared" si="80"/>
        <v>-</v>
      </c>
      <c r="Z74" s="68" t="str">
        <f t="shared" si="81"/>
        <v>-</v>
      </c>
      <c r="AA74" s="68" t="str">
        <f t="shared" si="81"/>
        <v>-</v>
      </c>
      <c r="AB74" s="68" t="str">
        <f t="shared" si="81"/>
        <v>X</v>
      </c>
      <c r="AC74" s="68" t="str">
        <f t="shared" si="81"/>
        <v>X</v>
      </c>
      <c r="AD74" s="68" t="str">
        <f t="shared" si="81"/>
        <v>X</v>
      </c>
      <c r="AE74" s="637" t="str">
        <f t="shared" si="81"/>
        <v>X</v>
      </c>
      <c r="AF74" s="38"/>
      <c r="AG74" s="68" t="s">
        <v>282</v>
      </c>
      <c r="AH74" s="68" t="s">
        <v>282</v>
      </c>
      <c r="AI74" s="38"/>
      <c r="AJ74" s="13" t="str">
        <f t="shared" si="82"/>
        <v>/rsm:CrossIndustryInvoice/rsm:SupplyChainTradeTransaction/ram:IncludedSupplyChainTradeLineItem/ram:SpecifiedLineTradeSettlement/ram:SpecifiedTradeAllowanceCharge</v>
      </c>
      <c r="AK74" s="13" t="str">
        <f t="shared" si="83"/>
        <v>/ram:CalculationPercent</v>
      </c>
      <c r="AL74" s="14">
        <f>COUNTIFS(R$4:R74,AJ74)</f>
        <v>1</v>
      </c>
      <c r="AM74" s="59"/>
      <c r="AN74" s="174" t="str">
        <f t="shared" si="89"/>
        <v>SCT_LINE_TS</v>
      </c>
      <c r="AO74" s="119" t="str">
        <f t="shared" si="89"/>
        <v>BT-138</v>
      </c>
      <c r="AP74" s="293" t="str">
        <f t="shared" si="90"/>
        <v>BT-138</v>
      </c>
      <c r="AQ74" s="66">
        <f t="shared" si="94"/>
        <v>5</v>
      </c>
      <c r="AR74" s="66" t="str">
        <f t="shared" si="84"/>
        <v>0..1</v>
      </c>
      <c r="AS74" s="64" t="s">
        <v>1320</v>
      </c>
      <c r="AT74" s="64" t="s">
        <v>1321</v>
      </c>
      <c r="AU74" s="65"/>
      <c r="AV74" s="65" t="s">
        <v>1236</v>
      </c>
      <c r="AW74" s="65" t="s">
        <v>35</v>
      </c>
      <c r="AX74" s="64" t="s">
        <v>1237</v>
      </c>
      <c r="AY74" s="66" t="str">
        <f t="shared" si="85"/>
        <v>0..1</v>
      </c>
      <c r="AZ74" s="66" t="str">
        <f t="shared" si="85"/>
        <v>0..1</v>
      </c>
      <c r="BA74" s="2" t="str">
        <f t="shared" si="85"/>
        <v>/rsm:CrossIndustryInvoice
/rsm:SupplyChainTradeTransaction
/ram:IncludedSupplyChainTradeLineItem
/ram:SpecifiedLineTradeSettlement
/ram:SpecifiedTradeAllowanceCharge
/ram:CalculationPercent</v>
      </c>
      <c r="BB74" s="75" t="str">
        <f t="shared" si="85"/>
        <v>/rsm:CrossIndustryInvoice/rsm:SupplyChainTradeTransaction/ram:IncludedSupplyChainTradeLineItem/ram:SpecifiedLineTradeSettlement/ram:SpecifiedTradeAllowanceCharge/ram:CalculationPercent</v>
      </c>
      <c r="BC74" s="66" t="str">
        <f t="shared" si="86"/>
        <v>P</v>
      </c>
      <c r="BD74" s="68" t="str">
        <f t="shared" si="86"/>
        <v>E</v>
      </c>
      <c r="BE74" s="66" t="str">
        <f t="shared" si="86"/>
        <v>0..1</v>
      </c>
      <c r="BF74" s="66" t="str">
        <f t="shared" si="86"/>
        <v/>
      </c>
      <c r="BG74" s="249" t="str">
        <f t="shared" si="86"/>
        <v/>
      </c>
      <c r="BH74" s="7"/>
      <c r="BI74" s="636" t="str">
        <f t="shared" si="93"/>
        <v>-</v>
      </c>
      <c r="BJ74" s="68" t="str">
        <f t="shared" si="93"/>
        <v>-</v>
      </c>
      <c r="BK74" s="68" t="str">
        <f t="shared" si="93"/>
        <v>-</v>
      </c>
      <c r="BL74" s="68" t="str">
        <f t="shared" si="91"/>
        <v>X</v>
      </c>
      <c r="BM74" s="68" t="str">
        <f t="shared" si="91"/>
        <v>X</v>
      </c>
      <c r="BN74" s="68" t="str">
        <f t="shared" si="91"/>
        <v>X</v>
      </c>
      <c r="BO74" s="637" t="str">
        <f t="shared" si="91"/>
        <v>X</v>
      </c>
      <c r="BP74" s="7"/>
      <c r="BQ74" s="68" t="str">
        <f t="shared" si="79"/>
        <v>EN 16931</v>
      </c>
      <c r="BR74" s="68" t="str">
        <f t="shared" si="79"/>
        <v>EN 16931</v>
      </c>
      <c r="BS74" s="15"/>
      <c r="BT74" s="57" t="s">
        <v>18642</v>
      </c>
    </row>
    <row r="75" spans="1:72" s="11" customFormat="1" ht="105" x14ac:dyDescent="0.2">
      <c r="A75" s="45" t="str">
        <f t="shared" si="87"/>
        <v>YES</v>
      </c>
      <c r="B75" s="45"/>
      <c r="C75" s="45"/>
      <c r="D75" s="174" t="s">
        <v>1187</v>
      </c>
      <c r="E75" s="119" t="s">
        <v>1322</v>
      </c>
      <c r="F75" s="293" t="s">
        <v>1322</v>
      </c>
      <c r="G75" s="66">
        <f t="shared" si="92"/>
        <v>5</v>
      </c>
      <c r="H75" s="66" t="s">
        <v>42</v>
      </c>
      <c r="I75" s="64" t="s">
        <v>1323</v>
      </c>
      <c r="J75" s="64" t="s">
        <v>1324</v>
      </c>
      <c r="K75" s="65"/>
      <c r="L75" s="65"/>
      <c r="M75" s="65" t="s">
        <v>35</v>
      </c>
      <c r="N75" s="64" t="s">
        <v>1325</v>
      </c>
      <c r="O75" s="66" t="s">
        <v>42</v>
      </c>
      <c r="P75" s="66" t="str">
        <f t="shared" si="66"/>
        <v>0..1</v>
      </c>
      <c r="Q75" s="2" t="s">
        <v>1326</v>
      </c>
      <c r="R75" s="75" t="s">
        <v>1327</v>
      </c>
      <c r="S75" s="66" t="s">
        <v>163</v>
      </c>
      <c r="T75" s="68" t="str">
        <f t="shared" si="88"/>
        <v>E</v>
      </c>
      <c r="U75" s="66" t="s">
        <v>42</v>
      </c>
      <c r="V75" s="66" t="s">
        <v>35</v>
      </c>
      <c r="W75" s="249" t="s">
        <v>35</v>
      </c>
      <c r="X75" s="38"/>
      <c r="Y75" s="636" t="str">
        <f t="shared" si="80"/>
        <v>-</v>
      </c>
      <c r="Z75" s="68" t="str">
        <f t="shared" si="81"/>
        <v>-</v>
      </c>
      <c r="AA75" s="68" t="str">
        <f t="shared" si="81"/>
        <v>-</v>
      </c>
      <c r="AB75" s="68" t="str">
        <f t="shared" si="81"/>
        <v>X</v>
      </c>
      <c r="AC75" s="68" t="str">
        <f t="shared" si="81"/>
        <v>X</v>
      </c>
      <c r="AD75" s="68" t="str">
        <f t="shared" si="81"/>
        <v>X</v>
      </c>
      <c r="AE75" s="637" t="str">
        <f t="shared" si="81"/>
        <v>X</v>
      </c>
      <c r="AF75" s="38"/>
      <c r="AG75" s="68" t="s">
        <v>282</v>
      </c>
      <c r="AH75" s="68" t="s">
        <v>282</v>
      </c>
      <c r="AI75" s="38"/>
      <c r="AJ75" s="13" t="str">
        <f t="shared" si="82"/>
        <v>/rsm:CrossIndustryInvoice/rsm:SupplyChainTradeTransaction/ram:IncludedSupplyChainTradeLineItem/ram:SpecifiedLineTradeSettlement/ram:SpecifiedTradeAllowanceCharge</v>
      </c>
      <c r="AK75" s="13" t="str">
        <f t="shared" si="83"/>
        <v>/ram:BasisAmount</v>
      </c>
      <c r="AL75" s="14">
        <f>COUNTIFS(R$4:R75,AJ75)</f>
        <v>1</v>
      </c>
      <c r="AM75" s="59"/>
      <c r="AN75" s="174" t="str">
        <f t="shared" si="89"/>
        <v>SCT_LINE_TS</v>
      </c>
      <c r="AO75" s="119" t="str">
        <f t="shared" si="89"/>
        <v>BT-137</v>
      </c>
      <c r="AP75" s="293" t="str">
        <f t="shared" si="90"/>
        <v>BT-137</v>
      </c>
      <c r="AQ75" s="66">
        <f t="shared" si="94"/>
        <v>5</v>
      </c>
      <c r="AR75" s="66" t="str">
        <f t="shared" si="84"/>
        <v>0..1</v>
      </c>
      <c r="AS75" s="64" t="s">
        <v>1328</v>
      </c>
      <c r="AT75" s="64" t="s">
        <v>1329</v>
      </c>
      <c r="AU75" s="65"/>
      <c r="AV75" s="65"/>
      <c r="AW75" s="65" t="s">
        <v>35</v>
      </c>
      <c r="AX75" s="64" t="s">
        <v>1330</v>
      </c>
      <c r="AY75" s="66" t="str">
        <f t="shared" si="85"/>
        <v>0..1</v>
      </c>
      <c r="AZ75" s="66" t="str">
        <f t="shared" si="85"/>
        <v>0..1</v>
      </c>
      <c r="BA75" s="2" t="str">
        <f t="shared" si="85"/>
        <v>/rsm:CrossIndustryInvoice
/rsm:SupplyChainTradeTransaction
/ram:IncludedSupplyChainTradeLineItem
/ram:SpecifiedLineTradeSettlement
/ram:SpecifiedTradeAllowanceCharge
/ram:BasisAmount</v>
      </c>
      <c r="BB75" s="75" t="str">
        <f t="shared" si="85"/>
        <v>/rsm:CrossIndustryInvoice/rsm:SupplyChainTradeTransaction/ram:IncludedSupplyChainTradeLineItem/ram:SpecifiedLineTradeSettlement/ram:SpecifiedTradeAllowanceCharge/ram:BasisAmount</v>
      </c>
      <c r="BC75" s="66" t="str">
        <f t="shared" si="86"/>
        <v>A</v>
      </c>
      <c r="BD75" s="68" t="str">
        <f t="shared" si="86"/>
        <v>E</v>
      </c>
      <c r="BE75" s="66" t="str">
        <f t="shared" si="86"/>
        <v>0..1</v>
      </c>
      <c r="BF75" s="66" t="str">
        <f t="shared" si="86"/>
        <v/>
      </c>
      <c r="BG75" s="249" t="str">
        <f t="shared" si="86"/>
        <v/>
      </c>
      <c r="BH75" s="7"/>
      <c r="BI75" s="636" t="str">
        <f t="shared" si="93"/>
        <v>-</v>
      </c>
      <c r="BJ75" s="68" t="str">
        <f t="shared" si="93"/>
        <v>-</v>
      </c>
      <c r="BK75" s="68" t="str">
        <f t="shared" si="93"/>
        <v>-</v>
      </c>
      <c r="BL75" s="68" t="str">
        <f t="shared" si="91"/>
        <v>X</v>
      </c>
      <c r="BM75" s="68" t="str">
        <f t="shared" si="91"/>
        <v>X</v>
      </c>
      <c r="BN75" s="68" t="str">
        <f t="shared" si="91"/>
        <v>X</v>
      </c>
      <c r="BO75" s="637" t="str">
        <f t="shared" si="91"/>
        <v>X</v>
      </c>
      <c r="BP75" s="7"/>
      <c r="BQ75" s="68" t="str">
        <f t="shared" si="79"/>
        <v>EN 16931</v>
      </c>
      <c r="BR75" s="68" t="str">
        <f t="shared" si="79"/>
        <v>EN 16931</v>
      </c>
      <c r="BS75" s="15"/>
      <c r="BT75" s="57" t="s">
        <v>18642</v>
      </c>
    </row>
    <row r="76" spans="1:72" s="152" customFormat="1" ht="105" x14ac:dyDescent="0.2">
      <c r="A76" s="45" t="str">
        <f t="shared" si="87"/>
        <v>YES</v>
      </c>
      <c r="B76" s="45"/>
      <c r="C76" s="45"/>
      <c r="D76" s="174" t="s">
        <v>1187</v>
      </c>
      <c r="E76" s="119" t="s">
        <v>1331</v>
      </c>
      <c r="F76" s="293" t="s">
        <v>1331</v>
      </c>
      <c r="G76" s="66">
        <f t="shared" si="92"/>
        <v>5</v>
      </c>
      <c r="H76" s="66" t="s">
        <v>32</v>
      </c>
      <c r="I76" s="64" t="s">
        <v>1332</v>
      </c>
      <c r="J76" s="64" t="s">
        <v>1333</v>
      </c>
      <c r="K76" s="65"/>
      <c r="L76" s="65"/>
      <c r="M76" s="65" t="s">
        <v>1334</v>
      </c>
      <c r="N76" s="64" t="s">
        <v>1325</v>
      </c>
      <c r="O76" s="66" t="s">
        <v>32</v>
      </c>
      <c r="P76" s="66" t="str">
        <f t="shared" si="66"/>
        <v>1..1</v>
      </c>
      <c r="Q76" s="2" t="s">
        <v>1335</v>
      </c>
      <c r="R76" s="75" t="s">
        <v>1336</v>
      </c>
      <c r="S76" s="66" t="s">
        <v>163</v>
      </c>
      <c r="T76" s="68" t="str">
        <f t="shared" si="88"/>
        <v>E</v>
      </c>
      <c r="U76" s="66" t="s">
        <v>62</v>
      </c>
      <c r="V76" s="66" t="s">
        <v>132</v>
      </c>
      <c r="W76" s="249" t="s">
        <v>35</v>
      </c>
      <c r="X76" s="38"/>
      <c r="Y76" s="636" t="str">
        <f t="shared" si="80"/>
        <v>-</v>
      </c>
      <c r="Z76" s="68" t="str">
        <f t="shared" si="81"/>
        <v>-</v>
      </c>
      <c r="AA76" s="68" t="str">
        <f t="shared" si="81"/>
        <v>X</v>
      </c>
      <c r="AB76" s="68" t="str">
        <f t="shared" si="81"/>
        <v>X</v>
      </c>
      <c r="AC76" s="68" t="str">
        <f t="shared" si="81"/>
        <v>X</v>
      </c>
      <c r="AD76" s="68" t="str">
        <f t="shared" si="81"/>
        <v>X</v>
      </c>
      <c r="AE76" s="637" t="str">
        <f t="shared" si="81"/>
        <v>X</v>
      </c>
      <c r="AF76" s="38"/>
      <c r="AG76" s="68" t="s">
        <v>244</v>
      </c>
      <c r="AH76" s="68" t="s">
        <v>244</v>
      </c>
      <c r="AI76" s="38"/>
      <c r="AJ76" s="13" t="str">
        <f t="shared" si="82"/>
        <v>/rsm:CrossIndustryInvoice/rsm:SupplyChainTradeTransaction/ram:IncludedSupplyChainTradeLineItem/ram:SpecifiedLineTradeSettlement/ram:SpecifiedTradeAllowanceCharge</v>
      </c>
      <c r="AK76" s="13" t="str">
        <f t="shared" si="83"/>
        <v>/ram:ActualAmount</v>
      </c>
      <c r="AL76" s="14">
        <f>COUNTIFS(R$4:R76,AJ76)</f>
        <v>1</v>
      </c>
      <c r="AM76" s="59"/>
      <c r="AN76" s="174" t="str">
        <f t="shared" si="89"/>
        <v>SCT_LINE_TS</v>
      </c>
      <c r="AO76" s="119" t="str">
        <f t="shared" si="89"/>
        <v>BT-136</v>
      </c>
      <c r="AP76" s="293" t="str">
        <f t="shared" si="90"/>
        <v>BT-136</v>
      </c>
      <c r="AQ76" s="66">
        <f t="shared" si="94"/>
        <v>5</v>
      </c>
      <c r="AR76" s="66" t="str">
        <f t="shared" si="84"/>
        <v>1..1</v>
      </c>
      <c r="AS76" s="64" t="s">
        <v>1337</v>
      </c>
      <c r="AT76" s="64" t="s">
        <v>1338</v>
      </c>
      <c r="AU76" s="65"/>
      <c r="AV76" s="65"/>
      <c r="AW76" s="65" t="s">
        <v>1339</v>
      </c>
      <c r="AX76" s="64" t="s">
        <v>1330</v>
      </c>
      <c r="AY76" s="66" t="str">
        <f t="shared" si="85"/>
        <v>1..1</v>
      </c>
      <c r="AZ76" s="66" t="str">
        <f t="shared" si="85"/>
        <v>1..1</v>
      </c>
      <c r="BA76" s="2" t="str">
        <f t="shared" si="85"/>
        <v>/rsm:CrossIndustryInvoice
/rsm:SupplyChainTradeTransaction
/ram:IncludedSupplyChainTradeLineItem
/ram:SpecifiedLineTradeSettlement
/ram:SpecifiedTradeAllowanceCharge
/ram:ActualAmount</v>
      </c>
      <c r="BB76" s="75" t="str">
        <f t="shared" si="85"/>
        <v>/rsm:CrossIndustryInvoice/rsm:SupplyChainTradeTransaction/ram:IncludedSupplyChainTradeLineItem/ram:SpecifiedLineTradeSettlement/ram:SpecifiedTradeAllowanceCharge/ram:ActualAmount</v>
      </c>
      <c r="BC76" s="66" t="str">
        <f t="shared" si="86"/>
        <v>A</v>
      </c>
      <c r="BD76" s="68" t="str">
        <f t="shared" si="86"/>
        <v>E</v>
      </c>
      <c r="BE76" s="66" t="str">
        <f t="shared" si="86"/>
        <v>0..n</v>
      </c>
      <c r="BF76" s="66" t="str">
        <f t="shared" si="86"/>
        <v>CAR-2</v>
      </c>
      <c r="BG76" s="249" t="str">
        <f t="shared" si="86"/>
        <v/>
      </c>
      <c r="BH76" s="7"/>
      <c r="BI76" s="636" t="str">
        <f t="shared" si="93"/>
        <v>-</v>
      </c>
      <c r="BJ76" s="68" t="str">
        <f t="shared" si="93"/>
        <v>-</v>
      </c>
      <c r="BK76" s="68" t="str">
        <f t="shared" si="93"/>
        <v>X</v>
      </c>
      <c r="BL76" s="68" t="str">
        <f t="shared" si="91"/>
        <v>X</v>
      </c>
      <c r="BM76" s="68" t="str">
        <f t="shared" si="91"/>
        <v>X</v>
      </c>
      <c r="BN76" s="68" t="str">
        <f t="shared" si="91"/>
        <v>X</v>
      </c>
      <c r="BO76" s="637" t="str">
        <f t="shared" si="91"/>
        <v>X</v>
      </c>
      <c r="BP76" s="7"/>
      <c r="BQ76" s="68" t="str">
        <f t="shared" si="79"/>
        <v>BASIC</v>
      </c>
      <c r="BR76" s="68" t="str">
        <f t="shared" si="79"/>
        <v>BASIC</v>
      </c>
      <c r="BS76" s="15"/>
      <c r="BT76" s="57" t="s">
        <v>18642</v>
      </c>
    </row>
    <row r="77" spans="1:72" s="11" customFormat="1" ht="165" x14ac:dyDescent="0.2">
      <c r="A77" s="45" t="str">
        <f t="shared" si="87"/>
        <v>YES</v>
      </c>
      <c r="B77" s="45"/>
      <c r="C77" s="45"/>
      <c r="D77" s="174" t="s">
        <v>1187</v>
      </c>
      <c r="E77" s="119" t="s">
        <v>1340</v>
      </c>
      <c r="F77" s="293" t="s">
        <v>1340</v>
      </c>
      <c r="G77" s="66">
        <f t="shared" si="92"/>
        <v>5</v>
      </c>
      <c r="H77" s="66" t="s">
        <v>42</v>
      </c>
      <c r="I77" s="64" t="s">
        <v>1341</v>
      </c>
      <c r="J77" s="64" t="s">
        <v>1342</v>
      </c>
      <c r="K77" s="65" t="s">
        <v>1343</v>
      </c>
      <c r="L77" s="65" t="s">
        <v>1393</v>
      </c>
      <c r="M77" s="65" t="s">
        <v>1344</v>
      </c>
      <c r="N77" s="64" t="s">
        <v>128</v>
      </c>
      <c r="O77" s="66" t="s">
        <v>42</v>
      </c>
      <c r="P77" s="66" t="str">
        <f t="shared" si="66"/>
        <v>0..1</v>
      </c>
      <c r="Q77" s="2" t="s">
        <v>1345</v>
      </c>
      <c r="R77" s="75" t="s">
        <v>1346</v>
      </c>
      <c r="S77" s="66" t="s">
        <v>131</v>
      </c>
      <c r="T77" s="68" t="str">
        <f t="shared" si="88"/>
        <v>E</v>
      </c>
      <c r="U77" s="66" t="s">
        <v>42</v>
      </c>
      <c r="V77" s="66" t="s">
        <v>35</v>
      </c>
      <c r="W77" s="249" t="s">
        <v>35</v>
      </c>
      <c r="X77" s="38"/>
      <c r="Y77" s="636" t="str">
        <f t="shared" si="80"/>
        <v>-</v>
      </c>
      <c r="Z77" s="68" t="str">
        <f t="shared" si="81"/>
        <v>-</v>
      </c>
      <c r="AA77" s="68" t="str">
        <f t="shared" si="81"/>
        <v>X</v>
      </c>
      <c r="AB77" s="68" t="str">
        <f t="shared" si="81"/>
        <v>X</v>
      </c>
      <c r="AC77" s="68" t="str">
        <f t="shared" si="81"/>
        <v>X</v>
      </c>
      <c r="AD77" s="68" t="str">
        <f t="shared" si="81"/>
        <v>X</v>
      </c>
      <c r="AE77" s="637" t="str">
        <f t="shared" si="81"/>
        <v>X</v>
      </c>
      <c r="AF77" s="38"/>
      <c r="AG77" s="68" t="s">
        <v>244</v>
      </c>
      <c r="AH77" s="68" t="s">
        <v>244</v>
      </c>
      <c r="AI77" s="38"/>
      <c r="AJ77" s="13" t="str">
        <f t="shared" si="82"/>
        <v>/rsm:CrossIndustryInvoice/rsm:SupplyChainTradeTransaction/ram:IncludedSupplyChainTradeLineItem/ram:SpecifiedLineTradeSettlement/ram:SpecifiedTradeAllowanceCharge</v>
      </c>
      <c r="AK77" s="13" t="str">
        <f t="shared" si="83"/>
        <v>/ram:ReasonCode</v>
      </c>
      <c r="AL77" s="14">
        <f>COUNTIFS(R$4:R77,AJ77)</f>
        <v>1</v>
      </c>
      <c r="AM77" s="59"/>
      <c r="AN77" s="174" t="str">
        <f t="shared" si="89"/>
        <v>SCT_LINE_TS</v>
      </c>
      <c r="AO77" s="119" t="str">
        <f t="shared" si="89"/>
        <v>BT-140</v>
      </c>
      <c r="AP77" s="293" t="str">
        <f t="shared" si="90"/>
        <v>BT-140</v>
      </c>
      <c r="AQ77" s="66">
        <f t="shared" si="94"/>
        <v>5</v>
      </c>
      <c r="AR77" s="66" t="str">
        <f t="shared" si="84"/>
        <v>0..1</v>
      </c>
      <c r="AS77" s="64" t="s">
        <v>1347</v>
      </c>
      <c r="AT77" s="64" t="s">
        <v>1348</v>
      </c>
      <c r="AU77" s="65" t="s">
        <v>1349</v>
      </c>
      <c r="AV77" s="65" t="s">
        <v>1398</v>
      </c>
      <c r="AW77" s="65" t="s">
        <v>1350</v>
      </c>
      <c r="AX77" s="64" t="s">
        <v>128</v>
      </c>
      <c r="AY77" s="66" t="str">
        <f t="shared" si="85"/>
        <v>0..1</v>
      </c>
      <c r="AZ77" s="66" t="str">
        <f t="shared" si="85"/>
        <v>0..1</v>
      </c>
      <c r="BA77" s="2" t="str">
        <f t="shared" si="85"/>
        <v>/rsm:CrossIndustryInvoice
/rsm:SupplyChainTradeTransaction
/ram:IncludedSupplyChainTradeLineItem
/ram:SpecifiedLineTradeSettlement
/ram:SpecifiedTradeAllowanceCharge
/ram:ReasonCode</v>
      </c>
      <c r="BB77" s="75" t="str">
        <f t="shared" si="85"/>
        <v>/rsm:CrossIndustryInvoice/rsm:SupplyChainTradeTransaction/ram:IncludedSupplyChainTradeLineItem/ram:SpecifiedLineTradeSettlement/ram:SpecifiedTradeAllowanceCharge/ram:ReasonCode</v>
      </c>
      <c r="BC77" s="66" t="str">
        <f t="shared" si="86"/>
        <v>C</v>
      </c>
      <c r="BD77" s="68" t="str">
        <f t="shared" si="86"/>
        <v>E</v>
      </c>
      <c r="BE77" s="66" t="str">
        <f t="shared" si="86"/>
        <v>0..1</v>
      </c>
      <c r="BF77" s="66" t="str">
        <f t="shared" si="86"/>
        <v/>
      </c>
      <c r="BG77" s="249" t="str">
        <f t="shared" si="86"/>
        <v/>
      </c>
      <c r="BH77" s="7"/>
      <c r="BI77" s="636" t="str">
        <f t="shared" si="93"/>
        <v>-</v>
      </c>
      <c r="BJ77" s="68" t="str">
        <f t="shared" si="93"/>
        <v>-</v>
      </c>
      <c r="BK77" s="68" t="str">
        <f t="shared" si="93"/>
        <v>X</v>
      </c>
      <c r="BL77" s="68" t="str">
        <f t="shared" si="91"/>
        <v>X</v>
      </c>
      <c r="BM77" s="68" t="str">
        <f t="shared" si="91"/>
        <v>X</v>
      </c>
      <c r="BN77" s="68" t="str">
        <f t="shared" si="91"/>
        <v>X</v>
      </c>
      <c r="BO77" s="637" t="str">
        <f t="shared" si="91"/>
        <v>X</v>
      </c>
      <c r="BP77" s="7"/>
      <c r="BQ77" s="68" t="str">
        <f t="shared" si="79"/>
        <v>BASIC</v>
      </c>
      <c r="BR77" s="68" t="str">
        <f t="shared" si="79"/>
        <v>BASIC</v>
      </c>
      <c r="BS77" s="15"/>
      <c r="BT77" s="57" t="s">
        <v>18642</v>
      </c>
    </row>
    <row r="78" spans="1:72" s="11" customFormat="1" ht="165" x14ac:dyDescent="0.2">
      <c r="A78" s="45" t="str">
        <f t="shared" si="87"/>
        <v>YES</v>
      </c>
      <c r="B78" s="45"/>
      <c r="C78" s="45"/>
      <c r="D78" s="174" t="s">
        <v>1187</v>
      </c>
      <c r="E78" s="119" t="s">
        <v>1351</v>
      </c>
      <c r="F78" s="293" t="s">
        <v>1351</v>
      </c>
      <c r="G78" s="66">
        <f t="shared" si="92"/>
        <v>5</v>
      </c>
      <c r="H78" s="66" t="s">
        <v>42</v>
      </c>
      <c r="I78" s="64" t="s">
        <v>1352</v>
      </c>
      <c r="J78" s="64" t="s">
        <v>1353</v>
      </c>
      <c r="K78" s="65"/>
      <c r="L78" s="65"/>
      <c r="M78" s="65" t="s">
        <v>1344</v>
      </c>
      <c r="N78" s="64" t="s">
        <v>70</v>
      </c>
      <c r="O78" s="66" t="s">
        <v>42</v>
      </c>
      <c r="P78" s="66" t="str">
        <f t="shared" si="66"/>
        <v>0..1</v>
      </c>
      <c r="Q78" s="2" t="s">
        <v>1354</v>
      </c>
      <c r="R78" s="75" t="s">
        <v>1355</v>
      </c>
      <c r="S78" s="66" t="s">
        <v>73</v>
      </c>
      <c r="T78" s="68" t="str">
        <f t="shared" si="88"/>
        <v>E</v>
      </c>
      <c r="U78" s="66" t="s">
        <v>42</v>
      </c>
      <c r="V78" s="66" t="s">
        <v>35</v>
      </c>
      <c r="W78" s="249" t="s">
        <v>35</v>
      </c>
      <c r="X78" s="38"/>
      <c r="Y78" s="636" t="str">
        <f t="shared" si="80"/>
        <v>-</v>
      </c>
      <c r="Z78" s="68" t="str">
        <f t="shared" si="81"/>
        <v>-</v>
      </c>
      <c r="AA78" s="68" t="str">
        <f t="shared" si="81"/>
        <v>X</v>
      </c>
      <c r="AB78" s="68" t="str">
        <f t="shared" si="81"/>
        <v>X</v>
      </c>
      <c r="AC78" s="68" t="str">
        <f t="shared" si="81"/>
        <v>X</v>
      </c>
      <c r="AD78" s="68" t="str">
        <f t="shared" si="81"/>
        <v>X</v>
      </c>
      <c r="AE78" s="637" t="str">
        <f t="shared" si="81"/>
        <v>X</v>
      </c>
      <c r="AF78" s="38"/>
      <c r="AG78" s="68" t="s">
        <v>244</v>
      </c>
      <c r="AH78" s="68" t="s">
        <v>244</v>
      </c>
      <c r="AI78" s="38"/>
      <c r="AJ78" s="13" t="str">
        <f t="shared" si="82"/>
        <v>/rsm:CrossIndustryInvoice/rsm:SupplyChainTradeTransaction/ram:IncludedSupplyChainTradeLineItem/ram:SpecifiedLineTradeSettlement/ram:SpecifiedTradeAllowanceCharge</v>
      </c>
      <c r="AK78" s="13" t="str">
        <f t="shared" si="83"/>
        <v>/ram:Reason</v>
      </c>
      <c r="AL78" s="14">
        <f>COUNTIFS(R$4:R78,AJ78)</f>
        <v>1</v>
      </c>
      <c r="AM78" s="59"/>
      <c r="AN78" s="174" t="str">
        <f t="shared" si="89"/>
        <v>SCT_LINE_TS</v>
      </c>
      <c r="AO78" s="119" t="str">
        <f t="shared" si="89"/>
        <v>BT-139</v>
      </c>
      <c r="AP78" s="293" t="str">
        <f t="shared" si="90"/>
        <v>BT-139</v>
      </c>
      <c r="AQ78" s="66">
        <f t="shared" si="94"/>
        <v>5</v>
      </c>
      <c r="AR78" s="66" t="str">
        <f t="shared" si="84"/>
        <v>0..1</v>
      </c>
      <c r="AS78" s="64" t="s">
        <v>1356</v>
      </c>
      <c r="AT78" s="64" t="s">
        <v>1357</v>
      </c>
      <c r="AU78" s="65"/>
      <c r="AV78" s="65"/>
      <c r="AW78" s="65" t="s">
        <v>1350</v>
      </c>
      <c r="AX78" s="64" t="s">
        <v>78</v>
      </c>
      <c r="AY78" s="66" t="str">
        <f t="shared" si="85"/>
        <v>0..1</v>
      </c>
      <c r="AZ78" s="66" t="str">
        <f t="shared" si="85"/>
        <v>0..1</v>
      </c>
      <c r="BA78" s="2" t="str">
        <f t="shared" si="85"/>
        <v>/rsm:CrossIndustryInvoice
/rsm:SupplyChainTradeTransaction
/ram:IncludedSupplyChainTradeLineItem
/ram:SpecifiedLineTradeSettlement
/ram:SpecifiedTradeAllowanceCharge
/ram:Reason</v>
      </c>
      <c r="BB78" s="75" t="str">
        <f t="shared" si="85"/>
        <v>/rsm:CrossIndustryInvoice/rsm:SupplyChainTradeTransaction/ram:IncludedSupplyChainTradeLineItem/ram:SpecifiedLineTradeSettlement/ram:SpecifiedTradeAllowanceCharge/ram:Reason</v>
      </c>
      <c r="BC78" s="66" t="str">
        <f t="shared" si="86"/>
        <v>T</v>
      </c>
      <c r="BD78" s="68" t="str">
        <f t="shared" si="86"/>
        <v>E</v>
      </c>
      <c r="BE78" s="66" t="str">
        <f t="shared" si="86"/>
        <v>0..1</v>
      </c>
      <c r="BF78" s="66" t="str">
        <f t="shared" si="86"/>
        <v/>
      </c>
      <c r="BG78" s="249" t="str">
        <f t="shared" si="86"/>
        <v/>
      </c>
      <c r="BH78" s="7"/>
      <c r="BI78" s="636" t="str">
        <f t="shared" si="93"/>
        <v>-</v>
      </c>
      <c r="BJ78" s="68" t="str">
        <f t="shared" si="93"/>
        <v>-</v>
      </c>
      <c r="BK78" s="68" t="str">
        <f t="shared" si="93"/>
        <v>X</v>
      </c>
      <c r="BL78" s="68" t="str">
        <f t="shared" si="91"/>
        <v>X</v>
      </c>
      <c r="BM78" s="68" t="str">
        <f t="shared" si="91"/>
        <v>X</v>
      </c>
      <c r="BN78" s="68" t="str">
        <f t="shared" si="91"/>
        <v>X</v>
      </c>
      <c r="BO78" s="637" t="str">
        <f t="shared" si="91"/>
        <v>X</v>
      </c>
      <c r="BP78" s="7"/>
      <c r="BQ78" s="68" t="str">
        <f t="shared" si="79"/>
        <v>BASIC</v>
      </c>
      <c r="BR78" s="68" t="str">
        <f t="shared" si="79"/>
        <v>BASIC</v>
      </c>
      <c r="BS78" s="15"/>
      <c r="BT78" s="57" t="s">
        <v>18642</v>
      </c>
    </row>
    <row r="79" spans="1:72" s="11" customFormat="1" ht="96" x14ac:dyDescent="0.2">
      <c r="A79" s="45" t="str">
        <f t="shared" si="87"/>
        <v>NO</v>
      </c>
      <c r="B79" s="45"/>
      <c r="C79" s="45"/>
      <c r="D79" s="174" t="s">
        <v>1187</v>
      </c>
      <c r="E79" s="123" t="s">
        <v>1358</v>
      </c>
      <c r="F79" s="294" t="s">
        <v>1358</v>
      </c>
      <c r="G79" s="124">
        <f t="shared" si="92"/>
        <v>4</v>
      </c>
      <c r="H79" s="124" t="s">
        <v>62</v>
      </c>
      <c r="I79" s="125" t="s">
        <v>1359</v>
      </c>
      <c r="J79" s="125" t="s">
        <v>1360</v>
      </c>
      <c r="K79" s="126" t="s">
        <v>1361</v>
      </c>
      <c r="L79" s="126" t="s">
        <v>1362</v>
      </c>
      <c r="M79" s="126" t="s">
        <v>1363</v>
      </c>
      <c r="N79" s="125"/>
      <c r="O79" s="124" t="s">
        <v>62</v>
      </c>
      <c r="P79" s="124" t="str">
        <f t="shared" si="66"/>
        <v>0..n</v>
      </c>
      <c r="Q79" s="127" t="s">
        <v>1297</v>
      </c>
      <c r="R79" s="128" t="s">
        <v>1298</v>
      </c>
      <c r="S79" s="124" t="s">
        <v>35</v>
      </c>
      <c r="T79" s="129" t="str">
        <f t="shared" si="88"/>
        <v>G</v>
      </c>
      <c r="U79" s="124" t="s">
        <v>62</v>
      </c>
      <c r="V79" s="124" t="s">
        <v>1299</v>
      </c>
      <c r="W79" s="675" t="s">
        <v>1363</v>
      </c>
      <c r="X79" s="38"/>
      <c r="Y79" s="646" t="str">
        <f t="shared" si="80"/>
        <v>-</v>
      </c>
      <c r="Z79" s="129" t="str">
        <f t="shared" si="81"/>
        <v>-</v>
      </c>
      <c r="AA79" s="129" t="str">
        <f t="shared" si="81"/>
        <v>X</v>
      </c>
      <c r="AB79" s="129" t="str">
        <f t="shared" si="81"/>
        <v>X</v>
      </c>
      <c r="AC79" s="129" t="str">
        <f t="shared" si="81"/>
        <v>X</v>
      </c>
      <c r="AD79" s="129" t="str">
        <f t="shared" si="81"/>
        <v>X</v>
      </c>
      <c r="AE79" s="647" t="str">
        <f t="shared" si="81"/>
        <v>X</v>
      </c>
      <c r="AF79" s="38"/>
      <c r="AG79" s="129" t="s">
        <v>244</v>
      </c>
      <c r="AH79" s="129" t="s">
        <v>244</v>
      </c>
      <c r="AI79" s="38"/>
      <c r="AJ79" s="13" t="str">
        <f t="shared" si="82"/>
        <v>/rsm:CrossIndustryInvoice/rsm:SupplyChainTradeTransaction/ram:IncludedSupplyChainTradeLineItem/ram:SpecifiedLineTradeSettlement</v>
      </c>
      <c r="AK79" s="13" t="str">
        <f t="shared" si="83"/>
        <v>/ram:SpecifiedTradeAllowanceCharge</v>
      </c>
      <c r="AL79" s="14">
        <f>COUNTIFS(R$4:R79,AJ79)</f>
        <v>1</v>
      </c>
      <c r="AM79" s="59"/>
      <c r="AN79" s="174" t="str">
        <f t="shared" si="89"/>
        <v>SCT_LINE_TS</v>
      </c>
      <c r="AO79" s="123" t="str">
        <f t="shared" si="89"/>
        <v>BG-28</v>
      </c>
      <c r="AP79" s="294" t="str">
        <f t="shared" si="90"/>
        <v>BG-28</v>
      </c>
      <c r="AQ79" s="124">
        <f t="shared" si="94"/>
        <v>4</v>
      </c>
      <c r="AR79" s="124" t="str">
        <f t="shared" si="84"/>
        <v>0..n</v>
      </c>
      <c r="AS79" s="125" t="s">
        <v>1364</v>
      </c>
      <c r="AT79" s="125" t="s">
        <v>1365</v>
      </c>
      <c r="AU79" s="126" t="s">
        <v>1366</v>
      </c>
      <c r="AV79" s="126" t="s">
        <v>1367</v>
      </c>
      <c r="AW79" s="126" t="s">
        <v>1363</v>
      </c>
      <c r="AX79" s="125"/>
      <c r="AY79" s="124" t="str">
        <f t="shared" si="85"/>
        <v>0..n</v>
      </c>
      <c r="AZ79" s="124" t="str">
        <f t="shared" si="85"/>
        <v>0..n</v>
      </c>
      <c r="BA79" s="127" t="str">
        <f t="shared" si="85"/>
        <v>/rsm:CrossIndustryInvoice
/rsm:SupplyChainTradeTransaction
/ram:IncludedSupplyChainTradeLineItem
/ram:SpecifiedLineTradeSettlement
/ram:SpecifiedTradeAllowanceCharge</v>
      </c>
      <c r="BB79" s="128" t="str">
        <f t="shared" si="85"/>
        <v>/rsm:CrossIndustryInvoice/rsm:SupplyChainTradeTransaction/ram:IncludedSupplyChainTradeLineItem/ram:SpecifiedLineTradeSettlement/ram:SpecifiedTradeAllowanceCharge</v>
      </c>
      <c r="BC79" s="124" t="str">
        <f t="shared" si="86"/>
        <v/>
      </c>
      <c r="BD79" s="129" t="str">
        <f t="shared" si="86"/>
        <v>G</v>
      </c>
      <c r="BE79" s="124" t="str">
        <f t="shared" si="86"/>
        <v>0..n</v>
      </c>
      <c r="BF79" s="124" t="str">
        <f t="shared" si="86"/>
        <v>STR-4</v>
      </c>
      <c r="BG79" s="675" t="str">
        <f t="shared" si="86"/>
        <v>ChargeIndicator=true</v>
      </c>
      <c r="BH79" s="7"/>
      <c r="BI79" s="646" t="str">
        <f t="shared" si="93"/>
        <v>-</v>
      </c>
      <c r="BJ79" s="129" t="str">
        <f t="shared" si="93"/>
        <v>-</v>
      </c>
      <c r="BK79" s="129" t="str">
        <f t="shared" si="93"/>
        <v>X</v>
      </c>
      <c r="BL79" s="129" t="str">
        <f t="shared" si="91"/>
        <v>X</v>
      </c>
      <c r="BM79" s="129" t="str">
        <f t="shared" si="91"/>
        <v>X</v>
      </c>
      <c r="BN79" s="129" t="str">
        <f t="shared" si="91"/>
        <v>X</v>
      </c>
      <c r="BO79" s="647" t="str">
        <f t="shared" si="91"/>
        <v>X</v>
      </c>
      <c r="BP79" s="7"/>
      <c r="BQ79" s="129" t="str">
        <f t="shared" si="79"/>
        <v>BASIC</v>
      </c>
      <c r="BR79" s="129" t="str">
        <f t="shared" si="79"/>
        <v>BASIC</v>
      </c>
      <c r="BS79" s="15"/>
      <c r="BT79" s="57" t="s">
        <v>18642</v>
      </c>
    </row>
    <row r="80" spans="1:72" s="152" customFormat="1" ht="105" x14ac:dyDescent="0.2">
      <c r="A80" s="45" t="str">
        <f t="shared" si="87"/>
        <v>NO</v>
      </c>
      <c r="B80" s="45"/>
      <c r="C80" s="45"/>
      <c r="D80" s="174" t="s">
        <v>1187</v>
      </c>
      <c r="E80" s="119" t="s">
        <v>1368</v>
      </c>
      <c r="F80" s="293"/>
      <c r="G80" s="66">
        <f t="shared" si="92"/>
        <v>5</v>
      </c>
      <c r="H80" s="66" t="s">
        <v>32</v>
      </c>
      <c r="I80" s="97" t="s">
        <v>1304</v>
      </c>
      <c r="J80" s="64" t="s">
        <v>35</v>
      </c>
      <c r="K80" s="65" t="s">
        <v>35</v>
      </c>
      <c r="L80" s="65"/>
      <c r="M80" s="65" t="s">
        <v>35</v>
      </c>
      <c r="N80" s="64"/>
      <c r="O80" s="66" t="s">
        <v>32</v>
      </c>
      <c r="P80" s="66" t="str">
        <f t="shared" si="66"/>
        <v>1..1</v>
      </c>
      <c r="Q80" s="2" t="s">
        <v>1306</v>
      </c>
      <c r="R80" s="75" t="s">
        <v>1307</v>
      </c>
      <c r="S80" s="66"/>
      <c r="T80" s="68" t="str">
        <f t="shared" si="88"/>
        <v>G</v>
      </c>
      <c r="U80" s="66" t="s">
        <v>42</v>
      </c>
      <c r="V80" s="66" t="s">
        <v>35</v>
      </c>
      <c r="W80" s="249" t="s">
        <v>35</v>
      </c>
      <c r="X80" s="38"/>
      <c r="Y80" s="636" t="str">
        <f t="shared" si="80"/>
        <v>-</v>
      </c>
      <c r="Z80" s="68" t="str">
        <f t="shared" ref="Z80:AE88" si="95">IF(Y80="X","X",IF($AH80=Z$4,"X","-"))</f>
        <v>-</v>
      </c>
      <c r="AA80" s="68" t="str">
        <f t="shared" si="95"/>
        <v>X</v>
      </c>
      <c r="AB80" s="68" t="str">
        <f t="shared" si="95"/>
        <v>X</v>
      </c>
      <c r="AC80" s="68" t="str">
        <f t="shared" si="95"/>
        <v>X</v>
      </c>
      <c r="AD80" s="68" t="str">
        <f t="shared" si="95"/>
        <v>X</v>
      </c>
      <c r="AE80" s="637" t="str">
        <f t="shared" si="95"/>
        <v>X</v>
      </c>
      <c r="AF80" s="38"/>
      <c r="AG80" s="68" t="s">
        <v>244</v>
      </c>
      <c r="AH80" s="68" t="s">
        <v>244</v>
      </c>
      <c r="AI80" s="38"/>
      <c r="AJ80" s="13" t="str">
        <f t="shared" si="82"/>
        <v>/rsm:CrossIndustryInvoice/rsm:SupplyChainTradeTransaction/ram:IncludedSupplyChainTradeLineItem/ram:SpecifiedLineTradeSettlement/ram:SpecifiedTradeAllowanceCharge</v>
      </c>
      <c r="AK80" s="13" t="str">
        <f t="shared" si="83"/>
        <v>/ram:ChargeIndicator</v>
      </c>
      <c r="AL80" s="14">
        <f>COUNTIFS(R$4:R80,AJ80)</f>
        <v>2</v>
      </c>
      <c r="AM80" s="59"/>
      <c r="AN80" s="174" t="str">
        <f t="shared" si="89"/>
        <v>SCT_LINE_TS</v>
      </c>
      <c r="AO80" s="119" t="str">
        <f t="shared" si="89"/>
        <v>BG-28-0</v>
      </c>
      <c r="AP80" s="293" t="str">
        <f t="shared" si="90"/>
        <v/>
      </c>
      <c r="AQ80" s="66">
        <f t="shared" si="94"/>
        <v>5</v>
      </c>
      <c r="AR80" s="66" t="str">
        <f t="shared" si="84"/>
        <v>1..1</v>
      </c>
      <c r="AS80" s="97" t="s">
        <v>1308</v>
      </c>
      <c r="AT80" s="64" t="s">
        <v>35</v>
      </c>
      <c r="AU80" s="65" t="s">
        <v>35</v>
      </c>
      <c r="AV80" s="65"/>
      <c r="AW80" s="65" t="s">
        <v>35</v>
      </c>
      <c r="AX80" s="64"/>
      <c r="AY80" s="66" t="str">
        <f t="shared" si="85"/>
        <v>1..1</v>
      </c>
      <c r="AZ80" s="66" t="str">
        <f t="shared" si="85"/>
        <v>1..1</v>
      </c>
      <c r="BA80" s="2" t="str">
        <f t="shared" si="85"/>
        <v>/rsm:CrossIndustryInvoice
/rsm:SupplyChainTradeTransaction
/ram:IncludedSupplyChainTradeLineItem
/ram:SpecifiedLineTradeSettlement
/ram:SpecifiedTradeAllowanceCharge
/ram:ChargeIndicator</v>
      </c>
      <c r="BB80" s="75" t="str">
        <f t="shared" si="85"/>
        <v>/rsm:CrossIndustryInvoice/rsm:SupplyChainTradeTransaction/ram:IncludedSupplyChainTradeLineItem/ram:SpecifiedLineTradeSettlement/ram:SpecifiedTradeAllowanceCharge/ram:ChargeIndicator</v>
      </c>
      <c r="BC80" s="66" t="str">
        <f t="shared" si="86"/>
        <v/>
      </c>
      <c r="BD80" s="68" t="str">
        <f t="shared" si="86"/>
        <v>G</v>
      </c>
      <c r="BE80" s="66" t="str">
        <f t="shared" si="86"/>
        <v>0..1</v>
      </c>
      <c r="BF80" s="66" t="str">
        <f t="shared" si="86"/>
        <v/>
      </c>
      <c r="BG80" s="249" t="str">
        <f t="shared" si="86"/>
        <v/>
      </c>
      <c r="BH80" s="7"/>
      <c r="BI80" s="636" t="str">
        <f t="shared" si="93"/>
        <v>-</v>
      </c>
      <c r="BJ80" s="68" t="str">
        <f t="shared" si="93"/>
        <v>-</v>
      </c>
      <c r="BK80" s="68" t="str">
        <f t="shared" si="93"/>
        <v>X</v>
      </c>
      <c r="BL80" s="68" t="str">
        <f t="shared" si="91"/>
        <v>X</v>
      </c>
      <c r="BM80" s="68" t="str">
        <f t="shared" si="91"/>
        <v>X</v>
      </c>
      <c r="BN80" s="68" t="str">
        <f t="shared" si="91"/>
        <v>X</v>
      </c>
      <c r="BO80" s="637" t="str">
        <f t="shared" si="91"/>
        <v>X</v>
      </c>
      <c r="BP80" s="7"/>
      <c r="BQ80" s="68" t="str">
        <f t="shared" ref="BQ80:BR118" si="96">AG80</f>
        <v>BASIC</v>
      </c>
      <c r="BR80" s="68" t="str">
        <f t="shared" si="96"/>
        <v>BASIC</v>
      </c>
      <c r="BS80" s="15"/>
      <c r="BT80" s="57" t="s">
        <v>18642</v>
      </c>
    </row>
    <row r="81" spans="1:72" s="11" customFormat="1" ht="120" x14ac:dyDescent="0.2">
      <c r="A81" s="45" t="str">
        <f t="shared" si="87"/>
        <v>NO</v>
      </c>
      <c r="B81" s="45"/>
      <c r="C81" s="45"/>
      <c r="D81" s="174" t="s">
        <v>1187</v>
      </c>
      <c r="E81" s="119" t="s">
        <v>1369</v>
      </c>
      <c r="F81" s="293"/>
      <c r="G81" s="66">
        <f t="shared" si="92"/>
        <v>6</v>
      </c>
      <c r="H81" s="66" t="s">
        <v>32</v>
      </c>
      <c r="I81" s="97" t="s">
        <v>1370</v>
      </c>
      <c r="J81" s="64" t="s">
        <v>35</v>
      </c>
      <c r="K81" s="65" t="s">
        <v>750</v>
      </c>
      <c r="L81" s="65"/>
      <c r="M81" s="65" t="s">
        <v>750</v>
      </c>
      <c r="N81" s="64" t="s">
        <v>50</v>
      </c>
      <c r="O81" s="66" t="s">
        <v>32</v>
      </c>
      <c r="P81" s="66" t="str">
        <f t="shared" si="66"/>
        <v>1..1</v>
      </c>
      <c r="Q81" s="2" t="s">
        <v>1312</v>
      </c>
      <c r="R81" s="75" t="s">
        <v>1313</v>
      </c>
      <c r="S81" s="66" t="s">
        <v>10319</v>
      </c>
      <c r="T81" s="68" t="str">
        <f t="shared" si="88"/>
        <v>G</v>
      </c>
      <c r="U81" s="66" t="s">
        <v>32</v>
      </c>
      <c r="V81" s="66" t="s">
        <v>35</v>
      </c>
      <c r="W81" s="249" t="s">
        <v>750</v>
      </c>
      <c r="X81" s="38"/>
      <c r="Y81" s="636" t="str">
        <f t="shared" si="80"/>
        <v>-</v>
      </c>
      <c r="Z81" s="68" t="str">
        <f t="shared" si="95"/>
        <v>-</v>
      </c>
      <c r="AA81" s="68" t="str">
        <f t="shared" si="95"/>
        <v>X</v>
      </c>
      <c r="AB81" s="68" t="str">
        <f t="shared" si="95"/>
        <v>X</v>
      </c>
      <c r="AC81" s="68" t="str">
        <f t="shared" si="95"/>
        <v>X</v>
      </c>
      <c r="AD81" s="68" t="str">
        <f t="shared" si="95"/>
        <v>X</v>
      </c>
      <c r="AE81" s="637" t="str">
        <f t="shared" si="95"/>
        <v>X</v>
      </c>
      <c r="AF81" s="38"/>
      <c r="AG81" s="68" t="s">
        <v>244</v>
      </c>
      <c r="AH81" s="68" t="s">
        <v>244</v>
      </c>
      <c r="AI81" s="38"/>
      <c r="AJ81" s="13" t="str">
        <f t="shared" si="82"/>
        <v>/rsm:CrossIndustryInvoice/rsm:SupplyChainTradeTransaction/ram:IncludedSupplyChainTradeLineItem/ram:SpecifiedLineTradeSettlement/ram:SpecifiedTradeAllowanceCharge/ram:ChargeIndicator</v>
      </c>
      <c r="AK81" s="13" t="str">
        <f t="shared" si="83"/>
        <v>/udt:Indicator</v>
      </c>
      <c r="AL81" s="14">
        <f>COUNTIFS(R$4:R81,AJ81)</f>
        <v>2</v>
      </c>
      <c r="AM81" s="59"/>
      <c r="AN81" s="174" t="str">
        <f t="shared" si="89"/>
        <v>SCT_LINE_TS</v>
      </c>
      <c r="AO81" s="119" t="str">
        <f t="shared" si="89"/>
        <v>BG-28-1</v>
      </c>
      <c r="AP81" s="293" t="str">
        <f t="shared" si="90"/>
        <v/>
      </c>
      <c r="AQ81" s="66">
        <f t="shared" si="94"/>
        <v>6</v>
      </c>
      <c r="AR81" s="66" t="str">
        <f t="shared" si="84"/>
        <v>1..1</v>
      </c>
      <c r="AS81" s="97" t="s">
        <v>1314</v>
      </c>
      <c r="AT81" s="64" t="s">
        <v>35</v>
      </c>
      <c r="AU81" s="65" t="s">
        <v>1371</v>
      </c>
      <c r="AV81" s="65"/>
      <c r="AW81" s="65" t="s">
        <v>1371</v>
      </c>
      <c r="AX81" s="64" t="s">
        <v>18319</v>
      </c>
      <c r="AY81" s="66" t="str">
        <f t="shared" si="85"/>
        <v>1..1</v>
      </c>
      <c r="AZ81" s="66" t="str">
        <f t="shared" si="85"/>
        <v>1..1</v>
      </c>
      <c r="BA81" s="2" t="str">
        <f t="shared" si="85"/>
        <v>/rsm:CrossIndustryInvoice
/rsm:SupplyChainTradeTransaction
/ram:IncludedSupplyChainTradeLineItem
/ram:SpecifiedLineTradeSettlement
/ram:SpecifiedTradeAllowanceCharge
/ram:ChargeIndicator
/udt:Indicator</v>
      </c>
      <c r="BB81" s="75" t="str">
        <f t="shared" si="85"/>
        <v>/rsm:CrossIndustryInvoice/rsm:SupplyChainTradeTransaction/ram:IncludedSupplyChainTradeLineItem/ram:SpecifiedLineTradeSettlement/ram:SpecifiedTradeAllowanceCharge/ram:ChargeIndicator/udt:Indicator</v>
      </c>
      <c r="BC81" s="66" t="str">
        <f t="shared" si="86"/>
        <v>XI</v>
      </c>
      <c r="BD81" s="68" t="str">
        <f t="shared" si="86"/>
        <v>G</v>
      </c>
      <c r="BE81" s="66" t="str">
        <f t="shared" si="86"/>
        <v>1..1</v>
      </c>
      <c r="BF81" s="66" t="str">
        <f t="shared" si="86"/>
        <v/>
      </c>
      <c r="BG81" s="249" t="str">
        <f t="shared" si="86"/>
        <v>Value = true</v>
      </c>
      <c r="BH81" s="7"/>
      <c r="BI81" s="636" t="str">
        <f t="shared" si="93"/>
        <v>-</v>
      </c>
      <c r="BJ81" s="68" t="str">
        <f t="shared" si="93"/>
        <v>-</v>
      </c>
      <c r="BK81" s="68" t="str">
        <f t="shared" si="93"/>
        <v>X</v>
      </c>
      <c r="BL81" s="68" t="str">
        <f t="shared" si="91"/>
        <v>X</v>
      </c>
      <c r="BM81" s="68" t="str">
        <f t="shared" si="91"/>
        <v>X</v>
      </c>
      <c r="BN81" s="68" t="str">
        <f t="shared" si="91"/>
        <v>X</v>
      </c>
      <c r="BO81" s="637" t="str">
        <f t="shared" si="91"/>
        <v>X</v>
      </c>
      <c r="BP81" s="7"/>
      <c r="BQ81" s="68" t="str">
        <f t="shared" si="96"/>
        <v>BASIC</v>
      </c>
      <c r="BR81" s="68" t="str">
        <f t="shared" si="96"/>
        <v>BASIC</v>
      </c>
      <c r="BS81" s="15"/>
      <c r="BT81" s="57" t="s">
        <v>18642</v>
      </c>
    </row>
    <row r="82" spans="1:72" s="11" customFormat="1" ht="105" x14ac:dyDescent="0.2">
      <c r="A82" s="45" t="str">
        <f t="shared" si="87"/>
        <v>YES</v>
      </c>
      <c r="B82" s="45"/>
      <c r="C82" s="45"/>
      <c r="D82" s="174" t="s">
        <v>1187</v>
      </c>
      <c r="E82" s="119" t="s">
        <v>1372</v>
      </c>
      <c r="F82" s="293" t="s">
        <v>1372</v>
      </c>
      <c r="G82" s="66">
        <f t="shared" si="92"/>
        <v>5</v>
      </c>
      <c r="H82" s="66" t="s">
        <v>42</v>
      </c>
      <c r="I82" s="64" t="s">
        <v>1373</v>
      </c>
      <c r="J82" s="64" t="s">
        <v>1374</v>
      </c>
      <c r="K82" s="65"/>
      <c r="L82" s="65" t="s">
        <v>17213</v>
      </c>
      <c r="M82" s="65" t="s">
        <v>35</v>
      </c>
      <c r="N82" s="64" t="s">
        <v>1230</v>
      </c>
      <c r="O82" s="66" t="s">
        <v>42</v>
      </c>
      <c r="P82" s="66" t="str">
        <f t="shared" si="66"/>
        <v>0..1</v>
      </c>
      <c r="Q82" s="2" t="s">
        <v>1318</v>
      </c>
      <c r="R82" s="75" t="s">
        <v>1319</v>
      </c>
      <c r="S82" s="66" t="s">
        <v>722</v>
      </c>
      <c r="T82" s="68" t="str">
        <f t="shared" si="88"/>
        <v>E</v>
      </c>
      <c r="U82" s="66" t="s">
        <v>42</v>
      </c>
      <c r="V82" s="66" t="s">
        <v>35</v>
      </c>
      <c r="W82" s="249" t="s">
        <v>35</v>
      </c>
      <c r="X82" s="38"/>
      <c r="Y82" s="636" t="str">
        <f t="shared" si="80"/>
        <v>-</v>
      </c>
      <c r="Z82" s="68" t="str">
        <f t="shared" si="95"/>
        <v>-</v>
      </c>
      <c r="AA82" s="68" t="str">
        <f t="shared" si="95"/>
        <v>-</v>
      </c>
      <c r="AB82" s="68" t="str">
        <f t="shared" si="95"/>
        <v>X</v>
      </c>
      <c r="AC82" s="68" t="str">
        <f t="shared" si="95"/>
        <v>X</v>
      </c>
      <c r="AD82" s="68" t="str">
        <f t="shared" si="95"/>
        <v>X</v>
      </c>
      <c r="AE82" s="637" t="str">
        <f t="shared" si="95"/>
        <v>X</v>
      </c>
      <c r="AF82" s="38"/>
      <c r="AG82" s="68" t="s">
        <v>282</v>
      </c>
      <c r="AH82" s="68" t="s">
        <v>282</v>
      </c>
      <c r="AI82" s="38"/>
      <c r="AJ82" s="13" t="str">
        <f t="shared" si="82"/>
        <v>/rsm:CrossIndustryInvoice/rsm:SupplyChainTradeTransaction/ram:IncludedSupplyChainTradeLineItem/ram:SpecifiedLineTradeSettlement/ram:SpecifiedTradeAllowanceCharge</v>
      </c>
      <c r="AK82" s="13" t="str">
        <f t="shared" si="83"/>
        <v>/ram:CalculationPercent</v>
      </c>
      <c r="AL82" s="14">
        <f>COUNTIFS(R$4:R82,AJ82)</f>
        <v>2</v>
      </c>
      <c r="AM82" s="59"/>
      <c r="AN82" s="174" t="str">
        <f t="shared" si="89"/>
        <v>SCT_LINE_TS</v>
      </c>
      <c r="AO82" s="119" t="str">
        <f t="shared" si="89"/>
        <v>BT-143</v>
      </c>
      <c r="AP82" s="293" t="str">
        <f t="shared" si="90"/>
        <v>BT-143</v>
      </c>
      <c r="AQ82" s="66">
        <f t="shared" si="94"/>
        <v>5</v>
      </c>
      <c r="AR82" s="66" t="str">
        <f t="shared" si="84"/>
        <v>0..1</v>
      </c>
      <c r="AS82" s="64" t="s">
        <v>1375</v>
      </c>
      <c r="AT82" s="64" t="s">
        <v>1376</v>
      </c>
      <c r="AU82" s="65"/>
      <c r="AV82" s="65" t="s">
        <v>1236</v>
      </c>
      <c r="AW82" s="65" t="s">
        <v>35</v>
      </c>
      <c r="AX82" s="64" t="s">
        <v>1237</v>
      </c>
      <c r="AY82" s="66" t="str">
        <f t="shared" si="85"/>
        <v>0..1</v>
      </c>
      <c r="AZ82" s="66" t="str">
        <f t="shared" si="85"/>
        <v>0..1</v>
      </c>
      <c r="BA82" s="2" t="str">
        <f t="shared" si="85"/>
        <v>/rsm:CrossIndustryInvoice
/rsm:SupplyChainTradeTransaction
/ram:IncludedSupplyChainTradeLineItem
/ram:SpecifiedLineTradeSettlement
/ram:SpecifiedTradeAllowanceCharge
/ram:CalculationPercent</v>
      </c>
      <c r="BB82" s="75" t="str">
        <f t="shared" si="85"/>
        <v>/rsm:CrossIndustryInvoice/rsm:SupplyChainTradeTransaction/ram:IncludedSupplyChainTradeLineItem/ram:SpecifiedLineTradeSettlement/ram:SpecifiedTradeAllowanceCharge/ram:CalculationPercent</v>
      </c>
      <c r="BC82" s="66" t="str">
        <f t="shared" si="86"/>
        <v>P</v>
      </c>
      <c r="BD82" s="68" t="str">
        <f t="shared" si="86"/>
        <v>E</v>
      </c>
      <c r="BE82" s="66" t="str">
        <f t="shared" si="86"/>
        <v>0..1</v>
      </c>
      <c r="BF82" s="66" t="str">
        <f t="shared" si="86"/>
        <v/>
      </c>
      <c r="BG82" s="249" t="str">
        <f t="shared" si="86"/>
        <v/>
      </c>
      <c r="BH82" s="7"/>
      <c r="BI82" s="636" t="str">
        <f t="shared" si="93"/>
        <v>-</v>
      </c>
      <c r="BJ82" s="68" t="str">
        <f t="shared" si="93"/>
        <v>-</v>
      </c>
      <c r="BK82" s="68" t="str">
        <f t="shared" si="93"/>
        <v>-</v>
      </c>
      <c r="BL82" s="68" t="str">
        <f t="shared" si="91"/>
        <v>X</v>
      </c>
      <c r="BM82" s="68" t="str">
        <f t="shared" si="91"/>
        <v>X</v>
      </c>
      <c r="BN82" s="68" t="str">
        <f t="shared" si="91"/>
        <v>X</v>
      </c>
      <c r="BO82" s="637" t="str">
        <f t="shared" si="91"/>
        <v>X</v>
      </c>
      <c r="BP82" s="7"/>
      <c r="BQ82" s="68" t="str">
        <f t="shared" si="96"/>
        <v>EN 16931</v>
      </c>
      <c r="BR82" s="68" t="str">
        <f t="shared" si="96"/>
        <v>EN 16931</v>
      </c>
      <c r="BS82" s="15"/>
      <c r="BT82" s="57" t="s">
        <v>18642</v>
      </c>
    </row>
    <row r="83" spans="1:72" s="11" customFormat="1" ht="105" x14ac:dyDescent="0.2">
      <c r="A83" s="45" t="str">
        <f t="shared" si="87"/>
        <v>YES</v>
      </c>
      <c r="B83" s="45"/>
      <c r="C83" s="45"/>
      <c r="D83" s="174" t="s">
        <v>1187</v>
      </c>
      <c r="E83" s="119" t="s">
        <v>1377</v>
      </c>
      <c r="F83" s="293" t="s">
        <v>1377</v>
      </c>
      <c r="G83" s="66">
        <f t="shared" si="92"/>
        <v>5</v>
      </c>
      <c r="H83" s="66" t="s">
        <v>42</v>
      </c>
      <c r="I83" s="64" t="s">
        <v>1378</v>
      </c>
      <c r="J83" s="64" t="s">
        <v>1379</v>
      </c>
      <c r="K83" s="65"/>
      <c r="L83" s="65"/>
      <c r="M83" s="65" t="s">
        <v>35</v>
      </c>
      <c r="N83" s="64" t="s">
        <v>1325</v>
      </c>
      <c r="O83" s="66" t="s">
        <v>42</v>
      </c>
      <c r="P83" s="66" t="str">
        <f t="shared" si="66"/>
        <v>0..1</v>
      </c>
      <c r="Q83" s="2" t="s">
        <v>1326</v>
      </c>
      <c r="R83" s="75" t="s">
        <v>1327</v>
      </c>
      <c r="S83" s="66" t="s">
        <v>163</v>
      </c>
      <c r="T83" s="68" t="str">
        <f t="shared" si="88"/>
        <v>E</v>
      </c>
      <c r="U83" s="66" t="s">
        <v>42</v>
      </c>
      <c r="V83" s="66" t="s">
        <v>35</v>
      </c>
      <c r="W83" s="249" t="s">
        <v>35</v>
      </c>
      <c r="X83" s="38"/>
      <c r="Y83" s="636" t="str">
        <f t="shared" si="80"/>
        <v>-</v>
      </c>
      <c r="Z83" s="68" t="str">
        <f t="shared" si="95"/>
        <v>-</v>
      </c>
      <c r="AA83" s="68" t="str">
        <f t="shared" si="95"/>
        <v>-</v>
      </c>
      <c r="AB83" s="68" t="str">
        <f t="shared" si="95"/>
        <v>X</v>
      </c>
      <c r="AC83" s="68" t="str">
        <f t="shared" si="95"/>
        <v>X</v>
      </c>
      <c r="AD83" s="68" t="str">
        <f t="shared" si="95"/>
        <v>X</v>
      </c>
      <c r="AE83" s="637" t="str">
        <f t="shared" si="95"/>
        <v>X</v>
      </c>
      <c r="AF83" s="38"/>
      <c r="AG83" s="68" t="s">
        <v>282</v>
      </c>
      <c r="AH83" s="68" t="s">
        <v>282</v>
      </c>
      <c r="AI83" s="38"/>
      <c r="AJ83" s="13" t="str">
        <f t="shared" si="82"/>
        <v>/rsm:CrossIndustryInvoice/rsm:SupplyChainTradeTransaction/ram:IncludedSupplyChainTradeLineItem/ram:SpecifiedLineTradeSettlement/ram:SpecifiedTradeAllowanceCharge</v>
      </c>
      <c r="AK83" s="13" t="str">
        <f t="shared" si="83"/>
        <v>/ram:BasisAmount</v>
      </c>
      <c r="AL83" s="14">
        <f>COUNTIFS(R$4:R83,AJ83)</f>
        <v>2</v>
      </c>
      <c r="AM83" s="59"/>
      <c r="AN83" s="174" t="str">
        <f t="shared" si="89"/>
        <v>SCT_LINE_TS</v>
      </c>
      <c r="AO83" s="119" t="str">
        <f t="shared" si="89"/>
        <v>BT-142</v>
      </c>
      <c r="AP83" s="293" t="str">
        <f t="shared" si="90"/>
        <v>BT-142</v>
      </c>
      <c r="AQ83" s="66">
        <f t="shared" si="94"/>
        <v>5</v>
      </c>
      <c r="AR83" s="66" t="str">
        <f t="shared" si="84"/>
        <v>0..1</v>
      </c>
      <c r="AS83" s="64" t="s">
        <v>1380</v>
      </c>
      <c r="AT83" s="64" t="s">
        <v>1381</v>
      </c>
      <c r="AU83" s="65"/>
      <c r="AV83" s="65"/>
      <c r="AW83" s="65" t="s">
        <v>35</v>
      </c>
      <c r="AX83" s="64" t="s">
        <v>1330</v>
      </c>
      <c r="AY83" s="66" t="str">
        <f t="shared" si="85"/>
        <v>0..1</v>
      </c>
      <c r="AZ83" s="66" t="str">
        <f t="shared" si="85"/>
        <v>0..1</v>
      </c>
      <c r="BA83" s="2" t="str">
        <f t="shared" si="85"/>
        <v>/rsm:CrossIndustryInvoice
/rsm:SupplyChainTradeTransaction
/ram:IncludedSupplyChainTradeLineItem
/ram:SpecifiedLineTradeSettlement
/ram:SpecifiedTradeAllowanceCharge
/ram:BasisAmount</v>
      </c>
      <c r="BB83" s="75" t="str">
        <f t="shared" si="85"/>
        <v>/rsm:CrossIndustryInvoice/rsm:SupplyChainTradeTransaction/ram:IncludedSupplyChainTradeLineItem/ram:SpecifiedLineTradeSettlement/ram:SpecifiedTradeAllowanceCharge/ram:BasisAmount</v>
      </c>
      <c r="BC83" s="66" t="str">
        <f t="shared" si="86"/>
        <v>A</v>
      </c>
      <c r="BD83" s="68" t="str">
        <f t="shared" si="86"/>
        <v>E</v>
      </c>
      <c r="BE83" s="66" t="str">
        <f t="shared" si="86"/>
        <v>0..1</v>
      </c>
      <c r="BF83" s="66" t="str">
        <f t="shared" si="86"/>
        <v/>
      </c>
      <c r="BG83" s="249" t="str">
        <f t="shared" si="86"/>
        <v/>
      </c>
      <c r="BH83" s="7"/>
      <c r="BI83" s="636" t="str">
        <f t="shared" si="93"/>
        <v>-</v>
      </c>
      <c r="BJ83" s="68" t="str">
        <f t="shared" si="93"/>
        <v>-</v>
      </c>
      <c r="BK83" s="68" t="str">
        <f t="shared" si="93"/>
        <v>-</v>
      </c>
      <c r="BL83" s="68" t="str">
        <f t="shared" si="91"/>
        <v>X</v>
      </c>
      <c r="BM83" s="68" t="str">
        <f t="shared" si="91"/>
        <v>X</v>
      </c>
      <c r="BN83" s="68" t="str">
        <f t="shared" si="91"/>
        <v>X</v>
      </c>
      <c r="BO83" s="637" t="str">
        <f t="shared" si="91"/>
        <v>X</v>
      </c>
      <c r="BP83" s="7"/>
      <c r="BQ83" s="68" t="str">
        <f t="shared" si="96"/>
        <v>EN 16931</v>
      </c>
      <c r="BR83" s="68" t="str">
        <f t="shared" si="96"/>
        <v>EN 16931</v>
      </c>
      <c r="BS83" s="15"/>
      <c r="BT83" s="57" t="s">
        <v>18642</v>
      </c>
    </row>
    <row r="84" spans="1:72" s="11" customFormat="1" ht="105" x14ac:dyDescent="0.2">
      <c r="A84" s="45" t="str">
        <f t="shared" si="87"/>
        <v>YES</v>
      </c>
      <c r="B84" s="45"/>
      <c r="C84" s="45"/>
      <c r="D84" s="174" t="s">
        <v>1187</v>
      </c>
      <c r="E84" s="119" t="s">
        <v>1382</v>
      </c>
      <c r="F84" s="293" t="s">
        <v>1382</v>
      </c>
      <c r="G84" s="66">
        <f t="shared" si="92"/>
        <v>5</v>
      </c>
      <c r="H84" s="66" t="s">
        <v>32</v>
      </c>
      <c r="I84" s="64" t="s">
        <v>1383</v>
      </c>
      <c r="J84" s="64" t="s">
        <v>1384</v>
      </c>
      <c r="K84" s="65"/>
      <c r="L84" s="65"/>
      <c r="M84" s="65" t="s">
        <v>1385</v>
      </c>
      <c r="N84" s="64" t="s">
        <v>1325</v>
      </c>
      <c r="O84" s="66" t="s">
        <v>32</v>
      </c>
      <c r="P84" s="66" t="str">
        <f t="shared" si="66"/>
        <v>1..1</v>
      </c>
      <c r="Q84" s="2" t="s">
        <v>1335</v>
      </c>
      <c r="R84" s="75" t="s">
        <v>1336</v>
      </c>
      <c r="S84" s="66" t="s">
        <v>163</v>
      </c>
      <c r="T84" s="68" t="str">
        <f t="shared" si="88"/>
        <v>E</v>
      </c>
      <c r="U84" s="66" t="s">
        <v>62</v>
      </c>
      <c r="V84" s="66" t="s">
        <v>132</v>
      </c>
      <c r="W84" s="249" t="s">
        <v>35</v>
      </c>
      <c r="X84" s="38"/>
      <c r="Y84" s="636" t="str">
        <f t="shared" si="80"/>
        <v>-</v>
      </c>
      <c r="Z84" s="68" t="str">
        <f t="shared" si="95"/>
        <v>-</v>
      </c>
      <c r="AA84" s="68" t="str">
        <f t="shared" si="95"/>
        <v>X</v>
      </c>
      <c r="AB84" s="68" t="str">
        <f t="shared" si="95"/>
        <v>X</v>
      </c>
      <c r="AC84" s="68" t="str">
        <f t="shared" si="95"/>
        <v>X</v>
      </c>
      <c r="AD84" s="68" t="str">
        <f t="shared" si="95"/>
        <v>X</v>
      </c>
      <c r="AE84" s="637" t="str">
        <f t="shared" si="95"/>
        <v>X</v>
      </c>
      <c r="AF84" s="38"/>
      <c r="AG84" s="68" t="s">
        <v>244</v>
      </c>
      <c r="AH84" s="68" t="s">
        <v>244</v>
      </c>
      <c r="AI84" s="38"/>
      <c r="AJ84" s="13" t="str">
        <f t="shared" si="82"/>
        <v>/rsm:CrossIndustryInvoice/rsm:SupplyChainTradeTransaction/ram:IncludedSupplyChainTradeLineItem/ram:SpecifiedLineTradeSettlement/ram:SpecifiedTradeAllowanceCharge</v>
      </c>
      <c r="AK84" s="13" t="str">
        <f t="shared" si="83"/>
        <v>/ram:ActualAmount</v>
      </c>
      <c r="AL84" s="14">
        <f>COUNTIFS(R$4:R84,AJ84)</f>
        <v>2</v>
      </c>
      <c r="AM84" s="59"/>
      <c r="AN84" s="174" t="str">
        <f t="shared" si="89"/>
        <v>SCT_LINE_TS</v>
      </c>
      <c r="AO84" s="119" t="str">
        <f t="shared" si="89"/>
        <v>BT-141</v>
      </c>
      <c r="AP84" s="293" t="str">
        <f t="shared" si="90"/>
        <v>BT-141</v>
      </c>
      <c r="AQ84" s="66">
        <f t="shared" si="94"/>
        <v>5</v>
      </c>
      <c r="AR84" s="66" t="str">
        <f t="shared" si="84"/>
        <v>1..1</v>
      </c>
      <c r="AS84" s="64" t="s">
        <v>1386</v>
      </c>
      <c r="AT84" s="64" t="s">
        <v>1387</v>
      </c>
      <c r="AU84" s="65"/>
      <c r="AV84" s="65"/>
      <c r="AW84" s="65" t="s">
        <v>1388</v>
      </c>
      <c r="AX84" s="64" t="s">
        <v>1330</v>
      </c>
      <c r="AY84" s="66" t="str">
        <f t="shared" si="85"/>
        <v>1..1</v>
      </c>
      <c r="AZ84" s="66" t="str">
        <f t="shared" si="85"/>
        <v>1..1</v>
      </c>
      <c r="BA84" s="2" t="str">
        <f t="shared" si="85"/>
        <v>/rsm:CrossIndustryInvoice
/rsm:SupplyChainTradeTransaction
/ram:IncludedSupplyChainTradeLineItem
/ram:SpecifiedLineTradeSettlement
/ram:SpecifiedTradeAllowanceCharge
/ram:ActualAmount</v>
      </c>
      <c r="BB84" s="75" t="str">
        <f t="shared" si="85"/>
        <v>/rsm:CrossIndustryInvoice/rsm:SupplyChainTradeTransaction/ram:IncludedSupplyChainTradeLineItem/ram:SpecifiedLineTradeSettlement/ram:SpecifiedTradeAllowanceCharge/ram:ActualAmount</v>
      </c>
      <c r="BC84" s="66" t="str">
        <f t="shared" si="86"/>
        <v>A</v>
      </c>
      <c r="BD84" s="68" t="str">
        <f t="shared" si="86"/>
        <v>E</v>
      </c>
      <c r="BE84" s="66" t="str">
        <f t="shared" si="86"/>
        <v>0..n</v>
      </c>
      <c r="BF84" s="66" t="str">
        <f t="shared" si="86"/>
        <v>CAR-2</v>
      </c>
      <c r="BG84" s="249" t="str">
        <f t="shared" si="86"/>
        <v/>
      </c>
      <c r="BH84" s="7"/>
      <c r="BI84" s="636" t="str">
        <f t="shared" si="93"/>
        <v>-</v>
      </c>
      <c r="BJ84" s="68" t="str">
        <f t="shared" si="93"/>
        <v>-</v>
      </c>
      <c r="BK84" s="68" t="str">
        <f t="shared" si="93"/>
        <v>X</v>
      </c>
      <c r="BL84" s="68" t="str">
        <f t="shared" si="91"/>
        <v>X</v>
      </c>
      <c r="BM84" s="68" t="str">
        <f t="shared" si="91"/>
        <v>X</v>
      </c>
      <c r="BN84" s="68" t="str">
        <f t="shared" si="91"/>
        <v>X</v>
      </c>
      <c r="BO84" s="637" t="str">
        <f t="shared" si="91"/>
        <v>X</v>
      </c>
      <c r="BP84" s="7"/>
      <c r="BQ84" s="68" t="str">
        <f t="shared" si="96"/>
        <v>BASIC</v>
      </c>
      <c r="BR84" s="68" t="str">
        <f t="shared" si="96"/>
        <v>BASIC</v>
      </c>
      <c r="BS84" s="15"/>
      <c r="BT84" s="57" t="s">
        <v>18642</v>
      </c>
    </row>
    <row r="85" spans="1:72" s="11" customFormat="1" ht="210" x14ac:dyDescent="0.2">
      <c r="A85" s="45" t="str">
        <f t="shared" si="87"/>
        <v>YES</v>
      </c>
      <c r="B85" s="45"/>
      <c r="C85" s="45"/>
      <c r="D85" s="174" t="s">
        <v>1187</v>
      </c>
      <c r="E85" s="119" t="s">
        <v>1389</v>
      </c>
      <c r="F85" s="293" t="s">
        <v>1389</v>
      </c>
      <c r="G85" s="66">
        <f t="shared" si="92"/>
        <v>5</v>
      </c>
      <c r="H85" s="66" t="s">
        <v>42</v>
      </c>
      <c r="I85" s="64" t="s">
        <v>1390</v>
      </c>
      <c r="J85" s="64" t="s">
        <v>1391</v>
      </c>
      <c r="K85" s="65" t="s">
        <v>1392</v>
      </c>
      <c r="L85" s="65" t="s">
        <v>1393</v>
      </c>
      <c r="M85" s="65" t="s">
        <v>1394</v>
      </c>
      <c r="N85" s="64" t="s">
        <v>128</v>
      </c>
      <c r="O85" s="66" t="s">
        <v>42</v>
      </c>
      <c r="P85" s="66" t="str">
        <f t="shared" si="66"/>
        <v>0..1</v>
      </c>
      <c r="Q85" s="2" t="s">
        <v>1345</v>
      </c>
      <c r="R85" s="75" t="s">
        <v>1346</v>
      </c>
      <c r="S85" s="66" t="s">
        <v>131</v>
      </c>
      <c r="T85" s="68" t="str">
        <f t="shared" si="88"/>
        <v>E</v>
      </c>
      <c r="U85" s="66" t="s">
        <v>42</v>
      </c>
      <c r="V85" s="66" t="s">
        <v>35</v>
      </c>
      <c r="W85" s="249" t="s">
        <v>35</v>
      </c>
      <c r="X85" s="38"/>
      <c r="Y85" s="636" t="str">
        <f t="shared" si="80"/>
        <v>-</v>
      </c>
      <c r="Z85" s="68" t="str">
        <f t="shared" si="95"/>
        <v>-</v>
      </c>
      <c r="AA85" s="68" t="str">
        <f t="shared" si="95"/>
        <v>X</v>
      </c>
      <c r="AB85" s="68" t="str">
        <f t="shared" si="95"/>
        <v>X</v>
      </c>
      <c r="AC85" s="68" t="str">
        <f t="shared" si="95"/>
        <v>X</v>
      </c>
      <c r="AD85" s="68" t="str">
        <f t="shared" si="95"/>
        <v>X</v>
      </c>
      <c r="AE85" s="637" t="str">
        <f t="shared" si="95"/>
        <v>X</v>
      </c>
      <c r="AF85" s="38"/>
      <c r="AG85" s="68" t="s">
        <v>244</v>
      </c>
      <c r="AH85" s="68" t="s">
        <v>244</v>
      </c>
      <c r="AI85" s="38"/>
      <c r="AJ85" s="13" t="str">
        <f t="shared" si="82"/>
        <v>/rsm:CrossIndustryInvoice/rsm:SupplyChainTradeTransaction/ram:IncludedSupplyChainTradeLineItem/ram:SpecifiedLineTradeSettlement/ram:SpecifiedTradeAllowanceCharge</v>
      </c>
      <c r="AK85" s="13" t="str">
        <f t="shared" si="83"/>
        <v>/ram:ReasonCode</v>
      </c>
      <c r="AL85" s="14">
        <f>COUNTIFS(R$4:R85,AJ85)</f>
        <v>2</v>
      </c>
      <c r="AM85" s="59"/>
      <c r="AN85" s="174" t="str">
        <f t="shared" si="89"/>
        <v>SCT_LINE_TS</v>
      </c>
      <c r="AO85" s="119" t="str">
        <f t="shared" si="89"/>
        <v>BT-145</v>
      </c>
      <c r="AP85" s="293" t="str">
        <f t="shared" si="90"/>
        <v>BT-145</v>
      </c>
      <c r="AQ85" s="66">
        <f t="shared" si="94"/>
        <v>5</v>
      </c>
      <c r="AR85" s="66" t="str">
        <f t="shared" si="84"/>
        <v>0..1</v>
      </c>
      <c r="AS85" s="64" t="s">
        <v>1395</v>
      </c>
      <c r="AT85" s="64" t="s">
        <v>1396</v>
      </c>
      <c r="AU85" s="65" t="s">
        <v>1397</v>
      </c>
      <c r="AV85" s="65" t="s">
        <v>1398</v>
      </c>
      <c r="AW85" s="65" t="s">
        <v>1399</v>
      </c>
      <c r="AX85" s="64" t="s">
        <v>128</v>
      </c>
      <c r="AY85" s="66" t="str">
        <f t="shared" si="85"/>
        <v>0..1</v>
      </c>
      <c r="AZ85" s="66" t="str">
        <f t="shared" si="85"/>
        <v>0..1</v>
      </c>
      <c r="BA85" s="2" t="str">
        <f t="shared" si="85"/>
        <v>/rsm:CrossIndustryInvoice
/rsm:SupplyChainTradeTransaction
/ram:IncludedSupplyChainTradeLineItem
/ram:SpecifiedLineTradeSettlement
/ram:SpecifiedTradeAllowanceCharge
/ram:ReasonCode</v>
      </c>
      <c r="BB85" s="75" t="str">
        <f t="shared" si="85"/>
        <v>/rsm:CrossIndustryInvoice/rsm:SupplyChainTradeTransaction/ram:IncludedSupplyChainTradeLineItem/ram:SpecifiedLineTradeSettlement/ram:SpecifiedTradeAllowanceCharge/ram:ReasonCode</v>
      </c>
      <c r="BC85" s="66" t="str">
        <f t="shared" si="86"/>
        <v>C</v>
      </c>
      <c r="BD85" s="68" t="str">
        <f t="shared" si="86"/>
        <v>E</v>
      </c>
      <c r="BE85" s="66" t="str">
        <f t="shared" si="86"/>
        <v>0..1</v>
      </c>
      <c r="BF85" s="66" t="str">
        <f t="shared" si="86"/>
        <v/>
      </c>
      <c r="BG85" s="249" t="str">
        <f t="shared" si="86"/>
        <v/>
      </c>
      <c r="BH85" s="7"/>
      <c r="BI85" s="636" t="str">
        <f t="shared" si="93"/>
        <v>-</v>
      </c>
      <c r="BJ85" s="68" t="str">
        <f t="shared" si="93"/>
        <v>-</v>
      </c>
      <c r="BK85" s="68" t="str">
        <f t="shared" si="93"/>
        <v>X</v>
      </c>
      <c r="BL85" s="68" t="str">
        <f t="shared" si="91"/>
        <v>X</v>
      </c>
      <c r="BM85" s="68" t="str">
        <f t="shared" si="91"/>
        <v>X</v>
      </c>
      <c r="BN85" s="68" t="str">
        <f t="shared" si="91"/>
        <v>X</v>
      </c>
      <c r="BO85" s="637" t="str">
        <f t="shared" si="91"/>
        <v>X</v>
      </c>
      <c r="BP85" s="7"/>
      <c r="BQ85" s="68" t="str">
        <f t="shared" si="96"/>
        <v>BASIC</v>
      </c>
      <c r="BR85" s="68" t="str">
        <f t="shared" si="96"/>
        <v>BASIC</v>
      </c>
      <c r="BS85" s="15"/>
      <c r="BT85" s="57" t="s">
        <v>18642</v>
      </c>
    </row>
    <row r="86" spans="1:72" s="11" customFormat="1" ht="210" x14ac:dyDescent="0.2">
      <c r="A86" s="45" t="str">
        <f t="shared" si="87"/>
        <v>YES</v>
      </c>
      <c r="B86" s="45"/>
      <c r="C86" s="45"/>
      <c r="D86" s="174" t="s">
        <v>1187</v>
      </c>
      <c r="E86" s="119" t="s">
        <v>1400</v>
      </c>
      <c r="F86" s="293" t="s">
        <v>1400</v>
      </c>
      <c r="G86" s="66">
        <f t="shared" si="92"/>
        <v>5</v>
      </c>
      <c r="H86" s="66" t="s">
        <v>42</v>
      </c>
      <c r="I86" s="64" t="s">
        <v>1401</v>
      </c>
      <c r="J86" s="64" t="s">
        <v>1402</v>
      </c>
      <c r="K86" s="65"/>
      <c r="L86" s="65"/>
      <c r="M86" s="65" t="s">
        <v>1394</v>
      </c>
      <c r="N86" s="64" t="s">
        <v>70</v>
      </c>
      <c r="O86" s="66" t="s">
        <v>42</v>
      </c>
      <c r="P86" s="66" t="str">
        <f t="shared" si="66"/>
        <v>0..1</v>
      </c>
      <c r="Q86" s="2" t="s">
        <v>1354</v>
      </c>
      <c r="R86" s="75" t="s">
        <v>1355</v>
      </c>
      <c r="S86" s="66" t="s">
        <v>73</v>
      </c>
      <c r="T86" s="68" t="str">
        <f t="shared" si="88"/>
        <v>E</v>
      </c>
      <c r="U86" s="66" t="s">
        <v>42</v>
      </c>
      <c r="V86" s="66" t="s">
        <v>35</v>
      </c>
      <c r="W86" s="249" t="s">
        <v>35</v>
      </c>
      <c r="X86" s="38"/>
      <c r="Y86" s="636" t="str">
        <f t="shared" si="80"/>
        <v>-</v>
      </c>
      <c r="Z86" s="68" t="str">
        <f t="shared" si="95"/>
        <v>-</v>
      </c>
      <c r="AA86" s="68" t="str">
        <f t="shared" si="95"/>
        <v>X</v>
      </c>
      <c r="AB86" s="68" t="str">
        <f t="shared" si="95"/>
        <v>X</v>
      </c>
      <c r="AC86" s="68" t="str">
        <f t="shared" si="95"/>
        <v>X</v>
      </c>
      <c r="AD86" s="68" t="str">
        <f t="shared" si="95"/>
        <v>X</v>
      </c>
      <c r="AE86" s="637" t="str">
        <f t="shared" si="95"/>
        <v>X</v>
      </c>
      <c r="AF86" s="38"/>
      <c r="AG86" s="68" t="s">
        <v>244</v>
      </c>
      <c r="AH86" s="68" t="s">
        <v>244</v>
      </c>
      <c r="AI86" s="38"/>
      <c r="AJ86" s="13" t="str">
        <f t="shared" si="82"/>
        <v>/rsm:CrossIndustryInvoice/rsm:SupplyChainTradeTransaction/ram:IncludedSupplyChainTradeLineItem/ram:SpecifiedLineTradeSettlement/ram:SpecifiedTradeAllowanceCharge</v>
      </c>
      <c r="AK86" s="13" t="str">
        <f t="shared" si="83"/>
        <v>/ram:Reason</v>
      </c>
      <c r="AL86" s="14">
        <f>COUNTIFS(R$4:R86,AJ86)</f>
        <v>2</v>
      </c>
      <c r="AM86" s="59"/>
      <c r="AN86" s="174" t="str">
        <f t="shared" si="89"/>
        <v>SCT_LINE_TS</v>
      </c>
      <c r="AO86" s="119" t="str">
        <f t="shared" si="89"/>
        <v>BT-144</v>
      </c>
      <c r="AP86" s="293" t="str">
        <f t="shared" si="90"/>
        <v>BT-144</v>
      </c>
      <c r="AQ86" s="66">
        <f t="shared" si="94"/>
        <v>5</v>
      </c>
      <c r="AR86" s="66" t="str">
        <f t="shared" si="84"/>
        <v>0..1</v>
      </c>
      <c r="AS86" s="64" t="s">
        <v>1403</v>
      </c>
      <c r="AT86" s="64" t="s">
        <v>1404</v>
      </c>
      <c r="AU86" s="65"/>
      <c r="AV86" s="65"/>
      <c r="AW86" s="65" t="s">
        <v>1399</v>
      </c>
      <c r="AX86" s="64" t="s">
        <v>78</v>
      </c>
      <c r="AY86" s="66" t="str">
        <f t="shared" si="85"/>
        <v>0..1</v>
      </c>
      <c r="AZ86" s="66" t="str">
        <f t="shared" si="85"/>
        <v>0..1</v>
      </c>
      <c r="BA86" s="2" t="str">
        <f t="shared" si="85"/>
        <v>/rsm:CrossIndustryInvoice
/rsm:SupplyChainTradeTransaction
/ram:IncludedSupplyChainTradeLineItem
/ram:SpecifiedLineTradeSettlement
/ram:SpecifiedTradeAllowanceCharge
/ram:Reason</v>
      </c>
      <c r="BB86" s="75" t="str">
        <f t="shared" si="85"/>
        <v>/rsm:CrossIndustryInvoice/rsm:SupplyChainTradeTransaction/ram:IncludedSupplyChainTradeLineItem/ram:SpecifiedLineTradeSettlement/ram:SpecifiedTradeAllowanceCharge/ram:Reason</v>
      </c>
      <c r="BC86" s="66" t="str">
        <f t="shared" si="86"/>
        <v>T</v>
      </c>
      <c r="BD86" s="68" t="str">
        <f t="shared" si="86"/>
        <v>E</v>
      </c>
      <c r="BE86" s="66" t="str">
        <f t="shared" si="86"/>
        <v>0..1</v>
      </c>
      <c r="BF86" s="66" t="str">
        <f t="shared" si="86"/>
        <v/>
      </c>
      <c r="BG86" s="249" t="str">
        <f t="shared" si="86"/>
        <v/>
      </c>
      <c r="BH86" s="7"/>
      <c r="BI86" s="636" t="str">
        <f t="shared" si="93"/>
        <v>-</v>
      </c>
      <c r="BJ86" s="68" t="str">
        <f t="shared" si="93"/>
        <v>-</v>
      </c>
      <c r="BK86" s="68" t="str">
        <f t="shared" si="93"/>
        <v>X</v>
      </c>
      <c r="BL86" s="68" t="str">
        <f t="shared" si="91"/>
        <v>X</v>
      </c>
      <c r="BM86" s="68" t="str">
        <f t="shared" si="91"/>
        <v>X</v>
      </c>
      <c r="BN86" s="68" t="str">
        <f t="shared" si="91"/>
        <v>X</v>
      </c>
      <c r="BO86" s="637" t="str">
        <f t="shared" si="91"/>
        <v>X</v>
      </c>
      <c r="BP86" s="7"/>
      <c r="BQ86" s="68" t="str">
        <f t="shared" si="96"/>
        <v>BASIC</v>
      </c>
      <c r="BR86" s="68" t="str">
        <f t="shared" si="96"/>
        <v>BASIC</v>
      </c>
      <c r="BS86" s="15"/>
      <c r="BT86" s="57" t="s">
        <v>18642</v>
      </c>
    </row>
    <row r="87" spans="1:72" s="11" customFormat="1" ht="96" x14ac:dyDescent="0.2">
      <c r="A87" s="45" t="str">
        <f t="shared" si="87"/>
        <v>NO</v>
      </c>
      <c r="B87" s="45"/>
      <c r="C87" s="45"/>
      <c r="D87" s="174" t="s">
        <v>1187</v>
      </c>
      <c r="E87" s="123" t="s">
        <v>1405</v>
      </c>
      <c r="F87" s="294"/>
      <c r="G87" s="124">
        <f t="shared" si="92"/>
        <v>4</v>
      </c>
      <c r="H87" s="124" t="s">
        <v>32</v>
      </c>
      <c r="I87" s="125" t="s">
        <v>1406</v>
      </c>
      <c r="J87" s="15" t="s">
        <v>17215</v>
      </c>
      <c r="K87" s="126"/>
      <c r="L87" s="126"/>
      <c r="M87" s="126"/>
      <c r="N87" s="125"/>
      <c r="O87" s="124" t="s">
        <v>32</v>
      </c>
      <c r="P87" s="124" t="str">
        <f t="shared" si="66"/>
        <v>1..1</v>
      </c>
      <c r="Q87" s="127" t="s">
        <v>1407</v>
      </c>
      <c r="R87" s="128" t="s">
        <v>1408</v>
      </c>
      <c r="S87" s="124"/>
      <c r="T87" s="129" t="str">
        <f t="shared" si="88"/>
        <v/>
      </c>
      <c r="U87" s="124" t="s">
        <v>42</v>
      </c>
      <c r="V87" s="124"/>
      <c r="W87" s="675"/>
      <c r="X87" s="38"/>
      <c r="Y87" s="646" t="str">
        <f t="shared" si="80"/>
        <v>-</v>
      </c>
      <c r="Z87" s="129" t="str">
        <f t="shared" si="95"/>
        <v>-</v>
      </c>
      <c r="AA87" s="129" t="str">
        <f t="shared" si="95"/>
        <v>X</v>
      </c>
      <c r="AB87" s="129" t="str">
        <f t="shared" si="95"/>
        <v>X</v>
      </c>
      <c r="AC87" s="129" t="str">
        <f t="shared" si="95"/>
        <v>X</v>
      </c>
      <c r="AD87" s="129" t="str">
        <f t="shared" si="95"/>
        <v>X</v>
      </c>
      <c r="AE87" s="647" t="str">
        <f t="shared" si="95"/>
        <v>X</v>
      </c>
      <c r="AF87" s="38"/>
      <c r="AG87" s="129" t="s">
        <v>244</v>
      </c>
      <c r="AH87" s="129" t="s">
        <v>244</v>
      </c>
      <c r="AI87" s="38"/>
      <c r="AJ87" s="13" t="str">
        <f t="shared" si="82"/>
        <v>/rsm:CrossIndustryInvoice/rsm:SupplyChainTradeTransaction/ram:IncludedSupplyChainTradeLineItem/ram:SpecifiedLineTradeSettlement</v>
      </c>
      <c r="AK87" s="13" t="str">
        <f t="shared" si="83"/>
        <v>/ram:SpecifiedTradeSettlementLineMonetarySummation</v>
      </c>
      <c r="AL87" s="14">
        <f>COUNTIFS(R$4:R87,AJ87)</f>
        <v>1</v>
      </c>
      <c r="AM87" s="59"/>
      <c r="AN87" s="174" t="str">
        <f t="shared" si="89"/>
        <v>SCT_LINE_TS</v>
      </c>
      <c r="AO87" s="123" t="str">
        <f t="shared" si="89"/>
        <v>BT-131-00</v>
      </c>
      <c r="AP87" s="294" t="str">
        <f t="shared" si="90"/>
        <v/>
      </c>
      <c r="AQ87" s="124">
        <f t="shared" si="94"/>
        <v>4</v>
      </c>
      <c r="AR87" s="124" t="str">
        <f t="shared" si="84"/>
        <v>1..1</v>
      </c>
      <c r="AS87" s="125" t="s">
        <v>1409</v>
      </c>
      <c r="AT87" s="125"/>
      <c r="AU87" s="126"/>
      <c r="AV87" s="126"/>
      <c r="AW87" s="126" t="s">
        <v>35</v>
      </c>
      <c r="AX87" s="125"/>
      <c r="AY87" s="124" t="str">
        <f t="shared" si="85"/>
        <v>1..1</v>
      </c>
      <c r="AZ87" s="124" t="str">
        <f t="shared" si="85"/>
        <v>1..1</v>
      </c>
      <c r="BA87" s="127" t="str">
        <f t="shared" si="85"/>
        <v>/rsm:CrossIndustryInvoice
/rsm:SupplyChainTradeTransaction
/ram:IncludedSupplyChainTradeLineItem
/ram:SpecifiedLineTradeSettlement
/ram:SpecifiedTradeSettlementLineMonetarySummation</v>
      </c>
      <c r="BB87" s="128" t="str">
        <f t="shared" si="85"/>
        <v>/rsm:CrossIndustryInvoice/rsm:SupplyChainTradeTransaction/ram:IncludedSupplyChainTradeLineItem/ram:SpecifiedLineTradeSettlement/ram:SpecifiedTradeSettlementLineMonetarySummation</v>
      </c>
      <c r="BC87" s="124" t="str">
        <f t="shared" si="86"/>
        <v/>
      </c>
      <c r="BD87" s="129" t="str">
        <f t="shared" si="86"/>
        <v/>
      </c>
      <c r="BE87" s="124" t="str">
        <f t="shared" si="86"/>
        <v>0..1</v>
      </c>
      <c r="BF87" s="124" t="str">
        <f t="shared" si="86"/>
        <v/>
      </c>
      <c r="BG87" s="675" t="str">
        <f t="shared" si="86"/>
        <v/>
      </c>
      <c r="BH87" s="7"/>
      <c r="BI87" s="646" t="str">
        <f t="shared" si="93"/>
        <v>-</v>
      </c>
      <c r="BJ87" s="129" t="str">
        <f t="shared" si="93"/>
        <v>-</v>
      </c>
      <c r="BK87" s="129" t="str">
        <f t="shared" si="93"/>
        <v>X</v>
      </c>
      <c r="BL87" s="129" t="str">
        <f t="shared" si="91"/>
        <v>X</v>
      </c>
      <c r="BM87" s="129" t="str">
        <f t="shared" si="91"/>
        <v>X</v>
      </c>
      <c r="BN87" s="129" t="str">
        <f t="shared" si="91"/>
        <v>X</v>
      </c>
      <c r="BO87" s="647" t="str">
        <f t="shared" si="91"/>
        <v>X</v>
      </c>
      <c r="BP87" s="7"/>
      <c r="BQ87" s="129" t="str">
        <f t="shared" si="96"/>
        <v>BASIC</v>
      </c>
      <c r="BR87" s="129" t="str">
        <f t="shared" si="96"/>
        <v>BASIC</v>
      </c>
      <c r="BS87" s="15"/>
      <c r="BT87" s="57" t="s">
        <v>18642</v>
      </c>
    </row>
    <row r="88" spans="1:72" s="152" customFormat="1" ht="105" x14ac:dyDescent="0.2">
      <c r="A88" s="45" t="str">
        <f t="shared" si="87"/>
        <v>YES</v>
      </c>
      <c r="B88" s="45"/>
      <c r="C88" s="45"/>
      <c r="D88" s="174" t="s">
        <v>1187</v>
      </c>
      <c r="E88" s="119" t="s">
        <v>1410</v>
      </c>
      <c r="F88" s="293" t="s">
        <v>1410</v>
      </c>
      <c r="G88" s="66">
        <f t="shared" si="92"/>
        <v>5</v>
      </c>
      <c r="H88" s="66" t="s">
        <v>32</v>
      </c>
      <c r="I88" s="64" t="s">
        <v>1411</v>
      </c>
      <c r="J88" s="64" t="s">
        <v>1412</v>
      </c>
      <c r="K88" s="65" t="s">
        <v>1413</v>
      </c>
      <c r="L88" s="65"/>
      <c r="M88" s="65" t="s">
        <v>1414</v>
      </c>
      <c r="N88" s="64" t="s">
        <v>1325</v>
      </c>
      <c r="O88" s="66" t="s">
        <v>32</v>
      </c>
      <c r="P88" s="66" t="str">
        <f t="shared" si="66"/>
        <v>1..1</v>
      </c>
      <c r="Q88" s="2" t="s">
        <v>1415</v>
      </c>
      <c r="R88" s="75" t="s">
        <v>1416</v>
      </c>
      <c r="S88" s="66" t="s">
        <v>163</v>
      </c>
      <c r="T88" s="68" t="str">
        <f t="shared" si="88"/>
        <v>E</v>
      </c>
      <c r="U88" s="66" t="s">
        <v>62</v>
      </c>
      <c r="V88" s="66" t="s">
        <v>93</v>
      </c>
      <c r="W88" s="249" t="s">
        <v>35</v>
      </c>
      <c r="X88" s="38"/>
      <c r="Y88" s="636" t="str">
        <f t="shared" si="80"/>
        <v>-</v>
      </c>
      <c r="Z88" s="68" t="str">
        <f t="shared" si="95"/>
        <v>-</v>
      </c>
      <c r="AA88" s="68" t="str">
        <f t="shared" si="95"/>
        <v>X</v>
      </c>
      <c r="AB88" s="68" t="str">
        <f t="shared" si="95"/>
        <v>X</v>
      </c>
      <c r="AC88" s="68" t="str">
        <f t="shared" si="95"/>
        <v>X</v>
      </c>
      <c r="AD88" s="68" t="str">
        <f t="shared" si="95"/>
        <v>X</v>
      </c>
      <c r="AE88" s="637" t="str">
        <f t="shared" si="95"/>
        <v>X</v>
      </c>
      <c r="AF88" s="38"/>
      <c r="AG88" s="68" t="s">
        <v>244</v>
      </c>
      <c r="AH88" s="68" t="s">
        <v>244</v>
      </c>
      <c r="AI88" s="38"/>
      <c r="AJ88" s="13" t="str">
        <f t="shared" si="82"/>
        <v>/rsm:CrossIndustryInvoice/rsm:SupplyChainTradeTransaction/ram:IncludedSupplyChainTradeLineItem/ram:SpecifiedLineTradeSettlement/ram:SpecifiedTradeSettlementLineMonetarySummation</v>
      </c>
      <c r="AK88" s="13" t="str">
        <f t="shared" si="83"/>
        <v>/ram:LineTotalAmount</v>
      </c>
      <c r="AL88" s="14">
        <f>COUNTIFS(R$4:R88,AJ88)</f>
        <v>1</v>
      </c>
      <c r="AM88" s="59"/>
      <c r="AN88" s="174" t="str">
        <f t="shared" si="89"/>
        <v>SCT_LINE_TS</v>
      </c>
      <c r="AO88" s="119" t="str">
        <f t="shared" si="89"/>
        <v>BT-131</v>
      </c>
      <c r="AP88" s="293" t="str">
        <f t="shared" si="90"/>
        <v>BT-131</v>
      </c>
      <c r="AQ88" s="66">
        <f t="shared" si="94"/>
        <v>5</v>
      </c>
      <c r="AR88" s="66" t="str">
        <f t="shared" si="84"/>
        <v>1..1</v>
      </c>
      <c r="AS88" s="64" t="s">
        <v>1417</v>
      </c>
      <c r="AT88" s="64" t="s">
        <v>1418</v>
      </c>
      <c r="AU88" s="65" t="s">
        <v>1419</v>
      </c>
      <c r="AV88" s="65"/>
      <c r="AW88" s="65" t="s">
        <v>1420</v>
      </c>
      <c r="AX88" s="64" t="s">
        <v>1330</v>
      </c>
      <c r="AY88" s="66" t="str">
        <f t="shared" si="85"/>
        <v>1..1</v>
      </c>
      <c r="AZ88" s="66" t="str">
        <f t="shared" si="85"/>
        <v>1..1</v>
      </c>
      <c r="BA88" s="2" t="str">
        <f t="shared" si="85"/>
        <v>/rsm:CrossIndustryInvoice
/rsm:SupplyChainTradeTransaction
/ram:IncludedSupplyChainTradeLineItem
/ram:SpecifiedLineTradeSettlement
/ram:SpecifiedTradeSettlementLineMonetarySummation
/ram:LineTotalAmount</v>
      </c>
      <c r="BB88" s="75" t="str">
        <f t="shared" si="85"/>
        <v>/rsm:CrossIndustryInvoice/rsm:SupplyChainTradeTransaction/ram:IncludedSupplyChainTradeLineItem/ram:SpecifiedLineTradeSettlement/ram:SpecifiedTradeSettlementLineMonetarySummation/ram:LineTotalAmount</v>
      </c>
      <c r="BC88" s="66" t="str">
        <f t="shared" si="86"/>
        <v>A</v>
      </c>
      <c r="BD88" s="68" t="str">
        <f t="shared" si="86"/>
        <v>E</v>
      </c>
      <c r="BE88" s="66" t="str">
        <f t="shared" si="86"/>
        <v>0..n</v>
      </c>
      <c r="BF88" s="66" t="str">
        <f t="shared" si="86"/>
        <v>CAR-2, CAR-3</v>
      </c>
      <c r="BG88" s="249" t="str">
        <f t="shared" si="86"/>
        <v/>
      </c>
      <c r="BH88" s="7"/>
      <c r="BI88" s="636" t="str">
        <f t="shared" si="93"/>
        <v>-</v>
      </c>
      <c r="BJ88" s="68" t="str">
        <f t="shared" si="93"/>
        <v>-</v>
      </c>
      <c r="BK88" s="68" t="str">
        <f t="shared" si="93"/>
        <v>X</v>
      </c>
      <c r="BL88" s="68" t="str">
        <f t="shared" si="91"/>
        <v>X</v>
      </c>
      <c r="BM88" s="68" t="str">
        <f t="shared" si="91"/>
        <v>X</v>
      </c>
      <c r="BN88" s="68" t="str">
        <f t="shared" si="91"/>
        <v>X</v>
      </c>
      <c r="BO88" s="637" t="str">
        <f t="shared" si="91"/>
        <v>X</v>
      </c>
      <c r="BP88" s="7"/>
      <c r="BQ88" s="68" t="str">
        <f t="shared" si="96"/>
        <v>BASIC</v>
      </c>
      <c r="BR88" s="68" t="str">
        <f t="shared" si="96"/>
        <v>BASIC</v>
      </c>
      <c r="BS88" s="15"/>
      <c r="BT88" s="57" t="s">
        <v>18642</v>
      </c>
    </row>
    <row r="89" spans="1:72" s="11" customFormat="1" ht="96" x14ac:dyDescent="0.2">
      <c r="A89" s="45" t="str">
        <f t="shared" si="87"/>
        <v>NO</v>
      </c>
      <c r="B89" s="45"/>
      <c r="C89" s="45"/>
      <c r="D89" s="174" t="s">
        <v>1187</v>
      </c>
      <c r="E89" s="123" t="s">
        <v>1480</v>
      </c>
      <c r="F89" s="294"/>
      <c r="G89" s="124">
        <f t="shared" si="92"/>
        <v>4</v>
      </c>
      <c r="H89" s="124" t="s">
        <v>42</v>
      </c>
      <c r="I89" s="125" t="s">
        <v>1481</v>
      </c>
      <c r="J89" s="125" t="s">
        <v>17219</v>
      </c>
      <c r="K89" s="126"/>
      <c r="L89" s="126"/>
      <c r="M89" s="126"/>
      <c r="N89" s="125"/>
      <c r="O89" s="124" t="s">
        <v>42</v>
      </c>
      <c r="P89" s="124" t="s">
        <v>62</v>
      </c>
      <c r="Q89" s="127" t="s">
        <v>1482</v>
      </c>
      <c r="R89" s="128" t="s">
        <v>1483</v>
      </c>
      <c r="S89" s="124"/>
      <c r="T89" s="129" t="str">
        <f t="shared" si="88"/>
        <v/>
      </c>
      <c r="U89" s="124" t="s">
        <v>62</v>
      </c>
      <c r="V89" s="124"/>
      <c r="W89" s="675"/>
      <c r="X89" s="38"/>
      <c r="Y89" s="646" t="str">
        <f t="shared" si="80"/>
        <v>-</v>
      </c>
      <c r="Z89" s="129" t="str">
        <f t="shared" ref="Z89:AE98" si="97">IF(Y89="X","X",IF($AH89=Z$4,"X","-"))</f>
        <v>-</v>
      </c>
      <c r="AA89" s="129" t="str">
        <f t="shared" si="97"/>
        <v>-</v>
      </c>
      <c r="AB89" s="129" t="str">
        <f t="shared" si="97"/>
        <v>X</v>
      </c>
      <c r="AC89" s="129" t="str">
        <f t="shared" si="97"/>
        <v>X</v>
      </c>
      <c r="AD89" s="129" t="str">
        <f t="shared" si="97"/>
        <v>X</v>
      </c>
      <c r="AE89" s="647" t="str">
        <f t="shared" si="97"/>
        <v>X</v>
      </c>
      <c r="AF89" s="38"/>
      <c r="AG89" s="129" t="s">
        <v>282</v>
      </c>
      <c r="AH89" s="129" t="s">
        <v>282</v>
      </c>
      <c r="AI89" s="38"/>
      <c r="AJ89" s="13" t="str">
        <f t="shared" si="82"/>
        <v>/rsm:CrossIndustryInvoice/rsm:SupplyChainTradeTransaction/ram:IncludedSupplyChainTradeLineItem/ram:SpecifiedLineTradeSettlement</v>
      </c>
      <c r="AK89" s="13" t="str">
        <f t="shared" si="83"/>
        <v>/ram:AdditionalReferencedDocument</v>
      </c>
      <c r="AL89" s="14"/>
      <c r="AM89" s="59"/>
      <c r="AN89" s="174" t="str">
        <f t="shared" si="89"/>
        <v>SCT_LINE_TS</v>
      </c>
      <c r="AO89" s="123" t="str">
        <f t="shared" si="89"/>
        <v>BT-128-00</v>
      </c>
      <c r="AP89" s="294" t="str">
        <f t="shared" si="90"/>
        <v/>
      </c>
      <c r="AQ89" s="124">
        <f t="shared" si="94"/>
        <v>4</v>
      </c>
      <c r="AR89" s="124" t="str">
        <f t="shared" si="84"/>
        <v>0..1</v>
      </c>
      <c r="AS89" s="125" t="s">
        <v>1484</v>
      </c>
      <c r="AT89" s="125" t="s">
        <v>1493</v>
      </c>
      <c r="AU89" s="126" t="s">
        <v>1494</v>
      </c>
      <c r="AV89" s="126"/>
      <c r="AW89" s="126" t="s">
        <v>35</v>
      </c>
      <c r="AX89" s="125"/>
      <c r="AY89" s="124" t="str">
        <f t="shared" ref="AY89:BB135" si="98">O89</f>
        <v>0..1</v>
      </c>
      <c r="AZ89" s="124" t="str">
        <f t="shared" si="98"/>
        <v>0..n</v>
      </c>
      <c r="BA89" s="127" t="str">
        <f t="shared" ref="BA89:BB134" si="99">Q89</f>
        <v>/rsm:CrossIndustryInvoice
/rsm:SupplyChainTradeTransaction
/ram:IncludedSupplyChainTradeLineItem
/ram:SpecifiedLineTradeSettlement
/ram:AdditionalReferencedDocument</v>
      </c>
      <c r="BB89" s="128" t="str">
        <f t="shared" si="99"/>
        <v>/rsm:CrossIndustryInvoice/rsm:SupplyChainTradeTransaction/ram:IncludedSupplyChainTradeLineItem/ram:SpecifiedLineTradeSettlement/ram:AdditionalReferencedDocument</v>
      </c>
      <c r="BC89" s="124" t="str">
        <f t="shared" si="86"/>
        <v/>
      </c>
      <c r="BD89" s="129" t="str">
        <f t="shared" si="86"/>
        <v/>
      </c>
      <c r="BE89" s="124" t="str">
        <f t="shared" si="86"/>
        <v>0..n</v>
      </c>
      <c r="BF89" s="124" t="str">
        <f t="shared" si="86"/>
        <v/>
      </c>
      <c r="BG89" s="675" t="str">
        <f t="shared" si="86"/>
        <v/>
      </c>
      <c r="BH89" s="7"/>
      <c r="BI89" s="646" t="str">
        <f t="shared" si="93"/>
        <v>-</v>
      </c>
      <c r="BJ89" s="129" t="str">
        <f t="shared" si="93"/>
        <v>-</v>
      </c>
      <c r="BK89" s="129" t="str">
        <f t="shared" si="93"/>
        <v>-</v>
      </c>
      <c r="BL89" s="129" t="str">
        <f t="shared" si="91"/>
        <v>X</v>
      </c>
      <c r="BM89" s="129" t="str">
        <f t="shared" si="91"/>
        <v>X</v>
      </c>
      <c r="BN89" s="129" t="str">
        <f t="shared" si="91"/>
        <v>X</v>
      </c>
      <c r="BO89" s="647" t="str">
        <f t="shared" si="91"/>
        <v>X</v>
      </c>
      <c r="BP89" s="7"/>
      <c r="BQ89" s="129" t="str">
        <f t="shared" si="96"/>
        <v>EN 16931</v>
      </c>
      <c r="BR89" s="129" t="str">
        <f t="shared" si="96"/>
        <v>EN 16931</v>
      </c>
      <c r="BS89" s="15"/>
      <c r="BT89" s="57" t="s">
        <v>18642</v>
      </c>
    </row>
    <row r="90" spans="1:72" customFormat="1" ht="105" x14ac:dyDescent="0.2">
      <c r="A90" s="45" t="str">
        <f t="shared" si="87"/>
        <v>YES</v>
      </c>
      <c r="B90" s="45"/>
      <c r="C90" s="45"/>
      <c r="D90" s="174" t="s">
        <v>1187</v>
      </c>
      <c r="E90" s="119" t="s">
        <v>1485</v>
      </c>
      <c r="F90" s="293" t="s">
        <v>1485</v>
      </c>
      <c r="G90" s="66">
        <f t="shared" si="92"/>
        <v>5</v>
      </c>
      <c r="H90" s="66" t="s">
        <v>42</v>
      </c>
      <c r="I90" s="64" t="s">
        <v>1486</v>
      </c>
      <c r="J90" s="64" t="s">
        <v>1487</v>
      </c>
      <c r="K90" s="65" t="s">
        <v>1488</v>
      </c>
      <c r="L90" s="65"/>
      <c r="M90" s="65" t="s">
        <v>35</v>
      </c>
      <c r="N90" s="64" t="s">
        <v>90</v>
      </c>
      <c r="O90" s="66" t="s">
        <v>32</v>
      </c>
      <c r="P90" s="66" t="str">
        <f t="shared" ref="P90:P134" si="100">O90</f>
        <v>1..1</v>
      </c>
      <c r="Q90" s="2" t="s">
        <v>1489</v>
      </c>
      <c r="R90" s="75" t="s">
        <v>1490</v>
      </c>
      <c r="S90" s="66" t="s">
        <v>55</v>
      </c>
      <c r="T90" s="68" t="str">
        <f t="shared" si="88"/>
        <v>E</v>
      </c>
      <c r="U90" s="66" t="s">
        <v>42</v>
      </c>
      <c r="V90" s="66" t="s">
        <v>35</v>
      </c>
      <c r="W90" s="249" t="s">
        <v>1491</v>
      </c>
      <c r="X90" s="38"/>
      <c r="Y90" s="636" t="str">
        <f t="shared" si="80"/>
        <v>-</v>
      </c>
      <c r="Z90" s="68" t="str">
        <f t="shared" si="97"/>
        <v>-</v>
      </c>
      <c r="AA90" s="68" t="str">
        <f t="shared" si="97"/>
        <v>-</v>
      </c>
      <c r="AB90" s="68" t="str">
        <f t="shared" si="97"/>
        <v>X</v>
      </c>
      <c r="AC90" s="68" t="str">
        <f t="shared" si="97"/>
        <v>X</v>
      </c>
      <c r="AD90" s="68" t="str">
        <f t="shared" si="97"/>
        <v>X</v>
      </c>
      <c r="AE90" s="637" t="str">
        <f t="shared" si="97"/>
        <v>X</v>
      </c>
      <c r="AF90" s="38"/>
      <c r="AG90" s="68" t="s">
        <v>282</v>
      </c>
      <c r="AH90" s="68" t="s">
        <v>282</v>
      </c>
      <c r="AI90" s="38"/>
      <c r="AJ90" s="13" t="str">
        <f t="shared" si="82"/>
        <v>/rsm:CrossIndustryInvoice/rsm:SupplyChainTradeTransaction/ram:IncludedSupplyChainTradeLineItem/ram:SpecifiedLineTradeSettlement/ram:AdditionalReferencedDocument</v>
      </c>
      <c r="AK90" s="13" t="str">
        <f t="shared" si="83"/>
        <v>/ram:IssuerAssignedID</v>
      </c>
      <c r="AL90" s="14">
        <f>COUNTIFS(R$4:R90,AJ90)</f>
        <v>1</v>
      </c>
      <c r="AM90" s="59"/>
      <c r="AN90" s="174" t="str">
        <f t="shared" si="89"/>
        <v>SCT_LINE_TS</v>
      </c>
      <c r="AO90" s="119" t="str">
        <f t="shared" si="89"/>
        <v>BT-128</v>
      </c>
      <c r="AP90" s="293" t="str">
        <f t="shared" si="90"/>
        <v>BT-128</v>
      </c>
      <c r="AQ90" s="66">
        <f t="shared" si="94"/>
        <v>5</v>
      </c>
      <c r="AR90" s="66" t="str">
        <f t="shared" si="84"/>
        <v>0..1</v>
      </c>
      <c r="AS90" s="64" t="s">
        <v>1492</v>
      </c>
      <c r="AT90" s="64" t="s">
        <v>1493</v>
      </c>
      <c r="AU90" s="65" t="s">
        <v>1494</v>
      </c>
      <c r="AV90" s="65"/>
      <c r="AW90" s="65" t="s">
        <v>35</v>
      </c>
      <c r="AX90" s="64" t="s">
        <v>99</v>
      </c>
      <c r="AY90" s="66" t="str">
        <f t="shared" si="98"/>
        <v>1..1</v>
      </c>
      <c r="AZ90" s="66" t="str">
        <f t="shared" si="98"/>
        <v>1..1</v>
      </c>
      <c r="BA90" s="2" t="str">
        <f t="shared" si="99"/>
        <v>/rsm:CrossIndustryInvoice
/rsm:SupplyChainTradeTransaction
/ram:IncludedSupplyChainTradeLineItem
/ram:SpecifiedLineTradeSettlement
/ram:AdditionalReferencedDocument
/ram:IssuerAssignedID</v>
      </c>
      <c r="BB90" s="75" t="str">
        <f t="shared" si="99"/>
        <v>/rsm:CrossIndustryInvoice/rsm:SupplyChainTradeTransaction/ram:IncludedSupplyChainTradeLineItem/ram:SpecifiedLineTradeSettlement/ram:AdditionalReferencedDocument/ram:IssuerAssignedID</v>
      </c>
      <c r="BC90" s="66" t="str">
        <f t="shared" si="86"/>
        <v>I</v>
      </c>
      <c r="BD90" s="68" t="str">
        <f t="shared" si="86"/>
        <v>E</v>
      </c>
      <c r="BE90" s="66" t="str">
        <f t="shared" si="86"/>
        <v>0..1</v>
      </c>
      <c r="BF90" s="66" t="str">
        <f t="shared" si="86"/>
        <v/>
      </c>
      <c r="BG90" s="249" t="str">
        <f t="shared" si="86"/>
        <v>Use with TypeCode "130"</v>
      </c>
      <c r="BH90" s="7"/>
      <c r="BI90" s="636" t="str">
        <f t="shared" si="93"/>
        <v>-</v>
      </c>
      <c r="BJ90" s="68" t="str">
        <f t="shared" si="93"/>
        <v>-</v>
      </c>
      <c r="BK90" s="68" t="str">
        <f t="shared" si="93"/>
        <v>-</v>
      </c>
      <c r="BL90" s="68" t="str">
        <f t="shared" si="91"/>
        <v>X</v>
      </c>
      <c r="BM90" s="68" t="str">
        <f t="shared" si="91"/>
        <v>X</v>
      </c>
      <c r="BN90" s="68" t="str">
        <f t="shared" si="91"/>
        <v>X</v>
      </c>
      <c r="BO90" s="637" t="str">
        <f t="shared" si="91"/>
        <v>X</v>
      </c>
      <c r="BP90" s="7"/>
      <c r="BQ90" s="68" t="str">
        <f t="shared" si="96"/>
        <v>EN 16931</v>
      </c>
      <c r="BR90" s="68" t="str">
        <f t="shared" si="96"/>
        <v>EN 16931</v>
      </c>
      <c r="BS90" s="15"/>
      <c r="BT90" s="57" t="s">
        <v>18642</v>
      </c>
    </row>
    <row r="91" spans="1:72" s="11" customFormat="1" ht="105" x14ac:dyDescent="0.2">
      <c r="A91" s="45" t="str">
        <f t="shared" si="87"/>
        <v>NO</v>
      </c>
      <c r="B91" s="45"/>
      <c r="C91" s="45"/>
      <c r="D91" s="174" t="s">
        <v>1187</v>
      </c>
      <c r="E91" s="119" t="s">
        <v>1495</v>
      </c>
      <c r="F91" s="293"/>
      <c r="G91" s="66">
        <f t="shared" si="92"/>
        <v>5</v>
      </c>
      <c r="H91" s="66" t="s">
        <v>42</v>
      </c>
      <c r="I91" s="97">
        <v>0</v>
      </c>
      <c r="J91" s="64" t="s">
        <v>35</v>
      </c>
      <c r="K91" s="65" t="s">
        <v>1496</v>
      </c>
      <c r="L91" s="65"/>
      <c r="M91" s="65" t="s">
        <v>1491</v>
      </c>
      <c r="N91" s="64"/>
      <c r="O91" s="66" t="s">
        <v>32</v>
      </c>
      <c r="P91" s="66" t="str">
        <f t="shared" si="100"/>
        <v>1..1</v>
      </c>
      <c r="Q91" s="2" t="s">
        <v>1497</v>
      </c>
      <c r="R91" s="75" t="s">
        <v>1498</v>
      </c>
      <c r="S91" s="66"/>
      <c r="T91" s="68" t="str">
        <f t="shared" si="88"/>
        <v/>
      </c>
      <c r="U91" s="66" t="s">
        <v>42</v>
      </c>
      <c r="V91" s="66" t="s">
        <v>35</v>
      </c>
      <c r="W91" s="249" t="s">
        <v>1491</v>
      </c>
      <c r="X91" s="38"/>
      <c r="Y91" s="636" t="str">
        <f t="shared" si="80"/>
        <v>-</v>
      </c>
      <c r="Z91" s="68" t="str">
        <f t="shared" si="97"/>
        <v>-</v>
      </c>
      <c r="AA91" s="68" t="str">
        <f t="shared" si="97"/>
        <v>-</v>
      </c>
      <c r="AB91" s="68" t="str">
        <f t="shared" si="97"/>
        <v>X</v>
      </c>
      <c r="AC91" s="68" t="str">
        <f t="shared" si="97"/>
        <v>X</v>
      </c>
      <c r="AD91" s="68" t="str">
        <f t="shared" si="97"/>
        <v>X</v>
      </c>
      <c r="AE91" s="637" t="str">
        <f t="shared" si="97"/>
        <v>X</v>
      </c>
      <c r="AF91" s="38"/>
      <c r="AG91" s="68" t="s">
        <v>282</v>
      </c>
      <c r="AH91" s="68" t="s">
        <v>282</v>
      </c>
      <c r="AI91" s="38"/>
      <c r="AJ91" s="13" t="str">
        <f t="shared" si="82"/>
        <v>/rsm:CrossIndustryInvoice/rsm:SupplyChainTradeTransaction/ram:IncludedSupplyChainTradeLineItem/ram:SpecifiedLineTradeSettlement/ram:AdditionalReferencedDocument</v>
      </c>
      <c r="AK91" s="13" t="str">
        <f t="shared" si="83"/>
        <v>/ram:TypeCode</v>
      </c>
      <c r="AL91" s="14">
        <f>COUNTIFS(R$4:R91,AJ91)</f>
        <v>1</v>
      </c>
      <c r="AM91" s="59"/>
      <c r="AN91" s="174" t="str">
        <f t="shared" si="89"/>
        <v>SCT_LINE_TS</v>
      </c>
      <c r="AO91" s="119" t="str">
        <f t="shared" si="89"/>
        <v>BT-128-0</v>
      </c>
      <c r="AP91" s="293" t="str">
        <f t="shared" si="90"/>
        <v/>
      </c>
      <c r="AQ91" s="66">
        <f t="shared" si="94"/>
        <v>5</v>
      </c>
      <c r="AR91" s="66" t="str">
        <f t="shared" si="84"/>
        <v>0..1</v>
      </c>
      <c r="AS91" s="97" t="s">
        <v>35</v>
      </c>
      <c r="AT91" s="64" t="s">
        <v>35</v>
      </c>
      <c r="AU91" s="65" t="s">
        <v>1499</v>
      </c>
      <c r="AV91" s="65"/>
      <c r="AW91" s="65" t="s">
        <v>1500</v>
      </c>
      <c r="AX91" s="64"/>
      <c r="AY91" s="66" t="str">
        <f t="shared" si="98"/>
        <v>1..1</v>
      </c>
      <c r="AZ91" s="66" t="str">
        <f t="shared" si="98"/>
        <v>1..1</v>
      </c>
      <c r="BA91" s="2" t="str">
        <f t="shared" si="99"/>
        <v>/rsm:CrossIndustryInvoice
/rsm:SupplyChainTradeTransaction
/ram:IncludedSupplyChainTradeLineItem
/ram:SpecifiedLineTradeSettlement
/ram:AdditionalReferencedDocument
/ram:TypeCode</v>
      </c>
      <c r="BB91" s="75" t="str">
        <f t="shared" si="99"/>
        <v>/rsm:CrossIndustryInvoice/rsm:SupplyChainTradeTransaction/ram:IncludedSupplyChainTradeLineItem/ram:SpecifiedLineTradeSettlement/ram:AdditionalReferencedDocument/ram:TypeCode</v>
      </c>
      <c r="BC91" s="66" t="str">
        <f t="shared" si="86"/>
        <v/>
      </c>
      <c r="BD91" s="68" t="str">
        <f t="shared" si="86"/>
        <v/>
      </c>
      <c r="BE91" s="66" t="str">
        <f t="shared" si="86"/>
        <v>0..1</v>
      </c>
      <c r="BF91" s="66" t="str">
        <f t="shared" si="86"/>
        <v/>
      </c>
      <c r="BG91" s="249" t="str">
        <f t="shared" si="86"/>
        <v>Use with TypeCode "130"</v>
      </c>
      <c r="BH91" s="7"/>
      <c r="BI91" s="636" t="str">
        <f t="shared" si="93"/>
        <v>-</v>
      </c>
      <c r="BJ91" s="68" t="str">
        <f t="shared" si="93"/>
        <v>-</v>
      </c>
      <c r="BK91" s="68" t="str">
        <f t="shared" si="93"/>
        <v>-</v>
      </c>
      <c r="BL91" s="68" t="str">
        <f t="shared" si="91"/>
        <v>X</v>
      </c>
      <c r="BM91" s="68" t="str">
        <f t="shared" si="91"/>
        <v>X</v>
      </c>
      <c r="BN91" s="68" t="str">
        <f t="shared" si="91"/>
        <v>X</v>
      </c>
      <c r="BO91" s="637" t="str">
        <f t="shared" si="91"/>
        <v>X</v>
      </c>
      <c r="BP91" s="7"/>
      <c r="BQ91" s="68" t="str">
        <f t="shared" si="96"/>
        <v>EN 16931</v>
      </c>
      <c r="BR91" s="68" t="str">
        <f t="shared" si="96"/>
        <v>EN 16931</v>
      </c>
      <c r="BS91" s="15"/>
      <c r="BT91" s="57" t="s">
        <v>18642</v>
      </c>
    </row>
    <row r="92" spans="1:72" s="11" customFormat="1" ht="105" x14ac:dyDescent="0.2">
      <c r="A92" s="45" t="str">
        <f t="shared" si="87"/>
        <v>YES</v>
      </c>
      <c r="B92" s="45"/>
      <c r="C92" s="45"/>
      <c r="D92" s="174" t="s">
        <v>1187</v>
      </c>
      <c r="E92" s="119" t="s">
        <v>1501</v>
      </c>
      <c r="F92" s="293" t="s">
        <v>1501</v>
      </c>
      <c r="G92" s="66">
        <f t="shared" si="92"/>
        <v>5</v>
      </c>
      <c r="H92" s="66" t="s">
        <v>42</v>
      </c>
      <c r="I92" s="97" t="s">
        <v>17220</v>
      </c>
      <c r="J92" s="64" t="s">
        <v>1503</v>
      </c>
      <c r="K92" s="65" t="s">
        <v>17221</v>
      </c>
      <c r="L92" s="65"/>
      <c r="M92" s="65" t="s">
        <v>35</v>
      </c>
      <c r="N92" s="64" t="s">
        <v>17064</v>
      </c>
      <c r="O92" s="66" t="s">
        <v>42</v>
      </c>
      <c r="P92" s="66" t="str">
        <f t="shared" si="100"/>
        <v>0..1</v>
      </c>
      <c r="Q92" s="2" t="s">
        <v>1505</v>
      </c>
      <c r="R92" s="75" t="s">
        <v>1506</v>
      </c>
      <c r="S92" s="66" t="s">
        <v>329</v>
      </c>
      <c r="T92" s="344" t="s">
        <v>56</v>
      </c>
      <c r="U92" s="66" t="s">
        <v>42</v>
      </c>
      <c r="V92" s="66" t="s">
        <v>35</v>
      </c>
      <c r="W92" s="249" t="s">
        <v>35</v>
      </c>
      <c r="X92" s="38"/>
      <c r="Y92" s="636" t="str">
        <f t="shared" si="80"/>
        <v>-</v>
      </c>
      <c r="Z92" s="68" t="str">
        <f t="shared" si="97"/>
        <v>-</v>
      </c>
      <c r="AA92" s="68" t="str">
        <f t="shared" si="97"/>
        <v>-</v>
      </c>
      <c r="AB92" s="68" t="str">
        <f t="shared" si="97"/>
        <v>X</v>
      </c>
      <c r="AC92" s="68" t="str">
        <f t="shared" si="97"/>
        <v>X</v>
      </c>
      <c r="AD92" s="68" t="str">
        <f t="shared" si="97"/>
        <v>X</v>
      </c>
      <c r="AE92" s="637" t="str">
        <f t="shared" si="97"/>
        <v>X</v>
      </c>
      <c r="AF92" s="38"/>
      <c r="AG92" s="68" t="s">
        <v>282</v>
      </c>
      <c r="AH92" s="68" t="s">
        <v>282</v>
      </c>
      <c r="AI92" s="38"/>
      <c r="AJ92" s="13" t="str">
        <f t="shared" si="82"/>
        <v>/rsm:CrossIndustryInvoice/rsm:SupplyChainTradeTransaction/ram:IncludedSupplyChainTradeLineItem/ram:SpecifiedLineTradeSettlement/ram:AdditionalReferencedDocument</v>
      </c>
      <c r="AK92" s="13" t="str">
        <f t="shared" si="83"/>
        <v>/ram:ReferenceTypeCode</v>
      </c>
      <c r="AL92" s="14">
        <f>COUNTIFS(R$4:R92,AJ92)</f>
        <v>1</v>
      </c>
      <c r="AM92" s="59"/>
      <c r="AN92" s="174" t="str">
        <f t="shared" si="89"/>
        <v>SCT_LINE_TS</v>
      </c>
      <c r="AO92" s="119" t="str">
        <f t="shared" si="89"/>
        <v>BT-128-1</v>
      </c>
      <c r="AP92" s="293" t="str">
        <f t="shared" si="90"/>
        <v>BT-128-1</v>
      </c>
      <c r="AQ92" s="66">
        <f t="shared" si="94"/>
        <v>5</v>
      </c>
      <c r="AR92" s="66" t="str">
        <f t="shared" si="84"/>
        <v>0..1</v>
      </c>
      <c r="AS92" s="97" t="s">
        <v>330</v>
      </c>
      <c r="AT92" s="64" t="s">
        <v>1507</v>
      </c>
      <c r="AU92" s="65" t="s">
        <v>18248</v>
      </c>
      <c r="AV92" s="65"/>
      <c r="AW92" s="65" t="s">
        <v>35</v>
      </c>
      <c r="AX92" s="64"/>
      <c r="AY92" s="66" t="str">
        <f t="shared" si="98"/>
        <v>0..1</v>
      </c>
      <c r="AZ92" s="66" t="str">
        <f t="shared" si="98"/>
        <v>0..1</v>
      </c>
      <c r="BA92" s="2" t="str">
        <f t="shared" si="99"/>
        <v>/rsm:CrossIndustryInvoice
/rsm:SupplyChainTradeTransaction
/ram:IncludedSupplyChainTradeLineItem
/ram:SpecifiedLineTradeSettlement
/ram:AdditionalReferencedDocument
/ram:ReferenceTypeCode</v>
      </c>
      <c r="BB92" s="75" t="str">
        <f t="shared" si="99"/>
        <v>/rsm:CrossIndustryInvoice/rsm:SupplyChainTradeTransaction/ram:IncludedSupplyChainTradeLineItem/ram:SpecifiedLineTradeSettlement/ram:AdditionalReferencedDocument/ram:ReferenceTypeCode</v>
      </c>
      <c r="BC92" s="66" t="str">
        <f t="shared" si="86"/>
        <v>S</v>
      </c>
      <c r="BD92" s="68" t="str">
        <f t="shared" si="86"/>
        <v>E</v>
      </c>
      <c r="BE92" s="66" t="str">
        <f t="shared" si="86"/>
        <v>0..1</v>
      </c>
      <c r="BF92" s="66" t="str">
        <f t="shared" si="86"/>
        <v/>
      </c>
      <c r="BG92" s="249" t="str">
        <f t="shared" si="86"/>
        <v/>
      </c>
      <c r="BH92" s="7"/>
      <c r="BI92" s="636" t="str">
        <f t="shared" si="93"/>
        <v>-</v>
      </c>
      <c r="BJ92" s="68" t="str">
        <f t="shared" si="93"/>
        <v>-</v>
      </c>
      <c r="BK92" s="68" t="str">
        <f t="shared" si="93"/>
        <v>-</v>
      </c>
      <c r="BL92" s="68" t="str">
        <f t="shared" si="91"/>
        <v>X</v>
      </c>
      <c r="BM92" s="68" t="str">
        <f t="shared" si="91"/>
        <v>X</v>
      </c>
      <c r="BN92" s="68" t="str">
        <f t="shared" si="91"/>
        <v>X</v>
      </c>
      <c r="BO92" s="637" t="str">
        <f t="shared" si="91"/>
        <v>X</v>
      </c>
      <c r="BP92" s="7"/>
      <c r="BQ92" s="68" t="str">
        <f t="shared" si="96"/>
        <v>EN 16931</v>
      </c>
      <c r="BR92" s="68" t="str">
        <f t="shared" si="96"/>
        <v>EN 16931</v>
      </c>
      <c r="BS92" s="15"/>
      <c r="BT92" s="57" t="s">
        <v>18642</v>
      </c>
    </row>
    <row r="93" spans="1:72" s="11" customFormat="1" ht="96" x14ac:dyDescent="0.2">
      <c r="A93" s="45" t="str">
        <f t="shared" si="87"/>
        <v>NO</v>
      </c>
      <c r="B93" s="45"/>
      <c r="C93" s="45"/>
      <c r="D93" s="174" t="s">
        <v>1187</v>
      </c>
      <c r="E93" s="123" t="s">
        <v>1509</v>
      </c>
      <c r="F93" s="294"/>
      <c r="G93" s="124">
        <f t="shared" si="92"/>
        <v>4</v>
      </c>
      <c r="H93" s="124" t="s">
        <v>42</v>
      </c>
      <c r="I93" s="125" t="s">
        <v>1510</v>
      </c>
      <c r="J93" s="125" t="s">
        <v>17222</v>
      </c>
      <c r="K93" s="126"/>
      <c r="L93" s="126"/>
      <c r="M93" s="126"/>
      <c r="N93" s="125"/>
      <c r="O93" s="124" t="s">
        <v>42</v>
      </c>
      <c r="P93" s="124" t="str">
        <f t="shared" si="100"/>
        <v>0..1</v>
      </c>
      <c r="Q93" s="127" t="s">
        <v>1511</v>
      </c>
      <c r="R93" s="128" t="s">
        <v>1512</v>
      </c>
      <c r="S93" s="124"/>
      <c r="T93" s="129" t="str">
        <f t="shared" si="88"/>
        <v/>
      </c>
      <c r="U93" s="124" t="s">
        <v>62</v>
      </c>
      <c r="V93" s="124"/>
      <c r="W93" s="675"/>
      <c r="X93" s="38"/>
      <c r="Y93" s="646" t="str">
        <f t="shared" si="80"/>
        <v>-</v>
      </c>
      <c r="Z93" s="129" t="str">
        <f t="shared" si="97"/>
        <v>-</v>
      </c>
      <c r="AA93" s="129" t="str">
        <f t="shared" si="97"/>
        <v>-</v>
      </c>
      <c r="AB93" s="129" t="str">
        <f t="shared" si="97"/>
        <v>X</v>
      </c>
      <c r="AC93" s="129" t="str">
        <f t="shared" si="97"/>
        <v>X</v>
      </c>
      <c r="AD93" s="129" t="str">
        <f t="shared" si="97"/>
        <v>X</v>
      </c>
      <c r="AE93" s="647" t="str">
        <f t="shared" si="97"/>
        <v>X</v>
      </c>
      <c r="AF93" s="38"/>
      <c r="AG93" s="129" t="s">
        <v>282</v>
      </c>
      <c r="AH93" s="129" t="s">
        <v>282</v>
      </c>
      <c r="AI93" s="38"/>
      <c r="AJ93" s="13" t="str">
        <f t="shared" si="82"/>
        <v>/rsm:CrossIndustryInvoice/rsm:SupplyChainTradeTransaction/ram:IncludedSupplyChainTradeLineItem/ram:SpecifiedLineTradeSettlement</v>
      </c>
      <c r="AK93" s="13" t="str">
        <f t="shared" si="83"/>
        <v>/ram:ReceivableSpecifiedTradeAccountingAccount</v>
      </c>
      <c r="AL93" s="14">
        <f>COUNTIFS(R$4:R93,AJ93)</f>
        <v>1</v>
      </c>
      <c r="AM93" s="59"/>
      <c r="AN93" s="174" t="str">
        <f t="shared" si="89"/>
        <v>SCT_LINE_TS</v>
      </c>
      <c r="AO93" s="123" t="str">
        <f t="shared" si="89"/>
        <v>BT-133-00</v>
      </c>
      <c r="AP93" s="294" t="str">
        <f t="shared" si="90"/>
        <v/>
      </c>
      <c r="AQ93" s="124">
        <f t="shared" si="94"/>
        <v>4</v>
      </c>
      <c r="AR93" s="124" t="str">
        <f t="shared" si="84"/>
        <v>0..1</v>
      </c>
      <c r="AS93" s="125" t="s">
        <v>1513</v>
      </c>
      <c r="AT93" s="125"/>
      <c r="AU93" s="126"/>
      <c r="AV93" s="126"/>
      <c r="AW93" s="126" t="s">
        <v>35</v>
      </c>
      <c r="AX93" s="125"/>
      <c r="AY93" s="124" t="str">
        <f t="shared" si="98"/>
        <v>0..1</v>
      </c>
      <c r="AZ93" s="124" t="str">
        <f t="shared" si="98"/>
        <v>0..1</v>
      </c>
      <c r="BA93" s="127" t="str">
        <f t="shared" si="99"/>
        <v>/rsm:CrossIndustryInvoice
/rsm:SupplyChainTradeTransaction
/ram:IncludedSupplyChainTradeLineItem
/ram:SpecifiedLineTradeSettlement
/ram:ReceivableSpecifiedTradeAccountingAccount</v>
      </c>
      <c r="BB93" s="128" t="str">
        <f t="shared" si="99"/>
        <v>/rsm:CrossIndustryInvoice/rsm:SupplyChainTradeTransaction/ram:IncludedSupplyChainTradeLineItem/ram:SpecifiedLineTradeSettlement/ram:ReceivableSpecifiedTradeAccountingAccount</v>
      </c>
      <c r="BC93" s="124" t="str">
        <f t="shared" si="86"/>
        <v/>
      </c>
      <c r="BD93" s="129" t="str">
        <f t="shared" si="86"/>
        <v/>
      </c>
      <c r="BE93" s="124" t="str">
        <f t="shared" si="86"/>
        <v>0..n</v>
      </c>
      <c r="BF93" s="124" t="str">
        <f t="shared" si="86"/>
        <v/>
      </c>
      <c r="BG93" s="675" t="str">
        <f t="shared" si="86"/>
        <v/>
      </c>
      <c r="BH93" s="7"/>
      <c r="BI93" s="646" t="str">
        <f t="shared" si="93"/>
        <v>-</v>
      </c>
      <c r="BJ93" s="129" t="str">
        <f t="shared" si="93"/>
        <v>-</v>
      </c>
      <c r="BK93" s="129" t="str">
        <f t="shared" si="93"/>
        <v>-</v>
      </c>
      <c r="BL93" s="129" t="str">
        <f t="shared" si="91"/>
        <v>X</v>
      </c>
      <c r="BM93" s="129" t="str">
        <f t="shared" si="91"/>
        <v>X</v>
      </c>
      <c r="BN93" s="129" t="str">
        <f t="shared" si="91"/>
        <v>X</v>
      </c>
      <c r="BO93" s="647" t="str">
        <f t="shared" si="91"/>
        <v>X</v>
      </c>
      <c r="BP93" s="7"/>
      <c r="BQ93" s="129" t="str">
        <f t="shared" si="96"/>
        <v>EN 16931</v>
      </c>
      <c r="BR93" s="129" t="str">
        <f t="shared" si="96"/>
        <v>EN 16931</v>
      </c>
      <c r="BS93" s="15"/>
      <c r="BT93" s="57" t="s">
        <v>18642</v>
      </c>
    </row>
    <row r="94" spans="1:72" s="11" customFormat="1" ht="105" x14ac:dyDescent="0.2">
      <c r="A94" s="45" t="str">
        <f t="shared" si="87"/>
        <v>YES</v>
      </c>
      <c r="B94" s="45"/>
      <c r="C94" s="45"/>
      <c r="D94" s="174" t="s">
        <v>1187</v>
      </c>
      <c r="E94" s="119" t="s">
        <v>1514</v>
      </c>
      <c r="F94" s="293" t="s">
        <v>1514</v>
      </c>
      <c r="G94" s="66">
        <f t="shared" si="92"/>
        <v>5</v>
      </c>
      <c r="H94" s="66" t="s">
        <v>42</v>
      </c>
      <c r="I94" s="64" t="s">
        <v>1515</v>
      </c>
      <c r="J94" s="64" t="s">
        <v>1516</v>
      </c>
      <c r="K94" s="65" t="s">
        <v>1517</v>
      </c>
      <c r="L94" s="65"/>
      <c r="M94" s="65" t="s">
        <v>35</v>
      </c>
      <c r="N94" s="64" t="s">
        <v>70</v>
      </c>
      <c r="O94" s="66" t="s">
        <v>32</v>
      </c>
      <c r="P94" s="66" t="str">
        <f t="shared" si="100"/>
        <v>1..1</v>
      </c>
      <c r="Q94" s="2" t="s">
        <v>1518</v>
      </c>
      <c r="R94" s="75" t="s">
        <v>1519</v>
      </c>
      <c r="S94" s="66" t="s">
        <v>73</v>
      </c>
      <c r="T94" s="68" t="str">
        <f t="shared" si="88"/>
        <v>E</v>
      </c>
      <c r="U94" s="66" t="s">
        <v>32</v>
      </c>
      <c r="V94" s="66" t="s">
        <v>200</v>
      </c>
      <c r="W94" s="249" t="s">
        <v>35</v>
      </c>
      <c r="X94" s="38"/>
      <c r="Y94" s="636" t="str">
        <f t="shared" si="80"/>
        <v>-</v>
      </c>
      <c r="Z94" s="68" t="str">
        <f t="shared" si="97"/>
        <v>-</v>
      </c>
      <c r="AA94" s="68" t="str">
        <f t="shared" si="97"/>
        <v>-</v>
      </c>
      <c r="AB94" s="68" t="str">
        <f t="shared" si="97"/>
        <v>X</v>
      </c>
      <c r="AC94" s="68" t="str">
        <f t="shared" si="97"/>
        <v>X</v>
      </c>
      <c r="AD94" s="68" t="str">
        <f t="shared" si="97"/>
        <v>X</v>
      </c>
      <c r="AE94" s="637" t="str">
        <f t="shared" si="97"/>
        <v>X</v>
      </c>
      <c r="AF94" s="38"/>
      <c r="AG94" s="68" t="s">
        <v>282</v>
      </c>
      <c r="AH94" s="68" t="s">
        <v>282</v>
      </c>
      <c r="AI94" s="38"/>
      <c r="AJ94" s="13" t="str">
        <f t="shared" si="82"/>
        <v>/rsm:CrossIndustryInvoice/rsm:SupplyChainTradeTransaction/ram:IncludedSupplyChainTradeLineItem/ram:SpecifiedLineTradeSettlement/ram:ReceivableSpecifiedTradeAccountingAccount</v>
      </c>
      <c r="AK94" s="13" t="str">
        <f t="shared" si="83"/>
        <v>/ram:ID</v>
      </c>
      <c r="AL94" s="14">
        <f>COUNTIFS(R$4:R94,AJ94)</f>
        <v>1</v>
      </c>
      <c r="AM94" s="59"/>
      <c r="AN94" s="174" t="str">
        <f t="shared" si="89"/>
        <v>SCT_LINE_TS</v>
      </c>
      <c r="AO94" s="119" t="str">
        <f t="shared" si="89"/>
        <v>BT-133</v>
      </c>
      <c r="AP94" s="293" t="str">
        <f t="shared" si="90"/>
        <v>BT-133</v>
      </c>
      <c r="AQ94" s="66">
        <f t="shared" si="94"/>
        <v>5</v>
      </c>
      <c r="AR94" s="66" t="str">
        <f t="shared" si="84"/>
        <v>0..1</v>
      </c>
      <c r="AS94" s="64" t="s">
        <v>1520</v>
      </c>
      <c r="AT94" s="64" t="s">
        <v>1521</v>
      </c>
      <c r="AU94" s="65" t="s">
        <v>1522</v>
      </c>
      <c r="AV94" s="65"/>
      <c r="AW94" s="65" t="s">
        <v>35</v>
      </c>
      <c r="AX94" s="64" t="s">
        <v>78</v>
      </c>
      <c r="AY94" s="66" t="str">
        <f t="shared" si="98"/>
        <v>1..1</v>
      </c>
      <c r="AZ94" s="66" t="str">
        <f t="shared" si="98"/>
        <v>1..1</v>
      </c>
      <c r="BA94" s="2" t="str">
        <f t="shared" si="99"/>
        <v>/rsm:CrossIndustryInvoice
/rsm:SupplyChainTradeTransaction
/ram:IncludedSupplyChainTradeLineItem
/ram:SpecifiedLineTradeSettlement
/ram:ReceivableSpecifiedTradeAccountingAccount
/ram:ID</v>
      </c>
      <c r="BB94" s="75" t="str">
        <f t="shared" si="99"/>
        <v>/rsm:CrossIndustryInvoice/rsm:SupplyChainTradeTransaction/ram:IncludedSupplyChainTradeLineItem/ram:SpecifiedLineTradeSettlement/ram:ReceivableSpecifiedTradeAccountingAccount/ram:ID</v>
      </c>
      <c r="BC94" s="66" t="str">
        <f t="shared" si="86"/>
        <v>T</v>
      </c>
      <c r="BD94" s="68" t="str">
        <f t="shared" si="86"/>
        <v>E</v>
      </c>
      <c r="BE94" s="66" t="str">
        <f t="shared" si="86"/>
        <v>1..1</v>
      </c>
      <c r="BF94" s="66" t="str">
        <f t="shared" si="86"/>
        <v>CAR-3</v>
      </c>
      <c r="BG94" s="249" t="str">
        <f t="shared" si="86"/>
        <v/>
      </c>
      <c r="BH94" s="7"/>
      <c r="BI94" s="636" t="str">
        <f t="shared" si="93"/>
        <v>-</v>
      </c>
      <c r="BJ94" s="68" t="str">
        <f t="shared" si="93"/>
        <v>-</v>
      </c>
      <c r="BK94" s="68" t="str">
        <f t="shared" si="93"/>
        <v>-</v>
      </c>
      <c r="BL94" s="68" t="str">
        <f t="shared" si="91"/>
        <v>X</v>
      </c>
      <c r="BM94" s="68" t="str">
        <f t="shared" si="91"/>
        <v>X</v>
      </c>
      <c r="BN94" s="68" t="str">
        <f t="shared" si="91"/>
        <v>X</v>
      </c>
      <c r="BO94" s="637" t="str">
        <f t="shared" si="91"/>
        <v>X</v>
      </c>
      <c r="BP94" s="7"/>
      <c r="BQ94" s="68" t="str">
        <f t="shared" si="96"/>
        <v>EN 16931</v>
      </c>
      <c r="BR94" s="68" t="str">
        <f t="shared" si="96"/>
        <v>EN 16931</v>
      </c>
      <c r="BS94" s="15"/>
      <c r="BT94" s="57" t="s">
        <v>18642</v>
      </c>
    </row>
    <row r="95" spans="1:72" s="11" customFormat="1" ht="96" x14ac:dyDescent="0.2">
      <c r="A95" s="45" t="str">
        <f t="shared" si="87"/>
        <v>NO</v>
      </c>
      <c r="B95" s="45"/>
      <c r="C95" s="45"/>
      <c r="D95" s="182" t="s">
        <v>1526</v>
      </c>
      <c r="E95" s="183" t="s">
        <v>1527</v>
      </c>
      <c r="F95" s="300"/>
      <c r="G95" s="88">
        <f t="shared" si="92"/>
        <v>2</v>
      </c>
      <c r="H95" s="88" t="s">
        <v>32</v>
      </c>
      <c r="I95" s="90" t="s">
        <v>1528</v>
      </c>
      <c r="J95" s="90"/>
      <c r="K95" s="91"/>
      <c r="L95" s="91"/>
      <c r="M95" s="91"/>
      <c r="N95" s="90"/>
      <c r="O95" s="88" t="s">
        <v>32</v>
      </c>
      <c r="P95" s="88" t="str">
        <f t="shared" si="100"/>
        <v>1..1</v>
      </c>
      <c r="Q95" s="92" t="s">
        <v>1529</v>
      </c>
      <c r="R95" s="93" t="s">
        <v>1530</v>
      </c>
      <c r="S95" s="88"/>
      <c r="T95" s="94" t="str">
        <f t="shared" si="88"/>
        <v/>
      </c>
      <c r="U95" s="88" t="s">
        <v>32</v>
      </c>
      <c r="V95" s="88"/>
      <c r="W95" s="673"/>
      <c r="X95" s="38"/>
      <c r="Y95" s="652" t="str">
        <f t="shared" si="80"/>
        <v>X</v>
      </c>
      <c r="Z95" s="184" t="str">
        <f t="shared" si="97"/>
        <v>X</v>
      </c>
      <c r="AA95" s="184" t="str">
        <f t="shared" si="97"/>
        <v>X</v>
      </c>
      <c r="AB95" s="184" t="str">
        <f t="shared" si="97"/>
        <v>X</v>
      </c>
      <c r="AC95" s="184" t="str">
        <f t="shared" si="97"/>
        <v>X</v>
      </c>
      <c r="AD95" s="184" t="str">
        <f t="shared" si="97"/>
        <v>X</v>
      </c>
      <c r="AE95" s="653" t="str">
        <f t="shared" si="97"/>
        <v>X</v>
      </c>
      <c r="AF95" s="38"/>
      <c r="AG95" s="184" t="s">
        <v>39</v>
      </c>
      <c r="AH95" s="184" t="s">
        <v>39</v>
      </c>
      <c r="AI95" s="38"/>
      <c r="AJ95" s="13" t="str">
        <f t="shared" si="82"/>
        <v>/rsm:CrossIndustryInvoice/rsm:SupplyChainTradeTransaction</v>
      </c>
      <c r="AK95" s="13" t="str">
        <f t="shared" si="83"/>
        <v>/ram:ApplicableHeaderTradeAgreement</v>
      </c>
      <c r="AL95" s="14">
        <f>COUNTIFS(R$4:R95,AJ95)</f>
        <v>1</v>
      </c>
      <c r="AM95" s="59"/>
      <c r="AN95" s="182" t="str">
        <f t="shared" si="89"/>
        <v>SCT_HTA</v>
      </c>
      <c r="AO95" s="183" t="str">
        <f t="shared" si="89"/>
        <v>BT-10-00</v>
      </c>
      <c r="AP95" s="300" t="str">
        <f t="shared" si="90"/>
        <v/>
      </c>
      <c r="AQ95" s="88">
        <f t="shared" si="94"/>
        <v>2</v>
      </c>
      <c r="AR95" s="88" t="str">
        <f t="shared" si="84"/>
        <v>1..1</v>
      </c>
      <c r="AS95" s="90" t="s">
        <v>1528</v>
      </c>
      <c r="AT95" s="90" t="s">
        <v>18249</v>
      </c>
      <c r="AU95" s="91"/>
      <c r="AV95" s="91"/>
      <c r="AW95" s="91" t="s">
        <v>35</v>
      </c>
      <c r="AX95" s="90"/>
      <c r="AY95" s="88" t="str">
        <f t="shared" si="98"/>
        <v>1..1</v>
      </c>
      <c r="AZ95" s="88" t="str">
        <f t="shared" si="98"/>
        <v>1..1</v>
      </c>
      <c r="BA95" s="92" t="str">
        <f t="shared" si="99"/>
        <v>/rsm:CrossIndustryInvoice
/rsm:SupplyChainTradeTransaction
/ram:ApplicableHeaderTradeAgreement</v>
      </c>
      <c r="BB95" s="93" t="str">
        <f t="shared" si="99"/>
        <v>/rsm:CrossIndustryInvoice/rsm:SupplyChainTradeTransaction/ram:ApplicableHeaderTradeAgreement</v>
      </c>
      <c r="BC95" s="88" t="str">
        <f t="shared" si="86"/>
        <v/>
      </c>
      <c r="BD95" s="94" t="str">
        <f t="shared" si="86"/>
        <v/>
      </c>
      <c r="BE95" s="88" t="str">
        <f t="shared" si="86"/>
        <v>1..1</v>
      </c>
      <c r="BF95" s="88" t="str">
        <f t="shared" si="86"/>
        <v/>
      </c>
      <c r="BG95" s="673" t="str">
        <f t="shared" si="86"/>
        <v/>
      </c>
      <c r="BH95" s="7"/>
      <c r="BI95" s="652" t="str">
        <f t="shared" si="93"/>
        <v>X</v>
      </c>
      <c r="BJ95" s="184" t="str">
        <f t="shared" si="93"/>
        <v>X</v>
      </c>
      <c r="BK95" s="184" t="str">
        <f t="shared" si="93"/>
        <v>X</v>
      </c>
      <c r="BL95" s="184" t="str">
        <f t="shared" si="91"/>
        <v>X</v>
      </c>
      <c r="BM95" s="184" t="str">
        <f t="shared" si="91"/>
        <v>X</v>
      </c>
      <c r="BN95" s="184" t="str">
        <f t="shared" si="91"/>
        <v>X</v>
      </c>
      <c r="BO95" s="653" t="str">
        <f t="shared" si="91"/>
        <v>X</v>
      </c>
      <c r="BP95" s="7"/>
      <c r="BQ95" s="184" t="str">
        <f t="shared" si="96"/>
        <v>MINIMUM</v>
      </c>
      <c r="BR95" s="184" t="str">
        <f t="shared" si="96"/>
        <v>MINIMUM</v>
      </c>
      <c r="BS95" s="15"/>
      <c r="BT95" s="57" t="s">
        <v>18642</v>
      </c>
    </row>
    <row r="96" spans="1:72" s="11" customFormat="1" ht="96" x14ac:dyDescent="0.2">
      <c r="A96" s="45" t="str">
        <f t="shared" si="87"/>
        <v>YES</v>
      </c>
      <c r="B96" s="45"/>
      <c r="C96" s="45"/>
      <c r="D96" s="185" t="s">
        <v>1526</v>
      </c>
      <c r="E96" s="186" t="s">
        <v>1531</v>
      </c>
      <c r="F96" s="301" t="s">
        <v>1531</v>
      </c>
      <c r="G96" s="66">
        <f t="shared" si="92"/>
        <v>3</v>
      </c>
      <c r="H96" s="66" t="s">
        <v>42</v>
      </c>
      <c r="I96" s="64" t="s">
        <v>1532</v>
      </c>
      <c r="J96" s="64" t="s">
        <v>1533</v>
      </c>
      <c r="K96" s="65" t="s">
        <v>1534</v>
      </c>
      <c r="L96" s="65" t="s">
        <v>1535</v>
      </c>
      <c r="M96" s="65" t="s">
        <v>35</v>
      </c>
      <c r="N96" s="64" t="s">
        <v>70</v>
      </c>
      <c r="O96" s="66" t="s">
        <v>42</v>
      </c>
      <c r="P96" s="66" t="str">
        <f t="shared" si="100"/>
        <v>0..1</v>
      </c>
      <c r="Q96" s="2" t="s">
        <v>1536</v>
      </c>
      <c r="R96" s="75" t="s">
        <v>1537</v>
      </c>
      <c r="S96" s="66" t="s">
        <v>73</v>
      </c>
      <c r="T96" s="68" t="str">
        <f t="shared" si="88"/>
        <v>E</v>
      </c>
      <c r="U96" s="66" t="s">
        <v>42</v>
      </c>
      <c r="V96" s="66" t="s">
        <v>35</v>
      </c>
      <c r="W96" s="249" t="s">
        <v>35</v>
      </c>
      <c r="X96" s="38"/>
      <c r="Y96" s="636" t="str">
        <f t="shared" si="80"/>
        <v>X</v>
      </c>
      <c r="Z96" s="68" t="str">
        <f t="shared" si="97"/>
        <v>X</v>
      </c>
      <c r="AA96" s="68" t="str">
        <f t="shared" si="97"/>
        <v>X</v>
      </c>
      <c r="AB96" s="68" t="str">
        <f t="shared" si="97"/>
        <v>X</v>
      </c>
      <c r="AC96" s="68" t="str">
        <f t="shared" si="97"/>
        <v>X</v>
      </c>
      <c r="AD96" s="68" t="str">
        <f t="shared" si="97"/>
        <v>X</v>
      </c>
      <c r="AE96" s="637" t="str">
        <f t="shared" si="97"/>
        <v>X</v>
      </c>
      <c r="AF96" s="38"/>
      <c r="AG96" s="68" t="s">
        <v>39</v>
      </c>
      <c r="AH96" s="68" t="s">
        <v>39</v>
      </c>
      <c r="AI96" s="38"/>
      <c r="AJ96" s="13" t="str">
        <f t="shared" si="82"/>
        <v>/rsm:CrossIndustryInvoice/rsm:SupplyChainTradeTransaction/ram:ApplicableHeaderTradeAgreement</v>
      </c>
      <c r="AK96" s="13" t="str">
        <f t="shared" si="83"/>
        <v>/ram:BuyerReference</v>
      </c>
      <c r="AL96" s="14">
        <f>COUNTIFS(R$4:R96,AJ96)</f>
        <v>1</v>
      </c>
      <c r="AM96" s="59"/>
      <c r="AN96" s="185" t="str">
        <f t="shared" si="89"/>
        <v>SCT_HTA</v>
      </c>
      <c r="AO96" s="186" t="str">
        <f t="shared" si="89"/>
        <v>BT-10</v>
      </c>
      <c r="AP96" s="301" t="str">
        <f t="shared" si="90"/>
        <v>BT-10</v>
      </c>
      <c r="AQ96" s="66">
        <f t="shared" si="94"/>
        <v>3</v>
      </c>
      <c r="AR96" s="66" t="str">
        <f t="shared" si="84"/>
        <v>0..1</v>
      </c>
      <c r="AS96" s="64" t="s">
        <v>1538</v>
      </c>
      <c r="AT96" s="64" t="s">
        <v>1539</v>
      </c>
      <c r="AU96" s="65" t="s">
        <v>1540</v>
      </c>
      <c r="AV96" s="65" t="s">
        <v>1541</v>
      </c>
      <c r="AW96" s="65" t="s">
        <v>35</v>
      </c>
      <c r="AX96" s="64" t="s">
        <v>78</v>
      </c>
      <c r="AY96" s="66" t="str">
        <f t="shared" si="98"/>
        <v>0..1</v>
      </c>
      <c r="AZ96" s="66" t="str">
        <f t="shared" si="98"/>
        <v>0..1</v>
      </c>
      <c r="BA96" s="2" t="str">
        <f t="shared" si="99"/>
        <v>/rsm:CrossIndustryInvoice
/rsm:SupplyChainTradeTransaction
/ram:ApplicableHeaderTradeAgreement
/ram:BuyerReference</v>
      </c>
      <c r="BB96" s="75" t="str">
        <f t="shared" si="99"/>
        <v>/rsm:CrossIndustryInvoice/rsm:SupplyChainTradeTransaction/ram:ApplicableHeaderTradeAgreement/ram:BuyerReference</v>
      </c>
      <c r="BC96" s="66" t="str">
        <f t="shared" si="86"/>
        <v>T</v>
      </c>
      <c r="BD96" s="68" t="str">
        <f t="shared" si="86"/>
        <v>E</v>
      </c>
      <c r="BE96" s="66" t="str">
        <f t="shared" si="86"/>
        <v>0..1</v>
      </c>
      <c r="BF96" s="66" t="str">
        <f t="shared" si="86"/>
        <v/>
      </c>
      <c r="BG96" s="249" t="str">
        <f t="shared" si="86"/>
        <v/>
      </c>
      <c r="BH96" s="7"/>
      <c r="BI96" s="636" t="str">
        <f t="shared" si="93"/>
        <v>X</v>
      </c>
      <c r="BJ96" s="68" t="str">
        <f t="shared" si="93"/>
        <v>X</v>
      </c>
      <c r="BK96" s="68" t="str">
        <f t="shared" si="93"/>
        <v>X</v>
      </c>
      <c r="BL96" s="68" t="str">
        <f t="shared" si="91"/>
        <v>X</v>
      </c>
      <c r="BM96" s="68" t="str">
        <f t="shared" si="91"/>
        <v>X</v>
      </c>
      <c r="BN96" s="68" t="str">
        <f t="shared" si="91"/>
        <v>X</v>
      </c>
      <c r="BO96" s="637" t="str">
        <f t="shared" si="91"/>
        <v>X</v>
      </c>
      <c r="BP96" s="7"/>
      <c r="BQ96" s="68" t="str">
        <f t="shared" si="96"/>
        <v>MINIMUM</v>
      </c>
      <c r="BR96" s="68" t="str">
        <f t="shared" si="96"/>
        <v>MINIMUM</v>
      </c>
      <c r="BS96" s="15"/>
      <c r="BT96" s="57" t="s">
        <v>18642</v>
      </c>
    </row>
    <row r="97" spans="1:72" s="11" customFormat="1" ht="96" x14ac:dyDescent="0.2">
      <c r="A97" s="45" t="str">
        <f t="shared" si="87"/>
        <v>NO</v>
      </c>
      <c r="B97" s="45"/>
      <c r="C97" s="45"/>
      <c r="D97" s="182" t="s">
        <v>1526</v>
      </c>
      <c r="E97" s="187" t="s">
        <v>1542</v>
      </c>
      <c r="F97" s="302" t="s">
        <v>1542</v>
      </c>
      <c r="G97" s="110">
        <f t="shared" si="92"/>
        <v>3</v>
      </c>
      <c r="H97" s="110" t="s">
        <v>32</v>
      </c>
      <c r="I97" s="112" t="s">
        <v>1543</v>
      </c>
      <c r="J97" s="112" t="s">
        <v>1544</v>
      </c>
      <c r="K97" s="113"/>
      <c r="L97" s="113"/>
      <c r="M97" s="113" t="s">
        <v>35</v>
      </c>
      <c r="N97" s="112"/>
      <c r="O97" s="110" t="s">
        <v>32</v>
      </c>
      <c r="P97" s="110" t="str">
        <f t="shared" si="100"/>
        <v>1..1</v>
      </c>
      <c r="Q97" s="114" t="s">
        <v>1545</v>
      </c>
      <c r="R97" s="115" t="s">
        <v>1546</v>
      </c>
      <c r="S97" s="110" t="s">
        <v>35</v>
      </c>
      <c r="T97" s="116" t="str">
        <f t="shared" si="88"/>
        <v>G</v>
      </c>
      <c r="U97" s="110" t="s">
        <v>42</v>
      </c>
      <c r="V97" s="110" t="s">
        <v>35</v>
      </c>
      <c r="W97" s="674" t="s">
        <v>35</v>
      </c>
      <c r="X97" s="38"/>
      <c r="Y97" s="644" t="str">
        <f t="shared" si="80"/>
        <v>X</v>
      </c>
      <c r="Z97" s="116" t="str">
        <f t="shared" si="97"/>
        <v>X</v>
      </c>
      <c r="AA97" s="116" t="str">
        <f t="shared" si="97"/>
        <v>X</v>
      </c>
      <c r="AB97" s="116" t="str">
        <f t="shared" si="97"/>
        <v>X</v>
      </c>
      <c r="AC97" s="116" t="str">
        <f t="shared" si="97"/>
        <v>X</v>
      </c>
      <c r="AD97" s="116" t="str">
        <f t="shared" si="97"/>
        <v>X</v>
      </c>
      <c r="AE97" s="645" t="str">
        <f t="shared" si="97"/>
        <v>X</v>
      </c>
      <c r="AF97" s="38"/>
      <c r="AG97" s="116" t="s">
        <v>39</v>
      </c>
      <c r="AH97" s="116" t="s">
        <v>39</v>
      </c>
      <c r="AI97" s="38"/>
      <c r="AJ97" s="13" t="str">
        <f t="shared" si="82"/>
        <v>/rsm:CrossIndustryInvoice/rsm:SupplyChainTradeTransaction/ram:ApplicableHeaderTradeAgreement</v>
      </c>
      <c r="AK97" s="13" t="str">
        <f t="shared" si="83"/>
        <v>/ram:SellerTradeParty</v>
      </c>
      <c r="AL97" s="14">
        <f>COUNTIFS(R$4:R97,AJ97)</f>
        <v>1</v>
      </c>
      <c r="AM97" s="59"/>
      <c r="AN97" s="182" t="str">
        <f t="shared" si="89"/>
        <v>SCT_HTA</v>
      </c>
      <c r="AO97" s="187" t="str">
        <f t="shared" si="89"/>
        <v>BG-4</v>
      </c>
      <c r="AP97" s="302" t="str">
        <f t="shared" si="90"/>
        <v>BG-4</v>
      </c>
      <c r="AQ97" s="110">
        <f t="shared" si="94"/>
        <v>3</v>
      </c>
      <c r="AR97" s="110" t="str">
        <f t="shared" si="84"/>
        <v>1..1</v>
      </c>
      <c r="AS97" s="112" t="s">
        <v>1547</v>
      </c>
      <c r="AT97" s="112" t="s">
        <v>1548</v>
      </c>
      <c r="AU97" s="113"/>
      <c r="AV97" s="113"/>
      <c r="AW97" s="113" t="s">
        <v>35</v>
      </c>
      <c r="AX97" s="112"/>
      <c r="AY97" s="110" t="str">
        <f t="shared" si="98"/>
        <v>1..1</v>
      </c>
      <c r="AZ97" s="110" t="str">
        <f t="shared" si="98"/>
        <v>1..1</v>
      </c>
      <c r="BA97" s="114" t="str">
        <f t="shared" si="99"/>
        <v>/rsm:CrossIndustryInvoice
/rsm:SupplyChainTradeTransaction
/ram:ApplicableHeaderTradeAgreement
/ram:SellerTradeParty</v>
      </c>
      <c r="BB97" s="115" t="str">
        <f t="shared" si="99"/>
        <v>/rsm:CrossIndustryInvoice/rsm:SupplyChainTradeTransaction/ram:ApplicableHeaderTradeAgreement/ram:SellerTradeParty</v>
      </c>
      <c r="BC97" s="110" t="str">
        <f t="shared" si="86"/>
        <v/>
      </c>
      <c r="BD97" s="116" t="str">
        <f t="shared" si="86"/>
        <v>G</v>
      </c>
      <c r="BE97" s="110" t="str">
        <f t="shared" si="86"/>
        <v>0..1</v>
      </c>
      <c r="BF97" s="110" t="str">
        <f t="shared" si="86"/>
        <v/>
      </c>
      <c r="BG97" s="674" t="str">
        <f t="shared" si="86"/>
        <v/>
      </c>
      <c r="BH97" s="7"/>
      <c r="BI97" s="644" t="str">
        <f t="shared" si="93"/>
        <v>X</v>
      </c>
      <c r="BJ97" s="116" t="str">
        <f t="shared" si="93"/>
        <v>X</v>
      </c>
      <c r="BK97" s="116" t="str">
        <f t="shared" si="93"/>
        <v>X</v>
      </c>
      <c r="BL97" s="116" t="str">
        <f t="shared" si="91"/>
        <v>X</v>
      </c>
      <c r="BM97" s="116" t="str">
        <f t="shared" si="91"/>
        <v>X</v>
      </c>
      <c r="BN97" s="116" t="str">
        <f t="shared" si="91"/>
        <v>X</v>
      </c>
      <c r="BO97" s="645" t="str">
        <f t="shared" si="91"/>
        <v>X</v>
      </c>
      <c r="BP97" s="7"/>
      <c r="BQ97" s="116" t="str">
        <f t="shared" si="96"/>
        <v>MINIMUM</v>
      </c>
      <c r="BR97" s="116" t="str">
        <f t="shared" si="96"/>
        <v>MINIMUM</v>
      </c>
      <c r="BS97" s="15"/>
      <c r="BT97" s="57" t="s">
        <v>18642</v>
      </c>
    </row>
    <row r="98" spans="1:72" customFormat="1" ht="96" x14ac:dyDescent="0.2">
      <c r="A98" s="45" t="str">
        <f t="shared" si="87"/>
        <v>YES</v>
      </c>
      <c r="B98" s="45"/>
      <c r="C98" s="45"/>
      <c r="D98" s="185" t="s">
        <v>1526</v>
      </c>
      <c r="E98" s="186" t="s">
        <v>1549</v>
      </c>
      <c r="F98" s="301"/>
      <c r="G98" s="66">
        <f t="shared" si="92"/>
        <v>4</v>
      </c>
      <c r="H98" s="66" t="s">
        <v>62</v>
      </c>
      <c r="I98" s="64" t="s">
        <v>1550</v>
      </c>
      <c r="J98" s="64" t="s">
        <v>1551</v>
      </c>
      <c r="K98" s="65" t="s">
        <v>17224</v>
      </c>
      <c r="L98" s="65"/>
      <c r="M98" s="65" t="s">
        <v>1554</v>
      </c>
      <c r="N98" s="64" t="s">
        <v>90</v>
      </c>
      <c r="O98" s="66" t="s">
        <v>62</v>
      </c>
      <c r="P98" s="66" t="str">
        <f t="shared" si="100"/>
        <v>0..n</v>
      </c>
      <c r="Q98" s="2" t="s">
        <v>1555</v>
      </c>
      <c r="R98" s="75" t="s">
        <v>1556</v>
      </c>
      <c r="S98" s="66" t="s">
        <v>55</v>
      </c>
      <c r="T98" s="68" t="str">
        <f t="shared" si="88"/>
        <v>E</v>
      </c>
      <c r="U98" s="66" t="s">
        <v>62</v>
      </c>
      <c r="V98" s="66" t="s">
        <v>1557</v>
      </c>
      <c r="W98" s="249" t="s">
        <v>894</v>
      </c>
      <c r="X98" s="38"/>
      <c r="Y98" s="636" t="str">
        <f t="shared" si="80"/>
        <v>-</v>
      </c>
      <c r="Z98" s="68" t="str">
        <f t="shared" si="97"/>
        <v>X</v>
      </c>
      <c r="AA98" s="68" t="str">
        <f t="shared" si="97"/>
        <v>X</v>
      </c>
      <c r="AB98" s="68" t="str">
        <f t="shared" si="97"/>
        <v>X</v>
      </c>
      <c r="AC98" s="68" t="str">
        <f t="shared" si="97"/>
        <v>X</v>
      </c>
      <c r="AD98" s="68" t="str">
        <f t="shared" si="97"/>
        <v>X</v>
      </c>
      <c r="AE98" s="637" t="str">
        <f t="shared" si="97"/>
        <v>X</v>
      </c>
      <c r="AF98" s="38"/>
      <c r="AG98" s="68" t="s">
        <v>185</v>
      </c>
      <c r="AH98" s="68" t="s">
        <v>185</v>
      </c>
      <c r="AI98" s="38"/>
      <c r="AJ98" s="13" t="str">
        <f t="shared" si="82"/>
        <v>/rsm:CrossIndustryInvoice/rsm:SupplyChainTradeTransaction/ram:ApplicableHeaderTradeAgreement/ram:SellerTradeParty</v>
      </c>
      <c r="AK98" s="13" t="str">
        <f t="shared" si="83"/>
        <v>/ram:ID</v>
      </c>
      <c r="AL98" s="14">
        <f>COUNTIFS(R$4:R98,AJ98)</f>
        <v>1</v>
      </c>
      <c r="AM98" s="59"/>
      <c r="AN98" s="185" t="str">
        <f t="shared" si="89"/>
        <v>SCT_HTA</v>
      </c>
      <c r="AO98" s="186" t="str">
        <f t="shared" si="89"/>
        <v>BT-29</v>
      </c>
      <c r="AP98" s="301" t="str">
        <f t="shared" si="90"/>
        <v/>
      </c>
      <c r="AQ98" s="66">
        <f t="shared" si="94"/>
        <v>4</v>
      </c>
      <c r="AR98" s="66" t="str">
        <f t="shared" si="84"/>
        <v>0..n</v>
      </c>
      <c r="AS98" s="64" t="s">
        <v>1558</v>
      </c>
      <c r="AT98" s="64" t="s">
        <v>1559</v>
      </c>
      <c r="AU98" s="65" t="s">
        <v>1560</v>
      </c>
      <c r="AV98" s="65" t="s">
        <v>1561</v>
      </c>
      <c r="AW98" s="65" t="s">
        <v>1562</v>
      </c>
      <c r="AX98" s="64" t="s">
        <v>99</v>
      </c>
      <c r="AY98" s="66" t="str">
        <f t="shared" si="98"/>
        <v>0..n</v>
      </c>
      <c r="AZ98" s="66" t="str">
        <f t="shared" si="98"/>
        <v>0..n</v>
      </c>
      <c r="BA98" s="2" t="str">
        <f t="shared" si="99"/>
        <v>/rsm:CrossIndustryInvoice
/rsm:SupplyChainTradeTransaction
/ram:ApplicableHeaderTradeAgreement
/ram:SellerTradeParty
/ram:ID</v>
      </c>
      <c r="BB98" s="75" t="str">
        <f t="shared" si="99"/>
        <v>/rsm:CrossIndustryInvoice/rsm:SupplyChainTradeTransaction/ram:ApplicableHeaderTradeAgreement/ram:SellerTradeParty/ram:ID</v>
      </c>
      <c r="BC98" s="66" t="str">
        <f t="shared" si="86"/>
        <v>I</v>
      </c>
      <c r="BD98" s="68" t="str">
        <f t="shared" si="86"/>
        <v>E</v>
      </c>
      <c r="BE98" s="66" t="str">
        <f t="shared" si="86"/>
        <v>0..n</v>
      </c>
      <c r="BF98" s="66" t="str">
        <f t="shared" si="86"/>
        <v>SYN-1, CAR-3</v>
      </c>
      <c r="BG98" s="249" t="str">
        <f t="shared" si="86"/>
        <v>GloablID, if global identifier exists and can be stated in @schemeID, ID else</v>
      </c>
      <c r="BH98" s="7"/>
      <c r="BI98" s="636" t="str">
        <f t="shared" si="93"/>
        <v>-</v>
      </c>
      <c r="BJ98" s="68" t="str">
        <f t="shared" si="93"/>
        <v>X</v>
      </c>
      <c r="BK98" s="68" t="str">
        <f t="shared" si="93"/>
        <v>X</v>
      </c>
      <c r="BL98" s="68" t="str">
        <f t="shared" si="91"/>
        <v>X</v>
      </c>
      <c r="BM98" s="68" t="str">
        <f t="shared" si="91"/>
        <v>X</v>
      </c>
      <c r="BN98" s="68" t="str">
        <f t="shared" si="91"/>
        <v>X</v>
      </c>
      <c r="BO98" s="637" t="str">
        <f t="shared" si="91"/>
        <v>X</v>
      </c>
      <c r="BP98" s="7"/>
      <c r="BQ98" s="68" t="str">
        <f t="shared" si="96"/>
        <v>BASIC WL</v>
      </c>
      <c r="BR98" s="68" t="str">
        <f t="shared" si="96"/>
        <v>BASIC WL</v>
      </c>
      <c r="BS98" s="15"/>
      <c r="BT98" s="57" t="s">
        <v>18642</v>
      </c>
    </row>
    <row r="99" spans="1:72" customFormat="1" ht="96" x14ac:dyDescent="0.2">
      <c r="A99" s="45" t="str">
        <f t="shared" si="87"/>
        <v>NO</v>
      </c>
      <c r="B99" s="45"/>
      <c r="C99" s="317" t="s">
        <v>20954</v>
      </c>
      <c r="D99" s="185" t="s">
        <v>1526</v>
      </c>
      <c r="E99" s="186" t="s">
        <v>1563</v>
      </c>
      <c r="F99" s="301" t="s">
        <v>1549</v>
      </c>
      <c r="G99" s="66">
        <f t="shared" si="92"/>
        <v>4</v>
      </c>
      <c r="H99" s="66" t="s">
        <v>62</v>
      </c>
      <c r="I99" s="97" t="s">
        <v>1564</v>
      </c>
      <c r="J99" s="64" t="s">
        <v>1551</v>
      </c>
      <c r="K99" s="65" t="s">
        <v>894</v>
      </c>
      <c r="L99" s="65" t="s">
        <v>17225</v>
      </c>
      <c r="M99" s="65" t="s">
        <v>894</v>
      </c>
      <c r="N99" s="64"/>
      <c r="O99" s="66" t="s">
        <v>62</v>
      </c>
      <c r="P99" s="66" t="str">
        <f t="shared" si="100"/>
        <v>0..n</v>
      </c>
      <c r="Q99" s="2" t="s">
        <v>1565</v>
      </c>
      <c r="R99" s="75" t="s">
        <v>1566</v>
      </c>
      <c r="S99" s="66" t="s">
        <v>35</v>
      </c>
      <c r="T99" s="68" t="str">
        <f t="shared" si="88"/>
        <v/>
      </c>
      <c r="U99" s="66" t="s">
        <v>62</v>
      </c>
      <c r="V99" s="66" t="s">
        <v>1557</v>
      </c>
      <c r="W99" s="249" t="s">
        <v>894</v>
      </c>
      <c r="X99" s="38"/>
      <c r="Y99" s="636" t="str">
        <f t="shared" si="80"/>
        <v>-</v>
      </c>
      <c r="Z99" s="68" t="str">
        <f t="shared" ref="Z99:AE106" si="101">IF(Y99="X","X",IF($AH99=Z$4,"X","-"))</f>
        <v>X</v>
      </c>
      <c r="AA99" s="68" t="str">
        <f t="shared" si="101"/>
        <v>X</v>
      </c>
      <c r="AB99" s="68" t="str">
        <f t="shared" si="101"/>
        <v>X</v>
      </c>
      <c r="AC99" s="68" t="str">
        <f t="shared" si="101"/>
        <v>X</v>
      </c>
      <c r="AD99" s="68" t="str">
        <f t="shared" si="101"/>
        <v>X</v>
      </c>
      <c r="AE99" s="637" t="str">
        <f t="shared" si="101"/>
        <v>X</v>
      </c>
      <c r="AF99" s="38"/>
      <c r="AG99" s="68" t="s">
        <v>185</v>
      </c>
      <c r="AH99" s="68" t="s">
        <v>185</v>
      </c>
      <c r="AI99" s="38"/>
      <c r="AJ99" s="13" t="str">
        <f t="shared" si="82"/>
        <v>/rsm:CrossIndustryInvoice/rsm:SupplyChainTradeTransaction/ram:ApplicableHeaderTradeAgreement/ram:SellerTradeParty</v>
      </c>
      <c r="AK99" s="13" t="str">
        <f t="shared" si="83"/>
        <v>/ram:GlobalID</v>
      </c>
      <c r="AL99" s="14">
        <f>COUNTIFS(R$4:R99,AJ99)</f>
        <v>1</v>
      </c>
      <c r="AM99" s="59"/>
      <c r="AN99" s="185" t="str">
        <f t="shared" si="89"/>
        <v>SCT_HTA</v>
      </c>
      <c r="AO99" s="186" t="str">
        <f t="shared" si="89"/>
        <v>BT-29-0</v>
      </c>
      <c r="AP99" s="301" t="str">
        <f t="shared" si="90"/>
        <v>BT-29</v>
      </c>
      <c r="AQ99" s="66">
        <f t="shared" si="94"/>
        <v>4</v>
      </c>
      <c r="AR99" s="66" t="str">
        <f t="shared" si="84"/>
        <v>0..n</v>
      </c>
      <c r="AS99" s="97" t="s">
        <v>1567</v>
      </c>
      <c r="AT99" s="64" t="s">
        <v>1568</v>
      </c>
      <c r="AU99" s="65" t="s">
        <v>18250</v>
      </c>
      <c r="AV99" s="65" t="s">
        <v>1561</v>
      </c>
      <c r="AW99" s="65" t="s">
        <v>35</v>
      </c>
      <c r="AX99" s="64"/>
      <c r="AY99" s="66" t="str">
        <f t="shared" si="98"/>
        <v>0..n</v>
      </c>
      <c r="AZ99" s="66" t="str">
        <f t="shared" si="98"/>
        <v>0..n</v>
      </c>
      <c r="BA99" s="2" t="str">
        <f t="shared" si="99"/>
        <v>/rsm:CrossIndustryInvoice
/rsm:SupplyChainTradeTransaction
/ram:ApplicableHeaderTradeAgreement
/ram:SellerTradeParty
/ram:GlobalID</v>
      </c>
      <c r="BB99" s="75" t="str">
        <f t="shared" si="99"/>
        <v>/rsm:CrossIndustryInvoice/rsm:SupplyChainTradeTransaction/ram:ApplicableHeaderTradeAgreement/ram:SellerTradeParty/ram:GlobalID</v>
      </c>
      <c r="BC99" s="66" t="str">
        <f t="shared" si="86"/>
        <v/>
      </c>
      <c r="BD99" s="68" t="str">
        <f t="shared" si="86"/>
        <v/>
      </c>
      <c r="BE99" s="66" t="str">
        <f t="shared" si="86"/>
        <v>0..n</v>
      </c>
      <c r="BF99" s="66" t="str">
        <f t="shared" si="86"/>
        <v>SYN-1, CAR-3</v>
      </c>
      <c r="BG99" s="249" t="str">
        <f t="shared" si="86"/>
        <v>GloablID, if global identifier exists and can be stated in @schemeID, ID else</v>
      </c>
      <c r="BH99" s="7"/>
      <c r="BI99" s="636" t="str">
        <f t="shared" si="93"/>
        <v>-</v>
      </c>
      <c r="BJ99" s="68" t="str">
        <f t="shared" si="93"/>
        <v>X</v>
      </c>
      <c r="BK99" s="68" t="str">
        <f t="shared" si="93"/>
        <v>X</v>
      </c>
      <c r="BL99" s="68" t="str">
        <f t="shared" si="91"/>
        <v>X</v>
      </c>
      <c r="BM99" s="68" t="str">
        <f t="shared" si="91"/>
        <v>X</v>
      </c>
      <c r="BN99" s="68" t="str">
        <f t="shared" si="91"/>
        <v>X</v>
      </c>
      <c r="BO99" s="637" t="str">
        <f t="shared" si="91"/>
        <v>X</v>
      </c>
      <c r="BP99" s="7"/>
      <c r="BQ99" s="68" t="str">
        <f t="shared" si="96"/>
        <v>BASIC WL</v>
      </c>
      <c r="BR99" s="68" t="str">
        <f t="shared" si="96"/>
        <v>BASIC WL</v>
      </c>
      <c r="BS99" s="15"/>
      <c r="BT99" s="57" t="s">
        <v>18642</v>
      </c>
    </row>
    <row r="100" spans="1:72" customFormat="1" ht="105" x14ac:dyDescent="0.2">
      <c r="A100" s="45" t="str">
        <f t="shared" si="87"/>
        <v>YES</v>
      </c>
      <c r="B100" s="45"/>
      <c r="C100" s="317" t="s">
        <v>20954</v>
      </c>
      <c r="D100" s="185" t="s">
        <v>1526</v>
      </c>
      <c r="E100" s="186" t="s">
        <v>1570</v>
      </c>
      <c r="F100" s="301" t="s">
        <v>1570</v>
      </c>
      <c r="G100" s="66">
        <f t="shared" si="92"/>
        <v>5</v>
      </c>
      <c r="H100" s="66" t="s">
        <v>42</v>
      </c>
      <c r="I100" s="97" t="s">
        <v>1571</v>
      </c>
      <c r="J100" s="64" t="s">
        <v>443</v>
      </c>
      <c r="K100" s="65" t="s">
        <v>17227</v>
      </c>
      <c r="L100" s="65" t="s">
        <v>17226</v>
      </c>
      <c r="M100" s="65" t="s">
        <v>35</v>
      </c>
      <c r="N100" s="64" t="s">
        <v>17064</v>
      </c>
      <c r="O100" s="66" t="s">
        <v>32</v>
      </c>
      <c r="P100" s="66" t="str">
        <f t="shared" si="100"/>
        <v>1..1</v>
      </c>
      <c r="Q100" s="2" t="s">
        <v>1574</v>
      </c>
      <c r="R100" s="75" t="s">
        <v>1575</v>
      </c>
      <c r="S100" s="66" t="s">
        <v>329</v>
      </c>
      <c r="T100" s="68" t="str">
        <f t="shared" si="88"/>
        <v>A</v>
      </c>
      <c r="U100" s="66" t="s">
        <v>42</v>
      </c>
      <c r="V100" s="66" t="s">
        <v>35</v>
      </c>
      <c r="W100" s="249" t="s">
        <v>35</v>
      </c>
      <c r="X100" s="38"/>
      <c r="Y100" s="636" t="str">
        <f t="shared" si="80"/>
        <v>-</v>
      </c>
      <c r="Z100" s="68" t="str">
        <f t="shared" si="101"/>
        <v>X</v>
      </c>
      <c r="AA100" s="68" t="str">
        <f t="shared" si="101"/>
        <v>X</v>
      </c>
      <c r="AB100" s="68" t="str">
        <f t="shared" si="101"/>
        <v>X</v>
      </c>
      <c r="AC100" s="68" t="str">
        <f t="shared" si="101"/>
        <v>X</v>
      </c>
      <c r="AD100" s="68" t="str">
        <f t="shared" si="101"/>
        <v>X</v>
      </c>
      <c r="AE100" s="637" t="str">
        <f t="shared" si="101"/>
        <v>X</v>
      </c>
      <c r="AF100" s="38"/>
      <c r="AG100" s="68" t="s">
        <v>185</v>
      </c>
      <c r="AH100" s="68" t="s">
        <v>185</v>
      </c>
      <c r="AI100" s="38"/>
      <c r="AJ100" s="13" t="str">
        <f t="shared" si="82"/>
        <v>/rsm:CrossIndustryInvoice/rsm:SupplyChainTradeTransaction/ram:ApplicableHeaderTradeAgreement/ram:SellerTradeParty/ram:GlobalID</v>
      </c>
      <c r="AK100" s="13" t="str">
        <f t="shared" si="83"/>
        <v>/@schemeID</v>
      </c>
      <c r="AL100" s="14">
        <f>COUNTIFS(R$4:R100,AJ100)</f>
        <v>1</v>
      </c>
      <c r="AM100" s="59"/>
      <c r="AN100" s="185" t="str">
        <f t="shared" si="89"/>
        <v>SCT_HTA</v>
      </c>
      <c r="AO100" s="186" t="str">
        <f t="shared" si="89"/>
        <v>BT-29-1</v>
      </c>
      <c r="AP100" s="301" t="str">
        <f t="shared" si="90"/>
        <v>BT-29-1</v>
      </c>
      <c r="AQ100" s="66">
        <f t="shared" si="94"/>
        <v>5</v>
      </c>
      <c r="AR100" s="66" t="str">
        <f t="shared" si="84"/>
        <v>0..1</v>
      </c>
      <c r="AS100" s="97" t="s">
        <v>330</v>
      </c>
      <c r="AT100" s="64" t="s">
        <v>1576</v>
      </c>
      <c r="AU100" s="65" t="s">
        <v>331</v>
      </c>
      <c r="AV100" s="65" t="s">
        <v>18258</v>
      </c>
      <c r="AW100" s="65" t="s">
        <v>35</v>
      </c>
      <c r="AX100" s="64"/>
      <c r="AY100" s="66" t="str">
        <f t="shared" si="98"/>
        <v>1..1</v>
      </c>
      <c r="AZ100" s="66" t="str">
        <f t="shared" si="98"/>
        <v>1..1</v>
      </c>
      <c r="BA100" s="2" t="str">
        <f t="shared" si="99"/>
        <v>/rsm:CrossIndustryInvoice
/rsm:SupplyChainTradeTransaction
/ram:ApplicableHeaderTradeAgreement
/ram:SellerTradeParty
/ram:GlobalID
/@schemeID</v>
      </c>
      <c r="BB100" s="75" t="str">
        <f t="shared" si="99"/>
        <v>/rsm:CrossIndustryInvoice/rsm:SupplyChainTradeTransaction/ram:ApplicableHeaderTradeAgreement/ram:SellerTradeParty/ram:GlobalID/@schemeID</v>
      </c>
      <c r="BC100" s="66" t="str">
        <f t="shared" si="86"/>
        <v>S</v>
      </c>
      <c r="BD100" s="68" t="str">
        <f t="shared" si="86"/>
        <v>A</v>
      </c>
      <c r="BE100" s="66" t="str">
        <f t="shared" si="86"/>
        <v>0..1</v>
      </c>
      <c r="BF100" s="66" t="str">
        <f t="shared" si="86"/>
        <v/>
      </c>
      <c r="BG100" s="249" t="str">
        <f t="shared" si="86"/>
        <v/>
      </c>
      <c r="BH100" s="7"/>
      <c r="BI100" s="636" t="str">
        <f t="shared" si="93"/>
        <v>-</v>
      </c>
      <c r="BJ100" s="68" t="str">
        <f t="shared" si="93"/>
        <v>X</v>
      </c>
      <c r="BK100" s="68" t="str">
        <f t="shared" si="93"/>
        <v>X</v>
      </c>
      <c r="BL100" s="68" t="str">
        <f t="shared" si="91"/>
        <v>X</v>
      </c>
      <c r="BM100" s="68" t="str">
        <f t="shared" si="91"/>
        <v>X</v>
      </c>
      <c r="BN100" s="68" t="str">
        <f t="shared" si="91"/>
        <v>X</v>
      </c>
      <c r="BO100" s="637" t="str">
        <f t="shared" si="91"/>
        <v>X</v>
      </c>
      <c r="BP100" s="7"/>
      <c r="BQ100" s="68" t="str">
        <f t="shared" si="96"/>
        <v>BASIC WL</v>
      </c>
      <c r="BR100" s="68" t="str">
        <f t="shared" si="96"/>
        <v>BASIC WL</v>
      </c>
      <c r="BS100" s="15"/>
      <c r="BT100" s="57" t="s">
        <v>18642</v>
      </c>
    </row>
    <row r="101" spans="1:72" customFormat="1" ht="96" x14ac:dyDescent="0.2">
      <c r="A101" s="45" t="str">
        <f t="shared" si="87"/>
        <v>YES</v>
      </c>
      <c r="B101" s="45"/>
      <c r="C101" s="45"/>
      <c r="D101" s="185" t="s">
        <v>1526</v>
      </c>
      <c r="E101" s="186" t="s">
        <v>1578</v>
      </c>
      <c r="F101" s="301" t="s">
        <v>1578</v>
      </c>
      <c r="G101" s="66">
        <f t="shared" si="92"/>
        <v>4</v>
      </c>
      <c r="H101" s="66" t="s">
        <v>32</v>
      </c>
      <c r="I101" s="64" t="s">
        <v>1579</v>
      </c>
      <c r="J101" s="64" t="s">
        <v>1580</v>
      </c>
      <c r="K101" s="65"/>
      <c r="L101" s="65"/>
      <c r="M101" s="65" t="s">
        <v>1581</v>
      </c>
      <c r="N101" s="64" t="s">
        <v>70</v>
      </c>
      <c r="O101" s="66" t="s">
        <v>32</v>
      </c>
      <c r="P101" s="66" t="str">
        <f t="shared" si="100"/>
        <v>1..1</v>
      </c>
      <c r="Q101" s="2" t="s">
        <v>1582</v>
      </c>
      <c r="R101" s="75" t="s">
        <v>1583</v>
      </c>
      <c r="S101" s="66" t="s">
        <v>73</v>
      </c>
      <c r="T101" s="68" t="str">
        <f t="shared" si="88"/>
        <v>E</v>
      </c>
      <c r="U101" s="66" t="s">
        <v>42</v>
      </c>
      <c r="V101" s="66" t="s">
        <v>132</v>
      </c>
      <c r="W101" s="249" t="s">
        <v>35</v>
      </c>
      <c r="X101" s="38"/>
      <c r="Y101" s="636" t="str">
        <f t="shared" si="80"/>
        <v>X</v>
      </c>
      <c r="Z101" s="68" t="str">
        <f t="shared" si="101"/>
        <v>X</v>
      </c>
      <c r="AA101" s="68" t="str">
        <f t="shared" si="101"/>
        <v>X</v>
      </c>
      <c r="AB101" s="68" t="str">
        <f t="shared" si="101"/>
        <v>X</v>
      </c>
      <c r="AC101" s="68" t="str">
        <f t="shared" si="101"/>
        <v>X</v>
      </c>
      <c r="AD101" s="68" t="str">
        <f t="shared" si="101"/>
        <v>X</v>
      </c>
      <c r="AE101" s="637" t="str">
        <f t="shared" si="101"/>
        <v>X</v>
      </c>
      <c r="AF101" s="38"/>
      <c r="AG101" s="68" t="s">
        <v>39</v>
      </c>
      <c r="AH101" s="68" t="s">
        <v>39</v>
      </c>
      <c r="AI101" s="38"/>
      <c r="AJ101" s="13" t="str">
        <f t="shared" si="82"/>
        <v>/rsm:CrossIndustryInvoice/rsm:SupplyChainTradeTransaction/ram:ApplicableHeaderTradeAgreement/ram:SellerTradeParty</v>
      </c>
      <c r="AK101" s="13" t="str">
        <f t="shared" si="83"/>
        <v>/ram:Name</v>
      </c>
      <c r="AL101" s="14">
        <f>COUNTIFS(R$4:R101,AJ101)</f>
        <v>1</v>
      </c>
      <c r="AM101" s="59"/>
      <c r="AN101" s="185" t="str">
        <f t="shared" si="89"/>
        <v>SCT_HTA</v>
      </c>
      <c r="AO101" s="186" t="str">
        <f t="shared" si="89"/>
        <v>BT-27</v>
      </c>
      <c r="AP101" s="301" t="str">
        <f t="shared" si="90"/>
        <v>BT-27</v>
      </c>
      <c r="AQ101" s="66">
        <f t="shared" si="94"/>
        <v>4</v>
      </c>
      <c r="AR101" s="66" t="str">
        <f t="shared" si="84"/>
        <v>1..1</v>
      </c>
      <c r="AS101" s="64" t="s">
        <v>1584</v>
      </c>
      <c r="AT101" s="64" t="s">
        <v>1585</v>
      </c>
      <c r="AU101" s="65"/>
      <c r="AV101" s="65"/>
      <c r="AW101" s="65" t="s">
        <v>1586</v>
      </c>
      <c r="AX101" s="64" t="s">
        <v>78</v>
      </c>
      <c r="AY101" s="66" t="str">
        <f t="shared" si="98"/>
        <v>1..1</v>
      </c>
      <c r="AZ101" s="66" t="str">
        <f t="shared" si="98"/>
        <v>1..1</v>
      </c>
      <c r="BA101" s="2" t="str">
        <f t="shared" si="99"/>
        <v>/rsm:CrossIndustryInvoice
/rsm:SupplyChainTradeTransaction
/ram:ApplicableHeaderTradeAgreement
/ram:SellerTradeParty
/ram:Name</v>
      </c>
      <c r="BB101" s="75" t="str">
        <f t="shared" si="99"/>
        <v>/rsm:CrossIndustryInvoice/rsm:SupplyChainTradeTransaction/ram:ApplicableHeaderTradeAgreement/ram:SellerTradeParty/ram:Name</v>
      </c>
      <c r="BC101" s="66" t="str">
        <f t="shared" si="86"/>
        <v>T</v>
      </c>
      <c r="BD101" s="68" t="str">
        <f t="shared" si="86"/>
        <v>E</v>
      </c>
      <c r="BE101" s="66" t="str">
        <f t="shared" si="86"/>
        <v>0..1</v>
      </c>
      <c r="BF101" s="66" t="str">
        <f t="shared" si="86"/>
        <v>CAR-2</v>
      </c>
      <c r="BG101" s="249" t="str">
        <f t="shared" si="86"/>
        <v/>
      </c>
      <c r="BH101" s="7"/>
      <c r="BI101" s="636" t="str">
        <f t="shared" si="93"/>
        <v>X</v>
      </c>
      <c r="BJ101" s="68" t="str">
        <f t="shared" si="93"/>
        <v>X</v>
      </c>
      <c r="BK101" s="68" t="str">
        <f t="shared" si="93"/>
        <v>X</v>
      </c>
      <c r="BL101" s="68" t="str">
        <f t="shared" si="91"/>
        <v>X</v>
      </c>
      <c r="BM101" s="68" t="str">
        <f t="shared" si="91"/>
        <v>X</v>
      </c>
      <c r="BN101" s="68" t="str">
        <f t="shared" si="91"/>
        <v>X</v>
      </c>
      <c r="BO101" s="637" t="str">
        <f t="shared" si="91"/>
        <v>X</v>
      </c>
      <c r="BP101" s="7"/>
      <c r="BQ101" s="68" t="str">
        <f t="shared" si="96"/>
        <v>MINIMUM</v>
      </c>
      <c r="BR101" s="68" t="str">
        <f t="shared" si="96"/>
        <v>MINIMUM</v>
      </c>
      <c r="BS101" s="15"/>
      <c r="BT101" s="57" t="s">
        <v>18642</v>
      </c>
    </row>
    <row r="102" spans="1:72" customFormat="1" ht="96" x14ac:dyDescent="0.2">
      <c r="A102" s="45" t="str">
        <f t="shared" si="87"/>
        <v>YES</v>
      </c>
      <c r="B102" s="45"/>
      <c r="C102" s="45"/>
      <c r="D102" s="185" t="s">
        <v>1526</v>
      </c>
      <c r="E102" s="186" t="s">
        <v>1587</v>
      </c>
      <c r="F102" s="301" t="s">
        <v>1587</v>
      </c>
      <c r="G102" s="66">
        <f t="shared" si="92"/>
        <v>4</v>
      </c>
      <c r="H102" s="66" t="s">
        <v>42</v>
      </c>
      <c r="I102" s="64" t="s">
        <v>1588</v>
      </c>
      <c r="J102" s="64" t="s">
        <v>1589</v>
      </c>
      <c r="K102" s="65" t="s">
        <v>1590</v>
      </c>
      <c r="L102" s="65"/>
      <c r="M102" s="65" t="s">
        <v>35</v>
      </c>
      <c r="N102" s="64" t="s">
        <v>70</v>
      </c>
      <c r="O102" s="66" t="s">
        <v>42</v>
      </c>
      <c r="P102" s="66" t="str">
        <f t="shared" si="100"/>
        <v>0..1</v>
      </c>
      <c r="Q102" s="2" t="s">
        <v>1591</v>
      </c>
      <c r="R102" s="75" t="s">
        <v>1592</v>
      </c>
      <c r="S102" s="66" t="s">
        <v>73</v>
      </c>
      <c r="T102" s="68" t="str">
        <f t="shared" si="88"/>
        <v>E</v>
      </c>
      <c r="U102" s="66" t="s">
        <v>62</v>
      </c>
      <c r="V102" s="66" t="s">
        <v>200</v>
      </c>
      <c r="W102" s="249" t="s">
        <v>35</v>
      </c>
      <c r="X102" s="38"/>
      <c r="Y102" s="636" t="str">
        <f t="shared" si="80"/>
        <v>-</v>
      </c>
      <c r="Z102" s="68" t="str">
        <f t="shared" si="101"/>
        <v>-</v>
      </c>
      <c r="AA102" s="68" t="str">
        <f t="shared" si="101"/>
        <v>-</v>
      </c>
      <c r="AB102" s="68" t="str">
        <f t="shared" si="101"/>
        <v>X</v>
      </c>
      <c r="AC102" s="68" t="str">
        <f t="shared" si="101"/>
        <v>X</v>
      </c>
      <c r="AD102" s="68" t="str">
        <f t="shared" si="101"/>
        <v>X</v>
      </c>
      <c r="AE102" s="637" t="str">
        <f t="shared" si="101"/>
        <v>X</v>
      </c>
      <c r="AF102" s="38"/>
      <c r="AG102" s="68" t="s">
        <v>282</v>
      </c>
      <c r="AH102" s="68" t="s">
        <v>282</v>
      </c>
      <c r="AI102" s="38"/>
      <c r="AJ102" s="13" t="str">
        <f t="shared" si="82"/>
        <v>/rsm:CrossIndustryInvoice/rsm:SupplyChainTradeTransaction/ram:ApplicableHeaderTradeAgreement/ram:SellerTradeParty</v>
      </c>
      <c r="AK102" s="13" t="str">
        <f t="shared" si="83"/>
        <v>/ram:Description</v>
      </c>
      <c r="AL102" s="14">
        <f>COUNTIFS(R$4:R102,AJ102)</f>
        <v>1</v>
      </c>
      <c r="AM102" s="59"/>
      <c r="AN102" s="185" t="str">
        <f t="shared" si="89"/>
        <v>SCT_HTA</v>
      </c>
      <c r="AO102" s="186" t="str">
        <f t="shared" si="89"/>
        <v>BT-33</v>
      </c>
      <c r="AP102" s="301" t="str">
        <f t="shared" si="90"/>
        <v>BT-33</v>
      </c>
      <c r="AQ102" s="66">
        <f t="shared" si="94"/>
        <v>4</v>
      </c>
      <c r="AR102" s="66" t="str">
        <f t="shared" si="84"/>
        <v>0..1</v>
      </c>
      <c r="AS102" s="64" t="s">
        <v>1593</v>
      </c>
      <c r="AT102" s="64" t="s">
        <v>1594</v>
      </c>
      <c r="AU102" s="65" t="s">
        <v>18251</v>
      </c>
      <c r="AV102" s="65"/>
      <c r="AW102" s="65" t="s">
        <v>35</v>
      </c>
      <c r="AX102" s="64" t="s">
        <v>78</v>
      </c>
      <c r="AY102" s="66" t="str">
        <f t="shared" si="98"/>
        <v>0..1</v>
      </c>
      <c r="AZ102" s="66" t="str">
        <f t="shared" si="98"/>
        <v>0..1</v>
      </c>
      <c r="BA102" s="2" t="str">
        <f t="shared" si="99"/>
        <v>/rsm:CrossIndustryInvoice
/rsm:SupplyChainTradeTransaction
/ram:ApplicableHeaderTradeAgreement
/ram:SellerTradeParty
/ram:Description</v>
      </c>
      <c r="BB102" s="75" t="str">
        <f t="shared" si="99"/>
        <v>/rsm:CrossIndustryInvoice/rsm:SupplyChainTradeTransaction/ram:ApplicableHeaderTradeAgreement/ram:SellerTradeParty/ram:Description</v>
      </c>
      <c r="BC102" s="66" t="str">
        <f t="shared" ref="BC102:BG138" si="102">IF(S102="","",S102)</f>
        <v>T</v>
      </c>
      <c r="BD102" s="68" t="str">
        <f t="shared" si="102"/>
        <v>E</v>
      </c>
      <c r="BE102" s="66" t="str">
        <f t="shared" si="102"/>
        <v>0..n</v>
      </c>
      <c r="BF102" s="66" t="str">
        <f t="shared" si="102"/>
        <v>CAR-3</v>
      </c>
      <c r="BG102" s="249" t="str">
        <f t="shared" si="102"/>
        <v/>
      </c>
      <c r="BH102" s="7"/>
      <c r="BI102" s="636" t="str">
        <f t="shared" si="93"/>
        <v>-</v>
      </c>
      <c r="BJ102" s="68" t="str">
        <f t="shared" si="93"/>
        <v>-</v>
      </c>
      <c r="BK102" s="68" t="str">
        <f t="shared" si="93"/>
        <v>-</v>
      </c>
      <c r="BL102" s="68" t="str">
        <f t="shared" si="91"/>
        <v>X</v>
      </c>
      <c r="BM102" s="68" t="str">
        <f t="shared" si="91"/>
        <v>X</v>
      </c>
      <c r="BN102" s="68" t="str">
        <f t="shared" si="91"/>
        <v>X</v>
      </c>
      <c r="BO102" s="637" t="str">
        <f t="shared" si="91"/>
        <v>X</v>
      </c>
      <c r="BP102" s="7"/>
      <c r="BQ102" s="68" t="str">
        <f t="shared" si="96"/>
        <v>EN 16931</v>
      </c>
      <c r="BR102" s="68" t="str">
        <f t="shared" si="96"/>
        <v>EN 16931</v>
      </c>
      <c r="BS102" s="15"/>
      <c r="BT102" s="57" t="s">
        <v>18642</v>
      </c>
    </row>
    <row r="103" spans="1:72" customFormat="1" ht="96" x14ac:dyDescent="0.2">
      <c r="A103" s="45" t="str">
        <f t="shared" si="87"/>
        <v>NO</v>
      </c>
      <c r="B103" s="45"/>
      <c r="C103" s="45"/>
      <c r="D103" s="185" t="s">
        <v>1526</v>
      </c>
      <c r="E103" s="188" t="s">
        <v>1596</v>
      </c>
      <c r="F103" s="303"/>
      <c r="G103" s="124">
        <f t="shared" si="92"/>
        <v>4</v>
      </c>
      <c r="H103" s="124" t="s">
        <v>42</v>
      </c>
      <c r="I103" s="125" t="s">
        <v>1597</v>
      </c>
      <c r="J103" s="125" t="s">
        <v>17145</v>
      </c>
      <c r="K103" s="126"/>
      <c r="L103" s="126"/>
      <c r="M103" s="126"/>
      <c r="N103" s="125"/>
      <c r="O103" s="124" t="s">
        <v>42</v>
      </c>
      <c r="P103" s="124" t="str">
        <f t="shared" si="100"/>
        <v>0..1</v>
      </c>
      <c r="Q103" s="127" t="s">
        <v>1598</v>
      </c>
      <c r="R103" s="128" t="s">
        <v>1599</v>
      </c>
      <c r="S103" s="124"/>
      <c r="T103" s="129" t="str">
        <f t="shared" si="88"/>
        <v/>
      </c>
      <c r="U103" s="124" t="s">
        <v>42</v>
      </c>
      <c r="V103" s="124"/>
      <c r="W103" s="675"/>
      <c r="X103" s="38"/>
      <c r="Y103" s="646" t="str">
        <f t="shared" si="80"/>
        <v>X</v>
      </c>
      <c r="Z103" s="129" t="str">
        <f t="shared" si="101"/>
        <v>X</v>
      </c>
      <c r="AA103" s="129" t="str">
        <f t="shared" si="101"/>
        <v>X</v>
      </c>
      <c r="AB103" s="129" t="str">
        <f t="shared" si="101"/>
        <v>X</v>
      </c>
      <c r="AC103" s="129" t="str">
        <f t="shared" si="101"/>
        <v>X</v>
      </c>
      <c r="AD103" s="129" t="str">
        <f t="shared" si="101"/>
        <v>X</v>
      </c>
      <c r="AE103" s="647" t="str">
        <f t="shared" si="101"/>
        <v>X</v>
      </c>
      <c r="AF103" s="38"/>
      <c r="AG103" s="129" t="s">
        <v>39</v>
      </c>
      <c r="AH103" s="129" t="s">
        <v>39</v>
      </c>
      <c r="AI103" s="38"/>
      <c r="AJ103" s="13" t="str">
        <f t="shared" si="82"/>
        <v>/rsm:CrossIndustryInvoice/rsm:SupplyChainTradeTransaction/ram:ApplicableHeaderTradeAgreement/ram:SellerTradeParty</v>
      </c>
      <c r="AK103" s="13" t="str">
        <f t="shared" si="83"/>
        <v>/ram:SpecifiedLegalOrganization</v>
      </c>
      <c r="AL103" s="14">
        <f>COUNTIFS(R$4:R103,AJ103)</f>
        <v>1</v>
      </c>
      <c r="AM103" s="59"/>
      <c r="AN103" s="185" t="str">
        <f t="shared" si="89"/>
        <v>SCT_HTA</v>
      </c>
      <c r="AO103" s="188" t="str">
        <f t="shared" si="89"/>
        <v>BT-30-00</v>
      </c>
      <c r="AP103" s="303" t="str">
        <f t="shared" si="90"/>
        <v/>
      </c>
      <c r="AQ103" s="124">
        <f t="shared" si="94"/>
        <v>4</v>
      </c>
      <c r="AR103" s="124" t="str">
        <f t="shared" si="84"/>
        <v>0..1</v>
      </c>
      <c r="AS103" s="125" t="s">
        <v>1600</v>
      </c>
      <c r="AT103" s="125"/>
      <c r="AU103" s="126"/>
      <c r="AV103" s="126"/>
      <c r="AW103" s="126" t="s">
        <v>35</v>
      </c>
      <c r="AX103" s="125"/>
      <c r="AY103" s="124" t="str">
        <f t="shared" si="98"/>
        <v>0..1</v>
      </c>
      <c r="AZ103" s="124" t="str">
        <f t="shared" si="98"/>
        <v>0..1</v>
      </c>
      <c r="BA103" s="127" t="str">
        <f t="shared" si="99"/>
        <v>/rsm:CrossIndustryInvoice
/rsm:SupplyChainTradeTransaction
/ram:ApplicableHeaderTradeAgreement
/ram:SellerTradeParty
/ram:SpecifiedLegalOrganization</v>
      </c>
      <c r="BB103" s="128" t="str">
        <f t="shared" si="99"/>
        <v>/rsm:CrossIndustryInvoice/rsm:SupplyChainTradeTransaction/ram:ApplicableHeaderTradeAgreement/ram:SellerTradeParty/ram:SpecifiedLegalOrganization</v>
      </c>
      <c r="BC103" s="124" t="str">
        <f t="shared" si="102"/>
        <v/>
      </c>
      <c r="BD103" s="129" t="str">
        <f t="shared" si="102"/>
        <v/>
      </c>
      <c r="BE103" s="124" t="str">
        <f t="shared" si="102"/>
        <v>0..1</v>
      </c>
      <c r="BF103" s="124" t="str">
        <f t="shared" si="102"/>
        <v/>
      </c>
      <c r="BG103" s="675" t="str">
        <f t="shared" si="102"/>
        <v/>
      </c>
      <c r="BH103" s="7"/>
      <c r="BI103" s="646" t="str">
        <f t="shared" si="93"/>
        <v>X</v>
      </c>
      <c r="BJ103" s="129" t="str">
        <f t="shared" si="93"/>
        <v>X</v>
      </c>
      <c r="BK103" s="129" t="str">
        <f t="shared" si="93"/>
        <v>X</v>
      </c>
      <c r="BL103" s="129" t="str">
        <f t="shared" si="91"/>
        <v>X</v>
      </c>
      <c r="BM103" s="129" t="str">
        <f t="shared" si="91"/>
        <v>X</v>
      </c>
      <c r="BN103" s="129" t="str">
        <f t="shared" si="91"/>
        <v>X</v>
      </c>
      <c r="BO103" s="647" t="str">
        <f t="shared" si="91"/>
        <v>X</v>
      </c>
      <c r="BP103" s="7"/>
      <c r="BQ103" s="129" t="str">
        <f t="shared" si="96"/>
        <v>MINIMUM</v>
      </c>
      <c r="BR103" s="129" t="str">
        <f t="shared" si="96"/>
        <v>MINIMUM</v>
      </c>
      <c r="BS103" s="15"/>
      <c r="BT103" s="57" t="s">
        <v>18642</v>
      </c>
    </row>
    <row r="104" spans="1:72" s="59" customFormat="1" ht="105" x14ac:dyDescent="0.2">
      <c r="A104" s="45" t="str">
        <f t="shared" si="87"/>
        <v>YES</v>
      </c>
      <c r="B104" s="45"/>
      <c r="C104" s="45"/>
      <c r="D104" s="185" t="s">
        <v>1526</v>
      </c>
      <c r="E104" s="186" t="s">
        <v>1601</v>
      </c>
      <c r="F104" s="301" t="s">
        <v>1601</v>
      </c>
      <c r="G104" s="66">
        <f t="shared" si="92"/>
        <v>5</v>
      </c>
      <c r="H104" s="66" t="s">
        <v>42</v>
      </c>
      <c r="I104" s="64" t="s">
        <v>1602</v>
      </c>
      <c r="J104" s="64" t="s">
        <v>1603</v>
      </c>
      <c r="K104" s="65" t="s">
        <v>17229</v>
      </c>
      <c r="L104" s="65"/>
      <c r="M104" s="65" t="s">
        <v>1554</v>
      </c>
      <c r="N104" s="64" t="s">
        <v>90</v>
      </c>
      <c r="O104" s="66" t="s">
        <v>42</v>
      </c>
      <c r="P104" s="66" t="str">
        <f t="shared" si="100"/>
        <v>0..1</v>
      </c>
      <c r="Q104" s="2" t="s">
        <v>1605</v>
      </c>
      <c r="R104" s="75" t="s">
        <v>1606</v>
      </c>
      <c r="S104" s="66" t="s">
        <v>55</v>
      </c>
      <c r="T104" s="68" t="str">
        <f t="shared" si="88"/>
        <v>E</v>
      </c>
      <c r="U104" s="66" t="s">
        <v>42</v>
      </c>
      <c r="V104" s="66" t="s">
        <v>35</v>
      </c>
      <c r="W104" s="249" t="s">
        <v>35</v>
      </c>
      <c r="X104" s="38"/>
      <c r="Y104" s="636" t="str">
        <f t="shared" si="80"/>
        <v>X</v>
      </c>
      <c r="Z104" s="68" t="str">
        <f t="shared" si="101"/>
        <v>X</v>
      </c>
      <c r="AA104" s="68" t="str">
        <f t="shared" si="101"/>
        <v>X</v>
      </c>
      <c r="AB104" s="68" t="str">
        <f t="shared" si="101"/>
        <v>X</v>
      </c>
      <c r="AC104" s="68" t="str">
        <f t="shared" si="101"/>
        <v>X</v>
      </c>
      <c r="AD104" s="68" t="str">
        <f t="shared" si="101"/>
        <v>X</v>
      </c>
      <c r="AE104" s="637" t="str">
        <f t="shared" si="101"/>
        <v>X</v>
      </c>
      <c r="AF104" s="38"/>
      <c r="AG104" s="68" t="s">
        <v>39</v>
      </c>
      <c r="AH104" s="68" t="s">
        <v>39</v>
      </c>
      <c r="AI104" s="38"/>
      <c r="AJ104" s="13" t="str">
        <f t="shared" si="82"/>
        <v>/rsm:CrossIndustryInvoice/rsm:SupplyChainTradeTransaction/ram:ApplicableHeaderTradeAgreement/ram:SellerTradeParty/ram:SpecifiedLegalOrganization</v>
      </c>
      <c r="AK104" s="13" t="str">
        <f t="shared" si="83"/>
        <v>/ram:ID</v>
      </c>
      <c r="AL104" s="14">
        <f>COUNTIFS(R$4:R104,AJ104)</f>
        <v>1</v>
      </c>
      <c r="AN104" s="185" t="str">
        <f t="shared" si="89"/>
        <v>SCT_HTA</v>
      </c>
      <c r="AO104" s="186" t="str">
        <f t="shared" si="89"/>
        <v>BT-30</v>
      </c>
      <c r="AP104" s="301" t="str">
        <f t="shared" si="90"/>
        <v>BT-30</v>
      </c>
      <c r="AQ104" s="66">
        <f t="shared" si="94"/>
        <v>5</v>
      </c>
      <c r="AR104" s="66" t="str">
        <f t="shared" si="84"/>
        <v>0..1</v>
      </c>
      <c r="AS104" s="64" t="s">
        <v>1607</v>
      </c>
      <c r="AT104" s="64" t="s">
        <v>1608</v>
      </c>
      <c r="AU104" s="65" t="s">
        <v>1609</v>
      </c>
      <c r="AV104" s="65"/>
      <c r="AW104" s="65" t="s">
        <v>1562</v>
      </c>
      <c r="AX104" s="64" t="s">
        <v>99</v>
      </c>
      <c r="AY104" s="66" t="str">
        <f t="shared" si="98"/>
        <v>0..1</v>
      </c>
      <c r="AZ104" s="66" t="str">
        <f t="shared" si="98"/>
        <v>0..1</v>
      </c>
      <c r="BA104" s="2" t="str">
        <f t="shared" si="99"/>
        <v>/rsm:CrossIndustryInvoice
/rsm:SupplyChainTradeTransaction
/ram:ApplicableHeaderTradeAgreement
/ram:SellerTradeParty
/ram:SpecifiedLegalOrganization
/ram:ID</v>
      </c>
      <c r="BB104" s="75" t="str">
        <f t="shared" si="99"/>
        <v>/rsm:CrossIndustryInvoice/rsm:SupplyChainTradeTransaction/ram:ApplicableHeaderTradeAgreement/ram:SellerTradeParty/ram:SpecifiedLegalOrganization/ram:ID</v>
      </c>
      <c r="BC104" s="66" t="str">
        <f t="shared" si="102"/>
        <v>I</v>
      </c>
      <c r="BD104" s="68" t="str">
        <f t="shared" si="102"/>
        <v>E</v>
      </c>
      <c r="BE104" s="66" t="str">
        <f t="shared" si="102"/>
        <v>0..1</v>
      </c>
      <c r="BF104" s="66" t="str">
        <f t="shared" si="102"/>
        <v/>
      </c>
      <c r="BG104" s="249" t="str">
        <f t="shared" si="102"/>
        <v/>
      </c>
      <c r="BH104" s="7"/>
      <c r="BI104" s="636" t="str">
        <f t="shared" si="93"/>
        <v>X</v>
      </c>
      <c r="BJ104" s="68" t="str">
        <f t="shared" si="93"/>
        <v>X</v>
      </c>
      <c r="BK104" s="68" t="str">
        <f t="shared" si="93"/>
        <v>X</v>
      </c>
      <c r="BL104" s="68" t="str">
        <f t="shared" si="91"/>
        <v>X</v>
      </c>
      <c r="BM104" s="68" t="str">
        <f t="shared" si="91"/>
        <v>X</v>
      </c>
      <c r="BN104" s="68" t="str">
        <f t="shared" si="91"/>
        <v>X</v>
      </c>
      <c r="BO104" s="637" t="str">
        <f t="shared" si="91"/>
        <v>X</v>
      </c>
      <c r="BP104" s="7"/>
      <c r="BQ104" s="68" t="str">
        <f t="shared" si="96"/>
        <v>MINIMUM</v>
      </c>
      <c r="BR104" s="68" t="str">
        <f t="shared" si="96"/>
        <v>MINIMUM</v>
      </c>
      <c r="BS104" s="15"/>
      <c r="BT104" s="57" t="s">
        <v>18642</v>
      </c>
    </row>
    <row r="105" spans="1:72" s="59" customFormat="1" ht="120" x14ac:dyDescent="0.2">
      <c r="A105" s="45" t="str">
        <f t="shared" si="87"/>
        <v>YES</v>
      </c>
      <c r="B105" s="45"/>
      <c r="C105" s="45"/>
      <c r="D105" s="185" t="s">
        <v>1526</v>
      </c>
      <c r="E105" s="186" t="s">
        <v>1610</v>
      </c>
      <c r="F105" s="301" t="s">
        <v>1610</v>
      </c>
      <c r="G105" s="66">
        <f t="shared" si="92"/>
        <v>6</v>
      </c>
      <c r="H105" s="66" t="s">
        <v>42</v>
      </c>
      <c r="I105" s="97" t="s">
        <v>443</v>
      </c>
      <c r="J105" s="64" t="s">
        <v>1612</v>
      </c>
      <c r="K105" s="65" t="s">
        <v>17135</v>
      </c>
      <c r="L105" s="65" t="s">
        <v>916</v>
      </c>
      <c r="M105" s="65" t="s">
        <v>35</v>
      </c>
      <c r="N105" s="64" t="s">
        <v>17064</v>
      </c>
      <c r="O105" s="66" t="s">
        <v>42</v>
      </c>
      <c r="P105" s="66" t="str">
        <f t="shared" si="100"/>
        <v>0..1</v>
      </c>
      <c r="Q105" s="2" t="s">
        <v>1613</v>
      </c>
      <c r="R105" s="75" t="s">
        <v>1614</v>
      </c>
      <c r="S105" s="66" t="s">
        <v>329</v>
      </c>
      <c r="T105" s="68" t="str">
        <f t="shared" si="88"/>
        <v>A</v>
      </c>
      <c r="U105" s="66" t="s">
        <v>42</v>
      </c>
      <c r="V105" s="66" t="s">
        <v>35</v>
      </c>
      <c r="W105" s="249" t="s">
        <v>35</v>
      </c>
      <c r="X105" s="38"/>
      <c r="Y105" s="636" t="str">
        <f t="shared" si="80"/>
        <v>X</v>
      </c>
      <c r="Z105" s="68" t="str">
        <f t="shared" si="101"/>
        <v>X</v>
      </c>
      <c r="AA105" s="68" t="str">
        <f t="shared" si="101"/>
        <v>X</v>
      </c>
      <c r="AB105" s="68" t="str">
        <f t="shared" si="101"/>
        <v>X</v>
      </c>
      <c r="AC105" s="68" t="str">
        <f t="shared" si="101"/>
        <v>X</v>
      </c>
      <c r="AD105" s="68" t="str">
        <f t="shared" si="101"/>
        <v>X</v>
      </c>
      <c r="AE105" s="637" t="str">
        <f t="shared" si="101"/>
        <v>X</v>
      </c>
      <c r="AF105" s="38"/>
      <c r="AG105" s="68" t="s">
        <v>39</v>
      </c>
      <c r="AH105" s="68" t="s">
        <v>39</v>
      </c>
      <c r="AI105" s="38"/>
      <c r="AJ105" s="13" t="str">
        <f t="shared" si="82"/>
        <v>/rsm:CrossIndustryInvoice/rsm:SupplyChainTradeTransaction/ram:ApplicableHeaderTradeAgreement/ram:SellerTradeParty/ram:SpecifiedLegalOrganization/ram:ID</v>
      </c>
      <c r="AK105" s="13" t="str">
        <f t="shared" si="83"/>
        <v>/@schemeID</v>
      </c>
      <c r="AL105" s="14">
        <f>COUNTIFS(R$4:R105,AJ105)</f>
        <v>1</v>
      </c>
      <c r="AN105" s="185" t="str">
        <f t="shared" si="89"/>
        <v>SCT_HTA</v>
      </c>
      <c r="AO105" s="186" t="str">
        <f t="shared" si="89"/>
        <v>BT-30-1</v>
      </c>
      <c r="AP105" s="301" t="str">
        <f t="shared" si="90"/>
        <v>BT-30-1</v>
      </c>
      <c r="AQ105" s="66">
        <f t="shared" si="94"/>
        <v>6</v>
      </c>
      <c r="AR105" s="66" t="str">
        <f t="shared" si="84"/>
        <v>0..1</v>
      </c>
      <c r="AS105" s="97" t="s">
        <v>330</v>
      </c>
      <c r="AT105" s="64" t="s">
        <v>1615</v>
      </c>
      <c r="AU105" s="65" t="s">
        <v>331</v>
      </c>
      <c r="AV105" s="65" t="s">
        <v>1616</v>
      </c>
      <c r="AW105" s="65" t="s">
        <v>35</v>
      </c>
      <c r="AX105" s="64" t="s">
        <v>128</v>
      </c>
      <c r="AY105" s="66" t="str">
        <f t="shared" si="98"/>
        <v>0..1</v>
      </c>
      <c r="AZ105" s="66" t="str">
        <f t="shared" si="98"/>
        <v>0..1</v>
      </c>
      <c r="BA105" s="2" t="str">
        <f t="shared" si="99"/>
        <v>/rsm:CrossIndustryInvoice
/rsm:SupplyChainTradeTransaction
/ram:ApplicableHeaderTradeAgreement
/ram:SellerTradeParty
/ram:SpecifiedLegalOrganization
/ram:ID
/@schemeID</v>
      </c>
      <c r="BB105" s="75" t="str">
        <f t="shared" si="99"/>
        <v>/rsm:CrossIndustryInvoice/rsm:SupplyChainTradeTransaction/ram:ApplicableHeaderTradeAgreement/ram:SellerTradeParty/ram:SpecifiedLegalOrganization/ram:ID/@schemeID</v>
      </c>
      <c r="BC105" s="66" t="str">
        <f t="shared" si="102"/>
        <v>S</v>
      </c>
      <c r="BD105" s="68" t="str">
        <f t="shared" si="102"/>
        <v>A</v>
      </c>
      <c r="BE105" s="66" t="str">
        <f t="shared" si="102"/>
        <v>0..1</v>
      </c>
      <c r="BF105" s="66" t="str">
        <f t="shared" si="102"/>
        <v/>
      </c>
      <c r="BG105" s="249" t="str">
        <f t="shared" si="102"/>
        <v/>
      </c>
      <c r="BH105" s="7"/>
      <c r="BI105" s="636" t="str">
        <f t="shared" si="93"/>
        <v>X</v>
      </c>
      <c r="BJ105" s="68" t="str">
        <f t="shared" si="93"/>
        <v>X</v>
      </c>
      <c r="BK105" s="68" t="str">
        <f t="shared" si="93"/>
        <v>X</v>
      </c>
      <c r="BL105" s="68" t="str">
        <f t="shared" si="91"/>
        <v>X</v>
      </c>
      <c r="BM105" s="68" t="str">
        <f t="shared" si="91"/>
        <v>X</v>
      </c>
      <c r="BN105" s="68" t="str">
        <f t="shared" si="91"/>
        <v>X</v>
      </c>
      <c r="BO105" s="637" t="str">
        <f t="shared" si="91"/>
        <v>X</v>
      </c>
      <c r="BP105" s="7"/>
      <c r="BQ105" s="68" t="str">
        <f t="shared" si="96"/>
        <v>MINIMUM</v>
      </c>
      <c r="BR105" s="68" t="str">
        <f t="shared" si="96"/>
        <v>MINIMUM</v>
      </c>
      <c r="BS105" s="15"/>
      <c r="BT105" s="57" t="s">
        <v>18642</v>
      </c>
    </row>
    <row r="106" spans="1:72" s="59" customFormat="1" ht="105" x14ac:dyDescent="0.2">
      <c r="A106" s="45" t="str">
        <f t="shared" si="87"/>
        <v>YES</v>
      </c>
      <c r="B106" s="45"/>
      <c r="C106" s="45"/>
      <c r="D106" s="185" t="s">
        <v>1526</v>
      </c>
      <c r="E106" s="186" t="s">
        <v>1617</v>
      </c>
      <c r="F106" s="301" t="s">
        <v>1617</v>
      </c>
      <c r="G106" s="66">
        <f t="shared" si="92"/>
        <v>5</v>
      </c>
      <c r="H106" s="66" t="s">
        <v>42</v>
      </c>
      <c r="I106" s="64" t="s">
        <v>1618</v>
      </c>
      <c r="J106" s="64" t="s">
        <v>1619</v>
      </c>
      <c r="K106" s="65" t="s">
        <v>1620</v>
      </c>
      <c r="L106" s="65" t="s">
        <v>1621</v>
      </c>
      <c r="M106" s="65" t="s">
        <v>35</v>
      </c>
      <c r="N106" s="64" t="s">
        <v>70</v>
      </c>
      <c r="O106" s="66" t="s">
        <v>42</v>
      </c>
      <c r="P106" s="66" t="str">
        <f t="shared" si="100"/>
        <v>0..1</v>
      </c>
      <c r="Q106" s="2" t="s">
        <v>1622</v>
      </c>
      <c r="R106" s="75" t="s">
        <v>1623</v>
      </c>
      <c r="S106" s="66" t="s">
        <v>73</v>
      </c>
      <c r="T106" s="68" t="str">
        <f t="shared" si="88"/>
        <v>E</v>
      </c>
      <c r="U106" s="66" t="s">
        <v>42</v>
      </c>
      <c r="V106" s="66" t="s">
        <v>35</v>
      </c>
      <c r="W106" s="249" t="s">
        <v>35</v>
      </c>
      <c r="X106" s="38"/>
      <c r="Y106" s="636" t="str">
        <f t="shared" si="80"/>
        <v>-</v>
      </c>
      <c r="Z106" s="68" t="str">
        <f t="shared" si="101"/>
        <v>X</v>
      </c>
      <c r="AA106" s="68" t="str">
        <f t="shared" si="101"/>
        <v>X</v>
      </c>
      <c r="AB106" s="68" t="str">
        <f t="shared" si="101"/>
        <v>X</v>
      </c>
      <c r="AC106" s="68" t="str">
        <f t="shared" si="101"/>
        <v>X</v>
      </c>
      <c r="AD106" s="68" t="str">
        <f t="shared" si="101"/>
        <v>X</v>
      </c>
      <c r="AE106" s="637" t="str">
        <f t="shared" si="101"/>
        <v>X</v>
      </c>
      <c r="AF106" s="38"/>
      <c r="AG106" s="68" t="s">
        <v>185</v>
      </c>
      <c r="AH106" s="68" t="s">
        <v>185</v>
      </c>
      <c r="AI106" s="38"/>
      <c r="AJ106" s="13" t="str">
        <f t="shared" si="82"/>
        <v>/rsm:CrossIndustryInvoice/rsm:SupplyChainTradeTransaction/ram:ApplicableHeaderTradeAgreement/ram:SellerTradeParty/ram:SpecifiedLegalOrganization</v>
      </c>
      <c r="AK106" s="13" t="str">
        <f t="shared" si="83"/>
        <v>/ram:TradingBusinessName</v>
      </c>
      <c r="AL106" s="14">
        <f>COUNTIFS(R$4:R106,AJ106)</f>
        <v>1</v>
      </c>
      <c r="AN106" s="185" t="str">
        <f t="shared" si="89"/>
        <v>SCT_HTA</v>
      </c>
      <c r="AO106" s="186" t="str">
        <f t="shared" si="89"/>
        <v>BT-28</v>
      </c>
      <c r="AP106" s="301" t="str">
        <f t="shared" si="90"/>
        <v>BT-28</v>
      </c>
      <c r="AQ106" s="66">
        <f t="shared" si="94"/>
        <v>5</v>
      </c>
      <c r="AR106" s="66" t="str">
        <f t="shared" si="84"/>
        <v>0..1</v>
      </c>
      <c r="AS106" s="64" t="s">
        <v>1624</v>
      </c>
      <c r="AT106" s="64" t="s">
        <v>1625</v>
      </c>
      <c r="AU106" s="65" t="s">
        <v>1626</v>
      </c>
      <c r="AV106" s="65" t="s">
        <v>1627</v>
      </c>
      <c r="AW106" s="65" t="s">
        <v>35</v>
      </c>
      <c r="AX106" s="64" t="s">
        <v>78</v>
      </c>
      <c r="AY106" s="66" t="str">
        <f t="shared" si="98"/>
        <v>0..1</v>
      </c>
      <c r="AZ106" s="66" t="str">
        <f t="shared" si="98"/>
        <v>0..1</v>
      </c>
      <c r="BA106" s="2" t="str">
        <f t="shared" si="99"/>
        <v>/rsm:CrossIndustryInvoice
/rsm:SupplyChainTradeTransaction
/ram:ApplicableHeaderTradeAgreement
/ram:SellerTradeParty
/ram:SpecifiedLegalOrganization
/ram:TradingBusinessName</v>
      </c>
      <c r="BB106" s="75" t="str">
        <f t="shared" si="99"/>
        <v>/rsm:CrossIndustryInvoice/rsm:SupplyChainTradeTransaction/ram:ApplicableHeaderTradeAgreement/ram:SellerTradeParty/ram:SpecifiedLegalOrganization/ram:TradingBusinessName</v>
      </c>
      <c r="BC106" s="66" t="str">
        <f t="shared" si="102"/>
        <v>T</v>
      </c>
      <c r="BD106" s="68" t="str">
        <f t="shared" si="102"/>
        <v>E</v>
      </c>
      <c r="BE106" s="66" t="str">
        <f t="shared" si="102"/>
        <v>0..1</v>
      </c>
      <c r="BF106" s="66" t="str">
        <f t="shared" si="102"/>
        <v/>
      </c>
      <c r="BG106" s="249" t="str">
        <f t="shared" si="102"/>
        <v/>
      </c>
      <c r="BH106" s="7"/>
      <c r="BI106" s="636" t="str">
        <f t="shared" si="93"/>
        <v>-</v>
      </c>
      <c r="BJ106" s="68" t="str">
        <f t="shared" si="93"/>
        <v>X</v>
      </c>
      <c r="BK106" s="68" t="str">
        <f t="shared" si="93"/>
        <v>X</v>
      </c>
      <c r="BL106" s="68" t="str">
        <f t="shared" si="91"/>
        <v>X</v>
      </c>
      <c r="BM106" s="68" t="str">
        <f t="shared" si="91"/>
        <v>X</v>
      </c>
      <c r="BN106" s="68" t="str">
        <f t="shared" si="91"/>
        <v>X</v>
      </c>
      <c r="BO106" s="637" t="str">
        <f t="shared" si="91"/>
        <v>X</v>
      </c>
      <c r="BP106" s="7"/>
      <c r="BQ106" s="68" t="str">
        <f t="shared" si="96"/>
        <v>BASIC WL</v>
      </c>
      <c r="BR106" s="68" t="str">
        <f t="shared" si="96"/>
        <v>BASIC WL</v>
      </c>
      <c r="BS106" s="15"/>
      <c r="BT106" s="57" t="s">
        <v>18642</v>
      </c>
    </row>
    <row r="107" spans="1:72" s="59" customFormat="1" ht="96" x14ac:dyDescent="0.2">
      <c r="A107" s="45" t="str">
        <f t="shared" ref="A107:A154" si="103">IF(OR(T107="E",T107="A"),"YES","NO")</f>
        <v>NO</v>
      </c>
      <c r="B107" s="45"/>
      <c r="C107" s="45"/>
      <c r="D107" s="185" t="s">
        <v>1526</v>
      </c>
      <c r="E107" s="188" t="s">
        <v>1673</v>
      </c>
      <c r="F107" s="303" t="s">
        <v>1673</v>
      </c>
      <c r="G107" s="124">
        <f t="shared" si="92"/>
        <v>4</v>
      </c>
      <c r="H107" s="124" t="s">
        <v>42</v>
      </c>
      <c r="I107" s="125" t="s">
        <v>1674</v>
      </c>
      <c r="J107" s="125" t="s">
        <v>1675</v>
      </c>
      <c r="K107" s="126"/>
      <c r="L107" s="126"/>
      <c r="M107" s="126" t="s">
        <v>35</v>
      </c>
      <c r="N107" s="125"/>
      <c r="O107" s="124" t="s">
        <v>42</v>
      </c>
      <c r="P107" s="124" t="s">
        <v>62</v>
      </c>
      <c r="Q107" s="127" t="s">
        <v>1676</v>
      </c>
      <c r="R107" s="128" t="s">
        <v>1677</v>
      </c>
      <c r="S107" s="124" t="s">
        <v>35</v>
      </c>
      <c r="T107" s="129" t="str">
        <f t="shared" ref="T107:T154" si="104">IF($E107="","",IF(ISERROR(SEARCH("@",$R107)),IF(LEFT($E107,4)="BG-X","EG",IF(LEFT($E107,2)="BG","G",IF(LEFT($E107,4)="BT-X",IF(LEN($E107)-LEN(SUBSTITUTE($E107,"-",))&gt;2,"","E"),IF(LEN($E107)-LEN(SUBSTITUTE($E107,"-",))&gt;1,"","E")))),"A"))</f>
        <v>G</v>
      </c>
      <c r="U107" s="124" t="s">
        <v>62</v>
      </c>
      <c r="V107" s="124" t="s">
        <v>200</v>
      </c>
      <c r="W107" s="675" t="s">
        <v>35</v>
      </c>
      <c r="X107" s="38"/>
      <c r="Y107" s="646" t="str">
        <f t="shared" ref="Y107:Y153" si="105">IF(AH107=Y$4,"X","-")</f>
        <v>-</v>
      </c>
      <c r="Z107" s="129" t="str">
        <f t="shared" ref="Z107:AE118" si="106">IF(Y107="X","X",IF($AH107=Z$4,"X","-"))</f>
        <v>-</v>
      </c>
      <c r="AA107" s="129" t="str">
        <f t="shared" si="106"/>
        <v>-</v>
      </c>
      <c r="AB107" s="129" t="str">
        <f t="shared" si="106"/>
        <v>X</v>
      </c>
      <c r="AC107" s="129" t="str">
        <f t="shared" si="106"/>
        <v>X</v>
      </c>
      <c r="AD107" s="129" t="str">
        <f t="shared" si="106"/>
        <v>X</v>
      </c>
      <c r="AE107" s="647" t="str">
        <f t="shared" si="106"/>
        <v>X</v>
      </c>
      <c r="AF107" s="38"/>
      <c r="AG107" s="129" t="s">
        <v>282</v>
      </c>
      <c r="AH107" s="129" t="s">
        <v>282</v>
      </c>
      <c r="AI107" s="38"/>
      <c r="AJ107" s="13" t="str">
        <f t="shared" ref="AJ107:AJ153" si="107">IF(ISERROR(FIND("/",R107)),R107,LEFT(R107,FIND(CHAR(1),SUBSTITUTE(R107,"/",CHAR(1),LEN(R107)-LEN(SUBSTITUTE(R107,"/",""))))-1))</f>
        <v>/rsm:CrossIndustryInvoice/rsm:SupplyChainTradeTransaction/ram:ApplicableHeaderTradeAgreement/ram:SellerTradeParty</v>
      </c>
      <c r="AK107" s="13" t="str">
        <f t="shared" ref="AK107:AK153" si="108">IF(ISERROR(FIND("/",R107)),R107,MID(R107, FIND(CHAR(1),SUBSTITUTE(R107,"/",CHAR(1), LEN(R107)-LEN(SUBSTITUTE(R107,"/","")))), LEN(R107)))</f>
        <v>/ram:DefinedTradeContact</v>
      </c>
      <c r="AL107" s="14">
        <f>COUNTIFS(R$4:R107,AJ107)</f>
        <v>1</v>
      </c>
      <c r="AN107" s="185" t="str">
        <f t="shared" ref="AN107:AO154" si="109">D107</f>
        <v>SCT_HTA</v>
      </c>
      <c r="AO107" s="188" t="str">
        <f t="shared" si="109"/>
        <v>BG-6</v>
      </c>
      <c r="AP107" s="303" t="str">
        <f t="shared" ref="AP107:AP154" si="110">IF(F107="","",F107)</f>
        <v>BG-6</v>
      </c>
      <c r="AQ107" s="124">
        <f t="shared" si="94"/>
        <v>4</v>
      </c>
      <c r="AR107" s="124" t="str">
        <f t="shared" ref="AR107:AR153" si="111">H107</f>
        <v>0..1</v>
      </c>
      <c r="AS107" s="125" t="s">
        <v>1678</v>
      </c>
      <c r="AT107" s="125" t="s">
        <v>1679</v>
      </c>
      <c r="AU107" s="126"/>
      <c r="AV107" s="126"/>
      <c r="AW107" s="126" t="s">
        <v>35</v>
      </c>
      <c r="AX107" s="125"/>
      <c r="AY107" s="124" t="str">
        <f t="shared" si="98"/>
        <v>0..1</v>
      </c>
      <c r="AZ107" s="124" t="str">
        <f t="shared" si="98"/>
        <v>0..n</v>
      </c>
      <c r="BA107" s="127" t="str">
        <f t="shared" si="99"/>
        <v>/rsm:CrossIndustryInvoice
/rsm:SupplyChainTradeTransaction
/ram:ApplicableHeaderTradeAgreement
/ram:SellerTradeParty
/ram:DefinedTradeContact</v>
      </c>
      <c r="BB107" s="128" t="str">
        <f t="shared" si="99"/>
        <v>/rsm:CrossIndustryInvoice/rsm:SupplyChainTradeTransaction/ram:ApplicableHeaderTradeAgreement/ram:SellerTradeParty/ram:DefinedTradeContact</v>
      </c>
      <c r="BC107" s="124" t="str">
        <f t="shared" si="102"/>
        <v/>
      </c>
      <c r="BD107" s="129" t="str">
        <f t="shared" si="102"/>
        <v>G</v>
      </c>
      <c r="BE107" s="124" t="str">
        <f t="shared" si="102"/>
        <v>0..n</v>
      </c>
      <c r="BF107" s="124" t="str">
        <f t="shared" si="102"/>
        <v>CAR-3</v>
      </c>
      <c r="BG107" s="675" t="str">
        <f t="shared" si="102"/>
        <v/>
      </c>
      <c r="BH107" s="7"/>
      <c r="BI107" s="646" t="str">
        <f t="shared" si="93"/>
        <v>-</v>
      </c>
      <c r="BJ107" s="129" t="str">
        <f t="shared" si="93"/>
        <v>-</v>
      </c>
      <c r="BK107" s="129" t="str">
        <f t="shared" si="93"/>
        <v>-</v>
      </c>
      <c r="BL107" s="129" t="str">
        <f t="shared" si="91"/>
        <v>X</v>
      </c>
      <c r="BM107" s="129" t="str">
        <f t="shared" si="91"/>
        <v>X</v>
      </c>
      <c r="BN107" s="129" t="str">
        <f t="shared" si="91"/>
        <v>X</v>
      </c>
      <c r="BO107" s="647" t="str">
        <f t="shared" si="91"/>
        <v>X</v>
      </c>
      <c r="BP107" s="7"/>
      <c r="BQ107" s="129" t="str">
        <f t="shared" si="96"/>
        <v>EN 16931</v>
      </c>
      <c r="BR107" s="129" t="str">
        <f t="shared" si="96"/>
        <v>EN 16931</v>
      </c>
      <c r="BS107" s="15"/>
      <c r="BT107" s="57" t="s">
        <v>18642</v>
      </c>
    </row>
    <row r="108" spans="1:72" s="59" customFormat="1" ht="105" x14ac:dyDescent="0.2">
      <c r="A108" s="45" t="str">
        <f t="shared" si="103"/>
        <v>YES</v>
      </c>
      <c r="B108" s="45"/>
      <c r="C108" s="45"/>
      <c r="D108" s="185" t="s">
        <v>1526</v>
      </c>
      <c r="E108" s="186" t="s">
        <v>1680</v>
      </c>
      <c r="F108" s="301" t="s">
        <v>1680</v>
      </c>
      <c r="G108" s="66">
        <f t="shared" si="92"/>
        <v>5</v>
      </c>
      <c r="H108" s="66" t="s">
        <v>42</v>
      </c>
      <c r="I108" s="64" t="s">
        <v>1681</v>
      </c>
      <c r="J108" s="64" t="s">
        <v>1682</v>
      </c>
      <c r="K108" s="65" t="s">
        <v>17230</v>
      </c>
      <c r="L108" s="65"/>
      <c r="M108" s="65" t="s">
        <v>35</v>
      </c>
      <c r="N108" s="64" t="s">
        <v>70</v>
      </c>
      <c r="O108" s="66" t="s">
        <v>42</v>
      </c>
      <c r="P108" s="66" t="str">
        <f t="shared" si="100"/>
        <v>0..1</v>
      </c>
      <c r="Q108" s="2" t="s">
        <v>1684</v>
      </c>
      <c r="R108" s="75" t="s">
        <v>1685</v>
      </c>
      <c r="S108" s="66" t="s">
        <v>73</v>
      </c>
      <c r="T108" s="68" t="str">
        <f t="shared" si="104"/>
        <v>E</v>
      </c>
      <c r="U108" s="66" t="s">
        <v>42</v>
      </c>
      <c r="V108" s="66" t="s">
        <v>1686</v>
      </c>
      <c r="W108" s="249" t="s">
        <v>35</v>
      </c>
      <c r="X108" s="38"/>
      <c r="Y108" s="636" t="str">
        <f t="shared" si="105"/>
        <v>-</v>
      </c>
      <c r="Z108" s="68" t="str">
        <f t="shared" si="106"/>
        <v>-</v>
      </c>
      <c r="AA108" s="68" t="str">
        <f t="shared" si="106"/>
        <v>-</v>
      </c>
      <c r="AB108" s="68" t="str">
        <f t="shared" si="106"/>
        <v>X</v>
      </c>
      <c r="AC108" s="68" t="str">
        <f t="shared" si="106"/>
        <v>X</v>
      </c>
      <c r="AD108" s="68" t="str">
        <f t="shared" si="106"/>
        <v>X</v>
      </c>
      <c r="AE108" s="637" t="str">
        <f t="shared" si="106"/>
        <v>X</v>
      </c>
      <c r="AF108" s="38"/>
      <c r="AG108" s="68" t="s">
        <v>282</v>
      </c>
      <c r="AH108" s="68" t="s">
        <v>282</v>
      </c>
      <c r="AI108" s="38"/>
      <c r="AJ108" s="13" t="str">
        <f t="shared" si="107"/>
        <v>/rsm:CrossIndustryInvoice/rsm:SupplyChainTradeTransaction/ram:ApplicableHeaderTradeAgreement/ram:SellerTradeParty/ram:DefinedTradeContact</v>
      </c>
      <c r="AK108" s="13" t="str">
        <f t="shared" si="108"/>
        <v>/ram:PersonName</v>
      </c>
      <c r="AL108" s="14">
        <f>COUNTIFS(R$4:R108,AJ108)</f>
        <v>1</v>
      </c>
      <c r="AN108" s="185" t="str">
        <f t="shared" si="109"/>
        <v>SCT_HTA</v>
      </c>
      <c r="AO108" s="186" t="str">
        <f t="shared" si="109"/>
        <v>BT-41</v>
      </c>
      <c r="AP108" s="301" t="str">
        <f t="shared" si="110"/>
        <v>BT-41</v>
      </c>
      <c r="AQ108" s="66">
        <f t="shared" si="94"/>
        <v>5</v>
      </c>
      <c r="AR108" s="66" t="str">
        <f t="shared" si="111"/>
        <v>0..1</v>
      </c>
      <c r="AS108" s="64" t="s">
        <v>1687</v>
      </c>
      <c r="AT108" s="64" t="s">
        <v>1688</v>
      </c>
      <c r="AU108" s="65" t="s">
        <v>1689</v>
      </c>
      <c r="AV108" s="65"/>
      <c r="AW108" s="65" t="s">
        <v>35</v>
      </c>
      <c r="AX108" s="64" t="s">
        <v>78</v>
      </c>
      <c r="AY108" s="66" t="str">
        <f t="shared" si="98"/>
        <v>0..1</v>
      </c>
      <c r="AZ108" s="66" t="str">
        <f t="shared" si="98"/>
        <v>0..1</v>
      </c>
      <c r="BA108" s="2" t="str">
        <f t="shared" si="99"/>
        <v>/rsm:CrossIndustryInvoice
/rsm:SupplyChainTradeTransaction
/ram:ApplicableHeaderTradeAgreement
/ram:SellerTradeParty
/ram:DefinedTradeContact
/ram:PersonName</v>
      </c>
      <c r="BB108" s="75" t="str">
        <f t="shared" si="99"/>
        <v>/rsm:CrossIndustryInvoice/rsm:SupplyChainTradeTransaction/ram:ApplicableHeaderTradeAgreement/ram:SellerTradeParty/ram:DefinedTradeContact/ram:PersonName</v>
      </c>
      <c r="BC108" s="66" t="str">
        <f t="shared" si="102"/>
        <v>T</v>
      </c>
      <c r="BD108" s="68" t="str">
        <f t="shared" si="102"/>
        <v>E</v>
      </c>
      <c r="BE108" s="66" t="str">
        <f t="shared" si="102"/>
        <v>0..1</v>
      </c>
      <c r="BF108" s="66" t="str">
        <f t="shared" si="102"/>
        <v>STR-5</v>
      </c>
      <c r="BG108" s="249" t="str">
        <f t="shared" si="102"/>
        <v/>
      </c>
      <c r="BH108" s="7"/>
      <c r="BI108" s="636" t="str">
        <f t="shared" si="93"/>
        <v>-</v>
      </c>
      <c r="BJ108" s="68" t="str">
        <f t="shared" si="93"/>
        <v>-</v>
      </c>
      <c r="BK108" s="68" t="str">
        <f t="shared" si="93"/>
        <v>-</v>
      </c>
      <c r="BL108" s="68" t="str">
        <f t="shared" si="91"/>
        <v>X</v>
      </c>
      <c r="BM108" s="68" t="str">
        <f t="shared" si="91"/>
        <v>X</v>
      </c>
      <c r="BN108" s="68" t="str">
        <f t="shared" si="91"/>
        <v>X</v>
      </c>
      <c r="BO108" s="637" t="str">
        <f t="shared" si="91"/>
        <v>X</v>
      </c>
      <c r="BP108" s="7"/>
      <c r="BQ108" s="68" t="str">
        <f t="shared" si="96"/>
        <v>EN 16931</v>
      </c>
      <c r="BR108" s="68" t="str">
        <f t="shared" si="96"/>
        <v>EN 16931</v>
      </c>
      <c r="BS108" s="15"/>
      <c r="BT108" s="57" t="s">
        <v>18642</v>
      </c>
    </row>
    <row r="109" spans="1:72" s="59" customFormat="1" ht="105" x14ac:dyDescent="0.2">
      <c r="A109" s="45" t="str">
        <f t="shared" si="103"/>
        <v>YES</v>
      </c>
      <c r="B109" s="45"/>
      <c r="C109" s="45"/>
      <c r="D109" s="185" t="s">
        <v>1526</v>
      </c>
      <c r="E109" s="186" t="s">
        <v>1690</v>
      </c>
      <c r="F109" s="301"/>
      <c r="G109" s="66">
        <f t="shared" si="92"/>
        <v>5</v>
      </c>
      <c r="H109" s="66" t="s">
        <v>42</v>
      </c>
      <c r="I109" s="64" t="s">
        <v>17231</v>
      </c>
      <c r="J109" s="64" t="s">
        <v>1682</v>
      </c>
      <c r="K109" s="65" t="s">
        <v>1691</v>
      </c>
      <c r="L109" s="65"/>
      <c r="M109" s="65" t="s">
        <v>35</v>
      </c>
      <c r="N109" s="64" t="s">
        <v>70</v>
      </c>
      <c r="O109" s="66" t="s">
        <v>42</v>
      </c>
      <c r="P109" s="66" t="str">
        <f t="shared" si="100"/>
        <v>0..1</v>
      </c>
      <c r="Q109" s="2" t="s">
        <v>1692</v>
      </c>
      <c r="R109" s="75" t="s">
        <v>1693</v>
      </c>
      <c r="S109" s="66" t="s">
        <v>73</v>
      </c>
      <c r="T109" s="344" t="s">
        <v>56</v>
      </c>
      <c r="U109" s="66" t="s">
        <v>42</v>
      </c>
      <c r="V109" s="66" t="s">
        <v>1686</v>
      </c>
      <c r="W109" s="249" t="s">
        <v>35</v>
      </c>
      <c r="X109" s="38"/>
      <c r="Y109" s="636" t="str">
        <f t="shared" si="105"/>
        <v>-</v>
      </c>
      <c r="Z109" s="68" t="str">
        <f t="shared" si="106"/>
        <v>-</v>
      </c>
      <c r="AA109" s="68" t="str">
        <f t="shared" si="106"/>
        <v>-</v>
      </c>
      <c r="AB109" s="68" t="str">
        <f t="shared" si="106"/>
        <v>X</v>
      </c>
      <c r="AC109" s="68" t="str">
        <f t="shared" si="106"/>
        <v>X</v>
      </c>
      <c r="AD109" s="68" t="str">
        <f t="shared" si="106"/>
        <v>X</v>
      </c>
      <c r="AE109" s="637" t="str">
        <f t="shared" si="106"/>
        <v>X</v>
      </c>
      <c r="AF109" s="38"/>
      <c r="AG109" s="68" t="s">
        <v>282</v>
      </c>
      <c r="AH109" s="68" t="s">
        <v>282</v>
      </c>
      <c r="AI109" s="38"/>
      <c r="AJ109" s="13" t="str">
        <f t="shared" si="107"/>
        <v>/rsm:CrossIndustryInvoice/rsm:SupplyChainTradeTransaction/ram:ApplicableHeaderTradeAgreement/ram:SellerTradeParty/ram:DefinedTradeContact</v>
      </c>
      <c r="AK109" s="13" t="str">
        <f t="shared" si="108"/>
        <v>/ram:DepartmentName</v>
      </c>
      <c r="AL109" s="14">
        <f>COUNTIFS(R$4:R109,AJ109)</f>
        <v>1</v>
      </c>
      <c r="AN109" s="185" t="str">
        <f t="shared" si="109"/>
        <v>SCT_HTA</v>
      </c>
      <c r="AO109" s="186" t="str">
        <f t="shared" si="109"/>
        <v>BT-41-0</v>
      </c>
      <c r="AP109" s="301" t="str">
        <f t="shared" si="110"/>
        <v/>
      </c>
      <c r="AQ109" s="66">
        <f t="shared" si="94"/>
        <v>5</v>
      </c>
      <c r="AR109" s="66" t="str">
        <f t="shared" si="111"/>
        <v>0..1</v>
      </c>
      <c r="AS109" s="64" t="s">
        <v>1687</v>
      </c>
      <c r="AT109" s="64" t="s">
        <v>1688</v>
      </c>
      <c r="AU109" s="65" t="s">
        <v>1694</v>
      </c>
      <c r="AV109" s="65"/>
      <c r="AW109" s="65" t="s">
        <v>35</v>
      </c>
      <c r="AX109" s="64"/>
      <c r="AY109" s="66" t="str">
        <f t="shared" si="98"/>
        <v>0..1</v>
      </c>
      <c r="AZ109" s="66" t="str">
        <f t="shared" si="98"/>
        <v>0..1</v>
      </c>
      <c r="BA109" s="2" t="str">
        <f t="shared" si="99"/>
        <v>/rsm:CrossIndustryInvoice
/rsm:SupplyChainTradeTransaction
/ram:ApplicableHeaderTradeAgreement
/ram:SellerTradeParty
/ram:DefinedTradeContact
/ram:DepartmentName</v>
      </c>
      <c r="BB109" s="75" t="str">
        <f t="shared" si="99"/>
        <v>/rsm:CrossIndustryInvoice/rsm:SupplyChainTradeTransaction/ram:ApplicableHeaderTradeAgreement/ram:SellerTradeParty/ram:DefinedTradeContact/ram:DepartmentName</v>
      </c>
      <c r="BC109" s="66" t="str">
        <f t="shared" si="102"/>
        <v>T</v>
      </c>
      <c r="BD109" s="68" t="str">
        <f t="shared" si="102"/>
        <v>E</v>
      </c>
      <c r="BE109" s="66" t="str">
        <f t="shared" si="102"/>
        <v>0..1</v>
      </c>
      <c r="BF109" s="66" t="str">
        <f t="shared" si="102"/>
        <v>STR-5</v>
      </c>
      <c r="BG109" s="249" t="str">
        <f t="shared" si="102"/>
        <v/>
      </c>
      <c r="BH109" s="7"/>
      <c r="BI109" s="636" t="str">
        <f t="shared" si="93"/>
        <v>-</v>
      </c>
      <c r="BJ109" s="68" t="str">
        <f t="shared" si="93"/>
        <v>-</v>
      </c>
      <c r="BK109" s="68" t="str">
        <f t="shared" si="93"/>
        <v>-</v>
      </c>
      <c r="BL109" s="68" t="str">
        <f t="shared" si="91"/>
        <v>X</v>
      </c>
      <c r="BM109" s="68" t="str">
        <f t="shared" si="91"/>
        <v>X</v>
      </c>
      <c r="BN109" s="68" t="str">
        <f t="shared" si="91"/>
        <v>X</v>
      </c>
      <c r="BO109" s="637" t="str">
        <f t="shared" ref="BO109:BO156" si="112">AE109</f>
        <v>X</v>
      </c>
      <c r="BP109" s="7"/>
      <c r="BQ109" s="68" t="str">
        <f t="shared" si="96"/>
        <v>EN 16931</v>
      </c>
      <c r="BR109" s="68" t="str">
        <f t="shared" si="96"/>
        <v>EN 16931</v>
      </c>
      <c r="BS109" s="15"/>
      <c r="BT109" s="57" t="s">
        <v>18642</v>
      </c>
    </row>
    <row r="110" spans="1:72" s="59" customFormat="1" ht="105" x14ac:dyDescent="0.2">
      <c r="A110" s="45" t="str">
        <f t="shared" si="103"/>
        <v>NO</v>
      </c>
      <c r="B110" s="45"/>
      <c r="C110" s="45"/>
      <c r="D110" s="185" t="s">
        <v>1526</v>
      </c>
      <c r="E110" s="186" t="s">
        <v>1699</v>
      </c>
      <c r="F110" s="301"/>
      <c r="G110" s="73">
        <f t="shared" si="92"/>
        <v>5</v>
      </c>
      <c r="H110" s="73" t="s">
        <v>42</v>
      </c>
      <c r="I110" s="74" t="s">
        <v>1700</v>
      </c>
      <c r="J110" s="64" t="s">
        <v>17233</v>
      </c>
      <c r="K110" s="65"/>
      <c r="L110" s="65"/>
      <c r="M110" s="65"/>
      <c r="N110" s="64"/>
      <c r="O110" s="66" t="s">
        <v>42</v>
      </c>
      <c r="P110" s="66" t="str">
        <f t="shared" si="100"/>
        <v>0..1</v>
      </c>
      <c r="Q110" s="2" t="s">
        <v>1701</v>
      </c>
      <c r="R110" s="75" t="s">
        <v>1702</v>
      </c>
      <c r="S110" s="66"/>
      <c r="T110" s="68" t="str">
        <f t="shared" si="104"/>
        <v/>
      </c>
      <c r="U110" s="66" t="s">
        <v>42</v>
      </c>
      <c r="V110" s="66"/>
      <c r="W110" s="249"/>
      <c r="X110" s="38"/>
      <c r="Y110" s="636" t="str">
        <f t="shared" si="105"/>
        <v>-</v>
      </c>
      <c r="Z110" s="68" t="str">
        <f t="shared" si="106"/>
        <v>-</v>
      </c>
      <c r="AA110" s="68" t="str">
        <f t="shared" si="106"/>
        <v>-</v>
      </c>
      <c r="AB110" s="68" t="str">
        <f t="shared" si="106"/>
        <v>X</v>
      </c>
      <c r="AC110" s="68" t="str">
        <f t="shared" si="106"/>
        <v>X</v>
      </c>
      <c r="AD110" s="68" t="str">
        <f t="shared" si="106"/>
        <v>X</v>
      </c>
      <c r="AE110" s="637" t="str">
        <f t="shared" si="106"/>
        <v>X</v>
      </c>
      <c r="AF110" s="38"/>
      <c r="AG110" s="68" t="s">
        <v>282</v>
      </c>
      <c r="AH110" s="68" t="s">
        <v>282</v>
      </c>
      <c r="AI110" s="38"/>
      <c r="AJ110" s="13" t="str">
        <f t="shared" si="107"/>
        <v>/rsm:CrossIndustryInvoice/rsm:SupplyChainTradeTransaction/ram:ApplicableHeaderTradeAgreement/ram:SellerTradeParty/ram:DefinedTradeContact</v>
      </c>
      <c r="AK110" s="13" t="str">
        <f t="shared" si="108"/>
        <v>/ram:TelephoneUniversalCommunication</v>
      </c>
      <c r="AL110" s="14">
        <f>COUNTIFS(R$4:R110,AJ110)</f>
        <v>1</v>
      </c>
      <c r="AN110" s="185" t="str">
        <f t="shared" si="109"/>
        <v>SCT_HTA</v>
      </c>
      <c r="AO110" s="186" t="str">
        <f t="shared" si="109"/>
        <v>BT-42-00</v>
      </c>
      <c r="AP110" s="301" t="str">
        <f t="shared" si="110"/>
        <v/>
      </c>
      <c r="AQ110" s="73">
        <f t="shared" si="94"/>
        <v>5</v>
      </c>
      <c r="AR110" s="73" t="str">
        <f t="shared" si="111"/>
        <v>0..1</v>
      </c>
      <c r="AS110" s="74" t="s">
        <v>1703</v>
      </c>
      <c r="AT110" s="64"/>
      <c r="AU110" s="65"/>
      <c r="AV110" s="65"/>
      <c r="AW110" s="65" t="s">
        <v>35</v>
      </c>
      <c r="AX110" s="64"/>
      <c r="AY110" s="66" t="str">
        <f t="shared" si="98"/>
        <v>0..1</v>
      </c>
      <c r="AZ110" s="66" t="str">
        <f t="shared" si="98"/>
        <v>0..1</v>
      </c>
      <c r="BA110" s="2" t="str">
        <f t="shared" si="99"/>
        <v>/rsm:CrossIndustryInvoice
/rsm:SupplyChainTradeTransaction
/ram:ApplicableHeaderTradeAgreement
/ram:SellerTradeParty
/ram:DefinedTradeContact
/ram:TelephoneUniversalCommunication</v>
      </c>
      <c r="BB110" s="75" t="str">
        <f t="shared" si="99"/>
        <v>/rsm:CrossIndustryInvoice/rsm:SupplyChainTradeTransaction/ram:ApplicableHeaderTradeAgreement/ram:SellerTradeParty/ram:DefinedTradeContact/ram:TelephoneUniversalCommunication</v>
      </c>
      <c r="BC110" s="66" t="str">
        <f t="shared" si="102"/>
        <v/>
      </c>
      <c r="BD110" s="68" t="str">
        <f t="shared" si="102"/>
        <v/>
      </c>
      <c r="BE110" s="66" t="str">
        <f t="shared" si="102"/>
        <v>0..1</v>
      </c>
      <c r="BF110" s="66" t="str">
        <f t="shared" si="102"/>
        <v/>
      </c>
      <c r="BG110" s="249" t="str">
        <f t="shared" si="102"/>
        <v/>
      </c>
      <c r="BH110" s="7"/>
      <c r="BI110" s="636" t="str">
        <f t="shared" ref="BI110:BN140" si="113">Y110</f>
        <v>-</v>
      </c>
      <c r="BJ110" s="68" t="str">
        <f t="shared" si="113"/>
        <v>-</v>
      </c>
      <c r="BK110" s="68" t="str">
        <f t="shared" si="113"/>
        <v>-</v>
      </c>
      <c r="BL110" s="68" t="str">
        <f t="shared" si="113"/>
        <v>X</v>
      </c>
      <c r="BM110" s="68" t="str">
        <f t="shared" si="113"/>
        <v>X</v>
      </c>
      <c r="BN110" s="68" t="str">
        <f t="shared" si="113"/>
        <v>X</v>
      </c>
      <c r="BO110" s="637" t="str">
        <f t="shared" si="112"/>
        <v>X</v>
      </c>
      <c r="BP110" s="7"/>
      <c r="BQ110" s="68" t="str">
        <f t="shared" si="96"/>
        <v>EN 16931</v>
      </c>
      <c r="BR110" s="68" t="str">
        <f t="shared" si="96"/>
        <v>EN 16931</v>
      </c>
      <c r="BS110" s="15"/>
      <c r="BT110" s="57" t="s">
        <v>18642</v>
      </c>
    </row>
    <row r="111" spans="1:72" s="59" customFormat="1" ht="120" x14ac:dyDescent="0.2">
      <c r="A111" s="45" t="str">
        <f t="shared" si="103"/>
        <v>YES</v>
      </c>
      <c r="B111" s="45"/>
      <c r="C111" s="45"/>
      <c r="D111" s="185" t="s">
        <v>1526</v>
      </c>
      <c r="E111" s="186" t="s">
        <v>1704</v>
      </c>
      <c r="F111" s="301" t="s">
        <v>1704</v>
      </c>
      <c r="G111" s="66">
        <f t="shared" si="92"/>
        <v>6</v>
      </c>
      <c r="H111" s="66" t="s">
        <v>42</v>
      </c>
      <c r="I111" s="64" t="s">
        <v>1705</v>
      </c>
      <c r="J111" s="64" t="s">
        <v>1706</v>
      </c>
      <c r="K111" s="65"/>
      <c r="L111" s="65"/>
      <c r="M111" s="65" t="s">
        <v>35</v>
      </c>
      <c r="N111" s="64" t="s">
        <v>70</v>
      </c>
      <c r="O111" s="66" t="s">
        <v>32</v>
      </c>
      <c r="P111" s="66" t="str">
        <f t="shared" si="100"/>
        <v>1..1</v>
      </c>
      <c r="Q111" s="2" t="s">
        <v>1707</v>
      </c>
      <c r="R111" s="75" t="s">
        <v>1708</v>
      </c>
      <c r="S111" s="66" t="s">
        <v>73</v>
      </c>
      <c r="T111" s="68" t="str">
        <f t="shared" si="104"/>
        <v>E</v>
      </c>
      <c r="U111" s="66" t="s">
        <v>42</v>
      </c>
      <c r="V111" s="66" t="s">
        <v>35</v>
      </c>
      <c r="W111" s="249" t="s">
        <v>35</v>
      </c>
      <c r="X111" s="38"/>
      <c r="Y111" s="636" t="str">
        <f t="shared" si="105"/>
        <v>-</v>
      </c>
      <c r="Z111" s="68" t="str">
        <f t="shared" si="106"/>
        <v>-</v>
      </c>
      <c r="AA111" s="68" t="str">
        <f t="shared" si="106"/>
        <v>-</v>
      </c>
      <c r="AB111" s="68" t="str">
        <f t="shared" si="106"/>
        <v>X</v>
      </c>
      <c r="AC111" s="68" t="str">
        <f t="shared" si="106"/>
        <v>X</v>
      </c>
      <c r="AD111" s="68" t="str">
        <f t="shared" si="106"/>
        <v>X</v>
      </c>
      <c r="AE111" s="637" t="str">
        <f t="shared" si="106"/>
        <v>X</v>
      </c>
      <c r="AF111" s="38"/>
      <c r="AG111" s="68" t="s">
        <v>282</v>
      </c>
      <c r="AH111" s="68" t="s">
        <v>282</v>
      </c>
      <c r="AI111" s="38"/>
      <c r="AJ111" s="13" t="str">
        <f t="shared" si="107"/>
        <v>/rsm:CrossIndustryInvoice/rsm:SupplyChainTradeTransaction/ram:ApplicableHeaderTradeAgreement/ram:SellerTradeParty/ram:DefinedTradeContact/ram:TelephoneUniversalCommunication</v>
      </c>
      <c r="AK111" s="13" t="str">
        <f t="shared" si="108"/>
        <v>/ram:CompleteNumber</v>
      </c>
      <c r="AL111" s="14">
        <f>COUNTIFS(R$4:R111,AJ111)</f>
        <v>1</v>
      </c>
      <c r="AN111" s="185" t="str">
        <f t="shared" si="109"/>
        <v>SCT_HTA</v>
      </c>
      <c r="AO111" s="186" t="str">
        <f t="shared" si="109"/>
        <v>BT-42</v>
      </c>
      <c r="AP111" s="301" t="str">
        <f t="shared" si="110"/>
        <v>BT-42</v>
      </c>
      <c r="AQ111" s="66">
        <f t="shared" si="94"/>
        <v>6</v>
      </c>
      <c r="AR111" s="66" t="str">
        <f t="shared" si="111"/>
        <v>0..1</v>
      </c>
      <c r="AS111" s="64" t="s">
        <v>1709</v>
      </c>
      <c r="AT111" s="64" t="s">
        <v>1710</v>
      </c>
      <c r="AU111" s="65"/>
      <c r="AV111" s="65"/>
      <c r="AW111" s="65" t="s">
        <v>35</v>
      </c>
      <c r="AX111" s="64" t="s">
        <v>78</v>
      </c>
      <c r="AY111" s="66" t="str">
        <f t="shared" si="98"/>
        <v>1..1</v>
      </c>
      <c r="AZ111" s="66" t="str">
        <f t="shared" si="98"/>
        <v>1..1</v>
      </c>
      <c r="BA111" s="2" t="str">
        <f t="shared" si="99"/>
        <v>/rsm:CrossIndustryInvoice
/rsm:SupplyChainTradeTransaction
/ram:ApplicableHeaderTradeAgreement
/ram:SellerTradeParty
/ram:DefinedTradeContact
/ram:TelephoneUniversalCommunication
/ram:CompleteNumber</v>
      </c>
      <c r="BB111" s="75" t="str">
        <f t="shared" si="99"/>
        <v>/rsm:CrossIndustryInvoice/rsm:SupplyChainTradeTransaction/ram:ApplicableHeaderTradeAgreement/ram:SellerTradeParty/ram:DefinedTradeContact/ram:TelephoneUniversalCommunication/ram:CompleteNumber</v>
      </c>
      <c r="BC111" s="66" t="str">
        <f t="shared" si="102"/>
        <v>T</v>
      </c>
      <c r="BD111" s="68" t="str">
        <f t="shared" si="102"/>
        <v>E</v>
      </c>
      <c r="BE111" s="66" t="str">
        <f t="shared" si="102"/>
        <v>0..1</v>
      </c>
      <c r="BF111" s="66" t="str">
        <f t="shared" si="102"/>
        <v/>
      </c>
      <c r="BG111" s="249" t="str">
        <f t="shared" si="102"/>
        <v/>
      </c>
      <c r="BH111" s="7"/>
      <c r="BI111" s="636" t="str">
        <f t="shared" si="113"/>
        <v>-</v>
      </c>
      <c r="BJ111" s="68" t="str">
        <f t="shared" si="113"/>
        <v>-</v>
      </c>
      <c r="BK111" s="68" t="str">
        <f t="shared" si="113"/>
        <v>-</v>
      </c>
      <c r="BL111" s="68" t="str">
        <f t="shared" si="113"/>
        <v>X</v>
      </c>
      <c r="BM111" s="68" t="str">
        <f t="shared" si="113"/>
        <v>X</v>
      </c>
      <c r="BN111" s="68" t="str">
        <f t="shared" si="113"/>
        <v>X</v>
      </c>
      <c r="BO111" s="637" t="str">
        <f t="shared" si="112"/>
        <v>X</v>
      </c>
      <c r="BP111" s="7"/>
      <c r="BQ111" s="68" t="str">
        <f t="shared" si="96"/>
        <v>EN 16931</v>
      </c>
      <c r="BR111" s="68" t="str">
        <f t="shared" si="96"/>
        <v>EN 16931</v>
      </c>
      <c r="BS111" s="15"/>
      <c r="BT111" s="57" t="s">
        <v>18642</v>
      </c>
    </row>
    <row r="112" spans="1:72" s="59" customFormat="1" ht="105" x14ac:dyDescent="0.2">
      <c r="A112" s="45" t="str">
        <f t="shared" si="103"/>
        <v>NO</v>
      </c>
      <c r="B112" s="45"/>
      <c r="C112" s="45"/>
      <c r="D112" s="185" t="s">
        <v>1526</v>
      </c>
      <c r="E112" s="186" t="s">
        <v>1718</v>
      </c>
      <c r="F112" s="301"/>
      <c r="G112" s="73">
        <f t="shared" si="92"/>
        <v>5</v>
      </c>
      <c r="H112" s="73" t="s">
        <v>42</v>
      </c>
      <c r="I112" s="74" t="s">
        <v>1719</v>
      </c>
      <c r="J112" s="64" t="s">
        <v>17237</v>
      </c>
      <c r="K112" s="65"/>
      <c r="L112" s="65"/>
      <c r="M112" s="65"/>
      <c r="N112" s="64"/>
      <c r="O112" s="66" t="s">
        <v>42</v>
      </c>
      <c r="P112" s="66" t="str">
        <f t="shared" si="100"/>
        <v>0..1</v>
      </c>
      <c r="Q112" s="2" t="s">
        <v>1720</v>
      </c>
      <c r="R112" s="75" t="s">
        <v>1721</v>
      </c>
      <c r="S112" s="66"/>
      <c r="T112" s="68" t="str">
        <f t="shared" si="104"/>
        <v/>
      </c>
      <c r="U112" s="66" t="s">
        <v>42</v>
      </c>
      <c r="V112" s="66"/>
      <c r="W112" s="249"/>
      <c r="X112" s="38"/>
      <c r="Y112" s="636" t="str">
        <f t="shared" si="105"/>
        <v>-</v>
      </c>
      <c r="Z112" s="68" t="str">
        <f t="shared" si="106"/>
        <v>-</v>
      </c>
      <c r="AA112" s="68" t="str">
        <f t="shared" si="106"/>
        <v>-</v>
      </c>
      <c r="AB112" s="68" t="str">
        <f t="shared" si="106"/>
        <v>X</v>
      </c>
      <c r="AC112" s="68" t="str">
        <f t="shared" si="106"/>
        <v>X</v>
      </c>
      <c r="AD112" s="68" t="str">
        <f t="shared" si="106"/>
        <v>X</v>
      </c>
      <c r="AE112" s="637" t="str">
        <f t="shared" si="106"/>
        <v>X</v>
      </c>
      <c r="AF112" s="38"/>
      <c r="AG112" s="68" t="s">
        <v>282</v>
      </c>
      <c r="AH112" s="68" t="s">
        <v>282</v>
      </c>
      <c r="AI112" s="38"/>
      <c r="AJ112" s="13" t="str">
        <f t="shared" si="107"/>
        <v>/rsm:CrossIndustryInvoice/rsm:SupplyChainTradeTransaction/ram:ApplicableHeaderTradeAgreement/ram:SellerTradeParty/ram:DefinedTradeContact</v>
      </c>
      <c r="AK112" s="13" t="str">
        <f t="shared" si="108"/>
        <v>/ram:EmailURIUniversalCommunication</v>
      </c>
      <c r="AL112" s="14">
        <f>COUNTIFS(R$4:R112,AJ112)</f>
        <v>1</v>
      </c>
      <c r="AN112" s="185" t="str">
        <f t="shared" si="109"/>
        <v>SCT_HTA</v>
      </c>
      <c r="AO112" s="186" t="str">
        <f t="shared" si="109"/>
        <v>BT-43-00</v>
      </c>
      <c r="AP112" s="301" t="str">
        <f t="shared" si="110"/>
        <v/>
      </c>
      <c r="AQ112" s="73">
        <f t="shared" si="94"/>
        <v>5</v>
      </c>
      <c r="AR112" s="73" t="str">
        <f t="shared" si="111"/>
        <v>0..1</v>
      </c>
      <c r="AS112" s="74" t="s">
        <v>1722</v>
      </c>
      <c r="AT112" s="64"/>
      <c r="AU112" s="65"/>
      <c r="AV112" s="65"/>
      <c r="AW112" s="65" t="s">
        <v>35</v>
      </c>
      <c r="AX112" s="64"/>
      <c r="AY112" s="66" t="str">
        <f t="shared" si="98"/>
        <v>0..1</v>
      </c>
      <c r="AZ112" s="66" t="str">
        <f t="shared" si="98"/>
        <v>0..1</v>
      </c>
      <c r="BA112" s="2" t="str">
        <f t="shared" si="99"/>
        <v>/rsm:CrossIndustryInvoice
/rsm:SupplyChainTradeTransaction
/ram:ApplicableHeaderTradeAgreement
/ram:SellerTradeParty
/ram:DefinedTradeContact
/ram:EmailURIUniversalCommunication</v>
      </c>
      <c r="BB112" s="75" t="str">
        <f t="shared" si="99"/>
        <v>/rsm:CrossIndustryInvoice/rsm:SupplyChainTradeTransaction/ram:ApplicableHeaderTradeAgreement/ram:SellerTradeParty/ram:DefinedTradeContact/ram:EmailURIUniversalCommunication</v>
      </c>
      <c r="BC112" s="66" t="str">
        <f t="shared" si="102"/>
        <v/>
      </c>
      <c r="BD112" s="68" t="str">
        <f t="shared" si="102"/>
        <v/>
      </c>
      <c r="BE112" s="66" t="str">
        <f t="shared" si="102"/>
        <v>0..1</v>
      </c>
      <c r="BF112" s="66" t="str">
        <f t="shared" si="102"/>
        <v/>
      </c>
      <c r="BG112" s="249" t="str">
        <f t="shared" si="102"/>
        <v/>
      </c>
      <c r="BH112" s="7"/>
      <c r="BI112" s="636" t="str">
        <f t="shared" si="113"/>
        <v>-</v>
      </c>
      <c r="BJ112" s="68" t="str">
        <f t="shared" si="113"/>
        <v>-</v>
      </c>
      <c r="BK112" s="68" t="str">
        <f t="shared" si="113"/>
        <v>-</v>
      </c>
      <c r="BL112" s="68" t="str">
        <f t="shared" si="113"/>
        <v>X</v>
      </c>
      <c r="BM112" s="68" t="str">
        <f t="shared" si="113"/>
        <v>X</v>
      </c>
      <c r="BN112" s="68" t="str">
        <f t="shared" si="113"/>
        <v>X</v>
      </c>
      <c r="BO112" s="637" t="str">
        <f t="shared" si="112"/>
        <v>X</v>
      </c>
      <c r="BP112" s="7"/>
      <c r="BQ112" s="68" t="str">
        <f t="shared" si="96"/>
        <v>EN 16931</v>
      </c>
      <c r="BR112" s="68" t="str">
        <f t="shared" si="96"/>
        <v>EN 16931</v>
      </c>
      <c r="BS112" s="15"/>
      <c r="BT112" s="57" t="s">
        <v>18642</v>
      </c>
    </row>
    <row r="113" spans="1:72" s="59" customFormat="1" ht="120" x14ac:dyDescent="0.2">
      <c r="A113" s="45" t="str">
        <f t="shared" si="103"/>
        <v>YES</v>
      </c>
      <c r="B113" s="45"/>
      <c r="C113" s="45"/>
      <c r="D113" s="185" t="s">
        <v>1526</v>
      </c>
      <c r="E113" s="186" t="s">
        <v>1723</v>
      </c>
      <c r="F113" s="301" t="s">
        <v>1723</v>
      </c>
      <c r="G113" s="66">
        <f t="shared" si="92"/>
        <v>6</v>
      </c>
      <c r="H113" s="66" t="s">
        <v>42</v>
      </c>
      <c r="I113" s="64" t="s">
        <v>1724</v>
      </c>
      <c r="J113" s="64" t="s">
        <v>1725</v>
      </c>
      <c r="K113" s="65"/>
      <c r="L113" s="65"/>
      <c r="M113" s="65" t="s">
        <v>35</v>
      </c>
      <c r="N113" s="64" t="s">
        <v>70</v>
      </c>
      <c r="O113" s="66" t="s">
        <v>32</v>
      </c>
      <c r="P113" s="66" t="str">
        <f t="shared" si="100"/>
        <v>1..1</v>
      </c>
      <c r="Q113" s="2" t="s">
        <v>1726</v>
      </c>
      <c r="R113" s="75" t="s">
        <v>1727</v>
      </c>
      <c r="S113" s="66" t="s">
        <v>73</v>
      </c>
      <c r="T113" s="68" t="str">
        <f t="shared" si="104"/>
        <v>E</v>
      </c>
      <c r="U113" s="66" t="s">
        <v>42</v>
      </c>
      <c r="V113" s="66" t="s">
        <v>35</v>
      </c>
      <c r="W113" s="249" t="s">
        <v>35</v>
      </c>
      <c r="X113" s="38"/>
      <c r="Y113" s="636" t="str">
        <f t="shared" si="105"/>
        <v>-</v>
      </c>
      <c r="Z113" s="68" t="str">
        <f t="shared" si="106"/>
        <v>-</v>
      </c>
      <c r="AA113" s="68" t="str">
        <f t="shared" si="106"/>
        <v>-</v>
      </c>
      <c r="AB113" s="68" t="str">
        <f t="shared" si="106"/>
        <v>X</v>
      </c>
      <c r="AC113" s="68" t="str">
        <f t="shared" si="106"/>
        <v>X</v>
      </c>
      <c r="AD113" s="68" t="str">
        <f t="shared" si="106"/>
        <v>X</v>
      </c>
      <c r="AE113" s="637" t="str">
        <f t="shared" si="106"/>
        <v>X</v>
      </c>
      <c r="AF113" s="38"/>
      <c r="AG113" s="68" t="s">
        <v>282</v>
      </c>
      <c r="AH113" s="68" t="s">
        <v>282</v>
      </c>
      <c r="AI113" s="38"/>
      <c r="AJ113" s="13" t="str">
        <f t="shared" si="107"/>
        <v>/rsm:CrossIndustryInvoice/rsm:SupplyChainTradeTransaction/ram:ApplicableHeaderTradeAgreement/ram:SellerTradeParty/ram:DefinedTradeContact/ram:EmailURIUniversalCommunication</v>
      </c>
      <c r="AK113" s="13" t="str">
        <f t="shared" si="108"/>
        <v>/ram:URIID</v>
      </c>
      <c r="AL113" s="14">
        <f>COUNTIFS(R$4:R113,AJ113)</f>
        <v>1</v>
      </c>
      <c r="AN113" s="185" t="str">
        <f t="shared" si="109"/>
        <v>SCT_HTA</v>
      </c>
      <c r="AO113" s="186" t="str">
        <f t="shared" si="109"/>
        <v>BT-43</v>
      </c>
      <c r="AP113" s="301" t="str">
        <f t="shared" si="110"/>
        <v>BT-43</v>
      </c>
      <c r="AQ113" s="66">
        <f t="shared" ref="AQ113:AQ160" si="114">LEN(BB113)-LEN(SUBSTITUTE(BB113,"/",""))-1</f>
        <v>6</v>
      </c>
      <c r="AR113" s="66" t="str">
        <f t="shared" si="111"/>
        <v>0..1</v>
      </c>
      <c r="AS113" s="64" t="s">
        <v>1728</v>
      </c>
      <c r="AT113" s="64" t="s">
        <v>1729</v>
      </c>
      <c r="AU113" s="65"/>
      <c r="AV113" s="65"/>
      <c r="AW113" s="65" t="s">
        <v>35</v>
      </c>
      <c r="AX113" s="64" t="s">
        <v>78</v>
      </c>
      <c r="AY113" s="66" t="str">
        <f t="shared" si="98"/>
        <v>1..1</v>
      </c>
      <c r="AZ113" s="66" t="str">
        <f t="shared" si="98"/>
        <v>1..1</v>
      </c>
      <c r="BA113" s="2" t="str">
        <f t="shared" si="99"/>
        <v>/rsm:CrossIndustryInvoice
/rsm:SupplyChainTradeTransaction
/ram:ApplicableHeaderTradeAgreement
/ram:SellerTradeParty
/ram:DefinedTradeContact
/ram:EmailURIUniversalCommunication
/ram:URIID</v>
      </c>
      <c r="BB113" s="75" t="str">
        <f t="shared" si="99"/>
        <v>/rsm:CrossIndustryInvoice/rsm:SupplyChainTradeTransaction/ram:ApplicableHeaderTradeAgreement/ram:SellerTradeParty/ram:DefinedTradeContact/ram:EmailURIUniversalCommunication/ram:URIID</v>
      </c>
      <c r="BC113" s="66" t="str">
        <f t="shared" si="102"/>
        <v>T</v>
      </c>
      <c r="BD113" s="68" t="str">
        <f t="shared" si="102"/>
        <v>E</v>
      </c>
      <c r="BE113" s="66" t="str">
        <f t="shared" si="102"/>
        <v>0..1</v>
      </c>
      <c r="BF113" s="66" t="str">
        <f t="shared" si="102"/>
        <v/>
      </c>
      <c r="BG113" s="249" t="str">
        <f t="shared" si="102"/>
        <v/>
      </c>
      <c r="BH113" s="7"/>
      <c r="BI113" s="636" t="str">
        <f t="shared" si="113"/>
        <v>-</v>
      </c>
      <c r="BJ113" s="68" t="str">
        <f t="shared" si="113"/>
        <v>-</v>
      </c>
      <c r="BK113" s="68" t="str">
        <f t="shared" si="113"/>
        <v>-</v>
      </c>
      <c r="BL113" s="68" t="str">
        <f t="shared" si="113"/>
        <v>X</v>
      </c>
      <c r="BM113" s="68" t="str">
        <f t="shared" si="113"/>
        <v>X</v>
      </c>
      <c r="BN113" s="68" t="str">
        <f t="shared" si="113"/>
        <v>X</v>
      </c>
      <c r="BO113" s="637" t="str">
        <f t="shared" si="112"/>
        <v>X</v>
      </c>
      <c r="BP113" s="7"/>
      <c r="BQ113" s="68" t="str">
        <f t="shared" si="96"/>
        <v>EN 16931</v>
      </c>
      <c r="BR113" s="68" t="str">
        <f t="shared" si="96"/>
        <v>EN 16931</v>
      </c>
      <c r="BS113" s="15"/>
      <c r="BT113" s="57" t="s">
        <v>18642</v>
      </c>
    </row>
    <row r="114" spans="1:72" s="59" customFormat="1" ht="96" x14ac:dyDescent="0.2">
      <c r="A114" s="45" t="str">
        <f t="shared" si="103"/>
        <v>NO</v>
      </c>
      <c r="B114" s="45"/>
      <c r="C114" s="45"/>
      <c r="D114" s="185" t="s">
        <v>1526</v>
      </c>
      <c r="E114" s="188" t="s">
        <v>1730</v>
      </c>
      <c r="F114" s="303" t="s">
        <v>1730</v>
      </c>
      <c r="G114" s="124">
        <f t="shared" si="92"/>
        <v>4</v>
      </c>
      <c r="H114" s="124" t="s">
        <v>32</v>
      </c>
      <c r="I114" s="125" t="s">
        <v>1731</v>
      </c>
      <c r="J114" s="125" t="s">
        <v>1732</v>
      </c>
      <c r="K114" s="126" t="s">
        <v>17238</v>
      </c>
      <c r="L114" s="126" t="s">
        <v>1734</v>
      </c>
      <c r="M114" s="126" t="s">
        <v>1735</v>
      </c>
      <c r="N114" s="125"/>
      <c r="O114" s="124" t="s">
        <v>32</v>
      </c>
      <c r="P114" s="124" t="str">
        <f t="shared" si="100"/>
        <v>1..1</v>
      </c>
      <c r="Q114" s="127" t="s">
        <v>1736</v>
      </c>
      <c r="R114" s="128" t="s">
        <v>1737</v>
      </c>
      <c r="S114" s="124" t="s">
        <v>35</v>
      </c>
      <c r="T114" s="129" t="str">
        <f t="shared" si="104"/>
        <v>G</v>
      </c>
      <c r="U114" s="124" t="s">
        <v>42</v>
      </c>
      <c r="V114" s="124" t="s">
        <v>35</v>
      </c>
      <c r="W114" s="675" t="s">
        <v>35</v>
      </c>
      <c r="X114" s="38"/>
      <c r="Y114" s="646" t="str">
        <f t="shared" si="105"/>
        <v>X</v>
      </c>
      <c r="Z114" s="129" t="str">
        <f t="shared" si="106"/>
        <v>X</v>
      </c>
      <c r="AA114" s="129" t="str">
        <f t="shared" si="106"/>
        <v>X</v>
      </c>
      <c r="AB114" s="129" t="str">
        <f t="shared" si="106"/>
        <v>X</v>
      </c>
      <c r="AC114" s="129" t="str">
        <f t="shared" si="106"/>
        <v>X</v>
      </c>
      <c r="AD114" s="129" t="str">
        <f t="shared" si="106"/>
        <v>X</v>
      </c>
      <c r="AE114" s="647" t="str">
        <f t="shared" si="106"/>
        <v>X</v>
      </c>
      <c r="AF114" s="38"/>
      <c r="AG114" s="129" t="s">
        <v>39</v>
      </c>
      <c r="AH114" s="129" t="s">
        <v>39</v>
      </c>
      <c r="AI114" s="38"/>
      <c r="AJ114" s="13" t="str">
        <f t="shared" si="107"/>
        <v>/rsm:CrossIndustryInvoice/rsm:SupplyChainTradeTransaction/ram:ApplicableHeaderTradeAgreement/ram:SellerTradeParty</v>
      </c>
      <c r="AK114" s="13" t="str">
        <f t="shared" si="108"/>
        <v>/ram:PostalTradeAddress</v>
      </c>
      <c r="AL114" s="14">
        <f>COUNTIFS(R$4:R114,AJ114)</f>
        <v>1</v>
      </c>
      <c r="AN114" s="185" t="str">
        <f t="shared" si="109"/>
        <v>SCT_HTA</v>
      </c>
      <c r="AO114" s="188" t="str">
        <f t="shared" si="109"/>
        <v>BG-5</v>
      </c>
      <c r="AP114" s="303" t="str">
        <f t="shared" si="110"/>
        <v>BG-5</v>
      </c>
      <c r="AQ114" s="124">
        <f t="shared" si="114"/>
        <v>4</v>
      </c>
      <c r="AR114" s="124" t="str">
        <f t="shared" si="111"/>
        <v>1..1</v>
      </c>
      <c r="AS114" s="125" t="s">
        <v>1738</v>
      </c>
      <c r="AT114" s="125" t="s">
        <v>1739</v>
      </c>
      <c r="AU114" s="126" t="s">
        <v>1740</v>
      </c>
      <c r="AV114" s="126" t="s">
        <v>1741</v>
      </c>
      <c r="AW114" s="126" t="s">
        <v>1742</v>
      </c>
      <c r="AX114" s="125"/>
      <c r="AY114" s="124" t="str">
        <f t="shared" si="98"/>
        <v>1..1</v>
      </c>
      <c r="AZ114" s="124" t="str">
        <f t="shared" si="98"/>
        <v>1..1</v>
      </c>
      <c r="BA114" s="127" t="str">
        <f t="shared" si="99"/>
        <v>/rsm:CrossIndustryInvoice
/rsm:SupplyChainTradeTransaction
/ram:ApplicableHeaderTradeAgreement
/ram:SellerTradeParty
/ram:PostalTradeAddress</v>
      </c>
      <c r="BB114" s="128" t="str">
        <f t="shared" si="99"/>
        <v>/rsm:CrossIndustryInvoice/rsm:SupplyChainTradeTransaction/ram:ApplicableHeaderTradeAgreement/ram:SellerTradeParty/ram:PostalTradeAddress</v>
      </c>
      <c r="BC114" s="124" t="str">
        <f t="shared" si="102"/>
        <v/>
      </c>
      <c r="BD114" s="129" t="str">
        <f t="shared" si="102"/>
        <v>G</v>
      </c>
      <c r="BE114" s="124" t="str">
        <f t="shared" si="102"/>
        <v>0..1</v>
      </c>
      <c r="BF114" s="124" t="str">
        <f t="shared" si="102"/>
        <v/>
      </c>
      <c r="BG114" s="675" t="str">
        <f t="shared" si="102"/>
        <v/>
      </c>
      <c r="BH114" s="7"/>
      <c r="BI114" s="646" t="str">
        <f t="shared" si="113"/>
        <v>X</v>
      </c>
      <c r="BJ114" s="129" t="str">
        <f t="shared" si="113"/>
        <v>X</v>
      </c>
      <c r="BK114" s="129" t="str">
        <f t="shared" si="113"/>
        <v>X</v>
      </c>
      <c r="BL114" s="129" t="str">
        <f t="shared" si="113"/>
        <v>X</v>
      </c>
      <c r="BM114" s="129" t="str">
        <f t="shared" si="113"/>
        <v>X</v>
      </c>
      <c r="BN114" s="129" t="str">
        <f t="shared" si="113"/>
        <v>X</v>
      </c>
      <c r="BO114" s="647" t="str">
        <f t="shared" si="112"/>
        <v>X</v>
      </c>
      <c r="BP114" s="7"/>
      <c r="BQ114" s="129" t="str">
        <f t="shared" si="96"/>
        <v>MINIMUM</v>
      </c>
      <c r="BR114" s="129" t="str">
        <f t="shared" si="96"/>
        <v>MINIMUM</v>
      </c>
      <c r="BS114" s="15"/>
      <c r="BT114" s="57" t="s">
        <v>18642</v>
      </c>
    </row>
    <row r="115" spans="1:72" s="59" customFormat="1" ht="105" x14ac:dyDescent="0.2">
      <c r="A115" s="45" t="str">
        <f t="shared" si="103"/>
        <v>YES</v>
      </c>
      <c r="B115" s="45"/>
      <c r="C115" s="45"/>
      <c r="D115" s="185" t="s">
        <v>1526</v>
      </c>
      <c r="E115" s="186" t="s">
        <v>1743</v>
      </c>
      <c r="F115" s="301" t="s">
        <v>1743</v>
      </c>
      <c r="G115" s="66">
        <f t="shared" si="92"/>
        <v>5</v>
      </c>
      <c r="H115" s="66" t="s">
        <v>42</v>
      </c>
      <c r="I115" s="64" t="s">
        <v>1744</v>
      </c>
      <c r="J115" s="64" t="s">
        <v>1635</v>
      </c>
      <c r="K115" s="65" t="s">
        <v>1636</v>
      </c>
      <c r="L115" s="65"/>
      <c r="M115" s="65" t="s">
        <v>35</v>
      </c>
      <c r="N115" s="64" t="s">
        <v>70</v>
      </c>
      <c r="O115" s="66" t="s">
        <v>42</v>
      </c>
      <c r="P115" s="66" t="str">
        <f t="shared" si="100"/>
        <v>0..1</v>
      </c>
      <c r="Q115" s="2" t="s">
        <v>1745</v>
      </c>
      <c r="R115" s="75" t="s">
        <v>1746</v>
      </c>
      <c r="S115" s="66" t="s">
        <v>73</v>
      </c>
      <c r="T115" s="68" t="str">
        <f t="shared" si="104"/>
        <v>E</v>
      </c>
      <c r="U115" s="66" t="s">
        <v>42</v>
      </c>
      <c r="V115" s="66" t="s">
        <v>35</v>
      </c>
      <c r="W115" s="249" t="s">
        <v>35</v>
      </c>
      <c r="X115" s="38"/>
      <c r="Y115" s="636" t="str">
        <f t="shared" si="105"/>
        <v>-</v>
      </c>
      <c r="Z115" s="68" t="str">
        <f t="shared" si="106"/>
        <v>X</v>
      </c>
      <c r="AA115" s="68" t="str">
        <f t="shared" si="106"/>
        <v>X</v>
      </c>
      <c r="AB115" s="68" t="str">
        <f t="shared" si="106"/>
        <v>X</v>
      </c>
      <c r="AC115" s="68" t="str">
        <f t="shared" si="106"/>
        <v>X</v>
      </c>
      <c r="AD115" s="68" t="str">
        <f t="shared" si="106"/>
        <v>X</v>
      </c>
      <c r="AE115" s="637" t="str">
        <f t="shared" si="106"/>
        <v>X</v>
      </c>
      <c r="AF115" s="38"/>
      <c r="AG115" s="68" t="s">
        <v>185</v>
      </c>
      <c r="AH115" s="68" t="s">
        <v>185</v>
      </c>
      <c r="AI115" s="38"/>
      <c r="AJ115" s="13" t="str">
        <f t="shared" si="107"/>
        <v>/rsm:CrossIndustryInvoice/rsm:SupplyChainTradeTransaction/ram:ApplicableHeaderTradeAgreement/ram:SellerTradeParty/ram:PostalTradeAddress</v>
      </c>
      <c r="AK115" s="13" t="str">
        <f t="shared" si="108"/>
        <v>/ram:PostcodeCode</v>
      </c>
      <c r="AL115" s="14">
        <f>COUNTIFS(R$4:R115,AJ115)</f>
        <v>1</v>
      </c>
      <c r="AN115" s="185" t="str">
        <f t="shared" si="109"/>
        <v>SCT_HTA</v>
      </c>
      <c r="AO115" s="186" t="str">
        <f t="shared" si="109"/>
        <v>BT-38</v>
      </c>
      <c r="AP115" s="301" t="str">
        <f t="shared" si="110"/>
        <v>BT-38</v>
      </c>
      <c r="AQ115" s="66">
        <f t="shared" si="114"/>
        <v>5</v>
      </c>
      <c r="AR115" s="66" t="str">
        <f t="shared" si="111"/>
        <v>0..1</v>
      </c>
      <c r="AS115" s="64" t="s">
        <v>1639</v>
      </c>
      <c r="AT115" s="64" t="s">
        <v>1747</v>
      </c>
      <c r="AU115" s="65" t="s">
        <v>1748</v>
      </c>
      <c r="AV115" s="65"/>
      <c r="AW115" s="65" t="s">
        <v>35</v>
      </c>
      <c r="AX115" s="64" t="s">
        <v>78</v>
      </c>
      <c r="AY115" s="66" t="str">
        <f t="shared" si="98"/>
        <v>0..1</v>
      </c>
      <c r="AZ115" s="66" t="str">
        <f t="shared" si="98"/>
        <v>0..1</v>
      </c>
      <c r="BA115" s="2" t="str">
        <f t="shared" si="99"/>
        <v>/rsm:CrossIndustryInvoice
/rsm:SupplyChainTradeTransaction
/ram:ApplicableHeaderTradeAgreement
/ram:SellerTradeParty
/ram:PostalTradeAddress
/ram:PostcodeCode</v>
      </c>
      <c r="BB115" s="75" t="str">
        <f t="shared" si="99"/>
        <v>/rsm:CrossIndustryInvoice/rsm:SupplyChainTradeTransaction/ram:ApplicableHeaderTradeAgreement/ram:SellerTradeParty/ram:PostalTradeAddress/ram:PostcodeCode</v>
      </c>
      <c r="BC115" s="66" t="str">
        <f t="shared" si="102"/>
        <v>T</v>
      </c>
      <c r="BD115" s="68" t="str">
        <f t="shared" si="102"/>
        <v>E</v>
      </c>
      <c r="BE115" s="66" t="str">
        <f t="shared" si="102"/>
        <v>0..1</v>
      </c>
      <c r="BF115" s="66" t="str">
        <f t="shared" si="102"/>
        <v/>
      </c>
      <c r="BG115" s="249" t="str">
        <f t="shared" si="102"/>
        <v/>
      </c>
      <c r="BH115" s="7"/>
      <c r="BI115" s="636" t="str">
        <f t="shared" si="113"/>
        <v>-</v>
      </c>
      <c r="BJ115" s="68" t="str">
        <f t="shared" si="113"/>
        <v>X</v>
      </c>
      <c r="BK115" s="68" t="str">
        <f t="shared" si="113"/>
        <v>X</v>
      </c>
      <c r="BL115" s="68" t="str">
        <f t="shared" si="113"/>
        <v>X</v>
      </c>
      <c r="BM115" s="68" t="str">
        <f t="shared" si="113"/>
        <v>X</v>
      </c>
      <c r="BN115" s="68" t="str">
        <f t="shared" si="113"/>
        <v>X</v>
      </c>
      <c r="BO115" s="637" t="str">
        <f t="shared" si="112"/>
        <v>X</v>
      </c>
      <c r="BP115" s="7"/>
      <c r="BQ115" s="68" t="str">
        <f t="shared" si="96"/>
        <v>BASIC WL</v>
      </c>
      <c r="BR115" s="68" t="str">
        <f t="shared" si="96"/>
        <v>BASIC WL</v>
      </c>
      <c r="BS115" s="15"/>
      <c r="BT115" s="57" t="s">
        <v>18642</v>
      </c>
    </row>
    <row r="116" spans="1:72" s="59" customFormat="1" ht="105" x14ac:dyDescent="0.2">
      <c r="A116" s="45" t="str">
        <f t="shared" si="103"/>
        <v>YES</v>
      </c>
      <c r="B116" s="45"/>
      <c r="C116" s="45"/>
      <c r="D116" s="185" t="s">
        <v>1526</v>
      </c>
      <c r="E116" s="186" t="s">
        <v>1749</v>
      </c>
      <c r="F116" s="301" t="s">
        <v>1749</v>
      </c>
      <c r="G116" s="66">
        <f t="shared" ref="G116:G160" si="115">LEN(R116)-LEN(SUBSTITUTE(R116,"/",""))-1</f>
        <v>5</v>
      </c>
      <c r="H116" s="66" t="s">
        <v>42</v>
      </c>
      <c r="I116" s="64" t="s">
        <v>1750</v>
      </c>
      <c r="J116" s="64" t="s">
        <v>1641</v>
      </c>
      <c r="K116" s="65" t="s">
        <v>1642</v>
      </c>
      <c r="L116" s="65"/>
      <c r="M116" s="65" t="s">
        <v>35</v>
      </c>
      <c r="N116" s="64" t="s">
        <v>70</v>
      </c>
      <c r="O116" s="66" t="s">
        <v>42</v>
      </c>
      <c r="P116" s="66" t="str">
        <f t="shared" si="100"/>
        <v>0..1</v>
      </c>
      <c r="Q116" s="2" t="s">
        <v>1751</v>
      </c>
      <c r="R116" s="75" t="s">
        <v>1752</v>
      </c>
      <c r="S116" s="66" t="s">
        <v>73</v>
      </c>
      <c r="T116" s="68" t="str">
        <f t="shared" si="104"/>
        <v>E</v>
      </c>
      <c r="U116" s="66" t="s">
        <v>42</v>
      </c>
      <c r="V116" s="66" t="s">
        <v>35</v>
      </c>
      <c r="W116" s="249" t="s">
        <v>35</v>
      </c>
      <c r="X116" s="38"/>
      <c r="Y116" s="636" t="str">
        <f t="shared" si="105"/>
        <v>-</v>
      </c>
      <c r="Z116" s="68" t="str">
        <f t="shared" si="106"/>
        <v>X</v>
      </c>
      <c r="AA116" s="68" t="str">
        <f t="shared" si="106"/>
        <v>X</v>
      </c>
      <c r="AB116" s="68" t="str">
        <f t="shared" si="106"/>
        <v>X</v>
      </c>
      <c r="AC116" s="68" t="str">
        <f t="shared" si="106"/>
        <v>X</v>
      </c>
      <c r="AD116" s="68" t="str">
        <f t="shared" si="106"/>
        <v>X</v>
      </c>
      <c r="AE116" s="637" t="str">
        <f t="shared" si="106"/>
        <v>X</v>
      </c>
      <c r="AF116" s="38"/>
      <c r="AG116" s="68" t="s">
        <v>185</v>
      </c>
      <c r="AH116" s="68" t="s">
        <v>185</v>
      </c>
      <c r="AI116" s="38"/>
      <c r="AJ116" s="13" t="str">
        <f t="shared" si="107"/>
        <v>/rsm:CrossIndustryInvoice/rsm:SupplyChainTradeTransaction/ram:ApplicableHeaderTradeAgreement/ram:SellerTradeParty/ram:PostalTradeAddress</v>
      </c>
      <c r="AK116" s="13" t="str">
        <f t="shared" si="108"/>
        <v>/ram:LineOne</v>
      </c>
      <c r="AL116" s="14">
        <f>COUNTIFS(R$4:R116,AJ116)</f>
        <v>1</v>
      </c>
      <c r="AN116" s="185" t="str">
        <f t="shared" si="109"/>
        <v>SCT_HTA</v>
      </c>
      <c r="AO116" s="186" t="str">
        <f t="shared" si="109"/>
        <v>BT-35</v>
      </c>
      <c r="AP116" s="301" t="str">
        <f t="shared" si="110"/>
        <v>BT-35</v>
      </c>
      <c r="AQ116" s="66">
        <f t="shared" si="114"/>
        <v>5</v>
      </c>
      <c r="AR116" s="66" t="str">
        <f t="shared" si="111"/>
        <v>0..1</v>
      </c>
      <c r="AS116" s="64" t="s">
        <v>1753</v>
      </c>
      <c r="AT116" s="64" t="s">
        <v>1754</v>
      </c>
      <c r="AU116" s="65" t="s">
        <v>1755</v>
      </c>
      <c r="AV116" s="65"/>
      <c r="AW116" s="65" t="s">
        <v>35</v>
      </c>
      <c r="AX116" s="64" t="s">
        <v>78</v>
      </c>
      <c r="AY116" s="66" t="str">
        <f t="shared" si="98"/>
        <v>0..1</v>
      </c>
      <c r="AZ116" s="66" t="str">
        <f t="shared" si="98"/>
        <v>0..1</v>
      </c>
      <c r="BA116" s="2" t="str">
        <f t="shared" si="99"/>
        <v>/rsm:CrossIndustryInvoice
/rsm:SupplyChainTradeTransaction
/ram:ApplicableHeaderTradeAgreement
/ram:SellerTradeParty
/ram:PostalTradeAddress
/ram:LineOne</v>
      </c>
      <c r="BB116" s="75" t="str">
        <f t="shared" si="99"/>
        <v>/rsm:CrossIndustryInvoice/rsm:SupplyChainTradeTransaction/ram:ApplicableHeaderTradeAgreement/ram:SellerTradeParty/ram:PostalTradeAddress/ram:LineOne</v>
      </c>
      <c r="BC116" s="66" t="str">
        <f t="shared" si="102"/>
        <v>T</v>
      </c>
      <c r="BD116" s="68" t="str">
        <f t="shared" si="102"/>
        <v>E</v>
      </c>
      <c r="BE116" s="66" t="str">
        <f t="shared" si="102"/>
        <v>0..1</v>
      </c>
      <c r="BF116" s="66" t="str">
        <f t="shared" si="102"/>
        <v/>
      </c>
      <c r="BG116" s="249" t="str">
        <f t="shared" si="102"/>
        <v/>
      </c>
      <c r="BH116" s="7"/>
      <c r="BI116" s="636" t="str">
        <f t="shared" si="113"/>
        <v>-</v>
      </c>
      <c r="BJ116" s="68" t="str">
        <f t="shared" si="113"/>
        <v>X</v>
      </c>
      <c r="BK116" s="68" t="str">
        <f t="shared" si="113"/>
        <v>X</v>
      </c>
      <c r="BL116" s="68" t="str">
        <f t="shared" si="113"/>
        <v>X</v>
      </c>
      <c r="BM116" s="68" t="str">
        <f t="shared" si="113"/>
        <v>X</v>
      </c>
      <c r="BN116" s="68" t="str">
        <f t="shared" si="113"/>
        <v>X</v>
      </c>
      <c r="BO116" s="637" t="str">
        <f t="shared" si="112"/>
        <v>X</v>
      </c>
      <c r="BP116" s="7"/>
      <c r="BQ116" s="68" t="str">
        <f t="shared" si="96"/>
        <v>BASIC WL</v>
      </c>
      <c r="BR116" s="68" t="str">
        <f t="shared" si="96"/>
        <v>BASIC WL</v>
      </c>
      <c r="BS116" s="15"/>
      <c r="BT116" s="57" t="s">
        <v>18642</v>
      </c>
    </row>
    <row r="117" spans="1:72" s="59" customFormat="1" ht="105" x14ac:dyDescent="0.2">
      <c r="A117" s="45" t="str">
        <f t="shared" si="103"/>
        <v>YES</v>
      </c>
      <c r="B117" s="45"/>
      <c r="C117" s="45"/>
      <c r="D117" s="185" t="s">
        <v>1526</v>
      </c>
      <c r="E117" s="186" t="s">
        <v>1756</v>
      </c>
      <c r="F117" s="301" t="s">
        <v>1756</v>
      </c>
      <c r="G117" s="66">
        <f t="shared" si="115"/>
        <v>5</v>
      </c>
      <c r="H117" s="66" t="s">
        <v>42</v>
      </c>
      <c r="I117" s="64" t="s">
        <v>1757</v>
      </c>
      <c r="J117" s="64" t="s">
        <v>1647</v>
      </c>
      <c r="K117" s="65"/>
      <c r="L117" s="65"/>
      <c r="M117" s="65" t="s">
        <v>35</v>
      </c>
      <c r="N117" s="64" t="s">
        <v>70</v>
      </c>
      <c r="O117" s="66" t="s">
        <v>42</v>
      </c>
      <c r="P117" s="66" t="str">
        <f t="shared" si="100"/>
        <v>0..1</v>
      </c>
      <c r="Q117" s="2" t="s">
        <v>1758</v>
      </c>
      <c r="R117" s="75" t="s">
        <v>1759</v>
      </c>
      <c r="S117" s="66" t="s">
        <v>73</v>
      </c>
      <c r="T117" s="68" t="str">
        <f t="shared" si="104"/>
        <v>E</v>
      </c>
      <c r="U117" s="66" t="s">
        <v>42</v>
      </c>
      <c r="V117" s="66" t="s">
        <v>35</v>
      </c>
      <c r="W117" s="249" t="s">
        <v>35</v>
      </c>
      <c r="X117" s="38"/>
      <c r="Y117" s="636" t="str">
        <f t="shared" si="105"/>
        <v>-</v>
      </c>
      <c r="Z117" s="68" t="str">
        <f t="shared" si="106"/>
        <v>X</v>
      </c>
      <c r="AA117" s="68" t="str">
        <f t="shared" si="106"/>
        <v>X</v>
      </c>
      <c r="AB117" s="68" t="str">
        <f t="shared" si="106"/>
        <v>X</v>
      </c>
      <c r="AC117" s="68" t="str">
        <f t="shared" si="106"/>
        <v>X</v>
      </c>
      <c r="AD117" s="68" t="str">
        <f t="shared" si="106"/>
        <v>X</v>
      </c>
      <c r="AE117" s="637" t="str">
        <f t="shared" si="106"/>
        <v>X</v>
      </c>
      <c r="AF117" s="38"/>
      <c r="AG117" s="68" t="s">
        <v>185</v>
      </c>
      <c r="AH117" s="68" t="s">
        <v>185</v>
      </c>
      <c r="AI117" s="38"/>
      <c r="AJ117" s="13" t="str">
        <f t="shared" si="107"/>
        <v>/rsm:CrossIndustryInvoice/rsm:SupplyChainTradeTransaction/ram:ApplicableHeaderTradeAgreement/ram:SellerTradeParty/ram:PostalTradeAddress</v>
      </c>
      <c r="AK117" s="13" t="str">
        <f t="shared" si="108"/>
        <v>/ram:LineTwo</v>
      </c>
      <c r="AL117" s="14">
        <f>COUNTIFS(R$4:R117,AJ117)</f>
        <v>1</v>
      </c>
      <c r="AN117" s="185" t="str">
        <f t="shared" si="109"/>
        <v>SCT_HTA</v>
      </c>
      <c r="AO117" s="186" t="str">
        <f t="shared" si="109"/>
        <v>BT-36</v>
      </c>
      <c r="AP117" s="301" t="str">
        <f t="shared" si="110"/>
        <v>BT-36</v>
      </c>
      <c r="AQ117" s="66">
        <f t="shared" si="114"/>
        <v>5</v>
      </c>
      <c r="AR117" s="66" t="str">
        <f t="shared" si="111"/>
        <v>0..1</v>
      </c>
      <c r="AS117" s="64" t="s">
        <v>1760</v>
      </c>
      <c r="AT117" s="64" t="s">
        <v>1761</v>
      </c>
      <c r="AU117" s="65" t="s">
        <v>35</v>
      </c>
      <c r="AV117" s="65"/>
      <c r="AW117" s="65" t="s">
        <v>35</v>
      </c>
      <c r="AX117" s="64" t="s">
        <v>78</v>
      </c>
      <c r="AY117" s="66" t="str">
        <f t="shared" si="98"/>
        <v>0..1</v>
      </c>
      <c r="AZ117" s="66" t="str">
        <f t="shared" si="98"/>
        <v>0..1</v>
      </c>
      <c r="BA117" s="2" t="str">
        <f t="shared" si="99"/>
        <v>/rsm:CrossIndustryInvoice
/rsm:SupplyChainTradeTransaction
/ram:ApplicableHeaderTradeAgreement
/ram:SellerTradeParty
/ram:PostalTradeAddress
/ram:LineTwo</v>
      </c>
      <c r="BB117" s="75" t="str">
        <f t="shared" si="99"/>
        <v>/rsm:CrossIndustryInvoice/rsm:SupplyChainTradeTransaction/ram:ApplicableHeaderTradeAgreement/ram:SellerTradeParty/ram:PostalTradeAddress/ram:LineTwo</v>
      </c>
      <c r="BC117" s="66" t="str">
        <f t="shared" si="102"/>
        <v>T</v>
      </c>
      <c r="BD117" s="68" t="str">
        <f t="shared" si="102"/>
        <v>E</v>
      </c>
      <c r="BE117" s="66" t="str">
        <f t="shared" si="102"/>
        <v>0..1</v>
      </c>
      <c r="BF117" s="66" t="str">
        <f t="shared" si="102"/>
        <v/>
      </c>
      <c r="BG117" s="249" t="str">
        <f t="shared" si="102"/>
        <v/>
      </c>
      <c r="BH117" s="7"/>
      <c r="BI117" s="636" t="str">
        <f t="shared" si="113"/>
        <v>-</v>
      </c>
      <c r="BJ117" s="68" t="str">
        <f t="shared" si="113"/>
        <v>X</v>
      </c>
      <c r="BK117" s="68" t="str">
        <f t="shared" si="113"/>
        <v>X</v>
      </c>
      <c r="BL117" s="68" t="str">
        <f t="shared" si="113"/>
        <v>X</v>
      </c>
      <c r="BM117" s="68" t="str">
        <f t="shared" si="113"/>
        <v>X</v>
      </c>
      <c r="BN117" s="68" t="str">
        <f t="shared" si="113"/>
        <v>X</v>
      </c>
      <c r="BO117" s="637" t="str">
        <f t="shared" si="112"/>
        <v>X</v>
      </c>
      <c r="BP117" s="7"/>
      <c r="BQ117" s="68" t="str">
        <f t="shared" si="96"/>
        <v>BASIC WL</v>
      </c>
      <c r="BR117" s="68" t="str">
        <f t="shared" si="96"/>
        <v>BASIC WL</v>
      </c>
      <c r="BS117" s="15"/>
      <c r="BT117" s="57" t="s">
        <v>18642</v>
      </c>
    </row>
    <row r="118" spans="1:72" s="59" customFormat="1" ht="105" x14ac:dyDescent="0.2">
      <c r="A118" s="45" t="str">
        <f t="shared" si="103"/>
        <v>YES</v>
      </c>
      <c r="B118" s="45"/>
      <c r="C118" s="45"/>
      <c r="D118" s="185" t="s">
        <v>1526</v>
      </c>
      <c r="E118" s="186" t="s">
        <v>1762</v>
      </c>
      <c r="F118" s="301" t="s">
        <v>1762</v>
      </c>
      <c r="G118" s="66">
        <f t="shared" si="115"/>
        <v>5</v>
      </c>
      <c r="H118" s="66" t="s">
        <v>42</v>
      </c>
      <c r="I118" s="64" t="s">
        <v>1763</v>
      </c>
      <c r="J118" s="64" t="s">
        <v>1647</v>
      </c>
      <c r="K118" s="65"/>
      <c r="L118" s="65"/>
      <c r="M118" s="65" t="s">
        <v>35</v>
      </c>
      <c r="N118" s="64" t="s">
        <v>70</v>
      </c>
      <c r="O118" s="66" t="s">
        <v>42</v>
      </c>
      <c r="P118" s="66" t="str">
        <f t="shared" si="100"/>
        <v>0..1</v>
      </c>
      <c r="Q118" s="2" t="s">
        <v>1764</v>
      </c>
      <c r="R118" s="75" t="s">
        <v>1765</v>
      </c>
      <c r="S118" s="66" t="s">
        <v>73</v>
      </c>
      <c r="T118" s="68" t="str">
        <f t="shared" si="104"/>
        <v>E</v>
      </c>
      <c r="U118" s="66" t="s">
        <v>42</v>
      </c>
      <c r="V118" s="66" t="s">
        <v>35</v>
      </c>
      <c r="W118" s="249" t="s">
        <v>35</v>
      </c>
      <c r="X118" s="38"/>
      <c r="Y118" s="636" t="str">
        <f t="shared" si="105"/>
        <v>-</v>
      </c>
      <c r="Z118" s="68" t="str">
        <f t="shared" si="106"/>
        <v>X</v>
      </c>
      <c r="AA118" s="68" t="str">
        <f t="shared" si="106"/>
        <v>X</v>
      </c>
      <c r="AB118" s="68" t="str">
        <f t="shared" si="106"/>
        <v>X</v>
      </c>
      <c r="AC118" s="68" t="str">
        <f t="shared" si="106"/>
        <v>X</v>
      </c>
      <c r="AD118" s="68" t="str">
        <f t="shared" si="106"/>
        <v>X</v>
      </c>
      <c r="AE118" s="637" t="str">
        <f t="shared" si="106"/>
        <v>X</v>
      </c>
      <c r="AF118" s="38"/>
      <c r="AG118" s="68" t="s">
        <v>185</v>
      </c>
      <c r="AH118" s="68" t="s">
        <v>185</v>
      </c>
      <c r="AI118" s="38"/>
      <c r="AJ118" s="13" t="str">
        <f t="shared" si="107"/>
        <v>/rsm:CrossIndustryInvoice/rsm:SupplyChainTradeTransaction/ram:ApplicableHeaderTradeAgreement/ram:SellerTradeParty/ram:PostalTradeAddress</v>
      </c>
      <c r="AK118" s="13" t="str">
        <f t="shared" si="108"/>
        <v>/ram:LineThree</v>
      </c>
      <c r="AL118" s="14">
        <f>COUNTIFS(R$4:R118,AJ118)</f>
        <v>1</v>
      </c>
      <c r="AN118" s="185" t="str">
        <f t="shared" si="109"/>
        <v>SCT_HTA</v>
      </c>
      <c r="AO118" s="186" t="str">
        <f t="shared" si="109"/>
        <v>BT-162</v>
      </c>
      <c r="AP118" s="301" t="str">
        <f t="shared" si="110"/>
        <v>BT-162</v>
      </c>
      <c r="AQ118" s="66">
        <f t="shared" si="114"/>
        <v>5</v>
      </c>
      <c r="AR118" s="66" t="str">
        <f t="shared" si="111"/>
        <v>0..1</v>
      </c>
      <c r="AS118" s="64" t="s">
        <v>1766</v>
      </c>
      <c r="AT118" s="64" t="s">
        <v>1761</v>
      </c>
      <c r="AU118" s="65" t="s">
        <v>35</v>
      </c>
      <c r="AV118" s="65"/>
      <c r="AW118" s="65" t="s">
        <v>35</v>
      </c>
      <c r="AX118" s="64" t="s">
        <v>78</v>
      </c>
      <c r="AY118" s="66" t="str">
        <f t="shared" si="98"/>
        <v>0..1</v>
      </c>
      <c r="AZ118" s="66" t="str">
        <f t="shared" si="98"/>
        <v>0..1</v>
      </c>
      <c r="BA118" s="2" t="str">
        <f t="shared" si="99"/>
        <v>/rsm:CrossIndustryInvoice
/rsm:SupplyChainTradeTransaction
/ram:ApplicableHeaderTradeAgreement
/ram:SellerTradeParty
/ram:PostalTradeAddress
/ram:LineThree</v>
      </c>
      <c r="BB118" s="75" t="str">
        <f t="shared" si="99"/>
        <v>/rsm:CrossIndustryInvoice/rsm:SupplyChainTradeTransaction/ram:ApplicableHeaderTradeAgreement/ram:SellerTradeParty/ram:PostalTradeAddress/ram:LineThree</v>
      </c>
      <c r="BC118" s="66" t="str">
        <f t="shared" si="102"/>
        <v>T</v>
      </c>
      <c r="BD118" s="68" t="str">
        <f t="shared" si="102"/>
        <v>E</v>
      </c>
      <c r="BE118" s="66" t="str">
        <f t="shared" si="102"/>
        <v>0..1</v>
      </c>
      <c r="BF118" s="66" t="str">
        <f t="shared" si="102"/>
        <v/>
      </c>
      <c r="BG118" s="249" t="str">
        <f t="shared" si="102"/>
        <v/>
      </c>
      <c r="BH118" s="7"/>
      <c r="BI118" s="636" t="str">
        <f t="shared" si="113"/>
        <v>-</v>
      </c>
      <c r="BJ118" s="68" t="str">
        <f t="shared" si="113"/>
        <v>X</v>
      </c>
      <c r="BK118" s="68" t="str">
        <f t="shared" si="113"/>
        <v>X</v>
      </c>
      <c r="BL118" s="68" t="str">
        <f t="shared" si="113"/>
        <v>X</v>
      </c>
      <c r="BM118" s="68" t="str">
        <f t="shared" si="113"/>
        <v>X</v>
      </c>
      <c r="BN118" s="68" t="str">
        <f t="shared" si="113"/>
        <v>X</v>
      </c>
      <c r="BO118" s="637" t="str">
        <f t="shared" si="112"/>
        <v>X</v>
      </c>
      <c r="BP118" s="7"/>
      <c r="BQ118" s="68" t="str">
        <f t="shared" si="96"/>
        <v>BASIC WL</v>
      </c>
      <c r="BR118" s="68" t="str">
        <f t="shared" si="96"/>
        <v>BASIC WL</v>
      </c>
      <c r="BS118" s="15"/>
      <c r="BT118" s="57" t="s">
        <v>18642</v>
      </c>
    </row>
    <row r="119" spans="1:72" s="59" customFormat="1" ht="105" x14ac:dyDescent="0.2">
      <c r="A119" s="45" t="str">
        <f t="shared" si="103"/>
        <v>YES</v>
      </c>
      <c r="B119" s="45"/>
      <c r="C119" s="45"/>
      <c r="D119" s="185" t="s">
        <v>1526</v>
      </c>
      <c r="E119" s="186" t="s">
        <v>1767</v>
      </c>
      <c r="F119" s="301" t="s">
        <v>1767</v>
      </c>
      <c r="G119" s="66">
        <f t="shared" si="115"/>
        <v>5</v>
      </c>
      <c r="H119" s="66" t="s">
        <v>42</v>
      </c>
      <c r="I119" s="64" t="s">
        <v>1768</v>
      </c>
      <c r="J119" s="64" t="s">
        <v>1656</v>
      </c>
      <c r="K119" s="65"/>
      <c r="L119" s="65"/>
      <c r="M119" s="65" t="s">
        <v>35</v>
      </c>
      <c r="N119" s="64" t="s">
        <v>70</v>
      </c>
      <c r="O119" s="66" t="s">
        <v>42</v>
      </c>
      <c r="P119" s="66" t="str">
        <f t="shared" si="100"/>
        <v>0..1</v>
      </c>
      <c r="Q119" s="2" t="s">
        <v>1769</v>
      </c>
      <c r="R119" s="75" t="s">
        <v>1770</v>
      </c>
      <c r="S119" s="66" t="s">
        <v>73</v>
      </c>
      <c r="T119" s="68" t="str">
        <f t="shared" si="104"/>
        <v>E</v>
      </c>
      <c r="U119" s="66" t="s">
        <v>42</v>
      </c>
      <c r="V119" s="66" t="s">
        <v>35</v>
      </c>
      <c r="W119" s="249" t="s">
        <v>35</v>
      </c>
      <c r="X119" s="38"/>
      <c r="Y119" s="636" t="str">
        <f t="shared" si="105"/>
        <v>-</v>
      </c>
      <c r="Z119" s="68" t="str">
        <f t="shared" ref="Z119:AE134" si="116">IF(Y119="X","X",IF($AH119=Z$4,"X","-"))</f>
        <v>X</v>
      </c>
      <c r="AA119" s="68" t="str">
        <f t="shared" si="116"/>
        <v>X</v>
      </c>
      <c r="AB119" s="68" t="str">
        <f t="shared" si="116"/>
        <v>X</v>
      </c>
      <c r="AC119" s="68" t="str">
        <f t="shared" si="116"/>
        <v>X</v>
      </c>
      <c r="AD119" s="68" t="str">
        <f t="shared" si="116"/>
        <v>X</v>
      </c>
      <c r="AE119" s="637" t="str">
        <f t="shared" si="116"/>
        <v>X</v>
      </c>
      <c r="AF119" s="38"/>
      <c r="AG119" s="68" t="s">
        <v>185</v>
      </c>
      <c r="AH119" s="68" t="s">
        <v>185</v>
      </c>
      <c r="AI119" s="38"/>
      <c r="AJ119" s="13" t="str">
        <f t="shared" si="107"/>
        <v>/rsm:CrossIndustryInvoice/rsm:SupplyChainTradeTransaction/ram:ApplicableHeaderTradeAgreement/ram:SellerTradeParty/ram:PostalTradeAddress</v>
      </c>
      <c r="AK119" s="13" t="str">
        <f t="shared" si="108"/>
        <v>/ram:CityName</v>
      </c>
      <c r="AL119" s="14">
        <f>COUNTIFS(R$4:R119,AJ119)</f>
        <v>1</v>
      </c>
      <c r="AN119" s="185" t="str">
        <f t="shared" si="109"/>
        <v>SCT_HTA</v>
      </c>
      <c r="AO119" s="186" t="str">
        <f t="shared" si="109"/>
        <v>BT-37</v>
      </c>
      <c r="AP119" s="301" t="str">
        <f t="shared" si="110"/>
        <v>BT-37</v>
      </c>
      <c r="AQ119" s="66">
        <f t="shared" si="114"/>
        <v>5</v>
      </c>
      <c r="AR119" s="66" t="str">
        <f t="shared" si="111"/>
        <v>0..1</v>
      </c>
      <c r="AS119" s="64" t="s">
        <v>1659</v>
      </c>
      <c r="AT119" s="64" t="s">
        <v>1771</v>
      </c>
      <c r="AU119" s="65" t="s">
        <v>35</v>
      </c>
      <c r="AV119" s="65"/>
      <c r="AW119" s="65" t="s">
        <v>35</v>
      </c>
      <c r="AX119" s="64" t="s">
        <v>78</v>
      </c>
      <c r="AY119" s="66" t="str">
        <f t="shared" si="98"/>
        <v>0..1</v>
      </c>
      <c r="AZ119" s="66" t="str">
        <f t="shared" si="98"/>
        <v>0..1</v>
      </c>
      <c r="BA119" s="2" t="str">
        <f t="shared" si="99"/>
        <v>/rsm:CrossIndustryInvoice
/rsm:SupplyChainTradeTransaction
/ram:ApplicableHeaderTradeAgreement
/ram:SellerTradeParty
/ram:PostalTradeAddress
/ram:CityName</v>
      </c>
      <c r="BB119" s="75" t="str">
        <f t="shared" si="99"/>
        <v>/rsm:CrossIndustryInvoice/rsm:SupplyChainTradeTransaction/ram:ApplicableHeaderTradeAgreement/ram:SellerTradeParty/ram:PostalTradeAddress/ram:CityName</v>
      </c>
      <c r="BC119" s="66" t="str">
        <f t="shared" si="102"/>
        <v>T</v>
      </c>
      <c r="BD119" s="68" t="str">
        <f t="shared" si="102"/>
        <v>E</v>
      </c>
      <c r="BE119" s="66" t="str">
        <f t="shared" si="102"/>
        <v>0..1</v>
      </c>
      <c r="BF119" s="66" t="str">
        <f t="shared" si="102"/>
        <v/>
      </c>
      <c r="BG119" s="249" t="str">
        <f t="shared" si="102"/>
        <v/>
      </c>
      <c r="BH119" s="7"/>
      <c r="BI119" s="636" t="str">
        <f t="shared" si="113"/>
        <v>-</v>
      </c>
      <c r="BJ119" s="68" t="str">
        <f t="shared" si="113"/>
        <v>X</v>
      </c>
      <c r="BK119" s="68" t="str">
        <f t="shared" si="113"/>
        <v>X</v>
      </c>
      <c r="BL119" s="68" t="str">
        <f t="shared" si="113"/>
        <v>X</v>
      </c>
      <c r="BM119" s="68" t="str">
        <f t="shared" si="113"/>
        <v>X</v>
      </c>
      <c r="BN119" s="68" t="str">
        <f t="shared" si="113"/>
        <v>X</v>
      </c>
      <c r="BO119" s="637" t="str">
        <f t="shared" si="112"/>
        <v>X</v>
      </c>
      <c r="BP119" s="7"/>
      <c r="BQ119" s="68" t="str">
        <f t="shared" ref="BQ119:BR160" si="117">AG119</f>
        <v>BASIC WL</v>
      </c>
      <c r="BR119" s="68" t="str">
        <f t="shared" si="117"/>
        <v>BASIC WL</v>
      </c>
      <c r="BS119" s="15"/>
      <c r="BT119" s="57" t="s">
        <v>18642</v>
      </c>
    </row>
    <row r="120" spans="1:72" s="59" customFormat="1" ht="105" x14ac:dyDescent="0.2">
      <c r="A120" s="45" t="str">
        <f t="shared" si="103"/>
        <v>YES</v>
      </c>
      <c r="B120" s="45"/>
      <c r="C120" s="45"/>
      <c r="D120" s="185" t="s">
        <v>1526</v>
      </c>
      <c r="E120" s="186" t="s">
        <v>1772</v>
      </c>
      <c r="F120" s="301" t="s">
        <v>1772</v>
      </c>
      <c r="G120" s="66">
        <f t="shared" si="115"/>
        <v>5</v>
      </c>
      <c r="H120" s="66" t="s">
        <v>32</v>
      </c>
      <c r="I120" s="64" t="s">
        <v>1773</v>
      </c>
      <c r="J120" s="64" t="s">
        <v>1661</v>
      </c>
      <c r="K120" s="65" t="s">
        <v>17239</v>
      </c>
      <c r="L120" s="65"/>
      <c r="M120" s="65" t="s">
        <v>1774</v>
      </c>
      <c r="N120" s="64" t="s">
        <v>128</v>
      </c>
      <c r="O120" s="66" t="s">
        <v>32</v>
      </c>
      <c r="P120" s="66" t="str">
        <f t="shared" si="100"/>
        <v>1..1</v>
      </c>
      <c r="Q120" s="2" t="s">
        <v>1775</v>
      </c>
      <c r="R120" s="75" t="s">
        <v>1776</v>
      </c>
      <c r="S120" s="66" t="s">
        <v>131</v>
      </c>
      <c r="T120" s="68" t="str">
        <f t="shared" si="104"/>
        <v>E</v>
      </c>
      <c r="U120" s="66" t="s">
        <v>42</v>
      </c>
      <c r="V120" s="66" t="s">
        <v>35</v>
      </c>
      <c r="W120" s="249" t="s">
        <v>35</v>
      </c>
      <c r="X120" s="38"/>
      <c r="Y120" s="636" t="str">
        <f t="shared" si="105"/>
        <v>X</v>
      </c>
      <c r="Z120" s="68" t="str">
        <f t="shared" si="116"/>
        <v>X</v>
      </c>
      <c r="AA120" s="68" t="str">
        <f t="shared" si="116"/>
        <v>X</v>
      </c>
      <c r="AB120" s="68" t="str">
        <f t="shared" si="116"/>
        <v>X</v>
      </c>
      <c r="AC120" s="68" t="str">
        <f t="shared" si="116"/>
        <v>X</v>
      </c>
      <c r="AD120" s="68" t="str">
        <f t="shared" si="116"/>
        <v>X</v>
      </c>
      <c r="AE120" s="637" t="str">
        <f t="shared" si="116"/>
        <v>X</v>
      </c>
      <c r="AF120" s="38"/>
      <c r="AG120" s="68" t="s">
        <v>39</v>
      </c>
      <c r="AH120" s="68" t="s">
        <v>39</v>
      </c>
      <c r="AI120" s="38"/>
      <c r="AJ120" s="13" t="str">
        <f t="shared" si="107"/>
        <v>/rsm:CrossIndustryInvoice/rsm:SupplyChainTradeTransaction/ram:ApplicableHeaderTradeAgreement/ram:SellerTradeParty/ram:PostalTradeAddress</v>
      </c>
      <c r="AK120" s="13" t="str">
        <f t="shared" si="108"/>
        <v>/ram:CountryID</v>
      </c>
      <c r="AL120" s="14">
        <f>COUNTIFS(R$4:R120,AJ120)</f>
        <v>1</v>
      </c>
      <c r="AN120" s="185" t="str">
        <f t="shared" si="109"/>
        <v>SCT_HTA</v>
      </c>
      <c r="AO120" s="186" t="str">
        <f t="shared" si="109"/>
        <v>BT-40</v>
      </c>
      <c r="AP120" s="301" t="str">
        <f t="shared" si="110"/>
        <v>BT-40</v>
      </c>
      <c r="AQ120" s="66">
        <f t="shared" si="114"/>
        <v>5</v>
      </c>
      <c r="AR120" s="66" t="str">
        <f t="shared" si="111"/>
        <v>1..1</v>
      </c>
      <c r="AS120" s="64" t="s">
        <v>1665</v>
      </c>
      <c r="AT120" s="64" t="s">
        <v>1777</v>
      </c>
      <c r="AU120" s="65" t="s">
        <v>485</v>
      </c>
      <c r="AV120" s="65"/>
      <c r="AW120" s="65" t="s">
        <v>1778</v>
      </c>
      <c r="AX120" s="64" t="s">
        <v>128</v>
      </c>
      <c r="AY120" s="66" t="str">
        <f t="shared" si="98"/>
        <v>1..1</v>
      </c>
      <c r="AZ120" s="66" t="str">
        <f t="shared" si="98"/>
        <v>1..1</v>
      </c>
      <c r="BA120" s="2" t="str">
        <f t="shared" si="99"/>
        <v>/rsm:CrossIndustryInvoice
/rsm:SupplyChainTradeTransaction
/ram:ApplicableHeaderTradeAgreement
/ram:SellerTradeParty
/ram:PostalTradeAddress
/ram:CountryID</v>
      </c>
      <c r="BB120" s="75" t="str">
        <f t="shared" si="99"/>
        <v>/rsm:CrossIndustryInvoice/rsm:SupplyChainTradeTransaction/ram:ApplicableHeaderTradeAgreement/ram:SellerTradeParty/ram:PostalTradeAddress/ram:CountryID</v>
      </c>
      <c r="BC120" s="66" t="str">
        <f t="shared" si="102"/>
        <v>C</v>
      </c>
      <c r="BD120" s="68" t="str">
        <f t="shared" si="102"/>
        <v>E</v>
      </c>
      <c r="BE120" s="66" t="str">
        <f t="shared" si="102"/>
        <v>0..1</v>
      </c>
      <c r="BF120" s="66" t="str">
        <f t="shared" si="102"/>
        <v/>
      </c>
      <c r="BG120" s="249" t="str">
        <f t="shared" si="102"/>
        <v/>
      </c>
      <c r="BH120" s="7"/>
      <c r="BI120" s="636" t="str">
        <f t="shared" si="113"/>
        <v>X</v>
      </c>
      <c r="BJ120" s="68" t="str">
        <f t="shared" si="113"/>
        <v>X</v>
      </c>
      <c r="BK120" s="68" t="str">
        <f t="shared" si="113"/>
        <v>X</v>
      </c>
      <c r="BL120" s="68" t="str">
        <f t="shared" si="113"/>
        <v>X</v>
      </c>
      <c r="BM120" s="68" t="str">
        <f t="shared" si="113"/>
        <v>X</v>
      </c>
      <c r="BN120" s="68" t="str">
        <f t="shared" si="113"/>
        <v>X</v>
      </c>
      <c r="BO120" s="637" t="str">
        <f t="shared" si="112"/>
        <v>X</v>
      </c>
      <c r="BP120" s="7"/>
      <c r="BQ120" s="68" t="str">
        <f t="shared" si="117"/>
        <v>MINIMUM</v>
      </c>
      <c r="BR120" s="68" t="str">
        <f t="shared" si="117"/>
        <v>MINIMUM</v>
      </c>
      <c r="BS120" s="15"/>
      <c r="BT120" s="57" t="s">
        <v>18642</v>
      </c>
    </row>
    <row r="121" spans="1:72" s="59" customFormat="1" ht="105" x14ac:dyDescent="0.2">
      <c r="A121" s="45" t="str">
        <f t="shared" si="103"/>
        <v>YES</v>
      </c>
      <c r="B121" s="45"/>
      <c r="C121" s="45"/>
      <c r="D121" s="185" t="s">
        <v>1526</v>
      </c>
      <c r="E121" s="186" t="s">
        <v>1779</v>
      </c>
      <c r="F121" s="301" t="s">
        <v>1779</v>
      </c>
      <c r="G121" s="66">
        <f t="shared" si="115"/>
        <v>5</v>
      </c>
      <c r="H121" s="66" t="s">
        <v>42</v>
      </c>
      <c r="I121" s="64" t="s">
        <v>1780</v>
      </c>
      <c r="J121" s="64" t="s">
        <v>1667</v>
      </c>
      <c r="K121" s="65" t="s">
        <v>1668</v>
      </c>
      <c r="L121" s="65"/>
      <c r="M121" s="65" t="s">
        <v>35</v>
      </c>
      <c r="N121" s="64" t="s">
        <v>70</v>
      </c>
      <c r="O121" s="66" t="s">
        <v>42</v>
      </c>
      <c r="P121" s="66" t="str">
        <f t="shared" si="100"/>
        <v>0..1</v>
      </c>
      <c r="Q121" s="2" t="s">
        <v>1781</v>
      </c>
      <c r="R121" s="75" t="s">
        <v>1782</v>
      </c>
      <c r="S121" s="66" t="s">
        <v>73</v>
      </c>
      <c r="T121" s="68" t="str">
        <f t="shared" si="104"/>
        <v>E</v>
      </c>
      <c r="U121" s="66" t="s">
        <v>62</v>
      </c>
      <c r="V121" s="66" t="s">
        <v>200</v>
      </c>
      <c r="W121" s="249" t="s">
        <v>35</v>
      </c>
      <c r="X121" s="38"/>
      <c r="Y121" s="636" t="str">
        <f t="shared" si="105"/>
        <v>-</v>
      </c>
      <c r="Z121" s="68" t="str">
        <f t="shared" si="116"/>
        <v>X</v>
      </c>
      <c r="AA121" s="68" t="str">
        <f t="shared" si="116"/>
        <v>X</v>
      </c>
      <c r="AB121" s="68" t="str">
        <f t="shared" si="116"/>
        <v>X</v>
      </c>
      <c r="AC121" s="68" t="str">
        <f t="shared" si="116"/>
        <v>X</v>
      </c>
      <c r="AD121" s="68" t="str">
        <f t="shared" si="116"/>
        <v>X</v>
      </c>
      <c r="AE121" s="637" t="str">
        <f t="shared" si="116"/>
        <v>X</v>
      </c>
      <c r="AF121" s="38"/>
      <c r="AG121" s="68" t="s">
        <v>185</v>
      </c>
      <c r="AH121" s="68" t="s">
        <v>185</v>
      </c>
      <c r="AI121" s="38"/>
      <c r="AJ121" s="13" t="str">
        <f t="shared" si="107"/>
        <v>/rsm:CrossIndustryInvoice/rsm:SupplyChainTradeTransaction/ram:ApplicableHeaderTradeAgreement/ram:SellerTradeParty/ram:PostalTradeAddress</v>
      </c>
      <c r="AK121" s="13" t="str">
        <f t="shared" si="108"/>
        <v>/ram:CountrySubDivisionName</v>
      </c>
      <c r="AL121" s="14">
        <f>COUNTIFS(R$4:R121,AJ121)</f>
        <v>1</v>
      </c>
      <c r="AN121" s="185" t="str">
        <f t="shared" si="109"/>
        <v>SCT_HTA</v>
      </c>
      <c r="AO121" s="186" t="str">
        <f t="shared" si="109"/>
        <v>BT-39</v>
      </c>
      <c r="AP121" s="301" t="str">
        <f t="shared" si="110"/>
        <v>BT-39</v>
      </c>
      <c r="AQ121" s="66">
        <f t="shared" si="114"/>
        <v>5</v>
      </c>
      <c r="AR121" s="66" t="str">
        <f t="shared" si="111"/>
        <v>0..1</v>
      </c>
      <c r="AS121" s="64" t="s">
        <v>1783</v>
      </c>
      <c r="AT121" s="64" t="s">
        <v>1671</v>
      </c>
      <c r="AU121" s="65" t="s">
        <v>1672</v>
      </c>
      <c r="AV121" s="65"/>
      <c r="AW121" s="65" t="s">
        <v>35</v>
      </c>
      <c r="AX121" s="64" t="s">
        <v>78</v>
      </c>
      <c r="AY121" s="66" t="str">
        <f t="shared" si="98"/>
        <v>0..1</v>
      </c>
      <c r="AZ121" s="66" t="str">
        <f t="shared" si="98"/>
        <v>0..1</v>
      </c>
      <c r="BA121" s="2" t="str">
        <f t="shared" si="99"/>
        <v>/rsm:CrossIndustryInvoice
/rsm:SupplyChainTradeTransaction
/ram:ApplicableHeaderTradeAgreement
/ram:SellerTradeParty
/ram:PostalTradeAddress
/ram:CountrySubDivisionName</v>
      </c>
      <c r="BB121" s="75" t="str">
        <f t="shared" si="99"/>
        <v>/rsm:CrossIndustryInvoice/rsm:SupplyChainTradeTransaction/ram:ApplicableHeaderTradeAgreement/ram:SellerTradeParty/ram:PostalTradeAddress/ram:CountrySubDivisionName</v>
      </c>
      <c r="BC121" s="66" t="str">
        <f t="shared" si="102"/>
        <v>T</v>
      </c>
      <c r="BD121" s="68" t="str">
        <f t="shared" si="102"/>
        <v>E</v>
      </c>
      <c r="BE121" s="66" t="str">
        <f t="shared" si="102"/>
        <v>0..n</v>
      </c>
      <c r="BF121" s="66" t="str">
        <f t="shared" si="102"/>
        <v>CAR-3</v>
      </c>
      <c r="BG121" s="249" t="str">
        <f t="shared" si="102"/>
        <v/>
      </c>
      <c r="BH121" s="7"/>
      <c r="BI121" s="636" t="str">
        <f t="shared" si="113"/>
        <v>-</v>
      </c>
      <c r="BJ121" s="68" t="str">
        <f t="shared" si="113"/>
        <v>X</v>
      </c>
      <c r="BK121" s="68" t="str">
        <f t="shared" si="113"/>
        <v>X</v>
      </c>
      <c r="BL121" s="68" t="str">
        <f t="shared" si="113"/>
        <v>X</v>
      </c>
      <c r="BM121" s="68" t="str">
        <f t="shared" si="113"/>
        <v>X</v>
      </c>
      <c r="BN121" s="68" t="str">
        <f t="shared" si="113"/>
        <v>X</v>
      </c>
      <c r="BO121" s="637" t="str">
        <f t="shared" si="112"/>
        <v>X</v>
      </c>
      <c r="BP121" s="7"/>
      <c r="BQ121" s="68" t="str">
        <f t="shared" si="117"/>
        <v>BASIC WL</v>
      </c>
      <c r="BR121" s="68" t="str">
        <f t="shared" si="117"/>
        <v>BASIC WL</v>
      </c>
      <c r="BS121" s="15"/>
      <c r="BT121" s="57" t="s">
        <v>18642</v>
      </c>
    </row>
    <row r="122" spans="1:72" s="59" customFormat="1" ht="96" x14ac:dyDescent="0.2">
      <c r="A122" s="45" t="str">
        <f t="shared" si="103"/>
        <v>NO</v>
      </c>
      <c r="B122" s="45"/>
      <c r="C122" s="45"/>
      <c r="D122" s="185" t="s">
        <v>1526</v>
      </c>
      <c r="E122" s="188" t="s">
        <v>1784</v>
      </c>
      <c r="F122" s="303"/>
      <c r="G122" s="124">
        <f t="shared" si="115"/>
        <v>4</v>
      </c>
      <c r="H122" s="124" t="s">
        <v>42</v>
      </c>
      <c r="I122" s="138" t="s">
        <v>1785</v>
      </c>
      <c r="J122" s="125" t="s">
        <v>17168</v>
      </c>
      <c r="K122" s="126"/>
      <c r="L122" s="126"/>
      <c r="M122" s="126"/>
      <c r="N122" s="125"/>
      <c r="O122" s="124" t="s">
        <v>42</v>
      </c>
      <c r="P122" s="124" t="str">
        <f t="shared" si="100"/>
        <v>0..1</v>
      </c>
      <c r="Q122" s="127" t="s">
        <v>1786</v>
      </c>
      <c r="R122" s="128" t="s">
        <v>1787</v>
      </c>
      <c r="S122" s="124"/>
      <c r="T122" s="129" t="str">
        <f t="shared" si="104"/>
        <v/>
      </c>
      <c r="U122" s="124" t="s">
        <v>62</v>
      </c>
      <c r="V122" s="124"/>
      <c r="W122" s="675"/>
      <c r="X122" s="38"/>
      <c r="Y122" s="646" t="str">
        <f t="shared" si="105"/>
        <v>-</v>
      </c>
      <c r="Z122" s="129" t="str">
        <f t="shared" si="116"/>
        <v>X</v>
      </c>
      <c r="AA122" s="129" t="str">
        <f t="shared" si="116"/>
        <v>X</v>
      </c>
      <c r="AB122" s="129" t="str">
        <f t="shared" si="116"/>
        <v>X</v>
      </c>
      <c r="AC122" s="129" t="str">
        <f t="shared" si="116"/>
        <v>X</v>
      </c>
      <c r="AD122" s="129" t="str">
        <f t="shared" si="116"/>
        <v>X</v>
      </c>
      <c r="AE122" s="647" t="str">
        <f t="shared" si="116"/>
        <v>X</v>
      </c>
      <c r="AF122" s="38"/>
      <c r="AG122" s="129" t="s">
        <v>185</v>
      </c>
      <c r="AH122" s="129" t="s">
        <v>185</v>
      </c>
      <c r="AI122" s="38"/>
      <c r="AJ122" s="13" t="str">
        <f t="shared" si="107"/>
        <v>/rsm:CrossIndustryInvoice/rsm:SupplyChainTradeTransaction/ram:ApplicableHeaderTradeAgreement/ram:SellerTradeParty</v>
      </c>
      <c r="AK122" s="13" t="str">
        <f t="shared" si="108"/>
        <v>/ram:URIUniversalCommunication</v>
      </c>
      <c r="AL122" s="14">
        <f>COUNTIFS(R$4:R122,AJ122)</f>
        <v>1</v>
      </c>
      <c r="AN122" s="185" t="str">
        <f t="shared" si="109"/>
        <v>SCT_HTA</v>
      </c>
      <c r="AO122" s="188" t="str">
        <f t="shared" si="109"/>
        <v>BT-34-00</v>
      </c>
      <c r="AP122" s="303" t="str">
        <f t="shared" si="110"/>
        <v/>
      </c>
      <c r="AQ122" s="124">
        <f t="shared" si="114"/>
        <v>4</v>
      </c>
      <c r="AR122" s="124" t="str">
        <f t="shared" si="111"/>
        <v>0..1</v>
      </c>
      <c r="AS122" s="125" t="s">
        <v>1788</v>
      </c>
      <c r="AT122" s="125"/>
      <c r="AU122" s="126"/>
      <c r="AV122" s="126"/>
      <c r="AW122" s="126" t="s">
        <v>35</v>
      </c>
      <c r="AX122" s="125"/>
      <c r="AY122" s="124" t="str">
        <f t="shared" si="98"/>
        <v>0..1</v>
      </c>
      <c r="AZ122" s="124" t="str">
        <f t="shared" si="98"/>
        <v>0..1</v>
      </c>
      <c r="BA122" s="127" t="str">
        <f t="shared" si="99"/>
        <v>/rsm:CrossIndustryInvoice
/rsm:SupplyChainTradeTransaction
/ram:ApplicableHeaderTradeAgreement
/ram:SellerTradeParty
/ram:URIUniversalCommunication</v>
      </c>
      <c r="BB122" s="128" t="str">
        <f t="shared" si="99"/>
        <v>/rsm:CrossIndustryInvoice/rsm:SupplyChainTradeTransaction/ram:ApplicableHeaderTradeAgreement/ram:SellerTradeParty/ram:URIUniversalCommunication</v>
      </c>
      <c r="BC122" s="124" t="str">
        <f t="shared" si="102"/>
        <v/>
      </c>
      <c r="BD122" s="129" t="str">
        <f t="shared" si="102"/>
        <v/>
      </c>
      <c r="BE122" s="124" t="str">
        <f t="shared" si="102"/>
        <v>0..n</v>
      </c>
      <c r="BF122" s="124" t="str">
        <f t="shared" si="102"/>
        <v/>
      </c>
      <c r="BG122" s="675" t="str">
        <f t="shared" si="102"/>
        <v/>
      </c>
      <c r="BH122" s="7"/>
      <c r="BI122" s="646" t="str">
        <f t="shared" si="113"/>
        <v>-</v>
      </c>
      <c r="BJ122" s="129" t="str">
        <f t="shared" si="113"/>
        <v>X</v>
      </c>
      <c r="BK122" s="129" t="str">
        <f t="shared" si="113"/>
        <v>X</v>
      </c>
      <c r="BL122" s="129" t="str">
        <f t="shared" si="113"/>
        <v>X</v>
      </c>
      <c r="BM122" s="129" t="str">
        <f t="shared" si="113"/>
        <v>X</v>
      </c>
      <c r="BN122" s="129" t="str">
        <f t="shared" si="113"/>
        <v>X</v>
      </c>
      <c r="BO122" s="647" t="str">
        <f t="shared" si="112"/>
        <v>X</v>
      </c>
      <c r="BP122" s="7"/>
      <c r="BQ122" s="129" t="str">
        <f t="shared" si="117"/>
        <v>BASIC WL</v>
      </c>
      <c r="BR122" s="129" t="str">
        <f t="shared" si="117"/>
        <v>BASIC WL</v>
      </c>
      <c r="BS122" s="15"/>
      <c r="BT122" s="57" t="s">
        <v>18642</v>
      </c>
    </row>
    <row r="123" spans="1:72" s="59" customFormat="1" ht="105" x14ac:dyDescent="0.2">
      <c r="A123" s="45" t="str">
        <f t="shared" si="103"/>
        <v>YES</v>
      </c>
      <c r="B123" s="45"/>
      <c r="C123" s="45"/>
      <c r="D123" s="185" t="s">
        <v>1526</v>
      </c>
      <c r="E123" s="186" t="s">
        <v>1789</v>
      </c>
      <c r="F123" s="301" t="s">
        <v>1789</v>
      </c>
      <c r="G123" s="66">
        <f t="shared" si="115"/>
        <v>5</v>
      </c>
      <c r="H123" s="66" t="s">
        <v>42</v>
      </c>
      <c r="I123" s="64" t="s">
        <v>1790</v>
      </c>
      <c r="J123" s="64" t="s">
        <v>17240</v>
      </c>
      <c r="K123" s="65"/>
      <c r="L123" s="65"/>
      <c r="M123" s="65" t="s">
        <v>1792</v>
      </c>
      <c r="N123" s="64" t="s">
        <v>90</v>
      </c>
      <c r="O123" s="66" t="s">
        <v>32</v>
      </c>
      <c r="P123" s="66" t="str">
        <f t="shared" si="100"/>
        <v>1..1</v>
      </c>
      <c r="Q123" s="2" t="s">
        <v>1793</v>
      </c>
      <c r="R123" s="75" t="s">
        <v>1794</v>
      </c>
      <c r="S123" s="66" t="s">
        <v>55</v>
      </c>
      <c r="T123" s="68" t="str">
        <f t="shared" si="104"/>
        <v>E</v>
      </c>
      <c r="U123" s="66" t="s">
        <v>42</v>
      </c>
      <c r="V123" s="66" t="s">
        <v>200</v>
      </c>
      <c r="W123" s="249" t="s">
        <v>35</v>
      </c>
      <c r="X123" s="38"/>
      <c r="Y123" s="636" t="str">
        <f t="shared" si="105"/>
        <v>-</v>
      </c>
      <c r="Z123" s="68" t="str">
        <f t="shared" si="116"/>
        <v>X</v>
      </c>
      <c r="AA123" s="68" t="str">
        <f t="shared" si="116"/>
        <v>X</v>
      </c>
      <c r="AB123" s="68" t="str">
        <f t="shared" si="116"/>
        <v>X</v>
      </c>
      <c r="AC123" s="68" t="str">
        <f t="shared" si="116"/>
        <v>X</v>
      </c>
      <c r="AD123" s="68" t="str">
        <f t="shared" si="116"/>
        <v>X</v>
      </c>
      <c r="AE123" s="637" t="str">
        <f t="shared" si="116"/>
        <v>X</v>
      </c>
      <c r="AF123" s="38"/>
      <c r="AG123" s="68" t="s">
        <v>185</v>
      </c>
      <c r="AH123" s="68" t="s">
        <v>185</v>
      </c>
      <c r="AI123" s="38"/>
      <c r="AJ123" s="13" t="str">
        <f t="shared" si="107"/>
        <v>/rsm:CrossIndustryInvoice/rsm:SupplyChainTradeTransaction/ram:ApplicableHeaderTradeAgreement/ram:SellerTradeParty/ram:URIUniversalCommunication</v>
      </c>
      <c r="AK123" s="13" t="str">
        <f t="shared" si="108"/>
        <v>/ram:URIID</v>
      </c>
      <c r="AL123" s="14">
        <f>COUNTIFS(R$4:R123,AJ123)</f>
        <v>1</v>
      </c>
      <c r="AN123" s="185" t="str">
        <f t="shared" si="109"/>
        <v>SCT_HTA</v>
      </c>
      <c r="AO123" s="186" t="str">
        <f t="shared" si="109"/>
        <v>BT-34</v>
      </c>
      <c r="AP123" s="301" t="str">
        <f t="shared" si="110"/>
        <v>BT-34</v>
      </c>
      <c r="AQ123" s="66">
        <f t="shared" si="114"/>
        <v>5</v>
      </c>
      <c r="AR123" s="66" t="str">
        <f t="shared" si="111"/>
        <v>0..1</v>
      </c>
      <c r="AS123" s="64" t="s">
        <v>1795</v>
      </c>
      <c r="AT123" s="64" t="s">
        <v>1796</v>
      </c>
      <c r="AU123" s="65"/>
      <c r="AV123" s="65"/>
      <c r="AW123" s="65" t="s">
        <v>1797</v>
      </c>
      <c r="AX123" s="64" t="s">
        <v>99</v>
      </c>
      <c r="AY123" s="66" t="str">
        <f t="shared" si="98"/>
        <v>1..1</v>
      </c>
      <c r="AZ123" s="66" t="str">
        <f t="shared" si="98"/>
        <v>1..1</v>
      </c>
      <c r="BA123" s="2" t="str">
        <f t="shared" si="99"/>
        <v>/rsm:CrossIndustryInvoice
/rsm:SupplyChainTradeTransaction
/ram:ApplicableHeaderTradeAgreement
/ram:SellerTradeParty
/ram:URIUniversalCommunication
/ram:URIID</v>
      </c>
      <c r="BB123" s="75" t="str">
        <f t="shared" si="99"/>
        <v>/rsm:CrossIndustryInvoice/rsm:SupplyChainTradeTransaction/ram:ApplicableHeaderTradeAgreement/ram:SellerTradeParty/ram:URIUniversalCommunication/ram:URIID</v>
      </c>
      <c r="BC123" s="66" t="str">
        <f t="shared" si="102"/>
        <v>I</v>
      </c>
      <c r="BD123" s="68" t="str">
        <f t="shared" si="102"/>
        <v>E</v>
      </c>
      <c r="BE123" s="66" t="str">
        <f t="shared" si="102"/>
        <v>0..1</v>
      </c>
      <c r="BF123" s="66" t="str">
        <f t="shared" si="102"/>
        <v>CAR-3</v>
      </c>
      <c r="BG123" s="249" t="str">
        <f t="shared" si="102"/>
        <v/>
      </c>
      <c r="BH123" s="7"/>
      <c r="BI123" s="636" t="str">
        <f t="shared" si="113"/>
        <v>-</v>
      </c>
      <c r="BJ123" s="68" t="str">
        <f t="shared" si="113"/>
        <v>X</v>
      </c>
      <c r="BK123" s="68" t="str">
        <f t="shared" si="113"/>
        <v>X</v>
      </c>
      <c r="BL123" s="68" t="str">
        <f t="shared" si="113"/>
        <v>X</v>
      </c>
      <c r="BM123" s="68" t="str">
        <f t="shared" si="113"/>
        <v>X</v>
      </c>
      <c r="BN123" s="68" t="str">
        <f t="shared" si="113"/>
        <v>X</v>
      </c>
      <c r="BO123" s="637" t="str">
        <f t="shared" si="112"/>
        <v>X</v>
      </c>
      <c r="BP123" s="7"/>
      <c r="BQ123" s="68" t="str">
        <f t="shared" si="117"/>
        <v>BASIC WL</v>
      </c>
      <c r="BR123" s="68" t="str">
        <f t="shared" si="117"/>
        <v>BASIC WL</v>
      </c>
      <c r="BS123" s="15"/>
      <c r="BT123" s="57" t="s">
        <v>18642</v>
      </c>
    </row>
    <row r="124" spans="1:72" s="59" customFormat="1" ht="120" x14ac:dyDescent="0.2">
      <c r="A124" s="45" t="str">
        <f t="shared" si="103"/>
        <v>YES</v>
      </c>
      <c r="B124" s="45"/>
      <c r="C124" s="45"/>
      <c r="D124" s="185" t="s">
        <v>1526</v>
      </c>
      <c r="E124" s="186" t="s">
        <v>1798</v>
      </c>
      <c r="F124" s="301" t="s">
        <v>1798</v>
      </c>
      <c r="G124" s="66">
        <f t="shared" si="115"/>
        <v>6</v>
      </c>
      <c r="H124" s="66" t="s">
        <v>32</v>
      </c>
      <c r="I124" s="97" t="s">
        <v>443</v>
      </c>
      <c r="J124" s="64" t="s">
        <v>1800</v>
      </c>
      <c r="K124" s="65" t="s">
        <v>1005</v>
      </c>
      <c r="L124" s="65"/>
      <c r="M124" s="65" t="s">
        <v>35</v>
      </c>
      <c r="N124" s="64" t="s">
        <v>17064</v>
      </c>
      <c r="O124" s="66" t="s">
        <v>32</v>
      </c>
      <c r="P124" s="66" t="str">
        <f t="shared" si="100"/>
        <v>1..1</v>
      </c>
      <c r="Q124" s="2" t="s">
        <v>1801</v>
      </c>
      <c r="R124" s="75" t="s">
        <v>1802</v>
      </c>
      <c r="S124" s="66" t="s">
        <v>329</v>
      </c>
      <c r="T124" s="68" t="str">
        <f t="shared" si="104"/>
        <v>A</v>
      </c>
      <c r="U124" s="66" t="s">
        <v>42</v>
      </c>
      <c r="V124" s="66" t="s">
        <v>35</v>
      </c>
      <c r="W124" s="249" t="s">
        <v>35</v>
      </c>
      <c r="X124" s="38"/>
      <c r="Y124" s="636" t="str">
        <f t="shared" si="105"/>
        <v>-</v>
      </c>
      <c r="Z124" s="68" t="str">
        <f t="shared" si="116"/>
        <v>X</v>
      </c>
      <c r="AA124" s="68" t="str">
        <f t="shared" si="116"/>
        <v>X</v>
      </c>
      <c r="AB124" s="68" t="str">
        <f t="shared" si="116"/>
        <v>X</v>
      </c>
      <c r="AC124" s="68" t="str">
        <f t="shared" si="116"/>
        <v>X</v>
      </c>
      <c r="AD124" s="68" t="str">
        <f t="shared" si="116"/>
        <v>X</v>
      </c>
      <c r="AE124" s="637" t="str">
        <f t="shared" si="116"/>
        <v>X</v>
      </c>
      <c r="AF124" s="38"/>
      <c r="AG124" s="68" t="s">
        <v>185</v>
      </c>
      <c r="AH124" s="68" t="s">
        <v>185</v>
      </c>
      <c r="AI124" s="38"/>
      <c r="AJ124" s="13" t="str">
        <f t="shared" si="107"/>
        <v>/rsm:CrossIndustryInvoice/rsm:SupplyChainTradeTransaction/ram:ApplicableHeaderTradeAgreement/ram:SellerTradeParty/ram:URIUniversalCommunication/ram:URIID</v>
      </c>
      <c r="AK124" s="13" t="str">
        <f t="shared" si="108"/>
        <v>/@schemeID</v>
      </c>
      <c r="AL124" s="14">
        <f>COUNTIFS(R$4:R124,AJ124)</f>
        <v>1</v>
      </c>
      <c r="AN124" s="185" t="str">
        <f t="shared" si="109"/>
        <v>SCT_HTA</v>
      </c>
      <c r="AO124" s="186" t="str">
        <f t="shared" si="109"/>
        <v>BT-34-1</v>
      </c>
      <c r="AP124" s="301" t="str">
        <f t="shared" si="110"/>
        <v>BT-34-1</v>
      </c>
      <c r="AQ124" s="66">
        <f t="shared" si="114"/>
        <v>6</v>
      </c>
      <c r="AR124" s="66" t="str">
        <f t="shared" si="111"/>
        <v>1..1</v>
      </c>
      <c r="AS124" s="97" t="s">
        <v>330</v>
      </c>
      <c r="AT124" s="64" t="s">
        <v>1803</v>
      </c>
      <c r="AU124" s="65" t="s">
        <v>1804</v>
      </c>
      <c r="AV124" s="65"/>
      <c r="AW124" s="65" t="s">
        <v>35</v>
      </c>
      <c r="AX124" s="64"/>
      <c r="AY124" s="66" t="str">
        <f t="shared" si="98"/>
        <v>1..1</v>
      </c>
      <c r="AZ124" s="66" t="str">
        <f t="shared" si="98"/>
        <v>1..1</v>
      </c>
      <c r="BA124" s="2" t="str">
        <f t="shared" si="99"/>
        <v>/rsm:CrossIndustryInvoice
/rsm:SupplyChainTradeTransaction
/ram:ApplicableHeaderTradeAgreement
/ram:SellerTradeParty
/ram:URIUniversalCommunication
/ram:URIID
/@schemeID</v>
      </c>
      <c r="BB124" s="75" t="str">
        <f t="shared" si="99"/>
        <v>/rsm:CrossIndustryInvoice/rsm:SupplyChainTradeTransaction/ram:ApplicableHeaderTradeAgreement/ram:SellerTradeParty/ram:URIUniversalCommunication/ram:URIID/@schemeID</v>
      </c>
      <c r="BC124" s="66" t="str">
        <f t="shared" si="102"/>
        <v>S</v>
      </c>
      <c r="BD124" s="68" t="str">
        <f t="shared" si="102"/>
        <v>A</v>
      </c>
      <c r="BE124" s="66" t="str">
        <f t="shared" si="102"/>
        <v>0..1</v>
      </c>
      <c r="BF124" s="66" t="str">
        <f t="shared" si="102"/>
        <v/>
      </c>
      <c r="BG124" s="249" t="str">
        <f t="shared" si="102"/>
        <v/>
      </c>
      <c r="BH124" s="7"/>
      <c r="BI124" s="636" t="str">
        <f t="shared" si="113"/>
        <v>-</v>
      </c>
      <c r="BJ124" s="68" t="str">
        <f t="shared" si="113"/>
        <v>X</v>
      </c>
      <c r="BK124" s="68" t="str">
        <f t="shared" si="113"/>
        <v>X</v>
      </c>
      <c r="BL124" s="68" t="str">
        <f t="shared" si="113"/>
        <v>X</v>
      </c>
      <c r="BM124" s="68" t="str">
        <f t="shared" si="113"/>
        <v>X</v>
      </c>
      <c r="BN124" s="68" t="str">
        <f t="shared" si="113"/>
        <v>X</v>
      </c>
      <c r="BO124" s="637" t="str">
        <f t="shared" si="112"/>
        <v>X</v>
      </c>
      <c r="BP124" s="7"/>
      <c r="BQ124" s="68" t="str">
        <f t="shared" si="117"/>
        <v>BASIC WL</v>
      </c>
      <c r="BR124" s="68" t="str">
        <f t="shared" si="117"/>
        <v>BASIC WL</v>
      </c>
      <c r="BS124" s="15"/>
      <c r="BT124" s="57" t="s">
        <v>18642</v>
      </c>
    </row>
    <row r="125" spans="1:72" s="59" customFormat="1" ht="96" x14ac:dyDescent="0.2">
      <c r="A125" s="45" t="str">
        <f t="shared" si="103"/>
        <v>NO</v>
      </c>
      <c r="B125" s="45"/>
      <c r="C125" s="45"/>
      <c r="D125" s="185" t="s">
        <v>1526</v>
      </c>
      <c r="E125" s="188" t="s">
        <v>1805</v>
      </c>
      <c r="F125" s="303"/>
      <c r="G125" s="124">
        <f t="shared" si="115"/>
        <v>4</v>
      </c>
      <c r="H125" s="124" t="s">
        <v>42</v>
      </c>
      <c r="I125" s="138" t="s">
        <v>1806</v>
      </c>
      <c r="J125" s="125" t="s">
        <v>17241</v>
      </c>
      <c r="K125" s="126"/>
      <c r="L125" s="126"/>
      <c r="M125" s="126"/>
      <c r="N125" s="125"/>
      <c r="O125" s="124" t="s">
        <v>1807</v>
      </c>
      <c r="P125" s="124" t="str">
        <f t="shared" si="100"/>
        <v>0..2</v>
      </c>
      <c r="Q125" s="127" t="s">
        <v>1808</v>
      </c>
      <c r="R125" s="128" t="s">
        <v>1809</v>
      </c>
      <c r="S125" s="124"/>
      <c r="T125" s="129" t="str">
        <f t="shared" si="104"/>
        <v/>
      </c>
      <c r="U125" s="124" t="s">
        <v>62</v>
      </c>
      <c r="V125" s="124"/>
      <c r="W125" s="675"/>
      <c r="X125" s="38"/>
      <c r="Y125" s="646" t="str">
        <f t="shared" si="105"/>
        <v>X</v>
      </c>
      <c r="Z125" s="129" t="str">
        <f t="shared" si="116"/>
        <v>X</v>
      </c>
      <c r="AA125" s="129" t="str">
        <f t="shared" si="116"/>
        <v>X</v>
      </c>
      <c r="AB125" s="129" t="str">
        <f t="shared" si="116"/>
        <v>X</v>
      </c>
      <c r="AC125" s="129" t="str">
        <f t="shared" si="116"/>
        <v>X</v>
      </c>
      <c r="AD125" s="129" t="str">
        <f t="shared" si="116"/>
        <v>X</v>
      </c>
      <c r="AE125" s="647" t="str">
        <f t="shared" si="116"/>
        <v>X</v>
      </c>
      <c r="AF125" s="38"/>
      <c r="AG125" s="129" t="s">
        <v>39</v>
      </c>
      <c r="AH125" s="129" t="s">
        <v>39</v>
      </c>
      <c r="AI125" s="38"/>
      <c r="AJ125" s="13" t="str">
        <f t="shared" si="107"/>
        <v>/rsm:CrossIndustryInvoice/rsm:SupplyChainTradeTransaction/ram:ApplicableHeaderTradeAgreement/ram:SellerTradeParty</v>
      </c>
      <c r="AK125" s="13" t="str">
        <f t="shared" si="108"/>
        <v>/ram:SpecifiedTaxRegistration</v>
      </c>
      <c r="AL125" s="14">
        <f>COUNTIFS(R$4:R125,AJ125)</f>
        <v>1</v>
      </c>
      <c r="AN125" s="185" t="str">
        <f t="shared" si="109"/>
        <v>SCT_HTA</v>
      </c>
      <c r="AO125" s="188" t="str">
        <f t="shared" si="109"/>
        <v>BT-31-00</v>
      </c>
      <c r="AP125" s="303" t="str">
        <f t="shared" si="110"/>
        <v/>
      </c>
      <c r="AQ125" s="124">
        <f t="shared" si="114"/>
        <v>4</v>
      </c>
      <c r="AR125" s="124" t="str">
        <f t="shared" si="111"/>
        <v>0..1</v>
      </c>
      <c r="AS125" s="138" t="s">
        <v>1810</v>
      </c>
      <c r="AT125" s="125"/>
      <c r="AU125" s="126"/>
      <c r="AV125" s="126"/>
      <c r="AW125" s="126" t="s">
        <v>35</v>
      </c>
      <c r="AX125" s="125"/>
      <c r="AY125" s="124" t="str">
        <f t="shared" si="98"/>
        <v>0..2</v>
      </c>
      <c r="AZ125" s="124" t="str">
        <f t="shared" si="98"/>
        <v>0..2</v>
      </c>
      <c r="BA125" s="127" t="str">
        <f t="shared" si="99"/>
        <v>/rsm:CrossIndustryInvoice
/rsm:SupplyChainTradeTransaction
/ram:ApplicableHeaderTradeAgreement
/ram:SellerTradeParty
/ram:SpecifiedTaxRegistration</v>
      </c>
      <c r="BB125" s="128" t="str">
        <f t="shared" si="99"/>
        <v>/rsm:CrossIndustryInvoice/rsm:SupplyChainTradeTransaction/ram:ApplicableHeaderTradeAgreement/ram:SellerTradeParty/ram:SpecifiedTaxRegistration</v>
      </c>
      <c r="BC125" s="124" t="str">
        <f t="shared" si="102"/>
        <v/>
      </c>
      <c r="BD125" s="129" t="str">
        <f t="shared" si="102"/>
        <v/>
      </c>
      <c r="BE125" s="124" t="str">
        <f t="shared" si="102"/>
        <v>0..n</v>
      </c>
      <c r="BF125" s="124" t="str">
        <f t="shared" si="102"/>
        <v/>
      </c>
      <c r="BG125" s="675" t="str">
        <f t="shared" si="102"/>
        <v/>
      </c>
      <c r="BH125" s="7"/>
      <c r="BI125" s="646" t="str">
        <f t="shared" si="113"/>
        <v>X</v>
      </c>
      <c r="BJ125" s="129" t="str">
        <f t="shared" si="113"/>
        <v>X</v>
      </c>
      <c r="BK125" s="129" t="str">
        <f t="shared" si="113"/>
        <v>X</v>
      </c>
      <c r="BL125" s="129" t="str">
        <f t="shared" si="113"/>
        <v>X</v>
      </c>
      <c r="BM125" s="129" t="str">
        <f t="shared" si="113"/>
        <v>X</v>
      </c>
      <c r="BN125" s="129" t="str">
        <f t="shared" si="113"/>
        <v>X</v>
      </c>
      <c r="BO125" s="647" t="str">
        <f t="shared" si="112"/>
        <v>X</v>
      </c>
      <c r="BP125" s="7"/>
      <c r="BQ125" s="129" t="str">
        <f t="shared" si="117"/>
        <v>MINIMUM</v>
      </c>
      <c r="BR125" s="129" t="str">
        <f t="shared" si="117"/>
        <v>MINIMUM</v>
      </c>
      <c r="BS125" s="15"/>
      <c r="BT125" s="57" t="s">
        <v>18642</v>
      </c>
    </row>
    <row r="126" spans="1:72" s="59" customFormat="1" ht="150" x14ac:dyDescent="0.2">
      <c r="A126" s="45" t="str">
        <f t="shared" si="103"/>
        <v>YES</v>
      </c>
      <c r="B126" s="45"/>
      <c r="C126" s="45"/>
      <c r="D126" s="185" t="s">
        <v>1526</v>
      </c>
      <c r="E126" s="186" t="s">
        <v>1811</v>
      </c>
      <c r="F126" s="301" t="s">
        <v>1811</v>
      </c>
      <c r="G126" s="66">
        <f t="shared" si="115"/>
        <v>5</v>
      </c>
      <c r="H126" s="66" t="s">
        <v>42</v>
      </c>
      <c r="I126" s="64" t="s">
        <v>1812</v>
      </c>
      <c r="J126" s="64" t="s">
        <v>1813</v>
      </c>
      <c r="K126" s="65" t="s">
        <v>1814</v>
      </c>
      <c r="L126" s="65"/>
      <c r="M126" s="65" t="s">
        <v>1815</v>
      </c>
      <c r="N126" s="64" t="s">
        <v>90</v>
      </c>
      <c r="O126" s="66" t="s">
        <v>32</v>
      </c>
      <c r="P126" s="66" t="str">
        <f t="shared" si="100"/>
        <v>1..1</v>
      </c>
      <c r="Q126" s="2" t="s">
        <v>1816</v>
      </c>
      <c r="R126" s="75" t="s">
        <v>1817</v>
      </c>
      <c r="S126" s="66" t="s">
        <v>55</v>
      </c>
      <c r="T126" s="68" t="str">
        <f t="shared" si="104"/>
        <v>E</v>
      </c>
      <c r="U126" s="66" t="s">
        <v>42</v>
      </c>
      <c r="V126" s="66" t="s">
        <v>35</v>
      </c>
      <c r="W126" s="249" t="s">
        <v>1016</v>
      </c>
      <c r="X126" s="38"/>
      <c r="Y126" s="636" t="str">
        <f t="shared" si="105"/>
        <v>X</v>
      </c>
      <c r="Z126" s="68" t="str">
        <f t="shared" si="116"/>
        <v>X</v>
      </c>
      <c r="AA126" s="68" t="str">
        <f t="shared" si="116"/>
        <v>X</v>
      </c>
      <c r="AB126" s="68" t="str">
        <f t="shared" si="116"/>
        <v>X</v>
      </c>
      <c r="AC126" s="68" t="str">
        <f t="shared" si="116"/>
        <v>X</v>
      </c>
      <c r="AD126" s="68" t="str">
        <f t="shared" si="116"/>
        <v>X</v>
      </c>
      <c r="AE126" s="637" t="str">
        <f t="shared" si="116"/>
        <v>X</v>
      </c>
      <c r="AF126" s="38"/>
      <c r="AG126" s="68" t="s">
        <v>39</v>
      </c>
      <c r="AH126" s="68" t="s">
        <v>39</v>
      </c>
      <c r="AI126" s="38"/>
      <c r="AJ126" s="13" t="str">
        <f t="shared" si="107"/>
        <v>/rsm:CrossIndustryInvoice/rsm:SupplyChainTradeTransaction/ram:ApplicableHeaderTradeAgreement/ram:SellerTradeParty/ram:SpecifiedTaxRegistration</v>
      </c>
      <c r="AK126" s="13" t="str">
        <f t="shared" si="108"/>
        <v>/ram:ID</v>
      </c>
      <c r="AL126" s="14">
        <f>COUNTIFS(R$4:R126,AJ126)</f>
        <v>1</v>
      </c>
      <c r="AN126" s="185" t="str">
        <f t="shared" si="109"/>
        <v>SCT_HTA</v>
      </c>
      <c r="AO126" s="186" t="str">
        <f t="shared" si="109"/>
        <v>BT-31</v>
      </c>
      <c r="AP126" s="301" t="str">
        <f t="shared" si="110"/>
        <v>BT-31</v>
      </c>
      <c r="AQ126" s="66">
        <f t="shared" si="114"/>
        <v>5</v>
      </c>
      <c r="AR126" s="66" t="str">
        <f t="shared" si="111"/>
        <v>0..1</v>
      </c>
      <c r="AS126" s="64" t="s">
        <v>1818</v>
      </c>
      <c r="AT126" s="64" t="s">
        <v>1819</v>
      </c>
      <c r="AU126" s="65" t="s">
        <v>1820</v>
      </c>
      <c r="AV126" s="65"/>
      <c r="AW126" s="65" t="s">
        <v>1821</v>
      </c>
      <c r="AX126" s="64" t="s">
        <v>99</v>
      </c>
      <c r="AY126" s="66" t="str">
        <f t="shared" si="98"/>
        <v>1..1</v>
      </c>
      <c r="AZ126" s="66" t="str">
        <f t="shared" si="98"/>
        <v>1..1</v>
      </c>
      <c r="BA126" s="2" t="str">
        <f t="shared" si="99"/>
        <v>/rsm:CrossIndustryInvoice
/rsm:SupplyChainTradeTransaction
/ram:ApplicableHeaderTradeAgreement
/ram:SellerTradeParty
/ram:SpecifiedTaxRegistration
/ram:ID</v>
      </c>
      <c r="BB126" s="75" t="str">
        <f t="shared" si="99"/>
        <v>/rsm:CrossIndustryInvoice/rsm:SupplyChainTradeTransaction/ram:ApplicableHeaderTradeAgreement/ram:SellerTradeParty/ram:SpecifiedTaxRegistration/ram:ID</v>
      </c>
      <c r="BC126" s="66" t="str">
        <f t="shared" si="102"/>
        <v>I</v>
      </c>
      <c r="BD126" s="68" t="str">
        <f t="shared" si="102"/>
        <v>E</v>
      </c>
      <c r="BE126" s="66" t="str">
        <f t="shared" si="102"/>
        <v>0..1</v>
      </c>
      <c r="BF126" s="66" t="str">
        <f t="shared" si="102"/>
        <v/>
      </c>
      <c r="BG126" s="249" t="str">
        <f t="shared" si="102"/>
        <v>@schemeID="VA"</v>
      </c>
      <c r="BH126" s="7"/>
      <c r="BI126" s="636" t="str">
        <f t="shared" si="113"/>
        <v>X</v>
      </c>
      <c r="BJ126" s="68" t="str">
        <f t="shared" si="113"/>
        <v>X</v>
      </c>
      <c r="BK126" s="68" t="str">
        <f t="shared" si="113"/>
        <v>X</v>
      </c>
      <c r="BL126" s="68" t="str">
        <f t="shared" si="113"/>
        <v>X</v>
      </c>
      <c r="BM126" s="68" t="str">
        <f t="shared" si="113"/>
        <v>X</v>
      </c>
      <c r="BN126" s="68" t="str">
        <f t="shared" si="113"/>
        <v>X</v>
      </c>
      <c r="BO126" s="637" t="str">
        <f t="shared" si="112"/>
        <v>X</v>
      </c>
      <c r="BP126" s="7"/>
      <c r="BQ126" s="68" t="str">
        <f t="shared" si="117"/>
        <v>MINIMUM</v>
      </c>
      <c r="BR126" s="68" t="str">
        <f t="shared" si="117"/>
        <v>MINIMUM</v>
      </c>
      <c r="BS126" s="15"/>
      <c r="BT126" s="57" t="s">
        <v>18642</v>
      </c>
    </row>
    <row r="127" spans="1:72" s="59" customFormat="1" ht="120" x14ac:dyDescent="0.2">
      <c r="A127" s="45" t="str">
        <f t="shared" si="103"/>
        <v>YES</v>
      </c>
      <c r="B127" s="45"/>
      <c r="C127" s="45"/>
      <c r="D127" s="185" t="s">
        <v>1526</v>
      </c>
      <c r="E127" s="186" t="s">
        <v>1822</v>
      </c>
      <c r="F127" s="301" t="s">
        <v>1822</v>
      </c>
      <c r="G127" s="66">
        <f t="shared" si="115"/>
        <v>6</v>
      </c>
      <c r="H127" s="66" t="s">
        <v>32</v>
      </c>
      <c r="I127" s="97" t="s">
        <v>17157</v>
      </c>
      <c r="J127" s="64" t="s">
        <v>1824</v>
      </c>
      <c r="K127" s="65" t="s">
        <v>1015</v>
      </c>
      <c r="L127" s="65"/>
      <c r="M127" s="65" t="s">
        <v>1016</v>
      </c>
      <c r="N127" s="64" t="s">
        <v>17064</v>
      </c>
      <c r="O127" s="66" t="s">
        <v>32</v>
      </c>
      <c r="P127" s="66" t="str">
        <f t="shared" si="100"/>
        <v>1..1</v>
      </c>
      <c r="Q127" s="2" t="s">
        <v>1825</v>
      </c>
      <c r="R127" s="75" t="s">
        <v>1826</v>
      </c>
      <c r="S127" s="66" t="s">
        <v>329</v>
      </c>
      <c r="T127" s="68" t="str">
        <f t="shared" si="104"/>
        <v>A</v>
      </c>
      <c r="U127" s="66" t="s">
        <v>42</v>
      </c>
      <c r="V127" s="66" t="s">
        <v>35</v>
      </c>
      <c r="W127" s="249" t="s">
        <v>1016</v>
      </c>
      <c r="X127" s="38"/>
      <c r="Y127" s="636" t="str">
        <f t="shared" si="105"/>
        <v>X</v>
      </c>
      <c r="Z127" s="68" t="str">
        <f t="shared" si="116"/>
        <v>X</v>
      </c>
      <c r="AA127" s="68" t="str">
        <f t="shared" si="116"/>
        <v>X</v>
      </c>
      <c r="AB127" s="68" t="str">
        <f t="shared" si="116"/>
        <v>X</v>
      </c>
      <c r="AC127" s="68" t="str">
        <f t="shared" si="116"/>
        <v>X</v>
      </c>
      <c r="AD127" s="68" t="str">
        <f t="shared" si="116"/>
        <v>X</v>
      </c>
      <c r="AE127" s="637" t="str">
        <f t="shared" si="116"/>
        <v>X</v>
      </c>
      <c r="AF127" s="38"/>
      <c r="AG127" s="68" t="s">
        <v>39</v>
      </c>
      <c r="AH127" s="68" t="s">
        <v>39</v>
      </c>
      <c r="AI127" s="38"/>
      <c r="AJ127" s="13" t="str">
        <f t="shared" si="107"/>
        <v>/rsm:CrossIndustryInvoice/rsm:SupplyChainTradeTransaction/ram:ApplicableHeaderTradeAgreement/ram:SellerTradeParty/ram:SpecifiedTaxRegistration/ram:ID</v>
      </c>
      <c r="AK127" s="13" t="str">
        <f t="shared" si="108"/>
        <v>/@schemeID</v>
      </c>
      <c r="AL127" s="14">
        <f>COUNTIFS(R$4:R127,AJ127)</f>
        <v>1</v>
      </c>
      <c r="AN127" s="185" t="str">
        <f t="shared" si="109"/>
        <v>SCT_HTA</v>
      </c>
      <c r="AO127" s="186" t="str">
        <f t="shared" si="109"/>
        <v>BT-31-0</v>
      </c>
      <c r="AP127" s="301" t="str">
        <f t="shared" si="110"/>
        <v>BT-31-0</v>
      </c>
      <c r="AQ127" s="66">
        <f t="shared" si="114"/>
        <v>6</v>
      </c>
      <c r="AR127" s="66" t="str">
        <f t="shared" si="111"/>
        <v>1..1</v>
      </c>
      <c r="AS127" s="97" t="s">
        <v>330</v>
      </c>
      <c r="AT127" s="64" t="s">
        <v>1827</v>
      </c>
      <c r="AU127" s="65" t="s">
        <v>1828</v>
      </c>
      <c r="AV127" s="65"/>
      <c r="AW127" s="65" t="s">
        <v>1828</v>
      </c>
      <c r="AX127" s="64"/>
      <c r="AY127" s="66" t="str">
        <f t="shared" si="98"/>
        <v>1..1</v>
      </c>
      <c r="AZ127" s="66" t="str">
        <f t="shared" si="98"/>
        <v>1..1</v>
      </c>
      <c r="BA127" s="2" t="str">
        <f t="shared" si="99"/>
        <v>/rsm:CrossIndustryInvoice
/rsm:SupplyChainTradeTransaction
/ram:ApplicableHeaderTradeAgreement
/ram:SellerTradeParty
/ram:SpecifiedTaxRegistration
/ram:ID
/@schemeID</v>
      </c>
      <c r="BB127" s="75" t="str">
        <f t="shared" si="99"/>
        <v>/rsm:CrossIndustryInvoice/rsm:SupplyChainTradeTransaction/ram:ApplicableHeaderTradeAgreement/ram:SellerTradeParty/ram:SpecifiedTaxRegistration/ram:ID/@schemeID</v>
      </c>
      <c r="BC127" s="66" t="str">
        <f t="shared" si="102"/>
        <v>S</v>
      </c>
      <c r="BD127" s="68" t="str">
        <f t="shared" si="102"/>
        <v>A</v>
      </c>
      <c r="BE127" s="66" t="str">
        <f t="shared" si="102"/>
        <v>0..1</v>
      </c>
      <c r="BF127" s="66" t="str">
        <f t="shared" si="102"/>
        <v/>
      </c>
      <c r="BG127" s="249" t="str">
        <f t="shared" si="102"/>
        <v>@schemeID="VA"</v>
      </c>
      <c r="BH127" s="7"/>
      <c r="BI127" s="636" t="str">
        <f t="shared" si="113"/>
        <v>X</v>
      </c>
      <c r="BJ127" s="68" t="str">
        <f t="shared" si="113"/>
        <v>X</v>
      </c>
      <c r="BK127" s="68" t="str">
        <f t="shared" si="113"/>
        <v>X</v>
      </c>
      <c r="BL127" s="68" t="str">
        <f t="shared" si="113"/>
        <v>X</v>
      </c>
      <c r="BM127" s="68" t="str">
        <f t="shared" si="113"/>
        <v>X</v>
      </c>
      <c r="BN127" s="68" t="str">
        <f t="shared" si="113"/>
        <v>X</v>
      </c>
      <c r="BO127" s="637" t="str">
        <f t="shared" si="112"/>
        <v>X</v>
      </c>
      <c r="BP127" s="7"/>
      <c r="BQ127" s="68" t="str">
        <f t="shared" si="117"/>
        <v>MINIMUM</v>
      </c>
      <c r="BR127" s="68" t="str">
        <f t="shared" si="117"/>
        <v>MINIMUM</v>
      </c>
      <c r="BS127" s="15"/>
      <c r="BT127" s="57" t="s">
        <v>18642</v>
      </c>
    </row>
    <row r="128" spans="1:72" s="59" customFormat="1" ht="96" x14ac:dyDescent="0.2">
      <c r="A128" s="45" t="str">
        <f t="shared" si="103"/>
        <v>NO</v>
      </c>
      <c r="B128" s="45"/>
      <c r="C128" s="45"/>
      <c r="D128" s="185" t="s">
        <v>1526</v>
      </c>
      <c r="E128" s="188" t="s">
        <v>1829</v>
      </c>
      <c r="F128" s="303"/>
      <c r="G128" s="124">
        <f t="shared" si="115"/>
        <v>4</v>
      </c>
      <c r="H128" s="124" t="s">
        <v>42</v>
      </c>
      <c r="I128" s="138" t="s">
        <v>1830</v>
      </c>
      <c r="J128" s="125"/>
      <c r="K128" s="126"/>
      <c r="L128" s="126"/>
      <c r="M128" s="126"/>
      <c r="N128" s="125"/>
      <c r="O128" s="124" t="s">
        <v>1807</v>
      </c>
      <c r="P128" s="124" t="str">
        <f t="shared" si="100"/>
        <v>0..2</v>
      </c>
      <c r="Q128" s="127" t="s">
        <v>1808</v>
      </c>
      <c r="R128" s="128" t="s">
        <v>1809</v>
      </c>
      <c r="S128" s="124"/>
      <c r="T128" s="129" t="str">
        <f t="shared" si="104"/>
        <v/>
      </c>
      <c r="U128" s="124" t="s">
        <v>62</v>
      </c>
      <c r="V128" s="124"/>
      <c r="W128" s="675"/>
      <c r="X128" s="38"/>
      <c r="Y128" s="646" t="str">
        <f t="shared" si="105"/>
        <v>-</v>
      </c>
      <c r="Z128" s="129" t="str">
        <f t="shared" si="116"/>
        <v>-</v>
      </c>
      <c r="AA128" s="129" t="str">
        <f t="shared" si="116"/>
        <v>-</v>
      </c>
      <c r="AB128" s="129" t="str">
        <f t="shared" si="116"/>
        <v>X</v>
      </c>
      <c r="AC128" s="129" t="str">
        <f t="shared" si="116"/>
        <v>X</v>
      </c>
      <c r="AD128" s="129" t="str">
        <f t="shared" si="116"/>
        <v>X</v>
      </c>
      <c r="AE128" s="647" t="str">
        <f t="shared" si="116"/>
        <v>X</v>
      </c>
      <c r="AF128" s="38"/>
      <c r="AG128" s="129" t="s">
        <v>282</v>
      </c>
      <c r="AH128" s="129" t="s">
        <v>282</v>
      </c>
      <c r="AI128" s="38"/>
      <c r="AJ128" s="13" t="str">
        <f t="shared" si="107"/>
        <v>/rsm:CrossIndustryInvoice/rsm:SupplyChainTradeTransaction/ram:ApplicableHeaderTradeAgreement/ram:SellerTradeParty</v>
      </c>
      <c r="AK128" s="13" t="str">
        <f t="shared" si="108"/>
        <v>/ram:SpecifiedTaxRegistration</v>
      </c>
      <c r="AL128" s="14">
        <f>COUNTIFS(R$4:R128,AJ128)</f>
        <v>1</v>
      </c>
      <c r="AN128" s="185" t="str">
        <f t="shared" si="109"/>
        <v>SCT_HTA</v>
      </c>
      <c r="AO128" s="188" t="str">
        <f t="shared" si="109"/>
        <v>BT-32-00</v>
      </c>
      <c r="AP128" s="303" t="str">
        <f t="shared" si="110"/>
        <v/>
      </c>
      <c r="AQ128" s="124">
        <f t="shared" si="114"/>
        <v>4</v>
      </c>
      <c r="AR128" s="124" t="str">
        <f t="shared" si="111"/>
        <v>0..1</v>
      </c>
      <c r="AS128" s="138" t="s">
        <v>1810</v>
      </c>
      <c r="AT128" s="125"/>
      <c r="AU128" s="126"/>
      <c r="AV128" s="126"/>
      <c r="AW128" s="126" t="s">
        <v>35</v>
      </c>
      <c r="AX128" s="125"/>
      <c r="AY128" s="124" t="str">
        <f t="shared" si="98"/>
        <v>0..2</v>
      </c>
      <c r="AZ128" s="124" t="str">
        <f t="shared" si="98"/>
        <v>0..2</v>
      </c>
      <c r="BA128" s="127" t="str">
        <f t="shared" si="99"/>
        <v>/rsm:CrossIndustryInvoice
/rsm:SupplyChainTradeTransaction
/ram:ApplicableHeaderTradeAgreement
/ram:SellerTradeParty
/ram:SpecifiedTaxRegistration</v>
      </c>
      <c r="BB128" s="128" t="str">
        <f t="shared" si="99"/>
        <v>/rsm:CrossIndustryInvoice/rsm:SupplyChainTradeTransaction/ram:ApplicableHeaderTradeAgreement/ram:SellerTradeParty/ram:SpecifiedTaxRegistration</v>
      </c>
      <c r="BC128" s="124" t="str">
        <f t="shared" si="102"/>
        <v/>
      </c>
      <c r="BD128" s="129" t="str">
        <f t="shared" si="102"/>
        <v/>
      </c>
      <c r="BE128" s="124" t="str">
        <f t="shared" si="102"/>
        <v>0..n</v>
      </c>
      <c r="BF128" s="124" t="str">
        <f t="shared" si="102"/>
        <v/>
      </c>
      <c r="BG128" s="675" t="str">
        <f t="shared" si="102"/>
        <v/>
      </c>
      <c r="BH128" s="7"/>
      <c r="BI128" s="646" t="str">
        <f t="shared" si="113"/>
        <v>-</v>
      </c>
      <c r="BJ128" s="129" t="str">
        <f t="shared" si="113"/>
        <v>-</v>
      </c>
      <c r="BK128" s="129" t="str">
        <f t="shared" si="113"/>
        <v>-</v>
      </c>
      <c r="BL128" s="129" t="str">
        <f t="shared" si="113"/>
        <v>X</v>
      </c>
      <c r="BM128" s="129" t="str">
        <f t="shared" si="113"/>
        <v>X</v>
      </c>
      <c r="BN128" s="129" t="str">
        <f t="shared" si="113"/>
        <v>X</v>
      </c>
      <c r="BO128" s="647" t="str">
        <f t="shared" si="112"/>
        <v>X</v>
      </c>
      <c r="BP128" s="7"/>
      <c r="BQ128" s="129" t="str">
        <f t="shared" si="117"/>
        <v>EN 16931</v>
      </c>
      <c r="BR128" s="129" t="str">
        <f t="shared" si="117"/>
        <v>EN 16931</v>
      </c>
      <c r="BS128" s="15"/>
      <c r="BT128" s="57" t="s">
        <v>18642</v>
      </c>
    </row>
    <row r="129" spans="1:72" s="59" customFormat="1" ht="105" x14ac:dyDescent="0.2">
      <c r="A129" s="45" t="str">
        <f t="shared" si="103"/>
        <v>YES</v>
      </c>
      <c r="B129" s="45"/>
      <c r="C129" s="45"/>
      <c r="D129" s="185" t="s">
        <v>1526</v>
      </c>
      <c r="E129" s="186" t="s">
        <v>1831</v>
      </c>
      <c r="F129" s="301" t="s">
        <v>1831</v>
      </c>
      <c r="G129" s="66">
        <f t="shared" si="115"/>
        <v>5</v>
      </c>
      <c r="H129" s="66" t="s">
        <v>42</v>
      </c>
      <c r="I129" s="64" t="s">
        <v>1832</v>
      </c>
      <c r="J129" s="64" t="s">
        <v>1833</v>
      </c>
      <c r="K129" s="65" t="s">
        <v>1834</v>
      </c>
      <c r="L129" s="65"/>
      <c r="M129" s="65" t="s">
        <v>35</v>
      </c>
      <c r="N129" s="64" t="s">
        <v>90</v>
      </c>
      <c r="O129" s="66" t="s">
        <v>32</v>
      </c>
      <c r="P129" s="66" t="str">
        <f t="shared" si="100"/>
        <v>1..1</v>
      </c>
      <c r="Q129" s="2" t="s">
        <v>1816</v>
      </c>
      <c r="R129" s="75" t="s">
        <v>1817</v>
      </c>
      <c r="S129" s="66" t="s">
        <v>55</v>
      </c>
      <c r="T129" s="68" t="str">
        <f t="shared" si="104"/>
        <v>E</v>
      </c>
      <c r="U129" s="66" t="s">
        <v>42</v>
      </c>
      <c r="V129" s="66" t="s">
        <v>35</v>
      </c>
      <c r="W129" s="249" t="s">
        <v>1835</v>
      </c>
      <c r="X129" s="38"/>
      <c r="Y129" s="636" t="str">
        <f t="shared" si="105"/>
        <v>-</v>
      </c>
      <c r="Z129" s="68" t="str">
        <f t="shared" si="116"/>
        <v>-</v>
      </c>
      <c r="AA129" s="68" t="str">
        <f t="shared" si="116"/>
        <v>-</v>
      </c>
      <c r="AB129" s="68" t="str">
        <f t="shared" si="116"/>
        <v>X</v>
      </c>
      <c r="AC129" s="68" t="str">
        <f t="shared" si="116"/>
        <v>X</v>
      </c>
      <c r="AD129" s="68" t="str">
        <f t="shared" si="116"/>
        <v>X</v>
      </c>
      <c r="AE129" s="637" t="str">
        <f t="shared" si="116"/>
        <v>X</v>
      </c>
      <c r="AF129" s="38"/>
      <c r="AG129" s="68" t="s">
        <v>282</v>
      </c>
      <c r="AH129" s="68" t="s">
        <v>282</v>
      </c>
      <c r="AI129" s="38"/>
      <c r="AJ129" s="13" t="str">
        <f t="shared" si="107"/>
        <v>/rsm:CrossIndustryInvoice/rsm:SupplyChainTradeTransaction/ram:ApplicableHeaderTradeAgreement/ram:SellerTradeParty/ram:SpecifiedTaxRegistration</v>
      </c>
      <c r="AK129" s="13" t="str">
        <f t="shared" si="108"/>
        <v>/ram:ID</v>
      </c>
      <c r="AL129" s="14">
        <f>COUNTIFS(R$4:R129,AJ129)</f>
        <v>2</v>
      </c>
      <c r="AN129" s="185" t="str">
        <f t="shared" si="109"/>
        <v>SCT_HTA</v>
      </c>
      <c r="AO129" s="186" t="str">
        <f t="shared" si="109"/>
        <v>BT-32</v>
      </c>
      <c r="AP129" s="301" t="str">
        <f t="shared" si="110"/>
        <v>BT-32</v>
      </c>
      <c r="AQ129" s="66">
        <f t="shared" si="114"/>
        <v>5</v>
      </c>
      <c r="AR129" s="66" t="str">
        <f t="shared" si="111"/>
        <v>0..1</v>
      </c>
      <c r="AS129" s="64" t="s">
        <v>1836</v>
      </c>
      <c r="AT129" s="64" t="s">
        <v>1837</v>
      </c>
      <c r="AU129" s="65" t="s">
        <v>1838</v>
      </c>
      <c r="AV129" s="65"/>
      <c r="AW129" s="65" t="s">
        <v>35</v>
      </c>
      <c r="AX129" s="64" t="s">
        <v>99</v>
      </c>
      <c r="AY129" s="66" t="str">
        <f t="shared" si="98"/>
        <v>1..1</v>
      </c>
      <c r="AZ129" s="66" t="str">
        <f t="shared" si="98"/>
        <v>1..1</v>
      </c>
      <c r="BA129" s="2" t="str">
        <f t="shared" si="99"/>
        <v>/rsm:CrossIndustryInvoice
/rsm:SupplyChainTradeTransaction
/ram:ApplicableHeaderTradeAgreement
/ram:SellerTradeParty
/ram:SpecifiedTaxRegistration
/ram:ID</v>
      </c>
      <c r="BB129" s="75" t="str">
        <f t="shared" si="99"/>
        <v>/rsm:CrossIndustryInvoice/rsm:SupplyChainTradeTransaction/ram:ApplicableHeaderTradeAgreement/ram:SellerTradeParty/ram:SpecifiedTaxRegistration/ram:ID</v>
      </c>
      <c r="BC129" s="66" t="str">
        <f t="shared" si="102"/>
        <v>I</v>
      </c>
      <c r="BD129" s="68" t="str">
        <f t="shared" si="102"/>
        <v>E</v>
      </c>
      <c r="BE129" s="66" t="str">
        <f t="shared" si="102"/>
        <v>0..1</v>
      </c>
      <c r="BF129" s="66" t="str">
        <f t="shared" si="102"/>
        <v/>
      </c>
      <c r="BG129" s="249" t="str">
        <f t="shared" si="102"/>
        <v>@schemeID="FC"</v>
      </c>
      <c r="BH129" s="7"/>
      <c r="BI129" s="636" t="str">
        <f t="shared" si="113"/>
        <v>-</v>
      </c>
      <c r="BJ129" s="68" t="str">
        <f t="shared" si="113"/>
        <v>-</v>
      </c>
      <c r="BK129" s="68" t="str">
        <f t="shared" si="113"/>
        <v>-</v>
      </c>
      <c r="BL129" s="68" t="str">
        <f t="shared" si="113"/>
        <v>X</v>
      </c>
      <c r="BM129" s="68" t="str">
        <f t="shared" si="113"/>
        <v>X</v>
      </c>
      <c r="BN129" s="68" t="str">
        <f t="shared" si="113"/>
        <v>X</v>
      </c>
      <c r="BO129" s="637" t="str">
        <f t="shared" si="112"/>
        <v>X</v>
      </c>
      <c r="BP129" s="7"/>
      <c r="BQ129" s="68" t="str">
        <f t="shared" si="117"/>
        <v>EN 16931</v>
      </c>
      <c r="BR129" s="68" t="str">
        <f t="shared" si="117"/>
        <v>EN 16931</v>
      </c>
      <c r="BS129" s="15"/>
      <c r="BT129" s="57" t="s">
        <v>18642</v>
      </c>
    </row>
    <row r="130" spans="1:72" s="59" customFormat="1" ht="120" x14ac:dyDescent="0.2">
      <c r="A130" s="45" t="str">
        <f t="shared" si="103"/>
        <v>YES</v>
      </c>
      <c r="B130" s="45"/>
      <c r="C130" s="45"/>
      <c r="D130" s="185" t="s">
        <v>1526</v>
      </c>
      <c r="E130" s="186" t="s">
        <v>1839</v>
      </c>
      <c r="F130" s="301" t="s">
        <v>1839</v>
      </c>
      <c r="G130" s="66">
        <f t="shared" si="115"/>
        <v>6</v>
      </c>
      <c r="H130" s="66" t="s">
        <v>32</v>
      </c>
      <c r="I130" s="97" t="s">
        <v>17157</v>
      </c>
      <c r="J130" s="64" t="s">
        <v>1840</v>
      </c>
      <c r="K130" s="65" t="s">
        <v>1841</v>
      </c>
      <c r="L130" s="65"/>
      <c r="M130" s="65" t="s">
        <v>1835</v>
      </c>
      <c r="N130" s="64" t="s">
        <v>17064</v>
      </c>
      <c r="O130" s="66" t="s">
        <v>32</v>
      </c>
      <c r="P130" s="66" t="str">
        <f t="shared" si="100"/>
        <v>1..1</v>
      </c>
      <c r="Q130" s="2" t="s">
        <v>1825</v>
      </c>
      <c r="R130" s="75" t="s">
        <v>1826</v>
      </c>
      <c r="S130" s="66" t="s">
        <v>329</v>
      </c>
      <c r="T130" s="68" t="str">
        <f t="shared" si="104"/>
        <v>A</v>
      </c>
      <c r="U130" s="66" t="s">
        <v>42</v>
      </c>
      <c r="V130" s="66" t="s">
        <v>35</v>
      </c>
      <c r="W130" s="249" t="s">
        <v>1835</v>
      </c>
      <c r="X130" s="38"/>
      <c r="Y130" s="636" t="str">
        <f t="shared" si="105"/>
        <v>-</v>
      </c>
      <c r="Z130" s="68" t="str">
        <f t="shared" si="116"/>
        <v>-</v>
      </c>
      <c r="AA130" s="68" t="str">
        <f t="shared" si="116"/>
        <v>-</v>
      </c>
      <c r="AB130" s="68" t="str">
        <f t="shared" si="116"/>
        <v>X</v>
      </c>
      <c r="AC130" s="68" t="str">
        <f t="shared" si="116"/>
        <v>X</v>
      </c>
      <c r="AD130" s="68" t="str">
        <f t="shared" si="116"/>
        <v>X</v>
      </c>
      <c r="AE130" s="637" t="str">
        <f t="shared" si="116"/>
        <v>X</v>
      </c>
      <c r="AF130" s="38"/>
      <c r="AG130" s="68" t="s">
        <v>282</v>
      </c>
      <c r="AH130" s="68" t="s">
        <v>282</v>
      </c>
      <c r="AI130" s="38"/>
      <c r="AJ130" s="13" t="str">
        <f t="shared" si="107"/>
        <v>/rsm:CrossIndustryInvoice/rsm:SupplyChainTradeTransaction/ram:ApplicableHeaderTradeAgreement/ram:SellerTradeParty/ram:SpecifiedTaxRegistration/ram:ID</v>
      </c>
      <c r="AK130" s="13" t="str">
        <f t="shared" si="108"/>
        <v>/@schemeID</v>
      </c>
      <c r="AL130" s="14">
        <f>COUNTIFS(R$4:R130,AJ130)</f>
        <v>2</v>
      </c>
      <c r="AN130" s="185" t="str">
        <f t="shared" si="109"/>
        <v>SCT_HTA</v>
      </c>
      <c r="AO130" s="186" t="str">
        <f t="shared" si="109"/>
        <v>BT-32-0</v>
      </c>
      <c r="AP130" s="301" t="str">
        <f t="shared" si="110"/>
        <v>BT-32-0</v>
      </c>
      <c r="AQ130" s="66">
        <f t="shared" si="114"/>
        <v>6</v>
      </c>
      <c r="AR130" s="66" t="str">
        <f t="shared" si="111"/>
        <v>1..1</v>
      </c>
      <c r="AS130" s="97" t="s">
        <v>330</v>
      </c>
      <c r="AT130" s="64" t="s">
        <v>1827</v>
      </c>
      <c r="AU130" s="65" t="s">
        <v>18239</v>
      </c>
      <c r="AV130" s="65"/>
      <c r="AW130" s="65" t="s">
        <v>1842</v>
      </c>
      <c r="AX130" s="64"/>
      <c r="AY130" s="66" t="str">
        <f t="shared" si="98"/>
        <v>1..1</v>
      </c>
      <c r="AZ130" s="66" t="str">
        <f t="shared" si="98"/>
        <v>1..1</v>
      </c>
      <c r="BA130" s="2" t="str">
        <f t="shared" si="99"/>
        <v>/rsm:CrossIndustryInvoice
/rsm:SupplyChainTradeTransaction
/ram:ApplicableHeaderTradeAgreement
/ram:SellerTradeParty
/ram:SpecifiedTaxRegistration
/ram:ID
/@schemeID</v>
      </c>
      <c r="BB130" s="75" t="str">
        <f t="shared" si="99"/>
        <v>/rsm:CrossIndustryInvoice/rsm:SupplyChainTradeTransaction/ram:ApplicableHeaderTradeAgreement/ram:SellerTradeParty/ram:SpecifiedTaxRegistration/ram:ID/@schemeID</v>
      </c>
      <c r="BC130" s="66" t="str">
        <f t="shared" si="102"/>
        <v>S</v>
      </c>
      <c r="BD130" s="68" t="str">
        <f t="shared" si="102"/>
        <v>A</v>
      </c>
      <c r="BE130" s="66" t="str">
        <f t="shared" si="102"/>
        <v>0..1</v>
      </c>
      <c r="BF130" s="66" t="str">
        <f t="shared" si="102"/>
        <v/>
      </c>
      <c r="BG130" s="249" t="str">
        <f t="shared" si="102"/>
        <v>@schemeID="FC"</v>
      </c>
      <c r="BH130" s="7"/>
      <c r="BI130" s="636" t="str">
        <f t="shared" si="113"/>
        <v>-</v>
      </c>
      <c r="BJ130" s="68" t="str">
        <f t="shared" si="113"/>
        <v>-</v>
      </c>
      <c r="BK130" s="68" t="str">
        <f t="shared" si="113"/>
        <v>-</v>
      </c>
      <c r="BL130" s="68" t="str">
        <f t="shared" si="113"/>
        <v>X</v>
      </c>
      <c r="BM130" s="68" t="str">
        <f t="shared" si="113"/>
        <v>X</v>
      </c>
      <c r="BN130" s="68" t="str">
        <f t="shared" si="113"/>
        <v>X</v>
      </c>
      <c r="BO130" s="637" t="str">
        <f t="shared" si="112"/>
        <v>X</v>
      </c>
      <c r="BP130" s="7"/>
      <c r="BQ130" s="68" t="str">
        <f t="shared" si="117"/>
        <v>EN 16931</v>
      </c>
      <c r="BR130" s="68" t="str">
        <f t="shared" si="117"/>
        <v>EN 16931</v>
      </c>
      <c r="BS130" s="15"/>
      <c r="BT130" s="57" t="s">
        <v>18642</v>
      </c>
    </row>
    <row r="131" spans="1:72" s="59" customFormat="1" ht="96" x14ac:dyDescent="0.2">
      <c r="A131" s="45" t="str">
        <f t="shared" si="103"/>
        <v>NO</v>
      </c>
      <c r="B131" s="45"/>
      <c r="C131" s="45"/>
      <c r="D131" s="182" t="s">
        <v>1526</v>
      </c>
      <c r="E131" s="187" t="s">
        <v>1843</v>
      </c>
      <c r="F131" s="302" t="s">
        <v>1843</v>
      </c>
      <c r="G131" s="110">
        <f t="shared" si="115"/>
        <v>3</v>
      </c>
      <c r="H131" s="110" t="s">
        <v>32</v>
      </c>
      <c r="I131" s="112" t="s">
        <v>1844</v>
      </c>
      <c r="J131" s="112" t="s">
        <v>1845</v>
      </c>
      <c r="K131" s="113"/>
      <c r="L131" s="113"/>
      <c r="M131" s="113" t="s">
        <v>35</v>
      </c>
      <c r="N131" s="112"/>
      <c r="O131" s="110" t="s">
        <v>32</v>
      </c>
      <c r="P131" s="110" t="str">
        <f t="shared" si="100"/>
        <v>1..1</v>
      </c>
      <c r="Q131" s="114" t="s">
        <v>1846</v>
      </c>
      <c r="R131" s="115" t="s">
        <v>1847</v>
      </c>
      <c r="S131" s="110" t="s">
        <v>35</v>
      </c>
      <c r="T131" s="116" t="str">
        <f t="shared" si="104"/>
        <v>G</v>
      </c>
      <c r="U131" s="110" t="s">
        <v>42</v>
      </c>
      <c r="V131" s="110" t="s">
        <v>35</v>
      </c>
      <c r="W131" s="674" t="s">
        <v>35</v>
      </c>
      <c r="X131" s="38"/>
      <c r="Y131" s="644" t="str">
        <f t="shared" si="105"/>
        <v>X</v>
      </c>
      <c r="Z131" s="116" t="str">
        <f t="shared" si="116"/>
        <v>X</v>
      </c>
      <c r="AA131" s="116" t="str">
        <f t="shared" si="116"/>
        <v>X</v>
      </c>
      <c r="AB131" s="116" t="str">
        <f t="shared" si="116"/>
        <v>X</v>
      </c>
      <c r="AC131" s="116" t="str">
        <f t="shared" si="116"/>
        <v>X</v>
      </c>
      <c r="AD131" s="116" t="str">
        <f t="shared" si="116"/>
        <v>X</v>
      </c>
      <c r="AE131" s="645" t="str">
        <f t="shared" si="116"/>
        <v>X</v>
      </c>
      <c r="AF131" s="38"/>
      <c r="AG131" s="116" t="s">
        <v>39</v>
      </c>
      <c r="AH131" s="116" t="s">
        <v>39</v>
      </c>
      <c r="AI131" s="38"/>
      <c r="AJ131" s="13" t="str">
        <f t="shared" si="107"/>
        <v>/rsm:CrossIndustryInvoice/rsm:SupplyChainTradeTransaction/ram:ApplicableHeaderTradeAgreement</v>
      </c>
      <c r="AK131" s="13" t="str">
        <f t="shared" si="108"/>
        <v>/ram:BuyerTradeParty</v>
      </c>
      <c r="AL131" s="14">
        <f>COUNTIFS(R$4:R131,AJ131)</f>
        <v>1</v>
      </c>
      <c r="AN131" s="182" t="str">
        <f t="shared" si="109"/>
        <v>SCT_HTA</v>
      </c>
      <c r="AO131" s="187" t="str">
        <f t="shared" si="109"/>
        <v>BG-7</v>
      </c>
      <c r="AP131" s="302" t="str">
        <f t="shared" si="110"/>
        <v>BG-7</v>
      </c>
      <c r="AQ131" s="110">
        <f t="shared" si="114"/>
        <v>3</v>
      </c>
      <c r="AR131" s="110" t="str">
        <f t="shared" si="111"/>
        <v>1..1</v>
      </c>
      <c r="AS131" s="112" t="s">
        <v>1848</v>
      </c>
      <c r="AT131" s="112" t="s">
        <v>1849</v>
      </c>
      <c r="AU131" s="113"/>
      <c r="AV131" s="113"/>
      <c r="AW131" s="113" t="s">
        <v>35</v>
      </c>
      <c r="AX131" s="112"/>
      <c r="AY131" s="110" t="str">
        <f t="shared" si="98"/>
        <v>1..1</v>
      </c>
      <c r="AZ131" s="110" t="str">
        <f t="shared" si="98"/>
        <v>1..1</v>
      </c>
      <c r="BA131" s="114" t="str">
        <f t="shared" si="99"/>
        <v>/rsm:CrossIndustryInvoice
/rsm:SupplyChainTradeTransaction
/ram:ApplicableHeaderTradeAgreement
/ram:BuyerTradeParty</v>
      </c>
      <c r="BB131" s="115" t="str">
        <f t="shared" si="99"/>
        <v>/rsm:CrossIndustryInvoice/rsm:SupplyChainTradeTransaction/ram:ApplicableHeaderTradeAgreement/ram:BuyerTradeParty</v>
      </c>
      <c r="BC131" s="110" t="str">
        <f t="shared" si="102"/>
        <v/>
      </c>
      <c r="BD131" s="116" t="str">
        <f t="shared" si="102"/>
        <v>G</v>
      </c>
      <c r="BE131" s="110" t="str">
        <f t="shared" si="102"/>
        <v>0..1</v>
      </c>
      <c r="BF131" s="110" t="str">
        <f t="shared" si="102"/>
        <v/>
      </c>
      <c r="BG131" s="674" t="str">
        <f t="shared" si="102"/>
        <v/>
      </c>
      <c r="BH131" s="7"/>
      <c r="BI131" s="644" t="str">
        <f t="shared" si="113"/>
        <v>X</v>
      </c>
      <c r="BJ131" s="116" t="str">
        <f t="shared" si="113"/>
        <v>X</v>
      </c>
      <c r="BK131" s="116" t="str">
        <f t="shared" si="113"/>
        <v>X</v>
      </c>
      <c r="BL131" s="116" t="str">
        <f t="shared" si="113"/>
        <v>X</v>
      </c>
      <c r="BM131" s="116" t="str">
        <f t="shared" si="113"/>
        <v>X</v>
      </c>
      <c r="BN131" s="116" t="str">
        <f t="shared" si="113"/>
        <v>X</v>
      </c>
      <c r="BO131" s="645" t="str">
        <f t="shared" si="112"/>
        <v>X</v>
      </c>
      <c r="BP131" s="7"/>
      <c r="BQ131" s="116" t="str">
        <f t="shared" si="117"/>
        <v>MINIMUM</v>
      </c>
      <c r="BR131" s="116" t="str">
        <f t="shared" si="117"/>
        <v>MINIMUM</v>
      </c>
      <c r="BS131" s="15"/>
      <c r="BT131" s="57" t="s">
        <v>18642</v>
      </c>
    </row>
    <row r="132" spans="1:72" s="59" customFormat="1" ht="96" x14ac:dyDescent="0.2">
      <c r="A132" s="45" t="str">
        <f t="shared" si="103"/>
        <v>YES</v>
      </c>
      <c r="B132" s="45"/>
      <c r="C132" s="45"/>
      <c r="D132" s="185" t="s">
        <v>1526</v>
      </c>
      <c r="E132" s="186" t="s">
        <v>1850</v>
      </c>
      <c r="F132" s="301"/>
      <c r="G132" s="66">
        <f t="shared" si="115"/>
        <v>4</v>
      </c>
      <c r="H132" s="66" t="s">
        <v>42</v>
      </c>
      <c r="I132" s="64" t="s">
        <v>1851</v>
      </c>
      <c r="J132" s="64" t="s">
        <v>17242</v>
      </c>
      <c r="K132" s="65" t="s">
        <v>17243</v>
      </c>
      <c r="L132" s="65"/>
      <c r="M132" s="65"/>
      <c r="N132" s="64" t="s">
        <v>90</v>
      </c>
      <c r="O132" s="66" t="s">
        <v>42</v>
      </c>
      <c r="P132" s="66" t="str">
        <f>O132</f>
        <v>0..1</v>
      </c>
      <c r="Q132" s="2" t="s">
        <v>1854</v>
      </c>
      <c r="R132" s="75" t="s">
        <v>1855</v>
      </c>
      <c r="S132" s="66" t="s">
        <v>55</v>
      </c>
      <c r="T132" s="68" t="str">
        <f t="shared" si="104"/>
        <v>E</v>
      </c>
      <c r="U132" s="66" t="s">
        <v>62</v>
      </c>
      <c r="V132" s="66" t="s">
        <v>1557</v>
      </c>
      <c r="W132" s="249" t="s">
        <v>894</v>
      </c>
      <c r="X132" s="38"/>
      <c r="Y132" s="636" t="str">
        <f t="shared" si="105"/>
        <v>-</v>
      </c>
      <c r="Z132" s="68" t="str">
        <f t="shared" si="116"/>
        <v>X</v>
      </c>
      <c r="AA132" s="68" t="str">
        <f t="shared" si="116"/>
        <v>X</v>
      </c>
      <c r="AB132" s="68" t="str">
        <f t="shared" si="116"/>
        <v>X</v>
      </c>
      <c r="AC132" s="68" t="str">
        <f t="shared" si="116"/>
        <v>X</v>
      </c>
      <c r="AD132" s="68" t="str">
        <f t="shared" si="116"/>
        <v>X</v>
      </c>
      <c r="AE132" s="637" t="str">
        <f t="shared" si="116"/>
        <v>X</v>
      </c>
      <c r="AF132" s="38"/>
      <c r="AG132" s="68" t="s">
        <v>185</v>
      </c>
      <c r="AH132" s="68" t="s">
        <v>185</v>
      </c>
      <c r="AI132" s="38"/>
      <c r="AJ132" s="13" t="str">
        <f t="shared" si="107"/>
        <v>/rsm:CrossIndustryInvoice/rsm:SupplyChainTradeTransaction/ram:ApplicableHeaderTradeAgreement/ram:BuyerTradeParty</v>
      </c>
      <c r="AK132" s="13" t="str">
        <f t="shared" si="108"/>
        <v>/ram:ID</v>
      </c>
      <c r="AL132" s="14">
        <f>COUNTIFS(R$4:R132,AJ132)</f>
        <v>1</v>
      </c>
      <c r="AN132" s="185" t="str">
        <f t="shared" si="109"/>
        <v>SCT_HTA</v>
      </c>
      <c r="AO132" s="186" t="str">
        <f t="shared" si="109"/>
        <v>BT-46</v>
      </c>
      <c r="AP132" s="301" t="str">
        <f t="shared" si="110"/>
        <v/>
      </c>
      <c r="AQ132" s="66">
        <f t="shared" si="114"/>
        <v>4</v>
      </c>
      <c r="AR132" s="66" t="str">
        <f t="shared" si="111"/>
        <v>0..1</v>
      </c>
      <c r="AS132" s="64" t="s">
        <v>1856</v>
      </c>
      <c r="AT132" s="64" t="s">
        <v>1857</v>
      </c>
      <c r="AU132" s="65" t="s">
        <v>1858</v>
      </c>
      <c r="AV132" s="65"/>
      <c r="AW132" s="65" t="s">
        <v>35</v>
      </c>
      <c r="AX132" s="64" t="s">
        <v>99</v>
      </c>
      <c r="AY132" s="66" t="str">
        <f t="shared" si="98"/>
        <v>0..1</v>
      </c>
      <c r="AZ132" s="66" t="str">
        <f t="shared" si="98"/>
        <v>0..1</v>
      </c>
      <c r="BA132" s="2" t="str">
        <f t="shared" si="99"/>
        <v>/rsm:CrossIndustryInvoice
/rsm:SupplyChainTradeTransaction
/ram:ApplicableHeaderTradeAgreement
/ram:BuyerTradeParty
/ram:ID</v>
      </c>
      <c r="BB132" s="75" t="str">
        <f t="shared" si="99"/>
        <v>/rsm:CrossIndustryInvoice/rsm:SupplyChainTradeTransaction/ram:ApplicableHeaderTradeAgreement/ram:BuyerTradeParty/ram:ID</v>
      </c>
      <c r="BC132" s="66" t="str">
        <f t="shared" si="102"/>
        <v>I</v>
      </c>
      <c r="BD132" s="68" t="str">
        <f t="shared" si="102"/>
        <v>E</v>
      </c>
      <c r="BE132" s="66" t="str">
        <f t="shared" si="102"/>
        <v>0..n</v>
      </c>
      <c r="BF132" s="66" t="str">
        <f t="shared" si="102"/>
        <v>SYN-1, CAR-3</v>
      </c>
      <c r="BG132" s="249" t="str">
        <f t="shared" si="102"/>
        <v>GloablID, if global identifier exists and can be stated in @schemeID, ID else</v>
      </c>
      <c r="BH132" s="7"/>
      <c r="BI132" s="636" t="str">
        <f t="shared" si="113"/>
        <v>-</v>
      </c>
      <c r="BJ132" s="68" t="str">
        <f t="shared" si="113"/>
        <v>X</v>
      </c>
      <c r="BK132" s="68" t="str">
        <f t="shared" si="113"/>
        <v>X</v>
      </c>
      <c r="BL132" s="68" t="str">
        <f t="shared" si="113"/>
        <v>X</v>
      </c>
      <c r="BM132" s="68" t="str">
        <f t="shared" si="113"/>
        <v>X</v>
      </c>
      <c r="BN132" s="68" t="str">
        <f t="shared" si="113"/>
        <v>X</v>
      </c>
      <c r="BO132" s="637" t="str">
        <f t="shared" si="112"/>
        <v>X</v>
      </c>
      <c r="BP132" s="7"/>
      <c r="BQ132" s="68" t="str">
        <f t="shared" si="117"/>
        <v>BASIC WL</v>
      </c>
      <c r="BR132" s="68" t="str">
        <f t="shared" si="117"/>
        <v>BASIC WL</v>
      </c>
      <c r="BS132" s="15"/>
      <c r="BT132" s="57" t="s">
        <v>18642</v>
      </c>
    </row>
    <row r="133" spans="1:72" s="59" customFormat="1" ht="96" x14ac:dyDescent="0.2">
      <c r="A133" s="45" t="str">
        <f t="shared" si="103"/>
        <v>YES</v>
      </c>
      <c r="B133" s="45"/>
      <c r="C133" s="317" t="s">
        <v>20954</v>
      </c>
      <c r="D133" s="185" t="s">
        <v>1526</v>
      </c>
      <c r="E133" s="186" t="s">
        <v>1859</v>
      </c>
      <c r="F133" s="301" t="s">
        <v>1850</v>
      </c>
      <c r="G133" s="66">
        <f t="shared" si="115"/>
        <v>4</v>
      </c>
      <c r="H133" s="66" t="s">
        <v>42</v>
      </c>
      <c r="I133" s="97" t="s">
        <v>17244</v>
      </c>
      <c r="J133" s="64" t="s">
        <v>35</v>
      </c>
      <c r="K133" s="65" t="s">
        <v>894</v>
      </c>
      <c r="L133" s="65"/>
      <c r="M133" s="65" t="s">
        <v>894</v>
      </c>
      <c r="N133" s="64" t="s">
        <v>90</v>
      </c>
      <c r="O133" s="66" t="s">
        <v>42</v>
      </c>
      <c r="P133" s="66" t="s">
        <v>62</v>
      </c>
      <c r="Q133" s="2" t="s">
        <v>1860</v>
      </c>
      <c r="R133" s="75" t="s">
        <v>1861</v>
      </c>
      <c r="S133" s="66" t="s">
        <v>55</v>
      </c>
      <c r="T133" s="344" t="s">
        <v>56</v>
      </c>
      <c r="U133" s="66" t="s">
        <v>62</v>
      </c>
      <c r="V133" s="66" t="s">
        <v>1557</v>
      </c>
      <c r="W133" s="249" t="s">
        <v>894</v>
      </c>
      <c r="X133" s="38"/>
      <c r="Y133" s="636" t="str">
        <f t="shared" si="105"/>
        <v>-</v>
      </c>
      <c r="Z133" s="68" t="str">
        <f t="shared" si="116"/>
        <v>X</v>
      </c>
      <c r="AA133" s="68" t="str">
        <f t="shared" si="116"/>
        <v>X</v>
      </c>
      <c r="AB133" s="68" t="str">
        <f t="shared" si="116"/>
        <v>X</v>
      </c>
      <c r="AC133" s="68" t="str">
        <f t="shared" si="116"/>
        <v>X</v>
      </c>
      <c r="AD133" s="68" t="str">
        <f t="shared" si="116"/>
        <v>X</v>
      </c>
      <c r="AE133" s="637" t="str">
        <f t="shared" si="116"/>
        <v>X</v>
      </c>
      <c r="AF133" s="38"/>
      <c r="AG133" s="68" t="s">
        <v>185</v>
      </c>
      <c r="AH133" s="68" t="s">
        <v>185</v>
      </c>
      <c r="AI133" s="38"/>
      <c r="AJ133" s="13" t="str">
        <f t="shared" si="107"/>
        <v>/rsm:CrossIndustryInvoice/rsm:SupplyChainTradeTransaction/ram:ApplicableHeaderTradeAgreement/ram:BuyerTradeParty</v>
      </c>
      <c r="AK133" s="13" t="str">
        <f t="shared" si="108"/>
        <v>/ram:GlobalID</v>
      </c>
      <c r="AL133" s="14">
        <f>COUNTIFS(R$4:R133,AJ133)</f>
        <v>1</v>
      </c>
      <c r="AN133" s="185" t="str">
        <f t="shared" si="109"/>
        <v>SCT_HTA</v>
      </c>
      <c r="AO133" s="186" t="str">
        <f t="shared" si="109"/>
        <v>BT-46-0</v>
      </c>
      <c r="AP133" s="301" t="str">
        <f t="shared" si="110"/>
        <v>BT-46</v>
      </c>
      <c r="AQ133" s="66">
        <f t="shared" si="114"/>
        <v>4</v>
      </c>
      <c r="AR133" s="66" t="str">
        <f t="shared" si="111"/>
        <v>0..1</v>
      </c>
      <c r="AS133" s="97" t="s">
        <v>1862</v>
      </c>
      <c r="AT133" s="64" t="s">
        <v>35</v>
      </c>
      <c r="AU133" s="65" t="s">
        <v>1569</v>
      </c>
      <c r="AV133" s="65"/>
      <c r="AW133" s="65" t="s">
        <v>35</v>
      </c>
      <c r="AX133" s="64" t="s">
        <v>99</v>
      </c>
      <c r="AY133" s="66" t="str">
        <f t="shared" si="98"/>
        <v>0..1</v>
      </c>
      <c r="AZ133" s="66" t="str">
        <f t="shared" si="98"/>
        <v>0..n</v>
      </c>
      <c r="BA133" s="2" t="str">
        <f t="shared" si="99"/>
        <v>/rsm:CrossIndustryInvoice
/rsm:SupplyChainTradeTransaction
/ram:ApplicableHeaderTradeAgreement
/ram:BuyerTradeParty
/ram:GlobalID</v>
      </c>
      <c r="BB133" s="75" t="str">
        <f t="shared" si="99"/>
        <v>/rsm:CrossIndustryInvoice/rsm:SupplyChainTradeTransaction/ram:ApplicableHeaderTradeAgreement/ram:BuyerTradeParty/ram:GlobalID</v>
      </c>
      <c r="BC133" s="66" t="str">
        <f t="shared" si="102"/>
        <v>I</v>
      </c>
      <c r="BD133" s="68" t="str">
        <f t="shared" si="102"/>
        <v>E</v>
      </c>
      <c r="BE133" s="66" t="str">
        <f t="shared" si="102"/>
        <v>0..n</v>
      </c>
      <c r="BF133" s="66" t="str">
        <f t="shared" si="102"/>
        <v>SYN-1, CAR-3</v>
      </c>
      <c r="BG133" s="249" t="str">
        <f t="shared" si="102"/>
        <v>GloablID, if global identifier exists and can be stated in @schemeID, ID else</v>
      </c>
      <c r="BH133" s="7"/>
      <c r="BI133" s="636" t="str">
        <f t="shared" si="113"/>
        <v>-</v>
      </c>
      <c r="BJ133" s="68" t="str">
        <f t="shared" si="113"/>
        <v>X</v>
      </c>
      <c r="BK133" s="68" t="str">
        <f t="shared" si="113"/>
        <v>X</v>
      </c>
      <c r="BL133" s="68" t="str">
        <f t="shared" si="113"/>
        <v>X</v>
      </c>
      <c r="BM133" s="68" t="str">
        <f t="shared" si="113"/>
        <v>X</v>
      </c>
      <c r="BN133" s="68" t="str">
        <f t="shared" si="113"/>
        <v>X</v>
      </c>
      <c r="BO133" s="637" t="str">
        <f t="shared" si="112"/>
        <v>X</v>
      </c>
      <c r="BP133" s="7"/>
      <c r="BQ133" s="68" t="str">
        <f t="shared" si="117"/>
        <v>BASIC WL</v>
      </c>
      <c r="BR133" s="68" t="str">
        <f t="shared" si="117"/>
        <v>BASIC WL</v>
      </c>
      <c r="BS133" s="15"/>
      <c r="BT133" s="57" t="s">
        <v>18642</v>
      </c>
    </row>
    <row r="134" spans="1:72" s="59" customFormat="1" ht="105" x14ac:dyDescent="0.2">
      <c r="A134" s="45" t="str">
        <f t="shared" si="103"/>
        <v>YES</v>
      </c>
      <c r="B134" s="45"/>
      <c r="C134" s="317" t="s">
        <v>20954</v>
      </c>
      <c r="D134" s="185" t="s">
        <v>1526</v>
      </c>
      <c r="E134" s="186" t="s">
        <v>1863</v>
      </c>
      <c r="F134" s="301" t="s">
        <v>1863</v>
      </c>
      <c r="G134" s="66">
        <f t="shared" si="115"/>
        <v>5</v>
      </c>
      <c r="H134" s="66" t="s">
        <v>32</v>
      </c>
      <c r="I134" s="97" t="s">
        <v>443</v>
      </c>
      <c r="J134" s="64" t="s">
        <v>17245</v>
      </c>
      <c r="K134" s="65" t="s">
        <v>17135</v>
      </c>
      <c r="L134" s="65"/>
      <c r="M134" s="65" t="s">
        <v>35</v>
      </c>
      <c r="N134" s="64" t="s">
        <v>17064</v>
      </c>
      <c r="O134" s="66" t="s">
        <v>32</v>
      </c>
      <c r="P134" s="66" t="str">
        <f t="shared" si="100"/>
        <v>1..1</v>
      </c>
      <c r="Q134" s="2" t="s">
        <v>1866</v>
      </c>
      <c r="R134" s="75" t="s">
        <v>1867</v>
      </c>
      <c r="S134" s="66" t="s">
        <v>329</v>
      </c>
      <c r="T134" s="68" t="str">
        <f t="shared" si="104"/>
        <v>A</v>
      </c>
      <c r="U134" s="66" t="s">
        <v>42</v>
      </c>
      <c r="V134" s="66" t="s">
        <v>35</v>
      </c>
      <c r="W134" s="249" t="s">
        <v>35</v>
      </c>
      <c r="X134" s="38"/>
      <c r="Y134" s="636" t="str">
        <f t="shared" si="105"/>
        <v>-</v>
      </c>
      <c r="Z134" s="68" t="str">
        <f t="shared" si="116"/>
        <v>X</v>
      </c>
      <c r="AA134" s="68" t="str">
        <f t="shared" si="116"/>
        <v>X</v>
      </c>
      <c r="AB134" s="68" t="str">
        <f t="shared" si="116"/>
        <v>X</v>
      </c>
      <c r="AC134" s="68" t="str">
        <f t="shared" si="116"/>
        <v>X</v>
      </c>
      <c r="AD134" s="68" t="str">
        <f t="shared" si="116"/>
        <v>X</v>
      </c>
      <c r="AE134" s="637" t="str">
        <f t="shared" si="116"/>
        <v>X</v>
      </c>
      <c r="AF134" s="38"/>
      <c r="AG134" s="68" t="s">
        <v>185</v>
      </c>
      <c r="AH134" s="68" t="s">
        <v>185</v>
      </c>
      <c r="AI134" s="38"/>
      <c r="AJ134" s="13" t="str">
        <f t="shared" si="107"/>
        <v>/rsm:CrossIndustryInvoice/rsm:SupplyChainTradeTransaction/ram:ApplicableHeaderTradeAgreement/ram:BuyerTradeParty/ram:GlobalID</v>
      </c>
      <c r="AK134" s="13" t="str">
        <f t="shared" si="108"/>
        <v>/@schemeID</v>
      </c>
      <c r="AL134" s="14">
        <f>COUNTIFS(R$4:R134,AJ134)</f>
        <v>1</v>
      </c>
      <c r="AN134" s="185" t="str">
        <f t="shared" si="109"/>
        <v>SCT_HTA</v>
      </c>
      <c r="AO134" s="186" t="str">
        <f t="shared" si="109"/>
        <v>BT-46-1</v>
      </c>
      <c r="AP134" s="301" t="str">
        <f t="shared" si="110"/>
        <v>BT-46-1</v>
      </c>
      <c r="AQ134" s="66">
        <f t="shared" si="114"/>
        <v>5</v>
      </c>
      <c r="AR134" s="66" t="str">
        <f t="shared" si="111"/>
        <v>1..1</v>
      </c>
      <c r="AS134" s="97" t="s">
        <v>1868</v>
      </c>
      <c r="AT134" s="64" t="s">
        <v>1869</v>
      </c>
      <c r="AU134" s="65" t="s">
        <v>331</v>
      </c>
      <c r="AV134" s="65"/>
      <c r="AW134" s="65" t="s">
        <v>35</v>
      </c>
      <c r="AX134" s="64"/>
      <c r="AY134" s="66" t="str">
        <f t="shared" si="98"/>
        <v>1..1</v>
      </c>
      <c r="AZ134" s="66" t="str">
        <f t="shared" si="98"/>
        <v>1..1</v>
      </c>
      <c r="BA134" s="2" t="str">
        <f t="shared" si="99"/>
        <v>/rsm:CrossIndustryInvoice
/rsm:SupplyChainTradeTransaction
/ram:ApplicableHeaderTradeAgreement
/ram:BuyerTradeParty
/ram:GlobalID
/@schemeID</v>
      </c>
      <c r="BB134" s="75" t="str">
        <f t="shared" si="99"/>
        <v>/rsm:CrossIndustryInvoice/rsm:SupplyChainTradeTransaction/ram:ApplicableHeaderTradeAgreement/ram:BuyerTradeParty/ram:GlobalID/@schemeID</v>
      </c>
      <c r="BC134" s="66" t="str">
        <f t="shared" si="102"/>
        <v>S</v>
      </c>
      <c r="BD134" s="68" t="str">
        <f t="shared" si="102"/>
        <v>A</v>
      </c>
      <c r="BE134" s="66" t="str">
        <f t="shared" si="102"/>
        <v>0..1</v>
      </c>
      <c r="BF134" s="66" t="str">
        <f t="shared" si="102"/>
        <v/>
      </c>
      <c r="BG134" s="249" t="str">
        <f t="shared" si="102"/>
        <v/>
      </c>
      <c r="BH134" s="7"/>
      <c r="BI134" s="636" t="str">
        <f t="shared" si="113"/>
        <v>-</v>
      </c>
      <c r="BJ134" s="68" t="str">
        <f t="shared" si="113"/>
        <v>X</v>
      </c>
      <c r="BK134" s="68" t="str">
        <f t="shared" si="113"/>
        <v>X</v>
      </c>
      <c r="BL134" s="68" t="str">
        <f t="shared" si="113"/>
        <v>X</v>
      </c>
      <c r="BM134" s="68" t="str">
        <f t="shared" si="113"/>
        <v>X</v>
      </c>
      <c r="BN134" s="68" t="str">
        <f t="shared" si="113"/>
        <v>X</v>
      </c>
      <c r="BO134" s="637" t="str">
        <f t="shared" si="112"/>
        <v>X</v>
      </c>
      <c r="BP134" s="7"/>
      <c r="BQ134" s="68" t="str">
        <f t="shared" si="117"/>
        <v>BASIC WL</v>
      </c>
      <c r="BR134" s="68" t="str">
        <f t="shared" si="117"/>
        <v>BASIC WL</v>
      </c>
      <c r="BS134" s="15"/>
      <c r="BT134" s="57" t="s">
        <v>18642</v>
      </c>
    </row>
    <row r="135" spans="1:72" s="59" customFormat="1" ht="96" x14ac:dyDescent="0.2">
      <c r="A135" s="45" t="str">
        <f t="shared" si="103"/>
        <v>YES</v>
      </c>
      <c r="B135" s="45"/>
      <c r="C135" s="45"/>
      <c r="D135" s="185" t="s">
        <v>1526</v>
      </c>
      <c r="E135" s="186" t="s">
        <v>1870</v>
      </c>
      <c r="F135" s="301" t="s">
        <v>1870</v>
      </c>
      <c r="G135" s="66">
        <f t="shared" si="115"/>
        <v>4</v>
      </c>
      <c r="H135" s="66" t="s">
        <v>32</v>
      </c>
      <c r="I135" s="64" t="s">
        <v>1871</v>
      </c>
      <c r="J135" s="64" t="s">
        <v>1872</v>
      </c>
      <c r="K135" s="65"/>
      <c r="L135" s="65" t="s">
        <v>1621</v>
      </c>
      <c r="M135" s="65" t="s">
        <v>1873</v>
      </c>
      <c r="N135" s="64" t="s">
        <v>70</v>
      </c>
      <c r="O135" s="66" t="s">
        <v>32</v>
      </c>
      <c r="P135" s="66" t="str">
        <f t="shared" ref="P135:P160" si="118">O135</f>
        <v>1..1</v>
      </c>
      <c r="Q135" s="2" t="s">
        <v>1874</v>
      </c>
      <c r="R135" s="75" t="s">
        <v>1875</v>
      </c>
      <c r="S135" s="66" t="s">
        <v>73</v>
      </c>
      <c r="T135" s="68" t="str">
        <f t="shared" si="104"/>
        <v>E</v>
      </c>
      <c r="U135" s="66" t="s">
        <v>42</v>
      </c>
      <c r="V135" s="66" t="s">
        <v>132</v>
      </c>
      <c r="W135" s="249" t="s">
        <v>35</v>
      </c>
      <c r="X135" s="38"/>
      <c r="Y135" s="636" t="str">
        <f t="shared" si="105"/>
        <v>X</v>
      </c>
      <c r="Z135" s="68" t="str">
        <f t="shared" ref="Z135:AE140" si="119">IF(Y135="X","X",IF($AH135=Z$4,"X","-"))</f>
        <v>X</v>
      </c>
      <c r="AA135" s="68" t="str">
        <f t="shared" si="119"/>
        <v>X</v>
      </c>
      <c r="AB135" s="68" t="str">
        <f t="shared" si="119"/>
        <v>X</v>
      </c>
      <c r="AC135" s="68" t="str">
        <f t="shared" si="119"/>
        <v>X</v>
      </c>
      <c r="AD135" s="68" t="str">
        <f t="shared" si="119"/>
        <v>X</v>
      </c>
      <c r="AE135" s="637" t="str">
        <f t="shared" si="119"/>
        <v>X</v>
      </c>
      <c r="AF135" s="38"/>
      <c r="AG135" s="68" t="s">
        <v>39</v>
      </c>
      <c r="AH135" s="68" t="s">
        <v>39</v>
      </c>
      <c r="AI135" s="38"/>
      <c r="AJ135" s="13" t="str">
        <f t="shared" si="107"/>
        <v>/rsm:CrossIndustryInvoice/rsm:SupplyChainTradeTransaction/ram:ApplicableHeaderTradeAgreement/ram:BuyerTradeParty</v>
      </c>
      <c r="AK135" s="13" t="str">
        <f t="shared" si="108"/>
        <v>/ram:Name</v>
      </c>
      <c r="AL135" s="14">
        <f>COUNTIFS(R$4:R135,AJ135)</f>
        <v>1</v>
      </c>
      <c r="AN135" s="185" t="str">
        <f t="shared" si="109"/>
        <v>SCT_HTA</v>
      </c>
      <c r="AO135" s="186" t="str">
        <f t="shared" si="109"/>
        <v>BT-44</v>
      </c>
      <c r="AP135" s="301" t="str">
        <f t="shared" si="110"/>
        <v>BT-44</v>
      </c>
      <c r="AQ135" s="66">
        <f t="shared" si="114"/>
        <v>4</v>
      </c>
      <c r="AR135" s="66" t="str">
        <f t="shared" si="111"/>
        <v>1..1</v>
      </c>
      <c r="AS135" s="64" t="s">
        <v>1876</v>
      </c>
      <c r="AT135" s="64" t="s">
        <v>1877</v>
      </c>
      <c r="AU135" s="65" t="s">
        <v>1878</v>
      </c>
      <c r="AV135" s="65" t="s">
        <v>1627</v>
      </c>
      <c r="AW135" s="65" t="s">
        <v>1879</v>
      </c>
      <c r="AX135" s="64" t="s">
        <v>78</v>
      </c>
      <c r="AY135" s="66" t="str">
        <f t="shared" si="98"/>
        <v>1..1</v>
      </c>
      <c r="AZ135" s="66" t="str">
        <f t="shared" si="98"/>
        <v>1..1</v>
      </c>
      <c r="BA135" s="2" t="str">
        <f t="shared" si="98"/>
        <v>/rsm:CrossIndustryInvoice
/rsm:SupplyChainTradeTransaction
/ram:ApplicableHeaderTradeAgreement
/ram:BuyerTradeParty
/ram:Name</v>
      </c>
      <c r="BB135" s="75" t="str">
        <f t="shared" si="98"/>
        <v>/rsm:CrossIndustryInvoice/rsm:SupplyChainTradeTransaction/ram:ApplicableHeaderTradeAgreement/ram:BuyerTradeParty/ram:Name</v>
      </c>
      <c r="BC135" s="66" t="str">
        <f t="shared" si="102"/>
        <v>T</v>
      </c>
      <c r="BD135" s="68" t="str">
        <f t="shared" si="102"/>
        <v>E</v>
      </c>
      <c r="BE135" s="66" t="str">
        <f t="shared" si="102"/>
        <v>0..1</v>
      </c>
      <c r="BF135" s="66" t="str">
        <f t="shared" si="102"/>
        <v>CAR-2</v>
      </c>
      <c r="BG135" s="249" t="str">
        <f t="shared" si="102"/>
        <v/>
      </c>
      <c r="BH135" s="7"/>
      <c r="BI135" s="636" t="str">
        <f t="shared" si="113"/>
        <v>X</v>
      </c>
      <c r="BJ135" s="68" t="str">
        <f t="shared" si="113"/>
        <v>X</v>
      </c>
      <c r="BK135" s="68" t="str">
        <f t="shared" si="113"/>
        <v>X</v>
      </c>
      <c r="BL135" s="68" t="str">
        <f t="shared" si="113"/>
        <v>X</v>
      </c>
      <c r="BM135" s="68" t="str">
        <f t="shared" si="113"/>
        <v>X</v>
      </c>
      <c r="BN135" s="68" t="str">
        <f t="shared" si="113"/>
        <v>X</v>
      </c>
      <c r="BO135" s="637" t="str">
        <f t="shared" si="112"/>
        <v>X</v>
      </c>
      <c r="BP135" s="7"/>
      <c r="BQ135" s="68" t="str">
        <f t="shared" si="117"/>
        <v>MINIMUM</v>
      </c>
      <c r="BR135" s="68" t="str">
        <f t="shared" si="117"/>
        <v>MINIMUM</v>
      </c>
      <c r="BS135" s="15"/>
      <c r="BT135" s="57" t="s">
        <v>18642</v>
      </c>
    </row>
    <row r="136" spans="1:72" s="59" customFormat="1" ht="96" x14ac:dyDescent="0.2">
      <c r="A136" s="45" t="str">
        <f t="shared" si="103"/>
        <v>NO</v>
      </c>
      <c r="B136" s="45"/>
      <c r="C136" s="45"/>
      <c r="D136" s="185" t="s">
        <v>1526</v>
      </c>
      <c r="E136" s="188" t="s">
        <v>1885</v>
      </c>
      <c r="F136" s="303"/>
      <c r="G136" s="124">
        <f t="shared" si="115"/>
        <v>4</v>
      </c>
      <c r="H136" s="124" t="s">
        <v>42</v>
      </c>
      <c r="I136" s="138" t="s">
        <v>1886</v>
      </c>
      <c r="J136" s="125" t="s">
        <v>17145</v>
      </c>
      <c r="K136" s="126"/>
      <c r="L136" s="126"/>
      <c r="M136" s="126"/>
      <c r="N136" s="125"/>
      <c r="O136" s="124" t="s">
        <v>42</v>
      </c>
      <c r="P136" s="124" t="str">
        <f t="shared" si="118"/>
        <v>0..1</v>
      </c>
      <c r="Q136" s="127" t="s">
        <v>1887</v>
      </c>
      <c r="R136" s="128" t="s">
        <v>1888</v>
      </c>
      <c r="S136" s="124"/>
      <c r="T136" s="129" t="str">
        <f t="shared" si="104"/>
        <v/>
      </c>
      <c r="U136" s="124" t="s">
        <v>42</v>
      </c>
      <c r="V136" s="124"/>
      <c r="W136" s="675"/>
      <c r="X136" s="38"/>
      <c r="Y136" s="646" t="str">
        <f t="shared" si="105"/>
        <v>X</v>
      </c>
      <c r="Z136" s="129" t="str">
        <f t="shared" si="119"/>
        <v>X</v>
      </c>
      <c r="AA136" s="129" t="str">
        <f t="shared" si="119"/>
        <v>X</v>
      </c>
      <c r="AB136" s="129" t="str">
        <f t="shared" si="119"/>
        <v>X</v>
      </c>
      <c r="AC136" s="129" t="str">
        <f t="shared" si="119"/>
        <v>X</v>
      </c>
      <c r="AD136" s="129" t="str">
        <f t="shared" si="119"/>
        <v>X</v>
      </c>
      <c r="AE136" s="647" t="str">
        <f t="shared" si="119"/>
        <v>X</v>
      </c>
      <c r="AF136" s="38"/>
      <c r="AG136" s="129" t="s">
        <v>39</v>
      </c>
      <c r="AH136" s="129" t="s">
        <v>39</v>
      </c>
      <c r="AI136" s="38"/>
      <c r="AJ136" s="13" t="str">
        <f t="shared" si="107"/>
        <v>/rsm:CrossIndustryInvoice/rsm:SupplyChainTradeTransaction/ram:ApplicableHeaderTradeAgreement/ram:BuyerTradeParty</v>
      </c>
      <c r="AK136" s="13" t="str">
        <f t="shared" si="108"/>
        <v>/ram:SpecifiedLegalOrganization</v>
      </c>
      <c r="AL136" s="14">
        <f>COUNTIFS(R$4:R136,AJ136)</f>
        <v>1</v>
      </c>
      <c r="AN136" s="185" t="str">
        <f t="shared" si="109"/>
        <v>SCT_HTA</v>
      </c>
      <c r="AO136" s="188" t="str">
        <f t="shared" si="109"/>
        <v>BT-47-00</v>
      </c>
      <c r="AP136" s="303" t="str">
        <f t="shared" si="110"/>
        <v/>
      </c>
      <c r="AQ136" s="124">
        <f t="shared" si="114"/>
        <v>4</v>
      </c>
      <c r="AR136" s="124" t="str">
        <f t="shared" si="111"/>
        <v>0..1</v>
      </c>
      <c r="AS136" s="138" t="s">
        <v>1889</v>
      </c>
      <c r="AT136" s="125"/>
      <c r="AU136" s="126"/>
      <c r="AV136" s="126"/>
      <c r="AW136" s="126" t="s">
        <v>35</v>
      </c>
      <c r="AX136" s="125"/>
      <c r="AY136" s="124" t="str">
        <f t="shared" ref="AY136:BB160" si="120">O136</f>
        <v>0..1</v>
      </c>
      <c r="AZ136" s="124" t="str">
        <f t="shared" si="120"/>
        <v>0..1</v>
      </c>
      <c r="BA136" s="127" t="str">
        <f t="shared" si="120"/>
        <v>/rsm:CrossIndustryInvoice
/rsm:SupplyChainTradeTransaction
/ram:ApplicableHeaderTradeAgreement
/ram:BuyerTradeParty
/ram:SpecifiedLegalOrganization</v>
      </c>
      <c r="BB136" s="128" t="str">
        <f t="shared" si="120"/>
        <v>/rsm:CrossIndustryInvoice/rsm:SupplyChainTradeTransaction/ram:ApplicableHeaderTradeAgreement/ram:BuyerTradeParty/ram:SpecifiedLegalOrganization</v>
      </c>
      <c r="BC136" s="124" t="str">
        <f t="shared" si="102"/>
        <v/>
      </c>
      <c r="BD136" s="129" t="str">
        <f t="shared" si="102"/>
        <v/>
      </c>
      <c r="BE136" s="124" t="str">
        <f t="shared" si="102"/>
        <v>0..1</v>
      </c>
      <c r="BF136" s="124" t="str">
        <f t="shared" si="102"/>
        <v/>
      </c>
      <c r="BG136" s="675" t="str">
        <f t="shared" si="102"/>
        <v/>
      </c>
      <c r="BH136" s="7"/>
      <c r="BI136" s="646" t="str">
        <f t="shared" si="113"/>
        <v>X</v>
      </c>
      <c r="BJ136" s="129" t="str">
        <f t="shared" si="113"/>
        <v>X</v>
      </c>
      <c r="BK136" s="129" t="str">
        <f t="shared" si="113"/>
        <v>X</v>
      </c>
      <c r="BL136" s="129" t="str">
        <f t="shared" si="113"/>
        <v>X</v>
      </c>
      <c r="BM136" s="129" t="str">
        <f t="shared" si="113"/>
        <v>X</v>
      </c>
      <c r="BN136" s="129" t="str">
        <f t="shared" si="113"/>
        <v>X</v>
      </c>
      <c r="BO136" s="647" t="str">
        <f t="shared" si="112"/>
        <v>X</v>
      </c>
      <c r="BP136" s="7"/>
      <c r="BQ136" s="129" t="str">
        <f t="shared" si="117"/>
        <v>MINIMUM</v>
      </c>
      <c r="BR136" s="129" t="str">
        <f t="shared" si="117"/>
        <v>MINIMUM</v>
      </c>
      <c r="BS136" s="15"/>
      <c r="BT136" s="57" t="s">
        <v>18642</v>
      </c>
    </row>
    <row r="137" spans="1:72" s="59" customFormat="1" ht="105" x14ac:dyDescent="0.2">
      <c r="A137" s="45" t="str">
        <f t="shared" si="103"/>
        <v>YES</v>
      </c>
      <c r="B137" s="120" t="s">
        <v>17049</v>
      </c>
      <c r="C137" s="45"/>
      <c r="D137" s="185" t="s">
        <v>1526</v>
      </c>
      <c r="E137" s="186" t="s">
        <v>1890</v>
      </c>
      <c r="F137" s="301" t="s">
        <v>1890</v>
      </c>
      <c r="G137" s="66">
        <f t="shared" si="115"/>
        <v>5</v>
      </c>
      <c r="H137" s="66" t="s">
        <v>42</v>
      </c>
      <c r="I137" s="64" t="s">
        <v>1891</v>
      </c>
      <c r="J137" s="64" t="s">
        <v>17246</v>
      </c>
      <c r="K137" s="65" t="s">
        <v>17247</v>
      </c>
      <c r="L137" s="65" t="s">
        <v>1894</v>
      </c>
      <c r="M137" s="65" t="s">
        <v>35</v>
      </c>
      <c r="N137" s="64" t="s">
        <v>90</v>
      </c>
      <c r="O137" s="66" t="s">
        <v>42</v>
      </c>
      <c r="P137" s="66" t="str">
        <f t="shared" si="118"/>
        <v>0..1</v>
      </c>
      <c r="Q137" s="2" t="s">
        <v>1895</v>
      </c>
      <c r="R137" s="75" t="s">
        <v>1896</v>
      </c>
      <c r="S137" s="66" t="s">
        <v>55</v>
      </c>
      <c r="T137" s="68" t="str">
        <f t="shared" si="104"/>
        <v>E</v>
      </c>
      <c r="U137" s="66" t="s">
        <v>42</v>
      </c>
      <c r="V137" s="66" t="s">
        <v>35</v>
      </c>
      <c r="W137" s="249" t="s">
        <v>35</v>
      </c>
      <c r="X137" s="38"/>
      <c r="Y137" s="636" t="str">
        <f t="shared" si="105"/>
        <v>X</v>
      </c>
      <c r="Z137" s="68" t="str">
        <f t="shared" si="119"/>
        <v>X</v>
      </c>
      <c r="AA137" s="68" t="str">
        <f t="shared" si="119"/>
        <v>X</v>
      </c>
      <c r="AB137" s="68" t="str">
        <f t="shared" si="119"/>
        <v>X</v>
      </c>
      <c r="AC137" s="68" t="str">
        <f t="shared" si="119"/>
        <v>X</v>
      </c>
      <c r="AD137" s="68" t="str">
        <f t="shared" si="119"/>
        <v>X</v>
      </c>
      <c r="AE137" s="637" t="str">
        <f t="shared" si="119"/>
        <v>X</v>
      </c>
      <c r="AF137" s="38"/>
      <c r="AG137" s="68" t="s">
        <v>39</v>
      </c>
      <c r="AH137" s="68" t="s">
        <v>39</v>
      </c>
      <c r="AI137" s="38"/>
      <c r="AJ137" s="13" t="str">
        <f t="shared" si="107"/>
        <v>/rsm:CrossIndustryInvoice/rsm:SupplyChainTradeTransaction/ram:ApplicableHeaderTradeAgreement/ram:BuyerTradeParty/ram:SpecifiedLegalOrganization</v>
      </c>
      <c r="AK137" s="13" t="str">
        <f t="shared" si="108"/>
        <v>/ram:ID</v>
      </c>
      <c r="AL137" s="14">
        <f>COUNTIFS(R$4:R137,AJ137)</f>
        <v>1</v>
      </c>
      <c r="AN137" s="185" t="str">
        <f t="shared" si="109"/>
        <v>SCT_HTA</v>
      </c>
      <c r="AO137" s="186" t="str">
        <f t="shared" si="109"/>
        <v>BT-47</v>
      </c>
      <c r="AP137" s="301" t="str">
        <f t="shared" si="110"/>
        <v>BT-47</v>
      </c>
      <c r="AQ137" s="66">
        <f t="shared" si="114"/>
        <v>5</v>
      </c>
      <c r="AR137" s="66" t="str">
        <f t="shared" si="111"/>
        <v>0..1</v>
      </c>
      <c r="AS137" s="64" t="s">
        <v>1897</v>
      </c>
      <c r="AT137" s="64" t="s">
        <v>1898</v>
      </c>
      <c r="AU137" s="65" t="s">
        <v>1899</v>
      </c>
      <c r="AV137" s="65" t="s">
        <v>1900</v>
      </c>
      <c r="AW137" s="65" t="s">
        <v>35</v>
      </c>
      <c r="AX137" s="64" t="s">
        <v>99</v>
      </c>
      <c r="AY137" s="66" t="str">
        <f t="shared" si="120"/>
        <v>0..1</v>
      </c>
      <c r="AZ137" s="66" t="str">
        <f t="shared" si="120"/>
        <v>0..1</v>
      </c>
      <c r="BA137" s="2" t="str">
        <f t="shared" si="120"/>
        <v>/rsm:CrossIndustryInvoice
/rsm:SupplyChainTradeTransaction
/ram:ApplicableHeaderTradeAgreement
/ram:BuyerTradeParty
/ram:SpecifiedLegalOrganization
/ram:ID</v>
      </c>
      <c r="BB137" s="75" t="str">
        <f t="shared" si="120"/>
        <v>/rsm:CrossIndustryInvoice/rsm:SupplyChainTradeTransaction/ram:ApplicableHeaderTradeAgreement/ram:BuyerTradeParty/ram:SpecifiedLegalOrganization/ram:ID</v>
      </c>
      <c r="BC137" s="66" t="str">
        <f t="shared" si="102"/>
        <v>I</v>
      </c>
      <c r="BD137" s="68" t="str">
        <f t="shared" si="102"/>
        <v>E</v>
      </c>
      <c r="BE137" s="66" t="str">
        <f t="shared" si="102"/>
        <v>0..1</v>
      </c>
      <c r="BF137" s="66" t="str">
        <f t="shared" si="102"/>
        <v/>
      </c>
      <c r="BG137" s="249" t="str">
        <f t="shared" si="102"/>
        <v/>
      </c>
      <c r="BH137" s="7"/>
      <c r="BI137" s="636" t="str">
        <f t="shared" si="113"/>
        <v>X</v>
      </c>
      <c r="BJ137" s="68" t="str">
        <f t="shared" si="113"/>
        <v>X</v>
      </c>
      <c r="BK137" s="68" t="str">
        <f t="shared" si="113"/>
        <v>X</v>
      </c>
      <c r="BL137" s="68" t="str">
        <f t="shared" si="113"/>
        <v>X</v>
      </c>
      <c r="BM137" s="68" t="str">
        <f t="shared" si="113"/>
        <v>X</v>
      </c>
      <c r="BN137" s="68" t="str">
        <f t="shared" si="113"/>
        <v>X</v>
      </c>
      <c r="BO137" s="637" t="str">
        <f t="shared" si="112"/>
        <v>X</v>
      </c>
      <c r="BP137" s="7"/>
      <c r="BQ137" s="68" t="str">
        <f t="shared" si="117"/>
        <v>MINIMUM</v>
      </c>
      <c r="BR137" s="68" t="str">
        <f t="shared" si="117"/>
        <v>MINIMUM</v>
      </c>
      <c r="BS137" s="15"/>
      <c r="BT137" s="57" t="s">
        <v>18642</v>
      </c>
    </row>
    <row r="138" spans="1:72" s="59" customFormat="1" ht="120" x14ac:dyDescent="0.2">
      <c r="A138" s="45" t="str">
        <f t="shared" si="103"/>
        <v>YES</v>
      </c>
      <c r="B138" s="45"/>
      <c r="C138" s="45"/>
      <c r="D138" s="185" t="s">
        <v>1526</v>
      </c>
      <c r="E138" s="186" t="s">
        <v>1901</v>
      </c>
      <c r="F138" s="301" t="s">
        <v>1901</v>
      </c>
      <c r="G138" s="66">
        <f t="shared" si="115"/>
        <v>6</v>
      </c>
      <c r="H138" s="66" t="s">
        <v>42</v>
      </c>
      <c r="I138" s="97" t="s">
        <v>443</v>
      </c>
      <c r="J138" s="64" t="s">
        <v>17137</v>
      </c>
      <c r="K138" s="65" t="s">
        <v>17140</v>
      </c>
      <c r="L138" s="65" t="s">
        <v>916</v>
      </c>
      <c r="M138" s="65" t="s">
        <v>35</v>
      </c>
      <c r="N138" s="64" t="s">
        <v>17064</v>
      </c>
      <c r="O138" s="66" t="s">
        <v>42</v>
      </c>
      <c r="P138" s="66" t="str">
        <f t="shared" si="118"/>
        <v>0..1</v>
      </c>
      <c r="Q138" s="2" t="s">
        <v>1903</v>
      </c>
      <c r="R138" s="75" t="s">
        <v>1904</v>
      </c>
      <c r="S138" s="66" t="s">
        <v>329</v>
      </c>
      <c r="T138" s="68" t="str">
        <f t="shared" si="104"/>
        <v>A</v>
      </c>
      <c r="U138" s="66" t="s">
        <v>42</v>
      </c>
      <c r="V138" s="66" t="s">
        <v>35</v>
      </c>
      <c r="W138" s="249" t="s">
        <v>35</v>
      </c>
      <c r="X138" s="38"/>
      <c r="Y138" s="636" t="str">
        <f t="shared" si="105"/>
        <v>X</v>
      </c>
      <c r="Z138" s="68" t="str">
        <f t="shared" si="119"/>
        <v>X</v>
      </c>
      <c r="AA138" s="68" t="str">
        <f t="shared" si="119"/>
        <v>X</v>
      </c>
      <c r="AB138" s="68" t="str">
        <f t="shared" si="119"/>
        <v>X</v>
      </c>
      <c r="AC138" s="68" t="str">
        <f t="shared" si="119"/>
        <v>X</v>
      </c>
      <c r="AD138" s="68" t="str">
        <f t="shared" si="119"/>
        <v>X</v>
      </c>
      <c r="AE138" s="637" t="str">
        <f t="shared" si="119"/>
        <v>X</v>
      </c>
      <c r="AF138" s="38"/>
      <c r="AG138" s="68" t="s">
        <v>39</v>
      </c>
      <c r="AH138" s="68" t="s">
        <v>39</v>
      </c>
      <c r="AI138" s="38"/>
      <c r="AJ138" s="13" t="str">
        <f t="shared" si="107"/>
        <v>/rsm:CrossIndustryInvoice/rsm:SupplyChainTradeTransaction/ram:ApplicableHeaderTradeAgreement/ram:BuyerTradeParty/ram:SpecifiedLegalOrganization/ram:ID</v>
      </c>
      <c r="AK138" s="13" t="str">
        <f t="shared" si="108"/>
        <v>/@schemeID</v>
      </c>
      <c r="AL138" s="14">
        <f>COUNTIFS(R$4:R138,AJ138)</f>
        <v>1</v>
      </c>
      <c r="AN138" s="185" t="str">
        <f t="shared" si="109"/>
        <v>SCT_HTA</v>
      </c>
      <c r="AO138" s="186" t="str">
        <f t="shared" si="109"/>
        <v>BT-47-1</v>
      </c>
      <c r="AP138" s="301" t="str">
        <f t="shared" si="110"/>
        <v>BT-47-1</v>
      </c>
      <c r="AQ138" s="66">
        <f t="shared" si="114"/>
        <v>6</v>
      </c>
      <c r="AR138" s="66" t="str">
        <f t="shared" si="111"/>
        <v>0..1</v>
      </c>
      <c r="AS138" s="97" t="s">
        <v>1897</v>
      </c>
      <c r="AT138" s="64" t="s">
        <v>1898</v>
      </c>
      <c r="AU138" s="65" t="s">
        <v>1899</v>
      </c>
      <c r="AV138" s="65" t="s">
        <v>1616</v>
      </c>
      <c r="AW138" s="65" t="s">
        <v>35</v>
      </c>
      <c r="AX138" s="64" t="s">
        <v>128</v>
      </c>
      <c r="AY138" s="66" t="str">
        <f t="shared" si="120"/>
        <v>0..1</v>
      </c>
      <c r="AZ138" s="66" t="str">
        <f t="shared" si="120"/>
        <v>0..1</v>
      </c>
      <c r="BA138" s="2" t="str">
        <f t="shared" si="120"/>
        <v>/rsm:CrossIndustryInvoice
/rsm:SupplyChainTradeTransaction
/ram:ApplicableHeaderTradeAgreement
/ram:BuyerTradeParty
/ram:SpecifiedLegalOrganization
/ram:ID
/@schemeID</v>
      </c>
      <c r="BB138" s="75" t="str">
        <f t="shared" si="120"/>
        <v>/rsm:CrossIndustryInvoice/rsm:SupplyChainTradeTransaction/ram:ApplicableHeaderTradeAgreement/ram:BuyerTradeParty/ram:SpecifiedLegalOrganization/ram:ID/@schemeID</v>
      </c>
      <c r="BC138" s="66" t="str">
        <f t="shared" si="102"/>
        <v>S</v>
      </c>
      <c r="BD138" s="68" t="str">
        <f t="shared" si="102"/>
        <v>A</v>
      </c>
      <c r="BE138" s="66" t="str">
        <f t="shared" si="102"/>
        <v>0..1</v>
      </c>
      <c r="BF138" s="66" t="str">
        <f t="shared" si="102"/>
        <v/>
      </c>
      <c r="BG138" s="249" t="str">
        <f t="shared" si="102"/>
        <v/>
      </c>
      <c r="BH138" s="7"/>
      <c r="BI138" s="636" t="str">
        <f t="shared" si="113"/>
        <v>X</v>
      </c>
      <c r="BJ138" s="68" t="str">
        <f t="shared" si="113"/>
        <v>X</v>
      </c>
      <c r="BK138" s="68" t="str">
        <f t="shared" si="113"/>
        <v>X</v>
      </c>
      <c r="BL138" s="68" t="str">
        <f t="shared" si="113"/>
        <v>X</v>
      </c>
      <c r="BM138" s="68" t="str">
        <f t="shared" si="113"/>
        <v>X</v>
      </c>
      <c r="BN138" s="68" t="str">
        <f t="shared" si="113"/>
        <v>X</v>
      </c>
      <c r="BO138" s="637" t="str">
        <f t="shared" si="112"/>
        <v>X</v>
      </c>
      <c r="BP138" s="7"/>
      <c r="BQ138" s="68" t="str">
        <f t="shared" si="117"/>
        <v>MINIMUM</v>
      </c>
      <c r="BR138" s="68" t="str">
        <f t="shared" si="117"/>
        <v>MINIMUM</v>
      </c>
      <c r="BS138" s="15"/>
      <c r="BT138" s="57" t="s">
        <v>18642</v>
      </c>
    </row>
    <row r="139" spans="1:72" s="59" customFormat="1" ht="105" x14ac:dyDescent="0.2">
      <c r="A139" s="45" t="str">
        <f t="shared" si="103"/>
        <v>YES</v>
      </c>
      <c r="B139" s="45"/>
      <c r="C139" s="45"/>
      <c r="D139" s="185" t="s">
        <v>1526</v>
      </c>
      <c r="E139" s="186" t="s">
        <v>1906</v>
      </c>
      <c r="F139" s="301" t="s">
        <v>1906</v>
      </c>
      <c r="G139" s="66">
        <f t="shared" si="115"/>
        <v>5</v>
      </c>
      <c r="H139" s="66" t="s">
        <v>42</v>
      </c>
      <c r="I139" s="64" t="s">
        <v>1907</v>
      </c>
      <c r="J139" s="64" t="s">
        <v>1908</v>
      </c>
      <c r="K139" s="65" t="s">
        <v>1909</v>
      </c>
      <c r="L139" s="65"/>
      <c r="M139" s="65" t="s">
        <v>35</v>
      </c>
      <c r="N139" s="64" t="s">
        <v>70</v>
      </c>
      <c r="O139" s="66" t="s">
        <v>42</v>
      </c>
      <c r="P139" s="66" t="str">
        <f t="shared" si="118"/>
        <v>0..1</v>
      </c>
      <c r="Q139" s="2" t="s">
        <v>1910</v>
      </c>
      <c r="R139" s="75" t="s">
        <v>1911</v>
      </c>
      <c r="S139" s="66" t="s">
        <v>73</v>
      </c>
      <c r="T139" s="68" t="str">
        <f t="shared" si="104"/>
        <v>E</v>
      </c>
      <c r="U139" s="66" t="s">
        <v>42</v>
      </c>
      <c r="V139" s="66" t="s">
        <v>35</v>
      </c>
      <c r="W139" s="249" t="s">
        <v>35</v>
      </c>
      <c r="X139" s="38"/>
      <c r="Y139" s="636" t="str">
        <f t="shared" si="105"/>
        <v>-</v>
      </c>
      <c r="Z139" s="68" t="str">
        <f t="shared" si="119"/>
        <v>-</v>
      </c>
      <c r="AA139" s="68" t="str">
        <f t="shared" si="119"/>
        <v>-</v>
      </c>
      <c r="AB139" s="68" t="str">
        <f t="shared" si="119"/>
        <v>X</v>
      </c>
      <c r="AC139" s="68" t="str">
        <f t="shared" si="119"/>
        <v>X</v>
      </c>
      <c r="AD139" s="68" t="str">
        <f t="shared" si="119"/>
        <v>X</v>
      </c>
      <c r="AE139" s="637" t="str">
        <f t="shared" si="119"/>
        <v>X</v>
      </c>
      <c r="AF139" s="38"/>
      <c r="AG139" s="68" t="s">
        <v>282</v>
      </c>
      <c r="AH139" s="68" t="s">
        <v>282</v>
      </c>
      <c r="AI139" s="38"/>
      <c r="AJ139" s="13" t="str">
        <f t="shared" si="107"/>
        <v>/rsm:CrossIndustryInvoice/rsm:SupplyChainTradeTransaction/ram:ApplicableHeaderTradeAgreement/ram:BuyerTradeParty/ram:SpecifiedLegalOrganization</v>
      </c>
      <c r="AK139" s="13" t="str">
        <f t="shared" si="108"/>
        <v>/ram:TradingBusinessName</v>
      </c>
      <c r="AL139" s="14">
        <f>COUNTIFS(R$4:R139,AJ139)</f>
        <v>1</v>
      </c>
      <c r="AN139" s="185" t="str">
        <f t="shared" si="109"/>
        <v>SCT_HTA</v>
      </c>
      <c r="AO139" s="186" t="str">
        <f t="shared" si="109"/>
        <v>BT-45</v>
      </c>
      <c r="AP139" s="301" t="str">
        <f t="shared" si="110"/>
        <v>BT-45</v>
      </c>
      <c r="AQ139" s="66">
        <f t="shared" si="114"/>
        <v>5</v>
      </c>
      <c r="AR139" s="66" t="str">
        <f t="shared" si="111"/>
        <v>0..1</v>
      </c>
      <c r="AS139" s="64" t="s">
        <v>1912</v>
      </c>
      <c r="AT139" s="64" t="s">
        <v>1913</v>
      </c>
      <c r="AU139" s="65" t="s">
        <v>1914</v>
      </c>
      <c r="AV139" s="65"/>
      <c r="AW139" s="65" t="s">
        <v>35</v>
      </c>
      <c r="AX139" s="64" t="s">
        <v>78</v>
      </c>
      <c r="AY139" s="66" t="str">
        <f t="shared" si="120"/>
        <v>0..1</v>
      </c>
      <c r="AZ139" s="66" t="str">
        <f t="shared" si="120"/>
        <v>0..1</v>
      </c>
      <c r="BA139" s="2" t="str">
        <f t="shared" si="120"/>
        <v>/rsm:CrossIndustryInvoice
/rsm:SupplyChainTradeTransaction
/ram:ApplicableHeaderTradeAgreement
/ram:BuyerTradeParty
/ram:SpecifiedLegalOrganization
/ram:TradingBusinessName</v>
      </c>
      <c r="BB139" s="75" t="str">
        <f t="shared" si="120"/>
        <v>/rsm:CrossIndustryInvoice/rsm:SupplyChainTradeTransaction/ram:ApplicableHeaderTradeAgreement/ram:BuyerTradeParty/ram:SpecifiedLegalOrganization/ram:TradingBusinessName</v>
      </c>
      <c r="BC139" s="66" t="str">
        <f t="shared" ref="BC139:BG160" si="121">IF(S139="","",S139)</f>
        <v>T</v>
      </c>
      <c r="BD139" s="68" t="str">
        <f t="shared" si="121"/>
        <v>E</v>
      </c>
      <c r="BE139" s="66" t="str">
        <f t="shared" si="121"/>
        <v>0..1</v>
      </c>
      <c r="BF139" s="66" t="str">
        <f t="shared" si="121"/>
        <v/>
      </c>
      <c r="BG139" s="249" t="str">
        <f t="shared" si="121"/>
        <v/>
      </c>
      <c r="BH139" s="7"/>
      <c r="BI139" s="636" t="str">
        <f t="shared" si="113"/>
        <v>-</v>
      </c>
      <c r="BJ139" s="68" t="str">
        <f t="shared" si="113"/>
        <v>-</v>
      </c>
      <c r="BK139" s="68" t="str">
        <f t="shared" si="113"/>
        <v>-</v>
      </c>
      <c r="BL139" s="68" t="str">
        <f t="shared" si="113"/>
        <v>X</v>
      </c>
      <c r="BM139" s="68" t="str">
        <f t="shared" si="113"/>
        <v>X</v>
      </c>
      <c r="BN139" s="68" t="str">
        <f t="shared" si="113"/>
        <v>X</v>
      </c>
      <c r="BO139" s="637" t="str">
        <f t="shared" si="112"/>
        <v>X</v>
      </c>
      <c r="BP139" s="7"/>
      <c r="BQ139" s="68" t="str">
        <f t="shared" si="117"/>
        <v>EN 16931</v>
      </c>
      <c r="BR139" s="68" t="str">
        <f t="shared" si="117"/>
        <v>EN 16931</v>
      </c>
      <c r="BS139" s="15"/>
      <c r="BT139" s="57" t="s">
        <v>18642</v>
      </c>
    </row>
    <row r="140" spans="1:72" s="59" customFormat="1" ht="96" x14ac:dyDescent="0.2">
      <c r="A140" s="45" t="str">
        <f t="shared" si="103"/>
        <v>NO</v>
      </c>
      <c r="B140" s="45"/>
      <c r="C140" s="45"/>
      <c r="D140" s="185" t="s">
        <v>1526</v>
      </c>
      <c r="E140" s="188" t="s">
        <v>1941</v>
      </c>
      <c r="F140" s="303" t="s">
        <v>1941</v>
      </c>
      <c r="G140" s="124">
        <f t="shared" si="115"/>
        <v>4</v>
      </c>
      <c r="H140" s="124" t="s">
        <v>42</v>
      </c>
      <c r="I140" s="138" t="s">
        <v>1942</v>
      </c>
      <c r="J140" s="125" t="s">
        <v>1943</v>
      </c>
      <c r="K140" s="126" t="s">
        <v>17248</v>
      </c>
      <c r="L140" s="126"/>
      <c r="M140" s="126" t="s">
        <v>35</v>
      </c>
      <c r="N140" s="125"/>
      <c r="O140" s="124" t="s">
        <v>42</v>
      </c>
      <c r="P140" s="124" t="s">
        <v>62</v>
      </c>
      <c r="Q140" s="127" t="s">
        <v>1945</v>
      </c>
      <c r="R140" s="128" t="s">
        <v>1946</v>
      </c>
      <c r="S140" s="124" t="s">
        <v>35</v>
      </c>
      <c r="T140" s="129" t="str">
        <f t="shared" si="104"/>
        <v>G</v>
      </c>
      <c r="U140" s="124" t="s">
        <v>62</v>
      </c>
      <c r="V140" s="124" t="s">
        <v>200</v>
      </c>
      <c r="W140" s="675" t="s">
        <v>35</v>
      </c>
      <c r="X140" s="38"/>
      <c r="Y140" s="646" t="str">
        <f t="shared" si="105"/>
        <v>-</v>
      </c>
      <c r="Z140" s="129" t="str">
        <f t="shared" si="119"/>
        <v>-</v>
      </c>
      <c r="AA140" s="129" t="str">
        <f t="shared" si="119"/>
        <v>-</v>
      </c>
      <c r="AB140" s="129" t="str">
        <f t="shared" si="119"/>
        <v>X</v>
      </c>
      <c r="AC140" s="129" t="str">
        <f t="shared" si="119"/>
        <v>X</v>
      </c>
      <c r="AD140" s="129" t="str">
        <f t="shared" si="119"/>
        <v>X</v>
      </c>
      <c r="AE140" s="647" t="str">
        <f t="shared" si="119"/>
        <v>X</v>
      </c>
      <c r="AF140" s="38"/>
      <c r="AG140" s="129" t="s">
        <v>282</v>
      </c>
      <c r="AH140" s="129" t="s">
        <v>282</v>
      </c>
      <c r="AI140" s="38"/>
      <c r="AJ140" s="13" t="str">
        <f t="shared" si="107"/>
        <v>/rsm:CrossIndustryInvoice/rsm:SupplyChainTradeTransaction/ram:ApplicableHeaderTradeAgreement/ram:BuyerTradeParty</v>
      </c>
      <c r="AK140" s="13" t="str">
        <f t="shared" si="108"/>
        <v>/ram:DefinedTradeContact</v>
      </c>
      <c r="AL140" s="14">
        <f>COUNTIFS(R$4:R140,AJ140)</f>
        <v>1</v>
      </c>
      <c r="AN140" s="185" t="str">
        <f t="shared" si="109"/>
        <v>SCT_HTA</v>
      </c>
      <c r="AO140" s="188" t="str">
        <f t="shared" si="109"/>
        <v>BG-9</v>
      </c>
      <c r="AP140" s="303" t="str">
        <f t="shared" si="110"/>
        <v>BG-9</v>
      </c>
      <c r="AQ140" s="124">
        <f t="shared" si="114"/>
        <v>4</v>
      </c>
      <c r="AR140" s="124" t="str">
        <f t="shared" si="111"/>
        <v>0..1</v>
      </c>
      <c r="AS140" s="138" t="s">
        <v>1947</v>
      </c>
      <c r="AT140" s="125" t="s">
        <v>1948</v>
      </c>
      <c r="AU140" s="126" t="s">
        <v>1949</v>
      </c>
      <c r="AV140" s="126"/>
      <c r="AW140" s="126" t="s">
        <v>35</v>
      </c>
      <c r="AX140" s="125"/>
      <c r="AY140" s="124" t="str">
        <f t="shared" si="120"/>
        <v>0..1</v>
      </c>
      <c r="AZ140" s="124" t="str">
        <f t="shared" si="120"/>
        <v>0..n</v>
      </c>
      <c r="BA140" s="127" t="str">
        <f t="shared" si="120"/>
        <v>/rsm:CrossIndustryInvoice
/rsm:SupplyChainTradeTransaction
/ram:ApplicableHeaderTradeAgreement
/ram:BuyerTradeParty
/ram:DefinedTradeContact</v>
      </c>
      <c r="BB140" s="128" t="str">
        <f t="shared" si="120"/>
        <v>/rsm:CrossIndustryInvoice/rsm:SupplyChainTradeTransaction/ram:ApplicableHeaderTradeAgreement/ram:BuyerTradeParty/ram:DefinedTradeContact</v>
      </c>
      <c r="BC140" s="124" t="str">
        <f t="shared" si="121"/>
        <v/>
      </c>
      <c r="BD140" s="129" t="str">
        <f t="shared" si="121"/>
        <v>G</v>
      </c>
      <c r="BE140" s="124" t="str">
        <f t="shared" si="121"/>
        <v>0..n</v>
      </c>
      <c r="BF140" s="124" t="str">
        <f t="shared" si="121"/>
        <v>CAR-3</v>
      </c>
      <c r="BG140" s="675" t="str">
        <f t="shared" si="121"/>
        <v/>
      </c>
      <c r="BH140" s="7"/>
      <c r="BI140" s="646" t="str">
        <f t="shared" si="113"/>
        <v>-</v>
      </c>
      <c r="BJ140" s="129" t="str">
        <f t="shared" si="113"/>
        <v>-</v>
      </c>
      <c r="BK140" s="129" t="str">
        <f t="shared" si="113"/>
        <v>-</v>
      </c>
      <c r="BL140" s="129" t="str">
        <f t="shared" ref="BL140:BO160" si="122">AB140</f>
        <v>X</v>
      </c>
      <c r="BM140" s="129" t="str">
        <f t="shared" si="122"/>
        <v>X</v>
      </c>
      <c r="BN140" s="129" t="str">
        <f t="shared" si="122"/>
        <v>X</v>
      </c>
      <c r="BO140" s="647" t="str">
        <f t="shared" si="112"/>
        <v>X</v>
      </c>
      <c r="BP140" s="7"/>
      <c r="BQ140" s="129" t="str">
        <f t="shared" si="117"/>
        <v>EN 16931</v>
      </c>
      <c r="BR140" s="129" t="str">
        <f t="shared" si="117"/>
        <v>EN 16931</v>
      </c>
      <c r="BS140" s="15"/>
      <c r="BT140" s="57" t="s">
        <v>18642</v>
      </c>
    </row>
    <row r="141" spans="1:72" s="59" customFormat="1" ht="105" x14ac:dyDescent="0.2">
      <c r="A141" s="45" t="str">
        <f t="shared" si="103"/>
        <v>YES</v>
      </c>
      <c r="B141" s="45"/>
      <c r="C141" s="45"/>
      <c r="D141" s="185" t="s">
        <v>1526</v>
      </c>
      <c r="E141" s="186" t="s">
        <v>1950</v>
      </c>
      <c r="F141" s="301" t="s">
        <v>1950</v>
      </c>
      <c r="G141" s="66">
        <f t="shared" si="115"/>
        <v>5</v>
      </c>
      <c r="H141" s="66" t="s">
        <v>42</v>
      </c>
      <c r="I141" s="64" t="s">
        <v>1951</v>
      </c>
      <c r="J141" s="64" t="s">
        <v>1682</v>
      </c>
      <c r="K141" s="65" t="s">
        <v>1683</v>
      </c>
      <c r="L141" s="65"/>
      <c r="M141" s="65" t="s">
        <v>35</v>
      </c>
      <c r="N141" s="64" t="s">
        <v>70</v>
      </c>
      <c r="O141" s="66" t="s">
        <v>42</v>
      </c>
      <c r="P141" s="66" t="str">
        <f t="shared" si="118"/>
        <v>0..1</v>
      </c>
      <c r="Q141" s="2" t="s">
        <v>1952</v>
      </c>
      <c r="R141" s="75" t="s">
        <v>1953</v>
      </c>
      <c r="S141" s="66" t="s">
        <v>73</v>
      </c>
      <c r="T141" s="68" t="str">
        <f t="shared" si="104"/>
        <v>E</v>
      </c>
      <c r="U141" s="66" t="s">
        <v>42</v>
      </c>
      <c r="V141" s="66" t="s">
        <v>1686</v>
      </c>
      <c r="W141" s="249" t="s">
        <v>35</v>
      </c>
      <c r="X141" s="38"/>
      <c r="Y141" s="636" t="str">
        <f t="shared" si="105"/>
        <v>-</v>
      </c>
      <c r="Z141" s="68" t="str">
        <f t="shared" ref="Z141:AE153" si="123">IF(Y141="X","X",IF($AH141=Z$4,"X","-"))</f>
        <v>-</v>
      </c>
      <c r="AA141" s="68" t="str">
        <f t="shared" si="123"/>
        <v>-</v>
      </c>
      <c r="AB141" s="68" t="str">
        <f t="shared" si="123"/>
        <v>X</v>
      </c>
      <c r="AC141" s="68" t="str">
        <f t="shared" si="123"/>
        <v>X</v>
      </c>
      <c r="AD141" s="68" t="str">
        <f t="shared" si="123"/>
        <v>X</v>
      </c>
      <c r="AE141" s="637" t="str">
        <f t="shared" si="123"/>
        <v>X</v>
      </c>
      <c r="AF141" s="38"/>
      <c r="AG141" s="68" t="s">
        <v>282</v>
      </c>
      <c r="AH141" s="68" t="s">
        <v>282</v>
      </c>
      <c r="AI141" s="38"/>
      <c r="AJ141" s="13" t="str">
        <f t="shared" si="107"/>
        <v>/rsm:CrossIndustryInvoice/rsm:SupplyChainTradeTransaction/ram:ApplicableHeaderTradeAgreement/ram:BuyerTradeParty/ram:DefinedTradeContact</v>
      </c>
      <c r="AK141" s="13" t="str">
        <f t="shared" si="108"/>
        <v>/ram:PersonName</v>
      </c>
      <c r="AL141" s="14">
        <f>COUNTIFS(R$4:R141,AJ141)</f>
        <v>1</v>
      </c>
      <c r="AN141" s="185" t="str">
        <f t="shared" si="109"/>
        <v>SCT_HTA</v>
      </c>
      <c r="AO141" s="186" t="str">
        <f t="shared" si="109"/>
        <v>BT-56</v>
      </c>
      <c r="AP141" s="301" t="str">
        <f t="shared" si="110"/>
        <v>BT-56</v>
      </c>
      <c r="AQ141" s="66">
        <f t="shared" si="114"/>
        <v>5</v>
      </c>
      <c r="AR141" s="66" t="str">
        <f t="shared" si="111"/>
        <v>0..1</v>
      </c>
      <c r="AS141" s="64" t="s">
        <v>1954</v>
      </c>
      <c r="AT141" s="64" t="s">
        <v>1688</v>
      </c>
      <c r="AU141" s="65" t="s">
        <v>1689</v>
      </c>
      <c r="AV141" s="65"/>
      <c r="AW141" s="65" t="s">
        <v>35</v>
      </c>
      <c r="AX141" s="64" t="s">
        <v>78</v>
      </c>
      <c r="AY141" s="66" t="str">
        <f t="shared" si="120"/>
        <v>0..1</v>
      </c>
      <c r="AZ141" s="66" t="str">
        <f t="shared" si="120"/>
        <v>0..1</v>
      </c>
      <c r="BA141" s="2" t="str">
        <f t="shared" si="120"/>
        <v>/rsm:CrossIndustryInvoice
/rsm:SupplyChainTradeTransaction
/ram:ApplicableHeaderTradeAgreement
/ram:BuyerTradeParty
/ram:DefinedTradeContact
/ram:PersonName</v>
      </c>
      <c r="BB141" s="75" t="str">
        <f t="shared" si="120"/>
        <v>/rsm:CrossIndustryInvoice/rsm:SupplyChainTradeTransaction/ram:ApplicableHeaderTradeAgreement/ram:BuyerTradeParty/ram:DefinedTradeContact/ram:PersonName</v>
      </c>
      <c r="BC141" s="66" t="str">
        <f t="shared" si="121"/>
        <v>T</v>
      </c>
      <c r="BD141" s="68" t="str">
        <f t="shared" si="121"/>
        <v>E</v>
      </c>
      <c r="BE141" s="66" t="str">
        <f t="shared" si="121"/>
        <v>0..1</v>
      </c>
      <c r="BF141" s="66" t="str">
        <f t="shared" si="121"/>
        <v>STR-5</v>
      </c>
      <c r="BG141" s="249" t="str">
        <f t="shared" si="121"/>
        <v/>
      </c>
      <c r="BH141" s="7"/>
      <c r="BI141" s="636" t="str">
        <f t="shared" ref="BI141:BK160" si="124">Y141</f>
        <v>-</v>
      </c>
      <c r="BJ141" s="68" t="str">
        <f t="shared" si="124"/>
        <v>-</v>
      </c>
      <c r="BK141" s="68" t="str">
        <f t="shared" si="124"/>
        <v>-</v>
      </c>
      <c r="BL141" s="68" t="str">
        <f t="shared" si="122"/>
        <v>X</v>
      </c>
      <c r="BM141" s="68" t="str">
        <f t="shared" si="122"/>
        <v>X</v>
      </c>
      <c r="BN141" s="68" t="str">
        <f t="shared" si="122"/>
        <v>X</v>
      </c>
      <c r="BO141" s="637" t="str">
        <f t="shared" si="112"/>
        <v>X</v>
      </c>
      <c r="BP141" s="7"/>
      <c r="BQ141" s="68" t="str">
        <f t="shared" si="117"/>
        <v>EN 16931</v>
      </c>
      <c r="BR141" s="68" t="str">
        <f t="shared" si="117"/>
        <v>EN 16931</v>
      </c>
      <c r="BS141" s="15"/>
      <c r="BT141" s="57" t="s">
        <v>18642</v>
      </c>
    </row>
    <row r="142" spans="1:72" s="59" customFormat="1" ht="105" x14ac:dyDescent="0.2">
      <c r="A142" s="45" t="str">
        <f t="shared" si="103"/>
        <v>YES</v>
      </c>
      <c r="B142" s="45"/>
      <c r="C142" s="45"/>
      <c r="D142" s="185" t="s">
        <v>1526</v>
      </c>
      <c r="E142" s="186" t="s">
        <v>1955</v>
      </c>
      <c r="F142" s="301"/>
      <c r="G142" s="66">
        <f t="shared" si="115"/>
        <v>5</v>
      </c>
      <c r="H142" s="66" t="s">
        <v>42</v>
      </c>
      <c r="I142" s="97" t="s">
        <v>17249</v>
      </c>
      <c r="J142" s="64" t="s">
        <v>35</v>
      </c>
      <c r="K142" s="65" t="s">
        <v>1691</v>
      </c>
      <c r="L142" s="65" t="s">
        <v>1956</v>
      </c>
      <c r="M142" s="65" t="s">
        <v>35</v>
      </c>
      <c r="N142" s="64" t="s">
        <v>70</v>
      </c>
      <c r="O142" s="66" t="s">
        <v>42</v>
      </c>
      <c r="P142" s="66" t="str">
        <f t="shared" si="118"/>
        <v>0..1</v>
      </c>
      <c r="Q142" s="2" t="s">
        <v>1957</v>
      </c>
      <c r="R142" s="75" t="s">
        <v>1958</v>
      </c>
      <c r="S142" s="66" t="s">
        <v>73</v>
      </c>
      <c r="T142" s="344" t="s">
        <v>56</v>
      </c>
      <c r="U142" s="66" t="s">
        <v>42</v>
      </c>
      <c r="V142" s="66" t="s">
        <v>1686</v>
      </c>
      <c r="W142" s="249" t="s">
        <v>35</v>
      </c>
      <c r="X142" s="38"/>
      <c r="Y142" s="636" t="str">
        <f t="shared" si="105"/>
        <v>-</v>
      </c>
      <c r="Z142" s="68" t="str">
        <f t="shared" si="123"/>
        <v>-</v>
      </c>
      <c r="AA142" s="68" t="str">
        <f t="shared" si="123"/>
        <v>-</v>
      </c>
      <c r="AB142" s="68" t="str">
        <f t="shared" si="123"/>
        <v>X</v>
      </c>
      <c r="AC142" s="68" t="str">
        <f t="shared" si="123"/>
        <v>X</v>
      </c>
      <c r="AD142" s="68" t="str">
        <f t="shared" si="123"/>
        <v>X</v>
      </c>
      <c r="AE142" s="637" t="str">
        <f t="shared" si="123"/>
        <v>X</v>
      </c>
      <c r="AF142" s="38"/>
      <c r="AG142" s="68" t="s">
        <v>282</v>
      </c>
      <c r="AH142" s="68" t="s">
        <v>282</v>
      </c>
      <c r="AI142" s="38"/>
      <c r="AJ142" s="13" t="str">
        <f t="shared" si="107"/>
        <v>/rsm:CrossIndustryInvoice/rsm:SupplyChainTradeTransaction/ram:ApplicableHeaderTradeAgreement/ram:BuyerTradeParty/ram:DefinedTradeContact</v>
      </c>
      <c r="AK142" s="13" t="str">
        <f t="shared" si="108"/>
        <v>/ram:DepartmentName</v>
      </c>
      <c r="AL142" s="14">
        <f>COUNTIFS(R$4:R142,AJ142)</f>
        <v>1</v>
      </c>
      <c r="AN142" s="185" t="str">
        <f t="shared" si="109"/>
        <v>SCT_HTA</v>
      </c>
      <c r="AO142" s="186" t="str">
        <f t="shared" si="109"/>
        <v>BT-56-0</v>
      </c>
      <c r="AP142" s="301" t="str">
        <f t="shared" si="110"/>
        <v/>
      </c>
      <c r="AQ142" s="66">
        <f t="shared" si="114"/>
        <v>5</v>
      </c>
      <c r="AR142" s="66" t="str">
        <f t="shared" si="111"/>
        <v>0..1</v>
      </c>
      <c r="AS142" s="97">
        <v>0</v>
      </c>
      <c r="AT142" s="64" t="s">
        <v>35</v>
      </c>
      <c r="AU142" s="65" t="s">
        <v>1694</v>
      </c>
      <c r="AV142" s="65" t="s">
        <v>1959</v>
      </c>
      <c r="AW142" s="65" t="s">
        <v>35</v>
      </c>
      <c r="AX142" s="64"/>
      <c r="AY142" s="66" t="str">
        <f t="shared" si="120"/>
        <v>0..1</v>
      </c>
      <c r="AZ142" s="66" t="str">
        <f t="shared" si="120"/>
        <v>0..1</v>
      </c>
      <c r="BA142" s="2" t="str">
        <f t="shared" si="120"/>
        <v>/rsm:CrossIndustryInvoice
/rsm:SupplyChainTradeTransaction
/ram:ApplicableHeaderTradeAgreement
/ram:BuyerTradeParty
/ram:DefinedTradeContact
/ram:DepartmentName</v>
      </c>
      <c r="BB142" s="75" t="str">
        <f t="shared" si="120"/>
        <v>/rsm:CrossIndustryInvoice/rsm:SupplyChainTradeTransaction/ram:ApplicableHeaderTradeAgreement/ram:BuyerTradeParty/ram:DefinedTradeContact/ram:DepartmentName</v>
      </c>
      <c r="BC142" s="66" t="str">
        <f t="shared" si="121"/>
        <v>T</v>
      </c>
      <c r="BD142" s="68" t="str">
        <f t="shared" si="121"/>
        <v>E</v>
      </c>
      <c r="BE142" s="66" t="str">
        <f t="shared" si="121"/>
        <v>0..1</v>
      </c>
      <c r="BF142" s="66" t="str">
        <f t="shared" si="121"/>
        <v>STR-5</v>
      </c>
      <c r="BG142" s="249" t="str">
        <f t="shared" si="121"/>
        <v/>
      </c>
      <c r="BH142" s="7"/>
      <c r="BI142" s="636" t="str">
        <f t="shared" si="124"/>
        <v>-</v>
      </c>
      <c r="BJ142" s="68" t="str">
        <f t="shared" si="124"/>
        <v>-</v>
      </c>
      <c r="BK142" s="68" t="str">
        <f t="shared" si="124"/>
        <v>-</v>
      </c>
      <c r="BL142" s="68" t="str">
        <f t="shared" si="122"/>
        <v>X</v>
      </c>
      <c r="BM142" s="68" t="str">
        <f t="shared" si="122"/>
        <v>X</v>
      </c>
      <c r="BN142" s="68" t="str">
        <f t="shared" si="122"/>
        <v>X</v>
      </c>
      <c r="BO142" s="637" t="str">
        <f t="shared" si="112"/>
        <v>X</v>
      </c>
      <c r="BP142" s="7"/>
      <c r="BQ142" s="68" t="str">
        <f t="shared" si="117"/>
        <v>EN 16931</v>
      </c>
      <c r="BR142" s="68" t="str">
        <f t="shared" si="117"/>
        <v>EN 16931</v>
      </c>
      <c r="BS142" s="15"/>
      <c r="BT142" s="57" t="s">
        <v>18642</v>
      </c>
    </row>
    <row r="143" spans="1:72" s="59" customFormat="1" ht="105" x14ac:dyDescent="0.2">
      <c r="A143" s="45" t="str">
        <f t="shared" si="103"/>
        <v>NO</v>
      </c>
      <c r="B143" s="45"/>
      <c r="C143" s="45"/>
      <c r="D143" s="185" t="s">
        <v>1526</v>
      </c>
      <c r="E143" s="186" t="s">
        <v>1964</v>
      </c>
      <c r="F143" s="301"/>
      <c r="G143" s="73">
        <f t="shared" si="115"/>
        <v>5</v>
      </c>
      <c r="H143" s="73" t="s">
        <v>42</v>
      </c>
      <c r="I143" s="74" t="s">
        <v>1965</v>
      </c>
      <c r="J143" s="64" t="s">
        <v>17250</v>
      </c>
      <c r="K143" s="65"/>
      <c r="L143" s="65"/>
      <c r="M143" s="65"/>
      <c r="N143" s="64"/>
      <c r="O143" s="66" t="s">
        <v>42</v>
      </c>
      <c r="P143" s="66" t="str">
        <f t="shared" si="118"/>
        <v>0..1</v>
      </c>
      <c r="Q143" s="2" t="s">
        <v>1966</v>
      </c>
      <c r="R143" s="75" t="s">
        <v>1967</v>
      </c>
      <c r="S143" s="66"/>
      <c r="T143" s="68" t="str">
        <f t="shared" si="104"/>
        <v/>
      </c>
      <c r="U143" s="66" t="s">
        <v>42</v>
      </c>
      <c r="V143" s="66"/>
      <c r="W143" s="249"/>
      <c r="X143" s="38"/>
      <c r="Y143" s="636" t="str">
        <f t="shared" si="105"/>
        <v>-</v>
      </c>
      <c r="Z143" s="68" t="str">
        <f t="shared" si="123"/>
        <v>-</v>
      </c>
      <c r="AA143" s="68" t="str">
        <f t="shared" si="123"/>
        <v>-</v>
      </c>
      <c r="AB143" s="68" t="str">
        <f t="shared" si="123"/>
        <v>X</v>
      </c>
      <c r="AC143" s="68" t="str">
        <f t="shared" si="123"/>
        <v>X</v>
      </c>
      <c r="AD143" s="68" t="str">
        <f t="shared" si="123"/>
        <v>X</v>
      </c>
      <c r="AE143" s="637" t="str">
        <f t="shared" si="123"/>
        <v>X</v>
      </c>
      <c r="AF143" s="38"/>
      <c r="AG143" s="68" t="s">
        <v>282</v>
      </c>
      <c r="AH143" s="68" t="s">
        <v>282</v>
      </c>
      <c r="AI143" s="38"/>
      <c r="AJ143" s="13" t="str">
        <f t="shared" si="107"/>
        <v>/rsm:CrossIndustryInvoice/rsm:SupplyChainTradeTransaction/ram:ApplicableHeaderTradeAgreement/ram:BuyerTradeParty/ram:DefinedTradeContact</v>
      </c>
      <c r="AK143" s="13" t="str">
        <f t="shared" si="108"/>
        <v>/ram:TelephoneUniversalCommunication</v>
      </c>
      <c r="AL143" s="14">
        <f>COUNTIFS(R$4:R143,AJ143)</f>
        <v>1</v>
      </c>
      <c r="AN143" s="185" t="str">
        <f t="shared" si="109"/>
        <v>SCT_HTA</v>
      </c>
      <c r="AO143" s="186" t="str">
        <f t="shared" si="109"/>
        <v>BT-57-00</v>
      </c>
      <c r="AP143" s="301" t="str">
        <f t="shared" si="110"/>
        <v/>
      </c>
      <c r="AQ143" s="73">
        <f t="shared" si="114"/>
        <v>5</v>
      </c>
      <c r="AR143" s="73" t="str">
        <f t="shared" si="111"/>
        <v>0..1</v>
      </c>
      <c r="AS143" s="74" t="s">
        <v>1968</v>
      </c>
      <c r="AT143" s="64"/>
      <c r="AU143" s="65"/>
      <c r="AV143" s="65"/>
      <c r="AW143" s="65" t="s">
        <v>35</v>
      </c>
      <c r="AX143" s="64"/>
      <c r="AY143" s="66" t="str">
        <f t="shared" si="120"/>
        <v>0..1</v>
      </c>
      <c r="AZ143" s="66" t="str">
        <f t="shared" si="120"/>
        <v>0..1</v>
      </c>
      <c r="BA143" s="2" t="str">
        <f t="shared" si="120"/>
        <v>/rsm:CrossIndustryInvoice
/rsm:SupplyChainTradeTransaction
/ram:ApplicableHeaderTradeAgreement
/ram:BuyerTradeParty
/ram:DefinedTradeContact
/ram:TelephoneUniversalCommunication</v>
      </c>
      <c r="BB143" s="75" t="str">
        <f t="shared" si="120"/>
        <v>/rsm:CrossIndustryInvoice/rsm:SupplyChainTradeTransaction/ram:ApplicableHeaderTradeAgreement/ram:BuyerTradeParty/ram:DefinedTradeContact/ram:TelephoneUniversalCommunication</v>
      </c>
      <c r="BC143" s="66" t="str">
        <f t="shared" si="121"/>
        <v/>
      </c>
      <c r="BD143" s="68" t="str">
        <f t="shared" si="121"/>
        <v/>
      </c>
      <c r="BE143" s="66" t="str">
        <f t="shared" si="121"/>
        <v>0..1</v>
      </c>
      <c r="BF143" s="66" t="str">
        <f t="shared" si="121"/>
        <v/>
      </c>
      <c r="BG143" s="249" t="str">
        <f t="shared" si="121"/>
        <v/>
      </c>
      <c r="BH143" s="7"/>
      <c r="BI143" s="636" t="str">
        <f t="shared" si="124"/>
        <v>-</v>
      </c>
      <c r="BJ143" s="68" t="str">
        <f t="shared" si="124"/>
        <v>-</v>
      </c>
      <c r="BK143" s="68" t="str">
        <f t="shared" si="124"/>
        <v>-</v>
      </c>
      <c r="BL143" s="68" t="str">
        <f t="shared" si="122"/>
        <v>X</v>
      </c>
      <c r="BM143" s="68" t="str">
        <f t="shared" si="122"/>
        <v>X</v>
      </c>
      <c r="BN143" s="68" t="str">
        <f t="shared" si="122"/>
        <v>X</v>
      </c>
      <c r="BO143" s="637" t="str">
        <f t="shared" si="112"/>
        <v>X</v>
      </c>
      <c r="BP143" s="7"/>
      <c r="BQ143" s="68" t="str">
        <f t="shared" si="117"/>
        <v>EN 16931</v>
      </c>
      <c r="BR143" s="68" t="str">
        <f t="shared" si="117"/>
        <v>EN 16931</v>
      </c>
      <c r="BS143" s="15"/>
      <c r="BT143" s="57" t="s">
        <v>18642</v>
      </c>
    </row>
    <row r="144" spans="1:72" s="59" customFormat="1" ht="120" x14ac:dyDescent="0.2">
      <c r="A144" s="45" t="str">
        <f t="shared" si="103"/>
        <v>YES</v>
      </c>
      <c r="B144" s="45"/>
      <c r="C144" s="45"/>
      <c r="D144" s="185" t="s">
        <v>1526</v>
      </c>
      <c r="E144" s="186" t="s">
        <v>1969</v>
      </c>
      <c r="F144" s="301" t="s">
        <v>1969</v>
      </c>
      <c r="G144" s="66">
        <f t="shared" si="115"/>
        <v>6</v>
      </c>
      <c r="H144" s="66" t="s">
        <v>42</v>
      </c>
      <c r="I144" s="64" t="s">
        <v>1970</v>
      </c>
      <c r="J144" s="64" t="s">
        <v>1706</v>
      </c>
      <c r="K144" s="65"/>
      <c r="L144" s="65"/>
      <c r="M144" s="65" t="s">
        <v>35</v>
      </c>
      <c r="N144" s="64" t="s">
        <v>70</v>
      </c>
      <c r="O144" s="66" t="s">
        <v>32</v>
      </c>
      <c r="P144" s="66" t="str">
        <f t="shared" si="118"/>
        <v>1..1</v>
      </c>
      <c r="Q144" s="2" t="s">
        <v>1971</v>
      </c>
      <c r="R144" s="75" t="s">
        <v>1972</v>
      </c>
      <c r="S144" s="66" t="s">
        <v>73</v>
      </c>
      <c r="T144" s="68" t="str">
        <f t="shared" si="104"/>
        <v>E</v>
      </c>
      <c r="U144" s="66" t="s">
        <v>42</v>
      </c>
      <c r="V144" s="66" t="s">
        <v>35</v>
      </c>
      <c r="W144" s="249" t="s">
        <v>35</v>
      </c>
      <c r="X144" s="38"/>
      <c r="Y144" s="636" t="str">
        <f t="shared" si="105"/>
        <v>-</v>
      </c>
      <c r="Z144" s="68" t="str">
        <f t="shared" si="123"/>
        <v>-</v>
      </c>
      <c r="AA144" s="68" t="str">
        <f t="shared" si="123"/>
        <v>-</v>
      </c>
      <c r="AB144" s="68" t="str">
        <f t="shared" si="123"/>
        <v>X</v>
      </c>
      <c r="AC144" s="68" t="str">
        <f t="shared" si="123"/>
        <v>X</v>
      </c>
      <c r="AD144" s="68" t="str">
        <f t="shared" si="123"/>
        <v>X</v>
      </c>
      <c r="AE144" s="637" t="str">
        <f t="shared" si="123"/>
        <v>X</v>
      </c>
      <c r="AF144" s="38"/>
      <c r="AG144" s="68" t="s">
        <v>282</v>
      </c>
      <c r="AH144" s="68" t="s">
        <v>282</v>
      </c>
      <c r="AI144" s="38"/>
      <c r="AJ144" s="13" t="str">
        <f t="shared" si="107"/>
        <v>/rsm:CrossIndustryInvoice/rsm:SupplyChainTradeTransaction/ram:ApplicableHeaderTradeAgreement/ram:BuyerTradeParty/ram:DefinedTradeContact/ram:TelephoneUniversalCommunication</v>
      </c>
      <c r="AK144" s="13" t="str">
        <f t="shared" si="108"/>
        <v>/ram:CompleteNumber</v>
      </c>
      <c r="AL144" s="14">
        <f>COUNTIFS(R$4:R144,AJ144)</f>
        <v>1</v>
      </c>
      <c r="AN144" s="185" t="str">
        <f t="shared" si="109"/>
        <v>SCT_HTA</v>
      </c>
      <c r="AO144" s="186" t="str">
        <f t="shared" si="109"/>
        <v>BT-57</v>
      </c>
      <c r="AP144" s="301" t="str">
        <f t="shared" si="110"/>
        <v>BT-57</v>
      </c>
      <c r="AQ144" s="66">
        <f t="shared" si="114"/>
        <v>6</v>
      </c>
      <c r="AR144" s="66" t="str">
        <f t="shared" si="111"/>
        <v>0..1</v>
      </c>
      <c r="AS144" s="64" t="s">
        <v>1973</v>
      </c>
      <c r="AT144" s="64" t="s">
        <v>1710</v>
      </c>
      <c r="AU144" s="65"/>
      <c r="AV144" s="65"/>
      <c r="AW144" s="65" t="s">
        <v>35</v>
      </c>
      <c r="AX144" s="64" t="s">
        <v>78</v>
      </c>
      <c r="AY144" s="66" t="str">
        <f t="shared" si="120"/>
        <v>1..1</v>
      </c>
      <c r="AZ144" s="66" t="str">
        <f t="shared" si="120"/>
        <v>1..1</v>
      </c>
      <c r="BA144" s="2" t="str">
        <f t="shared" si="120"/>
        <v>/rsm:CrossIndustryInvoice
/rsm:SupplyChainTradeTransaction
/ram:ApplicableHeaderTradeAgreement
/ram:BuyerTradeParty
/ram:DefinedTradeContact
/ram:TelephoneUniversalCommunication
/ram:CompleteNumber</v>
      </c>
      <c r="BB144" s="75" t="str">
        <f t="shared" si="120"/>
        <v>/rsm:CrossIndustryInvoice/rsm:SupplyChainTradeTransaction/ram:ApplicableHeaderTradeAgreement/ram:BuyerTradeParty/ram:DefinedTradeContact/ram:TelephoneUniversalCommunication/ram:CompleteNumber</v>
      </c>
      <c r="BC144" s="66" t="str">
        <f t="shared" si="121"/>
        <v>T</v>
      </c>
      <c r="BD144" s="68" t="str">
        <f t="shared" si="121"/>
        <v>E</v>
      </c>
      <c r="BE144" s="66" t="str">
        <f t="shared" si="121"/>
        <v>0..1</v>
      </c>
      <c r="BF144" s="66" t="str">
        <f t="shared" si="121"/>
        <v/>
      </c>
      <c r="BG144" s="249" t="str">
        <f t="shared" si="121"/>
        <v/>
      </c>
      <c r="BH144" s="7"/>
      <c r="BI144" s="636" t="str">
        <f t="shared" si="124"/>
        <v>-</v>
      </c>
      <c r="BJ144" s="68" t="str">
        <f t="shared" si="124"/>
        <v>-</v>
      </c>
      <c r="BK144" s="68" t="str">
        <f t="shared" si="124"/>
        <v>-</v>
      </c>
      <c r="BL144" s="68" t="str">
        <f t="shared" si="122"/>
        <v>X</v>
      </c>
      <c r="BM144" s="68" t="str">
        <f t="shared" si="122"/>
        <v>X</v>
      </c>
      <c r="BN144" s="68" t="str">
        <f t="shared" si="122"/>
        <v>X</v>
      </c>
      <c r="BO144" s="637" t="str">
        <f t="shared" si="112"/>
        <v>X</v>
      </c>
      <c r="BP144" s="7"/>
      <c r="BQ144" s="68" t="str">
        <f t="shared" si="117"/>
        <v>EN 16931</v>
      </c>
      <c r="BR144" s="68" t="str">
        <f t="shared" si="117"/>
        <v>EN 16931</v>
      </c>
      <c r="BS144" s="15"/>
      <c r="BT144" s="57" t="s">
        <v>18642</v>
      </c>
    </row>
    <row r="145" spans="1:72" s="59" customFormat="1" ht="105" x14ac:dyDescent="0.2">
      <c r="A145" s="45" t="str">
        <f t="shared" si="103"/>
        <v>NO</v>
      </c>
      <c r="B145" s="45"/>
      <c r="C145" s="45"/>
      <c r="D145" s="185" t="s">
        <v>1526</v>
      </c>
      <c r="E145" s="186" t="s">
        <v>1981</v>
      </c>
      <c r="F145" s="301"/>
      <c r="G145" s="73">
        <f t="shared" si="115"/>
        <v>5</v>
      </c>
      <c r="H145" s="73" t="s">
        <v>42</v>
      </c>
      <c r="I145" s="74" t="s">
        <v>1982</v>
      </c>
      <c r="J145" s="64"/>
      <c r="K145" s="65"/>
      <c r="L145" s="65"/>
      <c r="M145" s="65"/>
      <c r="N145" s="64"/>
      <c r="O145" s="66" t="s">
        <v>42</v>
      </c>
      <c r="P145" s="66" t="str">
        <f t="shared" si="118"/>
        <v>0..1</v>
      </c>
      <c r="Q145" s="2" t="s">
        <v>1983</v>
      </c>
      <c r="R145" s="75" t="s">
        <v>1984</v>
      </c>
      <c r="S145" s="66"/>
      <c r="T145" s="68" t="str">
        <f t="shared" si="104"/>
        <v/>
      </c>
      <c r="U145" s="66" t="s">
        <v>42</v>
      </c>
      <c r="V145" s="66"/>
      <c r="W145" s="249"/>
      <c r="X145" s="38"/>
      <c r="Y145" s="636" t="str">
        <f t="shared" si="105"/>
        <v>-</v>
      </c>
      <c r="Z145" s="68" t="str">
        <f t="shared" si="123"/>
        <v>-</v>
      </c>
      <c r="AA145" s="68" t="str">
        <f t="shared" si="123"/>
        <v>-</v>
      </c>
      <c r="AB145" s="68" t="str">
        <f t="shared" si="123"/>
        <v>X</v>
      </c>
      <c r="AC145" s="68" t="str">
        <f t="shared" si="123"/>
        <v>X</v>
      </c>
      <c r="AD145" s="68" t="str">
        <f t="shared" si="123"/>
        <v>X</v>
      </c>
      <c r="AE145" s="637" t="str">
        <f t="shared" si="123"/>
        <v>X</v>
      </c>
      <c r="AF145" s="38"/>
      <c r="AG145" s="68" t="s">
        <v>282</v>
      </c>
      <c r="AH145" s="68" t="s">
        <v>282</v>
      </c>
      <c r="AI145" s="38"/>
      <c r="AJ145" s="13" t="str">
        <f t="shared" si="107"/>
        <v>/rsm:CrossIndustryInvoice/rsm:SupplyChainTradeTransaction/ram:ApplicableHeaderTradeAgreement/ram:BuyerTradeParty/ram:DefinedTradeContact</v>
      </c>
      <c r="AK145" s="13" t="str">
        <f t="shared" si="108"/>
        <v>/ram:EmailURIUniversalCommunication</v>
      </c>
      <c r="AL145" s="14">
        <f>COUNTIFS(R$4:R145,AJ145)</f>
        <v>1</v>
      </c>
      <c r="AN145" s="185" t="str">
        <f t="shared" si="109"/>
        <v>SCT_HTA</v>
      </c>
      <c r="AO145" s="186" t="str">
        <f t="shared" si="109"/>
        <v>BT-58-00</v>
      </c>
      <c r="AP145" s="301" t="str">
        <f t="shared" si="110"/>
        <v/>
      </c>
      <c r="AQ145" s="73">
        <f t="shared" si="114"/>
        <v>5</v>
      </c>
      <c r="AR145" s="73" t="str">
        <f t="shared" si="111"/>
        <v>0..1</v>
      </c>
      <c r="AS145" s="74" t="s">
        <v>1985</v>
      </c>
      <c r="AT145" s="64"/>
      <c r="AU145" s="65"/>
      <c r="AV145" s="65"/>
      <c r="AW145" s="65" t="s">
        <v>35</v>
      </c>
      <c r="AX145" s="64"/>
      <c r="AY145" s="66" t="str">
        <f t="shared" si="120"/>
        <v>0..1</v>
      </c>
      <c r="AZ145" s="66" t="str">
        <f t="shared" si="120"/>
        <v>0..1</v>
      </c>
      <c r="BA145" s="2" t="str">
        <f t="shared" si="120"/>
        <v>/rsm:CrossIndustryInvoice
/rsm:SupplyChainTradeTransaction
/ram:ApplicableHeaderTradeAgreement
/ram:BuyerTradeParty
/ram:DefinedTradeContact
/ram:EmailURIUniversalCommunication</v>
      </c>
      <c r="BB145" s="75" t="str">
        <f t="shared" si="120"/>
        <v>/rsm:CrossIndustryInvoice/rsm:SupplyChainTradeTransaction/ram:ApplicableHeaderTradeAgreement/ram:BuyerTradeParty/ram:DefinedTradeContact/ram:EmailURIUniversalCommunication</v>
      </c>
      <c r="BC145" s="66" t="str">
        <f t="shared" si="121"/>
        <v/>
      </c>
      <c r="BD145" s="68" t="str">
        <f t="shared" si="121"/>
        <v/>
      </c>
      <c r="BE145" s="66" t="str">
        <f t="shared" si="121"/>
        <v>0..1</v>
      </c>
      <c r="BF145" s="66" t="str">
        <f t="shared" si="121"/>
        <v/>
      </c>
      <c r="BG145" s="249" t="str">
        <f t="shared" si="121"/>
        <v/>
      </c>
      <c r="BH145" s="7"/>
      <c r="BI145" s="636" t="str">
        <f t="shared" si="124"/>
        <v>-</v>
      </c>
      <c r="BJ145" s="68" t="str">
        <f t="shared" si="124"/>
        <v>-</v>
      </c>
      <c r="BK145" s="68" t="str">
        <f t="shared" si="124"/>
        <v>-</v>
      </c>
      <c r="BL145" s="68" t="str">
        <f t="shared" si="122"/>
        <v>X</v>
      </c>
      <c r="BM145" s="68" t="str">
        <f t="shared" si="122"/>
        <v>X</v>
      </c>
      <c r="BN145" s="68" t="str">
        <f t="shared" si="122"/>
        <v>X</v>
      </c>
      <c r="BO145" s="637" t="str">
        <f t="shared" si="112"/>
        <v>X</v>
      </c>
      <c r="BP145" s="7"/>
      <c r="BQ145" s="68" t="str">
        <f t="shared" si="117"/>
        <v>EN 16931</v>
      </c>
      <c r="BR145" s="68" t="str">
        <f t="shared" si="117"/>
        <v>EN 16931</v>
      </c>
      <c r="BS145" s="15"/>
      <c r="BT145" s="57" t="s">
        <v>18642</v>
      </c>
    </row>
    <row r="146" spans="1:72" s="59" customFormat="1" ht="120" x14ac:dyDescent="0.2">
      <c r="A146" s="45" t="str">
        <f t="shared" si="103"/>
        <v>YES</v>
      </c>
      <c r="B146" s="45"/>
      <c r="C146" s="45"/>
      <c r="D146" s="185" t="s">
        <v>1526</v>
      </c>
      <c r="E146" s="186" t="s">
        <v>1986</v>
      </c>
      <c r="F146" s="301" t="s">
        <v>1986</v>
      </c>
      <c r="G146" s="66">
        <f t="shared" si="115"/>
        <v>6</v>
      </c>
      <c r="H146" s="66" t="s">
        <v>42</v>
      </c>
      <c r="I146" s="64" t="s">
        <v>1987</v>
      </c>
      <c r="J146" s="64" t="s">
        <v>1725</v>
      </c>
      <c r="K146" s="65"/>
      <c r="L146" s="65"/>
      <c r="M146" s="65" t="s">
        <v>35</v>
      </c>
      <c r="N146" s="64" t="s">
        <v>70</v>
      </c>
      <c r="O146" s="66" t="s">
        <v>32</v>
      </c>
      <c r="P146" s="66" t="str">
        <f t="shared" si="118"/>
        <v>1..1</v>
      </c>
      <c r="Q146" s="2" t="s">
        <v>1988</v>
      </c>
      <c r="R146" s="75" t="s">
        <v>1989</v>
      </c>
      <c r="S146" s="66" t="s">
        <v>73</v>
      </c>
      <c r="T146" s="68" t="str">
        <f t="shared" si="104"/>
        <v>E</v>
      </c>
      <c r="U146" s="66" t="s">
        <v>42</v>
      </c>
      <c r="V146" s="66" t="s">
        <v>35</v>
      </c>
      <c r="W146" s="249" t="s">
        <v>35</v>
      </c>
      <c r="X146" s="38"/>
      <c r="Y146" s="636" t="str">
        <f t="shared" si="105"/>
        <v>-</v>
      </c>
      <c r="Z146" s="68" t="str">
        <f t="shared" si="123"/>
        <v>-</v>
      </c>
      <c r="AA146" s="68" t="str">
        <f t="shared" si="123"/>
        <v>-</v>
      </c>
      <c r="AB146" s="68" t="str">
        <f t="shared" si="123"/>
        <v>X</v>
      </c>
      <c r="AC146" s="68" t="str">
        <f t="shared" si="123"/>
        <v>X</v>
      </c>
      <c r="AD146" s="68" t="str">
        <f t="shared" si="123"/>
        <v>X</v>
      </c>
      <c r="AE146" s="637" t="str">
        <f t="shared" si="123"/>
        <v>X</v>
      </c>
      <c r="AF146" s="38"/>
      <c r="AG146" s="68" t="s">
        <v>282</v>
      </c>
      <c r="AH146" s="68" t="s">
        <v>282</v>
      </c>
      <c r="AI146" s="38"/>
      <c r="AJ146" s="13" t="str">
        <f t="shared" si="107"/>
        <v>/rsm:CrossIndustryInvoice/rsm:SupplyChainTradeTransaction/ram:ApplicableHeaderTradeAgreement/ram:BuyerTradeParty/ram:DefinedTradeContact/ram:EmailURIUniversalCommunication</v>
      </c>
      <c r="AK146" s="13" t="str">
        <f t="shared" si="108"/>
        <v>/ram:URIID</v>
      </c>
      <c r="AL146" s="14">
        <f>COUNTIFS(R$4:R146,AJ146)</f>
        <v>1</v>
      </c>
      <c r="AN146" s="185" t="str">
        <f t="shared" si="109"/>
        <v>SCT_HTA</v>
      </c>
      <c r="AO146" s="186" t="str">
        <f t="shared" si="109"/>
        <v>BT-58</v>
      </c>
      <c r="AP146" s="301" t="str">
        <f t="shared" si="110"/>
        <v>BT-58</v>
      </c>
      <c r="AQ146" s="66">
        <f t="shared" si="114"/>
        <v>6</v>
      </c>
      <c r="AR146" s="66" t="str">
        <f t="shared" si="111"/>
        <v>0..1</v>
      </c>
      <c r="AS146" s="64" t="s">
        <v>1990</v>
      </c>
      <c r="AT146" s="64" t="s">
        <v>1729</v>
      </c>
      <c r="AU146" s="65"/>
      <c r="AV146" s="65"/>
      <c r="AW146" s="65" t="s">
        <v>35</v>
      </c>
      <c r="AX146" s="64" t="s">
        <v>78</v>
      </c>
      <c r="AY146" s="66" t="str">
        <f t="shared" si="120"/>
        <v>1..1</v>
      </c>
      <c r="AZ146" s="66" t="str">
        <f t="shared" si="120"/>
        <v>1..1</v>
      </c>
      <c r="BA146" s="2" t="str">
        <f t="shared" si="120"/>
        <v>/rsm:CrossIndustryInvoice
/rsm:SupplyChainTradeTransaction
/ram:ApplicableHeaderTradeAgreement
/ram:BuyerTradeParty
/ram:DefinedTradeContact
/ram:EmailURIUniversalCommunication
/ram:URIID</v>
      </c>
      <c r="BB146" s="75" t="str">
        <f t="shared" si="120"/>
        <v>/rsm:CrossIndustryInvoice/rsm:SupplyChainTradeTransaction/ram:ApplicableHeaderTradeAgreement/ram:BuyerTradeParty/ram:DefinedTradeContact/ram:EmailURIUniversalCommunication/ram:URIID</v>
      </c>
      <c r="BC146" s="66" t="str">
        <f t="shared" si="121"/>
        <v>T</v>
      </c>
      <c r="BD146" s="68" t="str">
        <f t="shared" si="121"/>
        <v>E</v>
      </c>
      <c r="BE146" s="66" t="str">
        <f t="shared" si="121"/>
        <v>0..1</v>
      </c>
      <c r="BF146" s="66" t="str">
        <f t="shared" si="121"/>
        <v/>
      </c>
      <c r="BG146" s="249" t="str">
        <f t="shared" si="121"/>
        <v/>
      </c>
      <c r="BH146" s="7"/>
      <c r="BI146" s="636" t="str">
        <f t="shared" si="124"/>
        <v>-</v>
      </c>
      <c r="BJ146" s="68" t="str">
        <f t="shared" si="124"/>
        <v>-</v>
      </c>
      <c r="BK146" s="68" t="str">
        <f t="shared" si="124"/>
        <v>-</v>
      </c>
      <c r="BL146" s="68" t="str">
        <f t="shared" si="122"/>
        <v>X</v>
      </c>
      <c r="BM146" s="68" t="str">
        <f t="shared" si="122"/>
        <v>X</v>
      </c>
      <c r="BN146" s="68" t="str">
        <f t="shared" si="122"/>
        <v>X</v>
      </c>
      <c r="BO146" s="637" t="str">
        <f t="shared" si="112"/>
        <v>X</v>
      </c>
      <c r="BP146" s="7"/>
      <c r="BQ146" s="68" t="str">
        <f t="shared" si="117"/>
        <v>EN 16931</v>
      </c>
      <c r="BR146" s="68" t="str">
        <f t="shared" si="117"/>
        <v>EN 16931</v>
      </c>
      <c r="BS146" s="15"/>
      <c r="BT146" s="57" t="s">
        <v>18642</v>
      </c>
    </row>
    <row r="147" spans="1:72" s="59" customFormat="1" ht="96" x14ac:dyDescent="0.2">
      <c r="A147" s="45" t="str">
        <f t="shared" si="103"/>
        <v>NO</v>
      </c>
      <c r="B147" s="45"/>
      <c r="C147" s="45"/>
      <c r="D147" s="185" t="s">
        <v>1526</v>
      </c>
      <c r="E147" s="188" t="s">
        <v>1991</v>
      </c>
      <c r="F147" s="303" t="s">
        <v>1991</v>
      </c>
      <c r="G147" s="124">
        <f t="shared" si="115"/>
        <v>4</v>
      </c>
      <c r="H147" s="124" t="s">
        <v>32</v>
      </c>
      <c r="I147" s="138" t="s">
        <v>1992</v>
      </c>
      <c r="J147" s="125" t="s">
        <v>1993</v>
      </c>
      <c r="K147" s="126" t="s">
        <v>17238</v>
      </c>
      <c r="L147" s="126" t="s">
        <v>1734</v>
      </c>
      <c r="M147" s="126" t="s">
        <v>1994</v>
      </c>
      <c r="N147" s="125"/>
      <c r="O147" s="124" t="s">
        <v>32</v>
      </c>
      <c r="P147" s="124" t="str">
        <f t="shared" si="118"/>
        <v>1..1</v>
      </c>
      <c r="Q147" s="127" t="s">
        <v>1995</v>
      </c>
      <c r="R147" s="128" t="s">
        <v>1996</v>
      </c>
      <c r="S147" s="124" t="s">
        <v>35</v>
      </c>
      <c r="T147" s="129" t="str">
        <f t="shared" si="104"/>
        <v>G</v>
      </c>
      <c r="U147" s="124" t="s">
        <v>42</v>
      </c>
      <c r="V147" s="124" t="s">
        <v>35</v>
      </c>
      <c r="W147" s="675" t="s">
        <v>35</v>
      </c>
      <c r="X147" s="38"/>
      <c r="Y147" s="646" t="str">
        <f t="shared" si="105"/>
        <v>-</v>
      </c>
      <c r="Z147" s="129" t="str">
        <f t="shared" si="123"/>
        <v>X</v>
      </c>
      <c r="AA147" s="129" t="str">
        <f t="shared" si="123"/>
        <v>X</v>
      </c>
      <c r="AB147" s="129" t="str">
        <f t="shared" si="123"/>
        <v>X</v>
      </c>
      <c r="AC147" s="129" t="str">
        <f t="shared" si="123"/>
        <v>X</v>
      </c>
      <c r="AD147" s="129" t="str">
        <f t="shared" si="123"/>
        <v>X</v>
      </c>
      <c r="AE147" s="647" t="str">
        <f t="shared" si="123"/>
        <v>X</v>
      </c>
      <c r="AF147" s="38"/>
      <c r="AG147" s="129" t="s">
        <v>185</v>
      </c>
      <c r="AH147" s="129" t="s">
        <v>185</v>
      </c>
      <c r="AI147" s="38"/>
      <c r="AJ147" s="13" t="str">
        <f t="shared" si="107"/>
        <v>/rsm:CrossIndustryInvoice/rsm:SupplyChainTradeTransaction/ram:ApplicableHeaderTradeAgreement/ram:BuyerTradeParty</v>
      </c>
      <c r="AK147" s="13" t="str">
        <f t="shared" si="108"/>
        <v>/ram:PostalTradeAddress</v>
      </c>
      <c r="AL147" s="14">
        <f>COUNTIFS(R$4:R147,AJ147)</f>
        <v>1</v>
      </c>
      <c r="AN147" s="185" t="str">
        <f t="shared" si="109"/>
        <v>SCT_HTA</v>
      </c>
      <c r="AO147" s="188" t="str">
        <f t="shared" si="109"/>
        <v>BG-8</v>
      </c>
      <c r="AP147" s="303" t="str">
        <f t="shared" si="110"/>
        <v>BG-8</v>
      </c>
      <c r="AQ147" s="124">
        <f t="shared" si="114"/>
        <v>4</v>
      </c>
      <c r="AR147" s="124" t="str">
        <f t="shared" si="111"/>
        <v>1..1</v>
      </c>
      <c r="AS147" s="138" t="s">
        <v>1997</v>
      </c>
      <c r="AT147" s="125" t="s">
        <v>1998</v>
      </c>
      <c r="AU147" s="126" t="s">
        <v>1740</v>
      </c>
      <c r="AV147" s="126" t="s">
        <v>1741</v>
      </c>
      <c r="AW147" s="126" t="s">
        <v>1999</v>
      </c>
      <c r="AX147" s="125"/>
      <c r="AY147" s="124" t="str">
        <f t="shared" si="120"/>
        <v>1..1</v>
      </c>
      <c r="AZ147" s="124" t="str">
        <f t="shared" si="120"/>
        <v>1..1</v>
      </c>
      <c r="BA147" s="127" t="str">
        <f t="shared" si="120"/>
        <v>/rsm:CrossIndustryInvoice
/rsm:SupplyChainTradeTransaction
/ram:ApplicableHeaderTradeAgreement
/ram:BuyerTradeParty
/ram:PostalTradeAddress</v>
      </c>
      <c r="BB147" s="128" t="str">
        <f t="shared" si="120"/>
        <v>/rsm:CrossIndustryInvoice/rsm:SupplyChainTradeTransaction/ram:ApplicableHeaderTradeAgreement/ram:BuyerTradeParty/ram:PostalTradeAddress</v>
      </c>
      <c r="BC147" s="124" t="str">
        <f t="shared" si="121"/>
        <v/>
      </c>
      <c r="BD147" s="129" t="str">
        <f t="shared" si="121"/>
        <v>G</v>
      </c>
      <c r="BE147" s="124" t="str">
        <f t="shared" si="121"/>
        <v>0..1</v>
      </c>
      <c r="BF147" s="124" t="str">
        <f t="shared" si="121"/>
        <v/>
      </c>
      <c r="BG147" s="675" t="str">
        <f t="shared" si="121"/>
        <v/>
      </c>
      <c r="BH147" s="7"/>
      <c r="BI147" s="646" t="str">
        <f t="shared" si="124"/>
        <v>-</v>
      </c>
      <c r="BJ147" s="129" t="str">
        <f t="shared" si="124"/>
        <v>X</v>
      </c>
      <c r="BK147" s="129" t="str">
        <f t="shared" si="124"/>
        <v>X</v>
      </c>
      <c r="BL147" s="129" t="str">
        <f t="shared" si="122"/>
        <v>X</v>
      </c>
      <c r="BM147" s="129" t="str">
        <f t="shared" si="122"/>
        <v>X</v>
      </c>
      <c r="BN147" s="129" t="str">
        <f t="shared" si="122"/>
        <v>X</v>
      </c>
      <c r="BO147" s="647" t="str">
        <f t="shared" si="112"/>
        <v>X</v>
      </c>
      <c r="BP147" s="7"/>
      <c r="BQ147" s="129" t="str">
        <f t="shared" si="117"/>
        <v>BASIC WL</v>
      </c>
      <c r="BR147" s="129" t="str">
        <f t="shared" si="117"/>
        <v>BASIC WL</v>
      </c>
      <c r="BS147" s="15"/>
      <c r="BT147" s="57" t="s">
        <v>18642</v>
      </c>
    </row>
    <row r="148" spans="1:72" s="59" customFormat="1" ht="105" x14ac:dyDescent="0.2">
      <c r="A148" s="45" t="str">
        <f t="shared" si="103"/>
        <v>YES</v>
      </c>
      <c r="B148" s="45"/>
      <c r="C148" s="45"/>
      <c r="D148" s="185" t="s">
        <v>1526</v>
      </c>
      <c r="E148" s="186" t="s">
        <v>2000</v>
      </c>
      <c r="F148" s="301" t="s">
        <v>2000</v>
      </c>
      <c r="G148" s="66">
        <f t="shared" si="115"/>
        <v>5</v>
      </c>
      <c r="H148" s="66" t="s">
        <v>42</v>
      </c>
      <c r="I148" s="64" t="s">
        <v>2001</v>
      </c>
      <c r="J148" s="64" t="s">
        <v>1635</v>
      </c>
      <c r="K148" s="65" t="s">
        <v>1636</v>
      </c>
      <c r="L148" s="65"/>
      <c r="M148" s="65" t="s">
        <v>35</v>
      </c>
      <c r="N148" s="64" t="s">
        <v>70</v>
      </c>
      <c r="O148" s="66" t="s">
        <v>42</v>
      </c>
      <c r="P148" s="66" t="str">
        <f t="shared" si="118"/>
        <v>0..1</v>
      </c>
      <c r="Q148" s="2" t="s">
        <v>2002</v>
      </c>
      <c r="R148" s="75" t="s">
        <v>2003</v>
      </c>
      <c r="S148" s="66" t="s">
        <v>73</v>
      </c>
      <c r="T148" s="68" t="str">
        <f t="shared" si="104"/>
        <v>E</v>
      </c>
      <c r="U148" s="66" t="s">
        <v>42</v>
      </c>
      <c r="V148" s="66" t="s">
        <v>35</v>
      </c>
      <c r="W148" s="249" t="s">
        <v>35</v>
      </c>
      <c r="X148" s="38"/>
      <c r="Y148" s="636" t="str">
        <f t="shared" si="105"/>
        <v>-</v>
      </c>
      <c r="Z148" s="68" t="str">
        <f t="shared" si="123"/>
        <v>X</v>
      </c>
      <c r="AA148" s="68" t="str">
        <f t="shared" si="123"/>
        <v>X</v>
      </c>
      <c r="AB148" s="68" t="str">
        <f t="shared" si="123"/>
        <v>X</v>
      </c>
      <c r="AC148" s="68" t="str">
        <f t="shared" si="123"/>
        <v>X</v>
      </c>
      <c r="AD148" s="68" t="str">
        <f t="shared" si="123"/>
        <v>X</v>
      </c>
      <c r="AE148" s="637" t="str">
        <f t="shared" si="123"/>
        <v>X</v>
      </c>
      <c r="AF148" s="38"/>
      <c r="AG148" s="68" t="s">
        <v>185</v>
      </c>
      <c r="AH148" s="68" t="s">
        <v>185</v>
      </c>
      <c r="AI148" s="38"/>
      <c r="AJ148" s="13" t="str">
        <f t="shared" si="107"/>
        <v>/rsm:CrossIndustryInvoice/rsm:SupplyChainTradeTransaction/ram:ApplicableHeaderTradeAgreement/ram:BuyerTradeParty/ram:PostalTradeAddress</v>
      </c>
      <c r="AK148" s="13" t="str">
        <f t="shared" si="108"/>
        <v>/ram:PostcodeCode</v>
      </c>
      <c r="AL148" s="14">
        <f>COUNTIFS(R$4:R148,AJ148)</f>
        <v>1</v>
      </c>
      <c r="AN148" s="185" t="str">
        <f t="shared" si="109"/>
        <v>SCT_HTA</v>
      </c>
      <c r="AO148" s="186" t="str">
        <f t="shared" si="109"/>
        <v>BT-53</v>
      </c>
      <c r="AP148" s="301" t="str">
        <f t="shared" si="110"/>
        <v>BT-53</v>
      </c>
      <c r="AQ148" s="66">
        <f t="shared" si="114"/>
        <v>5</v>
      </c>
      <c r="AR148" s="66" t="str">
        <f t="shared" si="111"/>
        <v>0..1</v>
      </c>
      <c r="AS148" s="64" t="s">
        <v>2004</v>
      </c>
      <c r="AT148" s="64" t="s">
        <v>1747</v>
      </c>
      <c r="AU148" s="65" t="s">
        <v>1748</v>
      </c>
      <c r="AV148" s="65"/>
      <c r="AW148" s="65" t="s">
        <v>35</v>
      </c>
      <c r="AX148" s="64" t="s">
        <v>78</v>
      </c>
      <c r="AY148" s="66" t="str">
        <f t="shared" si="120"/>
        <v>0..1</v>
      </c>
      <c r="AZ148" s="66" t="str">
        <f t="shared" si="120"/>
        <v>0..1</v>
      </c>
      <c r="BA148" s="2" t="str">
        <f t="shared" si="120"/>
        <v>/rsm:CrossIndustryInvoice
/rsm:SupplyChainTradeTransaction
/ram:ApplicableHeaderTradeAgreement
/ram:BuyerTradeParty
/ram:PostalTradeAddress
/ram:PostcodeCode</v>
      </c>
      <c r="BB148" s="75" t="str">
        <f t="shared" si="120"/>
        <v>/rsm:CrossIndustryInvoice/rsm:SupplyChainTradeTransaction/ram:ApplicableHeaderTradeAgreement/ram:BuyerTradeParty/ram:PostalTradeAddress/ram:PostcodeCode</v>
      </c>
      <c r="BC148" s="66" t="str">
        <f t="shared" si="121"/>
        <v>T</v>
      </c>
      <c r="BD148" s="68" t="str">
        <f t="shared" si="121"/>
        <v>E</v>
      </c>
      <c r="BE148" s="66" t="str">
        <f t="shared" si="121"/>
        <v>0..1</v>
      </c>
      <c r="BF148" s="66" t="str">
        <f t="shared" si="121"/>
        <v/>
      </c>
      <c r="BG148" s="249" t="str">
        <f t="shared" si="121"/>
        <v/>
      </c>
      <c r="BH148" s="7"/>
      <c r="BI148" s="636" t="str">
        <f t="shared" si="124"/>
        <v>-</v>
      </c>
      <c r="BJ148" s="68" t="str">
        <f t="shared" si="124"/>
        <v>X</v>
      </c>
      <c r="BK148" s="68" t="str">
        <f t="shared" si="124"/>
        <v>X</v>
      </c>
      <c r="BL148" s="68" t="str">
        <f t="shared" si="122"/>
        <v>X</v>
      </c>
      <c r="BM148" s="68" t="str">
        <f t="shared" si="122"/>
        <v>X</v>
      </c>
      <c r="BN148" s="68" t="str">
        <f t="shared" si="122"/>
        <v>X</v>
      </c>
      <c r="BO148" s="637" t="str">
        <f t="shared" si="112"/>
        <v>X</v>
      </c>
      <c r="BP148" s="7"/>
      <c r="BQ148" s="68" t="str">
        <f t="shared" si="117"/>
        <v>BASIC WL</v>
      </c>
      <c r="BR148" s="68" t="str">
        <f t="shared" si="117"/>
        <v>BASIC WL</v>
      </c>
      <c r="BS148" s="15"/>
      <c r="BT148" s="57" t="s">
        <v>18642</v>
      </c>
    </row>
    <row r="149" spans="1:72" s="59" customFormat="1" ht="105" x14ac:dyDescent="0.2">
      <c r="A149" s="45" t="str">
        <f t="shared" si="103"/>
        <v>YES</v>
      </c>
      <c r="B149" s="45"/>
      <c r="C149" s="45"/>
      <c r="D149" s="185" t="s">
        <v>1526</v>
      </c>
      <c r="E149" s="186" t="s">
        <v>2005</v>
      </c>
      <c r="F149" s="301" t="s">
        <v>2005</v>
      </c>
      <c r="G149" s="66">
        <f t="shared" si="115"/>
        <v>5</v>
      </c>
      <c r="H149" s="66" t="s">
        <v>42</v>
      </c>
      <c r="I149" s="64" t="s">
        <v>2006</v>
      </c>
      <c r="J149" s="64" t="s">
        <v>1641</v>
      </c>
      <c r="K149" s="65" t="s">
        <v>1642</v>
      </c>
      <c r="L149" s="65"/>
      <c r="M149" s="65" t="s">
        <v>35</v>
      </c>
      <c r="N149" s="64" t="s">
        <v>70</v>
      </c>
      <c r="O149" s="66" t="s">
        <v>42</v>
      </c>
      <c r="P149" s="66" t="str">
        <f t="shared" si="118"/>
        <v>0..1</v>
      </c>
      <c r="Q149" s="2" t="s">
        <v>2007</v>
      </c>
      <c r="R149" s="75" t="s">
        <v>2008</v>
      </c>
      <c r="S149" s="66" t="s">
        <v>73</v>
      </c>
      <c r="T149" s="68" t="str">
        <f t="shared" si="104"/>
        <v>E</v>
      </c>
      <c r="U149" s="66" t="s">
        <v>42</v>
      </c>
      <c r="V149" s="66" t="s">
        <v>35</v>
      </c>
      <c r="W149" s="249" t="s">
        <v>35</v>
      </c>
      <c r="X149" s="38"/>
      <c r="Y149" s="636" t="str">
        <f t="shared" si="105"/>
        <v>-</v>
      </c>
      <c r="Z149" s="68" t="str">
        <f t="shared" si="123"/>
        <v>X</v>
      </c>
      <c r="AA149" s="68" t="str">
        <f t="shared" si="123"/>
        <v>X</v>
      </c>
      <c r="AB149" s="68" t="str">
        <f t="shared" si="123"/>
        <v>X</v>
      </c>
      <c r="AC149" s="68" t="str">
        <f t="shared" si="123"/>
        <v>X</v>
      </c>
      <c r="AD149" s="68" t="str">
        <f t="shared" si="123"/>
        <v>X</v>
      </c>
      <c r="AE149" s="637" t="str">
        <f t="shared" si="123"/>
        <v>X</v>
      </c>
      <c r="AF149" s="38"/>
      <c r="AG149" s="68" t="s">
        <v>185</v>
      </c>
      <c r="AH149" s="68" t="s">
        <v>185</v>
      </c>
      <c r="AI149" s="38"/>
      <c r="AJ149" s="13" t="str">
        <f t="shared" si="107"/>
        <v>/rsm:CrossIndustryInvoice/rsm:SupplyChainTradeTransaction/ram:ApplicableHeaderTradeAgreement/ram:BuyerTradeParty/ram:PostalTradeAddress</v>
      </c>
      <c r="AK149" s="13" t="str">
        <f t="shared" si="108"/>
        <v>/ram:LineOne</v>
      </c>
      <c r="AL149" s="14">
        <f>COUNTIFS(R$4:R149,AJ149)</f>
        <v>1</v>
      </c>
      <c r="AN149" s="185" t="str">
        <f t="shared" si="109"/>
        <v>SCT_HTA</v>
      </c>
      <c r="AO149" s="186" t="str">
        <f t="shared" si="109"/>
        <v>BT-50</v>
      </c>
      <c r="AP149" s="301" t="str">
        <f t="shared" si="110"/>
        <v>BT-50</v>
      </c>
      <c r="AQ149" s="66">
        <f t="shared" si="114"/>
        <v>5</v>
      </c>
      <c r="AR149" s="66" t="str">
        <f t="shared" si="111"/>
        <v>0..1</v>
      </c>
      <c r="AS149" s="64" t="s">
        <v>2009</v>
      </c>
      <c r="AT149" s="64" t="s">
        <v>1754</v>
      </c>
      <c r="AU149" s="65" t="s">
        <v>1755</v>
      </c>
      <c r="AV149" s="65"/>
      <c r="AW149" s="65" t="s">
        <v>35</v>
      </c>
      <c r="AX149" s="64" t="s">
        <v>78</v>
      </c>
      <c r="AY149" s="66" t="str">
        <f t="shared" si="120"/>
        <v>0..1</v>
      </c>
      <c r="AZ149" s="66" t="str">
        <f t="shared" si="120"/>
        <v>0..1</v>
      </c>
      <c r="BA149" s="2" t="str">
        <f t="shared" si="120"/>
        <v>/rsm:CrossIndustryInvoice
/rsm:SupplyChainTradeTransaction
/ram:ApplicableHeaderTradeAgreement
/ram:BuyerTradeParty
/ram:PostalTradeAddress
/ram:LineOne</v>
      </c>
      <c r="BB149" s="75" t="str">
        <f t="shared" si="120"/>
        <v>/rsm:CrossIndustryInvoice/rsm:SupplyChainTradeTransaction/ram:ApplicableHeaderTradeAgreement/ram:BuyerTradeParty/ram:PostalTradeAddress/ram:LineOne</v>
      </c>
      <c r="BC149" s="66" t="str">
        <f t="shared" si="121"/>
        <v>T</v>
      </c>
      <c r="BD149" s="68" t="str">
        <f t="shared" si="121"/>
        <v>E</v>
      </c>
      <c r="BE149" s="66" t="str">
        <f t="shared" si="121"/>
        <v>0..1</v>
      </c>
      <c r="BF149" s="66" t="str">
        <f t="shared" si="121"/>
        <v/>
      </c>
      <c r="BG149" s="249" t="str">
        <f t="shared" si="121"/>
        <v/>
      </c>
      <c r="BH149" s="7"/>
      <c r="BI149" s="636" t="str">
        <f t="shared" si="124"/>
        <v>-</v>
      </c>
      <c r="BJ149" s="68" t="str">
        <f t="shared" si="124"/>
        <v>X</v>
      </c>
      <c r="BK149" s="68" t="str">
        <f t="shared" si="124"/>
        <v>X</v>
      </c>
      <c r="BL149" s="68" t="str">
        <f t="shared" si="122"/>
        <v>X</v>
      </c>
      <c r="BM149" s="68" t="str">
        <f t="shared" si="122"/>
        <v>X</v>
      </c>
      <c r="BN149" s="68" t="str">
        <f t="shared" si="122"/>
        <v>X</v>
      </c>
      <c r="BO149" s="637" t="str">
        <f t="shared" si="112"/>
        <v>X</v>
      </c>
      <c r="BP149" s="7"/>
      <c r="BQ149" s="68" t="str">
        <f t="shared" si="117"/>
        <v>BASIC WL</v>
      </c>
      <c r="BR149" s="68" t="str">
        <f t="shared" si="117"/>
        <v>BASIC WL</v>
      </c>
      <c r="BS149" s="15"/>
      <c r="BT149" s="57" t="s">
        <v>18642</v>
      </c>
    </row>
    <row r="150" spans="1:72" s="59" customFormat="1" ht="105" x14ac:dyDescent="0.2">
      <c r="A150" s="45" t="str">
        <f t="shared" si="103"/>
        <v>YES</v>
      </c>
      <c r="B150" s="45"/>
      <c r="C150" s="45"/>
      <c r="D150" s="185" t="s">
        <v>1526</v>
      </c>
      <c r="E150" s="186" t="s">
        <v>2010</v>
      </c>
      <c r="F150" s="301" t="s">
        <v>2010</v>
      </c>
      <c r="G150" s="66">
        <f t="shared" si="115"/>
        <v>5</v>
      </c>
      <c r="H150" s="66" t="s">
        <v>42</v>
      </c>
      <c r="I150" s="64" t="s">
        <v>2011</v>
      </c>
      <c r="J150" s="64" t="s">
        <v>1647</v>
      </c>
      <c r="K150" s="65"/>
      <c r="L150" s="65"/>
      <c r="M150" s="65" t="s">
        <v>35</v>
      </c>
      <c r="N150" s="64" t="s">
        <v>70</v>
      </c>
      <c r="O150" s="66" t="s">
        <v>42</v>
      </c>
      <c r="P150" s="66" t="str">
        <f t="shared" si="118"/>
        <v>0..1</v>
      </c>
      <c r="Q150" s="2" t="s">
        <v>2012</v>
      </c>
      <c r="R150" s="75" t="s">
        <v>2013</v>
      </c>
      <c r="S150" s="66" t="s">
        <v>73</v>
      </c>
      <c r="T150" s="68" t="str">
        <f t="shared" si="104"/>
        <v>E</v>
      </c>
      <c r="U150" s="66" t="s">
        <v>42</v>
      </c>
      <c r="V150" s="66" t="s">
        <v>35</v>
      </c>
      <c r="W150" s="249" t="s">
        <v>35</v>
      </c>
      <c r="X150" s="38"/>
      <c r="Y150" s="636" t="str">
        <f t="shared" si="105"/>
        <v>-</v>
      </c>
      <c r="Z150" s="68" t="str">
        <f t="shared" si="123"/>
        <v>X</v>
      </c>
      <c r="AA150" s="68" t="str">
        <f t="shared" si="123"/>
        <v>X</v>
      </c>
      <c r="AB150" s="68" t="str">
        <f t="shared" si="123"/>
        <v>X</v>
      </c>
      <c r="AC150" s="68" t="str">
        <f t="shared" si="123"/>
        <v>X</v>
      </c>
      <c r="AD150" s="68" t="str">
        <f t="shared" si="123"/>
        <v>X</v>
      </c>
      <c r="AE150" s="637" t="str">
        <f t="shared" si="123"/>
        <v>X</v>
      </c>
      <c r="AF150" s="38"/>
      <c r="AG150" s="68" t="s">
        <v>185</v>
      </c>
      <c r="AH150" s="68" t="s">
        <v>185</v>
      </c>
      <c r="AI150" s="38"/>
      <c r="AJ150" s="13" t="str">
        <f t="shared" si="107"/>
        <v>/rsm:CrossIndustryInvoice/rsm:SupplyChainTradeTransaction/ram:ApplicableHeaderTradeAgreement/ram:BuyerTradeParty/ram:PostalTradeAddress</v>
      </c>
      <c r="AK150" s="13" t="str">
        <f t="shared" si="108"/>
        <v>/ram:LineTwo</v>
      </c>
      <c r="AL150" s="14">
        <f>COUNTIFS(R$4:R150,AJ150)</f>
        <v>1</v>
      </c>
      <c r="AN150" s="185" t="str">
        <f t="shared" si="109"/>
        <v>SCT_HTA</v>
      </c>
      <c r="AO150" s="186" t="str">
        <f t="shared" si="109"/>
        <v>BT-51</v>
      </c>
      <c r="AP150" s="301" t="str">
        <f t="shared" si="110"/>
        <v>BT-51</v>
      </c>
      <c r="AQ150" s="66">
        <f t="shared" si="114"/>
        <v>5</v>
      </c>
      <c r="AR150" s="66" t="str">
        <f t="shared" si="111"/>
        <v>0..1</v>
      </c>
      <c r="AS150" s="64" t="s">
        <v>2014</v>
      </c>
      <c r="AT150" s="64" t="s">
        <v>1761</v>
      </c>
      <c r="AU150" s="65"/>
      <c r="AV150" s="65"/>
      <c r="AW150" s="65" t="s">
        <v>35</v>
      </c>
      <c r="AX150" s="64" t="s">
        <v>78</v>
      </c>
      <c r="AY150" s="66" t="str">
        <f t="shared" si="120"/>
        <v>0..1</v>
      </c>
      <c r="AZ150" s="66" t="str">
        <f t="shared" si="120"/>
        <v>0..1</v>
      </c>
      <c r="BA150" s="2" t="str">
        <f t="shared" si="120"/>
        <v>/rsm:CrossIndustryInvoice
/rsm:SupplyChainTradeTransaction
/ram:ApplicableHeaderTradeAgreement
/ram:BuyerTradeParty
/ram:PostalTradeAddress
/ram:LineTwo</v>
      </c>
      <c r="BB150" s="75" t="str">
        <f t="shared" si="120"/>
        <v>/rsm:CrossIndustryInvoice/rsm:SupplyChainTradeTransaction/ram:ApplicableHeaderTradeAgreement/ram:BuyerTradeParty/ram:PostalTradeAddress/ram:LineTwo</v>
      </c>
      <c r="BC150" s="66" t="str">
        <f t="shared" si="121"/>
        <v>T</v>
      </c>
      <c r="BD150" s="68" t="str">
        <f t="shared" si="121"/>
        <v>E</v>
      </c>
      <c r="BE150" s="66" t="str">
        <f t="shared" si="121"/>
        <v>0..1</v>
      </c>
      <c r="BF150" s="66" t="str">
        <f t="shared" si="121"/>
        <v/>
      </c>
      <c r="BG150" s="249" t="str">
        <f t="shared" si="121"/>
        <v/>
      </c>
      <c r="BH150" s="7"/>
      <c r="BI150" s="636" t="str">
        <f t="shared" si="124"/>
        <v>-</v>
      </c>
      <c r="BJ150" s="68" t="str">
        <f t="shared" si="124"/>
        <v>X</v>
      </c>
      <c r="BK150" s="68" t="str">
        <f t="shared" si="124"/>
        <v>X</v>
      </c>
      <c r="BL150" s="68" t="str">
        <f t="shared" si="122"/>
        <v>X</v>
      </c>
      <c r="BM150" s="68" t="str">
        <f t="shared" si="122"/>
        <v>X</v>
      </c>
      <c r="BN150" s="68" t="str">
        <f t="shared" si="122"/>
        <v>X</v>
      </c>
      <c r="BO150" s="637" t="str">
        <f t="shared" si="112"/>
        <v>X</v>
      </c>
      <c r="BP150" s="7"/>
      <c r="BQ150" s="68" t="str">
        <f t="shared" si="117"/>
        <v>BASIC WL</v>
      </c>
      <c r="BR150" s="68" t="str">
        <f t="shared" si="117"/>
        <v>BASIC WL</v>
      </c>
      <c r="BS150" s="15"/>
      <c r="BT150" s="57" t="s">
        <v>18642</v>
      </c>
    </row>
    <row r="151" spans="1:72" s="59" customFormat="1" ht="105" x14ac:dyDescent="0.2">
      <c r="A151" s="45" t="str">
        <f t="shared" si="103"/>
        <v>YES</v>
      </c>
      <c r="B151" s="45"/>
      <c r="C151" s="45"/>
      <c r="D151" s="185" t="s">
        <v>1526</v>
      </c>
      <c r="E151" s="186" t="s">
        <v>2015</v>
      </c>
      <c r="F151" s="301" t="s">
        <v>2015</v>
      </c>
      <c r="G151" s="66">
        <f t="shared" si="115"/>
        <v>5</v>
      </c>
      <c r="H151" s="66" t="s">
        <v>42</v>
      </c>
      <c r="I151" s="64" t="s">
        <v>2016</v>
      </c>
      <c r="J151" s="64" t="s">
        <v>1647</v>
      </c>
      <c r="K151" s="65"/>
      <c r="L151" s="65"/>
      <c r="M151" s="65" t="s">
        <v>35</v>
      </c>
      <c r="N151" s="64" t="s">
        <v>70</v>
      </c>
      <c r="O151" s="66" t="s">
        <v>42</v>
      </c>
      <c r="P151" s="66" t="str">
        <f t="shared" si="118"/>
        <v>0..1</v>
      </c>
      <c r="Q151" s="2" t="s">
        <v>2017</v>
      </c>
      <c r="R151" s="75" t="s">
        <v>2018</v>
      </c>
      <c r="S151" s="66" t="s">
        <v>73</v>
      </c>
      <c r="T151" s="68" t="str">
        <f t="shared" si="104"/>
        <v>E</v>
      </c>
      <c r="U151" s="66" t="s">
        <v>42</v>
      </c>
      <c r="V151" s="66" t="s">
        <v>35</v>
      </c>
      <c r="W151" s="249" t="s">
        <v>35</v>
      </c>
      <c r="X151" s="38"/>
      <c r="Y151" s="636" t="str">
        <f t="shared" si="105"/>
        <v>-</v>
      </c>
      <c r="Z151" s="68" t="str">
        <f t="shared" si="123"/>
        <v>X</v>
      </c>
      <c r="AA151" s="68" t="str">
        <f t="shared" si="123"/>
        <v>X</v>
      </c>
      <c r="AB151" s="68" t="str">
        <f t="shared" si="123"/>
        <v>X</v>
      </c>
      <c r="AC151" s="68" t="str">
        <f t="shared" si="123"/>
        <v>X</v>
      </c>
      <c r="AD151" s="68" t="str">
        <f t="shared" si="123"/>
        <v>X</v>
      </c>
      <c r="AE151" s="637" t="str">
        <f t="shared" si="123"/>
        <v>X</v>
      </c>
      <c r="AF151" s="38"/>
      <c r="AG151" s="68" t="s">
        <v>185</v>
      </c>
      <c r="AH151" s="68" t="s">
        <v>185</v>
      </c>
      <c r="AI151" s="38"/>
      <c r="AJ151" s="13" t="str">
        <f t="shared" si="107"/>
        <v>/rsm:CrossIndustryInvoice/rsm:SupplyChainTradeTransaction/ram:ApplicableHeaderTradeAgreement/ram:BuyerTradeParty/ram:PostalTradeAddress</v>
      </c>
      <c r="AK151" s="13" t="str">
        <f t="shared" si="108"/>
        <v>/ram:LineThree</v>
      </c>
      <c r="AL151" s="14">
        <f>COUNTIFS(R$4:R151,AJ151)</f>
        <v>1</v>
      </c>
      <c r="AN151" s="185" t="str">
        <f t="shared" si="109"/>
        <v>SCT_HTA</v>
      </c>
      <c r="AO151" s="186" t="str">
        <f t="shared" si="109"/>
        <v>BT-163</v>
      </c>
      <c r="AP151" s="301" t="str">
        <f t="shared" si="110"/>
        <v>BT-163</v>
      </c>
      <c r="AQ151" s="66">
        <f t="shared" si="114"/>
        <v>5</v>
      </c>
      <c r="AR151" s="66" t="str">
        <f t="shared" si="111"/>
        <v>0..1</v>
      </c>
      <c r="AS151" s="64" t="s">
        <v>2019</v>
      </c>
      <c r="AT151" s="64" t="s">
        <v>1761</v>
      </c>
      <c r="AU151" s="65" t="s">
        <v>35</v>
      </c>
      <c r="AV151" s="65"/>
      <c r="AW151" s="65" t="s">
        <v>35</v>
      </c>
      <c r="AX151" s="64" t="s">
        <v>78</v>
      </c>
      <c r="AY151" s="66" t="str">
        <f t="shared" si="120"/>
        <v>0..1</v>
      </c>
      <c r="AZ151" s="66" t="str">
        <f t="shared" si="120"/>
        <v>0..1</v>
      </c>
      <c r="BA151" s="2" t="str">
        <f t="shared" si="120"/>
        <v>/rsm:CrossIndustryInvoice
/rsm:SupplyChainTradeTransaction
/ram:ApplicableHeaderTradeAgreement
/ram:BuyerTradeParty
/ram:PostalTradeAddress
/ram:LineThree</v>
      </c>
      <c r="BB151" s="75" t="str">
        <f t="shared" si="120"/>
        <v>/rsm:CrossIndustryInvoice/rsm:SupplyChainTradeTransaction/ram:ApplicableHeaderTradeAgreement/ram:BuyerTradeParty/ram:PostalTradeAddress/ram:LineThree</v>
      </c>
      <c r="BC151" s="66" t="str">
        <f t="shared" si="121"/>
        <v>T</v>
      </c>
      <c r="BD151" s="68" t="str">
        <f t="shared" si="121"/>
        <v>E</v>
      </c>
      <c r="BE151" s="66" t="str">
        <f t="shared" si="121"/>
        <v>0..1</v>
      </c>
      <c r="BF151" s="66" t="str">
        <f t="shared" si="121"/>
        <v/>
      </c>
      <c r="BG151" s="249" t="str">
        <f t="shared" si="121"/>
        <v/>
      </c>
      <c r="BH151" s="7"/>
      <c r="BI151" s="636" t="str">
        <f t="shared" si="124"/>
        <v>-</v>
      </c>
      <c r="BJ151" s="68" t="str">
        <f t="shared" si="124"/>
        <v>X</v>
      </c>
      <c r="BK151" s="68" t="str">
        <f t="shared" si="124"/>
        <v>X</v>
      </c>
      <c r="BL151" s="68" t="str">
        <f t="shared" si="122"/>
        <v>X</v>
      </c>
      <c r="BM151" s="68" t="str">
        <f t="shared" si="122"/>
        <v>X</v>
      </c>
      <c r="BN151" s="68" t="str">
        <f t="shared" si="122"/>
        <v>X</v>
      </c>
      <c r="BO151" s="637" t="str">
        <f t="shared" si="112"/>
        <v>X</v>
      </c>
      <c r="BP151" s="7"/>
      <c r="BQ151" s="68" t="str">
        <f t="shared" si="117"/>
        <v>BASIC WL</v>
      </c>
      <c r="BR151" s="68" t="str">
        <f t="shared" si="117"/>
        <v>BASIC WL</v>
      </c>
      <c r="BS151" s="15"/>
      <c r="BT151" s="57" t="s">
        <v>18642</v>
      </c>
    </row>
    <row r="152" spans="1:72" s="59" customFormat="1" ht="105" x14ac:dyDescent="0.2">
      <c r="A152" s="45" t="str">
        <f t="shared" si="103"/>
        <v>YES</v>
      </c>
      <c r="B152" s="45"/>
      <c r="C152" s="45"/>
      <c r="D152" s="185" t="s">
        <v>1526</v>
      </c>
      <c r="E152" s="186" t="s">
        <v>2020</v>
      </c>
      <c r="F152" s="301" t="s">
        <v>2020</v>
      </c>
      <c r="G152" s="66">
        <f t="shared" si="115"/>
        <v>5</v>
      </c>
      <c r="H152" s="66" t="s">
        <v>42</v>
      </c>
      <c r="I152" s="64" t="s">
        <v>2021</v>
      </c>
      <c r="J152" s="64" t="s">
        <v>1931</v>
      </c>
      <c r="K152" s="65"/>
      <c r="L152" s="65"/>
      <c r="M152" s="65" t="s">
        <v>35</v>
      </c>
      <c r="N152" s="64" t="s">
        <v>70</v>
      </c>
      <c r="O152" s="66" t="s">
        <v>42</v>
      </c>
      <c r="P152" s="66" t="str">
        <f t="shared" si="118"/>
        <v>0..1</v>
      </c>
      <c r="Q152" s="2" t="s">
        <v>2022</v>
      </c>
      <c r="R152" s="75" t="s">
        <v>2023</v>
      </c>
      <c r="S152" s="66" t="s">
        <v>73</v>
      </c>
      <c r="T152" s="68" t="str">
        <f t="shared" si="104"/>
        <v>E</v>
      </c>
      <c r="U152" s="66" t="s">
        <v>42</v>
      </c>
      <c r="V152" s="66" t="s">
        <v>35</v>
      </c>
      <c r="W152" s="249" t="s">
        <v>35</v>
      </c>
      <c r="X152" s="38"/>
      <c r="Y152" s="636" t="str">
        <f t="shared" si="105"/>
        <v>-</v>
      </c>
      <c r="Z152" s="68" t="str">
        <f t="shared" si="123"/>
        <v>X</v>
      </c>
      <c r="AA152" s="68" t="str">
        <f t="shared" si="123"/>
        <v>X</v>
      </c>
      <c r="AB152" s="68" t="str">
        <f t="shared" si="123"/>
        <v>X</v>
      </c>
      <c r="AC152" s="68" t="str">
        <f t="shared" si="123"/>
        <v>X</v>
      </c>
      <c r="AD152" s="68" t="str">
        <f t="shared" si="123"/>
        <v>X</v>
      </c>
      <c r="AE152" s="637" t="str">
        <f t="shared" si="123"/>
        <v>X</v>
      </c>
      <c r="AF152" s="38"/>
      <c r="AG152" s="68" t="s">
        <v>185</v>
      </c>
      <c r="AH152" s="68" t="s">
        <v>185</v>
      </c>
      <c r="AI152" s="38"/>
      <c r="AJ152" s="13" t="str">
        <f t="shared" si="107"/>
        <v>/rsm:CrossIndustryInvoice/rsm:SupplyChainTradeTransaction/ram:ApplicableHeaderTradeAgreement/ram:BuyerTradeParty/ram:PostalTradeAddress</v>
      </c>
      <c r="AK152" s="13" t="str">
        <f t="shared" si="108"/>
        <v>/ram:CityName</v>
      </c>
      <c r="AL152" s="14">
        <f>COUNTIFS(R$4:R152,AJ152)</f>
        <v>1</v>
      </c>
      <c r="AN152" s="185" t="str">
        <f t="shared" si="109"/>
        <v>SCT_HTA</v>
      </c>
      <c r="AO152" s="186" t="str">
        <f t="shared" si="109"/>
        <v>BT-52</v>
      </c>
      <c r="AP152" s="301" t="str">
        <f t="shared" si="110"/>
        <v>BT-52</v>
      </c>
      <c r="AQ152" s="66">
        <f t="shared" si="114"/>
        <v>5</v>
      </c>
      <c r="AR152" s="66" t="str">
        <f t="shared" si="111"/>
        <v>0..1</v>
      </c>
      <c r="AS152" s="64" t="s">
        <v>2024</v>
      </c>
      <c r="AT152" s="64" t="s">
        <v>2025</v>
      </c>
      <c r="AU152" s="65"/>
      <c r="AV152" s="65"/>
      <c r="AW152" s="65" t="s">
        <v>35</v>
      </c>
      <c r="AX152" s="64" t="s">
        <v>78</v>
      </c>
      <c r="AY152" s="66" t="str">
        <f t="shared" si="120"/>
        <v>0..1</v>
      </c>
      <c r="AZ152" s="66" t="str">
        <f t="shared" si="120"/>
        <v>0..1</v>
      </c>
      <c r="BA152" s="2" t="str">
        <f t="shared" si="120"/>
        <v>/rsm:CrossIndustryInvoice
/rsm:SupplyChainTradeTransaction
/ram:ApplicableHeaderTradeAgreement
/ram:BuyerTradeParty
/ram:PostalTradeAddress
/ram:CityName</v>
      </c>
      <c r="BB152" s="75" t="str">
        <f t="shared" si="120"/>
        <v>/rsm:CrossIndustryInvoice/rsm:SupplyChainTradeTransaction/ram:ApplicableHeaderTradeAgreement/ram:BuyerTradeParty/ram:PostalTradeAddress/ram:CityName</v>
      </c>
      <c r="BC152" s="66" t="str">
        <f t="shared" si="121"/>
        <v>T</v>
      </c>
      <c r="BD152" s="68" t="str">
        <f t="shared" si="121"/>
        <v>E</v>
      </c>
      <c r="BE152" s="66" t="str">
        <f t="shared" si="121"/>
        <v>0..1</v>
      </c>
      <c r="BF152" s="66" t="str">
        <f t="shared" si="121"/>
        <v/>
      </c>
      <c r="BG152" s="249" t="str">
        <f t="shared" si="121"/>
        <v/>
      </c>
      <c r="BH152" s="7"/>
      <c r="BI152" s="636" t="str">
        <f t="shared" si="124"/>
        <v>-</v>
      </c>
      <c r="BJ152" s="68" t="str">
        <f t="shared" si="124"/>
        <v>X</v>
      </c>
      <c r="BK152" s="68" t="str">
        <f t="shared" si="124"/>
        <v>X</v>
      </c>
      <c r="BL152" s="68" t="str">
        <f t="shared" si="122"/>
        <v>X</v>
      </c>
      <c r="BM152" s="68" t="str">
        <f t="shared" si="122"/>
        <v>X</v>
      </c>
      <c r="BN152" s="68" t="str">
        <f t="shared" si="122"/>
        <v>X</v>
      </c>
      <c r="BO152" s="637" t="str">
        <f t="shared" si="112"/>
        <v>X</v>
      </c>
      <c r="BP152" s="7"/>
      <c r="BQ152" s="68" t="str">
        <f t="shared" si="117"/>
        <v>BASIC WL</v>
      </c>
      <c r="BR152" s="68" t="str">
        <f t="shared" si="117"/>
        <v>BASIC WL</v>
      </c>
      <c r="BS152" s="15"/>
      <c r="BT152" s="57" t="s">
        <v>18642</v>
      </c>
    </row>
    <row r="153" spans="1:72" s="59" customFormat="1" ht="105" x14ac:dyDescent="0.2">
      <c r="A153" s="45" t="str">
        <f t="shared" si="103"/>
        <v>YES</v>
      </c>
      <c r="B153" s="45"/>
      <c r="C153" s="45"/>
      <c r="D153" s="185" t="s">
        <v>1526</v>
      </c>
      <c r="E153" s="186" t="s">
        <v>2026</v>
      </c>
      <c r="F153" s="301" t="s">
        <v>2026</v>
      </c>
      <c r="G153" s="66">
        <f t="shared" si="115"/>
        <v>5</v>
      </c>
      <c r="H153" s="66" t="s">
        <v>32</v>
      </c>
      <c r="I153" s="64" t="s">
        <v>2027</v>
      </c>
      <c r="J153" s="64" t="s">
        <v>1661</v>
      </c>
      <c r="K153" s="65" t="s">
        <v>17101</v>
      </c>
      <c r="L153" s="65"/>
      <c r="M153" s="65" t="s">
        <v>2028</v>
      </c>
      <c r="N153" s="64" t="s">
        <v>128</v>
      </c>
      <c r="O153" s="66" t="s">
        <v>32</v>
      </c>
      <c r="P153" s="66" t="str">
        <f t="shared" si="118"/>
        <v>1..1</v>
      </c>
      <c r="Q153" s="2" t="s">
        <v>2029</v>
      </c>
      <c r="R153" s="75" t="s">
        <v>2030</v>
      </c>
      <c r="S153" s="66" t="s">
        <v>131</v>
      </c>
      <c r="T153" s="68" t="str">
        <f t="shared" si="104"/>
        <v>E</v>
      </c>
      <c r="U153" s="66" t="s">
        <v>42</v>
      </c>
      <c r="V153" s="66" t="s">
        <v>35</v>
      </c>
      <c r="W153" s="249" t="s">
        <v>35</v>
      </c>
      <c r="X153" s="38"/>
      <c r="Y153" s="636" t="str">
        <f t="shared" si="105"/>
        <v>-</v>
      </c>
      <c r="Z153" s="68" t="str">
        <f t="shared" si="123"/>
        <v>X</v>
      </c>
      <c r="AA153" s="68" t="str">
        <f t="shared" si="123"/>
        <v>X</v>
      </c>
      <c r="AB153" s="68" t="str">
        <f t="shared" si="123"/>
        <v>X</v>
      </c>
      <c r="AC153" s="68" t="str">
        <f t="shared" si="123"/>
        <v>X</v>
      </c>
      <c r="AD153" s="68" t="str">
        <f t="shared" si="123"/>
        <v>X</v>
      </c>
      <c r="AE153" s="637" t="str">
        <f t="shared" si="123"/>
        <v>X</v>
      </c>
      <c r="AF153" s="38"/>
      <c r="AG153" s="68" t="s">
        <v>185</v>
      </c>
      <c r="AH153" s="68" t="s">
        <v>185</v>
      </c>
      <c r="AI153" s="38"/>
      <c r="AJ153" s="13" t="str">
        <f t="shared" si="107"/>
        <v>/rsm:CrossIndustryInvoice/rsm:SupplyChainTradeTransaction/ram:ApplicableHeaderTradeAgreement/ram:BuyerTradeParty/ram:PostalTradeAddress</v>
      </c>
      <c r="AK153" s="13" t="str">
        <f t="shared" si="108"/>
        <v>/ram:CountryID</v>
      </c>
      <c r="AL153" s="14">
        <f>COUNTIFS(R$4:R153,AJ153)</f>
        <v>1</v>
      </c>
      <c r="AN153" s="185" t="str">
        <f t="shared" si="109"/>
        <v>SCT_HTA</v>
      </c>
      <c r="AO153" s="186" t="str">
        <f t="shared" si="109"/>
        <v>BT-55</v>
      </c>
      <c r="AP153" s="301" t="str">
        <f t="shared" si="110"/>
        <v>BT-55</v>
      </c>
      <c r="AQ153" s="66">
        <f t="shared" si="114"/>
        <v>5</v>
      </c>
      <c r="AR153" s="66" t="str">
        <f t="shared" si="111"/>
        <v>1..1</v>
      </c>
      <c r="AS153" s="64" t="s">
        <v>2031</v>
      </c>
      <c r="AT153" s="64" t="s">
        <v>1777</v>
      </c>
      <c r="AU153" s="65" t="s">
        <v>485</v>
      </c>
      <c r="AV153" s="65"/>
      <c r="AW153" s="65" t="s">
        <v>2032</v>
      </c>
      <c r="AX153" s="64" t="s">
        <v>128</v>
      </c>
      <c r="AY153" s="66" t="str">
        <f t="shared" si="120"/>
        <v>1..1</v>
      </c>
      <c r="AZ153" s="66" t="str">
        <f t="shared" si="120"/>
        <v>1..1</v>
      </c>
      <c r="BA153" s="2" t="str">
        <f t="shared" si="120"/>
        <v>/rsm:CrossIndustryInvoice
/rsm:SupplyChainTradeTransaction
/ram:ApplicableHeaderTradeAgreement
/ram:BuyerTradeParty
/ram:PostalTradeAddress
/ram:CountryID</v>
      </c>
      <c r="BB153" s="75" t="str">
        <f t="shared" si="120"/>
        <v>/rsm:CrossIndustryInvoice/rsm:SupplyChainTradeTransaction/ram:ApplicableHeaderTradeAgreement/ram:BuyerTradeParty/ram:PostalTradeAddress/ram:CountryID</v>
      </c>
      <c r="BC153" s="66" t="str">
        <f t="shared" si="121"/>
        <v>C</v>
      </c>
      <c r="BD153" s="68" t="str">
        <f t="shared" si="121"/>
        <v>E</v>
      </c>
      <c r="BE153" s="66" t="str">
        <f t="shared" si="121"/>
        <v>0..1</v>
      </c>
      <c r="BF153" s="66" t="str">
        <f t="shared" si="121"/>
        <v/>
      </c>
      <c r="BG153" s="249" t="str">
        <f t="shared" si="121"/>
        <v/>
      </c>
      <c r="BH153" s="7"/>
      <c r="BI153" s="636" t="str">
        <f t="shared" si="124"/>
        <v>-</v>
      </c>
      <c r="BJ153" s="68" t="str">
        <f t="shared" si="124"/>
        <v>X</v>
      </c>
      <c r="BK153" s="68" t="str">
        <f t="shared" si="124"/>
        <v>X</v>
      </c>
      <c r="BL153" s="68" t="str">
        <f t="shared" si="122"/>
        <v>X</v>
      </c>
      <c r="BM153" s="68" t="str">
        <f t="shared" si="122"/>
        <v>X</v>
      </c>
      <c r="BN153" s="68" t="str">
        <f t="shared" si="122"/>
        <v>X</v>
      </c>
      <c r="BO153" s="637" t="str">
        <f t="shared" si="112"/>
        <v>X</v>
      </c>
      <c r="BP153" s="7"/>
      <c r="BQ153" s="68" t="str">
        <f t="shared" si="117"/>
        <v>BASIC WL</v>
      </c>
      <c r="BR153" s="68" t="str">
        <f t="shared" si="117"/>
        <v>BASIC WL</v>
      </c>
      <c r="BS153" s="15"/>
      <c r="BT153" s="57" t="s">
        <v>18642</v>
      </c>
    </row>
    <row r="154" spans="1:72" s="59" customFormat="1" ht="105" x14ac:dyDescent="0.2">
      <c r="A154" s="45" t="str">
        <f t="shared" si="103"/>
        <v>YES</v>
      </c>
      <c r="B154" s="45"/>
      <c r="C154" s="45"/>
      <c r="D154" s="185" t="s">
        <v>1526</v>
      </c>
      <c r="E154" s="186" t="s">
        <v>2033</v>
      </c>
      <c r="F154" s="301" t="s">
        <v>2033</v>
      </c>
      <c r="G154" s="66">
        <f t="shared" si="115"/>
        <v>5</v>
      </c>
      <c r="H154" s="66" t="s">
        <v>42</v>
      </c>
      <c r="I154" s="64" t="s">
        <v>2034</v>
      </c>
      <c r="J154" s="64" t="s">
        <v>1667</v>
      </c>
      <c r="K154" s="65" t="s">
        <v>1668</v>
      </c>
      <c r="L154" s="65"/>
      <c r="M154" s="65" t="s">
        <v>35</v>
      </c>
      <c r="N154" s="64" t="s">
        <v>70</v>
      </c>
      <c r="O154" s="66" t="s">
        <v>42</v>
      </c>
      <c r="P154" s="66" t="str">
        <f t="shared" si="118"/>
        <v>0..1</v>
      </c>
      <c r="Q154" s="2" t="s">
        <v>2035</v>
      </c>
      <c r="R154" s="75" t="s">
        <v>2036</v>
      </c>
      <c r="S154" s="66" t="s">
        <v>73</v>
      </c>
      <c r="T154" s="68" t="str">
        <f t="shared" si="104"/>
        <v>E</v>
      </c>
      <c r="U154" s="66" t="s">
        <v>62</v>
      </c>
      <c r="V154" s="66" t="s">
        <v>200</v>
      </c>
      <c r="W154" s="249" t="s">
        <v>35</v>
      </c>
      <c r="X154" s="38"/>
      <c r="Y154" s="636" t="str">
        <f t="shared" ref="Y154:Y160" si="125">IF(AH154=Y$4,"X","-")</f>
        <v>-</v>
      </c>
      <c r="Z154" s="68" t="str">
        <f t="shared" ref="Z154:AE160" si="126">IF(Y154="X","X",IF($AH154=Z$4,"X","-"))</f>
        <v>X</v>
      </c>
      <c r="AA154" s="68" t="str">
        <f t="shared" si="126"/>
        <v>X</v>
      </c>
      <c r="AB154" s="68" t="str">
        <f t="shared" si="126"/>
        <v>X</v>
      </c>
      <c r="AC154" s="68" t="str">
        <f t="shared" si="126"/>
        <v>X</v>
      </c>
      <c r="AD154" s="68" t="str">
        <f t="shared" si="126"/>
        <v>X</v>
      </c>
      <c r="AE154" s="637" t="str">
        <f t="shared" si="126"/>
        <v>X</v>
      </c>
      <c r="AF154" s="38"/>
      <c r="AG154" s="68" t="s">
        <v>185</v>
      </c>
      <c r="AH154" s="68" t="s">
        <v>185</v>
      </c>
      <c r="AI154" s="38"/>
      <c r="AJ154" s="13" t="str">
        <f t="shared" ref="AJ154:AJ160" si="127">IF(ISERROR(FIND("/",R154)),R154,LEFT(R154,FIND(CHAR(1),SUBSTITUTE(R154,"/",CHAR(1),LEN(R154)-LEN(SUBSTITUTE(R154,"/",""))))-1))</f>
        <v>/rsm:CrossIndustryInvoice/rsm:SupplyChainTradeTransaction/ram:ApplicableHeaderTradeAgreement/ram:BuyerTradeParty/ram:PostalTradeAddress</v>
      </c>
      <c r="AK154" s="13" t="str">
        <f t="shared" ref="AK154:AK160" si="128">IF(ISERROR(FIND("/",R154)),R154,MID(R154, FIND(CHAR(1),SUBSTITUTE(R154,"/",CHAR(1), LEN(R154)-LEN(SUBSTITUTE(R154,"/","")))), LEN(R154)))</f>
        <v>/ram:CountrySubDivisionName</v>
      </c>
      <c r="AL154" s="14">
        <f>COUNTIFS(R$4:R154,AJ154)</f>
        <v>1</v>
      </c>
      <c r="AN154" s="185" t="str">
        <f t="shared" si="109"/>
        <v>SCT_HTA</v>
      </c>
      <c r="AO154" s="186" t="str">
        <f t="shared" si="109"/>
        <v>BT-54</v>
      </c>
      <c r="AP154" s="301" t="str">
        <f t="shared" si="110"/>
        <v>BT-54</v>
      </c>
      <c r="AQ154" s="66">
        <f t="shared" si="114"/>
        <v>5</v>
      </c>
      <c r="AR154" s="66" t="str">
        <f t="shared" ref="AR154:AR160" si="129">H154</f>
        <v>0..1</v>
      </c>
      <c r="AS154" s="64" t="s">
        <v>2037</v>
      </c>
      <c r="AT154" s="64" t="s">
        <v>1671</v>
      </c>
      <c r="AU154" s="65" t="s">
        <v>1672</v>
      </c>
      <c r="AV154" s="65"/>
      <c r="AW154" s="65" t="s">
        <v>35</v>
      </c>
      <c r="AX154" s="64" t="s">
        <v>78</v>
      </c>
      <c r="AY154" s="66" t="str">
        <f t="shared" si="120"/>
        <v>0..1</v>
      </c>
      <c r="AZ154" s="66" t="str">
        <f t="shared" si="120"/>
        <v>0..1</v>
      </c>
      <c r="BA154" s="2" t="str">
        <f t="shared" si="120"/>
        <v>/rsm:CrossIndustryInvoice
/rsm:SupplyChainTradeTransaction
/ram:ApplicableHeaderTradeAgreement
/ram:BuyerTradeParty
/ram:PostalTradeAddress
/ram:CountrySubDivisionName</v>
      </c>
      <c r="BB154" s="75" t="str">
        <f t="shared" si="120"/>
        <v>/rsm:CrossIndustryInvoice/rsm:SupplyChainTradeTransaction/ram:ApplicableHeaderTradeAgreement/ram:BuyerTradeParty/ram:PostalTradeAddress/ram:CountrySubDivisionName</v>
      </c>
      <c r="BC154" s="66" t="str">
        <f t="shared" si="121"/>
        <v>T</v>
      </c>
      <c r="BD154" s="68" t="str">
        <f t="shared" si="121"/>
        <v>E</v>
      </c>
      <c r="BE154" s="66" t="str">
        <f t="shared" si="121"/>
        <v>0..n</v>
      </c>
      <c r="BF154" s="66" t="str">
        <f t="shared" si="121"/>
        <v>CAR-3</v>
      </c>
      <c r="BG154" s="249" t="str">
        <f t="shared" si="121"/>
        <v/>
      </c>
      <c r="BH154" s="7"/>
      <c r="BI154" s="636" t="str">
        <f t="shared" si="124"/>
        <v>-</v>
      </c>
      <c r="BJ154" s="68" t="str">
        <f t="shared" si="124"/>
        <v>X</v>
      </c>
      <c r="BK154" s="68" t="str">
        <f t="shared" si="124"/>
        <v>X</v>
      </c>
      <c r="BL154" s="68" t="str">
        <f t="shared" si="122"/>
        <v>X</v>
      </c>
      <c r="BM154" s="68" t="str">
        <f t="shared" si="122"/>
        <v>X</v>
      </c>
      <c r="BN154" s="68" t="str">
        <f t="shared" si="122"/>
        <v>X</v>
      </c>
      <c r="BO154" s="637" t="str">
        <f t="shared" si="112"/>
        <v>X</v>
      </c>
      <c r="BP154" s="7"/>
      <c r="BQ154" s="68" t="str">
        <f t="shared" si="117"/>
        <v>BASIC WL</v>
      </c>
      <c r="BR154" s="68" t="str">
        <f t="shared" si="117"/>
        <v>BASIC WL</v>
      </c>
      <c r="BS154" s="15"/>
      <c r="BT154" s="57" t="s">
        <v>18642</v>
      </c>
    </row>
    <row r="155" spans="1:72" s="59" customFormat="1" ht="96" x14ac:dyDescent="0.2">
      <c r="A155" s="45" t="str">
        <f t="shared" ref="A155:A160" si="130">IF(OR(T155="E",T155="A"),"YES","NO")</f>
        <v>NO</v>
      </c>
      <c r="B155" s="45"/>
      <c r="C155" s="45"/>
      <c r="D155" s="185" t="s">
        <v>1526</v>
      </c>
      <c r="E155" s="188" t="s">
        <v>2038</v>
      </c>
      <c r="F155" s="303"/>
      <c r="G155" s="124">
        <f t="shared" si="115"/>
        <v>4</v>
      </c>
      <c r="H155" s="124" t="s">
        <v>42</v>
      </c>
      <c r="I155" s="138" t="s">
        <v>2039</v>
      </c>
      <c r="J155" s="125" t="s">
        <v>17168</v>
      </c>
      <c r="K155" s="126"/>
      <c r="L155" s="126"/>
      <c r="M155" s="126"/>
      <c r="N155" s="125"/>
      <c r="O155" s="124" t="s">
        <v>42</v>
      </c>
      <c r="P155" s="124" t="str">
        <f t="shared" si="118"/>
        <v>0..1</v>
      </c>
      <c r="Q155" s="127" t="s">
        <v>2040</v>
      </c>
      <c r="R155" s="128" t="s">
        <v>2041</v>
      </c>
      <c r="S155" s="124"/>
      <c r="T155" s="129" t="str">
        <f t="shared" ref="T155:T160" si="131">IF($E155="","",IF(ISERROR(SEARCH("@",$R155)),IF(LEFT($E155,4)="BG-X","EG",IF(LEFT($E155,2)="BG","G",IF(LEFT($E155,4)="BT-X",IF(LEN($E155)-LEN(SUBSTITUTE($E155,"-",))&gt;2,"","E"),IF(LEN($E155)-LEN(SUBSTITUTE($E155,"-",))&gt;1,"","E")))),"A"))</f>
        <v/>
      </c>
      <c r="U155" s="124" t="s">
        <v>62</v>
      </c>
      <c r="V155" s="124"/>
      <c r="W155" s="675"/>
      <c r="X155" s="38"/>
      <c r="Y155" s="646" t="str">
        <f t="shared" si="125"/>
        <v>-</v>
      </c>
      <c r="Z155" s="129" t="str">
        <f t="shared" si="126"/>
        <v>X</v>
      </c>
      <c r="AA155" s="129" t="str">
        <f t="shared" si="126"/>
        <v>X</v>
      </c>
      <c r="AB155" s="129" t="str">
        <f t="shared" si="126"/>
        <v>X</v>
      </c>
      <c r="AC155" s="129" t="str">
        <f t="shared" si="126"/>
        <v>X</v>
      </c>
      <c r="AD155" s="129" t="str">
        <f t="shared" si="126"/>
        <v>X</v>
      </c>
      <c r="AE155" s="647" t="str">
        <f t="shared" si="126"/>
        <v>X</v>
      </c>
      <c r="AF155" s="38"/>
      <c r="AG155" s="129" t="s">
        <v>185</v>
      </c>
      <c r="AH155" s="129" t="s">
        <v>185</v>
      </c>
      <c r="AI155" s="38"/>
      <c r="AJ155" s="13" t="str">
        <f t="shared" si="127"/>
        <v>/rsm:CrossIndustryInvoice/rsm:SupplyChainTradeTransaction/ram:ApplicableHeaderTradeAgreement/ram:BuyerTradeParty</v>
      </c>
      <c r="AK155" s="13" t="str">
        <f t="shared" si="128"/>
        <v>/ram:URIUniversalCommunication</v>
      </c>
      <c r="AL155" s="14">
        <f>COUNTIFS(R$4:R155,AJ155)</f>
        <v>1</v>
      </c>
      <c r="AN155" s="185" t="str">
        <f t="shared" ref="AN155:AO160" si="132">D155</f>
        <v>SCT_HTA</v>
      </c>
      <c r="AO155" s="188" t="str">
        <f t="shared" si="132"/>
        <v>BT-49-00</v>
      </c>
      <c r="AP155" s="303" t="str">
        <f t="shared" ref="AP155:AP160" si="133">IF(F155="","",F155)</f>
        <v/>
      </c>
      <c r="AQ155" s="124">
        <f t="shared" si="114"/>
        <v>4</v>
      </c>
      <c r="AR155" s="124" t="str">
        <f t="shared" si="129"/>
        <v>0..1</v>
      </c>
      <c r="AS155" s="138" t="s">
        <v>2042</v>
      </c>
      <c r="AT155" s="125"/>
      <c r="AU155" s="126"/>
      <c r="AV155" s="126"/>
      <c r="AW155" s="126" t="s">
        <v>35</v>
      </c>
      <c r="AX155" s="125"/>
      <c r="AY155" s="124" t="str">
        <f t="shared" si="120"/>
        <v>0..1</v>
      </c>
      <c r="AZ155" s="124" t="str">
        <f t="shared" si="120"/>
        <v>0..1</v>
      </c>
      <c r="BA155" s="127" t="str">
        <f t="shared" si="120"/>
        <v>/rsm:CrossIndustryInvoice
/rsm:SupplyChainTradeTransaction
/ram:ApplicableHeaderTradeAgreement
/ram:BuyerTradeParty
/ram:URIUniversalCommunication</v>
      </c>
      <c r="BB155" s="128" t="str">
        <f t="shared" si="120"/>
        <v>/rsm:CrossIndustryInvoice/rsm:SupplyChainTradeTransaction/ram:ApplicableHeaderTradeAgreement/ram:BuyerTradeParty/ram:URIUniversalCommunication</v>
      </c>
      <c r="BC155" s="124" t="str">
        <f t="shared" si="121"/>
        <v/>
      </c>
      <c r="BD155" s="129" t="str">
        <f t="shared" si="121"/>
        <v/>
      </c>
      <c r="BE155" s="124" t="str">
        <f t="shared" si="121"/>
        <v>0..n</v>
      </c>
      <c r="BF155" s="124" t="str">
        <f t="shared" si="121"/>
        <v/>
      </c>
      <c r="BG155" s="675" t="str">
        <f t="shared" si="121"/>
        <v/>
      </c>
      <c r="BH155" s="7"/>
      <c r="BI155" s="646" t="str">
        <f t="shared" si="124"/>
        <v>-</v>
      </c>
      <c r="BJ155" s="129" t="str">
        <f t="shared" si="124"/>
        <v>X</v>
      </c>
      <c r="BK155" s="129" t="str">
        <f t="shared" si="124"/>
        <v>X</v>
      </c>
      <c r="BL155" s="129" t="str">
        <f t="shared" si="122"/>
        <v>X</v>
      </c>
      <c r="BM155" s="129" t="str">
        <f t="shared" si="122"/>
        <v>X</v>
      </c>
      <c r="BN155" s="129" t="str">
        <f t="shared" si="122"/>
        <v>X</v>
      </c>
      <c r="BO155" s="647" t="str">
        <f t="shared" si="112"/>
        <v>X</v>
      </c>
      <c r="BP155" s="7"/>
      <c r="BQ155" s="129" t="str">
        <f t="shared" si="117"/>
        <v>BASIC WL</v>
      </c>
      <c r="BR155" s="129" t="str">
        <f t="shared" si="117"/>
        <v>BASIC WL</v>
      </c>
      <c r="BS155" s="15"/>
      <c r="BT155" s="57" t="s">
        <v>18642</v>
      </c>
    </row>
    <row r="156" spans="1:72" s="59" customFormat="1" ht="105" x14ac:dyDescent="0.2">
      <c r="A156" s="45" t="str">
        <f t="shared" si="130"/>
        <v>YES</v>
      </c>
      <c r="B156" s="45"/>
      <c r="C156" s="45"/>
      <c r="D156" s="185" t="s">
        <v>1526</v>
      </c>
      <c r="E156" s="186" t="s">
        <v>2043</v>
      </c>
      <c r="F156" s="301" t="s">
        <v>2043</v>
      </c>
      <c r="G156" s="66">
        <f t="shared" si="115"/>
        <v>5</v>
      </c>
      <c r="H156" s="66" t="s">
        <v>42</v>
      </c>
      <c r="I156" s="64" t="s">
        <v>2044</v>
      </c>
      <c r="J156" s="64" t="s">
        <v>2045</v>
      </c>
      <c r="K156" s="65"/>
      <c r="L156" s="65"/>
      <c r="M156" s="65" t="s">
        <v>2046</v>
      </c>
      <c r="N156" s="64" t="s">
        <v>90</v>
      </c>
      <c r="O156" s="66" t="s">
        <v>32</v>
      </c>
      <c r="P156" s="66" t="str">
        <f t="shared" si="118"/>
        <v>1..1</v>
      </c>
      <c r="Q156" s="2" t="s">
        <v>2047</v>
      </c>
      <c r="R156" s="75" t="s">
        <v>2048</v>
      </c>
      <c r="S156" s="66" t="s">
        <v>55</v>
      </c>
      <c r="T156" s="68" t="str">
        <f t="shared" si="131"/>
        <v>E</v>
      </c>
      <c r="U156" s="66" t="s">
        <v>42</v>
      </c>
      <c r="V156" s="66" t="s">
        <v>200</v>
      </c>
      <c r="W156" s="249" t="s">
        <v>35</v>
      </c>
      <c r="X156" s="38"/>
      <c r="Y156" s="636" t="str">
        <f t="shared" si="125"/>
        <v>-</v>
      </c>
      <c r="Z156" s="68" t="str">
        <f t="shared" si="126"/>
        <v>X</v>
      </c>
      <c r="AA156" s="68" t="str">
        <f t="shared" si="126"/>
        <v>X</v>
      </c>
      <c r="AB156" s="68" t="str">
        <f t="shared" si="126"/>
        <v>X</v>
      </c>
      <c r="AC156" s="68" t="str">
        <f t="shared" si="126"/>
        <v>X</v>
      </c>
      <c r="AD156" s="68" t="str">
        <f t="shared" si="126"/>
        <v>X</v>
      </c>
      <c r="AE156" s="637" t="str">
        <f t="shared" si="126"/>
        <v>X</v>
      </c>
      <c r="AF156" s="38"/>
      <c r="AG156" s="68" t="s">
        <v>185</v>
      </c>
      <c r="AH156" s="68" t="s">
        <v>185</v>
      </c>
      <c r="AI156" s="38"/>
      <c r="AJ156" s="13" t="str">
        <f t="shared" si="127"/>
        <v>/rsm:CrossIndustryInvoice/rsm:SupplyChainTradeTransaction/ram:ApplicableHeaderTradeAgreement/ram:BuyerTradeParty/ram:URIUniversalCommunication</v>
      </c>
      <c r="AK156" s="13" t="str">
        <f t="shared" si="128"/>
        <v>/ram:URIID</v>
      </c>
      <c r="AL156" s="14">
        <f>COUNTIFS(R$4:R156,AJ156)</f>
        <v>1</v>
      </c>
      <c r="AN156" s="185" t="str">
        <f t="shared" si="132"/>
        <v>SCT_HTA</v>
      </c>
      <c r="AO156" s="186" t="str">
        <f t="shared" si="132"/>
        <v>BT-49</v>
      </c>
      <c r="AP156" s="301" t="str">
        <f t="shared" si="133"/>
        <v>BT-49</v>
      </c>
      <c r="AQ156" s="66">
        <f t="shared" si="114"/>
        <v>5</v>
      </c>
      <c r="AR156" s="66" t="str">
        <f t="shared" si="129"/>
        <v>0..1</v>
      </c>
      <c r="AS156" s="64" t="s">
        <v>2049</v>
      </c>
      <c r="AT156" s="64" t="s">
        <v>2050</v>
      </c>
      <c r="AU156" s="65"/>
      <c r="AV156" s="65"/>
      <c r="AW156" s="65" t="s">
        <v>2051</v>
      </c>
      <c r="AX156" s="64" t="s">
        <v>99</v>
      </c>
      <c r="AY156" s="66" t="str">
        <f t="shared" si="120"/>
        <v>1..1</v>
      </c>
      <c r="AZ156" s="66" t="str">
        <f t="shared" si="120"/>
        <v>1..1</v>
      </c>
      <c r="BA156" s="2" t="str">
        <f t="shared" si="120"/>
        <v>/rsm:CrossIndustryInvoice
/rsm:SupplyChainTradeTransaction
/ram:ApplicableHeaderTradeAgreement
/ram:BuyerTradeParty
/ram:URIUniversalCommunication
/ram:URIID</v>
      </c>
      <c r="BB156" s="75" t="str">
        <f t="shared" si="120"/>
        <v>/rsm:CrossIndustryInvoice/rsm:SupplyChainTradeTransaction/ram:ApplicableHeaderTradeAgreement/ram:BuyerTradeParty/ram:URIUniversalCommunication/ram:URIID</v>
      </c>
      <c r="BC156" s="66" t="str">
        <f t="shared" si="121"/>
        <v>I</v>
      </c>
      <c r="BD156" s="68" t="str">
        <f t="shared" si="121"/>
        <v>E</v>
      </c>
      <c r="BE156" s="66" t="str">
        <f t="shared" si="121"/>
        <v>0..1</v>
      </c>
      <c r="BF156" s="66" t="str">
        <f t="shared" si="121"/>
        <v>CAR-3</v>
      </c>
      <c r="BG156" s="249" t="str">
        <f t="shared" si="121"/>
        <v/>
      </c>
      <c r="BH156" s="7"/>
      <c r="BI156" s="636" t="str">
        <f t="shared" si="124"/>
        <v>-</v>
      </c>
      <c r="BJ156" s="68" t="str">
        <f t="shared" si="124"/>
        <v>X</v>
      </c>
      <c r="BK156" s="68" t="str">
        <f t="shared" si="124"/>
        <v>X</v>
      </c>
      <c r="BL156" s="68" t="str">
        <f t="shared" si="122"/>
        <v>X</v>
      </c>
      <c r="BM156" s="68" t="str">
        <f t="shared" si="122"/>
        <v>X</v>
      </c>
      <c r="BN156" s="68" t="str">
        <f t="shared" si="122"/>
        <v>X</v>
      </c>
      <c r="BO156" s="637" t="str">
        <f t="shared" si="112"/>
        <v>X</v>
      </c>
      <c r="BP156" s="7"/>
      <c r="BQ156" s="68" t="str">
        <f t="shared" si="117"/>
        <v>BASIC WL</v>
      </c>
      <c r="BR156" s="68" t="str">
        <f t="shared" si="117"/>
        <v>BASIC WL</v>
      </c>
      <c r="BS156" s="15"/>
      <c r="BT156" s="57" t="s">
        <v>18642</v>
      </c>
    </row>
    <row r="157" spans="1:72" s="59" customFormat="1" ht="120" x14ac:dyDescent="0.2">
      <c r="A157" s="45" t="str">
        <f t="shared" si="130"/>
        <v>YES</v>
      </c>
      <c r="B157" s="45"/>
      <c r="C157" s="45"/>
      <c r="D157" s="185" t="s">
        <v>1526</v>
      </c>
      <c r="E157" s="186" t="s">
        <v>2052</v>
      </c>
      <c r="F157" s="301" t="s">
        <v>2052</v>
      </c>
      <c r="G157" s="66">
        <f t="shared" si="115"/>
        <v>6</v>
      </c>
      <c r="H157" s="66" t="s">
        <v>32</v>
      </c>
      <c r="I157" s="97" t="s">
        <v>443</v>
      </c>
      <c r="J157" s="64" t="s">
        <v>17253</v>
      </c>
      <c r="K157" s="65" t="s">
        <v>1005</v>
      </c>
      <c r="L157" s="65"/>
      <c r="M157" s="65" t="s">
        <v>35</v>
      </c>
      <c r="N157" s="64" t="s">
        <v>17064</v>
      </c>
      <c r="O157" s="66" t="s">
        <v>32</v>
      </c>
      <c r="P157" s="66" t="str">
        <f t="shared" si="118"/>
        <v>1..1</v>
      </c>
      <c r="Q157" s="2" t="s">
        <v>2054</v>
      </c>
      <c r="R157" s="75" t="s">
        <v>2055</v>
      </c>
      <c r="S157" s="66" t="s">
        <v>329</v>
      </c>
      <c r="T157" s="68" t="str">
        <f t="shared" si="131"/>
        <v>A</v>
      </c>
      <c r="U157" s="66" t="s">
        <v>42</v>
      </c>
      <c r="V157" s="66" t="s">
        <v>35</v>
      </c>
      <c r="W157" s="249" t="s">
        <v>35</v>
      </c>
      <c r="X157" s="38"/>
      <c r="Y157" s="636" t="str">
        <f t="shared" si="125"/>
        <v>-</v>
      </c>
      <c r="Z157" s="68" t="str">
        <f t="shared" si="126"/>
        <v>X</v>
      </c>
      <c r="AA157" s="68" t="str">
        <f t="shared" si="126"/>
        <v>X</v>
      </c>
      <c r="AB157" s="68" t="str">
        <f t="shared" si="126"/>
        <v>X</v>
      </c>
      <c r="AC157" s="68" t="str">
        <f t="shared" si="126"/>
        <v>X</v>
      </c>
      <c r="AD157" s="68" t="str">
        <f t="shared" si="126"/>
        <v>X</v>
      </c>
      <c r="AE157" s="637" t="str">
        <f t="shared" si="126"/>
        <v>X</v>
      </c>
      <c r="AF157" s="38"/>
      <c r="AG157" s="68" t="s">
        <v>185</v>
      </c>
      <c r="AH157" s="68" t="s">
        <v>185</v>
      </c>
      <c r="AI157" s="38"/>
      <c r="AJ157" s="13" t="str">
        <f t="shared" si="127"/>
        <v>/rsm:CrossIndustryInvoice/rsm:SupplyChainTradeTransaction/ram:ApplicableHeaderTradeAgreement/ram:BuyerTradeParty/ram:URIUniversalCommunication/ram:URIID</v>
      </c>
      <c r="AK157" s="13" t="str">
        <f t="shared" si="128"/>
        <v>/@schemeID</v>
      </c>
      <c r="AL157" s="14">
        <f>COUNTIFS(R$4:R157,AJ157)</f>
        <v>1</v>
      </c>
      <c r="AN157" s="185" t="str">
        <f t="shared" si="132"/>
        <v>SCT_HTA</v>
      </c>
      <c r="AO157" s="186" t="str">
        <f t="shared" si="132"/>
        <v>BT-49-1</v>
      </c>
      <c r="AP157" s="301" t="str">
        <f t="shared" si="133"/>
        <v>BT-49-1</v>
      </c>
      <c r="AQ157" s="66">
        <f t="shared" si="114"/>
        <v>6</v>
      </c>
      <c r="AR157" s="66" t="str">
        <f t="shared" si="129"/>
        <v>1..1</v>
      </c>
      <c r="AS157" s="97" t="s">
        <v>330</v>
      </c>
      <c r="AT157" s="64" t="s">
        <v>2056</v>
      </c>
      <c r="AU157" s="65" t="s">
        <v>1804</v>
      </c>
      <c r="AV157" s="65"/>
      <c r="AW157" s="65" t="s">
        <v>35</v>
      </c>
      <c r="AX157" s="64"/>
      <c r="AY157" s="66" t="str">
        <f t="shared" si="120"/>
        <v>1..1</v>
      </c>
      <c r="AZ157" s="66" t="str">
        <f t="shared" si="120"/>
        <v>1..1</v>
      </c>
      <c r="BA157" s="2" t="str">
        <f t="shared" si="120"/>
        <v>/rsm:CrossIndustryInvoice
/rsm:SupplyChainTradeTransaction
/ram:ApplicableHeaderTradeAgreement
/ram:BuyerTradeParty
/ram:URIUniversalCommunication
/ram:URIID
/@schemeID</v>
      </c>
      <c r="BB157" s="75" t="str">
        <f t="shared" si="120"/>
        <v>/rsm:CrossIndustryInvoice/rsm:SupplyChainTradeTransaction/ram:ApplicableHeaderTradeAgreement/ram:BuyerTradeParty/ram:URIUniversalCommunication/ram:URIID/@schemeID</v>
      </c>
      <c r="BC157" s="66" t="str">
        <f t="shared" si="121"/>
        <v>S</v>
      </c>
      <c r="BD157" s="68" t="str">
        <f t="shared" si="121"/>
        <v>A</v>
      </c>
      <c r="BE157" s="66" t="str">
        <f t="shared" si="121"/>
        <v>0..1</v>
      </c>
      <c r="BF157" s="66" t="str">
        <f t="shared" si="121"/>
        <v/>
      </c>
      <c r="BG157" s="249" t="str">
        <f t="shared" si="121"/>
        <v/>
      </c>
      <c r="BH157" s="7"/>
      <c r="BI157" s="636" t="str">
        <f t="shared" si="124"/>
        <v>-</v>
      </c>
      <c r="BJ157" s="68" t="str">
        <f t="shared" si="124"/>
        <v>X</v>
      </c>
      <c r="BK157" s="68" t="str">
        <f t="shared" si="124"/>
        <v>X</v>
      </c>
      <c r="BL157" s="68" t="str">
        <f t="shared" si="122"/>
        <v>X</v>
      </c>
      <c r="BM157" s="68" t="str">
        <f t="shared" si="122"/>
        <v>X</v>
      </c>
      <c r="BN157" s="68" t="str">
        <f t="shared" si="122"/>
        <v>X</v>
      </c>
      <c r="BO157" s="637" t="str">
        <f t="shared" si="122"/>
        <v>X</v>
      </c>
      <c r="BP157" s="7"/>
      <c r="BQ157" s="68" t="str">
        <f t="shared" si="117"/>
        <v>BASIC WL</v>
      </c>
      <c r="BR157" s="68" t="str">
        <f t="shared" si="117"/>
        <v>BASIC WL</v>
      </c>
      <c r="BS157" s="15"/>
      <c r="BT157" s="57" t="s">
        <v>18642</v>
      </c>
    </row>
    <row r="158" spans="1:72" s="59" customFormat="1" ht="96" x14ac:dyDescent="0.2">
      <c r="A158" s="45" t="str">
        <f t="shared" si="130"/>
        <v>NO</v>
      </c>
      <c r="B158" s="45"/>
      <c r="C158" s="45"/>
      <c r="D158" s="185" t="s">
        <v>1526</v>
      </c>
      <c r="E158" s="188" t="s">
        <v>2057</v>
      </c>
      <c r="F158" s="303"/>
      <c r="G158" s="124">
        <f t="shared" si="115"/>
        <v>4</v>
      </c>
      <c r="H158" s="124" t="s">
        <v>42</v>
      </c>
      <c r="I158" s="138" t="s">
        <v>2058</v>
      </c>
      <c r="J158" s="125" t="s">
        <v>17254</v>
      </c>
      <c r="K158" s="126"/>
      <c r="L158" s="126"/>
      <c r="M158" s="126"/>
      <c r="N158" s="125"/>
      <c r="O158" s="124" t="s">
        <v>42</v>
      </c>
      <c r="P158" s="124" t="str">
        <f>O158</f>
        <v>0..1</v>
      </c>
      <c r="Q158" s="127" t="s">
        <v>2059</v>
      </c>
      <c r="R158" s="128" t="s">
        <v>2060</v>
      </c>
      <c r="S158" s="124"/>
      <c r="T158" s="129" t="str">
        <f t="shared" si="131"/>
        <v/>
      </c>
      <c r="U158" s="124" t="s">
        <v>62</v>
      </c>
      <c r="V158" s="124"/>
      <c r="W158" s="675"/>
      <c r="X158" s="38"/>
      <c r="Y158" s="646" t="str">
        <f t="shared" si="125"/>
        <v>-</v>
      </c>
      <c r="Z158" s="129" t="str">
        <f t="shared" si="126"/>
        <v>X</v>
      </c>
      <c r="AA158" s="129" t="str">
        <f t="shared" si="126"/>
        <v>X</v>
      </c>
      <c r="AB158" s="129" t="str">
        <f t="shared" si="126"/>
        <v>X</v>
      </c>
      <c r="AC158" s="129" t="str">
        <f t="shared" si="126"/>
        <v>X</v>
      </c>
      <c r="AD158" s="129" t="str">
        <f t="shared" si="126"/>
        <v>X</v>
      </c>
      <c r="AE158" s="647" t="str">
        <f t="shared" si="126"/>
        <v>X</v>
      </c>
      <c r="AF158" s="38"/>
      <c r="AG158" s="129" t="s">
        <v>185</v>
      </c>
      <c r="AH158" s="129" t="s">
        <v>185</v>
      </c>
      <c r="AI158" s="38"/>
      <c r="AJ158" s="13" t="str">
        <f t="shared" si="127"/>
        <v>/rsm:CrossIndustryInvoice/rsm:SupplyChainTradeTransaction/ram:ApplicableHeaderTradeAgreement/ram:BuyerTradeParty</v>
      </c>
      <c r="AK158" s="13" t="str">
        <f t="shared" si="128"/>
        <v>/ram:SpecifiedTaxRegistration</v>
      </c>
      <c r="AL158" s="14">
        <f>COUNTIFS(R$4:R158,AJ158)</f>
        <v>1</v>
      </c>
      <c r="AN158" s="185" t="str">
        <f t="shared" si="132"/>
        <v>SCT_HTA</v>
      </c>
      <c r="AO158" s="188" t="str">
        <f t="shared" si="132"/>
        <v>BT-48-00</v>
      </c>
      <c r="AP158" s="303" t="str">
        <f t="shared" si="133"/>
        <v/>
      </c>
      <c r="AQ158" s="124">
        <f t="shared" si="114"/>
        <v>4</v>
      </c>
      <c r="AR158" s="124" t="str">
        <f t="shared" si="129"/>
        <v>0..1</v>
      </c>
      <c r="AS158" s="138" t="s">
        <v>2061</v>
      </c>
      <c r="AT158" s="125"/>
      <c r="AU158" s="126"/>
      <c r="AV158" s="126"/>
      <c r="AW158" s="126" t="s">
        <v>35</v>
      </c>
      <c r="AX158" s="125"/>
      <c r="AY158" s="124" t="str">
        <f t="shared" si="120"/>
        <v>0..1</v>
      </c>
      <c r="AZ158" s="124" t="str">
        <f t="shared" si="120"/>
        <v>0..1</v>
      </c>
      <c r="BA158" s="127" t="str">
        <f t="shared" si="120"/>
        <v>/rsm:CrossIndustryInvoice
/rsm:SupplyChainTradeTransaction
/ram:ApplicableHeaderTradeAgreement
/ram:BuyerTradeParty
/ram:SpecifiedTaxRegistration</v>
      </c>
      <c r="BB158" s="128" t="str">
        <f t="shared" si="120"/>
        <v>/rsm:CrossIndustryInvoice/rsm:SupplyChainTradeTransaction/ram:ApplicableHeaderTradeAgreement/ram:BuyerTradeParty/ram:SpecifiedTaxRegistration</v>
      </c>
      <c r="BC158" s="124" t="str">
        <f t="shared" si="121"/>
        <v/>
      </c>
      <c r="BD158" s="129" t="str">
        <f t="shared" si="121"/>
        <v/>
      </c>
      <c r="BE158" s="124" t="str">
        <f t="shared" si="121"/>
        <v>0..n</v>
      </c>
      <c r="BF158" s="124" t="str">
        <f t="shared" si="121"/>
        <v/>
      </c>
      <c r="BG158" s="675" t="str">
        <f t="shared" si="121"/>
        <v/>
      </c>
      <c r="BH158" s="7"/>
      <c r="BI158" s="646" t="str">
        <f t="shared" si="124"/>
        <v>-</v>
      </c>
      <c r="BJ158" s="129" t="str">
        <f t="shared" si="124"/>
        <v>X</v>
      </c>
      <c r="BK158" s="129" t="str">
        <f t="shared" si="124"/>
        <v>X</v>
      </c>
      <c r="BL158" s="129" t="str">
        <f t="shared" si="122"/>
        <v>X</v>
      </c>
      <c r="BM158" s="129" t="str">
        <f t="shared" si="122"/>
        <v>X</v>
      </c>
      <c r="BN158" s="129" t="str">
        <f t="shared" si="122"/>
        <v>X</v>
      </c>
      <c r="BO158" s="647" t="str">
        <f t="shared" si="122"/>
        <v>X</v>
      </c>
      <c r="BP158" s="7"/>
      <c r="BQ158" s="129" t="str">
        <f t="shared" si="117"/>
        <v>BASIC WL</v>
      </c>
      <c r="BR158" s="129" t="str">
        <f t="shared" si="117"/>
        <v>BASIC WL</v>
      </c>
      <c r="BS158" s="15"/>
      <c r="BT158" s="57" t="s">
        <v>18642</v>
      </c>
    </row>
    <row r="159" spans="1:72" s="59" customFormat="1" ht="105" x14ac:dyDescent="0.2">
      <c r="A159" s="45" t="str">
        <f t="shared" si="130"/>
        <v>YES</v>
      </c>
      <c r="B159" s="45"/>
      <c r="C159" s="45"/>
      <c r="D159" s="185" t="s">
        <v>1526</v>
      </c>
      <c r="E159" s="186" t="s">
        <v>2062</v>
      </c>
      <c r="F159" s="301" t="s">
        <v>2062</v>
      </c>
      <c r="G159" s="66">
        <f t="shared" si="115"/>
        <v>5</v>
      </c>
      <c r="H159" s="66" t="s">
        <v>42</v>
      </c>
      <c r="I159" s="64" t="s">
        <v>2063</v>
      </c>
      <c r="J159" s="64" t="s">
        <v>2064</v>
      </c>
      <c r="K159" s="65" t="s">
        <v>2065</v>
      </c>
      <c r="L159" s="65" t="s">
        <v>2066</v>
      </c>
      <c r="M159" s="65" t="s">
        <v>2067</v>
      </c>
      <c r="N159" s="64" t="s">
        <v>90</v>
      </c>
      <c r="O159" s="66" t="s">
        <v>32</v>
      </c>
      <c r="P159" s="66" t="str">
        <f t="shared" si="118"/>
        <v>1..1</v>
      </c>
      <c r="Q159" s="2" t="s">
        <v>2068</v>
      </c>
      <c r="R159" s="75" t="s">
        <v>2069</v>
      </c>
      <c r="S159" s="66" t="s">
        <v>55</v>
      </c>
      <c r="T159" s="68" t="str">
        <f t="shared" si="131"/>
        <v>E</v>
      </c>
      <c r="U159" s="66" t="s">
        <v>42</v>
      </c>
      <c r="V159" s="66" t="s">
        <v>35</v>
      </c>
      <c r="W159" s="249" t="s">
        <v>1016</v>
      </c>
      <c r="X159" s="38"/>
      <c r="Y159" s="636" t="str">
        <f t="shared" si="125"/>
        <v>-</v>
      </c>
      <c r="Z159" s="68" t="str">
        <f t="shared" si="126"/>
        <v>X</v>
      </c>
      <c r="AA159" s="68" t="str">
        <f t="shared" si="126"/>
        <v>X</v>
      </c>
      <c r="AB159" s="68" t="str">
        <f t="shared" si="126"/>
        <v>X</v>
      </c>
      <c r="AC159" s="68" t="str">
        <f t="shared" si="126"/>
        <v>X</v>
      </c>
      <c r="AD159" s="68" t="str">
        <f t="shared" si="126"/>
        <v>X</v>
      </c>
      <c r="AE159" s="637" t="str">
        <f t="shared" si="126"/>
        <v>X</v>
      </c>
      <c r="AF159" s="38"/>
      <c r="AG159" s="68" t="s">
        <v>185</v>
      </c>
      <c r="AH159" s="68" t="s">
        <v>185</v>
      </c>
      <c r="AI159" s="38"/>
      <c r="AJ159" s="13" t="str">
        <f t="shared" si="127"/>
        <v>/rsm:CrossIndustryInvoice/rsm:SupplyChainTradeTransaction/ram:ApplicableHeaderTradeAgreement/ram:BuyerTradeParty/ram:SpecifiedTaxRegistration</v>
      </c>
      <c r="AK159" s="13" t="str">
        <f t="shared" si="128"/>
        <v>/ram:ID</v>
      </c>
      <c r="AL159" s="14">
        <f>COUNTIFS(R$4:R159,AJ159)</f>
        <v>1</v>
      </c>
      <c r="AN159" s="185" t="str">
        <f t="shared" si="132"/>
        <v>SCT_HTA</v>
      </c>
      <c r="AO159" s="186" t="str">
        <f t="shared" si="132"/>
        <v>BT-48</v>
      </c>
      <c r="AP159" s="301" t="str">
        <f t="shared" si="133"/>
        <v>BT-48</v>
      </c>
      <c r="AQ159" s="66">
        <f t="shared" si="114"/>
        <v>5</v>
      </c>
      <c r="AR159" s="66" t="str">
        <f t="shared" si="129"/>
        <v>0..1</v>
      </c>
      <c r="AS159" s="64" t="s">
        <v>2070</v>
      </c>
      <c r="AT159" s="64" t="s">
        <v>2071</v>
      </c>
      <c r="AU159" s="65" t="s">
        <v>1820</v>
      </c>
      <c r="AV159" s="65" t="s">
        <v>2072</v>
      </c>
      <c r="AW159" s="65" t="s">
        <v>2073</v>
      </c>
      <c r="AX159" s="64" t="s">
        <v>99</v>
      </c>
      <c r="AY159" s="66" t="str">
        <f t="shared" si="120"/>
        <v>1..1</v>
      </c>
      <c r="AZ159" s="66" t="str">
        <f t="shared" si="120"/>
        <v>1..1</v>
      </c>
      <c r="BA159" s="2" t="str">
        <f t="shared" si="120"/>
        <v>/rsm:CrossIndustryInvoice
/rsm:SupplyChainTradeTransaction
/ram:ApplicableHeaderTradeAgreement
/ram:BuyerTradeParty
/ram:SpecifiedTaxRegistration
/ram:ID</v>
      </c>
      <c r="BB159" s="75" t="str">
        <f t="shared" si="120"/>
        <v>/rsm:CrossIndustryInvoice/rsm:SupplyChainTradeTransaction/ram:ApplicableHeaderTradeAgreement/ram:BuyerTradeParty/ram:SpecifiedTaxRegistration/ram:ID</v>
      </c>
      <c r="BC159" s="66" t="str">
        <f t="shared" si="121"/>
        <v>I</v>
      </c>
      <c r="BD159" s="68" t="str">
        <f t="shared" si="121"/>
        <v>E</v>
      </c>
      <c r="BE159" s="66" t="str">
        <f t="shared" si="121"/>
        <v>0..1</v>
      </c>
      <c r="BF159" s="66" t="str">
        <f t="shared" si="121"/>
        <v/>
      </c>
      <c r="BG159" s="249" t="str">
        <f t="shared" si="121"/>
        <v>@schemeID="VA"</v>
      </c>
      <c r="BH159" s="7"/>
      <c r="BI159" s="636" t="str">
        <f t="shared" si="124"/>
        <v>-</v>
      </c>
      <c r="BJ159" s="68" t="str">
        <f t="shared" si="124"/>
        <v>X</v>
      </c>
      <c r="BK159" s="68" t="str">
        <f t="shared" si="124"/>
        <v>X</v>
      </c>
      <c r="BL159" s="68" t="str">
        <f t="shared" si="122"/>
        <v>X</v>
      </c>
      <c r="BM159" s="68" t="str">
        <f t="shared" si="122"/>
        <v>X</v>
      </c>
      <c r="BN159" s="68" t="str">
        <f t="shared" si="122"/>
        <v>X</v>
      </c>
      <c r="BO159" s="637" t="str">
        <f t="shared" si="122"/>
        <v>X</v>
      </c>
      <c r="BP159" s="7"/>
      <c r="BQ159" s="68" t="str">
        <f t="shared" si="117"/>
        <v>BASIC WL</v>
      </c>
      <c r="BR159" s="68" t="str">
        <f t="shared" si="117"/>
        <v>BASIC WL</v>
      </c>
      <c r="BS159" s="15"/>
      <c r="BT159" s="57" t="s">
        <v>18642</v>
      </c>
    </row>
    <row r="160" spans="1:72" s="59" customFormat="1" ht="120" x14ac:dyDescent="0.2">
      <c r="A160" s="45" t="str">
        <f t="shared" si="130"/>
        <v>YES</v>
      </c>
      <c r="B160" s="45"/>
      <c r="C160" s="45"/>
      <c r="D160" s="185" t="s">
        <v>1526</v>
      </c>
      <c r="E160" s="186" t="s">
        <v>2074</v>
      </c>
      <c r="F160" s="301" t="s">
        <v>2074</v>
      </c>
      <c r="G160" s="66">
        <f t="shared" si="115"/>
        <v>6</v>
      </c>
      <c r="H160" s="66" t="s">
        <v>32</v>
      </c>
      <c r="I160" s="97" t="s">
        <v>17157</v>
      </c>
      <c r="J160" s="64" t="s">
        <v>2075</v>
      </c>
      <c r="K160" s="65" t="s">
        <v>1015</v>
      </c>
      <c r="L160" s="65"/>
      <c r="M160" s="65" t="s">
        <v>1016</v>
      </c>
      <c r="N160" s="64" t="s">
        <v>17064</v>
      </c>
      <c r="O160" s="66" t="s">
        <v>32</v>
      </c>
      <c r="P160" s="66" t="str">
        <f t="shared" si="118"/>
        <v>1..1</v>
      </c>
      <c r="Q160" s="2" t="s">
        <v>2076</v>
      </c>
      <c r="R160" s="75" t="s">
        <v>2077</v>
      </c>
      <c r="S160" s="66" t="s">
        <v>329</v>
      </c>
      <c r="T160" s="68" t="str">
        <f t="shared" si="131"/>
        <v>A</v>
      </c>
      <c r="U160" s="66" t="s">
        <v>42</v>
      </c>
      <c r="V160" s="66" t="s">
        <v>35</v>
      </c>
      <c r="W160" s="249" t="s">
        <v>1016</v>
      </c>
      <c r="X160" s="38"/>
      <c r="Y160" s="636" t="str">
        <f t="shared" si="125"/>
        <v>-</v>
      </c>
      <c r="Z160" s="68" t="str">
        <f t="shared" si="126"/>
        <v>X</v>
      </c>
      <c r="AA160" s="68" t="str">
        <f t="shared" si="126"/>
        <v>X</v>
      </c>
      <c r="AB160" s="68" t="str">
        <f t="shared" si="126"/>
        <v>X</v>
      </c>
      <c r="AC160" s="68" t="str">
        <f t="shared" si="126"/>
        <v>X</v>
      </c>
      <c r="AD160" s="68" t="str">
        <f t="shared" si="126"/>
        <v>X</v>
      </c>
      <c r="AE160" s="637" t="str">
        <f t="shared" si="126"/>
        <v>X</v>
      </c>
      <c r="AF160" s="38"/>
      <c r="AG160" s="68" t="s">
        <v>185</v>
      </c>
      <c r="AH160" s="68" t="s">
        <v>185</v>
      </c>
      <c r="AI160" s="38"/>
      <c r="AJ160" s="13" t="str">
        <f t="shared" si="127"/>
        <v>/rsm:CrossIndustryInvoice/rsm:SupplyChainTradeTransaction/ram:ApplicableHeaderTradeAgreement/ram:BuyerTradeParty/ram:SpecifiedTaxRegistration/ram:ID</v>
      </c>
      <c r="AK160" s="13" t="str">
        <f t="shared" si="128"/>
        <v>/@schemeID</v>
      </c>
      <c r="AL160" s="14">
        <f>COUNTIFS(R$4:R160,AJ160)</f>
        <v>1</v>
      </c>
      <c r="AN160" s="185" t="str">
        <f t="shared" si="132"/>
        <v>SCT_HTA</v>
      </c>
      <c r="AO160" s="186" t="str">
        <f t="shared" si="132"/>
        <v>BT-48-0</v>
      </c>
      <c r="AP160" s="301" t="str">
        <f t="shared" si="133"/>
        <v>BT-48-0</v>
      </c>
      <c r="AQ160" s="66">
        <f t="shared" si="114"/>
        <v>6</v>
      </c>
      <c r="AR160" s="66" t="str">
        <f t="shared" si="129"/>
        <v>1..1</v>
      </c>
      <c r="AS160" s="97" t="s">
        <v>330</v>
      </c>
      <c r="AT160" s="64" t="s">
        <v>2078</v>
      </c>
      <c r="AU160" s="65" t="s">
        <v>1828</v>
      </c>
      <c r="AV160" s="65"/>
      <c r="AW160" s="65" t="s">
        <v>1828</v>
      </c>
      <c r="AX160" s="64"/>
      <c r="AY160" s="66" t="str">
        <f t="shared" si="120"/>
        <v>1..1</v>
      </c>
      <c r="AZ160" s="66" t="str">
        <f t="shared" si="120"/>
        <v>1..1</v>
      </c>
      <c r="BA160" s="2" t="str">
        <f t="shared" si="120"/>
        <v>/rsm:CrossIndustryInvoice
/rsm:SupplyChainTradeTransaction
/ram:ApplicableHeaderTradeAgreement
/ram:BuyerTradeParty
/ram:SpecifiedTaxRegistration
/ram:ID
/@schemeID</v>
      </c>
      <c r="BB160" s="75" t="str">
        <f t="shared" si="120"/>
        <v>/rsm:CrossIndustryInvoice/rsm:SupplyChainTradeTransaction/ram:ApplicableHeaderTradeAgreement/ram:BuyerTradeParty/ram:SpecifiedTaxRegistration/ram:ID/@schemeID</v>
      </c>
      <c r="BC160" s="66" t="str">
        <f t="shared" si="121"/>
        <v>S</v>
      </c>
      <c r="BD160" s="68" t="str">
        <f t="shared" si="121"/>
        <v>A</v>
      </c>
      <c r="BE160" s="66" t="str">
        <f t="shared" si="121"/>
        <v>0..1</v>
      </c>
      <c r="BF160" s="66" t="str">
        <f t="shared" si="121"/>
        <v/>
      </c>
      <c r="BG160" s="249" t="str">
        <f t="shared" si="121"/>
        <v>@schemeID="VA"</v>
      </c>
      <c r="BH160" s="7"/>
      <c r="BI160" s="636" t="str">
        <f t="shared" si="124"/>
        <v>-</v>
      </c>
      <c r="BJ160" s="68" t="str">
        <f t="shared" si="124"/>
        <v>X</v>
      </c>
      <c r="BK160" s="68" t="str">
        <f t="shared" si="124"/>
        <v>X</v>
      </c>
      <c r="BL160" s="68" t="str">
        <f t="shared" si="122"/>
        <v>X</v>
      </c>
      <c r="BM160" s="68" t="str">
        <f t="shared" si="122"/>
        <v>X</v>
      </c>
      <c r="BN160" s="68" t="str">
        <f t="shared" si="122"/>
        <v>X</v>
      </c>
      <c r="BO160" s="637" t="str">
        <f t="shared" si="122"/>
        <v>X</v>
      </c>
      <c r="BP160" s="7"/>
      <c r="BQ160" s="68" t="str">
        <f t="shared" si="117"/>
        <v>BASIC WL</v>
      </c>
      <c r="BR160" s="68" t="str">
        <f t="shared" si="117"/>
        <v>BASIC WL</v>
      </c>
      <c r="BS160" s="15"/>
      <c r="BT160" s="57" t="s">
        <v>18642</v>
      </c>
    </row>
    <row r="161" spans="1:72" s="59" customFormat="1" ht="96" x14ac:dyDescent="0.2">
      <c r="A161" s="45" t="str">
        <f t="shared" ref="A161:A170" si="134">IF(OR(T161="E",T161="A"),"YES","NO")</f>
        <v>NO</v>
      </c>
      <c r="B161" s="45"/>
      <c r="C161" s="45"/>
      <c r="D161" s="182" t="s">
        <v>1526</v>
      </c>
      <c r="E161" s="187" t="s">
        <v>2378</v>
      </c>
      <c r="F161" s="302" t="s">
        <v>2378</v>
      </c>
      <c r="G161" s="110">
        <f t="shared" ref="G161:G173" si="135">LEN(R161)-LEN(SUBSTITUTE(R161,"/",""))-1</f>
        <v>3</v>
      </c>
      <c r="H161" s="110" t="s">
        <v>42</v>
      </c>
      <c r="I161" s="112" t="s">
        <v>2379</v>
      </c>
      <c r="J161" s="112" t="s">
        <v>2380</v>
      </c>
      <c r="K161" s="113"/>
      <c r="L161" s="113" t="s">
        <v>2381</v>
      </c>
      <c r="M161" s="113" t="s">
        <v>35</v>
      </c>
      <c r="N161" s="112"/>
      <c r="O161" s="110" t="s">
        <v>42</v>
      </c>
      <c r="P161" s="110" t="str">
        <f t="shared" ref="P161:P186" si="136">O161</f>
        <v>0..1</v>
      </c>
      <c r="Q161" s="114" t="s">
        <v>2382</v>
      </c>
      <c r="R161" s="115" t="s">
        <v>2383</v>
      </c>
      <c r="S161" s="110" t="s">
        <v>35</v>
      </c>
      <c r="T161" s="116" t="str">
        <f t="shared" ref="T161:T170" si="137">IF($E161="","",IF(ISERROR(SEARCH("@",$R161)),IF(LEFT($E161,4)="BG-X","EG",IF(LEFT($E161,2)="BG","G",IF(LEFT($E161,4)="BT-X",IF(LEN($E161)-LEN(SUBSTITUTE($E161,"-",))&gt;2,"","E"),IF(LEN($E161)-LEN(SUBSTITUTE($E161,"-",))&gt;1,"","E")))),"A"))</f>
        <v>G</v>
      </c>
      <c r="U161" s="110" t="s">
        <v>42</v>
      </c>
      <c r="V161" s="110" t="s">
        <v>35</v>
      </c>
      <c r="W161" s="674" t="s">
        <v>35</v>
      </c>
      <c r="X161" s="38"/>
      <c r="Y161" s="644" t="str">
        <f t="shared" ref="Y161:Y170" si="138">IF(AH161=Y$4,"X","-")</f>
        <v>-</v>
      </c>
      <c r="Z161" s="116" t="str">
        <f t="shared" ref="Z161:AE162" si="139">IF(Y161="X","X",IF($AH161=Z$4,"X","-"))</f>
        <v>X</v>
      </c>
      <c r="AA161" s="116" t="str">
        <f t="shared" si="139"/>
        <v>X</v>
      </c>
      <c r="AB161" s="116" t="str">
        <f t="shared" si="139"/>
        <v>X</v>
      </c>
      <c r="AC161" s="116" t="str">
        <f t="shared" si="139"/>
        <v>X</v>
      </c>
      <c r="AD161" s="116" t="str">
        <f t="shared" si="139"/>
        <v>X</v>
      </c>
      <c r="AE161" s="645" t="str">
        <f t="shared" si="139"/>
        <v>X</v>
      </c>
      <c r="AF161" s="38"/>
      <c r="AG161" s="116" t="s">
        <v>185</v>
      </c>
      <c r="AH161" s="116" t="s">
        <v>185</v>
      </c>
      <c r="AI161" s="38"/>
      <c r="AJ161" s="13" t="str">
        <f t="shared" ref="AJ161:AJ170" si="140">IF(ISERROR(FIND("/",R161)),R161,LEFT(R161,FIND(CHAR(1),SUBSTITUTE(R161,"/",CHAR(1),LEN(R161)-LEN(SUBSTITUTE(R161,"/",""))))-1))</f>
        <v>/rsm:CrossIndustryInvoice/rsm:SupplyChainTradeTransaction/ram:ApplicableHeaderTradeAgreement</v>
      </c>
      <c r="AK161" s="13" t="str">
        <f t="shared" ref="AK161:AK170" si="141">IF(ISERROR(FIND("/",R161)),R161,MID(R161, FIND(CHAR(1),SUBSTITUTE(R161,"/",CHAR(1), LEN(R161)-LEN(SUBSTITUTE(R161,"/","")))), LEN(R161)))</f>
        <v>/ram:SellerTaxRepresentativeTradeParty</v>
      </c>
      <c r="AL161" s="14">
        <f>COUNTIFS(R$4:R161,AJ161)</f>
        <v>1</v>
      </c>
      <c r="AN161" s="182" t="str">
        <f t="shared" ref="AN161:AO170" si="142">D161</f>
        <v>SCT_HTA</v>
      </c>
      <c r="AO161" s="187" t="str">
        <f t="shared" si="142"/>
        <v>BG-11</v>
      </c>
      <c r="AP161" s="302" t="str">
        <f t="shared" ref="AP161:AP170" si="143">IF(F161="","",F161)</f>
        <v>BG-11</v>
      </c>
      <c r="AQ161" s="110">
        <f t="shared" ref="AQ161:AQ173" si="144">LEN(BB161)-LEN(SUBSTITUTE(BB161,"/",""))-1</f>
        <v>3</v>
      </c>
      <c r="AR161" s="110" t="str">
        <f t="shared" ref="AR161:AR170" si="145">H161</f>
        <v>0..1</v>
      </c>
      <c r="AS161" s="112" t="s">
        <v>2384</v>
      </c>
      <c r="AT161" s="112" t="s">
        <v>2385</v>
      </c>
      <c r="AU161" s="113"/>
      <c r="AV161" s="113" t="s">
        <v>2386</v>
      </c>
      <c r="AW161" s="113" t="s">
        <v>35</v>
      </c>
      <c r="AX161" s="112"/>
      <c r="AY161" s="110" t="str">
        <f t="shared" ref="AY161:BA161" si="146">O161</f>
        <v>0..1</v>
      </c>
      <c r="AZ161" s="110" t="str">
        <f t="shared" si="146"/>
        <v>0..1</v>
      </c>
      <c r="BA161" s="114" t="str">
        <f t="shared" si="146"/>
        <v>/rsm:CrossIndustryInvoice
/rsm:SupplyChainTradeTransaction
/ram:ApplicableHeaderTradeAgreement
/ram:SellerTaxRepresentativeTradeParty</v>
      </c>
      <c r="BB161" s="115" t="str">
        <f t="shared" ref="BB161:BB162" si="147">R161</f>
        <v>/rsm:CrossIndustryInvoice/rsm:SupplyChainTradeTransaction/ram:ApplicableHeaderTradeAgreement/ram:SellerTaxRepresentativeTradeParty</v>
      </c>
      <c r="BC161" s="110" t="str">
        <f t="shared" ref="BC161:BG170" si="148">IF(S161="","",S161)</f>
        <v/>
      </c>
      <c r="BD161" s="116" t="str">
        <f t="shared" si="148"/>
        <v>G</v>
      </c>
      <c r="BE161" s="110" t="str">
        <f t="shared" si="148"/>
        <v>0..1</v>
      </c>
      <c r="BF161" s="110" t="str">
        <f t="shared" si="148"/>
        <v/>
      </c>
      <c r="BG161" s="674" t="str">
        <f t="shared" si="148"/>
        <v/>
      </c>
      <c r="BH161" s="7"/>
      <c r="BI161" s="644" t="str">
        <f t="shared" ref="BI161:BK173" si="149">Y161</f>
        <v>-</v>
      </c>
      <c r="BJ161" s="116" t="str">
        <f t="shared" si="149"/>
        <v>X</v>
      </c>
      <c r="BK161" s="116" t="str">
        <f t="shared" si="149"/>
        <v>X</v>
      </c>
      <c r="BL161" s="116" t="str">
        <f t="shared" ref="BL161:BO173" si="150">AB161</f>
        <v>X</v>
      </c>
      <c r="BM161" s="116" t="str">
        <f t="shared" si="150"/>
        <v>X</v>
      </c>
      <c r="BN161" s="116" t="str">
        <f t="shared" si="150"/>
        <v>X</v>
      </c>
      <c r="BO161" s="645" t="str">
        <f t="shared" si="150"/>
        <v>X</v>
      </c>
      <c r="BP161" s="7"/>
      <c r="BQ161" s="116" t="str">
        <f t="shared" ref="BQ161:BR173" si="151">AG161</f>
        <v>BASIC WL</v>
      </c>
      <c r="BR161" s="116" t="str">
        <f t="shared" si="151"/>
        <v>BASIC WL</v>
      </c>
      <c r="BS161" s="15"/>
      <c r="BT161" s="57" t="s">
        <v>18642</v>
      </c>
    </row>
    <row r="162" spans="1:72" s="59" customFormat="1" ht="96" x14ac:dyDescent="0.2">
      <c r="A162" s="45" t="str">
        <f t="shared" si="134"/>
        <v>YES</v>
      </c>
      <c r="B162" s="45"/>
      <c r="C162" s="45"/>
      <c r="D162" s="185" t="s">
        <v>1526</v>
      </c>
      <c r="E162" s="186" t="s">
        <v>2395</v>
      </c>
      <c r="F162" s="301" t="s">
        <v>2395</v>
      </c>
      <c r="G162" s="66">
        <f t="shared" si="135"/>
        <v>4</v>
      </c>
      <c r="H162" s="66" t="s">
        <v>32</v>
      </c>
      <c r="I162" s="64" t="s">
        <v>17275</v>
      </c>
      <c r="J162" s="64" t="s">
        <v>2397</v>
      </c>
      <c r="K162" s="65"/>
      <c r="L162" s="65"/>
      <c r="M162" s="65" t="s">
        <v>2398</v>
      </c>
      <c r="N162" s="64" t="s">
        <v>70</v>
      </c>
      <c r="O162" s="66" t="s">
        <v>32</v>
      </c>
      <c r="P162" s="66" t="str">
        <f t="shared" si="136"/>
        <v>1..1</v>
      </c>
      <c r="Q162" s="2" t="s">
        <v>2399</v>
      </c>
      <c r="R162" s="75" t="s">
        <v>2400</v>
      </c>
      <c r="S162" s="66" t="s">
        <v>73</v>
      </c>
      <c r="T162" s="68" t="str">
        <f t="shared" si="137"/>
        <v>E</v>
      </c>
      <c r="U162" s="66" t="s">
        <v>42</v>
      </c>
      <c r="V162" s="66" t="s">
        <v>35</v>
      </c>
      <c r="W162" s="249" t="s">
        <v>35</v>
      </c>
      <c r="X162" s="38"/>
      <c r="Y162" s="636" t="str">
        <f t="shared" si="138"/>
        <v>-</v>
      </c>
      <c r="Z162" s="68" t="str">
        <f t="shared" si="139"/>
        <v>X</v>
      </c>
      <c r="AA162" s="68" t="str">
        <f t="shared" si="139"/>
        <v>X</v>
      </c>
      <c r="AB162" s="68" t="str">
        <f t="shared" si="139"/>
        <v>X</v>
      </c>
      <c r="AC162" s="68" t="str">
        <f t="shared" si="139"/>
        <v>X</v>
      </c>
      <c r="AD162" s="68" t="str">
        <f t="shared" si="139"/>
        <v>X</v>
      </c>
      <c r="AE162" s="637" t="str">
        <f t="shared" si="139"/>
        <v>X</v>
      </c>
      <c r="AF162" s="38"/>
      <c r="AG162" s="68" t="s">
        <v>185</v>
      </c>
      <c r="AH162" s="68" t="s">
        <v>185</v>
      </c>
      <c r="AI162" s="38"/>
      <c r="AJ162" s="13" t="str">
        <f t="shared" si="140"/>
        <v>/rsm:CrossIndustryInvoice/rsm:SupplyChainTradeTransaction/ram:ApplicableHeaderTradeAgreement/ram:SellerTaxRepresentativeTradeParty</v>
      </c>
      <c r="AK162" s="13" t="str">
        <f t="shared" si="141"/>
        <v>/ram:Name</v>
      </c>
      <c r="AL162" s="14">
        <f>COUNTIFS(R$4:R162,AJ162)</f>
        <v>1</v>
      </c>
      <c r="AN162" s="185" t="str">
        <f t="shared" si="142"/>
        <v>SCT_HTA</v>
      </c>
      <c r="AO162" s="186" t="str">
        <f t="shared" si="142"/>
        <v>BT-62</v>
      </c>
      <c r="AP162" s="301" t="str">
        <f t="shared" si="143"/>
        <v>BT-62</v>
      </c>
      <c r="AQ162" s="66">
        <f t="shared" si="144"/>
        <v>4</v>
      </c>
      <c r="AR162" s="66" t="str">
        <f t="shared" si="145"/>
        <v>1..1</v>
      </c>
      <c r="AS162" s="64" t="s">
        <v>2401</v>
      </c>
      <c r="AT162" s="64" t="s">
        <v>2402</v>
      </c>
      <c r="AU162" s="65"/>
      <c r="AV162" s="65"/>
      <c r="AW162" s="65" t="s">
        <v>2258</v>
      </c>
      <c r="AX162" s="64" t="s">
        <v>78</v>
      </c>
      <c r="AY162" s="66" t="str">
        <f t="shared" ref="AY162:BB170" si="152">O162</f>
        <v>1..1</v>
      </c>
      <c r="AZ162" s="66" t="str">
        <f t="shared" si="152"/>
        <v>1..1</v>
      </c>
      <c r="BA162" s="2" t="str">
        <f t="shared" si="152"/>
        <v>/rsm:CrossIndustryInvoice
/rsm:SupplyChainTradeTransaction
/ram:ApplicableHeaderTradeAgreement
/ram:SellerTaxRepresentativeTradeParty
/ram:Name</v>
      </c>
      <c r="BB162" s="75" t="str">
        <f t="shared" si="147"/>
        <v>/rsm:CrossIndustryInvoice/rsm:SupplyChainTradeTransaction/ram:ApplicableHeaderTradeAgreement/ram:SellerTaxRepresentativeTradeParty/ram:Name</v>
      </c>
      <c r="BC162" s="66" t="str">
        <f t="shared" si="148"/>
        <v>T</v>
      </c>
      <c r="BD162" s="68" t="str">
        <f t="shared" si="148"/>
        <v>E</v>
      </c>
      <c r="BE162" s="66" t="str">
        <f t="shared" si="148"/>
        <v>0..1</v>
      </c>
      <c r="BF162" s="66" t="str">
        <f t="shared" si="148"/>
        <v/>
      </c>
      <c r="BG162" s="249" t="str">
        <f t="shared" si="148"/>
        <v/>
      </c>
      <c r="BH162" s="7"/>
      <c r="BI162" s="636" t="str">
        <f t="shared" si="149"/>
        <v>-</v>
      </c>
      <c r="BJ162" s="68" t="str">
        <f t="shared" si="149"/>
        <v>X</v>
      </c>
      <c r="BK162" s="68" t="str">
        <f t="shared" si="149"/>
        <v>X</v>
      </c>
      <c r="BL162" s="68" t="str">
        <f t="shared" si="150"/>
        <v>X</v>
      </c>
      <c r="BM162" s="68" t="str">
        <f t="shared" si="150"/>
        <v>X</v>
      </c>
      <c r="BN162" s="68" t="str">
        <f t="shared" si="150"/>
        <v>X</v>
      </c>
      <c r="BO162" s="637" t="str">
        <f t="shared" si="150"/>
        <v>X</v>
      </c>
      <c r="BP162" s="7"/>
      <c r="BQ162" s="68" t="str">
        <f t="shared" si="151"/>
        <v>BASIC WL</v>
      </c>
      <c r="BR162" s="68" t="str">
        <f t="shared" si="151"/>
        <v>BASIC WL</v>
      </c>
      <c r="BS162" s="15"/>
      <c r="BT162" s="57" t="s">
        <v>18642</v>
      </c>
    </row>
    <row r="163" spans="1:72" s="59" customFormat="1" ht="96" x14ac:dyDescent="0.2">
      <c r="A163" s="45" t="str">
        <f t="shared" si="134"/>
        <v>NO</v>
      </c>
      <c r="B163" s="45"/>
      <c r="C163" s="45"/>
      <c r="D163" s="185" t="s">
        <v>1526</v>
      </c>
      <c r="E163" s="188" t="s">
        <v>2461</v>
      </c>
      <c r="F163" s="303" t="s">
        <v>2461</v>
      </c>
      <c r="G163" s="124">
        <f t="shared" si="135"/>
        <v>4</v>
      </c>
      <c r="H163" s="124" t="s">
        <v>32</v>
      </c>
      <c r="I163" s="138" t="s">
        <v>2462</v>
      </c>
      <c r="J163" s="125" t="s">
        <v>2319</v>
      </c>
      <c r="K163" s="126" t="s">
        <v>17278</v>
      </c>
      <c r="L163" s="126" t="s">
        <v>2464</v>
      </c>
      <c r="M163" s="126" t="s">
        <v>2465</v>
      </c>
      <c r="N163" s="125"/>
      <c r="O163" s="124" t="s">
        <v>32</v>
      </c>
      <c r="P163" s="124" t="str">
        <f t="shared" si="136"/>
        <v>1..1</v>
      </c>
      <c r="Q163" s="127" t="s">
        <v>2466</v>
      </c>
      <c r="R163" s="128" t="s">
        <v>2467</v>
      </c>
      <c r="S163" s="124" t="s">
        <v>35</v>
      </c>
      <c r="T163" s="129" t="str">
        <f t="shared" si="137"/>
        <v>G</v>
      </c>
      <c r="U163" s="124" t="s">
        <v>42</v>
      </c>
      <c r="V163" s="124" t="s">
        <v>35</v>
      </c>
      <c r="W163" s="675" t="s">
        <v>35</v>
      </c>
      <c r="X163" s="38"/>
      <c r="Y163" s="646" t="str">
        <f t="shared" si="138"/>
        <v>-</v>
      </c>
      <c r="Z163" s="129" t="str">
        <f t="shared" ref="Z163:AE170" si="153">IF(Y163="X","X",IF($AH163=Z$4,"X","-"))</f>
        <v>X</v>
      </c>
      <c r="AA163" s="129" t="str">
        <f t="shared" si="153"/>
        <v>X</v>
      </c>
      <c r="AB163" s="129" t="str">
        <f t="shared" si="153"/>
        <v>X</v>
      </c>
      <c r="AC163" s="129" t="str">
        <f t="shared" si="153"/>
        <v>X</v>
      </c>
      <c r="AD163" s="129" t="str">
        <f t="shared" si="153"/>
        <v>X</v>
      </c>
      <c r="AE163" s="647" t="str">
        <f t="shared" si="153"/>
        <v>X</v>
      </c>
      <c r="AF163" s="38"/>
      <c r="AG163" s="129" t="s">
        <v>185</v>
      </c>
      <c r="AH163" s="129" t="s">
        <v>185</v>
      </c>
      <c r="AI163" s="38"/>
      <c r="AJ163" s="13" t="str">
        <f t="shared" si="140"/>
        <v>/rsm:CrossIndustryInvoice/rsm:SupplyChainTradeTransaction/ram:ApplicableHeaderTradeAgreement/ram:SellerTaxRepresentativeTradeParty</v>
      </c>
      <c r="AK163" s="13" t="str">
        <f t="shared" si="141"/>
        <v>/ram:PostalTradeAddress</v>
      </c>
      <c r="AL163" s="14">
        <f>COUNTIFS(R$4:R163,AJ163)</f>
        <v>1</v>
      </c>
      <c r="AN163" s="185" t="str">
        <f t="shared" si="142"/>
        <v>SCT_HTA</v>
      </c>
      <c r="AO163" s="188" t="str">
        <f t="shared" si="142"/>
        <v>BG-12</v>
      </c>
      <c r="AP163" s="303" t="str">
        <f t="shared" si="143"/>
        <v>BG-12</v>
      </c>
      <c r="AQ163" s="124">
        <f t="shared" si="144"/>
        <v>4</v>
      </c>
      <c r="AR163" s="124" t="str">
        <f t="shared" si="145"/>
        <v>1..1</v>
      </c>
      <c r="AS163" s="138" t="s">
        <v>2323</v>
      </c>
      <c r="AT163" s="125" t="s">
        <v>2324</v>
      </c>
      <c r="AU163" s="126" t="s">
        <v>2468</v>
      </c>
      <c r="AV163" s="126" t="s">
        <v>2469</v>
      </c>
      <c r="AW163" s="126" t="s">
        <v>2470</v>
      </c>
      <c r="AX163" s="125"/>
      <c r="AY163" s="124" t="str">
        <f t="shared" si="152"/>
        <v>1..1</v>
      </c>
      <c r="AZ163" s="124" t="str">
        <f t="shared" si="152"/>
        <v>1..1</v>
      </c>
      <c r="BA163" s="127" t="str">
        <f t="shared" si="152"/>
        <v>/rsm:CrossIndustryInvoice
/rsm:SupplyChainTradeTransaction
/ram:ApplicableHeaderTradeAgreement
/ram:SellerTaxRepresentativeTradeParty
/ram:PostalTradeAddress</v>
      </c>
      <c r="BB163" s="128" t="str">
        <f t="shared" si="152"/>
        <v>/rsm:CrossIndustryInvoice/rsm:SupplyChainTradeTransaction/ram:ApplicableHeaderTradeAgreement/ram:SellerTaxRepresentativeTradeParty/ram:PostalTradeAddress</v>
      </c>
      <c r="BC163" s="124" t="str">
        <f t="shared" si="148"/>
        <v/>
      </c>
      <c r="BD163" s="129" t="str">
        <f t="shared" si="148"/>
        <v>G</v>
      </c>
      <c r="BE163" s="124" t="str">
        <f t="shared" si="148"/>
        <v>0..1</v>
      </c>
      <c r="BF163" s="124" t="str">
        <f t="shared" si="148"/>
        <v/>
      </c>
      <c r="BG163" s="675" t="str">
        <f t="shared" si="148"/>
        <v/>
      </c>
      <c r="BH163" s="7"/>
      <c r="BI163" s="646" t="str">
        <f t="shared" si="149"/>
        <v>-</v>
      </c>
      <c r="BJ163" s="129" t="str">
        <f t="shared" si="149"/>
        <v>X</v>
      </c>
      <c r="BK163" s="129" t="str">
        <f t="shared" si="149"/>
        <v>X</v>
      </c>
      <c r="BL163" s="129" t="str">
        <f t="shared" si="150"/>
        <v>X</v>
      </c>
      <c r="BM163" s="129" t="str">
        <f t="shared" si="150"/>
        <v>X</v>
      </c>
      <c r="BN163" s="129" t="str">
        <f t="shared" si="150"/>
        <v>X</v>
      </c>
      <c r="BO163" s="647" t="str">
        <f t="shared" si="150"/>
        <v>X</v>
      </c>
      <c r="BP163" s="7"/>
      <c r="BQ163" s="129" t="str">
        <f t="shared" si="151"/>
        <v>BASIC WL</v>
      </c>
      <c r="BR163" s="129" t="str">
        <f t="shared" si="151"/>
        <v>BASIC WL</v>
      </c>
      <c r="BS163" s="15"/>
      <c r="BT163" s="57" t="s">
        <v>18642</v>
      </c>
    </row>
    <row r="164" spans="1:72" s="59" customFormat="1" ht="105" x14ac:dyDescent="0.2">
      <c r="A164" s="45" t="str">
        <f t="shared" si="134"/>
        <v>YES</v>
      </c>
      <c r="B164" s="45"/>
      <c r="C164" s="45"/>
      <c r="D164" s="185" t="s">
        <v>1526</v>
      </c>
      <c r="E164" s="186" t="s">
        <v>2471</v>
      </c>
      <c r="F164" s="301" t="s">
        <v>2471</v>
      </c>
      <c r="G164" s="66">
        <f t="shared" si="135"/>
        <v>5</v>
      </c>
      <c r="H164" s="66" t="s">
        <v>42</v>
      </c>
      <c r="I164" s="64" t="s">
        <v>2326</v>
      </c>
      <c r="J164" s="64" t="s">
        <v>1635</v>
      </c>
      <c r="K164" s="65" t="s">
        <v>1636</v>
      </c>
      <c r="L164" s="65"/>
      <c r="M164" s="65" t="s">
        <v>35</v>
      </c>
      <c r="N164" s="64" t="s">
        <v>70</v>
      </c>
      <c r="O164" s="66" t="s">
        <v>42</v>
      </c>
      <c r="P164" s="66" t="str">
        <f t="shared" si="136"/>
        <v>0..1</v>
      </c>
      <c r="Q164" s="2" t="s">
        <v>2472</v>
      </c>
      <c r="R164" s="75" t="s">
        <v>2473</v>
      </c>
      <c r="S164" s="66" t="s">
        <v>73</v>
      </c>
      <c r="T164" s="68" t="str">
        <f t="shared" si="137"/>
        <v>E</v>
      </c>
      <c r="U164" s="66" t="s">
        <v>42</v>
      </c>
      <c r="V164" s="66" t="s">
        <v>35</v>
      </c>
      <c r="W164" s="249" t="s">
        <v>35</v>
      </c>
      <c r="X164" s="38"/>
      <c r="Y164" s="636" t="str">
        <f t="shared" si="138"/>
        <v>-</v>
      </c>
      <c r="Z164" s="68" t="str">
        <f t="shared" si="153"/>
        <v>X</v>
      </c>
      <c r="AA164" s="68" t="str">
        <f t="shared" si="153"/>
        <v>X</v>
      </c>
      <c r="AB164" s="68" t="str">
        <f t="shared" si="153"/>
        <v>X</v>
      </c>
      <c r="AC164" s="68" t="str">
        <f t="shared" si="153"/>
        <v>X</v>
      </c>
      <c r="AD164" s="68" t="str">
        <f t="shared" si="153"/>
        <v>X</v>
      </c>
      <c r="AE164" s="637" t="str">
        <f t="shared" si="153"/>
        <v>X</v>
      </c>
      <c r="AF164" s="38"/>
      <c r="AG164" s="68" t="s">
        <v>185</v>
      </c>
      <c r="AH164" s="68" t="s">
        <v>185</v>
      </c>
      <c r="AI164" s="38"/>
      <c r="AJ164" s="13" t="str">
        <f t="shared" si="140"/>
        <v>/rsm:CrossIndustryInvoice/rsm:SupplyChainTradeTransaction/ram:ApplicableHeaderTradeAgreement/ram:SellerTaxRepresentativeTradeParty/ram:PostalTradeAddress</v>
      </c>
      <c r="AK164" s="13" t="str">
        <f t="shared" si="141"/>
        <v>/ram:PostcodeCode</v>
      </c>
      <c r="AL164" s="14">
        <f>COUNTIFS(R$4:R164,AJ164)</f>
        <v>1</v>
      </c>
      <c r="AN164" s="185" t="str">
        <f t="shared" si="142"/>
        <v>SCT_HTA</v>
      </c>
      <c r="AO164" s="186" t="str">
        <f t="shared" si="142"/>
        <v>BT-67</v>
      </c>
      <c r="AP164" s="301" t="str">
        <f t="shared" si="143"/>
        <v>BT-67</v>
      </c>
      <c r="AQ164" s="66">
        <f t="shared" si="144"/>
        <v>5</v>
      </c>
      <c r="AR164" s="66" t="str">
        <f t="shared" si="145"/>
        <v>0..1</v>
      </c>
      <c r="AS164" s="64" t="s">
        <v>2329</v>
      </c>
      <c r="AT164" s="64" t="s">
        <v>1747</v>
      </c>
      <c r="AU164" s="65" t="s">
        <v>1748</v>
      </c>
      <c r="AV164" s="65"/>
      <c r="AW164" s="65" t="s">
        <v>35</v>
      </c>
      <c r="AX164" s="64" t="s">
        <v>78</v>
      </c>
      <c r="AY164" s="66" t="str">
        <f t="shared" si="152"/>
        <v>0..1</v>
      </c>
      <c r="AZ164" s="66" t="str">
        <f t="shared" si="152"/>
        <v>0..1</v>
      </c>
      <c r="BA164" s="2" t="str">
        <f t="shared" si="152"/>
        <v>/rsm:CrossIndustryInvoice
/rsm:SupplyChainTradeTransaction
/ram:ApplicableHeaderTradeAgreement
/ram:SellerTaxRepresentativeTradeParty
/ram:PostalTradeAddress
/ram:PostcodeCode</v>
      </c>
      <c r="BB164" s="75" t="str">
        <f t="shared" si="152"/>
        <v>/rsm:CrossIndustryInvoice/rsm:SupplyChainTradeTransaction/ram:ApplicableHeaderTradeAgreement/ram:SellerTaxRepresentativeTradeParty/ram:PostalTradeAddress/ram:PostcodeCode</v>
      </c>
      <c r="BC164" s="66" t="str">
        <f t="shared" si="148"/>
        <v>T</v>
      </c>
      <c r="BD164" s="68" t="str">
        <f t="shared" si="148"/>
        <v>E</v>
      </c>
      <c r="BE164" s="66" t="str">
        <f t="shared" si="148"/>
        <v>0..1</v>
      </c>
      <c r="BF164" s="66" t="str">
        <f t="shared" si="148"/>
        <v/>
      </c>
      <c r="BG164" s="249" t="str">
        <f t="shared" si="148"/>
        <v/>
      </c>
      <c r="BH164" s="7"/>
      <c r="BI164" s="636" t="str">
        <f t="shared" si="149"/>
        <v>-</v>
      </c>
      <c r="BJ164" s="68" t="str">
        <f t="shared" si="149"/>
        <v>X</v>
      </c>
      <c r="BK164" s="68" t="str">
        <f t="shared" si="149"/>
        <v>X</v>
      </c>
      <c r="BL164" s="68" t="str">
        <f t="shared" si="150"/>
        <v>X</v>
      </c>
      <c r="BM164" s="68" t="str">
        <f t="shared" si="150"/>
        <v>X</v>
      </c>
      <c r="BN164" s="68" t="str">
        <f t="shared" si="150"/>
        <v>X</v>
      </c>
      <c r="BO164" s="637" t="str">
        <f t="shared" si="150"/>
        <v>X</v>
      </c>
      <c r="BP164" s="7"/>
      <c r="BQ164" s="68" t="str">
        <f t="shared" si="151"/>
        <v>BASIC WL</v>
      </c>
      <c r="BR164" s="68" t="str">
        <f t="shared" si="151"/>
        <v>BASIC WL</v>
      </c>
      <c r="BS164" s="15"/>
      <c r="BT164" s="57" t="s">
        <v>18642</v>
      </c>
    </row>
    <row r="165" spans="1:72" s="59" customFormat="1" ht="105" x14ac:dyDescent="0.2">
      <c r="A165" s="45" t="str">
        <f t="shared" si="134"/>
        <v>YES</v>
      </c>
      <c r="B165" s="45"/>
      <c r="C165" s="45"/>
      <c r="D165" s="185" t="s">
        <v>1526</v>
      </c>
      <c r="E165" s="186" t="s">
        <v>2474</v>
      </c>
      <c r="F165" s="301" t="s">
        <v>2474</v>
      </c>
      <c r="G165" s="66">
        <f t="shared" si="135"/>
        <v>5</v>
      </c>
      <c r="H165" s="66" t="s">
        <v>42</v>
      </c>
      <c r="I165" s="64" t="s">
        <v>2330</v>
      </c>
      <c r="J165" s="64" t="s">
        <v>1641</v>
      </c>
      <c r="K165" s="65" t="s">
        <v>2184</v>
      </c>
      <c r="L165" s="65"/>
      <c r="M165" s="65" t="s">
        <v>35</v>
      </c>
      <c r="N165" s="64" t="s">
        <v>70</v>
      </c>
      <c r="O165" s="66" t="s">
        <v>42</v>
      </c>
      <c r="P165" s="66" t="str">
        <f t="shared" si="136"/>
        <v>0..1</v>
      </c>
      <c r="Q165" s="2" t="s">
        <v>2475</v>
      </c>
      <c r="R165" s="75" t="s">
        <v>2476</v>
      </c>
      <c r="S165" s="66" t="s">
        <v>73</v>
      </c>
      <c r="T165" s="68" t="str">
        <f t="shared" si="137"/>
        <v>E</v>
      </c>
      <c r="U165" s="66" t="s">
        <v>42</v>
      </c>
      <c r="V165" s="66" t="s">
        <v>35</v>
      </c>
      <c r="W165" s="249" t="s">
        <v>35</v>
      </c>
      <c r="X165" s="38"/>
      <c r="Y165" s="636" t="str">
        <f t="shared" si="138"/>
        <v>-</v>
      </c>
      <c r="Z165" s="68" t="str">
        <f t="shared" si="153"/>
        <v>X</v>
      </c>
      <c r="AA165" s="68" t="str">
        <f t="shared" si="153"/>
        <v>X</v>
      </c>
      <c r="AB165" s="68" t="str">
        <f t="shared" si="153"/>
        <v>X</v>
      </c>
      <c r="AC165" s="68" t="str">
        <f t="shared" si="153"/>
        <v>X</v>
      </c>
      <c r="AD165" s="68" t="str">
        <f t="shared" si="153"/>
        <v>X</v>
      </c>
      <c r="AE165" s="637" t="str">
        <f t="shared" si="153"/>
        <v>X</v>
      </c>
      <c r="AF165" s="38"/>
      <c r="AG165" s="68" t="s">
        <v>185</v>
      </c>
      <c r="AH165" s="68" t="s">
        <v>185</v>
      </c>
      <c r="AI165" s="38"/>
      <c r="AJ165" s="13" t="str">
        <f t="shared" si="140"/>
        <v>/rsm:CrossIndustryInvoice/rsm:SupplyChainTradeTransaction/ram:ApplicableHeaderTradeAgreement/ram:SellerTaxRepresentativeTradeParty/ram:PostalTradeAddress</v>
      </c>
      <c r="AK165" s="13" t="str">
        <f t="shared" si="141"/>
        <v>/ram:LineOne</v>
      </c>
      <c r="AL165" s="14">
        <f>COUNTIFS(R$4:R165,AJ165)</f>
        <v>1</v>
      </c>
      <c r="AN165" s="185" t="str">
        <f t="shared" si="142"/>
        <v>SCT_HTA</v>
      </c>
      <c r="AO165" s="186" t="str">
        <f t="shared" si="142"/>
        <v>BT-64</v>
      </c>
      <c r="AP165" s="301" t="str">
        <f t="shared" si="143"/>
        <v>BT-64</v>
      </c>
      <c r="AQ165" s="66">
        <f t="shared" si="144"/>
        <v>5</v>
      </c>
      <c r="AR165" s="66" t="str">
        <f t="shared" si="145"/>
        <v>0..1</v>
      </c>
      <c r="AS165" s="64" t="s">
        <v>2333</v>
      </c>
      <c r="AT165" s="64" t="s">
        <v>1754</v>
      </c>
      <c r="AU165" s="65" t="s">
        <v>1755</v>
      </c>
      <c r="AV165" s="65"/>
      <c r="AW165" s="65" t="s">
        <v>35</v>
      </c>
      <c r="AX165" s="64" t="s">
        <v>78</v>
      </c>
      <c r="AY165" s="66" t="str">
        <f t="shared" si="152"/>
        <v>0..1</v>
      </c>
      <c r="AZ165" s="66" t="str">
        <f t="shared" si="152"/>
        <v>0..1</v>
      </c>
      <c r="BA165" s="2" t="str">
        <f t="shared" si="152"/>
        <v>/rsm:CrossIndustryInvoice
/rsm:SupplyChainTradeTransaction
/ram:ApplicableHeaderTradeAgreement
/ram:SellerTaxRepresentativeTradeParty
/ram:PostalTradeAddress
/ram:LineOne</v>
      </c>
      <c r="BB165" s="75" t="str">
        <f t="shared" si="152"/>
        <v>/rsm:CrossIndustryInvoice/rsm:SupplyChainTradeTransaction/ram:ApplicableHeaderTradeAgreement/ram:SellerTaxRepresentativeTradeParty/ram:PostalTradeAddress/ram:LineOne</v>
      </c>
      <c r="BC165" s="66" t="str">
        <f t="shared" si="148"/>
        <v>T</v>
      </c>
      <c r="BD165" s="68" t="str">
        <f t="shared" si="148"/>
        <v>E</v>
      </c>
      <c r="BE165" s="66" t="str">
        <f t="shared" si="148"/>
        <v>0..1</v>
      </c>
      <c r="BF165" s="66" t="str">
        <f t="shared" si="148"/>
        <v/>
      </c>
      <c r="BG165" s="249" t="str">
        <f t="shared" si="148"/>
        <v/>
      </c>
      <c r="BH165" s="7"/>
      <c r="BI165" s="636" t="str">
        <f t="shared" si="149"/>
        <v>-</v>
      </c>
      <c r="BJ165" s="68" t="str">
        <f t="shared" si="149"/>
        <v>X</v>
      </c>
      <c r="BK165" s="68" t="str">
        <f t="shared" si="149"/>
        <v>X</v>
      </c>
      <c r="BL165" s="68" t="str">
        <f t="shared" si="150"/>
        <v>X</v>
      </c>
      <c r="BM165" s="68" t="str">
        <f t="shared" si="150"/>
        <v>X</v>
      </c>
      <c r="BN165" s="68" t="str">
        <f t="shared" si="150"/>
        <v>X</v>
      </c>
      <c r="BO165" s="637" t="str">
        <f t="shared" si="150"/>
        <v>X</v>
      </c>
      <c r="BP165" s="7"/>
      <c r="BQ165" s="68" t="str">
        <f t="shared" si="151"/>
        <v>BASIC WL</v>
      </c>
      <c r="BR165" s="68" t="str">
        <f t="shared" si="151"/>
        <v>BASIC WL</v>
      </c>
      <c r="BS165" s="15"/>
      <c r="BT165" s="57" t="s">
        <v>18642</v>
      </c>
    </row>
    <row r="166" spans="1:72" s="59" customFormat="1" ht="105" x14ac:dyDescent="0.2">
      <c r="A166" s="45" t="str">
        <f t="shared" si="134"/>
        <v>YES</v>
      </c>
      <c r="B166" s="45"/>
      <c r="C166" s="45"/>
      <c r="D166" s="185" t="s">
        <v>1526</v>
      </c>
      <c r="E166" s="186" t="s">
        <v>2477</v>
      </c>
      <c r="F166" s="301" t="s">
        <v>2477</v>
      </c>
      <c r="G166" s="66">
        <f t="shared" si="135"/>
        <v>5</v>
      </c>
      <c r="H166" s="66" t="s">
        <v>42</v>
      </c>
      <c r="I166" s="64" t="s">
        <v>2334</v>
      </c>
      <c r="J166" s="64" t="s">
        <v>1647</v>
      </c>
      <c r="K166" s="65"/>
      <c r="L166" s="65"/>
      <c r="M166" s="65" t="s">
        <v>35</v>
      </c>
      <c r="N166" s="64" t="s">
        <v>70</v>
      </c>
      <c r="O166" s="66" t="s">
        <v>42</v>
      </c>
      <c r="P166" s="66" t="str">
        <f t="shared" si="136"/>
        <v>0..1</v>
      </c>
      <c r="Q166" s="2" t="s">
        <v>2478</v>
      </c>
      <c r="R166" s="75" t="s">
        <v>2479</v>
      </c>
      <c r="S166" s="66" t="s">
        <v>73</v>
      </c>
      <c r="T166" s="68" t="str">
        <f t="shared" si="137"/>
        <v>E</v>
      </c>
      <c r="U166" s="66" t="s">
        <v>42</v>
      </c>
      <c r="V166" s="66" t="s">
        <v>35</v>
      </c>
      <c r="W166" s="249" t="s">
        <v>35</v>
      </c>
      <c r="X166" s="38"/>
      <c r="Y166" s="636" t="str">
        <f t="shared" si="138"/>
        <v>-</v>
      </c>
      <c r="Z166" s="68" t="str">
        <f t="shared" si="153"/>
        <v>X</v>
      </c>
      <c r="AA166" s="68" t="str">
        <f t="shared" si="153"/>
        <v>X</v>
      </c>
      <c r="AB166" s="68" t="str">
        <f t="shared" si="153"/>
        <v>X</v>
      </c>
      <c r="AC166" s="68" t="str">
        <f t="shared" si="153"/>
        <v>X</v>
      </c>
      <c r="AD166" s="68" t="str">
        <f t="shared" si="153"/>
        <v>X</v>
      </c>
      <c r="AE166" s="637" t="str">
        <f t="shared" si="153"/>
        <v>X</v>
      </c>
      <c r="AF166" s="38"/>
      <c r="AG166" s="68" t="s">
        <v>185</v>
      </c>
      <c r="AH166" s="68" t="s">
        <v>185</v>
      </c>
      <c r="AI166" s="38"/>
      <c r="AJ166" s="13" t="str">
        <f t="shared" si="140"/>
        <v>/rsm:CrossIndustryInvoice/rsm:SupplyChainTradeTransaction/ram:ApplicableHeaderTradeAgreement/ram:SellerTaxRepresentativeTradeParty/ram:PostalTradeAddress</v>
      </c>
      <c r="AK166" s="13" t="str">
        <f t="shared" si="141"/>
        <v>/ram:LineTwo</v>
      </c>
      <c r="AL166" s="14">
        <f>COUNTIFS(R$4:R166,AJ166)</f>
        <v>1</v>
      </c>
      <c r="AN166" s="185" t="str">
        <f t="shared" si="142"/>
        <v>SCT_HTA</v>
      </c>
      <c r="AO166" s="186" t="str">
        <f t="shared" si="142"/>
        <v>BT-65</v>
      </c>
      <c r="AP166" s="301" t="str">
        <f t="shared" si="143"/>
        <v>BT-65</v>
      </c>
      <c r="AQ166" s="66">
        <f t="shared" si="144"/>
        <v>5</v>
      </c>
      <c r="AR166" s="66" t="str">
        <f t="shared" si="145"/>
        <v>0..1</v>
      </c>
      <c r="AS166" s="64" t="s">
        <v>2337</v>
      </c>
      <c r="AT166" s="64" t="s">
        <v>1761</v>
      </c>
      <c r="AU166" s="65"/>
      <c r="AV166" s="65"/>
      <c r="AW166" s="65" t="s">
        <v>35</v>
      </c>
      <c r="AX166" s="64" t="s">
        <v>78</v>
      </c>
      <c r="AY166" s="66" t="str">
        <f t="shared" si="152"/>
        <v>0..1</v>
      </c>
      <c r="AZ166" s="66" t="str">
        <f t="shared" si="152"/>
        <v>0..1</v>
      </c>
      <c r="BA166" s="2" t="str">
        <f t="shared" si="152"/>
        <v>/rsm:CrossIndustryInvoice
/rsm:SupplyChainTradeTransaction
/ram:ApplicableHeaderTradeAgreement
/ram:SellerTaxRepresentativeTradeParty
/ram:PostalTradeAddress
/ram:LineTwo</v>
      </c>
      <c r="BB166" s="75" t="str">
        <f t="shared" si="152"/>
        <v>/rsm:CrossIndustryInvoice/rsm:SupplyChainTradeTransaction/ram:ApplicableHeaderTradeAgreement/ram:SellerTaxRepresentativeTradeParty/ram:PostalTradeAddress/ram:LineTwo</v>
      </c>
      <c r="BC166" s="66" t="str">
        <f t="shared" si="148"/>
        <v>T</v>
      </c>
      <c r="BD166" s="68" t="str">
        <f t="shared" si="148"/>
        <v>E</v>
      </c>
      <c r="BE166" s="66" t="str">
        <f t="shared" si="148"/>
        <v>0..1</v>
      </c>
      <c r="BF166" s="66" t="str">
        <f t="shared" si="148"/>
        <v/>
      </c>
      <c r="BG166" s="249" t="str">
        <f t="shared" si="148"/>
        <v/>
      </c>
      <c r="BH166" s="7"/>
      <c r="BI166" s="636" t="str">
        <f t="shared" si="149"/>
        <v>-</v>
      </c>
      <c r="BJ166" s="68" t="str">
        <f t="shared" si="149"/>
        <v>X</v>
      </c>
      <c r="BK166" s="68" t="str">
        <f t="shared" si="149"/>
        <v>X</v>
      </c>
      <c r="BL166" s="68" t="str">
        <f t="shared" si="150"/>
        <v>X</v>
      </c>
      <c r="BM166" s="68" t="str">
        <f t="shared" si="150"/>
        <v>X</v>
      </c>
      <c r="BN166" s="68" t="str">
        <f t="shared" si="150"/>
        <v>X</v>
      </c>
      <c r="BO166" s="637" t="str">
        <f t="shared" si="150"/>
        <v>X</v>
      </c>
      <c r="BP166" s="7"/>
      <c r="BQ166" s="68" t="str">
        <f t="shared" si="151"/>
        <v>BASIC WL</v>
      </c>
      <c r="BR166" s="68" t="str">
        <f t="shared" si="151"/>
        <v>BASIC WL</v>
      </c>
      <c r="BS166" s="15"/>
      <c r="BT166" s="57" t="s">
        <v>18642</v>
      </c>
    </row>
    <row r="167" spans="1:72" s="59" customFormat="1" ht="105" x14ac:dyDescent="0.2">
      <c r="A167" s="45" t="str">
        <f t="shared" si="134"/>
        <v>YES</v>
      </c>
      <c r="B167" s="45"/>
      <c r="C167" s="45"/>
      <c r="D167" s="185" t="s">
        <v>1526</v>
      </c>
      <c r="E167" s="186" t="s">
        <v>2480</v>
      </c>
      <c r="F167" s="301" t="s">
        <v>2480</v>
      </c>
      <c r="G167" s="66">
        <f t="shared" si="135"/>
        <v>5</v>
      </c>
      <c r="H167" s="66" t="s">
        <v>42</v>
      </c>
      <c r="I167" s="64" t="s">
        <v>2338</v>
      </c>
      <c r="J167" s="64" t="s">
        <v>1647</v>
      </c>
      <c r="K167" s="65"/>
      <c r="L167" s="65"/>
      <c r="M167" s="65" t="s">
        <v>35</v>
      </c>
      <c r="N167" s="64" t="s">
        <v>70</v>
      </c>
      <c r="O167" s="66" t="s">
        <v>42</v>
      </c>
      <c r="P167" s="66" t="str">
        <f t="shared" si="136"/>
        <v>0..1</v>
      </c>
      <c r="Q167" s="2" t="s">
        <v>2481</v>
      </c>
      <c r="R167" s="75" t="s">
        <v>2482</v>
      </c>
      <c r="S167" s="66" t="s">
        <v>73</v>
      </c>
      <c r="T167" s="68" t="str">
        <f t="shared" si="137"/>
        <v>E</v>
      </c>
      <c r="U167" s="66" t="s">
        <v>42</v>
      </c>
      <c r="V167" s="66" t="s">
        <v>35</v>
      </c>
      <c r="W167" s="249" t="s">
        <v>35</v>
      </c>
      <c r="X167" s="38"/>
      <c r="Y167" s="636" t="str">
        <f t="shared" si="138"/>
        <v>-</v>
      </c>
      <c r="Z167" s="68" t="str">
        <f t="shared" si="153"/>
        <v>X</v>
      </c>
      <c r="AA167" s="68" t="str">
        <f t="shared" si="153"/>
        <v>X</v>
      </c>
      <c r="AB167" s="68" t="str">
        <f t="shared" si="153"/>
        <v>X</v>
      </c>
      <c r="AC167" s="68" t="str">
        <f t="shared" si="153"/>
        <v>X</v>
      </c>
      <c r="AD167" s="68" t="str">
        <f t="shared" si="153"/>
        <v>X</v>
      </c>
      <c r="AE167" s="637" t="str">
        <f t="shared" si="153"/>
        <v>X</v>
      </c>
      <c r="AF167" s="38"/>
      <c r="AG167" s="68" t="s">
        <v>185</v>
      </c>
      <c r="AH167" s="68" t="s">
        <v>185</v>
      </c>
      <c r="AI167" s="38"/>
      <c r="AJ167" s="13" t="str">
        <f t="shared" si="140"/>
        <v>/rsm:CrossIndustryInvoice/rsm:SupplyChainTradeTransaction/ram:ApplicableHeaderTradeAgreement/ram:SellerTaxRepresentativeTradeParty/ram:PostalTradeAddress</v>
      </c>
      <c r="AK167" s="13" t="str">
        <f t="shared" si="141"/>
        <v>/ram:LineThree</v>
      </c>
      <c r="AL167" s="14">
        <f>COUNTIFS(R$4:R167,AJ167)</f>
        <v>1</v>
      </c>
      <c r="AN167" s="185" t="str">
        <f t="shared" si="142"/>
        <v>SCT_HTA</v>
      </c>
      <c r="AO167" s="186" t="str">
        <f t="shared" si="142"/>
        <v>BT-164</v>
      </c>
      <c r="AP167" s="301" t="str">
        <f t="shared" si="143"/>
        <v>BT-164</v>
      </c>
      <c r="AQ167" s="66">
        <f t="shared" si="144"/>
        <v>5</v>
      </c>
      <c r="AR167" s="66" t="str">
        <f t="shared" si="145"/>
        <v>0..1</v>
      </c>
      <c r="AS167" s="64" t="s">
        <v>2341</v>
      </c>
      <c r="AT167" s="64" t="s">
        <v>1761</v>
      </c>
      <c r="AU167" s="65" t="s">
        <v>35</v>
      </c>
      <c r="AV167" s="65"/>
      <c r="AW167" s="65" t="s">
        <v>35</v>
      </c>
      <c r="AX167" s="64" t="s">
        <v>78</v>
      </c>
      <c r="AY167" s="66" t="str">
        <f t="shared" si="152"/>
        <v>0..1</v>
      </c>
      <c r="AZ167" s="66" t="str">
        <f t="shared" si="152"/>
        <v>0..1</v>
      </c>
      <c r="BA167" s="2" t="str">
        <f t="shared" si="152"/>
        <v>/rsm:CrossIndustryInvoice
/rsm:SupplyChainTradeTransaction
/ram:ApplicableHeaderTradeAgreement
/ram:SellerTaxRepresentativeTradeParty
/ram:PostalTradeAddress
/ram:LineThree</v>
      </c>
      <c r="BB167" s="75" t="str">
        <f t="shared" si="152"/>
        <v>/rsm:CrossIndustryInvoice/rsm:SupplyChainTradeTransaction/ram:ApplicableHeaderTradeAgreement/ram:SellerTaxRepresentativeTradeParty/ram:PostalTradeAddress/ram:LineThree</v>
      </c>
      <c r="BC167" s="66" t="str">
        <f t="shared" si="148"/>
        <v>T</v>
      </c>
      <c r="BD167" s="68" t="str">
        <f t="shared" si="148"/>
        <v>E</v>
      </c>
      <c r="BE167" s="66" t="str">
        <f t="shared" si="148"/>
        <v>0..1</v>
      </c>
      <c r="BF167" s="66" t="str">
        <f t="shared" si="148"/>
        <v/>
      </c>
      <c r="BG167" s="249" t="str">
        <f t="shared" si="148"/>
        <v/>
      </c>
      <c r="BH167" s="7"/>
      <c r="BI167" s="636" t="str">
        <f t="shared" si="149"/>
        <v>-</v>
      </c>
      <c r="BJ167" s="68" t="str">
        <f t="shared" si="149"/>
        <v>X</v>
      </c>
      <c r="BK167" s="68" t="str">
        <f t="shared" si="149"/>
        <v>X</v>
      </c>
      <c r="BL167" s="68" t="str">
        <f t="shared" si="150"/>
        <v>X</v>
      </c>
      <c r="BM167" s="68" t="str">
        <f t="shared" si="150"/>
        <v>X</v>
      </c>
      <c r="BN167" s="68" t="str">
        <f t="shared" si="150"/>
        <v>X</v>
      </c>
      <c r="BO167" s="637" t="str">
        <f t="shared" si="150"/>
        <v>X</v>
      </c>
      <c r="BP167" s="7"/>
      <c r="BQ167" s="68" t="str">
        <f t="shared" si="151"/>
        <v>BASIC WL</v>
      </c>
      <c r="BR167" s="68" t="str">
        <f t="shared" si="151"/>
        <v>BASIC WL</v>
      </c>
      <c r="BS167" s="15"/>
      <c r="BT167" s="57" t="s">
        <v>18642</v>
      </c>
    </row>
    <row r="168" spans="1:72" s="59" customFormat="1" ht="105" x14ac:dyDescent="0.2">
      <c r="A168" s="45" t="str">
        <f t="shared" si="134"/>
        <v>YES</v>
      </c>
      <c r="B168" s="45"/>
      <c r="C168" s="45"/>
      <c r="D168" s="185" t="s">
        <v>1526</v>
      </c>
      <c r="E168" s="186" t="s">
        <v>2483</v>
      </c>
      <c r="F168" s="301" t="s">
        <v>2483</v>
      </c>
      <c r="G168" s="66">
        <f t="shared" si="135"/>
        <v>5</v>
      </c>
      <c r="H168" s="66" t="s">
        <v>42</v>
      </c>
      <c r="I168" s="64" t="s">
        <v>2342</v>
      </c>
      <c r="J168" s="64" t="s">
        <v>2197</v>
      </c>
      <c r="K168" s="65"/>
      <c r="L168" s="65"/>
      <c r="M168" s="65" t="s">
        <v>35</v>
      </c>
      <c r="N168" s="64" t="s">
        <v>70</v>
      </c>
      <c r="O168" s="66" t="s">
        <v>42</v>
      </c>
      <c r="P168" s="66" t="str">
        <f t="shared" si="136"/>
        <v>0..1</v>
      </c>
      <c r="Q168" s="2" t="s">
        <v>2484</v>
      </c>
      <c r="R168" s="75" t="s">
        <v>2485</v>
      </c>
      <c r="S168" s="66" t="s">
        <v>73</v>
      </c>
      <c r="T168" s="68" t="str">
        <f t="shared" si="137"/>
        <v>E</v>
      </c>
      <c r="U168" s="66" t="s">
        <v>42</v>
      </c>
      <c r="V168" s="66" t="s">
        <v>35</v>
      </c>
      <c r="W168" s="249" t="s">
        <v>35</v>
      </c>
      <c r="X168" s="38"/>
      <c r="Y168" s="636" t="str">
        <f t="shared" si="138"/>
        <v>-</v>
      </c>
      <c r="Z168" s="68" t="str">
        <f t="shared" si="153"/>
        <v>X</v>
      </c>
      <c r="AA168" s="68" t="str">
        <f t="shared" si="153"/>
        <v>X</v>
      </c>
      <c r="AB168" s="68" t="str">
        <f t="shared" si="153"/>
        <v>X</v>
      </c>
      <c r="AC168" s="68" t="str">
        <f t="shared" si="153"/>
        <v>X</v>
      </c>
      <c r="AD168" s="68" t="str">
        <f t="shared" si="153"/>
        <v>X</v>
      </c>
      <c r="AE168" s="637" t="str">
        <f t="shared" si="153"/>
        <v>X</v>
      </c>
      <c r="AF168" s="38"/>
      <c r="AG168" s="68" t="s">
        <v>185</v>
      </c>
      <c r="AH168" s="68" t="s">
        <v>185</v>
      </c>
      <c r="AI168" s="38"/>
      <c r="AJ168" s="13" t="str">
        <f t="shared" si="140"/>
        <v>/rsm:CrossIndustryInvoice/rsm:SupplyChainTradeTransaction/ram:ApplicableHeaderTradeAgreement/ram:SellerTaxRepresentativeTradeParty/ram:PostalTradeAddress</v>
      </c>
      <c r="AK168" s="13" t="str">
        <f t="shared" si="141"/>
        <v>/ram:CityName</v>
      </c>
      <c r="AL168" s="14">
        <f>COUNTIFS(R$4:R168,AJ168)</f>
        <v>1</v>
      </c>
      <c r="AN168" s="185" t="str">
        <f t="shared" si="142"/>
        <v>SCT_HTA</v>
      </c>
      <c r="AO168" s="186" t="str">
        <f t="shared" si="142"/>
        <v>BT-66</v>
      </c>
      <c r="AP168" s="301" t="str">
        <f t="shared" si="143"/>
        <v>BT-66</v>
      </c>
      <c r="AQ168" s="66">
        <f t="shared" si="144"/>
        <v>5</v>
      </c>
      <c r="AR168" s="66" t="str">
        <f t="shared" si="145"/>
        <v>0..1</v>
      </c>
      <c r="AS168" s="64" t="s">
        <v>2345</v>
      </c>
      <c r="AT168" s="64" t="s">
        <v>2201</v>
      </c>
      <c r="AU168" s="65"/>
      <c r="AV168" s="65"/>
      <c r="AW168" s="65" t="s">
        <v>35</v>
      </c>
      <c r="AX168" s="64" t="s">
        <v>78</v>
      </c>
      <c r="AY168" s="66" t="str">
        <f t="shared" si="152"/>
        <v>0..1</v>
      </c>
      <c r="AZ168" s="66" t="str">
        <f t="shared" si="152"/>
        <v>0..1</v>
      </c>
      <c r="BA168" s="2" t="str">
        <f t="shared" si="152"/>
        <v>/rsm:CrossIndustryInvoice
/rsm:SupplyChainTradeTransaction
/ram:ApplicableHeaderTradeAgreement
/ram:SellerTaxRepresentativeTradeParty
/ram:PostalTradeAddress
/ram:CityName</v>
      </c>
      <c r="BB168" s="75" t="str">
        <f t="shared" si="152"/>
        <v>/rsm:CrossIndustryInvoice/rsm:SupplyChainTradeTransaction/ram:ApplicableHeaderTradeAgreement/ram:SellerTaxRepresentativeTradeParty/ram:PostalTradeAddress/ram:CityName</v>
      </c>
      <c r="BC168" s="66" t="str">
        <f t="shared" si="148"/>
        <v>T</v>
      </c>
      <c r="BD168" s="68" t="str">
        <f t="shared" si="148"/>
        <v>E</v>
      </c>
      <c r="BE168" s="66" t="str">
        <f t="shared" si="148"/>
        <v>0..1</v>
      </c>
      <c r="BF168" s="66" t="str">
        <f t="shared" si="148"/>
        <v/>
      </c>
      <c r="BG168" s="249" t="str">
        <f t="shared" si="148"/>
        <v/>
      </c>
      <c r="BH168" s="7"/>
      <c r="BI168" s="636" t="str">
        <f t="shared" si="149"/>
        <v>-</v>
      </c>
      <c r="BJ168" s="68" t="str">
        <f t="shared" si="149"/>
        <v>X</v>
      </c>
      <c r="BK168" s="68" t="str">
        <f t="shared" si="149"/>
        <v>X</v>
      </c>
      <c r="BL168" s="68" t="str">
        <f t="shared" si="150"/>
        <v>X</v>
      </c>
      <c r="BM168" s="68" t="str">
        <f t="shared" si="150"/>
        <v>X</v>
      </c>
      <c r="BN168" s="68" t="str">
        <f t="shared" si="150"/>
        <v>X</v>
      </c>
      <c r="BO168" s="637" t="str">
        <f t="shared" si="150"/>
        <v>X</v>
      </c>
      <c r="BP168" s="7"/>
      <c r="BQ168" s="68" t="str">
        <f t="shared" si="151"/>
        <v>BASIC WL</v>
      </c>
      <c r="BR168" s="68" t="str">
        <f t="shared" si="151"/>
        <v>BASIC WL</v>
      </c>
      <c r="BS168" s="15"/>
      <c r="BT168" s="57" t="s">
        <v>18642</v>
      </c>
    </row>
    <row r="169" spans="1:72" s="59" customFormat="1" ht="105" x14ac:dyDescent="0.2">
      <c r="A169" s="45" t="str">
        <f t="shared" si="134"/>
        <v>YES</v>
      </c>
      <c r="B169" s="45"/>
      <c r="C169" s="45"/>
      <c r="D169" s="185" t="s">
        <v>1526</v>
      </c>
      <c r="E169" s="186" t="s">
        <v>2486</v>
      </c>
      <c r="F169" s="301" t="s">
        <v>2486</v>
      </c>
      <c r="G169" s="66">
        <f t="shared" si="135"/>
        <v>5</v>
      </c>
      <c r="H169" s="66" t="s">
        <v>32</v>
      </c>
      <c r="I169" s="64" t="s">
        <v>2346</v>
      </c>
      <c r="J169" s="64" t="s">
        <v>1661</v>
      </c>
      <c r="K169" s="65" t="s">
        <v>17279</v>
      </c>
      <c r="L169" s="65"/>
      <c r="M169" s="65" t="s">
        <v>2347</v>
      </c>
      <c r="N169" s="64" t="s">
        <v>128</v>
      </c>
      <c r="O169" s="66" t="s">
        <v>32</v>
      </c>
      <c r="P169" s="66" t="str">
        <f t="shared" si="136"/>
        <v>1..1</v>
      </c>
      <c r="Q169" s="2" t="s">
        <v>2487</v>
      </c>
      <c r="R169" s="75" t="s">
        <v>2488</v>
      </c>
      <c r="S169" s="66" t="s">
        <v>131</v>
      </c>
      <c r="T169" s="68" t="str">
        <f t="shared" si="137"/>
        <v>E</v>
      </c>
      <c r="U169" s="66" t="s">
        <v>42</v>
      </c>
      <c r="V169" s="66" t="s">
        <v>35</v>
      </c>
      <c r="W169" s="249" t="s">
        <v>35</v>
      </c>
      <c r="X169" s="38"/>
      <c r="Y169" s="636" t="str">
        <f t="shared" si="138"/>
        <v>-</v>
      </c>
      <c r="Z169" s="68" t="str">
        <f t="shared" si="153"/>
        <v>X</v>
      </c>
      <c r="AA169" s="68" t="str">
        <f t="shared" si="153"/>
        <v>X</v>
      </c>
      <c r="AB169" s="68" t="str">
        <f t="shared" si="153"/>
        <v>X</v>
      </c>
      <c r="AC169" s="68" t="str">
        <f t="shared" si="153"/>
        <v>X</v>
      </c>
      <c r="AD169" s="68" t="str">
        <f t="shared" si="153"/>
        <v>X</v>
      </c>
      <c r="AE169" s="637" t="str">
        <f t="shared" si="153"/>
        <v>X</v>
      </c>
      <c r="AF169" s="38"/>
      <c r="AG169" s="68" t="s">
        <v>185</v>
      </c>
      <c r="AH169" s="68" t="s">
        <v>185</v>
      </c>
      <c r="AI169" s="38"/>
      <c r="AJ169" s="13" t="str">
        <f t="shared" si="140"/>
        <v>/rsm:CrossIndustryInvoice/rsm:SupplyChainTradeTransaction/ram:ApplicableHeaderTradeAgreement/ram:SellerTaxRepresentativeTradeParty/ram:PostalTradeAddress</v>
      </c>
      <c r="AK169" s="13" t="str">
        <f t="shared" si="141"/>
        <v>/ram:CountryID</v>
      </c>
      <c r="AL169" s="14">
        <f>COUNTIFS(R$4:R169,AJ169)</f>
        <v>1</v>
      </c>
      <c r="AN169" s="185" t="str">
        <f t="shared" si="142"/>
        <v>SCT_HTA</v>
      </c>
      <c r="AO169" s="186" t="str">
        <f t="shared" si="142"/>
        <v>BT-69</v>
      </c>
      <c r="AP169" s="301" t="str">
        <f t="shared" si="143"/>
        <v>BT-69</v>
      </c>
      <c r="AQ169" s="66">
        <f t="shared" si="144"/>
        <v>5</v>
      </c>
      <c r="AR169" s="66" t="str">
        <f t="shared" si="145"/>
        <v>1..1</v>
      </c>
      <c r="AS169" s="64" t="s">
        <v>2350</v>
      </c>
      <c r="AT169" s="64" t="s">
        <v>1777</v>
      </c>
      <c r="AU169" s="65" t="s">
        <v>485</v>
      </c>
      <c r="AV169" s="65"/>
      <c r="AW169" s="65" t="s">
        <v>2351</v>
      </c>
      <c r="AX169" s="64" t="s">
        <v>128</v>
      </c>
      <c r="AY169" s="66" t="str">
        <f t="shared" si="152"/>
        <v>1..1</v>
      </c>
      <c r="AZ169" s="66" t="str">
        <f t="shared" si="152"/>
        <v>1..1</v>
      </c>
      <c r="BA169" s="2" t="str">
        <f t="shared" si="152"/>
        <v>/rsm:CrossIndustryInvoice
/rsm:SupplyChainTradeTransaction
/ram:ApplicableHeaderTradeAgreement
/ram:SellerTaxRepresentativeTradeParty
/ram:PostalTradeAddress
/ram:CountryID</v>
      </c>
      <c r="BB169" s="75" t="str">
        <f t="shared" si="152"/>
        <v>/rsm:CrossIndustryInvoice/rsm:SupplyChainTradeTransaction/ram:ApplicableHeaderTradeAgreement/ram:SellerTaxRepresentativeTradeParty/ram:PostalTradeAddress/ram:CountryID</v>
      </c>
      <c r="BC169" s="66" t="str">
        <f t="shared" si="148"/>
        <v>C</v>
      </c>
      <c r="BD169" s="68" t="str">
        <f t="shared" si="148"/>
        <v>E</v>
      </c>
      <c r="BE169" s="66" t="str">
        <f t="shared" si="148"/>
        <v>0..1</v>
      </c>
      <c r="BF169" s="66" t="str">
        <f t="shared" si="148"/>
        <v/>
      </c>
      <c r="BG169" s="249" t="str">
        <f t="shared" si="148"/>
        <v/>
      </c>
      <c r="BH169" s="7"/>
      <c r="BI169" s="636" t="str">
        <f t="shared" si="149"/>
        <v>-</v>
      </c>
      <c r="BJ169" s="68" t="str">
        <f t="shared" si="149"/>
        <v>X</v>
      </c>
      <c r="BK169" s="68" t="str">
        <f t="shared" si="149"/>
        <v>X</v>
      </c>
      <c r="BL169" s="68" t="str">
        <f t="shared" si="150"/>
        <v>X</v>
      </c>
      <c r="BM169" s="68" t="str">
        <f t="shared" si="150"/>
        <v>X</v>
      </c>
      <c r="BN169" s="68" t="str">
        <f t="shared" si="150"/>
        <v>X</v>
      </c>
      <c r="BO169" s="637" t="str">
        <f t="shared" si="150"/>
        <v>X</v>
      </c>
      <c r="BP169" s="7"/>
      <c r="BQ169" s="68" t="str">
        <f t="shared" si="151"/>
        <v>BASIC WL</v>
      </c>
      <c r="BR169" s="68" t="str">
        <f t="shared" si="151"/>
        <v>BASIC WL</v>
      </c>
      <c r="BS169" s="15"/>
      <c r="BT169" s="57" t="s">
        <v>18642</v>
      </c>
    </row>
    <row r="170" spans="1:72" s="59" customFormat="1" ht="105" x14ac:dyDescent="0.2">
      <c r="A170" s="45" t="str">
        <f t="shared" si="134"/>
        <v>YES</v>
      </c>
      <c r="B170" s="45"/>
      <c r="C170" s="45"/>
      <c r="D170" s="185" t="s">
        <v>1526</v>
      </c>
      <c r="E170" s="186" t="s">
        <v>2489</v>
      </c>
      <c r="F170" s="301" t="s">
        <v>2489</v>
      </c>
      <c r="G170" s="66">
        <f t="shared" si="135"/>
        <v>5</v>
      </c>
      <c r="H170" s="66" t="s">
        <v>42</v>
      </c>
      <c r="I170" s="64" t="s">
        <v>2352</v>
      </c>
      <c r="J170" s="64" t="s">
        <v>1667</v>
      </c>
      <c r="K170" s="65" t="s">
        <v>1668</v>
      </c>
      <c r="L170" s="65"/>
      <c r="M170" s="65" t="s">
        <v>35</v>
      </c>
      <c r="N170" s="64" t="s">
        <v>70</v>
      </c>
      <c r="O170" s="66" t="s">
        <v>42</v>
      </c>
      <c r="P170" s="66" t="str">
        <f t="shared" si="136"/>
        <v>0..1</v>
      </c>
      <c r="Q170" s="2" t="s">
        <v>2490</v>
      </c>
      <c r="R170" s="75" t="s">
        <v>2491</v>
      </c>
      <c r="S170" s="66" t="s">
        <v>73</v>
      </c>
      <c r="T170" s="68" t="str">
        <f t="shared" si="137"/>
        <v>E</v>
      </c>
      <c r="U170" s="66" t="s">
        <v>62</v>
      </c>
      <c r="V170" s="66" t="s">
        <v>200</v>
      </c>
      <c r="W170" s="249" t="s">
        <v>35</v>
      </c>
      <c r="X170" s="38"/>
      <c r="Y170" s="636" t="str">
        <f t="shared" si="138"/>
        <v>-</v>
      </c>
      <c r="Z170" s="68" t="str">
        <f t="shared" si="153"/>
        <v>X</v>
      </c>
      <c r="AA170" s="68" t="str">
        <f t="shared" si="153"/>
        <v>X</v>
      </c>
      <c r="AB170" s="68" t="str">
        <f t="shared" si="153"/>
        <v>X</v>
      </c>
      <c r="AC170" s="68" t="str">
        <f t="shared" si="153"/>
        <v>X</v>
      </c>
      <c r="AD170" s="68" t="str">
        <f t="shared" si="153"/>
        <v>X</v>
      </c>
      <c r="AE170" s="637" t="str">
        <f t="shared" si="153"/>
        <v>X</v>
      </c>
      <c r="AF170" s="38"/>
      <c r="AG170" s="68" t="s">
        <v>185</v>
      </c>
      <c r="AH170" s="68" t="s">
        <v>185</v>
      </c>
      <c r="AI170" s="38"/>
      <c r="AJ170" s="13" t="str">
        <f t="shared" si="140"/>
        <v>/rsm:CrossIndustryInvoice/rsm:SupplyChainTradeTransaction/ram:ApplicableHeaderTradeAgreement/ram:SellerTaxRepresentativeTradeParty/ram:PostalTradeAddress</v>
      </c>
      <c r="AK170" s="13" t="str">
        <f t="shared" si="141"/>
        <v>/ram:CountrySubDivisionName</v>
      </c>
      <c r="AL170" s="14">
        <f>COUNTIFS(R$4:R170,AJ170)</f>
        <v>1</v>
      </c>
      <c r="AN170" s="185" t="str">
        <f t="shared" si="142"/>
        <v>SCT_HTA</v>
      </c>
      <c r="AO170" s="186" t="str">
        <f t="shared" si="142"/>
        <v>BT-68</v>
      </c>
      <c r="AP170" s="301" t="str">
        <f t="shared" si="143"/>
        <v>BT-68</v>
      </c>
      <c r="AQ170" s="66">
        <f t="shared" si="144"/>
        <v>5</v>
      </c>
      <c r="AR170" s="66" t="str">
        <f t="shared" si="145"/>
        <v>0..1</v>
      </c>
      <c r="AS170" s="64" t="s">
        <v>2355</v>
      </c>
      <c r="AT170" s="64" t="s">
        <v>1671</v>
      </c>
      <c r="AU170" s="65" t="s">
        <v>1672</v>
      </c>
      <c r="AV170" s="65"/>
      <c r="AW170" s="65" t="s">
        <v>35</v>
      </c>
      <c r="AX170" s="64" t="s">
        <v>78</v>
      </c>
      <c r="AY170" s="66" t="str">
        <f t="shared" si="152"/>
        <v>0..1</v>
      </c>
      <c r="AZ170" s="66" t="str">
        <f t="shared" si="152"/>
        <v>0..1</v>
      </c>
      <c r="BA170" s="2" t="str">
        <f t="shared" si="152"/>
        <v>/rsm:CrossIndustryInvoice
/rsm:SupplyChainTradeTransaction
/ram:ApplicableHeaderTradeAgreement
/ram:SellerTaxRepresentativeTradeParty
/ram:PostalTradeAddress
/ram:CountrySubDivisionName</v>
      </c>
      <c r="BB170" s="75" t="str">
        <f t="shared" si="152"/>
        <v>/rsm:CrossIndustryInvoice/rsm:SupplyChainTradeTransaction/ram:ApplicableHeaderTradeAgreement/ram:SellerTaxRepresentativeTradeParty/ram:PostalTradeAddress/ram:CountrySubDivisionName</v>
      </c>
      <c r="BC170" s="66" t="str">
        <f t="shared" si="148"/>
        <v>T</v>
      </c>
      <c r="BD170" s="68" t="str">
        <f t="shared" si="148"/>
        <v>E</v>
      </c>
      <c r="BE170" s="66" t="str">
        <f t="shared" si="148"/>
        <v>0..n</v>
      </c>
      <c r="BF170" s="66" t="str">
        <f t="shared" si="148"/>
        <v>CAR-3</v>
      </c>
      <c r="BG170" s="249" t="str">
        <f t="shared" si="148"/>
        <v/>
      </c>
      <c r="BH170" s="7"/>
      <c r="BI170" s="636" t="str">
        <f t="shared" si="149"/>
        <v>-</v>
      </c>
      <c r="BJ170" s="68" t="str">
        <f t="shared" si="149"/>
        <v>X</v>
      </c>
      <c r="BK170" s="68" t="str">
        <f t="shared" si="149"/>
        <v>X</v>
      </c>
      <c r="BL170" s="68" t="str">
        <f t="shared" si="150"/>
        <v>X</v>
      </c>
      <c r="BM170" s="68" t="str">
        <f t="shared" si="150"/>
        <v>X</v>
      </c>
      <c r="BN170" s="68" t="str">
        <f t="shared" si="150"/>
        <v>X</v>
      </c>
      <c r="BO170" s="637" t="str">
        <f t="shared" si="150"/>
        <v>X</v>
      </c>
      <c r="BP170" s="7"/>
      <c r="BQ170" s="68" t="str">
        <f t="shared" si="151"/>
        <v>BASIC WL</v>
      </c>
      <c r="BR170" s="68" t="str">
        <f t="shared" si="151"/>
        <v>BASIC WL</v>
      </c>
      <c r="BS170" s="15"/>
      <c r="BT170" s="57" t="s">
        <v>18642</v>
      </c>
    </row>
    <row r="171" spans="1:72" s="59" customFormat="1" ht="96" x14ac:dyDescent="0.2">
      <c r="A171" s="45" t="str">
        <f t="shared" ref="A171:A178" si="154">IF(OR(T171="E",T171="A"),"YES","NO")</f>
        <v>NO</v>
      </c>
      <c r="B171" s="45"/>
      <c r="C171" s="45"/>
      <c r="D171" s="185" t="s">
        <v>1526</v>
      </c>
      <c r="E171" s="188" t="s">
        <v>2498</v>
      </c>
      <c r="F171" s="303"/>
      <c r="G171" s="124">
        <f t="shared" si="135"/>
        <v>4</v>
      </c>
      <c r="H171" s="124" t="s">
        <v>32</v>
      </c>
      <c r="I171" s="138" t="s">
        <v>2499</v>
      </c>
      <c r="J171" s="125"/>
      <c r="K171" s="126"/>
      <c r="L171" s="126"/>
      <c r="M171" s="126"/>
      <c r="N171" s="125"/>
      <c r="O171" s="124" t="s">
        <v>32</v>
      </c>
      <c r="P171" s="124" t="str">
        <f t="shared" si="136"/>
        <v>1..1</v>
      </c>
      <c r="Q171" s="127" t="s">
        <v>2500</v>
      </c>
      <c r="R171" s="128" t="s">
        <v>2501</v>
      </c>
      <c r="S171" s="124"/>
      <c r="T171" s="129" t="str">
        <f t="shared" ref="T171:T178" si="155">IF($E171="","",IF(ISERROR(SEARCH("@",$R171)),IF(LEFT($E171,4)="BG-X","EG",IF(LEFT($E171,2)="BG","G",IF(LEFT($E171,4)="BT-X",IF(LEN($E171)-LEN(SUBSTITUTE($E171,"-",))&gt;2,"","E"),IF(LEN($E171)-LEN(SUBSTITUTE($E171,"-",))&gt;1,"","E")))),"A"))</f>
        <v/>
      </c>
      <c r="U171" s="124" t="s">
        <v>62</v>
      </c>
      <c r="V171" s="124"/>
      <c r="W171" s="675"/>
      <c r="X171" s="38"/>
      <c r="Y171" s="646" t="str">
        <f t="shared" ref="Y171:Y177" si="156">IF(AH171=Y$4,"X","-")</f>
        <v>-</v>
      </c>
      <c r="Z171" s="129" t="str">
        <f t="shared" ref="Z171:AE173" si="157">IF(Y171="X","X",IF($AH171=Z$4,"X","-"))</f>
        <v>X</v>
      </c>
      <c r="AA171" s="129" t="str">
        <f t="shared" si="157"/>
        <v>X</v>
      </c>
      <c r="AB171" s="129" t="str">
        <f t="shared" si="157"/>
        <v>X</v>
      </c>
      <c r="AC171" s="129" t="str">
        <f t="shared" si="157"/>
        <v>X</v>
      </c>
      <c r="AD171" s="129" t="str">
        <f t="shared" si="157"/>
        <v>X</v>
      </c>
      <c r="AE171" s="647" t="str">
        <f t="shared" si="157"/>
        <v>X</v>
      </c>
      <c r="AF171" s="38"/>
      <c r="AG171" s="129" t="s">
        <v>185</v>
      </c>
      <c r="AH171" s="129" t="s">
        <v>185</v>
      </c>
      <c r="AI171" s="38"/>
      <c r="AJ171" s="13" t="str">
        <f t="shared" ref="AJ171:AJ177" si="158">IF(ISERROR(FIND("/",R171)),R171,LEFT(R171,FIND(CHAR(1),SUBSTITUTE(R171,"/",CHAR(1),LEN(R171)-LEN(SUBSTITUTE(R171,"/",""))))-1))</f>
        <v>/rsm:CrossIndustryInvoice/rsm:SupplyChainTradeTransaction/ram:ApplicableHeaderTradeAgreement/ram:SellerTaxRepresentativeTradeParty</v>
      </c>
      <c r="AK171" s="13" t="str">
        <f t="shared" ref="AK171:AK177" si="159">IF(ISERROR(FIND("/",R171)),R171,MID(R171, FIND(CHAR(1),SUBSTITUTE(R171,"/",CHAR(1), LEN(R171)-LEN(SUBSTITUTE(R171,"/","")))), LEN(R171)))</f>
        <v>/ram:SpecifiedTaxRegistration</v>
      </c>
      <c r="AL171" s="14">
        <f>COUNTIFS(R$4:R171,AJ171)</f>
        <v>1</v>
      </c>
      <c r="AN171" s="185" t="str">
        <f t="shared" ref="AN171:AO178" si="160">D171</f>
        <v>SCT_HTA</v>
      </c>
      <c r="AO171" s="188" t="str">
        <f t="shared" si="160"/>
        <v>BT-63-00</v>
      </c>
      <c r="AP171" s="303" t="str">
        <f t="shared" ref="AP171:AP178" si="161">IF(F171="","",F171)</f>
        <v/>
      </c>
      <c r="AQ171" s="124">
        <f t="shared" si="144"/>
        <v>4</v>
      </c>
      <c r="AR171" s="124" t="str">
        <f t="shared" ref="AR171:AR177" si="162">H171</f>
        <v>1..1</v>
      </c>
      <c r="AS171" s="138" t="s">
        <v>2502</v>
      </c>
      <c r="AT171" s="125"/>
      <c r="AU171" s="126"/>
      <c r="AV171" s="126"/>
      <c r="AW171" s="126" t="s">
        <v>35</v>
      </c>
      <c r="AX171" s="125"/>
      <c r="AY171" s="124" t="str">
        <f t="shared" ref="AY171:AZ177" si="163">O171</f>
        <v>1..1</v>
      </c>
      <c r="AZ171" s="124" t="s">
        <v>4694</v>
      </c>
      <c r="BA171" s="127" t="str">
        <f t="shared" ref="BA171:BB179" si="164">Q171</f>
        <v>/rsm:CrossIndustryInvoice
/rsm:SupplyChainTradeTransaction
/ram:ApplicableHeaderTradeAgreement
/ram:SellerTaxRepresentativeTradeParty
/ram:SpecifiedTaxRegistration</v>
      </c>
      <c r="BB171" s="128" t="str">
        <f t="shared" si="164"/>
        <v>/rsm:CrossIndustryInvoice/rsm:SupplyChainTradeTransaction/ram:ApplicableHeaderTradeAgreement/ram:SellerTaxRepresentativeTradeParty/ram:SpecifiedTaxRegistration</v>
      </c>
      <c r="BC171" s="124" t="str">
        <f t="shared" ref="BC171:BG174" si="165">IF(S171="","",S171)</f>
        <v/>
      </c>
      <c r="BD171" s="129" t="str">
        <f t="shared" si="165"/>
        <v/>
      </c>
      <c r="BE171" s="124" t="str">
        <f t="shared" si="165"/>
        <v>0..n</v>
      </c>
      <c r="BF171" s="124" t="str">
        <f t="shared" si="165"/>
        <v/>
      </c>
      <c r="BG171" s="675" t="str">
        <f t="shared" si="165"/>
        <v/>
      </c>
      <c r="BH171" s="7"/>
      <c r="BI171" s="646" t="str">
        <f t="shared" si="149"/>
        <v>-</v>
      </c>
      <c r="BJ171" s="129" t="str">
        <f t="shared" si="149"/>
        <v>X</v>
      </c>
      <c r="BK171" s="129" t="str">
        <f t="shared" si="149"/>
        <v>X</v>
      </c>
      <c r="BL171" s="129" t="str">
        <f t="shared" si="150"/>
        <v>X</v>
      </c>
      <c r="BM171" s="129" t="str">
        <f t="shared" si="150"/>
        <v>X</v>
      </c>
      <c r="BN171" s="129" t="str">
        <f t="shared" si="150"/>
        <v>X</v>
      </c>
      <c r="BO171" s="647" t="str">
        <f t="shared" si="150"/>
        <v>X</v>
      </c>
      <c r="BP171" s="7"/>
      <c r="BQ171" s="129" t="str">
        <f t="shared" si="151"/>
        <v>BASIC WL</v>
      </c>
      <c r="BR171" s="129" t="str">
        <f t="shared" si="151"/>
        <v>BASIC WL</v>
      </c>
      <c r="BS171" s="15"/>
      <c r="BT171" s="57" t="s">
        <v>18642</v>
      </c>
    </row>
    <row r="172" spans="1:72" s="59" customFormat="1" ht="120" x14ac:dyDescent="0.2">
      <c r="A172" s="45" t="str">
        <f t="shared" si="154"/>
        <v>YES</v>
      </c>
      <c r="B172" s="45"/>
      <c r="C172" s="45"/>
      <c r="D172" s="185" t="s">
        <v>1526</v>
      </c>
      <c r="E172" s="186" t="s">
        <v>2503</v>
      </c>
      <c r="F172" s="301" t="s">
        <v>2503</v>
      </c>
      <c r="G172" s="66">
        <f t="shared" si="135"/>
        <v>5</v>
      </c>
      <c r="H172" s="66" t="s">
        <v>32</v>
      </c>
      <c r="I172" s="64" t="s">
        <v>2504</v>
      </c>
      <c r="J172" s="64" t="s">
        <v>2505</v>
      </c>
      <c r="K172" s="65" t="s">
        <v>2226</v>
      </c>
      <c r="L172" s="65"/>
      <c r="M172" s="65" t="s">
        <v>2370</v>
      </c>
      <c r="N172" s="64" t="s">
        <v>90</v>
      </c>
      <c r="O172" s="66" t="s">
        <v>32</v>
      </c>
      <c r="P172" s="66" t="str">
        <f t="shared" si="136"/>
        <v>1..1</v>
      </c>
      <c r="Q172" s="2" t="s">
        <v>2506</v>
      </c>
      <c r="R172" s="75" t="s">
        <v>2507</v>
      </c>
      <c r="S172" s="66" t="s">
        <v>55</v>
      </c>
      <c r="T172" s="68" t="str">
        <f t="shared" si="155"/>
        <v>E</v>
      </c>
      <c r="U172" s="66" t="s">
        <v>42</v>
      </c>
      <c r="V172" s="66" t="s">
        <v>200</v>
      </c>
      <c r="W172" s="249" t="s">
        <v>1016</v>
      </c>
      <c r="X172" s="38"/>
      <c r="Y172" s="636" t="str">
        <f t="shared" si="156"/>
        <v>-</v>
      </c>
      <c r="Z172" s="68" t="str">
        <f t="shared" si="157"/>
        <v>X</v>
      </c>
      <c r="AA172" s="68" t="str">
        <f t="shared" si="157"/>
        <v>X</v>
      </c>
      <c r="AB172" s="68" t="str">
        <f t="shared" si="157"/>
        <v>X</v>
      </c>
      <c r="AC172" s="68" t="str">
        <f t="shared" si="157"/>
        <v>X</v>
      </c>
      <c r="AD172" s="68" t="str">
        <f t="shared" si="157"/>
        <v>X</v>
      </c>
      <c r="AE172" s="637" t="str">
        <f t="shared" si="157"/>
        <v>X</v>
      </c>
      <c r="AF172" s="38"/>
      <c r="AG172" s="68" t="s">
        <v>185</v>
      </c>
      <c r="AH172" s="68" t="s">
        <v>185</v>
      </c>
      <c r="AI172" s="38"/>
      <c r="AJ172" s="13" t="str">
        <f t="shared" si="158"/>
        <v>/rsm:CrossIndustryInvoice/rsm:SupplyChainTradeTransaction/ram:ApplicableHeaderTradeAgreement/ram:SellerTaxRepresentativeTradeParty/ram:SpecifiedTaxRegistration</v>
      </c>
      <c r="AK172" s="13" t="str">
        <f t="shared" si="159"/>
        <v>/ram:ID</v>
      </c>
      <c r="AL172" s="14">
        <f>COUNTIFS(R$4:R172,AJ172)</f>
        <v>1</v>
      </c>
      <c r="AN172" s="185" t="str">
        <f t="shared" si="160"/>
        <v>SCT_HTA</v>
      </c>
      <c r="AO172" s="186" t="str">
        <f t="shared" si="160"/>
        <v>BT-63</v>
      </c>
      <c r="AP172" s="301" t="str">
        <f t="shared" si="161"/>
        <v>BT-63</v>
      </c>
      <c r="AQ172" s="66">
        <f t="shared" si="144"/>
        <v>5</v>
      </c>
      <c r="AR172" s="66" t="str">
        <f t="shared" si="162"/>
        <v>1..1</v>
      </c>
      <c r="AS172" s="64" t="s">
        <v>2508</v>
      </c>
      <c r="AT172" s="64" t="s">
        <v>2509</v>
      </c>
      <c r="AU172" s="65" t="s">
        <v>2231</v>
      </c>
      <c r="AV172" s="65"/>
      <c r="AW172" s="65" t="s">
        <v>2374</v>
      </c>
      <c r="AX172" s="64" t="s">
        <v>99</v>
      </c>
      <c r="AY172" s="66" t="str">
        <f t="shared" si="163"/>
        <v>1..1</v>
      </c>
      <c r="AZ172" s="66" t="str">
        <f t="shared" si="163"/>
        <v>1..1</v>
      </c>
      <c r="BA172" s="2" t="str">
        <f t="shared" si="164"/>
        <v>/rsm:CrossIndustryInvoice
/rsm:SupplyChainTradeTransaction
/ram:ApplicableHeaderTradeAgreement
/ram:SellerTaxRepresentativeTradeParty
/ram:SpecifiedTaxRegistration
/ram:ID</v>
      </c>
      <c r="BB172" s="75" t="str">
        <f t="shared" si="164"/>
        <v>/rsm:CrossIndustryInvoice/rsm:SupplyChainTradeTransaction/ram:ApplicableHeaderTradeAgreement/ram:SellerTaxRepresentativeTradeParty/ram:SpecifiedTaxRegistration/ram:ID</v>
      </c>
      <c r="BC172" s="66" t="str">
        <f t="shared" si="165"/>
        <v>I</v>
      </c>
      <c r="BD172" s="68" t="str">
        <f t="shared" si="165"/>
        <v>E</v>
      </c>
      <c r="BE172" s="66" t="str">
        <f t="shared" si="165"/>
        <v>0..1</v>
      </c>
      <c r="BF172" s="66" t="str">
        <f t="shared" si="165"/>
        <v>CAR-3</v>
      </c>
      <c r="BG172" s="249" t="str">
        <f t="shared" si="165"/>
        <v>@schemeID="VA"</v>
      </c>
      <c r="BH172" s="7"/>
      <c r="BI172" s="636" t="str">
        <f t="shared" si="149"/>
        <v>-</v>
      </c>
      <c r="BJ172" s="68" t="str">
        <f t="shared" si="149"/>
        <v>X</v>
      </c>
      <c r="BK172" s="68" t="str">
        <f t="shared" si="149"/>
        <v>X</v>
      </c>
      <c r="BL172" s="68" t="str">
        <f t="shared" si="150"/>
        <v>X</v>
      </c>
      <c r="BM172" s="68" t="str">
        <f t="shared" si="150"/>
        <v>X</v>
      </c>
      <c r="BN172" s="68" t="str">
        <f t="shared" si="150"/>
        <v>X</v>
      </c>
      <c r="BO172" s="637" t="str">
        <f t="shared" si="150"/>
        <v>X</v>
      </c>
      <c r="BP172" s="7"/>
      <c r="BQ172" s="68" t="str">
        <f t="shared" si="151"/>
        <v>BASIC WL</v>
      </c>
      <c r="BR172" s="68" t="str">
        <f t="shared" si="151"/>
        <v>BASIC WL</v>
      </c>
      <c r="BS172" s="15"/>
      <c r="BT172" s="57" t="s">
        <v>18642</v>
      </c>
    </row>
    <row r="173" spans="1:72" s="59" customFormat="1" ht="120" x14ac:dyDescent="0.2">
      <c r="A173" s="45" t="str">
        <f t="shared" si="154"/>
        <v>YES</v>
      </c>
      <c r="B173" s="45"/>
      <c r="C173" s="45"/>
      <c r="D173" s="185" t="s">
        <v>1526</v>
      </c>
      <c r="E173" s="186" t="s">
        <v>2510</v>
      </c>
      <c r="F173" s="301" t="s">
        <v>5081</v>
      </c>
      <c r="G173" s="66">
        <f t="shared" si="135"/>
        <v>6</v>
      </c>
      <c r="H173" s="66" t="s">
        <v>32</v>
      </c>
      <c r="I173" s="97" t="s">
        <v>17157</v>
      </c>
      <c r="J173" s="64" t="s">
        <v>2511</v>
      </c>
      <c r="K173" s="65" t="s">
        <v>1015</v>
      </c>
      <c r="L173" s="65"/>
      <c r="M173" s="65" t="s">
        <v>1016</v>
      </c>
      <c r="N173" s="64" t="s">
        <v>17064</v>
      </c>
      <c r="O173" s="66" t="s">
        <v>32</v>
      </c>
      <c r="P173" s="66" t="str">
        <f t="shared" si="136"/>
        <v>1..1</v>
      </c>
      <c r="Q173" s="2" t="s">
        <v>2512</v>
      </c>
      <c r="R173" s="75" t="s">
        <v>2513</v>
      </c>
      <c r="S173" s="66" t="s">
        <v>329</v>
      </c>
      <c r="T173" s="68" t="str">
        <f t="shared" si="155"/>
        <v>A</v>
      </c>
      <c r="U173" s="66" t="s">
        <v>42</v>
      </c>
      <c r="V173" s="66" t="s">
        <v>35</v>
      </c>
      <c r="W173" s="249" t="s">
        <v>1016</v>
      </c>
      <c r="X173" s="38"/>
      <c r="Y173" s="636" t="str">
        <f t="shared" si="156"/>
        <v>-</v>
      </c>
      <c r="Z173" s="68" t="str">
        <f t="shared" si="157"/>
        <v>X</v>
      </c>
      <c r="AA173" s="68" t="str">
        <f t="shared" si="157"/>
        <v>X</v>
      </c>
      <c r="AB173" s="68" t="str">
        <f t="shared" si="157"/>
        <v>X</v>
      </c>
      <c r="AC173" s="68" t="str">
        <f t="shared" si="157"/>
        <v>X</v>
      </c>
      <c r="AD173" s="68" t="str">
        <f t="shared" si="157"/>
        <v>X</v>
      </c>
      <c r="AE173" s="637" t="str">
        <f t="shared" si="157"/>
        <v>X</v>
      </c>
      <c r="AF173" s="38"/>
      <c r="AG173" s="68" t="s">
        <v>185</v>
      </c>
      <c r="AH173" s="68" t="s">
        <v>185</v>
      </c>
      <c r="AI173" s="38"/>
      <c r="AJ173" s="13" t="str">
        <f t="shared" si="158"/>
        <v>/rsm:CrossIndustryInvoice/rsm:SupplyChainTradeTransaction/ram:ApplicableHeaderTradeAgreement/ram:SellerTaxRepresentativeTradeParty/ram:SpecifiedTaxRegistration/ram:ID</v>
      </c>
      <c r="AK173" s="13" t="str">
        <f t="shared" si="159"/>
        <v>/@schemeID</v>
      </c>
      <c r="AL173" s="14">
        <f>COUNTIFS(R$4:R173,AJ173)</f>
        <v>1</v>
      </c>
      <c r="AN173" s="185" t="str">
        <f t="shared" si="160"/>
        <v>SCT_HTA</v>
      </c>
      <c r="AO173" s="186" t="str">
        <f t="shared" si="160"/>
        <v>BT-63-0</v>
      </c>
      <c r="AP173" s="301" t="str">
        <f t="shared" si="161"/>
        <v>BT-63-1</v>
      </c>
      <c r="AQ173" s="66">
        <f t="shared" si="144"/>
        <v>6</v>
      </c>
      <c r="AR173" s="66" t="str">
        <f t="shared" si="162"/>
        <v>1..1</v>
      </c>
      <c r="AS173" s="97" t="s">
        <v>330</v>
      </c>
      <c r="AT173" s="64" t="s">
        <v>2235</v>
      </c>
      <c r="AU173" s="65" t="s">
        <v>18240</v>
      </c>
      <c r="AV173" s="65"/>
      <c r="AW173" s="65" t="s">
        <v>1828</v>
      </c>
      <c r="AX173" s="64"/>
      <c r="AY173" s="66" t="str">
        <f t="shared" si="163"/>
        <v>1..1</v>
      </c>
      <c r="AZ173" s="66" t="str">
        <f t="shared" si="163"/>
        <v>1..1</v>
      </c>
      <c r="BA173" s="2" t="str">
        <f t="shared" si="164"/>
        <v>/rsm:CrossIndustryInvoice
/rsm:SupplyChainTradeTransaction
/ram:ApplicableHeaderTradeAgreement
/ram:SellerTaxRepresentativeTradeParty
/ram:SpecifiedTaxRegistration
/ram:ID
/@schemeID</v>
      </c>
      <c r="BB173" s="75" t="str">
        <f t="shared" si="164"/>
        <v>/rsm:CrossIndustryInvoice/rsm:SupplyChainTradeTransaction/ram:ApplicableHeaderTradeAgreement/ram:SellerTaxRepresentativeTradeParty/ram:SpecifiedTaxRegistration/ram:ID/@schemeID</v>
      </c>
      <c r="BC173" s="66" t="str">
        <f t="shared" si="165"/>
        <v>S</v>
      </c>
      <c r="BD173" s="68" t="str">
        <f t="shared" si="165"/>
        <v>A</v>
      </c>
      <c r="BE173" s="66" t="str">
        <f t="shared" si="165"/>
        <v>0..1</v>
      </c>
      <c r="BF173" s="66" t="str">
        <f t="shared" si="165"/>
        <v/>
      </c>
      <c r="BG173" s="249" t="str">
        <f t="shared" si="165"/>
        <v>@schemeID="VA"</v>
      </c>
      <c r="BH173" s="7"/>
      <c r="BI173" s="636" t="str">
        <f t="shared" si="149"/>
        <v>-</v>
      </c>
      <c r="BJ173" s="68" t="str">
        <f t="shared" si="149"/>
        <v>X</v>
      </c>
      <c r="BK173" s="68" t="str">
        <f t="shared" si="149"/>
        <v>X</v>
      </c>
      <c r="BL173" s="68" t="str">
        <f t="shared" si="150"/>
        <v>X</v>
      </c>
      <c r="BM173" s="68" t="str">
        <f t="shared" si="150"/>
        <v>X</v>
      </c>
      <c r="BN173" s="68" t="str">
        <f t="shared" si="150"/>
        <v>X</v>
      </c>
      <c r="BO173" s="637" t="str">
        <f t="shared" si="150"/>
        <v>X</v>
      </c>
      <c r="BP173" s="7"/>
      <c r="BQ173" s="68" t="str">
        <f t="shared" si="151"/>
        <v>BASIC WL</v>
      </c>
      <c r="BR173" s="68" t="str">
        <f t="shared" si="151"/>
        <v>BASIC WL</v>
      </c>
      <c r="BS173" s="15"/>
      <c r="BT173" s="57" t="s">
        <v>18642</v>
      </c>
    </row>
    <row r="174" spans="1:72" s="59" customFormat="1" ht="96" x14ac:dyDescent="0.2">
      <c r="A174" s="45" t="str">
        <f t="shared" si="154"/>
        <v>NO</v>
      </c>
      <c r="B174" s="45"/>
      <c r="C174" s="45"/>
      <c r="D174" s="182" t="s">
        <v>1526</v>
      </c>
      <c r="E174" s="187" t="s">
        <v>2641</v>
      </c>
      <c r="F174" s="302"/>
      <c r="G174" s="110">
        <f t="shared" ref="G174:G194" si="166">LEN(R174)-LEN(SUBSTITUTE(R174,"/",""))-1</f>
        <v>3</v>
      </c>
      <c r="H174" s="110" t="s">
        <v>42</v>
      </c>
      <c r="I174" s="111" t="s">
        <v>2642</v>
      </c>
      <c r="J174" s="112"/>
      <c r="K174" s="113"/>
      <c r="L174" s="113"/>
      <c r="M174" s="113"/>
      <c r="N174" s="112"/>
      <c r="O174" s="110" t="s">
        <v>42</v>
      </c>
      <c r="P174" s="110" t="str">
        <f t="shared" si="136"/>
        <v>0..1</v>
      </c>
      <c r="Q174" s="114" t="s">
        <v>2643</v>
      </c>
      <c r="R174" s="115" t="s">
        <v>2644</v>
      </c>
      <c r="S174" s="110"/>
      <c r="T174" s="116" t="str">
        <f t="shared" si="155"/>
        <v/>
      </c>
      <c r="U174" s="110" t="s">
        <v>42</v>
      </c>
      <c r="V174" s="110"/>
      <c r="W174" s="674"/>
      <c r="X174" s="38"/>
      <c r="Y174" s="644" t="str">
        <f t="shared" si="156"/>
        <v>-</v>
      </c>
      <c r="Z174" s="116" t="str">
        <f t="shared" ref="Z174:AE177" si="167">IF(Y174="X","X",IF($AH174=Z$4,"X","-"))</f>
        <v>-</v>
      </c>
      <c r="AA174" s="116" t="str">
        <f t="shared" si="167"/>
        <v>-</v>
      </c>
      <c r="AB174" s="116" t="str">
        <f t="shared" si="167"/>
        <v>X</v>
      </c>
      <c r="AC174" s="116" t="str">
        <f t="shared" si="167"/>
        <v>X</v>
      </c>
      <c r="AD174" s="116" t="str">
        <f t="shared" si="167"/>
        <v>X</v>
      </c>
      <c r="AE174" s="645" t="str">
        <f t="shared" si="167"/>
        <v>X</v>
      </c>
      <c r="AF174" s="38"/>
      <c r="AG174" s="116" t="s">
        <v>282</v>
      </c>
      <c r="AH174" s="116" t="s">
        <v>282</v>
      </c>
      <c r="AI174" s="38"/>
      <c r="AJ174" s="13" t="str">
        <f t="shared" si="158"/>
        <v>/rsm:CrossIndustryInvoice/rsm:SupplyChainTradeTransaction/ram:ApplicableHeaderTradeAgreement</v>
      </c>
      <c r="AK174" s="13" t="str">
        <f t="shared" si="159"/>
        <v>/ram:SellerOrderReferencedDocument</v>
      </c>
      <c r="AL174" s="14">
        <f>COUNTIFS(R$4:R174,AJ174)</f>
        <v>1</v>
      </c>
      <c r="AN174" s="182" t="str">
        <f t="shared" si="160"/>
        <v>SCT_HTA</v>
      </c>
      <c r="AO174" s="187" t="str">
        <f t="shared" si="160"/>
        <v>BT-14-00</v>
      </c>
      <c r="AP174" s="302" t="str">
        <f t="shared" si="161"/>
        <v/>
      </c>
      <c r="AQ174" s="110">
        <f t="shared" ref="AQ174:AQ187" si="168">LEN(BB174)-LEN(SUBSTITUTE(BB174,"/",""))-1</f>
        <v>3</v>
      </c>
      <c r="AR174" s="110" t="str">
        <f t="shared" si="162"/>
        <v>0..1</v>
      </c>
      <c r="AS174" s="111" t="s">
        <v>2645</v>
      </c>
      <c r="AT174" s="112"/>
      <c r="AU174" s="113"/>
      <c r="AV174" s="113"/>
      <c r="AW174" s="113" t="s">
        <v>35</v>
      </c>
      <c r="AX174" s="112"/>
      <c r="AY174" s="110" t="str">
        <f t="shared" si="163"/>
        <v>0..1</v>
      </c>
      <c r="AZ174" s="110" t="str">
        <f t="shared" si="163"/>
        <v>0..1</v>
      </c>
      <c r="BA174" s="114" t="str">
        <f t="shared" si="164"/>
        <v>/rsm:CrossIndustryInvoice
/rsm:SupplyChainTradeTransaction
/ram:ApplicableHeaderTradeAgreement
/ram:SellerOrderReferencedDocument</v>
      </c>
      <c r="BB174" s="115" t="str">
        <f t="shared" si="164"/>
        <v>/rsm:CrossIndustryInvoice/rsm:SupplyChainTradeTransaction/ram:ApplicableHeaderTradeAgreement/ram:SellerOrderReferencedDocument</v>
      </c>
      <c r="BC174" s="110" t="str">
        <f t="shared" si="165"/>
        <v/>
      </c>
      <c r="BD174" s="116" t="str">
        <f t="shared" si="165"/>
        <v/>
      </c>
      <c r="BE174" s="110" t="str">
        <f t="shared" si="165"/>
        <v>0..1</v>
      </c>
      <c r="BF174" s="110" t="str">
        <f t="shared" si="165"/>
        <v/>
      </c>
      <c r="BG174" s="674" t="str">
        <f t="shared" si="165"/>
        <v/>
      </c>
      <c r="BH174" s="7"/>
      <c r="BI174" s="644" t="str">
        <f t="shared" ref="BI174:BN177" si="169">Y174</f>
        <v>-</v>
      </c>
      <c r="BJ174" s="116" t="str">
        <f t="shared" si="169"/>
        <v>-</v>
      </c>
      <c r="BK174" s="116" t="str">
        <f t="shared" si="169"/>
        <v>-</v>
      </c>
      <c r="BL174" s="116" t="str">
        <f t="shared" si="169"/>
        <v>X</v>
      </c>
      <c r="BM174" s="116" t="str">
        <f t="shared" si="169"/>
        <v>X</v>
      </c>
      <c r="BN174" s="116" t="str">
        <f t="shared" si="169"/>
        <v>X</v>
      </c>
      <c r="BO174" s="645" t="str">
        <f t="shared" ref="BO174:BO189" si="170">AE174</f>
        <v>X</v>
      </c>
      <c r="BP174" s="7"/>
      <c r="BQ174" s="116" t="str">
        <f t="shared" ref="BQ174:BR187" si="171">AG174</f>
        <v>EN 16931</v>
      </c>
      <c r="BR174" s="116" t="str">
        <f t="shared" si="171"/>
        <v>EN 16931</v>
      </c>
      <c r="BS174" s="15"/>
      <c r="BT174" s="57" t="s">
        <v>18642</v>
      </c>
    </row>
    <row r="175" spans="1:72" s="59" customFormat="1" ht="96" x14ac:dyDescent="0.2">
      <c r="A175" s="45" t="str">
        <f t="shared" si="154"/>
        <v>YES</v>
      </c>
      <c r="B175" s="45"/>
      <c r="C175" s="45"/>
      <c r="D175" s="185" t="s">
        <v>1526</v>
      </c>
      <c r="E175" s="186" t="s">
        <v>2646</v>
      </c>
      <c r="F175" s="301" t="s">
        <v>2646</v>
      </c>
      <c r="G175" s="66">
        <f t="shared" si="166"/>
        <v>4</v>
      </c>
      <c r="H175" s="66" t="s">
        <v>42</v>
      </c>
      <c r="I175" s="64" t="s">
        <v>2647</v>
      </c>
      <c r="J175" s="64" t="s">
        <v>2648</v>
      </c>
      <c r="K175" s="65"/>
      <c r="L175" s="65"/>
      <c r="M175" s="65" t="s">
        <v>35</v>
      </c>
      <c r="N175" s="150" t="s">
        <v>548</v>
      </c>
      <c r="O175" s="66" t="s">
        <v>32</v>
      </c>
      <c r="P175" s="66" t="str">
        <f t="shared" si="136"/>
        <v>1..1</v>
      </c>
      <c r="Q175" s="2" t="s">
        <v>2649</v>
      </c>
      <c r="R175" s="75" t="s">
        <v>2650</v>
      </c>
      <c r="S175" s="66" t="s">
        <v>17054</v>
      </c>
      <c r="T175" s="68" t="str">
        <f t="shared" si="155"/>
        <v>E</v>
      </c>
      <c r="U175" s="66" t="s">
        <v>42</v>
      </c>
      <c r="V175" s="66" t="s">
        <v>35</v>
      </c>
      <c r="W175" s="249" t="s">
        <v>35</v>
      </c>
      <c r="X175" s="38"/>
      <c r="Y175" s="636" t="str">
        <f t="shared" si="156"/>
        <v>-</v>
      </c>
      <c r="Z175" s="68" t="str">
        <f t="shared" si="167"/>
        <v>-</v>
      </c>
      <c r="AA175" s="68" t="str">
        <f t="shared" si="167"/>
        <v>-</v>
      </c>
      <c r="AB175" s="68" t="str">
        <f t="shared" si="167"/>
        <v>X</v>
      </c>
      <c r="AC175" s="68" t="str">
        <f t="shared" si="167"/>
        <v>X</v>
      </c>
      <c r="AD175" s="68" t="str">
        <f t="shared" si="167"/>
        <v>X</v>
      </c>
      <c r="AE175" s="637" t="str">
        <f t="shared" si="167"/>
        <v>X</v>
      </c>
      <c r="AF175" s="38"/>
      <c r="AG175" s="68" t="s">
        <v>282</v>
      </c>
      <c r="AH175" s="68" t="s">
        <v>282</v>
      </c>
      <c r="AI175" s="38"/>
      <c r="AJ175" s="13" t="str">
        <f t="shared" si="158"/>
        <v>/rsm:CrossIndustryInvoice/rsm:SupplyChainTradeTransaction/ram:ApplicableHeaderTradeAgreement/ram:SellerOrderReferencedDocument</v>
      </c>
      <c r="AK175" s="13" t="str">
        <f t="shared" si="159"/>
        <v>/ram:IssuerAssignedID</v>
      </c>
      <c r="AL175" s="14">
        <f>COUNTIFS(R$4:R175,AJ175)</f>
        <v>1</v>
      </c>
      <c r="AN175" s="185" t="str">
        <f t="shared" si="160"/>
        <v>SCT_HTA</v>
      </c>
      <c r="AO175" s="186" t="str">
        <f t="shared" si="160"/>
        <v>BT-14</v>
      </c>
      <c r="AP175" s="301" t="str">
        <f t="shared" si="161"/>
        <v>BT-14</v>
      </c>
      <c r="AQ175" s="66">
        <f t="shared" si="168"/>
        <v>4</v>
      </c>
      <c r="AR175" s="66" t="str">
        <f t="shared" si="162"/>
        <v>0..1</v>
      </c>
      <c r="AS175" s="64" t="s">
        <v>2651</v>
      </c>
      <c r="AT175" s="64" t="s">
        <v>2652</v>
      </c>
      <c r="AU175" s="65"/>
      <c r="AV175" s="65"/>
      <c r="AW175" s="65" t="s">
        <v>35</v>
      </c>
      <c r="AX175" s="150" t="s">
        <v>555</v>
      </c>
      <c r="AY175" s="66" t="str">
        <f t="shared" si="163"/>
        <v>1..1</v>
      </c>
      <c r="AZ175" s="66" t="str">
        <f t="shared" si="163"/>
        <v>1..1</v>
      </c>
      <c r="BA175" s="2" t="str">
        <f t="shared" si="164"/>
        <v>/rsm:CrossIndustryInvoice
/rsm:SupplyChainTradeTransaction
/ram:ApplicableHeaderTradeAgreement
/ram:SellerOrderReferencedDocument
/ram:IssuerAssignedID</v>
      </c>
      <c r="BB175" s="75" t="str">
        <f t="shared" si="164"/>
        <v>/rsm:CrossIndustryInvoice/rsm:SupplyChainTradeTransaction/ram:ApplicableHeaderTradeAgreement/ram:SellerOrderReferencedDocument/ram:IssuerAssignedID</v>
      </c>
      <c r="BC175" s="66" t="str">
        <f t="shared" ref="BC175:BG194" si="172">IF(S175="","",S175)</f>
        <v>R</v>
      </c>
      <c r="BD175" s="68" t="str">
        <f t="shared" si="172"/>
        <v>E</v>
      </c>
      <c r="BE175" s="66" t="str">
        <f t="shared" si="172"/>
        <v>0..1</v>
      </c>
      <c r="BF175" s="66" t="str">
        <f t="shared" si="172"/>
        <v/>
      </c>
      <c r="BG175" s="249" t="str">
        <f t="shared" si="172"/>
        <v/>
      </c>
      <c r="BH175" s="7"/>
      <c r="BI175" s="636" t="str">
        <f t="shared" si="169"/>
        <v>-</v>
      </c>
      <c r="BJ175" s="68" t="str">
        <f t="shared" si="169"/>
        <v>-</v>
      </c>
      <c r="BK175" s="68" t="str">
        <f t="shared" si="169"/>
        <v>-</v>
      </c>
      <c r="BL175" s="68" t="str">
        <f t="shared" si="169"/>
        <v>X</v>
      </c>
      <c r="BM175" s="68" t="str">
        <f t="shared" si="169"/>
        <v>X</v>
      </c>
      <c r="BN175" s="68" t="str">
        <f t="shared" si="169"/>
        <v>X</v>
      </c>
      <c r="BO175" s="637" t="str">
        <f t="shared" si="170"/>
        <v>X</v>
      </c>
      <c r="BP175" s="7"/>
      <c r="BQ175" s="68" t="str">
        <f t="shared" si="171"/>
        <v>EN 16931</v>
      </c>
      <c r="BR175" s="68" t="str">
        <f t="shared" si="171"/>
        <v>EN 16931</v>
      </c>
      <c r="BS175" s="15"/>
      <c r="BT175" s="57" t="s">
        <v>18642</v>
      </c>
    </row>
    <row r="176" spans="1:72" s="59" customFormat="1" ht="96" x14ac:dyDescent="0.2">
      <c r="A176" s="45" t="str">
        <f t="shared" si="154"/>
        <v>NO</v>
      </c>
      <c r="B176" s="45"/>
      <c r="C176" s="45"/>
      <c r="D176" s="182" t="s">
        <v>1526</v>
      </c>
      <c r="E176" s="187" t="s">
        <v>2660</v>
      </c>
      <c r="F176" s="302"/>
      <c r="G176" s="110">
        <f t="shared" si="166"/>
        <v>3</v>
      </c>
      <c r="H176" s="110" t="s">
        <v>42</v>
      </c>
      <c r="I176" s="111" t="s">
        <v>2661</v>
      </c>
      <c r="J176" s="112"/>
      <c r="K176" s="113"/>
      <c r="L176" s="113"/>
      <c r="M176" s="113"/>
      <c r="N176" s="112"/>
      <c r="O176" s="110" t="s">
        <v>42</v>
      </c>
      <c r="P176" s="110" t="str">
        <f t="shared" si="136"/>
        <v>0..1</v>
      </c>
      <c r="Q176" s="114" t="s">
        <v>2662</v>
      </c>
      <c r="R176" s="115" t="s">
        <v>2663</v>
      </c>
      <c r="S176" s="110"/>
      <c r="T176" s="116" t="str">
        <f t="shared" si="155"/>
        <v/>
      </c>
      <c r="U176" s="110" t="s">
        <v>42</v>
      </c>
      <c r="V176" s="110"/>
      <c r="W176" s="674"/>
      <c r="X176" s="38"/>
      <c r="Y176" s="644" t="str">
        <f t="shared" si="156"/>
        <v>X</v>
      </c>
      <c r="Z176" s="116" t="str">
        <f t="shared" si="167"/>
        <v>X</v>
      </c>
      <c r="AA176" s="116" t="str">
        <f t="shared" si="167"/>
        <v>X</v>
      </c>
      <c r="AB176" s="116" t="str">
        <f t="shared" si="167"/>
        <v>X</v>
      </c>
      <c r="AC176" s="116" t="str">
        <f t="shared" si="167"/>
        <v>X</v>
      </c>
      <c r="AD176" s="116" t="str">
        <f t="shared" si="167"/>
        <v>X</v>
      </c>
      <c r="AE176" s="645" t="str">
        <f t="shared" si="167"/>
        <v>X</v>
      </c>
      <c r="AF176" s="38"/>
      <c r="AG176" s="116" t="s">
        <v>39</v>
      </c>
      <c r="AH176" s="116" t="s">
        <v>39</v>
      </c>
      <c r="AI176" s="38"/>
      <c r="AJ176" s="13" t="str">
        <f t="shared" si="158"/>
        <v>/rsm:CrossIndustryInvoice/rsm:SupplyChainTradeTransaction/ram:ApplicableHeaderTradeAgreement</v>
      </c>
      <c r="AK176" s="13" t="str">
        <f t="shared" si="159"/>
        <v>/ram:BuyerOrderReferencedDocument</v>
      </c>
      <c r="AL176" s="14">
        <f>COUNTIFS(R$4:R176,AJ176)</f>
        <v>1</v>
      </c>
      <c r="AN176" s="182" t="str">
        <f t="shared" si="160"/>
        <v>SCT_HTA</v>
      </c>
      <c r="AO176" s="187" t="str">
        <f t="shared" si="160"/>
        <v>BT-13-00</v>
      </c>
      <c r="AP176" s="302" t="str">
        <f t="shared" si="161"/>
        <v/>
      </c>
      <c r="AQ176" s="110">
        <f t="shared" si="168"/>
        <v>3</v>
      </c>
      <c r="AR176" s="110" t="str">
        <f t="shared" si="162"/>
        <v>0..1</v>
      </c>
      <c r="AS176" s="111" t="s">
        <v>2664</v>
      </c>
      <c r="AT176" s="112"/>
      <c r="AU176" s="113"/>
      <c r="AV176" s="113"/>
      <c r="AW176" s="113" t="s">
        <v>35</v>
      </c>
      <c r="AX176" s="112"/>
      <c r="AY176" s="110" t="str">
        <f t="shared" si="163"/>
        <v>0..1</v>
      </c>
      <c r="AZ176" s="110" t="str">
        <f t="shared" si="163"/>
        <v>0..1</v>
      </c>
      <c r="BA176" s="114" t="str">
        <f t="shared" si="164"/>
        <v>/rsm:CrossIndustryInvoice
/rsm:SupplyChainTradeTransaction
/ram:ApplicableHeaderTradeAgreement
/ram:BuyerOrderReferencedDocument</v>
      </c>
      <c r="BB176" s="115" t="str">
        <f t="shared" si="164"/>
        <v>/rsm:CrossIndustryInvoice/rsm:SupplyChainTradeTransaction/ram:ApplicableHeaderTradeAgreement/ram:BuyerOrderReferencedDocument</v>
      </c>
      <c r="BC176" s="110" t="str">
        <f t="shared" si="172"/>
        <v/>
      </c>
      <c r="BD176" s="116" t="str">
        <f t="shared" si="172"/>
        <v/>
      </c>
      <c r="BE176" s="110" t="str">
        <f t="shared" si="172"/>
        <v>0..1</v>
      </c>
      <c r="BF176" s="110" t="str">
        <f t="shared" si="172"/>
        <v/>
      </c>
      <c r="BG176" s="674" t="str">
        <f t="shared" si="172"/>
        <v/>
      </c>
      <c r="BH176" s="7"/>
      <c r="BI176" s="644" t="str">
        <f t="shared" si="169"/>
        <v>X</v>
      </c>
      <c r="BJ176" s="116" t="str">
        <f t="shared" si="169"/>
        <v>X</v>
      </c>
      <c r="BK176" s="116" t="str">
        <f t="shared" si="169"/>
        <v>X</v>
      </c>
      <c r="BL176" s="116" t="str">
        <f t="shared" si="169"/>
        <v>X</v>
      </c>
      <c r="BM176" s="116" t="str">
        <f t="shared" si="169"/>
        <v>X</v>
      </c>
      <c r="BN176" s="116" t="str">
        <f t="shared" si="169"/>
        <v>X</v>
      </c>
      <c r="BO176" s="645" t="str">
        <f t="shared" si="170"/>
        <v>X</v>
      </c>
      <c r="BP176" s="7"/>
      <c r="BQ176" s="116" t="str">
        <f t="shared" si="171"/>
        <v>MINIMUM</v>
      </c>
      <c r="BR176" s="116" t="str">
        <f t="shared" si="171"/>
        <v>MINIMUM</v>
      </c>
      <c r="BS176" s="15"/>
      <c r="BT176" s="57" t="s">
        <v>18642</v>
      </c>
    </row>
    <row r="177" spans="1:72" s="59" customFormat="1" ht="96" x14ac:dyDescent="0.2">
      <c r="A177" s="45" t="str">
        <f t="shared" si="154"/>
        <v>YES</v>
      </c>
      <c r="B177" s="45"/>
      <c r="C177" s="45"/>
      <c r="D177" s="185" t="s">
        <v>1526</v>
      </c>
      <c r="E177" s="186" t="s">
        <v>2665</v>
      </c>
      <c r="F177" s="301" t="s">
        <v>2665</v>
      </c>
      <c r="G177" s="66">
        <f t="shared" si="166"/>
        <v>4</v>
      </c>
      <c r="H177" s="66" t="s">
        <v>42</v>
      </c>
      <c r="I177" s="64" t="s">
        <v>2666</v>
      </c>
      <c r="J177" s="64" t="s">
        <v>2667</v>
      </c>
      <c r="K177" s="65"/>
      <c r="L177" s="65" t="s">
        <v>2668</v>
      </c>
      <c r="M177" s="65" t="s">
        <v>35</v>
      </c>
      <c r="N177" s="150" t="s">
        <v>548</v>
      </c>
      <c r="O177" s="66" t="s">
        <v>32</v>
      </c>
      <c r="P177" s="66" t="str">
        <f t="shared" si="136"/>
        <v>1..1</v>
      </c>
      <c r="Q177" s="2" t="s">
        <v>2669</v>
      </c>
      <c r="R177" s="75" t="s">
        <v>2670</v>
      </c>
      <c r="S177" s="66" t="s">
        <v>17054</v>
      </c>
      <c r="T177" s="68" t="str">
        <f t="shared" si="155"/>
        <v>E</v>
      </c>
      <c r="U177" s="66" t="s">
        <v>42</v>
      </c>
      <c r="V177" s="66" t="s">
        <v>35</v>
      </c>
      <c r="W177" s="249" t="s">
        <v>35</v>
      </c>
      <c r="X177" s="38"/>
      <c r="Y177" s="636" t="str">
        <f t="shared" si="156"/>
        <v>X</v>
      </c>
      <c r="Z177" s="68" t="str">
        <f t="shared" si="167"/>
        <v>X</v>
      </c>
      <c r="AA177" s="68" t="str">
        <f t="shared" si="167"/>
        <v>X</v>
      </c>
      <c r="AB177" s="68" t="str">
        <f t="shared" si="167"/>
        <v>X</v>
      </c>
      <c r="AC177" s="68" t="str">
        <f t="shared" si="167"/>
        <v>X</v>
      </c>
      <c r="AD177" s="68" t="str">
        <f t="shared" si="167"/>
        <v>X</v>
      </c>
      <c r="AE177" s="637" t="str">
        <f t="shared" si="167"/>
        <v>X</v>
      </c>
      <c r="AF177" s="38"/>
      <c r="AG177" s="68" t="s">
        <v>39</v>
      </c>
      <c r="AH177" s="68" t="s">
        <v>39</v>
      </c>
      <c r="AI177" s="38"/>
      <c r="AJ177" s="13" t="str">
        <f t="shared" si="158"/>
        <v>/rsm:CrossIndustryInvoice/rsm:SupplyChainTradeTransaction/ram:ApplicableHeaderTradeAgreement/ram:BuyerOrderReferencedDocument</v>
      </c>
      <c r="AK177" s="13" t="str">
        <f t="shared" si="159"/>
        <v>/ram:IssuerAssignedID</v>
      </c>
      <c r="AL177" s="14">
        <f>COUNTIFS(R$4:R177,AJ177)</f>
        <v>1</v>
      </c>
      <c r="AN177" s="185" t="str">
        <f t="shared" si="160"/>
        <v>SCT_HTA</v>
      </c>
      <c r="AO177" s="186" t="str">
        <f t="shared" si="160"/>
        <v>BT-13</v>
      </c>
      <c r="AP177" s="301" t="str">
        <f t="shared" si="161"/>
        <v>BT-13</v>
      </c>
      <c r="AQ177" s="66">
        <f t="shared" si="168"/>
        <v>4</v>
      </c>
      <c r="AR177" s="66" t="str">
        <f t="shared" si="162"/>
        <v>0..1</v>
      </c>
      <c r="AS177" s="64" t="s">
        <v>2671</v>
      </c>
      <c r="AT177" s="64" t="s">
        <v>2672</v>
      </c>
      <c r="AU177" s="65"/>
      <c r="AV177" s="65" t="s">
        <v>2673</v>
      </c>
      <c r="AW177" s="65" t="s">
        <v>35</v>
      </c>
      <c r="AX177" s="150" t="s">
        <v>555</v>
      </c>
      <c r="AY177" s="66" t="str">
        <f t="shared" si="163"/>
        <v>1..1</v>
      </c>
      <c r="AZ177" s="66" t="str">
        <f t="shared" si="163"/>
        <v>1..1</v>
      </c>
      <c r="BA177" s="2" t="str">
        <f t="shared" si="164"/>
        <v>/rsm:CrossIndustryInvoice
/rsm:SupplyChainTradeTransaction
/ram:ApplicableHeaderTradeAgreement
/ram:BuyerOrderReferencedDocument
/ram:IssuerAssignedID</v>
      </c>
      <c r="BB177" s="75" t="str">
        <f t="shared" si="164"/>
        <v>/rsm:CrossIndustryInvoice/rsm:SupplyChainTradeTransaction/ram:ApplicableHeaderTradeAgreement/ram:BuyerOrderReferencedDocument/ram:IssuerAssignedID</v>
      </c>
      <c r="BC177" s="66" t="str">
        <f t="shared" si="172"/>
        <v>R</v>
      </c>
      <c r="BD177" s="68" t="str">
        <f t="shared" si="172"/>
        <v>E</v>
      </c>
      <c r="BE177" s="66" t="str">
        <f t="shared" si="172"/>
        <v>0..1</v>
      </c>
      <c r="BF177" s="66" t="str">
        <f t="shared" si="172"/>
        <v/>
      </c>
      <c r="BG177" s="249" t="str">
        <f t="shared" si="172"/>
        <v/>
      </c>
      <c r="BH177" s="7"/>
      <c r="BI177" s="636" t="str">
        <f t="shared" si="169"/>
        <v>X</v>
      </c>
      <c r="BJ177" s="68" t="str">
        <f t="shared" si="169"/>
        <v>X</v>
      </c>
      <c r="BK177" s="68" t="str">
        <f t="shared" si="169"/>
        <v>X</v>
      </c>
      <c r="BL177" s="68" t="str">
        <f t="shared" si="169"/>
        <v>X</v>
      </c>
      <c r="BM177" s="68" t="str">
        <f t="shared" si="169"/>
        <v>X</v>
      </c>
      <c r="BN177" s="68" t="str">
        <f t="shared" si="169"/>
        <v>X</v>
      </c>
      <c r="BO177" s="637" t="str">
        <f t="shared" si="170"/>
        <v>X</v>
      </c>
      <c r="BP177" s="7"/>
      <c r="BQ177" s="68" t="str">
        <f t="shared" si="171"/>
        <v>MINIMUM</v>
      </c>
      <c r="BR177" s="68" t="str">
        <f t="shared" si="171"/>
        <v>MINIMUM</v>
      </c>
      <c r="BS177" s="15"/>
      <c r="BT177" s="57" t="s">
        <v>18642</v>
      </c>
    </row>
    <row r="178" spans="1:72" s="59" customFormat="1" ht="96" x14ac:dyDescent="0.2">
      <c r="A178" s="45" t="str">
        <f t="shared" si="154"/>
        <v>NO</v>
      </c>
      <c r="B178" s="45"/>
      <c r="C178" s="45"/>
      <c r="D178" s="182" t="s">
        <v>1526</v>
      </c>
      <c r="E178" s="187" t="s">
        <v>2697</v>
      </c>
      <c r="F178" s="302"/>
      <c r="G178" s="110">
        <f t="shared" si="166"/>
        <v>3</v>
      </c>
      <c r="H178" s="110" t="s">
        <v>42</v>
      </c>
      <c r="I178" s="111" t="s">
        <v>2698</v>
      </c>
      <c r="J178" s="112"/>
      <c r="K178" s="113"/>
      <c r="L178" s="113"/>
      <c r="M178" s="113"/>
      <c r="N178" s="112"/>
      <c r="O178" s="110" t="s">
        <v>42</v>
      </c>
      <c r="P178" s="110" t="str">
        <f t="shared" si="136"/>
        <v>0..1</v>
      </c>
      <c r="Q178" s="114" t="s">
        <v>2699</v>
      </c>
      <c r="R178" s="115" t="s">
        <v>2700</v>
      </c>
      <c r="S178" s="110"/>
      <c r="T178" s="116" t="str">
        <f t="shared" si="155"/>
        <v/>
      </c>
      <c r="U178" s="110" t="s">
        <v>42</v>
      </c>
      <c r="V178" s="110"/>
      <c r="W178" s="674"/>
      <c r="X178" s="38"/>
      <c r="Y178" s="644" t="str">
        <f t="shared" ref="Y178:Y194" si="173">IF(AH178=Y$4,"X","-")</f>
        <v>-</v>
      </c>
      <c r="Z178" s="116" t="str">
        <f t="shared" ref="Z178:AE187" si="174">IF(Y178="X","X",IF($AH178=Z$4,"X","-"))</f>
        <v>X</v>
      </c>
      <c r="AA178" s="116" t="str">
        <f t="shared" si="174"/>
        <v>X</v>
      </c>
      <c r="AB178" s="116" t="str">
        <f t="shared" si="174"/>
        <v>X</v>
      </c>
      <c r="AC178" s="116" t="str">
        <f t="shared" si="174"/>
        <v>X</v>
      </c>
      <c r="AD178" s="116" t="str">
        <f t="shared" si="174"/>
        <v>X</v>
      </c>
      <c r="AE178" s="645" t="str">
        <f t="shared" si="174"/>
        <v>X</v>
      </c>
      <c r="AF178" s="38"/>
      <c r="AG178" s="116" t="s">
        <v>185</v>
      </c>
      <c r="AH178" s="116" t="s">
        <v>185</v>
      </c>
      <c r="AI178" s="38"/>
      <c r="AJ178" s="13" t="str">
        <f t="shared" ref="AJ178:AJ194" si="175">IF(ISERROR(FIND("/",R178)),R178,LEFT(R178,FIND(CHAR(1),SUBSTITUTE(R178,"/",CHAR(1),LEN(R178)-LEN(SUBSTITUTE(R178,"/",""))))-1))</f>
        <v>/rsm:CrossIndustryInvoice/rsm:SupplyChainTradeTransaction/ram:ApplicableHeaderTradeAgreement</v>
      </c>
      <c r="AK178" s="13" t="str">
        <f t="shared" ref="AK178:AK194" si="176">IF(ISERROR(FIND("/",R178)),R178,MID(R178, FIND(CHAR(1),SUBSTITUTE(R178,"/",CHAR(1), LEN(R178)-LEN(SUBSTITUTE(R178,"/","")))), LEN(R178)))</f>
        <v>/ram:ContractReferencedDocument</v>
      </c>
      <c r="AL178" s="14">
        <f>COUNTIFS(R$4:R178,AJ178)</f>
        <v>1</v>
      </c>
      <c r="AN178" s="182" t="str">
        <f t="shared" si="160"/>
        <v>SCT_HTA</v>
      </c>
      <c r="AO178" s="187" t="str">
        <f t="shared" si="160"/>
        <v>BT-12-00</v>
      </c>
      <c r="AP178" s="302" t="str">
        <f t="shared" si="161"/>
        <v/>
      </c>
      <c r="AQ178" s="110">
        <f t="shared" si="168"/>
        <v>3</v>
      </c>
      <c r="AR178" s="110" t="str">
        <f t="shared" ref="AR178:AR194" si="177">H178</f>
        <v>0..1</v>
      </c>
      <c r="AS178" s="111" t="s">
        <v>2701</v>
      </c>
      <c r="AT178" s="112"/>
      <c r="AU178" s="113"/>
      <c r="AV178" s="113"/>
      <c r="AW178" s="113" t="s">
        <v>35</v>
      </c>
      <c r="AX178" s="112"/>
      <c r="AY178" s="110" t="str">
        <f t="shared" ref="AY178:BB194" si="178">O178</f>
        <v>0..1</v>
      </c>
      <c r="AZ178" s="110" t="str">
        <f t="shared" si="178"/>
        <v>0..1</v>
      </c>
      <c r="BA178" s="114" t="str">
        <f t="shared" si="164"/>
        <v>/rsm:CrossIndustryInvoice
/rsm:SupplyChainTradeTransaction
/ram:ApplicableHeaderTradeAgreement
/ram:ContractReferencedDocument</v>
      </c>
      <c r="BB178" s="115" t="str">
        <f t="shared" si="164"/>
        <v>/rsm:CrossIndustryInvoice/rsm:SupplyChainTradeTransaction/ram:ApplicableHeaderTradeAgreement/ram:ContractReferencedDocument</v>
      </c>
      <c r="BC178" s="110" t="str">
        <f t="shared" si="172"/>
        <v/>
      </c>
      <c r="BD178" s="116" t="str">
        <f t="shared" si="172"/>
        <v/>
      </c>
      <c r="BE178" s="110" t="str">
        <f t="shared" si="172"/>
        <v>0..1</v>
      </c>
      <c r="BF178" s="110" t="str">
        <f t="shared" si="172"/>
        <v/>
      </c>
      <c r="BG178" s="674" t="str">
        <f t="shared" si="172"/>
        <v/>
      </c>
      <c r="BH178" s="7"/>
      <c r="BI178" s="644" t="str">
        <f t="shared" ref="BI178:BK194" si="179">Y178</f>
        <v>-</v>
      </c>
      <c r="BJ178" s="116" t="str">
        <f t="shared" si="179"/>
        <v>X</v>
      </c>
      <c r="BK178" s="116" t="str">
        <f t="shared" si="179"/>
        <v>X</v>
      </c>
      <c r="BL178" s="116" t="str">
        <f t="shared" ref="BL178:BO194" si="180">AB178</f>
        <v>X</v>
      </c>
      <c r="BM178" s="116" t="str">
        <f t="shared" si="180"/>
        <v>X</v>
      </c>
      <c r="BN178" s="116" t="str">
        <f t="shared" si="180"/>
        <v>X</v>
      </c>
      <c r="BO178" s="645" t="str">
        <f t="shared" si="170"/>
        <v>X</v>
      </c>
      <c r="BP178" s="7"/>
      <c r="BQ178" s="116" t="str">
        <f t="shared" si="171"/>
        <v>BASIC WL</v>
      </c>
      <c r="BR178" s="116" t="str">
        <f t="shared" si="171"/>
        <v>BASIC WL</v>
      </c>
      <c r="BS178" s="15"/>
      <c r="BT178" s="57" t="s">
        <v>18642</v>
      </c>
    </row>
    <row r="179" spans="1:72" s="59" customFormat="1" ht="96" x14ac:dyDescent="0.2">
      <c r="A179" s="45" t="str">
        <f t="shared" ref="A179:A194" si="181">IF(OR(T179="E",T179="A"),"YES","NO")</f>
        <v>YES</v>
      </c>
      <c r="B179" s="45"/>
      <c r="C179" s="45"/>
      <c r="D179" s="185" t="s">
        <v>1526</v>
      </c>
      <c r="E179" s="186" t="s">
        <v>2702</v>
      </c>
      <c r="F179" s="301" t="s">
        <v>2702</v>
      </c>
      <c r="G179" s="66">
        <f t="shared" si="166"/>
        <v>4</v>
      </c>
      <c r="H179" s="66" t="s">
        <v>42</v>
      </c>
      <c r="I179" s="64" t="s">
        <v>2703</v>
      </c>
      <c r="J179" s="64" t="s">
        <v>2704</v>
      </c>
      <c r="K179" s="65" t="s">
        <v>2705</v>
      </c>
      <c r="L179" s="65" t="s">
        <v>2706</v>
      </c>
      <c r="M179" s="65" t="s">
        <v>35</v>
      </c>
      <c r="N179" s="150" t="s">
        <v>548</v>
      </c>
      <c r="O179" s="66" t="s">
        <v>32</v>
      </c>
      <c r="P179" s="66" t="str">
        <f t="shared" si="136"/>
        <v>1..1</v>
      </c>
      <c r="Q179" s="2" t="s">
        <v>2707</v>
      </c>
      <c r="R179" s="75" t="s">
        <v>2708</v>
      </c>
      <c r="S179" s="66" t="s">
        <v>17054</v>
      </c>
      <c r="T179" s="68" t="str">
        <f t="shared" ref="T179:T193" si="182">IF($E179="","",IF(ISERROR(SEARCH("@",$R179)),IF(LEFT($E179,4)="BG-X","EG",IF(LEFT($E179,2)="BG","G",IF(LEFT($E179,4)="BT-X",IF(LEN($E179)-LEN(SUBSTITUTE($E179,"-",))&gt;2,"","E"),IF(LEN($E179)-LEN(SUBSTITUTE($E179,"-",))&gt;1,"","E")))),"A"))</f>
        <v>E</v>
      </c>
      <c r="U179" s="66" t="s">
        <v>42</v>
      </c>
      <c r="V179" s="66" t="s">
        <v>35</v>
      </c>
      <c r="W179" s="249" t="s">
        <v>35</v>
      </c>
      <c r="X179" s="38"/>
      <c r="Y179" s="636" t="str">
        <f t="shared" si="173"/>
        <v>-</v>
      </c>
      <c r="Z179" s="68" t="str">
        <f t="shared" si="174"/>
        <v>X</v>
      </c>
      <c r="AA179" s="68" t="str">
        <f t="shared" si="174"/>
        <v>X</v>
      </c>
      <c r="AB179" s="68" t="str">
        <f t="shared" si="174"/>
        <v>X</v>
      </c>
      <c r="AC179" s="68" t="str">
        <f t="shared" si="174"/>
        <v>X</v>
      </c>
      <c r="AD179" s="68" t="str">
        <f t="shared" si="174"/>
        <v>X</v>
      </c>
      <c r="AE179" s="637" t="str">
        <f t="shared" si="174"/>
        <v>X</v>
      </c>
      <c r="AF179" s="38"/>
      <c r="AG179" s="68" t="s">
        <v>185</v>
      </c>
      <c r="AH179" s="68" t="s">
        <v>185</v>
      </c>
      <c r="AI179" s="38"/>
      <c r="AJ179" s="13" t="str">
        <f t="shared" si="175"/>
        <v>/rsm:CrossIndustryInvoice/rsm:SupplyChainTradeTransaction/ram:ApplicableHeaderTradeAgreement/ram:ContractReferencedDocument</v>
      </c>
      <c r="AK179" s="13" t="str">
        <f t="shared" si="176"/>
        <v>/ram:IssuerAssignedID</v>
      </c>
      <c r="AL179" s="14">
        <f>COUNTIFS(R$4:R179,AJ179)</f>
        <v>1</v>
      </c>
      <c r="AN179" s="185" t="str">
        <f t="shared" ref="AN179:AO194" si="183">D179</f>
        <v>SCT_HTA</v>
      </c>
      <c r="AO179" s="186" t="str">
        <f t="shared" si="183"/>
        <v>BT-12</v>
      </c>
      <c r="AP179" s="301" t="str">
        <f t="shared" ref="AP179:AP194" si="184">IF(F179="","",F179)</f>
        <v>BT-12</v>
      </c>
      <c r="AQ179" s="66">
        <f t="shared" si="168"/>
        <v>4</v>
      </c>
      <c r="AR179" s="66" t="str">
        <f t="shared" si="177"/>
        <v>0..1</v>
      </c>
      <c r="AS179" s="64" t="s">
        <v>2709</v>
      </c>
      <c r="AT179" s="64" t="s">
        <v>2710</v>
      </c>
      <c r="AU179" s="65" t="s">
        <v>2711</v>
      </c>
      <c r="AV179" s="65" t="s">
        <v>2712</v>
      </c>
      <c r="AW179" s="65" t="s">
        <v>35</v>
      </c>
      <c r="AX179" s="150" t="s">
        <v>555</v>
      </c>
      <c r="AY179" s="66" t="str">
        <f t="shared" si="178"/>
        <v>1..1</v>
      </c>
      <c r="AZ179" s="66" t="str">
        <f t="shared" si="178"/>
        <v>1..1</v>
      </c>
      <c r="BA179" s="2" t="str">
        <f t="shared" si="164"/>
        <v>/rsm:CrossIndustryInvoice
/rsm:SupplyChainTradeTransaction
/ram:ApplicableHeaderTradeAgreement
/ram:ContractReferencedDocument
/ram:IssuerAssignedID</v>
      </c>
      <c r="BB179" s="75" t="str">
        <f t="shared" si="164"/>
        <v>/rsm:CrossIndustryInvoice/rsm:SupplyChainTradeTransaction/ram:ApplicableHeaderTradeAgreement/ram:ContractReferencedDocument/ram:IssuerAssignedID</v>
      </c>
      <c r="BC179" s="66" t="str">
        <f t="shared" si="172"/>
        <v>R</v>
      </c>
      <c r="BD179" s="68" t="str">
        <f t="shared" si="172"/>
        <v>E</v>
      </c>
      <c r="BE179" s="66" t="str">
        <f t="shared" si="172"/>
        <v>0..1</v>
      </c>
      <c r="BF179" s="66" t="str">
        <f t="shared" si="172"/>
        <v/>
      </c>
      <c r="BG179" s="249" t="str">
        <f t="shared" si="172"/>
        <v/>
      </c>
      <c r="BH179" s="7"/>
      <c r="BI179" s="636" t="str">
        <f t="shared" si="179"/>
        <v>-</v>
      </c>
      <c r="BJ179" s="68" t="str">
        <f t="shared" si="179"/>
        <v>X</v>
      </c>
      <c r="BK179" s="68" t="str">
        <f t="shared" si="179"/>
        <v>X</v>
      </c>
      <c r="BL179" s="68" t="str">
        <f t="shared" si="180"/>
        <v>X</v>
      </c>
      <c r="BM179" s="68" t="str">
        <f t="shared" si="180"/>
        <v>X</v>
      </c>
      <c r="BN179" s="68" t="str">
        <f t="shared" si="180"/>
        <v>X</v>
      </c>
      <c r="BO179" s="637" t="str">
        <f t="shared" si="170"/>
        <v>X</v>
      </c>
      <c r="BP179" s="7"/>
      <c r="BQ179" s="68" t="str">
        <f t="shared" si="171"/>
        <v>BASIC WL</v>
      </c>
      <c r="BR179" s="68" t="str">
        <f t="shared" si="171"/>
        <v>BASIC WL</v>
      </c>
      <c r="BS179" s="15"/>
      <c r="BT179" s="57" t="s">
        <v>18642</v>
      </c>
    </row>
    <row r="180" spans="1:72" s="59" customFormat="1" ht="135" x14ac:dyDescent="0.2">
      <c r="A180" s="45" t="str">
        <f t="shared" si="181"/>
        <v>NO</v>
      </c>
      <c r="B180" s="45"/>
      <c r="C180" s="45"/>
      <c r="D180" s="182" t="s">
        <v>1526</v>
      </c>
      <c r="E180" s="187" t="s">
        <v>2729</v>
      </c>
      <c r="F180" s="302" t="s">
        <v>2729</v>
      </c>
      <c r="G180" s="110">
        <f t="shared" si="166"/>
        <v>3</v>
      </c>
      <c r="H180" s="110" t="s">
        <v>62</v>
      </c>
      <c r="I180" s="111" t="s">
        <v>2730</v>
      </c>
      <c r="J180" s="112" t="s">
        <v>2731</v>
      </c>
      <c r="K180" s="113" t="s">
        <v>2732</v>
      </c>
      <c r="L180" s="113" t="s">
        <v>2733</v>
      </c>
      <c r="M180" s="113" t="s">
        <v>35</v>
      </c>
      <c r="N180" s="112"/>
      <c r="O180" s="110" t="s">
        <v>62</v>
      </c>
      <c r="P180" s="110" t="str">
        <f t="shared" si="136"/>
        <v>0..n</v>
      </c>
      <c r="Q180" s="114" t="s">
        <v>2734</v>
      </c>
      <c r="R180" s="115" t="s">
        <v>2735</v>
      </c>
      <c r="S180" s="110" t="s">
        <v>35</v>
      </c>
      <c r="T180" s="116" t="str">
        <f t="shared" si="182"/>
        <v>G</v>
      </c>
      <c r="U180" s="110" t="s">
        <v>62</v>
      </c>
      <c r="V180" s="110" t="s">
        <v>35</v>
      </c>
      <c r="W180" s="674" t="s">
        <v>35</v>
      </c>
      <c r="X180" s="38"/>
      <c r="Y180" s="644" t="str">
        <f t="shared" si="173"/>
        <v>-</v>
      </c>
      <c r="Z180" s="116" t="str">
        <f t="shared" si="174"/>
        <v>-</v>
      </c>
      <c r="AA180" s="116" t="str">
        <f t="shared" si="174"/>
        <v>-</v>
      </c>
      <c r="AB180" s="116" t="str">
        <f t="shared" si="174"/>
        <v>X</v>
      </c>
      <c r="AC180" s="116" t="str">
        <f t="shared" si="174"/>
        <v>X</v>
      </c>
      <c r="AD180" s="116" t="str">
        <f t="shared" si="174"/>
        <v>X</v>
      </c>
      <c r="AE180" s="645" t="str">
        <f t="shared" si="174"/>
        <v>X</v>
      </c>
      <c r="AF180" s="38"/>
      <c r="AG180" s="116" t="s">
        <v>282</v>
      </c>
      <c r="AH180" s="116" t="s">
        <v>282</v>
      </c>
      <c r="AI180" s="38"/>
      <c r="AJ180" s="13" t="str">
        <f t="shared" si="175"/>
        <v>/rsm:CrossIndustryInvoice/rsm:SupplyChainTradeTransaction/ram:ApplicableHeaderTradeAgreement</v>
      </c>
      <c r="AK180" s="13" t="str">
        <f t="shared" si="176"/>
        <v>/ram:AdditionalReferencedDocument</v>
      </c>
      <c r="AL180" s="14">
        <f>COUNTIFS(R$4:R180,AJ180)</f>
        <v>1</v>
      </c>
      <c r="AN180" s="182" t="str">
        <f t="shared" si="183"/>
        <v>SCT_HTA</v>
      </c>
      <c r="AO180" s="187" t="str">
        <f t="shared" si="183"/>
        <v>BG-24</v>
      </c>
      <c r="AP180" s="302" t="str">
        <f t="shared" si="184"/>
        <v>BG-24</v>
      </c>
      <c r="AQ180" s="110">
        <f t="shared" si="168"/>
        <v>3</v>
      </c>
      <c r="AR180" s="110" t="str">
        <f t="shared" si="177"/>
        <v>0..n</v>
      </c>
      <c r="AS180" s="111" t="s">
        <v>2736</v>
      </c>
      <c r="AT180" s="112" t="s">
        <v>2737</v>
      </c>
      <c r="AU180" s="113" t="s">
        <v>2738</v>
      </c>
      <c r="AV180" s="113" t="s">
        <v>2739</v>
      </c>
      <c r="AW180" s="113" t="s">
        <v>35</v>
      </c>
      <c r="AX180" s="112"/>
      <c r="AY180" s="110" t="str">
        <f t="shared" si="178"/>
        <v>0..n</v>
      </c>
      <c r="AZ180" s="110" t="str">
        <f t="shared" si="178"/>
        <v>0..n</v>
      </c>
      <c r="BA180" s="114" t="str">
        <f t="shared" si="178"/>
        <v>/rsm:CrossIndustryInvoice
/rsm:SupplyChainTradeTransaction
/ram:ApplicableHeaderTradeAgreement
/ram:AdditionalReferencedDocument</v>
      </c>
      <c r="BB180" s="115" t="str">
        <f t="shared" si="178"/>
        <v>/rsm:CrossIndustryInvoice/rsm:SupplyChainTradeTransaction/ram:ApplicableHeaderTradeAgreement/ram:AdditionalReferencedDocument</v>
      </c>
      <c r="BC180" s="110" t="str">
        <f t="shared" si="172"/>
        <v/>
      </c>
      <c r="BD180" s="116" t="str">
        <f t="shared" si="172"/>
        <v>G</v>
      </c>
      <c r="BE180" s="110" t="str">
        <f t="shared" si="172"/>
        <v>0..n</v>
      </c>
      <c r="BF180" s="110" t="str">
        <f t="shared" si="172"/>
        <v/>
      </c>
      <c r="BG180" s="674" t="str">
        <f t="shared" si="172"/>
        <v/>
      </c>
      <c r="BH180" s="7"/>
      <c r="BI180" s="644" t="str">
        <f t="shared" si="179"/>
        <v>-</v>
      </c>
      <c r="BJ180" s="116" t="str">
        <f t="shared" si="179"/>
        <v>-</v>
      </c>
      <c r="BK180" s="116" t="str">
        <f t="shared" si="179"/>
        <v>-</v>
      </c>
      <c r="BL180" s="116" t="str">
        <f t="shared" si="180"/>
        <v>X</v>
      </c>
      <c r="BM180" s="116" t="str">
        <f t="shared" si="180"/>
        <v>X</v>
      </c>
      <c r="BN180" s="116" t="str">
        <f t="shared" si="180"/>
        <v>X</v>
      </c>
      <c r="BO180" s="645" t="str">
        <f t="shared" si="170"/>
        <v>X</v>
      </c>
      <c r="BP180" s="7"/>
      <c r="BQ180" s="116" t="str">
        <f t="shared" si="171"/>
        <v>EN 16931</v>
      </c>
      <c r="BR180" s="116" t="str">
        <f t="shared" si="171"/>
        <v>EN 16931</v>
      </c>
      <c r="BS180" s="15"/>
      <c r="BT180" s="57" t="s">
        <v>18642</v>
      </c>
    </row>
    <row r="181" spans="1:72" s="59" customFormat="1" ht="96" x14ac:dyDescent="0.2">
      <c r="A181" s="45" t="str">
        <f t="shared" si="181"/>
        <v>YES</v>
      </c>
      <c r="B181" s="45"/>
      <c r="C181" s="45"/>
      <c r="D181" s="185" t="s">
        <v>1526</v>
      </c>
      <c r="E181" s="186" t="s">
        <v>2740</v>
      </c>
      <c r="F181" s="301" t="s">
        <v>2740</v>
      </c>
      <c r="G181" s="66">
        <f t="shared" si="166"/>
        <v>4</v>
      </c>
      <c r="H181" s="66" t="s">
        <v>32</v>
      </c>
      <c r="I181" s="64" t="s">
        <v>2741</v>
      </c>
      <c r="J181" s="64" t="s">
        <v>2742</v>
      </c>
      <c r="K181" s="65"/>
      <c r="L181" s="65"/>
      <c r="M181" s="65" t="s">
        <v>2743</v>
      </c>
      <c r="N181" s="150" t="s">
        <v>548</v>
      </c>
      <c r="O181" s="66" t="s">
        <v>32</v>
      </c>
      <c r="P181" s="66" t="str">
        <f t="shared" si="136"/>
        <v>1..1</v>
      </c>
      <c r="Q181" s="2" t="s">
        <v>2744</v>
      </c>
      <c r="R181" s="75" t="s">
        <v>2745</v>
      </c>
      <c r="S181" s="66" t="s">
        <v>17054</v>
      </c>
      <c r="T181" s="68" t="str">
        <f t="shared" si="182"/>
        <v>E</v>
      </c>
      <c r="U181" s="66" t="s">
        <v>42</v>
      </c>
      <c r="V181" s="66" t="s">
        <v>132</v>
      </c>
      <c r="W181" s="249" t="s">
        <v>2746</v>
      </c>
      <c r="X181" s="38"/>
      <c r="Y181" s="636" t="str">
        <f t="shared" si="173"/>
        <v>-</v>
      </c>
      <c r="Z181" s="68" t="str">
        <f t="shared" si="174"/>
        <v>-</v>
      </c>
      <c r="AA181" s="68" t="str">
        <f t="shared" si="174"/>
        <v>-</v>
      </c>
      <c r="AB181" s="68" t="str">
        <f t="shared" si="174"/>
        <v>X</v>
      </c>
      <c r="AC181" s="68" t="str">
        <f t="shared" si="174"/>
        <v>X</v>
      </c>
      <c r="AD181" s="68" t="str">
        <f t="shared" si="174"/>
        <v>X</v>
      </c>
      <c r="AE181" s="637" t="str">
        <f t="shared" si="174"/>
        <v>X</v>
      </c>
      <c r="AF181" s="38"/>
      <c r="AG181" s="68" t="s">
        <v>282</v>
      </c>
      <c r="AH181" s="68" t="s">
        <v>282</v>
      </c>
      <c r="AI181" s="38"/>
      <c r="AJ181" s="13" t="str">
        <f t="shared" si="175"/>
        <v>/rsm:CrossIndustryInvoice/rsm:SupplyChainTradeTransaction/ram:ApplicableHeaderTradeAgreement/ram:AdditionalReferencedDocument</v>
      </c>
      <c r="AK181" s="13" t="str">
        <f t="shared" si="176"/>
        <v>/ram:IssuerAssignedID</v>
      </c>
      <c r="AL181" s="14">
        <f>COUNTIFS(R$4:R181,AJ181)</f>
        <v>1</v>
      </c>
      <c r="AN181" s="185" t="str">
        <f t="shared" si="183"/>
        <v>SCT_HTA</v>
      </c>
      <c r="AO181" s="186" t="str">
        <f t="shared" si="183"/>
        <v>BT-122</v>
      </c>
      <c r="AP181" s="301" t="str">
        <f t="shared" si="184"/>
        <v>BT-122</v>
      </c>
      <c r="AQ181" s="66">
        <f t="shared" si="168"/>
        <v>4</v>
      </c>
      <c r="AR181" s="66" t="str">
        <f t="shared" si="177"/>
        <v>1..1</v>
      </c>
      <c r="AS181" s="64" t="s">
        <v>2747</v>
      </c>
      <c r="AT181" s="64" t="s">
        <v>2748</v>
      </c>
      <c r="AU181" s="65"/>
      <c r="AV181" s="65"/>
      <c r="AW181" s="65" t="s">
        <v>2749</v>
      </c>
      <c r="AX181" s="150" t="s">
        <v>555</v>
      </c>
      <c r="AY181" s="66" t="str">
        <f t="shared" si="178"/>
        <v>1..1</v>
      </c>
      <c r="AZ181" s="66" t="str">
        <f t="shared" si="178"/>
        <v>1..1</v>
      </c>
      <c r="BA181" s="2" t="str">
        <f t="shared" si="178"/>
        <v>/rsm:CrossIndustryInvoice
/rsm:SupplyChainTradeTransaction
/ram:ApplicableHeaderTradeAgreement
/ram:AdditionalReferencedDocument
/ram:IssuerAssignedID</v>
      </c>
      <c r="BB181" s="75" t="str">
        <f t="shared" si="178"/>
        <v>/rsm:CrossIndustryInvoice/rsm:SupplyChainTradeTransaction/ram:ApplicableHeaderTradeAgreement/ram:AdditionalReferencedDocument/ram:IssuerAssignedID</v>
      </c>
      <c r="BC181" s="66" t="str">
        <f t="shared" si="172"/>
        <v>R</v>
      </c>
      <c r="BD181" s="68" t="str">
        <f t="shared" si="172"/>
        <v>E</v>
      </c>
      <c r="BE181" s="66" t="str">
        <f t="shared" si="172"/>
        <v>0..1</v>
      </c>
      <c r="BF181" s="66" t="str">
        <f t="shared" si="172"/>
        <v>CAR-2</v>
      </c>
      <c r="BG181" s="249" t="str">
        <f t="shared" si="172"/>
        <v>Use for "ADDITIONAL SUPPORTING DOCUMENTS" with TypeCode "916"</v>
      </c>
      <c r="BH181" s="7"/>
      <c r="BI181" s="636" t="str">
        <f t="shared" si="179"/>
        <v>-</v>
      </c>
      <c r="BJ181" s="68" t="str">
        <f t="shared" si="179"/>
        <v>-</v>
      </c>
      <c r="BK181" s="68" t="str">
        <f t="shared" si="179"/>
        <v>-</v>
      </c>
      <c r="BL181" s="68" t="str">
        <f t="shared" si="180"/>
        <v>X</v>
      </c>
      <c r="BM181" s="68" t="str">
        <f t="shared" si="180"/>
        <v>X</v>
      </c>
      <c r="BN181" s="68" t="str">
        <f t="shared" si="180"/>
        <v>X</v>
      </c>
      <c r="BO181" s="637" t="str">
        <f t="shared" si="170"/>
        <v>X</v>
      </c>
      <c r="BP181" s="7"/>
      <c r="BQ181" s="68" t="str">
        <f t="shared" si="171"/>
        <v>EN 16931</v>
      </c>
      <c r="BR181" s="68" t="str">
        <f t="shared" si="171"/>
        <v>EN 16931</v>
      </c>
      <c r="BS181" s="15"/>
      <c r="BT181" s="57" t="s">
        <v>18642</v>
      </c>
    </row>
    <row r="182" spans="1:72" s="59" customFormat="1" ht="105" x14ac:dyDescent="0.2">
      <c r="A182" s="45" t="str">
        <f t="shared" si="181"/>
        <v>YES</v>
      </c>
      <c r="B182" s="45"/>
      <c r="C182" s="45"/>
      <c r="D182" s="185" t="s">
        <v>1526</v>
      </c>
      <c r="E182" s="186" t="s">
        <v>2750</v>
      </c>
      <c r="F182" s="301" t="s">
        <v>2750</v>
      </c>
      <c r="G182" s="66">
        <f t="shared" si="166"/>
        <v>4</v>
      </c>
      <c r="H182" s="66" t="s">
        <v>42</v>
      </c>
      <c r="I182" s="64" t="s">
        <v>2751</v>
      </c>
      <c r="J182" s="64" t="s">
        <v>2752</v>
      </c>
      <c r="K182" s="65" t="s">
        <v>17201</v>
      </c>
      <c r="L182" s="65"/>
      <c r="M182" s="65" t="s">
        <v>35</v>
      </c>
      <c r="N182" s="64" t="s">
        <v>70</v>
      </c>
      <c r="O182" s="66" t="s">
        <v>42</v>
      </c>
      <c r="P182" s="66" t="str">
        <f t="shared" si="136"/>
        <v>0..1</v>
      </c>
      <c r="Q182" s="2" t="s">
        <v>2754</v>
      </c>
      <c r="R182" s="75" t="s">
        <v>2755</v>
      </c>
      <c r="S182" s="66" t="s">
        <v>73</v>
      </c>
      <c r="T182" s="68" t="str">
        <f t="shared" si="182"/>
        <v>E</v>
      </c>
      <c r="U182" s="66" t="s">
        <v>42</v>
      </c>
      <c r="V182" s="66" t="s">
        <v>35</v>
      </c>
      <c r="W182" s="249" t="s">
        <v>35</v>
      </c>
      <c r="X182" s="38"/>
      <c r="Y182" s="636" t="str">
        <f t="shared" si="173"/>
        <v>-</v>
      </c>
      <c r="Z182" s="68" t="str">
        <f t="shared" si="174"/>
        <v>-</v>
      </c>
      <c r="AA182" s="68" t="str">
        <f t="shared" si="174"/>
        <v>-</v>
      </c>
      <c r="AB182" s="68" t="str">
        <f t="shared" si="174"/>
        <v>X</v>
      </c>
      <c r="AC182" s="68" t="str">
        <f t="shared" si="174"/>
        <v>X</v>
      </c>
      <c r="AD182" s="68" t="str">
        <f t="shared" si="174"/>
        <v>X</v>
      </c>
      <c r="AE182" s="637" t="str">
        <f t="shared" si="174"/>
        <v>X</v>
      </c>
      <c r="AF182" s="38"/>
      <c r="AG182" s="68" t="s">
        <v>282</v>
      </c>
      <c r="AH182" s="68" t="s">
        <v>282</v>
      </c>
      <c r="AI182" s="38"/>
      <c r="AJ182" s="13" t="str">
        <f t="shared" si="175"/>
        <v>/rsm:CrossIndustryInvoice/rsm:SupplyChainTradeTransaction/ram:ApplicableHeaderTradeAgreement/ram:AdditionalReferencedDocument</v>
      </c>
      <c r="AK182" s="13" t="str">
        <f t="shared" si="176"/>
        <v>/ram:URIID</v>
      </c>
      <c r="AL182" s="14">
        <f>COUNTIFS(R$4:R182,AJ182)</f>
        <v>1</v>
      </c>
      <c r="AN182" s="185" t="str">
        <f t="shared" si="183"/>
        <v>SCT_HTA</v>
      </c>
      <c r="AO182" s="186" t="str">
        <f t="shared" si="183"/>
        <v>BT-124</v>
      </c>
      <c r="AP182" s="301" t="str">
        <f t="shared" si="184"/>
        <v>BT-124</v>
      </c>
      <c r="AQ182" s="66">
        <f t="shared" si="168"/>
        <v>4</v>
      </c>
      <c r="AR182" s="66" t="str">
        <f t="shared" si="177"/>
        <v>0..1</v>
      </c>
      <c r="AS182" s="64" t="s">
        <v>2756</v>
      </c>
      <c r="AT182" s="64" t="s">
        <v>2757</v>
      </c>
      <c r="AU182" s="65" t="s">
        <v>2758</v>
      </c>
      <c r="AV182" s="65"/>
      <c r="AW182" s="65" t="s">
        <v>35</v>
      </c>
      <c r="AX182" s="64" t="s">
        <v>78</v>
      </c>
      <c r="AY182" s="66" t="str">
        <f t="shared" si="178"/>
        <v>0..1</v>
      </c>
      <c r="AZ182" s="66" t="str">
        <f t="shared" si="178"/>
        <v>0..1</v>
      </c>
      <c r="BA182" s="2" t="str">
        <f t="shared" si="178"/>
        <v>/rsm:CrossIndustryInvoice
/rsm:SupplyChainTradeTransaction
/ram:ApplicableHeaderTradeAgreement
/ram:AdditionalReferencedDocument
/ram:URIID</v>
      </c>
      <c r="BB182" s="75" t="str">
        <f t="shared" si="178"/>
        <v>/rsm:CrossIndustryInvoice/rsm:SupplyChainTradeTransaction/ram:ApplicableHeaderTradeAgreement/ram:AdditionalReferencedDocument/ram:URIID</v>
      </c>
      <c r="BC182" s="66" t="str">
        <f t="shared" si="172"/>
        <v>T</v>
      </c>
      <c r="BD182" s="68" t="str">
        <f t="shared" si="172"/>
        <v>E</v>
      </c>
      <c r="BE182" s="66" t="str">
        <f t="shared" si="172"/>
        <v>0..1</v>
      </c>
      <c r="BF182" s="66" t="str">
        <f t="shared" si="172"/>
        <v/>
      </c>
      <c r="BG182" s="249" t="str">
        <f t="shared" si="172"/>
        <v/>
      </c>
      <c r="BH182" s="7"/>
      <c r="BI182" s="636" t="str">
        <f t="shared" si="179"/>
        <v>-</v>
      </c>
      <c r="BJ182" s="68" t="str">
        <f t="shared" si="179"/>
        <v>-</v>
      </c>
      <c r="BK182" s="68" t="str">
        <f t="shared" si="179"/>
        <v>-</v>
      </c>
      <c r="BL182" s="68" t="str">
        <f t="shared" si="180"/>
        <v>X</v>
      </c>
      <c r="BM182" s="68" t="str">
        <f t="shared" si="180"/>
        <v>X</v>
      </c>
      <c r="BN182" s="68" t="str">
        <f t="shared" si="180"/>
        <v>X</v>
      </c>
      <c r="BO182" s="637" t="str">
        <f t="shared" si="170"/>
        <v>X</v>
      </c>
      <c r="BP182" s="7"/>
      <c r="BQ182" s="68" t="str">
        <f t="shared" si="171"/>
        <v>EN 16931</v>
      </c>
      <c r="BR182" s="68" t="str">
        <f t="shared" si="171"/>
        <v>EN 16931</v>
      </c>
      <c r="BS182" s="15"/>
      <c r="BT182" s="57" t="s">
        <v>18642</v>
      </c>
    </row>
    <row r="183" spans="1:72" s="59" customFormat="1" ht="96" x14ac:dyDescent="0.2">
      <c r="A183" s="45" t="str">
        <f t="shared" si="181"/>
        <v>NO</v>
      </c>
      <c r="B183" s="45"/>
      <c r="C183" s="45"/>
      <c r="D183" s="185" t="s">
        <v>1526</v>
      </c>
      <c r="E183" s="186" t="s">
        <v>2759</v>
      </c>
      <c r="F183" s="301"/>
      <c r="G183" s="66">
        <f t="shared" si="166"/>
        <v>4</v>
      </c>
      <c r="H183" s="66" t="s">
        <v>32</v>
      </c>
      <c r="I183" s="97" t="s">
        <v>35</v>
      </c>
      <c r="J183" s="64" t="s">
        <v>35</v>
      </c>
      <c r="K183" s="65" t="s">
        <v>17295</v>
      </c>
      <c r="L183" s="65" t="s">
        <v>2761</v>
      </c>
      <c r="M183" s="65"/>
      <c r="N183" s="64" t="s">
        <v>128</v>
      </c>
      <c r="O183" s="66" t="s">
        <v>32</v>
      </c>
      <c r="P183" s="66" t="str">
        <f t="shared" si="136"/>
        <v>1..1</v>
      </c>
      <c r="Q183" s="2" t="s">
        <v>2762</v>
      </c>
      <c r="R183" s="75" t="s">
        <v>2763</v>
      </c>
      <c r="S183" s="66" t="s">
        <v>131</v>
      </c>
      <c r="T183" s="68" t="str">
        <f t="shared" si="182"/>
        <v/>
      </c>
      <c r="U183" s="66" t="s">
        <v>42</v>
      </c>
      <c r="V183" s="66" t="s">
        <v>132</v>
      </c>
      <c r="W183" s="249" t="s">
        <v>2746</v>
      </c>
      <c r="X183" s="38"/>
      <c r="Y183" s="636" t="str">
        <f t="shared" si="173"/>
        <v>-</v>
      </c>
      <c r="Z183" s="68" t="str">
        <f t="shared" si="174"/>
        <v>-</v>
      </c>
      <c r="AA183" s="68" t="str">
        <f t="shared" si="174"/>
        <v>-</v>
      </c>
      <c r="AB183" s="68" t="str">
        <f t="shared" si="174"/>
        <v>X</v>
      </c>
      <c r="AC183" s="68" t="str">
        <f t="shared" si="174"/>
        <v>X</v>
      </c>
      <c r="AD183" s="68" t="str">
        <f t="shared" si="174"/>
        <v>X</v>
      </c>
      <c r="AE183" s="637" t="str">
        <f t="shared" si="174"/>
        <v>X</v>
      </c>
      <c r="AF183" s="38"/>
      <c r="AG183" s="68" t="s">
        <v>282</v>
      </c>
      <c r="AH183" s="68" t="s">
        <v>282</v>
      </c>
      <c r="AI183" s="38"/>
      <c r="AJ183" s="13" t="str">
        <f t="shared" si="175"/>
        <v>/rsm:CrossIndustryInvoice/rsm:SupplyChainTradeTransaction/ram:ApplicableHeaderTradeAgreement/ram:AdditionalReferencedDocument</v>
      </c>
      <c r="AK183" s="13" t="str">
        <f t="shared" si="176"/>
        <v>/ram:TypeCode</v>
      </c>
      <c r="AL183" s="14">
        <f>COUNTIFS(R$4:R183,AJ183)</f>
        <v>1</v>
      </c>
      <c r="AN183" s="185" t="str">
        <f t="shared" si="183"/>
        <v>SCT_HTA</v>
      </c>
      <c r="AO183" s="186" t="str">
        <f t="shared" si="183"/>
        <v>BT-122-0</v>
      </c>
      <c r="AP183" s="301" t="str">
        <f t="shared" si="184"/>
        <v/>
      </c>
      <c r="AQ183" s="66">
        <f t="shared" si="168"/>
        <v>4</v>
      </c>
      <c r="AR183" s="66" t="str">
        <f t="shared" si="177"/>
        <v>1..1</v>
      </c>
      <c r="AS183" s="97" t="s">
        <v>35</v>
      </c>
      <c r="AT183" s="64" t="s">
        <v>35</v>
      </c>
      <c r="AU183" s="65" t="s">
        <v>18267</v>
      </c>
      <c r="AV183" s="65"/>
      <c r="AW183" s="65" t="s">
        <v>2765</v>
      </c>
      <c r="AX183" s="64" t="s">
        <v>128</v>
      </c>
      <c r="AY183" s="66" t="str">
        <f t="shared" si="178"/>
        <v>1..1</v>
      </c>
      <c r="AZ183" s="66" t="str">
        <f t="shared" si="178"/>
        <v>1..1</v>
      </c>
      <c r="BA183" s="2" t="str">
        <f t="shared" si="178"/>
        <v>/rsm:CrossIndustryInvoice
/rsm:SupplyChainTradeTransaction
/ram:ApplicableHeaderTradeAgreement
/ram:AdditionalReferencedDocument
/ram:TypeCode</v>
      </c>
      <c r="BB183" s="75" t="str">
        <f t="shared" si="178"/>
        <v>/rsm:CrossIndustryInvoice/rsm:SupplyChainTradeTransaction/ram:ApplicableHeaderTradeAgreement/ram:AdditionalReferencedDocument/ram:TypeCode</v>
      </c>
      <c r="BC183" s="66" t="str">
        <f t="shared" si="172"/>
        <v>C</v>
      </c>
      <c r="BD183" s="68" t="str">
        <f t="shared" si="172"/>
        <v/>
      </c>
      <c r="BE183" s="66" t="str">
        <f t="shared" si="172"/>
        <v>0..1</v>
      </c>
      <c r="BF183" s="66" t="str">
        <f t="shared" si="172"/>
        <v>CAR-2</v>
      </c>
      <c r="BG183" s="249" t="str">
        <f t="shared" si="172"/>
        <v>Use for "ADDITIONAL SUPPORTING DOCUMENTS" with TypeCode "916"</v>
      </c>
      <c r="BH183" s="7"/>
      <c r="BI183" s="636" t="str">
        <f t="shared" si="179"/>
        <v>-</v>
      </c>
      <c r="BJ183" s="68" t="str">
        <f t="shared" si="179"/>
        <v>-</v>
      </c>
      <c r="BK183" s="68" t="str">
        <f t="shared" si="179"/>
        <v>-</v>
      </c>
      <c r="BL183" s="68" t="str">
        <f t="shared" si="180"/>
        <v>X</v>
      </c>
      <c r="BM183" s="68" t="str">
        <f t="shared" si="180"/>
        <v>X</v>
      </c>
      <c r="BN183" s="68" t="str">
        <f t="shared" si="180"/>
        <v>X</v>
      </c>
      <c r="BO183" s="637" t="str">
        <f t="shared" si="170"/>
        <v>X</v>
      </c>
      <c r="BP183" s="7"/>
      <c r="BQ183" s="68" t="str">
        <f t="shared" si="171"/>
        <v>EN 16931</v>
      </c>
      <c r="BR183" s="68" t="str">
        <f t="shared" si="171"/>
        <v>EN 16931</v>
      </c>
      <c r="BS183" s="15"/>
      <c r="BT183" s="57" t="s">
        <v>18642</v>
      </c>
    </row>
    <row r="184" spans="1:72" s="59" customFormat="1" ht="96" x14ac:dyDescent="0.2">
      <c r="A184" s="45" t="str">
        <f t="shared" si="181"/>
        <v>YES</v>
      </c>
      <c r="B184" s="45"/>
      <c r="C184" s="45"/>
      <c r="D184" s="185" t="s">
        <v>1526</v>
      </c>
      <c r="E184" s="186" t="s">
        <v>2766</v>
      </c>
      <c r="F184" s="301" t="s">
        <v>2766</v>
      </c>
      <c r="G184" s="66">
        <f t="shared" si="166"/>
        <v>4</v>
      </c>
      <c r="H184" s="66" t="s">
        <v>42</v>
      </c>
      <c r="I184" s="64" t="s">
        <v>2767</v>
      </c>
      <c r="J184" s="64" t="s">
        <v>2768</v>
      </c>
      <c r="K184" s="65" t="s">
        <v>2769</v>
      </c>
      <c r="L184" s="65" t="s">
        <v>2770</v>
      </c>
      <c r="M184" s="65" t="s">
        <v>35</v>
      </c>
      <c r="N184" s="64" t="s">
        <v>70</v>
      </c>
      <c r="O184" s="66" t="s">
        <v>42</v>
      </c>
      <c r="P184" s="66" t="str">
        <f t="shared" si="136"/>
        <v>0..1</v>
      </c>
      <c r="Q184" s="2" t="s">
        <v>2771</v>
      </c>
      <c r="R184" s="75" t="s">
        <v>2772</v>
      </c>
      <c r="S184" s="66" t="s">
        <v>73</v>
      </c>
      <c r="T184" s="68" t="str">
        <f t="shared" si="182"/>
        <v>E</v>
      </c>
      <c r="U184" s="66" t="s">
        <v>62</v>
      </c>
      <c r="V184" s="66" t="s">
        <v>200</v>
      </c>
      <c r="W184" s="249" t="s">
        <v>35</v>
      </c>
      <c r="X184" s="38"/>
      <c r="Y184" s="636" t="str">
        <f t="shared" si="173"/>
        <v>-</v>
      </c>
      <c r="Z184" s="68" t="str">
        <f t="shared" si="174"/>
        <v>-</v>
      </c>
      <c r="AA184" s="68" t="str">
        <f t="shared" si="174"/>
        <v>-</v>
      </c>
      <c r="AB184" s="68" t="str">
        <f t="shared" si="174"/>
        <v>X</v>
      </c>
      <c r="AC184" s="68" t="str">
        <f t="shared" si="174"/>
        <v>X</v>
      </c>
      <c r="AD184" s="68" t="str">
        <f t="shared" si="174"/>
        <v>X</v>
      </c>
      <c r="AE184" s="637" t="str">
        <f t="shared" si="174"/>
        <v>X</v>
      </c>
      <c r="AF184" s="38"/>
      <c r="AG184" s="68" t="s">
        <v>282</v>
      </c>
      <c r="AH184" s="68" t="s">
        <v>282</v>
      </c>
      <c r="AI184" s="38"/>
      <c r="AJ184" s="13" t="str">
        <f t="shared" si="175"/>
        <v>/rsm:CrossIndustryInvoice/rsm:SupplyChainTradeTransaction/ram:ApplicableHeaderTradeAgreement/ram:AdditionalReferencedDocument</v>
      </c>
      <c r="AK184" s="13" t="str">
        <f t="shared" si="176"/>
        <v>/ram:Name</v>
      </c>
      <c r="AL184" s="14">
        <f>COUNTIFS(R$4:R184,AJ184)</f>
        <v>1</v>
      </c>
      <c r="AN184" s="185" t="str">
        <f t="shared" si="183"/>
        <v>SCT_HTA</v>
      </c>
      <c r="AO184" s="186" t="str">
        <f t="shared" si="183"/>
        <v>BT-123</v>
      </c>
      <c r="AP184" s="301" t="str">
        <f t="shared" si="184"/>
        <v>BT-123</v>
      </c>
      <c r="AQ184" s="66">
        <f t="shared" si="168"/>
        <v>4</v>
      </c>
      <c r="AR184" s="66" t="str">
        <f t="shared" si="177"/>
        <v>0..1</v>
      </c>
      <c r="AS184" s="64" t="s">
        <v>2773</v>
      </c>
      <c r="AT184" s="64" t="s">
        <v>2774</v>
      </c>
      <c r="AU184" s="65" t="s">
        <v>2775</v>
      </c>
      <c r="AV184" s="65" t="s">
        <v>18268</v>
      </c>
      <c r="AW184" s="65" t="s">
        <v>35</v>
      </c>
      <c r="AX184" s="64" t="s">
        <v>78</v>
      </c>
      <c r="AY184" s="66" t="str">
        <f t="shared" si="178"/>
        <v>0..1</v>
      </c>
      <c r="AZ184" s="66" t="str">
        <f t="shared" si="178"/>
        <v>0..1</v>
      </c>
      <c r="BA184" s="2" t="str">
        <f t="shared" si="178"/>
        <v>/rsm:CrossIndustryInvoice
/rsm:SupplyChainTradeTransaction
/ram:ApplicableHeaderTradeAgreement
/ram:AdditionalReferencedDocument
/ram:Name</v>
      </c>
      <c r="BB184" s="75" t="str">
        <f t="shared" si="178"/>
        <v>/rsm:CrossIndustryInvoice/rsm:SupplyChainTradeTransaction/ram:ApplicableHeaderTradeAgreement/ram:AdditionalReferencedDocument/ram:Name</v>
      </c>
      <c r="BC184" s="66" t="str">
        <f t="shared" si="172"/>
        <v>T</v>
      </c>
      <c r="BD184" s="68" t="str">
        <f t="shared" si="172"/>
        <v>E</v>
      </c>
      <c r="BE184" s="66" t="str">
        <f t="shared" si="172"/>
        <v>0..n</v>
      </c>
      <c r="BF184" s="66" t="str">
        <f t="shared" si="172"/>
        <v>CAR-3</v>
      </c>
      <c r="BG184" s="249" t="str">
        <f t="shared" si="172"/>
        <v/>
      </c>
      <c r="BH184" s="7"/>
      <c r="BI184" s="636" t="str">
        <f t="shared" si="179"/>
        <v>-</v>
      </c>
      <c r="BJ184" s="68" t="str">
        <f t="shared" si="179"/>
        <v>-</v>
      </c>
      <c r="BK184" s="68" t="str">
        <f t="shared" si="179"/>
        <v>-</v>
      </c>
      <c r="BL184" s="68" t="str">
        <f t="shared" si="180"/>
        <v>X</v>
      </c>
      <c r="BM184" s="68" t="str">
        <f t="shared" si="180"/>
        <v>X</v>
      </c>
      <c r="BN184" s="68" t="str">
        <f t="shared" si="180"/>
        <v>X</v>
      </c>
      <c r="BO184" s="637" t="str">
        <f t="shared" si="170"/>
        <v>X</v>
      </c>
      <c r="BP184" s="7"/>
      <c r="BQ184" s="68" t="str">
        <f t="shared" si="171"/>
        <v>EN 16931</v>
      </c>
      <c r="BR184" s="68" t="str">
        <f t="shared" si="171"/>
        <v>EN 16931</v>
      </c>
      <c r="BS184" s="15"/>
      <c r="BT184" s="57" t="s">
        <v>18642</v>
      </c>
    </row>
    <row r="185" spans="1:72" s="59" customFormat="1" ht="96" x14ac:dyDescent="0.2">
      <c r="A185" s="45" t="str">
        <f t="shared" si="181"/>
        <v>YES</v>
      </c>
      <c r="B185" s="45"/>
      <c r="C185" s="45"/>
      <c r="D185" s="185" t="s">
        <v>1526</v>
      </c>
      <c r="E185" s="188" t="s">
        <v>2777</v>
      </c>
      <c r="F185" s="303" t="s">
        <v>2777</v>
      </c>
      <c r="G185" s="124">
        <f t="shared" si="166"/>
        <v>4</v>
      </c>
      <c r="H185" s="124" t="s">
        <v>42</v>
      </c>
      <c r="I185" s="138" t="s">
        <v>2778</v>
      </c>
      <c r="J185" s="125" t="s">
        <v>2779</v>
      </c>
      <c r="K185" s="126" t="s">
        <v>2780</v>
      </c>
      <c r="L185" s="126" t="s">
        <v>17296</v>
      </c>
      <c r="M185" s="126" t="s">
        <v>35</v>
      </c>
      <c r="N185" s="125" t="s">
        <v>2782</v>
      </c>
      <c r="O185" s="124" t="s">
        <v>42</v>
      </c>
      <c r="P185" s="124" t="str">
        <f t="shared" si="136"/>
        <v>0..1</v>
      </c>
      <c r="Q185" s="127" t="s">
        <v>2783</v>
      </c>
      <c r="R185" s="128" t="s">
        <v>2784</v>
      </c>
      <c r="S185" s="124" t="s">
        <v>636</v>
      </c>
      <c r="T185" s="129" t="str">
        <f t="shared" si="182"/>
        <v>E</v>
      </c>
      <c r="U185" s="124" t="s">
        <v>62</v>
      </c>
      <c r="V185" s="124" t="s">
        <v>200</v>
      </c>
      <c r="W185" s="675" t="s">
        <v>35</v>
      </c>
      <c r="X185" s="38"/>
      <c r="Y185" s="646" t="str">
        <f t="shared" si="173"/>
        <v>-</v>
      </c>
      <c r="Z185" s="129" t="str">
        <f t="shared" si="174"/>
        <v>-</v>
      </c>
      <c r="AA185" s="129" t="str">
        <f t="shared" si="174"/>
        <v>-</v>
      </c>
      <c r="AB185" s="129" t="str">
        <f t="shared" si="174"/>
        <v>X</v>
      </c>
      <c r="AC185" s="129" t="str">
        <f t="shared" si="174"/>
        <v>X</v>
      </c>
      <c r="AD185" s="129" t="str">
        <f t="shared" si="174"/>
        <v>X</v>
      </c>
      <c r="AE185" s="647" t="str">
        <f t="shared" si="174"/>
        <v>X</v>
      </c>
      <c r="AF185" s="38"/>
      <c r="AG185" s="129" t="s">
        <v>282</v>
      </c>
      <c r="AH185" s="129" t="s">
        <v>282</v>
      </c>
      <c r="AI185" s="38"/>
      <c r="AJ185" s="13" t="str">
        <f t="shared" si="175"/>
        <v>/rsm:CrossIndustryInvoice/rsm:SupplyChainTradeTransaction/ram:ApplicableHeaderTradeAgreement/ram:AdditionalReferencedDocument</v>
      </c>
      <c r="AK185" s="13" t="str">
        <f t="shared" si="176"/>
        <v>/ram:AttachmentBinaryObject</v>
      </c>
      <c r="AL185" s="14">
        <f>COUNTIFS(R$4:R185,AJ185)</f>
        <v>1</v>
      </c>
      <c r="AN185" s="185" t="str">
        <f t="shared" si="183"/>
        <v>SCT_HTA</v>
      </c>
      <c r="AO185" s="188" t="str">
        <f t="shared" si="183"/>
        <v>BT-125</v>
      </c>
      <c r="AP185" s="303" t="str">
        <f t="shared" si="184"/>
        <v>BT-125</v>
      </c>
      <c r="AQ185" s="124">
        <f t="shared" si="168"/>
        <v>4</v>
      </c>
      <c r="AR185" s="124" t="str">
        <f t="shared" si="177"/>
        <v>0..1</v>
      </c>
      <c r="AS185" s="138" t="s">
        <v>2785</v>
      </c>
      <c r="AT185" s="125" t="s">
        <v>2786</v>
      </c>
      <c r="AU185" s="126" t="s">
        <v>2787</v>
      </c>
      <c r="AV185" s="126" t="s">
        <v>2788</v>
      </c>
      <c r="AW185" s="126" t="s">
        <v>35</v>
      </c>
      <c r="AX185" s="125" t="s">
        <v>2782</v>
      </c>
      <c r="AY185" s="124" t="str">
        <f t="shared" si="178"/>
        <v>0..1</v>
      </c>
      <c r="AZ185" s="124" t="str">
        <f t="shared" si="178"/>
        <v>0..1</v>
      </c>
      <c r="BA185" s="127" t="str">
        <f t="shared" si="178"/>
        <v>/rsm:CrossIndustryInvoice
/rsm:SupplyChainTradeTransaction
/ram:ApplicableHeaderTradeAgreement
/ram:AdditionalReferencedDocument
/ram:AttachmentBinaryObject</v>
      </c>
      <c r="BB185" s="128" t="str">
        <f t="shared" si="178"/>
        <v>/rsm:CrossIndustryInvoice/rsm:SupplyChainTradeTransaction/ram:ApplicableHeaderTradeAgreement/ram:AdditionalReferencedDocument/ram:AttachmentBinaryObject</v>
      </c>
      <c r="BC185" s="124" t="str">
        <f t="shared" si="172"/>
        <v>B</v>
      </c>
      <c r="BD185" s="129" t="str">
        <f t="shared" si="172"/>
        <v>E</v>
      </c>
      <c r="BE185" s="124" t="str">
        <f t="shared" si="172"/>
        <v>0..n</v>
      </c>
      <c r="BF185" s="124" t="str">
        <f t="shared" si="172"/>
        <v>CAR-3</v>
      </c>
      <c r="BG185" s="675" t="str">
        <f t="shared" si="172"/>
        <v/>
      </c>
      <c r="BH185" s="7"/>
      <c r="BI185" s="646" t="str">
        <f t="shared" si="179"/>
        <v>-</v>
      </c>
      <c r="BJ185" s="129" t="str">
        <f t="shared" si="179"/>
        <v>-</v>
      </c>
      <c r="BK185" s="129" t="str">
        <f t="shared" si="179"/>
        <v>-</v>
      </c>
      <c r="BL185" s="129" t="str">
        <f t="shared" si="180"/>
        <v>X</v>
      </c>
      <c r="BM185" s="129" t="str">
        <f t="shared" si="180"/>
        <v>X</v>
      </c>
      <c r="BN185" s="129" t="str">
        <f t="shared" si="180"/>
        <v>X</v>
      </c>
      <c r="BO185" s="647" t="str">
        <f t="shared" si="170"/>
        <v>X</v>
      </c>
      <c r="BP185" s="7"/>
      <c r="BQ185" s="129" t="str">
        <f t="shared" si="171"/>
        <v>EN 16931</v>
      </c>
      <c r="BR185" s="129" t="str">
        <f t="shared" si="171"/>
        <v>EN 16931</v>
      </c>
      <c r="BS185" s="15"/>
      <c r="BT185" s="57" t="s">
        <v>18642</v>
      </c>
    </row>
    <row r="186" spans="1:72" s="59" customFormat="1" ht="135" x14ac:dyDescent="0.2">
      <c r="A186" s="45" t="str">
        <f t="shared" si="181"/>
        <v>YES</v>
      </c>
      <c r="B186" s="45"/>
      <c r="C186" s="45"/>
      <c r="D186" s="185" t="s">
        <v>1526</v>
      </c>
      <c r="E186" s="186" t="s">
        <v>2789</v>
      </c>
      <c r="F186" s="301" t="s">
        <v>2789</v>
      </c>
      <c r="G186" s="66">
        <f t="shared" si="166"/>
        <v>5</v>
      </c>
      <c r="H186" s="66" t="s">
        <v>32</v>
      </c>
      <c r="I186" s="64" t="s">
        <v>2790</v>
      </c>
      <c r="J186" s="64" t="s">
        <v>2791</v>
      </c>
      <c r="K186" s="65" t="s">
        <v>17297</v>
      </c>
      <c r="L186" s="65"/>
      <c r="M186" s="65" t="s">
        <v>35</v>
      </c>
      <c r="N186" s="64" t="s">
        <v>17064</v>
      </c>
      <c r="O186" s="66" t="s">
        <v>32</v>
      </c>
      <c r="P186" s="66" t="str">
        <f t="shared" si="136"/>
        <v>1..1</v>
      </c>
      <c r="Q186" s="2" t="s">
        <v>2793</v>
      </c>
      <c r="R186" s="75" t="s">
        <v>2794</v>
      </c>
      <c r="S186" s="66" t="s">
        <v>329</v>
      </c>
      <c r="T186" s="68" t="str">
        <f t="shared" si="182"/>
        <v>A</v>
      </c>
      <c r="U186" s="66" t="s">
        <v>42</v>
      </c>
      <c r="V186" s="66" t="s">
        <v>132</v>
      </c>
      <c r="W186" s="249" t="s">
        <v>35</v>
      </c>
      <c r="X186" s="38"/>
      <c r="Y186" s="636" t="str">
        <f t="shared" si="173"/>
        <v>-</v>
      </c>
      <c r="Z186" s="68" t="str">
        <f t="shared" si="174"/>
        <v>-</v>
      </c>
      <c r="AA186" s="68" t="str">
        <f t="shared" si="174"/>
        <v>-</v>
      </c>
      <c r="AB186" s="68" t="str">
        <f t="shared" si="174"/>
        <v>X</v>
      </c>
      <c r="AC186" s="68" t="str">
        <f t="shared" si="174"/>
        <v>X</v>
      </c>
      <c r="AD186" s="68" t="str">
        <f t="shared" si="174"/>
        <v>X</v>
      </c>
      <c r="AE186" s="637" t="str">
        <f t="shared" si="174"/>
        <v>X</v>
      </c>
      <c r="AF186" s="38"/>
      <c r="AG186" s="68" t="s">
        <v>282</v>
      </c>
      <c r="AH186" s="68" t="s">
        <v>282</v>
      </c>
      <c r="AI186" s="38"/>
      <c r="AJ186" s="13" t="str">
        <f t="shared" si="175"/>
        <v>/rsm:CrossIndustryInvoice/rsm:SupplyChainTradeTransaction/ram:ApplicableHeaderTradeAgreement/ram:AdditionalReferencedDocument/ram:AttachmentBinaryObject</v>
      </c>
      <c r="AK186" s="13" t="str">
        <f t="shared" si="176"/>
        <v>/@mimeCode</v>
      </c>
      <c r="AL186" s="14">
        <f>COUNTIFS(R$4:R186,AJ186)</f>
        <v>1</v>
      </c>
      <c r="AN186" s="185" t="str">
        <f t="shared" si="183"/>
        <v>SCT_HTA</v>
      </c>
      <c r="AO186" s="186" t="str">
        <f t="shared" si="183"/>
        <v>BT-125-1</v>
      </c>
      <c r="AP186" s="301" t="str">
        <f t="shared" si="184"/>
        <v>BT-125-1</v>
      </c>
      <c r="AQ186" s="66">
        <f t="shared" si="168"/>
        <v>5</v>
      </c>
      <c r="AR186" s="66" t="str">
        <f t="shared" si="177"/>
        <v>1..1</v>
      </c>
      <c r="AS186" s="64" t="s">
        <v>640</v>
      </c>
      <c r="AT186" s="64" t="s">
        <v>2795</v>
      </c>
      <c r="AU186" s="65" t="s">
        <v>2796</v>
      </c>
      <c r="AV186" s="65"/>
      <c r="AW186" s="65" t="s">
        <v>35</v>
      </c>
      <c r="AX186" s="64"/>
      <c r="AY186" s="66" t="str">
        <f t="shared" si="178"/>
        <v>1..1</v>
      </c>
      <c r="AZ186" s="66" t="str">
        <f t="shared" si="178"/>
        <v>1..1</v>
      </c>
      <c r="BA186" s="2" t="str">
        <f t="shared" si="178"/>
        <v>/rsm:CrossIndustryInvoice
/rsm:SupplyChainTradeTransaction
/ram:ApplicableHeaderTradeAgreement
/ram:AdditionalReferencedDocument
/ram:AttachmentBinaryObject
/@mimeCode</v>
      </c>
      <c r="BB186" s="75" t="str">
        <f t="shared" si="178"/>
        <v>/rsm:CrossIndustryInvoice/rsm:SupplyChainTradeTransaction/ram:ApplicableHeaderTradeAgreement/ram:AdditionalReferencedDocument/ram:AttachmentBinaryObject/@mimeCode</v>
      </c>
      <c r="BC186" s="66" t="str">
        <f t="shared" si="172"/>
        <v>S</v>
      </c>
      <c r="BD186" s="68" t="str">
        <f t="shared" si="172"/>
        <v>A</v>
      </c>
      <c r="BE186" s="66" t="str">
        <f t="shared" si="172"/>
        <v>0..1</v>
      </c>
      <c r="BF186" s="66" t="str">
        <f t="shared" si="172"/>
        <v>CAR-2</v>
      </c>
      <c r="BG186" s="249" t="str">
        <f t="shared" si="172"/>
        <v/>
      </c>
      <c r="BH186" s="7"/>
      <c r="BI186" s="636" t="str">
        <f t="shared" si="179"/>
        <v>-</v>
      </c>
      <c r="BJ186" s="68" t="str">
        <f t="shared" si="179"/>
        <v>-</v>
      </c>
      <c r="BK186" s="68" t="str">
        <f t="shared" si="179"/>
        <v>-</v>
      </c>
      <c r="BL186" s="68" t="str">
        <f t="shared" si="180"/>
        <v>X</v>
      </c>
      <c r="BM186" s="68" t="str">
        <f t="shared" si="180"/>
        <v>X</v>
      </c>
      <c r="BN186" s="68" t="str">
        <f t="shared" si="180"/>
        <v>X</v>
      </c>
      <c r="BO186" s="637" t="str">
        <f t="shared" si="170"/>
        <v>X</v>
      </c>
      <c r="BP186" s="7"/>
      <c r="BQ186" s="68" t="str">
        <f t="shared" si="171"/>
        <v>EN 16931</v>
      </c>
      <c r="BR186" s="68" t="str">
        <f t="shared" si="171"/>
        <v>EN 16931</v>
      </c>
      <c r="BS186" s="15"/>
      <c r="BT186" s="57" t="s">
        <v>18642</v>
      </c>
    </row>
    <row r="187" spans="1:72" s="59" customFormat="1" ht="105" x14ac:dyDescent="0.2">
      <c r="A187" s="45" t="str">
        <f t="shared" si="181"/>
        <v>YES</v>
      </c>
      <c r="B187" s="45"/>
      <c r="C187" s="45"/>
      <c r="D187" s="185" t="s">
        <v>1526</v>
      </c>
      <c r="E187" s="186" t="s">
        <v>2797</v>
      </c>
      <c r="F187" s="301" t="s">
        <v>2797</v>
      </c>
      <c r="G187" s="66">
        <f t="shared" si="166"/>
        <v>5</v>
      </c>
      <c r="H187" s="66" t="s">
        <v>32</v>
      </c>
      <c r="I187" s="64" t="s">
        <v>2798</v>
      </c>
      <c r="J187" s="64" t="s">
        <v>2799</v>
      </c>
      <c r="K187" s="65"/>
      <c r="L187" s="65"/>
      <c r="M187" s="65" t="s">
        <v>35</v>
      </c>
      <c r="N187" s="64" t="s">
        <v>17064</v>
      </c>
      <c r="O187" s="66" t="s">
        <v>32</v>
      </c>
      <c r="P187" s="66" t="str">
        <f t="shared" ref="P187:P211" si="185">O187</f>
        <v>1..1</v>
      </c>
      <c r="Q187" s="2" t="s">
        <v>2800</v>
      </c>
      <c r="R187" s="75" t="s">
        <v>2801</v>
      </c>
      <c r="S187" s="66" t="s">
        <v>329</v>
      </c>
      <c r="T187" s="68" t="str">
        <f t="shared" si="182"/>
        <v>A</v>
      </c>
      <c r="U187" s="66" t="s">
        <v>42</v>
      </c>
      <c r="V187" s="66" t="s">
        <v>132</v>
      </c>
      <c r="W187" s="249" t="s">
        <v>35</v>
      </c>
      <c r="X187" s="38"/>
      <c r="Y187" s="636" t="str">
        <f t="shared" si="173"/>
        <v>-</v>
      </c>
      <c r="Z187" s="68" t="str">
        <f t="shared" si="174"/>
        <v>-</v>
      </c>
      <c r="AA187" s="68" t="str">
        <f t="shared" si="174"/>
        <v>-</v>
      </c>
      <c r="AB187" s="68" t="str">
        <f t="shared" si="174"/>
        <v>X</v>
      </c>
      <c r="AC187" s="68" t="str">
        <f t="shared" si="174"/>
        <v>X</v>
      </c>
      <c r="AD187" s="68" t="str">
        <f t="shared" si="174"/>
        <v>X</v>
      </c>
      <c r="AE187" s="637" t="str">
        <f t="shared" si="174"/>
        <v>X</v>
      </c>
      <c r="AF187" s="38"/>
      <c r="AG187" s="68" t="s">
        <v>282</v>
      </c>
      <c r="AH187" s="68" t="s">
        <v>282</v>
      </c>
      <c r="AI187" s="38"/>
      <c r="AJ187" s="13" t="str">
        <f t="shared" si="175"/>
        <v>/rsm:CrossIndustryInvoice/rsm:SupplyChainTradeTransaction/ram:ApplicableHeaderTradeAgreement/ram:AdditionalReferencedDocument/ram:AttachmentBinaryObject</v>
      </c>
      <c r="AK187" s="13" t="str">
        <f t="shared" si="176"/>
        <v>/@filename</v>
      </c>
      <c r="AL187" s="14">
        <f>COUNTIFS(R$4:R187,AJ187)</f>
        <v>1</v>
      </c>
      <c r="AN187" s="185" t="str">
        <f t="shared" si="183"/>
        <v>SCT_HTA</v>
      </c>
      <c r="AO187" s="186" t="str">
        <f t="shared" si="183"/>
        <v>BT-125-2</v>
      </c>
      <c r="AP187" s="301" t="str">
        <f t="shared" si="184"/>
        <v>BT-125-2</v>
      </c>
      <c r="AQ187" s="66">
        <f t="shared" si="168"/>
        <v>5</v>
      </c>
      <c r="AR187" s="66" t="str">
        <f t="shared" si="177"/>
        <v>1..1</v>
      </c>
      <c r="AS187" s="64" t="s">
        <v>2802</v>
      </c>
      <c r="AT187" s="64" t="s">
        <v>2803</v>
      </c>
      <c r="AU187" s="65" t="s">
        <v>35</v>
      </c>
      <c r="AV187" s="65"/>
      <c r="AW187" s="65" t="s">
        <v>35</v>
      </c>
      <c r="AX187" s="64"/>
      <c r="AY187" s="66" t="str">
        <f t="shared" si="178"/>
        <v>1..1</v>
      </c>
      <c r="AZ187" s="66" t="str">
        <f t="shared" si="178"/>
        <v>1..1</v>
      </c>
      <c r="BA187" s="2" t="str">
        <f t="shared" si="178"/>
        <v>/rsm:CrossIndustryInvoice
/rsm:SupplyChainTradeTransaction
/ram:ApplicableHeaderTradeAgreement
/ram:AdditionalReferencedDocument
/ram:AttachmentBinaryObject
/@filename</v>
      </c>
      <c r="BB187" s="75" t="str">
        <f t="shared" si="178"/>
        <v>/rsm:CrossIndustryInvoice/rsm:SupplyChainTradeTransaction/ram:ApplicableHeaderTradeAgreement/ram:AdditionalReferencedDocument/ram:AttachmentBinaryObject/@filename</v>
      </c>
      <c r="BC187" s="66" t="str">
        <f t="shared" si="172"/>
        <v>S</v>
      </c>
      <c r="BD187" s="68" t="str">
        <f t="shared" si="172"/>
        <v>A</v>
      </c>
      <c r="BE187" s="66" t="str">
        <f t="shared" si="172"/>
        <v>0..1</v>
      </c>
      <c r="BF187" s="66" t="str">
        <f t="shared" si="172"/>
        <v>CAR-2</v>
      </c>
      <c r="BG187" s="249" t="str">
        <f t="shared" si="172"/>
        <v/>
      </c>
      <c r="BH187" s="7"/>
      <c r="BI187" s="636" t="str">
        <f t="shared" si="179"/>
        <v>-</v>
      </c>
      <c r="BJ187" s="68" t="str">
        <f t="shared" si="179"/>
        <v>-</v>
      </c>
      <c r="BK187" s="68" t="str">
        <f t="shared" si="179"/>
        <v>-</v>
      </c>
      <c r="BL187" s="68" t="str">
        <f t="shared" si="180"/>
        <v>X</v>
      </c>
      <c r="BM187" s="68" t="str">
        <f t="shared" si="180"/>
        <v>X</v>
      </c>
      <c r="BN187" s="68" t="str">
        <f t="shared" si="180"/>
        <v>X</v>
      </c>
      <c r="BO187" s="637" t="str">
        <f t="shared" si="170"/>
        <v>X</v>
      </c>
      <c r="BP187" s="7"/>
      <c r="BQ187" s="68" t="str">
        <f t="shared" si="171"/>
        <v>EN 16931</v>
      </c>
      <c r="BR187" s="68" t="str">
        <f t="shared" si="171"/>
        <v>EN 16931</v>
      </c>
      <c r="BS187" s="15"/>
      <c r="BT187" s="57" t="s">
        <v>18642</v>
      </c>
    </row>
    <row r="188" spans="1:72" s="59" customFormat="1" ht="96" x14ac:dyDescent="0.2">
      <c r="A188" s="45" t="str">
        <f t="shared" si="181"/>
        <v>NO</v>
      </c>
      <c r="B188" s="45"/>
      <c r="C188" s="45"/>
      <c r="D188" s="182" t="s">
        <v>1526</v>
      </c>
      <c r="E188" s="321" t="s">
        <v>2810</v>
      </c>
      <c r="F188" s="322"/>
      <c r="G188" s="110">
        <f t="shared" si="166"/>
        <v>3</v>
      </c>
      <c r="H188" s="110" t="s">
        <v>42</v>
      </c>
      <c r="I188" s="111" t="s">
        <v>2811</v>
      </c>
      <c r="J188" s="112"/>
      <c r="K188" s="113"/>
      <c r="L188" s="113"/>
      <c r="M188" s="113" t="s">
        <v>2812</v>
      </c>
      <c r="N188" s="112"/>
      <c r="O188" s="110" t="s">
        <v>62</v>
      </c>
      <c r="P188" s="110" t="str">
        <f t="shared" si="185"/>
        <v>0..n</v>
      </c>
      <c r="Q188" s="114" t="s">
        <v>2734</v>
      </c>
      <c r="R188" s="115" t="s">
        <v>2735</v>
      </c>
      <c r="S188" s="110"/>
      <c r="T188" s="116" t="str">
        <f t="shared" si="182"/>
        <v/>
      </c>
      <c r="U188" s="110" t="s">
        <v>62</v>
      </c>
      <c r="V188" s="110"/>
      <c r="W188" s="674"/>
      <c r="X188" s="38"/>
      <c r="Y188" s="644" t="str">
        <f t="shared" si="173"/>
        <v>-</v>
      </c>
      <c r="Z188" s="116" t="str">
        <f t="shared" ref="Z188:AE194" si="186">IF(Y188="X","X",IF($AH188=Z$4,"X","-"))</f>
        <v>-</v>
      </c>
      <c r="AA188" s="116" t="str">
        <f t="shared" si="186"/>
        <v>-</v>
      </c>
      <c r="AB188" s="116" t="str">
        <f t="shared" si="186"/>
        <v>X</v>
      </c>
      <c r="AC188" s="116" t="str">
        <f t="shared" si="186"/>
        <v>X</v>
      </c>
      <c r="AD188" s="116" t="str">
        <f t="shared" si="186"/>
        <v>X</v>
      </c>
      <c r="AE188" s="645" t="str">
        <f t="shared" si="186"/>
        <v>X</v>
      </c>
      <c r="AF188" s="38"/>
      <c r="AG188" s="116" t="s">
        <v>282</v>
      </c>
      <c r="AH188" s="116" t="s">
        <v>282</v>
      </c>
      <c r="AI188" s="38"/>
      <c r="AJ188" s="13" t="str">
        <f t="shared" si="175"/>
        <v>/rsm:CrossIndustryInvoice/rsm:SupplyChainTradeTransaction/ram:ApplicableHeaderTradeAgreement</v>
      </c>
      <c r="AK188" s="13" t="str">
        <f t="shared" si="176"/>
        <v>/ram:AdditionalReferencedDocument</v>
      </c>
      <c r="AL188" s="14">
        <f>COUNTIFS(R$4:R188,AJ188)</f>
        <v>1</v>
      </c>
      <c r="AN188" s="182" t="str">
        <f t="shared" si="183"/>
        <v>SCT_HTA</v>
      </c>
      <c r="AO188" s="187" t="str">
        <f t="shared" si="183"/>
        <v>BT-17-00</v>
      </c>
      <c r="AP188" s="302" t="str">
        <f t="shared" si="184"/>
        <v/>
      </c>
      <c r="AQ188" s="110">
        <f t="shared" ref="AQ188:AQ197" si="187">LEN(BB188)-LEN(SUBSTITUTE(BB188,"/",""))-1</f>
        <v>3</v>
      </c>
      <c r="AR188" s="110" t="str">
        <f t="shared" si="177"/>
        <v>0..1</v>
      </c>
      <c r="AS188" s="111" t="s">
        <v>2813</v>
      </c>
      <c r="AT188" s="112"/>
      <c r="AU188" s="113"/>
      <c r="AV188" s="113"/>
      <c r="AW188" s="113" t="s">
        <v>2814</v>
      </c>
      <c r="AX188" s="112"/>
      <c r="AY188" s="110" t="str">
        <f t="shared" si="178"/>
        <v>0..n</v>
      </c>
      <c r="AZ188" s="110" t="str">
        <f t="shared" si="178"/>
        <v>0..n</v>
      </c>
      <c r="BA188" s="114" t="str">
        <f t="shared" si="178"/>
        <v>/rsm:CrossIndustryInvoice
/rsm:SupplyChainTradeTransaction
/ram:ApplicableHeaderTradeAgreement
/ram:AdditionalReferencedDocument</v>
      </c>
      <c r="BB188" s="115" t="str">
        <f t="shared" si="178"/>
        <v>/rsm:CrossIndustryInvoice/rsm:SupplyChainTradeTransaction/ram:ApplicableHeaderTradeAgreement/ram:AdditionalReferencedDocument</v>
      </c>
      <c r="BC188" s="110" t="str">
        <f t="shared" si="172"/>
        <v/>
      </c>
      <c r="BD188" s="116" t="str">
        <f t="shared" si="172"/>
        <v/>
      </c>
      <c r="BE188" s="110" t="str">
        <f t="shared" si="172"/>
        <v>0..n</v>
      </c>
      <c r="BF188" s="110" t="str">
        <f t="shared" si="172"/>
        <v/>
      </c>
      <c r="BG188" s="674" t="str">
        <f t="shared" si="172"/>
        <v/>
      </c>
      <c r="BH188" s="7"/>
      <c r="BI188" s="644" t="str">
        <f t="shared" si="179"/>
        <v>-</v>
      </c>
      <c r="BJ188" s="116" t="str">
        <f t="shared" si="179"/>
        <v>-</v>
      </c>
      <c r="BK188" s="116" t="str">
        <f t="shared" si="179"/>
        <v>-</v>
      </c>
      <c r="BL188" s="116" t="str">
        <f t="shared" si="180"/>
        <v>X</v>
      </c>
      <c r="BM188" s="116" t="str">
        <f t="shared" si="180"/>
        <v>X</v>
      </c>
      <c r="BN188" s="116" t="str">
        <f t="shared" si="180"/>
        <v>X</v>
      </c>
      <c r="BO188" s="645" t="str">
        <f t="shared" si="170"/>
        <v>X</v>
      </c>
      <c r="BP188" s="7"/>
      <c r="BQ188" s="116" t="str">
        <f t="shared" ref="BQ188:BR197" si="188">AG188</f>
        <v>EN 16931</v>
      </c>
      <c r="BR188" s="116" t="str">
        <f t="shared" si="188"/>
        <v>EN 16931</v>
      </c>
      <c r="BS188" s="15"/>
      <c r="BT188" s="57" t="s">
        <v>18642</v>
      </c>
    </row>
    <row r="189" spans="1:72" s="59" customFormat="1" ht="96" x14ac:dyDescent="0.2">
      <c r="A189" s="45" t="str">
        <f t="shared" si="181"/>
        <v>YES</v>
      </c>
      <c r="B189" s="45"/>
      <c r="C189" s="45"/>
      <c r="D189" s="185" t="s">
        <v>1526</v>
      </c>
      <c r="E189" s="186" t="s">
        <v>2815</v>
      </c>
      <c r="F189" s="301" t="s">
        <v>2815</v>
      </c>
      <c r="G189" s="66">
        <f t="shared" si="166"/>
        <v>4</v>
      </c>
      <c r="H189" s="66" t="s">
        <v>42</v>
      </c>
      <c r="I189" s="64" t="s">
        <v>2816</v>
      </c>
      <c r="J189" s="64" t="s">
        <v>2817</v>
      </c>
      <c r="K189" s="65" t="s">
        <v>2818</v>
      </c>
      <c r="L189" s="65"/>
      <c r="M189" s="65" t="s">
        <v>35</v>
      </c>
      <c r="N189" s="150" t="s">
        <v>548</v>
      </c>
      <c r="O189" s="66" t="s">
        <v>32</v>
      </c>
      <c r="P189" s="66" t="str">
        <f t="shared" si="185"/>
        <v>1..1</v>
      </c>
      <c r="Q189" s="2" t="s">
        <v>2744</v>
      </c>
      <c r="R189" s="75" t="s">
        <v>2745</v>
      </c>
      <c r="S189" s="66" t="s">
        <v>17054</v>
      </c>
      <c r="T189" s="68" t="str">
        <f t="shared" si="182"/>
        <v>E</v>
      </c>
      <c r="U189" s="66" t="s">
        <v>42</v>
      </c>
      <c r="V189" s="66" t="s">
        <v>35</v>
      </c>
      <c r="W189" s="249" t="s">
        <v>2819</v>
      </c>
      <c r="X189" s="38"/>
      <c r="Y189" s="636" t="str">
        <f t="shared" si="173"/>
        <v>-</v>
      </c>
      <c r="Z189" s="68" t="str">
        <f t="shared" si="186"/>
        <v>-</v>
      </c>
      <c r="AA189" s="68" t="str">
        <f t="shared" si="186"/>
        <v>-</v>
      </c>
      <c r="AB189" s="68" t="str">
        <f t="shared" si="186"/>
        <v>X</v>
      </c>
      <c r="AC189" s="68" t="str">
        <f t="shared" si="186"/>
        <v>X</v>
      </c>
      <c r="AD189" s="68" t="str">
        <f t="shared" si="186"/>
        <v>X</v>
      </c>
      <c r="AE189" s="637" t="str">
        <f t="shared" si="186"/>
        <v>X</v>
      </c>
      <c r="AF189" s="38"/>
      <c r="AG189" s="68" t="s">
        <v>282</v>
      </c>
      <c r="AH189" s="68" t="s">
        <v>282</v>
      </c>
      <c r="AI189" s="38"/>
      <c r="AJ189" s="13" t="str">
        <f t="shared" si="175"/>
        <v>/rsm:CrossIndustryInvoice/rsm:SupplyChainTradeTransaction/ram:ApplicableHeaderTradeAgreement/ram:AdditionalReferencedDocument</v>
      </c>
      <c r="AK189" s="13" t="str">
        <f t="shared" si="176"/>
        <v>/ram:IssuerAssignedID</v>
      </c>
      <c r="AL189" s="14">
        <f>COUNTIFS(R$4:R189,AJ189)</f>
        <v>2</v>
      </c>
      <c r="AN189" s="185" t="str">
        <f t="shared" si="183"/>
        <v>SCT_HTA</v>
      </c>
      <c r="AO189" s="186" t="str">
        <f t="shared" si="183"/>
        <v>BT-17</v>
      </c>
      <c r="AP189" s="301" t="str">
        <f t="shared" si="184"/>
        <v>BT-17</v>
      </c>
      <c r="AQ189" s="66">
        <f t="shared" si="187"/>
        <v>4</v>
      </c>
      <c r="AR189" s="66" t="str">
        <f t="shared" si="177"/>
        <v>0..1</v>
      </c>
      <c r="AS189" s="64" t="s">
        <v>2820</v>
      </c>
      <c r="AT189" s="64" t="s">
        <v>2821</v>
      </c>
      <c r="AU189" s="65" t="s">
        <v>2822</v>
      </c>
      <c r="AV189" s="65"/>
      <c r="AW189" s="65" t="s">
        <v>2823</v>
      </c>
      <c r="AX189" s="150" t="s">
        <v>555</v>
      </c>
      <c r="AY189" s="66" t="str">
        <f t="shared" si="178"/>
        <v>1..1</v>
      </c>
      <c r="AZ189" s="66" t="str">
        <f t="shared" si="178"/>
        <v>1..1</v>
      </c>
      <c r="BA189" s="2" t="str">
        <f t="shared" si="178"/>
        <v>/rsm:CrossIndustryInvoice
/rsm:SupplyChainTradeTransaction
/ram:ApplicableHeaderTradeAgreement
/ram:AdditionalReferencedDocument
/ram:IssuerAssignedID</v>
      </c>
      <c r="BB189" s="75" t="str">
        <f t="shared" si="178"/>
        <v>/rsm:CrossIndustryInvoice/rsm:SupplyChainTradeTransaction/ram:ApplicableHeaderTradeAgreement/ram:AdditionalReferencedDocument/ram:IssuerAssignedID</v>
      </c>
      <c r="BC189" s="66" t="str">
        <f t="shared" si="172"/>
        <v>R</v>
      </c>
      <c r="BD189" s="68" t="str">
        <f t="shared" si="172"/>
        <v>E</v>
      </c>
      <c r="BE189" s="66" t="str">
        <f t="shared" si="172"/>
        <v>0..1</v>
      </c>
      <c r="BF189" s="66" t="str">
        <f t="shared" si="172"/>
        <v/>
      </c>
      <c r="BG189" s="249" t="str">
        <f t="shared" si="172"/>
        <v>Use for "Tender or lot reference" with TypeCode "50"</v>
      </c>
      <c r="BH189" s="7"/>
      <c r="BI189" s="636" t="str">
        <f t="shared" si="179"/>
        <v>-</v>
      </c>
      <c r="BJ189" s="68" t="str">
        <f t="shared" si="179"/>
        <v>-</v>
      </c>
      <c r="BK189" s="68" t="str">
        <f t="shared" si="179"/>
        <v>-</v>
      </c>
      <c r="BL189" s="68" t="str">
        <f t="shared" si="180"/>
        <v>X</v>
      </c>
      <c r="BM189" s="68" t="str">
        <f t="shared" si="180"/>
        <v>X</v>
      </c>
      <c r="BN189" s="68" t="str">
        <f t="shared" si="180"/>
        <v>X</v>
      </c>
      <c r="BO189" s="637" t="str">
        <f t="shared" si="170"/>
        <v>X</v>
      </c>
      <c r="BP189" s="7"/>
      <c r="BQ189" s="68" t="str">
        <f t="shared" si="188"/>
        <v>EN 16931</v>
      </c>
      <c r="BR189" s="68" t="str">
        <f t="shared" si="188"/>
        <v>EN 16931</v>
      </c>
      <c r="BS189" s="15"/>
      <c r="BT189" s="57" t="s">
        <v>18642</v>
      </c>
    </row>
    <row r="190" spans="1:72" s="59" customFormat="1" ht="96" x14ac:dyDescent="0.2">
      <c r="A190" s="45" t="str">
        <f t="shared" si="181"/>
        <v>NO</v>
      </c>
      <c r="B190" s="45"/>
      <c r="C190" s="45"/>
      <c r="D190" s="185" t="s">
        <v>1526</v>
      </c>
      <c r="E190" s="186" t="s">
        <v>2824</v>
      </c>
      <c r="F190" s="301"/>
      <c r="G190" s="66">
        <f t="shared" si="166"/>
        <v>4</v>
      </c>
      <c r="H190" s="66" t="s">
        <v>32</v>
      </c>
      <c r="I190" s="97" t="s">
        <v>2825</v>
      </c>
      <c r="J190" s="64" t="s">
        <v>35</v>
      </c>
      <c r="K190" s="65" t="s">
        <v>17298</v>
      </c>
      <c r="L190" s="65" t="s">
        <v>2827</v>
      </c>
      <c r="M190" s="65" t="s">
        <v>2819</v>
      </c>
      <c r="N190" s="64"/>
      <c r="O190" s="66" t="s">
        <v>32</v>
      </c>
      <c r="P190" s="66" t="str">
        <f t="shared" si="185"/>
        <v>1..1</v>
      </c>
      <c r="Q190" s="2" t="s">
        <v>2762</v>
      </c>
      <c r="R190" s="75" t="s">
        <v>2763</v>
      </c>
      <c r="S190" s="66" t="s">
        <v>35</v>
      </c>
      <c r="T190" s="68" t="str">
        <f t="shared" si="182"/>
        <v/>
      </c>
      <c r="U190" s="66" t="s">
        <v>42</v>
      </c>
      <c r="V190" s="66"/>
      <c r="W190" s="249" t="s">
        <v>2819</v>
      </c>
      <c r="X190" s="38"/>
      <c r="Y190" s="636" t="str">
        <f t="shared" si="173"/>
        <v>-</v>
      </c>
      <c r="Z190" s="68" t="str">
        <f t="shared" si="186"/>
        <v>-</v>
      </c>
      <c r="AA190" s="68" t="str">
        <f t="shared" si="186"/>
        <v>-</v>
      </c>
      <c r="AB190" s="68" t="str">
        <f t="shared" si="186"/>
        <v>X</v>
      </c>
      <c r="AC190" s="68" t="str">
        <f t="shared" si="186"/>
        <v>X</v>
      </c>
      <c r="AD190" s="68" t="str">
        <f t="shared" si="186"/>
        <v>X</v>
      </c>
      <c r="AE190" s="637" t="str">
        <f t="shared" si="186"/>
        <v>X</v>
      </c>
      <c r="AF190" s="38"/>
      <c r="AG190" s="68" t="s">
        <v>282</v>
      </c>
      <c r="AH190" s="68" t="s">
        <v>282</v>
      </c>
      <c r="AI190" s="38"/>
      <c r="AJ190" s="13" t="str">
        <f t="shared" si="175"/>
        <v>/rsm:CrossIndustryInvoice/rsm:SupplyChainTradeTransaction/ram:ApplicableHeaderTradeAgreement/ram:AdditionalReferencedDocument</v>
      </c>
      <c r="AK190" s="13" t="str">
        <f t="shared" si="176"/>
        <v>/ram:TypeCode</v>
      </c>
      <c r="AL190" s="14">
        <f>COUNTIFS(R$4:R190,AJ190)</f>
        <v>2</v>
      </c>
      <c r="AN190" s="185" t="str">
        <f t="shared" si="183"/>
        <v>SCT_HTA</v>
      </c>
      <c r="AO190" s="186" t="str">
        <f t="shared" si="183"/>
        <v>BT-17-0</v>
      </c>
      <c r="AP190" s="301" t="str">
        <f t="shared" si="184"/>
        <v/>
      </c>
      <c r="AQ190" s="66">
        <f t="shared" si="187"/>
        <v>4</v>
      </c>
      <c r="AR190" s="66" t="str">
        <f t="shared" si="177"/>
        <v>1..1</v>
      </c>
      <c r="AS190" s="97" t="s">
        <v>2828</v>
      </c>
      <c r="AT190" s="64" t="s">
        <v>35</v>
      </c>
      <c r="AU190" s="65" t="s">
        <v>2829</v>
      </c>
      <c r="AV190" s="65"/>
      <c r="AW190" s="65" t="s">
        <v>2823</v>
      </c>
      <c r="AX190" s="64" t="s">
        <v>128</v>
      </c>
      <c r="AY190" s="66" t="str">
        <f t="shared" si="178"/>
        <v>1..1</v>
      </c>
      <c r="AZ190" s="66" t="str">
        <f t="shared" si="178"/>
        <v>1..1</v>
      </c>
      <c r="BA190" s="2" t="str">
        <f t="shared" si="178"/>
        <v>/rsm:CrossIndustryInvoice
/rsm:SupplyChainTradeTransaction
/ram:ApplicableHeaderTradeAgreement
/ram:AdditionalReferencedDocument
/ram:TypeCode</v>
      </c>
      <c r="BB190" s="75" t="str">
        <f t="shared" si="178"/>
        <v>/rsm:CrossIndustryInvoice/rsm:SupplyChainTradeTransaction/ram:ApplicableHeaderTradeAgreement/ram:AdditionalReferencedDocument/ram:TypeCode</v>
      </c>
      <c r="BC190" s="66" t="str">
        <f t="shared" si="172"/>
        <v/>
      </c>
      <c r="BD190" s="68" t="str">
        <f t="shared" si="172"/>
        <v/>
      </c>
      <c r="BE190" s="66" t="str">
        <f t="shared" si="172"/>
        <v>0..1</v>
      </c>
      <c r="BF190" s="66" t="str">
        <f t="shared" si="172"/>
        <v/>
      </c>
      <c r="BG190" s="249" t="str">
        <f t="shared" si="172"/>
        <v>Use for "Tender or lot reference" with TypeCode "50"</v>
      </c>
      <c r="BH190" s="7"/>
      <c r="BI190" s="636" t="str">
        <f t="shared" si="179"/>
        <v>-</v>
      </c>
      <c r="BJ190" s="68" t="str">
        <f t="shared" si="179"/>
        <v>-</v>
      </c>
      <c r="BK190" s="68" t="str">
        <f t="shared" si="179"/>
        <v>-</v>
      </c>
      <c r="BL190" s="68" t="str">
        <f t="shared" si="180"/>
        <v>X</v>
      </c>
      <c r="BM190" s="68" t="str">
        <f t="shared" si="180"/>
        <v>X</v>
      </c>
      <c r="BN190" s="68" t="str">
        <f t="shared" si="180"/>
        <v>X</v>
      </c>
      <c r="BO190" s="637" t="str">
        <f t="shared" si="180"/>
        <v>X</v>
      </c>
      <c r="BP190" s="7"/>
      <c r="BQ190" s="68" t="str">
        <f t="shared" si="188"/>
        <v>EN 16931</v>
      </c>
      <c r="BR190" s="68" t="str">
        <f t="shared" si="188"/>
        <v>EN 16931</v>
      </c>
      <c r="BS190" s="15"/>
      <c r="BT190" s="57" t="s">
        <v>18642</v>
      </c>
    </row>
    <row r="191" spans="1:72" s="59" customFormat="1" ht="96" x14ac:dyDescent="0.2">
      <c r="A191" s="45" t="str">
        <f t="shared" si="181"/>
        <v>NO</v>
      </c>
      <c r="B191" s="45"/>
      <c r="C191" s="45"/>
      <c r="D191" s="182" t="s">
        <v>1526</v>
      </c>
      <c r="E191" s="187" t="s">
        <v>2830</v>
      </c>
      <c r="F191" s="302"/>
      <c r="G191" s="110">
        <f t="shared" si="166"/>
        <v>3</v>
      </c>
      <c r="H191" s="110" t="s">
        <v>42</v>
      </c>
      <c r="I191" s="111" t="s">
        <v>2831</v>
      </c>
      <c r="J191" s="112"/>
      <c r="K191" s="113"/>
      <c r="L191" s="113"/>
      <c r="M191" s="113" t="s">
        <v>2832</v>
      </c>
      <c r="N191" s="112"/>
      <c r="O191" s="110" t="s">
        <v>62</v>
      </c>
      <c r="P191" s="110" t="str">
        <f t="shared" si="185"/>
        <v>0..n</v>
      </c>
      <c r="Q191" s="114" t="s">
        <v>2734</v>
      </c>
      <c r="R191" s="115" t="s">
        <v>2735</v>
      </c>
      <c r="S191" s="110"/>
      <c r="T191" s="116" t="str">
        <f t="shared" si="182"/>
        <v/>
      </c>
      <c r="U191" s="110" t="s">
        <v>62</v>
      </c>
      <c r="V191" s="110"/>
      <c r="W191" s="674"/>
      <c r="X191" s="38"/>
      <c r="Y191" s="644" t="str">
        <f t="shared" si="173"/>
        <v>-</v>
      </c>
      <c r="Z191" s="116" t="str">
        <f t="shared" si="186"/>
        <v>-</v>
      </c>
      <c r="AA191" s="116" t="str">
        <f t="shared" si="186"/>
        <v>-</v>
      </c>
      <c r="AB191" s="116" t="str">
        <f t="shared" si="186"/>
        <v>X</v>
      </c>
      <c r="AC191" s="116" t="str">
        <f t="shared" si="186"/>
        <v>X</v>
      </c>
      <c r="AD191" s="116" t="str">
        <f t="shared" si="186"/>
        <v>X</v>
      </c>
      <c r="AE191" s="645" t="str">
        <f t="shared" si="186"/>
        <v>X</v>
      </c>
      <c r="AF191" s="38"/>
      <c r="AG191" s="116" t="s">
        <v>282</v>
      </c>
      <c r="AH191" s="116" t="s">
        <v>282</v>
      </c>
      <c r="AI191" s="38"/>
      <c r="AJ191" s="13" t="str">
        <f t="shared" si="175"/>
        <v>/rsm:CrossIndustryInvoice/rsm:SupplyChainTradeTransaction/ram:ApplicableHeaderTradeAgreement</v>
      </c>
      <c r="AK191" s="13" t="str">
        <f t="shared" si="176"/>
        <v>/ram:AdditionalReferencedDocument</v>
      </c>
      <c r="AL191" s="14">
        <f>COUNTIFS(R$4:R191,AJ191)</f>
        <v>1</v>
      </c>
      <c r="AN191" s="182" t="str">
        <f t="shared" si="183"/>
        <v>SCT_HTA</v>
      </c>
      <c r="AO191" s="187" t="str">
        <f t="shared" si="183"/>
        <v>BT-18-00</v>
      </c>
      <c r="AP191" s="302" t="str">
        <f t="shared" si="184"/>
        <v/>
      </c>
      <c r="AQ191" s="110">
        <f t="shared" si="187"/>
        <v>3</v>
      </c>
      <c r="AR191" s="110" t="str">
        <f t="shared" si="177"/>
        <v>0..1</v>
      </c>
      <c r="AS191" s="111" t="s">
        <v>2833</v>
      </c>
      <c r="AT191" s="112"/>
      <c r="AU191" s="113"/>
      <c r="AV191" s="113"/>
      <c r="AW191" s="113" t="s">
        <v>2834</v>
      </c>
      <c r="AX191" s="112"/>
      <c r="AY191" s="110" t="str">
        <f t="shared" si="178"/>
        <v>0..n</v>
      </c>
      <c r="AZ191" s="110" t="str">
        <f t="shared" si="178"/>
        <v>0..n</v>
      </c>
      <c r="BA191" s="114" t="str">
        <f t="shared" si="178"/>
        <v>/rsm:CrossIndustryInvoice
/rsm:SupplyChainTradeTransaction
/ram:ApplicableHeaderTradeAgreement
/ram:AdditionalReferencedDocument</v>
      </c>
      <c r="BB191" s="115" t="str">
        <f t="shared" si="178"/>
        <v>/rsm:CrossIndustryInvoice/rsm:SupplyChainTradeTransaction/ram:ApplicableHeaderTradeAgreement/ram:AdditionalReferencedDocument</v>
      </c>
      <c r="BC191" s="110" t="str">
        <f t="shared" si="172"/>
        <v/>
      </c>
      <c r="BD191" s="116" t="str">
        <f t="shared" si="172"/>
        <v/>
      </c>
      <c r="BE191" s="110" t="str">
        <f t="shared" si="172"/>
        <v>0..n</v>
      </c>
      <c r="BF191" s="110" t="str">
        <f t="shared" si="172"/>
        <v/>
      </c>
      <c r="BG191" s="674" t="str">
        <f t="shared" si="172"/>
        <v/>
      </c>
      <c r="BH191" s="7"/>
      <c r="BI191" s="644" t="str">
        <f t="shared" si="179"/>
        <v>-</v>
      </c>
      <c r="BJ191" s="116" t="str">
        <f t="shared" si="179"/>
        <v>-</v>
      </c>
      <c r="BK191" s="116" t="str">
        <f t="shared" si="179"/>
        <v>-</v>
      </c>
      <c r="BL191" s="116" t="str">
        <f t="shared" si="180"/>
        <v>X</v>
      </c>
      <c r="BM191" s="116" t="str">
        <f t="shared" si="180"/>
        <v>X</v>
      </c>
      <c r="BN191" s="116" t="str">
        <f t="shared" si="180"/>
        <v>X</v>
      </c>
      <c r="BO191" s="645" t="str">
        <f t="shared" si="180"/>
        <v>X</v>
      </c>
      <c r="BP191" s="7"/>
      <c r="BQ191" s="116" t="str">
        <f t="shared" si="188"/>
        <v>EN 16931</v>
      </c>
      <c r="BR191" s="116" t="str">
        <f t="shared" si="188"/>
        <v>EN 16931</v>
      </c>
      <c r="BS191" s="15"/>
      <c r="BT191" s="57" t="s">
        <v>18642</v>
      </c>
    </row>
    <row r="192" spans="1:72" s="59" customFormat="1" ht="96" x14ac:dyDescent="0.2">
      <c r="A192" s="45" t="str">
        <f t="shared" si="181"/>
        <v>YES</v>
      </c>
      <c r="B192" s="45"/>
      <c r="C192" s="45"/>
      <c r="D192" s="185" t="s">
        <v>1526</v>
      </c>
      <c r="E192" s="186" t="s">
        <v>2835</v>
      </c>
      <c r="F192" s="301" t="s">
        <v>2835</v>
      </c>
      <c r="G192" s="66">
        <f t="shared" si="166"/>
        <v>4</v>
      </c>
      <c r="H192" s="66" t="s">
        <v>42</v>
      </c>
      <c r="I192" s="64" t="s">
        <v>2836</v>
      </c>
      <c r="J192" s="64" t="s">
        <v>17299</v>
      </c>
      <c r="K192" s="65" t="s">
        <v>17300</v>
      </c>
      <c r="L192" s="65"/>
      <c r="M192" s="65" t="s">
        <v>35</v>
      </c>
      <c r="N192" s="64" t="s">
        <v>90</v>
      </c>
      <c r="O192" s="66" t="s">
        <v>32</v>
      </c>
      <c r="P192" s="66" t="str">
        <f t="shared" si="185"/>
        <v>1..1</v>
      </c>
      <c r="Q192" s="2" t="s">
        <v>2744</v>
      </c>
      <c r="R192" s="75" t="s">
        <v>2745</v>
      </c>
      <c r="S192" s="66" t="s">
        <v>55</v>
      </c>
      <c r="T192" s="68" t="str">
        <f t="shared" si="182"/>
        <v>E</v>
      </c>
      <c r="U192" s="66" t="s">
        <v>42</v>
      </c>
      <c r="V192" s="66" t="s">
        <v>132</v>
      </c>
      <c r="W192" s="249" t="s">
        <v>2839</v>
      </c>
      <c r="X192" s="38"/>
      <c r="Y192" s="636" t="str">
        <f t="shared" si="173"/>
        <v>-</v>
      </c>
      <c r="Z192" s="68" t="str">
        <f t="shared" si="186"/>
        <v>-</v>
      </c>
      <c r="AA192" s="68" t="str">
        <f t="shared" si="186"/>
        <v>-</v>
      </c>
      <c r="AB192" s="68" t="str">
        <f t="shared" si="186"/>
        <v>X</v>
      </c>
      <c r="AC192" s="68" t="str">
        <f t="shared" si="186"/>
        <v>X</v>
      </c>
      <c r="AD192" s="68" t="str">
        <f t="shared" si="186"/>
        <v>X</v>
      </c>
      <c r="AE192" s="637" t="str">
        <f t="shared" si="186"/>
        <v>X</v>
      </c>
      <c r="AF192" s="38"/>
      <c r="AG192" s="68" t="s">
        <v>282</v>
      </c>
      <c r="AH192" s="68" t="s">
        <v>282</v>
      </c>
      <c r="AI192" s="38"/>
      <c r="AJ192" s="13" t="str">
        <f t="shared" si="175"/>
        <v>/rsm:CrossIndustryInvoice/rsm:SupplyChainTradeTransaction/ram:ApplicableHeaderTradeAgreement/ram:AdditionalReferencedDocument</v>
      </c>
      <c r="AK192" s="13" t="str">
        <f t="shared" si="176"/>
        <v>/ram:IssuerAssignedID</v>
      </c>
      <c r="AL192" s="14">
        <f>COUNTIFS(R$4:R192,AJ192)</f>
        <v>3</v>
      </c>
      <c r="AN192" s="185" t="str">
        <f t="shared" si="183"/>
        <v>SCT_HTA</v>
      </c>
      <c r="AO192" s="186" t="str">
        <f t="shared" si="183"/>
        <v>BT-18</v>
      </c>
      <c r="AP192" s="301" t="str">
        <f t="shared" si="184"/>
        <v>BT-18</v>
      </c>
      <c r="AQ192" s="66">
        <f t="shared" si="187"/>
        <v>4</v>
      </c>
      <c r="AR192" s="66" t="str">
        <f t="shared" si="177"/>
        <v>0..1</v>
      </c>
      <c r="AS192" s="64" t="s">
        <v>2840</v>
      </c>
      <c r="AT192" s="64" t="s">
        <v>2841</v>
      </c>
      <c r="AU192" s="65" t="s">
        <v>1494</v>
      </c>
      <c r="AV192" s="65"/>
      <c r="AW192" s="65" t="s">
        <v>2842</v>
      </c>
      <c r="AX192" s="64" t="s">
        <v>99</v>
      </c>
      <c r="AY192" s="66" t="str">
        <f t="shared" si="178"/>
        <v>1..1</v>
      </c>
      <c r="AZ192" s="66" t="str">
        <f t="shared" si="178"/>
        <v>1..1</v>
      </c>
      <c r="BA192" s="2" t="str">
        <f t="shared" si="178"/>
        <v>/rsm:CrossIndustryInvoice
/rsm:SupplyChainTradeTransaction
/ram:ApplicableHeaderTradeAgreement
/ram:AdditionalReferencedDocument
/ram:IssuerAssignedID</v>
      </c>
      <c r="BB192" s="75" t="str">
        <f t="shared" si="178"/>
        <v>/rsm:CrossIndustryInvoice/rsm:SupplyChainTradeTransaction/ram:ApplicableHeaderTradeAgreement/ram:AdditionalReferencedDocument/ram:IssuerAssignedID</v>
      </c>
      <c r="BC192" s="66" t="str">
        <f t="shared" si="172"/>
        <v>I</v>
      </c>
      <c r="BD192" s="68" t="str">
        <f t="shared" si="172"/>
        <v>E</v>
      </c>
      <c r="BE192" s="66" t="str">
        <f t="shared" si="172"/>
        <v>0..1</v>
      </c>
      <c r="BF192" s="66" t="str">
        <f t="shared" si="172"/>
        <v>CAR-2</v>
      </c>
      <c r="BG192" s="249" t="str">
        <f t="shared" si="172"/>
        <v>Use for "Invoiced object identifier" with TypeCode "130" and ReferenceTypeCode</v>
      </c>
      <c r="BH192" s="7"/>
      <c r="BI192" s="636" t="str">
        <f t="shared" si="179"/>
        <v>-</v>
      </c>
      <c r="BJ192" s="68" t="str">
        <f t="shared" si="179"/>
        <v>-</v>
      </c>
      <c r="BK192" s="68" t="str">
        <f t="shared" si="179"/>
        <v>-</v>
      </c>
      <c r="BL192" s="68" t="str">
        <f t="shared" si="180"/>
        <v>X</v>
      </c>
      <c r="BM192" s="68" t="str">
        <f t="shared" si="180"/>
        <v>X</v>
      </c>
      <c r="BN192" s="68" t="str">
        <f t="shared" si="180"/>
        <v>X</v>
      </c>
      <c r="BO192" s="637" t="str">
        <f t="shared" si="180"/>
        <v>X</v>
      </c>
      <c r="BP192" s="7"/>
      <c r="BQ192" s="68" t="str">
        <f t="shared" si="188"/>
        <v>EN 16931</v>
      </c>
      <c r="BR192" s="68" t="str">
        <f t="shared" si="188"/>
        <v>EN 16931</v>
      </c>
      <c r="BS192" s="15"/>
      <c r="BT192" s="57" t="s">
        <v>18642</v>
      </c>
    </row>
    <row r="193" spans="1:72" s="59" customFormat="1" ht="96" x14ac:dyDescent="0.2">
      <c r="A193" s="45" t="str">
        <f t="shared" si="181"/>
        <v>NO</v>
      </c>
      <c r="B193" s="45"/>
      <c r="C193" s="45"/>
      <c r="D193" s="185" t="s">
        <v>1526</v>
      </c>
      <c r="E193" s="186" t="s">
        <v>2843</v>
      </c>
      <c r="F193" s="301"/>
      <c r="G193" s="66">
        <f t="shared" si="166"/>
        <v>4</v>
      </c>
      <c r="H193" s="66" t="s">
        <v>42</v>
      </c>
      <c r="I193" s="97" t="s">
        <v>35</v>
      </c>
      <c r="J193" s="64" t="s">
        <v>35</v>
      </c>
      <c r="K193" s="65" t="s">
        <v>17301</v>
      </c>
      <c r="L193" s="65" t="s">
        <v>2845</v>
      </c>
      <c r="M193" s="65" t="s">
        <v>2839</v>
      </c>
      <c r="N193" s="64"/>
      <c r="O193" s="66" t="s">
        <v>32</v>
      </c>
      <c r="P193" s="66" t="str">
        <f t="shared" si="185"/>
        <v>1..1</v>
      </c>
      <c r="Q193" s="2" t="s">
        <v>2762</v>
      </c>
      <c r="R193" s="75" t="s">
        <v>2763</v>
      </c>
      <c r="S193" s="66" t="s">
        <v>35</v>
      </c>
      <c r="T193" s="68" t="str">
        <f t="shared" si="182"/>
        <v/>
      </c>
      <c r="U193" s="66" t="s">
        <v>42</v>
      </c>
      <c r="V193" s="66" t="s">
        <v>132</v>
      </c>
      <c r="W193" s="249" t="s">
        <v>2839</v>
      </c>
      <c r="X193" s="38"/>
      <c r="Y193" s="636" t="str">
        <f t="shared" si="173"/>
        <v>-</v>
      </c>
      <c r="Z193" s="68" t="str">
        <f t="shared" si="186"/>
        <v>-</v>
      </c>
      <c r="AA193" s="68" t="str">
        <f t="shared" si="186"/>
        <v>-</v>
      </c>
      <c r="AB193" s="68" t="str">
        <f t="shared" si="186"/>
        <v>X</v>
      </c>
      <c r="AC193" s="68" t="str">
        <f t="shared" si="186"/>
        <v>X</v>
      </c>
      <c r="AD193" s="68" t="str">
        <f t="shared" si="186"/>
        <v>X</v>
      </c>
      <c r="AE193" s="637" t="str">
        <f t="shared" si="186"/>
        <v>X</v>
      </c>
      <c r="AF193" s="38"/>
      <c r="AG193" s="68" t="s">
        <v>282</v>
      </c>
      <c r="AH193" s="68" t="s">
        <v>282</v>
      </c>
      <c r="AI193" s="38"/>
      <c r="AJ193" s="13" t="str">
        <f t="shared" si="175"/>
        <v>/rsm:CrossIndustryInvoice/rsm:SupplyChainTradeTransaction/ram:ApplicableHeaderTradeAgreement/ram:AdditionalReferencedDocument</v>
      </c>
      <c r="AK193" s="13" t="str">
        <f t="shared" si="176"/>
        <v>/ram:TypeCode</v>
      </c>
      <c r="AL193" s="14">
        <f>COUNTIFS(R$4:R193,AJ193)</f>
        <v>3</v>
      </c>
      <c r="AN193" s="185" t="str">
        <f t="shared" si="183"/>
        <v>SCT_HTA</v>
      </c>
      <c r="AO193" s="186" t="str">
        <f t="shared" si="183"/>
        <v>BT-18-0</v>
      </c>
      <c r="AP193" s="301" t="str">
        <f t="shared" si="184"/>
        <v/>
      </c>
      <c r="AQ193" s="66">
        <f t="shared" si="187"/>
        <v>4</v>
      </c>
      <c r="AR193" s="66" t="str">
        <f t="shared" si="177"/>
        <v>0..1</v>
      </c>
      <c r="AS193" s="97" t="s">
        <v>35</v>
      </c>
      <c r="AT193" s="64" t="s">
        <v>35</v>
      </c>
      <c r="AU193" s="65" t="s">
        <v>18269</v>
      </c>
      <c r="AV193" s="65"/>
      <c r="AW193" s="65" t="s">
        <v>2842</v>
      </c>
      <c r="AX193" s="64"/>
      <c r="AY193" s="66" t="str">
        <f t="shared" si="178"/>
        <v>1..1</v>
      </c>
      <c r="AZ193" s="66" t="str">
        <f t="shared" si="178"/>
        <v>1..1</v>
      </c>
      <c r="BA193" s="2" t="str">
        <f t="shared" si="178"/>
        <v>/rsm:CrossIndustryInvoice
/rsm:SupplyChainTradeTransaction
/ram:ApplicableHeaderTradeAgreement
/ram:AdditionalReferencedDocument
/ram:TypeCode</v>
      </c>
      <c r="BB193" s="75" t="str">
        <f t="shared" si="178"/>
        <v>/rsm:CrossIndustryInvoice/rsm:SupplyChainTradeTransaction/ram:ApplicableHeaderTradeAgreement/ram:AdditionalReferencedDocument/ram:TypeCode</v>
      </c>
      <c r="BC193" s="66" t="str">
        <f t="shared" si="172"/>
        <v/>
      </c>
      <c r="BD193" s="68" t="str">
        <f t="shared" si="172"/>
        <v/>
      </c>
      <c r="BE193" s="66" t="str">
        <f t="shared" si="172"/>
        <v>0..1</v>
      </c>
      <c r="BF193" s="66" t="str">
        <f t="shared" si="172"/>
        <v>CAR-2</v>
      </c>
      <c r="BG193" s="249" t="str">
        <f t="shared" si="172"/>
        <v>Use for "Invoiced object identifier" with TypeCode "130" and ReferenceTypeCode</v>
      </c>
      <c r="BH193" s="7"/>
      <c r="BI193" s="636" t="str">
        <f t="shared" si="179"/>
        <v>-</v>
      </c>
      <c r="BJ193" s="68" t="str">
        <f t="shared" si="179"/>
        <v>-</v>
      </c>
      <c r="BK193" s="68" t="str">
        <f t="shared" si="179"/>
        <v>-</v>
      </c>
      <c r="BL193" s="68" t="str">
        <f t="shared" si="180"/>
        <v>X</v>
      </c>
      <c r="BM193" s="68" t="str">
        <f t="shared" si="180"/>
        <v>X</v>
      </c>
      <c r="BN193" s="68" t="str">
        <f t="shared" si="180"/>
        <v>X</v>
      </c>
      <c r="BO193" s="637" t="str">
        <f t="shared" si="180"/>
        <v>X</v>
      </c>
      <c r="BP193" s="7"/>
      <c r="BQ193" s="68" t="str">
        <f t="shared" si="188"/>
        <v>EN 16931</v>
      </c>
      <c r="BR193" s="68" t="str">
        <f t="shared" si="188"/>
        <v>EN 16931</v>
      </c>
      <c r="BS193" s="15"/>
      <c r="BT193" s="57" t="s">
        <v>18642</v>
      </c>
    </row>
    <row r="194" spans="1:72" s="59" customFormat="1" ht="96" x14ac:dyDescent="0.2">
      <c r="A194" s="45" t="str">
        <f t="shared" si="181"/>
        <v>YES</v>
      </c>
      <c r="B194" s="45"/>
      <c r="C194" s="45"/>
      <c r="D194" s="185" t="s">
        <v>1526</v>
      </c>
      <c r="E194" s="186" t="s">
        <v>2846</v>
      </c>
      <c r="F194" s="301" t="s">
        <v>2846</v>
      </c>
      <c r="G194" s="66">
        <f t="shared" si="166"/>
        <v>4</v>
      </c>
      <c r="H194" s="66" t="s">
        <v>42</v>
      </c>
      <c r="I194" s="97" t="s">
        <v>443</v>
      </c>
      <c r="J194" s="64" t="s">
        <v>2847</v>
      </c>
      <c r="K194" s="65" t="s">
        <v>17302</v>
      </c>
      <c r="L194" s="65"/>
      <c r="M194" s="65" t="s">
        <v>35</v>
      </c>
      <c r="N194" s="64" t="s">
        <v>17064</v>
      </c>
      <c r="O194" s="66" t="s">
        <v>42</v>
      </c>
      <c r="P194" s="66" t="str">
        <f t="shared" si="185"/>
        <v>0..1</v>
      </c>
      <c r="Q194" s="2" t="s">
        <v>2848</v>
      </c>
      <c r="R194" s="75" t="s">
        <v>2849</v>
      </c>
      <c r="S194" s="66" t="s">
        <v>329</v>
      </c>
      <c r="T194" s="344" t="s">
        <v>56</v>
      </c>
      <c r="U194" s="66" t="s">
        <v>42</v>
      </c>
      <c r="V194" s="66" t="s">
        <v>35</v>
      </c>
      <c r="W194" s="249" t="s">
        <v>35</v>
      </c>
      <c r="X194" s="38"/>
      <c r="Y194" s="636" t="str">
        <f t="shared" si="173"/>
        <v>-</v>
      </c>
      <c r="Z194" s="68" t="str">
        <f t="shared" si="186"/>
        <v>-</v>
      </c>
      <c r="AA194" s="68" t="str">
        <f t="shared" si="186"/>
        <v>-</v>
      </c>
      <c r="AB194" s="68" t="str">
        <f t="shared" si="186"/>
        <v>X</v>
      </c>
      <c r="AC194" s="68" t="str">
        <f t="shared" si="186"/>
        <v>X</v>
      </c>
      <c r="AD194" s="68" t="str">
        <f t="shared" si="186"/>
        <v>X</v>
      </c>
      <c r="AE194" s="637" t="str">
        <f t="shared" si="186"/>
        <v>X</v>
      </c>
      <c r="AF194" s="38"/>
      <c r="AG194" s="68" t="s">
        <v>282</v>
      </c>
      <c r="AH194" s="68" t="s">
        <v>282</v>
      </c>
      <c r="AI194" s="38"/>
      <c r="AJ194" s="13" t="str">
        <f t="shared" si="175"/>
        <v>/rsm:CrossIndustryInvoice/rsm:SupplyChainTradeTransaction/ram:ApplicableHeaderTradeAgreement/ram:AdditionalReferencedDocument</v>
      </c>
      <c r="AK194" s="13" t="str">
        <f t="shared" si="176"/>
        <v>/ram:ReferenceTypeCode</v>
      </c>
      <c r="AL194" s="14">
        <f>COUNTIFS(R$4:R194,AJ194)</f>
        <v>3</v>
      </c>
      <c r="AN194" s="185" t="str">
        <f t="shared" si="183"/>
        <v>SCT_HTA</v>
      </c>
      <c r="AO194" s="186" t="str">
        <f t="shared" si="183"/>
        <v>BT-18-1</v>
      </c>
      <c r="AP194" s="301" t="str">
        <f t="shared" si="184"/>
        <v>BT-18-1</v>
      </c>
      <c r="AQ194" s="66">
        <f t="shared" si="187"/>
        <v>4</v>
      </c>
      <c r="AR194" s="66" t="str">
        <f t="shared" si="177"/>
        <v>0..1</v>
      </c>
      <c r="AS194" s="97" t="s">
        <v>330</v>
      </c>
      <c r="AT194" s="64" t="s">
        <v>2850</v>
      </c>
      <c r="AU194" s="65" t="s">
        <v>1508</v>
      </c>
      <c r="AV194" s="65"/>
      <c r="AW194" s="65" t="s">
        <v>35</v>
      </c>
      <c r="AX194" s="64"/>
      <c r="AY194" s="66" t="str">
        <f t="shared" si="178"/>
        <v>0..1</v>
      </c>
      <c r="AZ194" s="66" t="str">
        <f t="shared" si="178"/>
        <v>0..1</v>
      </c>
      <c r="BA194" s="2" t="str">
        <f t="shared" si="178"/>
        <v>/rsm:CrossIndustryInvoice
/rsm:SupplyChainTradeTransaction
/ram:ApplicableHeaderTradeAgreement
/ram:AdditionalReferencedDocument
/ram:ReferenceTypeCode</v>
      </c>
      <c r="BB194" s="75" t="str">
        <f t="shared" si="178"/>
        <v>/rsm:CrossIndustryInvoice/rsm:SupplyChainTradeTransaction/ram:ApplicableHeaderTradeAgreement/ram:AdditionalReferencedDocument/ram:ReferenceTypeCode</v>
      </c>
      <c r="BC194" s="66" t="str">
        <f t="shared" si="172"/>
        <v>S</v>
      </c>
      <c r="BD194" s="68" t="str">
        <f t="shared" si="172"/>
        <v>E</v>
      </c>
      <c r="BE194" s="66" t="str">
        <f t="shared" si="172"/>
        <v>0..1</v>
      </c>
      <c r="BF194" s="66" t="str">
        <f t="shared" si="172"/>
        <v/>
      </c>
      <c r="BG194" s="249" t="str">
        <f t="shared" si="172"/>
        <v/>
      </c>
      <c r="BH194" s="7"/>
      <c r="BI194" s="636" t="str">
        <f t="shared" si="179"/>
        <v>-</v>
      </c>
      <c r="BJ194" s="68" t="str">
        <f t="shared" si="179"/>
        <v>-</v>
      </c>
      <c r="BK194" s="68" t="str">
        <f t="shared" si="179"/>
        <v>-</v>
      </c>
      <c r="BL194" s="68" t="str">
        <f t="shared" si="180"/>
        <v>X</v>
      </c>
      <c r="BM194" s="68" t="str">
        <f t="shared" si="180"/>
        <v>X</v>
      </c>
      <c r="BN194" s="68" t="str">
        <f t="shared" si="180"/>
        <v>X</v>
      </c>
      <c r="BO194" s="637" t="str">
        <f t="shared" si="180"/>
        <v>X</v>
      </c>
      <c r="BP194" s="7"/>
      <c r="BQ194" s="68" t="str">
        <f t="shared" si="188"/>
        <v>EN 16931</v>
      </c>
      <c r="BR194" s="68" t="str">
        <f t="shared" si="188"/>
        <v>EN 16931</v>
      </c>
      <c r="BS194" s="15"/>
      <c r="BT194" s="57" t="s">
        <v>18642</v>
      </c>
    </row>
    <row r="195" spans="1:72" s="59" customFormat="1" ht="96" x14ac:dyDescent="0.2">
      <c r="A195" s="45" t="str">
        <f t="shared" ref="A195:A211" si="189">IF(OR(T195="E",T195="A"),"YES","NO")</f>
        <v>NO</v>
      </c>
      <c r="B195" s="45"/>
      <c r="C195" s="45"/>
      <c r="D195" s="182" t="s">
        <v>1526</v>
      </c>
      <c r="E195" s="187" t="s">
        <v>2975</v>
      </c>
      <c r="F195" s="302"/>
      <c r="G195" s="110">
        <f t="shared" ref="G195:G203" si="190">LEN(R195)-LEN(SUBSTITUTE(R195,"/",""))-1</f>
        <v>3</v>
      </c>
      <c r="H195" s="110" t="s">
        <v>42</v>
      </c>
      <c r="I195" s="111" t="s">
        <v>2976</v>
      </c>
      <c r="J195" s="112"/>
      <c r="K195" s="113"/>
      <c r="L195" s="113"/>
      <c r="M195" s="113"/>
      <c r="N195" s="112"/>
      <c r="O195" s="110" t="s">
        <v>42</v>
      </c>
      <c r="P195" s="110" t="str">
        <f t="shared" si="185"/>
        <v>0..1</v>
      </c>
      <c r="Q195" s="114" t="s">
        <v>2977</v>
      </c>
      <c r="R195" s="115" t="s">
        <v>2978</v>
      </c>
      <c r="S195" s="110"/>
      <c r="T195" s="116" t="str">
        <f t="shared" ref="T195:T211" si="191">IF($E195="","",IF(ISERROR(SEARCH("@",$R195)),IF(LEFT($E195,4)="BG-X","EG",IF(LEFT($E195,2)="BG","G",IF(LEFT($E195,4)="BT-X",IF(LEN($E195)-LEN(SUBSTITUTE($E195,"-",))&gt;2,"","E"),IF(LEN($E195)-LEN(SUBSTITUTE($E195,"-",))&gt;1,"","E")))),"A"))</f>
        <v/>
      </c>
      <c r="U195" s="110" t="s">
        <v>42</v>
      </c>
      <c r="V195" s="110"/>
      <c r="W195" s="674"/>
      <c r="X195" s="38"/>
      <c r="Y195" s="644" t="str">
        <f t="shared" ref="Y195:Y211" si="192">IF(AH195=Y$4,"X","-")</f>
        <v>-</v>
      </c>
      <c r="Z195" s="116" t="str">
        <f t="shared" ref="Z195:AE197" si="193">IF(Y195="X","X",IF($AH195=Z$4,"X","-"))</f>
        <v>-</v>
      </c>
      <c r="AA195" s="116" t="str">
        <f t="shared" si="193"/>
        <v>-</v>
      </c>
      <c r="AB195" s="116" t="str">
        <f t="shared" si="193"/>
        <v>X</v>
      </c>
      <c r="AC195" s="116" t="str">
        <f t="shared" si="193"/>
        <v>X</v>
      </c>
      <c r="AD195" s="116" t="str">
        <f t="shared" si="193"/>
        <v>X</v>
      </c>
      <c r="AE195" s="645" t="str">
        <f t="shared" si="193"/>
        <v>X</v>
      </c>
      <c r="AF195" s="38"/>
      <c r="AG195" s="116" t="s">
        <v>282</v>
      </c>
      <c r="AH195" s="116" t="s">
        <v>282</v>
      </c>
      <c r="AI195" s="38"/>
      <c r="AJ195" s="13" t="str">
        <f t="shared" ref="AJ195:AJ211" si="194">IF(ISERROR(FIND("/",R195)),R195,LEFT(R195,FIND(CHAR(1),SUBSTITUTE(R195,"/",CHAR(1),LEN(R195)-LEN(SUBSTITUTE(R195,"/",""))))-1))</f>
        <v>/rsm:CrossIndustryInvoice/rsm:SupplyChainTradeTransaction/ram:ApplicableHeaderTradeAgreement</v>
      </c>
      <c r="AK195" s="13" t="str">
        <f t="shared" ref="AK195:AK211" si="195">IF(ISERROR(FIND("/",R195)),R195,MID(R195, FIND(CHAR(1),SUBSTITUTE(R195,"/",CHAR(1), LEN(R195)-LEN(SUBSTITUTE(R195,"/","")))), LEN(R195)))</f>
        <v>/ram:SpecifiedProcuringProject</v>
      </c>
      <c r="AL195" s="14">
        <f>COUNTIFS(R$4:R195,AJ195)</f>
        <v>1</v>
      </c>
      <c r="AN195" s="182" t="str">
        <f t="shared" ref="AN195:AO211" si="196">D195</f>
        <v>SCT_HTA</v>
      </c>
      <c r="AO195" s="187" t="str">
        <f t="shared" si="196"/>
        <v>BT-11-00</v>
      </c>
      <c r="AP195" s="302" t="str">
        <f t="shared" ref="AP195:AP211" si="197">IF(F195="","",F195)</f>
        <v/>
      </c>
      <c r="AQ195" s="110">
        <f t="shared" si="187"/>
        <v>3</v>
      </c>
      <c r="AR195" s="110" t="str">
        <f t="shared" ref="AR195:AR211" si="198">H195</f>
        <v>0..1</v>
      </c>
      <c r="AS195" s="111" t="s">
        <v>2979</v>
      </c>
      <c r="AT195" s="112"/>
      <c r="AU195" s="113"/>
      <c r="AV195" s="113"/>
      <c r="AW195" s="113" t="s">
        <v>35</v>
      </c>
      <c r="AX195" s="112"/>
      <c r="AY195" s="110" t="str">
        <f t="shared" ref="AY195:BB211" si="199">O195</f>
        <v>0..1</v>
      </c>
      <c r="AZ195" s="110" t="str">
        <f t="shared" si="199"/>
        <v>0..1</v>
      </c>
      <c r="BA195" s="114" t="str">
        <f t="shared" si="199"/>
        <v>/rsm:CrossIndustryInvoice
/rsm:SupplyChainTradeTransaction
/ram:ApplicableHeaderTradeAgreement
/ram:SpecifiedProcuringProject</v>
      </c>
      <c r="BB195" s="115" t="str">
        <f t="shared" si="199"/>
        <v>/rsm:CrossIndustryInvoice/rsm:SupplyChainTradeTransaction/ram:ApplicableHeaderTradeAgreement/ram:SpecifiedProcuringProject</v>
      </c>
      <c r="BC195" s="110" t="str">
        <f t="shared" ref="BC195:BG202" si="200">IF(S195="","",S195)</f>
        <v/>
      </c>
      <c r="BD195" s="116" t="str">
        <f t="shared" si="200"/>
        <v/>
      </c>
      <c r="BE195" s="110" t="str">
        <f t="shared" si="200"/>
        <v>0..1</v>
      </c>
      <c r="BF195" s="110" t="str">
        <f t="shared" si="200"/>
        <v/>
      </c>
      <c r="BG195" s="674" t="str">
        <f t="shared" si="200"/>
        <v/>
      </c>
      <c r="BH195" s="7"/>
      <c r="BI195" s="644" t="str">
        <f t="shared" ref="BI195:BO203" si="201">Y195</f>
        <v>-</v>
      </c>
      <c r="BJ195" s="116" t="str">
        <f t="shared" si="201"/>
        <v>-</v>
      </c>
      <c r="BK195" s="116" t="str">
        <f t="shared" si="201"/>
        <v>-</v>
      </c>
      <c r="BL195" s="116" t="str">
        <f t="shared" si="201"/>
        <v>X</v>
      </c>
      <c r="BM195" s="116" t="str">
        <f t="shared" si="201"/>
        <v>X</v>
      </c>
      <c r="BN195" s="116" t="str">
        <f t="shared" si="201"/>
        <v>X</v>
      </c>
      <c r="BO195" s="645" t="str">
        <f t="shared" si="201"/>
        <v>X</v>
      </c>
      <c r="BP195" s="7"/>
      <c r="BQ195" s="116" t="str">
        <f t="shared" si="188"/>
        <v>EN 16931</v>
      </c>
      <c r="BR195" s="116" t="str">
        <f t="shared" si="188"/>
        <v>EN 16931</v>
      </c>
      <c r="BS195" s="15"/>
      <c r="BT195" s="57" t="s">
        <v>18642</v>
      </c>
    </row>
    <row r="196" spans="1:72" s="59" customFormat="1" ht="96" x14ac:dyDescent="0.2">
      <c r="A196" s="45" t="str">
        <f t="shared" si="189"/>
        <v>YES</v>
      </c>
      <c r="B196" s="45"/>
      <c r="C196" s="45"/>
      <c r="D196" s="185" t="s">
        <v>1526</v>
      </c>
      <c r="E196" s="186" t="s">
        <v>2980</v>
      </c>
      <c r="F196" s="301" t="s">
        <v>2980</v>
      </c>
      <c r="G196" s="66">
        <f t="shared" si="190"/>
        <v>4</v>
      </c>
      <c r="H196" s="66" t="s">
        <v>42</v>
      </c>
      <c r="I196" s="64" t="s">
        <v>2981</v>
      </c>
      <c r="J196" s="64" t="s">
        <v>17305</v>
      </c>
      <c r="K196" s="65"/>
      <c r="L196" s="65"/>
      <c r="M196" s="65" t="s">
        <v>35</v>
      </c>
      <c r="N196" s="150" t="s">
        <v>548</v>
      </c>
      <c r="O196" s="66" t="s">
        <v>32</v>
      </c>
      <c r="P196" s="66" t="str">
        <f t="shared" si="185"/>
        <v>1..1</v>
      </c>
      <c r="Q196" s="2" t="s">
        <v>2983</v>
      </c>
      <c r="R196" s="75" t="s">
        <v>2984</v>
      </c>
      <c r="S196" s="66" t="s">
        <v>17054</v>
      </c>
      <c r="T196" s="68" t="str">
        <f t="shared" si="191"/>
        <v>E</v>
      </c>
      <c r="U196" s="66" t="s">
        <v>32</v>
      </c>
      <c r="V196" s="66" t="s">
        <v>35</v>
      </c>
      <c r="W196" s="249" t="s">
        <v>2985</v>
      </c>
      <c r="X196" s="38"/>
      <c r="Y196" s="636" t="str">
        <f t="shared" si="192"/>
        <v>-</v>
      </c>
      <c r="Z196" s="68" t="str">
        <f t="shared" si="193"/>
        <v>-</v>
      </c>
      <c r="AA196" s="68" t="str">
        <f t="shared" si="193"/>
        <v>-</v>
      </c>
      <c r="AB196" s="68" t="str">
        <f t="shared" si="193"/>
        <v>X</v>
      </c>
      <c r="AC196" s="68" t="str">
        <f t="shared" si="193"/>
        <v>X</v>
      </c>
      <c r="AD196" s="68" t="str">
        <f t="shared" si="193"/>
        <v>X</v>
      </c>
      <c r="AE196" s="637" t="str">
        <f t="shared" si="193"/>
        <v>X</v>
      </c>
      <c r="AF196" s="38"/>
      <c r="AG196" s="68" t="s">
        <v>282</v>
      </c>
      <c r="AH196" s="68" t="s">
        <v>282</v>
      </c>
      <c r="AI196" s="38"/>
      <c r="AJ196" s="13" t="str">
        <f t="shared" si="194"/>
        <v>/rsm:CrossIndustryInvoice/rsm:SupplyChainTradeTransaction/ram:ApplicableHeaderTradeAgreement/ram:SpecifiedProcuringProject</v>
      </c>
      <c r="AK196" s="13" t="str">
        <f t="shared" si="195"/>
        <v>/ram:ID</v>
      </c>
      <c r="AL196" s="14">
        <f>COUNTIFS(R$4:R196,AJ196)</f>
        <v>1</v>
      </c>
      <c r="AN196" s="185" t="str">
        <f t="shared" si="196"/>
        <v>SCT_HTA</v>
      </c>
      <c r="AO196" s="186" t="str">
        <f t="shared" si="196"/>
        <v>BT-11</v>
      </c>
      <c r="AP196" s="301" t="str">
        <f t="shared" si="197"/>
        <v>BT-11</v>
      </c>
      <c r="AQ196" s="66">
        <f t="shared" si="187"/>
        <v>4</v>
      </c>
      <c r="AR196" s="66" t="str">
        <f t="shared" si="198"/>
        <v>0..1</v>
      </c>
      <c r="AS196" s="64" t="s">
        <v>2986</v>
      </c>
      <c r="AT196" s="64" t="s">
        <v>2987</v>
      </c>
      <c r="AU196" s="65" t="s">
        <v>35</v>
      </c>
      <c r="AV196" s="65"/>
      <c r="AW196" s="65" t="s">
        <v>35</v>
      </c>
      <c r="AX196" s="150" t="s">
        <v>555</v>
      </c>
      <c r="AY196" s="66" t="str">
        <f t="shared" si="199"/>
        <v>1..1</v>
      </c>
      <c r="AZ196" s="66" t="str">
        <f t="shared" si="199"/>
        <v>1..1</v>
      </c>
      <c r="BA196" s="2" t="str">
        <f t="shared" si="199"/>
        <v>/rsm:CrossIndustryInvoice
/rsm:SupplyChainTradeTransaction
/ram:ApplicableHeaderTradeAgreement
/ram:SpecifiedProcuringProject
/ram:ID</v>
      </c>
      <c r="BB196" s="75" t="str">
        <f t="shared" si="199"/>
        <v>/rsm:CrossIndustryInvoice/rsm:SupplyChainTradeTransaction/ram:ApplicableHeaderTradeAgreement/ram:SpecifiedProcuringProject/ram:ID</v>
      </c>
      <c r="BC196" s="66" t="str">
        <f t="shared" si="200"/>
        <v>R</v>
      </c>
      <c r="BD196" s="68" t="str">
        <f t="shared" si="200"/>
        <v>E</v>
      </c>
      <c r="BE196" s="66" t="str">
        <f t="shared" si="200"/>
        <v>1..1</v>
      </c>
      <c r="BF196" s="66" t="str">
        <f t="shared" si="200"/>
        <v/>
      </c>
      <c r="BG196" s="249" t="str">
        <f t="shared" si="200"/>
        <v>Use "Project reference" as default value for Name.</v>
      </c>
      <c r="BH196" s="7"/>
      <c r="BI196" s="636" t="str">
        <f t="shared" si="201"/>
        <v>-</v>
      </c>
      <c r="BJ196" s="68" t="str">
        <f t="shared" si="201"/>
        <v>-</v>
      </c>
      <c r="BK196" s="68" t="str">
        <f t="shared" si="201"/>
        <v>-</v>
      </c>
      <c r="BL196" s="68" t="str">
        <f t="shared" si="201"/>
        <v>X</v>
      </c>
      <c r="BM196" s="68" t="str">
        <f t="shared" si="201"/>
        <v>X</v>
      </c>
      <c r="BN196" s="68" t="str">
        <f t="shared" si="201"/>
        <v>X</v>
      </c>
      <c r="BO196" s="637" t="str">
        <f t="shared" si="201"/>
        <v>X</v>
      </c>
      <c r="BP196" s="7"/>
      <c r="BQ196" s="68" t="str">
        <f t="shared" si="188"/>
        <v>EN 16931</v>
      </c>
      <c r="BR196" s="68" t="str">
        <f t="shared" si="188"/>
        <v>EN 16931</v>
      </c>
      <c r="BS196" s="15"/>
      <c r="BT196" s="57" t="s">
        <v>18642</v>
      </c>
    </row>
    <row r="197" spans="1:72" s="59" customFormat="1" ht="96" x14ac:dyDescent="0.2">
      <c r="A197" s="45" t="str">
        <f t="shared" si="189"/>
        <v>NO</v>
      </c>
      <c r="B197" s="45"/>
      <c r="C197" s="45"/>
      <c r="D197" s="185" t="s">
        <v>1526</v>
      </c>
      <c r="E197" s="186" t="s">
        <v>2988</v>
      </c>
      <c r="F197" s="301"/>
      <c r="G197" s="66">
        <f t="shared" si="190"/>
        <v>4</v>
      </c>
      <c r="H197" s="66" t="s">
        <v>32</v>
      </c>
      <c r="I197" s="97" t="s">
        <v>2989</v>
      </c>
      <c r="J197" s="64" t="s">
        <v>2982</v>
      </c>
      <c r="K197" s="65" t="s">
        <v>2990</v>
      </c>
      <c r="L197" s="65"/>
      <c r="M197" s="65" t="s">
        <v>2985</v>
      </c>
      <c r="N197" s="64" t="s">
        <v>17064</v>
      </c>
      <c r="O197" s="66" t="s">
        <v>32</v>
      </c>
      <c r="P197" s="66" t="str">
        <f t="shared" si="185"/>
        <v>1..1</v>
      </c>
      <c r="Q197" s="2" t="s">
        <v>2991</v>
      </c>
      <c r="R197" s="75" t="s">
        <v>2992</v>
      </c>
      <c r="S197" s="66" t="s">
        <v>35</v>
      </c>
      <c r="T197" s="68" t="str">
        <f t="shared" si="191"/>
        <v/>
      </c>
      <c r="U197" s="66" t="s">
        <v>32</v>
      </c>
      <c r="V197" s="66" t="s">
        <v>35</v>
      </c>
      <c r="W197" s="249" t="s">
        <v>2985</v>
      </c>
      <c r="X197" s="38"/>
      <c r="Y197" s="636" t="str">
        <f t="shared" si="192"/>
        <v>-</v>
      </c>
      <c r="Z197" s="68" t="str">
        <f t="shared" si="193"/>
        <v>-</v>
      </c>
      <c r="AA197" s="68" t="str">
        <f t="shared" si="193"/>
        <v>-</v>
      </c>
      <c r="AB197" s="68" t="str">
        <f t="shared" si="193"/>
        <v>X</v>
      </c>
      <c r="AC197" s="68" t="str">
        <f t="shared" si="193"/>
        <v>X</v>
      </c>
      <c r="AD197" s="68" t="str">
        <f t="shared" si="193"/>
        <v>X</v>
      </c>
      <c r="AE197" s="637" t="str">
        <f t="shared" si="193"/>
        <v>X</v>
      </c>
      <c r="AF197" s="38"/>
      <c r="AG197" s="68" t="s">
        <v>282</v>
      </c>
      <c r="AH197" s="68" t="s">
        <v>282</v>
      </c>
      <c r="AI197" s="38"/>
      <c r="AJ197" s="13" t="str">
        <f t="shared" si="194"/>
        <v>/rsm:CrossIndustryInvoice/rsm:SupplyChainTradeTransaction/ram:ApplicableHeaderTradeAgreement/ram:SpecifiedProcuringProject</v>
      </c>
      <c r="AK197" s="13" t="str">
        <f t="shared" si="195"/>
        <v>/ram:Name</v>
      </c>
      <c r="AL197" s="14">
        <f>COUNTIFS(R$4:R197,AJ197)</f>
        <v>1</v>
      </c>
      <c r="AN197" s="185" t="str">
        <f t="shared" si="196"/>
        <v>SCT_HTA</v>
      </c>
      <c r="AO197" s="186" t="str">
        <f t="shared" si="196"/>
        <v>BT-11-0</v>
      </c>
      <c r="AP197" s="301" t="str">
        <f t="shared" si="197"/>
        <v/>
      </c>
      <c r="AQ197" s="66">
        <f t="shared" si="187"/>
        <v>4</v>
      </c>
      <c r="AR197" s="66" t="str">
        <f t="shared" si="198"/>
        <v>1..1</v>
      </c>
      <c r="AS197" s="97" t="s">
        <v>2993</v>
      </c>
      <c r="AT197" s="64" t="s">
        <v>18272</v>
      </c>
      <c r="AU197" s="65" t="s">
        <v>18273</v>
      </c>
      <c r="AV197" s="65"/>
      <c r="AW197" s="65" t="s">
        <v>2995</v>
      </c>
      <c r="AX197" s="64"/>
      <c r="AY197" s="66" t="str">
        <f t="shared" si="199"/>
        <v>1..1</v>
      </c>
      <c r="AZ197" s="66" t="str">
        <f t="shared" si="199"/>
        <v>1..1</v>
      </c>
      <c r="BA197" s="2" t="str">
        <f t="shared" si="199"/>
        <v>/rsm:CrossIndustryInvoice
/rsm:SupplyChainTradeTransaction
/ram:ApplicableHeaderTradeAgreement
/ram:SpecifiedProcuringProject
/ram:Name</v>
      </c>
      <c r="BB197" s="75" t="str">
        <f t="shared" si="199"/>
        <v>/rsm:CrossIndustryInvoice/rsm:SupplyChainTradeTransaction/ram:ApplicableHeaderTradeAgreement/ram:SpecifiedProcuringProject/ram:Name</v>
      </c>
      <c r="BC197" s="66" t="str">
        <f t="shared" si="200"/>
        <v/>
      </c>
      <c r="BD197" s="68" t="str">
        <f t="shared" si="200"/>
        <v/>
      </c>
      <c r="BE197" s="66" t="str">
        <f t="shared" si="200"/>
        <v>1..1</v>
      </c>
      <c r="BF197" s="66" t="str">
        <f t="shared" si="200"/>
        <v/>
      </c>
      <c r="BG197" s="249" t="str">
        <f t="shared" si="200"/>
        <v>Use "Project reference" as default value for Name.</v>
      </c>
      <c r="BH197" s="7"/>
      <c r="BI197" s="636" t="str">
        <f t="shared" si="201"/>
        <v>-</v>
      </c>
      <c r="BJ197" s="68" t="str">
        <f t="shared" si="201"/>
        <v>-</v>
      </c>
      <c r="BK197" s="68" t="str">
        <f t="shared" si="201"/>
        <v>-</v>
      </c>
      <c r="BL197" s="68" t="str">
        <f t="shared" si="201"/>
        <v>X</v>
      </c>
      <c r="BM197" s="68" t="str">
        <f t="shared" si="201"/>
        <v>X</v>
      </c>
      <c r="BN197" s="68" t="str">
        <f t="shared" si="201"/>
        <v>X</v>
      </c>
      <c r="BO197" s="637" t="str">
        <f t="shared" si="201"/>
        <v>X</v>
      </c>
      <c r="BP197" s="7"/>
      <c r="BQ197" s="68" t="str">
        <f t="shared" si="188"/>
        <v>EN 16931</v>
      </c>
      <c r="BR197" s="68" t="str">
        <f t="shared" si="188"/>
        <v>EN 16931</v>
      </c>
      <c r="BS197" s="15"/>
      <c r="BT197" s="57" t="s">
        <v>18642</v>
      </c>
    </row>
    <row r="198" spans="1:72" s="59" customFormat="1" ht="96" x14ac:dyDescent="0.2">
      <c r="A198" s="45" t="str">
        <f t="shared" si="189"/>
        <v>NO</v>
      </c>
      <c r="B198" s="45"/>
      <c r="C198" s="45"/>
      <c r="D198" s="202" t="s">
        <v>3007</v>
      </c>
      <c r="E198" s="203" t="s">
        <v>3008</v>
      </c>
      <c r="F198" s="306"/>
      <c r="G198" s="88">
        <f t="shared" si="190"/>
        <v>2</v>
      </c>
      <c r="H198" s="88" t="s">
        <v>32</v>
      </c>
      <c r="I198" s="90" t="s">
        <v>3009</v>
      </c>
      <c r="J198" s="90" t="s">
        <v>3010</v>
      </c>
      <c r="K198" s="91"/>
      <c r="L198" s="91"/>
      <c r="M198" s="91"/>
      <c r="N198" s="90"/>
      <c r="O198" s="88" t="s">
        <v>32</v>
      </c>
      <c r="P198" s="88" t="str">
        <f t="shared" si="185"/>
        <v>1..1</v>
      </c>
      <c r="Q198" s="92" t="s">
        <v>3011</v>
      </c>
      <c r="R198" s="93" t="s">
        <v>3012</v>
      </c>
      <c r="S198" s="88"/>
      <c r="T198" s="94" t="str">
        <f t="shared" si="191"/>
        <v>G</v>
      </c>
      <c r="U198" s="88" t="s">
        <v>32</v>
      </c>
      <c r="V198" s="88"/>
      <c r="W198" s="673"/>
      <c r="X198" s="38"/>
      <c r="Y198" s="652" t="str">
        <f t="shared" si="192"/>
        <v>X</v>
      </c>
      <c r="Z198" s="184" t="str">
        <f t="shared" ref="Z198:AE203" si="202">IF(Y198="X","X",IF($AH198=Z$4,"X","-"))</f>
        <v>X</v>
      </c>
      <c r="AA198" s="184" t="str">
        <f t="shared" si="202"/>
        <v>X</v>
      </c>
      <c r="AB198" s="184" t="str">
        <f t="shared" si="202"/>
        <v>X</v>
      </c>
      <c r="AC198" s="184" t="str">
        <f t="shared" si="202"/>
        <v>X</v>
      </c>
      <c r="AD198" s="184" t="str">
        <f t="shared" si="202"/>
        <v>X</v>
      </c>
      <c r="AE198" s="653" t="str">
        <f t="shared" si="202"/>
        <v>X</v>
      </c>
      <c r="AF198" s="38"/>
      <c r="AG198" s="184" t="s">
        <v>39</v>
      </c>
      <c r="AH198" s="184" t="s">
        <v>39</v>
      </c>
      <c r="AI198" s="38"/>
      <c r="AJ198" s="13" t="str">
        <f t="shared" si="194"/>
        <v>/rsm:CrossIndustryInvoice/rsm:SupplyChainTradeTransaction</v>
      </c>
      <c r="AK198" s="13" t="str">
        <f t="shared" si="195"/>
        <v>/ram:ApplicableHeaderTradeDelivery</v>
      </c>
      <c r="AL198" s="14">
        <f>COUNTIFS(R$4:R198,AJ198)</f>
        <v>1</v>
      </c>
      <c r="AN198" s="202" t="str">
        <f t="shared" si="196"/>
        <v>SCT_HTD</v>
      </c>
      <c r="AO198" s="203" t="str">
        <f t="shared" si="196"/>
        <v>BG-13-00</v>
      </c>
      <c r="AP198" s="306" t="str">
        <f t="shared" si="197"/>
        <v/>
      </c>
      <c r="AQ198" s="88">
        <f t="shared" ref="AQ198:AQ211" si="203">LEN(BB198)-LEN(SUBSTITUTE(BB198,"/",""))-1</f>
        <v>2</v>
      </c>
      <c r="AR198" s="88" t="str">
        <f t="shared" si="198"/>
        <v>1..1</v>
      </c>
      <c r="AS198" s="90" t="s">
        <v>3013</v>
      </c>
      <c r="AT198" s="90" t="s">
        <v>3014</v>
      </c>
      <c r="AU198" s="91"/>
      <c r="AV198" s="91"/>
      <c r="AW198" s="91" t="s">
        <v>35</v>
      </c>
      <c r="AX198" s="90"/>
      <c r="AY198" s="88" t="str">
        <f t="shared" si="199"/>
        <v>1..1</v>
      </c>
      <c r="AZ198" s="88" t="str">
        <f t="shared" si="199"/>
        <v>1..1</v>
      </c>
      <c r="BA198" s="92" t="str">
        <f t="shared" si="199"/>
        <v>/rsm:CrossIndustryInvoice
/rsm:SupplyChainTradeTransaction
/ram:ApplicableHeaderTradeDelivery</v>
      </c>
      <c r="BB198" s="93" t="str">
        <f t="shared" si="199"/>
        <v>/rsm:CrossIndustryInvoice/rsm:SupplyChainTradeTransaction/ram:ApplicableHeaderTradeDelivery</v>
      </c>
      <c r="BC198" s="88" t="str">
        <f t="shared" si="200"/>
        <v/>
      </c>
      <c r="BD198" s="94" t="str">
        <f t="shared" si="200"/>
        <v>G</v>
      </c>
      <c r="BE198" s="88" t="str">
        <f t="shared" si="200"/>
        <v>1..1</v>
      </c>
      <c r="BF198" s="88" t="str">
        <f t="shared" si="200"/>
        <v/>
      </c>
      <c r="BG198" s="673" t="str">
        <f t="shared" si="200"/>
        <v/>
      </c>
      <c r="BH198" s="7"/>
      <c r="BI198" s="652" t="str">
        <f t="shared" si="201"/>
        <v>X</v>
      </c>
      <c r="BJ198" s="184" t="str">
        <f t="shared" si="201"/>
        <v>X</v>
      </c>
      <c r="BK198" s="184" t="str">
        <f t="shared" si="201"/>
        <v>X</v>
      </c>
      <c r="BL198" s="184" t="str">
        <f t="shared" si="201"/>
        <v>X</v>
      </c>
      <c r="BM198" s="184" t="str">
        <f t="shared" si="201"/>
        <v>X</v>
      </c>
      <c r="BN198" s="184" t="str">
        <f t="shared" si="201"/>
        <v>X</v>
      </c>
      <c r="BO198" s="653" t="str">
        <f t="shared" si="201"/>
        <v>X</v>
      </c>
      <c r="BP198" s="7"/>
      <c r="BQ198" s="184" t="str">
        <f t="shared" ref="BQ198:BR211" si="204">AG198</f>
        <v>MINIMUM</v>
      </c>
      <c r="BR198" s="184" t="str">
        <f t="shared" si="204"/>
        <v>MINIMUM</v>
      </c>
      <c r="BS198" s="15"/>
      <c r="BT198" s="57" t="s">
        <v>18642</v>
      </c>
    </row>
    <row r="199" spans="1:72" s="59" customFormat="1" ht="96" x14ac:dyDescent="0.2">
      <c r="A199" s="45" t="str">
        <f t="shared" si="189"/>
        <v>NO</v>
      </c>
      <c r="B199" s="45"/>
      <c r="C199" s="45"/>
      <c r="D199" s="202" t="s">
        <v>3007</v>
      </c>
      <c r="E199" s="207" t="s">
        <v>3030</v>
      </c>
      <c r="F199" s="308" t="s">
        <v>3030</v>
      </c>
      <c r="G199" s="110">
        <f t="shared" si="190"/>
        <v>3</v>
      </c>
      <c r="H199" s="110" t="s">
        <v>42</v>
      </c>
      <c r="I199" s="111" t="s">
        <v>3031</v>
      </c>
      <c r="J199" s="112" t="s">
        <v>3010</v>
      </c>
      <c r="K199" s="113"/>
      <c r="L199" s="113"/>
      <c r="M199" s="113" t="s">
        <v>35</v>
      </c>
      <c r="N199" s="112"/>
      <c r="O199" s="110" t="s">
        <v>42</v>
      </c>
      <c r="P199" s="110" t="str">
        <f t="shared" si="185"/>
        <v>0..1</v>
      </c>
      <c r="Q199" s="114" t="s">
        <v>3032</v>
      </c>
      <c r="R199" s="115" t="s">
        <v>3033</v>
      </c>
      <c r="S199" s="110" t="s">
        <v>35</v>
      </c>
      <c r="T199" s="116" t="str">
        <f t="shared" si="191"/>
        <v>G</v>
      </c>
      <c r="U199" s="110" t="s">
        <v>42</v>
      </c>
      <c r="V199" s="110" t="s">
        <v>531</v>
      </c>
      <c r="W199" s="674" t="s">
        <v>35</v>
      </c>
      <c r="X199" s="38"/>
      <c r="Y199" s="644" t="str">
        <f t="shared" si="192"/>
        <v>-</v>
      </c>
      <c r="Z199" s="116" t="str">
        <f t="shared" si="202"/>
        <v>X</v>
      </c>
      <c r="AA199" s="116" t="str">
        <f t="shared" si="202"/>
        <v>X</v>
      </c>
      <c r="AB199" s="116" t="str">
        <f t="shared" si="202"/>
        <v>X</v>
      </c>
      <c r="AC199" s="116" t="str">
        <f t="shared" si="202"/>
        <v>X</v>
      </c>
      <c r="AD199" s="116" t="str">
        <f t="shared" si="202"/>
        <v>X</v>
      </c>
      <c r="AE199" s="645" t="str">
        <f t="shared" si="202"/>
        <v>X</v>
      </c>
      <c r="AF199" s="38"/>
      <c r="AG199" s="116" t="s">
        <v>185</v>
      </c>
      <c r="AH199" s="116" t="s">
        <v>185</v>
      </c>
      <c r="AI199" s="38"/>
      <c r="AJ199" s="13" t="str">
        <f t="shared" si="194"/>
        <v>/rsm:CrossIndustryInvoice/rsm:SupplyChainTradeTransaction/ram:ApplicableHeaderTradeDelivery</v>
      </c>
      <c r="AK199" s="13" t="str">
        <f t="shared" si="195"/>
        <v>/ram:ShipToTradeParty</v>
      </c>
      <c r="AL199" s="14">
        <f>COUNTIFS(R$4:R199,AJ199)</f>
        <v>1</v>
      </c>
      <c r="AN199" s="202" t="str">
        <f t="shared" si="196"/>
        <v>SCT_HTD</v>
      </c>
      <c r="AO199" s="207" t="str">
        <f t="shared" si="196"/>
        <v>BG-13</v>
      </c>
      <c r="AP199" s="308" t="str">
        <f t="shared" si="197"/>
        <v>BG-13</v>
      </c>
      <c r="AQ199" s="110">
        <f t="shared" si="203"/>
        <v>3</v>
      </c>
      <c r="AR199" s="110" t="str">
        <f t="shared" si="198"/>
        <v>0..1</v>
      </c>
      <c r="AS199" s="111" t="s">
        <v>3034</v>
      </c>
      <c r="AT199" s="112" t="s">
        <v>3014</v>
      </c>
      <c r="AU199" s="113"/>
      <c r="AV199" s="113"/>
      <c r="AW199" s="113" t="s">
        <v>35</v>
      </c>
      <c r="AX199" s="112"/>
      <c r="AY199" s="110" t="str">
        <f t="shared" si="199"/>
        <v>0..1</v>
      </c>
      <c r="AZ199" s="110" t="str">
        <f t="shared" si="199"/>
        <v>0..1</v>
      </c>
      <c r="BA199" s="114" t="str">
        <f t="shared" si="199"/>
        <v>/rsm:CrossIndustryInvoice
/rsm:SupplyChainTradeTransaction
/ram:ApplicableHeaderTradeDelivery
/ram:ShipToTradeParty</v>
      </c>
      <c r="BB199" s="115" t="str">
        <f t="shared" si="199"/>
        <v>/rsm:CrossIndustryInvoice/rsm:SupplyChainTradeTransaction/ram:ApplicableHeaderTradeDelivery/ram:ShipToTradeParty</v>
      </c>
      <c r="BC199" s="110" t="str">
        <f t="shared" si="200"/>
        <v/>
      </c>
      <c r="BD199" s="116" t="str">
        <f t="shared" si="200"/>
        <v>G</v>
      </c>
      <c r="BE199" s="110" t="str">
        <f t="shared" si="200"/>
        <v>0..1</v>
      </c>
      <c r="BF199" s="110" t="str">
        <f t="shared" si="200"/>
        <v>STR-3</v>
      </c>
      <c r="BG199" s="674" t="str">
        <f t="shared" si="200"/>
        <v/>
      </c>
      <c r="BH199" s="7"/>
      <c r="BI199" s="644" t="str">
        <f t="shared" si="201"/>
        <v>-</v>
      </c>
      <c r="BJ199" s="116" t="str">
        <f t="shared" si="201"/>
        <v>X</v>
      </c>
      <c r="BK199" s="116" t="str">
        <f t="shared" si="201"/>
        <v>X</v>
      </c>
      <c r="BL199" s="116" t="str">
        <f t="shared" si="201"/>
        <v>X</v>
      </c>
      <c r="BM199" s="116" t="str">
        <f t="shared" si="201"/>
        <v>X</v>
      </c>
      <c r="BN199" s="116" t="str">
        <f t="shared" si="201"/>
        <v>X</v>
      </c>
      <c r="BO199" s="645" t="str">
        <f t="shared" si="201"/>
        <v>X</v>
      </c>
      <c r="BP199" s="7"/>
      <c r="BQ199" s="116" t="str">
        <f t="shared" si="204"/>
        <v>BASIC WL</v>
      </c>
      <c r="BR199" s="116" t="str">
        <f t="shared" si="204"/>
        <v>BASIC WL</v>
      </c>
      <c r="BS199" s="15"/>
      <c r="BT199" s="57" t="s">
        <v>18642</v>
      </c>
    </row>
    <row r="200" spans="1:72" s="59" customFormat="1" ht="96" x14ac:dyDescent="0.2">
      <c r="A200" s="45" t="str">
        <f t="shared" si="189"/>
        <v>YES</v>
      </c>
      <c r="B200" s="45"/>
      <c r="C200" s="45"/>
      <c r="D200" s="208" t="s">
        <v>3007</v>
      </c>
      <c r="E200" s="209" t="s">
        <v>3035</v>
      </c>
      <c r="F200" s="309"/>
      <c r="G200" s="66">
        <f t="shared" si="190"/>
        <v>4</v>
      </c>
      <c r="H200" s="66" t="s">
        <v>42</v>
      </c>
      <c r="I200" s="64" t="s">
        <v>3036</v>
      </c>
      <c r="J200" s="64" t="s">
        <v>17308</v>
      </c>
      <c r="K200" s="65" t="s">
        <v>17309</v>
      </c>
      <c r="L200" s="65"/>
      <c r="M200" s="65"/>
      <c r="N200" s="64" t="s">
        <v>90</v>
      </c>
      <c r="O200" s="66" t="s">
        <v>42</v>
      </c>
      <c r="P200" s="66" t="str">
        <f t="shared" si="185"/>
        <v>0..1</v>
      </c>
      <c r="Q200" s="2" t="s">
        <v>3039</v>
      </c>
      <c r="R200" s="75" t="s">
        <v>3040</v>
      </c>
      <c r="S200" s="66" t="s">
        <v>55</v>
      </c>
      <c r="T200" s="68" t="str">
        <f t="shared" si="191"/>
        <v>E</v>
      </c>
      <c r="U200" s="66" t="s">
        <v>62</v>
      </c>
      <c r="V200" s="66" t="s">
        <v>1557</v>
      </c>
      <c r="W200" s="249" t="s">
        <v>894</v>
      </c>
      <c r="X200" s="38"/>
      <c r="Y200" s="636" t="str">
        <f t="shared" si="192"/>
        <v>-</v>
      </c>
      <c r="Z200" s="68" t="str">
        <f t="shared" si="202"/>
        <v>X</v>
      </c>
      <c r="AA200" s="68" t="str">
        <f t="shared" si="202"/>
        <v>X</v>
      </c>
      <c r="AB200" s="68" t="str">
        <f t="shared" si="202"/>
        <v>X</v>
      </c>
      <c r="AC200" s="68" t="str">
        <f t="shared" si="202"/>
        <v>X</v>
      </c>
      <c r="AD200" s="68" t="str">
        <f t="shared" si="202"/>
        <v>X</v>
      </c>
      <c r="AE200" s="637" t="str">
        <f t="shared" si="202"/>
        <v>X</v>
      </c>
      <c r="AF200" s="38"/>
      <c r="AG200" s="68" t="s">
        <v>185</v>
      </c>
      <c r="AH200" s="68" t="s">
        <v>185</v>
      </c>
      <c r="AI200" s="38"/>
      <c r="AJ200" s="13" t="str">
        <f t="shared" si="194"/>
        <v>/rsm:CrossIndustryInvoice/rsm:SupplyChainTradeTransaction/ram:ApplicableHeaderTradeDelivery/ram:ShipToTradeParty</v>
      </c>
      <c r="AK200" s="13" t="str">
        <f t="shared" si="195"/>
        <v>/ram:ID</v>
      </c>
      <c r="AL200" s="14">
        <f>COUNTIFS(R$4:R200,AJ200)</f>
        <v>1</v>
      </c>
      <c r="AN200" s="208" t="str">
        <f t="shared" si="196"/>
        <v>SCT_HTD</v>
      </c>
      <c r="AO200" s="209" t="str">
        <f t="shared" si="196"/>
        <v>BT-71</v>
      </c>
      <c r="AP200" s="309" t="str">
        <f t="shared" si="197"/>
        <v/>
      </c>
      <c r="AQ200" s="66">
        <f t="shared" si="203"/>
        <v>4</v>
      </c>
      <c r="AR200" s="66" t="str">
        <f t="shared" si="198"/>
        <v>0..1</v>
      </c>
      <c r="AS200" s="64" t="s">
        <v>3041</v>
      </c>
      <c r="AT200" s="64" t="s">
        <v>3042</v>
      </c>
      <c r="AU200" s="65" t="s">
        <v>3043</v>
      </c>
      <c r="AV200" s="65"/>
      <c r="AW200" s="65" t="s">
        <v>35</v>
      </c>
      <c r="AX200" s="64" t="s">
        <v>99</v>
      </c>
      <c r="AY200" s="66" t="str">
        <f t="shared" si="199"/>
        <v>0..1</v>
      </c>
      <c r="AZ200" s="66" t="str">
        <f t="shared" si="199"/>
        <v>0..1</v>
      </c>
      <c r="BA200" s="2" t="str">
        <f t="shared" si="199"/>
        <v>/rsm:CrossIndustryInvoice
/rsm:SupplyChainTradeTransaction
/ram:ApplicableHeaderTradeDelivery
/ram:ShipToTradeParty
/ram:ID</v>
      </c>
      <c r="BB200" s="75" t="str">
        <f t="shared" si="199"/>
        <v>/rsm:CrossIndustryInvoice/rsm:SupplyChainTradeTransaction/ram:ApplicableHeaderTradeDelivery/ram:ShipToTradeParty/ram:ID</v>
      </c>
      <c r="BC200" s="66" t="str">
        <f t="shared" si="200"/>
        <v>I</v>
      </c>
      <c r="BD200" s="68" t="str">
        <f t="shared" si="200"/>
        <v>E</v>
      </c>
      <c r="BE200" s="66" t="str">
        <f t="shared" si="200"/>
        <v>0..n</v>
      </c>
      <c r="BF200" s="66" t="str">
        <f t="shared" si="200"/>
        <v>SYN-1, CAR-3</v>
      </c>
      <c r="BG200" s="249" t="str">
        <f t="shared" si="200"/>
        <v>GloablID, if global identifier exists and can be stated in @schemeID, ID else</v>
      </c>
      <c r="BH200" s="7"/>
      <c r="BI200" s="636" t="str">
        <f t="shared" si="201"/>
        <v>-</v>
      </c>
      <c r="BJ200" s="68" t="str">
        <f t="shared" si="201"/>
        <v>X</v>
      </c>
      <c r="BK200" s="68" t="str">
        <f t="shared" si="201"/>
        <v>X</v>
      </c>
      <c r="BL200" s="68" t="str">
        <f t="shared" si="201"/>
        <v>X</v>
      </c>
      <c r="BM200" s="68" t="str">
        <f t="shared" si="201"/>
        <v>X</v>
      </c>
      <c r="BN200" s="68" t="str">
        <f t="shared" si="201"/>
        <v>X</v>
      </c>
      <c r="BO200" s="637" t="str">
        <f t="shared" si="201"/>
        <v>X</v>
      </c>
      <c r="BP200" s="7"/>
      <c r="BQ200" s="68" t="str">
        <f t="shared" si="204"/>
        <v>BASIC WL</v>
      </c>
      <c r="BR200" s="68" t="str">
        <f t="shared" si="204"/>
        <v>BASIC WL</v>
      </c>
      <c r="BS200" s="15"/>
      <c r="BT200" s="57" t="s">
        <v>18642</v>
      </c>
    </row>
    <row r="201" spans="1:72" s="59" customFormat="1" ht="96" x14ac:dyDescent="0.2">
      <c r="A201" s="45" t="str">
        <f t="shared" si="189"/>
        <v>YES</v>
      </c>
      <c r="B201" s="340" t="s">
        <v>17050</v>
      </c>
      <c r="C201" s="742"/>
      <c r="D201" s="208" t="s">
        <v>3007</v>
      </c>
      <c r="E201" s="209" t="s">
        <v>3044</v>
      </c>
      <c r="F201" s="309" t="s">
        <v>3035</v>
      </c>
      <c r="G201" s="66">
        <f t="shared" si="190"/>
        <v>4</v>
      </c>
      <c r="H201" s="66" t="s">
        <v>42</v>
      </c>
      <c r="I201" s="97" t="s">
        <v>17310</v>
      </c>
      <c r="J201" s="64" t="s">
        <v>35</v>
      </c>
      <c r="K201" s="65" t="s">
        <v>894</v>
      </c>
      <c r="L201" s="65"/>
      <c r="M201" s="65" t="s">
        <v>894</v>
      </c>
      <c r="N201" s="64" t="s">
        <v>90</v>
      </c>
      <c r="O201" s="66" t="s">
        <v>42</v>
      </c>
      <c r="P201" s="66" t="s">
        <v>62</v>
      </c>
      <c r="Q201" s="2" t="s">
        <v>3046</v>
      </c>
      <c r="R201" s="75" t="s">
        <v>3047</v>
      </c>
      <c r="S201" s="66" t="s">
        <v>55</v>
      </c>
      <c r="T201" s="344" t="s">
        <v>56</v>
      </c>
      <c r="U201" s="66" t="s">
        <v>62</v>
      </c>
      <c r="V201" s="66" t="s">
        <v>1557</v>
      </c>
      <c r="W201" s="249" t="s">
        <v>894</v>
      </c>
      <c r="X201" s="38"/>
      <c r="Y201" s="636" t="str">
        <f t="shared" si="192"/>
        <v>-</v>
      </c>
      <c r="Z201" s="68" t="str">
        <f t="shared" si="202"/>
        <v>X</v>
      </c>
      <c r="AA201" s="68" t="str">
        <f t="shared" si="202"/>
        <v>X</v>
      </c>
      <c r="AB201" s="68" t="str">
        <f t="shared" si="202"/>
        <v>X</v>
      </c>
      <c r="AC201" s="68" t="str">
        <f t="shared" si="202"/>
        <v>X</v>
      </c>
      <c r="AD201" s="68" t="str">
        <f t="shared" si="202"/>
        <v>X</v>
      </c>
      <c r="AE201" s="637" t="str">
        <f t="shared" si="202"/>
        <v>X</v>
      </c>
      <c r="AF201" s="38"/>
      <c r="AG201" s="68" t="s">
        <v>185</v>
      </c>
      <c r="AH201" s="68" t="s">
        <v>185</v>
      </c>
      <c r="AI201" s="38"/>
      <c r="AJ201" s="13" t="str">
        <f t="shared" si="194"/>
        <v>/rsm:CrossIndustryInvoice/rsm:SupplyChainTradeTransaction/ram:ApplicableHeaderTradeDelivery/ram:ShipToTradeParty</v>
      </c>
      <c r="AK201" s="13" t="str">
        <f t="shared" si="195"/>
        <v>/ram:GlobalID</v>
      </c>
      <c r="AL201" s="14">
        <f>COUNTIFS(R$4:R201,AJ201)</f>
        <v>1</v>
      </c>
      <c r="AN201" s="208" t="str">
        <f t="shared" si="196"/>
        <v>SCT_HTD</v>
      </c>
      <c r="AO201" s="209" t="str">
        <f t="shared" si="196"/>
        <v>BT-71-0</v>
      </c>
      <c r="AP201" s="309" t="str">
        <f t="shared" si="197"/>
        <v>BT-71</v>
      </c>
      <c r="AQ201" s="66">
        <f t="shared" si="203"/>
        <v>4</v>
      </c>
      <c r="AR201" s="66" t="str">
        <f t="shared" si="198"/>
        <v>0..1</v>
      </c>
      <c r="AS201" s="97" t="s">
        <v>35</v>
      </c>
      <c r="AT201" s="64" t="s">
        <v>35</v>
      </c>
      <c r="AU201" s="65" t="s">
        <v>1569</v>
      </c>
      <c r="AV201" s="65"/>
      <c r="AW201" s="65" t="s">
        <v>35</v>
      </c>
      <c r="AX201" s="64" t="s">
        <v>99</v>
      </c>
      <c r="AY201" s="66" t="str">
        <f t="shared" si="199"/>
        <v>0..1</v>
      </c>
      <c r="AZ201" s="66" t="str">
        <f t="shared" si="199"/>
        <v>0..n</v>
      </c>
      <c r="BA201" s="2" t="str">
        <f t="shared" si="199"/>
        <v>/rsm:CrossIndustryInvoice
/rsm:SupplyChainTradeTransaction
/ram:ApplicableHeaderTradeDelivery
/ram:ShipToTradeParty
/ram:GlobalID</v>
      </c>
      <c r="BB201" s="75" t="str">
        <f t="shared" si="199"/>
        <v>/rsm:CrossIndustryInvoice/rsm:SupplyChainTradeTransaction/ram:ApplicableHeaderTradeDelivery/ram:ShipToTradeParty/ram:GlobalID</v>
      </c>
      <c r="BC201" s="66" t="str">
        <f t="shared" si="200"/>
        <v>I</v>
      </c>
      <c r="BD201" s="68" t="str">
        <f t="shared" si="200"/>
        <v>E</v>
      </c>
      <c r="BE201" s="66" t="str">
        <f t="shared" si="200"/>
        <v>0..n</v>
      </c>
      <c r="BF201" s="66" t="str">
        <f t="shared" si="200"/>
        <v>SYN-1, CAR-3</v>
      </c>
      <c r="BG201" s="249" t="str">
        <f t="shared" si="200"/>
        <v>GloablID, if global identifier exists and can be stated in @schemeID, ID else</v>
      </c>
      <c r="BH201" s="7"/>
      <c r="BI201" s="636" t="str">
        <f t="shared" si="201"/>
        <v>-</v>
      </c>
      <c r="BJ201" s="68" t="str">
        <f t="shared" si="201"/>
        <v>X</v>
      </c>
      <c r="BK201" s="68" t="str">
        <f t="shared" si="201"/>
        <v>X</v>
      </c>
      <c r="BL201" s="68" t="str">
        <f t="shared" si="201"/>
        <v>X</v>
      </c>
      <c r="BM201" s="68" t="str">
        <f t="shared" si="201"/>
        <v>X</v>
      </c>
      <c r="BN201" s="68" t="str">
        <f t="shared" si="201"/>
        <v>X</v>
      </c>
      <c r="BO201" s="637" t="str">
        <f t="shared" si="201"/>
        <v>X</v>
      </c>
      <c r="BP201" s="7"/>
      <c r="BQ201" s="68" t="str">
        <f t="shared" si="204"/>
        <v>BASIC WL</v>
      </c>
      <c r="BR201" s="68" t="str">
        <f t="shared" si="204"/>
        <v>BASIC WL</v>
      </c>
      <c r="BS201" s="15"/>
      <c r="BT201" s="57" t="s">
        <v>18642</v>
      </c>
    </row>
    <row r="202" spans="1:72" s="59" customFormat="1" ht="105" x14ac:dyDescent="0.2">
      <c r="A202" s="45" t="str">
        <f t="shared" si="189"/>
        <v>YES</v>
      </c>
      <c r="B202" s="45"/>
      <c r="C202" s="45"/>
      <c r="D202" s="208" t="s">
        <v>3007</v>
      </c>
      <c r="E202" s="209" t="s">
        <v>3048</v>
      </c>
      <c r="F202" s="309" t="s">
        <v>3048</v>
      </c>
      <c r="G202" s="66">
        <f t="shared" si="190"/>
        <v>5</v>
      </c>
      <c r="H202" s="66" t="s">
        <v>42</v>
      </c>
      <c r="I202" s="97" t="s">
        <v>443</v>
      </c>
      <c r="J202" s="64" t="s">
        <v>17311</v>
      </c>
      <c r="K202" s="65" t="s">
        <v>18322</v>
      </c>
      <c r="L202" s="65"/>
      <c r="M202" s="65" t="s">
        <v>35</v>
      </c>
      <c r="N202" s="64" t="s">
        <v>17064</v>
      </c>
      <c r="O202" s="66" t="s">
        <v>32</v>
      </c>
      <c r="P202" s="66" t="str">
        <f t="shared" si="185"/>
        <v>1..1</v>
      </c>
      <c r="Q202" s="2" t="s">
        <v>3051</v>
      </c>
      <c r="R202" s="75" t="s">
        <v>3052</v>
      </c>
      <c r="S202" s="66" t="s">
        <v>329</v>
      </c>
      <c r="T202" s="68" t="str">
        <f t="shared" si="191"/>
        <v>A</v>
      </c>
      <c r="U202" s="66" t="s">
        <v>42</v>
      </c>
      <c r="V202" s="66" t="s">
        <v>35</v>
      </c>
      <c r="W202" s="249" t="s">
        <v>35</v>
      </c>
      <c r="X202" s="38"/>
      <c r="Y202" s="636" t="str">
        <f t="shared" si="192"/>
        <v>-</v>
      </c>
      <c r="Z202" s="68" t="str">
        <f t="shared" si="202"/>
        <v>X</v>
      </c>
      <c r="AA202" s="68" t="str">
        <f t="shared" si="202"/>
        <v>X</v>
      </c>
      <c r="AB202" s="68" t="str">
        <f t="shared" si="202"/>
        <v>X</v>
      </c>
      <c r="AC202" s="68" t="str">
        <f t="shared" si="202"/>
        <v>X</v>
      </c>
      <c r="AD202" s="68" t="str">
        <f t="shared" si="202"/>
        <v>X</v>
      </c>
      <c r="AE202" s="637" t="str">
        <f t="shared" si="202"/>
        <v>X</v>
      </c>
      <c r="AF202" s="38"/>
      <c r="AG202" s="68" t="s">
        <v>185</v>
      </c>
      <c r="AH202" s="68" t="s">
        <v>185</v>
      </c>
      <c r="AI202" s="38"/>
      <c r="AJ202" s="13" t="str">
        <f t="shared" si="194"/>
        <v>/rsm:CrossIndustryInvoice/rsm:SupplyChainTradeTransaction/ram:ApplicableHeaderTradeDelivery/ram:ShipToTradeParty/ram:GlobalID</v>
      </c>
      <c r="AK202" s="13" t="str">
        <f t="shared" si="195"/>
        <v>/@schemeID</v>
      </c>
      <c r="AL202" s="14">
        <f>COUNTIFS(R$4:R202,AJ202)</f>
        <v>1</v>
      </c>
      <c r="AN202" s="208" t="str">
        <f t="shared" si="196"/>
        <v>SCT_HTD</v>
      </c>
      <c r="AO202" s="209" t="str">
        <f t="shared" si="196"/>
        <v>BT-71-1</v>
      </c>
      <c r="AP202" s="309" t="str">
        <f t="shared" si="197"/>
        <v>BT-71-1</v>
      </c>
      <c r="AQ202" s="66">
        <f t="shared" si="203"/>
        <v>5</v>
      </c>
      <c r="AR202" s="66" t="str">
        <f t="shared" si="198"/>
        <v>0..1</v>
      </c>
      <c r="AS202" s="97" t="s">
        <v>330</v>
      </c>
      <c r="AT202" s="64" t="s">
        <v>3050</v>
      </c>
      <c r="AU202" s="65" t="s">
        <v>331</v>
      </c>
      <c r="AV202" s="65"/>
      <c r="AW202" s="65" t="s">
        <v>35</v>
      </c>
      <c r="AX202" s="64"/>
      <c r="AY202" s="66" t="str">
        <f t="shared" si="199"/>
        <v>1..1</v>
      </c>
      <c r="AZ202" s="66" t="str">
        <f t="shared" si="199"/>
        <v>1..1</v>
      </c>
      <c r="BA202" s="2" t="str">
        <f t="shared" si="199"/>
        <v>/rsm:CrossIndustryInvoice
/rsm:SupplyChainTradeTransaction
/ram:ApplicableHeaderTradeDelivery
/ram:ShipToTradeParty
/ram:GlobalID
/@schemeID</v>
      </c>
      <c r="BB202" s="75" t="str">
        <f t="shared" si="199"/>
        <v>/rsm:CrossIndustryInvoice/rsm:SupplyChainTradeTransaction/ram:ApplicableHeaderTradeDelivery/ram:ShipToTradeParty/ram:GlobalID/@schemeID</v>
      </c>
      <c r="BC202" s="66" t="str">
        <f t="shared" si="200"/>
        <v>S</v>
      </c>
      <c r="BD202" s="68" t="str">
        <f t="shared" si="200"/>
        <v>A</v>
      </c>
      <c r="BE202" s="66" t="str">
        <f t="shared" si="200"/>
        <v>0..1</v>
      </c>
      <c r="BF202" s="66" t="str">
        <f t="shared" si="200"/>
        <v/>
      </c>
      <c r="BG202" s="249" t="str">
        <f t="shared" si="200"/>
        <v/>
      </c>
      <c r="BH202" s="7"/>
      <c r="BI202" s="636" t="str">
        <f t="shared" si="201"/>
        <v>-</v>
      </c>
      <c r="BJ202" s="68" t="str">
        <f t="shared" si="201"/>
        <v>X</v>
      </c>
      <c r="BK202" s="68" t="str">
        <f t="shared" si="201"/>
        <v>X</v>
      </c>
      <c r="BL202" s="68" t="str">
        <f t="shared" si="201"/>
        <v>X</v>
      </c>
      <c r="BM202" s="68" t="str">
        <f t="shared" si="201"/>
        <v>X</v>
      </c>
      <c r="BN202" s="68" t="str">
        <f t="shared" si="201"/>
        <v>X</v>
      </c>
      <c r="BO202" s="637" t="str">
        <f t="shared" si="201"/>
        <v>X</v>
      </c>
      <c r="BP202" s="7"/>
      <c r="BQ202" s="68" t="str">
        <f t="shared" si="204"/>
        <v>BASIC WL</v>
      </c>
      <c r="BR202" s="68" t="str">
        <f t="shared" si="204"/>
        <v>BASIC WL</v>
      </c>
      <c r="BS202" s="15"/>
      <c r="BT202" s="57" t="s">
        <v>18642</v>
      </c>
    </row>
    <row r="203" spans="1:72" s="59" customFormat="1" ht="96" x14ac:dyDescent="0.2">
      <c r="A203" s="45" t="str">
        <f t="shared" si="189"/>
        <v>YES</v>
      </c>
      <c r="B203" s="45"/>
      <c r="C203" s="45"/>
      <c r="D203" s="208" t="s">
        <v>3007</v>
      </c>
      <c r="E203" s="209" t="s">
        <v>3053</v>
      </c>
      <c r="F203" s="309" t="s">
        <v>3053</v>
      </c>
      <c r="G203" s="66">
        <f t="shared" si="190"/>
        <v>4</v>
      </c>
      <c r="H203" s="66" t="s">
        <v>42</v>
      </c>
      <c r="I203" s="64" t="s">
        <v>3054</v>
      </c>
      <c r="J203" s="64" t="s">
        <v>3055</v>
      </c>
      <c r="K203" s="65" t="s">
        <v>3056</v>
      </c>
      <c r="L203" s="65"/>
      <c r="M203" s="65" t="s">
        <v>35</v>
      </c>
      <c r="N203" s="64" t="s">
        <v>70</v>
      </c>
      <c r="O203" s="66" t="s">
        <v>42</v>
      </c>
      <c r="P203" s="66" t="str">
        <f t="shared" si="185"/>
        <v>0..1</v>
      </c>
      <c r="Q203" s="2" t="s">
        <v>3057</v>
      </c>
      <c r="R203" s="75" t="s">
        <v>3058</v>
      </c>
      <c r="S203" s="66" t="s">
        <v>73</v>
      </c>
      <c r="T203" s="68" t="str">
        <f t="shared" si="191"/>
        <v>E</v>
      </c>
      <c r="U203" s="66" t="s">
        <v>42</v>
      </c>
      <c r="V203" s="66" t="s">
        <v>35</v>
      </c>
      <c r="W203" s="249" t="s">
        <v>35</v>
      </c>
      <c r="X203" s="38"/>
      <c r="Y203" s="636" t="str">
        <f t="shared" si="192"/>
        <v>-</v>
      </c>
      <c r="Z203" s="68" t="str">
        <f t="shared" si="202"/>
        <v>X</v>
      </c>
      <c r="AA203" s="68" t="str">
        <f t="shared" si="202"/>
        <v>X</v>
      </c>
      <c r="AB203" s="68" t="str">
        <f t="shared" si="202"/>
        <v>X</v>
      </c>
      <c r="AC203" s="68" t="str">
        <f t="shared" si="202"/>
        <v>X</v>
      </c>
      <c r="AD203" s="68" t="str">
        <f t="shared" si="202"/>
        <v>X</v>
      </c>
      <c r="AE203" s="637" t="str">
        <f t="shared" si="202"/>
        <v>X</v>
      </c>
      <c r="AF203" s="38"/>
      <c r="AG203" s="68" t="s">
        <v>185</v>
      </c>
      <c r="AH203" s="68" t="s">
        <v>185</v>
      </c>
      <c r="AI203" s="38"/>
      <c r="AJ203" s="13" t="str">
        <f t="shared" si="194"/>
        <v>/rsm:CrossIndustryInvoice/rsm:SupplyChainTradeTransaction/ram:ApplicableHeaderTradeDelivery/ram:ShipToTradeParty</v>
      </c>
      <c r="AK203" s="13" t="str">
        <f t="shared" si="195"/>
        <v>/ram:Name</v>
      </c>
      <c r="AL203" s="14">
        <f>COUNTIFS(R$4:R203,AJ203)</f>
        <v>1</v>
      </c>
      <c r="AN203" s="208" t="str">
        <f t="shared" si="196"/>
        <v>SCT_HTD</v>
      </c>
      <c r="AO203" s="209" t="str">
        <f t="shared" si="196"/>
        <v>BT-70</v>
      </c>
      <c r="AP203" s="309" t="str">
        <f t="shared" si="197"/>
        <v>BT-70</v>
      </c>
      <c r="AQ203" s="66">
        <f t="shared" si="203"/>
        <v>4</v>
      </c>
      <c r="AR203" s="66" t="str">
        <f t="shared" si="198"/>
        <v>0..1</v>
      </c>
      <c r="AS203" s="64" t="s">
        <v>3059</v>
      </c>
      <c r="AT203" s="64" t="s">
        <v>3060</v>
      </c>
      <c r="AU203" s="65" t="s">
        <v>3061</v>
      </c>
      <c r="AV203" s="65"/>
      <c r="AW203" s="65" t="s">
        <v>35</v>
      </c>
      <c r="AX203" s="64" t="s">
        <v>78</v>
      </c>
      <c r="AY203" s="66" t="str">
        <f t="shared" si="199"/>
        <v>0..1</v>
      </c>
      <c r="AZ203" s="66" t="str">
        <f t="shared" si="199"/>
        <v>0..1</v>
      </c>
      <c r="BA203" s="2" t="str">
        <f t="shared" si="199"/>
        <v>/rsm:CrossIndustryInvoice
/rsm:SupplyChainTradeTransaction
/ram:ApplicableHeaderTradeDelivery
/ram:ShipToTradeParty
/ram:Name</v>
      </c>
      <c r="BB203" s="75" t="str">
        <f t="shared" si="199"/>
        <v>/rsm:CrossIndustryInvoice/rsm:SupplyChainTradeTransaction/ram:ApplicableHeaderTradeDelivery/ram:ShipToTradeParty/ram:Name</v>
      </c>
      <c r="BC203" s="66" t="str">
        <f t="shared" ref="BC203:BG211" si="205">IF(S203="","",S203)</f>
        <v>T</v>
      </c>
      <c r="BD203" s="68" t="str">
        <f t="shared" si="205"/>
        <v>E</v>
      </c>
      <c r="BE203" s="66" t="str">
        <f t="shared" si="205"/>
        <v>0..1</v>
      </c>
      <c r="BF203" s="66" t="str">
        <f t="shared" si="205"/>
        <v/>
      </c>
      <c r="BG203" s="249" t="str">
        <f t="shared" si="205"/>
        <v/>
      </c>
      <c r="BH203" s="7"/>
      <c r="BI203" s="636" t="str">
        <f t="shared" si="201"/>
        <v>-</v>
      </c>
      <c r="BJ203" s="68" t="str">
        <f t="shared" si="201"/>
        <v>X</v>
      </c>
      <c r="BK203" s="68" t="str">
        <f t="shared" si="201"/>
        <v>X</v>
      </c>
      <c r="BL203" s="68" t="str">
        <f t="shared" si="201"/>
        <v>X</v>
      </c>
      <c r="BM203" s="68" t="str">
        <f t="shared" si="201"/>
        <v>X</v>
      </c>
      <c r="BN203" s="68" t="str">
        <f t="shared" si="201"/>
        <v>X</v>
      </c>
      <c r="BO203" s="637" t="str">
        <f t="shared" si="201"/>
        <v>X</v>
      </c>
      <c r="BP203" s="7"/>
      <c r="BQ203" s="68" t="str">
        <f t="shared" si="204"/>
        <v>BASIC WL</v>
      </c>
      <c r="BR203" s="68" t="str">
        <f t="shared" si="204"/>
        <v>BASIC WL</v>
      </c>
      <c r="BS203" s="15"/>
      <c r="BT203" s="57" t="s">
        <v>18642</v>
      </c>
    </row>
    <row r="204" spans="1:72" s="59" customFormat="1" ht="96" x14ac:dyDescent="0.2">
      <c r="A204" s="45" t="str">
        <f t="shared" si="189"/>
        <v>NO</v>
      </c>
      <c r="B204" s="45"/>
      <c r="C204" s="45"/>
      <c r="D204" s="208" t="s">
        <v>3007</v>
      </c>
      <c r="E204" s="210" t="s">
        <v>3111</v>
      </c>
      <c r="F204" s="310" t="s">
        <v>3111</v>
      </c>
      <c r="G204" s="124">
        <f t="shared" ref="G204:G211" si="206">LEN(R204)-LEN(SUBSTITUTE(R204,"/",""))-1</f>
        <v>4</v>
      </c>
      <c r="H204" s="124" t="s">
        <v>42</v>
      </c>
      <c r="I204" s="138" t="s">
        <v>3112</v>
      </c>
      <c r="J204" s="125" t="s">
        <v>3113</v>
      </c>
      <c r="K204" s="126" t="s">
        <v>3114</v>
      </c>
      <c r="L204" s="126" t="s">
        <v>1734</v>
      </c>
      <c r="M204" s="126" t="s">
        <v>35</v>
      </c>
      <c r="N204" s="125"/>
      <c r="O204" s="124" t="s">
        <v>42</v>
      </c>
      <c r="P204" s="124" t="str">
        <f t="shared" si="185"/>
        <v>0..1</v>
      </c>
      <c r="Q204" s="127" t="s">
        <v>3115</v>
      </c>
      <c r="R204" s="128" t="s">
        <v>3116</v>
      </c>
      <c r="S204" s="124" t="s">
        <v>35</v>
      </c>
      <c r="T204" s="129" t="str">
        <f t="shared" si="191"/>
        <v>G</v>
      </c>
      <c r="U204" s="124" t="s">
        <v>42</v>
      </c>
      <c r="V204" s="124" t="s">
        <v>35</v>
      </c>
      <c r="W204" s="675" t="s">
        <v>35</v>
      </c>
      <c r="X204" s="38"/>
      <c r="Y204" s="646" t="str">
        <f t="shared" si="192"/>
        <v>-</v>
      </c>
      <c r="Z204" s="129" t="str">
        <f t="shared" ref="Z204:AE211" si="207">IF(Y204="X","X",IF($AH204=Z$4,"X","-"))</f>
        <v>X</v>
      </c>
      <c r="AA204" s="129" t="str">
        <f t="shared" si="207"/>
        <v>X</v>
      </c>
      <c r="AB204" s="129" t="str">
        <f t="shared" si="207"/>
        <v>X</v>
      </c>
      <c r="AC204" s="129" t="str">
        <f t="shared" si="207"/>
        <v>X</v>
      </c>
      <c r="AD204" s="129" t="str">
        <f t="shared" si="207"/>
        <v>X</v>
      </c>
      <c r="AE204" s="647" t="str">
        <f t="shared" si="207"/>
        <v>X</v>
      </c>
      <c r="AF204" s="38"/>
      <c r="AG204" s="129" t="s">
        <v>185</v>
      </c>
      <c r="AH204" s="129" t="s">
        <v>185</v>
      </c>
      <c r="AI204" s="38"/>
      <c r="AJ204" s="13" t="str">
        <f t="shared" si="194"/>
        <v>/rsm:CrossIndustryInvoice/rsm:SupplyChainTradeTransaction/ram:ApplicableHeaderTradeDelivery/ram:ShipToTradeParty</v>
      </c>
      <c r="AK204" s="13" t="str">
        <f t="shared" si="195"/>
        <v>/ram:PostalTradeAddress</v>
      </c>
      <c r="AL204" s="14">
        <f>COUNTIFS(R$4:R204,AJ204)</f>
        <v>1</v>
      </c>
      <c r="AN204" s="208" t="str">
        <f t="shared" si="196"/>
        <v>SCT_HTD</v>
      </c>
      <c r="AO204" s="210" t="str">
        <f t="shared" si="196"/>
        <v>BG-15</v>
      </c>
      <c r="AP204" s="310" t="str">
        <f t="shared" si="197"/>
        <v>BG-15</v>
      </c>
      <c r="AQ204" s="124">
        <f t="shared" si="203"/>
        <v>4</v>
      </c>
      <c r="AR204" s="124" t="str">
        <f t="shared" si="198"/>
        <v>0..1</v>
      </c>
      <c r="AS204" s="138" t="s">
        <v>3117</v>
      </c>
      <c r="AT204" s="125" t="s">
        <v>3118</v>
      </c>
      <c r="AU204" s="126" t="s">
        <v>3119</v>
      </c>
      <c r="AV204" s="126" t="s">
        <v>1741</v>
      </c>
      <c r="AW204" s="126" t="s">
        <v>35</v>
      </c>
      <c r="AX204" s="125"/>
      <c r="AY204" s="124" t="str">
        <f t="shared" si="199"/>
        <v>0..1</v>
      </c>
      <c r="AZ204" s="124" t="str">
        <f t="shared" si="199"/>
        <v>0..1</v>
      </c>
      <c r="BA204" s="127" t="str">
        <f t="shared" si="199"/>
        <v>/rsm:CrossIndustryInvoice
/rsm:SupplyChainTradeTransaction
/ram:ApplicableHeaderTradeDelivery
/ram:ShipToTradeParty
/ram:PostalTradeAddress</v>
      </c>
      <c r="BB204" s="128" t="str">
        <f t="shared" si="199"/>
        <v>/rsm:CrossIndustryInvoice/rsm:SupplyChainTradeTransaction/ram:ApplicableHeaderTradeDelivery/ram:ShipToTradeParty/ram:PostalTradeAddress</v>
      </c>
      <c r="BC204" s="124" t="str">
        <f t="shared" si="205"/>
        <v/>
      </c>
      <c r="BD204" s="129" t="str">
        <f t="shared" si="205"/>
        <v>G</v>
      </c>
      <c r="BE204" s="124" t="str">
        <f t="shared" si="205"/>
        <v>0..1</v>
      </c>
      <c r="BF204" s="124" t="str">
        <f t="shared" si="205"/>
        <v/>
      </c>
      <c r="BG204" s="675" t="str">
        <f t="shared" si="205"/>
        <v/>
      </c>
      <c r="BH204" s="7"/>
      <c r="BI204" s="646" t="str">
        <f t="shared" ref="BI204:BK211" si="208">Y204</f>
        <v>-</v>
      </c>
      <c r="BJ204" s="129" t="str">
        <f t="shared" si="208"/>
        <v>X</v>
      </c>
      <c r="BK204" s="129" t="str">
        <f t="shared" si="208"/>
        <v>X</v>
      </c>
      <c r="BL204" s="129" t="str">
        <f t="shared" ref="BL204:BO211" si="209">AB204</f>
        <v>X</v>
      </c>
      <c r="BM204" s="129" t="str">
        <f t="shared" si="209"/>
        <v>X</v>
      </c>
      <c r="BN204" s="129" t="str">
        <f t="shared" si="209"/>
        <v>X</v>
      </c>
      <c r="BO204" s="647" t="str">
        <f t="shared" si="209"/>
        <v>X</v>
      </c>
      <c r="BP204" s="7"/>
      <c r="BQ204" s="129" t="str">
        <f t="shared" si="204"/>
        <v>BASIC WL</v>
      </c>
      <c r="BR204" s="129" t="str">
        <f t="shared" si="204"/>
        <v>BASIC WL</v>
      </c>
      <c r="BS204" s="15"/>
      <c r="BT204" s="57" t="s">
        <v>18642</v>
      </c>
    </row>
    <row r="205" spans="1:72" s="59" customFormat="1" ht="105" x14ac:dyDescent="0.2">
      <c r="A205" s="45" t="str">
        <f t="shared" si="189"/>
        <v>YES</v>
      </c>
      <c r="B205" s="45"/>
      <c r="C205" s="45"/>
      <c r="D205" s="208" t="s">
        <v>3007</v>
      </c>
      <c r="E205" s="209" t="s">
        <v>3120</v>
      </c>
      <c r="F205" s="309" t="s">
        <v>3120</v>
      </c>
      <c r="G205" s="66">
        <f t="shared" si="206"/>
        <v>5</v>
      </c>
      <c r="H205" s="66" t="s">
        <v>42</v>
      </c>
      <c r="I205" s="64" t="s">
        <v>3121</v>
      </c>
      <c r="J205" s="64" t="s">
        <v>1635</v>
      </c>
      <c r="K205" s="65" t="s">
        <v>1636</v>
      </c>
      <c r="L205" s="65"/>
      <c r="M205" s="65" t="s">
        <v>35</v>
      </c>
      <c r="N205" s="64" t="s">
        <v>70</v>
      </c>
      <c r="O205" s="66" t="s">
        <v>42</v>
      </c>
      <c r="P205" s="66" t="str">
        <f t="shared" si="185"/>
        <v>0..1</v>
      </c>
      <c r="Q205" s="2" t="s">
        <v>3122</v>
      </c>
      <c r="R205" s="75" t="s">
        <v>3123</v>
      </c>
      <c r="S205" s="66" t="s">
        <v>73</v>
      </c>
      <c r="T205" s="68" t="str">
        <f t="shared" si="191"/>
        <v>E</v>
      </c>
      <c r="U205" s="66" t="s">
        <v>42</v>
      </c>
      <c r="V205" s="66" t="s">
        <v>35</v>
      </c>
      <c r="W205" s="249" t="s">
        <v>35</v>
      </c>
      <c r="X205" s="38"/>
      <c r="Y205" s="636" t="str">
        <f t="shared" si="192"/>
        <v>-</v>
      </c>
      <c r="Z205" s="68" t="str">
        <f t="shared" si="207"/>
        <v>X</v>
      </c>
      <c r="AA205" s="68" t="str">
        <f t="shared" si="207"/>
        <v>X</v>
      </c>
      <c r="AB205" s="68" t="str">
        <f t="shared" si="207"/>
        <v>X</v>
      </c>
      <c r="AC205" s="68" t="str">
        <f t="shared" si="207"/>
        <v>X</v>
      </c>
      <c r="AD205" s="68" t="str">
        <f t="shared" si="207"/>
        <v>X</v>
      </c>
      <c r="AE205" s="637" t="str">
        <f t="shared" si="207"/>
        <v>X</v>
      </c>
      <c r="AF205" s="38"/>
      <c r="AG205" s="68" t="s">
        <v>185</v>
      </c>
      <c r="AH205" s="68" t="s">
        <v>185</v>
      </c>
      <c r="AI205" s="38"/>
      <c r="AJ205" s="13" t="str">
        <f t="shared" si="194"/>
        <v>/rsm:CrossIndustryInvoice/rsm:SupplyChainTradeTransaction/ram:ApplicableHeaderTradeDelivery/ram:ShipToTradeParty/ram:PostalTradeAddress</v>
      </c>
      <c r="AK205" s="13" t="str">
        <f t="shared" si="195"/>
        <v>/ram:PostcodeCode</v>
      </c>
      <c r="AL205" s="14">
        <f>COUNTIFS(R$4:R205,AJ205)</f>
        <v>1</v>
      </c>
      <c r="AN205" s="208" t="str">
        <f t="shared" si="196"/>
        <v>SCT_HTD</v>
      </c>
      <c r="AO205" s="209" t="str">
        <f t="shared" si="196"/>
        <v>BT-78</v>
      </c>
      <c r="AP205" s="309" t="str">
        <f t="shared" si="197"/>
        <v>BT-78</v>
      </c>
      <c r="AQ205" s="66">
        <f t="shared" si="203"/>
        <v>5</v>
      </c>
      <c r="AR205" s="66" t="str">
        <f t="shared" si="198"/>
        <v>0..1</v>
      </c>
      <c r="AS205" s="64" t="s">
        <v>973</v>
      </c>
      <c r="AT205" s="64" t="s">
        <v>1747</v>
      </c>
      <c r="AU205" s="65" t="s">
        <v>1748</v>
      </c>
      <c r="AV205" s="65"/>
      <c r="AW205" s="65" t="s">
        <v>35</v>
      </c>
      <c r="AX205" s="64" t="s">
        <v>78</v>
      </c>
      <c r="AY205" s="66" t="str">
        <f t="shared" si="199"/>
        <v>0..1</v>
      </c>
      <c r="AZ205" s="66" t="str">
        <f t="shared" si="199"/>
        <v>0..1</v>
      </c>
      <c r="BA205" s="2" t="str">
        <f t="shared" si="199"/>
        <v>/rsm:CrossIndustryInvoice
/rsm:SupplyChainTradeTransaction
/ram:ApplicableHeaderTradeDelivery
/ram:ShipToTradeParty
/ram:PostalTradeAddress
/ram:PostcodeCode</v>
      </c>
      <c r="BB205" s="75" t="str">
        <f t="shared" si="199"/>
        <v>/rsm:CrossIndustryInvoice/rsm:SupplyChainTradeTransaction/ram:ApplicableHeaderTradeDelivery/ram:ShipToTradeParty/ram:PostalTradeAddress/ram:PostcodeCode</v>
      </c>
      <c r="BC205" s="66" t="str">
        <f t="shared" si="205"/>
        <v>T</v>
      </c>
      <c r="BD205" s="68" t="str">
        <f t="shared" si="205"/>
        <v>E</v>
      </c>
      <c r="BE205" s="66" t="str">
        <f t="shared" si="205"/>
        <v>0..1</v>
      </c>
      <c r="BF205" s="66" t="str">
        <f t="shared" si="205"/>
        <v/>
      </c>
      <c r="BG205" s="249" t="str">
        <f t="shared" si="205"/>
        <v/>
      </c>
      <c r="BH205" s="7"/>
      <c r="BI205" s="636" t="str">
        <f t="shared" si="208"/>
        <v>-</v>
      </c>
      <c r="BJ205" s="68" t="str">
        <f t="shared" si="208"/>
        <v>X</v>
      </c>
      <c r="BK205" s="68" t="str">
        <f t="shared" si="208"/>
        <v>X</v>
      </c>
      <c r="BL205" s="68" t="str">
        <f t="shared" si="209"/>
        <v>X</v>
      </c>
      <c r="BM205" s="68" t="str">
        <f t="shared" si="209"/>
        <v>X</v>
      </c>
      <c r="BN205" s="68" t="str">
        <f t="shared" si="209"/>
        <v>X</v>
      </c>
      <c r="BO205" s="637" t="str">
        <f t="shared" si="209"/>
        <v>X</v>
      </c>
      <c r="BP205" s="7"/>
      <c r="BQ205" s="68" t="str">
        <f t="shared" si="204"/>
        <v>BASIC WL</v>
      </c>
      <c r="BR205" s="68" t="str">
        <f t="shared" si="204"/>
        <v>BASIC WL</v>
      </c>
      <c r="BS205" s="15"/>
      <c r="BT205" s="57" t="s">
        <v>18642</v>
      </c>
    </row>
    <row r="206" spans="1:72" s="59" customFormat="1" ht="105" x14ac:dyDescent="0.2">
      <c r="A206" s="45" t="str">
        <f t="shared" si="189"/>
        <v>YES</v>
      </c>
      <c r="B206" s="45"/>
      <c r="C206" s="45"/>
      <c r="D206" s="208" t="s">
        <v>3007</v>
      </c>
      <c r="E206" s="209" t="s">
        <v>3124</v>
      </c>
      <c r="F206" s="309" t="s">
        <v>3124</v>
      </c>
      <c r="G206" s="66">
        <f t="shared" si="206"/>
        <v>5</v>
      </c>
      <c r="H206" s="66" t="s">
        <v>42</v>
      </c>
      <c r="I206" s="64" t="s">
        <v>3125</v>
      </c>
      <c r="J206" s="64" t="s">
        <v>1641</v>
      </c>
      <c r="K206" s="65" t="s">
        <v>3126</v>
      </c>
      <c r="L206" s="65"/>
      <c r="M206" s="65" t="s">
        <v>35</v>
      </c>
      <c r="N206" s="64" t="s">
        <v>70</v>
      </c>
      <c r="O206" s="66" t="s">
        <v>42</v>
      </c>
      <c r="P206" s="66" t="str">
        <f t="shared" si="185"/>
        <v>0..1</v>
      </c>
      <c r="Q206" s="2" t="s">
        <v>3127</v>
      </c>
      <c r="R206" s="75" t="s">
        <v>3128</v>
      </c>
      <c r="S206" s="66" t="s">
        <v>73</v>
      </c>
      <c r="T206" s="68" t="str">
        <f t="shared" si="191"/>
        <v>E</v>
      </c>
      <c r="U206" s="66" t="s">
        <v>42</v>
      </c>
      <c r="V206" s="66" t="s">
        <v>35</v>
      </c>
      <c r="W206" s="249" t="s">
        <v>35</v>
      </c>
      <c r="X206" s="38"/>
      <c r="Y206" s="636" t="str">
        <f t="shared" si="192"/>
        <v>-</v>
      </c>
      <c r="Z206" s="68" t="str">
        <f t="shared" si="207"/>
        <v>X</v>
      </c>
      <c r="AA206" s="68" t="str">
        <f t="shared" si="207"/>
        <v>X</v>
      </c>
      <c r="AB206" s="68" t="str">
        <f t="shared" si="207"/>
        <v>X</v>
      </c>
      <c r="AC206" s="68" t="str">
        <f t="shared" si="207"/>
        <v>X</v>
      </c>
      <c r="AD206" s="68" t="str">
        <f t="shared" si="207"/>
        <v>X</v>
      </c>
      <c r="AE206" s="637" t="str">
        <f t="shared" si="207"/>
        <v>X</v>
      </c>
      <c r="AF206" s="38"/>
      <c r="AG206" s="68" t="s">
        <v>185</v>
      </c>
      <c r="AH206" s="68" t="s">
        <v>185</v>
      </c>
      <c r="AI206" s="38"/>
      <c r="AJ206" s="13" t="str">
        <f t="shared" si="194"/>
        <v>/rsm:CrossIndustryInvoice/rsm:SupplyChainTradeTransaction/ram:ApplicableHeaderTradeDelivery/ram:ShipToTradeParty/ram:PostalTradeAddress</v>
      </c>
      <c r="AK206" s="13" t="str">
        <f t="shared" si="195"/>
        <v>/ram:LineOne</v>
      </c>
      <c r="AL206" s="14">
        <f>COUNTIFS(R$4:R206,AJ206)</f>
        <v>1</v>
      </c>
      <c r="AN206" s="208" t="str">
        <f t="shared" si="196"/>
        <v>SCT_HTD</v>
      </c>
      <c r="AO206" s="209" t="str">
        <f t="shared" si="196"/>
        <v>BT-75</v>
      </c>
      <c r="AP206" s="309" t="str">
        <f t="shared" si="197"/>
        <v>BT-75</v>
      </c>
      <c r="AQ206" s="66">
        <f t="shared" si="203"/>
        <v>5</v>
      </c>
      <c r="AR206" s="66" t="str">
        <f t="shared" si="198"/>
        <v>0..1</v>
      </c>
      <c r="AS206" s="64" t="s">
        <v>977</v>
      </c>
      <c r="AT206" s="64" t="s">
        <v>1754</v>
      </c>
      <c r="AU206" s="65" t="s">
        <v>3129</v>
      </c>
      <c r="AV206" s="65"/>
      <c r="AW206" s="65" t="s">
        <v>35</v>
      </c>
      <c r="AX206" s="64" t="s">
        <v>78</v>
      </c>
      <c r="AY206" s="66" t="str">
        <f t="shared" si="199"/>
        <v>0..1</v>
      </c>
      <c r="AZ206" s="66" t="str">
        <f t="shared" si="199"/>
        <v>0..1</v>
      </c>
      <c r="BA206" s="2" t="str">
        <f t="shared" si="199"/>
        <v>/rsm:CrossIndustryInvoice
/rsm:SupplyChainTradeTransaction
/ram:ApplicableHeaderTradeDelivery
/ram:ShipToTradeParty
/ram:PostalTradeAddress
/ram:LineOne</v>
      </c>
      <c r="BB206" s="75" t="str">
        <f t="shared" si="199"/>
        <v>/rsm:CrossIndustryInvoice/rsm:SupplyChainTradeTransaction/ram:ApplicableHeaderTradeDelivery/ram:ShipToTradeParty/ram:PostalTradeAddress/ram:LineOne</v>
      </c>
      <c r="BC206" s="66" t="str">
        <f t="shared" si="205"/>
        <v>T</v>
      </c>
      <c r="BD206" s="68" t="str">
        <f t="shared" si="205"/>
        <v>E</v>
      </c>
      <c r="BE206" s="66" t="str">
        <f t="shared" si="205"/>
        <v>0..1</v>
      </c>
      <c r="BF206" s="66" t="str">
        <f t="shared" si="205"/>
        <v/>
      </c>
      <c r="BG206" s="249" t="str">
        <f t="shared" si="205"/>
        <v/>
      </c>
      <c r="BH206" s="7"/>
      <c r="BI206" s="636" t="str">
        <f t="shared" si="208"/>
        <v>-</v>
      </c>
      <c r="BJ206" s="68" t="str">
        <f t="shared" si="208"/>
        <v>X</v>
      </c>
      <c r="BK206" s="68" t="str">
        <f t="shared" si="208"/>
        <v>X</v>
      </c>
      <c r="BL206" s="68" t="str">
        <f t="shared" si="209"/>
        <v>X</v>
      </c>
      <c r="BM206" s="68" t="str">
        <f t="shared" si="209"/>
        <v>X</v>
      </c>
      <c r="BN206" s="68" t="str">
        <f t="shared" si="209"/>
        <v>X</v>
      </c>
      <c r="BO206" s="637" t="str">
        <f t="shared" si="209"/>
        <v>X</v>
      </c>
      <c r="BP206" s="7"/>
      <c r="BQ206" s="68" t="str">
        <f t="shared" si="204"/>
        <v>BASIC WL</v>
      </c>
      <c r="BR206" s="68" t="str">
        <f t="shared" si="204"/>
        <v>BASIC WL</v>
      </c>
      <c r="BS206" s="15"/>
      <c r="BT206" s="57" t="s">
        <v>18642</v>
      </c>
    </row>
    <row r="207" spans="1:72" s="59" customFormat="1" ht="105" x14ac:dyDescent="0.2">
      <c r="A207" s="45" t="str">
        <f t="shared" si="189"/>
        <v>YES</v>
      </c>
      <c r="B207" s="45"/>
      <c r="C207" s="45"/>
      <c r="D207" s="208" t="s">
        <v>3007</v>
      </c>
      <c r="E207" s="209" t="s">
        <v>3130</v>
      </c>
      <c r="F207" s="309" t="s">
        <v>3130</v>
      </c>
      <c r="G207" s="66">
        <f t="shared" si="206"/>
        <v>5</v>
      </c>
      <c r="H207" s="66" t="s">
        <v>42</v>
      </c>
      <c r="I207" s="64" t="s">
        <v>3131</v>
      </c>
      <c r="J207" s="64" t="s">
        <v>1647</v>
      </c>
      <c r="K207" s="65"/>
      <c r="L207" s="65"/>
      <c r="M207" s="65" t="s">
        <v>35</v>
      </c>
      <c r="N207" s="64" t="s">
        <v>70</v>
      </c>
      <c r="O207" s="66" t="s">
        <v>42</v>
      </c>
      <c r="P207" s="66" t="str">
        <f t="shared" si="185"/>
        <v>0..1</v>
      </c>
      <c r="Q207" s="2" t="s">
        <v>3132</v>
      </c>
      <c r="R207" s="75" t="s">
        <v>3133</v>
      </c>
      <c r="S207" s="66" t="s">
        <v>73</v>
      </c>
      <c r="T207" s="68" t="str">
        <f t="shared" si="191"/>
        <v>E</v>
      </c>
      <c r="U207" s="66" t="s">
        <v>42</v>
      </c>
      <c r="V207" s="66" t="s">
        <v>35</v>
      </c>
      <c r="W207" s="249" t="s">
        <v>35</v>
      </c>
      <c r="X207" s="38"/>
      <c r="Y207" s="636" t="str">
        <f t="shared" si="192"/>
        <v>-</v>
      </c>
      <c r="Z207" s="68" t="str">
        <f t="shared" si="207"/>
        <v>X</v>
      </c>
      <c r="AA207" s="68" t="str">
        <f t="shared" si="207"/>
        <v>X</v>
      </c>
      <c r="AB207" s="68" t="str">
        <f t="shared" si="207"/>
        <v>X</v>
      </c>
      <c r="AC207" s="68" t="str">
        <f t="shared" si="207"/>
        <v>X</v>
      </c>
      <c r="AD207" s="68" t="str">
        <f t="shared" si="207"/>
        <v>X</v>
      </c>
      <c r="AE207" s="637" t="str">
        <f t="shared" si="207"/>
        <v>X</v>
      </c>
      <c r="AF207" s="38"/>
      <c r="AG207" s="68" t="s">
        <v>185</v>
      </c>
      <c r="AH207" s="68" t="s">
        <v>185</v>
      </c>
      <c r="AI207" s="38"/>
      <c r="AJ207" s="13" t="str">
        <f t="shared" si="194"/>
        <v>/rsm:CrossIndustryInvoice/rsm:SupplyChainTradeTransaction/ram:ApplicableHeaderTradeDelivery/ram:ShipToTradeParty/ram:PostalTradeAddress</v>
      </c>
      <c r="AK207" s="13" t="str">
        <f t="shared" si="195"/>
        <v>/ram:LineTwo</v>
      </c>
      <c r="AL207" s="14">
        <f>COUNTIFS(R$4:R207,AJ207)</f>
        <v>1</v>
      </c>
      <c r="AN207" s="208" t="str">
        <f t="shared" si="196"/>
        <v>SCT_HTD</v>
      </c>
      <c r="AO207" s="209" t="str">
        <f t="shared" si="196"/>
        <v>BT-76</v>
      </c>
      <c r="AP207" s="309" t="str">
        <f t="shared" si="197"/>
        <v>BT-76</v>
      </c>
      <c r="AQ207" s="66">
        <f t="shared" si="203"/>
        <v>5</v>
      </c>
      <c r="AR207" s="66" t="str">
        <f t="shared" si="198"/>
        <v>0..1</v>
      </c>
      <c r="AS207" s="64" t="s">
        <v>981</v>
      </c>
      <c r="AT207" s="64" t="s">
        <v>1761</v>
      </c>
      <c r="AU207" s="65"/>
      <c r="AV207" s="65"/>
      <c r="AW207" s="65" t="s">
        <v>35</v>
      </c>
      <c r="AX207" s="64" t="s">
        <v>78</v>
      </c>
      <c r="AY207" s="66" t="str">
        <f t="shared" si="199"/>
        <v>0..1</v>
      </c>
      <c r="AZ207" s="66" t="str">
        <f t="shared" si="199"/>
        <v>0..1</v>
      </c>
      <c r="BA207" s="2" t="str">
        <f t="shared" si="199"/>
        <v>/rsm:CrossIndustryInvoice
/rsm:SupplyChainTradeTransaction
/ram:ApplicableHeaderTradeDelivery
/ram:ShipToTradeParty
/ram:PostalTradeAddress
/ram:LineTwo</v>
      </c>
      <c r="BB207" s="75" t="str">
        <f t="shared" si="199"/>
        <v>/rsm:CrossIndustryInvoice/rsm:SupplyChainTradeTransaction/ram:ApplicableHeaderTradeDelivery/ram:ShipToTradeParty/ram:PostalTradeAddress/ram:LineTwo</v>
      </c>
      <c r="BC207" s="66" t="str">
        <f t="shared" si="205"/>
        <v>T</v>
      </c>
      <c r="BD207" s="68" t="str">
        <f t="shared" si="205"/>
        <v>E</v>
      </c>
      <c r="BE207" s="66" t="str">
        <f t="shared" si="205"/>
        <v>0..1</v>
      </c>
      <c r="BF207" s="66" t="str">
        <f t="shared" si="205"/>
        <v/>
      </c>
      <c r="BG207" s="249" t="str">
        <f t="shared" si="205"/>
        <v/>
      </c>
      <c r="BH207" s="7"/>
      <c r="BI207" s="636" t="str">
        <f t="shared" si="208"/>
        <v>-</v>
      </c>
      <c r="BJ207" s="68" t="str">
        <f t="shared" si="208"/>
        <v>X</v>
      </c>
      <c r="BK207" s="68" t="str">
        <f t="shared" si="208"/>
        <v>X</v>
      </c>
      <c r="BL207" s="68" t="str">
        <f t="shared" si="209"/>
        <v>X</v>
      </c>
      <c r="BM207" s="68" t="str">
        <f t="shared" si="209"/>
        <v>X</v>
      </c>
      <c r="BN207" s="68" t="str">
        <f t="shared" si="209"/>
        <v>X</v>
      </c>
      <c r="BO207" s="637" t="str">
        <f t="shared" si="209"/>
        <v>X</v>
      </c>
      <c r="BP207" s="7"/>
      <c r="BQ207" s="68" t="str">
        <f t="shared" si="204"/>
        <v>BASIC WL</v>
      </c>
      <c r="BR207" s="68" t="str">
        <f t="shared" si="204"/>
        <v>BASIC WL</v>
      </c>
      <c r="BS207" s="15"/>
      <c r="BT207" s="57" t="s">
        <v>18642</v>
      </c>
    </row>
    <row r="208" spans="1:72" s="59" customFormat="1" ht="105" x14ac:dyDescent="0.2">
      <c r="A208" s="45" t="str">
        <f t="shared" si="189"/>
        <v>YES</v>
      </c>
      <c r="B208" s="45"/>
      <c r="C208" s="45"/>
      <c r="D208" s="208" t="s">
        <v>3007</v>
      </c>
      <c r="E208" s="209" t="s">
        <v>3134</v>
      </c>
      <c r="F208" s="309" t="s">
        <v>3134</v>
      </c>
      <c r="G208" s="66">
        <f t="shared" si="206"/>
        <v>5</v>
      </c>
      <c r="H208" s="66" t="s">
        <v>42</v>
      </c>
      <c r="I208" s="64" t="s">
        <v>3135</v>
      </c>
      <c r="J208" s="64" t="s">
        <v>1647</v>
      </c>
      <c r="K208" s="65"/>
      <c r="L208" s="65"/>
      <c r="M208" s="65" t="s">
        <v>35</v>
      </c>
      <c r="N208" s="64" t="s">
        <v>70</v>
      </c>
      <c r="O208" s="66" t="s">
        <v>42</v>
      </c>
      <c r="P208" s="66" t="str">
        <f t="shared" si="185"/>
        <v>0..1</v>
      </c>
      <c r="Q208" s="2" t="s">
        <v>3136</v>
      </c>
      <c r="R208" s="75" t="s">
        <v>3137</v>
      </c>
      <c r="S208" s="66" t="s">
        <v>73</v>
      </c>
      <c r="T208" s="68" t="str">
        <f t="shared" si="191"/>
        <v>E</v>
      </c>
      <c r="U208" s="66" t="s">
        <v>42</v>
      </c>
      <c r="V208" s="66" t="s">
        <v>35</v>
      </c>
      <c r="W208" s="249" t="s">
        <v>35</v>
      </c>
      <c r="X208" s="38"/>
      <c r="Y208" s="636" t="str">
        <f t="shared" si="192"/>
        <v>-</v>
      </c>
      <c r="Z208" s="68" t="str">
        <f t="shared" si="207"/>
        <v>X</v>
      </c>
      <c r="AA208" s="68" t="str">
        <f t="shared" si="207"/>
        <v>X</v>
      </c>
      <c r="AB208" s="68" t="str">
        <f t="shared" si="207"/>
        <v>X</v>
      </c>
      <c r="AC208" s="68" t="str">
        <f t="shared" si="207"/>
        <v>X</v>
      </c>
      <c r="AD208" s="68" t="str">
        <f t="shared" si="207"/>
        <v>X</v>
      </c>
      <c r="AE208" s="637" t="str">
        <f t="shared" si="207"/>
        <v>X</v>
      </c>
      <c r="AF208" s="38"/>
      <c r="AG208" s="68" t="s">
        <v>185</v>
      </c>
      <c r="AH208" s="68" t="s">
        <v>185</v>
      </c>
      <c r="AI208" s="38"/>
      <c r="AJ208" s="13" t="str">
        <f t="shared" si="194"/>
        <v>/rsm:CrossIndustryInvoice/rsm:SupplyChainTradeTransaction/ram:ApplicableHeaderTradeDelivery/ram:ShipToTradeParty/ram:PostalTradeAddress</v>
      </c>
      <c r="AK208" s="13" t="str">
        <f t="shared" si="195"/>
        <v>/ram:LineThree</v>
      </c>
      <c r="AL208" s="14">
        <f>COUNTIFS(R$4:R208,AJ208)</f>
        <v>1</v>
      </c>
      <c r="AN208" s="208" t="str">
        <f t="shared" si="196"/>
        <v>SCT_HTD</v>
      </c>
      <c r="AO208" s="209" t="str">
        <f t="shared" si="196"/>
        <v>BT-165</v>
      </c>
      <c r="AP208" s="309" t="str">
        <f t="shared" si="197"/>
        <v>BT-165</v>
      </c>
      <c r="AQ208" s="66">
        <f t="shared" si="203"/>
        <v>5</v>
      </c>
      <c r="AR208" s="66" t="str">
        <f t="shared" si="198"/>
        <v>0..1</v>
      </c>
      <c r="AS208" s="64" t="s">
        <v>985</v>
      </c>
      <c r="AT208" s="64" t="s">
        <v>1761</v>
      </c>
      <c r="AU208" s="65" t="s">
        <v>35</v>
      </c>
      <c r="AV208" s="65"/>
      <c r="AW208" s="65" t="s">
        <v>35</v>
      </c>
      <c r="AX208" s="64" t="s">
        <v>78</v>
      </c>
      <c r="AY208" s="66" t="str">
        <f t="shared" si="199"/>
        <v>0..1</v>
      </c>
      <c r="AZ208" s="66" t="str">
        <f t="shared" si="199"/>
        <v>0..1</v>
      </c>
      <c r="BA208" s="2" t="str">
        <f t="shared" si="199"/>
        <v>/rsm:CrossIndustryInvoice
/rsm:SupplyChainTradeTransaction
/ram:ApplicableHeaderTradeDelivery
/ram:ShipToTradeParty
/ram:PostalTradeAddress
/ram:LineThree</v>
      </c>
      <c r="BB208" s="75" t="str">
        <f t="shared" si="199"/>
        <v>/rsm:CrossIndustryInvoice/rsm:SupplyChainTradeTransaction/ram:ApplicableHeaderTradeDelivery/ram:ShipToTradeParty/ram:PostalTradeAddress/ram:LineThree</v>
      </c>
      <c r="BC208" s="66" t="str">
        <f t="shared" si="205"/>
        <v>T</v>
      </c>
      <c r="BD208" s="68" t="str">
        <f t="shared" si="205"/>
        <v>E</v>
      </c>
      <c r="BE208" s="66" t="str">
        <f t="shared" si="205"/>
        <v>0..1</v>
      </c>
      <c r="BF208" s="66" t="str">
        <f t="shared" si="205"/>
        <v/>
      </c>
      <c r="BG208" s="249" t="str">
        <f t="shared" si="205"/>
        <v/>
      </c>
      <c r="BH208" s="7"/>
      <c r="BI208" s="636" t="str">
        <f t="shared" si="208"/>
        <v>-</v>
      </c>
      <c r="BJ208" s="68" t="str">
        <f t="shared" si="208"/>
        <v>X</v>
      </c>
      <c r="BK208" s="68" t="str">
        <f t="shared" si="208"/>
        <v>X</v>
      </c>
      <c r="BL208" s="68" t="str">
        <f t="shared" si="209"/>
        <v>X</v>
      </c>
      <c r="BM208" s="68" t="str">
        <f t="shared" si="209"/>
        <v>X</v>
      </c>
      <c r="BN208" s="68" t="str">
        <f t="shared" si="209"/>
        <v>X</v>
      </c>
      <c r="BO208" s="637" t="str">
        <f t="shared" si="209"/>
        <v>X</v>
      </c>
      <c r="BP208" s="7"/>
      <c r="BQ208" s="68" t="str">
        <f t="shared" si="204"/>
        <v>BASIC WL</v>
      </c>
      <c r="BR208" s="68" t="str">
        <f t="shared" si="204"/>
        <v>BASIC WL</v>
      </c>
      <c r="BS208" s="15"/>
      <c r="BT208" s="57" t="s">
        <v>18642</v>
      </c>
    </row>
    <row r="209" spans="1:72" s="59" customFormat="1" ht="105" x14ac:dyDescent="0.2">
      <c r="A209" s="45" t="str">
        <f t="shared" si="189"/>
        <v>YES</v>
      </c>
      <c r="B209" s="45"/>
      <c r="C209" s="45"/>
      <c r="D209" s="208" t="s">
        <v>3007</v>
      </c>
      <c r="E209" s="209" t="s">
        <v>3138</v>
      </c>
      <c r="F209" s="309" t="s">
        <v>3138</v>
      </c>
      <c r="G209" s="66">
        <f t="shared" si="206"/>
        <v>5</v>
      </c>
      <c r="H209" s="66" t="s">
        <v>42</v>
      </c>
      <c r="I209" s="64" t="s">
        <v>3139</v>
      </c>
      <c r="J209" s="64" t="s">
        <v>3140</v>
      </c>
      <c r="K209" s="65"/>
      <c r="L209" s="65"/>
      <c r="M209" s="65" t="s">
        <v>35</v>
      </c>
      <c r="N209" s="64" t="s">
        <v>70</v>
      </c>
      <c r="O209" s="66" t="s">
        <v>42</v>
      </c>
      <c r="P209" s="66" t="str">
        <f t="shared" si="185"/>
        <v>0..1</v>
      </c>
      <c r="Q209" s="2" t="s">
        <v>3141</v>
      </c>
      <c r="R209" s="75" t="s">
        <v>3142</v>
      </c>
      <c r="S209" s="66" t="s">
        <v>73</v>
      </c>
      <c r="T209" s="68" t="str">
        <f t="shared" si="191"/>
        <v>E</v>
      </c>
      <c r="U209" s="66" t="s">
        <v>42</v>
      </c>
      <c r="V209" s="66" t="s">
        <v>35</v>
      </c>
      <c r="W209" s="249" t="s">
        <v>35</v>
      </c>
      <c r="X209" s="38"/>
      <c r="Y209" s="636" t="str">
        <f t="shared" si="192"/>
        <v>-</v>
      </c>
      <c r="Z209" s="68" t="str">
        <f t="shared" si="207"/>
        <v>X</v>
      </c>
      <c r="AA209" s="68" t="str">
        <f t="shared" si="207"/>
        <v>X</v>
      </c>
      <c r="AB209" s="68" t="str">
        <f t="shared" si="207"/>
        <v>X</v>
      </c>
      <c r="AC209" s="68" t="str">
        <f t="shared" si="207"/>
        <v>X</v>
      </c>
      <c r="AD209" s="68" t="str">
        <f t="shared" si="207"/>
        <v>X</v>
      </c>
      <c r="AE209" s="637" t="str">
        <f t="shared" si="207"/>
        <v>X</v>
      </c>
      <c r="AF209" s="38"/>
      <c r="AG209" s="68" t="s">
        <v>185</v>
      </c>
      <c r="AH209" s="68" t="s">
        <v>185</v>
      </c>
      <c r="AI209" s="38"/>
      <c r="AJ209" s="13" t="str">
        <f t="shared" si="194"/>
        <v>/rsm:CrossIndustryInvoice/rsm:SupplyChainTradeTransaction/ram:ApplicableHeaderTradeDelivery/ram:ShipToTradeParty/ram:PostalTradeAddress</v>
      </c>
      <c r="AK209" s="13" t="str">
        <f t="shared" si="195"/>
        <v>/ram:CityName</v>
      </c>
      <c r="AL209" s="14">
        <f>COUNTIFS(R$4:R209,AJ209)</f>
        <v>1</v>
      </c>
      <c r="AN209" s="208" t="str">
        <f t="shared" si="196"/>
        <v>SCT_HTD</v>
      </c>
      <c r="AO209" s="209" t="str">
        <f t="shared" si="196"/>
        <v>BT-77</v>
      </c>
      <c r="AP209" s="309" t="str">
        <f t="shared" si="197"/>
        <v>BT-77</v>
      </c>
      <c r="AQ209" s="66">
        <f t="shared" si="203"/>
        <v>5</v>
      </c>
      <c r="AR209" s="66" t="str">
        <f t="shared" si="198"/>
        <v>0..1</v>
      </c>
      <c r="AS209" s="64" t="s">
        <v>989</v>
      </c>
      <c r="AT209" s="64" t="s">
        <v>3143</v>
      </c>
      <c r="AU209" s="65"/>
      <c r="AV209" s="65"/>
      <c r="AW209" s="65" t="s">
        <v>35</v>
      </c>
      <c r="AX209" s="64" t="s">
        <v>78</v>
      </c>
      <c r="AY209" s="66" t="str">
        <f t="shared" si="199"/>
        <v>0..1</v>
      </c>
      <c r="AZ209" s="66" t="str">
        <f t="shared" si="199"/>
        <v>0..1</v>
      </c>
      <c r="BA209" s="2" t="str">
        <f t="shared" si="199"/>
        <v>/rsm:CrossIndustryInvoice
/rsm:SupplyChainTradeTransaction
/ram:ApplicableHeaderTradeDelivery
/ram:ShipToTradeParty
/ram:PostalTradeAddress
/ram:CityName</v>
      </c>
      <c r="BB209" s="75" t="str">
        <f t="shared" si="199"/>
        <v>/rsm:CrossIndustryInvoice/rsm:SupplyChainTradeTransaction/ram:ApplicableHeaderTradeDelivery/ram:ShipToTradeParty/ram:PostalTradeAddress/ram:CityName</v>
      </c>
      <c r="BC209" s="66" t="str">
        <f t="shared" si="205"/>
        <v>T</v>
      </c>
      <c r="BD209" s="68" t="str">
        <f t="shared" si="205"/>
        <v>E</v>
      </c>
      <c r="BE209" s="66" t="str">
        <f t="shared" si="205"/>
        <v>0..1</v>
      </c>
      <c r="BF209" s="66" t="str">
        <f t="shared" si="205"/>
        <v/>
      </c>
      <c r="BG209" s="249" t="str">
        <f t="shared" si="205"/>
        <v/>
      </c>
      <c r="BH209" s="7"/>
      <c r="BI209" s="636" t="str">
        <f t="shared" si="208"/>
        <v>-</v>
      </c>
      <c r="BJ209" s="68" t="str">
        <f t="shared" si="208"/>
        <v>X</v>
      </c>
      <c r="BK209" s="68" t="str">
        <f t="shared" si="208"/>
        <v>X</v>
      </c>
      <c r="BL209" s="68" t="str">
        <f t="shared" si="209"/>
        <v>X</v>
      </c>
      <c r="BM209" s="68" t="str">
        <f t="shared" si="209"/>
        <v>X</v>
      </c>
      <c r="BN209" s="68" t="str">
        <f t="shared" si="209"/>
        <v>X</v>
      </c>
      <c r="BO209" s="637" t="str">
        <f t="shared" si="209"/>
        <v>X</v>
      </c>
      <c r="BP209" s="7"/>
      <c r="BQ209" s="68" t="str">
        <f t="shared" si="204"/>
        <v>BASIC WL</v>
      </c>
      <c r="BR209" s="68" t="str">
        <f t="shared" si="204"/>
        <v>BASIC WL</v>
      </c>
      <c r="BS209" s="15"/>
      <c r="BT209" s="57" t="s">
        <v>18642</v>
      </c>
    </row>
    <row r="210" spans="1:72" s="59" customFormat="1" ht="105" x14ac:dyDescent="0.2">
      <c r="A210" s="45" t="str">
        <f t="shared" si="189"/>
        <v>YES</v>
      </c>
      <c r="B210" s="45"/>
      <c r="C210" s="45"/>
      <c r="D210" s="208" t="s">
        <v>3007</v>
      </c>
      <c r="E210" s="209" t="s">
        <v>3144</v>
      </c>
      <c r="F210" s="309" t="s">
        <v>3144</v>
      </c>
      <c r="G210" s="66">
        <f t="shared" si="206"/>
        <v>5</v>
      </c>
      <c r="H210" s="66" t="s">
        <v>32</v>
      </c>
      <c r="I210" s="64" t="s">
        <v>3145</v>
      </c>
      <c r="J210" s="64" t="s">
        <v>1661</v>
      </c>
      <c r="K210" s="65" t="s">
        <v>17101</v>
      </c>
      <c r="L210" s="65"/>
      <c r="M210" s="65" t="s">
        <v>3146</v>
      </c>
      <c r="N210" s="64" t="s">
        <v>128</v>
      </c>
      <c r="O210" s="66" t="s">
        <v>32</v>
      </c>
      <c r="P210" s="66" t="str">
        <f t="shared" si="185"/>
        <v>1..1</v>
      </c>
      <c r="Q210" s="2" t="s">
        <v>3147</v>
      </c>
      <c r="R210" s="75" t="s">
        <v>3148</v>
      </c>
      <c r="S210" s="66" t="s">
        <v>131</v>
      </c>
      <c r="T210" s="68" t="str">
        <f t="shared" si="191"/>
        <v>E</v>
      </c>
      <c r="U210" s="66" t="s">
        <v>42</v>
      </c>
      <c r="V210" s="66" t="s">
        <v>35</v>
      </c>
      <c r="W210" s="249" t="s">
        <v>35</v>
      </c>
      <c r="X210" s="38"/>
      <c r="Y210" s="636" t="str">
        <f t="shared" si="192"/>
        <v>-</v>
      </c>
      <c r="Z210" s="68" t="str">
        <f t="shared" si="207"/>
        <v>X</v>
      </c>
      <c r="AA210" s="68" t="str">
        <f t="shared" si="207"/>
        <v>X</v>
      </c>
      <c r="AB210" s="68" t="str">
        <f t="shared" si="207"/>
        <v>X</v>
      </c>
      <c r="AC210" s="68" t="str">
        <f t="shared" si="207"/>
        <v>X</v>
      </c>
      <c r="AD210" s="68" t="str">
        <f t="shared" si="207"/>
        <v>X</v>
      </c>
      <c r="AE210" s="637" t="str">
        <f t="shared" si="207"/>
        <v>X</v>
      </c>
      <c r="AF210" s="38"/>
      <c r="AG210" s="68" t="s">
        <v>185</v>
      </c>
      <c r="AH210" s="68" t="s">
        <v>185</v>
      </c>
      <c r="AI210" s="38"/>
      <c r="AJ210" s="13" t="str">
        <f t="shared" si="194"/>
        <v>/rsm:CrossIndustryInvoice/rsm:SupplyChainTradeTransaction/ram:ApplicableHeaderTradeDelivery/ram:ShipToTradeParty/ram:PostalTradeAddress</v>
      </c>
      <c r="AK210" s="13" t="str">
        <f t="shared" si="195"/>
        <v>/ram:CountryID</v>
      </c>
      <c r="AL210" s="14">
        <f>COUNTIFS(R$4:R210,AJ210)</f>
        <v>1</v>
      </c>
      <c r="AN210" s="208" t="str">
        <f t="shared" si="196"/>
        <v>SCT_HTD</v>
      </c>
      <c r="AO210" s="209" t="str">
        <f t="shared" si="196"/>
        <v>BT-80</v>
      </c>
      <c r="AP210" s="309" t="str">
        <f t="shared" si="197"/>
        <v>BT-80</v>
      </c>
      <c r="AQ210" s="66">
        <f t="shared" si="203"/>
        <v>5</v>
      </c>
      <c r="AR210" s="66" t="str">
        <f t="shared" si="198"/>
        <v>1..1</v>
      </c>
      <c r="AS210" s="64" t="s">
        <v>993</v>
      </c>
      <c r="AT210" s="64" t="s">
        <v>1777</v>
      </c>
      <c r="AU210" s="65" t="s">
        <v>485</v>
      </c>
      <c r="AV210" s="65"/>
      <c r="AW210" s="65" t="s">
        <v>3149</v>
      </c>
      <c r="AX210" s="64" t="s">
        <v>128</v>
      </c>
      <c r="AY210" s="66" t="str">
        <f t="shared" si="199"/>
        <v>1..1</v>
      </c>
      <c r="AZ210" s="66" t="str">
        <f t="shared" si="199"/>
        <v>1..1</v>
      </c>
      <c r="BA210" s="2" t="str">
        <f t="shared" si="199"/>
        <v>/rsm:CrossIndustryInvoice
/rsm:SupplyChainTradeTransaction
/ram:ApplicableHeaderTradeDelivery
/ram:ShipToTradeParty
/ram:PostalTradeAddress
/ram:CountryID</v>
      </c>
      <c r="BB210" s="75" t="str">
        <f t="shared" si="199"/>
        <v>/rsm:CrossIndustryInvoice/rsm:SupplyChainTradeTransaction/ram:ApplicableHeaderTradeDelivery/ram:ShipToTradeParty/ram:PostalTradeAddress/ram:CountryID</v>
      </c>
      <c r="BC210" s="66" t="str">
        <f t="shared" si="205"/>
        <v>C</v>
      </c>
      <c r="BD210" s="68" t="str">
        <f t="shared" si="205"/>
        <v>E</v>
      </c>
      <c r="BE210" s="66" t="str">
        <f t="shared" si="205"/>
        <v>0..1</v>
      </c>
      <c r="BF210" s="66" t="str">
        <f t="shared" si="205"/>
        <v/>
      </c>
      <c r="BG210" s="249" t="str">
        <f t="shared" si="205"/>
        <v/>
      </c>
      <c r="BH210" s="7"/>
      <c r="BI210" s="636" t="str">
        <f t="shared" si="208"/>
        <v>-</v>
      </c>
      <c r="BJ210" s="68" t="str">
        <f t="shared" si="208"/>
        <v>X</v>
      </c>
      <c r="BK210" s="68" t="str">
        <f t="shared" si="208"/>
        <v>X</v>
      </c>
      <c r="BL210" s="68" t="str">
        <f t="shared" si="209"/>
        <v>X</v>
      </c>
      <c r="BM210" s="68" t="str">
        <f t="shared" si="209"/>
        <v>X</v>
      </c>
      <c r="BN210" s="68" t="str">
        <f t="shared" si="209"/>
        <v>X</v>
      </c>
      <c r="BO210" s="637" t="str">
        <f t="shared" si="209"/>
        <v>X</v>
      </c>
      <c r="BP210" s="7"/>
      <c r="BQ210" s="68" t="str">
        <f t="shared" si="204"/>
        <v>BASIC WL</v>
      </c>
      <c r="BR210" s="68" t="str">
        <f t="shared" si="204"/>
        <v>BASIC WL</v>
      </c>
      <c r="BS210" s="15"/>
      <c r="BT210" s="57" t="s">
        <v>18642</v>
      </c>
    </row>
    <row r="211" spans="1:72" s="59" customFormat="1" ht="105" x14ac:dyDescent="0.2">
      <c r="A211" s="45" t="str">
        <f t="shared" si="189"/>
        <v>YES</v>
      </c>
      <c r="B211" s="45"/>
      <c r="C211" s="45"/>
      <c r="D211" s="208" t="s">
        <v>3007</v>
      </c>
      <c r="E211" s="209" t="s">
        <v>3150</v>
      </c>
      <c r="F211" s="309" t="s">
        <v>3150</v>
      </c>
      <c r="G211" s="66">
        <f t="shared" si="206"/>
        <v>5</v>
      </c>
      <c r="H211" s="66" t="s">
        <v>42</v>
      </c>
      <c r="I211" s="64" t="s">
        <v>3151</v>
      </c>
      <c r="J211" s="64" t="s">
        <v>1667</v>
      </c>
      <c r="K211" s="65" t="s">
        <v>1668</v>
      </c>
      <c r="L211" s="65"/>
      <c r="M211" s="65" t="s">
        <v>35</v>
      </c>
      <c r="N211" s="64" t="s">
        <v>70</v>
      </c>
      <c r="O211" s="66" t="s">
        <v>42</v>
      </c>
      <c r="P211" s="66" t="str">
        <f t="shared" si="185"/>
        <v>0..1</v>
      </c>
      <c r="Q211" s="2" t="s">
        <v>3152</v>
      </c>
      <c r="R211" s="75" t="s">
        <v>3153</v>
      </c>
      <c r="S211" s="66" t="s">
        <v>73</v>
      </c>
      <c r="T211" s="68" t="str">
        <f t="shared" si="191"/>
        <v>E</v>
      </c>
      <c r="U211" s="66" t="s">
        <v>62</v>
      </c>
      <c r="V211" s="66" t="s">
        <v>200</v>
      </c>
      <c r="W211" s="249" t="s">
        <v>35</v>
      </c>
      <c r="X211" s="38"/>
      <c r="Y211" s="636" t="str">
        <f t="shared" si="192"/>
        <v>-</v>
      </c>
      <c r="Z211" s="68" t="str">
        <f t="shared" si="207"/>
        <v>X</v>
      </c>
      <c r="AA211" s="68" t="str">
        <f t="shared" si="207"/>
        <v>X</v>
      </c>
      <c r="AB211" s="68" t="str">
        <f t="shared" si="207"/>
        <v>X</v>
      </c>
      <c r="AC211" s="68" t="str">
        <f t="shared" si="207"/>
        <v>X</v>
      </c>
      <c r="AD211" s="68" t="str">
        <f t="shared" si="207"/>
        <v>X</v>
      </c>
      <c r="AE211" s="637" t="str">
        <f t="shared" si="207"/>
        <v>X</v>
      </c>
      <c r="AF211" s="38"/>
      <c r="AG211" s="68" t="s">
        <v>185</v>
      </c>
      <c r="AH211" s="68" t="s">
        <v>185</v>
      </c>
      <c r="AI211" s="38"/>
      <c r="AJ211" s="13" t="str">
        <f t="shared" si="194"/>
        <v>/rsm:CrossIndustryInvoice/rsm:SupplyChainTradeTransaction/ram:ApplicableHeaderTradeDelivery/ram:ShipToTradeParty/ram:PostalTradeAddress</v>
      </c>
      <c r="AK211" s="13" t="str">
        <f t="shared" si="195"/>
        <v>/ram:CountrySubDivisionName</v>
      </c>
      <c r="AL211" s="14">
        <f>COUNTIFS(R$4:R211,AJ211)</f>
        <v>1</v>
      </c>
      <c r="AN211" s="208" t="str">
        <f t="shared" si="196"/>
        <v>SCT_HTD</v>
      </c>
      <c r="AO211" s="209" t="str">
        <f t="shared" si="196"/>
        <v>BT-79</v>
      </c>
      <c r="AP211" s="309" t="str">
        <f t="shared" si="197"/>
        <v>BT-79</v>
      </c>
      <c r="AQ211" s="66">
        <f t="shared" si="203"/>
        <v>5</v>
      </c>
      <c r="AR211" s="66" t="str">
        <f t="shared" si="198"/>
        <v>0..1</v>
      </c>
      <c r="AS211" s="64" t="s">
        <v>997</v>
      </c>
      <c r="AT211" s="64" t="s">
        <v>1671</v>
      </c>
      <c r="AU211" s="65" t="s">
        <v>1672</v>
      </c>
      <c r="AV211" s="65"/>
      <c r="AW211" s="65" t="s">
        <v>35</v>
      </c>
      <c r="AX211" s="64" t="s">
        <v>78</v>
      </c>
      <c r="AY211" s="66" t="str">
        <f t="shared" si="199"/>
        <v>0..1</v>
      </c>
      <c r="AZ211" s="66" t="str">
        <f t="shared" si="199"/>
        <v>0..1</v>
      </c>
      <c r="BA211" s="2" t="str">
        <f t="shared" si="199"/>
        <v>/rsm:CrossIndustryInvoice
/rsm:SupplyChainTradeTransaction
/ram:ApplicableHeaderTradeDelivery
/ram:ShipToTradeParty
/ram:PostalTradeAddress
/ram:CountrySubDivisionName</v>
      </c>
      <c r="BB211" s="75" t="str">
        <f t="shared" si="199"/>
        <v>/rsm:CrossIndustryInvoice/rsm:SupplyChainTradeTransaction/ram:ApplicableHeaderTradeDelivery/ram:ShipToTradeParty/ram:PostalTradeAddress/ram:CountrySubDivisionName</v>
      </c>
      <c r="BC211" s="66" t="str">
        <f t="shared" si="205"/>
        <v>T</v>
      </c>
      <c r="BD211" s="68" t="str">
        <f t="shared" si="205"/>
        <v>E</v>
      </c>
      <c r="BE211" s="66" t="str">
        <f t="shared" si="205"/>
        <v>0..n</v>
      </c>
      <c r="BF211" s="66" t="str">
        <f t="shared" si="205"/>
        <v>CAR-3</v>
      </c>
      <c r="BG211" s="249" t="str">
        <f t="shared" si="205"/>
        <v/>
      </c>
      <c r="BH211" s="7"/>
      <c r="BI211" s="636" t="str">
        <f t="shared" si="208"/>
        <v>-</v>
      </c>
      <c r="BJ211" s="68" t="str">
        <f t="shared" si="208"/>
        <v>X</v>
      </c>
      <c r="BK211" s="68" t="str">
        <f t="shared" si="208"/>
        <v>X</v>
      </c>
      <c r="BL211" s="68" t="str">
        <f t="shared" si="209"/>
        <v>X</v>
      </c>
      <c r="BM211" s="68" t="str">
        <f t="shared" si="209"/>
        <v>X</v>
      </c>
      <c r="BN211" s="68" t="str">
        <f t="shared" si="209"/>
        <v>X</v>
      </c>
      <c r="BO211" s="637" t="str">
        <f t="shared" si="209"/>
        <v>X</v>
      </c>
      <c r="BP211" s="7"/>
      <c r="BQ211" s="68" t="str">
        <f t="shared" si="204"/>
        <v>BASIC WL</v>
      </c>
      <c r="BR211" s="68" t="str">
        <f t="shared" si="204"/>
        <v>BASIC WL</v>
      </c>
      <c r="BS211" s="15"/>
      <c r="BT211" s="57" t="s">
        <v>18642</v>
      </c>
    </row>
    <row r="212" spans="1:72" s="59" customFormat="1" ht="96" x14ac:dyDescent="0.2">
      <c r="A212" s="45" t="str">
        <f t="shared" ref="A212:A224" si="210">IF(OR(T212="E",T212="A"),"YES","NO")</f>
        <v>NO</v>
      </c>
      <c r="B212" s="317" t="s">
        <v>17046</v>
      </c>
      <c r="C212" s="45"/>
      <c r="D212" s="202" t="s">
        <v>3007</v>
      </c>
      <c r="E212" s="207" t="s">
        <v>5646</v>
      </c>
      <c r="F212" s="308"/>
      <c r="G212" s="110">
        <f t="shared" ref="G212:G219" si="211">LEN(R212)-LEN(SUBSTITUTE(R212,"/",""))-1</f>
        <v>3</v>
      </c>
      <c r="H212" s="110" t="s">
        <v>42</v>
      </c>
      <c r="I212" s="111" t="s">
        <v>3360</v>
      </c>
      <c r="J212" s="112" t="s">
        <v>17324</v>
      </c>
      <c r="K212" s="113"/>
      <c r="L212" s="113"/>
      <c r="M212" s="113"/>
      <c r="N212" s="112"/>
      <c r="O212" s="110" t="s">
        <v>42</v>
      </c>
      <c r="P212" s="110" t="str">
        <f t="shared" ref="P212:P224" si="212">O212</f>
        <v>0..1</v>
      </c>
      <c r="Q212" s="114" t="s">
        <v>3361</v>
      </c>
      <c r="R212" s="115" t="s">
        <v>3362</v>
      </c>
      <c r="S212" s="110"/>
      <c r="T212" s="116" t="str">
        <f t="shared" ref="T212:T224" si="213">IF($E212="","",IF(ISERROR(SEARCH("@",$R212)),IF(LEFT($E212,4)="BG-X","EG",IF(LEFT($E212,2)="BG","G",IF(LEFT($E212,4)="BT-X",IF(LEN($E212)-LEN(SUBSTITUTE($E212,"-",))&gt;2,"","E"),IF(LEN($E212)-LEN(SUBSTITUTE($E212,"-",))&gt;1,"","E")))),"A"))</f>
        <v/>
      </c>
      <c r="U212" s="110" t="s">
        <v>42</v>
      </c>
      <c r="V212" s="110"/>
      <c r="W212" s="674"/>
      <c r="X212" s="38"/>
      <c r="Y212" s="644" t="str">
        <f t="shared" ref="Y212:Y224" si="214">IF(AH212=Y$4,"X","-")</f>
        <v>-</v>
      </c>
      <c r="Z212" s="116" t="str">
        <f t="shared" ref="Z212:AE219" si="215">IF(Y212="X","X",IF($AH212=Z$4,"X","-"))</f>
        <v>X</v>
      </c>
      <c r="AA212" s="116" t="str">
        <f t="shared" si="215"/>
        <v>X</v>
      </c>
      <c r="AB212" s="116" t="str">
        <f t="shared" si="215"/>
        <v>X</v>
      </c>
      <c r="AC212" s="116" t="str">
        <f t="shared" si="215"/>
        <v>X</v>
      </c>
      <c r="AD212" s="116" t="str">
        <f t="shared" si="215"/>
        <v>X</v>
      </c>
      <c r="AE212" s="645" t="str">
        <f t="shared" si="215"/>
        <v>X</v>
      </c>
      <c r="AF212" s="38"/>
      <c r="AG212" s="116" t="s">
        <v>185</v>
      </c>
      <c r="AH212" s="116" t="s">
        <v>185</v>
      </c>
      <c r="AI212" s="38"/>
      <c r="AJ212" s="13" t="str">
        <f t="shared" ref="AJ212:AJ224" si="216">IF(ISERROR(FIND("/",R212)),R212,LEFT(R212,FIND(CHAR(1),SUBSTITUTE(R212,"/",CHAR(1),LEN(R212)-LEN(SUBSTITUTE(R212,"/",""))))-1))</f>
        <v>/rsm:CrossIndustryInvoice/rsm:SupplyChainTradeTransaction/ram:ApplicableHeaderTradeDelivery</v>
      </c>
      <c r="AK212" s="13" t="str">
        <f t="shared" ref="AK212:AK224" si="217">IF(ISERROR(FIND("/",R212)),R212,MID(R212, FIND(CHAR(1),SUBSTITUTE(R212,"/",CHAR(1), LEN(R212)-LEN(SUBSTITUTE(R212,"/","")))), LEN(R212)))</f>
        <v>/ram:ActualDeliverySupplyChainEvent</v>
      </c>
      <c r="AL212" s="14">
        <f>COUNTIFS(R$4:R212,AJ212)</f>
        <v>1</v>
      </c>
      <c r="AN212" s="202" t="str">
        <f t="shared" ref="AN212:AO224" si="218">D212</f>
        <v>SCT_HTD</v>
      </c>
      <c r="AO212" s="207" t="str">
        <f t="shared" si="218"/>
        <v>BT-72-000</v>
      </c>
      <c r="AP212" s="308" t="str">
        <f t="shared" ref="AP212:AP224" si="219">IF(F212="","",F212)</f>
        <v/>
      </c>
      <c r="AQ212" s="110">
        <f t="shared" ref="AQ212" si="220">LEN(BB212)-LEN(SUBSTITUTE(BB212,"/",""))-1</f>
        <v>3</v>
      </c>
      <c r="AR212" s="110" t="str">
        <f t="shared" ref="AR212:AR224" si="221">H212</f>
        <v>0..1</v>
      </c>
      <c r="AS212" s="111" t="s">
        <v>3363</v>
      </c>
      <c r="AT212" s="112"/>
      <c r="AU212" s="113"/>
      <c r="AV212" s="113"/>
      <c r="AW212" s="113" t="s">
        <v>35</v>
      </c>
      <c r="AX212" s="112"/>
      <c r="AY212" s="110" t="str">
        <f t="shared" ref="AY212:BB224" si="222">O212</f>
        <v>0..1</v>
      </c>
      <c r="AZ212" s="110" t="str">
        <f t="shared" si="222"/>
        <v>0..1</v>
      </c>
      <c r="BA212" s="114" t="str">
        <f t="shared" si="222"/>
        <v>/rsm:CrossIndustryInvoice
/rsm:SupplyChainTradeTransaction
/ram:ApplicableHeaderTradeDelivery
/ram:ActualDeliverySupplyChainEvent</v>
      </c>
      <c r="BB212" s="115" t="str">
        <f t="shared" si="222"/>
        <v>/rsm:CrossIndustryInvoice/rsm:SupplyChainTradeTransaction/ram:ApplicableHeaderTradeDelivery/ram:ActualDeliverySupplyChainEvent</v>
      </c>
      <c r="BC212" s="110" t="str">
        <f t="shared" ref="BC212:BG224" si="223">IF(S212="","",S212)</f>
        <v/>
      </c>
      <c r="BD212" s="116" t="str">
        <f t="shared" si="223"/>
        <v/>
      </c>
      <c r="BE212" s="110" t="str">
        <f t="shared" si="223"/>
        <v>0..1</v>
      </c>
      <c r="BF212" s="110" t="str">
        <f t="shared" si="223"/>
        <v/>
      </c>
      <c r="BG212" s="674" t="str">
        <f t="shared" si="223"/>
        <v/>
      </c>
      <c r="BH212" s="7"/>
      <c r="BI212" s="644" t="str">
        <f t="shared" ref="BI212:BK224" si="224">Y212</f>
        <v>-</v>
      </c>
      <c r="BJ212" s="116" t="str">
        <f t="shared" si="224"/>
        <v>X</v>
      </c>
      <c r="BK212" s="116" t="str">
        <f t="shared" si="224"/>
        <v>X</v>
      </c>
      <c r="BL212" s="116" t="str">
        <f t="shared" ref="BL212:BO224" si="225">AB212</f>
        <v>X</v>
      </c>
      <c r="BM212" s="116" t="str">
        <f t="shared" si="225"/>
        <v>X</v>
      </c>
      <c r="BN212" s="116" t="str">
        <f t="shared" si="225"/>
        <v>X</v>
      </c>
      <c r="BO212" s="645" t="str">
        <f t="shared" ref="BO212:BO219" si="226">AE212</f>
        <v>X</v>
      </c>
      <c r="BP212" s="7"/>
      <c r="BQ212" s="116" t="str">
        <f t="shared" ref="BQ212:BR224" si="227">AG212</f>
        <v>BASIC WL</v>
      </c>
      <c r="BR212" s="116" t="str">
        <f t="shared" si="227"/>
        <v>BASIC WL</v>
      </c>
      <c r="BS212" s="15"/>
      <c r="BT212" s="57" t="s">
        <v>18642</v>
      </c>
    </row>
    <row r="213" spans="1:72" s="59" customFormat="1" ht="96" x14ac:dyDescent="0.2">
      <c r="A213" s="45" t="str">
        <f t="shared" si="210"/>
        <v>NO</v>
      </c>
      <c r="B213" s="317" t="s">
        <v>17047</v>
      </c>
      <c r="C213" s="45"/>
      <c r="D213" s="208" t="s">
        <v>3007</v>
      </c>
      <c r="E213" s="209" t="s">
        <v>3359</v>
      </c>
      <c r="F213" s="309"/>
      <c r="G213" s="156">
        <f t="shared" si="211"/>
        <v>4</v>
      </c>
      <c r="H213" s="73" t="s">
        <v>32</v>
      </c>
      <c r="I213" s="74" t="s">
        <v>3365</v>
      </c>
      <c r="J213" s="64" t="s">
        <v>17322</v>
      </c>
      <c r="K213" s="65" t="s">
        <v>17323</v>
      </c>
      <c r="L213" s="65"/>
      <c r="M213" s="65"/>
      <c r="N213" s="64" t="s">
        <v>148</v>
      </c>
      <c r="O213" s="66" t="s">
        <v>32</v>
      </c>
      <c r="P213" s="66" t="str">
        <f t="shared" si="212"/>
        <v>1..1</v>
      </c>
      <c r="Q213" s="2" t="s">
        <v>3366</v>
      </c>
      <c r="R213" s="75" t="s">
        <v>3367</v>
      </c>
      <c r="S213" s="88" t="s">
        <v>151</v>
      </c>
      <c r="T213" s="68" t="str">
        <f t="shared" si="213"/>
        <v/>
      </c>
      <c r="U213" s="66" t="s">
        <v>42</v>
      </c>
      <c r="V213" s="66"/>
      <c r="W213" s="249"/>
      <c r="X213" s="38"/>
      <c r="Y213" s="636" t="str">
        <f t="shared" si="214"/>
        <v>-</v>
      </c>
      <c r="Z213" s="68" t="str">
        <f t="shared" si="215"/>
        <v>X</v>
      </c>
      <c r="AA213" s="68" t="str">
        <f t="shared" si="215"/>
        <v>X</v>
      </c>
      <c r="AB213" s="68" t="str">
        <f t="shared" si="215"/>
        <v>X</v>
      </c>
      <c r="AC213" s="68" t="str">
        <f t="shared" si="215"/>
        <v>X</v>
      </c>
      <c r="AD213" s="68" t="str">
        <f t="shared" si="215"/>
        <v>X</v>
      </c>
      <c r="AE213" s="637" t="str">
        <f t="shared" si="215"/>
        <v>X</v>
      </c>
      <c r="AF213" s="38"/>
      <c r="AG213" s="68" t="s">
        <v>185</v>
      </c>
      <c r="AH213" s="68" t="s">
        <v>185</v>
      </c>
      <c r="AI213" s="38"/>
      <c r="AJ213" s="13" t="str">
        <f t="shared" si="216"/>
        <v>/rsm:CrossIndustryInvoice/rsm:SupplyChainTradeTransaction/ram:ApplicableHeaderTradeDelivery/ram:ActualDeliverySupplyChainEvent</v>
      </c>
      <c r="AK213" s="13" t="str">
        <f t="shared" si="217"/>
        <v>/ram:OccurrenceDateTime</v>
      </c>
      <c r="AL213" s="14">
        <f>COUNTIFS(R$4:R213,AJ213)</f>
        <v>1</v>
      </c>
      <c r="AN213" s="208" t="str">
        <f t="shared" si="218"/>
        <v>SCT_HTD</v>
      </c>
      <c r="AO213" s="209" t="str">
        <f t="shared" si="218"/>
        <v>BT-72-00</v>
      </c>
      <c r="AP213" s="309" t="str">
        <f t="shared" si="219"/>
        <v/>
      </c>
      <c r="AQ213" s="156">
        <f t="shared" ref="AQ213:AQ224" si="228">LEN(BB213)-LEN(SUBSTITUTE(BB213,"/",""))-1</f>
        <v>4</v>
      </c>
      <c r="AR213" s="73" t="str">
        <f t="shared" si="221"/>
        <v>1..1</v>
      </c>
      <c r="AS213" s="74" t="s">
        <v>3368</v>
      </c>
      <c r="AT213" s="405" t="s">
        <v>18279</v>
      </c>
      <c r="AU213" s="65"/>
      <c r="AV213" s="65"/>
      <c r="AW213" s="65" t="s">
        <v>35</v>
      </c>
      <c r="AX213" s="64" t="s">
        <v>148</v>
      </c>
      <c r="AY213" s="66" t="str">
        <f t="shared" si="222"/>
        <v>1..1</v>
      </c>
      <c r="AZ213" s="66" t="str">
        <f t="shared" si="222"/>
        <v>1..1</v>
      </c>
      <c r="BA213" s="2" t="str">
        <f t="shared" si="222"/>
        <v>/rsm:CrossIndustryInvoice
/rsm:SupplyChainTradeTransaction
/ram:ApplicableHeaderTradeDelivery
/ram:ActualDeliverySupplyChainEvent
/ram:OccurrenceDateTime</v>
      </c>
      <c r="BB213" s="75" t="str">
        <f t="shared" si="222"/>
        <v>/rsm:CrossIndustryInvoice/rsm:SupplyChainTradeTransaction/ram:ApplicableHeaderTradeDelivery/ram:ActualDeliverySupplyChainEvent/ram:OccurrenceDateTime</v>
      </c>
      <c r="BC213" s="66" t="str">
        <f t="shared" si="223"/>
        <v>D</v>
      </c>
      <c r="BD213" s="68" t="str">
        <f t="shared" si="223"/>
        <v/>
      </c>
      <c r="BE213" s="66" t="str">
        <f t="shared" si="223"/>
        <v>0..1</v>
      </c>
      <c r="BF213" s="66" t="str">
        <f t="shared" si="223"/>
        <v/>
      </c>
      <c r="BG213" s="249" t="str">
        <f t="shared" si="223"/>
        <v/>
      </c>
      <c r="BH213" s="7"/>
      <c r="BI213" s="636" t="str">
        <f t="shared" si="224"/>
        <v>-</v>
      </c>
      <c r="BJ213" s="68" t="str">
        <f t="shared" si="224"/>
        <v>X</v>
      </c>
      <c r="BK213" s="68" t="str">
        <f t="shared" si="224"/>
        <v>X</v>
      </c>
      <c r="BL213" s="68" t="str">
        <f t="shared" si="225"/>
        <v>X</v>
      </c>
      <c r="BM213" s="68" t="str">
        <f t="shared" si="225"/>
        <v>X</v>
      </c>
      <c r="BN213" s="68" t="str">
        <f t="shared" si="225"/>
        <v>X</v>
      </c>
      <c r="BO213" s="637" t="str">
        <f t="shared" si="226"/>
        <v>X</v>
      </c>
      <c r="BP213" s="7"/>
      <c r="BQ213" s="68" t="str">
        <f t="shared" si="227"/>
        <v>BASIC WL</v>
      </c>
      <c r="BR213" s="68" t="str">
        <f t="shared" si="227"/>
        <v>BASIC WL</v>
      </c>
      <c r="BS213" s="15"/>
      <c r="BT213" s="57" t="s">
        <v>18642</v>
      </c>
    </row>
    <row r="214" spans="1:72" s="59" customFormat="1" ht="105" x14ac:dyDescent="0.2">
      <c r="A214" s="45" t="str">
        <f t="shared" si="210"/>
        <v>YES</v>
      </c>
      <c r="B214" s="45"/>
      <c r="C214" s="45"/>
      <c r="D214" s="208" t="s">
        <v>3007</v>
      </c>
      <c r="E214" s="209" t="s">
        <v>3369</v>
      </c>
      <c r="F214" s="309" t="s">
        <v>3369</v>
      </c>
      <c r="G214" s="66">
        <f t="shared" si="211"/>
        <v>5</v>
      </c>
      <c r="H214" s="66" t="s">
        <v>42</v>
      </c>
      <c r="I214" s="64" t="s">
        <v>3370</v>
      </c>
      <c r="J214" s="64" t="s">
        <v>3371</v>
      </c>
      <c r="K214" s="65"/>
      <c r="L214" s="65"/>
      <c r="M214" s="65" t="s">
        <v>35</v>
      </c>
      <c r="N214" s="64" t="s">
        <v>148</v>
      </c>
      <c r="O214" s="66" t="s">
        <v>32</v>
      </c>
      <c r="P214" s="66" t="str">
        <f t="shared" si="212"/>
        <v>1..1</v>
      </c>
      <c r="Q214" s="2" t="s">
        <v>3372</v>
      </c>
      <c r="R214" s="75" t="s">
        <v>3373</v>
      </c>
      <c r="S214" s="66" t="s">
        <v>151</v>
      </c>
      <c r="T214" s="68" t="str">
        <f t="shared" si="213"/>
        <v>E</v>
      </c>
      <c r="U214" s="66" t="s">
        <v>32</v>
      </c>
      <c r="V214" s="66" t="s">
        <v>35</v>
      </c>
      <c r="W214" s="249" t="s">
        <v>152</v>
      </c>
      <c r="X214" s="38"/>
      <c r="Y214" s="636" t="str">
        <f t="shared" si="214"/>
        <v>-</v>
      </c>
      <c r="Z214" s="68" t="str">
        <f t="shared" si="215"/>
        <v>X</v>
      </c>
      <c r="AA214" s="68" t="str">
        <f t="shared" si="215"/>
        <v>X</v>
      </c>
      <c r="AB214" s="68" t="str">
        <f t="shared" si="215"/>
        <v>X</v>
      </c>
      <c r="AC214" s="68" t="str">
        <f t="shared" si="215"/>
        <v>X</v>
      </c>
      <c r="AD214" s="68" t="str">
        <f t="shared" si="215"/>
        <v>X</v>
      </c>
      <c r="AE214" s="637" t="str">
        <f t="shared" si="215"/>
        <v>X</v>
      </c>
      <c r="AF214" s="38"/>
      <c r="AG214" s="68" t="s">
        <v>185</v>
      </c>
      <c r="AH214" s="68" t="s">
        <v>185</v>
      </c>
      <c r="AI214" s="38"/>
      <c r="AJ214" s="13" t="str">
        <f t="shared" si="216"/>
        <v>/rsm:CrossIndustryInvoice/rsm:SupplyChainTradeTransaction/ram:ApplicableHeaderTradeDelivery/ram:ActualDeliverySupplyChainEvent/ram:OccurrenceDateTime</v>
      </c>
      <c r="AK214" s="13" t="str">
        <f t="shared" si="217"/>
        <v>/udt:DateTimeString</v>
      </c>
      <c r="AL214" s="14">
        <f>COUNTIFS(R$4:R214,AJ214)</f>
        <v>1</v>
      </c>
      <c r="AN214" s="208" t="str">
        <f t="shared" si="218"/>
        <v>SCT_HTD</v>
      </c>
      <c r="AO214" s="209" t="str">
        <f t="shared" si="218"/>
        <v>BT-72</v>
      </c>
      <c r="AP214" s="309" t="str">
        <f t="shared" si="219"/>
        <v>BT-72</v>
      </c>
      <c r="AQ214" s="66">
        <f t="shared" si="228"/>
        <v>5</v>
      </c>
      <c r="AR214" s="66" t="str">
        <f t="shared" si="221"/>
        <v>0..1</v>
      </c>
      <c r="AS214" s="64" t="s">
        <v>3374</v>
      </c>
      <c r="AT214" s="64" t="s">
        <v>3375</v>
      </c>
      <c r="AU214" s="65"/>
      <c r="AV214" s="65"/>
      <c r="AW214" s="65" t="s">
        <v>35</v>
      </c>
      <c r="AX214" s="64" t="s">
        <v>148</v>
      </c>
      <c r="AY214" s="66" t="str">
        <f t="shared" si="222"/>
        <v>1..1</v>
      </c>
      <c r="AZ214" s="66" t="str">
        <f t="shared" si="222"/>
        <v>1..1</v>
      </c>
      <c r="BA214" s="2" t="str">
        <f t="shared" si="222"/>
        <v>/rsm:CrossIndustryInvoice
/rsm:SupplyChainTradeTransaction
/ram:ApplicableHeaderTradeDelivery
/ram:ActualDeliverySupplyChainEvent
/ram:OccurrenceDateTime
/udt:DateTimeString</v>
      </c>
      <c r="BB214" s="75" t="str">
        <f t="shared" si="222"/>
        <v>/rsm:CrossIndustryInvoice/rsm:SupplyChainTradeTransaction/ram:ApplicableHeaderTradeDelivery/ram:ActualDeliverySupplyChainEvent/ram:OccurrenceDateTime/udt:DateTimeString</v>
      </c>
      <c r="BC214" s="66" t="str">
        <f t="shared" si="223"/>
        <v>D</v>
      </c>
      <c r="BD214" s="68" t="str">
        <f t="shared" si="223"/>
        <v>E</v>
      </c>
      <c r="BE214" s="66" t="str">
        <f t="shared" si="223"/>
        <v>1..1</v>
      </c>
      <c r="BF214" s="66" t="str">
        <f t="shared" si="223"/>
        <v/>
      </c>
      <c r="BG214" s="249" t="str">
        <f t="shared" si="223"/>
        <v>@format="102"</v>
      </c>
      <c r="BH214" s="7"/>
      <c r="BI214" s="636" t="str">
        <f t="shared" si="224"/>
        <v>-</v>
      </c>
      <c r="BJ214" s="68" t="str">
        <f t="shared" si="224"/>
        <v>X</v>
      </c>
      <c r="BK214" s="68" t="str">
        <f t="shared" si="224"/>
        <v>X</v>
      </c>
      <c r="BL214" s="68" t="str">
        <f t="shared" si="225"/>
        <v>X</v>
      </c>
      <c r="BM214" s="68" t="str">
        <f t="shared" si="225"/>
        <v>X</v>
      </c>
      <c r="BN214" s="68" t="str">
        <f t="shared" si="225"/>
        <v>X</v>
      </c>
      <c r="BO214" s="637" t="str">
        <f t="shared" si="226"/>
        <v>X</v>
      </c>
      <c r="BP214" s="7"/>
      <c r="BQ214" s="68" t="str">
        <f t="shared" si="227"/>
        <v>BASIC WL</v>
      </c>
      <c r="BR214" s="68" t="str">
        <f t="shared" si="227"/>
        <v>BASIC WL</v>
      </c>
      <c r="BS214" s="15"/>
      <c r="BT214" s="57" t="s">
        <v>18642</v>
      </c>
    </row>
    <row r="215" spans="1:72" s="59" customFormat="1" ht="120" x14ac:dyDescent="0.2">
      <c r="A215" s="45" t="str">
        <f t="shared" si="210"/>
        <v>YES</v>
      </c>
      <c r="B215" s="45"/>
      <c r="C215" s="45"/>
      <c r="D215" s="208" t="s">
        <v>3007</v>
      </c>
      <c r="E215" s="209" t="s">
        <v>3376</v>
      </c>
      <c r="F215" s="309"/>
      <c r="G215" s="156">
        <f t="shared" si="211"/>
        <v>6</v>
      </c>
      <c r="H215" s="66" t="s">
        <v>32</v>
      </c>
      <c r="I215" s="97" t="s">
        <v>229</v>
      </c>
      <c r="J215" s="64" t="s">
        <v>35</v>
      </c>
      <c r="K215" s="65" t="s">
        <v>1267</v>
      </c>
      <c r="L215" s="65"/>
      <c r="M215" s="2" t="s">
        <v>160</v>
      </c>
      <c r="N215" s="64" t="s">
        <v>128</v>
      </c>
      <c r="O215" s="66" t="s">
        <v>32</v>
      </c>
      <c r="P215" s="66" t="str">
        <f t="shared" si="212"/>
        <v>1..1</v>
      </c>
      <c r="Q215" s="2" t="s">
        <v>3377</v>
      </c>
      <c r="R215" s="75" t="s">
        <v>3378</v>
      </c>
      <c r="S215" s="66" t="s">
        <v>131</v>
      </c>
      <c r="T215" s="68" t="str">
        <f t="shared" si="213"/>
        <v>A</v>
      </c>
      <c r="U215" s="66" t="s">
        <v>42</v>
      </c>
      <c r="V215" s="66"/>
      <c r="W215" s="249" t="s">
        <v>160</v>
      </c>
      <c r="X215" s="38"/>
      <c r="Y215" s="636" t="str">
        <f t="shared" si="214"/>
        <v>-</v>
      </c>
      <c r="Z215" s="68" t="str">
        <f t="shared" si="215"/>
        <v>X</v>
      </c>
      <c r="AA215" s="68" t="str">
        <f t="shared" si="215"/>
        <v>X</v>
      </c>
      <c r="AB215" s="68" t="str">
        <f t="shared" si="215"/>
        <v>X</v>
      </c>
      <c r="AC215" s="68" t="str">
        <f t="shared" si="215"/>
        <v>X</v>
      </c>
      <c r="AD215" s="68" t="str">
        <f t="shared" si="215"/>
        <v>X</v>
      </c>
      <c r="AE215" s="637" t="str">
        <f t="shared" si="215"/>
        <v>X</v>
      </c>
      <c r="AF215" s="38"/>
      <c r="AG215" s="68" t="s">
        <v>185</v>
      </c>
      <c r="AH215" s="68" t="s">
        <v>185</v>
      </c>
      <c r="AI215" s="38"/>
      <c r="AJ215" s="13" t="str">
        <f t="shared" si="216"/>
        <v>/rsm:CrossIndustryInvoice/rsm:SupplyChainTradeTransaction/ram:ApplicableHeaderTradeDelivery/ram:ActualDeliverySupplyChainEvent/ram:OccurrenceDateTime/udt:DateTimeString</v>
      </c>
      <c r="AK215" s="13" t="str">
        <f t="shared" si="217"/>
        <v>/@format</v>
      </c>
      <c r="AL215" s="14">
        <f>COUNTIFS(R$4:R215,AJ215)</f>
        <v>1</v>
      </c>
      <c r="AN215" s="208" t="str">
        <f t="shared" si="218"/>
        <v>SCT_HTD</v>
      </c>
      <c r="AO215" s="209" t="str">
        <f t="shared" si="218"/>
        <v>BT-72-0</v>
      </c>
      <c r="AP215" s="309" t="str">
        <f t="shared" si="219"/>
        <v/>
      </c>
      <c r="AQ215" s="156">
        <f t="shared" si="228"/>
        <v>6</v>
      </c>
      <c r="AR215" s="66" t="str">
        <f t="shared" si="221"/>
        <v>1..1</v>
      </c>
      <c r="AS215" s="97" t="s">
        <v>1266</v>
      </c>
      <c r="AT215" s="64" t="s">
        <v>35</v>
      </c>
      <c r="AU215" s="65" t="s">
        <v>18166</v>
      </c>
      <c r="AV215" s="65"/>
      <c r="AW215" s="2" t="s">
        <v>166</v>
      </c>
      <c r="AX215" s="64" t="s">
        <v>128</v>
      </c>
      <c r="AY215" s="66" t="str">
        <f t="shared" si="222"/>
        <v>1..1</v>
      </c>
      <c r="AZ215" s="66" t="str">
        <f t="shared" si="222"/>
        <v>1..1</v>
      </c>
      <c r="BA215" s="2" t="str">
        <f t="shared" si="222"/>
        <v>/rsm:CrossIndustryInvoice
/rsm:SupplyChainTradeTransaction
/ram:ApplicableHeaderTradeDelivery
/ram:ActualDeliverySupplyChainEvent
/ram:OccurrenceDateTime
/udt:DateTimeString
/@format</v>
      </c>
      <c r="BB215" s="75" t="str">
        <f t="shared" si="222"/>
        <v>/rsm:CrossIndustryInvoice/rsm:SupplyChainTradeTransaction/ram:ApplicableHeaderTradeDelivery/ram:ActualDeliverySupplyChainEvent/ram:OccurrenceDateTime/udt:DateTimeString/@format</v>
      </c>
      <c r="BC215" s="66" t="str">
        <f t="shared" si="223"/>
        <v>C</v>
      </c>
      <c r="BD215" s="68" t="str">
        <f t="shared" si="223"/>
        <v>A</v>
      </c>
      <c r="BE215" s="66" t="str">
        <f t="shared" si="223"/>
        <v>0..1</v>
      </c>
      <c r="BF215" s="66" t="str">
        <f t="shared" si="223"/>
        <v/>
      </c>
      <c r="BG215" s="249" t="str">
        <f t="shared" si="223"/>
        <v>Only value "102"</v>
      </c>
      <c r="BH215" s="7"/>
      <c r="BI215" s="636" t="str">
        <f t="shared" si="224"/>
        <v>-</v>
      </c>
      <c r="BJ215" s="68" t="str">
        <f t="shared" si="224"/>
        <v>X</v>
      </c>
      <c r="BK215" s="68" t="str">
        <f t="shared" si="224"/>
        <v>X</v>
      </c>
      <c r="BL215" s="68" t="str">
        <f t="shared" si="225"/>
        <v>X</v>
      </c>
      <c r="BM215" s="68" t="str">
        <f t="shared" si="225"/>
        <v>X</v>
      </c>
      <c r="BN215" s="68" t="str">
        <f t="shared" si="225"/>
        <v>X</v>
      </c>
      <c r="BO215" s="637" t="str">
        <f t="shared" si="226"/>
        <v>X</v>
      </c>
      <c r="BP215" s="7"/>
      <c r="BQ215" s="68" t="str">
        <f t="shared" si="227"/>
        <v>BASIC WL</v>
      </c>
      <c r="BR215" s="68" t="str">
        <f t="shared" si="227"/>
        <v>BASIC WL</v>
      </c>
      <c r="BS215" s="15"/>
      <c r="BT215" s="57" t="s">
        <v>18642</v>
      </c>
    </row>
    <row r="216" spans="1:72" s="59" customFormat="1" ht="96" x14ac:dyDescent="0.2">
      <c r="A216" s="45" t="str">
        <f t="shared" si="210"/>
        <v>NO</v>
      </c>
      <c r="B216" s="45"/>
      <c r="C216" s="45"/>
      <c r="D216" s="202" t="s">
        <v>3007</v>
      </c>
      <c r="E216" s="207" t="s">
        <v>3379</v>
      </c>
      <c r="F216" s="308"/>
      <c r="G216" s="110">
        <f t="shared" si="211"/>
        <v>3</v>
      </c>
      <c r="H216" s="110" t="s">
        <v>42</v>
      </c>
      <c r="I216" s="111" t="s">
        <v>3380</v>
      </c>
      <c r="J216" s="112" t="s">
        <v>17173</v>
      </c>
      <c r="K216" s="113"/>
      <c r="L216" s="113"/>
      <c r="M216" s="113"/>
      <c r="N216" s="112"/>
      <c r="O216" s="110" t="s">
        <v>42</v>
      </c>
      <c r="P216" s="110" t="str">
        <f t="shared" si="212"/>
        <v>0..1</v>
      </c>
      <c r="Q216" s="114" t="s">
        <v>3381</v>
      </c>
      <c r="R216" s="115" t="s">
        <v>3382</v>
      </c>
      <c r="S216" s="110"/>
      <c r="T216" s="116" t="str">
        <f t="shared" si="213"/>
        <v/>
      </c>
      <c r="U216" s="110" t="s">
        <v>42</v>
      </c>
      <c r="V216" s="110"/>
      <c r="W216" s="674"/>
      <c r="X216" s="38"/>
      <c r="Y216" s="644" t="str">
        <f t="shared" si="214"/>
        <v>-</v>
      </c>
      <c r="Z216" s="116" t="str">
        <f t="shared" si="215"/>
        <v>X</v>
      </c>
      <c r="AA216" s="116" t="str">
        <f t="shared" si="215"/>
        <v>X</v>
      </c>
      <c r="AB216" s="116" t="str">
        <f t="shared" si="215"/>
        <v>X</v>
      </c>
      <c r="AC216" s="116" t="str">
        <f t="shared" si="215"/>
        <v>X</v>
      </c>
      <c r="AD216" s="116" t="str">
        <f t="shared" si="215"/>
        <v>X</v>
      </c>
      <c r="AE216" s="645" t="str">
        <f t="shared" si="215"/>
        <v>X</v>
      </c>
      <c r="AF216" s="38"/>
      <c r="AG216" s="116" t="s">
        <v>185</v>
      </c>
      <c r="AH216" s="116" t="s">
        <v>185</v>
      </c>
      <c r="AI216" s="38"/>
      <c r="AJ216" s="13" t="str">
        <f t="shared" si="216"/>
        <v>/rsm:CrossIndustryInvoice/rsm:SupplyChainTradeTransaction/ram:ApplicableHeaderTradeDelivery</v>
      </c>
      <c r="AK216" s="13" t="str">
        <f t="shared" si="217"/>
        <v>/ram:DespatchAdviceReferencedDocument</v>
      </c>
      <c r="AL216" s="14">
        <f>COUNTIFS(R$4:R216,AJ216)</f>
        <v>1</v>
      </c>
      <c r="AN216" s="202" t="str">
        <f t="shared" si="218"/>
        <v>SCT_HTD</v>
      </c>
      <c r="AO216" s="207" t="str">
        <f t="shared" si="218"/>
        <v>BT-16-00</v>
      </c>
      <c r="AP216" s="308" t="str">
        <f t="shared" si="219"/>
        <v/>
      </c>
      <c r="AQ216" s="110">
        <f t="shared" si="228"/>
        <v>3</v>
      </c>
      <c r="AR216" s="110" t="str">
        <f t="shared" si="221"/>
        <v>0..1</v>
      </c>
      <c r="AS216" s="111" t="s">
        <v>3383</v>
      </c>
      <c r="AT216" s="112"/>
      <c r="AU216" s="113"/>
      <c r="AV216" s="113"/>
      <c r="AW216" s="113" t="s">
        <v>35</v>
      </c>
      <c r="AX216" s="112"/>
      <c r="AY216" s="110" t="str">
        <f t="shared" si="222"/>
        <v>0..1</v>
      </c>
      <c r="AZ216" s="110" t="str">
        <f t="shared" si="222"/>
        <v>0..1</v>
      </c>
      <c r="BA216" s="114" t="str">
        <f t="shared" si="222"/>
        <v>/rsm:CrossIndustryInvoice
/rsm:SupplyChainTradeTransaction
/ram:ApplicableHeaderTradeDelivery
/ram:DespatchAdviceReferencedDocument</v>
      </c>
      <c r="BB216" s="115" t="str">
        <f t="shared" si="222"/>
        <v>/rsm:CrossIndustryInvoice/rsm:SupplyChainTradeTransaction/ram:ApplicableHeaderTradeDelivery/ram:DespatchAdviceReferencedDocument</v>
      </c>
      <c r="BC216" s="110" t="str">
        <f t="shared" si="223"/>
        <v/>
      </c>
      <c r="BD216" s="116" t="str">
        <f t="shared" si="223"/>
        <v/>
      </c>
      <c r="BE216" s="110" t="str">
        <f t="shared" si="223"/>
        <v>0..1</v>
      </c>
      <c r="BF216" s="110" t="str">
        <f t="shared" si="223"/>
        <v/>
      </c>
      <c r="BG216" s="674" t="str">
        <f t="shared" si="223"/>
        <v/>
      </c>
      <c r="BH216" s="7"/>
      <c r="BI216" s="644" t="str">
        <f t="shared" si="224"/>
        <v>-</v>
      </c>
      <c r="BJ216" s="116" t="str">
        <f t="shared" si="224"/>
        <v>X</v>
      </c>
      <c r="BK216" s="116" t="str">
        <f t="shared" si="224"/>
        <v>X</v>
      </c>
      <c r="BL216" s="116" t="str">
        <f t="shared" si="225"/>
        <v>X</v>
      </c>
      <c r="BM216" s="116" t="str">
        <f t="shared" si="225"/>
        <v>X</v>
      </c>
      <c r="BN216" s="116" t="str">
        <f t="shared" si="225"/>
        <v>X</v>
      </c>
      <c r="BO216" s="645" t="str">
        <f t="shared" si="226"/>
        <v>X</v>
      </c>
      <c r="BP216" s="7"/>
      <c r="BQ216" s="116" t="str">
        <f t="shared" si="227"/>
        <v>BASIC WL</v>
      </c>
      <c r="BR216" s="116" t="str">
        <f t="shared" si="227"/>
        <v>BASIC WL</v>
      </c>
      <c r="BS216" s="15"/>
      <c r="BT216" s="57" t="s">
        <v>18642</v>
      </c>
    </row>
    <row r="217" spans="1:72" s="59" customFormat="1" ht="96" x14ac:dyDescent="0.2">
      <c r="A217" s="45" t="str">
        <f t="shared" si="210"/>
        <v>YES</v>
      </c>
      <c r="B217" s="45"/>
      <c r="C217" s="45"/>
      <c r="D217" s="208" t="s">
        <v>3007</v>
      </c>
      <c r="E217" s="209" t="s">
        <v>3384</v>
      </c>
      <c r="F217" s="309" t="s">
        <v>3384</v>
      </c>
      <c r="G217" s="66">
        <f t="shared" si="211"/>
        <v>4</v>
      </c>
      <c r="H217" s="66" t="s">
        <v>42</v>
      </c>
      <c r="I217" s="64" t="s">
        <v>3385</v>
      </c>
      <c r="J217" s="64" t="s">
        <v>3386</v>
      </c>
      <c r="K217" s="65"/>
      <c r="L217" s="65" t="s">
        <v>3387</v>
      </c>
      <c r="M217" s="65" t="s">
        <v>35</v>
      </c>
      <c r="N217" s="150" t="s">
        <v>548</v>
      </c>
      <c r="O217" s="66" t="s">
        <v>32</v>
      </c>
      <c r="P217" s="66" t="str">
        <f t="shared" si="212"/>
        <v>1..1</v>
      </c>
      <c r="Q217" s="2" t="s">
        <v>3388</v>
      </c>
      <c r="R217" s="75" t="s">
        <v>3389</v>
      </c>
      <c r="S217" s="66" t="s">
        <v>17054</v>
      </c>
      <c r="T217" s="68" t="str">
        <f t="shared" si="213"/>
        <v>E</v>
      </c>
      <c r="U217" s="66" t="s">
        <v>42</v>
      </c>
      <c r="V217" s="66" t="s">
        <v>35</v>
      </c>
      <c r="W217" s="249" t="s">
        <v>35</v>
      </c>
      <c r="X217" s="38"/>
      <c r="Y217" s="636" t="str">
        <f t="shared" si="214"/>
        <v>-</v>
      </c>
      <c r="Z217" s="68" t="str">
        <f t="shared" si="215"/>
        <v>X</v>
      </c>
      <c r="AA217" s="68" t="str">
        <f t="shared" si="215"/>
        <v>X</v>
      </c>
      <c r="AB217" s="68" t="str">
        <f t="shared" si="215"/>
        <v>X</v>
      </c>
      <c r="AC217" s="68" t="str">
        <f t="shared" si="215"/>
        <v>X</v>
      </c>
      <c r="AD217" s="68" t="str">
        <f t="shared" si="215"/>
        <v>X</v>
      </c>
      <c r="AE217" s="637" t="str">
        <f t="shared" si="215"/>
        <v>X</v>
      </c>
      <c r="AF217" s="38"/>
      <c r="AG217" s="68" t="s">
        <v>185</v>
      </c>
      <c r="AH217" s="68" t="s">
        <v>185</v>
      </c>
      <c r="AI217" s="38"/>
      <c r="AJ217" s="13" t="str">
        <f t="shared" si="216"/>
        <v>/rsm:CrossIndustryInvoice/rsm:SupplyChainTradeTransaction/ram:ApplicableHeaderTradeDelivery/ram:DespatchAdviceReferencedDocument</v>
      </c>
      <c r="AK217" s="13" t="str">
        <f t="shared" si="217"/>
        <v>/ram:IssuerAssignedID</v>
      </c>
      <c r="AL217" s="14">
        <f>COUNTIFS(R$4:R217,AJ217)</f>
        <v>1</v>
      </c>
      <c r="AN217" s="208" t="str">
        <f t="shared" si="218"/>
        <v>SCT_HTD</v>
      </c>
      <c r="AO217" s="209" t="str">
        <f t="shared" si="218"/>
        <v>BT-16</v>
      </c>
      <c r="AP217" s="309" t="str">
        <f t="shared" si="219"/>
        <v>BT-16</v>
      </c>
      <c r="AQ217" s="66">
        <f t="shared" si="228"/>
        <v>4</v>
      </c>
      <c r="AR217" s="66" t="str">
        <f t="shared" si="221"/>
        <v>0..1</v>
      </c>
      <c r="AS217" s="64" t="s">
        <v>3390</v>
      </c>
      <c r="AT217" s="64" t="s">
        <v>3391</v>
      </c>
      <c r="AU217" s="65"/>
      <c r="AV217" s="65" t="s">
        <v>3392</v>
      </c>
      <c r="AW217" s="65" t="s">
        <v>35</v>
      </c>
      <c r="AX217" s="150" t="s">
        <v>555</v>
      </c>
      <c r="AY217" s="66" t="str">
        <f t="shared" si="222"/>
        <v>1..1</v>
      </c>
      <c r="AZ217" s="66" t="str">
        <f t="shared" si="222"/>
        <v>1..1</v>
      </c>
      <c r="BA217" s="2" t="str">
        <f t="shared" si="222"/>
        <v>/rsm:CrossIndustryInvoice
/rsm:SupplyChainTradeTransaction
/ram:ApplicableHeaderTradeDelivery
/ram:DespatchAdviceReferencedDocument
/ram:IssuerAssignedID</v>
      </c>
      <c r="BB217" s="75" t="str">
        <f t="shared" si="222"/>
        <v>/rsm:CrossIndustryInvoice/rsm:SupplyChainTradeTransaction/ram:ApplicableHeaderTradeDelivery/ram:DespatchAdviceReferencedDocument/ram:IssuerAssignedID</v>
      </c>
      <c r="BC217" s="66" t="str">
        <f t="shared" si="223"/>
        <v>R</v>
      </c>
      <c r="BD217" s="68" t="str">
        <f t="shared" si="223"/>
        <v>E</v>
      </c>
      <c r="BE217" s="66" t="str">
        <f t="shared" si="223"/>
        <v>0..1</v>
      </c>
      <c r="BF217" s="66" t="str">
        <f t="shared" si="223"/>
        <v/>
      </c>
      <c r="BG217" s="249" t="str">
        <f t="shared" si="223"/>
        <v/>
      </c>
      <c r="BH217" s="7"/>
      <c r="BI217" s="636" t="str">
        <f t="shared" si="224"/>
        <v>-</v>
      </c>
      <c r="BJ217" s="68" t="str">
        <f t="shared" si="224"/>
        <v>X</v>
      </c>
      <c r="BK217" s="68" t="str">
        <f t="shared" si="224"/>
        <v>X</v>
      </c>
      <c r="BL217" s="68" t="str">
        <f t="shared" si="225"/>
        <v>X</v>
      </c>
      <c r="BM217" s="68" t="str">
        <f t="shared" si="225"/>
        <v>X</v>
      </c>
      <c r="BN217" s="68" t="str">
        <f t="shared" si="225"/>
        <v>X</v>
      </c>
      <c r="BO217" s="637" t="str">
        <f t="shared" si="226"/>
        <v>X</v>
      </c>
      <c r="BP217" s="7"/>
      <c r="BQ217" s="68" t="str">
        <f t="shared" si="227"/>
        <v>BASIC WL</v>
      </c>
      <c r="BR217" s="68" t="str">
        <f t="shared" si="227"/>
        <v>BASIC WL</v>
      </c>
      <c r="BS217" s="15"/>
      <c r="BT217" s="57" t="s">
        <v>18642</v>
      </c>
    </row>
    <row r="218" spans="1:72" s="59" customFormat="1" ht="96" x14ac:dyDescent="0.2">
      <c r="A218" s="45" t="str">
        <f t="shared" si="210"/>
        <v>NO</v>
      </c>
      <c r="B218" s="45"/>
      <c r="C218" s="45"/>
      <c r="D218" s="202" t="s">
        <v>3007</v>
      </c>
      <c r="E218" s="207" t="s">
        <v>3400</v>
      </c>
      <c r="F218" s="308"/>
      <c r="G218" s="110">
        <f t="shared" si="211"/>
        <v>3</v>
      </c>
      <c r="H218" s="110" t="s">
        <v>42</v>
      </c>
      <c r="I218" s="111" t="s">
        <v>3401</v>
      </c>
      <c r="J218" s="112" t="s">
        <v>17327</v>
      </c>
      <c r="K218" s="113"/>
      <c r="L218" s="113"/>
      <c r="M218" s="113"/>
      <c r="N218" s="112"/>
      <c r="O218" s="110" t="s">
        <v>42</v>
      </c>
      <c r="P218" s="110" t="str">
        <f t="shared" si="212"/>
        <v>0..1</v>
      </c>
      <c r="Q218" s="114" t="s">
        <v>3402</v>
      </c>
      <c r="R218" s="115" t="s">
        <v>3403</v>
      </c>
      <c r="S218" s="110"/>
      <c r="T218" s="116" t="str">
        <f t="shared" si="213"/>
        <v/>
      </c>
      <c r="U218" s="110" t="s">
        <v>42</v>
      </c>
      <c r="V218" s="110"/>
      <c r="W218" s="674"/>
      <c r="X218" s="38"/>
      <c r="Y218" s="644" t="str">
        <f t="shared" si="214"/>
        <v>-</v>
      </c>
      <c r="Z218" s="116" t="str">
        <f t="shared" si="215"/>
        <v>-</v>
      </c>
      <c r="AA218" s="116" t="str">
        <f t="shared" si="215"/>
        <v>-</v>
      </c>
      <c r="AB218" s="116" t="str">
        <f t="shared" si="215"/>
        <v>X</v>
      </c>
      <c r="AC218" s="116" t="str">
        <f t="shared" si="215"/>
        <v>X</v>
      </c>
      <c r="AD218" s="116" t="str">
        <f t="shared" si="215"/>
        <v>X</v>
      </c>
      <c r="AE218" s="645" t="str">
        <f t="shared" si="215"/>
        <v>X</v>
      </c>
      <c r="AF218" s="38"/>
      <c r="AG218" s="116" t="s">
        <v>282</v>
      </c>
      <c r="AH218" s="116" t="s">
        <v>282</v>
      </c>
      <c r="AI218" s="38"/>
      <c r="AJ218" s="13" t="str">
        <f t="shared" si="216"/>
        <v>/rsm:CrossIndustryInvoice/rsm:SupplyChainTradeTransaction/ram:ApplicableHeaderTradeDelivery</v>
      </c>
      <c r="AK218" s="13" t="str">
        <f t="shared" si="217"/>
        <v>/ram:ReceivingAdviceReferencedDocument</v>
      </c>
      <c r="AL218" s="14">
        <f>COUNTIFS(R$4:R218,AJ218)</f>
        <v>1</v>
      </c>
      <c r="AN218" s="202" t="str">
        <f t="shared" si="218"/>
        <v>SCT_HTD</v>
      </c>
      <c r="AO218" s="207" t="str">
        <f t="shared" si="218"/>
        <v>BT-15-00</v>
      </c>
      <c r="AP218" s="308" t="str">
        <f t="shared" si="219"/>
        <v/>
      </c>
      <c r="AQ218" s="110">
        <f t="shared" si="228"/>
        <v>3</v>
      </c>
      <c r="AR218" s="110" t="str">
        <f t="shared" si="221"/>
        <v>0..1</v>
      </c>
      <c r="AS218" s="111" t="s">
        <v>3404</v>
      </c>
      <c r="AT218" s="112"/>
      <c r="AU218" s="113"/>
      <c r="AV218" s="113"/>
      <c r="AW218" s="113" t="s">
        <v>35</v>
      </c>
      <c r="AX218" s="112"/>
      <c r="AY218" s="110" t="str">
        <f t="shared" si="222"/>
        <v>0..1</v>
      </c>
      <c r="AZ218" s="110" t="str">
        <f t="shared" si="222"/>
        <v>0..1</v>
      </c>
      <c r="BA218" s="114" t="str">
        <f t="shared" si="222"/>
        <v>/rsm:CrossIndustryInvoice
/rsm:SupplyChainTradeTransaction
/ram:ApplicableHeaderTradeDelivery
/ram:ReceivingAdviceReferencedDocument</v>
      </c>
      <c r="BB218" s="115" t="str">
        <f t="shared" si="222"/>
        <v>/rsm:CrossIndustryInvoice/rsm:SupplyChainTradeTransaction/ram:ApplicableHeaderTradeDelivery/ram:ReceivingAdviceReferencedDocument</v>
      </c>
      <c r="BC218" s="110" t="str">
        <f t="shared" si="223"/>
        <v/>
      </c>
      <c r="BD218" s="116" t="str">
        <f t="shared" si="223"/>
        <v/>
      </c>
      <c r="BE218" s="110" t="str">
        <f t="shared" si="223"/>
        <v>0..1</v>
      </c>
      <c r="BF218" s="110" t="str">
        <f t="shared" si="223"/>
        <v/>
      </c>
      <c r="BG218" s="674" t="str">
        <f t="shared" si="223"/>
        <v/>
      </c>
      <c r="BH218" s="7"/>
      <c r="BI218" s="644" t="str">
        <f t="shared" si="224"/>
        <v>-</v>
      </c>
      <c r="BJ218" s="116" t="str">
        <f t="shared" si="224"/>
        <v>-</v>
      </c>
      <c r="BK218" s="116" t="str">
        <f t="shared" si="224"/>
        <v>-</v>
      </c>
      <c r="BL218" s="116" t="str">
        <f t="shared" si="225"/>
        <v>X</v>
      </c>
      <c r="BM218" s="116" t="str">
        <f t="shared" si="225"/>
        <v>X</v>
      </c>
      <c r="BN218" s="116" t="str">
        <f t="shared" si="225"/>
        <v>X</v>
      </c>
      <c r="BO218" s="645" t="str">
        <f t="shared" si="226"/>
        <v>X</v>
      </c>
      <c r="BP218" s="7"/>
      <c r="BQ218" s="116" t="str">
        <f t="shared" si="227"/>
        <v>EN 16931</v>
      </c>
      <c r="BR218" s="116" t="str">
        <f t="shared" si="227"/>
        <v>EN 16931</v>
      </c>
      <c r="BS218" s="15"/>
      <c r="BT218" s="57" t="s">
        <v>18642</v>
      </c>
    </row>
    <row r="219" spans="1:72" s="59" customFormat="1" ht="96" x14ac:dyDescent="0.2">
      <c r="A219" s="45" t="str">
        <f t="shared" si="210"/>
        <v>YES</v>
      </c>
      <c r="B219" s="45"/>
      <c r="C219" s="45"/>
      <c r="D219" s="208" t="s">
        <v>3007</v>
      </c>
      <c r="E219" s="209" t="s">
        <v>3405</v>
      </c>
      <c r="F219" s="309" t="s">
        <v>3405</v>
      </c>
      <c r="G219" s="66">
        <f t="shared" si="211"/>
        <v>4</v>
      </c>
      <c r="H219" s="66" t="s">
        <v>42</v>
      </c>
      <c r="I219" s="64" t="s">
        <v>3406</v>
      </c>
      <c r="J219" s="64" t="s">
        <v>3407</v>
      </c>
      <c r="K219" s="65"/>
      <c r="L219" s="65"/>
      <c r="M219" s="65" t="s">
        <v>35</v>
      </c>
      <c r="N219" s="150" t="s">
        <v>548</v>
      </c>
      <c r="O219" s="66" t="s">
        <v>32</v>
      </c>
      <c r="P219" s="66" t="str">
        <f t="shared" si="212"/>
        <v>1..1</v>
      </c>
      <c r="Q219" s="2" t="s">
        <v>3408</v>
      </c>
      <c r="R219" s="75" t="s">
        <v>3409</v>
      </c>
      <c r="S219" s="66" t="s">
        <v>17054</v>
      </c>
      <c r="T219" s="68" t="str">
        <f t="shared" si="213"/>
        <v>E</v>
      </c>
      <c r="U219" s="66" t="s">
        <v>42</v>
      </c>
      <c r="V219" s="66" t="s">
        <v>35</v>
      </c>
      <c r="W219" s="249" t="s">
        <v>35</v>
      </c>
      <c r="X219" s="38"/>
      <c r="Y219" s="636" t="str">
        <f t="shared" si="214"/>
        <v>-</v>
      </c>
      <c r="Z219" s="68" t="str">
        <f t="shared" si="215"/>
        <v>-</v>
      </c>
      <c r="AA219" s="68" t="str">
        <f t="shared" si="215"/>
        <v>-</v>
      </c>
      <c r="AB219" s="68" t="str">
        <f t="shared" si="215"/>
        <v>X</v>
      </c>
      <c r="AC219" s="68" t="str">
        <f t="shared" si="215"/>
        <v>X</v>
      </c>
      <c r="AD219" s="68" t="str">
        <f t="shared" si="215"/>
        <v>X</v>
      </c>
      <c r="AE219" s="637" t="str">
        <f t="shared" si="215"/>
        <v>X</v>
      </c>
      <c r="AF219" s="38"/>
      <c r="AG219" s="68" t="s">
        <v>282</v>
      </c>
      <c r="AH219" s="68" t="s">
        <v>282</v>
      </c>
      <c r="AI219" s="38"/>
      <c r="AJ219" s="13" t="str">
        <f t="shared" si="216"/>
        <v>/rsm:CrossIndustryInvoice/rsm:SupplyChainTradeTransaction/ram:ApplicableHeaderTradeDelivery/ram:ReceivingAdviceReferencedDocument</v>
      </c>
      <c r="AK219" s="13" t="str">
        <f t="shared" si="217"/>
        <v>/ram:IssuerAssignedID</v>
      </c>
      <c r="AL219" s="14">
        <f>COUNTIFS(R$4:R219,AJ219)</f>
        <v>1</v>
      </c>
      <c r="AN219" s="208" t="str">
        <f t="shared" si="218"/>
        <v>SCT_HTD</v>
      </c>
      <c r="AO219" s="209" t="str">
        <f t="shared" si="218"/>
        <v>BT-15</v>
      </c>
      <c r="AP219" s="309" t="str">
        <f t="shared" si="219"/>
        <v>BT-15</v>
      </c>
      <c r="AQ219" s="66">
        <f t="shared" si="228"/>
        <v>4</v>
      </c>
      <c r="AR219" s="66" t="str">
        <f t="shared" si="221"/>
        <v>0..1</v>
      </c>
      <c r="AS219" s="64" t="s">
        <v>3410</v>
      </c>
      <c r="AT219" s="64" t="s">
        <v>3411</v>
      </c>
      <c r="AU219" s="65"/>
      <c r="AV219" s="65"/>
      <c r="AW219" s="65" t="s">
        <v>35</v>
      </c>
      <c r="AX219" s="150" t="s">
        <v>555</v>
      </c>
      <c r="AY219" s="66" t="str">
        <f t="shared" si="222"/>
        <v>1..1</v>
      </c>
      <c r="AZ219" s="66" t="str">
        <f t="shared" si="222"/>
        <v>1..1</v>
      </c>
      <c r="BA219" s="2" t="str">
        <f t="shared" si="222"/>
        <v>/rsm:CrossIndustryInvoice
/rsm:SupplyChainTradeTransaction
/ram:ApplicableHeaderTradeDelivery
/ram:ReceivingAdviceReferencedDocument
/ram:IssuerAssignedID</v>
      </c>
      <c r="BB219" s="75" t="str">
        <f t="shared" si="222"/>
        <v>/rsm:CrossIndustryInvoice/rsm:SupplyChainTradeTransaction/ram:ApplicableHeaderTradeDelivery/ram:ReceivingAdviceReferencedDocument/ram:IssuerAssignedID</v>
      </c>
      <c r="BC219" s="66" t="str">
        <f t="shared" si="223"/>
        <v>R</v>
      </c>
      <c r="BD219" s="68" t="str">
        <f t="shared" si="223"/>
        <v>E</v>
      </c>
      <c r="BE219" s="66" t="str">
        <f t="shared" si="223"/>
        <v>0..1</v>
      </c>
      <c r="BF219" s="66" t="str">
        <f t="shared" si="223"/>
        <v/>
      </c>
      <c r="BG219" s="249" t="str">
        <f t="shared" si="223"/>
        <v/>
      </c>
      <c r="BH219" s="7"/>
      <c r="BI219" s="636" t="str">
        <f t="shared" si="224"/>
        <v>-</v>
      </c>
      <c r="BJ219" s="68" t="str">
        <f t="shared" si="224"/>
        <v>-</v>
      </c>
      <c r="BK219" s="68" t="str">
        <f t="shared" si="224"/>
        <v>-</v>
      </c>
      <c r="BL219" s="68" t="str">
        <f t="shared" si="225"/>
        <v>X</v>
      </c>
      <c r="BM219" s="68" t="str">
        <f t="shared" si="225"/>
        <v>X</v>
      </c>
      <c r="BN219" s="68" t="str">
        <f t="shared" si="225"/>
        <v>X</v>
      </c>
      <c r="BO219" s="637" t="str">
        <f t="shared" si="226"/>
        <v>X</v>
      </c>
      <c r="BP219" s="7"/>
      <c r="BQ219" s="68" t="str">
        <f t="shared" si="227"/>
        <v>EN 16931</v>
      </c>
      <c r="BR219" s="68" t="str">
        <f t="shared" si="227"/>
        <v>EN 16931</v>
      </c>
      <c r="BS219" s="15"/>
      <c r="BT219" s="57" t="s">
        <v>18642</v>
      </c>
    </row>
    <row r="220" spans="1:72" s="59" customFormat="1" ht="96" x14ac:dyDescent="0.2">
      <c r="A220" s="45" t="str">
        <f t="shared" si="210"/>
        <v>NO</v>
      </c>
      <c r="B220" s="45"/>
      <c r="C220" s="45"/>
      <c r="D220" s="211" t="s">
        <v>3431</v>
      </c>
      <c r="E220" s="212" t="s">
        <v>3432</v>
      </c>
      <c r="F220" s="311" t="s">
        <v>3432</v>
      </c>
      <c r="G220" s="88">
        <f t="shared" ref="G220:G224" si="229">LEN(R220)-LEN(SUBSTITUTE(R220,"/",""))-1</f>
        <v>2</v>
      </c>
      <c r="H220" s="88" t="s">
        <v>42</v>
      </c>
      <c r="I220" s="90" t="s">
        <v>3433</v>
      </c>
      <c r="J220" s="90" t="s">
        <v>3434</v>
      </c>
      <c r="K220" s="91" t="s">
        <v>3435</v>
      </c>
      <c r="L220" s="91" t="s">
        <v>3387</v>
      </c>
      <c r="M220" s="91" t="s">
        <v>35</v>
      </c>
      <c r="N220" s="90"/>
      <c r="O220" s="88" t="s">
        <v>32</v>
      </c>
      <c r="P220" s="88" t="str">
        <f t="shared" si="212"/>
        <v>1..1</v>
      </c>
      <c r="Q220" s="92" t="s">
        <v>3436</v>
      </c>
      <c r="R220" s="93" t="s">
        <v>3437</v>
      </c>
      <c r="S220" s="88" t="s">
        <v>35</v>
      </c>
      <c r="T220" s="94" t="str">
        <f t="shared" si="213"/>
        <v>G</v>
      </c>
      <c r="U220" s="88" t="s">
        <v>32</v>
      </c>
      <c r="V220" s="88" t="s">
        <v>531</v>
      </c>
      <c r="W220" s="673" t="s">
        <v>35</v>
      </c>
      <c r="X220" s="38"/>
      <c r="Y220" s="652" t="str">
        <f t="shared" si="214"/>
        <v>X</v>
      </c>
      <c r="Z220" s="184" t="str">
        <f t="shared" ref="Z220:AE224" si="230">IF(Y220="X","X",IF($AH220=Z$4,"X","-"))</f>
        <v>X</v>
      </c>
      <c r="AA220" s="184" t="str">
        <f t="shared" si="230"/>
        <v>X</v>
      </c>
      <c r="AB220" s="184" t="str">
        <f t="shared" si="230"/>
        <v>X</v>
      </c>
      <c r="AC220" s="184" t="str">
        <f t="shared" si="230"/>
        <v>X</v>
      </c>
      <c r="AD220" s="184" t="str">
        <f t="shared" si="230"/>
        <v>X</v>
      </c>
      <c r="AE220" s="653" t="str">
        <f t="shared" si="230"/>
        <v>X</v>
      </c>
      <c r="AF220" s="38"/>
      <c r="AG220" s="184" t="s">
        <v>39</v>
      </c>
      <c r="AH220" s="184" t="s">
        <v>39</v>
      </c>
      <c r="AI220" s="38"/>
      <c r="AJ220" s="13" t="str">
        <f t="shared" si="216"/>
        <v>/rsm:CrossIndustryInvoice/rsm:SupplyChainTradeTransaction</v>
      </c>
      <c r="AK220" s="13" t="str">
        <f t="shared" si="217"/>
        <v>/ram:ApplicableHeaderTradeSettlement</v>
      </c>
      <c r="AL220" s="14">
        <f>COUNTIFS(R$4:R220,AJ220)</f>
        <v>1</v>
      </c>
      <c r="AN220" s="211" t="str">
        <f t="shared" si="218"/>
        <v>SCT_HTS</v>
      </c>
      <c r="AO220" s="212" t="str">
        <f t="shared" si="218"/>
        <v>BG-19</v>
      </c>
      <c r="AP220" s="311" t="str">
        <f t="shared" si="219"/>
        <v>BG-19</v>
      </c>
      <c r="AQ220" s="88">
        <f t="shared" si="228"/>
        <v>2</v>
      </c>
      <c r="AR220" s="88" t="str">
        <f t="shared" si="221"/>
        <v>0..1</v>
      </c>
      <c r="AS220" s="90" t="s">
        <v>3438</v>
      </c>
      <c r="AT220" s="90" t="s">
        <v>3439</v>
      </c>
      <c r="AU220" s="91" t="s">
        <v>3440</v>
      </c>
      <c r="AV220" s="91" t="s">
        <v>3392</v>
      </c>
      <c r="AW220" s="91" t="s">
        <v>35</v>
      </c>
      <c r="AX220" s="90"/>
      <c r="AY220" s="88" t="str">
        <f t="shared" si="222"/>
        <v>1..1</v>
      </c>
      <c r="AZ220" s="88" t="str">
        <f t="shared" si="222"/>
        <v>1..1</v>
      </c>
      <c r="BA220" s="92" t="str">
        <f t="shared" si="222"/>
        <v>/rsm:CrossIndustryInvoice
/rsm:SupplyChainTradeTransaction
/ram:ApplicableHeaderTradeSettlement</v>
      </c>
      <c r="BB220" s="93" t="str">
        <f t="shared" si="222"/>
        <v>/rsm:CrossIndustryInvoice/rsm:SupplyChainTradeTransaction/ram:ApplicableHeaderTradeSettlement</v>
      </c>
      <c r="BC220" s="88" t="str">
        <f t="shared" si="223"/>
        <v/>
      </c>
      <c r="BD220" s="94" t="str">
        <f t="shared" si="223"/>
        <v>G</v>
      </c>
      <c r="BE220" s="88" t="str">
        <f t="shared" si="223"/>
        <v>1..1</v>
      </c>
      <c r="BF220" s="88" t="str">
        <f t="shared" si="223"/>
        <v>STR-3</v>
      </c>
      <c r="BG220" s="673" t="str">
        <f t="shared" si="223"/>
        <v/>
      </c>
      <c r="BH220" s="7"/>
      <c r="BI220" s="652" t="str">
        <f t="shared" si="224"/>
        <v>X</v>
      </c>
      <c r="BJ220" s="184" t="str">
        <f t="shared" si="224"/>
        <v>X</v>
      </c>
      <c r="BK220" s="184" t="str">
        <f t="shared" si="224"/>
        <v>X</v>
      </c>
      <c r="BL220" s="184" t="str">
        <f t="shared" si="225"/>
        <v>X</v>
      </c>
      <c r="BM220" s="184" t="str">
        <f t="shared" si="225"/>
        <v>X</v>
      </c>
      <c r="BN220" s="184" t="str">
        <f t="shared" si="225"/>
        <v>X</v>
      </c>
      <c r="BO220" s="653" t="str">
        <f t="shared" si="225"/>
        <v>X</v>
      </c>
      <c r="BP220" s="7"/>
      <c r="BQ220" s="184" t="str">
        <f t="shared" si="227"/>
        <v>MINIMUM</v>
      </c>
      <c r="BR220" s="184" t="str">
        <f t="shared" si="227"/>
        <v>MINIMUM</v>
      </c>
      <c r="BS220" s="15"/>
      <c r="BT220" s="57" t="s">
        <v>18642</v>
      </c>
    </row>
    <row r="221" spans="1:72" s="59" customFormat="1" ht="96" x14ac:dyDescent="0.2">
      <c r="A221" s="45" t="str">
        <f t="shared" si="210"/>
        <v>YES</v>
      </c>
      <c r="B221" s="45"/>
      <c r="C221" s="45"/>
      <c r="D221" s="213" t="s">
        <v>3431</v>
      </c>
      <c r="E221" s="214" t="s">
        <v>3441</v>
      </c>
      <c r="F221" s="312" t="s">
        <v>3441</v>
      </c>
      <c r="G221" s="66">
        <f t="shared" si="229"/>
        <v>3</v>
      </c>
      <c r="H221" s="66" t="s">
        <v>42</v>
      </c>
      <c r="I221" s="64" t="s">
        <v>3442</v>
      </c>
      <c r="J221" s="64" t="s">
        <v>3443</v>
      </c>
      <c r="K221" s="65" t="s">
        <v>3444</v>
      </c>
      <c r="L221" s="65" t="s">
        <v>3445</v>
      </c>
      <c r="M221" s="65" t="s">
        <v>35</v>
      </c>
      <c r="N221" s="64" t="s">
        <v>90</v>
      </c>
      <c r="O221" s="66" t="s">
        <v>42</v>
      </c>
      <c r="P221" s="66" t="str">
        <f t="shared" si="212"/>
        <v>0..1</v>
      </c>
      <c r="Q221" s="2" t="s">
        <v>3446</v>
      </c>
      <c r="R221" s="75" t="s">
        <v>3447</v>
      </c>
      <c r="S221" s="66" t="s">
        <v>55</v>
      </c>
      <c r="T221" s="68" t="str">
        <f t="shared" si="213"/>
        <v>E</v>
      </c>
      <c r="U221" s="66" t="s">
        <v>42</v>
      </c>
      <c r="V221" s="66" t="s">
        <v>35</v>
      </c>
      <c r="W221" s="249" t="s">
        <v>35</v>
      </c>
      <c r="X221" s="38"/>
      <c r="Y221" s="636" t="str">
        <f t="shared" si="214"/>
        <v>-</v>
      </c>
      <c r="Z221" s="68" t="str">
        <f t="shared" si="230"/>
        <v>X</v>
      </c>
      <c r="AA221" s="68" t="str">
        <f t="shared" si="230"/>
        <v>X</v>
      </c>
      <c r="AB221" s="68" t="str">
        <f t="shared" si="230"/>
        <v>X</v>
      </c>
      <c r="AC221" s="68" t="str">
        <f t="shared" si="230"/>
        <v>X</v>
      </c>
      <c r="AD221" s="68" t="str">
        <f t="shared" si="230"/>
        <v>X</v>
      </c>
      <c r="AE221" s="637" t="str">
        <f t="shared" si="230"/>
        <v>X</v>
      </c>
      <c r="AF221" s="38"/>
      <c r="AG221" s="68" t="s">
        <v>185</v>
      </c>
      <c r="AH221" s="68" t="s">
        <v>185</v>
      </c>
      <c r="AI221" s="38"/>
      <c r="AJ221" s="13" t="str">
        <f t="shared" si="216"/>
        <v>/rsm:CrossIndustryInvoice/rsm:SupplyChainTradeTransaction/ram:ApplicableHeaderTradeSettlement</v>
      </c>
      <c r="AK221" s="13" t="str">
        <f t="shared" si="217"/>
        <v>/ram:CreditorReferenceID</v>
      </c>
      <c r="AL221" s="14">
        <f>COUNTIFS(R$4:R221,AJ221)</f>
        <v>1</v>
      </c>
      <c r="AN221" s="213" t="str">
        <f t="shared" si="218"/>
        <v>SCT_HTS</v>
      </c>
      <c r="AO221" s="214" t="str">
        <f t="shared" si="218"/>
        <v>BT-90</v>
      </c>
      <c r="AP221" s="312" t="str">
        <f t="shared" si="219"/>
        <v>BT-90</v>
      </c>
      <c r="AQ221" s="66">
        <f t="shared" si="228"/>
        <v>3</v>
      </c>
      <c r="AR221" s="66" t="str">
        <f t="shared" si="221"/>
        <v>0..1</v>
      </c>
      <c r="AS221" s="64" t="s">
        <v>3448</v>
      </c>
      <c r="AT221" s="64" t="s">
        <v>3449</v>
      </c>
      <c r="AU221" s="65" t="s">
        <v>3450</v>
      </c>
      <c r="AV221" s="65" t="s">
        <v>3451</v>
      </c>
      <c r="AW221" s="65" t="s">
        <v>35</v>
      </c>
      <c r="AX221" s="64" t="s">
        <v>99</v>
      </c>
      <c r="AY221" s="66" t="str">
        <f t="shared" si="222"/>
        <v>0..1</v>
      </c>
      <c r="AZ221" s="66" t="str">
        <f t="shared" si="222"/>
        <v>0..1</v>
      </c>
      <c r="BA221" s="2" t="str">
        <f t="shared" si="222"/>
        <v>/rsm:CrossIndustryInvoice
/rsm:SupplyChainTradeTransaction
/ram:ApplicableHeaderTradeSettlement
/ram:CreditorReferenceID</v>
      </c>
      <c r="BB221" s="75" t="str">
        <f t="shared" si="222"/>
        <v>/rsm:CrossIndustryInvoice/rsm:SupplyChainTradeTransaction/ram:ApplicableHeaderTradeSettlement/ram:CreditorReferenceID</v>
      </c>
      <c r="BC221" s="66" t="str">
        <f t="shared" si="223"/>
        <v>I</v>
      </c>
      <c r="BD221" s="68" t="str">
        <f t="shared" si="223"/>
        <v>E</v>
      </c>
      <c r="BE221" s="66" t="str">
        <f t="shared" si="223"/>
        <v>0..1</v>
      </c>
      <c r="BF221" s="66" t="str">
        <f t="shared" si="223"/>
        <v/>
      </c>
      <c r="BG221" s="249" t="str">
        <f t="shared" si="223"/>
        <v/>
      </c>
      <c r="BH221" s="7"/>
      <c r="BI221" s="636" t="str">
        <f t="shared" si="224"/>
        <v>-</v>
      </c>
      <c r="BJ221" s="68" t="str">
        <f t="shared" si="224"/>
        <v>X</v>
      </c>
      <c r="BK221" s="68" t="str">
        <f t="shared" si="224"/>
        <v>X</v>
      </c>
      <c r="BL221" s="68" t="str">
        <f t="shared" si="225"/>
        <v>X</v>
      </c>
      <c r="BM221" s="68" t="str">
        <f t="shared" si="225"/>
        <v>X</v>
      </c>
      <c r="BN221" s="68" t="str">
        <f t="shared" si="225"/>
        <v>X</v>
      </c>
      <c r="BO221" s="637" t="str">
        <f t="shared" si="225"/>
        <v>X</v>
      </c>
      <c r="BP221" s="7"/>
      <c r="BQ221" s="68" t="str">
        <f t="shared" si="227"/>
        <v>BASIC WL</v>
      </c>
      <c r="BR221" s="68" t="str">
        <f t="shared" si="227"/>
        <v>BASIC WL</v>
      </c>
      <c r="BS221" s="15"/>
      <c r="BT221" s="57" t="s">
        <v>18642</v>
      </c>
    </row>
    <row r="222" spans="1:72" s="59" customFormat="1" ht="409.6" x14ac:dyDescent="0.2">
      <c r="A222" s="45" t="str">
        <f t="shared" si="210"/>
        <v>YES</v>
      </c>
      <c r="B222" s="45"/>
      <c r="C222" s="45"/>
      <c r="D222" s="213" t="s">
        <v>3431</v>
      </c>
      <c r="E222" s="214" t="s">
        <v>3452</v>
      </c>
      <c r="F222" s="312" t="s">
        <v>3452</v>
      </c>
      <c r="G222" s="66">
        <f t="shared" si="229"/>
        <v>3</v>
      </c>
      <c r="H222" s="66" t="s">
        <v>42</v>
      </c>
      <c r="I222" s="64" t="s">
        <v>3453</v>
      </c>
      <c r="J222" s="64" t="s">
        <v>3454</v>
      </c>
      <c r="K222" s="65" t="s">
        <v>17332</v>
      </c>
      <c r="L222" s="65"/>
      <c r="M222" s="65" t="s">
        <v>35</v>
      </c>
      <c r="N222" s="64" t="s">
        <v>70</v>
      </c>
      <c r="O222" s="66" t="s">
        <v>42</v>
      </c>
      <c r="P222" s="66" t="str">
        <f t="shared" si="212"/>
        <v>0..1</v>
      </c>
      <c r="Q222" s="2" t="s">
        <v>3456</v>
      </c>
      <c r="R222" s="75" t="s">
        <v>3457</v>
      </c>
      <c r="S222" s="66" t="s">
        <v>73</v>
      </c>
      <c r="T222" s="68" t="str">
        <f t="shared" si="213"/>
        <v>E</v>
      </c>
      <c r="U222" s="66" t="s">
        <v>62</v>
      </c>
      <c r="V222" s="66" t="s">
        <v>200</v>
      </c>
      <c r="W222" s="249" t="s">
        <v>35</v>
      </c>
      <c r="X222" s="38"/>
      <c r="Y222" s="636" t="str">
        <f t="shared" si="214"/>
        <v>-</v>
      </c>
      <c r="Z222" s="68" t="str">
        <f t="shared" si="230"/>
        <v>X</v>
      </c>
      <c r="AA222" s="68" t="str">
        <f t="shared" si="230"/>
        <v>X</v>
      </c>
      <c r="AB222" s="68" t="str">
        <f t="shared" si="230"/>
        <v>X</v>
      </c>
      <c r="AC222" s="68" t="str">
        <f t="shared" si="230"/>
        <v>X</v>
      </c>
      <c r="AD222" s="68" t="str">
        <f t="shared" si="230"/>
        <v>X</v>
      </c>
      <c r="AE222" s="637" t="str">
        <f t="shared" si="230"/>
        <v>X</v>
      </c>
      <c r="AF222" s="38"/>
      <c r="AG222" s="68" t="s">
        <v>185</v>
      </c>
      <c r="AH222" s="68" t="s">
        <v>185</v>
      </c>
      <c r="AI222" s="38"/>
      <c r="AJ222" s="13" t="str">
        <f t="shared" si="216"/>
        <v>/rsm:CrossIndustryInvoice/rsm:SupplyChainTradeTransaction/ram:ApplicableHeaderTradeSettlement</v>
      </c>
      <c r="AK222" s="13" t="str">
        <f t="shared" si="217"/>
        <v>/ram:PaymentReference</v>
      </c>
      <c r="AL222" s="14">
        <f>COUNTIFS(R$4:R222,AJ222)</f>
        <v>1</v>
      </c>
      <c r="AN222" s="213" t="str">
        <f t="shared" si="218"/>
        <v>SCT_HTS</v>
      </c>
      <c r="AO222" s="214" t="str">
        <f t="shared" si="218"/>
        <v>BT-83</v>
      </c>
      <c r="AP222" s="312" t="str">
        <f t="shared" si="219"/>
        <v>BT-83</v>
      </c>
      <c r="AQ222" s="66">
        <f t="shared" si="228"/>
        <v>3</v>
      </c>
      <c r="AR222" s="66" t="str">
        <f t="shared" si="221"/>
        <v>0..1</v>
      </c>
      <c r="AS222" s="64" t="s">
        <v>3458</v>
      </c>
      <c r="AT222" s="64" t="s">
        <v>3459</v>
      </c>
      <c r="AU222" s="65" t="s">
        <v>3460</v>
      </c>
      <c r="AV222" s="65"/>
      <c r="AW222" s="65" t="s">
        <v>35</v>
      </c>
      <c r="AX222" s="64" t="s">
        <v>78</v>
      </c>
      <c r="AY222" s="66" t="str">
        <f t="shared" si="222"/>
        <v>0..1</v>
      </c>
      <c r="AZ222" s="66" t="str">
        <f t="shared" si="222"/>
        <v>0..1</v>
      </c>
      <c r="BA222" s="2" t="str">
        <f t="shared" si="222"/>
        <v>/rsm:CrossIndustryInvoice
/rsm:SupplyChainTradeTransaction
/ram:ApplicableHeaderTradeSettlement
/ram:PaymentReference</v>
      </c>
      <c r="BB222" s="75" t="str">
        <f t="shared" si="222"/>
        <v>/rsm:CrossIndustryInvoice/rsm:SupplyChainTradeTransaction/ram:ApplicableHeaderTradeSettlement/ram:PaymentReference</v>
      </c>
      <c r="BC222" s="66" t="str">
        <f t="shared" si="223"/>
        <v>T</v>
      </c>
      <c r="BD222" s="68" t="str">
        <f t="shared" si="223"/>
        <v>E</v>
      </c>
      <c r="BE222" s="66" t="str">
        <f t="shared" si="223"/>
        <v>0..n</v>
      </c>
      <c r="BF222" s="66" t="str">
        <f t="shared" si="223"/>
        <v>CAR-3</v>
      </c>
      <c r="BG222" s="249" t="str">
        <f t="shared" si="223"/>
        <v/>
      </c>
      <c r="BH222" s="7"/>
      <c r="BI222" s="636" t="str">
        <f t="shared" si="224"/>
        <v>-</v>
      </c>
      <c r="BJ222" s="68" t="str">
        <f t="shared" si="224"/>
        <v>X</v>
      </c>
      <c r="BK222" s="68" t="str">
        <f t="shared" si="224"/>
        <v>X</v>
      </c>
      <c r="BL222" s="68" t="str">
        <f t="shared" si="225"/>
        <v>X</v>
      </c>
      <c r="BM222" s="68" t="str">
        <f t="shared" si="225"/>
        <v>X</v>
      </c>
      <c r="BN222" s="68" t="str">
        <f t="shared" si="225"/>
        <v>X</v>
      </c>
      <c r="BO222" s="637" t="str">
        <f t="shared" si="225"/>
        <v>X</v>
      </c>
      <c r="BP222" s="7"/>
      <c r="BQ222" s="68" t="str">
        <f t="shared" si="227"/>
        <v>BASIC WL</v>
      </c>
      <c r="BR222" s="68" t="str">
        <f t="shared" si="227"/>
        <v>BASIC WL</v>
      </c>
      <c r="BS222" s="15"/>
      <c r="BT222" s="57" t="s">
        <v>18642</v>
      </c>
    </row>
    <row r="223" spans="1:72" s="59" customFormat="1" ht="150" x14ac:dyDescent="0.2">
      <c r="A223" s="45" t="str">
        <f t="shared" si="210"/>
        <v>YES</v>
      </c>
      <c r="B223" s="45"/>
      <c r="C223" s="45"/>
      <c r="D223" s="213" t="s">
        <v>3431</v>
      </c>
      <c r="E223" s="214" t="s">
        <v>3461</v>
      </c>
      <c r="F223" s="312" t="s">
        <v>3461</v>
      </c>
      <c r="G223" s="66">
        <f t="shared" si="229"/>
        <v>3</v>
      </c>
      <c r="H223" s="66" t="s">
        <v>42</v>
      </c>
      <c r="I223" s="64" t="s">
        <v>3462</v>
      </c>
      <c r="J223" s="64" t="s">
        <v>3463</v>
      </c>
      <c r="K223" s="65" t="s">
        <v>17333</v>
      </c>
      <c r="L223" s="65"/>
      <c r="M223" s="65" t="s">
        <v>35</v>
      </c>
      <c r="N223" s="64" t="s">
        <v>128</v>
      </c>
      <c r="O223" s="66" t="s">
        <v>42</v>
      </c>
      <c r="P223" s="66" t="str">
        <f t="shared" si="212"/>
        <v>0..1</v>
      </c>
      <c r="Q223" s="2" t="s">
        <v>3465</v>
      </c>
      <c r="R223" s="75" t="s">
        <v>3466</v>
      </c>
      <c r="S223" s="66" t="s">
        <v>131</v>
      </c>
      <c r="T223" s="68" t="str">
        <f t="shared" si="213"/>
        <v>E</v>
      </c>
      <c r="U223" s="66" t="s">
        <v>42</v>
      </c>
      <c r="V223" s="66" t="s">
        <v>132</v>
      </c>
      <c r="W223" s="249" t="s">
        <v>35</v>
      </c>
      <c r="X223" s="38"/>
      <c r="Y223" s="636" t="str">
        <f t="shared" si="214"/>
        <v>-</v>
      </c>
      <c r="Z223" s="68" t="str">
        <f t="shared" si="230"/>
        <v>X</v>
      </c>
      <c r="AA223" s="68" t="str">
        <f t="shared" si="230"/>
        <v>X</v>
      </c>
      <c r="AB223" s="68" t="str">
        <f t="shared" si="230"/>
        <v>X</v>
      </c>
      <c r="AC223" s="68" t="str">
        <f t="shared" si="230"/>
        <v>X</v>
      </c>
      <c r="AD223" s="68" t="str">
        <f t="shared" si="230"/>
        <v>X</v>
      </c>
      <c r="AE223" s="637" t="str">
        <f t="shared" si="230"/>
        <v>X</v>
      </c>
      <c r="AF223" s="38"/>
      <c r="AG223" s="68" t="s">
        <v>185</v>
      </c>
      <c r="AH223" s="68" t="s">
        <v>185</v>
      </c>
      <c r="AI223" s="38"/>
      <c r="AJ223" s="13" t="str">
        <f t="shared" si="216"/>
        <v>/rsm:CrossIndustryInvoice/rsm:SupplyChainTradeTransaction/ram:ApplicableHeaderTradeSettlement</v>
      </c>
      <c r="AK223" s="13" t="str">
        <f t="shared" si="217"/>
        <v>/ram:TaxCurrencyCode</v>
      </c>
      <c r="AL223" s="14">
        <f>COUNTIFS(R$4:R223,AJ223)</f>
        <v>1</v>
      </c>
      <c r="AN223" s="213" t="str">
        <f t="shared" si="218"/>
        <v>SCT_HTS</v>
      </c>
      <c r="AO223" s="214" t="str">
        <f t="shared" si="218"/>
        <v>BT-6</v>
      </c>
      <c r="AP223" s="312" t="str">
        <f t="shared" si="219"/>
        <v>BT-6</v>
      </c>
      <c r="AQ223" s="66">
        <f t="shared" si="228"/>
        <v>3</v>
      </c>
      <c r="AR223" s="66" t="str">
        <f t="shared" si="221"/>
        <v>0..1</v>
      </c>
      <c r="AS223" s="64" t="s">
        <v>3467</v>
      </c>
      <c r="AT223" s="64" t="s">
        <v>3468</v>
      </c>
      <c r="AU223" s="65" t="s">
        <v>3469</v>
      </c>
      <c r="AV223" s="65"/>
      <c r="AW223" s="65" t="s">
        <v>35</v>
      </c>
      <c r="AX223" s="64" t="s">
        <v>128</v>
      </c>
      <c r="AY223" s="66" t="str">
        <f t="shared" si="222"/>
        <v>0..1</v>
      </c>
      <c r="AZ223" s="66" t="str">
        <f t="shared" si="222"/>
        <v>0..1</v>
      </c>
      <c r="BA223" s="2" t="str">
        <f t="shared" si="222"/>
        <v>/rsm:CrossIndustryInvoice
/rsm:SupplyChainTradeTransaction
/ram:ApplicableHeaderTradeSettlement
/ram:TaxCurrencyCode</v>
      </c>
      <c r="BB223" s="75" t="str">
        <f t="shared" si="222"/>
        <v>/rsm:CrossIndustryInvoice/rsm:SupplyChainTradeTransaction/ram:ApplicableHeaderTradeSettlement/ram:TaxCurrencyCode</v>
      </c>
      <c r="BC223" s="66" t="str">
        <f t="shared" si="223"/>
        <v>C</v>
      </c>
      <c r="BD223" s="68" t="str">
        <f t="shared" si="223"/>
        <v>E</v>
      </c>
      <c r="BE223" s="66" t="str">
        <f t="shared" si="223"/>
        <v>0..1</v>
      </c>
      <c r="BF223" s="66" t="str">
        <f t="shared" si="223"/>
        <v>CAR-2</v>
      </c>
      <c r="BG223" s="249" t="str">
        <f t="shared" si="223"/>
        <v/>
      </c>
      <c r="BH223" s="7"/>
      <c r="BI223" s="636" t="str">
        <f t="shared" si="224"/>
        <v>-</v>
      </c>
      <c r="BJ223" s="68" t="str">
        <f t="shared" si="224"/>
        <v>X</v>
      </c>
      <c r="BK223" s="68" t="str">
        <f t="shared" si="224"/>
        <v>X</v>
      </c>
      <c r="BL223" s="68" t="str">
        <f t="shared" si="225"/>
        <v>X</v>
      </c>
      <c r="BM223" s="68" t="str">
        <f t="shared" si="225"/>
        <v>X</v>
      </c>
      <c r="BN223" s="68" t="str">
        <f t="shared" si="225"/>
        <v>X</v>
      </c>
      <c r="BO223" s="637" t="str">
        <f t="shared" si="225"/>
        <v>X</v>
      </c>
      <c r="BP223" s="7"/>
      <c r="BQ223" s="68" t="str">
        <f t="shared" si="227"/>
        <v>BASIC WL</v>
      </c>
      <c r="BR223" s="68" t="str">
        <f t="shared" si="227"/>
        <v>BASIC WL</v>
      </c>
      <c r="BS223" s="15"/>
      <c r="BT223" s="57" t="s">
        <v>18642</v>
      </c>
    </row>
    <row r="224" spans="1:72" s="59" customFormat="1" ht="120" x14ac:dyDescent="0.2">
      <c r="A224" s="45" t="str">
        <f t="shared" si="210"/>
        <v>YES</v>
      </c>
      <c r="B224" s="45"/>
      <c r="C224" s="45"/>
      <c r="D224" s="213" t="s">
        <v>3431</v>
      </c>
      <c r="E224" s="214" t="s">
        <v>3470</v>
      </c>
      <c r="F224" s="312" t="s">
        <v>3470</v>
      </c>
      <c r="G224" s="66">
        <f t="shared" si="229"/>
        <v>3</v>
      </c>
      <c r="H224" s="66" t="s">
        <v>32</v>
      </c>
      <c r="I224" s="64" t="s">
        <v>3471</v>
      </c>
      <c r="J224" s="64" t="s">
        <v>3472</v>
      </c>
      <c r="K224" s="65" t="s">
        <v>17334</v>
      </c>
      <c r="L224" s="65" t="s">
        <v>3474</v>
      </c>
      <c r="M224" s="65" t="s">
        <v>3475</v>
      </c>
      <c r="N224" s="64" t="s">
        <v>128</v>
      </c>
      <c r="O224" s="66" t="s">
        <v>32</v>
      </c>
      <c r="P224" s="66" t="str">
        <f t="shared" si="212"/>
        <v>1..1</v>
      </c>
      <c r="Q224" s="2" t="s">
        <v>3476</v>
      </c>
      <c r="R224" s="75" t="s">
        <v>3477</v>
      </c>
      <c r="S224" s="66" t="s">
        <v>131</v>
      </c>
      <c r="T224" s="68" t="str">
        <f t="shared" si="213"/>
        <v>E</v>
      </c>
      <c r="U224" s="66" t="s">
        <v>42</v>
      </c>
      <c r="V224" s="66" t="s">
        <v>132</v>
      </c>
      <c r="W224" s="249" t="s">
        <v>35</v>
      </c>
      <c r="X224" s="38"/>
      <c r="Y224" s="636" t="str">
        <f t="shared" si="214"/>
        <v>X</v>
      </c>
      <c r="Z224" s="68" t="str">
        <f t="shared" si="230"/>
        <v>X</v>
      </c>
      <c r="AA224" s="68" t="str">
        <f t="shared" si="230"/>
        <v>X</v>
      </c>
      <c r="AB224" s="68" t="str">
        <f t="shared" si="230"/>
        <v>X</v>
      </c>
      <c r="AC224" s="68" t="str">
        <f t="shared" si="230"/>
        <v>X</v>
      </c>
      <c r="AD224" s="68" t="str">
        <f t="shared" si="230"/>
        <v>X</v>
      </c>
      <c r="AE224" s="637" t="str">
        <f t="shared" si="230"/>
        <v>X</v>
      </c>
      <c r="AF224" s="38"/>
      <c r="AG224" s="68" t="s">
        <v>39</v>
      </c>
      <c r="AH224" s="68" t="s">
        <v>39</v>
      </c>
      <c r="AI224" s="38"/>
      <c r="AJ224" s="13" t="str">
        <f t="shared" si="216"/>
        <v>/rsm:CrossIndustryInvoice/rsm:SupplyChainTradeTransaction/ram:ApplicableHeaderTradeSettlement</v>
      </c>
      <c r="AK224" s="13" t="str">
        <f t="shared" si="217"/>
        <v>/ram:InvoiceCurrencyCode</v>
      </c>
      <c r="AL224" s="14">
        <f>COUNTIFS(R$4:R224,AJ224)</f>
        <v>1</v>
      </c>
      <c r="AN224" s="213" t="str">
        <f t="shared" si="218"/>
        <v>SCT_HTS</v>
      </c>
      <c r="AO224" s="214" t="str">
        <f t="shared" si="218"/>
        <v>BT-5</v>
      </c>
      <c r="AP224" s="312" t="str">
        <f t="shared" si="219"/>
        <v>BT-5</v>
      </c>
      <c r="AQ224" s="66">
        <f t="shared" si="228"/>
        <v>3</v>
      </c>
      <c r="AR224" s="66" t="str">
        <f t="shared" si="221"/>
        <v>1..1</v>
      </c>
      <c r="AS224" s="64" t="s">
        <v>3478</v>
      </c>
      <c r="AT224" s="64" t="s">
        <v>3479</v>
      </c>
      <c r="AU224" s="65" t="s">
        <v>3480</v>
      </c>
      <c r="AV224" s="65" t="s">
        <v>3481</v>
      </c>
      <c r="AW224" s="65" t="s">
        <v>3482</v>
      </c>
      <c r="AX224" s="64" t="s">
        <v>128</v>
      </c>
      <c r="AY224" s="66" t="str">
        <f t="shared" si="222"/>
        <v>1..1</v>
      </c>
      <c r="AZ224" s="66" t="str">
        <f t="shared" si="222"/>
        <v>1..1</v>
      </c>
      <c r="BA224" s="2" t="str">
        <f t="shared" si="222"/>
        <v>/rsm:CrossIndustryInvoice
/rsm:SupplyChainTradeTransaction
/ram:ApplicableHeaderTradeSettlement
/ram:InvoiceCurrencyCode</v>
      </c>
      <c r="BB224" s="75" t="str">
        <f t="shared" si="222"/>
        <v>/rsm:CrossIndustryInvoice/rsm:SupplyChainTradeTransaction/ram:ApplicableHeaderTradeSettlement/ram:InvoiceCurrencyCode</v>
      </c>
      <c r="BC224" s="66" t="str">
        <f t="shared" si="223"/>
        <v>C</v>
      </c>
      <c r="BD224" s="68" t="str">
        <f t="shared" si="223"/>
        <v>E</v>
      </c>
      <c r="BE224" s="66" t="str">
        <f t="shared" si="223"/>
        <v>0..1</v>
      </c>
      <c r="BF224" s="66" t="str">
        <f t="shared" si="223"/>
        <v>CAR-2</v>
      </c>
      <c r="BG224" s="249" t="str">
        <f t="shared" si="223"/>
        <v/>
      </c>
      <c r="BH224" s="7"/>
      <c r="BI224" s="636" t="str">
        <f t="shared" si="224"/>
        <v>X</v>
      </c>
      <c r="BJ224" s="68" t="str">
        <f t="shared" si="224"/>
        <v>X</v>
      </c>
      <c r="BK224" s="68" t="str">
        <f t="shared" si="224"/>
        <v>X</v>
      </c>
      <c r="BL224" s="68" t="str">
        <f t="shared" si="225"/>
        <v>X</v>
      </c>
      <c r="BM224" s="68" t="str">
        <f t="shared" si="225"/>
        <v>X</v>
      </c>
      <c r="BN224" s="68" t="str">
        <f t="shared" si="225"/>
        <v>X</v>
      </c>
      <c r="BO224" s="637" t="str">
        <f t="shared" si="225"/>
        <v>X</v>
      </c>
      <c r="BP224" s="7"/>
      <c r="BQ224" s="68" t="str">
        <f t="shared" si="227"/>
        <v>MINIMUM</v>
      </c>
      <c r="BR224" s="68" t="str">
        <f t="shared" si="227"/>
        <v>MINIMUM</v>
      </c>
      <c r="BS224" s="15"/>
      <c r="BT224" s="57" t="s">
        <v>18642</v>
      </c>
    </row>
    <row r="225" spans="1:72" s="59" customFormat="1" ht="105" x14ac:dyDescent="0.2">
      <c r="A225" s="45" t="str">
        <f t="shared" ref="A225:A226" si="231">IF(OR(T225="E",T225="A"),"YES","NO")</f>
        <v>NO</v>
      </c>
      <c r="B225" s="45"/>
      <c r="C225" s="45"/>
      <c r="D225" s="211" t="s">
        <v>3431</v>
      </c>
      <c r="E225" s="212" t="s">
        <v>3704</v>
      </c>
      <c r="F225" s="311" t="s">
        <v>3704</v>
      </c>
      <c r="G225" s="218">
        <f t="shared" ref="G225:G232" si="232">LEN(R225)-LEN(SUBSTITUTE(R225,"/",""))-1</f>
        <v>3</v>
      </c>
      <c r="H225" s="94" t="s">
        <v>42</v>
      </c>
      <c r="I225" s="90" t="s">
        <v>3705</v>
      </c>
      <c r="J225" s="90" t="s">
        <v>3706</v>
      </c>
      <c r="K225" s="91" t="s">
        <v>17346</v>
      </c>
      <c r="L225" s="91" t="s">
        <v>3708</v>
      </c>
      <c r="M225" s="91" t="s">
        <v>35</v>
      </c>
      <c r="N225" s="90"/>
      <c r="O225" s="219" t="s">
        <v>42</v>
      </c>
      <c r="P225" s="219" t="str">
        <f t="shared" ref="P225:P232" si="233">O225</f>
        <v>0..1</v>
      </c>
      <c r="Q225" s="220" t="s">
        <v>3709</v>
      </c>
      <c r="R225" s="221" t="s">
        <v>3710</v>
      </c>
      <c r="S225" s="219" t="s">
        <v>35</v>
      </c>
      <c r="T225" s="184" t="str">
        <f t="shared" ref="T225:T226" si="234">IF($E225="","",IF(ISERROR(SEARCH("@",$R225)),IF(LEFT($E225,4)="BG-X","EG",IF(LEFT($E225,2)="BG","G",IF(LEFT($E225,4)="BT-X",IF(LEN($E225)-LEN(SUBSTITUTE($E225,"-",))&gt;2,"","E"),IF(LEN($E225)-LEN(SUBSTITUTE($E225,"-",))&gt;1,"","E")))),"A"))</f>
        <v>G</v>
      </c>
      <c r="U225" s="219" t="s">
        <v>42</v>
      </c>
      <c r="V225" s="219" t="s">
        <v>35</v>
      </c>
      <c r="W225" s="678" t="s">
        <v>35</v>
      </c>
      <c r="X225" s="38"/>
      <c r="Y225" s="652" t="str">
        <f t="shared" ref="Y225" si="235">IF(AH225=Y$4,"X","-")</f>
        <v>-</v>
      </c>
      <c r="Z225" s="184" t="str">
        <f t="shared" ref="Z225:AE225" si="236">IF(Y225="X","X",IF($AH225=Z$4,"X","-"))</f>
        <v>X</v>
      </c>
      <c r="AA225" s="184" t="str">
        <f t="shared" si="236"/>
        <v>X</v>
      </c>
      <c r="AB225" s="184" t="str">
        <f t="shared" si="236"/>
        <v>X</v>
      </c>
      <c r="AC225" s="184" t="str">
        <f t="shared" si="236"/>
        <v>X</v>
      </c>
      <c r="AD225" s="184" t="str">
        <f t="shared" si="236"/>
        <v>X</v>
      </c>
      <c r="AE225" s="653" t="str">
        <f t="shared" si="236"/>
        <v>X</v>
      </c>
      <c r="AF225" s="38"/>
      <c r="AG225" s="184" t="s">
        <v>185</v>
      </c>
      <c r="AH225" s="184" t="s">
        <v>185</v>
      </c>
      <c r="AI225" s="38"/>
      <c r="AJ225" s="13" t="str">
        <f t="shared" ref="AJ225" si="237">IF(ISERROR(FIND("/",R225)),R225,LEFT(R225,FIND(CHAR(1),SUBSTITUTE(R225,"/",CHAR(1),LEN(R225)-LEN(SUBSTITUTE(R225,"/",""))))-1))</f>
        <v>/rsm:CrossIndustryInvoice/rsm:SupplyChainTradeTransaction/ram:ApplicableHeaderTradeSettlement</v>
      </c>
      <c r="AK225" s="13" t="str">
        <f t="shared" ref="AK225" si="238">IF(ISERROR(FIND("/",R225)),R225,MID(R225, FIND(CHAR(1),SUBSTITUTE(R225,"/",CHAR(1), LEN(R225)-LEN(SUBSTITUTE(R225,"/","")))), LEN(R225)))</f>
        <v>/ram:PayeeTradeParty</v>
      </c>
      <c r="AL225" s="14">
        <f>COUNTIFS(R$4:R225,AJ225)</f>
        <v>1</v>
      </c>
      <c r="AN225" s="211" t="str">
        <f t="shared" ref="AN225:AO226" si="239">D225</f>
        <v>SCT_HTS</v>
      </c>
      <c r="AO225" s="212" t="str">
        <f t="shared" si="239"/>
        <v>BG-10</v>
      </c>
      <c r="AP225" s="311" t="str">
        <f t="shared" ref="AP225:AP226" si="240">IF(F225="","",F225)</f>
        <v>BG-10</v>
      </c>
      <c r="AQ225" s="218">
        <f t="shared" ref="AQ225:AQ232" si="241">LEN(BB225)-LEN(SUBSTITUTE(BB225,"/",""))-1</f>
        <v>3</v>
      </c>
      <c r="AR225" s="94" t="str">
        <f t="shared" ref="AR225" si="242">H225</f>
        <v>0..1</v>
      </c>
      <c r="AS225" s="90" t="s">
        <v>3711</v>
      </c>
      <c r="AT225" s="90" t="s">
        <v>3712</v>
      </c>
      <c r="AU225" s="91" t="s">
        <v>3713</v>
      </c>
      <c r="AV225" s="91" t="s">
        <v>18288</v>
      </c>
      <c r="AW225" s="91" t="s">
        <v>35</v>
      </c>
      <c r="AX225" s="90"/>
      <c r="AY225" s="219" t="str">
        <f t="shared" ref="AY225:BB232" si="243">O225</f>
        <v>0..1</v>
      </c>
      <c r="AZ225" s="219" t="str">
        <f t="shared" si="243"/>
        <v>0..1</v>
      </c>
      <c r="BA225" s="220" t="str">
        <f t="shared" si="243"/>
        <v>/rsm:CrossIndustryInvoice
/rsm:SupplyChainTradeTransaction
/ram:ApplicableHeaderTradeSettlement
/ram:PayeeTradeParty</v>
      </c>
      <c r="BB225" s="221" t="str">
        <f t="shared" si="243"/>
        <v>/rsm:CrossIndustryInvoice/rsm:SupplyChainTradeTransaction/ram:ApplicableHeaderTradeSettlement/ram:PayeeTradeParty</v>
      </c>
      <c r="BC225" s="219" t="str">
        <f t="shared" ref="BC225:BG232" si="244">IF(S225="","",S225)</f>
        <v/>
      </c>
      <c r="BD225" s="184" t="str">
        <f t="shared" si="244"/>
        <v>G</v>
      </c>
      <c r="BE225" s="219" t="str">
        <f t="shared" si="244"/>
        <v>0..1</v>
      </c>
      <c r="BF225" s="219" t="str">
        <f t="shared" si="244"/>
        <v/>
      </c>
      <c r="BG225" s="678" t="str">
        <f t="shared" si="244"/>
        <v/>
      </c>
      <c r="BH225" s="7"/>
      <c r="BI225" s="652" t="str">
        <f t="shared" ref="BI225:BK232" si="245">Y225</f>
        <v>-</v>
      </c>
      <c r="BJ225" s="184" t="str">
        <f t="shared" si="245"/>
        <v>X</v>
      </c>
      <c r="BK225" s="184" t="str">
        <f t="shared" si="245"/>
        <v>X</v>
      </c>
      <c r="BL225" s="184" t="str">
        <f t="shared" ref="BL225:BO232" si="246">AB225</f>
        <v>X</v>
      </c>
      <c r="BM225" s="184" t="str">
        <f t="shared" si="246"/>
        <v>X</v>
      </c>
      <c r="BN225" s="184" t="str">
        <f t="shared" si="246"/>
        <v>X</v>
      </c>
      <c r="BO225" s="653" t="str">
        <f t="shared" si="246"/>
        <v>X</v>
      </c>
      <c r="BP225" s="7"/>
      <c r="BQ225" s="184" t="str">
        <f t="shared" ref="BQ225:BR232" si="247">AG225</f>
        <v>BASIC WL</v>
      </c>
      <c r="BR225" s="184" t="str">
        <f t="shared" si="247"/>
        <v>BASIC WL</v>
      </c>
      <c r="BS225" s="15"/>
      <c r="BT225" s="57" t="s">
        <v>18642</v>
      </c>
    </row>
    <row r="226" spans="1:72" s="59" customFormat="1" ht="96" x14ac:dyDescent="0.2">
      <c r="A226" s="45" t="str">
        <f t="shared" si="231"/>
        <v>YES</v>
      </c>
      <c r="B226" s="45"/>
      <c r="C226" s="45"/>
      <c r="D226" s="213" t="s">
        <v>3431</v>
      </c>
      <c r="E226" s="214" t="s">
        <v>3715</v>
      </c>
      <c r="F226" s="312"/>
      <c r="G226" s="66">
        <f t="shared" si="232"/>
        <v>4</v>
      </c>
      <c r="H226" s="66" t="s">
        <v>42</v>
      </c>
      <c r="I226" s="64" t="s">
        <v>17347</v>
      </c>
      <c r="J226" s="64" t="s">
        <v>17348</v>
      </c>
      <c r="K226" s="65" t="s">
        <v>17309</v>
      </c>
      <c r="L226" s="65"/>
      <c r="M226" s="65"/>
      <c r="N226" s="64" t="s">
        <v>90</v>
      </c>
      <c r="O226" s="66" t="s">
        <v>42</v>
      </c>
      <c r="P226" s="66" t="str">
        <f t="shared" si="233"/>
        <v>0..1</v>
      </c>
      <c r="Q226" s="2" t="s">
        <v>3718</v>
      </c>
      <c r="R226" s="75" t="s">
        <v>3719</v>
      </c>
      <c r="S226" s="66" t="s">
        <v>55</v>
      </c>
      <c r="T226" s="68" t="str">
        <f t="shared" si="234"/>
        <v>E</v>
      </c>
      <c r="U226" s="66" t="s">
        <v>62</v>
      </c>
      <c r="V226" s="66" t="s">
        <v>1557</v>
      </c>
      <c r="W226" s="249" t="s">
        <v>894</v>
      </c>
      <c r="X226" s="38"/>
      <c r="Y226" s="636" t="str">
        <f t="shared" ref="Y226:Y232" si="248">IF(AH226=Y$4,"X","-")</f>
        <v>-</v>
      </c>
      <c r="Z226" s="68" t="str">
        <f t="shared" ref="Z226:AE232" si="249">IF(Y226="X","X",IF($AH226=Z$4,"X","-"))</f>
        <v>X</v>
      </c>
      <c r="AA226" s="68" t="str">
        <f t="shared" si="249"/>
        <v>X</v>
      </c>
      <c r="AB226" s="68" t="str">
        <f t="shared" si="249"/>
        <v>X</v>
      </c>
      <c r="AC226" s="68" t="str">
        <f t="shared" si="249"/>
        <v>X</v>
      </c>
      <c r="AD226" s="68" t="str">
        <f t="shared" si="249"/>
        <v>X</v>
      </c>
      <c r="AE226" s="637" t="str">
        <f t="shared" si="249"/>
        <v>X</v>
      </c>
      <c r="AF226" s="38"/>
      <c r="AG226" s="68" t="s">
        <v>185</v>
      </c>
      <c r="AH226" s="68" t="s">
        <v>185</v>
      </c>
      <c r="AI226" s="38"/>
      <c r="AJ226" s="13" t="str">
        <f t="shared" ref="AJ226:AJ232" si="250">IF(ISERROR(FIND("/",R226)),R226,LEFT(R226,FIND(CHAR(1),SUBSTITUTE(R226,"/",CHAR(1),LEN(R226)-LEN(SUBSTITUTE(R226,"/",""))))-1))</f>
        <v>/rsm:CrossIndustryInvoice/rsm:SupplyChainTradeTransaction/ram:ApplicableHeaderTradeSettlement/ram:PayeeTradeParty</v>
      </c>
      <c r="AK226" s="13" t="str">
        <f t="shared" ref="AK226:AK232" si="251">IF(ISERROR(FIND("/",R226)),R226,MID(R226, FIND(CHAR(1),SUBSTITUTE(R226,"/",CHAR(1), LEN(R226)-LEN(SUBSTITUTE(R226,"/","")))), LEN(R226)))</f>
        <v>/ram:ID</v>
      </c>
      <c r="AL226" s="14">
        <f>COUNTIFS(R$4:R226,AJ226)</f>
        <v>1</v>
      </c>
      <c r="AN226" s="213" t="str">
        <f t="shared" si="239"/>
        <v>SCT_HTS</v>
      </c>
      <c r="AO226" s="214" t="str">
        <f t="shared" si="239"/>
        <v>BT-60</v>
      </c>
      <c r="AP226" s="312" t="str">
        <f t="shared" si="240"/>
        <v/>
      </c>
      <c r="AQ226" s="66">
        <f t="shared" si="241"/>
        <v>4</v>
      </c>
      <c r="AR226" s="66" t="str">
        <f t="shared" ref="AR226:AR232" si="252">H226</f>
        <v>0..1</v>
      </c>
      <c r="AS226" s="64" t="s">
        <v>3720</v>
      </c>
      <c r="AT226" s="64" t="s">
        <v>3721</v>
      </c>
      <c r="AU226" s="65" t="s">
        <v>3722</v>
      </c>
      <c r="AV226" s="65"/>
      <c r="AW226" s="65" t="s">
        <v>35</v>
      </c>
      <c r="AX226" s="64" t="s">
        <v>99</v>
      </c>
      <c r="AY226" s="66" t="str">
        <f t="shared" si="243"/>
        <v>0..1</v>
      </c>
      <c r="AZ226" s="66" t="str">
        <f t="shared" si="243"/>
        <v>0..1</v>
      </c>
      <c r="BA226" s="2" t="str">
        <f t="shared" si="243"/>
        <v>/rsm:CrossIndustryInvoice
/rsm:SupplyChainTradeTransaction
/ram:ApplicableHeaderTradeSettlement
/ram:PayeeTradeParty
/ram:ID</v>
      </c>
      <c r="BB226" s="75" t="str">
        <f t="shared" si="243"/>
        <v>/rsm:CrossIndustryInvoice/rsm:SupplyChainTradeTransaction/ram:ApplicableHeaderTradeSettlement/ram:PayeeTradeParty/ram:ID</v>
      </c>
      <c r="BC226" s="66" t="str">
        <f t="shared" si="244"/>
        <v>I</v>
      </c>
      <c r="BD226" s="68" t="str">
        <f t="shared" si="244"/>
        <v>E</v>
      </c>
      <c r="BE226" s="66" t="str">
        <f t="shared" si="244"/>
        <v>0..n</v>
      </c>
      <c r="BF226" s="66" t="str">
        <f t="shared" si="244"/>
        <v>SYN-1, CAR-3</v>
      </c>
      <c r="BG226" s="249" t="str">
        <f t="shared" si="244"/>
        <v>GloablID, if global identifier exists and can be stated in @schemeID, ID else</v>
      </c>
      <c r="BH226" s="7"/>
      <c r="BI226" s="636" t="str">
        <f t="shared" si="245"/>
        <v>-</v>
      </c>
      <c r="BJ226" s="68" t="str">
        <f t="shared" si="245"/>
        <v>X</v>
      </c>
      <c r="BK226" s="68" t="str">
        <f t="shared" si="245"/>
        <v>X</v>
      </c>
      <c r="BL226" s="68" t="str">
        <f t="shared" si="246"/>
        <v>X</v>
      </c>
      <c r="BM226" s="68" t="str">
        <f t="shared" si="246"/>
        <v>X</v>
      </c>
      <c r="BN226" s="68" t="str">
        <f t="shared" si="246"/>
        <v>X</v>
      </c>
      <c r="BO226" s="637" t="str">
        <f t="shared" si="246"/>
        <v>X</v>
      </c>
      <c r="BP226" s="7"/>
      <c r="BQ226" s="68" t="str">
        <f t="shared" si="247"/>
        <v>BASIC WL</v>
      </c>
      <c r="BR226" s="68" t="str">
        <f t="shared" si="247"/>
        <v>BASIC WL</v>
      </c>
      <c r="BS226" s="15"/>
      <c r="BT226" s="57" t="s">
        <v>18642</v>
      </c>
    </row>
    <row r="227" spans="1:72" s="59" customFormat="1" ht="96" x14ac:dyDescent="0.2">
      <c r="A227" s="45" t="str">
        <f t="shared" ref="A227:A232" si="253">IF(OR(T227="E",T227="A"),"YES","NO")</f>
        <v>NO</v>
      </c>
      <c r="B227" s="340" t="s">
        <v>17050</v>
      </c>
      <c r="C227" s="742"/>
      <c r="D227" s="213" t="s">
        <v>3431</v>
      </c>
      <c r="E227" s="214" t="s">
        <v>3723</v>
      </c>
      <c r="F227" s="312" t="s">
        <v>3715</v>
      </c>
      <c r="G227" s="66">
        <f t="shared" si="232"/>
        <v>4</v>
      </c>
      <c r="H227" s="66" t="s">
        <v>42</v>
      </c>
      <c r="I227" s="97" t="s">
        <v>17349</v>
      </c>
      <c r="J227" s="64" t="s">
        <v>35</v>
      </c>
      <c r="K227" s="65" t="s">
        <v>894</v>
      </c>
      <c r="L227" s="65"/>
      <c r="M227" s="65" t="s">
        <v>894</v>
      </c>
      <c r="N227" s="64"/>
      <c r="O227" s="66" t="s">
        <v>42</v>
      </c>
      <c r="P227" s="66" t="s">
        <v>62</v>
      </c>
      <c r="Q227" s="2" t="s">
        <v>3725</v>
      </c>
      <c r="R227" s="75" t="s">
        <v>3726</v>
      </c>
      <c r="S227" s="66" t="s">
        <v>35</v>
      </c>
      <c r="T227" s="68" t="str">
        <f t="shared" ref="T227:T232" si="254">IF($E227="","",IF(ISERROR(SEARCH("@",$R227)),IF(LEFT($E227,4)="BG-X","EG",IF(LEFT($E227,2)="BG","G",IF(LEFT($E227,4)="BT-X",IF(LEN($E227)-LEN(SUBSTITUTE($E227,"-",))&gt;2,"","E"),IF(LEN($E227)-LEN(SUBSTITUTE($E227,"-",))&gt;1,"","E")))),"A"))</f>
        <v/>
      </c>
      <c r="U227" s="66" t="s">
        <v>62</v>
      </c>
      <c r="V227" s="66" t="s">
        <v>1557</v>
      </c>
      <c r="W227" s="249" t="s">
        <v>894</v>
      </c>
      <c r="X227" s="38"/>
      <c r="Y227" s="636" t="str">
        <f t="shared" si="248"/>
        <v>-</v>
      </c>
      <c r="Z227" s="68" t="str">
        <f t="shared" si="249"/>
        <v>X</v>
      </c>
      <c r="AA227" s="68" t="str">
        <f t="shared" si="249"/>
        <v>X</v>
      </c>
      <c r="AB227" s="68" t="str">
        <f t="shared" si="249"/>
        <v>X</v>
      </c>
      <c r="AC227" s="68" t="str">
        <f t="shared" si="249"/>
        <v>X</v>
      </c>
      <c r="AD227" s="68" t="str">
        <f t="shared" si="249"/>
        <v>X</v>
      </c>
      <c r="AE227" s="637" t="str">
        <f t="shared" si="249"/>
        <v>X</v>
      </c>
      <c r="AF227" s="38"/>
      <c r="AG227" s="68" t="s">
        <v>185</v>
      </c>
      <c r="AH227" s="68" t="s">
        <v>185</v>
      </c>
      <c r="AI227" s="38"/>
      <c r="AJ227" s="13" t="str">
        <f t="shared" si="250"/>
        <v>/rsm:CrossIndustryInvoice/rsm:SupplyChainTradeTransaction/ram:ApplicableHeaderTradeSettlement/ram:PayeeTradeParty</v>
      </c>
      <c r="AK227" s="13" t="str">
        <f t="shared" si="251"/>
        <v>/ram:GlobalID</v>
      </c>
      <c r="AL227" s="14">
        <f>COUNTIFS(R$4:R227,AJ227)</f>
        <v>1</v>
      </c>
      <c r="AN227" s="213" t="str">
        <f t="shared" ref="AN227:AO232" si="255">D227</f>
        <v>SCT_HTS</v>
      </c>
      <c r="AO227" s="214" t="str">
        <f t="shared" si="255"/>
        <v>BT-60-0</v>
      </c>
      <c r="AP227" s="312" t="str">
        <f t="shared" ref="AP227:AP232" si="256">IF(F227="","",F227)</f>
        <v>BT-60</v>
      </c>
      <c r="AQ227" s="66">
        <f t="shared" si="241"/>
        <v>4</v>
      </c>
      <c r="AR227" s="66" t="str">
        <f t="shared" si="252"/>
        <v>0..1</v>
      </c>
      <c r="AS227" s="97" t="s">
        <v>3720</v>
      </c>
      <c r="AT227" s="64" t="s">
        <v>35</v>
      </c>
      <c r="AU227" s="65" t="s">
        <v>1569</v>
      </c>
      <c r="AV227" s="65"/>
      <c r="AW227" s="65" t="s">
        <v>35</v>
      </c>
      <c r="AX227" s="64"/>
      <c r="AY227" s="66" t="str">
        <f t="shared" si="243"/>
        <v>0..1</v>
      </c>
      <c r="AZ227" s="66" t="str">
        <f t="shared" si="243"/>
        <v>0..n</v>
      </c>
      <c r="BA227" s="2" t="str">
        <f t="shared" si="243"/>
        <v>/rsm:CrossIndustryInvoice
/rsm:SupplyChainTradeTransaction
/ram:ApplicableHeaderTradeSettlement
/ram:PayeeTradeParty
/ram:GlobalID</v>
      </c>
      <c r="BB227" s="75" t="str">
        <f t="shared" si="243"/>
        <v>/rsm:CrossIndustryInvoice/rsm:SupplyChainTradeTransaction/ram:ApplicableHeaderTradeSettlement/ram:PayeeTradeParty/ram:GlobalID</v>
      </c>
      <c r="BC227" s="66" t="str">
        <f t="shared" si="244"/>
        <v/>
      </c>
      <c r="BD227" s="68" t="str">
        <f t="shared" si="244"/>
        <v/>
      </c>
      <c r="BE227" s="66" t="str">
        <f t="shared" si="244"/>
        <v>0..n</v>
      </c>
      <c r="BF227" s="66" t="str">
        <f t="shared" si="244"/>
        <v>SYN-1, CAR-3</v>
      </c>
      <c r="BG227" s="249" t="str">
        <f t="shared" si="244"/>
        <v>GloablID, if global identifier exists and can be stated in @schemeID, ID else</v>
      </c>
      <c r="BH227" s="7"/>
      <c r="BI227" s="636" t="str">
        <f t="shared" si="245"/>
        <v>-</v>
      </c>
      <c r="BJ227" s="68" t="str">
        <f t="shared" si="245"/>
        <v>X</v>
      </c>
      <c r="BK227" s="68" t="str">
        <f t="shared" si="245"/>
        <v>X</v>
      </c>
      <c r="BL227" s="68" t="str">
        <f t="shared" si="246"/>
        <v>X</v>
      </c>
      <c r="BM227" s="68" t="str">
        <f t="shared" si="246"/>
        <v>X</v>
      </c>
      <c r="BN227" s="68" t="str">
        <f t="shared" si="246"/>
        <v>X</v>
      </c>
      <c r="BO227" s="637" t="str">
        <f t="shared" si="246"/>
        <v>X</v>
      </c>
      <c r="BP227" s="7"/>
      <c r="BQ227" s="68" t="str">
        <f t="shared" si="247"/>
        <v>BASIC WL</v>
      </c>
      <c r="BR227" s="68" t="str">
        <f t="shared" si="247"/>
        <v>BASIC WL</v>
      </c>
      <c r="BS227" s="15"/>
      <c r="BT227" s="57" t="s">
        <v>18642</v>
      </c>
    </row>
    <row r="228" spans="1:72" s="59" customFormat="1" ht="105" x14ac:dyDescent="0.2">
      <c r="A228" s="45" t="str">
        <f t="shared" si="253"/>
        <v>YES</v>
      </c>
      <c r="B228" s="45"/>
      <c r="C228" s="45"/>
      <c r="D228" s="213" t="s">
        <v>3431</v>
      </c>
      <c r="E228" s="214" t="s">
        <v>3727</v>
      </c>
      <c r="F228" s="312" t="s">
        <v>3727</v>
      </c>
      <c r="G228" s="66">
        <f t="shared" si="232"/>
        <v>5</v>
      </c>
      <c r="H228" s="66" t="s">
        <v>32</v>
      </c>
      <c r="I228" s="97" t="s">
        <v>443</v>
      </c>
      <c r="J228" s="64" t="s">
        <v>17350</v>
      </c>
      <c r="K228" s="65" t="s">
        <v>17135</v>
      </c>
      <c r="L228" s="65"/>
      <c r="M228" s="65" t="s">
        <v>35</v>
      </c>
      <c r="N228" s="64" t="s">
        <v>17064</v>
      </c>
      <c r="O228" s="66" t="s">
        <v>32</v>
      </c>
      <c r="P228" s="66" t="str">
        <f t="shared" si="233"/>
        <v>1..1</v>
      </c>
      <c r="Q228" s="2" t="s">
        <v>3729</v>
      </c>
      <c r="R228" s="75" t="s">
        <v>3730</v>
      </c>
      <c r="S228" s="66" t="s">
        <v>329</v>
      </c>
      <c r="T228" s="68" t="str">
        <f t="shared" si="254"/>
        <v>A</v>
      </c>
      <c r="U228" s="66" t="s">
        <v>42</v>
      </c>
      <c r="V228" s="66" t="s">
        <v>35</v>
      </c>
      <c r="W228" s="249" t="s">
        <v>35</v>
      </c>
      <c r="X228" s="38"/>
      <c r="Y228" s="636" t="str">
        <f t="shared" si="248"/>
        <v>-</v>
      </c>
      <c r="Z228" s="68" t="str">
        <f t="shared" si="249"/>
        <v>X</v>
      </c>
      <c r="AA228" s="68" t="str">
        <f t="shared" si="249"/>
        <v>X</v>
      </c>
      <c r="AB228" s="68" t="str">
        <f t="shared" si="249"/>
        <v>X</v>
      </c>
      <c r="AC228" s="68" t="str">
        <f t="shared" si="249"/>
        <v>X</v>
      </c>
      <c r="AD228" s="68" t="str">
        <f t="shared" si="249"/>
        <v>X</v>
      </c>
      <c r="AE228" s="637" t="str">
        <f t="shared" si="249"/>
        <v>X</v>
      </c>
      <c r="AF228" s="38"/>
      <c r="AG228" s="68" t="s">
        <v>185</v>
      </c>
      <c r="AH228" s="68" t="s">
        <v>185</v>
      </c>
      <c r="AI228" s="38"/>
      <c r="AJ228" s="13" t="str">
        <f t="shared" si="250"/>
        <v>/rsm:CrossIndustryInvoice/rsm:SupplyChainTradeTransaction/ram:ApplicableHeaderTradeSettlement/ram:PayeeTradeParty/ram:GlobalID</v>
      </c>
      <c r="AK228" s="13" t="str">
        <f t="shared" si="251"/>
        <v>/@schemeID</v>
      </c>
      <c r="AL228" s="14">
        <f>COUNTIFS(R$4:R228,AJ228)</f>
        <v>1</v>
      </c>
      <c r="AN228" s="213" t="str">
        <f t="shared" si="255"/>
        <v>SCT_HTS</v>
      </c>
      <c r="AO228" s="214" t="str">
        <f t="shared" si="255"/>
        <v>BT-60-1</v>
      </c>
      <c r="AP228" s="312" t="str">
        <f t="shared" si="256"/>
        <v>BT-60-1</v>
      </c>
      <c r="AQ228" s="66">
        <f t="shared" si="241"/>
        <v>5</v>
      </c>
      <c r="AR228" s="66" t="str">
        <f t="shared" si="252"/>
        <v>1..1</v>
      </c>
      <c r="AS228" s="97" t="s">
        <v>330</v>
      </c>
      <c r="AT228" s="64" t="s">
        <v>3728</v>
      </c>
      <c r="AU228" s="65" t="s">
        <v>331</v>
      </c>
      <c r="AV228" s="65"/>
      <c r="AW228" s="65" t="s">
        <v>35</v>
      </c>
      <c r="AX228" s="64"/>
      <c r="AY228" s="66" t="str">
        <f t="shared" si="243"/>
        <v>1..1</v>
      </c>
      <c r="AZ228" s="66" t="str">
        <f t="shared" si="243"/>
        <v>1..1</v>
      </c>
      <c r="BA228" s="2" t="str">
        <f t="shared" si="243"/>
        <v>/rsm:CrossIndustryInvoice
/rsm:SupplyChainTradeTransaction
/ram:ApplicableHeaderTradeSettlement
/ram:PayeeTradeParty
/ram:GlobalID
/@schemeID</v>
      </c>
      <c r="BB228" s="75" t="str">
        <f t="shared" si="243"/>
        <v>/rsm:CrossIndustryInvoice/rsm:SupplyChainTradeTransaction/ram:ApplicableHeaderTradeSettlement/ram:PayeeTradeParty/ram:GlobalID/@schemeID</v>
      </c>
      <c r="BC228" s="66" t="str">
        <f t="shared" si="244"/>
        <v>S</v>
      </c>
      <c r="BD228" s="68" t="str">
        <f t="shared" si="244"/>
        <v>A</v>
      </c>
      <c r="BE228" s="66" t="str">
        <f t="shared" si="244"/>
        <v>0..1</v>
      </c>
      <c r="BF228" s="66" t="str">
        <f t="shared" si="244"/>
        <v/>
      </c>
      <c r="BG228" s="249" t="str">
        <f t="shared" si="244"/>
        <v/>
      </c>
      <c r="BH228" s="7"/>
      <c r="BI228" s="636" t="str">
        <f t="shared" si="245"/>
        <v>-</v>
      </c>
      <c r="BJ228" s="68" t="str">
        <f t="shared" si="245"/>
        <v>X</v>
      </c>
      <c r="BK228" s="68" t="str">
        <f t="shared" si="245"/>
        <v>X</v>
      </c>
      <c r="BL228" s="68" t="str">
        <f t="shared" si="246"/>
        <v>X</v>
      </c>
      <c r="BM228" s="68" t="str">
        <f t="shared" si="246"/>
        <v>X</v>
      </c>
      <c r="BN228" s="68" t="str">
        <f t="shared" si="246"/>
        <v>X</v>
      </c>
      <c r="BO228" s="637" t="str">
        <f t="shared" si="246"/>
        <v>X</v>
      </c>
      <c r="BP228" s="7"/>
      <c r="BQ228" s="68" t="str">
        <f t="shared" si="247"/>
        <v>BASIC WL</v>
      </c>
      <c r="BR228" s="68" t="str">
        <f t="shared" si="247"/>
        <v>BASIC WL</v>
      </c>
      <c r="BS228" s="15"/>
      <c r="BT228" s="57" t="s">
        <v>18642</v>
      </c>
    </row>
    <row r="229" spans="1:72" s="59" customFormat="1" ht="96" x14ac:dyDescent="0.2">
      <c r="A229" s="45" t="str">
        <f t="shared" si="253"/>
        <v>YES</v>
      </c>
      <c r="B229" s="45"/>
      <c r="C229" s="45"/>
      <c r="D229" s="213" t="s">
        <v>3431</v>
      </c>
      <c r="E229" s="214" t="s">
        <v>3731</v>
      </c>
      <c r="F229" s="312" t="s">
        <v>3731</v>
      </c>
      <c r="G229" s="66">
        <f t="shared" si="232"/>
        <v>4</v>
      </c>
      <c r="H229" s="66" t="s">
        <v>32</v>
      </c>
      <c r="I229" s="64" t="s">
        <v>3732</v>
      </c>
      <c r="J229" s="64" t="s">
        <v>3733</v>
      </c>
      <c r="K229" s="65" t="s">
        <v>17351</v>
      </c>
      <c r="L229" s="65" t="s">
        <v>17352</v>
      </c>
      <c r="M229" s="65" t="s">
        <v>3736</v>
      </c>
      <c r="N229" s="64" t="s">
        <v>70</v>
      </c>
      <c r="O229" s="66" t="s">
        <v>32</v>
      </c>
      <c r="P229" s="66" t="str">
        <f t="shared" si="233"/>
        <v>1..1</v>
      </c>
      <c r="Q229" s="2" t="s">
        <v>3737</v>
      </c>
      <c r="R229" s="75" t="s">
        <v>3738</v>
      </c>
      <c r="S229" s="66" t="s">
        <v>73</v>
      </c>
      <c r="T229" s="68" t="str">
        <f t="shared" si="254"/>
        <v>E</v>
      </c>
      <c r="U229" s="66" t="s">
        <v>42</v>
      </c>
      <c r="V229" s="66" t="s">
        <v>35</v>
      </c>
      <c r="W229" s="249" t="s">
        <v>35</v>
      </c>
      <c r="X229" s="38"/>
      <c r="Y229" s="636" t="str">
        <f t="shared" si="248"/>
        <v>-</v>
      </c>
      <c r="Z229" s="68" t="str">
        <f t="shared" si="249"/>
        <v>X</v>
      </c>
      <c r="AA229" s="68" t="str">
        <f t="shared" si="249"/>
        <v>X</v>
      </c>
      <c r="AB229" s="68" t="str">
        <f t="shared" si="249"/>
        <v>X</v>
      </c>
      <c r="AC229" s="68" t="str">
        <f t="shared" si="249"/>
        <v>X</v>
      </c>
      <c r="AD229" s="68" t="str">
        <f t="shared" si="249"/>
        <v>X</v>
      </c>
      <c r="AE229" s="637" t="str">
        <f t="shared" si="249"/>
        <v>X</v>
      </c>
      <c r="AF229" s="38"/>
      <c r="AG229" s="68" t="s">
        <v>185</v>
      </c>
      <c r="AH229" s="68" t="s">
        <v>185</v>
      </c>
      <c r="AI229" s="38"/>
      <c r="AJ229" s="13" t="str">
        <f t="shared" si="250"/>
        <v>/rsm:CrossIndustryInvoice/rsm:SupplyChainTradeTransaction/ram:ApplicableHeaderTradeSettlement/ram:PayeeTradeParty</v>
      </c>
      <c r="AK229" s="13" t="str">
        <f t="shared" si="251"/>
        <v>/ram:Name</v>
      </c>
      <c r="AL229" s="14">
        <f>COUNTIFS(R$4:R229,AJ229)</f>
        <v>1</v>
      </c>
      <c r="AN229" s="213" t="str">
        <f t="shared" si="255"/>
        <v>SCT_HTS</v>
      </c>
      <c r="AO229" s="214" t="str">
        <f t="shared" si="255"/>
        <v>BT-59</v>
      </c>
      <c r="AP229" s="312" t="str">
        <f t="shared" si="256"/>
        <v>BT-59</v>
      </c>
      <c r="AQ229" s="66">
        <f t="shared" si="241"/>
        <v>4</v>
      </c>
      <c r="AR229" s="66" t="str">
        <f t="shared" si="252"/>
        <v>1..1</v>
      </c>
      <c r="AS229" s="64" t="s">
        <v>3739</v>
      </c>
      <c r="AT229" s="64" t="s">
        <v>3740</v>
      </c>
      <c r="AU229" s="65" t="s">
        <v>3741</v>
      </c>
      <c r="AV229" s="65" t="s">
        <v>3742</v>
      </c>
      <c r="AW229" s="65" t="s">
        <v>3743</v>
      </c>
      <c r="AX229" s="64" t="s">
        <v>78</v>
      </c>
      <c r="AY229" s="66" t="str">
        <f t="shared" si="243"/>
        <v>1..1</v>
      </c>
      <c r="AZ229" s="66" t="str">
        <f t="shared" si="243"/>
        <v>1..1</v>
      </c>
      <c r="BA229" s="2" t="str">
        <f t="shared" si="243"/>
        <v>/rsm:CrossIndustryInvoice
/rsm:SupplyChainTradeTransaction
/ram:ApplicableHeaderTradeSettlement
/ram:PayeeTradeParty
/ram:Name</v>
      </c>
      <c r="BB229" s="75" t="str">
        <f t="shared" si="243"/>
        <v>/rsm:CrossIndustryInvoice/rsm:SupplyChainTradeTransaction/ram:ApplicableHeaderTradeSettlement/ram:PayeeTradeParty/ram:Name</v>
      </c>
      <c r="BC229" s="66" t="str">
        <f t="shared" si="244"/>
        <v>T</v>
      </c>
      <c r="BD229" s="68" t="str">
        <f t="shared" si="244"/>
        <v>E</v>
      </c>
      <c r="BE229" s="66" t="str">
        <f t="shared" si="244"/>
        <v>0..1</v>
      </c>
      <c r="BF229" s="66" t="str">
        <f t="shared" si="244"/>
        <v/>
      </c>
      <c r="BG229" s="249" t="str">
        <f t="shared" si="244"/>
        <v/>
      </c>
      <c r="BH229" s="7"/>
      <c r="BI229" s="636" t="str">
        <f t="shared" si="245"/>
        <v>-</v>
      </c>
      <c r="BJ229" s="68" t="str">
        <f t="shared" si="245"/>
        <v>X</v>
      </c>
      <c r="BK229" s="68" t="str">
        <f t="shared" si="245"/>
        <v>X</v>
      </c>
      <c r="BL229" s="68" t="str">
        <f t="shared" si="246"/>
        <v>X</v>
      </c>
      <c r="BM229" s="68" t="str">
        <f t="shared" si="246"/>
        <v>X</v>
      </c>
      <c r="BN229" s="68" t="str">
        <f t="shared" si="246"/>
        <v>X</v>
      </c>
      <c r="BO229" s="637" t="str">
        <f t="shared" si="246"/>
        <v>X</v>
      </c>
      <c r="BP229" s="7"/>
      <c r="BQ229" s="68" t="str">
        <f t="shared" si="247"/>
        <v>BASIC WL</v>
      </c>
      <c r="BR229" s="68" t="str">
        <f t="shared" si="247"/>
        <v>BASIC WL</v>
      </c>
      <c r="BS229" s="15"/>
      <c r="BT229" s="57" t="s">
        <v>18642</v>
      </c>
    </row>
    <row r="230" spans="1:72" s="59" customFormat="1" ht="96" x14ac:dyDescent="0.2">
      <c r="A230" s="45" t="str">
        <f t="shared" si="253"/>
        <v>NO</v>
      </c>
      <c r="B230" s="45"/>
      <c r="C230" s="45"/>
      <c r="D230" s="213" t="s">
        <v>3431</v>
      </c>
      <c r="E230" s="223" t="s">
        <v>3752</v>
      </c>
      <c r="F230" s="313"/>
      <c r="G230" s="124">
        <f t="shared" si="232"/>
        <v>4</v>
      </c>
      <c r="H230" s="124" t="s">
        <v>42</v>
      </c>
      <c r="I230" s="138" t="s">
        <v>3753</v>
      </c>
      <c r="J230" s="125"/>
      <c r="K230" s="126"/>
      <c r="L230" s="126"/>
      <c r="M230" s="126"/>
      <c r="N230" s="125"/>
      <c r="O230" s="124" t="s">
        <v>42</v>
      </c>
      <c r="P230" s="124" t="str">
        <f t="shared" si="233"/>
        <v>0..1</v>
      </c>
      <c r="Q230" s="127" t="s">
        <v>3754</v>
      </c>
      <c r="R230" s="128" t="s">
        <v>3755</v>
      </c>
      <c r="S230" s="124"/>
      <c r="T230" s="129" t="str">
        <f t="shared" si="254"/>
        <v/>
      </c>
      <c r="U230" s="124" t="s">
        <v>42</v>
      </c>
      <c r="V230" s="124"/>
      <c r="W230" s="675"/>
      <c r="X230" s="38"/>
      <c r="Y230" s="646" t="str">
        <f t="shared" si="248"/>
        <v>-</v>
      </c>
      <c r="Z230" s="129" t="str">
        <f t="shared" si="249"/>
        <v>X</v>
      </c>
      <c r="AA230" s="129" t="str">
        <f t="shared" si="249"/>
        <v>X</v>
      </c>
      <c r="AB230" s="129" t="str">
        <f t="shared" si="249"/>
        <v>X</v>
      </c>
      <c r="AC230" s="129" t="str">
        <f t="shared" si="249"/>
        <v>X</v>
      </c>
      <c r="AD230" s="129" t="str">
        <f t="shared" si="249"/>
        <v>X</v>
      </c>
      <c r="AE230" s="647" t="str">
        <f t="shared" si="249"/>
        <v>X</v>
      </c>
      <c r="AF230" s="38"/>
      <c r="AG230" s="129" t="s">
        <v>185</v>
      </c>
      <c r="AH230" s="129" t="s">
        <v>185</v>
      </c>
      <c r="AI230" s="38"/>
      <c r="AJ230" s="13" t="str">
        <f t="shared" si="250"/>
        <v>/rsm:CrossIndustryInvoice/rsm:SupplyChainTradeTransaction/ram:ApplicableHeaderTradeSettlement/ram:PayeeTradeParty</v>
      </c>
      <c r="AK230" s="13" t="str">
        <f t="shared" si="251"/>
        <v>/ram:SpecifiedLegalOrganization</v>
      </c>
      <c r="AL230" s="14">
        <f>COUNTIFS(R$4:R230,AJ230)</f>
        <v>1</v>
      </c>
      <c r="AN230" s="213" t="str">
        <f t="shared" si="255"/>
        <v>SCT_HTS</v>
      </c>
      <c r="AO230" s="223" t="str">
        <f t="shared" si="255"/>
        <v>BT-61-00</v>
      </c>
      <c r="AP230" s="313" t="str">
        <f t="shared" si="256"/>
        <v/>
      </c>
      <c r="AQ230" s="124">
        <f t="shared" si="241"/>
        <v>4</v>
      </c>
      <c r="AR230" s="124" t="str">
        <f t="shared" si="252"/>
        <v>0..1</v>
      </c>
      <c r="AS230" s="138" t="s">
        <v>3756</v>
      </c>
      <c r="AT230" s="125"/>
      <c r="AU230" s="126"/>
      <c r="AV230" s="126"/>
      <c r="AW230" s="126" t="s">
        <v>35</v>
      </c>
      <c r="AX230" s="125"/>
      <c r="AY230" s="124" t="str">
        <f t="shared" si="243"/>
        <v>0..1</v>
      </c>
      <c r="AZ230" s="124" t="str">
        <f t="shared" si="243"/>
        <v>0..1</v>
      </c>
      <c r="BA230" s="127" t="str">
        <f t="shared" si="243"/>
        <v>/rsm:CrossIndustryInvoice
/rsm:SupplyChainTradeTransaction
/ram:ApplicableHeaderTradeSettlement
/ram:PayeeTradeParty
/ram:SpecifiedLegalOrganization</v>
      </c>
      <c r="BB230" s="128" t="str">
        <f t="shared" si="243"/>
        <v>/rsm:CrossIndustryInvoice/rsm:SupplyChainTradeTransaction/ram:ApplicableHeaderTradeSettlement/ram:PayeeTradeParty/ram:SpecifiedLegalOrganization</v>
      </c>
      <c r="BC230" s="124" t="str">
        <f t="shared" si="244"/>
        <v/>
      </c>
      <c r="BD230" s="129" t="str">
        <f t="shared" si="244"/>
        <v/>
      </c>
      <c r="BE230" s="124" t="str">
        <f t="shared" si="244"/>
        <v>0..1</v>
      </c>
      <c r="BF230" s="124" t="str">
        <f t="shared" si="244"/>
        <v/>
      </c>
      <c r="BG230" s="675" t="str">
        <f t="shared" si="244"/>
        <v/>
      </c>
      <c r="BH230" s="7"/>
      <c r="BI230" s="646" t="str">
        <f t="shared" si="245"/>
        <v>-</v>
      </c>
      <c r="BJ230" s="129" t="str">
        <f t="shared" si="245"/>
        <v>X</v>
      </c>
      <c r="BK230" s="129" t="str">
        <f t="shared" si="245"/>
        <v>X</v>
      </c>
      <c r="BL230" s="129" t="str">
        <f t="shared" si="246"/>
        <v>X</v>
      </c>
      <c r="BM230" s="129" t="str">
        <f t="shared" si="246"/>
        <v>X</v>
      </c>
      <c r="BN230" s="129" t="str">
        <f t="shared" si="246"/>
        <v>X</v>
      </c>
      <c r="BO230" s="647" t="str">
        <f t="shared" si="246"/>
        <v>X</v>
      </c>
      <c r="BP230" s="7"/>
      <c r="BQ230" s="129" t="str">
        <f t="shared" si="247"/>
        <v>BASIC WL</v>
      </c>
      <c r="BR230" s="129" t="str">
        <f t="shared" si="247"/>
        <v>BASIC WL</v>
      </c>
      <c r="BS230" s="15"/>
      <c r="BT230" s="57" t="s">
        <v>18642</v>
      </c>
    </row>
    <row r="231" spans="1:72" s="59" customFormat="1" ht="105" x14ac:dyDescent="0.2">
      <c r="A231" s="45" t="str">
        <f t="shared" si="253"/>
        <v>YES</v>
      </c>
      <c r="B231" s="120" t="s">
        <v>17051</v>
      </c>
      <c r="C231" s="45"/>
      <c r="D231" s="213" t="s">
        <v>3431</v>
      </c>
      <c r="E231" s="214" t="s">
        <v>3757</v>
      </c>
      <c r="F231" s="312" t="s">
        <v>3757</v>
      </c>
      <c r="G231" s="66">
        <f t="shared" si="232"/>
        <v>5</v>
      </c>
      <c r="H231" s="66" t="s">
        <v>42</v>
      </c>
      <c r="I231" s="64" t="s">
        <v>3758</v>
      </c>
      <c r="J231" s="64" t="s">
        <v>17356</v>
      </c>
      <c r="K231" s="65" t="s">
        <v>17357</v>
      </c>
      <c r="L231" s="65"/>
      <c r="M231" s="65" t="s">
        <v>35</v>
      </c>
      <c r="N231" s="64" t="s">
        <v>90</v>
      </c>
      <c r="O231" s="66" t="s">
        <v>42</v>
      </c>
      <c r="P231" s="66" t="str">
        <f t="shared" si="233"/>
        <v>0..1</v>
      </c>
      <c r="Q231" s="2" t="s">
        <v>3761</v>
      </c>
      <c r="R231" s="75" t="s">
        <v>3762</v>
      </c>
      <c r="S231" s="66" t="s">
        <v>55</v>
      </c>
      <c r="T231" s="68" t="str">
        <f t="shared" si="254"/>
        <v>E</v>
      </c>
      <c r="U231" s="66" t="s">
        <v>42</v>
      </c>
      <c r="V231" s="66" t="s">
        <v>35</v>
      </c>
      <c r="W231" s="249" t="s">
        <v>35</v>
      </c>
      <c r="X231" s="38"/>
      <c r="Y231" s="636" t="str">
        <f t="shared" si="248"/>
        <v>-</v>
      </c>
      <c r="Z231" s="68" t="str">
        <f t="shared" si="249"/>
        <v>X</v>
      </c>
      <c r="AA231" s="68" t="str">
        <f t="shared" si="249"/>
        <v>X</v>
      </c>
      <c r="AB231" s="68" t="str">
        <f t="shared" si="249"/>
        <v>X</v>
      </c>
      <c r="AC231" s="68" t="str">
        <f t="shared" si="249"/>
        <v>X</v>
      </c>
      <c r="AD231" s="68" t="str">
        <f t="shared" si="249"/>
        <v>X</v>
      </c>
      <c r="AE231" s="637" t="str">
        <f t="shared" si="249"/>
        <v>X</v>
      </c>
      <c r="AF231" s="38"/>
      <c r="AG231" s="68" t="s">
        <v>185</v>
      </c>
      <c r="AH231" s="68" t="s">
        <v>185</v>
      </c>
      <c r="AI231" s="38"/>
      <c r="AJ231" s="13" t="str">
        <f t="shared" si="250"/>
        <v>/rsm:CrossIndustryInvoice/rsm:SupplyChainTradeTransaction/ram:ApplicableHeaderTradeSettlement/ram:PayeeTradeParty/ram:SpecifiedLegalOrganization</v>
      </c>
      <c r="AK231" s="13" t="str">
        <f t="shared" si="251"/>
        <v>/ram:ID</v>
      </c>
      <c r="AL231" s="14">
        <f>COUNTIFS(R$4:R231,AJ231)</f>
        <v>1</v>
      </c>
      <c r="AN231" s="213" t="str">
        <f t="shared" si="255"/>
        <v>SCT_HTS</v>
      </c>
      <c r="AO231" s="214" t="str">
        <f t="shared" si="255"/>
        <v>BT-61</v>
      </c>
      <c r="AP231" s="312" t="str">
        <f t="shared" si="256"/>
        <v>BT-61</v>
      </c>
      <c r="AQ231" s="66">
        <f t="shared" si="241"/>
        <v>5</v>
      </c>
      <c r="AR231" s="66" t="str">
        <f t="shared" si="252"/>
        <v>0..1</v>
      </c>
      <c r="AS231" s="64" t="s">
        <v>3763</v>
      </c>
      <c r="AT231" s="64" t="s">
        <v>3764</v>
      </c>
      <c r="AU231" s="65" t="s">
        <v>3765</v>
      </c>
      <c r="AV231" s="65"/>
      <c r="AW231" s="65" t="s">
        <v>35</v>
      </c>
      <c r="AX231" s="64" t="s">
        <v>99</v>
      </c>
      <c r="AY231" s="66" t="str">
        <f t="shared" si="243"/>
        <v>0..1</v>
      </c>
      <c r="AZ231" s="66" t="str">
        <f t="shared" si="243"/>
        <v>0..1</v>
      </c>
      <c r="BA231" s="2" t="str">
        <f t="shared" si="243"/>
        <v>/rsm:CrossIndustryInvoice
/rsm:SupplyChainTradeTransaction
/ram:ApplicableHeaderTradeSettlement
/ram:PayeeTradeParty
/ram:SpecifiedLegalOrganization
/ram:ID</v>
      </c>
      <c r="BB231" s="75" t="str">
        <f t="shared" si="243"/>
        <v>/rsm:CrossIndustryInvoice/rsm:SupplyChainTradeTransaction/ram:ApplicableHeaderTradeSettlement/ram:PayeeTradeParty/ram:SpecifiedLegalOrganization/ram:ID</v>
      </c>
      <c r="BC231" s="66" t="str">
        <f t="shared" si="244"/>
        <v>I</v>
      </c>
      <c r="BD231" s="68" t="str">
        <f t="shared" si="244"/>
        <v>E</v>
      </c>
      <c r="BE231" s="66" t="str">
        <f t="shared" si="244"/>
        <v>0..1</v>
      </c>
      <c r="BF231" s="66" t="str">
        <f t="shared" si="244"/>
        <v/>
      </c>
      <c r="BG231" s="249" t="str">
        <f t="shared" si="244"/>
        <v/>
      </c>
      <c r="BH231" s="7"/>
      <c r="BI231" s="636" t="str">
        <f t="shared" si="245"/>
        <v>-</v>
      </c>
      <c r="BJ231" s="68" t="str">
        <f t="shared" si="245"/>
        <v>X</v>
      </c>
      <c r="BK231" s="68" t="str">
        <f t="shared" si="245"/>
        <v>X</v>
      </c>
      <c r="BL231" s="68" t="str">
        <f t="shared" si="246"/>
        <v>X</v>
      </c>
      <c r="BM231" s="68" t="str">
        <f t="shared" si="246"/>
        <v>X</v>
      </c>
      <c r="BN231" s="68" t="str">
        <f t="shared" si="246"/>
        <v>X</v>
      </c>
      <c r="BO231" s="637" t="str">
        <f t="shared" si="246"/>
        <v>X</v>
      </c>
      <c r="BP231" s="7"/>
      <c r="BQ231" s="68" t="str">
        <f t="shared" si="247"/>
        <v>BASIC WL</v>
      </c>
      <c r="BR231" s="68" t="str">
        <f t="shared" si="247"/>
        <v>BASIC WL</v>
      </c>
      <c r="BS231" s="15"/>
      <c r="BT231" s="57" t="s">
        <v>18642</v>
      </c>
    </row>
    <row r="232" spans="1:72" s="59" customFormat="1" ht="120" x14ac:dyDescent="0.2">
      <c r="A232" s="45" t="str">
        <f t="shared" si="253"/>
        <v>YES</v>
      </c>
      <c r="B232" s="45"/>
      <c r="C232" s="45"/>
      <c r="D232" s="213" t="s">
        <v>3431</v>
      </c>
      <c r="E232" s="214" t="s">
        <v>3766</v>
      </c>
      <c r="F232" s="312" t="s">
        <v>3766</v>
      </c>
      <c r="G232" s="66">
        <f t="shared" si="232"/>
        <v>6</v>
      </c>
      <c r="H232" s="66" t="s">
        <v>42</v>
      </c>
      <c r="I232" s="97" t="s">
        <v>443</v>
      </c>
      <c r="J232" s="64" t="s">
        <v>3767</v>
      </c>
      <c r="K232" s="65" t="s">
        <v>17135</v>
      </c>
      <c r="L232" s="65" t="s">
        <v>916</v>
      </c>
      <c r="M232" s="65" t="s">
        <v>35</v>
      </c>
      <c r="N232" s="64" t="s">
        <v>17064</v>
      </c>
      <c r="O232" s="66" t="s">
        <v>42</v>
      </c>
      <c r="P232" s="66" t="str">
        <f t="shared" si="233"/>
        <v>0..1</v>
      </c>
      <c r="Q232" s="2" t="s">
        <v>3768</v>
      </c>
      <c r="R232" s="75" t="s">
        <v>3769</v>
      </c>
      <c r="S232" s="66" t="s">
        <v>329</v>
      </c>
      <c r="T232" s="68" t="str">
        <f t="shared" si="254"/>
        <v>A</v>
      </c>
      <c r="U232" s="66" t="s">
        <v>42</v>
      </c>
      <c r="V232" s="66" t="s">
        <v>35</v>
      </c>
      <c r="W232" s="249" t="s">
        <v>35</v>
      </c>
      <c r="X232" s="38"/>
      <c r="Y232" s="636" t="str">
        <f t="shared" si="248"/>
        <v>-</v>
      </c>
      <c r="Z232" s="68" t="str">
        <f t="shared" si="249"/>
        <v>X</v>
      </c>
      <c r="AA232" s="68" t="str">
        <f t="shared" si="249"/>
        <v>X</v>
      </c>
      <c r="AB232" s="68" t="str">
        <f t="shared" si="249"/>
        <v>X</v>
      </c>
      <c r="AC232" s="68" t="str">
        <f t="shared" si="249"/>
        <v>X</v>
      </c>
      <c r="AD232" s="68" t="str">
        <f t="shared" si="249"/>
        <v>X</v>
      </c>
      <c r="AE232" s="637" t="str">
        <f t="shared" si="249"/>
        <v>X</v>
      </c>
      <c r="AF232" s="38"/>
      <c r="AG232" s="68" t="s">
        <v>185</v>
      </c>
      <c r="AH232" s="68" t="s">
        <v>185</v>
      </c>
      <c r="AI232" s="38"/>
      <c r="AJ232" s="13" t="str">
        <f t="shared" si="250"/>
        <v>/rsm:CrossIndustryInvoice/rsm:SupplyChainTradeTransaction/ram:ApplicableHeaderTradeSettlement/ram:PayeeTradeParty/ram:SpecifiedLegalOrganization/ram:ID</v>
      </c>
      <c r="AK232" s="13" t="str">
        <f t="shared" si="251"/>
        <v>/@schemeID</v>
      </c>
      <c r="AL232" s="14">
        <f>COUNTIFS(R$4:R232,AJ232)</f>
        <v>1</v>
      </c>
      <c r="AN232" s="213" t="str">
        <f t="shared" si="255"/>
        <v>SCT_HTS</v>
      </c>
      <c r="AO232" s="214" t="str">
        <f t="shared" si="255"/>
        <v>BT-61-1</v>
      </c>
      <c r="AP232" s="312" t="str">
        <f t="shared" si="256"/>
        <v>BT-61-1</v>
      </c>
      <c r="AQ232" s="66">
        <f t="shared" si="241"/>
        <v>6</v>
      </c>
      <c r="AR232" s="66" t="str">
        <f t="shared" si="252"/>
        <v>0..1</v>
      </c>
      <c r="AS232" s="97" t="s">
        <v>330</v>
      </c>
      <c r="AT232" s="64" t="s">
        <v>3770</v>
      </c>
      <c r="AU232" s="65" t="s">
        <v>331</v>
      </c>
      <c r="AV232" s="65" t="s">
        <v>1616</v>
      </c>
      <c r="AW232" s="65" t="s">
        <v>35</v>
      </c>
      <c r="AX232" s="64" t="s">
        <v>128</v>
      </c>
      <c r="AY232" s="66" t="str">
        <f t="shared" si="243"/>
        <v>0..1</v>
      </c>
      <c r="AZ232" s="66" t="str">
        <f t="shared" si="243"/>
        <v>0..1</v>
      </c>
      <c r="BA232" s="2" t="str">
        <f t="shared" si="243"/>
        <v>/rsm:CrossIndustryInvoice
/rsm:SupplyChainTradeTransaction
/ram:ApplicableHeaderTradeSettlement
/ram:PayeeTradeParty
/ram:SpecifiedLegalOrganization
/ram:ID
/@schemeID</v>
      </c>
      <c r="BB232" s="75" t="str">
        <f t="shared" si="243"/>
        <v>/rsm:CrossIndustryInvoice/rsm:SupplyChainTradeTransaction/ram:ApplicableHeaderTradeSettlement/ram:PayeeTradeParty/ram:SpecifiedLegalOrganization/ram:ID/@schemeID</v>
      </c>
      <c r="BC232" s="66" t="str">
        <f t="shared" si="244"/>
        <v>S</v>
      </c>
      <c r="BD232" s="68" t="str">
        <f t="shared" si="244"/>
        <v>A</v>
      </c>
      <c r="BE232" s="66" t="str">
        <f t="shared" si="244"/>
        <v>0..1</v>
      </c>
      <c r="BF232" s="66" t="str">
        <f t="shared" si="244"/>
        <v/>
      </c>
      <c r="BG232" s="249" t="str">
        <f t="shared" si="244"/>
        <v/>
      </c>
      <c r="BH232" s="7"/>
      <c r="BI232" s="636" t="str">
        <f t="shared" si="245"/>
        <v>-</v>
      </c>
      <c r="BJ232" s="68" t="str">
        <f t="shared" si="245"/>
        <v>X</v>
      </c>
      <c r="BK232" s="68" t="str">
        <f t="shared" si="245"/>
        <v>X</v>
      </c>
      <c r="BL232" s="68" t="str">
        <f t="shared" si="246"/>
        <v>X</v>
      </c>
      <c r="BM232" s="68" t="str">
        <f t="shared" si="246"/>
        <v>X</v>
      </c>
      <c r="BN232" s="68" t="str">
        <f t="shared" si="246"/>
        <v>X</v>
      </c>
      <c r="BO232" s="637" t="str">
        <f t="shared" si="246"/>
        <v>X</v>
      </c>
      <c r="BP232" s="7"/>
      <c r="BQ232" s="68" t="str">
        <f t="shared" si="247"/>
        <v>BASIC WL</v>
      </c>
      <c r="BR232" s="68" t="str">
        <f t="shared" si="247"/>
        <v>BASIC WL</v>
      </c>
      <c r="BS232" s="15"/>
      <c r="BT232" s="57" t="s">
        <v>18642</v>
      </c>
    </row>
    <row r="233" spans="1:72" s="59" customFormat="1" ht="96" x14ac:dyDescent="0.2">
      <c r="A233" s="45" t="str">
        <f t="shared" ref="A233:A268" si="257">IF(OR(T233="E",T233="A"),"YES","NO")</f>
        <v>NO</v>
      </c>
      <c r="B233" s="340" t="s">
        <v>17444</v>
      </c>
      <c r="C233" s="742"/>
      <c r="D233" s="211" t="s">
        <v>3431</v>
      </c>
      <c r="E233" s="212" t="s">
        <v>3993</v>
      </c>
      <c r="F233" s="311" t="s">
        <v>3993</v>
      </c>
      <c r="G233" s="218">
        <f t="shared" ref="G233:G240" si="258">LEN(R233)-LEN(SUBSTITUTE(R233,"/",""))-1</f>
        <v>3</v>
      </c>
      <c r="H233" s="94" t="s">
        <v>42</v>
      </c>
      <c r="I233" s="90" t="s">
        <v>3994</v>
      </c>
      <c r="J233" s="90" t="s">
        <v>3995</v>
      </c>
      <c r="K233" s="91"/>
      <c r="L233" s="91"/>
      <c r="M233" s="91" t="s">
        <v>35</v>
      </c>
      <c r="N233" s="90"/>
      <c r="O233" s="219" t="s">
        <v>62</v>
      </c>
      <c r="P233" s="219" t="s">
        <v>62</v>
      </c>
      <c r="Q233" s="220" t="s">
        <v>3996</v>
      </c>
      <c r="R233" s="221" t="s">
        <v>3997</v>
      </c>
      <c r="S233" s="219" t="s">
        <v>35</v>
      </c>
      <c r="T233" s="184" t="str">
        <f t="shared" ref="T233:T268" si="259">IF($E233="","",IF(ISERROR(SEARCH("@",$R233)),IF(LEFT($E233,4)="BG-X","EG",IF(LEFT($E233,2)="BG","G",IF(LEFT($E233,4)="BT-X",IF(LEN($E233)-LEN(SUBSTITUTE($E233,"-",))&gt;2,"","E"),IF(LEN($E233)-LEN(SUBSTITUTE($E233,"-",))&gt;1,"","E")))),"A"))</f>
        <v>G</v>
      </c>
      <c r="U233" s="219" t="s">
        <v>62</v>
      </c>
      <c r="V233" s="219" t="s">
        <v>531</v>
      </c>
      <c r="W233" s="678" t="s">
        <v>35</v>
      </c>
      <c r="X233" s="38"/>
      <c r="Y233" s="652" t="str">
        <f t="shared" ref="Y233:Y267" si="260">IF(AH233=Y$4,"X","-")</f>
        <v>-</v>
      </c>
      <c r="Z233" s="184" t="str">
        <f t="shared" ref="Z233:AE238" si="261">IF(Y233="X","X",IF($AH233=Z$4,"X","-"))</f>
        <v>X</v>
      </c>
      <c r="AA233" s="184" t="str">
        <f t="shared" si="261"/>
        <v>X</v>
      </c>
      <c r="AB233" s="184" t="str">
        <f t="shared" si="261"/>
        <v>X</v>
      </c>
      <c r="AC233" s="184" t="str">
        <f t="shared" si="261"/>
        <v>X</v>
      </c>
      <c r="AD233" s="184" t="str">
        <f t="shared" si="261"/>
        <v>X</v>
      </c>
      <c r="AE233" s="653" t="str">
        <f t="shared" si="261"/>
        <v>X</v>
      </c>
      <c r="AF233" s="38"/>
      <c r="AG233" s="184" t="s">
        <v>185</v>
      </c>
      <c r="AH233" s="184" t="s">
        <v>185</v>
      </c>
      <c r="AI233" s="38"/>
      <c r="AJ233" s="13" t="str">
        <f t="shared" ref="AJ233:AJ267" si="262">IF(ISERROR(FIND("/",R233)),R233,LEFT(R233,FIND(CHAR(1),SUBSTITUTE(R233,"/",CHAR(1),LEN(R233)-LEN(SUBSTITUTE(R233,"/",""))))-1))</f>
        <v>/rsm:CrossIndustryInvoice/rsm:SupplyChainTradeTransaction/ram:ApplicableHeaderTradeSettlement</v>
      </c>
      <c r="AK233" s="13" t="str">
        <f t="shared" ref="AK233:AK267" si="263">IF(ISERROR(FIND("/",R233)),R233,MID(R233, FIND(CHAR(1),SUBSTITUTE(R233,"/",CHAR(1), LEN(R233)-LEN(SUBSTITUTE(R233,"/","")))), LEN(R233)))</f>
        <v>/ram:SpecifiedTradeSettlementPaymentMeans</v>
      </c>
      <c r="AL233" s="14">
        <f>COUNTIFS(R$4:R233,AJ233)</f>
        <v>1</v>
      </c>
      <c r="AN233" s="211" t="str">
        <f t="shared" ref="AN233:AO268" si="264">D233</f>
        <v>SCT_HTS</v>
      </c>
      <c r="AO233" s="212" t="str">
        <f t="shared" si="264"/>
        <v>BG-16</v>
      </c>
      <c r="AP233" s="311" t="str">
        <f t="shared" ref="AP233:AP268" si="265">IF(F233="","",F233)</f>
        <v>BG-16</v>
      </c>
      <c r="AQ233" s="218">
        <f t="shared" ref="AQ233:AQ282" si="266">LEN(BB233)-LEN(SUBSTITUTE(BB233,"/",""))-1</f>
        <v>3</v>
      </c>
      <c r="AR233" s="94" t="str">
        <f t="shared" ref="AR233:AR267" si="267">H233</f>
        <v>0..1</v>
      </c>
      <c r="AS233" s="90" t="s">
        <v>3998</v>
      </c>
      <c r="AT233" s="90" t="s">
        <v>3999</v>
      </c>
      <c r="AU233" s="91"/>
      <c r="AV233" s="91"/>
      <c r="AW233" s="91" t="s">
        <v>35</v>
      </c>
      <c r="AX233" s="90"/>
      <c r="AY233" s="219" t="str">
        <f t="shared" ref="AY233:AZ251" si="268">O233</f>
        <v>0..n</v>
      </c>
      <c r="AZ233" s="219" t="str">
        <f t="shared" si="268"/>
        <v>0..n</v>
      </c>
      <c r="BA233" s="220" t="str">
        <f t="shared" ref="BA233:BB278" si="269">Q233</f>
        <v>/rsm:CrossIndustryInvoice
/rsm:SupplyChainTradeTransaction
/ram:ApplicableHeaderTradeSettlement
/ram:SpecifiedTradeSettlementPaymentMeans</v>
      </c>
      <c r="BB233" s="221" t="str">
        <f t="shared" si="269"/>
        <v>/rsm:CrossIndustryInvoice/rsm:SupplyChainTradeTransaction/ram:ApplicableHeaderTradeSettlement/ram:SpecifiedTradeSettlementPaymentMeans</v>
      </c>
      <c r="BC233" s="219" t="str">
        <f t="shared" ref="BC233:BG264" si="270">IF(S233="","",S233)</f>
        <v/>
      </c>
      <c r="BD233" s="184" t="str">
        <f t="shared" si="270"/>
        <v>G</v>
      </c>
      <c r="BE233" s="219" t="str">
        <f t="shared" si="270"/>
        <v>0..n</v>
      </c>
      <c r="BF233" s="219" t="str">
        <f t="shared" si="270"/>
        <v>STR-3</v>
      </c>
      <c r="BG233" s="678" t="str">
        <f t="shared" si="270"/>
        <v/>
      </c>
      <c r="BH233" s="7"/>
      <c r="BI233" s="652" t="str">
        <f t="shared" ref="BI233:BN238" si="271">Y233</f>
        <v>-</v>
      </c>
      <c r="BJ233" s="184" t="str">
        <f t="shared" si="271"/>
        <v>X</v>
      </c>
      <c r="BK233" s="184" t="str">
        <f t="shared" si="271"/>
        <v>X</v>
      </c>
      <c r="BL233" s="184" t="str">
        <f t="shared" si="271"/>
        <v>X</v>
      </c>
      <c r="BM233" s="184" t="str">
        <f t="shared" si="271"/>
        <v>X</v>
      </c>
      <c r="BN233" s="184" t="str">
        <f t="shared" si="271"/>
        <v>X</v>
      </c>
      <c r="BO233" s="653" t="str">
        <f t="shared" ref="BO233:BO255" si="272">AE233</f>
        <v>X</v>
      </c>
      <c r="BP233" s="7"/>
      <c r="BQ233" s="184" t="str">
        <f t="shared" ref="BQ233:BR280" si="273">AG233</f>
        <v>BASIC WL</v>
      </c>
      <c r="BR233" s="184" t="str">
        <f t="shared" si="273"/>
        <v>BASIC WL</v>
      </c>
      <c r="BS233" s="15"/>
      <c r="BT233" s="57" t="s">
        <v>18642</v>
      </c>
    </row>
    <row r="234" spans="1:72" s="59" customFormat="1" ht="210" x14ac:dyDescent="0.2">
      <c r="A234" s="45" t="str">
        <f t="shared" si="257"/>
        <v>YES</v>
      </c>
      <c r="B234" s="45"/>
      <c r="C234" s="45"/>
      <c r="D234" s="213" t="s">
        <v>3431</v>
      </c>
      <c r="E234" s="214" t="s">
        <v>4000</v>
      </c>
      <c r="F234" s="312" t="s">
        <v>4000</v>
      </c>
      <c r="G234" s="66">
        <f t="shared" si="258"/>
        <v>4</v>
      </c>
      <c r="H234" s="66" t="s">
        <v>32</v>
      </c>
      <c r="I234" s="64" t="s">
        <v>4001</v>
      </c>
      <c r="J234" s="64" t="s">
        <v>4002</v>
      </c>
      <c r="K234" s="65" t="s">
        <v>17369</v>
      </c>
      <c r="L234" s="65" t="s">
        <v>17368</v>
      </c>
      <c r="M234" s="65" t="s">
        <v>4005</v>
      </c>
      <c r="N234" s="64" t="s">
        <v>128</v>
      </c>
      <c r="O234" s="66" t="s">
        <v>32</v>
      </c>
      <c r="P234" s="66" t="str">
        <f t="shared" ref="P234:P266" si="274">O234</f>
        <v>1..1</v>
      </c>
      <c r="Q234" s="2" t="s">
        <v>4006</v>
      </c>
      <c r="R234" s="75" t="s">
        <v>4007</v>
      </c>
      <c r="S234" s="66" t="s">
        <v>131</v>
      </c>
      <c r="T234" s="68" t="str">
        <f t="shared" si="259"/>
        <v>E</v>
      </c>
      <c r="U234" s="66" t="s">
        <v>42</v>
      </c>
      <c r="V234" s="66" t="s">
        <v>132</v>
      </c>
      <c r="W234" s="249" t="s">
        <v>35</v>
      </c>
      <c r="X234" s="38"/>
      <c r="Y234" s="636" t="str">
        <f t="shared" si="260"/>
        <v>-</v>
      </c>
      <c r="Z234" s="68" t="str">
        <f t="shared" si="261"/>
        <v>X</v>
      </c>
      <c r="AA234" s="68" t="str">
        <f t="shared" si="261"/>
        <v>X</v>
      </c>
      <c r="AB234" s="68" t="str">
        <f t="shared" si="261"/>
        <v>X</v>
      </c>
      <c r="AC234" s="68" t="str">
        <f t="shared" si="261"/>
        <v>X</v>
      </c>
      <c r="AD234" s="68" t="str">
        <f t="shared" si="261"/>
        <v>X</v>
      </c>
      <c r="AE234" s="637" t="str">
        <f t="shared" si="261"/>
        <v>X</v>
      </c>
      <c r="AF234" s="38"/>
      <c r="AG234" s="68" t="s">
        <v>185</v>
      </c>
      <c r="AH234" s="68" t="s">
        <v>185</v>
      </c>
      <c r="AI234" s="38"/>
      <c r="AJ234" s="13" t="str">
        <f t="shared" si="262"/>
        <v>/rsm:CrossIndustryInvoice/rsm:SupplyChainTradeTransaction/ram:ApplicableHeaderTradeSettlement/ram:SpecifiedTradeSettlementPaymentMeans</v>
      </c>
      <c r="AK234" s="13" t="str">
        <f t="shared" si="263"/>
        <v>/ram:TypeCode</v>
      </c>
      <c r="AL234" s="14">
        <f>COUNTIFS(R$4:R234,AJ234)</f>
        <v>1</v>
      </c>
      <c r="AN234" s="213" t="str">
        <f t="shared" si="264"/>
        <v>SCT_HTS</v>
      </c>
      <c r="AO234" s="214" t="str">
        <f t="shared" si="264"/>
        <v>BT-81</v>
      </c>
      <c r="AP234" s="312" t="str">
        <f t="shared" si="265"/>
        <v>BT-81</v>
      </c>
      <c r="AQ234" s="66">
        <f t="shared" si="266"/>
        <v>4</v>
      </c>
      <c r="AR234" s="66" t="str">
        <f t="shared" si="267"/>
        <v>1..1</v>
      </c>
      <c r="AS234" s="64" t="s">
        <v>4008</v>
      </c>
      <c r="AT234" s="64" t="s">
        <v>4009</v>
      </c>
      <c r="AU234" s="65" t="s">
        <v>4010</v>
      </c>
      <c r="AV234" s="65" t="s">
        <v>18296</v>
      </c>
      <c r="AW234" s="65" t="s">
        <v>4012</v>
      </c>
      <c r="AX234" s="64" t="s">
        <v>128</v>
      </c>
      <c r="AY234" s="66" t="str">
        <f t="shared" si="268"/>
        <v>1..1</v>
      </c>
      <c r="AZ234" s="66" t="str">
        <f t="shared" si="268"/>
        <v>1..1</v>
      </c>
      <c r="BA234" s="2" t="str">
        <f t="shared" si="269"/>
        <v>/rsm:CrossIndustryInvoice
/rsm:SupplyChainTradeTransaction
/ram:ApplicableHeaderTradeSettlement
/ram:SpecifiedTradeSettlementPaymentMeans
/ram:TypeCode</v>
      </c>
      <c r="BB234" s="75" t="str">
        <f t="shared" si="269"/>
        <v>/rsm:CrossIndustryInvoice/rsm:SupplyChainTradeTransaction/ram:ApplicableHeaderTradeSettlement/ram:SpecifiedTradeSettlementPaymentMeans/ram:TypeCode</v>
      </c>
      <c r="BC234" s="66" t="str">
        <f t="shared" si="270"/>
        <v>C</v>
      </c>
      <c r="BD234" s="68" t="str">
        <f t="shared" si="270"/>
        <v>E</v>
      </c>
      <c r="BE234" s="66" t="str">
        <f t="shared" si="270"/>
        <v>0..1</v>
      </c>
      <c r="BF234" s="66" t="str">
        <f t="shared" si="270"/>
        <v>CAR-2</v>
      </c>
      <c r="BG234" s="249" t="str">
        <f t="shared" si="270"/>
        <v/>
      </c>
      <c r="BH234" s="7"/>
      <c r="BI234" s="636" t="str">
        <f t="shared" si="271"/>
        <v>-</v>
      </c>
      <c r="BJ234" s="68" t="str">
        <f t="shared" si="271"/>
        <v>X</v>
      </c>
      <c r="BK234" s="68" t="str">
        <f t="shared" si="271"/>
        <v>X</v>
      </c>
      <c r="BL234" s="68" t="str">
        <f t="shared" si="271"/>
        <v>X</v>
      </c>
      <c r="BM234" s="68" t="str">
        <f t="shared" si="271"/>
        <v>X</v>
      </c>
      <c r="BN234" s="68" t="str">
        <f t="shared" si="271"/>
        <v>X</v>
      </c>
      <c r="BO234" s="637" t="str">
        <f t="shared" si="272"/>
        <v>X</v>
      </c>
      <c r="BP234" s="7"/>
      <c r="BQ234" s="68" t="str">
        <f t="shared" si="273"/>
        <v>BASIC WL</v>
      </c>
      <c r="BR234" s="68" t="str">
        <f t="shared" si="273"/>
        <v>BASIC WL</v>
      </c>
      <c r="BS234" s="15"/>
      <c r="BT234" s="57" t="s">
        <v>18642</v>
      </c>
    </row>
    <row r="235" spans="1:72" s="59" customFormat="1" ht="96" x14ac:dyDescent="0.2">
      <c r="A235" s="45" t="str">
        <f t="shared" si="257"/>
        <v>YES</v>
      </c>
      <c r="B235" s="45"/>
      <c r="C235" s="45"/>
      <c r="D235" s="213" t="s">
        <v>3431</v>
      </c>
      <c r="E235" s="214" t="s">
        <v>4013</v>
      </c>
      <c r="F235" s="312" t="s">
        <v>4013</v>
      </c>
      <c r="G235" s="66">
        <f t="shared" si="258"/>
        <v>4</v>
      </c>
      <c r="H235" s="66" t="s">
        <v>42</v>
      </c>
      <c r="I235" s="64" t="s">
        <v>4014</v>
      </c>
      <c r="J235" s="64" t="s">
        <v>4015</v>
      </c>
      <c r="K235" s="65" t="s">
        <v>4016</v>
      </c>
      <c r="L235" s="65"/>
      <c r="M235" s="65" t="s">
        <v>35</v>
      </c>
      <c r="N235" s="64" t="s">
        <v>70</v>
      </c>
      <c r="O235" s="66" t="s">
        <v>42</v>
      </c>
      <c r="P235" s="66" t="str">
        <f t="shared" si="274"/>
        <v>0..1</v>
      </c>
      <c r="Q235" s="2" t="s">
        <v>4017</v>
      </c>
      <c r="R235" s="75" t="s">
        <v>4018</v>
      </c>
      <c r="S235" s="66" t="s">
        <v>73</v>
      </c>
      <c r="T235" s="68" t="str">
        <f t="shared" si="259"/>
        <v>E</v>
      </c>
      <c r="U235" s="66" t="s">
        <v>62</v>
      </c>
      <c r="V235" s="66" t="s">
        <v>200</v>
      </c>
      <c r="W235" s="249" t="s">
        <v>35</v>
      </c>
      <c r="X235" s="38"/>
      <c r="Y235" s="636" t="str">
        <f t="shared" si="260"/>
        <v>-</v>
      </c>
      <c r="Z235" s="68" t="str">
        <f t="shared" si="261"/>
        <v>-</v>
      </c>
      <c r="AA235" s="68" t="str">
        <f t="shared" si="261"/>
        <v>-</v>
      </c>
      <c r="AB235" s="68" t="str">
        <f t="shared" si="261"/>
        <v>X</v>
      </c>
      <c r="AC235" s="68" t="str">
        <f t="shared" si="261"/>
        <v>X</v>
      </c>
      <c r="AD235" s="68" t="str">
        <f t="shared" si="261"/>
        <v>X</v>
      </c>
      <c r="AE235" s="637" t="str">
        <f t="shared" si="261"/>
        <v>X</v>
      </c>
      <c r="AF235" s="38"/>
      <c r="AG235" s="68" t="s">
        <v>282</v>
      </c>
      <c r="AH235" s="68" t="s">
        <v>282</v>
      </c>
      <c r="AI235" s="38"/>
      <c r="AJ235" s="13" t="str">
        <f t="shared" si="262"/>
        <v>/rsm:CrossIndustryInvoice/rsm:SupplyChainTradeTransaction/ram:ApplicableHeaderTradeSettlement/ram:SpecifiedTradeSettlementPaymentMeans</v>
      </c>
      <c r="AK235" s="13" t="str">
        <f t="shared" si="263"/>
        <v>/ram:Information</v>
      </c>
      <c r="AL235" s="14">
        <f>COUNTIFS(R$4:R235,AJ235)</f>
        <v>1</v>
      </c>
      <c r="AN235" s="213" t="str">
        <f t="shared" si="264"/>
        <v>SCT_HTS</v>
      </c>
      <c r="AO235" s="214" t="str">
        <f t="shared" si="264"/>
        <v>BT-82</v>
      </c>
      <c r="AP235" s="312" t="str">
        <f t="shared" si="265"/>
        <v>BT-82</v>
      </c>
      <c r="AQ235" s="66">
        <f t="shared" si="266"/>
        <v>4</v>
      </c>
      <c r="AR235" s="66" t="str">
        <f t="shared" si="267"/>
        <v>0..1</v>
      </c>
      <c r="AS235" s="64" t="s">
        <v>4019</v>
      </c>
      <c r="AT235" s="64" t="s">
        <v>4020</v>
      </c>
      <c r="AU235" s="65" t="s">
        <v>4021</v>
      </c>
      <c r="AV235" s="65"/>
      <c r="AW235" s="65" t="s">
        <v>35</v>
      </c>
      <c r="AX235" s="64" t="s">
        <v>78</v>
      </c>
      <c r="AY235" s="66" t="str">
        <f t="shared" si="268"/>
        <v>0..1</v>
      </c>
      <c r="AZ235" s="66" t="str">
        <f t="shared" si="268"/>
        <v>0..1</v>
      </c>
      <c r="BA235" s="2" t="str">
        <f t="shared" si="269"/>
        <v>/rsm:CrossIndustryInvoice
/rsm:SupplyChainTradeTransaction
/ram:ApplicableHeaderTradeSettlement
/ram:SpecifiedTradeSettlementPaymentMeans
/ram:Information</v>
      </c>
      <c r="BB235" s="75" t="str">
        <f t="shared" si="269"/>
        <v>/rsm:CrossIndustryInvoice/rsm:SupplyChainTradeTransaction/ram:ApplicableHeaderTradeSettlement/ram:SpecifiedTradeSettlementPaymentMeans/ram:Information</v>
      </c>
      <c r="BC235" s="66" t="str">
        <f t="shared" si="270"/>
        <v>T</v>
      </c>
      <c r="BD235" s="68" t="str">
        <f t="shared" si="270"/>
        <v>E</v>
      </c>
      <c r="BE235" s="66" t="str">
        <f t="shared" si="270"/>
        <v>0..n</v>
      </c>
      <c r="BF235" s="66" t="str">
        <f t="shared" si="270"/>
        <v>CAR-3</v>
      </c>
      <c r="BG235" s="249" t="str">
        <f t="shared" si="270"/>
        <v/>
      </c>
      <c r="BH235" s="7"/>
      <c r="BI235" s="636" t="str">
        <f t="shared" si="271"/>
        <v>-</v>
      </c>
      <c r="BJ235" s="68" t="str">
        <f t="shared" si="271"/>
        <v>-</v>
      </c>
      <c r="BK235" s="68" t="str">
        <f t="shared" si="271"/>
        <v>-</v>
      </c>
      <c r="BL235" s="68" t="str">
        <f t="shared" si="271"/>
        <v>X</v>
      </c>
      <c r="BM235" s="68" t="str">
        <f t="shared" si="271"/>
        <v>X</v>
      </c>
      <c r="BN235" s="68" t="str">
        <f t="shared" si="271"/>
        <v>X</v>
      </c>
      <c r="BO235" s="637" t="str">
        <f t="shared" si="272"/>
        <v>X</v>
      </c>
      <c r="BP235" s="7"/>
      <c r="BQ235" s="68" t="str">
        <f t="shared" si="273"/>
        <v>EN 16931</v>
      </c>
      <c r="BR235" s="68" t="str">
        <f t="shared" si="273"/>
        <v>EN 16931</v>
      </c>
      <c r="BS235" s="15"/>
      <c r="BT235" s="57" t="s">
        <v>18642</v>
      </c>
    </row>
    <row r="236" spans="1:72" s="59" customFormat="1" ht="96" x14ac:dyDescent="0.2">
      <c r="A236" s="45" t="str">
        <f t="shared" si="257"/>
        <v>NO</v>
      </c>
      <c r="B236" s="45"/>
      <c r="C236" s="45"/>
      <c r="D236" s="213" t="s">
        <v>3431</v>
      </c>
      <c r="E236" s="223" t="s">
        <v>4022</v>
      </c>
      <c r="F236" s="313" t="s">
        <v>4022</v>
      </c>
      <c r="G236" s="124">
        <f t="shared" si="258"/>
        <v>4</v>
      </c>
      <c r="H236" s="124" t="s">
        <v>42</v>
      </c>
      <c r="I236" s="138" t="s">
        <v>4023</v>
      </c>
      <c r="J236" s="125" t="s">
        <v>4024</v>
      </c>
      <c r="K236" s="126" t="s">
        <v>17371</v>
      </c>
      <c r="L236" s="126"/>
      <c r="M236" s="126" t="s">
        <v>35</v>
      </c>
      <c r="N236" s="125"/>
      <c r="O236" s="124" t="s">
        <v>42</v>
      </c>
      <c r="P236" s="124" t="str">
        <f t="shared" si="274"/>
        <v>0..1</v>
      </c>
      <c r="Q236" s="127" t="s">
        <v>4026</v>
      </c>
      <c r="R236" s="128" t="s">
        <v>4027</v>
      </c>
      <c r="S236" s="124" t="s">
        <v>35</v>
      </c>
      <c r="T236" s="129" t="str">
        <f t="shared" si="259"/>
        <v>G</v>
      </c>
      <c r="U236" s="124" t="s">
        <v>42</v>
      </c>
      <c r="V236" s="124" t="s">
        <v>35</v>
      </c>
      <c r="W236" s="675" t="s">
        <v>35</v>
      </c>
      <c r="X236" s="38"/>
      <c r="Y236" s="646" t="str">
        <f t="shared" si="260"/>
        <v>-</v>
      </c>
      <c r="Z236" s="129" t="str">
        <f t="shared" si="261"/>
        <v>-</v>
      </c>
      <c r="AA236" s="129" t="str">
        <f t="shared" si="261"/>
        <v>-</v>
      </c>
      <c r="AB236" s="129" t="str">
        <f t="shared" si="261"/>
        <v>X</v>
      </c>
      <c r="AC236" s="129" t="str">
        <f t="shared" si="261"/>
        <v>X</v>
      </c>
      <c r="AD236" s="129" t="str">
        <f t="shared" si="261"/>
        <v>X</v>
      </c>
      <c r="AE236" s="647" t="str">
        <f t="shared" si="261"/>
        <v>X</v>
      </c>
      <c r="AF236" s="38"/>
      <c r="AG236" s="129" t="s">
        <v>282</v>
      </c>
      <c r="AH236" s="129" t="s">
        <v>282</v>
      </c>
      <c r="AI236" s="38"/>
      <c r="AJ236" s="13" t="str">
        <f t="shared" si="262"/>
        <v>/rsm:CrossIndustryInvoice/rsm:SupplyChainTradeTransaction/ram:ApplicableHeaderTradeSettlement/ram:SpecifiedTradeSettlementPaymentMeans</v>
      </c>
      <c r="AK236" s="13" t="str">
        <f t="shared" si="263"/>
        <v>/ram:ApplicableTradeSettlementFinancialCard</v>
      </c>
      <c r="AL236" s="14">
        <f>COUNTIFS(R$4:R236,AJ236)</f>
        <v>1</v>
      </c>
      <c r="AN236" s="213" t="str">
        <f t="shared" si="264"/>
        <v>SCT_HTS</v>
      </c>
      <c r="AO236" s="223" t="str">
        <f t="shared" si="264"/>
        <v>BG-18</v>
      </c>
      <c r="AP236" s="313" t="str">
        <f t="shared" si="265"/>
        <v>BG-18</v>
      </c>
      <c r="AQ236" s="124">
        <f t="shared" si="266"/>
        <v>4</v>
      </c>
      <c r="AR236" s="124" t="str">
        <f t="shared" si="267"/>
        <v>0..1</v>
      </c>
      <c r="AS236" s="138" t="s">
        <v>4028</v>
      </c>
      <c r="AT236" s="125" t="s">
        <v>4029</v>
      </c>
      <c r="AU236" s="126" t="s">
        <v>4030</v>
      </c>
      <c r="AV236" s="126"/>
      <c r="AW236" s="126" t="s">
        <v>35</v>
      </c>
      <c r="AX236" s="125"/>
      <c r="AY236" s="124" t="str">
        <f t="shared" si="268"/>
        <v>0..1</v>
      </c>
      <c r="AZ236" s="124" t="str">
        <f t="shared" si="268"/>
        <v>0..1</v>
      </c>
      <c r="BA236" s="127" t="str">
        <f t="shared" si="269"/>
        <v>/rsm:CrossIndustryInvoice
/rsm:SupplyChainTradeTransaction
/ram:ApplicableHeaderTradeSettlement
/ram:SpecifiedTradeSettlementPaymentMeans
/ram:ApplicableTradeSettlementFinancialCard</v>
      </c>
      <c r="BB236" s="128" t="str">
        <f t="shared" si="269"/>
        <v>/rsm:CrossIndustryInvoice/rsm:SupplyChainTradeTransaction/ram:ApplicableHeaderTradeSettlement/ram:SpecifiedTradeSettlementPaymentMeans/ram:ApplicableTradeSettlementFinancialCard</v>
      </c>
      <c r="BC236" s="124" t="str">
        <f t="shared" si="270"/>
        <v/>
      </c>
      <c r="BD236" s="129" t="str">
        <f t="shared" si="270"/>
        <v>G</v>
      </c>
      <c r="BE236" s="124" t="str">
        <f t="shared" si="270"/>
        <v>0..1</v>
      </c>
      <c r="BF236" s="124" t="str">
        <f t="shared" si="270"/>
        <v/>
      </c>
      <c r="BG236" s="675" t="str">
        <f t="shared" si="270"/>
        <v/>
      </c>
      <c r="BH236" s="7"/>
      <c r="BI236" s="646" t="str">
        <f t="shared" si="271"/>
        <v>-</v>
      </c>
      <c r="BJ236" s="129" t="str">
        <f t="shared" si="271"/>
        <v>-</v>
      </c>
      <c r="BK236" s="129" t="str">
        <f t="shared" si="271"/>
        <v>-</v>
      </c>
      <c r="BL236" s="129" t="str">
        <f t="shared" si="271"/>
        <v>X</v>
      </c>
      <c r="BM236" s="129" t="str">
        <f t="shared" si="271"/>
        <v>X</v>
      </c>
      <c r="BN236" s="129" t="str">
        <f t="shared" si="271"/>
        <v>X</v>
      </c>
      <c r="BO236" s="647" t="str">
        <f t="shared" si="272"/>
        <v>X</v>
      </c>
      <c r="BP236" s="7"/>
      <c r="BQ236" s="129" t="str">
        <f t="shared" si="273"/>
        <v>EN 16931</v>
      </c>
      <c r="BR236" s="129" t="str">
        <f t="shared" si="273"/>
        <v>EN 16931</v>
      </c>
      <c r="BS236" s="15"/>
      <c r="BT236" s="57" t="s">
        <v>18642</v>
      </c>
    </row>
    <row r="237" spans="1:72" s="59" customFormat="1" ht="105" x14ac:dyDescent="0.2">
      <c r="A237" s="45" t="str">
        <f t="shared" si="257"/>
        <v>YES</v>
      </c>
      <c r="B237" s="45"/>
      <c r="C237" s="45"/>
      <c r="D237" s="213" t="s">
        <v>3431</v>
      </c>
      <c r="E237" s="214" t="s">
        <v>4031</v>
      </c>
      <c r="F237" s="312" t="s">
        <v>4031</v>
      </c>
      <c r="G237" s="66">
        <f t="shared" si="258"/>
        <v>5</v>
      </c>
      <c r="H237" s="66" t="s">
        <v>32</v>
      </c>
      <c r="I237" s="64" t="s">
        <v>4032</v>
      </c>
      <c r="J237" s="64" t="s">
        <v>4033</v>
      </c>
      <c r="K237" s="65" t="s">
        <v>17370</v>
      </c>
      <c r="L237" s="65"/>
      <c r="M237" s="65" t="s">
        <v>4035</v>
      </c>
      <c r="N237" s="64" t="s">
        <v>70</v>
      </c>
      <c r="O237" s="66" t="s">
        <v>32</v>
      </c>
      <c r="P237" s="66" t="str">
        <f t="shared" si="274"/>
        <v>1..1</v>
      </c>
      <c r="Q237" s="2" t="s">
        <v>4036</v>
      </c>
      <c r="R237" s="75" t="s">
        <v>4037</v>
      </c>
      <c r="S237" s="66" t="s">
        <v>73</v>
      </c>
      <c r="T237" s="68" t="str">
        <f t="shared" si="259"/>
        <v>E</v>
      </c>
      <c r="U237" s="66" t="s">
        <v>42</v>
      </c>
      <c r="V237" s="66" t="s">
        <v>132</v>
      </c>
      <c r="W237" s="249" t="s">
        <v>35</v>
      </c>
      <c r="X237" s="38"/>
      <c r="Y237" s="636" t="str">
        <f t="shared" si="260"/>
        <v>-</v>
      </c>
      <c r="Z237" s="68" t="str">
        <f t="shared" si="261"/>
        <v>-</v>
      </c>
      <c r="AA237" s="68" t="str">
        <f t="shared" si="261"/>
        <v>-</v>
      </c>
      <c r="AB237" s="68" t="str">
        <f t="shared" si="261"/>
        <v>X</v>
      </c>
      <c r="AC237" s="68" t="str">
        <f t="shared" si="261"/>
        <v>X</v>
      </c>
      <c r="AD237" s="68" t="str">
        <f t="shared" si="261"/>
        <v>X</v>
      </c>
      <c r="AE237" s="637" t="str">
        <f t="shared" si="261"/>
        <v>X</v>
      </c>
      <c r="AF237" s="38"/>
      <c r="AG237" s="68" t="s">
        <v>282</v>
      </c>
      <c r="AH237" s="68" t="s">
        <v>282</v>
      </c>
      <c r="AI237" s="38"/>
      <c r="AJ237" s="13" t="str">
        <f t="shared" si="262"/>
        <v>/rsm:CrossIndustryInvoice/rsm:SupplyChainTradeTransaction/ram:ApplicableHeaderTradeSettlement/ram:SpecifiedTradeSettlementPaymentMeans/ram:ApplicableTradeSettlementFinancialCard</v>
      </c>
      <c r="AK237" s="13" t="str">
        <f t="shared" si="263"/>
        <v>/ram:ID</v>
      </c>
      <c r="AL237" s="14">
        <f>COUNTIFS(R$4:R237,AJ237)</f>
        <v>1</v>
      </c>
      <c r="AN237" s="213" t="str">
        <f t="shared" si="264"/>
        <v>SCT_HTS</v>
      </c>
      <c r="AO237" s="214" t="str">
        <f t="shared" si="264"/>
        <v>BT-87</v>
      </c>
      <c r="AP237" s="312" t="str">
        <f t="shared" si="265"/>
        <v>BT-87</v>
      </c>
      <c r="AQ237" s="66">
        <f t="shared" si="266"/>
        <v>5</v>
      </c>
      <c r="AR237" s="66" t="str">
        <f t="shared" si="267"/>
        <v>1..1</v>
      </c>
      <c r="AS237" s="64" t="s">
        <v>4038</v>
      </c>
      <c r="AT237" s="64" t="s">
        <v>4039</v>
      </c>
      <c r="AU237" s="65" t="s">
        <v>4040</v>
      </c>
      <c r="AV237" s="65"/>
      <c r="AW237" s="65" t="s">
        <v>4041</v>
      </c>
      <c r="AX237" s="64" t="s">
        <v>78</v>
      </c>
      <c r="AY237" s="66" t="str">
        <f t="shared" si="268"/>
        <v>1..1</v>
      </c>
      <c r="AZ237" s="66" t="str">
        <f t="shared" si="268"/>
        <v>1..1</v>
      </c>
      <c r="BA237" s="2" t="str">
        <f t="shared" si="269"/>
        <v>/rsm:CrossIndustryInvoice
/rsm:SupplyChainTradeTransaction
/ram:ApplicableHeaderTradeSettlement
/ram:SpecifiedTradeSettlementPaymentMeans
/ram:ApplicableTradeSettlementFinancialCard
/ram:ID</v>
      </c>
      <c r="BB237" s="75" t="str">
        <f t="shared" si="269"/>
        <v>/rsm:CrossIndustryInvoice/rsm:SupplyChainTradeTransaction/ram:ApplicableHeaderTradeSettlement/ram:SpecifiedTradeSettlementPaymentMeans/ram:ApplicableTradeSettlementFinancialCard/ram:ID</v>
      </c>
      <c r="BC237" s="66" t="str">
        <f t="shared" si="270"/>
        <v>T</v>
      </c>
      <c r="BD237" s="68" t="str">
        <f t="shared" si="270"/>
        <v>E</v>
      </c>
      <c r="BE237" s="66" t="str">
        <f t="shared" si="270"/>
        <v>0..1</v>
      </c>
      <c r="BF237" s="66" t="str">
        <f t="shared" si="270"/>
        <v>CAR-2</v>
      </c>
      <c r="BG237" s="249" t="str">
        <f t="shared" si="270"/>
        <v/>
      </c>
      <c r="BH237" s="7"/>
      <c r="BI237" s="636" t="str">
        <f t="shared" si="271"/>
        <v>-</v>
      </c>
      <c r="BJ237" s="68" t="str">
        <f t="shared" si="271"/>
        <v>-</v>
      </c>
      <c r="BK237" s="68" t="str">
        <f t="shared" si="271"/>
        <v>-</v>
      </c>
      <c r="BL237" s="68" t="str">
        <f t="shared" si="271"/>
        <v>X</v>
      </c>
      <c r="BM237" s="68" t="str">
        <f t="shared" si="271"/>
        <v>X</v>
      </c>
      <c r="BN237" s="68" t="str">
        <f t="shared" si="271"/>
        <v>X</v>
      </c>
      <c r="BO237" s="637" t="str">
        <f t="shared" si="272"/>
        <v>X</v>
      </c>
      <c r="BP237" s="7"/>
      <c r="BQ237" s="68" t="str">
        <f t="shared" si="273"/>
        <v>EN 16931</v>
      </c>
      <c r="BR237" s="68" t="str">
        <f t="shared" si="273"/>
        <v>EN 16931</v>
      </c>
      <c r="BS237" s="15"/>
      <c r="BT237" s="57" t="s">
        <v>18642</v>
      </c>
    </row>
    <row r="238" spans="1:72" s="59" customFormat="1" ht="105" x14ac:dyDescent="0.2">
      <c r="A238" s="45" t="str">
        <f t="shared" si="257"/>
        <v>YES</v>
      </c>
      <c r="B238" s="45"/>
      <c r="C238" s="45"/>
      <c r="D238" s="213" t="s">
        <v>3431</v>
      </c>
      <c r="E238" s="214" t="s">
        <v>4042</v>
      </c>
      <c r="F238" s="312" t="s">
        <v>4042</v>
      </c>
      <c r="G238" s="66">
        <f t="shared" si="258"/>
        <v>5</v>
      </c>
      <c r="H238" s="66" t="s">
        <v>42</v>
      </c>
      <c r="I238" s="64" t="s">
        <v>4043</v>
      </c>
      <c r="J238" s="64" t="s">
        <v>4044</v>
      </c>
      <c r="K238" s="65"/>
      <c r="L238" s="65"/>
      <c r="M238" s="65" t="s">
        <v>35</v>
      </c>
      <c r="N238" s="64" t="s">
        <v>70</v>
      </c>
      <c r="O238" s="66" t="s">
        <v>42</v>
      </c>
      <c r="P238" s="66" t="str">
        <f t="shared" si="274"/>
        <v>0..1</v>
      </c>
      <c r="Q238" s="2" t="s">
        <v>4045</v>
      </c>
      <c r="R238" s="75" t="s">
        <v>4046</v>
      </c>
      <c r="S238" s="66" t="s">
        <v>73</v>
      </c>
      <c r="T238" s="68" t="str">
        <f t="shared" si="259"/>
        <v>E</v>
      </c>
      <c r="U238" s="66" t="s">
        <v>42</v>
      </c>
      <c r="V238" s="66" t="s">
        <v>35</v>
      </c>
      <c r="W238" s="249" t="s">
        <v>35</v>
      </c>
      <c r="X238" s="38"/>
      <c r="Y238" s="636" t="str">
        <f t="shared" si="260"/>
        <v>-</v>
      </c>
      <c r="Z238" s="68" t="str">
        <f t="shared" si="261"/>
        <v>-</v>
      </c>
      <c r="AA238" s="68" t="str">
        <f t="shared" si="261"/>
        <v>-</v>
      </c>
      <c r="AB238" s="68" t="str">
        <f t="shared" si="261"/>
        <v>X</v>
      </c>
      <c r="AC238" s="68" t="str">
        <f t="shared" si="261"/>
        <v>X</v>
      </c>
      <c r="AD238" s="68" t="str">
        <f t="shared" si="261"/>
        <v>X</v>
      </c>
      <c r="AE238" s="637" t="str">
        <f t="shared" si="261"/>
        <v>X</v>
      </c>
      <c r="AF238" s="38"/>
      <c r="AG238" s="68" t="s">
        <v>282</v>
      </c>
      <c r="AH238" s="68" t="s">
        <v>282</v>
      </c>
      <c r="AI238" s="38"/>
      <c r="AJ238" s="13" t="str">
        <f t="shared" si="262"/>
        <v>/rsm:CrossIndustryInvoice/rsm:SupplyChainTradeTransaction/ram:ApplicableHeaderTradeSettlement/ram:SpecifiedTradeSettlementPaymentMeans/ram:ApplicableTradeSettlementFinancialCard</v>
      </c>
      <c r="AK238" s="13" t="str">
        <f t="shared" si="263"/>
        <v>/ram:CardholderName</v>
      </c>
      <c r="AL238" s="14">
        <f>COUNTIFS(R$4:R238,AJ238)</f>
        <v>1</v>
      </c>
      <c r="AN238" s="213" t="str">
        <f t="shared" si="264"/>
        <v>SCT_HTS</v>
      </c>
      <c r="AO238" s="214" t="str">
        <f t="shared" si="264"/>
        <v>BT-88</v>
      </c>
      <c r="AP238" s="312" t="str">
        <f t="shared" si="265"/>
        <v>BT-88</v>
      </c>
      <c r="AQ238" s="66">
        <f t="shared" si="266"/>
        <v>5</v>
      </c>
      <c r="AR238" s="66" t="str">
        <f t="shared" si="267"/>
        <v>0..1</v>
      </c>
      <c r="AS238" s="64" t="s">
        <v>4047</v>
      </c>
      <c r="AT238" s="64" t="s">
        <v>4047</v>
      </c>
      <c r="AU238" s="65" t="s">
        <v>35</v>
      </c>
      <c r="AV238" s="65"/>
      <c r="AW238" s="65" t="s">
        <v>35</v>
      </c>
      <c r="AX238" s="64" t="s">
        <v>78</v>
      </c>
      <c r="AY238" s="66" t="str">
        <f t="shared" si="268"/>
        <v>0..1</v>
      </c>
      <c r="AZ238" s="66" t="str">
        <f t="shared" si="268"/>
        <v>0..1</v>
      </c>
      <c r="BA238" s="2" t="str">
        <f t="shared" si="269"/>
        <v>/rsm:CrossIndustryInvoice
/rsm:SupplyChainTradeTransaction
/ram:ApplicableHeaderTradeSettlement
/ram:SpecifiedTradeSettlementPaymentMeans
/ram:ApplicableTradeSettlementFinancialCard
/ram:CardholderName</v>
      </c>
      <c r="BB238" s="75" t="str">
        <f t="shared" si="269"/>
        <v>/rsm:CrossIndustryInvoice/rsm:SupplyChainTradeTransaction/ram:ApplicableHeaderTradeSettlement/ram:SpecifiedTradeSettlementPaymentMeans/ram:ApplicableTradeSettlementFinancialCard/ram:CardholderName</v>
      </c>
      <c r="BC238" s="66" t="str">
        <f t="shared" si="270"/>
        <v>T</v>
      </c>
      <c r="BD238" s="68" t="str">
        <f t="shared" si="270"/>
        <v>E</v>
      </c>
      <c r="BE238" s="66" t="str">
        <f t="shared" si="270"/>
        <v>0..1</v>
      </c>
      <c r="BF238" s="66" t="str">
        <f t="shared" si="270"/>
        <v/>
      </c>
      <c r="BG238" s="249" t="str">
        <f t="shared" si="270"/>
        <v/>
      </c>
      <c r="BH238" s="7"/>
      <c r="BI238" s="636" t="str">
        <f t="shared" si="271"/>
        <v>-</v>
      </c>
      <c r="BJ238" s="68" t="str">
        <f t="shared" si="271"/>
        <v>-</v>
      </c>
      <c r="BK238" s="68" t="str">
        <f t="shared" si="271"/>
        <v>-</v>
      </c>
      <c r="BL238" s="68" t="str">
        <f t="shared" ref="BL238:BO289" si="275">AB238</f>
        <v>X</v>
      </c>
      <c r="BM238" s="68" t="str">
        <f t="shared" si="275"/>
        <v>X</v>
      </c>
      <c r="BN238" s="68" t="str">
        <f t="shared" si="275"/>
        <v>X</v>
      </c>
      <c r="BO238" s="637" t="str">
        <f t="shared" si="272"/>
        <v>X</v>
      </c>
      <c r="BP238" s="7"/>
      <c r="BQ238" s="68" t="str">
        <f t="shared" si="273"/>
        <v>EN 16931</v>
      </c>
      <c r="BR238" s="68" t="str">
        <f t="shared" si="273"/>
        <v>EN 16931</v>
      </c>
      <c r="BS238" s="15"/>
      <c r="BT238" s="57" t="s">
        <v>18642</v>
      </c>
    </row>
    <row r="239" spans="1:72" s="59" customFormat="1" ht="96" x14ac:dyDescent="0.2">
      <c r="A239" s="45" t="str">
        <f t="shared" si="257"/>
        <v>NO</v>
      </c>
      <c r="B239" s="45"/>
      <c r="C239" s="45"/>
      <c r="D239" s="213" t="s">
        <v>3431</v>
      </c>
      <c r="E239" s="223" t="s">
        <v>4048</v>
      </c>
      <c r="F239" s="313"/>
      <c r="G239" s="124">
        <f t="shared" si="258"/>
        <v>4</v>
      </c>
      <c r="H239" s="124" t="s">
        <v>42</v>
      </c>
      <c r="I239" s="138" t="s">
        <v>4049</v>
      </c>
      <c r="J239" s="125" t="s">
        <v>17372</v>
      </c>
      <c r="K239" s="126"/>
      <c r="L239" s="126"/>
      <c r="M239" s="126"/>
      <c r="N239" s="125"/>
      <c r="O239" s="124" t="s">
        <v>42</v>
      </c>
      <c r="P239" s="124" t="str">
        <f t="shared" si="274"/>
        <v>0..1</v>
      </c>
      <c r="Q239" s="127" t="s">
        <v>4050</v>
      </c>
      <c r="R239" s="128" t="s">
        <v>4051</v>
      </c>
      <c r="S239" s="124"/>
      <c r="T239" s="129" t="str">
        <f t="shared" si="259"/>
        <v/>
      </c>
      <c r="U239" s="124" t="s">
        <v>42</v>
      </c>
      <c r="V239" s="124"/>
      <c r="W239" s="675"/>
      <c r="X239" s="38"/>
      <c r="Y239" s="646" t="str">
        <f t="shared" si="260"/>
        <v>-</v>
      </c>
      <c r="Z239" s="129" t="str">
        <f t="shared" ref="Z239:AE252" si="276">IF(Y239="X","X",IF($AH239=Z$4,"X","-"))</f>
        <v>X</v>
      </c>
      <c r="AA239" s="129" t="str">
        <f t="shared" si="276"/>
        <v>X</v>
      </c>
      <c r="AB239" s="129" t="str">
        <f t="shared" si="276"/>
        <v>X</v>
      </c>
      <c r="AC239" s="129" t="str">
        <f t="shared" si="276"/>
        <v>X</v>
      </c>
      <c r="AD239" s="129" t="str">
        <f t="shared" si="276"/>
        <v>X</v>
      </c>
      <c r="AE239" s="647" t="str">
        <f t="shared" si="276"/>
        <v>X</v>
      </c>
      <c r="AF239" s="38"/>
      <c r="AG239" s="129" t="s">
        <v>185</v>
      </c>
      <c r="AH239" s="129" t="s">
        <v>185</v>
      </c>
      <c r="AI239" s="38"/>
      <c r="AJ239" s="13" t="str">
        <f t="shared" si="262"/>
        <v>/rsm:CrossIndustryInvoice/rsm:SupplyChainTradeTransaction/ram:ApplicableHeaderTradeSettlement/ram:SpecifiedTradeSettlementPaymentMeans</v>
      </c>
      <c r="AK239" s="13" t="str">
        <f t="shared" si="263"/>
        <v>/ram:PayerPartyDebtorFinancialAccount</v>
      </c>
      <c r="AL239" s="14">
        <f>COUNTIFS(R$4:R239,AJ239)</f>
        <v>1</v>
      </c>
      <c r="AN239" s="213" t="str">
        <f t="shared" si="264"/>
        <v>SCT_HTS</v>
      </c>
      <c r="AO239" s="223" t="str">
        <f t="shared" si="264"/>
        <v>BT-91-00</v>
      </c>
      <c r="AP239" s="313" t="str">
        <f t="shared" si="265"/>
        <v/>
      </c>
      <c r="AQ239" s="124">
        <f t="shared" si="266"/>
        <v>4</v>
      </c>
      <c r="AR239" s="124" t="str">
        <f t="shared" si="267"/>
        <v>0..1</v>
      </c>
      <c r="AS239" s="138" t="s">
        <v>4052</v>
      </c>
      <c r="AT239" s="125"/>
      <c r="AU239" s="126"/>
      <c r="AV239" s="126"/>
      <c r="AW239" s="126" t="s">
        <v>35</v>
      </c>
      <c r="AX239" s="125"/>
      <c r="AY239" s="124" t="str">
        <f t="shared" si="268"/>
        <v>0..1</v>
      </c>
      <c r="AZ239" s="124" t="str">
        <f t="shared" si="268"/>
        <v>0..1</v>
      </c>
      <c r="BA239" s="127" t="str">
        <f t="shared" si="269"/>
        <v>/rsm:CrossIndustryInvoice
/rsm:SupplyChainTradeTransaction
/ram:ApplicableHeaderTradeSettlement
/ram:SpecifiedTradeSettlementPaymentMeans
/ram:PayerPartyDebtorFinancialAccount</v>
      </c>
      <c r="BB239" s="128" t="str">
        <f t="shared" si="269"/>
        <v>/rsm:CrossIndustryInvoice/rsm:SupplyChainTradeTransaction/ram:ApplicableHeaderTradeSettlement/ram:SpecifiedTradeSettlementPaymentMeans/ram:PayerPartyDebtorFinancialAccount</v>
      </c>
      <c r="BC239" s="124" t="str">
        <f t="shared" si="270"/>
        <v/>
      </c>
      <c r="BD239" s="129" t="str">
        <f t="shared" si="270"/>
        <v/>
      </c>
      <c r="BE239" s="124" t="str">
        <f t="shared" si="270"/>
        <v>0..1</v>
      </c>
      <c r="BF239" s="124" t="str">
        <f t="shared" si="270"/>
        <v/>
      </c>
      <c r="BG239" s="675" t="str">
        <f t="shared" si="270"/>
        <v/>
      </c>
      <c r="BH239" s="7"/>
      <c r="BI239" s="646" t="str">
        <f t="shared" ref="BI239:BK289" si="277">Y239</f>
        <v>-</v>
      </c>
      <c r="BJ239" s="129" t="str">
        <f t="shared" si="277"/>
        <v>X</v>
      </c>
      <c r="BK239" s="129" t="str">
        <f t="shared" si="277"/>
        <v>X</v>
      </c>
      <c r="BL239" s="129" t="str">
        <f t="shared" si="275"/>
        <v>X</v>
      </c>
      <c r="BM239" s="129" t="str">
        <f t="shared" si="275"/>
        <v>X</v>
      </c>
      <c r="BN239" s="129" t="str">
        <f t="shared" si="275"/>
        <v>X</v>
      </c>
      <c r="BO239" s="647" t="str">
        <f t="shared" si="272"/>
        <v>X</v>
      </c>
      <c r="BP239" s="7"/>
      <c r="BQ239" s="129" t="str">
        <f t="shared" si="273"/>
        <v>BASIC WL</v>
      </c>
      <c r="BR239" s="129" t="str">
        <f t="shared" si="273"/>
        <v>BASIC WL</v>
      </c>
      <c r="BS239" s="15"/>
      <c r="BT239" s="57" t="s">
        <v>18642</v>
      </c>
    </row>
    <row r="240" spans="1:72" s="59" customFormat="1" ht="105" x14ac:dyDescent="0.2">
      <c r="A240" s="45" t="str">
        <f t="shared" si="257"/>
        <v>YES</v>
      </c>
      <c r="B240" s="45"/>
      <c r="C240" s="45"/>
      <c r="D240" s="213" t="s">
        <v>3431</v>
      </c>
      <c r="E240" s="214" t="s">
        <v>4053</v>
      </c>
      <c r="F240" s="312" t="s">
        <v>4053</v>
      </c>
      <c r="G240" s="66">
        <f t="shared" si="258"/>
        <v>5</v>
      </c>
      <c r="H240" s="66" t="s">
        <v>42</v>
      </c>
      <c r="I240" s="64" t="s">
        <v>4054</v>
      </c>
      <c r="J240" s="64" t="s">
        <v>4055</v>
      </c>
      <c r="K240" s="65"/>
      <c r="L240" s="65"/>
      <c r="M240" s="65" t="s">
        <v>35</v>
      </c>
      <c r="N240" s="64" t="s">
        <v>90</v>
      </c>
      <c r="O240" s="66" t="s">
        <v>32</v>
      </c>
      <c r="P240" s="66" t="str">
        <f t="shared" si="274"/>
        <v>1..1</v>
      </c>
      <c r="Q240" s="2" t="s">
        <v>4056</v>
      </c>
      <c r="R240" s="75" t="s">
        <v>4057</v>
      </c>
      <c r="S240" s="66" t="s">
        <v>55</v>
      </c>
      <c r="T240" s="68" t="str">
        <f t="shared" si="259"/>
        <v>E</v>
      </c>
      <c r="U240" s="66" t="s">
        <v>42</v>
      </c>
      <c r="V240" s="66" t="s">
        <v>35</v>
      </c>
      <c r="W240" s="249" t="s">
        <v>35</v>
      </c>
      <c r="X240" s="38"/>
      <c r="Y240" s="636" t="str">
        <f t="shared" si="260"/>
        <v>-</v>
      </c>
      <c r="Z240" s="68" t="str">
        <f t="shared" si="276"/>
        <v>X</v>
      </c>
      <c r="AA240" s="68" t="str">
        <f t="shared" si="276"/>
        <v>X</v>
      </c>
      <c r="AB240" s="68" t="str">
        <f t="shared" si="276"/>
        <v>X</v>
      </c>
      <c r="AC240" s="68" t="str">
        <f t="shared" si="276"/>
        <v>X</v>
      </c>
      <c r="AD240" s="68" t="str">
        <f t="shared" si="276"/>
        <v>X</v>
      </c>
      <c r="AE240" s="637" t="str">
        <f t="shared" si="276"/>
        <v>X</v>
      </c>
      <c r="AF240" s="38"/>
      <c r="AG240" s="68" t="s">
        <v>185</v>
      </c>
      <c r="AH240" s="68" t="s">
        <v>185</v>
      </c>
      <c r="AI240" s="38"/>
      <c r="AJ240" s="13" t="str">
        <f t="shared" si="262"/>
        <v>/rsm:CrossIndustryInvoice/rsm:SupplyChainTradeTransaction/ram:ApplicableHeaderTradeSettlement/ram:SpecifiedTradeSettlementPaymentMeans/ram:PayerPartyDebtorFinancialAccount</v>
      </c>
      <c r="AK240" s="13" t="str">
        <f t="shared" si="263"/>
        <v>/ram:IBANID</v>
      </c>
      <c r="AL240" s="14">
        <f>COUNTIFS(R$4:R240,AJ240)</f>
        <v>1</v>
      </c>
      <c r="AN240" s="213" t="str">
        <f t="shared" si="264"/>
        <v>SCT_HTS</v>
      </c>
      <c r="AO240" s="214" t="str">
        <f t="shared" si="264"/>
        <v>BT-91</v>
      </c>
      <c r="AP240" s="312" t="str">
        <f t="shared" si="265"/>
        <v>BT-91</v>
      </c>
      <c r="AQ240" s="66">
        <f t="shared" si="266"/>
        <v>5</v>
      </c>
      <c r="AR240" s="66" t="str">
        <f t="shared" si="267"/>
        <v>0..1</v>
      </c>
      <c r="AS240" s="64" t="s">
        <v>4058</v>
      </c>
      <c r="AT240" s="64" t="s">
        <v>4059</v>
      </c>
      <c r="AU240" s="65" t="s">
        <v>35</v>
      </c>
      <c r="AV240" s="65"/>
      <c r="AW240" s="65" t="s">
        <v>35</v>
      </c>
      <c r="AX240" s="64" t="s">
        <v>99</v>
      </c>
      <c r="AY240" s="66" t="str">
        <f t="shared" si="268"/>
        <v>1..1</v>
      </c>
      <c r="AZ240" s="66" t="str">
        <f t="shared" si="268"/>
        <v>1..1</v>
      </c>
      <c r="BA240" s="2" t="str">
        <f t="shared" si="269"/>
        <v>/rsm:CrossIndustryInvoice
/rsm:SupplyChainTradeTransaction
/ram:ApplicableHeaderTradeSettlement
/ram:SpecifiedTradeSettlementPaymentMeans
/ram:PayerPartyDebtorFinancialAccount
/ram:IBANID</v>
      </c>
      <c r="BB240" s="75" t="str">
        <f t="shared" si="269"/>
        <v>/rsm:CrossIndustryInvoice/rsm:SupplyChainTradeTransaction/ram:ApplicableHeaderTradeSettlement/ram:SpecifiedTradeSettlementPaymentMeans/ram:PayerPartyDebtorFinancialAccount/ram:IBANID</v>
      </c>
      <c r="BC240" s="66" t="str">
        <f t="shared" si="270"/>
        <v>I</v>
      </c>
      <c r="BD240" s="68" t="str">
        <f t="shared" si="270"/>
        <v>E</v>
      </c>
      <c r="BE240" s="66" t="str">
        <f t="shared" si="270"/>
        <v>0..1</v>
      </c>
      <c r="BF240" s="66" t="str">
        <f t="shared" si="270"/>
        <v/>
      </c>
      <c r="BG240" s="249" t="str">
        <f t="shared" si="270"/>
        <v/>
      </c>
      <c r="BH240" s="7"/>
      <c r="BI240" s="636" t="str">
        <f t="shared" si="277"/>
        <v>-</v>
      </c>
      <c r="BJ240" s="68" t="str">
        <f t="shared" si="277"/>
        <v>X</v>
      </c>
      <c r="BK240" s="68" t="str">
        <f t="shared" si="277"/>
        <v>X</v>
      </c>
      <c r="BL240" s="68" t="str">
        <f t="shared" si="275"/>
        <v>X</v>
      </c>
      <c r="BM240" s="68" t="str">
        <f t="shared" si="275"/>
        <v>X</v>
      </c>
      <c r="BN240" s="68" t="str">
        <f t="shared" si="275"/>
        <v>X</v>
      </c>
      <c r="BO240" s="637" t="str">
        <f t="shared" si="272"/>
        <v>X</v>
      </c>
      <c r="BP240" s="7"/>
      <c r="BQ240" s="68" t="str">
        <f t="shared" si="273"/>
        <v>BASIC WL</v>
      </c>
      <c r="BR240" s="68" t="str">
        <f t="shared" si="273"/>
        <v>BASIC WL</v>
      </c>
      <c r="BS240" s="15"/>
      <c r="BT240" s="57" t="s">
        <v>18642</v>
      </c>
    </row>
    <row r="241" spans="1:72" s="59" customFormat="1" ht="96" x14ac:dyDescent="0.2">
      <c r="A241" s="45" t="str">
        <f t="shared" si="257"/>
        <v>NO</v>
      </c>
      <c r="B241" s="45"/>
      <c r="C241" s="45"/>
      <c r="D241" s="213" t="s">
        <v>3431</v>
      </c>
      <c r="E241" s="223" t="s">
        <v>4060</v>
      </c>
      <c r="F241" s="313" t="s">
        <v>4060</v>
      </c>
      <c r="G241" s="124">
        <f t="shared" ref="G241:G289" si="278">LEN(R241)-LEN(SUBSTITUTE(R241,"/",""))-1</f>
        <v>4</v>
      </c>
      <c r="H241" s="124" t="s">
        <v>62</v>
      </c>
      <c r="I241" s="138" t="s">
        <v>4061</v>
      </c>
      <c r="J241" s="125" t="s">
        <v>4062</v>
      </c>
      <c r="K241" s="126"/>
      <c r="L241" s="126"/>
      <c r="M241" s="126" t="s">
        <v>35</v>
      </c>
      <c r="N241" s="125"/>
      <c r="O241" s="124" t="s">
        <v>42</v>
      </c>
      <c r="P241" s="124" t="str">
        <f t="shared" si="274"/>
        <v>0..1</v>
      </c>
      <c r="Q241" s="127" t="s">
        <v>4063</v>
      </c>
      <c r="R241" s="128" t="s">
        <v>4064</v>
      </c>
      <c r="S241" s="124" t="s">
        <v>35</v>
      </c>
      <c r="T241" s="129" t="str">
        <f t="shared" si="259"/>
        <v>G</v>
      </c>
      <c r="U241" s="124" t="s">
        <v>62</v>
      </c>
      <c r="V241" s="124" t="s">
        <v>531</v>
      </c>
      <c r="W241" s="675" t="s">
        <v>35</v>
      </c>
      <c r="X241" s="38"/>
      <c r="Y241" s="646" t="str">
        <f t="shared" si="260"/>
        <v>-</v>
      </c>
      <c r="Z241" s="129" t="str">
        <f t="shared" si="276"/>
        <v>X</v>
      </c>
      <c r="AA241" s="129" t="str">
        <f t="shared" si="276"/>
        <v>X</v>
      </c>
      <c r="AB241" s="129" t="str">
        <f t="shared" si="276"/>
        <v>X</v>
      </c>
      <c r="AC241" s="129" t="str">
        <f t="shared" si="276"/>
        <v>X</v>
      </c>
      <c r="AD241" s="129" t="str">
        <f t="shared" si="276"/>
        <v>X</v>
      </c>
      <c r="AE241" s="647" t="str">
        <f t="shared" si="276"/>
        <v>X</v>
      </c>
      <c r="AF241" s="38"/>
      <c r="AG241" s="129" t="s">
        <v>185</v>
      </c>
      <c r="AH241" s="129" t="s">
        <v>185</v>
      </c>
      <c r="AI241" s="38"/>
      <c r="AJ241" s="13" t="str">
        <f t="shared" si="262"/>
        <v>/rsm:CrossIndustryInvoice/rsm:SupplyChainTradeTransaction/ram:ApplicableHeaderTradeSettlement/ram:SpecifiedTradeSettlementPaymentMeans</v>
      </c>
      <c r="AK241" s="13" t="str">
        <f t="shared" si="263"/>
        <v>/ram:PayeePartyCreditorFinancialAccount</v>
      </c>
      <c r="AL241" s="14">
        <f>COUNTIFS(R$4:R241,AJ241)</f>
        <v>1</v>
      </c>
      <c r="AN241" s="213" t="str">
        <f t="shared" si="264"/>
        <v>SCT_HTS</v>
      </c>
      <c r="AO241" s="223" t="str">
        <f t="shared" si="264"/>
        <v>BG-17</v>
      </c>
      <c r="AP241" s="313" t="str">
        <f t="shared" si="265"/>
        <v>BG-17</v>
      </c>
      <c r="AQ241" s="124">
        <f t="shared" si="266"/>
        <v>4</v>
      </c>
      <c r="AR241" s="124" t="str">
        <f t="shared" si="267"/>
        <v>0..n</v>
      </c>
      <c r="AS241" s="138" t="s">
        <v>4065</v>
      </c>
      <c r="AT241" s="125" t="s">
        <v>4066</v>
      </c>
      <c r="AU241" s="126" t="s">
        <v>35</v>
      </c>
      <c r="AV241" s="126"/>
      <c r="AW241" s="126" t="s">
        <v>35</v>
      </c>
      <c r="AX241" s="125"/>
      <c r="AY241" s="124" t="str">
        <f t="shared" si="268"/>
        <v>0..1</v>
      </c>
      <c r="AZ241" s="124" t="str">
        <f t="shared" si="268"/>
        <v>0..1</v>
      </c>
      <c r="BA241" s="127" t="str">
        <f t="shared" si="269"/>
        <v>/rsm:CrossIndustryInvoice
/rsm:SupplyChainTradeTransaction
/ram:ApplicableHeaderTradeSettlement
/ram:SpecifiedTradeSettlementPaymentMeans
/ram:PayeePartyCreditorFinancialAccount</v>
      </c>
      <c r="BB241" s="128" t="str">
        <f t="shared" si="269"/>
        <v>/rsm:CrossIndustryInvoice/rsm:SupplyChainTradeTransaction/ram:ApplicableHeaderTradeSettlement/ram:SpecifiedTradeSettlementPaymentMeans/ram:PayeePartyCreditorFinancialAccount</v>
      </c>
      <c r="BC241" s="124" t="str">
        <f t="shared" si="270"/>
        <v/>
      </c>
      <c r="BD241" s="129" t="str">
        <f t="shared" si="270"/>
        <v>G</v>
      </c>
      <c r="BE241" s="124" t="str">
        <f t="shared" si="270"/>
        <v>0..n</v>
      </c>
      <c r="BF241" s="124" t="str">
        <f t="shared" si="270"/>
        <v>STR-3</v>
      </c>
      <c r="BG241" s="675" t="str">
        <f t="shared" si="270"/>
        <v/>
      </c>
      <c r="BH241" s="7"/>
      <c r="BI241" s="646" t="str">
        <f t="shared" si="277"/>
        <v>-</v>
      </c>
      <c r="BJ241" s="129" t="str">
        <f t="shared" si="277"/>
        <v>X</v>
      </c>
      <c r="BK241" s="129" t="str">
        <f t="shared" si="277"/>
        <v>X</v>
      </c>
      <c r="BL241" s="129" t="str">
        <f t="shared" si="275"/>
        <v>X</v>
      </c>
      <c r="BM241" s="129" t="str">
        <f t="shared" si="275"/>
        <v>X</v>
      </c>
      <c r="BN241" s="129" t="str">
        <f t="shared" si="275"/>
        <v>X</v>
      </c>
      <c r="BO241" s="647" t="str">
        <f t="shared" si="272"/>
        <v>X</v>
      </c>
      <c r="BP241" s="7"/>
      <c r="BQ241" s="129" t="str">
        <f t="shared" si="273"/>
        <v>BASIC WL</v>
      </c>
      <c r="BR241" s="129" t="str">
        <f t="shared" si="273"/>
        <v>BASIC WL</v>
      </c>
      <c r="BS241" s="15"/>
      <c r="BT241" s="57" t="s">
        <v>18642</v>
      </c>
    </row>
    <row r="242" spans="1:72" s="59" customFormat="1" ht="135" x14ac:dyDescent="0.2">
      <c r="A242" s="45" t="str">
        <f t="shared" si="257"/>
        <v>YES</v>
      </c>
      <c r="B242" s="45"/>
      <c r="C242" s="45"/>
      <c r="D242" s="213" t="s">
        <v>3431</v>
      </c>
      <c r="E242" s="214" t="s">
        <v>4067</v>
      </c>
      <c r="F242" s="312" t="s">
        <v>4067</v>
      </c>
      <c r="G242" s="66">
        <f t="shared" si="278"/>
        <v>5</v>
      </c>
      <c r="H242" s="66" t="s">
        <v>32</v>
      </c>
      <c r="I242" s="64" t="s">
        <v>4068</v>
      </c>
      <c r="J242" s="64" t="s">
        <v>4069</v>
      </c>
      <c r="K242" s="65" t="s">
        <v>17373</v>
      </c>
      <c r="L242" s="65"/>
      <c r="M242" s="65" t="s">
        <v>4071</v>
      </c>
      <c r="N242" s="64" t="s">
        <v>90</v>
      </c>
      <c r="O242" s="66" t="s">
        <v>42</v>
      </c>
      <c r="P242" s="66" t="str">
        <f t="shared" si="274"/>
        <v>0..1</v>
      </c>
      <c r="Q242" s="2" t="s">
        <v>4072</v>
      </c>
      <c r="R242" s="75" t="s">
        <v>4073</v>
      </c>
      <c r="S242" s="66" t="s">
        <v>55</v>
      </c>
      <c r="T242" s="68" t="str">
        <f t="shared" si="259"/>
        <v>E</v>
      </c>
      <c r="U242" s="66" t="s">
        <v>42</v>
      </c>
      <c r="V242" s="66" t="s">
        <v>4074</v>
      </c>
      <c r="W242" s="249" t="s">
        <v>4075</v>
      </c>
      <c r="X242" s="38"/>
      <c r="Y242" s="636" t="str">
        <f t="shared" si="260"/>
        <v>-</v>
      </c>
      <c r="Z242" s="68" t="str">
        <f t="shared" si="276"/>
        <v>X</v>
      </c>
      <c r="AA242" s="68" t="str">
        <f t="shared" si="276"/>
        <v>X</v>
      </c>
      <c r="AB242" s="68" t="str">
        <f t="shared" si="276"/>
        <v>X</v>
      </c>
      <c r="AC242" s="68" t="str">
        <f t="shared" si="276"/>
        <v>X</v>
      </c>
      <c r="AD242" s="68" t="str">
        <f t="shared" si="276"/>
        <v>X</v>
      </c>
      <c r="AE242" s="637" t="str">
        <f t="shared" si="276"/>
        <v>X</v>
      </c>
      <c r="AF242" s="38"/>
      <c r="AG242" s="68" t="s">
        <v>185</v>
      </c>
      <c r="AH242" s="68" t="s">
        <v>185</v>
      </c>
      <c r="AI242" s="38"/>
      <c r="AJ242" s="13" t="str">
        <f t="shared" si="262"/>
        <v>/rsm:CrossIndustryInvoice/rsm:SupplyChainTradeTransaction/ram:ApplicableHeaderTradeSettlement/ram:SpecifiedTradeSettlementPaymentMeans/ram:PayeePartyCreditorFinancialAccount</v>
      </c>
      <c r="AK242" s="13" t="str">
        <f t="shared" si="263"/>
        <v>/ram:IBANID</v>
      </c>
      <c r="AL242" s="14">
        <f>COUNTIFS(R$4:R242,AJ242)</f>
        <v>1</v>
      </c>
      <c r="AN242" s="213" t="str">
        <f t="shared" si="264"/>
        <v>SCT_HTS</v>
      </c>
      <c r="AO242" s="214" t="str">
        <f t="shared" si="264"/>
        <v>BT-84</v>
      </c>
      <c r="AP242" s="312" t="str">
        <f t="shared" si="265"/>
        <v>BT-84</v>
      </c>
      <c r="AQ242" s="66">
        <f t="shared" si="266"/>
        <v>5</v>
      </c>
      <c r="AR242" s="66" t="str">
        <f t="shared" si="267"/>
        <v>1..1</v>
      </c>
      <c r="AS242" s="64" t="s">
        <v>4076</v>
      </c>
      <c r="AT242" s="64" t="s">
        <v>4077</v>
      </c>
      <c r="AU242" s="65" t="s">
        <v>4078</v>
      </c>
      <c r="AV242" s="65"/>
      <c r="AW242" s="65" t="s">
        <v>4079</v>
      </c>
      <c r="AX242" s="64" t="s">
        <v>99</v>
      </c>
      <c r="AY242" s="66" t="str">
        <f t="shared" si="268"/>
        <v>0..1</v>
      </c>
      <c r="AZ242" s="66" t="str">
        <f t="shared" si="268"/>
        <v>0..1</v>
      </c>
      <c r="BA242" s="2" t="str">
        <f t="shared" si="269"/>
        <v>/rsm:CrossIndustryInvoice
/rsm:SupplyChainTradeTransaction
/ram:ApplicableHeaderTradeSettlement
/ram:SpecifiedTradeSettlementPaymentMeans
/ram:PayeePartyCreditorFinancialAccount
/ram:IBANID</v>
      </c>
      <c r="BB242" s="75" t="str">
        <f t="shared" si="269"/>
        <v>/rsm:CrossIndustryInvoice/rsm:SupplyChainTradeTransaction/ram:ApplicableHeaderTradeSettlement/ram:SpecifiedTradeSettlementPaymentMeans/ram:PayeePartyCreditorFinancialAccount/ram:IBANID</v>
      </c>
      <c r="BC242" s="66" t="str">
        <f t="shared" si="270"/>
        <v>I</v>
      </c>
      <c r="BD242" s="68" t="str">
        <f t="shared" si="270"/>
        <v>E</v>
      </c>
      <c r="BE242" s="66" t="str">
        <f t="shared" si="270"/>
        <v>0..1</v>
      </c>
      <c r="BF242" s="66" t="str">
        <f t="shared" si="270"/>
        <v>CAR-2, SEM-2</v>
      </c>
      <c r="BG242" s="249" t="str">
        <f t="shared" si="270"/>
        <v>Use IBANID if applicable, ProprietaryID else</v>
      </c>
      <c r="BH242" s="7"/>
      <c r="BI242" s="636" t="str">
        <f t="shared" si="277"/>
        <v>-</v>
      </c>
      <c r="BJ242" s="68" t="str">
        <f t="shared" si="277"/>
        <v>X</v>
      </c>
      <c r="BK242" s="68" t="str">
        <f t="shared" si="277"/>
        <v>X</v>
      </c>
      <c r="BL242" s="68" t="str">
        <f t="shared" si="275"/>
        <v>X</v>
      </c>
      <c r="BM242" s="68" t="str">
        <f t="shared" si="275"/>
        <v>X</v>
      </c>
      <c r="BN242" s="68" t="str">
        <f t="shared" si="275"/>
        <v>X</v>
      </c>
      <c r="BO242" s="637" t="str">
        <f t="shared" si="272"/>
        <v>X</v>
      </c>
      <c r="BP242" s="7"/>
      <c r="BQ242" s="68" t="str">
        <f t="shared" si="273"/>
        <v>BASIC WL</v>
      </c>
      <c r="BR242" s="68" t="str">
        <f t="shared" si="273"/>
        <v>BASIC WL</v>
      </c>
      <c r="BS242" s="15"/>
      <c r="BT242" s="57" t="s">
        <v>18642</v>
      </c>
    </row>
    <row r="243" spans="1:72" s="59" customFormat="1" ht="105" x14ac:dyDescent="0.2">
      <c r="A243" s="45" t="str">
        <f t="shared" si="257"/>
        <v>YES</v>
      </c>
      <c r="B243" s="45"/>
      <c r="C243" s="45"/>
      <c r="D243" s="213" t="s">
        <v>3431</v>
      </c>
      <c r="E243" s="214" t="s">
        <v>4080</v>
      </c>
      <c r="F243" s="312" t="s">
        <v>4080</v>
      </c>
      <c r="G243" s="66">
        <f t="shared" si="278"/>
        <v>5</v>
      </c>
      <c r="H243" s="66" t="s">
        <v>42</v>
      </c>
      <c r="I243" s="64" t="s">
        <v>4081</v>
      </c>
      <c r="J243" s="64" t="s">
        <v>4082</v>
      </c>
      <c r="K243" s="65"/>
      <c r="L243" s="65"/>
      <c r="M243" s="65" t="s">
        <v>35</v>
      </c>
      <c r="N243" s="64" t="s">
        <v>70</v>
      </c>
      <c r="O243" s="66" t="s">
        <v>42</v>
      </c>
      <c r="P243" s="66" t="str">
        <f t="shared" si="274"/>
        <v>0..1</v>
      </c>
      <c r="Q243" s="2" t="s">
        <v>4083</v>
      </c>
      <c r="R243" s="75" t="s">
        <v>4084</v>
      </c>
      <c r="S243" s="66" t="s">
        <v>73</v>
      </c>
      <c r="T243" s="68" t="str">
        <f t="shared" si="259"/>
        <v>E</v>
      </c>
      <c r="U243" s="66" t="s">
        <v>42</v>
      </c>
      <c r="V243" s="66" t="s">
        <v>35</v>
      </c>
      <c r="W243" s="249" t="s">
        <v>35</v>
      </c>
      <c r="X243" s="38"/>
      <c r="Y243" s="636" t="str">
        <f t="shared" si="260"/>
        <v>-</v>
      </c>
      <c r="Z243" s="68" t="str">
        <f t="shared" si="276"/>
        <v>-</v>
      </c>
      <c r="AA243" s="68" t="str">
        <f t="shared" si="276"/>
        <v>-</v>
      </c>
      <c r="AB243" s="68" t="str">
        <f t="shared" si="276"/>
        <v>X</v>
      </c>
      <c r="AC243" s="68" t="str">
        <f t="shared" si="276"/>
        <v>X</v>
      </c>
      <c r="AD243" s="68" t="str">
        <f t="shared" si="276"/>
        <v>X</v>
      </c>
      <c r="AE243" s="637" t="str">
        <f t="shared" si="276"/>
        <v>X</v>
      </c>
      <c r="AF243" s="38"/>
      <c r="AG243" s="68" t="s">
        <v>282</v>
      </c>
      <c r="AH243" s="68" t="s">
        <v>282</v>
      </c>
      <c r="AI243" s="38"/>
      <c r="AJ243" s="13" t="str">
        <f t="shared" si="262"/>
        <v>/rsm:CrossIndustryInvoice/rsm:SupplyChainTradeTransaction/ram:ApplicableHeaderTradeSettlement/ram:SpecifiedTradeSettlementPaymentMeans/ram:PayeePartyCreditorFinancialAccount</v>
      </c>
      <c r="AK243" s="13" t="str">
        <f t="shared" si="263"/>
        <v>/ram:AccountName</v>
      </c>
      <c r="AL243" s="14">
        <f>COUNTIFS(R$4:R243,AJ243)</f>
        <v>1</v>
      </c>
      <c r="AN243" s="213" t="str">
        <f t="shared" si="264"/>
        <v>SCT_HTS</v>
      </c>
      <c r="AO243" s="214" t="str">
        <f t="shared" si="264"/>
        <v>BT-85</v>
      </c>
      <c r="AP243" s="312" t="str">
        <f t="shared" si="265"/>
        <v>BT-85</v>
      </c>
      <c r="AQ243" s="66">
        <f t="shared" si="266"/>
        <v>5</v>
      </c>
      <c r="AR243" s="66" t="str">
        <f t="shared" si="267"/>
        <v>0..1</v>
      </c>
      <c r="AS243" s="64" t="s">
        <v>4085</v>
      </c>
      <c r="AT243" s="64" t="s">
        <v>4086</v>
      </c>
      <c r="AU243" s="65" t="s">
        <v>35</v>
      </c>
      <c r="AV243" s="65"/>
      <c r="AW243" s="65" t="s">
        <v>35</v>
      </c>
      <c r="AX243" s="64" t="s">
        <v>78</v>
      </c>
      <c r="AY243" s="66" t="str">
        <f t="shared" si="268"/>
        <v>0..1</v>
      </c>
      <c r="AZ243" s="66" t="str">
        <f t="shared" si="268"/>
        <v>0..1</v>
      </c>
      <c r="BA243" s="2" t="str">
        <f t="shared" si="269"/>
        <v>/rsm:CrossIndustryInvoice
/rsm:SupplyChainTradeTransaction
/ram:ApplicableHeaderTradeSettlement
/ram:SpecifiedTradeSettlementPaymentMeans
/ram:PayeePartyCreditorFinancialAccount
/ram:AccountName</v>
      </c>
      <c r="BB243" s="75" t="str">
        <f t="shared" si="269"/>
        <v>/rsm:CrossIndustryInvoice/rsm:SupplyChainTradeTransaction/ram:ApplicableHeaderTradeSettlement/ram:SpecifiedTradeSettlementPaymentMeans/ram:PayeePartyCreditorFinancialAccount/ram:AccountName</v>
      </c>
      <c r="BC243" s="66" t="str">
        <f t="shared" si="270"/>
        <v>T</v>
      </c>
      <c r="BD243" s="68" t="str">
        <f t="shared" si="270"/>
        <v>E</v>
      </c>
      <c r="BE243" s="66" t="str">
        <f t="shared" si="270"/>
        <v>0..1</v>
      </c>
      <c r="BF243" s="66" t="str">
        <f t="shared" si="270"/>
        <v/>
      </c>
      <c r="BG243" s="249" t="str">
        <f t="shared" si="270"/>
        <v/>
      </c>
      <c r="BH243" s="7"/>
      <c r="BI243" s="636" t="str">
        <f t="shared" si="277"/>
        <v>-</v>
      </c>
      <c r="BJ243" s="68" t="str">
        <f t="shared" si="277"/>
        <v>-</v>
      </c>
      <c r="BK243" s="68" t="str">
        <f t="shared" si="277"/>
        <v>-</v>
      </c>
      <c r="BL243" s="68" t="str">
        <f t="shared" si="275"/>
        <v>X</v>
      </c>
      <c r="BM243" s="68" t="str">
        <f t="shared" si="275"/>
        <v>X</v>
      </c>
      <c r="BN243" s="68" t="str">
        <f t="shared" si="275"/>
        <v>X</v>
      </c>
      <c r="BO243" s="637" t="str">
        <f t="shared" si="272"/>
        <v>X</v>
      </c>
      <c r="BP243" s="7"/>
      <c r="BQ243" s="68" t="str">
        <f t="shared" si="273"/>
        <v>EN 16931</v>
      </c>
      <c r="BR243" s="68" t="str">
        <f t="shared" si="273"/>
        <v>EN 16931</v>
      </c>
      <c r="BS243" s="15"/>
      <c r="BT243" s="57" t="s">
        <v>18642</v>
      </c>
    </row>
    <row r="244" spans="1:72" s="59" customFormat="1" ht="105" x14ac:dyDescent="0.2">
      <c r="A244" s="45" t="str">
        <f t="shared" si="257"/>
        <v>NO</v>
      </c>
      <c r="B244" s="45"/>
      <c r="C244" s="45"/>
      <c r="D244" s="213" t="s">
        <v>3431</v>
      </c>
      <c r="E244" s="214" t="s">
        <v>4087</v>
      </c>
      <c r="F244" s="312"/>
      <c r="G244" s="66">
        <f t="shared" si="278"/>
        <v>5</v>
      </c>
      <c r="H244" s="66" t="s">
        <v>42</v>
      </c>
      <c r="I244" s="97" t="s">
        <v>17374</v>
      </c>
      <c r="J244" s="64" t="s">
        <v>35</v>
      </c>
      <c r="K244" s="65" t="s">
        <v>4088</v>
      </c>
      <c r="L244" s="65"/>
      <c r="M244" s="65" t="s">
        <v>4075</v>
      </c>
      <c r="N244" s="64" t="s">
        <v>90</v>
      </c>
      <c r="O244" s="66" t="s">
        <v>42</v>
      </c>
      <c r="P244" s="66" t="str">
        <f t="shared" si="274"/>
        <v>0..1</v>
      </c>
      <c r="Q244" s="2" t="s">
        <v>4089</v>
      </c>
      <c r="R244" s="75" t="s">
        <v>4090</v>
      </c>
      <c r="S244" s="66" t="s">
        <v>35</v>
      </c>
      <c r="T244" s="68" t="str">
        <f t="shared" si="259"/>
        <v/>
      </c>
      <c r="U244" s="66" t="s">
        <v>42</v>
      </c>
      <c r="V244" s="66" t="s">
        <v>4074</v>
      </c>
      <c r="W244" s="249" t="s">
        <v>4075</v>
      </c>
      <c r="X244" s="38"/>
      <c r="Y244" s="636" t="str">
        <f t="shared" si="260"/>
        <v>-</v>
      </c>
      <c r="Z244" s="68" t="str">
        <f t="shared" si="276"/>
        <v>X</v>
      </c>
      <c r="AA244" s="68" t="str">
        <f t="shared" si="276"/>
        <v>X</v>
      </c>
      <c r="AB244" s="68" t="str">
        <f t="shared" si="276"/>
        <v>X</v>
      </c>
      <c r="AC244" s="68" t="str">
        <f t="shared" si="276"/>
        <v>X</v>
      </c>
      <c r="AD244" s="68" t="str">
        <f t="shared" si="276"/>
        <v>X</v>
      </c>
      <c r="AE244" s="637" t="str">
        <f t="shared" si="276"/>
        <v>X</v>
      </c>
      <c r="AF244" s="38"/>
      <c r="AG244" s="68" t="s">
        <v>185</v>
      </c>
      <c r="AH244" s="68" t="s">
        <v>185</v>
      </c>
      <c r="AI244" s="38"/>
      <c r="AJ244" s="13" t="str">
        <f t="shared" si="262"/>
        <v>/rsm:CrossIndustryInvoice/rsm:SupplyChainTradeTransaction/ram:ApplicableHeaderTradeSettlement/ram:SpecifiedTradeSettlementPaymentMeans/ram:PayeePartyCreditorFinancialAccount</v>
      </c>
      <c r="AK244" s="13" t="str">
        <f t="shared" si="263"/>
        <v>/ram:ProprietaryID</v>
      </c>
      <c r="AL244" s="14">
        <f>COUNTIFS(R$4:R244,AJ244)</f>
        <v>1</v>
      </c>
      <c r="AN244" s="213" t="str">
        <f t="shared" si="264"/>
        <v>SCT_HTS</v>
      </c>
      <c r="AO244" s="214" t="str">
        <f t="shared" si="264"/>
        <v>BT-84-0</v>
      </c>
      <c r="AP244" s="312" t="str">
        <f t="shared" si="265"/>
        <v/>
      </c>
      <c r="AQ244" s="66">
        <f t="shared" si="266"/>
        <v>5</v>
      </c>
      <c r="AR244" s="66" t="str">
        <f t="shared" si="267"/>
        <v>0..1</v>
      </c>
      <c r="AS244" s="97" t="s">
        <v>35</v>
      </c>
      <c r="AT244" s="64" t="s">
        <v>35</v>
      </c>
      <c r="AU244" s="65" t="s">
        <v>4091</v>
      </c>
      <c r="AV244" s="65"/>
      <c r="AW244" s="65" t="s">
        <v>35</v>
      </c>
      <c r="AX244" s="64" t="s">
        <v>99</v>
      </c>
      <c r="AY244" s="66" t="str">
        <f t="shared" si="268"/>
        <v>0..1</v>
      </c>
      <c r="AZ244" s="66" t="str">
        <f t="shared" si="268"/>
        <v>0..1</v>
      </c>
      <c r="BA244" s="2" t="str">
        <f t="shared" si="269"/>
        <v>/rsm:CrossIndustryInvoice
/rsm:SupplyChainTradeTransaction
/ram:ApplicableHeaderTradeSettlement
/ram:SpecifiedTradeSettlementPaymentMeans
/ram:PayeePartyCreditorFinancialAccount
/ram:ProprietaryID</v>
      </c>
      <c r="BB244" s="75" t="str">
        <f t="shared" si="269"/>
        <v>/rsm:CrossIndustryInvoice/rsm:SupplyChainTradeTransaction/ram:ApplicableHeaderTradeSettlement/ram:SpecifiedTradeSettlementPaymentMeans/ram:PayeePartyCreditorFinancialAccount/ram:ProprietaryID</v>
      </c>
      <c r="BC244" s="66" t="str">
        <f t="shared" si="270"/>
        <v/>
      </c>
      <c r="BD244" s="68" t="str">
        <f t="shared" si="270"/>
        <v/>
      </c>
      <c r="BE244" s="66" t="str">
        <f t="shared" si="270"/>
        <v>0..1</v>
      </c>
      <c r="BF244" s="66" t="str">
        <f t="shared" si="270"/>
        <v>CAR-2, SEM-2</v>
      </c>
      <c r="BG244" s="249" t="str">
        <f t="shared" si="270"/>
        <v>Use IBANID if applicable, ProprietaryID else</v>
      </c>
      <c r="BH244" s="7"/>
      <c r="BI244" s="636" t="str">
        <f t="shared" si="277"/>
        <v>-</v>
      </c>
      <c r="BJ244" s="68" t="str">
        <f t="shared" si="277"/>
        <v>X</v>
      </c>
      <c r="BK244" s="68" t="str">
        <f t="shared" si="277"/>
        <v>X</v>
      </c>
      <c r="BL244" s="68" t="str">
        <f t="shared" si="275"/>
        <v>X</v>
      </c>
      <c r="BM244" s="68" t="str">
        <f t="shared" si="275"/>
        <v>X</v>
      </c>
      <c r="BN244" s="68" t="str">
        <f t="shared" si="275"/>
        <v>X</v>
      </c>
      <c r="BO244" s="637" t="str">
        <f t="shared" si="272"/>
        <v>X</v>
      </c>
      <c r="BP244" s="7"/>
      <c r="BQ244" s="68" t="str">
        <f t="shared" si="273"/>
        <v>BASIC WL</v>
      </c>
      <c r="BR244" s="68" t="str">
        <f t="shared" si="273"/>
        <v>BASIC WL</v>
      </c>
      <c r="BS244" s="15"/>
      <c r="BT244" s="57" t="s">
        <v>18642</v>
      </c>
    </row>
    <row r="245" spans="1:72" s="59" customFormat="1" ht="96" x14ac:dyDescent="0.2">
      <c r="A245" s="45" t="str">
        <f t="shared" si="257"/>
        <v>NO</v>
      </c>
      <c r="B245" s="45"/>
      <c r="C245" s="45"/>
      <c r="D245" s="213" t="s">
        <v>3431</v>
      </c>
      <c r="E245" s="223" t="s">
        <v>4092</v>
      </c>
      <c r="F245" s="313"/>
      <c r="G245" s="124">
        <f t="shared" si="278"/>
        <v>4</v>
      </c>
      <c r="H245" s="124" t="s">
        <v>42</v>
      </c>
      <c r="I245" s="138" t="s">
        <v>4093</v>
      </c>
      <c r="J245" s="125"/>
      <c r="K245" s="126"/>
      <c r="L245" s="126"/>
      <c r="M245" s="126"/>
      <c r="N245" s="125"/>
      <c r="O245" s="124" t="s">
        <v>42</v>
      </c>
      <c r="P245" s="124" t="str">
        <f t="shared" si="274"/>
        <v>0..1</v>
      </c>
      <c r="Q245" s="127" t="s">
        <v>4094</v>
      </c>
      <c r="R245" s="128" t="s">
        <v>4095</v>
      </c>
      <c r="S245" s="124"/>
      <c r="T245" s="129" t="str">
        <f t="shared" si="259"/>
        <v/>
      </c>
      <c r="U245" s="124" t="s">
        <v>42</v>
      </c>
      <c r="V245" s="124"/>
      <c r="W245" s="675"/>
      <c r="X245" s="38"/>
      <c r="Y245" s="646" t="str">
        <f t="shared" si="260"/>
        <v>-</v>
      </c>
      <c r="Z245" s="129" t="str">
        <f t="shared" si="276"/>
        <v>-</v>
      </c>
      <c r="AA245" s="129" t="str">
        <f t="shared" si="276"/>
        <v>-</v>
      </c>
      <c r="AB245" s="129" t="str">
        <f t="shared" si="276"/>
        <v>X</v>
      </c>
      <c r="AC245" s="129" t="str">
        <f t="shared" si="276"/>
        <v>X</v>
      </c>
      <c r="AD245" s="129" t="str">
        <f t="shared" si="276"/>
        <v>X</v>
      </c>
      <c r="AE245" s="647" t="str">
        <f t="shared" si="276"/>
        <v>X</v>
      </c>
      <c r="AF245" s="38"/>
      <c r="AG245" s="129" t="s">
        <v>282</v>
      </c>
      <c r="AH245" s="129" t="s">
        <v>282</v>
      </c>
      <c r="AI245" s="38"/>
      <c r="AJ245" s="13" t="str">
        <f t="shared" si="262"/>
        <v>/rsm:CrossIndustryInvoice/rsm:SupplyChainTradeTransaction/ram:ApplicableHeaderTradeSettlement/ram:SpecifiedTradeSettlementPaymentMeans</v>
      </c>
      <c r="AK245" s="13" t="str">
        <f t="shared" si="263"/>
        <v>/ram:PayeeSpecifiedCreditorFinancialInstitution</v>
      </c>
      <c r="AL245" s="14">
        <f>COUNTIFS(R$4:R245,AJ245)</f>
        <v>1</v>
      </c>
      <c r="AN245" s="213" t="str">
        <f t="shared" si="264"/>
        <v>SCT_HTS</v>
      </c>
      <c r="AO245" s="223" t="str">
        <f t="shared" si="264"/>
        <v>BT-86-00</v>
      </c>
      <c r="AP245" s="313" t="str">
        <f t="shared" si="265"/>
        <v/>
      </c>
      <c r="AQ245" s="124">
        <f t="shared" si="266"/>
        <v>4</v>
      </c>
      <c r="AR245" s="124" t="str">
        <f t="shared" si="267"/>
        <v>0..1</v>
      </c>
      <c r="AS245" s="138" t="s">
        <v>4096</v>
      </c>
      <c r="AT245" s="125"/>
      <c r="AU245" s="126"/>
      <c r="AV245" s="126"/>
      <c r="AW245" s="126" t="s">
        <v>35</v>
      </c>
      <c r="AX245" s="125"/>
      <c r="AY245" s="124" t="str">
        <f t="shared" si="268"/>
        <v>0..1</v>
      </c>
      <c r="AZ245" s="124" t="str">
        <f t="shared" si="268"/>
        <v>0..1</v>
      </c>
      <c r="BA245" s="127" t="str">
        <f t="shared" si="269"/>
        <v>/rsm:CrossIndustryInvoice
/rsm:SupplyChainTradeTransaction
/ram:ApplicableHeaderTradeSettlement
/ram:SpecifiedTradeSettlementPaymentMeans
/ram:PayeeSpecifiedCreditorFinancialInstitution</v>
      </c>
      <c r="BB245" s="128" t="str">
        <f t="shared" si="269"/>
        <v>/rsm:CrossIndustryInvoice/rsm:SupplyChainTradeTransaction/ram:ApplicableHeaderTradeSettlement/ram:SpecifiedTradeSettlementPaymentMeans/ram:PayeeSpecifiedCreditorFinancialInstitution</v>
      </c>
      <c r="BC245" s="124" t="str">
        <f t="shared" si="270"/>
        <v/>
      </c>
      <c r="BD245" s="129" t="str">
        <f t="shared" si="270"/>
        <v/>
      </c>
      <c r="BE245" s="124" t="str">
        <f t="shared" si="270"/>
        <v>0..1</v>
      </c>
      <c r="BF245" s="124" t="str">
        <f t="shared" si="270"/>
        <v/>
      </c>
      <c r="BG245" s="675" t="str">
        <f t="shared" si="270"/>
        <v/>
      </c>
      <c r="BH245" s="7"/>
      <c r="BI245" s="646" t="str">
        <f t="shared" si="277"/>
        <v>-</v>
      </c>
      <c r="BJ245" s="129" t="str">
        <f t="shared" si="277"/>
        <v>-</v>
      </c>
      <c r="BK245" s="129" t="str">
        <f t="shared" si="277"/>
        <v>-</v>
      </c>
      <c r="BL245" s="129" t="str">
        <f t="shared" si="275"/>
        <v>X</v>
      </c>
      <c r="BM245" s="129" t="str">
        <f t="shared" si="275"/>
        <v>X</v>
      </c>
      <c r="BN245" s="129" t="str">
        <f t="shared" si="275"/>
        <v>X</v>
      </c>
      <c r="BO245" s="647" t="str">
        <f t="shared" si="272"/>
        <v>X</v>
      </c>
      <c r="BP245" s="7"/>
      <c r="BQ245" s="129" t="str">
        <f t="shared" si="273"/>
        <v>EN 16931</v>
      </c>
      <c r="BR245" s="129" t="str">
        <f t="shared" si="273"/>
        <v>EN 16931</v>
      </c>
      <c r="BS245" s="15"/>
      <c r="BT245" s="57" t="s">
        <v>18642</v>
      </c>
    </row>
    <row r="246" spans="1:72" s="59" customFormat="1" ht="112" x14ac:dyDescent="0.2">
      <c r="A246" s="45" t="str">
        <f t="shared" si="257"/>
        <v>YES</v>
      </c>
      <c r="B246" s="45"/>
      <c r="C246" s="45"/>
      <c r="D246" s="213" t="s">
        <v>3431</v>
      </c>
      <c r="E246" s="214" t="s">
        <v>4097</v>
      </c>
      <c r="F246" s="312" t="s">
        <v>4097</v>
      </c>
      <c r="G246" s="66">
        <f t="shared" si="278"/>
        <v>5</v>
      </c>
      <c r="H246" s="66" t="s">
        <v>42</v>
      </c>
      <c r="I246" s="64" t="s">
        <v>4098</v>
      </c>
      <c r="J246" s="64" t="s">
        <v>4099</v>
      </c>
      <c r="K246" s="65" t="s">
        <v>4100</v>
      </c>
      <c r="L246" s="65" t="s">
        <v>4101</v>
      </c>
      <c r="M246" s="65" t="s">
        <v>4102</v>
      </c>
      <c r="N246" s="64" t="s">
        <v>90</v>
      </c>
      <c r="O246" s="66" t="s">
        <v>32</v>
      </c>
      <c r="P246" s="66" t="str">
        <f t="shared" si="274"/>
        <v>1..1</v>
      </c>
      <c r="Q246" s="2" t="s">
        <v>4103</v>
      </c>
      <c r="R246" s="75" t="s">
        <v>4104</v>
      </c>
      <c r="S246" s="66" t="s">
        <v>55</v>
      </c>
      <c r="T246" s="68" t="str">
        <f t="shared" si="259"/>
        <v>E</v>
      </c>
      <c r="U246" s="66" t="s">
        <v>42</v>
      </c>
      <c r="V246" s="66" t="s">
        <v>531</v>
      </c>
      <c r="W246" s="249" t="s">
        <v>4102</v>
      </c>
      <c r="X246" s="38"/>
      <c r="Y246" s="636" t="str">
        <f t="shared" si="260"/>
        <v>-</v>
      </c>
      <c r="Z246" s="68" t="str">
        <f t="shared" si="276"/>
        <v>-</v>
      </c>
      <c r="AA246" s="68" t="str">
        <f t="shared" si="276"/>
        <v>-</v>
      </c>
      <c r="AB246" s="68" t="str">
        <f t="shared" si="276"/>
        <v>X</v>
      </c>
      <c r="AC246" s="68" t="str">
        <f t="shared" si="276"/>
        <v>X</v>
      </c>
      <c r="AD246" s="68" t="str">
        <f t="shared" si="276"/>
        <v>X</v>
      </c>
      <c r="AE246" s="637" t="str">
        <f t="shared" si="276"/>
        <v>X</v>
      </c>
      <c r="AF246" s="38"/>
      <c r="AG246" s="68" t="s">
        <v>282</v>
      </c>
      <c r="AH246" s="68" t="s">
        <v>282</v>
      </c>
      <c r="AI246" s="38"/>
      <c r="AJ246" s="13" t="str">
        <f t="shared" si="262"/>
        <v>/rsm:CrossIndustryInvoice/rsm:SupplyChainTradeTransaction/ram:ApplicableHeaderTradeSettlement/ram:SpecifiedTradeSettlementPaymentMeans/ram:PayeeSpecifiedCreditorFinancialInstitution</v>
      </c>
      <c r="AK246" s="13" t="str">
        <f t="shared" si="263"/>
        <v>/ram:BICID</v>
      </c>
      <c r="AL246" s="14">
        <f>COUNTIFS(R$4:R246,AJ246)</f>
        <v>1</v>
      </c>
      <c r="AN246" s="213" t="str">
        <f t="shared" si="264"/>
        <v>SCT_HTS</v>
      </c>
      <c r="AO246" s="214" t="str">
        <f t="shared" si="264"/>
        <v>BT-86</v>
      </c>
      <c r="AP246" s="312" t="str">
        <f t="shared" si="265"/>
        <v>BT-86</v>
      </c>
      <c r="AQ246" s="66">
        <f t="shared" si="266"/>
        <v>5</v>
      </c>
      <c r="AR246" s="66" t="str">
        <f t="shared" si="267"/>
        <v>0..1</v>
      </c>
      <c r="AS246" s="64" t="s">
        <v>4105</v>
      </c>
      <c r="AT246" s="64" t="s">
        <v>4106</v>
      </c>
      <c r="AU246" s="65" t="s">
        <v>4107</v>
      </c>
      <c r="AV246" s="65" t="s">
        <v>4108</v>
      </c>
      <c r="AW246" s="65" t="s">
        <v>4109</v>
      </c>
      <c r="AX246" s="64" t="s">
        <v>99</v>
      </c>
      <c r="AY246" s="66" t="str">
        <f t="shared" si="268"/>
        <v>1..1</v>
      </c>
      <c r="AZ246" s="66" t="str">
        <f t="shared" si="268"/>
        <v>1..1</v>
      </c>
      <c r="BA246" s="2" t="str">
        <f t="shared" si="269"/>
        <v>/rsm:CrossIndustryInvoice
/rsm:SupplyChainTradeTransaction
/ram:ApplicableHeaderTradeSettlement
/ram:SpecifiedTradeSettlementPaymentMeans
/ram:PayeeSpecifiedCreditorFinancialInstitution
/ram:BICID</v>
      </c>
      <c r="BB246" s="75" t="str">
        <f t="shared" si="269"/>
        <v>/rsm:CrossIndustryInvoice/rsm:SupplyChainTradeTransaction/ram:ApplicableHeaderTradeSettlement/ram:SpecifiedTradeSettlementPaymentMeans/ram:PayeeSpecifiedCreditorFinancialInstitution/ram:BICID</v>
      </c>
      <c r="BC246" s="66" t="str">
        <f t="shared" si="270"/>
        <v>I</v>
      </c>
      <c r="BD246" s="68" t="str">
        <f t="shared" si="270"/>
        <v>E</v>
      </c>
      <c r="BE246" s="66" t="str">
        <f t="shared" si="270"/>
        <v>0..1</v>
      </c>
      <c r="BF246" s="66" t="str">
        <f t="shared" si="270"/>
        <v>STR-3</v>
      </c>
      <c r="BG246" s="249" t="str">
        <f t="shared" si="270"/>
        <v>Use for credit transfer</v>
      </c>
      <c r="BH246" s="7"/>
      <c r="BI246" s="636" t="str">
        <f t="shared" si="277"/>
        <v>-</v>
      </c>
      <c r="BJ246" s="68" t="str">
        <f t="shared" si="277"/>
        <v>-</v>
      </c>
      <c r="BK246" s="68" t="str">
        <f t="shared" si="277"/>
        <v>-</v>
      </c>
      <c r="BL246" s="68" t="str">
        <f t="shared" si="275"/>
        <v>X</v>
      </c>
      <c r="BM246" s="68" t="str">
        <f t="shared" si="275"/>
        <v>X</v>
      </c>
      <c r="BN246" s="68" t="str">
        <f t="shared" si="275"/>
        <v>X</v>
      </c>
      <c r="BO246" s="637" t="str">
        <f t="shared" si="272"/>
        <v>X</v>
      </c>
      <c r="BP246" s="7"/>
      <c r="BQ246" s="68" t="str">
        <f t="shared" si="273"/>
        <v>EN 16931</v>
      </c>
      <c r="BR246" s="68" t="str">
        <f t="shared" si="273"/>
        <v>EN 16931</v>
      </c>
      <c r="BS246" s="15"/>
      <c r="BT246" s="57" t="s">
        <v>18642</v>
      </c>
    </row>
    <row r="247" spans="1:72" s="59" customFormat="1" ht="96" x14ac:dyDescent="0.2">
      <c r="A247" s="45" t="str">
        <f t="shared" si="257"/>
        <v>NO</v>
      </c>
      <c r="B247" s="45"/>
      <c r="C247" s="45"/>
      <c r="D247" s="211" t="s">
        <v>3431</v>
      </c>
      <c r="E247" s="212" t="s">
        <v>4110</v>
      </c>
      <c r="F247" s="311" t="s">
        <v>4110</v>
      </c>
      <c r="G247" s="218">
        <f t="shared" si="278"/>
        <v>3</v>
      </c>
      <c r="H247" s="94" t="s">
        <v>238</v>
      </c>
      <c r="I247" s="90" t="s">
        <v>4111</v>
      </c>
      <c r="J247" s="90" t="s">
        <v>4112</v>
      </c>
      <c r="K247" s="91"/>
      <c r="L247" s="91"/>
      <c r="M247" s="91" t="s">
        <v>4113</v>
      </c>
      <c r="N247" s="90"/>
      <c r="O247" s="219" t="s">
        <v>238</v>
      </c>
      <c r="P247" s="219" t="str">
        <f t="shared" si="274"/>
        <v>1..n</v>
      </c>
      <c r="Q247" s="220" t="s">
        <v>4114</v>
      </c>
      <c r="R247" s="221" t="s">
        <v>4115</v>
      </c>
      <c r="S247" s="219" t="s">
        <v>35</v>
      </c>
      <c r="T247" s="184" t="str">
        <f t="shared" si="259"/>
        <v>G</v>
      </c>
      <c r="U247" s="219" t="s">
        <v>62</v>
      </c>
      <c r="V247" s="219" t="s">
        <v>132</v>
      </c>
      <c r="W247" s="678" t="s">
        <v>35</v>
      </c>
      <c r="X247" s="38"/>
      <c r="Y247" s="652" t="str">
        <f t="shared" si="260"/>
        <v>-</v>
      </c>
      <c r="Z247" s="184" t="str">
        <f t="shared" si="276"/>
        <v>X</v>
      </c>
      <c r="AA247" s="184" t="str">
        <f t="shared" si="276"/>
        <v>X</v>
      </c>
      <c r="AB247" s="184" t="str">
        <f t="shared" si="276"/>
        <v>X</v>
      </c>
      <c r="AC247" s="184" t="str">
        <f t="shared" si="276"/>
        <v>X</v>
      </c>
      <c r="AD247" s="184" t="str">
        <f t="shared" si="276"/>
        <v>X</v>
      </c>
      <c r="AE247" s="653" t="str">
        <f t="shared" si="276"/>
        <v>X</v>
      </c>
      <c r="AF247" s="38"/>
      <c r="AG247" s="184" t="s">
        <v>185</v>
      </c>
      <c r="AH247" s="184" t="s">
        <v>185</v>
      </c>
      <c r="AI247" s="38"/>
      <c r="AJ247" s="13" t="str">
        <f t="shared" si="262"/>
        <v>/rsm:CrossIndustryInvoice/rsm:SupplyChainTradeTransaction/ram:ApplicableHeaderTradeSettlement</v>
      </c>
      <c r="AK247" s="13" t="str">
        <f t="shared" si="263"/>
        <v>/ram:ApplicableTradeTax</v>
      </c>
      <c r="AL247" s="14">
        <f>COUNTIFS(R$4:R247,AJ247)</f>
        <v>1</v>
      </c>
      <c r="AN247" s="211" t="str">
        <f t="shared" si="264"/>
        <v>SCT_HTS</v>
      </c>
      <c r="AO247" s="212" t="str">
        <f t="shared" si="264"/>
        <v>BG-23</v>
      </c>
      <c r="AP247" s="311" t="str">
        <f t="shared" si="265"/>
        <v>BG-23</v>
      </c>
      <c r="AQ247" s="218">
        <f t="shared" si="266"/>
        <v>3</v>
      </c>
      <c r="AR247" s="94" t="str">
        <f t="shared" si="267"/>
        <v>1..n</v>
      </c>
      <c r="AS247" s="90" t="s">
        <v>4116</v>
      </c>
      <c r="AT247" s="90" t="s">
        <v>4117</v>
      </c>
      <c r="AU247" s="91"/>
      <c r="AV247" s="91"/>
      <c r="AW247" s="91" t="s">
        <v>4118</v>
      </c>
      <c r="AX247" s="90"/>
      <c r="AY247" s="219" t="str">
        <f t="shared" si="268"/>
        <v>1..n</v>
      </c>
      <c r="AZ247" s="219" t="str">
        <f t="shared" si="268"/>
        <v>1..n</v>
      </c>
      <c r="BA247" s="220" t="str">
        <f t="shared" si="269"/>
        <v>/rsm:CrossIndustryInvoice
/rsm:SupplyChainTradeTransaction
/ram:ApplicableHeaderTradeSettlement
/ram:ApplicableTradeTax</v>
      </c>
      <c r="BB247" s="221" t="str">
        <f t="shared" si="269"/>
        <v>/rsm:CrossIndustryInvoice/rsm:SupplyChainTradeTransaction/ram:ApplicableHeaderTradeSettlement/ram:ApplicableTradeTax</v>
      </c>
      <c r="BC247" s="219" t="str">
        <f t="shared" si="270"/>
        <v/>
      </c>
      <c r="BD247" s="184" t="str">
        <f t="shared" si="270"/>
        <v>G</v>
      </c>
      <c r="BE247" s="219" t="str">
        <f t="shared" si="270"/>
        <v>0..n</v>
      </c>
      <c r="BF247" s="219" t="str">
        <f t="shared" si="270"/>
        <v>CAR-2</v>
      </c>
      <c r="BG247" s="678" t="str">
        <f t="shared" si="270"/>
        <v/>
      </c>
      <c r="BH247" s="7"/>
      <c r="BI247" s="652" t="str">
        <f t="shared" si="277"/>
        <v>-</v>
      </c>
      <c r="BJ247" s="184" t="str">
        <f t="shared" si="277"/>
        <v>X</v>
      </c>
      <c r="BK247" s="184" t="str">
        <f t="shared" si="277"/>
        <v>X</v>
      </c>
      <c r="BL247" s="184" t="str">
        <f t="shared" si="275"/>
        <v>X</v>
      </c>
      <c r="BM247" s="184" t="str">
        <f t="shared" si="275"/>
        <v>X</v>
      </c>
      <c r="BN247" s="184" t="str">
        <f t="shared" si="275"/>
        <v>X</v>
      </c>
      <c r="BO247" s="653" t="str">
        <f t="shared" si="272"/>
        <v>X</v>
      </c>
      <c r="BP247" s="7"/>
      <c r="BQ247" s="184" t="str">
        <f t="shared" si="273"/>
        <v>BASIC WL</v>
      </c>
      <c r="BR247" s="184" t="str">
        <f t="shared" si="273"/>
        <v>BASIC WL</v>
      </c>
      <c r="BS247" s="15"/>
      <c r="BT247" s="57" t="s">
        <v>18642</v>
      </c>
    </row>
    <row r="248" spans="1:72" s="59" customFormat="1" ht="120" x14ac:dyDescent="0.2">
      <c r="A248" s="45" t="str">
        <f t="shared" si="257"/>
        <v>YES</v>
      </c>
      <c r="B248" s="45"/>
      <c r="C248" s="45"/>
      <c r="D248" s="213" t="s">
        <v>3431</v>
      </c>
      <c r="E248" s="214" t="s">
        <v>4119</v>
      </c>
      <c r="F248" s="312" t="s">
        <v>4119</v>
      </c>
      <c r="G248" s="66">
        <f t="shared" si="278"/>
        <v>4</v>
      </c>
      <c r="H248" s="66" t="s">
        <v>32</v>
      </c>
      <c r="I248" s="64" t="s">
        <v>4120</v>
      </c>
      <c r="J248" s="64" t="s">
        <v>4121</v>
      </c>
      <c r="K248" s="65" t="s">
        <v>4122</v>
      </c>
      <c r="L248" s="65"/>
      <c r="M248" s="65" t="s">
        <v>4123</v>
      </c>
      <c r="N248" s="64" t="s">
        <v>1325</v>
      </c>
      <c r="O248" s="66" t="s">
        <v>32</v>
      </c>
      <c r="P248" s="66" t="str">
        <f t="shared" si="274"/>
        <v>1..1</v>
      </c>
      <c r="Q248" s="2" t="s">
        <v>4124</v>
      </c>
      <c r="R248" s="75" t="s">
        <v>4125</v>
      </c>
      <c r="S248" s="66" t="s">
        <v>163</v>
      </c>
      <c r="T248" s="68" t="str">
        <f t="shared" si="259"/>
        <v>E</v>
      </c>
      <c r="U248" s="66" t="s">
        <v>62</v>
      </c>
      <c r="V248" s="66" t="s">
        <v>93</v>
      </c>
      <c r="W248" s="249" t="s">
        <v>35</v>
      </c>
      <c r="X248" s="38"/>
      <c r="Y248" s="636" t="str">
        <f t="shared" si="260"/>
        <v>-</v>
      </c>
      <c r="Z248" s="68" t="str">
        <f t="shared" si="276"/>
        <v>X</v>
      </c>
      <c r="AA248" s="68" t="str">
        <f t="shared" si="276"/>
        <v>X</v>
      </c>
      <c r="AB248" s="68" t="str">
        <f t="shared" si="276"/>
        <v>X</v>
      </c>
      <c r="AC248" s="68" t="str">
        <f t="shared" si="276"/>
        <v>X</v>
      </c>
      <c r="AD248" s="68" t="str">
        <f t="shared" si="276"/>
        <v>X</v>
      </c>
      <c r="AE248" s="637" t="str">
        <f t="shared" si="276"/>
        <v>X</v>
      </c>
      <c r="AF248" s="38"/>
      <c r="AG248" s="68" t="s">
        <v>185</v>
      </c>
      <c r="AH248" s="68" t="s">
        <v>185</v>
      </c>
      <c r="AI248" s="38"/>
      <c r="AJ248" s="13" t="str">
        <f t="shared" si="262"/>
        <v>/rsm:CrossIndustryInvoice/rsm:SupplyChainTradeTransaction/ram:ApplicableHeaderTradeSettlement/ram:ApplicableTradeTax</v>
      </c>
      <c r="AK248" s="13" t="str">
        <f t="shared" si="263"/>
        <v>/ram:CalculatedAmount</v>
      </c>
      <c r="AL248" s="14">
        <f>COUNTIFS(R$4:R248,AJ248)</f>
        <v>1</v>
      </c>
      <c r="AN248" s="213" t="str">
        <f t="shared" si="264"/>
        <v>SCT_HTS</v>
      </c>
      <c r="AO248" s="214" t="str">
        <f t="shared" si="264"/>
        <v>BT-117</v>
      </c>
      <c r="AP248" s="312" t="str">
        <f t="shared" si="265"/>
        <v>BT-117</v>
      </c>
      <c r="AQ248" s="66">
        <f t="shared" si="266"/>
        <v>4</v>
      </c>
      <c r="AR248" s="66" t="str">
        <f t="shared" si="267"/>
        <v>1..1</v>
      </c>
      <c r="AS248" s="64" t="s">
        <v>4126</v>
      </c>
      <c r="AT248" s="64" t="s">
        <v>4127</v>
      </c>
      <c r="AU248" s="65" t="s">
        <v>4128</v>
      </c>
      <c r="AV248" s="65"/>
      <c r="AW248" s="65" t="s">
        <v>18297</v>
      </c>
      <c r="AX248" s="64" t="s">
        <v>1330</v>
      </c>
      <c r="AY248" s="66" t="str">
        <f t="shared" si="268"/>
        <v>1..1</v>
      </c>
      <c r="AZ248" s="66" t="str">
        <f t="shared" si="268"/>
        <v>1..1</v>
      </c>
      <c r="BA248" s="2" t="str">
        <f t="shared" si="269"/>
        <v>/rsm:CrossIndustryInvoice
/rsm:SupplyChainTradeTransaction
/ram:ApplicableHeaderTradeSettlement
/ram:ApplicableTradeTax
/ram:CalculatedAmount</v>
      </c>
      <c r="BB248" s="75" t="str">
        <f t="shared" si="269"/>
        <v>/rsm:CrossIndustryInvoice/rsm:SupplyChainTradeTransaction/ram:ApplicableHeaderTradeSettlement/ram:ApplicableTradeTax/ram:CalculatedAmount</v>
      </c>
      <c r="BC248" s="66" t="str">
        <f t="shared" si="270"/>
        <v>A</v>
      </c>
      <c r="BD248" s="68" t="str">
        <f t="shared" si="270"/>
        <v>E</v>
      </c>
      <c r="BE248" s="66" t="str">
        <f t="shared" si="270"/>
        <v>0..n</v>
      </c>
      <c r="BF248" s="66" t="str">
        <f t="shared" si="270"/>
        <v>CAR-2, CAR-3</v>
      </c>
      <c r="BG248" s="249" t="str">
        <f t="shared" si="270"/>
        <v/>
      </c>
      <c r="BH248" s="7"/>
      <c r="BI248" s="636" t="str">
        <f t="shared" si="277"/>
        <v>-</v>
      </c>
      <c r="BJ248" s="68" t="str">
        <f t="shared" si="277"/>
        <v>X</v>
      </c>
      <c r="BK248" s="68" t="str">
        <f t="shared" si="277"/>
        <v>X</v>
      </c>
      <c r="BL248" s="68" t="str">
        <f t="shared" si="275"/>
        <v>X</v>
      </c>
      <c r="BM248" s="68" t="str">
        <f t="shared" si="275"/>
        <v>X</v>
      </c>
      <c r="BN248" s="68" t="str">
        <f t="shared" si="275"/>
        <v>X</v>
      </c>
      <c r="BO248" s="637" t="str">
        <f t="shared" si="272"/>
        <v>X</v>
      </c>
      <c r="BP248" s="7"/>
      <c r="BQ248" s="68" t="str">
        <f t="shared" si="273"/>
        <v>BASIC WL</v>
      </c>
      <c r="BR248" s="68" t="str">
        <f t="shared" si="273"/>
        <v>BASIC WL</v>
      </c>
      <c r="BS248" s="15"/>
      <c r="BT248" s="57" t="s">
        <v>18642</v>
      </c>
    </row>
    <row r="249" spans="1:72" s="59" customFormat="1" ht="96" x14ac:dyDescent="0.2">
      <c r="A249" s="45" t="str">
        <f t="shared" si="257"/>
        <v>NO</v>
      </c>
      <c r="B249" s="45"/>
      <c r="C249" s="45"/>
      <c r="D249" s="213" t="s">
        <v>3431</v>
      </c>
      <c r="E249" s="214" t="s">
        <v>4130</v>
      </c>
      <c r="F249" s="312"/>
      <c r="G249" s="66">
        <f t="shared" si="278"/>
        <v>4</v>
      </c>
      <c r="H249" s="66" t="s">
        <v>32</v>
      </c>
      <c r="I249" s="97" t="s">
        <v>17375</v>
      </c>
      <c r="J249" s="64" t="s">
        <v>4168</v>
      </c>
      <c r="K249" s="65" t="s">
        <v>17376</v>
      </c>
      <c r="L249" s="65"/>
      <c r="M249" s="65" t="s">
        <v>805</v>
      </c>
      <c r="N249" s="64" t="s">
        <v>17064</v>
      </c>
      <c r="O249" s="66" t="s">
        <v>32</v>
      </c>
      <c r="P249" s="66" t="str">
        <f t="shared" si="274"/>
        <v>1..1</v>
      </c>
      <c r="Q249" s="2" t="s">
        <v>4132</v>
      </c>
      <c r="R249" s="75" t="s">
        <v>4133</v>
      </c>
      <c r="S249" s="66" t="s">
        <v>131</v>
      </c>
      <c r="T249" s="68" t="str">
        <f t="shared" si="259"/>
        <v/>
      </c>
      <c r="U249" s="66" t="s">
        <v>42</v>
      </c>
      <c r="V249" s="66" t="s">
        <v>35</v>
      </c>
      <c r="W249" s="249" t="s">
        <v>805</v>
      </c>
      <c r="X249" s="38"/>
      <c r="Y249" s="636" t="str">
        <f t="shared" si="260"/>
        <v>-</v>
      </c>
      <c r="Z249" s="68" t="str">
        <f t="shared" si="276"/>
        <v>X</v>
      </c>
      <c r="AA249" s="68" t="str">
        <f t="shared" si="276"/>
        <v>X</v>
      </c>
      <c r="AB249" s="68" t="str">
        <f t="shared" si="276"/>
        <v>X</v>
      </c>
      <c r="AC249" s="68" t="str">
        <f t="shared" si="276"/>
        <v>X</v>
      </c>
      <c r="AD249" s="68" t="str">
        <f t="shared" si="276"/>
        <v>X</v>
      </c>
      <c r="AE249" s="637" t="str">
        <f t="shared" si="276"/>
        <v>X</v>
      </c>
      <c r="AF249" s="38"/>
      <c r="AG249" s="68" t="s">
        <v>185</v>
      </c>
      <c r="AH249" s="68" t="s">
        <v>185</v>
      </c>
      <c r="AI249" s="38"/>
      <c r="AJ249" s="13" t="str">
        <f t="shared" si="262"/>
        <v>/rsm:CrossIndustryInvoice/rsm:SupplyChainTradeTransaction/ram:ApplicableHeaderTradeSettlement/ram:ApplicableTradeTax</v>
      </c>
      <c r="AK249" s="13" t="str">
        <f t="shared" si="263"/>
        <v>/ram:TypeCode</v>
      </c>
      <c r="AL249" s="14">
        <f>COUNTIFS(R$4:R249,AJ249)</f>
        <v>1</v>
      </c>
      <c r="AN249" s="213" t="str">
        <f t="shared" si="264"/>
        <v>SCT_HTS</v>
      </c>
      <c r="AO249" s="214" t="str">
        <f t="shared" si="264"/>
        <v>BT-118-0</v>
      </c>
      <c r="AP249" s="312" t="str">
        <f t="shared" si="265"/>
        <v/>
      </c>
      <c r="AQ249" s="66">
        <f t="shared" si="266"/>
        <v>4</v>
      </c>
      <c r="AR249" s="66" t="str">
        <f t="shared" si="267"/>
        <v>1..1</v>
      </c>
      <c r="AS249" s="97" t="s">
        <v>4134</v>
      </c>
      <c r="AT249" s="64" t="s">
        <v>4168</v>
      </c>
      <c r="AU249" s="65" t="s">
        <v>18298</v>
      </c>
      <c r="AV249" s="65"/>
      <c r="AW249" s="65" t="s">
        <v>1208</v>
      </c>
      <c r="AX249" s="64"/>
      <c r="AY249" s="66" t="str">
        <f t="shared" si="268"/>
        <v>1..1</v>
      </c>
      <c r="AZ249" s="66" t="str">
        <f t="shared" si="268"/>
        <v>1..1</v>
      </c>
      <c r="BA249" s="2" t="str">
        <f t="shared" si="269"/>
        <v>/rsm:CrossIndustryInvoice
/rsm:SupplyChainTradeTransaction
/ram:ApplicableHeaderTradeSettlement
/ram:ApplicableTradeTax
/ram:TypeCode</v>
      </c>
      <c r="BB249" s="75" t="str">
        <f t="shared" si="269"/>
        <v>/rsm:CrossIndustryInvoice/rsm:SupplyChainTradeTransaction/ram:ApplicableHeaderTradeSettlement/ram:ApplicableTradeTax/ram:TypeCode</v>
      </c>
      <c r="BC249" s="66" t="str">
        <f t="shared" si="270"/>
        <v>C</v>
      </c>
      <c r="BD249" s="68" t="str">
        <f t="shared" si="270"/>
        <v/>
      </c>
      <c r="BE249" s="66" t="str">
        <f t="shared" si="270"/>
        <v>0..1</v>
      </c>
      <c r="BF249" s="66" t="str">
        <f t="shared" si="270"/>
        <v/>
      </c>
      <c r="BG249" s="249" t="str">
        <f t="shared" si="270"/>
        <v>Fixed value "VAT"</v>
      </c>
      <c r="BH249" s="7"/>
      <c r="BI249" s="636" t="str">
        <f t="shared" si="277"/>
        <v>-</v>
      </c>
      <c r="BJ249" s="68" t="str">
        <f t="shared" si="277"/>
        <v>X</v>
      </c>
      <c r="BK249" s="68" t="str">
        <f t="shared" si="277"/>
        <v>X</v>
      </c>
      <c r="BL249" s="68" t="str">
        <f t="shared" si="275"/>
        <v>X</v>
      </c>
      <c r="BM249" s="68" t="str">
        <f t="shared" si="275"/>
        <v>X</v>
      </c>
      <c r="BN249" s="68" t="str">
        <f t="shared" si="275"/>
        <v>X</v>
      </c>
      <c r="BO249" s="637" t="str">
        <f t="shared" si="272"/>
        <v>X</v>
      </c>
      <c r="BP249" s="7"/>
      <c r="BQ249" s="68" t="str">
        <f t="shared" si="273"/>
        <v>BASIC WL</v>
      </c>
      <c r="BR249" s="68" t="str">
        <f t="shared" si="273"/>
        <v>BASIC WL</v>
      </c>
      <c r="BS249" s="15"/>
      <c r="BT249" s="57" t="s">
        <v>18642</v>
      </c>
    </row>
    <row r="250" spans="1:72" s="59" customFormat="1" ht="96" x14ac:dyDescent="0.2">
      <c r="A250" s="45" t="str">
        <f t="shared" si="257"/>
        <v>YES</v>
      </c>
      <c r="B250" s="45"/>
      <c r="C250" s="45"/>
      <c r="D250" s="213" t="s">
        <v>3431</v>
      </c>
      <c r="E250" s="214" t="s">
        <v>4135</v>
      </c>
      <c r="F250" s="312" t="s">
        <v>4135</v>
      </c>
      <c r="G250" s="66">
        <f t="shared" si="278"/>
        <v>4</v>
      </c>
      <c r="H250" s="66" t="s">
        <v>42</v>
      </c>
      <c r="I250" s="64" t="s">
        <v>4136</v>
      </c>
      <c r="J250" s="64" t="s">
        <v>4137</v>
      </c>
      <c r="K250" s="65" t="s">
        <v>17377</v>
      </c>
      <c r="L250" s="65" t="s">
        <v>4139</v>
      </c>
      <c r="M250" s="65" t="s">
        <v>35</v>
      </c>
      <c r="N250" s="64" t="s">
        <v>70</v>
      </c>
      <c r="O250" s="66" t="s">
        <v>42</v>
      </c>
      <c r="P250" s="66" t="str">
        <f t="shared" si="274"/>
        <v>0..1</v>
      </c>
      <c r="Q250" s="2" t="s">
        <v>4140</v>
      </c>
      <c r="R250" s="75" t="s">
        <v>4141</v>
      </c>
      <c r="S250" s="66" t="s">
        <v>73</v>
      </c>
      <c r="T250" s="68" t="str">
        <f t="shared" si="259"/>
        <v>E</v>
      </c>
      <c r="U250" s="66" t="s">
        <v>42</v>
      </c>
      <c r="V250" s="66" t="s">
        <v>35</v>
      </c>
      <c r="W250" s="249" t="s">
        <v>35</v>
      </c>
      <c r="X250" s="38"/>
      <c r="Y250" s="636" t="str">
        <f t="shared" si="260"/>
        <v>-</v>
      </c>
      <c r="Z250" s="68" t="str">
        <f t="shared" si="276"/>
        <v>X</v>
      </c>
      <c r="AA250" s="68" t="str">
        <f t="shared" si="276"/>
        <v>X</v>
      </c>
      <c r="AB250" s="68" t="str">
        <f t="shared" si="276"/>
        <v>X</v>
      </c>
      <c r="AC250" s="68" t="str">
        <f t="shared" si="276"/>
        <v>X</v>
      </c>
      <c r="AD250" s="68" t="str">
        <f t="shared" si="276"/>
        <v>X</v>
      </c>
      <c r="AE250" s="637" t="str">
        <f t="shared" si="276"/>
        <v>X</v>
      </c>
      <c r="AF250" s="38"/>
      <c r="AG250" s="68" t="s">
        <v>185</v>
      </c>
      <c r="AH250" s="68" t="s">
        <v>185</v>
      </c>
      <c r="AI250" s="38"/>
      <c r="AJ250" s="13" t="str">
        <f t="shared" si="262"/>
        <v>/rsm:CrossIndustryInvoice/rsm:SupplyChainTradeTransaction/ram:ApplicableHeaderTradeSettlement/ram:ApplicableTradeTax</v>
      </c>
      <c r="AK250" s="13" t="str">
        <f t="shared" si="263"/>
        <v>/ram:ExemptionReason</v>
      </c>
      <c r="AL250" s="14">
        <f>COUNTIFS(R$4:R250,AJ250)</f>
        <v>1</v>
      </c>
      <c r="AN250" s="213" t="str">
        <f t="shared" si="264"/>
        <v>SCT_HTS</v>
      </c>
      <c r="AO250" s="214" t="str">
        <f t="shared" si="264"/>
        <v>BT-120</v>
      </c>
      <c r="AP250" s="312" t="str">
        <f t="shared" si="265"/>
        <v>BT-120</v>
      </c>
      <c r="AQ250" s="66">
        <f t="shared" si="266"/>
        <v>4</v>
      </c>
      <c r="AR250" s="66" t="str">
        <f t="shared" si="267"/>
        <v>0..1</v>
      </c>
      <c r="AS250" s="64" t="s">
        <v>1213</v>
      </c>
      <c r="AT250" s="64" t="s">
        <v>4142</v>
      </c>
      <c r="AU250" s="65" t="s">
        <v>4143</v>
      </c>
      <c r="AV250" s="65" t="s">
        <v>4144</v>
      </c>
      <c r="AW250" s="65" t="s">
        <v>35</v>
      </c>
      <c r="AX250" s="64" t="s">
        <v>78</v>
      </c>
      <c r="AY250" s="66" t="str">
        <f t="shared" si="268"/>
        <v>0..1</v>
      </c>
      <c r="AZ250" s="66" t="str">
        <f t="shared" si="268"/>
        <v>0..1</v>
      </c>
      <c r="BA250" s="2" t="str">
        <f t="shared" si="269"/>
        <v>/rsm:CrossIndustryInvoice
/rsm:SupplyChainTradeTransaction
/ram:ApplicableHeaderTradeSettlement
/ram:ApplicableTradeTax
/ram:ExemptionReason</v>
      </c>
      <c r="BB250" s="75" t="str">
        <f t="shared" si="269"/>
        <v>/rsm:CrossIndustryInvoice/rsm:SupplyChainTradeTransaction/ram:ApplicableHeaderTradeSettlement/ram:ApplicableTradeTax/ram:ExemptionReason</v>
      </c>
      <c r="BC250" s="66" t="str">
        <f t="shared" si="270"/>
        <v>T</v>
      </c>
      <c r="BD250" s="68" t="str">
        <f t="shared" si="270"/>
        <v>E</v>
      </c>
      <c r="BE250" s="66" t="str">
        <f t="shared" si="270"/>
        <v>0..1</v>
      </c>
      <c r="BF250" s="66" t="str">
        <f t="shared" si="270"/>
        <v/>
      </c>
      <c r="BG250" s="249" t="str">
        <f t="shared" si="270"/>
        <v/>
      </c>
      <c r="BH250" s="7"/>
      <c r="BI250" s="636" t="str">
        <f t="shared" si="277"/>
        <v>-</v>
      </c>
      <c r="BJ250" s="68" t="str">
        <f t="shared" si="277"/>
        <v>X</v>
      </c>
      <c r="BK250" s="68" t="str">
        <f t="shared" si="277"/>
        <v>X</v>
      </c>
      <c r="BL250" s="68" t="str">
        <f t="shared" si="275"/>
        <v>X</v>
      </c>
      <c r="BM250" s="68" t="str">
        <f t="shared" si="275"/>
        <v>X</v>
      </c>
      <c r="BN250" s="68" t="str">
        <f t="shared" si="275"/>
        <v>X</v>
      </c>
      <c r="BO250" s="637" t="str">
        <f t="shared" si="272"/>
        <v>X</v>
      </c>
      <c r="BP250" s="7"/>
      <c r="BQ250" s="68" t="str">
        <f t="shared" si="273"/>
        <v>BASIC WL</v>
      </c>
      <c r="BR250" s="68" t="str">
        <f t="shared" si="273"/>
        <v>BASIC WL</v>
      </c>
      <c r="BS250" s="15"/>
      <c r="BT250" s="57" t="s">
        <v>18642</v>
      </c>
    </row>
    <row r="251" spans="1:72" s="59" customFormat="1" ht="96" x14ac:dyDescent="0.2">
      <c r="A251" s="45" t="str">
        <f t="shared" si="257"/>
        <v>YES</v>
      </c>
      <c r="B251" s="45"/>
      <c r="C251" s="45"/>
      <c r="D251" s="213" t="s">
        <v>3431</v>
      </c>
      <c r="E251" s="214" t="s">
        <v>4145</v>
      </c>
      <c r="F251" s="312" t="s">
        <v>4145</v>
      </c>
      <c r="G251" s="66">
        <f t="shared" si="278"/>
        <v>4</v>
      </c>
      <c r="H251" s="66" t="s">
        <v>32</v>
      </c>
      <c r="I251" s="64" t="s">
        <v>4146</v>
      </c>
      <c r="J251" s="64" t="s">
        <v>4147</v>
      </c>
      <c r="K251" s="65" t="s">
        <v>4148</v>
      </c>
      <c r="L251" s="65"/>
      <c r="M251" s="65" t="s">
        <v>4149</v>
      </c>
      <c r="N251" s="64" t="s">
        <v>1325</v>
      </c>
      <c r="O251" s="66" t="s">
        <v>32</v>
      </c>
      <c r="P251" s="66" t="str">
        <f t="shared" si="274"/>
        <v>1..1</v>
      </c>
      <c r="Q251" s="2" t="s">
        <v>4150</v>
      </c>
      <c r="R251" s="75" t="s">
        <v>4151</v>
      </c>
      <c r="S251" s="66" t="s">
        <v>163</v>
      </c>
      <c r="T251" s="68" t="str">
        <f t="shared" si="259"/>
        <v>E</v>
      </c>
      <c r="U251" s="66" t="s">
        <v>62</v>
      </c>
      <c r="V251" s="66" t="s">
        <v>93</v>
      </c>
      <c r="W251" s="249" t="s">
        <v>35</v>
      </c>
      <c r="X251" s="38"/>
      <c r="Y251" s="636" t="str">
        <f t="shared" si="260"/>
        <v>-</v>
      </c>
      <c r="Z251" s="68" t="str">
        <f t="shared" si="276"/>
        <v>X</v>
      </c>
      <c r="AA251" s="68" t="str">
        <f t="shared" si="276"/>
        <v>X</v>
      </c>
      <c r="AB251" s="68" t="str">
        <f t="shared" si="276"/>
        <v>X</v>
      </c>
      <c r="AC251" s="68" t="str">
        <f t="shared" si="276"/>
        <v>X</v>
      </c>
      <c r="AD251" s="68" t="str">
        <f t="shared" si="276"/>
        <v>X</v>
      </c>
      <c r="AE251" s="637" t="str">
        <f t="shared" si="276"/>
        <v>X</v>
      </c>
      <c r="AF251" s="38"/>
      <c r="AG251" s="68" t="s">
        <v>185</v>
      </c>
      <c r="AH251" s="68" t="s">
        <v>185</v>
      </c>
      <c r="AI251" s="38"/>
      <c r="AJ251" s="13" t="str">
        <f t="shared" si="262"/>
        <v>/rsm:CrossIndustryInvoice/rsm:SupplyChainTradeTransaction/ram:ApplicableHeaderTradeSettlement/ram:ApplicableTradeTax</v>
      </c>
      <c r="AK251" s="13" t="str">
        <f t="shared" si="263"/>
        <v>/ram:BasisAmount</v>
      </c>
      <c r="AL251" s="14">
        <f>COUNTIFS(R$4:R251,AJ251)</f>
        <v>1</v>
      </c>
      <c r="AN251" s="213" t="str">
        <f t="shared" si="264"/>
        <v>SCT_HTS</v>
      </c>
      <c r="AO251" s="214" t="str">
        <f t="shared" si="264"/>
        <v>BT-116</v>
      </c>
      <c r="AP251" s="312" t="str">
        <f t="shared" si="265"/>
        <v>BT-116</v>
      </c>
      <c r="AQ251" s="66">
        <f t="shared" si="266"/>
        <v>4</v>
      </c>
      <c r="AR251" s="66" t="str">
        <f t="shared" si="267"/>
        <v>1..1</v>
      </c>
      <c r="AS251" s="64" t="s">
        <v>4152</v>
      </c>
      <c r="AT251" s="64" t="s">
        <v>4153</v>
      </c>
      <c r="AU251" s="65" t="s">
        <v>4154</v>
      </c>
      <c r="AV251" s="65"/>
      <c r="AW251" s="65" t="s">
        <v>4155</v>
      </c>
      <c r="AX251" s="64" t="s">
        <v>1330</v>
      </c>
      <c r="AY251" s="66" t="str">
        <f t="shared" si="268"/>
        <v>1..1</v>
      </c>
      <c r="AZ251" s="66" t="str">
        <f t="shared" si="268"/>
        <v>1..1</v>
      </c>
      <c r="BA251" s="2" t="str">
        <f t="shared" si="269"/>
        <v>/rsm:CrossIndustryInvoice
/rsm:SupplyChainTradeTransaction
/ram:ApplicableHeaderTradeSettlement
/ram:ApplicableTradeTax
/ram:BasisAmount</v>
      </c>
      <c r="BB251" s="75" t="str">
        <f t="shared" si="269"/>
        <v>/rsm:CrossIndustryInvoice/rsm:SupplyChainTradeTransaction/ram:ApplicableHeaderTradeSettlement/ram:ApplicableTradeTax/ram:BasisAmount</v>
      </c>
      <c r="BC251" s="66" t="str">
        <f t="shared" si="270"/>
        <v>A</v>
      </c>
      <c r="BD251" s="68" t="str">
        <f t="shared" si="270"/>
        <v>E</v>
      </c>
      <c r="BE251" s="66" t="str">
        <f t="shared" si="270"/>
        <v>0..n</v>
      </c>
      <c r="BF251" s="66" t="str">
        <f t="shared" si="270"/>
        <v>CAR-2, CAR-3</v>
      </c>
      <c r="BG251" s="249" t="str">
        <f t="shared" si="270"/>
        <v/>
      </c>
      <c r="BH251" s="7"/>
      <c r="BI251" s="636" t="str">
        <f t="shared" si="277"/>
        <v>-</v>
      </c>
      <c r="BJ251" s="68" t="str">
        <f t="shared" si="277"/>
        <v>X</v>
      </c>
      <c r="BK251" s="68" t="str">
        <f t="shared" si="277"/>
        <v>X</v>
      </c>
      <c r="BL251" s="68" t="str">
        <f t="shared" si="275"/>
        <v>X</v>
      </c>
      <c r="BM251" s="68" t="str">
        <f t="shared" si="275"/>
        <v>X</v>
      </c>
      <c r="BN251" s="68" t="str">
        <f t="shared" si="275"/>
        <v>X</v>
      </c>
      <c r="BO251" s="637" t="str">
        <f t="shared" si="272"/>
        <v>X</v>
      </c>
      <c r="BP251" s="7"/>
      <c r="BQ251" s="68" t="str">
        <f t="shared" si="273"/>
        <v>BASIC WL</v>
      </c>
      <c r="BR251" s="68" t="str">
        <f t="shared" si="273"/>
        <v>BASIC WL</v>
      </c>
      <c r="BS251" s="15"/>
      <c r="BT251" s="57" t="s">
        <v>18642</v>
      </c>
    </row>
    <row r="252" spans="1:72" s="59" customFormat="1" ht="240" x14ac:dyDescent="0.2">
      <c r="A252" s="45" t="str">
        <f t="shared" si="257"/>
        <v>YES</v>
      </c>
      <c r="B252" s="45"/>
      <c r="C252" s="45"/>
      <c r="D252" s="213" t="s">
        <v>3431</v>
      </c>
      <c r="E252" s="214" t="s">
        <v>4166</v>
      </c>
      <c r="F252" s="312" t="s">
        <v>4166</v>
      </c>
      <c r="G252" s="66">
        <f t="shared" si="278"/>
        <v>4</v>
      </c>
      <c r="H252" s="66" t="s">
        <v>32</v>
      </c>
      <c r="I252" s="64" t="s">
        <v>4167</v>
      </c>
      <c r="J252" s="64" t="s">
        <v>4168</v>
      </c>
      <c r="K252" s="65" t="s">
        <v>815</v>
      </c>
      <c r="L252" s="65" t="s">
        <v>816</v>
      </c>
      <c r="M252" s="65" t="s">
        <v>18321</v>
      </c>
      <c r="N252" s="64" t="s">
        <v>128</v>
      </c>
      <c r="O252" s="66" t="s">
        <v>32</v>
      </c>
      <c r="P252" s="66" t="str">
        <f t="shared" si="274"/>
        <v>1..1</v>
      </c>
      <c r="Q252" s="2" t="s">
        <v>4170</v>
      </c>
      <c r="R252" s="75" t="s">
        <v>4171</v>
      </c>
      <c r="S252" s="66" t="s">
        <v>131</v>
      </c>
      <c r="T252" s="68" t="str">
        <f t="shared" si="259"/>
        <v>E</v>
      </c>
      <c r="U252" s="66" t="s">
        <v>42</v>
      </c>
      <c r="V252" s="66" t="s">
        <v>132</v>
      </c>
      <c r="W252" s="249" t="s">
        <v>35</v>
      </c>
      <c r="X252" s="38"/>
      <c r="Y252" s="636" t="str">
        <f t="shared" si="260"/>
        <v>-</v>
      </c>
      <c r="Z252" s="68" t="str">
        <f t="shared" si="276"/>
        <v>X</v>
      </c>
      <c r="AA252" s="68" t="str">
        <f t="shared" si="276"/>
        <v>X</v>
      </c>
      <c r="AB252" s="68" t="str">
        <f t="shared" si="276"/>
        <v>X</v>
      </c>
      <c r="AC252" s="68" t="str">
        <f t="shared" si="276"/>
        <v>X</v>
      </c>
      <c r="AD252" s="68" t="str">
        <f t="shared" si="276"/>
        <v>X</v>
      </c>
      <c r="AE252" s="637" t="str">
        <f t="shared" si="276"/>
        <v>X</v>
      </c>
      <c r="AF252" s="38"/>
      <c r="AG252" s="68" t="s">
        <v>185</v>
      </c>
      <c r="AH252" s="68" t="s">
        <v>185</v>
      </c>
      <c r="AI252" s="38"/>
      <c r="AJ252" s="13" t="str">
        <f t="shared" si="262"/>
        <v>/rsm:CrossIndustryInvoice/rsm:SupplyChainTradeTransaction/ram:ApplicableHeaderTradeSettlement/ram:ApplicableTradeTax</v>
      </c>
      <c r="AK252" s="13" t="str">
        <f t="shared" si="263"/>
        <v>/ram:CategoryCode</v>
      </c>
      <c r="AL252" s="14">
        <f>COUNTIFS(R$4:R252,AJ252)</f>
        <v>1</v>
      </c>
      <c r="AN252" s="213" t="str">
        <f t="shared" si="264"/>
        <v>SCT_HTS</v>
      </c>
      <c r="AO252" s="214" t="str">
        <f t="shared" si="264"/>
        <v>BT-118</v>
      </c>
      <c r="AP252" s="312" t="str">
        <f t="shared" si="265"/>
        <v>BT-118</v>
      </c>
      <c r="AQ252" s="66">
        <f t="shared" si="266"/>
        <v>4</v>
      </c>
      <c r="AR252" s="66" t="str">
        <f t="shared" si="267"/>
        <v>1..1</v>
      </c>
      <c r="AS252" s="64" t="s">
        <v>4134</v>
      </c>
      <c r="AT252" s="64" t="s">
        <v>4172</v>
      </c>
      <c r="AU252" s="65" t="s">
        <v>1221</v>
      </c>
      <c r="AV252" s="65" t="s">
        <v>1222</v>
      </c>
      <c r="AW252" s="65" t="s">
        <v>18300</v>
      </c>
      <c r="AX252" s="64" t="s">
        <v>128</v>
      </c>
      <c r="AY252" s="66" t="str">
        <f t="shared" ref="AY252:BB279" si="279">O252</f>
        <v>1..1</v>
      </c>
      <c r="AZ252" s="66" t="str">
        <f t="shared" si="279"/>
        <v>1..1</v>
      </c>
      <c r="BA252" s="2" t="str">
        <f t="shared" si="269"/>
        <v>/rsm:CrossIndustryInvoice
/rsm:SupplyChainTradeTransaction
/ram:ApplicableHeaderTradeSettlement
/ram:ApplicableTradeTax
/ram:CategoryCode</v>
      </c>
      <c r="BB252" s="75" t="str">
        <f t="shared" si="269"/>
        <v>/rsm:CrossIndustryInvoice/rsm:SupplyChainTradeTransaction/ram:ApplicableHeaderTradeSettlement/ram:ApplicableTradeTax/ram:CategoryCode</v>
      </c>
      <c r="BC252" s="66" t="str">
        <f t="shared" si="270"/>
        <v>C</v>
      </c>
      <c r="BD252" s="68" t="str">
        <f t="shared" si="270"/>
        <v>E</v>
      </c>
      <c r="BE252" s="66" t="str">
        <f t="shared" si="270"/>
        <v>0..1</v>
      </c>
      <c r="BF252" s="66" t="str">
        <f t="shared" si="270"/>
        <v>CAR-2</v>
      </c>
      <c r="BG252" s="249" t="str">
        <f t="shared" si="270"/>
        <v/>
      </c>
      <c r="BH252" s="7"/>
      <c r="BI252" s="636" t="str">
        <f t="shared" si="277"/>
        <v>-</v>
      </c>
      <c r="BJ252" s="68" t="str">
        <f t="shared" si="277"/>
        <v>X</v>
      </c>
      <c r="BK252" s="68" t="str">
        <f t="shared" si="277"/>
        <v>X</v>
      </c>
      <c r="BL252" s="68" t="str">
        <f t="shared" si="275"/>
        <v>X</v>
      </c>
      <c r="BM252" s="68" t="str">
        <f t="shared" si="275"/>
        <v>X</v>
      </c>
      <c r="BN252" s="68" t="str">
        <f t="shared" si="275"/>
        <v>X</v>
      </c>
      <c r="BO252" s="637" t="str">
        <f t="shared" si="272"/>
        <v>X</v>
      </c>
      <c r="BP252" s="7"/>
      <c r="BQ252" s="68" t="str">
        <f t="shared" si="273"/>
        <v>BASIC WL</v>
      </c>
      <c r="BR252" s="68" t="str">
        <f t="shared" si="273"/>
        <v>BASIC WL</v>
      </c>
      <c r="BS252" s="15"/>
      <c r="BT252" s="57" t="s">
        <v>18642</v>
      </c>
    </row>
    <row r="253" spans="1:72" s="59" customFormat="1" ht="96" x14ac:dyDescent="0.2">
      <c r="A253" s="45" t="str">
        <f t="shared" si="257"/>
        <v>YES</v>
      </c>
      <c r="B253" s="45"/>
      <c r="C253" s="45"/>
      <c r="D253" s="213" t="s">
        <v>3431</v>
      </c>
      <c r="E253" s="214" t="s">
        <v>4174</v>
      </c>
      <c r="F253" s="312" t="s">
        <v>4174</v>
      </c>
      <c r="G253" s="66">
        <f t="shared" si="278"/>
        <v>4</v>
      </c>
      <c r="H253" s="66" t="s">
        <v>42</v>
      </c>
      <c r="I253" s="64" t="s">
        <v>4175</v>
      </c>
      <c r="J253" s="64" t="s">
        <v>4176</v>
      </c>
      <c r="K253" s="65" t="s">
        <v>4177</v>
      </c>
      <c r="L253" s="65"/>
      <c r="M253" s="65" t="s">
        <v>35</v>
      </c>
      <c r="N253" s="64" t="s">
        <v>128</v>
      </c>
      <c r="O253" s="66" t="s">
        <v>42</v>
      </c>
      <c r="P253" s="66" t="str">
        <f t="shared" si="274"/>
        <v>0..1</v>
      </c>
      <c r="Q253" s="2" t="s">
        <v>4178</v>
      </c>
      <c r="R253" s="75" t="s">
        <v>4179</v>
      </c>
      <c r="S253" s="66" t="s">
        <v>131</v>
      </c>
      <c r="T253" s="68" t="str">
        <f t="shared" si="259"/>
        <v>E</v>
      </c>
      <c r="U253" s="66" t="s">
        <v>42</v>
      </c>
      <c r="V253" s="66" t="s">
        <v>35</v>
      </c>
      <c r="W253" s="249" t="s">
        <v>35</v>
      </c>
      <c r="X253" s="38"/>
      <c r="Y253" s="636" t="str">
        <f t="shared" si="260"/>
        <v>-</v>
      </c>
      <c r="Z253" s="68" t="str">
        <f t="shared" ref="Z253:AE267" si="280">IF(Y253="X","X",IF($AH253=Z$4,"X","-"))</f>
        <v>X</v>
      </c>
      <c r="AA253" s="68" t="str">
        <f t="shared" si="280"/>
        <v>X</v>
      </c>
      <c r="AB253" s="68" t="str">
        <f t="shared" si="280"/>
        <v>X</v>
      </c>
      <c r="AC253" s="68" t="str">
        <f t="shared" si="280"/>
        <v>X</v>
      </c>
      <c r="AD253" s="68" t="str">
        <f t="shared" si="280"/>
        <v>X</v>
      </c>
      <c r="AE253" s="637" t="str">
        <f t="shared" si="280"/>
        <v>X</v>
      </c>
      <c r="AF253" s="38"/>
      <c r="AG253" s="68" t="s">
        <v>185</v>
      </c>
      <c r="AH253" s="68" t="s">
        <v>185</v>
      </c>
      <c r="AI253" s="38"/>
      <c r="AJ253" s="13" t="str">
        <f t="shared" si="262"/>
        <v>/rsm:CrossIndustryInvoice/rsm:SupplyChainTradeTransaction/ram:ApplicableHeaderTradeSettlement/ram:ApplicableTradeTax</v>
      </c>
      <c r="AK253" s="13" t="str">
        <f t="shared" si="263"/>
        <v>/ram:ExemptionReasonCode</v>
      </c>
      <c r="AL253" s="14">
        <f>COUNTIFS(R$4:R253,AJ253)</f>
        <v>1</v>
      </c>
      <c r="AN253" s="213" t="str">
        <f t="shared" si="264"/>
        <v>SCT_HTS</v>
      </c>
      <c r="AO253" s="214" t="str">
        <f t="shared" si="264"/>
        <v>BT-121</v>
      </c>
      <c r="AP253" s="312" t="str">
        <f t="shared" si="265"/>
        <v>BT-121</v>
      </c>
      <c r="AQ253" s="66">
        <f t="shared" si="266"/>
        <v>4</v>
      </c>
      <c r="AR253" s="66" t="str">
        <f t="shared" si="267"/>
        <v>0..1</v>
      </c>
      <c r="AS253" s="64" t="s">
        <v>823</v>
      </c>
      <c r="AT253" s="64" t="s">
        <v>4180</v>
      </c>
      <c r="AU253" s="65" t="s">
        <v>4181</v>
      </c>
      <c r="AV253" s="65"/>
      <c r="AW253" s="65" t="s">
        <v>35</v>
      </c>
      <c r="AX253" s="64" t="s">
        <v>128</v>
      </c>
      <c r="AY253" s="66" t="str">
        <f t="shared" si="279"/>
        <v>0..1</v>
      </c>
      <c r="AZ253" s="66" t="str">
        <f t="shared" si="279"/>
        <v>0..1</v>
      </c>
      <c r="BA253" s="2" t="str">
        <f t="shared" si="269"/>
        <v>/rsm:CrossIndustryInvoice
/rsm:SupplyChainTradeTransaction
/ram:ApplicableHeaderTradeSettlement
/ram:ApplicableTradeTax
/ram:ExemptionReasonCode</v>
      </c>
      <c r="BB253" s="75" t="str">
        <f t="shared" si="269"/>
        <v>/rsm:CrossIndustryInvoice/rsm:SupplyChainTradeTransaction/ram:ApplicableHeaderTradeSettlement/ram:ApplicableTradeTax/ram:ExemptionReasonCode</v>
      </c>
      <c r="BC253" s="66" t="str">
        <f t="shared" si="270"/>
        <v>C</v>
      </c>
      <c r="BD253" s="68" t="str">
        <f t="shared" si="270"/>
        <v>E</v>
      </c>
      <c r="BE253" s="66" t="str">
        <f t="shared" si="270"/>
        <v>0..1</v>
      </c>
      <c r="BF253" s="66" t="str">
        <f t="shared" si="270"/>
        <v/>
      </c>
      <c r="BG253" s="249" t="str">
        <f t="shared" si="270"/>
        <v/>
      </c>
      <c r="BH253" s="7"/>
      <c r="BI253" s="636" t="str">
        <f t="shared" si="277"/>
        <v>-</v>
      </c>
      <c r="BJ253" s="68" t="str">
        <f t="shared" si="277"/>
        <v>X</v>
      </c>
      <c r="BK253" s="68" t="str">
        <f t="shared" si="277"/>
        <v>X</v>
      </c>
      <c r="BL253" s="68" t="str">
        <f t="shared" si="275"/>
        <v>X</v>
      </c>
      <c r="BM253" s="68" t="str">
        <f t="shared" si="275"/>
        <v>X</v>
      </c>
      <c r="BN253" s="68" t="str">
        <f t="shared" si="275"/>
        <v>X</v>
      </c>
      <c r="BO253" s="637" t="str">
        <f t="shared" si="272"/>
        <v>X</v>
      </c>
      <c r="BP253" s="7"/>
      <c r="BQ253" s="68" t="str">
        <f t="shared" si="273"/>
        <v>BASIC WL</v>
      </c>
      <c r="BR253" s="68" t="str">
        <f t="shared" si="273"/>
        <v>BASIC WL</v>
      </c>
      <c r="BS253" s="15"/>
      <c r="BT253" s="57" t="s">
        <v>18642</v>
      </c>
    </row>
    <row r="254" spans="1:72" s="59" customFormat="1" ht="96" x14ac:dyDescent="0.2">
      <c r="A254" s="45" t="str">
        <f t="shared" si="257"/>
        <v>NO</v>
      </c>
      <c r="B254" s="45"/>
      <c r="C254" s="45"/>
      <c r="D254" s="213" t="s">
        <v>3431</v>
      </c>
      <c r="E254" s="214" t="s">
        <v>4182</v>
      </c>
      <c r="F254" s="312"/>
      <c r="G254" s="73">
        <f t="shared" si="278"/>
        <v>4</v>
      </c>
      <c r="H254" s="73" t="s">
        <v>42</v>
      </c>
      <c r="I254" s="74" t="s">
        <v>4183</v>
      </c>
      <c r="J254" s="64" t="s">
        <v>17379</v>
      </c>
      <c r="K254" s="65" t="s">
        <v>17378</v>
      </c>
      <c r="L254" s="65"/>
      <c r="M254" s="65"/>
      <c r="N254" s="64"/>
      <c r="O254" s="66" t="s">
        <v>42</v>
      </c>
      <c r="P254" s="66" t="str">
        <f t="shared" si="274"/>
        <v>0..1</v>
      </c>
      <c r="Q254" s="2" t="s">
        <v>4184</v>
      </c>
      <c r="R254" s="75" t="s">
        <v>4185</v>
      </c>
      <c r="S254" s="66"/>
      <c r="T254" s="68" t="str">
        <f t="shared" si="259"/>
        <v/>
      </c>
      <c r="U254" s="66" t="s">
        <v>42</v>
      </c>
      <c r="V254" s="66"/>
      <c r="W254" s="249"/>
      <c r="X254" s="38"/>
      <c r="Y254" s="636" t="str">
        <f t="shared" si="260"/>
        <v>-</v>
      </c>
      <c r="Z254" s="68" t="str">
        <f t="shared" si="280"/>
        <v>-</v>
      </c>
      <c r="AA254" s="68" t="str">
        <f t="shared" si="280"/>
        <v>-</v>
      </c>
      <c r="AB254" s="68" t="str">
        <f t="shared" si="280"/>
        <v>X</v>
      </c>
      <c r="AC254" s="68" t="str">
        <f t="shared" si="280"/>
        <v>X</v>
      </c>
      <c r="AD254" s="68" t="str">
        <f t="shared" si="280"/>
        <v>X</v>
      </c>
      <c r="AE254" s="637" t="str">
        <f t="shared" si="280"/>
        <v>X</v>
      </c>
      <c r="AF254" s="38"/>
      <c r="AG254" s="68" t="s">
        <v>282</v>
      </c>
      <c r="AH254" s="68" t="s">
        <v>282</v>
      </c>
      <c r="AI254" s="38"/>
      <c r="AJ254" s="13" t="str">
        <f t="shared" si="262"/>
        <v>/rsm:CrossIndustryInvoice/rsm:SupplyChainTradeTransaction/ram:ApplicableHeaderTradeSettlement/ram:ApplicableTradeTax</v>
      </c>
      <c r="AK254" s="13" t="str">
        <f t="shared" si="263"/>
        <v>/ram:TaxPointDate</v>
      </c>
      <c r="AL254" s="14">
        <f>COUNTIFS(R$4:R254,AJ254)</f>
        <v>1</v>
      </c>
      <c r="AN254" s="213" t="str">
        <f t="shared" si="264"/>
        <v>SCT_HTS</v>
      </c>
      <c r="AO254" s="214" t="str">
        <f t="shared" si="264"/>
        <v>BT-7-00</v>
      </c>
      <c r="AP254" s="312" t="str">
        <f t="shared" si="265"/>
        <v/>
      </c>
      <c r="AQ254" s="73">
        <f t="shared" si="266"/>
        <v>4</v>
      </c>
      <c r="AR254" s="73" t="str">
        <f t="shared" si="267"/>
        <v>0..1</v>
      </c>
      <c r="AS254" s="74" t="s">
        <v>4186</v>
      </c>
      <c r="AT254" s="64" t="s">
        <v>4196</v>
      </c>
      <c r="AU254" s="65" t="s">
        <v>18301</v>
      </c>
      <c r="AV254" s="65"/>
      <c r="AW254" s="65" t="s">
        <v>35</v>
      </c>
      <c r="AX254" s="64"/>
      <c r="AY254" s="66" t="str">
        <f t="shared" si="279"/>
        <v>0..1</v>
      </c>
      <c r="AZ254" s="66" t="str">
        <f t="shared" si="279"/>
        <v>0..1</v>
      </c>
      <c r="BA254" s="2" t="str">
        <f t="shared" si="269"/>
        <v>/rsm:CrossIndustryInvoice
/rsm:SupplyChainTradeTransaction
/ram:ApplicableHeaderTradeSettlement
/ram:ApplicableTradeTax
/ram:TaxPointDate</v>
      </c>
      <c r="BB254" s="75" t="str">
        <f t="shared" si="269"/>
        <v>/rsm:CrossIndustryInvoice/rsm:SupplyChainTradeTransaction/ram:ApplicableHeaderTradeSettlement/ram:ApplicableTradeTax/ram:TaxPointDate</v>
      </c>
      <c r="BC254" s="66" t="str">
        <f t="shared" si="270"/>
        <v/>
      </c>
      <c r="BD254" s="68" t="str">
        <f t="shared" si="270"/>
        <v/>
      </c>
      <c r="BE254" s="66" t="str">
        <f t="shared" si="270"/>
        <v>0..1</v>
      </c>
      <c r="BF254" s="66" t="str">
        <f t="shared" si="270"/>
        <v/>
      </c>
      <c r="BG254" s="249" t="str">
        <f t="shared" si="270"/>
        <v/>
      </c>
      <c r="BH254" s="7"/>
      <c r="BI254" s="636" t="str">
        <f t="shared" si="277"/>
        <v>-</v>
      </c>
      <c r="BJ254" s="68" t="str">
        <f t="shared" si="277"/>
        <v>-</v>
      </c>
      <c r="BK254" s="68" t="str">
        <f t="shared" si="277"/>
        <v>-</v>
      </c>
      <c r="BL254" s="68" t="str">
        <f t="shared" si="275"/>
        <v>X</v>
      </c>
      <c r="BM254" s="68" t="str">
        <f t="shared" si="275"/>
        <v>X</v>
      </c>
      <c r="BN254" s="68" t="str">
        <f t="shared" si="275"/>
        <v>X</v>
      </c>
      <c r="BO254" s="637" t="str">
        <f t="shared" si="272"/>
        <v>X</v>
      </c>
      <c r="BP254" s="7"/>
      <c r="BQ254" s="68" t="str">
        <f t="shared" si="273"/>
        <v>EN 16931</v>
      </c>
      <c r="BR254" s="68" t="str">
        <f t="shared" si="273"/>
        <v>EN 16931</v>
      </c>
      <c r="BS254" s="15"/>
      <c r="BT254" s="57" t="s">
        <v>18642</v>
      </c>
    </row>
    <row r="255" spans="1:72" s="59" customFormat="1" ht="135" x14ac:dyDescent="0.2">
      <c r="A255" s="45" t="str">
        <f t="shared" si="257"/>
        <v>YES</v>
      </c>
      <c r="B255" s="45"/>
      <c r="C255" s="45"/>
      <c r="D255" s="213" t="s">
        <v>3431</v>
      </c>
      <c r="E255" s="214" t="s">
        <v>4187</v>
      </c>
      <c r="F255" s="312" t="s">
        <v>4187</v>
      </c>
      <c r="G255" s="66">
        <f t="shared" si="278"/>
        <v>5</v>
      </c>
      <c r="H255" s="66" t="s">
        <v>42</v>
      </c>
      <c r="I255" s="64" t="s">
        <v>4188</v>
      </c>
      <c r="J255" s="64" t="s">
        <v>4189</v>
      </c>
      <c r="K255" s="65" t="s">
        <v>17380</v>
      </c>
      <c r="L255" s="65" t="s">
        <v>4191</v>
      </c>
      <c r="M255" s="65" t="s">
        <v>4192</v>
      </c>
      <c r="N255" s="64" t="s">
        <v>148</v>
      </c>
      <c r="O255" s="66" t="s">
        <v>32</v>
      </c>
      <c r="P255" s="66" t="str">
        <f t="shared" si="274"/>
        <v>1..1</v>
      </c>
      <c r="Q255" s="2" t="s">
        <v>4193</v>
      </c>
      <c r="R255" s="75" t="s">
        <v>4194</v>
      </c>
      <c r="S255" s="66" t="s">
        <v>151</v>
      </c>
      <c r="T255" s="68" t="str">
        <f t="shared" si="259"/>
        <v>E</v>
      </c>
      <c r="U255" s="66" t="s">
        <v>32</v>
      </c>
      <c r="V255" s="66" t="s">
        <v>4195</v>
      </c>
      <c r="W255" s="249" t="s">
        <v>152</v>
      </c>
      <c r="X255" s="38"/>
      <c r="Y255" s="636" t="str">
        <f t="shared" si="260"/>
        <v>-</v>
      </c>
      <c r="Z255" s="68" t="str">
        <f t="shared" si="280"/>
        <v>-</v>
      </c>
      <c r="AA255" s="68" t="str">
        <f t="shared" si="280"/>
        <v>-</v>
      </c>
      <c r="AB255" s="68" t="str">
        <f t="shared" si="280"/>
        <v>X</v>
      </c>
      <c r="AC255" s="68" t="str">
        <f t="shared" si="280"/>
        <v>X</v>
      </c>
      <c r="AD255" s="68" t="str">
        <f t="shared" si="280"/>
        <v>X</v>
      </c>
      <c r="AE255" s="637" t="str">
        <f t="shared" si="280"/>
        <v>X</v>
      </c>
      <c r="AF255" s="38"/>
      <c r="AG255" s="68" t="s">
        <v>282</v>
      </c>
      <c r="AH255" s="68" t="s">
        <v>282</v>
      </c>
      <c r="AI255" s="38"/>
      <c r="AJ255" s="13" t="str">
        <f t="shared" si="262"/>
        <v>/rsm:CrossIndustryInvoice/rsm:SupplyChainTradeTransaction/ram:ApplicableHeaderTradeSettlement/ram:ApplicableTradeTax/ram:TaxPointDate</v>
      </c>
      <c r="AK255" s="13" t="str">
        <f t="shared" si="263"/>
        <v>/udt:DateString</v>
      </c>
      <c r="AL255" s="14">
        <f>COUNTIFS(R$4:R255,AJ255)</f>
        <v>1</v>
      </c>
      <c r="AN255" s="213" t="str">
        <f t="shared" si="264"/>
        <v>SCT_HTS</v>
      </c>
      <c r="AO255" s="214" t="str">
        <f t="shared" si="264"/>
        <v>BT-7</v>
      </c>
      <c r="AP255" s="312" t="str">
        <f t="shared" si="265"/>
        <v>BT-7</v>
      </c>
      <c r="AQ255" s="66">
        <f t="shared" si="266"/>
        <v>5</v>
      </c>
      <c r="AR255" s="66" t="str">
        <f t="shared" si="267"/>
        <v>0..1</v>
      </c>
      <c r="AS255" s="64" t="s">
        <v>4196</v>
      </c>
      <c r="AT255" s="64" t="s">
        <v>4197</v>
      </c>
      <c r="AU255" s="65" t="s">
        <v>4198</v>
      </c>
      <c r="AV255" s="65" t="s">
        <v>4199</v>
      </c>
      <c r="AW255" s="65" t="s">
        <v>4200</v>
      </c>
      <c r="AX255" s="64" t="s">
        <v>148</v>
      </c>
      <c r="AY255" s="66" t="str">
        <f t="shared" si="279"/>
        <v>1..1</v>
      </c>
      <c r="AZ255" s="66" t="str">
        <f t="shared" si="279"/>
        <v>1..1</v>
      </c>
      <c r="BA255" s="2" t="str">
        <f t="shared" si="269"/>
        <v>/rsm:CrossIndustryInvoice
/rsm:SupplyChainTradeTransaction
/ram:ApplicableHeaderTradeSettlement
/ram:ApplicableTradeTax
/ram:TaxPointDate
/udt:DateString</v>
      </c>
      <c r="BB255" s="75" t="str">
        <f t="shared" si="269"/>
        <v>/rsm:CrossIndustryInvoice/rsm:SupplyChainTradeTransaction/ram:ApplicableHeaderTradeSettlement/ram:ApplicableTradeTax/ram:TaxPointDate/udt:DateString</v>
      </c>
      <c r="BC255" s="66" t="str">
        <f t="shared" si="270"/>
        <v>D</v>
      </c>
      <c r="BD255" s="68" t="str">
        <f t="shared" si="270"/>
        <v>E</v>
      </c>
      <c r="BE255" s="66" t="str">
        <f t="shared" si="270"/>
        <v>1..1</v>
      </c>
      <c r="BF255" s="66" t="str">
        <f t="shared" si="270"/>
        <v>STR-2</v>
      </c>
      <c r="BG255" s="249" t="str">
        <f t="shared" si="270"/>
        <v>@format="102"</v>
      </c>
      <c r="BH255" s="7"/>
      <c r="BI255" s="636" t="str">
        <f t="shared" si="277"/>
        <v>-</v>
      </c>
      <c r="BJ255" s="68" t="str">
        <f t="shared" si="277"/>
        <v>-</v>
      </c>
      <c r="BK255" s="68" t="str">
        <f t="shared" si="277"/>
        <v>-</v>
      </c>
      <c r="BL255" s="68" t="str">
        <f t="shared" si="275"/>
        <v>X</v>
      </c>
      <c r="BM255" s="68" t="str">
        <f t="shared" si="275"/>
        <v>X</v>
      </c>
      <c r="BN255" s="68" t="str">
        <f t="shared" si="275"/>
        <v>X</v>
      </c>
      <c r="BO255" s="637" t="str">
        <f t="shared" si="272"/>
        <v>X</v>
      </c>
      <c r="BP255" s="7"/>
      <c r="BQ255" s="68" t="str">
        <f t="shared" si="273"/>
        <v>EN 16931</v>
      </c>
      <c r="BR255" s="68" t="str">
        <f t="shared" si="273"/>
        <v>EN 16931</v>
      </c>
      <c r="BS255" s="15"/>
      <c r="BT255" s="57" t="s">
        <v>18642</v>
      </c>
    </row>
    <row r="256" spans="1:72" s="59" customFormat="1" ht="120" x14ac:dyDescent="0.2">
      <c r="A256" s="45" t="str">
        <f t="shared" si="257"/>
        <v>YES</v>
      </c>
      <c r="B256" s="45"/>
      <c r="C256" s="45"/>
      <c r="D256" s="213" t="s">
        <v>3431</v>
      </c>
      <c r="E256" s="214" t="s">
        <v>4201</v>
      </c>
      <c r="F256" s="312"/>
      <c r="G256" s="66">
        <f t="shared" si="278"/>
        <v>6</v>
      </c>
      <c r="H256" s="66" t="s">
        <v>32</v>
      </c>
      <c r="I256" s="97" t="s">
        <v>229</v>
      </c>
      <c r="J256" s="64" t="s">
        <v>35</v>
      </c>
      <c r="K256" s="65" t="s">
        <v>160</v>
      </c>
      <c r="L256" s="65"/>
      <c r="M256" s="65" t="s">
        <v>160</v>
      </c>
      <c r="N256" s="64" t="s">
        <v>128</v>
      </c>
      <c r="O256" s="66" t="s">
        <v>32</v>
      </c>
      <c r="P256" s="66" t="str">
        <f t="shared" si="274"/>
        <v>1..1</v>
      </c>
      <c r="Q256" s="2" t="s">
        <v>4202</v>
      </c>
      <c r="R256" s="75" t="s">
        <v>4203</v>
      </c>
      <c r="S256" s="66" t="s">
        <v>131</v>
      </c>
      <c r="T256" s="68" t="str">
        <f t="shared" si="259"/>
        <v>A</v>
      </c>
      <c r="U256" s="66" t="s">
        <v>42</v>
      </c>
      <c r="V256" s="66" t="s">
        <v>35</v>
      </c>
      <c r="W256" s="249" t="s">
        <v>160</v>
      </c>
      <c r="X256" s="38"/>
      <c r="Y256" s="636" t="str">
        <f t="shared" si="260"/>
        <v>-</v>
      </c>
      <c r="Z256" s="68" t="str">
        <f t="shared" si="280"/>
        <v>-</v>
      </c>
      <c r="AA256" s="68" t="str">
        <f t="shared" si="280"/>
        <v>-</v>
      </c>
      <c r="AB256" s="68" t="str">
        <f t="shared" si="280"/>
        <v>X</v>
      </c>
      <c r="AC256" s="68" t="str">
        <f t="shared" si="280"/>
        <v>X</v>
      </c>
      <c r="AD256" s="68" t="str">
        <f t="shared" si="280"/>
        <v>X</v>
      </c>
      <c r="AE256" s="637" t="str">
        <f t="shared" si="280"/>
        <v>X</v>
      </c>
      <c r="AF256" s="38"/>
      <c r="AG256" s="68" t="s">
        <v>282</v>
      </c>
      <c r="AH256" s="68" t="s">
        <v>282</v>
      </c>
      <c r="AI256" s="38"/>
      <c r="AJ256" s="13" t="str">
        <f t="shared" si="262"/>
        <v>/rsm:CrossIndustryInvoice/rsm:SupplyChainTradeTransaction/ram:ApplicableHeaderTradeSettlement/ram:ApplicableTradeTax/ram:TaxPointDate/udt:DateString</v>
      </c>
      <c r="AK256" s="13" t="str">
        <f t="shared" si="263"/>
        <v>/@format</v>
      </c>
      <c r="AL256" s="14">
        <f>COUNTIFS(R$4:R256,AJ256)</f>
        <v>1</v>
      </c>
      <c r="AN256" s="213" t="str">
        <f t="shared" si="264"/>
        <v>SCT_HTS</v>
      </c>
      <c r="AO256" s="214" t="str">
        <f t="shared" si="264"/>
        <v>BT-7-0</v>
      </c>
      <c r="AP256" s="312" t="str">
        <f t="shared" si="265"/>
        <v/>
      </c>
      <c r="AQ256" s="66">
        <f t="shared" si="266"/>
        <v>6</v>
      </c>
      <c r="AR256" s="66" t="str">
        <f t="shared" si="267"/>
        <v>1..1</v>
      </c>
      <c r="AS256" s="97" t="s">
        <v>1270</v>
      </c>
      <c r="AT256" s="64" t="s">
        <v>35</v>
      </c>
      <c r="AU256" s="65" t="s">
        <v>18166</v>
      </c>
      <c r="AV256" s="65"/>
      <c r="AW256" s="65" t="s">
        <v>166</v>
      </c>
      <c r="AX256" s="64" t="s">
        <v>128</v>
      </c>
      <c r="AY256" s="66" t="str">
        <f t="shared" si="279"/>
        <v>1..1</v>
      </c>
      <c r="AZ256" s="66" t="str">
        <f t="shared" si="279"/>
        <v>1..1</v>
      </c>
      <c r="BA256" s="2" t="str">
        <f t="shared" si="269"/>
        <v>/rsm:CrossIndustryInvoice
/rsm:SupplyChainTradeTransaction
/ram:ApplicableHeaderTradeSettlement
/ram:ApplicableTradeTax
/ram:TaxPointDate
/udt:DateString
/@format</v>
      </c>
      <c r="BB256" s="75" t="str">
        <f t="shared" si="269"/>
        <v>/rsm:CrossIndustryInvoice/rsm:SupplyChainTradeTransaction/ram:ApplicableHeaderTradeSettlement/ram:ApplicableTradeTax/ram:TaxPointDate/udt:DateString/@format</v>
      </c>
      <c r="BC256" s="66" t="str">
        <f t="shared" si="270"/>
        <v>C</v>
      </c>
      <c r="BD256" s="68" t="str">
        <f t="shared" si="270"/>
        <v>A</v>
      </c>
      <c r="BE256" s="66" t="str">
        <f t="shared" si="270"/>
        <v>0..1</v>
      </c>
      <c r="BF256" s="66" t="str">
        <f t="shared" si="270"/>
        <v/>
      </c>
      <c r="BG256" s="249" t="str">
        <f t="shared" si="270"/>
        <v>Only value "102"</v>
      </c>
      <c r="BH256" s="7"/>
      <c r="BI256" s="636" t="str">
        <f t="shared" si="277"/>
        <v>-</v>
      </c>
      <c r="BJ256" s="68" t="str">
        <f t="shared" si="277"/>
        <v>-</v>
      </c>
      <c r="BK256" s="68" t="str">
        <f t="shared" si="277"/>
        <v>-</v>
      </c>
      <c r="BL256" s="68" t="str">
        <f t="shared" si="275"/>
        <v>X</v>
      </c>
      <c r="BM256" s="68" t="str">
        <f t="shared" si="275"/>
        <v>X</v>
      </c>
      <c r="BN256" s="68" t="str">
        <f t="shared" si="275"/>
        <v>X</v>
      </c>
      <c r="BO256" s="637" t="str">
        <f t="shared" si="275"/>
        <v>X</v>
      </c>
      <c r="BP256" s="7"/>
      <c r="BQ256" s="68" t="str">
        <f t="shared" si="273"/>
        <v>EN 16931</v>
      </c>
      <c r="BR256" s="68" t="str">
        <f t="shared" si="273"/>
        <v>EN 16931</v>
      </c>
      <c r="BS256" s="15"/>
      <c r="BT256" s="57" t="s">
        <v>18642</v>
      </c>
    </row>
    <row r="257" spans="1:72" s="59" customFormat="1" ht="135" x14ac:dyDescent="0.2">
      <c r="A257" s="45" t="str">
        <f t="shared" si="257"/>
        <v>YES</v>
      </c>
      <c r="B257" s="45"/>
      <c r="C257" s="45"/>
      <c r="D257" s="213" t="s">
        <v>3431</v>
      </c>
      <c r="E257" s="214" t="s">
        <v>4204</v>
      </c>
      <c r="F257" s="312" t="s">
        <v>4204</v>
      </c>
      <c r="G257" s="66">
        <f t="shared" si="278"/>
        <v>4</v>
      </c>
      <c r="H257" s="66" t="s">
        <v>42</v>
      </c>
      <c r="I257" s="64" t="s">
        <v>4205</v>
      </c>
      <c r="J257" s="64" t="s">
        <v>4206</v>
      </c>
      <c r="K257" s="65" t="s">
        <v>17381</v>
      </c>
      <c r="L257" s="65" t="s">
        <v>17382</v>
      </c>
      <c r="M257" s="65" t="s">
        <v>4192</v>
      </c>
      <c r="N257" s="64" t="s">
        <v>128</v>
      </c>
      <c r="O257" s="66" t="s">
        <v>42</v>
      </c>
      <c r="P257" s="66" t="str">
        <f t="shared" si="274"/>
        <v>0..1</v>
      </c>
      <c r="Q257" s="2" t="s">
        <v>4209</v>
      </c>
      <c r="R257" s="75" t="s">
        <v>4210</v>
      </c>
      <c r="S257" s="66" t="s">
        <v>131</v>
      </c>
      <c r="T257" s="68" t="str">
        <f t="shared" si="259"/>
        <v>E</v>
      </c>
      <c r="U257" s="66" t="s">
        <v>42</v>
      </c>
      <c r="V257" s="66" t="s">
        <v>4195</v>
      </c>
      <c r="W257" s="249" t="s">
        <v>35</v>
      </c>
      <c r="X257" s="38"/>
      <c r="Y257" s="636" t="str">
        <f t="shared" si="260"/>
        <v>-</v>
      </c>
      <c r="Z257" s="68" t="str">
        <f t="shared" si="280"/>
        <v>X</v>
      </c>
      <c r="AA257" s="68" t="str">
        <f t="shared" si="280"/>
        <v>X</v>
      </c>
      <c r="AB257" s="68" t="str">
        <f t="shared" si="280"/>
        <v>X</v>
      </c>
      <c r="AC257" s="68" t="str">
        <f t="shared" si="280"/>
        <v>X</v>
      </c>
      <c r="AD257" s="68" t="str">
        <f t="shared" si="280"/>
        <v>X</v>
      </c>
      <c r="AE257" s="637" t="str">
        <f t="shared" si="280"/>
        <v>X</v>
      </c>
      <c r="AF257" s="38"/>
      <c r="AG257" s="68" t="s">
        <v>185</v>
      </c>
      <c r="AH257" s="68" t="s">
        <v>185</v>
      </c>
      <c r="AI257" s="38"/>
      <c r="AJ257" s="13" t="str">
        <f t="shared" si="262"/>
        <v>/rsm:CrossIndustryInvoice/rsm:SupplyChainTradeTransaction/ram:ApplicableHeaderTradeSettlement/ram:ApplicableTradeTax</v>
      </c>
      <c r="AK257" s="13" t="str">
        <f t="shared" si="263"/>
        <v>/ram:DueDateTypeCode</v>
      </c>
      <c r="AL257" s="14">
        <f>COUNTIFS(R$4:R257,AJ257)</f>
        <v>1</v>
      </c>
      <c r="AN257" s="213" t="str">
        <f t="shared" si="264"/>
        <v>SCT_HTS</v>
      </c>
      <c r="AO257" s="214" t="str">
        <f t="shared" si="264"/>
        <v>BT-8</v>
      </c>
      <c r="AP257" s="312" t="str">
        <f t="shared" si="265"/>
        <v>BT-8</v>
      </c>
      <c r="AQ257" s="66">
        <f t="shared" si="266"/>
        <v>4</v>
      </c>
      <c r="AR257" s="66" t="str">
        <f t="shared" si="267"/>
        <v>0..1</v>
      </c>
      <c r="AS257" s="64" t="s">
        <v>4211</v>
      </c>
      <c r="AT257" s="64" t="s">
        <v>4212</v>
      </c>
      <c r="AU257" s="65" t="s">
        <v>4213</v>
      </c>
      <c r="AV257" s="65" t="s">
        <v>18302</v>
      </c>
      <c r="AW257" s="65" t="s">
        <v>4200</v>
      </c>
      <c r="AX257" s="64" t="s">
        <v>128</v>
      </c>
      <c r="AY257" s="66" t="str">
        <f t="shared" si="279"/>
        <v>0..1</v>
      </c>
      <c r="AZ257" s="66" t="str">
        <f t="shared" si="279"/>
        <v>0..1</v>
      </c>
      <c r="BA257" s="2" t="str">
        <f t="shared" si="269"/>
        <v>/rsm:CrossIndustryInvoice
/rsm:SupplyChainTradeTransaction
/ram:ApplicableHeaderTradeSettlement
/ram:ApplicableTradeTax
/ram:DueDateTypeCode</v>
      </c>
      <c r="BB257" s="75" t="str">
        <f t="shared" si="269"/>
        <v>/rsm:CrossIndustryInvoice/rsm:SupplyChainTradeTransaction/ram:ApplicableHeaderTradeSettlement/ram:ApplicableTradeTax/ram:DueDateTypeCode</v>
      </c>
      <c r="BC257" s="66" t="str">
        <f t="shared" si="270"/>
        <v>C</v>
      </c>
      <c r="BD257" s="68" t="str">
        <f t="shared" si="270"/>
        <v>E</v>
      </c>
      <c r="BE257" s="66" t="str">
        <f t="shared" si="270"/>
        <v>0..1</v>
      </c>
      <c r="BF257" s="66" t="str">
        <f t="shared" si="270"/>
        <v>STR-2</v>
      </c>
      <c r="BG257" s="249" t="str">
        <f t="shared" si="270"/>
        <v/>
      </c>
      <c r="BH257" s="7"/>
      <c r="BI257" s="636" t="str">
        <f t="shared" si="277"/>
        <v>-</v>
      </c>
      <c r="BJ257" s="68" t="str">
        <f t="shared" si="277"/>
        <v>X</v>
      </c>
      <c r="BK257" s="68" t="str">
        <f t="shared" si="277"/>
        <v>X</v>
      </c>
      <c r="BL257" s="68" t="str">
        <f t="shared" si="275"/>
        <v>X</v>
      </c>
      <c r="BM257" s="68" t="str">
        <f t="shared" si="275"/>
        <v>X</v>
      </c>
      <c r="BN257" s="68" t="str">
        <f t="shared" si="275"/>
        <v>X</v>
      </c>
      <c r="BO257" s="637" t="str">
        <f t="shared" si="275"/>
        <v>X</v>
      </c>
      <c r="BP257" s="7"/>
      <c r="BQ257" s="68" t="str">
        <f t="shared" si="273"/>
        <v>BASIC WL</v>
      </c>
      <c r="BR257" s="68" t="str">
        <f t="shared" si="273"/>
        <v>BASIC WL</v>
      </c>
      <c r="BS257" s="15"/>
      <c r="BT257" s="57" t="s">
        <v>18642</v>
      </c>
    </row>
    <row r="258" spans="1:72" s="59" customFormat="1" ht="96" x14ac:dyDescent="0.2">
      <c r="A258" s="45" t="str">
        <f t="shared" si="257"/>
        <v>YES</v>
      </c>
      <c r="B258" s="45"/>
      <c r="C258" s="45"/>
      <c r="D258" s="213" t="s">
        <v>3431</v>
      </c>
      <c r="E258" s="214" t="s">
        <v>4215</v>
      </c>
      <c r="F258" s="312" t="s">
        <v>4215</v>
      </c>
      <c r="G258" s="66">
        <f t="shared" si="278"/>
        <v>4</v>
      </c>
      <c r="H258" s="66" t="s">
        <v>42</v>
      </c>
      <c r="I258" s="64" t="s">
        <v>4216</v>
      </c>
      <c r="J258" s="64" t="s">
        <v>4217</v>
      </c>
      <c r="K258" s="65" t="s">
        <v>4218</v>
      </c>
      <c r="L258" s="65" t="s">
        <v>17213</v>
      </c>
      <c r="M258" s="65" t="s">
        <v>4219</v>
      </c>
      <c r="N258" s="64" t="s">
        <v>1230</v>
      </c>
      <c r="O258" s="66" t="s">
        <v>42</v>
      </c>
      <c r="P258" s="66" t="str">
        <f t="shared" si="274"/>
        <v>0..1</v>
      </c>
      <c r="Q258" s="2" t="s">
        <v>4220</v>
      </c>
      <c r="R258" s="75" t="s">
        <v>4221</v>
      </c>
      <c r="S258" s="66" t="s">
        <v>722</v>
      </c>
      <c r="T258" s="68" t="str">
        <f t="shared" si="259"/>
        <v>E</v>
      </c>
      <c r="U258" s="66" t="s">
        <v>42</v>
      </c>
      <c r="V258" s="66" t="s">
        <v>35</v>
      </c>
      <c r="W258" s="249" t="s">
        <v>35</v>
      </c>
      <c r="X258" s="38"/>
      <c r="Y258" s="636" t="str">
        <f t="shared" si="260"/>
        <v>-</v>
      </c>
      <c r="Z258" s="68" t="str">
        <f t="shared" si="280"/>
        <v>X</v>
      </c>
      <c r="AA258" s="68" t="str">
        <f t="shared" si="280"/>
        <v>X</v>
      </c>
      <c r="AB258" s="68" t="str">
        <f t="shared" si="280"/>
        <v>X</v>
      </c>
      <c r="AC258" s="68" t="str">
        <f t="shared" si="280"/>
        <v>X</v>
      </c>
      <c r="AD258" s="68" t="str">
        <f t="shared" si="280"/>
        <v>X</v>
      </c>
      <c r="AE258" s="637" t="str">
        <f t="shared" si="280"/>
        <v>X</v>
      </c>
      <c r="AF258" s="38"/>
      <c r="AG258" s="68" t="s">
        <v>185</v>
      </c>
      <c r="AH258" s="68" t="s">
        <v>185</v>
      </c>
      <c r="AI258" s="38"/>
      <c r="AJ258" s="13" t="str">
        <f t="shared" si="262"/>
        <v>/rsm:CrossIndustryInvoice/rsm:SupplyChainTradeTransaction/ram:ApplicableHeaderTradeSettlement/ram:ApplicableTradeTax</v>
      </c>
      <c r="AK258" s="13" t="str">
        <f t="shared" si="263"/>
        <v>/ram:RateApplicablePercent</v>
      </c>
      <c r="AL258" s="14">
        <f>COUNTIFS(R$4:R258,AJ258)</f>
        <v>1</v>
      </c>
      <c r="AN258" s="213" t="str">
        <f t="shared" si="264"/>
        <v>SCT_HTS</v>
      </c>
      <c r="AO258" s="214" t="str">
        <f t="shared" si="264"/>
        <v>BT-119</v>
      </c>
      <c r="AP258" s="312" t="str">
        <f t="shared" si="265"/>
        <v>BT-119</v>
      </c>
      <c r="AQ258" s="66">
        <f t="shared" si="266"/>
        <v>4</v>
      </c>
      <c r="AR258" s="66" t="str">
        <f t="shared" si="267"/>
        <v>0..1</v>
      </c>
      <c r="AS258" s="64" t="s">
        <v>4222</v>
      </c>
      <c r="AT258" s="64" t="s">
        <v>4223</v>
      </c>
      <c r="AU258" s="65" t="s">
        <v>4224</v>
      </c>
      <c r="AV258" s="65" t="s">
        <v>1236</v>
      </c>
      <c r="AW258" s="65" t="s">
        <v>4225</v>
      </c>
      <c r="AX258" s="64" t="s">
        <v>1237</v>
      </c>
      <c r="AY258" s="66" t="str">
        <f t="shared" si="279"/>
        <v>0..1</v>
      </c>
      <c r="AZ258" s="66" t="str">
        <f t="shared" si="279"/>
        <v>0..1</v>
      </c>
      <c r="BA258" s="2" t="str">
        <f t="shared" si="269"/>
        <v>/rsm:CrossIndustryInvoice
/rsm:SupplyChainTradeTransaction
/ram:ApplicableHeaderTradeSettlement
/ram:ApplicableTradeTax
/ram:RateApplicablePercent</v>
      </c>
      <c r="BB258" s="75" t="str">
        <f t="shared" si="269"/>
        <v>/rsm:CrossIndustryInvoice/rsm:SupplyChainTradeTransaction/ram:ApplicableHeaderTradeSettlement/ram:ApplicableTradeTax/ram:RateApplicablePercent</v>
      </c>
      <c r="BC258" s="66" t="str">
        <f t="shared" si="270"/>
        <v>P</v>
      </c>
      <c r="BD258" s="68" t="str">
        <f t="shared" si="270"/>
        <v>E</v>
      </c>
      <c r="BE258" s="66" t="str">
        <f t="shared" si="270"/>
        <v>0..1</v>
      </c>
      <c r="BF258" s="66" t="str">
        <f t="shared" si="270"/>
        <v/>
      </c>
      <c r="BG258" s="249" t="str">
        <f t="shared" si="270"/>
        <v/>
      </c>
      <c r="BH258" s="7"/>
      <c r="BI258" s="636" t="str">
        <f t="shared" si="277"/>
        <v>-</v>
      </c>
      <c r="BJ258" s="68" t="str">
        <f t="shared" si="277"/>
        <v>X</v>
      </c>
      <c r="BK258" s="68" t="str">
        <f t="shared" si="277"/>
        <v>X</v>
      </c>
      <c r="BL258" s="68" t="str">
        <f t="shared" si="275"/>
        <v>X</v>
      </c>
      <c r="BM258" s="68" t="str">
        <f t="shared" si="275"/>
        <v>X</v>
      </c>
      <c r="BN258" s="68" t="str">
        <f t="shared" si="275"/>
        <v>X</v>
      </c>
      <c r="BO258" s="637" t="str">
        <f t="shared" si="275"/>
        <v>X</v>
      </c>
      <c r="BP258" s="7"/>
      <c r="BQ258" s="68" t="str">
        <f t="shared" si="273"/>
        <v>BASIC WL</v>
      </c>
      <c r="BR258" s="68" t="str">
        <f t="shared" si="273"/>
        <v>BASIC WL</v>
      </c>
      <c r="BS258" s="15"/>
      <c r="BT258" s="57" t="s">
        <v>18642</v>
      </c>
    </row>
    <row r="259" spans="1:72" s="59" customFormat="1" ht="96" x14ac:dyDescent="0.2">
      <c r="A259" s="45" t="str">
        <f t="shared" si="257"/>
        <v>NO</v>
      </c>
      <c r="B259" s="45"/>
      <c r="C259" s="45"/>
      <c r="D259" s="211" t="s">
        <v>3431</v>
      </c>
      <c r="E259" s="212" t="s">
        <v>4226</v>
      </c>
      <c r="F259" s="311" t="s">
        <v>4226</v>
      </c>
      <c r="G259" s="218">
        <f t="shared" si="278"/>
        <v>3</v>
      </c>
      <c r="H259" s="94" t="s">
        <v>42</v>
      </c>
      <c r="I259" s="90" t="s">
        <v>4227</v>
      </c>
      <c r="J259" s="90" t="s">
        <v>4228</v>
      </c>
      <c r="K259" s="91" t="s">
        <v>4229</v>
      </c>
      <c r="L259" s="91"/>
      <c r="M259" s="91" t="s">
        <v>35</v>
      </c>
      <c r="N259" s="90"/>
      <c r="O259" s="219" t="s">
        <v>42</v>
      </c>
      <c r="P259" s="219" t="str">
        <f t="shared" si="274"/>
        <v>0..1</v>
      </c>
      <c r="Q259" s="220" t="s">
        <v>4230</v>
      </c>
      <c r="R259" s="221" t="s">
        <v>4231</v>
      </c>
      <c r="S259" s="219" t="s">
        <v>35</v>
      </c>
      <c r="T259" s="184" t="str">
        <f t="shared" si="259"/>
        <v>G</v>
      </c>
      <c r="U259" s="219" t="s">
        <v>42</v>
      </c>
      <c r="V259" s="219" t="s">
        <v>35</v>
      </c>
      <c r="W259" s="678" t="s">
        <v>35</v>
      </c>
      <c r="X259" s="38"/>
      <c r="Y259" s="652" t="str">
        <f t="shared" si="260"/>
        <v>-</v>
      </c>
      <c r="Z259" s="184" t="str">
        <f t="shared" si="280"/>
        <v>X</v>
      </c>
      <c r="AA259" s="184" t="str">
        <f t="shared" si="280"/>
        <v>X</v>
      </c>
      <c r="AB259" s="184" t="str">
        <f t="shared" si="280"/>
        <v>X</v>
      </c>
      <c r="AC259" s="184" t="str">
        <f t="shared" si="280"/>
        <v>X</v>
      </c>
      <c r="AD259" s="184" t="str">
        <f t="shared" si="280"/>
        <v>X</v>
      </c>
      <c r="AE259" s="653" t="str">
        <f t="shared" si="280"/>
        <v>X</v>
      </c>
      <c r="AF259" s="38"/>
      <c r="AG259" s="184" t="s">
        <v>185</v>
      </c>
      <c r="AH259" s="184" t="s">
        <v>185</v>
      </c>
      <c r="AI259" s="38"/>
      <c r="AJ259" s="13" t="str">
        <f t="shared" si="262"/>
        <v>/rsm:CrossIndustryInvoice/rsm:SupplyChainTradeTransaction/ram:ApplicableHeaderTradeSettlement</v>
      </c>
      <c r="AK259" s="13" t="str">
        <f t="shared" si="263"/>
        <v>/ram:BillingSpecifiedPeriod</v>
      </c>
      <c r="AL259" s="14">
        <f>COUNTIFS(R$4:R259,AJ259)</f>
        <v>1</v>
      </c>
      <c r="AN259" s="211" t="str">
        <f t="shared" si="264"/>
        <v>SCT_HTS</v>
      </c>
      <c r="AO259" s="212" t="str">
        <f t="shared" si="264"/>
        <v>BG-14</v>
      </c>
      <c r="AP259" s="311" t="str">
        <f t="shared" si="265"/>
        <v>BG-14</v>
      </c>
      <c r="AQ259" s="218">
        <f t="shared" si="266"/>
        <v>3</v>
      </c>
      <c r="AR259" s="94" t="str">
        <f t="shared" si="267"/>
        <v>0..1</v>
      </c>
      <c r="AS259" s="90" t="s">
        <v>4232</v>
      </c>
      <c r="AT259" s="90" t="s">
        <v>4233</v>
      </c>
      <c r="AU259" s="91" t="s">
        <v>4234</v>
      </c>
      <c r="AV259" s="91"/>
      <c r="AW259" s="91" t="s">
        <v>35</v>
      </c>
      <c r="AX259" s="90"/>
      <c r="AY259" s="219" t="str">
        <f t="shared" si="279"/>
        <v>0..1</v>
      </c>
      <c r="AZ259" s="219" t="str">
        <f t="shared" si="279"/>
        <v>0..1</v>
      </c>
      <c r="BA259" s="220" t="str">
        <f t="shared" si="269"/>
        <v>/rsm:CrossIndustryInvoice
/rsm:SupplyChainTradeTransaction
/ram:ApplicableHeaderTradeSettlement
/ram:BillingSpecifiedPeriod</v>
      </c>
      <c r="BB259" s="221" t="str">
        <f t="shared" si="269"/>
        <v>/rsm:CrossIndustryInvoice/rsm:SupplyChainTradeTransaction/ram:ApplicableHeaderTradeSettlement/ram:BillingSpecifiedPeriod</v>
      </c>
      <c r="BC259" s="219" t="str">
        <f t="shared" si="270"/>
        <v/>
      </c>
      <c r="BD259" s="184" t="str">
        <f t="shared" si="270"/>
        <v>G</v>
      </c>
      <c r="BE259" s="219" t="str">
        <f t="shared" si="270"/>
        <v>0..1</v>
      </c>
      <c r="BF259" s="219" t="str">
        <f t="shared" si="270"/>
        <v/>
      </c>
      <c r="BG259" s="678" t="str">
        <f t="shared" si="270"/>
        <v/>
      </c>
      <c r="BH259" s="7"/>
      <c r="BI259" s="652" t="str">
        <f t="shared" si="277"/>
        <v>-</v>
      </c>
      <c r="BJ259" s="184" t="str">
        <f t="shared" si="277"/>
        <v>X</v>
      </c>
      <c r="BK259" s="184" t="str">
        <f t="shared" si="277"/>
        <v>X</v>
      </c>
      <c r="BL259" s="184" t="str">
        <f t="shared" si="275"/>
        <v>X</v>
      </c>
      <c r="BM259" s="184" t="str">
        <f t="shared" si="275"/>
        <v>X</v>
      </c>
      <c r="BN259" s="184" t="str">
        <f t="shared" si="275"/>
        <v>X</v>
      </c>
      <c r="BO259" s="653" t="str">
        <f t="shared" si="275"/>
        <v>X</v>
      </c>
      <c r="BP259" s="7"/>
      <c r="BQ259" s="184" t="str">
        <f t="shared" si="273"/>
        <v>BASIC WL</v>
      </c>
      <c r="BR259" s="184" t="str">
        <f t="shared" si="273"/>
        <v>BASIC WL</v>
      </c>
      <c r="BS259" s="15"/>
      <c r="BT259" s="57" t="s">
        <v>18642</v>
      </c>
    </row>
    <row r="260" spans="1:72" s="59" customFormat="1" ht="96" x14ac:dyDescent="0.2">
      <c r="A260" s="45" t="str">
        <f t="shared" si="257"/>
        <v>NO</v>
      </c>
      <c r="B260" s="45"/>
      <c r="C260" s="45"/>
      <c r="D260" s="213" t="s">
        <v>3431</v>
      </c>
      <c r="E260" s="223" t="s">
        <v>4239</v>
      </c>
      <c r="F260" s="313"/>
      <c r="G260" s="124">
        <f t="shared" si="278"/>
        <v>4</v>
      </c>
      <c r="H260" s="124" t="s">
        <v>42</v>
      </c>
      <c r="I260" s="138" t="s">
        <v>4240</v>
      </c>
      <c r="J260" s="125"/>
      <c r="K260" s="126"/>
      <c r="L260" s="126"/>
      <c r="M260" s="126"/>
      <c r="N260" s="125"/>
      <c r="O260" s="124" t="s">
        <v>42</v>
      </c>
      <c r="P260" s="124" t="str">
        <f t="shared" si="274"/>
        <v>0..1</v>
      </c>
      <c r="Q260" s="127" t="s">
        <v>4241</v>
      </c>
      <c r="R260" s="128" t="s">
        <v>4242</v>
      </c>
      <c r="S260" s="124"/>
      <c r="T260" s="129" t="str">
        <f t="shared" si="259"/>
        <v/>
      </c>
      <c r="U260" s="124" t="s">
        <v>42</v>
      </c>
      <c r="V260" s="124"/>
      <c r="W260" s="675"/>
      <c r="X260" s="38"/>
      <c r="Y260" s="646" t="str">
        <f t="shared" si="260"/>
        <v>-</v>
      </c>
      <c r="Z260" s="129" t="str">
        <f t="shared" si="280"/>
        <v>X</v>
      </c>
      <c r="AA260" s="129" t="str">
        <f t="shared" si="280"/>
        <v>X</v>
      </c>
      <c r="AB260" s="129" t="str">
        <f t="shared" si="280"/>
        <v>X</v>
      </c>
      <c r="AC260" s="129" t="str">
        <f t="shared" si="280"/>
        <v>X</v>
      </c>
      <c r="AD260" s="129" t="str">
        <f t="shared" si="280"/>
        <v>X</v>
      </c>
      <c r="AE260" s="647" t="str">
        <f t="shared" si="280"/>
        <v>X</v>
      </c>
      <c r="AF260" s="38"/>
      <c r="AG260" s="129" t="s">
        <v>185</v>
      </c>
      <c r="AH260" s="129" t="s">
        <v>185</v>
      </c>
      <c r="AI260" s="38"/>
      <c r="AJ260" s="13" t="str">
        <f t="shared" si="262"/>
        <v>/rsm:CrossIndustryInvoice/rsm:SupplyChainTradeTransaction/ram:ApplicableHeaderTradeSettlement/ram:BillingSpecifiedPeriod</v>
      </c>
      <c r="AK260" s="13" t="str">
        <f t="shared" si="263"/>
        <v>/ram:StartDateTime</v>
      </c>
      <c r="AL260" s="14">
        <f>COUNTIFS(R$4:R260,AJ260)</f>
        <v>1</v>
      </c>
      <c r="AN260" s="213" t="str">
        <f t="shared" si="264"/>
        <v>SCT_HTS</v>
      </c>
      <c r="AO260" s="223" t="str">
        <f t="shared" si="264"/>
        <v>BT-73-00</v>
      </c>
      <c r="AP260" s="313" t="str">
        <f t="shared" si="265"/>
        <v/>
      </c>
      <c r="AQ260" s="124">
        <f t="shared" si="266"/>
        <v>4</v>
      </c>
      <c r="AR260" s="124" t="str">
        <f t="shared" si="267"/>
        <v>0..1</v>
      </c>
      <c r="AS260" s="138" t="s">
        <v>4243</v>
      </c>
      <c r="AT260" s="125" t="s">
        <v>4254</v>
      </c>
      <c r="AU260" s="126" t="s">
        <v>1262</v>
      </c>
      <c r="AV260" s="126"/>
      <c r="AW260" s="126" t="s">
        <v>35</v>
      </c>
      <c r="AX260" s="125"/>
      <c r="AY260" s="124" t="str">
        <f t="shared" si="279"/>
        <v>0..1</v>
      </c>
      <c r="AZ260" s="124" t="str">
        <f t="shared" si="279"/>
        <v>0..1</v>
      </c>
      <c r="BA260" s="127" t="str">
        <f t="shared" si="269"/>
        <v>/rsm:CrossIndustryInvoice
/rsm:SupplyChainTradeTransaction
/ram:ApplicableHeaderTradeSettlement
/ram:BillingSpecifiedPeriod
/ram:StartDateTime</v>
      </c>
      <c r="BB260" s="128" t="str">
        <f t="shared" si="269"/>
        <v>/rsm:CrossIndustryInvoice/rsm:SupplyChainTradeTransaction/ram:ApplicableHeaderTradeSettlement/ram:BillingSpecifiedPeriod/ram:StartDateTime</v>
      </c>
      <c r="BC260" s="124" t="str">
        <f t="shared" si="270"/>
        <v/>
      </c>
      <c r="BD260" s="129" t="str">
        <f t="shared" si="270"/>
        <v/>
      </c>
      <c r="BE260" s="124" t="str">
        <f t="shared" si="270"/>
        <v>0..1</v>
      </c>
      <c r="BF260" s="124" t="str">
        <f t="shared" si="270"/>
        <v/>
      </c>
      <c r="BG260" s="675" t="str">
        <f t="shared" si="270"/>
        <v/>
      </c>
      <c r="BH260" s="7"/>
      <c r="BI260" s="646" t="str">
        <f t="shared" si="277"/>
        <v>-</v>
      </c>
      <c r="BJ260" s="129" t="str">
        <f t="shared" si="277"/>
        <v>X</v>
      </c>
      <c r="BK260" s="129" t="str">
        <f t="shared" si="277"/>
        <v>X</v>
      </c>
      <c r="BL260" s="129" t="str">
        <f t="shared" si="275"/>
        <v>X</v>
      </c>
      <c r="BM260" s="129" t="str">
        <f t="shared" si="275"/>
        <v>X</v>
      </c>
      <c r="BN260" s="129" t="str">
        <f t="shared" si="275"/>
        <v>X</v>
      </c>
      <c r="BO260" s="647" t="str">
        <f t="shared" si="275"/>
        <v>X</v>
      </c>
      <c r="BP260" s="7"/>
      <c r="BQ260" s="129" t="str">
        <f t="shared" si="273"/>
        <v>BASIC WL</v>
      </c>
      <c r="BR260" s="129" t="str">
        <f t="shared" si="273"/>
        <v>BASIC WL</v>
      </c>
      <c r="BS260" s="15"/>
      <c r="BT260" s="57" t="s">
        <v>18642</v>
      </c>
    </row>
    <row r="261" spans="1:72" s="59" customFormat="1" ht="105" x14ac:dyDescent="0.2">
      <c r="A261" s="45" t="str">
        <f t="shared" si="257"/>
        <v>YES</v>
      </c>
      <c r="B261" s="45"/>
      <c r="C261" s="45"/>
      <c r="D261" s="213" t="s">
        <v>3431</v>
      </c>
      <c r="E261" s="214" t="s">
        <v>4244</v>
      </c>
      <c r="F261" s="312" t="s">
        <v>4244</v>
      </c>
      <c r="G261" s="66">
        <f t="shared" si="278"/>
        <v>5</v>
      </c>
      <c r="H261" s="66" t="s">
        <v>42</v>
      </c>
      <c r="I261" s="64" t="s">
        <v>4245</v>
      </c>
      <c r="J261" s="64" t="s">
        <v>4246</v>
      </c>
      <c r="K261" s="65" t="s">
        <v>4247</v>
      </c>
      <c r="L261" s="65" t="s">
        <v>4248</v>
      </c>
      <c r="M261" s="65" t="s">
        <v>4249</v>
      </c>
      <c r="N261" s="64" t="s">
        <v>148</v>
      </c>
      <c r="O261" s="66" t="s">
        <v>32</v>
      </c>
      <c r="P261" s="66" t="str">
        <f t="shared" si="274"/>
        <v>1..1</v>
      </c>
      <c r="Q261" s="2" t="s">
        <v>4250</v>
      </c>
      <c r="R261" s="75" t="s">
        <v>4251</v>
      </c>
      <c r="S261" s="66" t="s">
        <v>151</v>
      </c>
      <c r="T261" s="68" t="str">
        <f t="shared" si="259"/>
        <v>E</v>
      </c>
      <c r="U261" s="66" t="s">
        <v>32</v>
      </c>
      <c r="V261" s="66" t="s">
        <v>4252</v>
      </c>
      <c r="W261" s="249" t="s">
        <v>152</v>
      </c>
      <c r="X261" s="38"/>
      <c r="Y261" s="636" t="str">
        <f t="shared" si="260"/>
        <v>-</v>
      </c>
      <c r="Z261" s="68" t="str">
        <f t="shared" si="280"/>
        <v>X</v>
      </c>
      <c r="AA261" s="68" t="str">
        <f t="shared" si="280"/>
        <v>X</v>
      </c>
      <c r="AB261" s="68" t="str">
        <f t="shared" si="280"/>
        <v>X</v>
      </c>
      <c r="AC261" s="68" t="str">
        <f t="shared" si="280"/>
        <v>X</v>
      </c>
      <c r="AD261" s="68" t="str">
        <f t="shared" si="280"/>
        <v>X</v>
      </c>
      <c r="AE261" s="637" t="str">
        <f t="shared" si="280"/>
        <v>X</v>
      </c>
      <c r="AF261" s="38"/>
      <c r="AG261" s="68" t="s">
        <v>185</v>
      </c>
      <c r="AH261" s="68" t="s">
        <v>185</v>
      </c>
      <c r="AI261" s="38"/>
      <c r="AJ261" s="13" t="str">
        <f t="shared" si="262"/>
        <v>/rsm:CrossIndustryInvoice/rsm:SupplyChainTradeTransaction/ram:ApplicableHeaderTradeSettlement/ram:BillingSpecifiedPeriod/ram:StartDateTime</v>
      </c>
      <c r="AK261" s="13" t="str">
        <f t="shared" si="263"/>
        <v>/udt:DateTimeString</v>
      </c>
      <c r="AL261" s="14">
        <f>COUNTIFS(R$4:R261,AJ261)</f>
        <v>1</v>
      </c>
      <c r="AN261" s="213" t="str">
        <f t="shared" si="264"/>
        <v>SCT_HTS</v>
      </c>
      <c r="AO261" s="214" t="str">
        <f t="shared" si="264"/>
        <v>BT-73</v>
      </c>
      <c r="AP261" s="312" t="str">
        <f t="shared" si="265"/>
        <v>BT-73</v>
      </c>
      <c r="AQ261" s="66">
        <f t="shared" si="266"/>
        <v>5</v>
      </c>
      <c r="AR261" s="66" t="str">
        <f t="shared" si="267"/>
        <v>0..1</v>
      </c>
      <c r="AS261" s="64" t="s">
        <v>4253</v>
      </c>
      <c r="AT261" s="64" t="s">
        <v>4254</v>
      </c>
      <c r="AU261" s="65" t="s">
        <v>1262</v>
      </c>
      <c r="AV261" s="65" t="s">
        <v>4255</v>
      </c>
      <c r="AW261" s="65" t="s">
        <v>4256</v>
      </c>
      <c r="AX261" s="64" t="s">
        <v>148</v>
      </c>
      <c r="AY261" s="66" t="str">
        <f t="shared" si="279"/>
        <v>1..1</v>
      </c>
      <c r="AZ261" s="66" t="str">
        <f t="shared" si="279"/>
        <v>1..1</v>
      </c>
      <c r="BA261" s="2" t="str">
        <f t="shared" si="269"/>
        <v>/rsm:CrossIndustryInvoice
/rsm:SupplyChainTradeTransaction
/ram:ApplicableHeaderTradeSettlement
/ram:BillingSpecifiedPeriod
/ram:StartDateTime
/udt:DateTimeString</v>
      </c>
      <c r="BB261" s="75" t="str">
        <f t="shared" si="269"/>
        <v>/rsm:CrossIndustryInvoice/rsm:SupplyChainTradeTransaction/ram:ApplicableHeaderTradeSettlement/ram:BillingSpecifiedPeriod/ram:StartDateTime/udt:DateTimeString</v>
      </c>
      <c r="BC261" s="66" t="str">
        <f t="shared" si="270"/>
        <v>D</v>
      </c>
      <c r="BD261" s="68" t="str">
        <f t="shared" si="270"/>
        <v>E</v>
      </c>
      <c r="BE261" s="66" t="str">
        <f t="shared" si="270"/>
        <v>1..1</v>
      </c>
      <c r="BF261" s="66" t="str">
        <f t="shared" si="270"/>
        <v>SYN-2, CAR-2</v>
      </c>
      <c r="BG261" s="249" t="str">
        <f t="shared" si="270"/>
        <v>@format="102"</v>
      </c>
      <c r="BH261" s="7"/>
      <c r="BI261" s="636" t="str">
        <f t="shared" si="277"/>
        <v>-</v>
      </c>
      <c r="BJ261" s="68" t="str">
        <f t="shared" si="277"/>
        <v>X</v>
      </c>
      <c r="BK261" s="68" t="str">
        <f t="shared" si="277"/>
        <v>X</v>
      </c>
      <c r="BL261" s="68" t="str">
        <f t="shared" si="275"/>
        <v>X</v>
      </c>
      <c r="BM261" s="68" t="str">
        <f t="shared" si="275"/>
        <v>X</v>
      </c>
      <c r="BN261" s="68" t="str">
        <f t="shared" si="275"/>
        <v>X</v>
      </c>
      <c r="BO261" s="637" t="str">
        <f t="shared" si="275"/>
        <v>X</v>
      </c>
      <c r="BP261" s="7"/>
      <c r="BQ261" s="68" t="str">
        <f t="shared" si="273"/>
        <v>BASIC WL</v>
      </c>
      <c r="BR261" s="68" t="str">
        <f t="shared" si="273"/>
        <v>BASIC WL</v>
      </c>
      <c r="BS261" s="15"/>
      <c r="BT261" s="57" t="s">
        <v>18642</v>
      </c>
    </row>
    <row r="262" spans="1:72" s="59" customFormat="1" ht="120" x14ac:dyDescent="0.2">
      <c r="A262" s="45" t="str">
        <f t="shared" si="257"/>
        <v>YES</v>
      </c>
      <c r="B262" s="45"/>
      <c r="C262" s="45"/>
      <c r="D262" s="213" t="s">
        <v>3431</v>
      </c>
      <c r="E262" s="214" t="s">
        <v>4257</v>
      </c>
      <c r="F262" s="312"/>
      <c r="G262" s="66">
        <f t="shared" si="278"/>
        <v>6</v>
      </c>
      <c r="H262" s="66" t="s">
        <v>32</v>
      </c>
      <c r="I262" s="97" t="s">
        <v>229</v>
      </c>
      <c r="J262" s="64" t="s">
        <v>35</v>
      </c>
      <c r="K262" s="65" t="s">
        <v>160</v>
      </c>
      <c r="L262" s="65"/>
      <c r="M262" s="65" t="s">
        <v>160</v>
      </c>
      <c r="N262" s="64" t="s">
        <v>128</v>
      </c>
      <c r="O262" s="66" t="s">
        <v>32</v>
      </c>
      <c r="P262" s="66" t="str">
        <f t="shared" si="274"/>
        <v>1..1</v>
      </c>
      <c r="Q262" s="2" t="s">
        <v>4258</v>
      </c>
      <c r="R262" s="75" t="s">
        <v>4259</v>
      </c>
      <c r="S262" s="66" t="s">
        <v>131</v>
      </c>
      <c r="T262" s="68" t="str">
        <f t="shared" si="259"/>
        <v>A</v>
      </c>
      <c r="U262" s="66" t="s">
        <v>42</v>
      </c>
      <c r="V262" s="66" t="s">
        <v>35</v>
      </c>
      <c r="W262" s="249" t="s">
        <v>160</v>
      </c>
      <c r="X262" s="38"/>
      <c r="Y262" s="636" t="str">
        <f t="shared" si="260"/>
        <v>-</v>
      </c>
      <c r="Z262" s="68" t="str">
        <f t="shared" si="280"/>
        <v>X</v>
      </c>
      <c r="AA262" s="68" t="str">
        <f t="shared" si="280"/>
        <v>X</v>
      </c>
      <c r="AB262" s="68" t="str">
        <f t="shared" si="280"/>
        <v>X</v>
      </c>
      <c r="AC262" s="68" t="str">
        <f t="shared" si="280"/>
        <v>X</v>
      </c>
      <c r="AD262" s="68" t="str">
        <f t="shared" si="280"/>
        <v>X</v>
      </c>
      <c r="AE262" s="637" t="str">
        <f t="shared" si="280"/>
        <v>X</v>
      </c>
      <c r="AF262" s="38"/>
      <c r="AG262" s="68" t="s">
        <v>185</v>
      </c>
      <c r="AH262" s="68" t="s">
        <v>185</v>
      </c>
      <c r="AI262" s="38"/>
      <c r="AJ262" s="13" t="str">
        <f t="shared" si="262"/>
        <v>/rsm:CrossIndustryInvoice/rsm:SupplyChainTradeTransaction/ram:ApplicableHeaderTradeSettlement/ram:BillingSpecifiedPeriod/ram:StartDateTime/udt:DateTimeString</v>
      </c>
      <c r="AK262" s="13" t="str">
        <f t="shared" si="263"/>
        <v>/@format</v>
      </c>
      <c r="AL262" s="14">
        <f>COUNTIFS(R$4:R262,AJ262)</f>
        <v>1</v>
      </c>
      <c r="AN262" s="213" t="str">
        <f t="shared" si="264"/>
        <v>SCT_HTS</v>
      </c>
      <c r="AO262" s="214" t="str">
        <f t="shared" si="264"/>
        <v>BT-73-0</v>
      </c>
      <c r="AP262" s="312" t="str">
        <f t="shared" si="265"/>
        <v/>
      </c>
      <c r="AQ262" s="66">
        <f t="shared" si="266"/>
        <v>6</v>
      </c>
      <c r="AR262" s="66" t="str">
        <f t="shared" si="267"/>
        <v>1..1</v>
      </c>
      <c r="AS262" s="97" t="s">
        <v>35</v>
      </c>
      <c r="AT262" s="64" t="s">
        <v>35</v>
      </c>
      <c r="AU262" s="65" t="s">
        <v>18166</v>
      </c>
      <c r="AV262" s="65"/>
      <c r="AW262" s="65" t="s">
        <v>166</v>
      </c>
      <c r="AX262" s="64" t="s">
        <v>128</v>
      </c>
      <c r="AY262" s="66" t="str">
        <f t="shared" si="279"/>
        <v>1..1</v>
      </c>
      <c r="AZ262" s="66" t="str">
        <f t="shared" si="279"/>
        <v>1..1</v>
      </c>
      <c r="BA262" s="2" t="str">
        <f t="shared" si="269"/>
        <v>/rsm:CrossIndustryInvoice
/rsm:SupplyChainTradeTransaction
/ram:ApplicableHeaderTradeSettlement
/ram:BillingSpecifiedPeriod
/ram:StartDateTime
/udt:DateTimeString
/@format</v>
      </c>
      <c r="BB262" s="75" t="str">
        <f t="shared" si="269"/>
        <v>/rsm:CrossIndustryInvoice/rsm:SupplyChainTradeTransaction/ram:ApplicableHeaderTradeSettlement/ram:BillingSpecifiedPeriod/ram:StartDateTime/udt:DateTimeString/@format</v>
      </c>
      <c r="BC262" s="66" t="str">
        <f t="shared" si="270"/>
        <v>C</v>
      </c>
      <c r="BD262" s="68" t="str">
        <f t="shared" si="270"/>
        <v>A</v>
      </c>
      <c r="BE262" s="66" t="str">
        <f t="shared" si="270"/>
        <v>0..1</v>
      </c>
      <c r="BF262" s="66" t="str">
        <f t="shared" si="270"/>
        <v/>
      </c>
      <c r="BG262" s="249" t="str">
        <f t="shared" si="270"/>
        <v>Only value "102"</v>
      </c>
      <c r="BH262" s="7"/>
      <c r="BI262" s="636" t="str">
        <f t="shared" si="277"/>
        <v>-</v>
      </c>
      <c r="BJ262" s="68" t="str">
        <f t="shared" si="277"/>
        <v>X</v>
      </c>
      <c r="BK262" s="68" t="str">
        <f t="shared" si="277"/>
        <v>X</v>
      </c>
      <c r="BL262" s="68" t="str">
        <f t="shared" si="275"/>
        <v>X</v>
      </c>
      <c r="BM262" s="68" t="str">
        <f t="shared" si="275"/>
        <v>X</v>
      </c>
      <c r="BN262" s="68" t="str">
        <f t="shared" si="275"/>
        <v>X</v>
      </c>
      <c r="BO262" s="637" t="str">
        <f t="shared" si="275"/>
        <v>X</v>
      </c>
      <c r="BP262" s="7"/>
      <c r="BQ262" s="68" t="str">
        <f t="shared" si="273"/>
        <v>BASIC WL</v>
      </c>
      <c r="BR262" s="68" t="str">
        <f t="shared" si="273"/>
        <v>BASIC WL</v>
      </c>
      <c r="BS262" s="15"/>
      <c r="BT262" s="57" t="s">
        <v>18642</v>
      </c>
    </row>
    <row r="263" spans="1:72" s="59" customFormat="1" ht="96" x14ac:dyDescent="0.2">
      <c r="A263" s="45" t="str">
        <f t="shared" si="257"/>
        <v>NO</v>
      </c>
      <c r="B263" s="45"/>
      <c r="C263" s="45"/>
      <c r="D263" s="213" t="s">
        <v>3431</v>
      </c>
      <c r="E263" s="223" t="s">
        <v>4260</v>
      </c>
      <c r="F263" s="313"/>
      <c r="G263" s="124">
        <f t="shared" si="278"/>
        <v>4</v>
      </c>
      <c r="H263" s="124" t="s">
        <v>42</v>
      </c>
      <c r="I263" s="138" t="s">
        <v>4261</v>
      </c>
      <c r="J263" s="125"/>
      <c r="K263" s="126"/>
      <c r="L263" s="126"/>
      <c r="M263" s="126"/>
      <c r="N263" s="125"/>
      <c r="O263" s="124" t="s">
        <v>42</v>
      </c>
      <c r="P263" s="124" t="str">
        <f t="shared" si="274"/>
        <v>0..1</v>
      </c>
      <c r="Q263" s="127" t="s">
        <v>4262</v>
      </c>
      <c r="R263" s="128" t="s">
        <v>4263</v>
      </c>
      <c r="S263" s="124"/>
      <c r="T263" s="129" t="str">
        <f t="shared" si="259"/>
        <v/>
      </c>
      <c r="U263" s="124" t="s">
        <v>42</v>
      </c>
      <c r="V263" s="124"/>
      <c r="W263" s="675"/>
      <c r="X263" s="38"/>
      <c r="Y263" s="646" t="str">
        <f t="shared" si="260"/>
        <v>-</v>
      </c>
      <c r="Z263" s="129" t="str">
        <f t="shared" si="280"/>
        <v>X</v>
      </c>
      <c r="AA263" s="129" t="str">
        <f t="shared" si="280"/>
        <v>X</v>
      </c>
      <c r="AB263" s="129" t="str">
        <f t="shared" si="280"/>
        <v>X</v>
      </c>
      <c r="AC263" s="129" t="str">
        <f t="shared" si="280"/>
        <v>X</v>
      </c>
      <c r="AD263" s="129" t="str">
        <f t="shared" si="280"/>
        <v>X</v>
      </c>
      <c r="AE263" s="647" t="str">
        <f t="shared" si="280"/>
        <v>X</v>
      </c>
      <c r="AF263" s="38"/>
      <c r="AG263" s="129" t="s">
        <v>185</v>
      </c>
      <c r="AH263" s="129" t="s">
        <v>185</v>
      </c>
      <c r="AI263" s="38"/>
      <c r="AJ263" s="13" t="str">
        <f t="shared" si="262"/>
        <v>/rsm:CrossIndustryInvoice/rsm:SupplyChainTradeTransaction/ram:ApplicableHeaderTradeSettlement/ram:BillingSpecifiedPeriod</v>
      </c>
      <c r="AK263" s="13" t="str">
        <f t="shared" si="263"/>
        <v>/ram:EndDateTime</v>
      </c>
      <c r="AL263" s="14">
        <f>COUNTIFS(R$4:R263,AJ263)</f>
        <v>1</v>
      </c>
      <c r="AN263" s="213" t="str">
        <f t="shared" si="264"/>
        <v>SCT_HTS</v>
      </c>
      <c r="AO263" s="223" t="str">
        <f t="shared" si="264"/>
        <v>BT-74-00</v>
      </c>
      <c r="AP263" s="313" t="str">
        <f t="shared" si="265"/>
        <v/>
      </c>
      <c r="AQ263" s="124">
        <f t="shared" si="266"/>
        <v>4</v>
      </c>
      <c r="AR263" s="124" t="str">
        <f t="shared" si="267"/>
        <v>0..1</v>
      </c>
      <c r="AS263" s="138" t="s">
        <v>4264</v>
      </c>
      <c r="AT263" s="125" t="s">
        <v>4274</v>
      </c>
      <c r="AU263" s="126" t="s">
        <v>1286</v>
      </c>
      <c r="AV263" s="126"/>
      <c r="AW263" s="126" t="s">
        <v>35</v>
      </c>
      <c r="AX263" s="125"/>
      <c r="AY263" s="124" t="str">
        <f t="shared" si="279"/>
        <v>0..1</v>
      </c>
      <c r="AZ263" s="124" t="str">
        <f t="shared" si="279"/>
        <v>0..1</v>
      </c>
      <c r="BA263" s="127" t="str">
        <f t="shared" si="269"/>
        <v>/rsm:CrossIndustryInvoice
/rsm:SupplyChainTradeTransaction
/ram:ApplicableHeaderTradeSettlement
/ram:BillingSpecifiedPeriod
/ram:EndDateTime</v>
      </c>
      <c r="BB263" s="128" t="str">
        <f t="shared" si="269"/>
        <v>/rsm:CrossIndustryInvoice/rsm:SupplyChainTradeTransaction/ram:ApplicableHeaderTradeSettlement/ram:BillingSpecifiedPeriod/ram:EndDateTime</v>
      </c>
      <c r="BC263" s="124" t="str">
        <f t="shared" si="270"/>
        <v/>
      </c>
      <c r="BD263" s="129" t="str">
        <f t="shared" si="270"/>
        <v/>
      </c>
      <c r="BE263" s="124" t="str">
        <f t="shared" si="270"/>
        <v>0..1</v>
      </c>
      <c r="BF263" s="124" t="str">
        <f t="shared" si="270"/>
        <v/>
      </c>
      <c r="BG263" s="675" t="str">
        <f t="shared" si="270"/>
        <v/>
      </c>
      <c r="BH263" s="7"/>
      <c r="BI263" s="646" t="str">
        <f t="shared" si="277"/>
        <v>-</v>
      </c>
      <c r="BJ263" s="129" t="str">
        <f t="shared" si="277"/>
        <v>X</v>
      </c>
      <c r="BK263" s="129" t="str">
        <f t="shared" si="277"/>
        <v>X</v>
      </c>
      <c r="BL263" s="129" t="str">
        <f t="shared" si="275"/>
        <v>X</v>
      </c>
      <c r="BM263" s="129" t="str">
        <f t="shared" si="275"/>
        <v>X</v>
      </c>
      <c r="BN263" s="129" t="str">
        <f t="shared" si="275"/>
        <v>X</v>
      </c>
      <c r="BO263" s="647" t="str">
        <f t="shared" si="275"/>
        <v>X</v>
      </c>
      <c r="BP263" s="7"/>
      <c r="BQ263" s="129" t="str">
        <f t="shared" si="273"/>
        <v>BASIC WL</v>
      </c>
      <c r="BR263" s="129" t="str">
        <f t="shared" si="273"/>
        <v>BASIC WL</v>
      </c>
      <c r="BS263" s="15"/>
      <c r="BT263" s="57" t="s">
        <v>18642</v>
      </c>
    </row>
    <row r="264" spans="1:72" s="59" customFormat="1" ht="120" x14ac:dyDescent="0.2">
      <c r="A264" s="45" t="str">
        <f t="shared" si="257"/>
        <v>YES</v>
      </c>
      <c r="B264" s="45"/>
      <c r="C264" s="45"/>
      <c r="D264" s="213" t="s">
        <v>3431</v>
      </c>
      <c r="E264" s="214" t="s">
        <v>4265</v>
      </c>
      <c r="F264" s="312" t="s">
        <v>4265</v>
      </c>
      <c r="G264" s="66">
        <f t="shared" si="278"/>
        <v>5</v>
      </c>
      <c r="H264" s="66" t="s">
        <v>42</v>
      </c>
      <c r="I264" s="64" t="s">
        <v>4266</v>
      </c>
      <c r="J264" s="64" t="s">
        <v>4267</v>
      </c>
      <c r="K264" s="65" t="s">
        <v>4268</v>
      </c>
      <c r="L264" s="65" t="s">
        <v>4269</v>
      </c>
      <c r="M264" s="65" t="s">
        <v>4270</v>
      </c>
      <c r="N264" s="64" t="s">
        <v>148</v>
      </c>
      <c r="O264" s="66" t="s">
        <v>32</v>
      </c>
      <c r="P264" s="66" t="str">
        <f t="shared" si="274"/>
        <v>1..1</v>
      </c>
      <c r="Q264" s="2" t="s">
        <v>4271</v>
      </c>
      <c r="R264" s="75" t="s">
        <v>4272</v>
      </c>
      <c r="S264" s="66" t="s">
        <v>151</v>
      </c>
      <c r="T264" s="68" t="str">
        <f t="shared" si="259"/>
        <v>E</v>
      </c>
      <c r="U264" s="66" t="s">
        <v>32</v>
      </c>
      <c r="V264" s="66" t="s">
        <v>4252</v>
      </c>
      <c r="W264" s="249" t="s">
        <v>152</v>
      </c>
      <c r="X264" s="38"/>
      <c r="Y264" s="636" t="str">
        <f t="shared" si="260"/>
        <v>-</v>
      </c>
      <c r="Z264" s="68" t="str">
        <f t="shared" si="280"/>
        <v>X</v>
      </c>
      <c r="AA264" s="68" t="str">
        <f t="shared" si="280"/>
        <v>X</v>
      </c>
      <c r="AB264" s="68" t="str">
        <f t="shared" si="280"/>
        <v>X</v>
      </c>
      <c r="AC264" s="68" t="str">
        <f t="shared" si="280"/>
        <v>X</v>
      </c>
      <c r="AD264" s="68" t="str">
        <f t="shared" si="280"/>
        <v>X</v>
      </c>
      <c r="AE264" s="637" t="str">
        <f t="shared" si="280"/>
        <v>X</v>
      </c>
      <c r="AF264" s="38"/>
      <c r="AG264" s="68" t="s">
        <v>185</v>
      </c>
      <c r="AH264" s="68" t="s">
        <v>185</v>
      </c>
      <c r="AI264" s="38"/>
      <c r="AJ264" s="13" t="str">
        <f t="shared" si="262"/>
        <v>/rsm:CrossIndustryInvoice/rsm:SupplyChainTradeTransaction/ram:ApplicableHeaderTradeSettlement/ram:BillingSpecifiedPeriod/ram:EndDateTime</v>
      </c>
      <c r="AK264" s="13" t="str">
        <f t="shared" si="263"/>
        <v>/udt:DateTimeString</v>
      </c>
      <c r="AL264" s="14">
        <f>COUNTIFS(R$4:R264,AJ264)</f>
        <v>1</v>
      </c>
      <c r="AN264" s="213" t="str">
        <f t="shared" si="264"/>
        <v>SCT_HTS</v>
      </c>
      <c r="AO264" s="214" t="str">
        <f t="shared" si="264"/>
        <v>BT-74</v>
      </c>
      <c r="AP264" s="312" t="str">
        <f t="shared" si="265"/>
        <v>BT-74</v>
      </c>
      <c r="AQ264" s="66">
        <f t="shared" si="266"/>
        <v>5</v>
      </c>
      <c r="AR264" s="66" t="str">
        <f t="shared" si="267"/>
        <v>0..1</v>
      </c>
      <c r="AS264" s="64" t="s">
        <v>4273</v>
      </c>
      <c r="AT264" s="64" t="s">
        <v>4274</v>
      </c>
      <c r="AU264" s="65" t="s">
        <v>1286</v>
      </c>
      <c r="AV264" s="65" t="s">
        <v>4275</v>
      </c>
      <c r="AW264" s="65" t="s">
        <v>4276</v>
      </c>
      <c r="AX264" s="64" t="s">
        <v>148</v>
      </c>
      <c r="AY264" s="66" t="str">
        <f t="shared" si="279"/>
        <v>1..1</v>
      </c>
      <c r="AZ264" s="66" t="str">
        <f t="shared" si="279"/>
        <v>1..1</v>
      </c>
      <c r="BA264" s="2" t="str">
        <f t="shared" si="269"/>
        <v>/rsm:CrossIndustryInvoice
/rsm:SupplyChainTradeTransaction
/ram:ApplicableHeaderTradeSettlement
/ram:BillingSpecifiedPeriod
/ram:EndDateTime
/udt:DateTimeString</v>
      </c>
      <c r="BB264" s="75" t="str">
        <f t="shared" si="269"/>
        <v>/rsm:CrossIndustryInvoice/rsm:SupplyChainTradeTransaction/ram:ApplicableHeaderTradeSettlement/ram:BillingSpecifiedPeriod/ram:EndDateTime/udt:DateTimeString</v>
      </c>
      <c r="BC264" s="66" t="str">
        <f t="shared" si="270"/>
        <v>D</v>
      </c>
      <c r="BD264" s="68" t="str">
        <f t="shared" si="270"/>
        <v>E</v>
      </c>
      <c r="BE264" s="66" t="str">
        <f t="shared" si="270"/>
        <v>1..1</v>
      </c>
      <c r="BF264" s="66" t="str">
        <f t="shared" si="270"/>
        <v>SYN-2, CAR-2</v>
      </c>
      <c r="BG264" s="249" t="str">
        <f t="shared" si="270"/>
        <v>@format="102"</v>
      </c>
      <c r="BH264" s="7"/>
      <c r="BI264" s="636" t="str">
        <f t="shared" si="277"/>
        <v>-</v>
      </c>
      <c r="BJ264" s="68" t="str">
        <f t="shared" si="277"/>
        <v>X</v>
      </c>
      <c r="BK264" s="68" t="str">
        <f t="shared" si="277"/>
        <v>X</v>
      </c>
      <c r="BL264" s="68" t="str">
        <f t="shared" si="275"/>
        <v>X</v>
      </c>
      <c r="BM264" s="68" t="str">
        <f t="shared" si="275"/>
        <v>X</v>
      </c>
      <c r="BN264" s="68" t="str">
        <f t="shared" si="275"/>
        <v>X</v>
      </c>
      <c r="BO264" s="637" t="str">
        <f t="shared" si="275"/>
        <v>X</v>
      </c>
      <c r="BP264" s="7"/>
      <c r="BQ264" s="68" t="str">
        <f t="shared" si="273"/>
        <v>BASIC WL</v>
      </c>
      <c r="BR264" s="68" t="str">
        <f t="shared" si="273"/>
        <v>BASIC WL</v>
      </c>
      <c r="BS264" s="15"/>
      <c r="BT264" s="57" t="s">
        <v>18642</v>
      </c>
    </row>
    <row r="265" spans="1:72" s="59" customFormat="1" ht="120" x14ac:dyDescent="0.2">
      <c r="A265" s="45" t="str">
        <f t="shared" si="257"/>
        <v>YES</v>
      </c>
      <c r="B265" s="45"/>
      <c r="C265" s="45"/>
      <c r="D265" s="213" t="s">
        <v>3431</v>
      </c>
      <c r="E265" s="214" t="s">
        <v>4277</v>
      </c>
      <c r="F265" s="312"/>
      <c r="G265" s="66">
        <f t="shared" si="278"/>
        <v>6</v>
      </c>
      <c r="H265" s="66" t="s">
        <v>32</v>
      </c>
      <c r="I265" s="97" t="s">
        <v>229</v>
      </c>
      <c r="J265" s="64" t="s">
        <v>35</v>
      </c>
      <c r="K265" s="65" t="s">
        <v>160</v>
      </c>
      <c r="L265" s="65"/>
      <c r="M265" s="65" t="s">
        <v>160</v>
      </c>
      <c r="N265" s="64" t="s">
        <v>128</v>
      </c>
      <c r="O265" s="66" t="s">
        <v>32</v>
      </c>
      <c r="P265" s="66" t="str">
        <f t="shared" si="274"/>
        <v>1..1</v>
      </c>
      <c r="Q265" s="2" t="s">
        <v>4278</v>
      </c>
      <c r="R265" s="75" t="s">
        <v>4279</v>
      </c>
      <c r="S265" s="66" t="s">
        <v>131</v>
      </c>
      <c r="T265" s="68" t="str">
        <f t="shared" si="259"/>
        <v>A</v>
      </c>
      <c r="U265" s="66" t="s">
        <v>42</v>
      </c>
      <c r="V265" s="66" t="s">
        <v>35</v>
      </c>
      <c r="W265" s="249" t="s">
        <v>160</v>
      </c>
      <c r="X265" s="38"/>
      <c r="Y265" s="636" t="str">
        <f t="shared" si="260"/>
        <v>-</v>
      </c>
      <c r="Z265" s="68" t="str">
        <f t="shared" si="280"/>
        <v>X</v>
      </c>
      <c r="AA265" s="68" t="str">
        <f t="shared" si="280"/>
        <v>X</v>
      </c>
      <c r="AB265" s="68" t="str">
        <f t="shared" si="280"/>
        <v>X</v>
      </c>
      <c r="AC265" s="68" t="str">
        <f t="shared" si="280"/>
        <v>X</v>
      </c>
      <c r="AD265" s="68" t="str">
        <f t="shared" si="280"/>
        <v>X</v>
      </c>
      <c r="AE265" s="637" t="str">
        <f t="shared" si="280"/>
        <v>X</v>
      </c>
      <c r="AF265" s="38"/>
      <c r="AG265" s="68" t="s">
        <v>185</v>
      </c>
      <c r="AH265" s="68" t="s">
        <v>185</v>
      </c>
      <c r="AI265" s="38"/>
      <c r="AJ265" s="13" t="str">
        <f t="shared" si="262"/>
        <v>/rsm:CrossIndustryInvoice/rsm:SupplyChainTradeTransaction/ram:ApplicableHeaderTradeSettlement/ram:BillingSpecifiedPeriod/ram:EndDateTime/udt:DateTimeString</v>
      </c>
      <c r="AK265" s="13" t="str">
        <f t="shared" si="263"/>
        <v>/@format</v>
      </c>
      <c r="AL265" s="14">
        <f>COUNTIFS(R$4:R265,AJ265)</f>
        <v>1</v>
      </c>
      <c r="AN265" s="213" t="str">
        <f t="shared" si="264"/>
        <v>SCT_HTS</v>
      </c>
      <c r="AO265" s="214" t="str">
        <f t="shared" si="264"/>
        <v>BT-74-0</v>
      </c>
      <c r="AP265" s="312" t="str">
        <f t="shared" si="265"/>
        <v/>
      </c>
      <c r="AQ265" s="66">
        <f t="shared" si="266"/>
        <v>6</v>
      </c>
      <c r="AR265" s="66" t="str">
        <f t="shared" si="267"/>
        <v>1..1</v>
      </c>
      <c r="AS265" s="97" t="s">
        <v>35</v>
      </c>
      <c r="AT265" s="64" t="s">
        <v>35</v>
      </c>
      <c r="AU265" s="65" t="s">
        <v>18166</v>
      </c>
      <c r="AV265" s="65"/>
      <c r="AW265" s="65" t="s">
        <v>166</v>
      </c>
      <c r="AX265" s="64" t="s">
        <v>128</v>
      </c>
      <c r="AY265" s="66" t="str">
        <f t="shared" si="279"/>
        <v>1..1</v>
      </c>
      <c r="AZ265" s="66" t="str">
        <f t="shared" si="279"/>
        <v>1..1</v>
      </c>
      <c r="BA265" s="2" t="str">
        <f t="shared" si="269"/>
        <v>/rsm:CrossIndustryInvoice
/rsm:SupplyChainTradeTransaction
/ram:ApplicableHeaderTradeSettlement
/ram:BillingSpecifiedPeriod
/ram:EndDateTime
/udt:DateTimeString
/@format</v>
      </c>
      <c r="BB265" s="75" t="str">
        <f t="shared" si="269"/>
        <v>/rsm:CrossIndustryInvoice/rsm:SupplyChainTradeTransaction/ram:ApplicableHeaderTradeSettlement/ram:BillingSpecifiedPeriod/ram:EndDateTime/udt:DateTimeString/@format</v>
      </c>
      <c r="BC265" s="66" t="str">
        <f t="shared" ref="BC265:BG295" si="281">IF(S265="","",S265)</f>
        <v>C</v>
      </c>
      <c r="BD265" s="68" t="str">
        <f t="shared" si="281"/>
        <v>A</v>
      </c>
      <c r="BE265" s="66" t="str">
        <f t="shared" si="281"/>
        <v>0..1</v>
      </c>
      <c r="BF265" s="66" t="str">
        <f t="shared" si="281"/>
        <v/>
      </c>
      <c r="BG265" s="249" t="str">
        <f t="shared" si="281"/>
        <v>Only value "102"</v>
      </c>
      <c r="BH265" s="7"/>
      <c r="BI265" s="636" t="str">
        <f t="shared" si="277"/>
        <v>-</v>
      </c>
      <c r="BJ265" s="68" t="str">
        <f t="shared" si="277"/>
        <v>X</v>
      </c>
      <c r="BK265" s="68" t="str">
        <f t="shared" si="277"/>
        <v>X</v>
      </c>
      <c r="BL265" s="68" t="str">
        <f t="shared" si="275"/>
        <v>X</v>
      </c>
      <c r="BM265" s="68" t="str">
        <f t="shared" si="275"/>
        <v>X</v>
      </c>
      <c r="BN265" s="68" t="str">
        <f t="shared" si="275"/>
        <v>X</v>
      </c>
      <c r="BO265" s="637" t="str">
        <f t="shared" si="275"/>
        <v>X</v>
      </c>
      <c r="BP265" s="7"/>
      <c r="BQ265" s="68" t="str">
        <f t="shared" si="273"/>
        <v>BASIC WL</v>
      </c>
      <c r="BR265" s="68" t="str">
        <f t="shared" si="273"/>
        <v>BASIC WL</v>
      </c>
      <c r="BS265" s="15"/>
      <c r="BT265" s="57" t="s">
        <v>18642</v>
      </c>
    </row>
    <row r="266" spans="1:72" s="59" customFormat="1" ht="96" x14ac:dyDescent="0.2">
      <c r="A266" s="45" t="str">
        <f t="shared" si="257"/>
        <v>NO</v>
      </c>
      <c r="B266" s="45"/>
      <c r="C266" s="45"/>
      <c r="D266" s="211" t="s">
        <v>3431</v>
      </c>
      <c r="E266" s="212" t="s">
        <v>4280</v>
      </c>
      <c r="F266" s="311" t="s">
        <v>4280</v>
      </c>
      <c r="G266" s="231">
        <f t="shared" si="278"/>
        <v>3</v>
      </c>
      <c r="H266" s="231" t="s">
        <v>62</v>
      </c>
      <c r="I266" s="232" t="s">
        <v>4281</v>
      </c>
      <c r="J266" s="232" t="s">
        <v>4282</v>
      </c>
      <c r="K266" s="233" t="s">
        <v>4283</v>
      </c>
      <c r="L266" s="233"/>
      <c r="M266" s="233" t="s">
        <v>1296</v>
      </c>
      <c r="N266" s="232"/>
      <c r="O266" s="219" t="s">
        <v>62</v>
      </c>
      <c r="P266" s="219" t="str">
        <f t="shared" si="274"/>
        <v>0..n</v>
      </c>
      <c r="Q266" s="220" t="s">
        <v>4284</v>
      </c>
      <c r="R266" s="221" t="s">
        <v>4285</v>
      </c>
      <c r="S266" s="219" t="s">
        <v>35</v>
      </c>
      <c r="T266" s="184" t="str">
        <f t="shared" si="259"/>
        <v>G</v>
      </c>
      <c r="U266" s="219" t="s">
        <v>62</v>
      </c>
      <c r="V266" s="219" t="s">
        <v>1299</v>
      </c>
      <c r="W266" s="678" t="s">
        <v>1296</v>
      </c>
      <c r="X266" s="38"/>
      <c r="Y266" s="652" t="str">
        <f t="shared" si="260"/>
        <v>-</v>
      </c>
      <c r="Z266" s="184" t="str">
        <f t="shared" si="280"/>
        <v>X</v>
      </c>
      <c r="AA266" s="184" t="str">
        <f t="shared" si="280"/>
        <v>X</v>
      </c>
      <c r="AB266" s="184" t="str">
        <f t="shared" si="280"/>
        <v>X</v>
      </c>
      <c r="AC266" s="184" t="str">
        <f t="shared" si="280"/>
        <v>X</v>
      </c>
      <c r="AD266" s="184" t="str">
        <f t="shared" si="280"/>
        <v>X</v>
      </c>
      <c r="AE266" s="653" t="str">
        <f t="shared" si="280"/>
        <v>X</v>
      </c>
      <c r="AF266" s="38"/>
      <c r="AG266" s="184" t="s">
        <v>185</v>
      </c>
      <c r="AH266" s="184" t="s">
        <v>185</v>
      </c>
      <c r="AI266" s="38"/>
      <c r="AJ266" s="13" t="str">
        <f t="shared" si="262"/>
        <v>/rsm:CrossIndustryInvoice/rsm:SupplyChainTradeTransaction/ram:ApplicableHeaderTradeSettlement</v>
      </c>
      <c r="AK266" s="13" t="str">
        <f t="shared" si="263"/>
        <v>/ram:SpecifiedTradeAllowanceCharge</v>
      </c>
      <c r="AL266" s="14">
        <f>COUNTIFS(R$4:R266,AJ266)</f>
        <v>1</v>
      </c>
      <c r="AN266" s="211" t="str">
        <f t="shared" si="264"/>
        <v>SCT_HTS</v>
      </c>
      <c r="AO266" s="212" t="str">
        <f t="shared" si="264"/>
        <v>BG-20</v>
      </c>
      <c r="AP266" s="311" t="str">
        <f t="shared" si="265"/>
        <v>BG-20</v>
      </c>
      <c r="AQ266" s="231">
        <f t="shared" si="266"/>
        <v>3</v>
      </c>
      <c r="AR266" s="231" t="str">
        <f t="shared" si="267"/>
        <v>0..n</v>
      </c>
      <c r="AS266" s="232" t="s">
        <v>4286</v>
      </c>
      <c r="AT266" s="232" t="s">
        <v>4287</v>
      </c>
      <c r="AU266" s="233" t="s">
        <v>4288</v>
      </c>
      <c r="AV266" s="233"/>
      <c r="AW266" s="233" t="s">
        <v>1296</v>
      </c>
      <c r="AX266" s="232"/>
      <c r="AY266" s="219" t="str">
        <f t="shared" si="279"/>
        <v>0..n</v>
      </c>
      <c r="AZ266" s="219" t="str">
        <f t="shared" si="279"/>
        <v>0..n</v>
      </c>
      <c r="BA266" s="220" t="str">
        <f t="shared" si="269"/>
        <v>/rsm:CrossIndustryInvoice
/rsm:SupplyChainTradeTransaction
/ram:ApplicableHeaderTradeSettlement
/ram:SpecifiedTradeAllowanceCharge</v>
      </c>
      <c r="BB266" s="221" t="str">
        <f t="shared" si="269"/>
        <v>/rsm:CrossIndustryInvoice/rsm:SupplyChainTradeTransaction/ram:ApplicableHeaderTradeSettlement/ram:SpecifiedTradeAllowanceCharge</v>
      </c>
      <c r="BC266" s="219" t="str">
        <f t="shared" si="281"/>
        <v/>
      </c>
      <c r="BD266" s="184" t="str">
        <f t="shared" si="281"/>
        <v>G</v>
      </c>
      <c r="BE266" s="219" t="str">
        <f t="shared" si="281"/>
        <v>0..n</v>
      </c>
      <c r="BF266" s="219" t="str">
        <f t="shared" si="281"/>
        <v>STR-4</v>
      </c>
      <c r="BG266" s="678" t="str">
        <f t="shared" si="281"/>
        <v>ChargeIndicator=false</v>
      </c>
      <c r="BH266" s="7"/>
      <c r="BI266" s="652" t="str">
        <f t="shared" si="277"/>
        <v>-</v>
      </c>
      <c r="BJ266" s="184" t="str">
        <f t="shared" si="277"/>
        <v>X</v>
      </c>
      <c r="BK266" s="184" t="str">
        <f t="shared" si="277"/>
        <v>X</v>
      </c>
      <c r="BL266" s="184" t="str">
        <f t="shared" si="275"/>
        <v>X</v>
      </c>
      <c r="BM266" s="184" t="str">
        <f t="shared" si="275"/>
        <v>X</v>
      </c>
      <c r="BN266" s="184" t="str">
        <f t="shared" si="275"/>
        <v>X</v>
      </c>
      <c r="BO266" s="653" t="str">
        <f t="shared" si="275"/>
        <v>X</v>
      </c>
      <c r="BP266" s="7"/>
      <c r="BQ266" s="184" t="str">
        <f t="shared" si="273"/>
        <v>BASIC WL</v>
      </c>
      <c r="BR266" s="184" t="str">
        <f t="shared" si="273"/>
        <v>BASIC WL</v>
      </c>
      <c r="BS266" s="15"/>
      <c r="BT266" s="57" t="s">
        <v>18642</v>
      </c>
    </row>
    <row r="267" spans="1:72" s="59" customFormat="1" ht="96" x14ac:dyDescent="0.2">
      <c r="A267" s="45" t="str">
        <f t="shared" si="257"/>
        <v>NO</v>
      </c>
      <c r="B267" s="45"/>
      <c r="C267" s="45"/>
      <c r="D267" s="213" t="s">
        <v>3431</v>
      </c>
      <c r="E267" s="214" t="s">
        <v>4289</v>
      </c>
      <c r="F267" s="312"/>
      <c r="G267" s="66">
        <f t="shared" si="278"/>
        <v>4</v>
      </c>
      <c r="H267" s="66" t="s">
        <v>32</v>
      </c>
      <c r="I267" s="97" t="s">
        <v>4290</v>
      </c>
      <c r="J267" s="64" t="s">
        <v>35</v>
      </c>
      <c r="K267" s="65" t="s">
        <v>35</v>
      </c>
      <c r="L267" s="65"/>
      <c r="M267" s="65" t="s">
        <v>35</v>
      </c>
      <c r="N267" s="64"/>
      <c r="O267" s="66" t="s">
        <v>32</v>
      </c>
      <c r="P267" s="66" t="str">
        <f t="shared" ref="P267:P295" si="282">O267</f>
        <v>1..1</v>
      </c>
      <c r="Q267" s="2" t="s">
        <v>4291</v>
      </c>
      <c r="R267" s="75" t="s">
        <v>4292</v>
      </c>
      <c r="S267" s="66"/>
      <c r="T267" s="68" t="str">
        <f t="shared" si="259"/>
        <v>G</v>
      </c>
      <c r="U267" s="66" t="s">
        <v>42</v>
      </c>
      <c r="V267" s="66" t="s">
        <v>35</v>
      </c>
      <c r="W267" s="249" t="s">
        <v>35</v>
      </c>
      <c r="X267" s="38"/>
      <c r="Y267" s="636" t="str">
        <f t="shared" si="260"/>
        <v>-</v>
      </c>
      <c r="Z267" s="68" t="str">
        <f t="shared" si="280"/>
        <v>X</v>
      </c>
      <c r="AA267" s="68" t="str">
        <f t="shared" si="280"/>
        <v>X</v>
      </c>
      <c r="AB267" s="68" t="str">
        <f t="shared" si="280"/>
        <v>X</v>
      </c>
      <c r="AC267" s="68" t="str">
        <f t="shared" si="280"/>
        <v>X</v>
      </c>
      <c r="AD267" s="68" t="str">
        <f t="shared" si="280"/>
        <v>X</v>
      </c>
      <c r="AE267" s="637" t="str">
        <f t="shared" si="280"/>
        <v>X</v>
      </c>
      <c r="AF267" s="38"/>
      <c r="AG267" s="68" t="s">
        <v>185</v>
      </c>
      <c r="AH267" s="68" t="s">
        <v>185</v>
      </c>
      <c r="AI267" s="38"/>
      <c r="AJ267" s="13" t="str">
        <f t="shared" si="262"/>
        <v>/rsm:CrossIndustryInvoice/rsm:SupplyChainTradeTransaction/ram:ApplicableHeaderTradeSettlement/ram:SpecifiedTradeAllowanceCharge</v>
      </c>
      <c r="AK267" s="13" t="str">
        <f t="shared" si="263"/>
        <v>/ram:ChargeIndicator</v>
      </c>
      <c r="AL267" s="14">
        <f>COUNTIFS(R$4:R267,AJ267)</f>
        <v>1</v>
      </c>
      <c r="AN267" s="213" t="str">
        <f t="shared" si="264"/>
        <v>SCT_HTS</v>
      </c>
      <c r="AO267" s="214" t="str">
        <f t="shared" si="264"/>
        <v>BG-20-0</v>
      </c>
      <c r="AP267" s="312" t="str">
        <f t="shared" si="265"/>
        <v/>
      </c>
      <c r="AQ267" s="66">
        <f t="shared" si="266"/>
        <v>4</v>
      </c>
      <c r="AR267" s="66" t="str">
        <f t="shared" si="267"/>
        <v>1..1</v>
      </c>
      <c r="AS267" s="97" t="s">
        <v>1308</v>
      </c>
      <c r="AT267" s="64" t="s">
        <v>35</v>
      </c>
      <c r="AU267" s="65" t="s">
        <v>35</v>
      </c>
      <c r="AV267" s="65"/>
      <c r="AW267" s="65" t="s">
        <v>35</v>
      </c>
      <c r="AX267" s="64"/>
      <c r="AY267" s="66" t="str">
        <f t="shared" si="279"/>
        <v>1..1</v>
      </c>
      <c r="AZ267" s="66" t="str">
        <f t="shared" si="279"/>
        <v>1..1</v>
      </c>
      <c r="BA267" s="2" t="str">
        <f t="shared" si="269"/>
        <v>/rsm:CrossIndustryInvoice
/rsm:SupplyChainTradeTransaction
/ram:ApplicableHeaderTradeSettlement
/ram:SpecifiedTradeAllowanceCharge
/ram:ChargeIndicator</v>
      </c>
      <c r="BB267" s="75" t="str">
        <f t="shared" si="269"/>
        <v>/rsm:CrossIndustryInvoice/rsm:SupplyChainTradeTransaction/ram:ApplicableHeaderTradeSettlement/ram:SpecifiedTradeAllowanceCharge/ram:ChargeIndicator</v>
      </c>
      <c r="BC267" s="66" t="str">
        <f t="shared" si="281"/>
        <v/>
      </c>
      <c r="BD267" s="68" t="str">
        <f t="shared" si="281"/>
        <v>G</v>
      </c>
      <c r="BE267" s="66" t="str">
        <f t="shared" si="281"/>
        <v>0..1</v>
      </c>
      <c r="BF267" s="66" t="str">
        <f t="shared" si="281"/>
        <v/>
      </c>
      <c r="BG267" s="249" t="str">
        <f t="shared" si="281"/>
        <v/>
      </c>
      <c r="BH267" s="7"/>
      <c r="BI267" s="636" t="str">
        <f t="shared" si="277"/>
        <v>-</v>
      </c>
      <c r="BJ267" s="68" t="str">
        <f t="shared" si="277"/>
        <v>X</v>
      </c>
      <c r="BK267" s="68" t="str">
        <f t="shared" si="277"/>
        <v>X</v>
      </c>
      <c r="BL267" s="68" t="str">
        <f t="shared" si="275"/>
        <v>X</v>
      </c>
      <c r="BM267" s="68" t="str">
        <f t="shared" si="275"/>
        <v>X</v>
      </c>
      <c r="BN267" s="68" t="str">
        <f t="shared" si="275"/>
        <v>X</v>
      </c>
      <c r="BO267" s="637" t="str">
        <f t="shared" si="275"/>
        <v>X</v>
      </c>
      <c r="BP267" s="7"/>
      <c r="BQ267" s="68" t="str">
        <f t="shared" si="273"/>
        <v>BASIC WL</v>
      </c>
      <c r="BR267" s="68" t="str">
        <f t="shared" si="273"/>
        <v>BASIC WL</v>
      </c>
      <c r="BS267" s="15"/>
      <c r="BT267" s="57" t="s">
        <v>18642</v>
      </c>
    </row>
    <row r="268" spans="1:72" s="59" customFormat="1" ht="105" x14ac:dyDescent="0.2">
      <c r="A268" s="45" t="str">
        <f t="shared" si="257"/>
        <v>NO</v>
      </c>
      <c r="B268" s="45"/>
      <c r="C268" s="45"/>
      <c r="D268" s="213" t="s">
        <v>3431</v>
      </c>
      <c r="E268" s="214" t="s">
        <v>4293</v>
      </c>
      <c r="F268" s="312"/>
      <c r="G268" s="66">
        <f t="shared" si="278"/>
        <v>5</v>
      </c>
      <c r="H268" s="66" t="s">
        <v>32</v>
      </c>
      <c r="I268" s="97" t="s">
        <v>4294</v>
      </c>
      <c r="J268" s="64" t="s">
        <v>35</v>
      </c>
      <c r="K268" s="65" t="s">
        <v>713</v>
      </c>
      <c r="L268" s="65"/>
      <c r="M268" s="65" t="s">
        <v>713</v>
      </c>
      <c r="N268" s="64" t="s">
        <v>50</v>
      </c>
      <c r="O268" s="66" t="s">
        <v>32</v>
      </c>
      <c r="P268" s="66" t="str">
        <f t="shared" si="282"/>
        <v>1..1</v>
      </c>
      <c r="Q268" s="2" t="s">
        <v>4295</v>
      </c>
      <c r="R268" s="75" t="s">
        <v>4296</v>
      </c>
      <c r="S268" s="66" t="s">
        <v>10319</v>
      </c>
      <c r="T268" s="68" t="str">
        <f t="shared" si="259"/>
        <v>G</v>
      </c>
      <c r="U268" s="66" t="s">
        <v>32</v>
      </c>
      <c r="V268" s="66" t="s">
        <v>35</v>
      </c>
      <c r="W268" s="249" t="s">
        <v>713</v>
      </c>
      <c r="X268" s="38"/>
      <c r="Y268" s="636" t="str">
        <f t="shared" ref="Y268:Y295" si="283">IF(AH268=Y$4,"X","-")</f>
        <v>-</v>
      </c>
      <c r="Z268" s="68" t="str">
        <f t="shared" ref="Z268:AE280" si="284">IF(Y268="X","X",IF($AH268=Z$4,"X","-"))</f>
        <v>X</v>
      </c>
      <c r="AA268" s="68" t="str">
        <f t="shared" si="284"/>
        <v>X</v>
      </c>
      <c r="AB268" s="68" t="str">
        <f t="shared" si="284"/>
        <v>X</v>
      </c>
      <c r="AC268" s="68" t="str">
        <f t="shared" si="284"/>
        <v>X</v>
      </c>
      <c r="AD268" s="68" t="str">
        <f t="shared" si="284"/>
        <v>X</v>
      </c>
      <c r="AE268" s="637" t="str">
        <f t="shared" si="284"/>
        <v>X</v>
      </c>
      <c r="AF268" s="38"/>
      <c r="AG268" s="68" t="s">
        <v>185</v>
      </c>
      <c r="AH268" s="68" t="s">
        <v>185</v>
      </c>
      <c r="AI268" s="38"/>
      <c r="AJ268" s="13" t="str">
        <f t="shared" ref="AJ268:AJ295" si="285">IF(ISERROR(FIND("/",R268)),R268,LEFT(R268,FIND(CHAR(1),SUBSTITUTE(R268,"/",CHAR(1),LEN(R268)-LEN(SUBSTITUTE(R268,"/",""))))-1))</f>
        <v>/rsm:CrossIndustryInvoice/rsm:SupplyChainTradeTransaction/ram:ApplicableHeaderTradeSettlement/ram:SpecifiedTradeAllowanceCharge/ram:ChargeIndicator</v>
      </c>
      <c r="AK268" s="13" t="str">
        <f t="shared" ref="AK268:AK295" si="286">IF(ISERROR(FIND("/",R268)),R268,MID(R268, FIND(CHAR(1),SUBSTITUTE(R268,"/",CHAR(1), LEN(R268)-LEN(SUBSTITUTE(R268,"/","")))), LEN(R268)))</f>
        <v>/udt:Indicator</v>
      </c>
      <c r="AL268" s="14">
        <f>COUNTIFS(R$4:R268,AJ268)</f>
        <v>1</v>
      </c>
      <c r="AN268" s="213" t="str">
        <f t="shared" si="264"/>
        <v>SCT_HTS</v>
      </c>
      <c r="AO268" s="214" t="str">
        <f t="shared" si="264"/>
        <v>BG-20-1</v>
      </c>
      <c r="AP268" s="312" t="str">
        <f t="shared" si="265"/>
        <v/>
      </c>
      <c r="AQ268" s="66">
        <f t="shared" si="266"/>
        <v>5</v>
      </c>
      <c r="AR268" s="66" t="str">
        <f t="shared" ref="AR268:AR295" si="287">H268</f>
        <v>1..1</v>
      </c>
      <c r="AS268" s="97" t="s">
        <v>1314</v>
      </c>
      <c r="AT268" s="64" t="s">
        <v>35</v>
      </c>
      <c r="AU268" s="65" t="s">
        <v>717</v>
      </c>
      <c r="AV268" s="65"/>
      <c r="AW268" s="65" t="s">
        <v>717</v>
      </c>
      <c r="AX268" s="64" t="s">
        <v>18319</v>
      </c>
      <c r="AY268" s="66" t="str">
        <f t="shared" si="279"/>
        <v>1..1</v>
      </c>
      <c r="AZ268" s="66" t="str">
        <f t="shared" si="279"/>
        <v>1..1</v>
      </c>
      <c r="BA268" s="2" t="str">
        <f t="shared" si="269"/>
        <v>/rsm:CrossIndustryInvoice
/rsm:SupplyChainTradeTransaction
/ram:ApplicableHeaderTradeSettlement
/ram:SpecifiedTradeAllowanceCharge
/ram:ChargeIndicator
/udt:Indicator</v>
      </c>
      <c r="BB268" s="75" t="str">
        <f t="shared" si="269"/>
        <v>/rsm:CrossIndustryInvoice/rsm:SupplyChainTradeTransaction/ram:ApplicableHeaderTradeSettlement/ram:SpecifiedTradeAllowanceCharge/ram:ChargeIndicator/udt:Indicator</v>
      </c>
      <c r="BC268" s="66" t="str">
        <f t="shared" si="281"/>
        <v>XI</v>
      </c>
      <c r="BD268" s="68" t="str">
        <f t="shared" si="281"/>
        <v>G</v>
      </c>
      <c r="BE268" s="66" t="str">
        <f t="shared" si="281"/>
        <v>1..1</v>
      </c>
      <c r="BF268" s="66" t="str">
        <f t="shared" si="281"/>
        <v/>
      </c>
      <c r="BG268" s="249" t="str">
        <f t="shared" si="281"/>
        <v>Value = false</v>
      </c>
      <c r="BH268" s="7"/>
      <c r="BI268" s="636" t="str">
        <f t="shared" si="277"/>
        <v>-</v>
      </c>
      <c r="BJ268" s="68" t="str">
        <f t="shared" si="277"/>
        <v>X</v>
      </c>
      <c r="BK268" s="68" t="str">
        <f t="shared" si="277"/>
        <v>X</v>
      </c>
      <c r="BL268" s="68" t="str">
        <f t="shared" si="275"/>
        <v>X</v>
      </c>
      <c r="BM268" s="68" t="str">
        <f t="shared" si="275"/>
        <v>X</v>
      </c>
      <c r="BN268" s="68" t="str">
        <f t="shared" si="275"/>
        <v>X</v>
      </c>
      <c r="BO268" s="637" t="str">
        <f t="shared" si="275"/>
        <v>X</v>
      </c>
      <c r="BP268" s="7"/>
      <c r="BQ268" s="68" t="str">
        <f t="shared" si="273"/>
        <v>BASIC WL</v>
      </c>
      <c r="BR268" s="68" t="str">
        <f t="shared" si="273"/>
        <v>BASIC WL</v>
      </c>
      <c r="BS268" s="15"/>
      <c r="BT268" s="57" t="s">
        <v>18642</v>
      </c>
    </row>
    <row r="269" spans="1:72" s="59" customFormat="1" ht="96" x14ac:dyDescent="0.2">
      <c r="A269" s="45" t="str">
        <f t="shared" ref="A269:A295" si="288">IF(OR(T269="E",T269="A"),"YES","NO")</f>
        <v>YES</v>
      </c>
      <c r="B269" s="45"/>
      <c r="C269" s="45"/>
      <c r="D269" s="213" t="s">
        <v>3431</v>
      </c>
      <c r="E269" s="214" t="s">
        <v>4302</v>
      </c>
      <c r="F269" s="312" t="s">
        <v>4302</v>
      </c>
      <c r="G269" s="66">
        <f t="shared" si="278"/>
        <v>4</v>
      </c>
      <c r="H269" s="66" t="s">
        <v>42</v>
      </c>
      <c r="I269" s="64" t="s">
        <v>4303</v>
      </c>
      <c r="J269" s="64" t="s">
        <v>4304</v>
      </c>
      <c r="K269" s="65"/>
      <c r="L269" s="65" t="s">
        <v>826</v>
      </c>
      <c r="M269" s="65" t="s">
        <v>35</v>
      </c>
      <c r="N269" s="64" t="s">
        <v>1230</v>
      </c>
      <c r="O269" s="66" t="s">
        <v>42</v>
      </c>
      <c r="P269" s="66" t="str">
        <f t="shared" si="282"/>
        <v>0..1</v>
      </c>
      <c r="Q269" s="2" t="s">
        <v>4305</v>
      </c>
      <c r="R269" s="75" t="s">
        <v>4306</v>
      </c>
      <c r="S269" s="66" t="s">
        <v>722</v>
      </c>
      <c r="T269" s="68" t="str">
        <f t="shared" ref="T269:T295" si="289">IF($E269="","",IF(ISERROR(SEARCH("@",$R269)),IF(LEFT($E269,4)="BG-X","EG",IF(LEFT($E269,2)="BG","G",IF(LEFT($E269,4)="BT-X",IF(LEN($E269)-LEN(SUBSTITUTE($E269,"-",))&gt;2,"","E"),IF(LEN($E269)-LEN(SUBSTITUTE($E269,"-",))&gt;1,"","E")))),"A"))</f>
        <v>E</v>
      </c>
      <c r="U269" s="66" t="s">
        <v>42</v>
      </c>
      <c r="V269" s="66" t="s">
        <v>35</v>
      </c>
      <c r="W269" s="249" t="s">
        <v>35</v>
      </c>
      <c r="X269" s="38"/>
      <c r="Y269" s="636" t="str">
        <f t="shared" si="283"/>
        <v>-</v>
      </c>
      <c r="Z269" s="68" t="str">
        <f t="shared" si="284"/>
        <v>X</v>
      </c>
      <c r="AA269" s="68" t="str">
        <f t="shared" si="284"/>
        <v>X</v>
      </c>
      <c r="AB269" s="68" t="str">
        <f t="shared" si="284"/>
        <v>X</v>
      </c>
      <c r="AC269" s="68" t="str">
        <f t="shared" si="284"/>
        <v>X</v>
      </c>
      <c r="AD269" s="68" t="str">
        <f t="shared" si="284"/>
        <v>X</v>
      </c>
      <c r="AE269" s="637" t="str">
        <f t="shared" si="284"/>
        <v>X</v>
      </c>
      <c r="AF269" s="38"/>
      <c r="AG269" s="68" t="s">
        <v>185</v>
      </c>
      <c r="AH269" s="68" t="s">
        <v>185</v>
      </c>
      <c r="AI269" s="38"/>
      <c r="AJ269" s="13" t="str">
        <f t="shared" si="285"/>
        <v>/rsm:CrossIndustryInvoice/rsm:SupplyChainTradeTransaction/ram:ApplicableHeaderTradeSettlement/ram:SpecifiedTradeAllowanceCharge</v>
      </c>
      <c r="AK269" s="13" t="str">
        <f t="shared" si="286"/>
        <v>/ram:CalculationPercent</v>
      </c>
      <c r="AL269" s="14">
        <f>COUNTIFS(R$4:R269,AJ269)</f>
        <v>1</v>
      </c>
      <c r="AN269" s="213" t="str">
        <f t="shared" ref="AN269:AO295" si="290">D269</f>
        <v>SCT_HTS</v>
      </c>
      <c r="AO269" s="214" t="str">
        <f t="shared" si="290"/>
        <v>BT-94</v>
      </c>
      <c r="AP269" s="312" t="str">
        <f t="shared" ref="AP269:AP295" si="291">IF(F269="","",F269)</f>
        <v>BT-94</v>
      </c>
      <c r="AQ269" s="66">
        <f t="shared" si="266"/>
        <v>4</v>
      </c>
      <c r="AR269" s="66" t="str">
        <f t="shared" si="287"/>
        <v>0..1</v>
      </c>
      <c r="AS269" s="64" t="s">
        <v>4307</v>
      </c>
      <c r="AT269" s="64" t="s">
        <v>4308</v>
      </c>
      <c r="AU269" s="65"/>
      <c r="AV269" s="65" t="s">
        <v>1236</v>
      </c>
      <c r="AW269" s="65" t="s">
        <v>35</v>
      </c>
      <c r="AX269" s="64" t="s">
        <v>1237</v>
      </c>
      <c r="AY269" s="66" t="str">
        <f t="shared" si="279"/>
        <v>0..1</v>
      </c>
      <c r="AZ269" s="66" t="str">
        <f t="shared" si="279"/>
        <v>0..1</v>
      </c>
      <c r="BA269" s="2" t="str">
        <f t="shared" si="269"/>
        <v>/rsm:CrossIndustryInvoice
/rsm:SupplyChainTradeTransaction
/ram:ApplicableHeaderTradeSettlement
/ram:SpecifiedTradeAllowanceCharge
/ram:CalculationPercent</v>
      </c>
      <c r="BB269" s="75" t="str">
        <f t="shared" si="269"/>
        <v>/rsm:CrossIndustryInvoice/rsm:SupplyChainTradeTransaction/ram:ApplicableHeaderTradeSettlement/ram:SpecifiedTradeAllowanceCharge/ram:CalculationPercent</v>
      </c>
      <c r="BC269" s="66" t="str">
        <f t="shared" si="281"/>
        <v>P</v>
      </c>
      <c r="BD269" s="68" t="str">
        <f t="shared" si="281"/>
        <v>E</v>
      </c>
      <c r="BE269" s="66" t="str">
        <f t="shared" si="281"/>
        <v>0..1</v>
      </c>
      <c r="BF269" s="66" t="str">
        <f t="shared" si="281"/>
        <v/>
      </c>
      <c r="BG269" s="249" t="str">
        <f t="shared" si="281"/>
        <v/>
      </c>
      <c r="BH269" s="7"/>
      <c r="BI269" s="636" t="str">
        <f t="shared" si="277"/>
        <v>-</v>
      </c>
      <c r="BJ269" s="68" t="str">
        <f t="shared" si="277"/>
        <v>X</v>
      </c>
      <c r="BK269" s="68" t="str">
        <f t="shared" si="277"/>
        <v>X</v>
      </c>
      <c r="BL269" s="68" t="str">
        <f t="shared" si="275"/>
        <v>X</v>
      </c>
      <c r="BM269" s="68" t="str">
        <f t="shared" si="275"/>
        <v>X</v>
      </c>
      <c r="BN269" s="68" t="str">
        <f t="shared" si="275"/>
        <v>X</v>
      </c>
      <c r="BO269" s="637" t="str">
        <f t="shared" si="275"/>
        <v>X</v>
      </c>
      <c r="BP269" s="7"/>
      <c r="BQ269" s="68" t="str">
        <f t="shared" si="273"/>
        <v>BASIC WL</v>
      </c>
      <c r="BR269" s="68" t="str">
        <f t="shared" si="273"/>
        <v>BASIC WL</v>
      </c>
      <c r="BS269" s="15"/>
      <c r="BT269" s="57" t="s">
        <v>18642</v>
      </c>
    </row>
    <row r="270" spans="1:72" s="59" customFormat="1" ht="96" x14ac:dyDescent="0.2">
      <c r="A270" s="45" t="str">
        <f t="shared" si="288"/>
        <v>YES</v>
      </c>
      <c r="B270" s="45"/>
      <c r="C270" s="45"/>
      <c r="D270" s="213" t="s">
        <v>3431</v>
      </c>
      <c r="E270" s="214" t="s">
        <v>4309</v>
      </c>
      <c r="F270" s="312" t="s">
        <v>4309</v>
      </c>
      <c r="G270" s="66">
        <f t="shared" si="278"/>
        <v>4</v>
      </c>
      <c r="H270" s="66" t="s">
        <v>42</v>
      </c>
      <c r="I270" s="64" t="s">
        <v>4310</v>
      </c>
      <c r="J270" s="64" t="s">
        <v>4311</v>
      </c>
      <c r="K270" s="65"/>
      <c r="L270" s="65"/>
      <c r="M270" s="65" t="s">
        <v>35</v>
      </c>
      <c r="N270" s="64" t="s">
        <v>1325</v>
      </c>
      <c r="O270" s="66" t="s">
        <v>42</v>
      </c>
      <c r="P270" s="66" t="str">
        <f t="shared" si="282"/>
        <v>0..1</v>
      </c>
      <c r="Q270" s="2" t="s">
        <v>4312</v>
      </c>
      <c r="R270" s="75" t="s">
        <v>4313</v>
      </c>
      <c r="S270" s="66" t="s">
        <v>163</v>
      </c>
      <c r="T270" s="68" t="str">
        <f t="shared" si="289"/>
        <v>E</v>
      </c>
      <c r="U270" s="66" t="s">
        <v>42</v>
      </c>
      <c r="V270" s="66" t="s">
        <v>35</v>
      </c>
      <c r="W270" s="249" t="s">
        <v>35</v>
      </c>
      <c r="X270" s="38"/>
      <c r="Y270" s="636" t="str">
        <f t="shared" si="283"/>
        <v>-</v>
      </c>
      <c r="Z270" s="68" t="str">
        <f t="shared" si="284"/>
        <v>X</v>
      </c>
      <c r="AA270" s="68" t="str">
        <f t="shared" si="284"/>
        <v>X</v>
      </c>
      <c r="AB270" s="68" t="str">
        <f t="shared" si="284"/>
        <v>X</v>
      </c>
      <c r="AC270" s="68" t="str">
        <f t="shared" si="284"/>
        <v>X</v>
      </c>
      <c r="AD270" s="68" t="str">
        <f t="shared" si="284"/>
        <v>X</v>
      </c>
      <c r="AE270" s="637" t="str">
        <f t="shared" si="284"/>
        <v>X</v>
      </c>
      <c r="AF270" s="38"/>
      <c r="AG270" s="68" t="s">
        <v>185</v>
      </c>
      <c r="AH270" s="68" t="s">
        <v>185</v>
      </c>
      <c r="AI270" s="38"/>
      <c r="AJ270" s="13" t="str">
        <f t="shared" si="285"/>
        <v>/rsm:CrossIndustryInvoice/rsm:SupplyChainTradeTransaction/ram:ApplicableHeaderTradeSettlement/ram:SpecifiedTradeAllowanceCharge</v>
      </c>
      <c r="AK270" s="13" t="str">
        <f t="shared" si="286"/>
        <v>/ram:BasisAmount</v>
      </c>
      <c r="AL270" s="14">
        <f>COUNTIFS(R$4:R270,AJ270)</f>
        <v>1</v>
      </c>
      <c r="AN270" s="213" t="str">
        <f t="shared" si="290"/>
        <v>SCT_HTS</v>
      </c>
      <c r="AO270" s="214" t="str">
        <f t="shared" si="290"/>
        <v>BT-93</v>
      </c>
      <c r="AP270" s="312" t="str">
        <f t="shared" si="291"/>
        <v>BT-93</v>
      </c>
      <c r="AQ270" s="66">
        <f t="shared" si="266"/>
        <v>4</v>
      </c>
      <c r="AR270" s="66" t="str">
        <f t="shared" si="287"/>
        <v>0..1</v>
      </c>
      <c r="AS270" s="64" t="s">
        <v>4314</v>
      </c>
      <c r="AT270" s="64" t="s">
        <v>4315</v>
      </c>
      <c r="AU270" s="65"/>
      <c r="AV270" s="65"/>
      <c r="AW270" s="65" t="s">
        <v>35</v>
      </c>
      <c r="AX270" s="64" t="s">
        <v>1330</v>
      </c>
      <c r="AY270" s="66" t="str">
        <f t="shared" si="279"/>
        <v>0..1</v>
      </c>
      <c r="AZ270" s="66" t="str">
        <f t="shared" si="279"/>
        <v>0..1</v>
      </c>
      <c r="BA270" s="2" t="str">
        <f t="shared" si="269"/>
        <v>/rsm:CrossIndustryInvoice
/rsm:SupplyChainTradeTransaction
/ram:ApplicableHeaderTradeSettlement
/ram:SpecifiedTradeAllowanceCharge
/ram:BasisAmount</v>
      </c>
      <c r="BB270" s="75" t="str">
        <f t="shared" si="269"/>
        <v>/rsm:CrossIndustryInvoice/rsm:SupplyChainTradeTransaction/ram:ApplicableHeaderTradeSettlement/ram:SpecifiedTradeAllowanceCharge/ram:BasisAmount</v>
      </c>
      <c r="BC270" s="66" t="str">
        <f t="shared" si="281"/>
        <v>A</v>
      </c>
      <c r="BD270" s="68" t="str">
        <f t="shared" si="281"/>
        <v>E</v>
      </c>
      <c r="BE270" s="66" t="str">
        <f t="shared" si="281"/>
        <v>0..1</v>
      </c>
      <c r="BF270" s="66" t="str">
        <f t="shared" si="281"/>
        <v/>
      </c>
      <c r="BG270" s="249" t="str">
        <f t="shared" si="281"/>
        <v/>
      </c>
      <c r="BH270" s="7"/>
      <c r="BI270" s="636" t="str">
        <f t="shared" si="277"/>
        <v>-</v>
      </c>
      <c r="BJ270" s="68" t="str">
        <f t="shared" si="277"/>
        <v>X</v>
      </c>
      <c r="BK270" s="68" t="str">
        <f t="shared" si="277"/>
        <v>X</v>
      </c>
      <c r="BL270" s="68" t="str">
        <f t="shared" si="275"/>
        <v>X</v>
      </c>
      <c r="BM270" s="68" t="str">
        <f t="shared" si="275"/>
        <v>X</v>
      </c>
      <c r="BN270" s="68" t="str">
        <f t="shared" si="275"/>
        <v>X</v>
      </c>
      <c r="BO270" s="637" t="str">
        <f t="shared" si="275"/>
        <v>X</v>
      </c>
      <c r="BP270" s="7"/>
      <c r="BQ270" s="68" t="str">
        <f t="shared" si="273"/>
        <v>BASIC WL</v>
      </c>
      <c r="BR270" s="68" t="str">
        <f t="shared" si="273"/>
        <v>BASIC WL</v>
      </c>
      <c r="BS270" s="15"/>
      <c r="BT270" s="57" t="s">
        <v>18642</v>
      </c>
    </row>
    <row r="271" spans="1:72" s="59" customFormat="1" ht="96" x14ac:dyDescent="0.2">
      <c r="A271" s="45" t="str">
        <f t="shared" si="288"/>
        <v>YES</v>
      </c>
      <c r="B271" s="45"/>
      <c r="C271" s="45"/>
      <c r="D271" s="213" t="s">
        <v>3431</v>
      </c>
      <c r="E271" s="214" t="s">
        <v>4324</v>
      </c>
      <c r="F271" s="312" t="s">
        <v>4324</v>
      </c>
      <c r="G271" s="66">
        <f t="shared" si="278"/>
        <v>4</v>
      </c>
      <c r="H271" s="66" t="s">
        <v>32</v>
      </c>
      <c r="I271" s="64" t="s">
        <v>4325</v>
      </c>
      <c r="J271" s="64" t="s">
        <v>1333</v>
      </c>
      <c r="K271" s="65"/>
      <c r="L271" s="65"/>
      <c r="M271" s="65" t="s">
        <v>4326</v>
      </c>
      <c r="N271" s="64" t="s">
        <v>1325</v>
      </c>
      <c r="O271" s="66" t="s">
        <v>32</v>
      </c>
      <c r="P271" s="66" t="str">
        <f t="shared" si="282"/>
        <v>1..1</v>
      </c>
      <c r="Q271" s="2" t="s">
        <v>4327</v>
      </c>
      <c r="R271" s="75" t="s">
        <v>4328</v>
      </c>
      <c r="S271" s="66" t="s">
        <v>163</v>
      </c>
      <c r="T271" s="68" t="str">
        <f t="shared" si="289"/>
        <v>E</v>
      </c>
      <c r="U271" s="66" t="s">
        <v>62</v>
      </c>
      <c r="V271" s="66" t="s">
        <v>93</v>
      </c>
      <c r="W271" s="249" t="s">
        <v>35</v>
      </c>
      <c r="X271" s="38"/>
      <c r="Y271" s="636" t="str">
        <f t="shared" si="283"/>
        <v>-</v>
      </c>
      <c r="Z271" s="68" t="str">
        <f t="shared" si="284"/>
        <v>X</v>
      </c>
      <c r="AA271" s="68" t="str">
        <f t="shared" si="284"/>
        <v>X</v>
      </c>
      <c r="AB271" s="68" t="str">
        <f t="shared" si="284"/>
        <v>X</v>
      </c>
      <c r="AC271" s="68" t="str">
        <f t="shared" si="284"/>
        <v>X</v>
      </c>
      <c r="AD271" s="68" t="str">
        <f t="shared" si="284"/>
        <v>X</v>
      </c>
      <c r="AE271" s="637" t="str">
        <f t="shared" si="284"/>
        <v>X</v>
      </c>
      <c r="AF271" s="38"/>
      <c r="AG271" s="68" t="s">
        <v>185</v>
      </c>
      <c r="AH271" s="68" t="s">
        <v>185</v>
      </c>
      <c r="AI271" s="38"/>
      <c r="AJ271" s="13" t="str">
        <f t="shared" si="285"/>
        <v>/rsm:CrossIndustryInvoice/rsm:SupplyChainTradeTransaction/ram:ApplicableHeaderTradeSettlement/ram:SpecifiedTradeAllowanceCharge</v>
      </c>
      <c r="AK271" s="13" t="str">
        <f t="shared" si="286"/>
        <v>/ram:ActualAmount</v>
      </c>
      <c r="AL271" s="14">
        <f>COUNTIFS(R$4:R271,AJ271)</f>
        <v>1</v>
      </c>
      <c r="AN271" s="213" t="str">
        <f t="shared" si="290"/>
        <v>SCT_HTS</v>
      </c>
      <c r="AO271" s="214" t="str">
        <f t="shared" si="290"/>
        <v>BT-92</v>
      </c>
      <c r="AP271" s="312" t="str">
        <f t="shared" si="291"/>
        <v>BT-92</v>
      </c>
      <c r="AQ271" s="66">
        <f t="shared" si="266"/>
        <v>4</v>
      </c>
      <c r="AR271" s="66" t="str">
        <f t="shared" si="287"/>
        <v>1..1</v>
      </c>
      <c r="AS271" s="64" t="s">
        <v>4329</v>
      </c>
      <c r="AT271" s="64" t="s">
        <v>4330</v>
      </c>
      <c r="AU271" s="65"/>
      <c r="AV271" s="65"/>
      <c r="AW271" s="65" t="s">
        <v>4331</v>
      </c>
      <c r="AX271" s="64" t="s">
        <v>1330</v>
      </c>
      <c r="AY271" s="66" t="str">
        <f t="shared" si="279"/>
        <v>1..1</v>
      </c>
      <c r="AZ271" s="66" t="str">
        <f t="shared" si="279"/>
        <v>1..1</v>
      </c>
      <c r="BA271" s="2" t="str">
        <f t="shared" si="269"/>
        <v>/rsm:CrossIndustryInvoice
/rsm:SupplyChainTradeTransaction
/ram:ApplicableHeaderTradeSettlement
/ram:SpecifiedTradeAllowanceCharge
/ram:ActualAmount</v>
      </c>
      <c r="BB271" s="75" t="str">
        <f t="shared" si="269"/>
        <v>/rsm:CrossIndustryInvoice/rsm:SupplyChainTradeTransaction/ram:ApplicableHeaderTradeSettlement/ram:SpecifiedTradeAllowanceCharge/ram:ActualAmount</v>
      </c>
      <c r="BC271" s="66" t="str">
        <f t="shared" si="281"/>
        <v>A</v>
      </c>
      <c r="BD271" s="68" t="str">
        <f t="shared" si="281"/>
        <v>E</v>
      </c>
      <c r="BE271" s="66" t="str">
        <f t="shared" si="281"/>
        <v>0..n</v>
      </c>
      <c r="BF271" s="66" t="str">
        <f t="shared" si="281"/>
        <v>CAR-2, CAR-3</v>
      </c>
      <c r="BG271" s="249" t="str">
        <f t="shared" si="281"/>
        <v/>
      </c>
      <c r="BH271" s="7"/>
      <c r="BI271" s="636" t="str">
        <f t="shared" si="277"/>
        <v>-</v>
      </c>
      <c r="BJ271" s="68" t="str">
        <f t="shared" si="277"/>
        <v>X</v>
      </c>
      <c r="BK271" s="68" t="str">
        <f t="shared" si="277"/>
        <v>X</v>
      </c>
      <c r="BL271" s="68" t="str">
        <f t="shared" si="275"/>
        <v>X</v>
      </c>
      <c r="BM271" s="68" t="str">
        <f t="shared" si="275"/>
        <v>X</v>
      </c>
      <c r="BN271" s="68" t="str">
        <f t="shared" si="275"/>
        <v>X</v>
      </c>
      <c r="BO271" s="637" t="str">
        <f t="shared" si="275"/>
        <v>X</v>
      </c>
      <c r="BP271" s="7"/>
      <c r="BQ271" s="68" t="str">
        <f t="shared" si="273"/>
        <v>BASIC WL</v>
      </c>
      <c r="BR271" s="68" t="str">
        <f t="shared" si="273"/>
        <v>BASIC WL</v>
      </c>
      <c r="BS271" s="15"/>
      <c r="BT271" s="57" t="s">
        <v>18642</v>
      </c>
    </row>
    <row r="272" spans="1:72" s="59" customFormat="1" ht="165" x14ac:dyDescent="0.2">
      <c r="A272" s="45" t="str">
        <f t="shared" si="288"/>
        <v>YES</v>
      </c>
      <c r="B272" s="45"/>
      <c r="C272" s="45"/>
      <c r="D272" s="213" t="s">
        <v>3431</v>
      </c>
      <c r="E272" s="214" t="s">
        <v>4332</v>
      </c>
      <c r="F272" s="312" t="s">
        <v>4332</v>
      </c>
      <c r="G272" s="66">
        <f t="shared" si="278"/>
        <v>4</v>
      </c>
      <c r="H272" s="66" t="s">
        <v>42</v>
      </c>
      <c r="I272" s="64" t="s">
        <v>4333</v>
      </c>
      <c r="J272" s="64" t="s">
        <v>4334</v>
      </c>
      <c r="K272" s="65" t="s">
        <v>4335</v>
      </c>
      <c r="L272" s="65"/>
      <c r="M272" s="65" t="s">
        <v>4336</v>
      </c>
      <c r="N272" s="64" t="s">
        <v>128</v>
      </c>
      <c r="O272" s="66" t="s">
        <v>42</v>
      </c>
      <c r="P272" s="66" t="str">
        <f t="shared" si="282"/>
        <v>0..1</v>
      </c>
      <c r="Q272" s="2" t="s">
        <v>4337</v>
      </c>
      <c r="R272" s="75" t="s">
        <v>4338</v>
      </c>
      <c r="S272" s="66" t="s">
        <v>131</v>
      </c>
      <c r="T272" s="68" t="str">
        <f t="shared" si="289"/>
        <v>E</v>
      </c>
      <c r="U272" s="66" t="s">
        <v>42</v>
      </c>
      <c r="V272" s="66" t="s">
        <v>35</v>
      </c>
      <c r="W272" s="249" t="s">
        <v>35</v>
      </c>
      <c r="X272" s="38"/>
      <c r="Y272" s="636" t="str">
        <f t="shared" si="283"/>
        <v>-</v>
      </c>
      <c r="Z272" s="68" t="str">
        <f t="shared" si="284"/>
        <v>X</v>
      </c>
      <c r="AA272" s="68" t="str">
        <f t="shared" si="284"/>
        <v>X</v>
      </c>
      <c r="AB272" s="68" t="str">
        <f t="shared" si="284"/>
        <v>X</v>
      </c>
      <c r="AC272" s="68" t="str">
        <f t="shared" si="284"/>
        <v>X</v>
      </c>
      <c r="AD272" s="68" t="str">
        <f t="shared" si="284"/>
        <v>X</v>
      </c>
      <c r="AE272" s="637" t="str">
        <f t="shared" si="284"/>
        <v>X</v>
      </c>
      <c r="AF272" s="38"/>
      <c r="AG272" s="68" t="s">
        <v>185</v>
      </c>
      <c r="AH272" s="68" t="s">
        <v>185</v>
      </c>
      <c r="AI272" s="38"/>
      <c r="AJ272" s="13" t="str">
        <f t="shared" si="285"/>
        <v>/rsm:CrossIndustryInvoice/rsm:SupplyChainTradeTransaction/ram:ApplicableHeaderTradeSettlement/ram:SpecifiedTradeAllowanceCharge</v>
      </c>
      <c r="AK272" s="13" t="str">
        <f t="shared" si="286"/>
        <v>/ram:ReasonCode</v>
      </c>
      <c r="AL272" s="14">
        <f>COUNTIFS(R$4:R272,AJ272)</f>
        <v>1</v>
      </c>
      <c r="AN272" s="213" t="str">
        <f t="shared" si="290"/>
        <v>SCT_HTS</v>
      </c>
      <c r="AO272" s="214" t="str">
        <f t="shared" si="290"/>
        <v>BT-98</v>
      </c>
      <c r="AP272" s="312" t="str">
        <f t="shared" si="291"/>
        <v>BT-98</v>
      </c>
      <c r="AQ272" s="66">
        <f t="shared" si="266"/>
        <v>4</v>
      </c>
      <c r="AR272" s="66" t="str">
        <f t="shared" si="287"/>
        <v>0..1</v>
      </c>
      <c r="AS272" s="64" t="s">
        <v>4339</v>
      </c>
      <c r="AT272" s="64" t="s">
        <v>4340</v>
      </c>
      <c r="AU272" s="65" t="s">
        <v>4341</v>
      </c>
      <c r="AV272" s="65"/>
      <c r="AW272" s="65" t="s">
        <v>18303</v>
      </c>
      <c r="AX272" s="64" t="s">
        <v>128</v>
      </c>
      <c r="AY272" s="66" t="str">
        <f t="shared" si="279"/>
        <v>0..1</v>
      </c>
      <c r="AZ272" s="66" t="str">
        <f t="shared" si="279"/>
        <v>0..1</v>
      </c>
      <c r="BA272" s="2" t="str">
        <f t="shared" si="269"/>
        <v>/rsm:CrossIndustryInvoice
/rsm:SupplyChainTradeTransaction
/ram:ApplicableHeaderTradeSettlement
/ram:SpecifiedTradeAllowanceCharge
/ram:ReasonCode</v>
      </c>
      <c r="BB272" s="75" t="str">
        <f t="shared" si="269"/>
        <v>/rsm:CrossIndustryInvoice/rsm:SupplyChainTradeTransaction/ram:ApplicableHeaderTradeSettlement/ram:SpecifiedTradeAllowanceCharge/ram:ReasonCode</v>
      </c>
      <c r="BC272" s="66" t="str">
        <f t="shared" si="281"/>
        <v>C</v>
      </c>
      <c r="BD272" s="68" t="str">
        <f t="shared" si="281"/>
        <v>E</v>
      </c>
      <c r="BE272" s="66" t="str">
        <f t="shared" si="281"/>
        <v>0..1</v>
      </c>
      <c r="BF272" s="66" t="str">
        <f t="shared" si="281"/>
        <v/>
      </c>
      <c r="BG272" s="249" t="str">
        <f t="shared" si="281"/>
        <v/>
      </c>
      <c r="BH272" s="7"/>
      <c r="BI272" s="636" t="str">
        <f t="shared" si="277"/>
        <v>-</v>
      </c>
      <c r="BJ272" s="68" t="str">
        <f t="shared" si="277"/>
        <v>X</v>
      </c>
      <c r="BK272" s="68" t="str">
        <f t="shared" si="277"/>
        <v>X</v>
      </c>
      <c r="BL272" s="68" t="str">
        <f t="shared" si="275"/>
        <v>X</v>
      </c>
      <c r="BM272" s="68" t="str">
        <f t="shared" si="275"/>
        <v>X</v>
      </c>
      <c r="BN272" s="68" t="str">
        <f t="shared" si="275"/>
        <v>X</v>
      </c>
      <c r="BO272" s="637" t="str">
        <f t="shared" si="275"/>
        <v>X</v>
      </c>
      <c r="BP272" s="7"/>
      <c r="BQ272" s="68" t="str">
        <f t="shared" si="273"/>
        <v>BASIC WL</v>
      </c>
      <c r="BR272" s="68" t="str">
        <f t="shared" si="273"/>
        <v>BASIC WL</v>
      </c>
      <c r="BS272" s="15"/>
      <c r="BT272" s="57" t="s">
        <v>18642</v>
      </c>
    </row>
    <row r="273" spans="1:72" s="59" customFormat="1" ht="165" x14ac:dyDescent="0.2">
      <c r="A273" s="45" t="str">
        <f t="shared" si="288"/>
        <v>YES</v>
      </c>
      <c r="B273" s="45"/>
      <c r="C273" s="45"/>
      <c r="D273" s="213" t="s">
        <v>3431</v>
      </c>
      <c r="E273" s="214" t="s">
        <v>4343</v>
      </c>
      <c r="F273" s="312" t="s">
        <v>4343</v>
      </c>
      <c r="G273" s="66">
        <f t="shared" si="278"/>
        <v>4</v>
      </c>
      <c r="H273" s="66" t="s">
        <v>42</v>
      </c>
      <c r="I273" s="64" t="s">
        <v>4344</v>
      </c>
      <c r="J273" s="64" t="s">
        <v>4345</v>
      </c>
      <c r="K273" s="65"/>
      <c r="L273" s="65" t="s">
        <v>4139</v>
      </c>
      <c r="M273" s="65" t="s">
        <v>4336</v>
      </c>
      <c r="N273" s="64" t="s">
        <v>70</v>
      </c>
      <c r="O273" s="66" t="s">
        <v>42</v>
      </c>
      <c r="P273" s="66" t="str">
        <f t="shared" si="282"/>
        <v>0..1</v>
      </c>
      <c r="Q273" s="2" t="s">
        <v>4346</v>
      </c>
      <c r="R273" s="75" t="s">
        <v>4347</v>
      </c>
      <c r="S273" s="66" t="s">
        <v>73</v>
      </c>
      <c r="T273" s="68" t="str">
        <f t="shared" si="289"/>
        <v>E</v>
      </c>
      <c r="U273" s="66" t="s">
        <v>42</v>
      </c>
      <c r="V273" s="66" t="s">
        <v>35</v>
      </c>
      <c r="W273" s="249" t="s">
        <v>35</v>
      </c>
      <c r="X273" s="38"/>
      <c r="Y273" s="636" t="str">
        <f t="shared" si="283"/>
        <v>-</v>
      </c>
      <c r="Z273" s="68" t="str">
        <f t="shared" si="284"/>
        <v>X</v>
      </c>
      <c r="AA273" s="68" t="str">
        <f t="shared" si="284"/>
        <v>X</v>
      </c>
      <c r="AB273" s="68" t="str">
        <f t="shared" si="284"/>
        <v>X</v>
      </c>
      <c r="AC273" s="68" t="str">
        <f t="shared" si="284"/>
        <v>X</v>
      </c>
      <c r="AD273" s="68" t="str">
        <f t="shared" si="284"/>
        <v>X</v>
      </c>
      <c r="AE273" s="637" t="str">
        <f t="shared" si="284"/>
        <v>X</v>
      </c>
      <c r="AF273" s="38"/>
      <c r="AG273" s="68" t="s">
        <v>185</v>
      </c>
      <c r="AH273" s="68" t="s">
        <v>185</v>
      </c>
      <c r="AI273" s="38"/>
      <c r="AJ273" s="13" t="str">
        <f t="shared" si="285"/>
        <v>/rsm:CrossIndustryInvoice/rsm:SupplyChainTradeTransaction/ram:ApplicableHeaderTradeSettlement/ram:SpecifiedTradeAllowanceCharge</v>
      </c>
      <c r="AK273" s="13" t="str">
        <f t="shared" si="286"/>
        <v>/ram:Reason</v>
      </c>
      <c r="AL273" s="14">
        <f>COUNTIFS(R$4:R273,AJ273)</f>
        <v>1</v>
      </c>
      <c r="AN273" s="213" t="str">
        <f t="shared" si="290"/>
        <v>SCT_HTS</v>
      </c>
      <c r="AO273" s="214" t="str">
        <f t="shared" si="290"/>
        <v>BT-97</v>
      </c>
      <c r="AP273" s="312" t="str">
        <f t="shared" si="291"/>
        <v>BT-97</v>
      </c>
      <c r="AQ273" s="66">
        <f t="shared" si="266"/>
        <v>4</v>
      </c>
      <c r="AR273" s="66" t="str">
        <f t="shared" si="287"/>
        <v>0..1</v>
      </c>
      <c r="AS273" s="64" t="s">
        <v>4348</v>
      </c>
      <c r="AT273" s="64" t="s">
        <v>4349</v>
      </c>
      <c r="AU273" s="65"/>
      <c r="AV273" s="65" t="s">
        <v>4144</v>
      </c>
      <c r="AW273" s="65" t="s">
        <v>18303</v>
      </c>
      <c r="AX273" s="64" t="s">
        <v>78</v>
      </c>
      <c r="AY273" s="66" t="str">
        <f t="shared" si="279"/>
        <v>0..1</v>
      </c>
      <c r="AZ273" s="66" t="str">
        <f t="shared" si="279"/>
        <v>0..1</v>
      </c>
      <c r="BA273" s="2" t="str">
        <f t="shared" si="269"/>
        <v>/rsm:CrossIndustryInvoice
/rsm:SupplyChainTradeTransaction
/ram:ApplicableHeaderTradeSettlement
/ram:SpecifiedTradeAllowanceCharge
/ram:Reason</v>
      </c>
      <c r="BB273" s="75" t="str">
        <f t="shared" si="269"/>
        <v>/rsm:CrossIndustryInvoice/rsm:SupplyChainTradeTransaction/ram:ApplicableHeaderTradeSettlement/ram:SpecifiedTradeAllowanceCharge/ram:Reason</v>
      </c>
      <c r="BC273" s="66" t="str">
        <f t="shared" si="281"/>
        <v>T</v>
      </c>
      <c r="BD273" s="68" t="str">
        <f t="shared" si="281"/>
        <v>E</v>
      </c>
      <c r="BE273" s="66" t="str">
        <f t="shared" si="281"/>
        <v>0..1</v>
      </c>
      <c r="BF273" s="66" t="str">
        <f t="shared" si="281"/>
        <v/>
      </c>
      <c r="BG273" s="249" t="str">
        <f t="shared" si="281"/>
        <v/>
      </c>
      <c r="BH273" s="7"/>
      <c r="BI273" s="636" t="str">
        <f t="shared" si="277"/>
        <v>-</v>
      </c>
      <c r="BJ273" s="68" t="str">
        <f t="shared" si="277"/>
        <v>X</v>
      </c>
      <c r="BK273" s="68" t="str">
        <f t="shared" si="277"/>
        <v>X</v>
      </c>
      <c r="BL273" s="68" t="str">
        <f t="shared" si="275"/>
        <v>X</v>
      </c>
      <c r="BM273" s="68" t="str">
        <f t="shared" si="275"/>
        <v>X</v>
      </c>
      <c r="BN273" s="68" t="str">
        <f t="shared" si="275"/>
        <v>X</v>
      </c>
      <c r="BO273" s="637" t="str">
        <f t="shared" si="275"/>
        <v>X</v>
      </c>
      <c r="BP273" s="7"/>
      <c r="BQ273" s="68" t="str">
        <f t="shared" si="273"/>
        <v>BASIC WL</v>
      </c>
      <c r="BR273" s="68" t="str">
        <f t="shared" si="273"/>
        <v>BASIC WL</v>
      </c>
      <c r="BS273" s="15"/>
      <c r="BT273" s="57" t="s">
        <v>18642</v>
      </c>
    </row>
    <row r="274" spans="1:72" s="59" customFormat="1" ht="96" x14ac:dyDescent="0.2">
      <c r="A274" s="45" t="str">
        <f t="shared" si="288"/>
        <v>NO</v>
      </c>
      <c r="B274" s="45"/>
      <c r="C274" s="45"/>
      <c r="D274" s="213" t="s">
        <v>3431</v>
      </c>
      <c r="E274" s="223" t="s">
        <v>4350</v>
      </c>
      <c r="F274" s="313"/>
      <c r="G274" s="124">
        <f t="shared" si="278"/>
        <v>4</v>
      </c>
      <c r="H274" s="124" t="s">
        <v>32</v>
      </c>
      <c r="I274" s="138" t="s">
        <v>4351</v>
      </c>
      <c r="J274" s="125"/>
      <c r="K274" s="126"/>
      <c r="L274" s="126"/>
      <c r="M274" s="126"/>
      <c r="N274" s="125"/>
      <c r="O274" s="124" t="s">
        <v>32</v>
      </c>
      <c r="P274" s="124" t="str">
        <f t="shared" si="282"/>
        <v>1..1</v>
      </c>
      <c r="Q274" s="127" t="s">
        <v>4352</v>
      </c>
      <c r="R274" s="128" t="s">
        <v>4353</v>
      </c>
      <c r="S274" s="124"/>
      <c r="T274" s="129" t="str">
        <f t="shared" si="289"/>
        <v/>
      </c>
      <c r="U274" s="124" t="s">
        <v>62</v>
      </c>
      <c r="V274" s="124"/>
      <c r="W274" s="675"/>
      <c r="X274" s="38"/>
      <c r="Y274" s="646" t="str">
        <f t="shared" si="283"/>
        <v>-</v>
      </c>
      <c r="Z274" s="129" t="str">
        <f t="shared" si="284"/>
        <v>X</v>
      </c>
      <c r="AA274" s="129" t="str">
        <f t="shared" si="284"/>
        <v>X</v>
      </c>
      <c r="AB274" s="129" t="str">
        <f t="shared" si="284"/>
        <v>X</v>
      </c>
      <c r="AC274" s="129" t="str">
        <f t="shared" si="284"/>
        <v>X</v>
      </c>
      <c r="AD274" s="129" t="str">
        <f t="shared" si="284"/>
        <v>X</v>
      </c>
      <c r="AE274" s="647" t="str">
        <f t="shared" si="284"/>
        <v>X</v>
      </c>
      <c r="AF274" s="38"/>
      <c r="AG274" s="129" t="s">
        <v>185</v>
      </c>
      <c r="AH274" s="129" t="s">
        <v>185</v>
      </c>
      <c r="AI274" s="38"/>
      <c r="AJ274" s="13" t="str">
        <f t="shared" si="285"/>
        <v>/rsm:CrossIndustryInvoice/rsm:SupplyChainTradeTransaction/ram:ApplicableHeaderTradeSettlement/ram:SpecifiedTradeAllowanceCharge</v>
      </c>
      <c r="AK274" s="13" t="str">
        <f t="shared" si="286"/>
        <v>/ram:CategoryTradeTax</v>
      </c>
      <c r="AL274" s="14">
        <f>COUNTIFS(R$4:R274,AJ274)</f>
        <v>1</v>
      </c>
      <c r="AN274" s="213" t="str">
        <f t="shared" si="290"/>
        <v>SCT_HTS</v>
      </c>
      <c r="AO274" s="223" t="str">
        <f t="shared" si="290"/>
        <v>BT-95-00</v>
      </c>
      <c r="AP274" s="313" t="str">
        <f t="shared" si="291"/>
        <v/>
      </c>
      <c r="AQ274" s="124">
        <f t="shared" si="266"/>
        <v>4</v>
      </c>
      <c r="AR274" s="124" t="str">
        <f t="shared" si="287"/>
        <v>1..1</v>
      </c>
      <c r="AS274" s="138" t="s">
        <v>4354</v>
      </c>
      <c r="AT274" s="125"/>
      <c r="AU274" s="126"/>
      <c r="AV274" s="126"/>
      <c r="AW274" s="126"/>
      <c r="AX274" s="125"/>
      <c r="AY274" s="124" t="str">
        <f t="shared" si="279"/>
        <v>1..1</v>
      </c>
      <c r="AZ274" s="124" t="str">
        <f t="shared" si="279"/>
        <v>1..1</v>
      </c>
      <c r="BA274" s="127" t="str">
        <f t="shared" si="269"/>
        <v>/rsm:CrossIndustryInvoice
/rsm:SupplyChainTradeTransaction
/ram:ApplicableHeaderTradeSettlement
/ram:SpecifiedTradeAllowanceCharge
/ram:CategoryTradeTax</v>
      </c>
      <c r="BB274" s="128" t="str">
        <f t="shared" si="269"/>
        <v>/rsm:CrossIndustryInvoice/rsm:SupplyChainTradeTransaction/ram:ApplicableHeaderTradeSettlement/ram:SpecifiedTradeAllowanceCharge/ram:CategoryTradeTax</v>
      </c>
      <c r="BC274" s="124" t="str">
        <f t="shared" si="281"/>
        <v/>
      </c>
      <c r="BD274" s="129" t="str">
        <f t="shared" si="281"/>
        <v/>
      </c>
      <c r="BE274" s="124" t="str">
        <f t="shared" si="281"/>
        <v>0..n</v>
      </c>
      <c r="BF274" s="124" t="str">
        <f t="shared" si="281"/>
        <v/>
      </c>
      <c r="BG274" s="675" t="str">
        <f t="shared" si="281"/>
        <v/>
      </c>
      <c r="BH274" s="7"/>
      <c r="BI274" s="646" t="str">
        <f t="shared" si="277"/>
        <v>-</v>
      </c>
      <c r="BJ274" s="129" t="str">
        <f t="shared" si="277"/>
        <v>X</v>
      </c>
      <c r="BK274" s="129" t="str">
        <f t="shared" si="277"/>
        <v>X</v>
      </c>
      <c r="BL274" s="129" t="str">
        <f t="shared" si="275"/>
        <v>X</v>
      </c>
      <c r="BM274" s="129" t="str">
        <f t="shared" si="275"/>
        <v>X</v>
      </c>
      <c r="BN274" s="129" t="str">
        <f t="shared" si="275"/>
        <v>X</v>
      </c>
      <c r="BO274" s="647" t="str">
        <f t="shared" si="275"/>
        <v>X</v>
      </c>
      <c r="BP274" s="7"/>
      <c r="BQ274" s="129" t="str">
        <f t="shared" si="273"/>
        <v>BASIC WL</v>
      </c>
      <c r="BR274" s="129" t="str">
        <f t="shared" si="273"/>
        <v>BASIC WL</v>
      </c>
      <c r="BS274" s="15"/>
      <c r="BT274" s="57" t="s">
        <v>18642</v>
      </c>
    </row>
    <row r="275" spans="1:72" s="59" customFormat="1" ht="105" x14ac:dyDescent="0.2">
      <c r="A275" s="45" t="str">
        <f t="shared" si="288"/>
        <v>NO</v>
      </c>
      <c r="B275" s="45"/>
      <c r="C275" s="45"/>
      <c r="D275" s="213" t="s">
        <v>3431</v>
      </c>
      <c r="E275" s="214" t="s">
        <v>4355</v>
      </c>
      <c r="F275" s="312"/>
      <c r="G275" s="66">
        <f t="shared" si="278"/>
        <v>5</v>
      </c>
      <c r="H275" s="66" t="s">
        <v>32</v>
      </c>
      <c r="I275" s="97" t="s">
        <v>4356</v>
      </c>
      <c r="J275" s="64" t="s">
        <v>35</v>
      </c>
      <c r="K275" s="65" t="s">
        <v>804</v>
      </c>
      <c r="L275" s="65"/>
      <c r="M275" s="65" t="s">
        <v>805</v>
      </c>
      <c r="N275" s="64"/>
      <c r="O275" s="66" t="s">
        <v>32</v>
      </c>
      <c r="P275" s="66" t="str">
        <f t="shared" si="282"/>
        <v>1..1</v>
      </c>
      <c r="Q275" s="2" t="s">
        <v>4357</v>
      </c>
      <c r="R275" s="75" t="s">
        <v>4358</v>
      </c>
      <c r="S275" s="66" t="s">
        <v>131</v>
      </c>
      <c r="T275" s="68" t="str">
        <f t="shared" si="289"/>
        <v/>
      </c>
      <c r="U275" s="66" t="s">
        <v>42</v>
      </c>
      <c r="V275" s="66" t="s">
        <v>35</v>
      </c>
      <c r="W275" s="249" t="s">
        <v>805</v>
      </c>
      <c r="X275" s="38"/>
      <c r="Y275" s="636" t="str">
        <f t="shared" si="283"/>
        <v>-</v>
      </c>
      <c r="Z275" s="68" t="str">
        <f t="shared" si="284"/>
        <v>X</v>
      </c>
      <c r="AA275" s="68" t="str">
        <f t="shared" si="284"/>
        <v>X</v>
      </c>
      <c r="AB275" s="68" t="str">
        <f t="shared" si="284"/>
        <v>X</v>
      </c>
      <c r="AC275" s="68" t="str">
        <f t="shared" si="284"/>
        <v>X</v>
      </c>
      <c r="AD275" s="68" t="str">
        <f t="shared" si="284"/>
        <v>X</v>
      </c>
      <c r="AE275" s="637" t="str">
        <f t="shared" si="284"/>
        <v>X</v>
      </c>
      <c r="AF275" s="38"/>
      <c r="AG275" s="68" t="s">
        <v>185</v>
      </c>
      <c r="AH275" s="68" t="s">
        <v>185</v>
      </c>
      <c r="AI275" s="38"/>
      <c r="AJ275" s="13" t="str">
        <f t="shared" si="285"/>
        <v>/rsm:CrossIndustryInvoice/rsm:SupplyChainTradeTransaction/ram:ApplicableHeaderTradeSettlement/ram:SpecifiedTradeAllowanceCharge/ram:CategoryTradeTax</v>
      </c>
      <c r="AK275" s="13" t="str">
        <f t="shared" si="286"/>
        <v>/ram:TypeCode</v>
      </c>
      <c r="AL275" s="14">
        <f>COUNTIFS(R$4:R275,AJ275)</f>
        <v>1</v>
      </c>
      <c r="AN275" s="213" t="str">
        <f t="shared" si="290"/>
        <v>SCT_HTS</v>
      </c>
      <c r="AO275" s="214" t="str">
        <f t="shared" si="290"/>
        <v>BT-95-0</v>
      </c>
      <c r="AP275" s="312" t="str">
        <f t="shared" si="291"/>
        <v/>
      </c>
      <c r="AQ275" s="66">
        <f t="shared" si="266"/>
        <v>5</v>
      </c>
      <c r="AR275" s="66" t="str">
        <f t="shared" si="287"/>
        <v>1..1</v>
      </c>
      <c r="AS275" s="97" t="s">
        <v>4359</v>
      </c>
      <c r="AT275" s="64" t="s">
        <v>35</v>
      </c>
      <c r="AU275" s="65" t="s">
        <v>18215</v>
      </c>
      <c r="AV275" s="65"/>
      <c r="AW275" s="65" t="s">
        <v>1208</v>
      </c>
      <c r="AX275" s="64"/>
      <c r="AY275" s="66" t="str">
        <f t="shared" si="279"/>
        <v>1..1</v>
      </c>
      <c r="AZ275" s="66" t="str">
        <f t="shared" si="279"/>
        <v>1..1</v>
      </c>
      <c r="BA275" s="2" t="str">
        <f t="shared" si="269"/>
        <v>/rsm:CrossIndustryInvoice
/rsm:SupplyChainTradeTransaction
/ram:ApplicableHeaderTradeSettlement
/ram:SpecifiedTradeAllowanceCharge
/ram:CategoryTradeTax
/ram:TypeCode</v>
      </c>
      <c r="BB275" s="75" t="str">
        <f t="shared" si="269"/>
        <v>/rsm:CrossIndustryInvoice/rsm:SupplyChainTradeTransaction/ram:ApplicableHeaderTradeSettlement/ram:SpecifiedTradeAllowanceCharge/ram:CategoryTradeTax/ram:TypeCode</v>
      </c>
      <c r="BC275" s="66" t="str">
        <f t="shared" si="281"/>
        <v>C</v>
      </c>
      <c r="BD275" s="68" t="str">
        <f t="shared" si="281"/>
        <v/>
      </c>
      <c r="BE275" s="66" t="str">
        <f t="shared" si="281"/>
        <v>0..1</v>
      </c>
      <c r="BF275" s="66" t="str">
        <f t="shared" si="281"/>
        <v/>
      </c>
      <c r="BG275" s="249" t="str">
        <f t="shared" si="281"/>
        <v>Fixed value "VAT"</v>
      </c>
      <c r="BH275" s="7"/>
      <c r="BI275" s="636" t="str">
        <f t="shared" si="277"/>
        <v>-</v>
      </c>
      <c r="BJ275" s="68" t="str">
        <f t="shared" si="277"/>
        <v>X</v>
      </c>
      <c r="BK275" s="68" t="str">
        <f t="shared" si="277"/>
        <v>X</v>
      </c>
      <c r="BL275" s="68" t="str">
        <f t="shared" si="275"/>
        <v>X</v>
      </c>
      <c r="BM275" s="68" t="str">
        <f t="shared" si="275"/>
        <v>X</v>
      </c>
      <c r="BN275" s="68" t="str">
        <f t="shared" si="275"/>
        <v>X</v>
      </c>
      <c r="BO275" s="637" t="str">
        <f t="shared" si="275"/>
        <v>X</v>
      </c>
      <c r="BP275" s="7"/>
      <c r="BQ275" s="68" t="str">
        <f t="shared" si="273"/>
        <v>BASIC WL</v>
      </c>
      <c r="BR275" s="68" t="str">
        <f t="shared" si="273"/>
        <v>BASIC WL</v>
      </c>
      <c r="BS275" s="15"/>
      <c r="BT275" s="57" t="s">
        <v>18642</v>
      </c>
    </row>
    <row r="276" spans="1:72" s="59" customFormat="1" ht="240" x14ac:dyDescent="0.2">
      <c r="A276" s="45" t="str">
        <f t="shared" si="288"/>
        <v>YES</v>
      </c>
      <c r="B276" s="45"/>
      <c r="C276" s="45"/>
      <c r="D276" s="213" t="s">
        <v>3431</v>
      </c>
      <c r="E276" s="214" t="s">
        <v>4360</v>
      </c>
      <c r="F276" s="312" t="s">
        <v>4360</v>
      </c>
      <c r="G276" s="66">
        <f t="shared" si="278"/>
        <v>5</v>
      </c>
      <c r="H276" s="66" t="s">
        <v>32</v>
      </c>
      <c r="I276" s="64" t="s">
        <v>4361</v>
      </c>
      <c r="J276" s="64" t="s">
        <v>4362</v>
      </c>
      <c r="K276" s="65" t="s">
        <v>815</v>
      </c>
      <c r="L276" s="65" t="s">
        <v>816</v>
      </c>
      <c r="M276" s="65" t="s">
        <v>4363</v>
      </c>
      <c r="N276" s="64" t="s">
        <v>128</v>
      </c>
      <c r="O276" s="66" t="s">
        <v>32</v>
      </c>
      <c r="P276" s="66" t="str">
        <f t="shared" si="282"/>
        <v>1..1</v>
      </c>
      <c r="Q276" s="2" t="s">
        <v>4364</v>
      </c>
      <c r="R276" s="75" t="s">
        <v>4365</v>
      </c>
      <c r="S276" s="66" t="s">
        <v>131</v>
      </c>
      <c r="T276" s="68" t="str">
        <f t="shared" si="289"/>
        <v>E</v>
      </c>
      <c r="U276" s="66" t="s">
        <v>42</v>
      </c>
      <c r="V276" s="66" t="s">
        <v>35</v>
      </c>
      <c r="W276" s="249" t="s">
        <v>35</v>
      </c>
      <c r="X276" s="38"/>
      <c r="Y276" s="636" t="str">
        <f t="shared" si="283"/>
        <v>-</v>
      </c>
      <c r="Z276" s="68" t="str">
        <f t="shared" si="284"/>
        <v>X</v>
      </c>
      <c r="AA276" s="68" t="str">
        <f t="shared" si="284"/>
        <v>X</v>
      </c>
      <c r="AB276" s="68" t="str">
        <f t="shared" si="284"/>
        <v>X</v>
      </c>
      <c r="AC276" s="68" t="str">
        <f t="shared" si="284"/>
        <v>X</v>
      </c>
      <c r="AD276" s="68" t="str">
        <f t="shared" si="284"/>
        <v>X</v>
      </c>
      <c r="AE276" s="637" t="str">
        <f t="shared" si="284"/>
        <v>X</v>
      </c>
      <c r="AF276" s="38"/>
      <c r="AG276" s="68" t="s">
        <v>185</v>
      </c>
      <c r="AH276" s="68" t="s">
        <v>185</v>
      </c>
      <c r="AI276" s="38"/>
      <c r="AJ276" s="13" t="str">
        <f t="shared" si="285"/>
        <v>/rsm:CrossIndustryInvoice/rsm:SupplyChainTradeTransaction/ram:ApplicableHeaderTradeSettlement/ram:SpecifiedTradeAllowanceCharge/ram:CategoryTradeTax</v>
      </c>
      <c r="AK276" s="13" t="str">
        <f t="shared" si="286"/>
        <v>/ram:CategoryCode</v>
      </c>
      <c r="AL276" s="14">
        <f>COUNTIFS(R$4:R276,AJ276)</f>
        <v>1</v>
      </c>
      <c r="AN276" s="213" t="str">
        <f t="shared" si="290"/>
        <v>SCT_HTS</v>
      </c>
      <c r="AO276" s="214" t="str">
        <f t="shared" si="290"/>
        <v>BT-95</v>
      </c>
      <c r="AP276" s="312" t="str">
        <f t="shared" si="291"/>
        <v>BT-95</v>
      </c>
      <c r="AQ276" s="66">
        <f t="shared" si="266"/>
        <v>5</v>
      </c>
      <c r="AR276" s="66" t="str">
        <f t="shared" si="287"/>
        <v>1..1</v>
      </c>
      <c r="AS276" s="64" t="s">
        <v>4359</v>
      </c>
      <c r="AT276" s="64" t="s">
        <v>4366</v>
      </c>
      <c r="AU276" s="65" t="s">
        <v>1221</v>
      </c>
      <c r="AV276" s="65" t="s">
        <v>1222</v>
      </c>
      <c r="AW276" s="65" t="s">
        <v>4367</v>
      </c>
      <c r="AX276" s="64" t="s">
        <v>128</v>
      </c>
      <c r="AY276" s="66" t="str">
        <f t="shared" si="279"/>
        <v>1..1</v>
      </c>
      <c r="AZ276" s="66" t="str">
        <f t="shared" si="279"/>
        <v>1..1</v>
      </c>
      <c r="BA276" s="2" t="str">
        <f t="shared" si="269"/>
        <v>/rsm:CrossIndustryInvoice
/rsm:SupplyChainTradeTransaction
/ram:ApplicableHeaderTradeSettlement
/ram:SpecifiedTradeAllowanceCharge
/ram:CategoryTradeTax
/ram:CategoryCode</v>
      </c>
      <c r="BB276" s="75" t="str">
        <f t="shared" si="269"/>
        <v>/rsm:CrossIndustryInvoice/rsm:SupplyChainTradeTransaction/ram:ApplicableHeaderTradeSettlement/ram:SpecifiedTradeAllowanceCharge/ram:CategoryTradeTax/ram:CategoryCode</v>
      </c>
      <c r="BC276" s="66" t="str">
        <f t="shared" si="281"/>
        <v>C</v>
      </c>
      <c r="BD276" s="68" t="str">
        <f t="shared" si="281"/>
        <v>E</v>
      </c>
      <c r="BE276" s="66" t="str">
        <f t="shared" si="281"/>
        <v>0..1</v>
      </c>
      <c r="BF276" s="66" t="str">
        <f t="shared" si="281"/>
        <v/>
      </c>
      <c r="BG276" s="249" t="str">
        <f t="shared" si="281"/>
        <v/>
      </c>
      <c r="BH276" s="7"/>
      <c r="BI276" s="636" t="str">
        <f t="shared" si="277"/>
        <v>-</v>
      </c>
      <c r="BJ276" s="68" t="str">
        <f t="shared" si="277"/>
        <v>X</v>
      </c>
      <c r="BK276" s="68" t="str">
        <f t="shared" si="277"/>
        <v>X</v>
      </c>
      <c r="BL276" s="68" t="str">
        <f t="shared" si="275"/>
        <v>X</v>
      </c>
      <c r="BM276" s="68" t="str">
        <f t="shared" si="275"/>
        <v>X</v>
      </c>
      <c r="BN276" s="68" t="str">
        <f t="shared" si="275"/>
        <v>X</v>
      </c>
      <c r="BO276" s="637" t="str">
        <f t="shared" si="275"/>
        <v>X</v>
      </c>
      <c r="BP276" s="7"/>
      <c r="BQ276" s="68" t="str">
        <f t="shared" si="273"/>
        <v>BASIC WL</v>
      </c>
      <c r="BR276" s="68" t="str">
        <f t="shared" si="273"/>
        <v>BASIC WL</v>
      </c>
      <c r="BS276" s="15"/>
      <c r="BT276" s="57" t="s">
        <v>18642</v>
      </c>
    </row>
    <row r="277" spans="1:72" s="59" customFormat="1" ht="105" x14ac:dyDescent="0.2">
      <c r="A277" s="45" t="str">
        <f t="shared" si="288"/>
        <v>YES</v>
      </c>
      <c r="B277" s="45"/>
      <c r="C277" s="45"/>
      <c r="D277" s="213" t="s">
        <v>3431</v>
      </c>
      <c r="E277" s="214" t="s">
        <v>4368</v>
      </c>
      <c r="F277" s="312" t="s">
        <v>4368</v>
      </c>
      <c r="G277" s="66">
        <f t="shared" si="278"/>
        <v>5</v>
      </c>
      <c r="H277" s="66" t="s">
        <v>42</v>
      </c>
      <c r="I277" s="64" t="s">
        <v>4369</v>
      </c>
      <c r="J277" s="64" t="s">
        <v>4370</v>
      </c>
      <c r="K277" s="65"/>
      <c r="L277" s="65" t="s">
        <v>17213</v>
      </c>
      <c r="M277" s="65" t="s">
        <v>35</v>
      </c>
      <c r="N277" s="64" t="s">
        <v>1230</v>
      </c>
      <c r="O277" s="66" t="s">
        <v>42</v>
      </c>
      <c r="P277" s="66" t="str">
        <f t="shared" si="282"/>
        <v>0..1</v>
      </c>
      <c r="Q277" s="2" t="s">
        <v>4371</v>
      </c>
      <c r="R277" s="75" t="s">
        <v>4372</v>
      </c>
      <c r="S277" s="66" t="s">
        <v>722</v>
      </c>
      <c r="T277" s="68" t="str">
        <f t="shared" si="289"/>
        <v>E</v>
      </c>
      <c r="U277" s="66" t="s">
        <v>42</v>
      </c>
      <c r="V277" s="66" t="s">
        <v>35</v>
      </c>
      <c r="W277" s="249" t="s">
        <v>35</v>
      </c>
      <c r="X277" s="38"/>
      <c r="Y277" s="636" t="str">
        <f t="shared" si="283"/>
        <v>-</v>
      </c>
      <c r="Z277" s="68" t="str">
        <f t="shared" si="284"/>
        <v>X</v>
      </c>
      <c r="AA277" s="68" t="str">
        <f t="shared" si="284"/>
        <v>X</v>
      </c>
      <c r="AB277" s="68" t="str">
        <f t="shared" si="284"/>
        <v>X</v>
      </c>
      <c r="AC277" s="68" t="str">
        <f t="shared" si="284"/>
        <v>X</v>
      </c>
      <c r="AD277" s="68" t="str">
        <f t="shared" si="284"/>
        <v>X</v>
      </c>
      <c r="AE277" s="637" t="str">
        <f t="shared" si="284"/>
        <v>X</v>
      </c>
      <c r="AF277" s="38"/>
      <c r="AG277" s="68" t="s">
        <v>185</v>
      </c>
      <c r="AH277" s="68" t="s">
        <v>185</v>
      </c>
      <c r="AI277" s="38"/>
      <c r="AJ277" s="13" t="str">
        <f t="shared" si="285"/>
        <v>/rsm:CrossIndustryInvoice/rsm:SupplyChainTradeTransaction/ram:ApplicableHeaderTradeSettlement/ram:SpecifiedTradeAllowanceCharge/ram:CategoryTradeTax</v>
      </c>
      <c r="AK277" s="13" t="str">
        <f t="shared" si="286"/>
        <v>/ram:RateApplicablePercent</v>
      </c>
      <c r="AL277" s="14">
        <f>COUNTIFS(R$4:R277,AJ277)</f>
        <v>1</v>
      </c>
      <c r="AN277" s="213" t="str">
        <f t="shared" si="290"/>
        <v>SCT_HTS</v>
      </c>
      <c r="AO277" s="214" t="str">
        <f t="shared" si="290"/>
        <v>BT-96</v>
      </c>
      <c r="AP277" s="312" t="str">
        <f t="shared" si="291"/>
        <v>BT-96</v>
      </c>
      <c r="AQ277" s="66">
        <f t="shared" si="266"/>
        <v>5</v>
      </c>
      <c r="AR277" s="66" t="str">
        <f t="shared" si="287"/>
        <v>0..1</v>
      </c>
      <c r="AS277" s="64" t="s">
        <v>4373</v>
      </c>
      <c r="AT277" s="64" t="s">
        <v>4374</v>
      </c>
      <c r="AU277" s="65"/>
      <c r="AV277" s="65" t="s">
        <v>1236</v>
      </c>
      <c r="AW277" s="65" t="s">
        <v>35</v>
      </c>
      <c r="AX277" s="64" t="s">
        <v>1237</v>
      </c>
      <c r="AY277" s="66" t="str">
        <f t="shared" si="279"/>
        <v>0..1</v>
      </c>
      <c r="AZ277" s="66" t="str">
        <f t="shared" si="279"/>
        <v>0..1</v>
      </c>
      <c r="BA277" s="2" t="str">
        <f t="shared" si="269"/>
        <v>/rsm:CrossIndustryInvoice
/rsm:SupplyChainTradeTransaction
/ram:ApplicableHeaderTradeSettlement
/ram:SpecifiedTradeAllowanceCharge
/ram:CategoryTradeTax
/ram:RateApplicablePercent</v>
      </c>
      <c r="BB277" s="75" t="str">
        <f t="shared" si="269"/>
        <v>/rsm:CrossIndustryInvoice/rsm:SupplyChainTradeTransaction/ram:ApplicableHeaderTradeSettlement/ram:SpecifiedTradeAllowanceCharge/ram:CategoryTradeTax/ram:RateApplicablePercent</v>
      </c>
      <c r="BC277" s="66" t="str">
        <f t="shared" si="281"/>
        <v>P</v>
      </c>
      <c r="BD277" s="68" t="str">
        <f t="shared" si="281"/>
        <v>E</v>
      </c>
      <c r="BE277" s="66" t="str">
        <f t="shared" si="281"/>
        <v>0..1</v>
      </c>
      <c r="BF277" s="66" t="str">
        <f t="shared" si="281"/>
        <v/>
      </c>
      <c r="BG277" s="249" t="str">
        <f t="shared" si="281"/>
        <v/>
      </c>
      <c r="BH277" s="7"/>
      <c r="BI277" s="636" t="str">
        <f t="shared" si="277"/>
        <v>-</v>
      </c>
      <c r="BJ277" s="68" t="str">
        <f t="shared" si="277"/>
        <v>X</v>
      </c>
      <c r="BK277" s="68" t="str">
        <f t="shared" si="277"/>
        <v>X</v>
      </c>
      <c r="BL277" s="68" t="str">
        <f t="shared" si="275"/>
        <v>X</v>
      </c>
      <c r="BM277" s="68" t="str">
        <f t="shared" si="275"/>
        <v>X</v>
      </c>
      <c r="BN277" s="68" t="str">
        <f t="shared" si="275"/>
        <v>X</v>
      </c>
      <c r="BO277" s="637" t="str">
        <f t="shared" si="275"/>
        <v>X</v>
      </c>
      <c r="BP277" s="7"/>
      <c r="BQ277" s="68" t="str">
        <f t="shared" si="273"/>
        <v>BASIC WL</v>
      </c>
      <c r="BR277" s="68" t="str">
        <f t="shared" si="273"/>
        <v>BASIC WL</v>
      </c>
      <c r="BS277" s="15"/>
      <c r="BT277" s="57" t="s">
        <v>18642</v>
      </c>
    </row>
    <row r="278" spans="1:72" s="59" customFormat="1" ht="96" x14ac:dyDescent="0.2">
      <c r="A278" s="45" t="str">
        <f t="shared" si="288"/>
        <v>NO</v>
      </c>
      <c r="B278" s="45"/>
      <c r="C278" s="45"/>
      <c r="D278" s="211" t="s">
        <v>3431</v>
      </c>
      <c r="E278" s="212" t="s">
        <v>4375</v>
      </c>
      <c r="F278" s="311" t="s">
        <v>4375</v>
      </c>
      <c r="G278" s="231">
        <f t="shared" si="278"/>
        <v>3</v>
      </c>
      <c r="H278" s="231" t="s">
        <v>62</v>
      </c>
      <c r="I278" s="232" t="s">
        <v>4376</v>
      </c>
      <c r="J278" s="232" t="s">
        <v>4377</v>
      </c>
      <c r="K278" s="233"/>
      <c r="L278" s="233"/>
      <c r="M278" s="233" t="s">
        <v>1363</v>
      </c>
      <c r="N278" s="232"/>
      <c r="O278" s="219" t="s">
        <v>62</v>
      </c>
      <c r="P278" s="219" t="str">
        <f t="shared" si="282"/>
        <v>0..n</v>
      </c>
      <c r="Q278" s="220" t="s">
        <v>4284</v>
      </c>
      <c r="R278" s="221" t="s">
        <v>4285</v>
      </c>
      <c r="S278" s="219" t="s">
        <v>35</v>
      </c>
      <c r="T278" s="184" t="str">
        <f t="shared" si="289"/>
        <v>G</v>
      </c>
      <c r="U278" s="219" t="s">
        <v>62</v>
      </c>
      <c r="V278" s="219" t="s">
        <v>1299</v>
      </c>
      <c r="W278" s="678" t="s">
        <v>1363</v>
      </c>
      <c r="X278" s="38"/>
      <c r="Y278" s="652" t="str">
        <f t="shared" si="283"/>
        <v>-</v>
      </c>
      <c r="Z278" s="184" t="str">
        <f t="shared" si="284"/>
        <v>X</v>
      </c>
      <c r="AA278" s="184" t="str">
        <f t="shared" si="284"/>
        <v>X</v>
      </c>
      <c r="AB278" s="184" t="str">
        <f t="shared" si="284"/>
        <v>X</v>
      </c>
      <c r="AC278" s="184" t="str">
        <f t="shared" si="284"/>
        <v>X</v>
      </c>
      <c r="AD278" s="184" t="str">
        <f t="shared" si="284"/>
        <v>X</v>
      </c>
      <c r="AE278" s="653" t="str">
        <f t="shared" si="284"/>
        <v>X</v>
      </c>
      <c r="AF278" s="38"/>
      <c r="AG278" s="184" t="s">
        <v>185</v>
      </c>
      <c r="AH278" s="184" t="s">
        <v>185</v>
      </c>
      <c r="AI278" s="38"/>
      <c r="AJ278" s="13" t="str">
        <f t="shared" si="285"/>
        <v>/rsm:CrossIndustryInvoice/rsm:SupplyChainTradeTransaction/ram:ApplicableHeaderTradeSettlement</v>
      </c>
      <c r="AK278" s="13" t="str">
        <f t="shared" si="286"/>
        <v>/ram:SpecifiedTradeAllowanceCharge</v>
      </c>
      <c r="AL278" s="14">
        <f>COUNTIFS(R$4:R278,AJ278)</f>
        <v>1</v>
      </c>
      <c r="AN278" s="211" t="str">
        <f t="shared" si="290"/>
        <v>SCT_HTS</v>
      </c>
      <c r="AO278" s="212" t="str">
        <f t="shared" si="290"/>
        <v>BG-21</v>
      </c>
      <c r="AP278" s="311" t="str">
        <f t="shared" si="291"/>
        <v>BG-21</v>
      </c>
      <c r="AQ278" s="231">
        <f t="shared" si="266"/>
        <v>3</v>
      </c>
      <c r="AR278" s="231" t="str">
        <f t="shared" si="287"/>
        <v>0..n</v>
      </c>
      <c r="AS278" s="232" t="s">
        <v>4378</v>
      </c>
      <c r="AT278" s="232" t="s">
        <v>4379</v>
      </c>
      <c r="AU278" s="233"/>
      <c r="AV278" s="233"/>
      <c r="AW278" s="233" t="s">
        <v>1363</v>
      </c>
      <c r="AX278" s="232"/>
      <c r="AY278" s="219" t="str">
        <f t="shared" si="279"/>
        <v>0..n</v>
      </c>
      <c r="AZ278" s="219" t="str">
        <f t="shared" si="279"/>
        <v>0..n</v>
      </c>
      <c r="BA278" s="220" t="str">
        <f t="shared" si="269"/>
        <v>/rsm:CrossIndustryInvoice
/rsm:SupplyChainTradeTransaction
/ram:ApplicableHeaderTradeSettlement
/ram:SpecifiedTradeAllowanceCharge</v>
      </c>
      <c r="BB278" s="221" t="str">
        <f t="shared" si="269"/>
        <v>/rsm:CrossIndustryInvoice/rsm:SupplyChainTradeTransaction/ram:ApplicableHeaderTradeSettlement/ram:SpecifiedTradeAllowanceCharge</v>
      </c>
      <c r="BC278" s="219" t="str">
        <f t="shared" si="281"/>
        <v/>
      </c>
      <c r="BD278" s="184" t="str">
        <f t="shared" si="281"/>
        <v>G</v>
      </c>
      <c r="BE278" s="219" t="str">
        <f t="shared" si="281"/>
        <v>0..n</v>
      </c>
      <c r="BF278" s="219" t="str">
        <f t="shared" si="281"/>
        <v>STR-4</v>
      </c>
      <c r="BG278" s="678" t="str">
        <f t="shared" si="281"/>
        <v>ChargeIndicator=true</v>
      </c>
      <c r="BH278" s="7"/>
      <c r="BI278" s="652" t="str">
        <f t="shared" si="277"/>
        <v>-</v>
      </c>
      <c r="BJ278" s="184" t="str">
        <f t="shared" si="277"/>
        <v>X</v>
      </c>
      <c r="BK278" s="184" t="str">
        <f t="shared" si="277"/>
        <v>X</v>
      </c>
      <c r="BL278" s="184" t="str">
        <f t="shared" si="275"/>
        <v>X</v>
      </c>
      <c r="BM278" s="184" t="str">
        <f t="shared" si="275"/>
        <v>X</v>
      </c>
      <c r="BN278" s="184" t="str">
        <f t="shared" si="275"/>
        <v>X</v>
      </c>
      <c r="BO278" s="653" t="str">
        <f t="shared" si="275"/>
        <v>X</v>
      </c>
      <c r="BP278" s="7"/>
      <c r="BQ278" s="184" t="str">
        <f t="shared" si="273"/>
        <v>BASIC WL</v>
      </c>
      <c r="BR278" s="184" t="str">
        <f t="shared" si="273"/>
        <v>BASIC WL</v>
      </c>
      <c r="BS278" s="15"/>
      <c r="BT278" s="57" t="s">
        <v>18642</v>
      </c>
    </row>
    <row r="279" spans="1:72" s="59" customFormat="1" ht="96" x14ac:dyDescent="0.2">
      <c r="A279" s="45" t="str">
        <f t="shared" si="288"/>
        <v>NO</v>
      </c>
      <c r="B279" s="45"/>
      <c r="C279" s="45"/>
      <c r="D279" s="213" t="s">
        <v>3431</v>
      </c>
      <c r="E279" s="214" t="s">
        <v>4380</v>
      </c>
      <c r="F279" s="312"/>
      <c r="G279" s="66">
        <f t="shared" si="278"/>
        <v>4</v>
      </c>
      <c r="H279" s="66" t="s">
        <v>32</v>
      </c>
      <c r="I279" s="97" t="s">
        <v>4290</v>
      </c>
      <c r="J279" s="64" t="s">
        <v>35</v>
      </c>
      <c r="K279" s="65"/>
      <c r="L279" s="65"/>
      <c r="M279" s="65" t="s">
        <v>35</v>
      </c>
      <c r="N279" s="64"/>
      <c r="O279" s="66" t="s">
        <v>32</v>
      </c>
      <c r="P279" s="66" t="str">
        <f t="shared" si="282"/>
        <v>1..1</v>
      </c>
      <c r="Q279" s="2" t="s">
        <v>4291</v>
      </c>
      <c r="R279" s="75" t="s">
        <v>4292</v>
      </c>
      <c r="S279" s="66"/>
      <c r="T279" s="68" t="str">
        <f t="shared" si="289"/>
        <v>G</v>
      </c>
      <c r="U279" s="66" t="s">
        <v>42</v>
      </c>
      <c r="V279" s="66" t="s">
        <v>35</v>
      </c>
      <c r="W279" s="249" t="s">
        <v>35</v>
      </c>
      <c r="X279" s="38"/>
      <c r="Y279" s="636" t="str">
        <f t="shared" si="283"/>
        <v>-</v>
      </c>
      <c r="Z279" s="68" t="str">
        <f t="shared" si="284"/>
        <v>X</v>
      </c>
      <c r="AA279" s="68" t="str">
        <f t="shared" si="284"/>
        <v>X</v>
      </c>
      <c r="AB279" s="68" t="str">
        <f t="shared" si="284"/>
        <v>X</v>
      </c>
      <c r="AC279" s="68" t="str">
        <f t="shared" si="284"/>
        <v>X</v>
      </c>
      <c r="AD279" s="68" t="str">
        <f t="shared" si="284"/>
        <v>X</v>
      </c>
      <c r="AE279" s="637" t="str">
        <f t="shared" si="284"/>
        <v>X</v>
      </c>
      <c r="AF279" s="38"/>
      <c r="AG279" s="68" t="s">
        <v>185</v>
      </c>
      <c r="AH279" s="68" t="s">
        <v>185</v>
      </c>
      <c r="AI279" s="38"/>
      <c r="AJ279" s="13" t="str">
        <f t="shared" si="285"/>
        <v>/rsm:CrossIndustryInvoice/rsm:SupplyChainTradeTransaction/ram:ApplicableHeaderTradeSettlement/ram:SpecifiedTradeAllowanceCharge</v>
      </c>
      <c r="AK279" s="13" t="str">
        <f t="shared" si="286"/>
        <v>/ram:ChargeIndicator</v>
      </c>
      <c r="AL279" s="14">
        <f>COUNTIFS(R$4:R279,AJ279)</f>
        <v>2</v>
      </c>
      <c r="AN279" s="213" t="str">
        <f t="shared" si="290"/>
        <v>SCT_HTS</v>
      </c>
      <c r="AO279" s="214" t="str">
        <f t="shared" si="290"/>
        <v>BG-21-0</v>
      </c>
      <c r="AP279" s="312" t="str">
        <f t="shared" si="291"/>
        <v/>
      </c>
      <c r="AQ279" s="66">
        <f t="shared" si="266"/>
        <v>4</v>
      </c>
      <c r="AR279" s="66" t="str">
        <f t="shared" si="287"/>
        <v>1..1</v>
      </c>
      <c r="AS279" s="97" t="s">
        <v>1308</v>
      </c>
      <c r="AT279" s="64" t="s">
        <v>35</v>
      </c>
      <c r="AU279" s="65" t="s">
        <v>35</v>
      </c>
      <c r="AV279" s="65"/>
      <c r="AW279" s="65" t="s">
        <v>35</v>
      </c>
      <c r="AX279" s="64"/>
      <c r="AY279" s="66" t="str">
        <f t="shared" si="279"/>
        <v>1..1</v>
      </c>
      <c r="AZ279" s="66" t="str">
        <f t="shared" si="279"/>
        <v>1..1</v>
      </c>
      <c r="BA279" s="2" t="str">
        <f t="shared" si="279"/>
        <v>/rsm:CrossIndustryInvoice
/rsm:SupplyChainTradeTransaction
/ram:ApplicableHeaderTradeSettlement
/ram:SpecifiedTradeAllowanceCharge
/ram:ChargeIndicator</v>
      </c>
      <c r="BB279" s="75" t="str">
        <f t="shared" si="279"/>
        <v>/rsm:CrossIndustryInvoice/rsm:SupplyChainTradeTransaction/ram:ApplicableHeaderTradeSettlement/ram:SpecifiedTradeAllowanceCharge/ram:ChargeIndicator</v>
      </c>
      <c r="BC279" s="66" t="str">
        <f t="shared" si="281"/>
        <v/>
      </c>
      <c r="BD279" s="68" t="str">
        <f t="shared" si="281"/>
        <v>G</v>
      </c>
      <c r="BE279" s="66" t="str">
        <f t="shared" si="281"/>
        <v>0..1</v>
      </c>
      <c r="BF279" s="66" t="str">
        <f t="shared" si="281"/>
        <v/>
      </c>
      <c r="BG279" s="249" t="str">
        <f t="shared" si="281"/>
        <v/>
      </c>
      <c r="BH279" s="7"/>
      <c r="BI279" s="636" t="str">
        <f t="shared" si="277"/>
        <v>-</v>
      </c>
      <c r="BJ279" s="68" t="str">
        <f t="shared" si="277"/>
        <v>X</v>
      </c>
      <c r="BK279" s="68" t="str">
        <f t="shared" si="277"/>
        <v>X</v>
      </c>
      <c r="BL279" s="68" t="str">
        <f t="shared" si="275"/>
        <v>X</v>
      </c>
      <c r="BM279" s="68" t="str">
        <f t="shared" si="275"/>
        <v>X</v>
      </c>
      <c r="BN279" s="68" t="str">
        <f t="shared" si="275"/>
        <v>X</v>
      </c>
      <c r="BO279" s="637" t="str">
        <f t="shared" si="275"/>
        <v>X</v>
      </c>
      <c r="BP279" s="7"/>
      <c r="BQ279" s="68" t="str">
        <f t="shared" si="273"/>
        <v>BASIC WL</v>
      </c>
      <c r="BR279" s="68" t="str">
        <f t="shared" si="273"/>
        <v>BASIC WL</v>
      </c>
      <c r="BS279" s="15"/>
      <c r="BT279" s="57" t="s">
        <v>18642</v>
      </c>
    </row>
    <row r="280" spans="1:72" s="59" customFormat="1" ht="105" x14ac:dyDescent="0.2">
      <c r="A280" s="45" t="str">
        <f t="shared" si="288"/>
        <v>NO</v>
      </c>
      <c r="B280" s="45"/>
      <c r="C280" s="45"/>
      <c r="D280" s="213" t="s">
        <v>3431</v>
      </c>
      <c r="E280" s="214" t="s">
        <v>4381</v>
      </c>
      <c r="F280" s="312"/>
      <c r="G280" s="66">
        <f t="shared" si="278"/>
        <v>5</v>
      </c>
      <c r="H280" s="66" t="s">
        <v>32</v>
      </c>
      <c r="I280" s="97" t="s">
        <v>4382</v>
      </c>
      <c r="J280" s="64"/>
      <c r="K280" s="65" t="s">
        <v>750</v>
      </c>
      <c r="L280" s="65"/>
      <c r="M280" s="65" t="s">
        <v>750</v>
      </c>
      <c r="N280" s="64" t="s">
        <v>50</v>
      </c>
      <c r="O280" s="66" t="s">
        <v>32</v>
      </c>
      <c r="P280" s="66" t="str">
        <f t="shared" si="282"/>
        <v>1..1</v>
      </c>
      <c r="Q280" s="2" t="s">
        <v>4295</v>
      </c>
      <c r="R280" s="75" t="s">
        <v>4296</v>
      </c>
      <c r="S280" s="66" t="s">
        <v>10319</v>
      </c>
      <c r="T280" s="68" t="str">
        <f t="shared" si="289"/>
        <v>G</v>
      </c>
      <c r="U280" s="66" t="s">
        <v>32</v>
      </c>
      <c r="V280" s="66" t="s">
        <v>35</v>
      </c>
      <c r="W280" s="249" t="s">
        <v>750</v>
      </c>
      <c r="X280" s="38"/>
      <c r="Y280" s="636" t="str">
        <f t="shared" si="283"/>
        <v>-</v>
      </c>
      <c r="Z280" s="68" t="str">
        <f t="shared" si="284"/>
        <v>X</v>
      </c>
      <c r="AA280" s="68" t="str">
        <f t="shared" si="284"/>
        <v>X</v>
      </c>
      <c r="AB280" s="68" t="str">
        <f t="shared" si="284"/>
        <v>X</v>
      </c>
      <c r="AC280" s="68" t="str">
        <f t="shared" si="284"/>
        <v>X</v>
      </c>
      <c r="AD280" s="68" t="str">
        <f t="shared" si="284"/>
        <v>X</v>
      </c>
      <c r="AE280" s="637" t="str">
        <f t="shared" si="284"/>
        <v>X</v>
      </c>
      <c r="AF280" s="38"/>
      <c r="AG280" s="68" t="s">
        <v>185</v>
      </c>
      <c r="AH280" s="68" t="s">
        <v>185</v>
      </c>
      <c r="AI280" s="38"/>
      <c r="AJ280" s="13" t="str">
        <f t="shared" si="285"/>
        <v>/rsm:CrossIndustryInvoice/rsm:SupplyChainTradeTransaction/ram:ApplicableHeaderTradeSettlement/ram:SpecifiedTradeAllowanceCharge/ram:ChargeIndicator</v>
      </c>
      <c r="AK280" s="13" t="str">
        <f t="shared" si="286"/>
        <v>/udt:Indicator</v>
      </c>
      <c r="AL280" s="14">
        <f>COUNTIFS(R$4:R280,AJ280)</f>
        <v>2</v>
      </c>
      <c r="AN280" s="213" t="str">
        <f t="shared" si="290"/>
        <v>SCT_HTS</v>
      </c>
      <c r="AO280" s="214" t="str">
        <f t="shared" si="290"/>
        <v>BG-21-1</v>
      </c>
      <c r="AP280" s="312" t="str">
        <f t="shared" si="291"/>
        <v/>
      </c>
      <c r="AQ280" s="66">
        <f t="shared" si="266"/>
        <v>5</v>
      </c>
      <c r="AR280" s="66" t="str">
        <f t="shared" si="287"/>
        <v>1..1</v>
      </c>
      <c r="AS280" s="97" t="s">
        <v>1314</v>
      </c>
      <c r="AT280" s="64" t="s">
        <v>35</v>
      </c>
      <c r="AU280" s="65" t="s">
        <v>1371</v>
      </c>
      <c r="AV280" s="65"/>
      <c r="AW280" s="65" t="s">
        <v>1371</v>
      </c>
      <c r="AX280" s="64" t="s">
        <v>18319</v>
      </c>
      <c r="AY280" s="66" t="str">
        <f t="shared" ref="AY280:BB295" si="292">O280</f>
        <v>1..1</v>
      </c>
      <c r="AZ280" s="66" t="str">
        <f t="shared" si="292"/>
        <v>1..1</v>
      </c>
      <c r="BA280" s="2" t="str">
        <f t="shared" si="292"/>
        <v>/rsm:CrossIndustryInvoice
/rsm:SupplyChainTradeTransaction
/ram:ApplicableHeaderTradeSettlement
/ram:SpecifiedTradeAllowanceCharge
/ram:ChargeIndicator
/udt:Indicator</v>
      </c>
      <c r="BB280" s="75" t="str">
        <f t="shared" si="292"/>
        <v>/rsm:CrossIndustryInvoice/rsm:SupplyChainTradeTransaction/ram:ApplicableHeaderTradeSettlement/ram:SpecifiedTradeAllowanceCharge/ram:ChargeIndicator/udt:Indicator</v>
      </c>
      <c r="BC280" s="66" t="str">
        <f t="shared" si="281"/>
        <v>XI</v>
      </c>
      <c r="BD280" s="68" t="str">
        <f t="shared" si="281"/>
        <v>G</v>
      </c>
      <c r="BE280" s="66" t="str">
        <f t="shared" si="281"/>
        <v>1..1</v>
      </c>
      <c r="BF280" s="66" t="str">
        <f t="shared" si="281"/>
        <v/>
      </c>
      <c r="BG280" s="249" t="str">
        <f t="shared" si="281"/>
        <v>Value = true</v>
      </c>
      <c r="BH280" s="7"/>
      <c r="BI280" s="636" t="str">
        <f t="shared" si="277"/>
        <v>-</v>
      </c>
      <c r="BJ280" s="68" t="str">
        <f t="shared" si="277"/>
        <v>X</v>
      </c>
      <c r="BK280" s="68" t="str">
        <f t="shared" si="277"/>
        <v>X</v>
      </c>
      <c r="BL280" s="68" t="str">
        <f t="shared" si="275"/>
        <v>X</v>
      </c>
      <c r="BM280" s="68" t="str">
        <f t="shared" si="275"/>
        <v>X</v>
      </c>
      <c r="BN280" s="68" t="str">
        <f t="shared" si="275"/>
        <v>X</v>
      </c>
      <c r="BO280" s="637" t="str">
        <f t="shared" si="275"/>
        <v>X</v>
      </c>
      <c r="BP280" s="7"/>
      <c r="BQ280" s="68" t="str">
        <f t="shared" si="273"/>
        <v>BASIC WL</v>
      </c>
      <c r="BR280" s="68" t="str">
        <f t="shared" si="273"/>
        <v>BASIC WL</v>
      </c>
      <c r="BS280" s="15"/>
      <c r="BT280" s="57" t="s">
        <v>18642</v>
      </c>
    </row>
    <row r="281" spans="1:72" s="59" customFormat="1" ht="96" x14ac:dyDescent="0.2">
      <c r="A281" s="45" t="str">
        <f t="shared" si="288"/>
        <v>YES</v>
      </c>
      <c r="B281" s="45"/>
      <c r="C281" s="45"/>
      <c r="D281" s="213" t="s">
        <v>3431</v>
      </c>
      <c r="E281" s="214" t="s">
        <v>4384</v>
      </c>
      <c r="F281" s="312" t="s">
        <v>4384</v>
      </c>
      <c r="G281" s="66">
        <f t="shared" si="278"/>
        <v>4</v>
      </c>
      <c r="H281" s="66" t="s">
        <v>42</v>
      </c>
      <c r="I281" s="64" t="s">
        <v>4385</v>
      </c>
      <c r="J281" s="64" t="s">
        <v>4386</v>
      </c>
      <c r="K281" s="65"/>
      <c r="L281" s="65" t="s">
        <v>826</v>
      </c>
      <c r="M281" s="65" t="s">
        <v>35</v>
      </c>
      <c r="N281" s="64" t="s">
        <v>1230</v>
      </c>
      <c r="O281" s="66" t="s">
        <v>42</v>
      </c>
      <c r="P281" s="66" t="str">
        <f t="shared" si="282"/>
        <v>0..1</v>
      </c>
      <c r="Q281" s="2" t="s">
        <v>4305</v>
      </c>
      <c r="R281" s="75" t="s">
        <v>4306</v>
      </c>
      <c r="S281" s="66" t="s">
        <v>722</v>
      </c>
      <c r="T281" s="68" t="str">
        <f t="shared" si="289"/>
        <v>E</v>
      </c>
      <c r="U281" s="66" t="s">
        <v>42</v>
      </c>
      <c r="V281" s="66" t="s">
        <v>35</v>
      </c>
      <c r="W281" s="249" t="s">
        <v>35</v>
      </c>
      <c r="X281" s="38"/>
      <c r="Y281" s="636" t="str">
        <f t="shared" si="283"/>
        <v>-</v>
      </c>
      <c r="Z281" s="68" t="str">
        <f t="shared" ref="Z281:AE289" si="293">IF(Y281="X","X",IF($AH281=Z$4,"X","-"))</f>
        <v>X</v>
      </c>
      <c r="AA281" s="68" t="str">
        <f t="shared" si="293"/>
        <v>X</v>
      </c>
      <c r="AB281" s="68" t="str">
        <f t="shared" si="293"/>
        <v>X</v>
      </c>
      <c r="AC281" s="68" t="str">
        <f t="shared" si="293"/>
        <v>X</v>
      </c>
      <c r="AD281" s="68" t="str">
        <f t="shared" si="293"/>
        <v>X</v>
      </c>
      <c r="AE281" s="637" t="str">
        <f t="shared" si="293"/>
        <v>X</v>
      </c>
      <c r="AF281" s="38"/>
      <c r="AG281" s="68" t="s">
        <v>185</v>
      </c>
      <c r="AH281" s="68" t="s">
        <v>185</v>
      </c>
      <c r="AI281" s="38"/>
      <c r="AJ281" s="13" t="str">
        <f t="shared" si="285"/>
        <v>/rsm:CrossIndustryInvoice/rsm:SupplyChainTradeTransaction/ram:ApplicableHeaderTradeSettlement/ram:SpecifiedTradeAllowanceCharge</v>
      </c>
      <c r="AK281" s="13" t="str">
        <f t="shared" si="286"/>
        <v>/ram:CalculationPercent</v>
      </c>
      <c r="AL281" s="14">
        <f>COUNTIFS(R$4:R281,AJ281)</f>
        <v>2</v>
      </c>
      <c r="AN281" s="213" t="str">
        <f t="shared" si="290"/>
        <v>SCT_HTS</v>
      </c>
      <c r="AO281" s="214" t="str">
        <f t="shared" si="290"/>
        <v>BT-101</v>
      </c>
      <c r="AP281" s="312" t="str">
        <f t="shared" si="291"/>
        <v>BT-101</v>
      </c>
      <c r="AQ281" s="66">
        <f t="shared" si="266"/>
        <v>4</v>
      </c>
      <c r="AR281" s="66" t="str">
        <f t="shared" si="287"/>
        <v>0..1</v>
      </c>
      <c r="AS281" s="64" t="s">
        <v>4387</v>
      </c>
      <c r="AT281" s="64" t="s">
        <v>4388</v>
      </c>
      <c r="AU281" s="65"/>
      <c r="AV281" s="65" t="s">
        <v>1236</v>
      </c>
      <c r="AW281" s="65" t="s">
        <v>35</v>
      </c>
      <c r="AX281" s="64" t="s">
        <v>1237</v>
      </c>
      <c r="AY281" s="66" t="str">
        <f t="shared" si="292"/>
        <v>0..1</v>
      </c>
      <c r="AZ281" s="66" t="str">
        <f t="shared" si="292"/>
        <v>0..1</v>
      </c>
      <c r="BA281" s="2" t="str">
        <f t="shared" si="292"/>
        <v>/rsm:CrossIndustryInvoice
/rsm:SupplyChainTradeTransaction
/ram:ApplicableHeaderTradeSettlement
/ram:SpecifiedTradeAllowanceCharge
/ram:CalculationPercent</v>
      </c>
      <c r="BB281" s="75" t="str">
        <f t="shared" si="292"/>
        <v>/rsm:CrossIndustryInvoice/rsm:SupplyChainTradeTransaction/ram:ApplicableHeaderTradeSettlement/ram:SpecifiedTradeAllowanceCharge/ram:CalculationPercent</v>
      </c>
      <c r="BC281" s="66" t="str">
        <f t="shared" si="281"/>
        <v>P</v>
      </c>
      <c r="BD281" s="68" t="str">
        <f t="shared" si="281"/>
        <v>E</v>
      </c>
      <c r="BE281" s="66" t="str">
        <f t="shared" si="281"/>
        <v>0..1</v>
      </c>
      <c r="BF281" s="66" t="str">
        <f t="shared" si="281"/>
        <v/>
      </c>
      <c r="BG281" s="249" t="str">
        <f t="shared" si="281"/>
        <v/>
      </c>
      <c r="BH281" s="7"/>
      <c r="BI281" s="636" t="str">
        <f t="shared" si="277"/>
        <v>-</v>
      </c>
      <c r="BJ281" s="68" t="str">
        <f t="shared" si="277"/>
        <v>X</v>
      </c>
      <c r="BK281" s="68" t="str">
        <f t="shared" si="277"/>
        <v>X</v>
      </c>
      <c r="BL281" s="68" t="str">
        <f t="shared" si="275"/>
        <v>X</v>
      </c>
      <c r="BM281" s="68" t="str">
        <f t="shared" si="275"/>
        <v>X</v>
      </c>
      <c r="BN281" s="68" t="str">
        <f t="shared" si="275"/>
        <v>X</v>
      </c>
      <c r="BO281" s="637" t="str">
        <f t="shared" si="275"/>
        <v>X</v>
      </c>
      <c r="BP281" s="7"/>
      <c r="BQ281" s="68" t="str">
        <f t="shared" ref="BQ281:BR295" si="294">AG281</f>
        <v>BASIC WL</v>
      </c>
      <c r="BR281" s="68" t="str">
        <f t="shared" si="294"/>
        <v>BASIC WL</v>
      </c>
      <c r="BS281" s="15"/>
      <c r="BT281" s="57" t="s">
        <v>18642</v>
      </c>
    </row>
    <row r="282" spans="1:72" s="59" customFormat="1" ht="96" x14ac:dyDescent="0.2">
      <c r="A282" s="45" t="str">
        <f t="shared" si="288"/>
        <v>YES</v>
      </c>
      <c r="B282" s="45"/>
      <c r="C282" s="45"/>
      <c r="D282" s="213" t="s">
        <v>3431</v>
      </c>
      <c r="E282" s="214" t="s">
        <v>4389</v>
      </c>
      <c r="F282" s="312" t="s">
        <v>4389</v>
      </c>
      <c r="G282" s="66">
        <f t="shared" si="278"/>
        <v>4</v>
      </c>
      <c r="H282" s="66" t="s">
        <v>42</v>
      </c>
      <c r="I282" s="64" t="s">
        <v>4390</v>
      </c>
      <c r="J282" s="64" t="s">
        <v>4391</v>
      </c>
      <c r="K282" s="65"/>
      <c r="L282" s="65"/>
      <c r="M282" s="65" t="s">
        <v>35</v>
      </c>
      <c r="N282" s="64" t="s">
        <v>1325</v>
      </c>
      <c r="O282" s="66" t="s">
        <v>42</v>
      </c>
      <c r="P282" s="66" t="str">
        <f t="shared" si="282"/>
        <v>0..1</v>
      </c>
      <c r="Q282" s="2" t="s">
        <v>4312</v>
      </c>
      <c r="R282" s="75" t="s">
        <v>4313</v>
      </c>
      <c r="S282" s="66" t="s">
        <v>163</v>
      </c>
      <c r="T282" s="68" t="str">
        <f t="shared" si="289"/>
        <v>E</v>
      </c>
      <c r="U282" s="66" t="s">
        <v>42</v>
      </c>
      <c r="V282" s="66" t="s">
        <v>35</v>
      </c>
      <c r="W282" s="249" t="s">
        <v>35</v>
      </c>
      <c r="X282" s="38"/>
      <c r="Y282" s="636" t="str">
        <f t="shared" si="283"/>
        <v>-</v>
      </c>
      <c r="Z282" s="68" t="str">
        <f t="shared" si="293"/>
        <v>X</v>
      </c>
      <c r="AA282" s="68" t="str">
        <f t="shared" si="293"/>
        <v>X</v>
      </c>
      <c r="AB282" s="68" t="str">
        <f t="shared" si="293"/>
        <v>X</v>
      </c>
      <c r="AC282" s="68" t="str">
        <f t="shared" si="293"/>
        <v>X</v>
      </c>
      <c r="AD282" s="68" t="str">
        <f t="shared" si="293"/>
        <v>X</v>
      </c>
      <c r="AE282" s="637" t="str">
        <f t="shared" si="293"/>
        <v>X</v>
      </c>
      <c r="AF282" s="38"/>
      <c r="AG282" s="68" t="s">
        <v>185</v>
      </c>
      <c r="AH282" s="68" t="s">
        <v>185</v>
      </c>
      <c r="AI282" s="38"/>
      <c r="AJ282" s="13" t="str">
        <f t="shared" si="285"/>
        <v>/rsm:CrossIndustryInvoice/rsm:SupplyChainTradeTransaction/ram:ApplicableHeaderTradeSettlement/ram:SpecifiedTradeAllowanceCharge</v>
      </c>
      <c r="AK282" s="13" t="str">
        <f t="shared" si="286"/>
        <v>/ram:BasisAmount</v>
      </c>
      <c r="AL282" s="14">
        <f>COUNTIFS(R$4:R282,AJ282)</f>
        <v>2</v>
      </c>
      <c r="AN282" s="213" t="str">
        <f t="shared" si="290"/>
        <v>SCT_HTS</v>
      </c>
      <c r="AO282" s="214" t="str">
        <f t="shared" si="290"/>
        <v>BT-100</v>
      </c>
      <c r="AP282" s="312" t="str">
        <f t="shared" si="291"/>
        <v>BT-100</v>
      </c>
      <c r="AQ282" s="66">
        <f t="shared" si="266"/>
        <v>4</v>
      </c>
      <c r="AR282" s="66" t="str">
        <f t="shared" si="287"/>
        <v>0..1</v>
      </c>
      <c r="AS282" s="64" t="s">
        <v>4392</v>
      </c>
      <c r="AT282" s="64" t="s">
        <v>4393</v>
      </c>
      <c r="AU282" s="65"/>
      <c r="AV282" s="65"/>
      <c r="AW282" s="65" t="s">
        <v>35</v>
      </c>
      <c r="AX282" s="64" t="s">
        <v>1330</v>
      </c>
      <c r="AY282" s="66" t="str">
        <f t="shared" si="292"/>
        <v>0..1</v>
      </c>
      <c r="AZ282" s="66" t="str">
        <f t="shared" si="292"/>
        <v>0..1</v>
      </c>
      <c r="BA282" s="2" t="str">
        <f t="shared" si="292"/>
        <v>/rsm:CrossIndustryInvoice
/rsm:SupplyChainTradeTransaction
/ram:ApplicableHeaderTradeSettlement
/ram:SpecifiedTradeAllowanceCharge
/ram:BasisAmount</v>
      </c>
      <c r="BB282" s="75" t="str">
        <f t="shared" si="292"/>
        <v>/rsm:CrossIndustryInvoice/rsm:SupplyChainTradeTransaction/ram:ApplicableHeaderTradeSettlement/ram:SpecifiedTradeAllowanceCharge/ram:BasisAmount</v>
      </c>
      <c r="BC282" s="66" t="str">
        <f t="shared" si="281"/>
        <v>A</v>
      </c>
      <c r="BD282" s="68" t="str">
        <f t="shared" si="281"/>
        <v>E</v>
      </c>
      <c r="BE282" s="66" t="str">
        <f t="shared" si="281"/>
        <v>0..1</v>
      </c>
      <c r="BF282" s="66" t="str">
        <f t="shared" si="281"/>
        <v/>
      </c>
      <c r="BG282" s="249" t="str">
        <f t="shared" si="281"/>
        <v/>
      </c>
      <c r="BH282" s="7"/>
      <c r="BI282" s="636" t="str">
        <f t="shared" si="277"/>
        <v>-</v>
      </c>
      <c r="BJ282" s="68" t="str">
        <f t="shared" si="277"/>
        <v>X</v>
      </c>
      <c r="BK282" s="68" t="str">
        <f t="shared" si="277"/>
        <v>X</v>
      </c>
      <c r="BL282" s="68" t="str">
        <f t="shared" si="275"/>
        <v>X</v>
      </c>
      <c r="BM282" s="68" t="str">
        <f t="shared" si="275"/>
        <v>X</v>
      </c>
      <c r="BN282" s="68" t="str">
        <f t="shared" si="275"/>
        <v>X</v>
      </c>
      <c r="BO282" s="637" t="str">
        <f t="shared" si="275"/>
        <v>X</v>
      </c>
      <c r="BP282" s="7"/>
      <c r="BQ282" s="68" t="str">
        <f t="shared" si="294"/>
        <v>BASIC WL</v>
      </c>
      <c r="BR282" s="68" t="str">
        <f t="shared" si="294"/>
        <v>BASIC WL</v>
      </c>
      <c r="BS282" s="15"/>
      <c r="BT282" s="57" t="s">
        <v>18642</v>
      </c>
    </row>
    <row r="283" spans="1:72" s="59" customFormat="1" ht="96" x14ac:dyDescent="0.2">
      <c r="A283" s="45" t="str">
        <f t="shared" si="288"/>
        <v>YES</v>
      </c>
      <c r="B283" s="45"/>
      <c r="C283" s="45"/>
      <c r="D283" s="213" t="s">
        <v>3431</v>
      </c>
      <c r="E283" s="214" t="s">
        <v>4394</v>
      </c>
      <c r="F283" s="312" t="s">
        <v>4394</v>
      </c>
      <c r="G283" s="66">
        <f t="shared" si="278"/>
        <v>4</v>
      </c>
      <c r="H283" s="66" t="s">
        <v>32</v>
      </c>
      <c r="I283" s="64" t="s">
        <v>4395</v>
      </c>
      <c r="J283" s="64" t="s">
        <v>1384</v>
      </c>
      <c r="K283" s="65"/>
      <c r="L283" s="65"/>
      <c r="M283" s="65" t="s">
        <v>4396</v>
      </c>
      <c r="N283" s="64" t="s">
        <v>1325</v>
      </c>
      <c r="O283" s="66" t="s">
        <v>32</v>
      </c>
      <c r="P283" s="66" t="str">
        <f t="shared" si="282"/>
        <v>1..1</v>
      </c>
      <c r="Q283" s="2" t="s">
        <v>4327</v>
      </c>
      <c r="R283" s="75" t="s">
        <v>4328</v>
      </c>
      <c r="S283" s="66" t="s">
        <v>163</v>
      </c>
      <c r="T283" s="68" t="str">
        <f t="shared" si="289"/>
        <v>E</v>
      </c>
      <c r="U283" s="66" t="s">
        <v>62</v>
      </c>
      <c r="V283" s="66" t="s">
        <v>93</v>
      </c>
      <c r="W283" s="249" t="s">
        <v>35</v>
      </c>
      <c r="X283" s="38"/>
      <c r="Y283" s="636" t="str">
        <f t="shared" si="283"/>
        <v>-</v>
      </c>
      <c r="Z283" s="68" t="str">
        <f t="shared" si="293"/>
        <v>X</v>
      </c>
      <c r="AA283" s="68" t="str">
        <f t="shared" si="293"/>
        <v>X</v>
      </c>
      <c r="AB283" s="68" t="str">
        <f t="shared" si="293"/>
        <v>X</v>
      </c>
      <c r="AC283" s="68" t="str">
        <f t="shared" si="293"/>
        <v>X</v>
      </c>
      <c r="AD283" s="68" t="str">
        <f t="shared" si="293"/>
        <v>X</v>
      </c>
      <c r="AE283" s="637" t="str">
        <f t="shared" si="293"/>
        <v>X</v>
      </c>
      <c r="AF283" s="38"/>
      <c r="AG283" s="68" t="s">
        <v>185</v>
      </c>
      <c r="AH283" s="68" t="s">
        <v>185</v>
      </c>
      <c r="AI283" s="38"/>
      <c r="AJ283" s="13" t="str">
        <f t="shared" si="285"/>
        <v>/rsm:CrossIndustryInvoice/rsm:SupplyChainTradeTransaction/ram:ApplicableHeaderTradeSettlement/ram:SpecifiedTradeAllowanceCharge</v>
      </c>
      <c r="AK283" s="13" t="str">
        <f t="shared" si="286"/>
        <v>/ram:ActualAmount</v>
      </c>
      <c r="AL283" s="14">
        <f>COUNTIFS(R$4:R283,AJ283)</f>
        <v>2</v>
      </c>
      <c r="AN283" s="213" t="str">
        <f t="shared" si="290"/>
        <v>SCT_HTS</v>
      </c>
      <c r="AO283" s="214" t="str">
        <f t="shared" si="290"/>
        <v>BT-99</v>
      </c>
      <c r="AP283" s="312" t="str">
        <f t="shared" si="291"/>
        <v>BT-99</v>
      </c>
      <c r="AQ283" s="66">
        <f t="shared" ref="AQ283:AQ295" si="295">LEN(BB283)-LEN(SUBSTITUTE(BB283,"/",""))-1</f>
        <v>4</v>
      </c>
      <c r="AR283" s="66" t="str">
        <f t="shared" si="287"/>
        <v>1..1</v>
      </c>
      <c r="AS283" s="64" t="s">
        <v>4397</v>
      </c>
      <c r="AT283" s="64" t="s">
        <v>4398</v>
      </c>
      <c r="AU283" s="65"/>
      <c r="AV283" s="65"/>
      <c r="AW283" s="65" t="s">
        <v>4399</v>
      </c>
      <c r="AX283" s="64" t="s">
        <v>1330</v>
      </c>
      <c r="AY283" s="66" t="str">
        <f t="shared" si="292"/>
        <v>1..1</v>
      </c>
      <c r="AZ283" s="66" t="str">
        <f t="shared" si="292"/>
        <v>1..1</v>
      </c>
      <c r="BA283" s="2" t="str">
        <f t="shared" si="292"/>
        <v>/rsm:CrossIndustryInvoice
/rsm:SupplyChainTradeTransaction
/ram:ApplicableHeaderTradeSettlement
/ram:SpecifiedTradeAllowanceCharge
/ram:ActualAmount</v>
      </c>
      <c r="BB283" s="75" t="str">
        <f t="shared" si="292"/>
        <v>/rsm:CrossIndustryInvoice/rsm:SupplyChainTradeTransaction/ram:ApplicableHeaderTradeSettlement/ram:SpecifiedTradeAllowanceCharge/ram:ActualAmount</v>
      </c>
      <c r="BC283" s="66" t="str">
        <f t="shared" si="281"/>
        <v>A</v>
      </c>
      <c r="BD283" s="68" t="str">
        <f t="shared" si="281"/>
        <v>E</v>
      </c>
      <c r="BE283" s="66" t="str">
        <f t="shared" si="281"/>
        <v>0..n</v>
      </c>
      <c r="BF283" s="66" t="str">
        <f t="shared" si="281"/>
        <v>CAR-2, CAR-3</v>
      </c>
      <c r="BG283" s="249" t="str">
        <f t="shared" si="281"/>
        <v/>
      </c>
      <c r="BH283" s="7"/>
      <c r="BI283" s="636" t="str">
        <f t="shared" si="277"/>
        <v>-</v>
      </c>
      <c r="BJ283" s="68" t="str">
        <f t="shared" si="277"/>
        <v>X</v>
      </c>
      <c r="BK283" s="68" t="str">
        <f t="shared" si="277"/>
        <v>X</v>
      </c>
      <c r="BL283" s="68" t="str">
        <f t="shared" si="275"/>
        <v>X</v>
      </c>
      <c r="BM283" s="68" t="str">
        <f t="shared" si="275"/>
        <v>X</v>
      </c>
      <c r="BN283" s="68" t="str">
        <f t="shared" si="275"/>
        <v>X</v>
      </c>
      <c r="BO283" s="637" t="str">
        <f t="shared" si="275"/>
        <v>X</v>
      </c>
      <c r="BP283" s="7"/>
      <c r="BQ283" s="68" t="str">
        <f t="shared" si="294"/>
        <v>BASIC WL</v>
      </c>
      <c r="BR283" s="68" t="str">
        <f t="shared" si="294"/>
        <v>BASIC WL</v>
      </c>
      <c r="BS283" s="15"/>
      <c r="BT283" s="57" t="s">
        <v>18642</v>
      </c>
    </row>
    <row r="284" spans="1:72" s="59" customFormat="1" ht="195" x14ac:dyDescent="0.2">
      <c r="A284" s="45" t="str">
        <f t="shared" si="288"/>
        <v>YES</v>
      </c>
      <c r="B284" s="45"/>
      <c r="C284" s="45"/>
      <c r="D284" s="213" t="s">
        <v>3431</v>
      </c>
      <c r="E284" s="214" t="s">
        <v>4400</v>
      </c>
      <c r="F284" s="312" t="s">
        <v>4400</v>
      </c>
      <c r="G284" s="66">
        <f t="shared" si="278"/>
        <v>4</v>
      </c>
      <c r="H284" s="66" t="s">
        <v>42</v>
      </c>
      <c r="I284" s="64" t="s">
        <v>4401</v>
      </c>
      <c r="J284" s="64" t="s">
        <v>4402</v>
      </c>
      <c r="K284" s="65" t="s">
        <v>4403</v>
      </c>
      <c r="L284" s="65" t="s">
        <v>1393</v>
      </c>
      <c r="M284" s="65" t="s">
        <v>4404</v>
      </c>
      <c r="N284" s="64" t="s">
        <v>128</v>
      </c>
      <c r="O284" s="66" t="s">
        <v>42</v>
      </c>
      <c r="P284" s="66" t="str">
        <f t="shared" si="282"/>
        <v>0..1</v>
      </c>
      <c r="Q284" s="2" t="s">
        <v>4337</v>
      </c>
      <c r="R284" s="75" t="s">
        <v>4338</v>
      </c>
      <c r="S284" s="66" t="s">
        <v>131</v>
      </c>
      <c r="T284" s="68" t="str">
        <f t="shared" si="289"/>
        <v>E</v>
      </c>
      <c r="U284" s="66" t="s">
        <v>42</v>
      </c>
      <c r="V284" s="66" t="s">
        <v>35</v>
      </c>
      <c r="W284" s="249" t="s">
        <v>35</v>
      </c>
      <c r="X284" s="38"/>
      <c r="Y284" s="636" t="str">
        <f t="shared" si="283"/>
        <v>-</v>
      </c>
      <c r="Z284" s="68" t="str">
        <f t="shared" si="293"/>
        <v>X</v>
      </c>
      <c r="AA284" s="68" t="str">
        <f t="shared" si="293"/>
        <v>X</v>
      </c>
      <c r="AB284" s="68" t="str">
        <f t="shared" si="293"/>
        <v>X</v>
      </c>
      <c r="AC284" s="68" t="str">
        <f t="shared" si="293"/>
        <v>X</v>
      </c>
      <c r="AD284" s="68" t="str">
        <f t="shared" si="293"/>
        <v>X</v>
      </c>
      <c r="AE284" s="637" t="str">
        <f t="shared" si="293"/>
        <v>X</v>
      </c>
      <c r="AF284" s="38"/>
      <c r="AG284" s="68" t="s">
        <v>185</v>
      </c>
      <c r="AH284" s="68" t="s">
        <v>185</v>
      </c>
      <c r="AI284" s="38"/>
      <c r="AJ284" s="13" t="str">
        <f t="shared" si="285"/>
        <v>/rsm:CrossIndustryInvoice/rsm:SupplyChainTradeTransaction/ram:ApplicableHeaderTradeSettlement/ram:SpecifiedTradeAllowanceCharge</v>
      </c>
      <c r="AK284" s="13" t="str">
        <f t="shared" si="286"/>
        <v>/ram:ReasonCode</v>
      </c>
      <c r="AL284" s="14">
        <f>COUNTIFS(R$4:R284,AJ284)</f>
        <v>2</v>
      </c>
      <c r="AN284" s="213" t="str">
        <f t="shared" si="290"/>
        <v>SCT_HTS</v>
      </c>
      <c r="AO284" s="214" t="str">
        <f t="shared" si="290"/>
        <v>BT-105</v>
      </c>
      <c r="AP284" s="312" t="str">
        <f t="shared" si="291"/>
        <v>BT-105</v>
      </c>
      <c r="AQ284" s="66">
        <f t="shared" si="295"/>
        <v>4</v>
      </c>
      <c r="AR284" s="66" t="str">
        <f t="shared" si="287"/>
        <v>0..1</v>
      </c>
      <c r="AS284" s="64" t="s">
        <v>4405</v>
      </c>
      <c r="AT284" s="64" t="s">
        <v>4406</v>
      </c>
      <c r="AU284" s="65" t="s">
        <v>4407</v>
      </c>
      <c r="AV284" s="65" t="s">
        <v>1398</v>
      </c>
      <c r="AW284" s="65" t="s">
        <v>18304</v>
      </c>
      <c r="AX284" s="64" t="s">
        <v>128</v>
      </c>
      <c r="AY284" s="66" t="str">
        <f t="shared" si="292"/>
        <v>0..1</v>
      </c>
      <c r="AZ284" s="66" t="str">
        <f t="shared" si="292"/>
        <v>0..1</v>
      </c>
      <c r="BA284" s="2" t="str">
        <f t="shared" si="292"/>
        <v>/rsm:CrossIndustryInvoice
/rsm:SupplyChainTradeTransaction
/ram:ApplicableHeaderTradeSettlement
/ram:SpecifiedTradeAllowanceCharge
/ram:ReasonCode</v>
      </c>
      <c r="BB284" s="75" t="str">
        <f t="shared" si="292"/>
        <v>/rsm:CrossIndustryInvoice/rsm:SupplyChainTradeTransaction/ram:ApplicableHeaderTradeSettlement/ram:SpecifiedTradeAllowanceCharge/ram:ReasonCode</v>
      </c>
      <c r="BC284" s="66" t="str">
        <f t="shared" si="281"/>
        <v>C</v>
      </c>
      <c r="BD284" s="68" t="str">
        <f t="shared" si="281"/>
        <v>E</v>
      </c>
      <c r="BE284" s="66" t="str">
        <f t="shared" si="281"/>
        <v>0..1</v>
      </c>
      <c r="BF284" s="66" t="str">
        <f t="shared" si="281"/>
        <v/>
      </c>
      <c r="BG284" s="249" t="str">
        <f t="shared" si="281"/>
        <v/>
      </c>
      <c r="BH284" s="7"/>
      <c r="BI284" s="636" t="str">
        <f t="shared" si="277"/>
        <v>-</v>
      </c>
      <c r="BJ284" s="68" t="str">
        <f t="shared" si="277"/>
        <v>X</v>
      </c>
      <c r="BK284" s="68" t="str">
        <f t="shared" si="277"/>
        <v>X</v>
      </c>
      <c r="BL284" s="68" t="str">
        <f t="shared" si="275"/>
        <v>X</v>
      </c>
      <c r="BM284" s="68" t="str">
        <f t="shared" si="275"/>
        <v>X</v>
      </c>
      <c r="BN284" s="68" t="str">
        <f t="shared" si="275"/>
        <v>X</v>
      </c>
      <c r="BO284" s="637" t="str">
        <f t="shared" si="275"/>
        <v>X</v>
      </c>
      <c r="BP284" s="7"/>
      <c r="BQ284" s="68" t="str">
        <f t="shared" si="294"/>
        <v>BASIC WL</v>
      </c>
      <c r="BR284" s="68" t="str">
        <f t="shared" si="294"/>
        <v>BASIC WL</v>
      </c>
      <c r="BS284" s="15"/>
      <c r="BT284" s="57" t="s">
        <v>18642</v>
      </c>
    </row>
    <row r="285" spans="1:72" s="59" customFormat="1" ht="195" x14ac:dyDescent="0.2">
      <c r="A285" s="45" t="str">
        <f t="shared" si="288"/>
        <v>YES</v>
      </c>
      <c r="B285" s="45"/>
      <c r="C285" s="45"/>
      <c r="D285" s="213" t="s">
        <v>3431</v>
      </c>
      <c r="E285" s="214" t="s">
        <v>4409</v>
      </c>
      <c r="F285" s="312" t="s">
        <v>4409</v>
      </c>
      <c r="G285" s="66">
        <f t="shared" si="278"/>
        <v>4</v>
      </c>
      <c r="H285" s="66" t="s">
        <v>42</v>
      </c>
      <c r="I285" s="64" t="s">
        <v>4410</v>
      </c>
      <c r="J285" s="64" t="s">
        <v>4411</v>
      </c>
      <c r="K285" s="65"/>
      <c r="L285" s="65" t="s">
        <v>4139</v>
      </c>
      <c r="M285" s="65" t="s">
        <v>4404</v>
      </c>
      <c r="N285" s="64" t="s">
        <v>70</v>
      </c>
      <c r="O285" s="66" t="s">
        <v>42</v>
      </c>
      <c r="P285" s="66" t="str">
        <f t="shared" si="282"/>
        <v>0..1</v>
      </c>
      <c r="Q285" s="2" t="s">
        <v>4346</v>
      </c>
      <c r="R285" s="75" t="s">
        <v>4347</v>
      </c>
      <c r="S285" s="66" t="s">
        <v>73</v>
      </c>
      <c r="T285" s="68" t="str">
        <f t="shared" si="289"/>
        <v>E</v>
      </c>
      <c r="U285" s="66" t="s">
        <v>42</v>
      </c>
      <c r="V285" s="66" t="s">
        <v>35</v>
      </c>
      <c r="W285" s="249" t="s">
        <v>35</v>
      </c>
      <c r="X285" s="38"/>
      <c r="Y285" s="636" t="str">
        <f t="shared" si="283"/>
        <v>-</v>
      </c>
      <c r="Z285" s="68" t="str">
        <f t="shared" si="293"/>
        <v>X</v>
      </c>
      <c r="AA285" s="68" t="str">
        <f t="shared" si="293"/>
        <v>X</v>
      </c>
      <c r="AB285" s="68" t="str">
        <f t="shared" si="293"/>
        <v>X</v>
      </c>
      <c r="AC285" s="68" t="str">
        <f t="shared" si="293"/>
        <v>X</v>
      </c>
      <c r="AD285" s="68" t="str">
        <f t="shared" si="293"/>
        <v>X</v>
      </c>
      <c r="AE285" s="637" t="str">
        <f t="shared" si="293"/>
        <v>X</v>
      </c>
      <c r="AF285" s="38"/>
      <c r="AG285" s="68" t="s">
        <v>185</v>
      </c>
      <c r="AH285" s="68" t="s">
        <v>185</v>
      </c>
      <c r="AI285" s="38"/>
      <c r="AJ285" s="13" t="str">
        <f t="shared" si="285"/>
        <v>/rsm:CrossIndustryInvoice/rsm:SupplyChainTradeTransaction/ram:ApplicableHeaderTradeSettlement/ram:SpecifiedTradeAllowanceCharge</v>
      </c>
      <c r="AK285" s="13" t="str">
        <f t="shared" si="286"/>
        <v>/ram:Reason</v>
      </c>
      <c r="AL285" s="14">
        <f>COUNTIFS(R$4:R285,AJ285)</f>
        <v>2</v>
      </c>
      <c r="AN285" s="213" t="str">
        <f t="shared" si="290"/>
        <v>SCT_HTS</v>
      </c>
      <c r="AO285" s="214" t="str">
        <f t="shared" si="290"/>
        <v>BT-104</v>
      </c>
      <c r="AP285" s="312" t="str">
        <f t="shared" si="291"/>
        <v>BT-104</v>
      </c>
      <c r="AQ285" s="66">
        <f t="shared" si="295"/>
        <v>4</v>
      </c>
      <c r="AR285" s="66" t="str">
        <f t="shared" si="287"/>
        <v>0..1</v>
      </c>
      <c r="AS285" s="64" t="s">
        <v>4412</v>
      </c>
      <c r="AT285" s="64" t="s">
        <v>4413</v>
      </c>
      <c r="AU285" s="65"/>
      <c r="AV285" s="65" t="s">
        <v>4144</v>
      </c>
      <c r="AW285" s="65" t="s">
        <v>18304</v>
      </c>
      <c r="AX285" s="64" t="s">
        <v>78</v>
      </c>
      <c r="AY285" s="66" t="str">
        <f t="shared" si="292"/>
        <v>0..1</v>
      </c>
      <c r="AZ285" s="66" t="str">
        <f t="shared" si="292"/>
        <v>0..1</v>
      </c>
      <c r="BA285" s="2" t="str">
        <f t="shared" si="292"/>
        <v>/rsm:CrossIndustryInvoice
/rsm:SupplyChainTradeTransaction
/ram:ApplicableHeaderTradeSettlement
/ram:SpecifiedTradeAllowanceCharge
/ram:Reason</v>
      </c>
      <c r="BB285" s="75" t="str">
        <f t="shared" si="292"/>
        <v>/rsm:CrossIndustryInvoice/rsm:SupplyChainTradeTransaction/ram:ApplicableHeaderTradeSettlement/ram:SpecifiedTradeAllowanceCharge/ram:Reason</v>
      </c>
      <c r="BC285" s="66" t="str">
        <f t="shared" si="281"/>
        <v>T</v>
      </c>
      <c r="BD285" s="68" t="str">
        <f t="shared" si="281"/>
        <v>E</v>
      </c>
      <c r="BE285" s="66" t="str">
        <f t="shared" si="281"/>
        <v>0..1</v>
      </c>
      <c r="BF285" s="66" t="str">
        <f t="shared" si="281"/>
        <v/>
      </c>
      <c r="BG285" s="249" t="str">
        <f t="shared" si="281"/>
        <v/>
      </c>
      <c r="BH285" s="7"/>
      <c r="BI285" s="636" t="str">
        <f t="shared" si="277"/>
        <v>-</v>
      </c>
      <c r="BJ285" s="68" t="str">
        <f t="shared" si="277"/>
        <v>X</v>
      </c>
      <c r="BK285" s="68" t="str">
        <f t="shared" si="277"/>
        <v>X</v>
      </c>
      <c r="BL285" s="68" t="str">
        <f t="shared" si="275"/>
        <v>X</v>
      </c>
      <c r="BM285" s="68" t="str">
        <f t="shared" si="275"/>
        <v>X</v>
      </c>
      <c r="BN285" s="68" t="str">
        <f t="shared" si="275"/>
        <v>X</v>
      </c>
      <c r="BO285" s="637" t="str">
        <f t="shared" si="275"/>
        <v>X</v>
      </c>
      <c r="BP285" s="7"/>
      <c r="BQ285" s="68" t="str">
        <f t="shared" si="294"/>
        <v>BASIC WL</v>
      </c>
      <c r="BR285" s="68" t="str">
        <f t="shared" si="294"/>
        <v>BASIC WL</v>
      </c>
      <c r="BS285" s="15"/>
      <c r="BT285" s="57" t="s">
        <v>18642</v>
      </c>
    </row>
    <row r="286" spans="1:72" s="59" customFormat="1" ht="96" x14ac:dyDescent="0.2">
      <c r="A286" s="45" t="str">
        <f t="shared" si="288"/>
        <v>NO</v>
      </c>
      <c r="B286" s="45"/>
      <c r="C286" s="45"/>
      <c r="D286" s="213" t="s">
        <v>3431</v>
      </c>
      <c r="E286" s="223" t="s">
        <v>4415</v>
      </c>
      <c r="F286" s="313"/>
      <c r="G286" s="124">
        <f t="shared" si="278"/>
        <v>4</v>
      </c>
      <c r="H286" s="124" t="s">
        <v>32</v>
      </c>
      <c r="I286" s="138" t="s">
        <v>4416</v>
      </c>
      <c r="J286" s="125"/>
      <c r="K286" s="126"/>
      <c r="L286" s="126"/>
      <c r="M286" s="126"/>
      <c r="N286" s="125"/>
      <c r="O286" s="124" t="s">
        <v>32</v>
      </c>
      <c r="P286" s="124" t="str">
        <f t="shared" si="282"/>
        <v>1..1</v>
      </c>
      <c r="Q286" s="127" t="s">
        <v>4352</v>
      </c>
      <c r="R286" s="128" t="s">
        <v>4353</v>
      </c>
      <c r="S286" s="124"/>
      <c r="T286" s="129" t="str">
        <f t="shared" si="289"/>
        <v/>
      </c>
      <c r="U286" s="124" t="s">
        <v>62</v>
      </c>
      <c r="V286" s="124"/>
      <c r="W286" s="675"/>
      <c r="X286" s="38"/>
      <c r="Y286" s="646" t="str">
        <f t="shared" si="283"/>
        <v>-</v>
      </c>
      <c r="Z286" s="129" t="str">
        <f t="shared" si="293"/>
        <v>X</v>
      </c>
      <c r="AA286" s="129" t="str">
        <f t="shared" si="293"/>
        <v>X</v>
      </c>
      <c r="AB286" s="129" t="str">
        <f t="shared" si="293"/>
        <v>X</v>
      </c>
      <c r="AC286" s="129" t="str">
        <f t="shared" si="293"/>
        <v>X</v>
      </c>
      <c r="AD286" s="129" t="str">
        <f t="shared" si="293"/>
        <v>X</v>
      </c>
      <c r="AE286" s="647" t="str">
        <f t="shared" si="293"/>
        <v>X</v>
      </c>
      <c r="AF286" s="38"/>
      <c r="AG286" s="129" t="s">
        <v>185</v>
      </c>
      <c r="AH286" s="129" t="s">
        <v>185</v>
      </c>
      <c r="AI286" s="38"/>
      <c r="AJ286" s="13" t="str">
        <f t="shared" si="285"/>
        <v>/rsm:CrossIndustryInvoice/rsm:SupplyChainTradeTransaction/ram:ApplicableHeaderTradeSettlement/ram:SpecifiedTradeAllowanceCharge</v>
      </c>
      <c r="AK286" s="13" t="str">
        <f t="shared" si="286"/>
        <v>/ram:CategoryTradeTax</v>
      </c>
      <c r="AL286" s="14">
        <f>COUNTIFS(R$4:R286,AJ286)</f>
        <v>2</v>
      </c>
      <c r="AN286" s="213" t="str">
        <f t="shared" si="290"/>
        <v>SCT_HTS</v>
      </c>
      <c r="AO286" s="223" t="str">
        <f t="shared" si="290"/>
        <v>BT-102-00</v>
      </c>
      <c r="AP286" s="313" t="str">
        <f t="shared" si="291"/>
        <v/>
      </c>
      <c r="AQ286" s="124">
        <f t="shared" si="295"/>
        <v>4</v>
      </c>
      <c r="AR286" s="124" t="str">
        <f t="shared" si="287"/>
        <v>1..1</v>
      </c>
      <c r="AS286" s="138" t="s">
        <v>4417</v>
      </c>
      <c r="AT286" s="125"/>
      <c r="AU286" s="126"/>
      <c r="AV286" s="126"/>
      <c r="AW286" s="126"/>
      <c r="AX286" s="125"/>
      <c r="AY286" s="124" t="str">
        <f t="shared" si="292"/>
        <v>1..1</v>
      </c>
      <c r="AZ286" s="124" t="str">
        <f t="shared" si="292"/>
        <v>1..1</v>
      </c>
      <c r="BA286" s="127" t="str">
        <f t="shared" si="292"/>
        <v>/rsm:CrossIndustryInvoice
/rsm:SupplyChainTradeTransaction
/ram:ApplicableHeaderTradeSettlement
/ram:SpecifiedTradeAllowanceCharge
/ram:CategoryTradeTax</v>
      </c>
      <c r="BB286" s="128" t="str">
        <f t="shared" si="292"/>
        <v>/rsm:CrossIndustryInvoice/rsm:SupplyChainTradeTransaction/ram:ApplicableHeaderTradeSettlement/ram:SpecifiedTradeAllowanceCharge/ram:CategoryTradeTax</v>
      </c>
      <c r="BC286" s="124" t="str">
        <f t="shared" si="281"/>
        <v/>
      </c>
      <c r="BD286" s="129" t="str">
        <f t="shared" si="281"/>
        <v/>
      </c>
      <c r="BE286" s="124" t="str">
        <f t="shared" si="281"/>
        <v>0..n</v>
      </c>
      <c r="BF286" s="124" t="str">
        <f t="shared" si="281"/>
        <v/>
      </c>
      <c r="BG286" s="675" t="str">
        <f t="shared" si="281"/>
        <v/>
      </c>
      <c r="BH286" s="7"/>
      <c r="BI286" s="646" t="str">
        <f t="shared" si="277"/>
        <v>-</v>
      </c>
      <c r="BJ286" s="129" t="str">
        <f t="shared" si="277"/>
        <v>X</v>
      </c>
      <c r="BK286" s="129" t="str">
        <f t="shared" si="277"/>
        <v>X</v>
      </c>
      <c r="BL286" s="129" t="str">
        <f t="shared" si="275"/>
        <v>X</v>
      </c>
      <c r="BM286" s="129" t="str">
        <f t="shared" si="275"/>
        <v>X</v>
      </c>
      <c r="BN286" s="129" t="str">
        <f t="shared" si="275"/>
        <v>X</v>
      </c>
      <c r="BO286" s="647" t="str">
        <f t="shared" si="275"/>
        <v>X</v>
      </c>
      <c r="BP286" s="7"/>
      <c r="BQ286" s="129" t="str">
        <f t="shared" si="294"/>
        <v>BASIC WL</v>
      </c>
      <c r="BR286" s="129" t="str">
        <f t="shared" si="294"/>
        <v>BASIC WL</v>
      </c>
      <c r="BS286" s="15"/>
      <c r="BT286" s="57" t="s">
        <v>18642</v>
      </c>
    </row>
    <row r="287" spans="1:72" s="59" customFormat="1" ht="105" x14ac:dyDescent="0.2">
      <c r="A287" s="45" t="str">
        <f t="shared" si="288"/>
        <v>NO</v>
      </c>
      <c r="B287" s="45"/>
      <c r="C287" s="45"/>
      <c r="D287" s="213" t="s">
        <v>3431</v>
      </c>
      <c r="E287" s="214" t="s">
        <v>4418</v>
      </c>
      <c r="F287" s="312"/>
      <c r="G287" s="66">
        <f t="shared" si="278"/>
        <v>5</v>
      </c>
      <c r="H287" s="66" t="s">
        <v>32</v>
      </c>
      <c r="I287" s="97" t="s">
        <v>4419</v>
      </c>
      <c r="J287" s="64" t="s">
        <v>35</v>
      </c>
      <c r="K287" s="65" t="s">
        <v>804</v>
      </c>
      <c r="L287" s="65"/>
      <c r="M287" s="65" t="s">
        <v>805</v>
      </c>
      <c r="N287" s="64" t="s">
        <v>128</v>
      </c>
      <c r="O287" s="66" t="s">
        <v>32</v>
      </c>
      <c r="P287" s="66" t="str">
        <f t="shared" si="282"/>
        <v>1..1</v>
      </c>
      <c r="Q287" s="2" t="s">
        <v>4357</v>
      </c>
      <c r="R287" s="75" t="s">
        <v>4358</v>
      </c>
      <c r="S287" s="66" t="s">
        <v>131</v>
      </c>
      <c r="T287" s="68" t="str">
        <f t="shared" si="289"/>
        <v/>
      </c>
      <c r="U287" s="66" t="s">
        <v>42</v>
      </c>
      <c r="V287" s="66" t="s">
        <v>35</v>
      </c>
      <c r="W287" s="249" t="s">
        <v>805</v>
      </c>
      <c r="X287" s="38"/>
      <c r="Y287" s="636" t="str">
        <f t="shared" si="283"/>
        <v>-</v>
      </c>
      <c r="Z287" s="68" t="str">
        <f t="shared" si="293"/>
        <v>X</v>
      </c>
      <c r="AA287" s="68" t="str">
        <f t="shared" si="293"/>
        <v>X</v>
      </c>
      <c r="AB287" s="68" t="str">
        <f t="shared" si="293"/>
        <v>X</v>
      </c>
      <c r="AC287" s="68" t="str">
        <f t="shared" si="293"/>
        <v>X</v>
      </c>
      <c r="AD287" s="68" t="str">
        <f t="shared" si="293"/>
        <v>X</v>
      </c>
      <c r="AE287" s="637" t="str">
        <f t="shared" si="293"/>
        <v>X</v>
      </c>
      <c r="AF287" s="38"/>
      <c r="AG287" s="68" t="s">
        <v>185</v>
      </c>
      <c r="AH287" s="68" t="s">
        <v>185</v>
      </c>
      <c r="AI287" s="38"/>
      <c r="AJ287" s="13" t="str">
        <f t="shared" si="285"/>
        <v>/rsm:CrossIndustryInvoice/rsm:SupplyChainTradeTransaction/ram:ApplicableHeaderTradeSettlement/ram:SpecifiedTradeAllowanceCharge/ram:CategoryTradeTax</v>
      </c>
      <c r="AK287" s="13" t="str">
        <f t="shared" si="286"/>
        <v>/ram:TypeCode</v>
      </c>
      <c r="AL287" s="14">
        <f>COUNTIFS(R$4:R287,AJ287)</f>
        <v>2</v>
      </c>
      <c r="AN287" s="213" t="str">
        <f t="shared" si="290"/>
        <v>SCT_HTS</v>
      </c>
      <c r="AO287" s="214" t="str">
        <f t="shared" si="290"/>
        <v>BT-102-0</v>
      </c>
      <c r="AP287" s="312" t="str">
        <f t="shared" si="291"/>
        <v/>
      </c>
      <c r="AQ287" s="66">
        <f t="shared" si="295"/>
        <v>5</v>
      </c>
      <c r="AR287" s="66" t="str">
        <f t="shared" si="287"/>
        <v>1..1</v>
      </c>
      <c r="AS287" s="97" t="s">
        <v>4420</v>
      </c>
      <c r="AT287" s="64" t="s">
        <v>35</v>
      </c>
      <c r="AU287" s="65" t="s">
        <v>18215</v>
      </c>
      <c r="AV287" s="65"/>
      <c r="AW287" s="65" t="s">
        <v>1208</v>
      </c>
      <c r="AX287" s="64" t="s">
        <v>128</v>
      </c>
      <c r="AY287" s="66" t="str">
        <f t="shared" si="292"/>
        <v>1..1</v>
      </c>
      <c r="AZ287" s="66" t="str">
        <f t="shared" si="292"/>
        <v>1..1</v>
      </c>
      <c r="BA287" s="2" t="str">
        <f t="shared" si="292"/>
        <v>/rsm:CrossIndustryInvoice
/rsm:SupplyChainTradeTransaction
/ram:ApplicableHeaderTradeSettlement
/ram:SpecifiedTradeAllowanceCharge
/ram:CategoryTradeTax
/ram:TypeCode</v>
      </c>
      <c r="BB287" s="75" t="str">
        <f t="shared" si="292"/>
        <v>/rsm:CrossIndustryInvoice/rsm:SupplyChainTradeTransaction/ram:ApplicableHeaderTradeSettlement/ram:SpecifiedTradeAllowanceCharge/ram:CategoryTradeTax/ram:TypeCode</v>
      </c>
      <c r="BC287" s="66" t="str">
        <f t="shared" si="281"/>
        <v>C</v>
      </c>
      <c r="BD287" s="68" t="str">
        <f t="shared" si="281"/>
        <v/>
      </c>
      <c r="BE287" s="66" t="str">
        <f t="shared" si="281"/>
        <v>0..1</v>
      </c>
      <c r="BF287" s="66" t="str">
        <f t="shared" si="281"/>
        <v/>
      </c>
      <c r="BG287" s="249" t="str">
        <f t="shared" si="281"/>
        <v>Fixed value "VAT"</v>
      </c>
      <c r="BH287" s="7"/>
      <c r="BI287" s="636" t="str">
        <f t="shared" si="277"/>
        <v>-</v>
      </c>
      <c r="BJ287" s="68" t="str">
        <f t="shared" si="277"/>
        <v>X</v>
      </c>
      <c r="BK287" s="68" t="str">
        <f t="shared" si="277"/>
        <v>X</v>
      </c>
      <c r="BL287" s="68" t="str">
        <f t="shared" si="275"/>
        <v>X</v>
      </c>
      <c r="BM287" s="68" t="str">
        <f t="shared" si="275"/>
        <v>X</v>
      </c>
      <c r="BN287" s="68" t="str">
        <f t="shared" si="275"/>
        <v>X</v>
      </c>
      <c r="BO287" s="637" t="str">
        <f t="shared" si="275"/>
        <v>X</v>
      </c>
      <c r="BP287" s="7"/>
      <c r="BQ287" s="68" t="str">
        <f t="shared" si="294"/>
        <v>BASIC WL</v>
      </c>
      <c r="BR287" s="68" t="str">
        <f t="shared" si="294"/>
        <v>BASIC WL</v>
      </c>
      <c r="BS287" s="15"/>
      <c r="BT287" s="57" t="s">
        <v>18642</v>
      </c>
    </row>
    <row r="288" spans="1:72" s="59" customFormat="1" ht="240" x14ac:dyDescent="0.2">
      <c r="A288" s="45" t="str">
        <f t="shared" si="288"/>
        <v>YES</v>
      </c>
      <c r="B288" s="45"/>
      <c r="C288" s="45"/>
      <c r="D288" s="213" t="s">
        <v>3431</v>
      </c>
      <c r="E288" s="214" t="s">
        <v>4421</v>
      </c>
      <c r="F288" s="312" t="s">
        <v>4421</v>
      </c>
      <c r="G288" s="66">
        <f t="shared" si="278"/>
        <v>5</v>
      </c>
      <c r="H288" s="66" t="s">
        <v>32</v>
      </c>
      <c r="I288" s="64" t="s">
        <v>4422</v>
      </c>
      <c r="J288" s="64" t="s">
        <v>4423</v>
      </c>
      <c r="K288" s="65" t="s">
        <v>815</v>
      </c>
      <c r="L288" s="65" t="s">
        <v>816</v>
      </c>
      <c r="M288" s="65" t="s">
        <v>4424</v>
      </c>
      <c r="N288" s="64" t="s">
        <v>128</v>
      </c>
      <c r="O288" s="66" t="s">
        <v>32</v>
      </c>
      <c r="P288" s="66" t="str">
        <f t="shared" si="282"/>
        <v>1..1</v>
      </c>
      <c r="Q288" s="2" t="s">
        <v>4364</v>
      </c>
      <c r="R288" s="75" t="s">
        <v>4365</v>
      </c>
      <c r="S288" s="66" t="s">
        <v>131</v>
      </c>
      <c r="T288" s="68" t="str">
        <f t="shared" si="289"/>
        <v>E</v>
      </c>
      <c r="U288" s="66" t="s">
        <v>42</v>
      </c>
      <c r="V288" s="66" t="s">
        <v>35</v>
      </c>
      <c r="W288" s="249" t="s">
        <v>35</v>
      </c>
      <c r="X288" s="38"/>
      <c r="Y288" s="636" t="str">
        <f t="shared" si="283"/>
        <v>-</v>
      </c>
      <c r="Z288" s="68" t="str">
        <f t="shared" si="293"/>
        <v>X</v>
      </c>
      <c r="AA288" s="68" t="str">
        <f t="shared" si="293"/>
        <v>X</v>
      </c>
      <c r="AB288" s="68" t="str">
        <f t="shared" si="293"/>
        <v>X</v>
      </c>
      <c r="AC288" s="68" t="str">
        <f t="shared" si="293"/>
        <v>X</v>
      </c>
      <c r="AD288" s="68" t="str">
        <f t="shared" si="293"/>
        <v>X</v>
      </c>
      <c r="AE288" s="637" t="str">
        <f t="shared" si="293"/>
        <v>X</v>
      </c>
      <c r="AF288" s="38"/>
      <c r="AG288" s="68" t="s">
        <v>185</v>
      </c>
      <c r="AH288" s="68" t="s">
        <v>185</v>
      </c>
      <c r="AI288" s="38"/>
      <c r="AJ288" s="13" t="str">
        <f t="shared" si="285"/>
        <v>/rsm:CrossIndustryInvoice/rsm:SupplyChainTradeTransaction/ram:ApplicableHeaderTradeSettlement/ram:SpecifiedTradeAllowanceCharge/ram:CategoryTradeTax</v>
      </c>
      <c r="AK288" s="13" t="str">
        <f t="shared" si="286"/>
        <v>/ram:CategoryCode</v>
      </c>
      <c r="AL288" s="14">
        <f>COUNTIFS(R$4:R288,AJ288)</f>
        <v>2</v>
      </c>
      <c r="AN288" s="213" t="str">
        <f t="shared" si="290"/>
        <v>SCT_HTS</v>
      </c>
      <c r="AO288" s="214" t="str">
        <f t="shared" si="290"/>
        <v>BT-102</v>
      </c>
      <c r="AP288" s="312" t="str">
        <f t="shared" si="291"/>
        <v>BT-102</v>
      </c>
      <c r="AQ288" s="66">
        <f t="shared" si="295"/>
        <v>5</v>
      </c>
      <c r="AR288" s="66" t="str">
        <f t="shared" si="287"/>
        <v>1..1</v>
      </c>
      <c r="AS288" s="64" t="s">
        <v>4420</v>
      </c>
      <c r="AT288" s="64" t="s">
        <v>4425</v>
      </c>
      <c r="AU288" s="65" t="s">
        <v>1221</v>
      </c>
      <c r="AV288" s="65" t="s">
        <v>1222</v>
      </c>
      <c r="AW288" s="65" t="s">
        <v>4426</v>
      </c>
      <c r="AX288" s="64" t="s">
        <v>128</v>
      </c>
      <c r="AY288" s="66" t="str">
        <f t="shared" si="292"/>
        <v>1..1</v>
      </c>
      <c r="AZ288" s="66" t="str">
        <f t="shared" si="292"/>
        <v>1..1</v>
      </c>
      <c r="BA288" s="2" t="str">
        <f t="shared" si="292"/>
        <v>/rsm:CrossIndustryInvoice
/rsm:SupplyChainTradeTransaction
/ram:ApplicableHeaderTradeSettlement
/ram:SpecifiedTradeAllowanceCharge
/ram:CategoryTradeTax
/ram:CategoryCode</v>
      </c>
      <c r="BB288" s="75" t="str">
        <f t="shared" si="292"/>
        <v>/rsm:CrossIndustryInvoice/rsm:SupplyChainTradeTransaction/ram:ApplicableHeaderTradeSettlement/ram:SpecifiedTradeAllowanceCharge/ram:CategoryTradeTax/ram:CategoryCode</v>
      </c>
      <c r="BC288" s="66" t="str">
        <f t="shared" si="281"/>
        <v>C</v>
      </c>
      <c r="BD288" s="68" t="str">
        <f t="shared" si="281"/>
        <v>E</v>
      </c>
      <c r="BE288" s="66" t="str">
        <f t="shared" si="281"/>
        <v>0..1</v>
      </c>
      <c r="BF288" s="66" t="str">
        <f t="shared" si="281"/>
        <v/>
      </c>
      <c r="BG288" s="249" t="str">
        <f t="shared" si="281"/>
        <v/>
      </c>
      <c r="BH288" s="7"/>
      <c r="BI288" s="636" t="str">
        <f t="shared" si="277"/>
        <v>-</v>
      </c>
      <c r="BJ288" s="68" t="str">
        <f t="shared" si="277"/>
        <v>X</v>
      </c>
      <c r="BK288" s="68" t="str">
        <f t="shared" si="277"/>
        <v>X</v>
      </c>
      <c r="BL288" s="68" t="str">
        <f t="shared" si="275"/>
        <v>X</v>
      </c>
      <c r="BM288" s="68" t="str">
        <f t="shared" si="275"/>
        <v>X</v>
      </c>
      <c r="BN288" s="68" t="str">
        <f t="shared" si="275"/>
        <v>X</v>
      </c>
      <c r="BO288" s="637" t="str">
        <f t="shared" si="275"/>
        <v>X</v>
      </c>
      <c r="BP288" s="7"/>
      <c r="BQ288" s="68" t="str">
        <f t="shared" si="294"/>
        <v>BASIC WL</v>
      </c>
      <c r="BR288" s="68" t="str">
        <f t="shared" si="294"/>
        <v>BASIC WL</v>
      </c>
      <c r="BS288" s="15"/>
      <c r="BT288" s="57" t="s">
        <v>18642</v>
      </c>
    </row>
    <row r="289" spans="1:72" s="59" customFormat="1" ht="105" x14ac:dyDescent="0.2">
      <c r="A289" s="45" t="str">
        <f t="shared" si="288"/>
        <v>YES</v>
      </c>
      <c r="B289" s="45"/>
      <c r="C289" s="45"/>
      <c r="D289" s="213" t="s">
        <v>3431</v>
      </c>
      <c r="E289" s="214" t="s">
        <v>4427</v>
      </c>
      <c r="F289" s="312" t="s">
        <v>4427</v>
      </c>
      <c r="G289" s="66">
        <f t="shared" si="278"/>
        <v>5</v>
      </c>
      <c r="H289" s="66" t="s">
        <v>42</v>
      </c>
      <c r="I289" s="64" t="s">
        <v>4428</v>
      </c>
      <c r="J289" s="64" t="s">
        <v>4429</v>
      </c>
      <c r="K289" s="65"/>
      <c r="L289" s="65" t="s">
        <v>17213</v>
      </c>
      <c r="M289" s="65" t="s">
        <v>35</v>
      </c>
      <c r="N289" s="64" t="s">
        <v>1230</v>
      </c>
      <c r="O289" s="66" t="s">
        <v>42</v>
      </c>
      <c r="P289" s="66" t="str">
        <f t="shared" si="282"/>
        <v>0..1</v>
      </c>
      <c r="Q289" s="2" t="s">
        <v>4371</v>
      </c>
      <c r="R289" s="75" t="s">
        <v>4372</v>
      </c>
      <c r="S289" s="66" t="s">
        <v>722</v>
      </c>
      <c r="T289" s="68" t="str">
        <f t="shared" si="289"/>
        <v>E</v>
      </c>
      <c r="U289" s="66" t="s">
        <v>42</v>
      </c>
      <c r="V289" s="66" t="s">
        <v>35</v>
      </c>
      <c r="W289" s="249" t="s">
        <v>35</v>
      </c>
      <c r="X289" s="38"/>
      <c r="Y289" s="636" t="str">
        <f t="shared" si="283"/>
        <v>-</v>
      </c>
      <c r="Z289" s="68" t="str">
        <f t="shared" si="293"/>
        <v>X</v>
      </c>
      <c r="AA289" s="68" t="str">
        <f t="shared" si="293"/>
        <v>X</v>
      </c>
      <c r="AB289" s="68" t="str">
        <f t="shared" si="293"/>
        <v>X</v>
      </c>
      <c r="AC289" s="68" t="str">
        <f t="shared" si="293"/>
        <v>X</v>
      </c>
      <c r="AD289" s="68" t="str">
        <f t="shared" si="293"/>
        <v>X</v>
      </c>
      <c r="AE289" s="637" t="str">
        <f t="shared" si="293"/>
        <v>X</v>
      </c>
      <c r="AF289" s="38"/>
      <c r="AG289" s="68" t="s">
        <v>185</v>
      </c>
      <c r="AH289" s="68" t="s">
        <v>185</v>
      </c>
      <c r="AI289" s="38"/>
      <c r="AJ289" s="13" t="str">
        <f t="shared" si="285"/>
        <v>/rsm:CrossIndustryInvoice/rsm:SupplyChainTradeTransaction/ram:ApplicableHeaderTradeSettlement/ram:SpecifiedTradeAllowanceCharge/ram:CategoryTradeTax</v>
      </c>
      <c r="AK289" s="13" t="str">
        <f t="shared" si="286"/>
        <v>/ram:RateApplicablePercent</v>
      </c>
      <c r="AL289" s="14">
        <f>COUNTIFS(R$4:R289,AJ289)</f>
        <v>2</v>
      </c>
      <c r="AN289" s="213" t="str">
        <f t="shared" si="290"/>
        <v>SCT_HTS</v>
      </c>
      <c r="AO289" s="214" t="str">
        <f t="shared" si="290"/>
        <v>BT-103</v>
      </c>
      <c r="AP289" s="312" t="str">
        <f t="shared" si="291"/>
        <v>BT-103</v>
      </c>
      <c r="AQ289" s="66">
        <f t="shared" si="295"/>
        <v>5</v>
      </c>
      <c r="AR289" s="66" t="str">
        <f t="shared" si="287"/>
        <v>0..1</v>
      </c>
      <c r="AS289" s="64" t="s">
        <v>4430</v>
      </c>
      <c r="AT289" s="64" t="s">
        <v>4431</v>
      </c>
      <c r="AU289" s="65"/>
      <c r="AV289" s="65" t="s">
        <v>1236</v>
      </c>
      <c r="AW289" s="65" t="s">
        <v>35</v>
      </c>
      <c r="AX289" s="64" t="s">
        <v>1237</v>
      </c>
      <c r="AY289" s="66" t="str">
        <f t="shared" si="292"/>
        <v>0..1</v>
      </c>
      <c r="AZ289" s="66" t="str">
        <f t="shared" si="292"/>
        <v>0..1</v>
      </c>
      <c r="BA289" s="2" t="str">
        <f t="shared" si="292"/>
        <v>/rsm:CrossIndustryInvoice
/rsm:SupplyChainTradeTransaction
/ram:ApplicableHeaderTradeSettlement
/ram:SpecifiedTradeAllowanceCharge
/ram:CategoryTradeTax
/ram:RateApplicablePercent</v>
      </c>
      <c r="BB289" s="75" t="str">
        <f t="shared" si="292"/>
        <v>/rsm:CrossIndustryInvoice/rsm:SupplyChainTradeTransaction/ram:ApplicableHeaderTradeSettlement/ram:SpecifiedTradeAllowanceCharge/ram:CategoryTradeTax/ram:RateApplicablePercent</v>
      </c>
      <c r="BC289" s="66" t="str">
        <f t="shared" si="281"/>
        <v>P</v>
      </c>
      <c r="BD289" s="68" t="str">
        <f t="shared" si="281"/>
        <v>E</v>
      </c>
      <c r="BE289" s="66" t="str">
        <f t="shared" si="281"/>
        <v>0..1</v>
      </c>
      <c r="BF289" s="66" t="str">
        <f t="shared" si="281"/>
        <v/>
      </c>
      <c r="BG289" s="249" t="str">
        <f t="shared" si="281"/>
        <v/>
      </c>
      <c r="BH289" s="7"/>
      <c r="BI289" s="636" t="str">
        <f t="shared" si="277"/>
        <v>-</v>
      </c>
      <c r="BJ289" s="68" t="str">
        <f t="shared" si="277"/>
        <v>X</v>
      </c>
      <c r="BK289" s="68" t="str">
        <f t="shared" si="277"/>
        <v>X</v>
      </c>
      <c r="BL289" s="68" t="str">
        <f t="shared" si="275"/>
        <v>X</v>
      </c>
      <c r="BM289" s="68" t="str">
        <f t="shared" si="275"/>
        <v>X</v>
      </c>
      <c r="BN289" s="68" t="str">
        <f t="shared" si="275"/>
        <v>X</v>
      </c>
      <c r="BO289" s="637" t="str">
        <f t="shared" si="275"/>
        <v>X</v>
      </c>
      <c r="BP289" s="7"/>
      <c r="BQ289" s="68" t="str">
        <f t="shared" si="294"/>
        <v>BASIC WL</v>
      </c>
      <c r="BR289" s="68" t="str">
        <f t="shared" si="294"/>
        <v>BASIC WL</v>
      </c>
      <c r="BS289" s="15"/>
      <c r="BT289" s="57" t="s">
        <v>18642</v>
      </c>
    </row>
    <row r="290" spans="1:72" s="59" customFormat="1" ht="96" x14ac:dyDescent="0.2">
      <c r="A290" s="45" t="str">
        <f t="shared" si="288"/>
        <v>NO</v>
      </c>
      <c r="B290" s="45"/>
      <c r="C290" s="45"/>
      <c r="D290" s="211" t="s">
        <v>3431</v>
      </c>
      <c r="E290" s="212" t="s">
        <v>4450</v>
      </c>
      <c r="F290" s="311"/>
      <c r="G290" s="231">
        <f t="shared" ref="G290:G295" si="296">LEN(R290)-LEN(SUBSTITUTE(R290,"/",""))-1</f>
        <v>3</v>
      </c>
      <c r="H290" s="231" t="s">
        <v>42</v>
      </c>
      <c r="I290" s="235" t="s">
        <v>4451</v>
      </c>
      <c r="J290" s="232"/>
      <c r="K290" s="233"/>
      <c r="L290" s="233"/>
      <c r="M290" s="233"/>
      <c r="N290" s="232"/>
      <c r="O290" s="219" t="s">
        <v>42</v>
      </c>
      <c r="P290" s="219" t="s">
        <v>62</v>
      </c>
      <c r="Q290" s="220" t="s">
        <v>4452</v>
      </c>
      <c r="R290" s="221" t="s">
        <v>4453</v>
      </c>
      <c r="S290" s="219"/>
      <c r="T290" s="184" t="str">
        <f t="shared" si="289"/>
        <v/>
      </c>
      <c r="U290" s="219" t="s">
        <v>62</v>
      </c>
      <c r="V290" s="219"/>
      <c r="W290" s="678"/>
      <c r="X290" s="38"/>
      <c r="Y290" s="652" t="str">
        <f t="shared" si="283"/>
        <v>-</v>
      </c>
      <c r="Z290" s="184" t="str">
        <f t="shared" ref="Z290:AE295" si="297">IF(Y290="X","X",IF($AH290=Z$4,"X","-"))</f>
        <v>X</v>
      </c>
      <c r="AA290" s="184" t="str">
        <f t="shared" si="297"/>
        <v>X</v>
      </c>
      <c r="AB290" s="184" t="str">
        <f t="shared" si="297"/>
        <v>X</v>
      </c>
      <c r="AC290" s="184" t="str">
        <f t="shared" si="297"/>
        <v>X</v>
      </c>
      <c r="AD290" s="184" t="str">
        <f t="shared" si="297"/>
        <v>X</v>
      </c>
      <c r="AE290" s="653" t="str">
        <f t="shared" si="297"/>
        <v>X</v>
      </c>
      <c r="AF290" s="38"/>
      <c r="AG290" s="184" t="s">
        <v>185</v>
      </c>
      <c r="AH290" s="184" t="s">
        <v>185</v>
      </c>
      <c r="AI290" s="38"/>
      <c r="AJ290" s="13" t="str">
        <f t="shared" si="285"/>
        <v>/rsm:CrossIndustryInvoice/rsm:SupplyChainTradeTransaction/ram:ApplicableHeaderTradeSettlement</v>
      </c>
      <c r="AK290" s="13" t="str">
        <f t="shared" si="286"/>
        <v>/ram:SpecifiedTradePaymentTerms</v>
      </c>
      <c r="AL290" s="14">
        <f>COUNTIFS(R$4:R290,AJ290)</f>
        <v>1</v>
      </c>
      <c r="AN290" s="211" t="str">
        <f t="shared" si="290"/>
        <v>SCT_HTS</v>
      </c>
      <c r="AO290" s="212" t="str">
        <f t="shared" si="290"/>
        <v>BT-20-00</v>
      </c>
      <c r="AP290" s="311" t="str">
        <f t="shared" si="291"/>
        <v/>
      </c>
      <c r="AQ290" s="231">
        <f t="shared" si="295"/>
        <v>3</v>
      </c>
      <c r="AR290" s="231" t="str">
        <f t="shared" si="287"/>
        <v>0..1</v>
      </c>
      <c r="AS290" s="232" t="s">
        <v>4454</v>
      </c>
      <c r="AT290" s="232"/>
      <c r="AU290" s="233"/>
      <c r="AV290" s="233"/>
      <c r="AW290" s="233" t="s">
        <v>35</v>
      </c>
      <c r="AX290" s="232"/>
      <c r="AY290" s="219" t="str">
        <f t="shared" si="292"/>
        <v>0..1</v>
      </c>
      <c r="AZ290" s="219" t="str">
        <f t="shared" si="292"/>
        <v>0..n</v>
      </c>
      <c r="BA290" s="220" t="str">
        <f t="shared" si="292"/>
        <v>/rsm:CrossIndustryInvoice
/rsm:SupplyChainTradeTransaction
/ram:ApplicableHeaderTradeSettlement
/ram:SpecifiedTradePaymentTerms</v>
      </c>
      <c r="BB290" s="221" t="str">
        <f t="shared" si="292"/>
        <v>/rsm:CrossIndustryInvoice/rsm:SupplyChainTradeTransaction/ram:ApplicableHeaderTradeSettlement/ram:SpecifiedTradePaymentTerms</v>
      </c>
      <c r="BC290" s="219" t="str">
        <f t="shared" si="281"/>
        <v/>
      </c>
      <c r="BD290" s="184" t="str">
        <f t="shared" si="281"/>
        <v/>
      </c>
      <c r="BE290" s="219" t="str">
        <f t="shared" si="281"/>
        <v>0..n</v>
      </c>
      <c r="BF290" s="219" t="str">
        <f t="shared" si="281"/>
        <v/>
      </c>
      <c r="BG290" s="678" t="str">
        <f t="shared" si="281"/>
        <v/>
      </c>
      <c r="BH290" s="7"/>
      <c r="BI290" s="652" t="str">
        <f t="shared" ref="BI290:BO295" si="298">Y290</f>
        <v>-</v>
      </c>
      <c r="BJ290" s="184" t="str">
        <f t="shared" si="298"/>
        <v>X</v>
      </c>
      <c r="BK290" s="184" t="str">
        <f t="shared" si="298"/>
        <v>X</v>
      </c>
      <c r="BL290" s="184" t="str">
        <f t="shared" si="298"/>
        <v>X</v>
      </c>
      <c r="BM290" s="184" t="str">
        <f t="shared" si="298"/>
        <v>X</v>
      </c>
      <c r="BN290" s="184" t="str">
        <f t="shared" si="298"/>
        <v>X</v>
      </c>
      <c r="BO290" s="653" t="str">
        <f t="shared" si="298"/>
        <v>X</v>
      </c>
      <c r="BP290" s="7"/>
      <c r="BQ290" s="184" t="str">
        <f t="shared" si="294"/>
        <v>BASIC WL</v>
      </c>
      <c r="BR290" s="184" t="str">
        <f t="shared" si="294"/>
        <v>BASIC WL</v>
      </c>
      <c r="BS290" s="15"/>
      <c r="BT290" s="57" t="s">
        <v>18642</v>
      </c>
    </row>
    <row r="291" spans="1:72" s="59" customFormat="1" ht="96" x14ac:dyDescent="0.2">
      <c r="A291" s="45" t="str">
        <f t="shared" si="288"/>
        <v>YES</v>
      </c>
      <c r="B291" s="45"/>
      <c r="C291" s="45"/>
      <c r="D291" s="213" t="s">
        <v>3431</v>
      </c>
      <c r="E291" s="214" t="s">
        <v>4455</v>
      </c>
      <c r="F291" s="312" t="s">
        <v>4455</v>
      </c>
      <c r="G291" s="66">
        <f t="shared" si="296"/>
        <v>4</v>
      </c>
      <c r="H291" s="66" t="s">
        <v>42</v>
      </c>
      <c r="I291" s="64" t="s">
        <v>4456</v>
      </c>
      <c r="J291" s="64" t="s">
        <v>4457</v>
      </c>
      <c r="K291" s="65" t="s">
        <v>4458</v>
      </c>
      <c r="L291" s="65"/>
      <c r="M291" s="65" t="s">
        <v>4459</v>
      </c>
      <c r="N291" s="64" t="s">
        <v>70</v>
      </c>
      <c r="O291" s="66" t="s">
        <v>42</v>
      </c>
      <c r="P291" s="66" t="str">
        <f t="shared" si="282"/>
        <v>0..1</v>
      </c>
      <c r="Q291" s="2" t="s">
        <v>4460</v>
      </c>
      <c r="R291" s="75" t="s">
        <v>4461</v>
      </c>
      <c r="S291" s="66" t="s">
        <v>73</v>
      </c>
      <c r="T291" s="68" t="str">
        <f t="shared" si="289"/>
        <v>E</v>
      </c>
      <c r="U291" s="66" t="s">
        <v>62</v>
      </c>
      <c r="V291" s="66" t="s">
        <v>200</v>
      </c>
      <c r="W291" s="249" t="s">
        <v>35</v>
      </c>
      <c r="X291" s="38"/>
      <c r="Y291" s="636" t="str">
        <f t="shared" si="283"/>
        <v>-</v>
      </c>
      <c r="Z291" s="68" t="str">
        <f t="shared" si="297"/>
        <v>X</v>
      </c>
      <c r="AA291" s="68" t="str">
        <f t="shared" si="297"/>
        <v>X</v>
      </c>
      <c r="AB291" s="68" t="str">
        <f t="shared" si="297"/>
        <v>X</v>
      </c>
      <c r="AC291" s="68" t="str">
        <f t="shared" si="297"/>
        <v>X</v>
      </c>
      <c r="AD291" s="68" t="str">
        <f t="shared" si="297"/>
        <v>X</v>
      </c>
      <c r="AE291" s="637" t="str">
        <f t="shared" si="297"/>
        <v>X</v>
      </c>
      <c r="AF291" s="38"/>
      <c r="AG291" s="68" t="s">
        <v>185</v>
      </c>
      <c r="AH291" s="68" t="s">
        <v>185</v>
      </c>
      <c r="AI291" s="38"/>
      <c r="AJ291" s="13" t="str">
        <f t="shared" si="285"/>
        <v>/rsm:CrossIndustryInvoice/rsm:SupplyChainTradeTransaction/ram:ApplicableHeaderTradeSettlement/ram:SpecifiedTradePaymentTerms</v>
      </c>
      <c r="AK291" s="13" t="str">
        <f t="shared" si="286"/>
        <v>/ram:Description</v>
      </c>
      <c r="AL291" s="14">
        <f>COUNTIFS(R$4:R291,AJ291)</f>
        <v>1</v>
      </c>
      <c r="AN291" s="213" t="str">
        <f t="shared" si="290"/>
        <v>SCT_HTS</v>
      </c>
      <c r="AO291" s="214" t="str">
        <f t="shared" si="290"/>
        <v>BT-20</v>
      </c>
      <c r="AP291" s="312" t="str">
        <f t="shared" si="291"/>
        <v>BT-20</v>
      </c>
      <c r="AQ291" s="66">
        <f t="shared" si="295"/>
        <v>4</v>
      </c>
      <c r="AR291" s="66" t="str">
        <f t="shared" si="287"/>
        <v>0..1</v>
      </c>
      <c r="AS291" s="64" t="s">
        <v>4462</v>
      </c>
      <c r="AT291" s="64" t="s">
        <v>4463</v>
      </c>
      <c r="AU291" s="65" t="s">
        <v>4464</v>
      </c>
      <c r="AV291" s="65"/>
      <c r="AW291" s="65" t="s">
        <v>4465</v>
      </c>
      <c r="AX291" s="64" t="s">
        <v>78</v>
      </c>
      <c r="AY291" s="66" t="str">
        <f t="shared" si="292"/>
        <v>0..1</v>
      </c>
      <c r="AZ291" s="66" t="str">
        <f t="shared" si="292"/>
        <v>0..1</v>
      </c>
      <c r="BA291" s="2" t="str">
        <f t="shared" si="292"/>
        <v>/rsm:CrossIndustryInvoice
/rsm:SupplyChainTradeTransaction
/ram:ApplicableHeaderTradeSettlement
/ram:SpecifiedTradePaymentTerms
/ram:Description</v>
      </c>
      <c r="BB291" s="75" t="str">
        <f t="shared" si="292"/>
        <v>/rsm:CrossIndustryInvoice/rsm:SupplyChainTradeTransaction/ram:ApplicableHeaderTradeSettlement/ram:SpecifiedTradePaymentTerms/ram:Description</v>
      </c>
      <c r="BC291" s="66" t="str">
        <f t="shared" si="281"/>
        <v>T</v>
      </c>
      <c r="BD291" s="68" t="str">
        <f t="shared" si="281"/>
        <v>E</v>
      </c>
      <c r="BE291" s="66" t="str">
        <f t="shared" si="281"/>
        <v>0..n</v>
      </c>
      <c r="BF291" s="66" t="str">
        <f t="shared" si="281"/>
        <v>CAR-3</v>
      </c>
      <c r="BG291" s="249" t="str">
        <f t="shared" si="281"/>
        <v/>
      </c>
      <c r="BH291" s="7"/>
      <c r="BI291" s="636" t="str">
        <f t="shared" si="298"/>
        <v>-</v>
      </c>
      <c r="BJ291" s="68" t="str">
        <f t="shared" si="298"/>
        <v>X</v>
      </c>
      <c r="BK291" s="68" t="str">
        <f t="shared" si="298"/>
        <v>X</v>
      </c>
      <c r="BL291" s="68" t="str">
        <f t="shared" si="298"/>
        <v>X</v>
      </c>
      <c r="BM291" s="68" t="str">
        <f t="shared" si="298"/>
        <v>X</v>
      </c>
      <c r="BN291" s="68" t="str">
        <f t="shared" si="298"/>
        <v>X</v>
      </c>
      <c r="BO291" s="637" t="str">
        <f t="shared" si="298"/>
        <v>X</v>
      </c>
      <c r="BP291" s="7"/>
      <c r="BQ291" s="68" t="str">
        <f t="shared" si="294"/>
        <v>BASIC WL</v>
      </c>
      <c r="BR291" s="68" t="str">
        <f t="shared" si="294"/>
        <v>BASIC WL</v>
      </c>
      <c r="BS291" s="15"/>
      <c r="BT291" s="57" t="s">
        <v>18642</v>
      </c>
    </row>
    <row r="292" spans="1:72" s="59" customFormat="1" ht="96" x14ac:dyDescent="0.2">
      <c r="A292" s="45" t="str">
        <f t="shared" si="288"/>
        <v>NO</v>
      </c>
      <c r="B292" s="45"/>
      <c r="C292" s="45"/>
      <c r="D292" s="213" t="s">
        <v>3431</v>
      </c>
      <c r="E292" s="223" t="s">
        <v>4466</v>
      </c>
      <c r="F292" s="313"/>
      <c r="G292" s="124">
        <f t="shared" si="296"/>
        <v>4</v>
      </c>
      <c r="H292" s="124" t="s">
        <v>42</v>
      </c>
      <c r="I292" s="138" t="s">
        <v>4467</v>
      </c>
      <c r="J292" s="125"/>
      <c r="K292" s="126"/>
      <c r="L292" s="126"/>
      <c r="M292" s="126"/>
      <c r="N292" s="125"/>
      <c r="O292" s="124" t="s">
        <v>42</v>
      </c>
      <c r="P292" s="124" t="str">
        <f t="shared" si="282"/>
        <v>0..1</v>
      </c>
      <c r="Q292" s="127" t="s">
        <v>4468</v>
      </c>
      <c r="R292" s="128" t="s">
        <v>4469</v>
      </c>
      <c r="S292" s="124"/>
      <c r="T292" s="129" t="str">
        <f t="shared" si="289"/>
        <v/>
      </c>
      <c r="U292" s="124" t="s">
        <v>42</v>
      </c>
      <c r="V292" s="124"/>
      <c r="W292" s="675"/>
      <c r="X292" s="38"/>
      <c r="Y292" s="646" t="str">
        <f t="shared" si="283"/>
        <v>-</v>
      </c>
      <c r="Z292" s="129" t="str">
        <f t="shared" si="297"/>
        <v>X</v>
      </c>
      <c r="AA292" s="129" t="str">
        <f t="shared" si="297"/>
        <v>X</v>
      </c>
      <c r="AB292" s="129" t="str">
        <f t="shared" si="297"/>
        <v>X</v>
      </c>
      <c r="AC292" s="129" t="str">
        <f t="shared" si="297"/>
        <v>X</v>
      </c>
      <c r="AD292" s="129" t="str">
        <f t="shared" si="297"/>
        <v>X</v>
      </c>
      <c r="AE292" s="647" t="str">
        <f t="shared" si="297"/>
        <v>X</v>
      </c>
      <c r="AF292" s="38"/>
      <c r="AG292" s="129" t="s">
        <v>185</v>
      </c>
      <c r="AH292" s="129" t="s">
        <v>185</v>
      </c>
      <c r="AI292" s="38"/>
      <c r="AJ292" s="13" t="str">
        <f t="shared" si="285"/>
        <v>/rsm:CrossIndustryInvoice/rsm:SupplyChainTradeTransaction/ram:ApplicableHeaderTradeSettlement/ram:SpecifiedTradePaymentTerms</v>
      </c>
      <c r="AK292" s="13" t="str">
        <f t="shared" si="286"/>
        <v>/ram:DueDateDateTime</v>
      </c>
      <c r="AL292" s="14">
        <f>COUNTIFS(R$4:R292,AJ292)</f>
        <v>1</v>
      </c>
      <c r="AN292" s="213" t="str">
        <f t="shared" si="290"/>
        <v>SCT_HTS</v>
      </c>
      <c r="AO292" s="223" t="str">
        <f t="shared" si="290"/>
        <v>BT-9-00</v>
      </c>
      <c r="AP292" s="313" t="str">
        <f t="shared" si="291"/>
        <v/>
      </c>
      <c r="AQ292" s="124">
        <f t="shared" si="295"/>
        <v>4</v>
      </c>
      <c r="AR292" s="124" t="str">
        <f t="shared" si="287"/>
        <v>0..1</v>
      </c>
      <c r="AS292" s="138" t="s">
        <v>4470</v>
      </c>
      <c r="AT292" s="125"/>
      <c r="AU292" s="126"/>
      <c r="AV292" s="126"/>
      <c r="AW292" s="126" t="s">
        <v>35</v>
      </c>
      <c r="AX292" s="125"/>
      <c r="AY292" s="124" t="str">
        <f t="shared" si="292"/>
        <v>0..1</v>
      </c>
      <c r="AZ292" s="124" t="str">
        <f t="shared" si="292"/>
        <v>0..1</v>
      </c>
      <c r="BA292" s="127" t="str">
        <f t="shared" si="292"/>
        <v>/rsm:CrossIndustryInvoice
/rsm:SupplyChainTradeTransaction
/ram:ApplicableHeaderTradeSettlement
/ram:SpecifiedTradePaymentTerms
/ram:DueDateDateTime</v>
      </c>
      <c r="BB292" s="128" t="str">
        <f t="shared" si="292"/>
        <v>/rsm:CrossIndustryInvoice/rsm:SupplyChainTradeTransaction/ram:ApplicableHeaderTradeSettlement/ram:SpecifiedTradePaymentTerms/ram:DueDateDateTime</v>
      </c>
      <c r="BC292" s="124" t="str">
        <f t="shared" si="281"/>
        <v/>
      </c>
      <c r="BD292" s="129" t="str">
        <f t="shared" si="281"/>
        <v/>
      </c>
      <c r="BE292" s="124" t="str">
        <f t="shared" si="281"/>
        <v>0..1</v>
      </c>
      <c r="BF292" s="124" t="str">
        <f t="shared" si="281"/>
        <v/>
      </c>
      <c r="BG292" s="675" t="str">
        <f t="shared" si="281"/>
        <v/>
      </c>
      <c r="BH292" s="7"/>
      <c r="BI292" s="646" t="str">
        <f t="shared" si="298"/>
        <v>-</v>
      </c>
      <c r="BJ292" s="129" t="str">
        <f t="shared" si="298"/>
        <v>X</v>
      </c>
      <c r="BK292" s="129" t="str">
        <f t="shared" si="298"/>
        <v>X</v>
      </c>
      <c r="BL292" s="129" t="str">
        <f t="shared" si="298"/>
        <v>X</v>
      </c>
      <c r="BM292" s="129" t="str">
        <f t="shared" si="298"/>
        <v>X</v>
      </c>
      <c r="BN292" s="129" t="str">
        <f t="shared" si="298"/>
        <v>X</v>
      </c>
      <c r="BO292" s="647" t="str">
        <f t="shared" si="298"/>
        <v>X</v>
      </c>
      <c r="BP292" s="7"/>
      <c r="BQ292" s="129" t="str">
        <f t="shared" si="294"/>
        <v>BASIC WL</v>
      </c>
      <c r="BR292" s="129" t="str">
        <f t="shared" si="294"/>
        <v>BASIC WL</v>
      </c>
      <c r="BS292" s="15"/>
      <c r="BT292" s="57" t="s">
        <v>18642</v>
      </c>
    </row>
    <row r="293" spans="1:72" s="59" customFormat="1" ht="105" x14ac:dyDescent="0.2">
      <c r="A293" s="45" t="str">
        <f t="shared" si="288"/>
        <v>YES</v>
      </c>
      <c r="B293" s="45"/>
      <c r="C293" s="45"/>
      <c r="D293" s="213" t="s">
        <v>3431</v>
      </c>
      <c r="E293" s="214" t="s">
        <v>4471</v>
      </c>
      <c r="F293" s="312" t="s">
        <v>4471</v>
      </c>
      <c r="G293" s="66">
        <f t="shared" si="296"/>
        <v>5</v>
      </c>
      <c r="H293" s="66" t="s">
        <v>42</v>
      </c>
      <c r="I293" s="64" t="s">
        <v>4472</v>
      </c>
      <c r="J293" s="64" t="s">
        <v>4473</v>
      </c>
      <c r="K293" s="65" t="s">
        <v>4474</v>
      </c>
      <c r="L293" s="65"/>
      <c r="M293" s="65" t="s">
        <v>4459</v>
      </c>
      <c r="N293" s="64" t="s">
        <v>148</v>
      </c>
      <c r="O293" s="66" t="s">
        <v>32</v>
      </c>
      <c r="P293" s="66" t="str">
        <f t="shared" si="282"/>
        <v>1..1</v>
      </c>
      <c r="Q293" s="2" t="s">
        <v>4475</v>
      </c>
      <c r="R293" s="75" t="s">
        <v>4476</v>
      </c>
      <c r="S293" s="66" t="s">
        <v>151</v>
      </c>
      <c r="T293" s="68" t="str">
        <f t="shared" si="289"/>
        <v>E</v>
      </c>
      <c r="U293" s="66" t="s">
        <v>32</v>
      </c>
      <c r="V293" s="66" t="s">
        <v>35</v>
      </c>
      <c r="W293" s="249" t="s">
        <v>152</v>
      </c>
      <c r="X293" s="38"/>
      <c r="Y293" s="636" t="str">
        <f t="shared" si="283"/>
        <v>-</v>
      </c>
      <c r="Z293" s="68" t="str">
        <f t="shared" si="297"/>
        <v>X</v>
      </c>
      <c r="AA293" s="68" t="str">
        <f t="shared" si="297"/>
        <v>X</v>
      </c>
      <c r="AB293" s="68" t="str">
        <f t="shared" si="297"/>
        <v>X</v>
      </c>
      <c r="AC293" s="68" t="str">
        <f t="shared" si="297"/>
        <v>X</v>
      </c>
      <c r="AD293" s="68" t="str">
        <f t="shared" si="297"/>
        <v>X</v>
      </c>
      <c r="AE293" s="637" t="str">
        <f t="shared" si="297"/>
        <v>X</v>
      </c>
      <c r="AF293" s="38"/>
      <c r="AG293" s="68" t="s">
        <v>185</v>
      </c>
      <c r="AH293" s="68" t="s">
        <v>185</v>
      </c>
      <c r="AI293" s="38"/>
      <c r="AJ293" s="13" t="str">
        <f t="shared" si="285"/>
        <v>/rsm:CrossIndustryInvoice/rsm:SupplyChainTradeTransaction/ram:ApplicableHeaderTradeSettlement/ram:SpecifiedTradePaymentTerms/ram:DueDateDateTime</v>
      </c>
      <c r="AK293" s="13" t="str">
        <f t="shared" si="286"/>
        <v>/udt:DateTimeString</v>
      </c>
      <c r="AL293" s="14">
        <f>COUNTIFS(R$4:R293,AJ293)</f>
        <v>1</v>
      </c>
      <c r="AN293" s="213" t="str">
        <f t="shared" si="290"/>
        <v>SCT_HTS</v>
      </c>
      <c r="AO293" s="214" t="str">
        <f t="shared" si="290"/>
        <v>BT-9</v>
      </c>
      <c r="AP293" s="312" t="str">
        <f t="shared" si="291"/>
        <v>BT-9</v>
      </c>
      <c r="AQ293" s="66">
        <f t="shared" si="295"/>
        <v>5</v>
      </c>
      <c r="AR293" s="66" t="str">
        <f t="shared" si="287"/>
        <v>0..1</v>
      </c>
      <c r="AS293" s="64" t="s">
        <v>4477</v>
      </c>
      <c r="AT293" s="64" t="s">
        <v>4478</v>
      </c>
      <c r="AU293" s="65" t="s">
        <v>4479</v>
      </c>
      <c r="AV293" s="65"/>
      <c r="AW293" s="65" t="s">
        <v>4465</v>
      </c>
      <c r="AX293" s="64" t="s">
        <v>148</v>
      </c>
      <c r="AY293" s="66" t="str">
        <f t="shared" si="292"/>
        <v>1..1</v>
      </c>
      <c r="AZ293" s="66" t="str">
        <f t="shared" si="292"/>
        <v>1..1</v>
      </c>
      <c r="BA293" s="2" t="str">
        <f t="shared" si="292"/>
        <v>/rsm:CrossIndustryInvoice
/rsm:SupplyChainTradeTransaction
/ram:ApplicableHeaderTradeSettlement
/ram:SpecifiedTradePaymentTerms
/ram:DueDateDateTime
/udt:DateTimeString</v>
      </c>
      <c r="BB293" s="75" t="str">
        <f t="shared" si="292"/>
        <v>/rsm:CrossIndustryInvoice/rsm:SupplyChainTradeTransaction/ram:ApplicableHeaderTradeSettlement/ram:SpecifiedTradePaymentTerms/ram:DueDateDateTime/udt:DateTimeString</v>
      </c>
      <c r="BC293" s="66" t="str">
        <f t="shared" si="281"/>
        <v>D</v>
      </c>
      <c r="BD293" s="68" t="str">
        <f t="shared" si="281"/>
        <v>E</v>
      </c>
      <c r="BE293" s="66" t="str">
        <f t="shared" si="281"/>
        <v>1..1</v>
      </c>
      <c r="BF293" s="66" t="str">
        <f t="shared" si="281"/>
        <v/>
      </c>
      <c r="BG293" s="249" t="str">
        <f t="shared" si="281"/>
        <v>@format="102"</v>
      </c>
      <c r="BH293" s="7"/>
      <c r="BI293" s="636" t="str">
        <f t="shared" si="298"/>
        <v>-</v>
      </c>
      <c r="BJ293" s="68" t="str">
        <f t="shared" si="298"/>
        <v>X</v>
      </c>
      <c r="BK293" s="68" t="str">
        <f t="shared" si="298"/>
        <v>X</v>
      </c>
      <c r="BL293" s="68" t="str">
        <f t="shared" si="298"/>
        <v>X</v>
      </c>
      <c r="BM293" s="68" t="str">
        <f t="shared" si="298"/>
        <v>X</v>
      </c>
      <c r="BN293" s="68" t="str">
        <f t="shared" si="298"/>
        <v>X</v>
      </c>
      <c r="BO293" s="637" t="str">
        <f t="shared" si="298"/>
        <v>X</v>
      </c>
      <c r="BP293" s="7"/>
      <c r="BQ293" s="68" t="str">
        <f t="shared" si="294"/>
        <v>BASIC WL</v>
      </c>
      <c r="BR293" s="68" t="str">
        <f t="shared" si="294"/>
        <v>BASIC WL</v>
      </c>
      <c r="BS293" s="15"/>
      <c r="BT293" s="57" t="s">
        <v>18642</v>
      </c>
    </row>
    <row r="294" spans="1:72" s="59" customFormat="1" ht="120" x14ac:dyDescent="0.2">
      <c r="A294" s="45" t="str">
        <f t="shared" si="288"/>
        <v>YES</v>
      </c>
      <c r="B294" s="45"/>
      <c r="C294" s="45"/>
      <c r="D294" s="213" t="s">
        <v>3431</v>
      </c>
      <c r="E294" s="214" t="s">
        <v>4480</v>
      </c>
      <c r="F294" s="312"/>
      <c r="G294" s="66">
        <f t="shared" si="296"/>
        <v>6</v>
      </c>
      <c r="H294" s="66" t="s">
        <v>32</v>
      </c>
      <c r="I294" s="97" t="s">
        <v>229</v>
      </c>
      <c r="J294" s="64" t="s">
        <v>35</v>
      </c>
      <c r="K294" s="65" t="s">
        <v>160</v>
      </c>
      <c r="L294" s="65"/>
      <c r="M294" s="65" t="s">
        <v>160</v>
      </c>
      <c r="N294" s="64" t="s">
        <v>128</v>
      </c>
      <c r="O294" s="66" t="s">
        <v>32</v>
      </c>
      <c r="P294" s="66" t="str">
        <f t="shared" si="282"/>
        <v>1..1</v>
      </c>
      <c r="Q294" s="2" t="s">
        <v>4481</v>
      </c>
      <c r="R294" s="75" t="s">
        <v>4482</v>
      </c>
      <c r="S294" s="66" t="s">
        <v>131</v>
      </c>
      <c r="T294" s="68" t="str">
        <f t="shared" si="289"/>
        <v>A</v>
      </c>
      <c r="U294" s="66" t="s">
        <v>42</v>
      </c>
      <c r="V294" s="66" t="s">
        <v>35</v>
      </c>
      <c r="W294" s="249" t="s">
        <v>160</v>
      </c>
      <c r="X294" s="38"/>
      <c r="Y294" s="636" t="str">
        <f t="shared" si="283"/>
        <v>-</v>
      </c>
      <c r="Z294" s="68" t="str">
        <f t="shared" si="297"/>
        <v>X</v>
      </c>
      <c r="AA294" s="68" t="str">
        <f t="shared" si="297"/>
        <v>X</v>
      </c>
      <c r="AB294" s="68" t="str">
        <f t="shared" si="297"/>
        <v>X</v>
      </c>
      <c r="AC294" s="68" t="str">
        <f t="shared" si="297"/>
        <v>X</v>
      </c>
      <c r="AD294" s="68" t="str">
        <f t="shared" si="297"/>
        <v>X</v>
      </c>
      <c r="AE294" s="637" t="str">
        <f t="shared" si="297"/>
        <v>X</v>
      </c>
      <c r="AF294" s="38"/>
      <c r="AG294" s="68" t="s">
        <v>185</v>
      </c>
      <c r="AH294" s="68" t="s">
        <v>185</v>
      </c>
      <c r="AI294" s="38"/>
      <c r="AJ294" s="13" t="str">
        <f t="shared" si="285"/>
        <v>/rsm:CrossIndustryInvoice/rsm:SupplyChainTradeTransaction/ram:ApplicableHeaderTradeSettlement/ram:SpecifiedTradePaymentTerms/ram:DueDateDateTime/udt:DateTimeString</v>
      </c>
      <c r="AK294" s="13" t="str">
        <f t="shared" si="286"/>
        <v>/@format</v>
      </c>
      <c r="AL294" s="14">
        <f>COUNTIFS(R$4:R294,AJ294)</f>
        <v>1</v>
      </c>
      <c r="AN294" s="213" t="str">
        <f t="shared" si="290"/>
        <v>SCT_HTS</v>
      </c>
      <c r="AO294" s="214" t="str">
        <f t="shared" si="290"/>
        <v>BT-9-0</v>
      </c>
      <c r="AP294" s="312" t="str">
        <f t="shared" si="291"/>
        <v/>
      </c>
      <c r="AQ294" s="66">
        <f t="shared" si="295"/>
        <v>6</v>
      </c>
      <c r="AR294" s="66" t="str">
        <f t="shared" si="287"/>
        <v>1..1</v>
      </c>
      <c r="AS294" s="97" t="s">
        <v>229</v>
      </c>
      <c r="AT294" s="64" t="s">
        <v>35</v>
      </c>
      <c r="AU294" s="65" t="s">
        <v>18166</v>
      </c>
      <c r="AV294" s="65"/>
      <c r="AW294" s="65" t="s">
        <v>166</v>
      </c>
      <c r="AX294" s="64" t="s">
        <v>128</v>
      </c>
      <c r="AY294" s="66" t="str">
        <f t="shared" si="292"/>
        <v>1..1</v>
      </c>
      <c r="AZ294" s="66" t="str">
        <f t="shared" si="292"/>
        <v>1..1</v>
      </c>
      <c r="BA294" s="2" t="str">
        <f t="shared" si="292"/>
        <v>/rsm:CrossIndustryInvoice
/rsm:SupplyChainTradeTransaction
/ram:ApplicableHeaderTradeSettlement
/ram:SpecifiedTradePaymentTerms
/ram:DueDateDateTime
/udt:DateTimeString
/@format</v>
      </c>
      <c r="BB294" s="75" t="str">
        <f t="shared" si="292"/>
        <v>/rsm:CrossIndustryInvoice/rsm:SupplyChainTradeTransaction/ram:ApplicableHeaderTradeSettlement/ram:SpecifiedTradePaymentTerms/ram:DueDateDateTime/udt:DateTimeString/@format</v>
      </c>
      <c r="BC294" s="66" t="str">
        <f t="shared" si="281"/>
        <v>C</v>
      </c>
      <c r="BD294" s="68" t="str">
        <f t="shared" si="281"/>
        <v>A</v>
      </c>
      <c r="BE294" s="66" t="str">
        <f t="shared" si="281"/>
        <v>0..1</v>
      </c>
      <c r="BF294" s="66" t="str">
        <f t="shared" si="281"/>
        <v/>
      </c>
      <c r="BG294" s="249" t="str">
        <f t="shared" si="281"/>
        <v>Only value "102"</v>
      </c>
      <c r="BH294" s="7"/>
      <c r="BI294" s="636" t="str">
        <f t="shared" si="298"/>
        <v>-</v>
      </c>
      <c r="BJ294" s="68" t="str">
        <f t="shared" si="298"/>
        <v>X</v>
      </c>
      <c r="BK294" s="68" t="str">
        <f t="shared" si="298"/>
        <v>X</v>
      </c>
      <c r="BL294" s="68" t="str">
        <f t="shared" si="298"/>
        <v>X</v>
      </c>
      <c r="BM294" s="68" t="str">
        <f t="shared" si="298"/>
        <v>X</v>
      </c>
      <c r="BN294" s="68" t="str">
        <f t="shared" si="298"/>
        <v>X</v>
      </c>
      <c r="BO294" s="637" t="str">
        <f t="shared" si="298"/>
        <v>X</v>
      </c>
      <c r="BP294" s="7"/>
      <c r="BQ294" s="68" t="str">
        <f t="shared" si="294"/>
        <v>BASIC WL</v>
      </c>
      <c r="BR294" s="68" t="str">
        <f t="shared" si="294"/>
        <v>BASIC WL</v>
      </c>
      <c r="BS294" s="15"/>
      <c r="BT294" s="57" t="s">
        <v>18642</v>
      </c>
    </row>
    <row r="295" spans="1:72" s="59" customFormat="1" ht="96" x14ac:dyDescent="0.2">
      <c r="A295" s="45" t="str">
        <f t="shared" si="288"/>
        <v>YES</v>
      </c>
      <c r="B295" s="45"/>
      <c r="C295" s="45"/>
      <c r="D295" s="213" t="s">
        <v>3431</v>
      </c>
      <c r="E295" s="214" t="s">
        <v>4483</v>
      </c>
      <c r="F295" s="312" t="s">
        <v>4483</v>
      </c>
      <c r="G295" s="66">
        <f t="shared" si="296"/>
        <v>4</v>
      </c>
      <c r="H295" s="66" t="s">
        <v>42</v>
      </c>
      <c r="I295" s="64" t="s">
        <v>4484</v>
      </c>
      <c r="J295" s="64" t="s">
        <v>4485</v>
      </c>
      <c r="K295" s="65" t="s">
        <v>3444</v>
      </c>
      <c r="L295" s="65" t="s">
        <v>4486</v>
      </c>
      <c r="M295" s="65" t="s">
        <v>35</v>
      </c>
      <c r="N295" s="64" t="s">
        <v>90</v>
      </c>
      <c r="O295" s="66" t="s">
        <v>42</v>
      </c>
      <c r="P295" s="66" t="str">
        <f t="shared" si="282"/>
        <v>0..1</v>
      </c>
      <c r="Q295" s="2" t="s">
        <v>4487</v>
      </c>
      <c r="R295" s="75" t="s">
        <v>4488</v>
      </c>
      <c r="S295" s="66" t="s">
        <v>55</v>
      </c>
      <c r="T295" s="68" t="str">
        <f t="shared" si="289"/>
        <v>E</v>
      </c>
      <c r="U295" s="66" t="s">
        <v>62</v>
      </c>
      <c r="V295" s="66" t="s">
        <v>35</v>
      </c>
      <c r="W295" s="249" t="s">
        <v>35</v>
      </c>
      <c r="X295" s="38"/>
      <c r="Y295" s="636" t="str">
        <f t="shared" si="283"/>
        <v>-</v>
      </c>
      <c r="Z295" s="68" t="str">
        <f t="shared" si="297"/>
        <v>X</v>
      </c>
      <c r="AA295" s="68" t="str">
        <f t="shared" si="297"/>
        <v>X</v>
      </c>
      <c r="AB295" s="68" t="str">
        <f t="shared" si="297"/>
        <v>X</v>
      </c>
      <c r="AC295" s="68" t="str">
        <f t="shared" si="297"/>
        <v>X</v>
      </c>
      <c r="AD295" s="68" t="str">
        <f t="shared" si="297"/>
        <v>X</v>
      </c>
      <c r="AE295" s="637" t="str">
        <f t="shared" si="297"/>
        <v>X</v>
      </c>
      <c r="AF295" s="38"/>
      <c r="AG295" s="68" t="s">
        <v>185</v>
      </c>
      <c r="AH295" s="68" t="s">
        <v>185</v>
      </c>
      <c r="AI295" s="38"/>
      <c r="AJ295" s="13" t="str">
        <f t="shared" si="285"/>
        <v>/rsm:CrossIndustryInvoice/rsm:SupplyChainTradeTransaction/ram:ApplicableHeaderTradeSettlement/ram:SpecifiedTradePaymentTerms</v>
      </c>
      <c r="AK295" s="13" t="str">
        <f t="shared" si="286"/>
        <v>/ram:DirectDebitMandateID</v>
      </c>
      <c r="AL295" s="14">
        <f>COUNTIFS(R$4:R291,AJ295)</f>
        <v>1</v>
      </c>
      <c r="AN295" s="213" t="str">
        <f t="shared" si="290"/>
        <v>SCT_HTS</v>
      </c>
      <c r="AO295" s="214" t="str">
        <f t="shared" si="290"/>
        <v>BT-89</v>
      </c>
      <c r="AP295" s="312" t="str">
        <f t="shared" si="291"/>
        <v>BT-89</v>
      </c>
      <c r="AQ295" s="66">
        <f t="shared" si="295"/>
        <v>4</v>
      </c>
      <c r="AR295" s="66" t="str">
        <f t="shared" si="287"/>
        <v>0..1</v>
      </c>
      <c r="AS295" s="64" t="s">
        <v>4489</v>
      </c>
      <c r="AT295" s="64" t="s">
        <v>4490</v>
      </c>
      <c r="AU295" s="65" t="s">
        <v>3450</v>
      </c>
      <c r="AV295" s="65" t="s">
        <v>4491</v>
      </c>
      <c r="AW295" s="65" t="s">
        <v>35</v>
      </c>
      <c r="AX295" s="64" t="s">
        <v>99</v>
      </c>
      <c r="AY295" s="66" t="str">
        <f t="shared" si="292"/>
        <v>0..1</v>
      </c>
      <c r="AZ295" s="66" t="str">
        <f t="shared" si="292"/>
        <v>0..1</v>
      </c>
      <c r="BA295" s="2" t="str">
        <f t="shared" si="292"/>
        <v>/rsm:CrossIndustryInvoice
/rsm:SupplyChainTradeTransaction
/ram:ApplicableHeaderTradeSettlement
/ram:SpecifiedTradePaymentTerms
/ram:DirectDebitMandateID</v>
      </c>
      <c r="BB295" s="75" t="str">
        <f t="shared" si="292"/>
        <v>/rsm:CrossIndustryInvoice/rsm:SupplyChainTradeTransaction/ram:ApplicableHeaderTradeSettlement/ram:SpecifiedTradePaymentTerms/ram:DirectDebitMandateID</v>
      </c>
      <c r="BC295" s="66" t="str">
        <f t="shared" si="281"/>
        <v>I</v>
      </c>
      <c r="BD295" s="68" t="str">
        <f t="shared" si="281"/>
        <v>E</v>
      </c>
      <c r="BE295" s="66" t="str">
        <f t="shared" si="281"/>
        <v>0..n</v>
      </c>
      <c r="BF295" s="66" t="str">
        <f t="shared" si="281"/>
        <v/>
      </c>
      <c r="BG295" s="249" t="str">
        <f t="shared" si="281"/>
        <v/>
      </c>
      <c r="BH295" s="7"/>
      <c r="BI295" s="636" t="str">
        <f t="shared" si="298"/>
        <v>-</v>
      </c>
      <c r="BJ295" s="68" t="str">
        <f t="shared" si="298"/>
        <v>X</v>
      </c>
      <c r="BK295" s="68" t="str">
        <f t="shared" si="298"/>
        <v>X</v>
      </c>
      <c r="BL295" s="68" t="str">
        <f t="shared" si="298"/>
        <v>X</v>
      </c>
      <c r="BM295" s="68" t="str">
        <f t="shared" si="298"/>
        <v>X</v>
      </c>
      <c r="BN295" s="68" t="str">
        <f t="shared" si="298"/>
        <v>X</v>
      </c>
      <c r="BO295" s="637" t="str">
        <f t="shared" si="298"/>
        <v>X</v>
      </c>
      <c r="BP295" s="7"/>
      <c r="BQ295" s="68" t="str">
        <f t="shared" si="294"/>
        <v>BASIC WL</v>
      </c>
      <c r="BR295" s="68" t="str">
        <f t="shared" si="294"/>
        <v>BASIC WL</v>
      </c>
      <c r="BS295" s="15"/>
      <c r="BT295" s="57" t="s">
        <v>18642</v>
      </c>
    </row>
    <row r="296" spans="1:72" s="59" customFormat="1" ht="96" x14ac:dyDescent="0.2">
      <c r="A296" s="45" t="str">
        <f t="shared" ref="A296:A315" si="299">IF(OR(T296="E",T296="A"),"YES","NO")</f>
        <v>NO</v>
      </c>
      <c r="B296" s="45"/>
      <c r="C296" s="45"/>
      <c r="D296" s="211" t="s">
        <v>3431</v>
      </c>
      <c r="E296" s="212" t="s">
        <v>4649</v>
      </c>
      <c r="F296" s="311" t="s">
        <v>4649</v>
      </c>
      <c r="G296" s="231">
        <f t="shared" ref="G296:G315" si="300">LEN(R296)-LEN(SUBSTITUTE(R296,"/",""))-1</f>
        <v>3</v>
      </c>
      <c r="H296" s="231" t="s">
        <v>32</v>
      </c>
      <c r="I296" s="232" t="s">
        <v>4650</v>
      </c>
      <c r="J296" s="232" t="s">
        <v>4651</v>
      </c>
      <c r="K296" s="233"/>
      <c r="L296" s="233" t="s">
        <v>4652</v>
      </c>
      <c r="M296" s="233" t="s">
        <v>35</v>
      </c>
      <c r="N296" s="232"/>
      <c r="O296" s="219" t="s">
        <v>32</v>
      </c>
      <c r="P296" s="219" t="str">
        <f t="shared" ref="P296:P315" si="301">O296</f>
        <v>1..1</v>
      </c>
      <c r="Q296" s="220" t="s">
        <v>4653</v>
      </c>
      <c r="R296" s="221" t="s">
        <v>4654</v>
      </c>
      <c r="S296" s="219" t="s">
        <v>35</v>
      </c>
      <c r="T296" s="184" t="str">
        <f t="shared" ref="T296:T315" si="302">IF($E296="","",IF(ISERROR(SEARCH("@",$R296)),IF(LEFT($E296,4)="BG-X","EG",IF(LEFT($E296,2)="BG","G",IF(LEFT($E296,4)="BT-X",IF(LEN($E296)-LEN(SUBSTITUTE($E296,"-",))&gt;2,"","E"),IF(LEN($E296)-LEN(SUBSTITUTE($E296,"-",))&gt;1,"","E")))),"A"))</f>
        <v>G</v>
      </c>
      <c r="U296" s="219" t="s">
        <v>42</v>
      </c>
      <c r="V296" s="219" t="s">
        <v>35</v>
      </c>
      <c r="W296" s="678" t="s">
        <v>35</v>
      </c>
      <c r="X296" s="38"/>
      <c r="Y296" s="652" t="str">
        <f t="shared" ref="Y296:Y315" si="303">IF(AH296=Y$4,"X","-")</f>
        <v>X</v>
      </c>
      <c r="Z296" s="184" t="str">
        <f t="shared" ref="Z296:AE305" si="304">IF(Y296="X","X",IF($AH296=Z$4,"X","-"))</f>
        <v>X</v>
      </c>
      <c r="AA296" s="184" t="str">
        <f t="shared" si="304"/>
        <v>X</v>
      </c>
      <c r="AB296" s="184" t="str">
        <f t="shared" si="304"/>
        <v>X</v>
      </c>
      <c r="AC296" s="184" t="str">
        <f t="shared" si="304"/>
        <v>X</v>
      </c>
      <c r="AD296" s="184" t="str">
        <f t="shared" si="304"/>
        <v>X</v>
      </c>
      <c r="AE296" s="653" t="str">
        <f t="shared" si="304"/>
        <v>X</v>
      </c>
      <c r="AF296" s="38"/>
      <c r="AG296" s="184" t="s">
        <v>39</v>
      </c>
      <c r="AH296" s="184" t="s">
        <v>39</v>
      </c>
      <c r="AI296" s="38"/>
      <c r="AJ296" s="13" t="str">
        <f t="shared" ref="AJ296:AJ315" si="305">IF(ISERROR(FIND("/",R296)),R296,LEFT(R296,FIND(CHAR(1),SUBSTITUTE(R296,"/",CHAR(1),LEN(R296)-LEN(SUBSTITUTE(R296,"/",""))))-1))</f>
        <v>/rsm:CrossIndustryInvoice/rsm:SupplyChainTradeTransaction/ram:ApplicableHeaderTradeSettlement</v>
      </c>
      <c r="AK296" s="13" t="str">
        <f t="shared" ref="AK296:AK315" si="306">IF(ISERROR(FIND("/",R296)),R296,MID(R296, FIND(CHAR(1),SUBSTITUTE(R296,"/",CHAR(1), LEN(R296)-LEN(SUBSTITUTE(R296,"/","")))), LEN(R296)))</f>
        <v>/ram:SpecifiedTradeSettlementHeaderMonetarySummation</v>
      </c>
      <c r="AL296" s="14">
        <f>COUNTIFS(R$4:R296,AJ296)</f>
        <v>1</v>
      </c>
      <c r="AN296" s="211" t="str">
        <f t="shared" ref="AN296:AO315" si="307">D296</f>
        <v>SCT_HTS</v>
      </c>
      <c r="AO296" s="212" t="str">
        <f t="shared" si="307"/>
        <v>BG-22</v>
      </c>
      <c r="AP296" s="311" t="str">
        <f t="shared" ref="AP296:AP315" si="308">IF(F296="","",F296)</f>
        <v>BG-22</v>
      </c>
      <c r="AQ296" s="231">
        <f t="shared" ref="AQ296:AQ315" si="309">LEN(BB296)-LEN(SUBSTITUTE(BB296,"/",""))-1</f>
        <v>3</v>
      </c>
      <c r="AR296" s="231" t="str">
        <f t="shared" ref="AR296:AR315" si="310">H296</f>
        <v>1..1</v>
      </c>
      <c r="AS296" s="232" t="s">
        <v>4655</v>
      </c>
      <c r="AT296" s="232" t="s">
        <v>4656</v>
      </c>
      <c r="AU296" s="233"/>
      <c r="AV296" s="233" t="s">
        <v>18314</v>
      </c>
      <c r="AW296" s="233" t="s">
        <v>35</v>
      </c>
      <c r="AX296" s="232"/>
      <c r="AY296" s="219" t="str">
        <f t="shared" ref="AY296:BB300" si="311">O296</f>
        <v>1..1</v>
      </c>
      <c r="AZ296" s="219" t="str">
        <f t="shared" si="311"/>
        <v>1..1</v>
      </c>
      <c r="BA296" s="220" t="str">
        <f t="shared" si="311"/>
        <v>/rsm:CrossIndustryInvoice
/rsm:SupplyChainTradeTransaction
/ram:ApplicableHeaderTradeSettlement
/ram:SpecifiedTradeSettlementHeaderMonetarySummation</v>
      </c>
      <c r="BB296" s="221" t="str">
        <f t="shared" si="311"/>
        <v>/rsm:CrossIndustryInvoice/rsm:SupplyChainTradeTransaction/ram:ApplicableHeaderTradeSettlement/ram:SpecifiedTradeSettlementHeaderMonetarySummation</v>
      </c>
      <c r="BC296" s="219" t="str">
        <f t="shared" ref="BC296:BG315" si="312">IF(S296="","",S296)</f>
        <v/>
      </c>
      <c r="BD296" s="184" t="str">
        <f t="shared" si="312"/>
        <v>G</v>
      </c>
      <c r="BE296" s="219" t="str">
        <f t="shared" si="312"/>
        <v>0..1</v>
      </c>
      <c r="BF296" s="219" t="str">
        <f t="shared" si="312"/>
        <v/>
      </c>
      <c r="BG296" s="678" t="str">
        <f t="shared" si="312"/>
        <v/>
      </c>
      <c r="BH296" s="7"/>
      <c r="BI296" s="652" t="str">
        <f t="shared" ref="BI296:BK315" si="313">Y296</f>
        <v>X</v>
      </c>
      <c r="BJ296" s="184" t="str">
        <f t="shared" si="313"/>
        <v>X</v>
      </c>
      <c r="BK296" s="184" t="str">
        <f t="shared" si="313"/>
        <v>X</v>
      </c>
      <c r="BL296" s="184" t="str">
        <f t="shared" ref="BL296:BO315" si="314">AB296</f>
        <v>X</v>
      </c>
      <c r="BM296" s="184" t="str">
        <f t="shared" si="314"/>
        <v>X</v>
      </c>
      <c r="BN296" s="184" t="str">
        <f t="shared" si="314"/>
        <v>X</v>
      </c>
      <c r="BO296" s="653" t="str">
        <f t="shared" si="314"/>
        <v>X</v>
      </c>
      <c r="BP296" s="7"/>
      <c r="BQ296" s="184" t="str">
        <f t="shared" ref="BQ296:BR315" si="315">AG296</f>
        <v>MINIMUM</v>
      </c>
      <c r="BR296" s="184" t="str">
        <f t="shared" si="315"/>
        <v>MINIMUM</v>
      </c>
      <c r="BS296" s="15"/>
      <c r="BT296" s="57" t="s">
        <v>18642</v>
      </c>
    </row>
    <row r="297" spans="1:72" s="59" customFormat="1" ht="135" x14ac:dyDescent="0.2">
      <c r="A297" s="45" t="str">
        <f t="shared" si="299"/>
        <v>YES</v>
      </c>
      <c r="B297" s="45"/>
      <c r="C297" s="45"/>
      <c r="D297" s="213" t="s">
        <v>3431</v>
      </c>
      <c r="E297" s="214" t="s">
        <v>4658</v>
      </c>
      <c r="F297" s="312" t="s">
        <v>4658</v>
      </c>
      <c r="G297" s="66">
        <f t="shared" si="300"/>
        <v>4</v>
      </c>
      <c r="H297" s="66" t="s">
        <v>32</v>
      </c>
      <c r="I297" s="64" t="s">
        <v>4659</v>
      </c>
      <c r="J297" s="64" t="s">
        <v>4660</v>
      </c>
      <c r="K297" s="65"/>
      <c r="L297" s="65"/>
      <c r="M297" s="65" t="s">
        <v>18150</v>
      </c>
      <c r="N297" s="64" t="s">
        <v>1325</v>
      </c>
      <c r="O297" s="66" t="s">
        <v>32</v>
      </c>
      <c r="P297" s="66" t="str">
        <f t="shared" si="301"/>
        <v>1..1</v>
      </c>
      <c r="Q297" s="2" t="s">
        <v>4662</v>
      </c>
      <c r="R297" s="75" t="s">
        <v>4663</v>
      </c>
      <c r="S297" s="66" t="s">
        <v>163</v>
      </c>
      <c r="T297" s="68" t="str">
        <f t="shared" si="302"/>
        <v>E</v>
      </c>
      <c r="U297" s="66" t="s">
        <v>62</v>
      </c>
      <c r="V297" s="66" t="s">
        <v>93</v>
      </c>
      <c r="W297" s="249" t="s">
        <v>35</v>
      </c>
      <c r="X297" s="38"/>
      <c r="Y297" s="636" t="str">
        <f t="shared" si="303"/>
        <v>-</v>
      </c>
      <c r="Z297" s="68" t="str">
        <f t="shared" si="304"/>
        <v>X</v>
      </c>
      <c r="AA297" s="68" t="str">
        <f t="shared" si="304"/>
        <v>X</v>
      </c>
      <c r="AB297" s="68" t="str">
        <f t="shared" si="304"/>
        <v>X</v>
      </c>
      <c r="AC297" s="68" t="str">
        <f t="shared" si="304"/>
        <v>X</v>
      </c>
      <c r="AD297" s="68" t="str">
        <f t="shared" si="304"/>
        <v>X</v>
      </c>
      <c r="AE297" s="637" t="str">
        <f t="shared" si="304"/>
        <v>X</v>
      </c>
      <c r="AF297" s="38"/>
      <c r="AG297" s="68" t="s">
        <v>185</v>
      </c>
      <c r="AH297" s="68" t="s">
        <v>185</v>
      </c>
      <c r="AI297" s="38"/>
      <c r="AJ297" s="13" t="str">
        <f t="shared" si="305"/>
        <v>/rsm:CrossIndustryInvoice/rsm:SupplyChainTradeTransaction/ram:ApplicableHeaderTradeSettlement/ram:SpecifiedTradeSettlementHeaderMonetarySummation</v>
      </c>
      <c r="AK297" s="13" t="str">
        <f t="shared" si="306"/>
        <v>/ram:LineTotalAmount</v>
      </c>
      <c r="AL297" s="14">
        <f>COUNTIFS(R$4:R297,AJ297)</f>
        <v>1</v>
      </c>
      <c r="AN297" s="213" t="str">
        <f t="shared" si="307"/>
        <v>SCT_HTS</v>
      </c>
      <c r="AO297" s="214" t="str">
        <f t="shared" si="307"/>
        <v>BT-106</v>
      </c>
      <c r="AP297" s="312" t="str">
        <f t="shared" si="308"/>
        <v>BT-106</v>
      </c>
      <c r="AQ297" s="66">
        <f t="shared" si="309"/>
        <v>4</v>
      </c>
      <c r="AR297" s="66" t="str">
        <f t="shared" si="310"/>
        <v>1..1</v>
      </c>
      <c r="AS297" s="64" t="s">
        <v>4664</v>
      </c>
      <c r="AT297" s="64" t="s">
        <v>4665</v>
      </c>
      <c r="AU297" s="65"/>
      <c r="AV297" s="65"/>
      <c r="AW297" s="65" t="s">
        <v>18315</v>
      </c>
      <c r="AX297" s="64" t="s">
        <v>1330</v>
      </c>
      <c r="AY297" s="66" t="str">
        <f t="shared" si="311"/>
        <v>1..1</v>
      </c>
      <c r="AZ297" s="66" t="str">
        <f t="shared" si="311"/>
        <v>1..1</v>
      </c>
      <c r="BA297" s="2" t="str">
        <f t="shared" si="311"/>
        <v>/rsm:CrossIndustryInvoice
/rsm:SupplyChainTradeTransaction
/ram:ApplicableHeaderTradeSettlement
/ram:SpecifiedTradeSettlementHeaderMonetarySummation
/ram:LineTotalAmount</v>
      </c>
      <c r="BB297" s="75" t="str">
        <f t="shared" si="311"/>
        <v>/rsm:CrossIndustryInvoice/rsm:SupplyChainTradeTransaction/ram:ApplicableHeaderTradeSettlement/ram:SpecifiedTradeSettlementHeaderMonetarySummation/ram:LineTotalAmount</v>
      </c>
      <c r="BC297" s="66" t="str">
        <f t="shared" si="312"/>
        <v>A</v>
      </c>
      <c r="BD297" s="68" t="str">
        <f t="shared" si="312"/>
        <v>E</v>
      </c>
      <c r="BE297" s="66" t="str">
        <f t="shared" si="312"/>
        <v>0..n</v>
      </c>
      <c r="BF297" s="66" t="str">
        <f t="shared" si="312"/>
        <v>CAR-2, CAR-3</v>
      </c>
      <c r="BG297" s="249" t="str">
        <f t="shared" si="312"/>
        <v/>
      </c>
      <c r="BH297" s="7"/>
      <c r="BI297" s="636" t="str">
        <f t="shared" si="313"/>
        <v>-</v>
      </c>
      <c r="BJ297" s="68" t="str">
        <f t="shared" si="313"/>
        <v>X</v>
      </c>
      <c r="BK297" s="68" t="str">
        <f t="shared" si="313"/>
        <v>X</v>
      </c>
      <c r="BL297" s="68" t="str">
        <f t="shared" si="314"/>
        <v>X</v>
      </c>
      <c r="BM297" s="68" t="str">
        <f t="shared" si="314"/>
        <v>X</v>
      </c>
      <c r="BN297" s="68" t="str">
        <f t="shared" si="314"/>
        <v>X</v>
      </c>
      <c r="BO297" s="637" t="str">
        <f t="shared" si="314"/>
        <v>X</v>
      </c>
      <c r="BP297" s="7"/>
      <c r="BQ297" s="68" t="str">
        <f t="shared" si="315"/>
        <v>BASIC WL</v>
      </c>
      <c r="BR297" s="68" t="str">
        <f t="shared" si="315"/>
        <v>BASIC WL</v>
      </c>
      <c r="BS297" s="15"/>
      <c r="BT297" s="57" t="s">
        <v>18642</v>
      </c>
    </row>
    <row r="298" spans="1:72" s="59" customFormat="1" ht="96" x14ac:dyDescent="0.2">
      <c r="A298" s="45" t="str">
        <f t="shared" si="299"/>
        <v>YES</v>
      </c>
      <c r="B298" s="45"/>
      <c r="C298" s="45"/>
      <c r="D298" s="213" t="s">
        <v>3431</v>
      </c>
      <c r="E298" s="214" t="s">
        <v>4667</v>
      </c>
      <c r="F298" s="312" t="s">
        <v>4667</v>
      </c>
      <c r="G298" s="66">
        <f t="shared" si="300"/>
        <v>4</v>
      </c>
      <c r="H298" s="66" t="s">
        <v>42</v>
      </c>
      <c r="I298" s="64" t="s">
        <v>4668</v>
      </c>
      <c r="J298" s="64" t="s">
        <v>4669</v>
      </c>
      <c r="K298" s="65" t="s">
        <v>4670</v>
      </c>
      <c r="L298" s="65"/>
      <c r="M298" s="65" t="s">
        <v>18151</v>
      </c>
      <c r="N298" s="64" t="s">
        <v>1325</v>
      </c>
      <c r="O298" s="66" t="s">
        <v>42</v>
      </c>
      <c r="P298" s="66" t="str">
        <f t="shared" si="301"/>
        <v>0..1</v>
      </c>
      <c r="Q298" s="2" t="s">
        <v>4672</v>
      </c>
      <c r="R298" s="75" t="s">
        <v>4673</v>
      </c>
      <c r="S298" s="66" t="s">
        <v>163</v>
      </c>
      <c r="T298" s="68" t="str">
        <f t="shared" si="302"/>
        <v>E</v>
      </c>
      <c r="U298" s="66" t="s">
        <v>62</v>
      </c>
      <c r="V298" s="66" t="s">
        <v>200</v>
      </c>
      <c r="W298" s="249" t="s">
        <v>35</v>
      </c>
      <c r="X298" s="38"/>
      <c r="Y298" s="636" t="str">
        <f t="shared" si="303"/>
        <v>-</v>
      </c>
      <c r="Z298" s="68" t="str">
        <f t="shared" si="304"/>
        <v>X</v>
      </c>
      <c r="AA298" s="68" t="str">
        <f t="shared" si="304"/>
        <v>X</v>
      </c>
      <c r="AB298" s="68" t="str">
        <f t="shared" si="304"/>
        <v>X</v>
      </c>
      <c r="AC298" s="68" t="str">
        <f t="shared" si="304"/>
        <v>X</v>
      </c>
      <c r="AD298" s="68" t="str">
        <f t="shared" si="304"/>
        <v>X</v>
      </c>
      <c r="AE298" s="637" t="str">
        <f t="shared" si="304"/>
        <v>X</v>
      </c>
      <c r="AF298" s="38"/>
      <c r="AG298" s="68" t="s">
        <v>185</v>
      </c>
      <c r="AH298" s="68" t="s">
        <v>185</v>
      </c>
      <c r="AI298" s="38"/>
      <c r="AJ298" s="13" t="str">
        <f t="shared" si="305"/>
        <v>/rsm:CrossIndustryInvoice/rsm:SupplyChainTradeTransaction/ram:ApplicableHeaderTradeSettlement/ram:SpecifiedTradeSettlementHeaderMonetarySummation</v>
      </c>
      <c r="AK298" s="13" t="str">
        <f t="shared" si="306"/>
        <v>/ram:ChargeTotalAmount</v>
      </c>
      <c r="AL298" s="14">
        <f>COUNTIFS(R$4:R298,AJ298)</f>
        <v>1</v>
      </c>
      <c r="AN298" s="213" t="str">
        <f t="shared" si="307"/>
        <v>SCT_HTS</v>
      </c>
      <c r="AO298" s="214" t="str">
        <f t="shared" si="307"/>
        <v>BT-108</v>
      </c>
      <c r="AP298" s="312" t="str">
        <f t="shared" si="308"/>
        <v>BT-108</v>
      </c>
      <c r="AQ298" s="66">
        <f t="shared" si="309"/>
        <v>4</v>
      </c>
      <c r="AR298" s="66" t="str">
        <f t="shared" si="310"/>
        <v>0..1</v>
      </c>
      <c r="AS298" s="64" t="s">
        <v>4674</v>
      </c>
      <c r="AT298" s="64" t="s">
        <v>4675</v>
      </c>
      <c r="AU298" s="65" t="s">
        <v>4676</v>
      </c>
      <c r="AV298" s="65"/>
      <c r="AW298" s="65" t="s">
        <v>18316</v>
      </c>
      <c r="AX298" s="64" t="s">
        <v>1330</v>
      </c>
      <c r="AY298" s="66" t="str">
        <f t="shared" si="311"/>
        <v>0..1</v>
      </c>
      <c r="AZ298" s="66" t="str">
        <f t="shared" si="311"/>
        <v>0..1</v>
      </c>
      <c r="BA298" s="2" t="str">
        <f t="shared" si="311"/>
        <v>/rsm:CrossIndustryInvoice
/rsm:SupplyChainTradeTransaction
/ram:ApplicableHeaderTradeSettlement
/ram:SpecifiedTradeSettlementHeaderMonetarySummation
/ram:ChargeTotalAmount</v>
      </c>
      <c r="BB298" s="75" t="str">
        <f t="shared" si="311"/>
        <v>/rsm:CrossIndustryInvoice/rsm:SupplyChainTradeTransaction/ram:ApplicableHeaderTradeSettlement/ram:SpecifiedTradeSettlementHeaderMonetarySummation/ram:ChargeTotalAmount</v>
      </c>
      <c r="BC298" s="66" t="str">
        <f t="shared" si="312"/>
        <v>A</v>
      </c>
      <c r="BD298" s="68" t="str">
        <f t="shared" si="312"/>
        <v>E</v>
      </c>
      <c r="BE298" s="66" t="str">
        <f t="shared" si="312"/>
        <v>0..n</v>
      </c>
      <c r="BF298" s="66" t="str">
        <f t="shared" si="312"/>
        <v>CAR-3</v>
      </c>
      <c r="BG298" s="249" t="str">
        <f t="shared" si="312"/>
        <v/>
      </c>
      <c r="BH298" s="7"/>
      <c r="BI298" s="636" t="str">
        <f t="shared" si="313"/>
        <v>-</v>
      </c>
      <c r="BJ298" s="68" t="str">
        <f t="shared" si="313"/>
        <v>X</v>
      </c>
      <c r="BK298" s="68" t="str">
        <f t="shared" si="313"/>
        <v>X</v>
      </c>
      <c r="BL298" s="68" t="str">
        <f t="shared" si="314"/>
        <v>X</v>
      </c>
      <c r="BM298" s="68" t="str">
        <f t="shared" si="314"/>
        <v>X</v>
      </c>
      <c r="BN298" s="68" t="str">
        <f t="shared" si="314"/>
        <v>X</v>
      </c>
      <c r="BO298" s="637" t="str">
        <f t="shared" si="314"/>
        <v>X</v>
      </c>
      <c r="BP298" s="7"/>
      <c r="BQ298" s="68" t="str">
        <f t="shared" si="315"/>
        <v>BASIC WL</v>
      </c>
      <c r="BR298" s="68" t="str">
        <f t="shared" si="315"/>
        <v>BASIC WL</v>
      </c>
      <c r="BS298" s="15"/>
      <c r="BT298" s="57" t="s">
        <v>18642</v>
      </c>
    </row>
    <row r="299" spans="1:72" s="59" customFormat="1" ht="96" x14ac:dyDescent="0.2">
      <c r="A299" s="45" t="str">
        <f t="shared" si="299"/>
        <v>YES</v>
      </c>
      <c r="B299" s="45"/>
      <c r="C299" s="45"/>
      <c r="D299" s="213" t="s">
        <v>3431</v>
      </c>
      <c r="E299" s="214" t="s">
        <v>4678</v>
      </c>
      <c r="F299" s="312" t="s">
        <v>4678</v>
      </c>
      <c r="G299" s="66">
        <f t="shared" si="300"/>
        <v>4</v>
      </c>
      <c r="H299" s="66" t="s">
        <v>42</v>
      </c>
      <c r="I299" s="64" t="s">
        <v>4679</v>
      </c>
      <c r="J299" s="64" t="s">
        <v>4680</v>
      </c>
      <c r="K299" s="65" t="s">
        <v>4681</v>
      </c>
      <c r="L299" s="65"/>
      <c r="M299" s="65" t="s">
        <v>18152</v>
      </c>
      <c r="N299" s="64" t="s">
        <v>1325</v>
      </c>
      <c r="O299" s="66" t="s">
        <v>42</v>
      </c>
      <c r="P299" s="66" t="str">
        <f t="shared" si="301"/>
        <v>0..1</v>
      </c>
      <c r="Q299" s="2" t="s">
        <v>4683</v>
      </c>
      <c r="R299" s="75" t="s">
        <v>4684</v>
      </c>
      <c r="S299" s="66" t="s">
        <v>163</v>
      </c>
      <c r="T299" s="68" t="str">
        <f t="shared" si="302"/>
        <v>E</v>
      </c>
      <c r="U299" s="66" t="s">
        <v>62</v>
      </c>
      <c r="V299" s="66" t="s">
        <v>200</v>
      </c>
      <c r="W299" s="249" t="s">
        <v>35</v>
      </c>
      <c r="X299" s="38"/>
      <c r="Y299" s="636" t="str">
        <f t="shared" si="303"/>
        <v>-</v>
      </c>
      <c r="Z299" s="68" t="str">
        <f t="shared" si="304"/>
        <v>X</v>
      </c>
      <c r="AA299" s="68" t="str">
        <f t="shared" si="304"/>
        <v>X</v>
      </c>
      <c r="AB299" s="68" t="str">
        <f t="shared" si="304"/>
        <v>X</v>
      </c>
      <c r="AC299" s="68" t="str">
        <f t="shared" si="304"/>
        <v>X</v>
      </c>
      <c r="AD299" s="68" t="str">
        <f t="shared" si="304"/>
        <v>X</v>
      </c>
      <c r="AE299" s="637" t="str">
        <f t="shared" si="304"/>
        <v>X</v>
      </c>
      <c r="AF299" s="38"/>
      <c r="AG299" s="68" t="s">
        <v>185</v>
      </c>
      <c r="AH299" s="68" t="s">
        <v>185</v>
      </c>
      <c r="AI299" s="38"/>
      <c r="AJ299" s="13" t="str">
        <f t="shared" si="305"/>
        <v>/rsm:CrossIndustryInvoice/rsm:SupplyChainTradeTransaction/ram:ApplicableHeaderTradeSettlement/ram:SpecifiedTradeSettlementHeaderMonetarySummation</v>
      </c>
      <c r="AK299" s="13" t="str">
        <f t="shared" si="306"/>
        <v>/ram:AllowanceTotalAmount</v>
      </c>
      <c r="AL299" s="14">
        <f>COUNTIFS(R$4:R299,AJ299)</f>
        <v>1</v>
      </c>
      <c r="AN299" s="213" t="str">
        <f t="shared" si="307"/>
        <v>SCT_HTS</v>
      </c>
      <c r="AO299" s="214" t="str">
        <f t="shared" si="307"/>
        <v>BT-107</v>
      </c>
      <c r="AP299" s="312" t="str">
        <f t="shared" si="308"/>
        <v>BT-107</v>
      </c>
      <c r="AQ299" s="66">
        <f t="shared" si="309"/>
        <v>4</v>
      </c>
      <c r="AR299" s="66" t="str">
        <f t="shared" si="310"/>
        <v>0..1</v>
      </c>
      <c r="AS299" s="64" t="s">
        <v>4685</v>
      </c>
      <c r="AT299" s="64" t="s">
        <v>4686</v>
      </c>
      <c r="AU299" s="65" t="s">
        <v>4687</v>
      </c>
      <c r="AV299" s="65"/>
      <c r="AW299" s="65" t="s">
        <v>18317</v>
      </c>
      <c r="AX299" s="64" t="s">
        <v>1330</v>
      </c>
      <c r="AY299" s="66" t="str">
        <f t="shared" si="311"/>
        <v>0..1</v>
      </c>
      <c r="AZ299" s="66" t="str">
        <f t="shared" si="311"/>
        <v>0..1</v>
      </c>
      <c r="BA299" s="2" t="str">
        <f t="shared" si="311"/>
        <v>/rsm:CrossIndustryInvoice
/rsm:SupplyChainTradeTransaction
/ram:ApplicableHeaderTradeSettlement
/ram:SpecifiedTradeSettlementHeaderMonetarySummation
/ram:AllowanceTotalAmount</v>
      </c>
      <c r="BB299" s="75" t="str">
        <f t="shared" si="311"/>
        <v>/rsm:CrossIndustryInvoice/rsm:SupplyChainTradeTransaction/ram:ApplicableHeaderTradeSettlement/ram:SpecifiedTradeSettlementHeaderMonetarySummation/ram:AllowanceTotalAmount</v>
      </c>
      <c r="BC299" s="66" t="str">
        <f t="shared" si="312"/>
        <v>A</v>
      </c>
      <c r="BD299" s="68" t="str">
        <f t="shared" si="312"/>
        <v>E</v>
      </c>
      <c r="BE299" s="66" t="str">
        <f t="shared" si="312"/>
        <v>0..n</v>
      </c>
      <c r="BF299" s="66" t="str">
        <f t="shared" si="312"/>
        <v>CAR-3</v>
      </c>
      <c r="BG299" s="249" t="str">
        <f t="shared" si="312"/>
        <v/>
      </c>
      <c r="BH299" s="7"/>
      <c r="BI299" s="636" t="str">
        <f t="shared" si="313"/>
        <v>-</v>
      </c>
      <c r="BJ299" s="68" t="str">
        <f t="shared" si="313"/>
        <v>X</v>
      </c>
      <c r="BK299" s="68" t="str">
        <f t="shared" si="313"/>
        <v>X</v>
      </c>
      <c r="BL299" s="68" t="str">
        <f t="shared" si="314"/>
        <v>X</v>
      </c>
      <c r="BM299" s="68" t="str">
        <f t="shared" si="314"/>
        <v>X</v>
      </c>
      <c r="BN299" s="68" t="str">
        <f t="shared" si="314"/>
        <v>X</v>
      </c>
      <c r="BO299" s="637" t="str">
        <f t="shared" si="314"/>
        <v>X</v>
      </c>
      <c r="BP299" s="7"/>
      <c r="BQ299" s="68" t="str">
        <f t="shared" si="315"/>
        <v>BASIC WL</v>
      </c>
      <c r="BR299" s="68" t="str">
        <f t="shared" si="315"/>
        <v>BASIC WL</v>
      </c>
      <c r="BS299" s="15"/>
      <c r="BT299" s="57" t="s">
        <v>18642</v>
      </c>
    </row>
    <row r="300" spans="1:72" s="59" customFormat="1" ht="105" x14ac:dyDescent="0.2">
      <c r="A300" s="45" t="str">
        <f t="shared" si="299"/>
        <v>YES</v>
      </c>
      <c r="B300" s="31" t="s">
        <v>17445</v>
      </c>
      <c r="C300" s="30"/>
      <c r="D300" s="213" t="s">
        <v>3431</v>
      </c>
      <c r="E300" s="214" t="s">
        <v>4689</v>
      </c>
      <c r="F300" s="312" t="s">
        <v>4689</v>
      </c>
      <c r="G300" s="66">
        <f t="shared" si="300"/>
        <v>4</v>
      </c>
      <c r="H300" s="66" t="s">
        <v>32</v>
      </c>
      <c r="I300" s="64" t="s">
        <v>4690</v>
      </c>
      <c r="J300" s="64" t="s">
        <v>4691</v>
      </c>
      <c r="K300" s="65" t="s">
        <v>4692</v>
      </c>
      <c r="L300" s="65"/>
      <c r="M300" s="65" t="s">
        <v>4693</v>
      </c>
      <c r="N300" s="64" t="s">
        <v>1325</v>
      </c>
      <c r="O300" s="66" t="s">
        <v>32</v>
      </c>
      <c r="P300" s="66" t="str">
        <f>O300</f>
        <v>1..1</v>
      </c>
      <c r="Q300" s="2" t="s">
        <v>4695</v>
      </c>
      <c r="R300" s="75" t="s">
        <v>4696</v>
      </c>
      <c r="S300" s="66" t="s">
        <v>163</v>
      </c>
      <c r="T300" s="68" t="str">
        <f t="shared" si="302"/>
        <v>E</v>
      </c>
      <c r="U300" s="66" t="s">
        <v>62</v>
      </c>
      <c r="V300" s="66" t="s">
        <v>93</v>
      </c>
      <c r="W300" s="249" t="s">
        <v>35</v>
      </c>
      <c r="X300" s="38"/>
      <c r="Y300" s="636" t="str">
        <f t="shared" si="303"/>
        <v>X</v>
      </c>
      <c r="Z300" s="68" t="str">
        <f t="shared" si="304"/>
        <v>X</v>
      </c>
      <c r="AA300" s="68" t="str">
        <f t="shared" si="304"/>
        <v>X</v>
      </c>
      <c r="AB300" s="68" t="str">
        <f t="shared" si="304"/>
        <v>X</v>
      </c>
      <c r="AC300" s="68" t="str">
        <f t="shared" si="304"/>
        <v>X</v>
      </c>
      <c r="AD300" s="68" t="str">
        <f t="shared" si="304"/>
        <v>X</v>
      </c>
      <c r="AE300" s="637" t="str">
        <f t="shared" si="304"/>
        <v>X</v>
      </c>
      <c r="AF300" s="38"/>
      <c r="AG300" s="68" t="s">
        <v>39</v>
      </c>
      <c r="AH300" s="68" t="s">
        <v>39</v>
      </c>
      <c r="AI300" s="38"/>
      <c r="AJ300" s="13" t="str">
        <f t="shared" si="305"/>
        <v>/rsm:CrossIndustryInvoice/rsm:SupplyChainTradeTransaction/ram:ApplicableHeaderTradeSettlement/ram:SpecifiedTradeSettlementHeaderMonetarySummation</v>
      </c>
      <c r="AK300" s="13" t="str">
        <f t="shared" si="306"/>
        <v>/ram:TaxBasisTotalAmount</v>
      </c>
      <c r="AL300" s="14">
        <f>COUNTIFS(R$4:R300,AJ300)</f>
        <v>1</v>
      </c>
      <c r="AN300" s="213" t="str">
        <f t="shared" si="307"/>
        <v>SCT_HTS</v>
      </c>
      <c r="AO300" s="214" t="str">
        <f t="shared" si="307"/>
        <v>BT-109</v>
      </c>
      <c r="AP300" s="312" t="str">
        <f t="shared" si="308"/>
        <v>BT-109</v>
      </c>
      <c r="AQ300" s="66">
        <f t="shared" si="309"/>
        <v>4</v>
      </c>
      <c r="AR300" s="66" t="str">
        <f t="shared" si="310"/>
        <v>1..1</v>
      </c>
      <c r="AS300" s="64" t="s">
        <v>4697</v>
      </c>
      <c r="AT300" s="64" t="s">
        <v>4698</v>
      </c>
      <c r="AU300" s="65" t="s">
        <v>4699</v>
      </c>
      <c r="AV300" s="65"/>
      <c r="AW300" s="65" t="s">
        <v>4700</v>
      </c>
      <c r="AX300" s="64" t="s">
        <v>1330</v>
      </c>
      <c r="AY300" s="66" t="str">
        <f t="shared" si="311"/>
        <v>1..1</v>
      </c>
      <c r="AZ300" s="66" t="str">
        <f t="shared" si="311"/>
        <v>1..1</v>
      </c>
      <c r="BA300" s="2" t="str">
        <f t="shared" si="311"/>
        <v>/rsm:CrossIndustryInvoice
/rsm:SupplyChainTradeTransaction
/ram:ApplicableHeaderTradeSettlement
/ram:SpecifiedTradeSettlementHeaderMonetarySummation
/ram:TaxBasisTotalAmount</v>
      </c>
      <c r="BB300" s="75" t="str">
        <f t="shared" si="311"/>
        <v>/rsm:CrossIndustryInvoice/rsm:SupplyChainTradeTransaction/ram:ApplicableHeaderTradeSettlement/ram:SpecifiedTradeSettlementHeaderMonetarySummation/ram:TaxBasisTotalAmount</v>
      </c>
      <c r="BC300" s="66" t="str">
        <f t="shared" si="312"/>
        <v>A</v>
      </c>
      <c r="BD300" s="68" t="str">
        <f t="shared" si="312"/>
        <v>E</v>
      </c>
      <c r="BE300" s="66" t="str">
        <f t="shared" si="312"/>
        <v>0..n</v>
      </c>
      <c r="BF300" s="66" t="str">
        <f t="shared" si="312"/>
        <v>CAR-2, CAR-3</v>
      </c>
      <c r="BG300" s="249" t="str">
        <f t="shared" si="312"/>
        <v/>
      </c>
      <c r="BH300" s="7"/>
      <c r="BI300" s="636" t="str">
        <f t="shared" si="313"/>
        <v>X</v>
      </c>
      <c r="BJ300" s="68" t="str">
        <f t="shared" si="313"/>
        <v>X</v>
      </c>
      <c r="BK300" s="68" t="str">
        <f t="shared" si="313"/>
        <v>X</v>
      </c>
      <c r="BL300" s="68" t="str">
        <f t="shared" si="314"/>
        <v>X</v>
      </c>
      <c r="BM300" s="68" t="str">
        <f t="shared" si="314"/>
        <v>X</v>
      </c>
      <c r="BN300" s="68" t="str">
        <f t="shared" si="314"/>
        <v>X</v>
      </c>
      <c r="BO300" s="637" t="str">
        <f t="shared" si="314"/>
        <v>X</v>
      </c>
      <c r="BP300" s="7"/>
      <c r="BQ300" s="68" t="str">
        <f t="shared" si="315"/>
        <v>MINIMUM</v>
      </c>
      <c r="BR300" s="68" t="str">
        <f t="shared" si="315"/>
        <v>MINIMUM</v>
      </c>
      <c r="BS300" s="15"/>
      <c r="BT300" s="57" t="s">
        <v>18642</v>
      </c>
    </row>
    <row r="301" spans="1:72" s="59" customFormat="1" ht="96" x14ac:dyDescent="0.2">
      <c r="A301" s="45" t="str">
        <f t="shared" si="299"/>
        <v>YES</v>
      </c>
      <c r="B301" s="45"/>
      <c r="C301" s="45"/>
      <c r="D301" s="213" t="s">
        <v>3431</v>
      </c>
      <c r="E301" s="214" t="s">
        <v>4704</v>
      </c>
      <c r="F301" s="312" t="s">
        <v>4704</v>
      </c>
      <c r="G301" s="66">
        <f t="shared" si="300"/>
        <v>4</v>
      </c>
      <c r="H301" s="66" t="s">
        <v>42</v>
      </c>
      <c r="I301" s="250" t="s">
        <v>4705</v>
      </c>
      <c r="J301" s="64" t="s">
        <v>4706</v>
      </c>
      <c r="K301" s="65" t="s">
        <v>4707</v>
      </c>
      <c r="L301" s="65"/>
      <c r="M301" s="65" t="s">
        <v>4708</v>
      </c>
      <c r="N301" s="64" t="s">
        <v>1325</v>
      </c>
      <c r="O301" s="66" t="s">
        <v>1807</v>
      </c>
      <c r="P301" s="66" t="str">
        <f t="shared" si="301"/>
        <v>0..2</v>
      </c>
      <c r="Q301" s="2" t="s">
        <v>4709</v>
      </c>
      <c r="R301" s="75" t="s">
        <v>4710</v>
      </c>
      <c r="S301" s="66" t="s">
        <v>163</v>
      </c>
      <c r="T301" s="68" t="str">
        <f t="shared" si="302"/>
        <v>E</v>
      </c>
      <c r="U301" s="66" t="s">
        <v>62</v>
      </c>
      <c r="V301" s="66" t="s">
        <v>4711</v>
      </c>
      <c r="W301" s="249" t="s">
        <v>4712</v>
      </c>
      <c r="X301" s="38"/>
      <c r="Y301" s="636" t="str">
        <f t="shared" si="303"/>
        <v>X</v>
      </c>
      <c r="Z301" s="68" t="str">
        <f t="shared" si="304"/>
        <v>X</v>
      </c>
      <c r="AA301" s="68" t="str">
        <f t="shared" si="304"/>
        <v>X</v>
      </c>
      <c r="AB301" s="68" t="str">
        <f t="shared" si="304"/>
        <v>X</v>
      </c>
      <c r="AC301" s="68" t="str">
        <f t="shared" si="304"/>
        <v>X</v>
      </c>
      <c r="AD301" s="68" t="str">
        <f t="shared" si="304"/>
        <v>X</v>
      </c>
      <c r="AE301" s="637" t="str">
        <f t="shared" si="304"/>
        <v>X</v>
      </c>
      <c r="AF301" s="38"/>
      <c r="AG301" s="68" t="s">
        <v>39</v>
      </c>
      <c r="AH301" s="68" t="s">
        <v>39</v>
      </c>
      <c r="AI301" s="38"/>
      <c r="AJ301" s="13" t="str">
        <f t="shared" si="305"/>
        <v>/rsm:CrossIndustryInvoice/rsm:SupplyChainTradeTransaction/ram:ApplicableHeaderTradeSettlement/ram:SpecifiedTradeSettlementHeaderMonetarySummation</v>
      </c>
      <c r="AK301" s="13" t="str">
        <f t="shared" si="306"/>
        <v>/ram:TaxTotalAmount</v>
      </c>
      <c r="AL301" s="14">
        <f>COUNTIFS(R$4:R301,AJ301)</f>
        <v>1</v>
      </c>
      <c r="AN301" s="213" t="str">
        <f t="shared" si="307"/>
        <v>SCT_HTS</v>
      </c>
      <c r="AO301" s="214" t="str">
        <f t="shared" si="307"/>
        <v>BT-110</v>
      </c>
      <c r="AP301" s="312" t="str">
        <f t="shared" si="308"/>
        <v>BT-110</v>
      </c>
      <c r="AQ301" s="66">
        <f t="shared" si="309"/>
        <v>4</v>
      </c>
      <c r="AR301" s="66" t="str">
        <f t="shared" si="310"/>
        <v>0..1</v>
      </c>
      <c r="AS301" s="250" t="s">
        <v>4713</v>
      </c>
      <c r="AT301" s="64" t="s">
        <v>4714</v>
      </c>
      <c r="AU301" s="65" t="s">
        <v>4715</v>
      </c>
      <c r="AV301" s="65"/>
      <c r="AW301" s="65" t="s">
        <v>4716</v>
      </c>
      <c r="AX301" s="64" t="s">
        <v>1330</v>
      </c>
      <c r="AY301" s="66" t="str">
        <f t="shared" ref="AY301:BB315" si="316">O301</f>
        <v>0..2</v>
      </c>
      <c r="AZ301" s="66" t="str">
        <f t="shared" si="316"/>
        <v>0..2</v>
      </c>
      <c r="BA301" s="2" t="str">
        <f t="shared" si="316"/>
        <v>/rsm:CrossIndustryInvoice
/rsm:SupplyChainTradeTransaction
/ram:ApplicableHeaderTradeSettlement
/ram:SpecifiedTradeSettlementHeaderMonetarySummation
/ram:TaxTotalAmount</v>
      </c>
      <c r="BB301" s="75" t="str">
        <f t="shared" si="316"/>
        <v>/rsm:CrossIndustryInvoice/rsm:SupplyChainTradeTransaction/ram:ApplicableHeaderTradeSettlement/ram:SpecifiedTradeSettlementHeaderMonetarySummation/ram:TaxTotalAmount</v>
      </c>
      <c r="BC301" s="66" t="str">
        <f t="shared" si="312"/>
        <v>A</v>
      </c>
      <c r="BD301" s="68" t="str">
        <f t="shared" si="312"/>
        <v>E</v>
      </c>
      <c r="BE301" s="66" t="str">
        <f t="shared" si="312"/>
        <v>0..n</v>
      </c>
      <c r="BF301" s="66" t="str">
        <f t="shared" si="312"/>
        <v>STR-4, CAR-3</v>
      </c>
      <c r="BG301" s="249" t="str">
        <f t="shared" si="312"/>
        <v>@currencyID is mandatory to differentiate between VAT amount and VAT amount in accounting currency.</v>
      </c>
      <c r="BH301" s="7"/>
      <c r="BI301" s="636" t="str">
        <f t="shared" si="313"/>
        <v>X</v>
      </c>
      <c r="BJ301" s="68" t="str">
        <f t="shared" si="313"/>
        <v>X</v>
      </c>
      <c r="BK301" s="68" t="str">
        <f t="shared" si="313"/>
        <v>X</v>
      </c>
      <c r="BL301" s="68" t="str">
        <f t="shared" si="314"/>
        <v>X</v>
      </c>
      <c r="BM301" s="68" t="str">
        <f t="shared" si="314"/>
        <v>X</v>
      </c>
      <c r="BN301" s="68" t="str">
        <f t="shared" si="314"/>
        <v>X</v>
      </c>
      <c r="BO301" s="637" t="str">
        <f t="shared" si="314"/>
        <v>X</v>
      </c>
      <c r="BP301" s="7"/>
      <c r="BQ301" s="68" t="str">
        <f t="shared" si="315"/>
        <v>MINIMUM</v>
      </c>
      <c r="BR301" s="68" t="str">
        <f t="shared" si="315"/>
        <v>MINIMUM</v>
      </c>
      <c r="BS301" s="15"/>
      <c r="BT301" s="57" t="s">
        <v>18642</v>
      </c>
    </row>
    <row r="302" spans="1:72" s="59" customFormat="1" ht="105" x14ac:dyDescent="0.2">
      <c r="A302" s="45" t="str">
        <f t="shared" si="299"/>
        <v>YES</v>
      </c>
      <c r="B302" s="45"/>
      <c r="C302" s="45"/>
      <c r="D302" s="213" t="s">
        <v>3431</v>
      </c>
      <c r="E302" s="214" t="s">
        <v>4717</v>
      </c>
      <c r="F302" s="312" t="s">
        <v>18721</v>
      </c>
      <c r="G302" s="66">
        <f t="shared" si="300"/>
        <v>5</v>
      </c>
      <c r="H302" s="66" t="s">
        <v>32</v>
      </c>
      <c r="I302" s="97" t="s">
        <v>4718</v>
      </c>
      <c r="J302" s="64" t="s">
        <v>35</v>
      </c>
      <c r="K302" s="65" t="s">
        <v>35</v>
      </c>
      <c r="L302" s="65"/>
      <c r="M302" s="65" t="s">
        <v>4712</v>
      </c>
      <c r="N302" s="64" t="s">
        <v>128</v>
      </c>
      <c r="O302" s="66" t="s">
        <v>32</v>
      </c>
      <c r="P302" s="66" t="str">
        <f t="shared" si="301"/>
        <v>1..1</v>
      </c>
      <c r="Q302" s="2" t="s">
        <v>4719</v>
      </c>
      <c r="R302" s="75" t="s">
        <v>4720</v>
      </c>
      <c r="S302" s="66" t="s">
        <v>131</v>
      </c>
      <c r="T302" s="68" t="str">
        <f t="shared" si="302"/>
        <v>A</v>
      </c>
      <c r="U302" s="66" t="s">
        <v>42</v>
      </c>
      <c r="V302" s="66" t="s">
        <v>35</v>
      </c>
      <c r="W302" s="249" t="s">
        <v>4712</v>
      </c>
      <c r="X302" s="38"/>
      <c r="Y302" s="636" t="str">
        <f t="shared" si="303"/>
        <v>X</v>
      </c>
      <c r="Z302" s="68" t="str">
        <f t="shared" si="304"/>
        <v>X</v>
      </c>
      <c r="AA302" s="68" t="str">
        <f t="shared" si="304"/>
        <v>X</v>
      </c>
      <c r="AB302" s="68" t="str">
        <f t="shared" si="304"/>
        <v>X</v>
      </c>
      <c r="AC302" s="68" t="str">
        <f t="shared" si="304"/>
        <v>X</v>
      </c>
      <c r="AD302" s="68" t="str">
        <f t="shared" si="304"/>
        <v>X</v>
      </c>
      <c r="AE302" s="637" t="str">
        <f t="shared" si="304"/>
        <v>X</v>
      </c>
      <c r="AF302" s="38"/>
      <c r="AG302" s="68" t="s">
        <v>39</v>
      </c>
      <c r="AH302" s="68" t="s">
        <v>39</v>
      </c>
      <c r="AI302" s="38"/>
      <c r="AJ302" s="13" t="str">
        <f t="shared" si="305"/>
        <v>/rsm:CrossIndustryInvoice/rsm:SupplyChainTradeTransaction/ram:ApplicableHeaderTradeSettlement/ram:SpecifiedTradeSettlementHeaderMonetarySummation/ram:TaxTotalAmount</v>
      </c>
      <c r="AK302" s="13" t="str">
        <f t="shared" si="306"/>
        <v>/@currencyID</v>
      </c>
      <c r="AL302" s="14">
        <f>COUNTIFS(R$4:R302,AJ302)</f>
        <v>1</v>
      </c>
      <c r="AN302" s="213" t="str">
        <f t="shared" si="307"/>
        <v>SCT_HTS</v>
      </c>
      <c r="AO302" s="214" t="str">
        <f t="shared" si="307"/>
        <v>BT-110-0</v>
      </c>
      <c r="AP302" s="312" t="str">
        <f t="shared" si="308"/>
        <v>BT-110-1</v>
      </c>
      <c r="AQ302" s="66">
        <f t="shared" si="309"/>
        <v>5</v>
      </c>
      <c r="AR302" s="66" t="str">
        <f t="shared" si="310"/>
        <v>1..1</v>
      </c>
      <c r="AS302" s="97" t="s">
        <v>4721</v>
      </c>
      <c r="AT302" s="64" t="s">
        <v>35</v>
      </c>
      <c r="AU302" s="65" t="s">
        <v>35</v>
      </c>
      <c r="AV302" s="65"/>
      <c r="AW302" s="65" t="s">
        <v>4722</v>
      </c>
      <c r="AX302" s="64" t="s">
        <v>128</v>
      </c>
      <c r="AY302" s="66" t="str">
        <f t="shared" si="316"/>
        <v>1..1</v>
      </c>
      <c r="AZ302" s="66" t="str">
        <f t="shared" si="316"/>
        <v>1..1</v>
      </c>
      <c r="BA302" s="2" t="str">
        <f t="shared" si="316"/>
        <v>/rsm:CrossIndustryInvoice
/rsm:SupplyChainTradeTransaction
/ram:ApplicableHeaderTradeSettlement
/ram:SpecifiedTradeSettlementHeaderMonetarySummation
/ram:TaxTotalAmount
/@currencyID</v>
      </c>
      <c r="BB302" s="75" t="str">
        <f t="shared" si="316"/>
        <v>/rsm:CrossIndustryInvoice/rsm:SupplyChainTradeTransaction/ram:ApplicableHeaderTradeSettlement/ram:SpecifiedTradeSettlementHeaderMonetarySummation/ram:TaxTotalAmount/@currencyID</v>
      </c>
      <c r="BC302" s="66" t="str">
        <f t="shared" si="312"/>
        <v>C</v>
      </c>
      <c r="BD302" s="68" t="str">
        <f t="shared" si="312"/>
        <v>A</v>
      </c>
      <c r="BE302" s="66" t="str">
        <f t="shared" si="312"/>
        <v>0..1</v>
      </c>
      <c r="BF302" s="66" t="str">
        <f t="shared" si="312"/>
        <v/>
      </c>
      <c r="BG302" s="249" t="str">
        <f t="shared" si="312"/>
        <v>@currencyID is mandatory to differentiate between VAT amount and VAT amount in accounting currency.</v>
      </c>
      <c r="BH302" s="7"/>
      <c r="BI302" s="636" t="str">
        <f t="shared" si="313"/>
        <v>X</v>
      </c>
      <c r="BJ302" s="68" t="str">
        <f t="shared" si="313"/>
        <v>X</v>
      </c>
      <c r="BK302" s="68" t="str">
        <f t="shared" si="313"/>
        <v>X</v>
      </c>
      <c r="BL302" s="68" t="str">
        <f t="shared" si="314"/>
        <v>X</v>
      </c>
      <c r="BM302" s="68" t="str">
        <f t="shared" si="314"/>
        <v>X</v>
      </c>
      <c r="BN302" s="68" t="str">
        <f t="shared" si="314"/>
        <v>X</v>
      </c>
      <c r="BO302" s="637" t="str">
        <f t="shared" si="314"/>
        <v>X</v>
      </c>
      <c r="BP302" s="7"/>
      <c r="BQ302" s="68" t="str">
        <f t="shared" si="315"/>
        <v>MINIMUM</v>
      </c>
      <c r="BR302" s="68" t="str">
        <f t="shared" si="315"/>
        <v>MINIMUM</v>
      </c>
      <c r="BS302" s="15"/>
      <c r="BT302" s="57" t="s">
        <v>18642</v>
      </c>
    </row>
    <row r="303" spans="1:72" s="59" customFormat="1" ht="120" x14ac:dyDescent="0.2">
      <c r="A303" s="45" t="str">
        <f t="shared" si="299"/>
        <v>YES</v>
      </c>
      <c r="B303" s="45"/>
      <c r="C303" s="45"/>
      <c r="D303" s="213" t="s">
        <v>3431</v>
      </c>
      <c r="E303" s="214" t="s">
        <v>4723</v>
      </c>
      <c r="F303" s="312" t="s">
        <v>4723</v>
      </c>
      <c r="G303" s="66">
        <f t="shared" si="300"/>
        <v>4</v>
      </c>
      <c r="H303" s="66" t="s">
        <v>42</v>
      </c>
      <c r="I303" s="64" t="s">
        <v>4724</v>
      </c>
      <c r="J303" s="64" t="s">
        <v>4725</v>
      </c>
      <c r="K303" s="65" t="s">
        <v>17404</v>
      </c>
      <c r="L303" s="65"/>
      <c r="M303" s="65" t="s">
        <v>4727</v>
      </c>
      <c r="N303" s="64" t="s">
        <v>1325</v>
      </c>
      <c r="O303" s="66" t="s">
        <v>1807</v>
      </c>
      <c r="P303" s="66" t="str">
        <f t="shared" si="301"/>
        <v>0..2</v>
      </c>
      <c r="Q303" s="2" t="s">
        <v>4709</v>
      </c>
      <c r="R303" s="75" t="s">
        <v>4710</v>
      </c>
      <c r="S303" s="66" t="s">
        <v>163</v>
      </c>
      <c r="T303" s="68" t="str">
        <f t="shared" si="302"/>
        <v>E</v>
      </c>
      <c r="U303" s="66" t="s">
        <v>62</v>
      </c>
      <c r="V303" s="66" t="s">
        <v>4711</v>
      </c>
      <c r="W303" s="249" t="s">
        <v>4712</v>
      </c>
      <c r="X303" s="38"/>
      <c r="Y303" s="636" t="str">
        <f t="shared" si="303"/>
        <v>-</v>
      </c>
      <c r="Z303" s="68" t="str">
        <f t="shared" si="304"/>
        <v>X</v>
      </c>
      <c r="AA303" s="68" t="str">
        <f t="shared" si="304"/>
        <v>X</v>
      </c>
      <c r="AB303" s="68" t="str">
        <f t="shared" si="304"/>
        <v>X</v>
      </c>
      <c r="AC303" s="68" t="str">
        <f t="shared" si="304"/>
        <v>X</v>
      </c>
      <c r="AD303" s="68" t="str">
        <f t="shared" si="304"/>
        <v>X</v>
      </c>
      <c r="AE303" s="637" t="str">
        <f t="shared" si="304"/>
        <v>X</v>
      </c>
      <c r="AF303" s="38"/>
      <c r="AG303" s="68" t="s">
        <v>185</v>
      </c>
      <c r="AH303" s="68" t="s">
        <v>185</v>
      </c>
      <c r="AI303" s="38"/>
      <c r="AJ303" s="13" t="str">
        <f t="shared" si="305"/>
        <v>/rsm:CrossIndustryInvoice/rsm:SupplyChainTradeTransaction/ram:ApplicableHeaderTradeSettlement/ram:SpecifiedTradeSettlementHeaderMonetarySummation</v>
      </c>
      <c r="AK303" s="13" t="str">
        <f t="shared" si="306"/>
        <v>/ram:TaxTotalAmount</v>
      </c>
      <c r="AL303" s="14">
        <f>COUNTIFS(R$4:R303,AJ303)</f>
        <v>1</v>
      </c>
      <c r="AN303" s="213" t="str">
        <f t="shared" si="307"/>
        <v>SCT_HTS</v>
      </c>
      <c r="AO303" s="214" t="str">
        <f t="shared" si="307"/>
        <v>BT-111</v>
      </c>
      <c r="AP303" s="312" t="str">
        <f t="shared" si="308"/>
        <v>BT-111</v>
      </c>
      <c r="AQ303" s="66">
        <f t="shared" si="309"/>
        <v>4</v>
      </c>
      <c r="AR303" s="66" t="str">
        <f t="shared" si="310"/>
        <v>0..1</v>
      </c>
      <c r="AS303" s="64" t="s">
        <v>4728</v>
      </c>
      <c r="AT303" s="64" t="s">
        <v>4729</v>
      </c>
      <c r="AU303" s="65" t="s">
        <v>4730</v>
      </c>
      <c r="AV303" s="65"/>
      <c r="AW303" s="65" t="s">
        <v>4731</v>
      </c>
      <c r="AX303" s="64" t="s">
        <v>1330</v>
      </c>
      <c r="AY303" s="66" t="str">
        <f t="shared" si="316"/>
        <v>0..2</v>
      </c>
      <c r="AZ303" s="66" t="str">
        <f t="shared" si="316"/>
        <v>0..2</v>
      </c>
      <c r="BA303" s="2" t="str">
        <f t="shared" si="316"/>
        <v>/rsm:CrossIndustryInvoice
/rsm:SupplyChainTradeTransaction
/ram:ApplicableHeaderTradeSettlement
/ram:SpecifiedTradeSettlementHeaderMonetarySummation
/ram:TaxTotalAmount</v>
      </c>
      <c r="BB303" s="75" t="str">
        <f t="shared" si="316"/>
        <v>/rsm:CrossIndustryInvoice/rsm:SupplyChainTradeTransaction/ram:ApplicableHeaderTradeSettlement/ram:SpecifiedTradeSettlementHeaderMonetarySummation/ram:TaxTotalAmount</v>
      </c>
      <c r="BC303" s="66" t="str">
        <f t="shared" si="312"/>
        <v>A</v>
      </c>
      <c r="BD303" s="68" t="str">
        <f t="shared" si="312"/>
        <v>E</v>
      </c>
      <c r="BE303" s="66" t="str">
        <f t="shared" si="312"/>
        <v>0..n</v>
      </c>
      <c r="BF303" s="66" t="str">
        <f t="shared" si="312"/>
        <v>STR-4, CAR-3</v>
      </c>
      <c r="BG303" s="249" t="str">
        <f t="shared" si="312"/>
        <v>@currencyID is mandatory to differentiate between VAT amount and VAT amount in accounting currency.</v>
      </c>
      <c r="BH303" s="7"/>
      <c r="BI303" s="636" t="str">
        <f t="shared" si="313"/>
        <v>-</v>
      </c>
      <c r="BJ303" s="68" t="str">
        <f t="shared" si="313"/>
        <v>X</v>
      </c>
      <c r="BK303" s="68" t="str">
        <f t="shared" si="313"/>
        <v>X</v>
      </c>
      <c r="BL303" s="68" t="str">
        <f t="shared" si="314"/>
        <v>X</v>
      </c>
      <c r="BM303" s="68" t="str">
        <f t="shared" si="314"/>
        <v>X</v>
      </c>
      <c r="BN303" s="68" t="str">
        <f t="shared" si="314"/>
        <v>X</v>
      </c>
      <c r="BO303" s="637" t="str">
        <f t="shared" si="314"/>
        <v>X</v>
      </c>
      <c r="BP303" s="7"/>
      <c r="BQ303" s="68" t="str">
        <f t="shared" si="315"/>
        <v>BASIC WL</v>
      </c>
      <c r="BR303" s="68" t="str">
        <f t="shared" si="315"/>
        <v>BASIC WL</v>
      </c>
      <c r="BS303" s="15"/>
      <c r="BT303" s="57" t="s">
        <v>18642</v>
      </c>
    </row>
    <row r="304" spans="1:72" s="59" customFormat="1" ht="105" x14ac:dyDescent="0.2">
      <c r="A304" s="45" t="str">
        <f t="shared" si="299"/>
        <v>YES</v>
      </c>
      <c r="B304" s="45"/>
      <c r="C304" s="45"/>
      <c r="D304" s="213" t="s">
        <v>3431</v>
      </c>
      <c r="E304" s="214" t="s">
        <v>4732</v>
      </c>
      <c r="F304" s="312" t="s">
        <v>18720</v>
      </c>
      <c r="G304" s="66">
        <f t="shared" si="300"/>
        <v>5</v>
      </c>
      <c r="H304" s="66" t="s">
        <v>32</v>
      </c>
      <c r="I304" s="97" t="s">
        <v>4733</v>
      </c>
      <c r="J304" s="64" t="s">
        <v>35</v>
      </c>
      <c r="K304" s="65" t="s">
        <v>35</v>
      </c>
      <c r="L304" s="65"/>
      <c r="M304" s="65" t="s">
        <v>4712</v>
      </c>
      <c r="N304" s="64" t="s">
        <v>128</v>
      </c>
      <c r="O304" s="66" t="s">
        <v>32</v>
      </c>
      <c r="P304" s="66" t="str">
        <f t="shared" si="301"/>
        <v>1..1</v>
      </c>
      <c r="Q304" s="2" t="s">
        <v>4719</v>
      </c>
      <c r="R304" s="75" t="s">
        <v>4720</v>
      </c>
      <c r="S304" s="66" t="s">
        <v>131</v>
      </c>
      <c r="T304" s="68" t="str">
        <f t="shared" si="302"/>
        <v>A</v>
      </c>
      <c r="U304" s="66" t="s">
        <v>42</v>
      </c>
      <c r="V304" s="66" t="s">
        <v>35</v>
      </c>
      <c r="W304" s="249" t="s">
        <v>4712</v>
      </c>
      <c r="X304" s="38"/>
      <c r="Y304" s="636" t="str">
        <f t="shared" si="303"/>
        <v>-</v>
      </c>
      <c r="Z304" s="68" t="str">
        <f t="shared" si="304"/>
        <v>X</v>
      </c>
      <c r="AA304" s="68" t="str">
        <f t="shared" si="304"/>
        <v>X</v>
      </c>
      <c r="AB304" s="68" t="str">
        <f t="shared" si="304"/>
        <v>X</v>
      </c>
      <c r="AC304" s="68" t="str">
        <f t="shared" si="304"/>
        <v>X</v>
      </c>
      <c r="AD304" s="68" t="str">
        <f t="shared" si="304"/>
        <v>X</v>
      </c>
      <c r="AE304" s="637" t="str">
        <f t="shared" si="304"/>
        <v>X</v>
      </c>
      <c r="AF304" s="38"/>
      <c r="AG304" s="68" t="s">
        <v>185</v>
      </c>
      <c r="AH304" s="68" t="s">
        <v>185</v>
      </c>
      <c r="AI304" s="38"/>
      <c r="AJ304" s="13" t="str">
        <f t="shared" si="305"/>
        <v>/rsm:CrossIndustryInvoice/rsm:SupplyChainTradeTransaction/ram:ApplicableHeaderTradeSettlement/ram:SpecifiedTradeSettlementHeaderMonetarySummation/ram:TaxTotalAmount</v>
      </c>
      <c r="AK304" s="13" t="str">
        <f t="shared" si="306"/>
        <v>/@currencyID</v>
      </c>
      <c r="AL304" s="14">
        <f>COUNTIFS(R$4:R304,AJ304)</f>
        <v>2</v>
      </c>
      <c r="AN304" s="213" t="str">
        <f t="shared" si="307"/>
        <v>SCT_HTS</v>
      </c>
      <c r="AO304" s="214" t="str">
        <f t="shared" si="307"/>
        <v>BT-111-0</v>
      </c>
      <c r="AP304" s="312" t="str">
        <f t="shared" si="308"/>
        <v>BT-111-1</v>
      </c>
      <c r="AQ304" s="66">
        <f t="shared" si="309"/>
        <v>5</v>
      </c>
      <c r="AR304" s="66" t="str">
        <f t="shared" si="310"/>
        <v>1..1</v>
      </c>
      <c r="AS304" s="97" t="s">
        <v>4721</v>
      </c>
      <c r="AT304" s="64" t="s">
        <v>35</v>
      </c>
      <c r="AU304" s="65" t="s">
        <v>35</v>
      </c>
      <c r="AV304" s="65"/>
      <c r="AW304" s="65" t="s">
        <v>4722</v>
      </c>
      <c r="AX304" s="64"/>
      <c r="AY304" s="66" t="str">
        <f t="shared" si="316"/>
        <v>1..1</v>
      </c>
      <c r="AZ304" s="66" t="str">
        <f t="shared" si="316"/>
        <v>1..1</v>
      </c>
      <c r="BA304" s="2" t="str">
        <f t="shared" si="316"/>
        <v>/rsm:CrossIndustryInvoice
/rsm:SupplyChainTradeTransaction
/ram:ApplicableHeaderTradeSettlement
/ram:SpecifiedTradeSettlementHeaderMonetarySummation
/ram:TaxTotalAmount
/@currencyID</v>
      </c>
      <c r="BB304" s="75" t="str">
        <f t="shared" si="316"/>
        <v>/rsm:CrossIndustryInvoice/rsm:SupplyChainTradeTransaction/ram:ApplicableHeaderTradeSettlement/ram:SpecifiedTradeSettlementHeaderMonetarySummation/ram:TaxTotalAmount/@currencyID</v>
      </c>
      <c r="BC304" s="66" t="str">
        <f t="shared" si="312"/>
        <v>C</v>
      </c>
      <c r="BD304" s="68" t="str">
        <f t="shared" si="312"/>
        <v>A</v>
      </c>
      <c r="BE304" s="66" t="str">
        <f t="shared" si="312"/>
        <v>0..1</v>
      </c>
      <c r="BF304" s="66" t="str">
        <f t="shared" si="312"/>
        <v/>
      </c>
      <c r="BG304" s="249" t="str">
        <f t="shared" si="312"/>
        <v>@currencyID is mandatory to differentiate between VAT amount and VAT amount in accounting currency.</v>
      </c>
      <c r="BH304" s="7"/>
      <c r="BI304" s="636" t="str">
        <f t="shared" si="313"/>
        <v>-</v>
      </c>
      <c r="BJ304" s="68" t="str">
        <f t="shared" si="313"/>
        <v>X</v>
      </c>
      <c r="BK304" s="68" t="str">
        <f t="shared" si="313"/>
        <v>X</v>
      </c>
      <c r="BL304" s="68" t="str">
        <f t="shared" si="314"/>
        <v>X</v>
      </c>
      <c r="BM304" s="68" t="str">
        <f t="shared" si="314"/>
        <v>X</v>
      </c>
      <c r="BN304" s="68" t="str">
        <f t="shared" si="314"/>
        <v>X</v>
      </c>
      <c r="BO304" s="637" t="str">
        <f t="shared" si="314"/>
        <v>X</v>
      </c>
      <c r="BP304" s="7"/>
      <c r="BQ304" s="68" t="str">
        <f t="shared" si="315"/>
        <v>BASIC WL</v>
      </c>
      <c r="BR304" s="68" t="str">
        <f t="shared" si="315"/>
        <v>BASIC WL</v>
      </c>
      <c r="BS304" s="15"/>
      <c r="BT304" s="57" t="s">
        <v>18642</v>
      </c>
    </row>
    <row r="305" spans="1:72" s="59" customFormat="1" ht="96" x14ac:dyDescent="0.2">
      <c r="A305" s="45" t="str">
        <f t="shared" si="299"/>
        <v>YES</v>
      </c>
      <c r="B305" s="45"/>
      <c r="C305" s="45"/>
      <c r="D305" s="213" t="s">
        <v>3431</v>
      </c>
      <c r="E305" s="214" t="s">
        <v>4734</v>
      </c>
      <c r="F305" s="312" t="s">
        <v>4734</v>
      </c>
      <c r="G305" s="66">
        <f t="shared" si="300"/>
        <v>4</v>
      </c>
      <c r="H305" s="66" t="s">
        <v>42</v>
      </c>
      <c r="I305" s="64" t="s">
        <v>4735</v>
      </c>
      <c r="J305" s="64" t="s">
        <v>4736</v>
      </c>
      <c r="K305" s="65"/>
      <c r="L305" s="65" t="s">
        <v>17405</v>
      </c>
      <c r="M305" s="65" t="s">
        <v>35</v>
      </c>
      <c r="N305" s="64" t="s">
        <v>1325</v>
      </c>
      <c r="O305" s="66" t="s">
        <v>42</v>
      </c>
      <c r="P305" s="66" t="str">
        <f t="shared" si="301"/>
        <v>0..1</v>
      </c>
      <c r="Q305" s="2" t="s">
        <v>4738</v>
      </c>
      <c r="R305" s="75" t="s">
        <v>4739</v>
      </c>
      <c r="S305" s="66" t="s">
        <v>163</v>
      </c>
      <c r="T305" s="68" t="str">
        <f t="shared" si="302"/>
        <v>E</v>
      </c>
      <c r="U305" s="66" t="s">
        <v>62</v>
      </c>
      <c r="V305" s="66" t="s">
        <v>200</v>
      </c>
      <c r="W305" s="249" t="s">
        <v>35</v>
      </c>
      <c r="X305" s="38"/>
      <c r="Y305" s="636" t="str">
        <f t="shared" si="303"/>
        <v>-</v>
      </c>
      <c r="Z305" s="68" t="str">
        <f t="shared" si="304"/>
        <v>-</v>
      </c>
      <c r="AA305" s="68" t="str">
        <f t="shared" si="304"/>
        <v>-</v>
      </c>
      <c r="AB305" s="68" t="str">
        <f t="shared" si="304"/>
        <v>X</v>
      </c>
      <c r="AC305" s="68" t="str">
        <f t="shared" si="304"/>
        <v>X</v>
      </c>
      <c r="AD305" s="68" t="str">
        <f t="shared" si="304"/>
        <v>X</v>
      </c>
      <c r="AE305" s="637" t="str">
        <f t="shared" si="304"/>
        <v>X</v>
      </c>
      <c r="AF305" s="38"/>
      <c r="AG305" s="68" t="s">
        <v>282</v>
      </c>
      <c r="AH305" s="68" t="s">
        <v>282</v>
      </c>
      <c r="AI305" s="38"/>
      <c r="AJ305" s="13" t="str">
        <f t="shared" si="305"/>
        <v>/rsm:CrossIndustryInvoice/rsm:SupplyChainTradeTransaction/ram:ApplicableHeaderTradeSettlement/ram:SpecifiedTradeSettlementHeaderMonetarySummation</v>
      </c>
      <c r="AK305" s="13" t="str">
        <f t="shared" si="306"/>
        <v>/ram:RoundingAmount</v>
      </c>
      <c r="AL305" s="14">
        <f>COUNTIFS(R$4:R305,AJ305)</f>
        <v>1</v>
      </c>
      <c r="AN305" s="213" t="str">
        <f t="shared" si="307"/>
        <v>SCT_HTS</v>
      </c>
      <c r="AO305" s="214" t="str">
        <f t="shared" si="307"/>
        <v>BT-114</v>
      </c>
      <c r="AP305" s="312" t="str">
        <f t="shared" si="308"/>
        <v>BT-114</v>
      </c>
      <c r="AQ305" s="66">
        <f t="shared" si="309"/>
        <v>4</v>
      </c>
      <c r="AR305" s="66" t="str">
        <f t="shared" si="310"/>
        <v>0..1</v>
      </c>
      <c r="AS305" s="64" t="s">
        <v>4740</v>
      </c>
      <c r="AT305" s="64" t="s">
        <v>4741</v>
      </c>
      <c r="AU305" s="65" t="s">
        <v>35</v>
      </c>
      <c r="AV305" s="65" t="s">
        <v>4742</v>
      </c>
      <c r="AW305" s="65" t="s">
        <v>35</v>
      </c>
      <c r="AX305" s="64" t="s">
        <v>1330</v>
      </c>
      <c r="AY305" s="66" t="str">
        <f t="shared" si="316"/>
        <v>0..1</v>
      </c>
      <c r="AZ305" s="66" t="str">
        <f t="shared" si="316"/>
        <v>0..1</v>
      </c>
      <c r="BA305" s="2" t="str">
        <f t="shared" si="316"/>
        <v>/rsm:CrossIndustryInvoice
/rsm:SupplyChainTradeTransaction
/ram:ApplicableHeaderTradeSettlement
/ram:SpecifiedTradeSettlementHeaderMonetarySummation
/ram:RoundingAmount</v>
      </c>
      <c r="BB305" s="75" t="str">
        <f t="shared" si="316"/>
        <v>/rsm:CrossIndustryInvoice/rsm:SupplyChainTradeTransaction/ram:ApplicableHeaderTradeSettlement/ram:SpecifiedTradeSettlementHeaderMonetarySummation/ram:RoundingAmount</v>
      </c>
      <c r="BC305" s="66" t="str">
        <f t="shared" si="312"/>
        <v>A</v>
      </c>
      <c r="BD305" s="68" t="str">
        <f t="shared" si="312"/>
        <v>E</v>
      </c>
      <c r="BE305" s="66" t="str">
        <f t="shared" si="312"/>
        <v>0..n</v>
      </c>
      <c r="BF305" s="66" t="str">
        <f t="shared" si="312"/>
        <v>CAR-3</v>
      </c>
      <c r="BG305" s="249" t="str">
        <f t="shared" si="312"/>
        <v/>
      </c>
      <c r="BH305" s="7"/>
      <c r="BI305" s="636" t="str">
        <f t="shared" si="313"/>
        <v>-</v>
      </c>
      <c r="BJ305" s="68" t="str">
        <f t="shared" si="313"/>
        <v>-</v>
      </c>
      <c r="BK305" s="68" t="str">
        <f t="shared" si="313"/>
        <v>-</v>
      </c>
      <c r="BL305" s="68" t="str">
        <f t="shared" si="314"/>
        <v>X</v>
      </c>
      <c r="BM305" s="68" t="str">
        <f t="shared" si="314"/>
        <v>X</v>
      </c>
      <c r="BN305" s="68" t="str">
        <f t="shared" si="314"/>
        <v>X</v>
      </c>
      <c r="BO305" s="637" t="str">
        <f t="shared" si="314"/>
        <v>X</v>
      </c>
      <c r="BP305" s="7"/>
      <c r="BQ305" s="68" t="str">
        <f t="shared" si="315"/>
        <v>EN 16931</v>
      </c>
      <c r="BR305" s="68" t="str">
        <f t="shared" si="315"/>
        <v>EN 16931</v>
      </c>
      <c r="BS305" s="15"/>
      <c r="BT305" s="57" t="s">
        <v>18642</v>
      </c>
    </row>
    <row r="306" spans="1:72" ht="150" x14ac:dyDescent="0.2">
      <c r="A306" s="45" t="str">
        <f t="shared" si="299"/>
        <v>YES</v>
      </c>
      <c r="B306" s="340" t="s">
        <v>17412</v>
      </c>
      <c r="C306" s="742"/>
      <c r="D306" s="213" t="s">
        <v>3431</v>
      </c>
      <c r="E306" s="214" t="s">
        <v>4743</v>
      </c>
      <c r="F306" s="312" t="s">
        <v>4743</v>
      </c>
      <c r="G306" s="66">
        <f t="shared" si="300"/>
        <v>4</v>
      </c>
      <c r="H306" s="66" t="s">
        <v>32</v>
      </c>
      <c r="I306" s="64" t="s">
        <v>4744</v>
      </c>
      <c r="J306" s="64" t="s">
        <v>4745</v>
      </c>
      <c r="K306" s="65" t="s">
        <v>4746</v>
      </c>
      <c r="L306" s="65"/>
      <c r="M306" s="65" t="s">
        <v>18718</v>
      </c>
      <c r="N306" s="64" t="s">
        <v>1325</v>
      </c>
      <c r="O306" s="66" t="s">
        <v>32</v>
      </c>
      <c r="P306" s="66" t="str">
        <f t="shared" si="301"/>
        <v>1..1</v>
      </c>
      <c r="Q306" s="2" t="s">
        <v>4748</v>
      </c>
      <c r="R306" s="75" t="s">
        <v>4749</v>
      </c>
      <c r="S306" s="66" t="s">
        <v>163</v>
      </c>
      <c r="T306" s="68" t="str">
        <f t="shared" si="302"/>
        <v>E</v>
      </c>
      <c r="U306" s="66" t="s">
        <v>62</v>
      </c>
      <c r="V306" s="66" t="s">
        <v>93</v>
      </c>
      <c r="W306" s="249" t="s">
        <v>35</v>
      </c>
      <c r="X306" s="38"/>
      <c r="Y306" s="636" t="str">
        <f t="shared" si="303"/>
        <v>X</v>
      </c>
      <c r="Z306" s="68" t="str">
        <f t="shared" ref="Z306:AE315" si="317">IF(Y306="X","X",IF($AH306=Z$4,"X","-"))</f>
        <v>X</v>
      </c>
      <c r="AA306" s="68" t="str">
        <f t="shared" si="317"/>
        <v>X</v>
      </c>
      <c r="AB306" s="68" t="str">
        <f t="shared" si="317"/>
        <v>X</v>
      </c>
      <c r="AC306" s="68" t="str">
        <f t="shared" si="317"/>
        <v>X</v>
      </c>
      <c r="AD306" s="68" t="str">
        <f t="shared" si="317"/>
        <v>X</v>
      </c>
      <c r="AE306" s="637" t="str">
        <f t="shared" si="317"/>
        <v>X</v>
      </c>
      <c r="AF306" s="38"/>
      <c r="AG306" s="68" t="s">
        <v>39</v>
      </c>
      <c r="AH306" s="68" t="s">
        <v>39</v>
      </c>
      <c r="AI306" s="38"/>
      <c r="AJ306" s="13" t="str">
        <f t="shared" si="305"/>
        <v>/rsm:CrossIndustryInvoice/rsm:SupplyChainTradeTransaction/ram:ApplicableHeaderTradeSettlement/ram:SpecifiedTradeSettlementHeaderMonetarySummation</v>
      </c>
      <c r="AK306" s="13" t="str">
        <f t="shared" si="306"/>
        <v>/ram:GrandTotalAmount</v>
      </c>
      <c r="AL306" s="14">
        <f>COUNTIFS(R$4:R306,AJ306)</f>
        <v>1</v>
      </c>
      <c r="AM306" s="59"/>
      <c r="AN306" s="213" t="str">
        <f t="shared" si="307"/>
        <v>SCT_HTS</v>
      </c>
      <c r="AO306" s="214" t="str">
        <f t="shared" si="307"/>
        <v>BT-112</v>
      </c>
      <c r="AP306" s="312" t="str">
        <f t="shared" si="308"/>
        <v>BT-112</v>
      </c>
      <c r="AQ306" s="66">
        <f t="shared" si="309"/>
        <v>4</v>
      </c>
      <c r="AR306" s="66" t="str">
        <f t="shared" si="310"/>
        <v>1..1</v>
      </c>
      <c r="AS306" s="64" t="s">
        <v>4750</v>
      </c>
      <c r="AT306" s="64" t="s">
        <v>4751</v>
      </c>
      <c r="AU306" s="65" t="s">
        <v>4752</v>
      </c>
      <c r="AV306" s="65"/>
      <c r="AW306" s="65" t="s">
        <v>18719</v>
      </c>
      <c r="AX306" s="64" t="s">
        <v>1330</v>
      </c>
      <c r="AY306" s="66" t="str">
        <f t="shared" si="316"/>
        <v>1..1</v>
      </c>
      <c r="AZ306" s="66" t="str">
        <f t="shared" si="316"/>
        <v>1..1</v>
      </c>
      <c r="BA306" s="2" t="str">
        <f t="shared" si="316"/>
        <v>/rsm:CrossIndustryInvoice
/rsm:SupplyChainTradeTransaction
/ram:ApplicableHeaderTradeSettlement
/ram:SpecifiedTradeSettlementHeaderMonetarySummation
/ram:GrandTotalAmount</v>
      </c>
      <c r="BB306" s="75" t="str">
        <f t="shared" si="316"/>
        <v>/rsm:CrossIndustryInvoice/rsm:SupplyChainTradeTransaction/ram:ApplicableHeaderTradeSettlement/ram:SpecifiedTradeSettlementHeaderMonetarySummation/ram:GrandTotalAmount</v>
      </c>
      <c r="BC306" s="66" t="str">
        <f t="shared" si="312"/>
        <v>A</v>
      </c>
      <c r="BD306" s="68" t="str">
        <f t="shared" si="312"/>
        <v>E</v>
      </c>
      <c r="BE306" s="66" t="str">
        <f t="shared" si="312"/>
        <v>0..n</v>
      </c>
      <c r="BF306" s="66" t="str">
        <f t="shared" si="312"/>
        <v>CAR-2, CAR-3</v>
      </c>
      <c r="BG306" s="249" t="str">
        <f t="shared" si="312"/>
        <v/>
      </c>
      <c r="BH306" s="7"/>
      <c r="BI306" s="636" t="str">
        <f t="shared" si="313"/>
        <v>X</v>
      </c>
      <c r="BJ306" s="68" t="str">
        <f t="shared" si="313"/>
        <v>X</v>
      </c>
      <c r="BK306" s="68" t="str">
        <f t="shared" si="313"/>
        <v>X</v>
      </c>
      <c r="BL306" s="68" t="str">
        <f t="shared" si="314"/>
        <v>X</v>
      </c>
      <c r="BM306" s="68" t="str">
        <f t="shared" si="314"/>
        <v>X</v>
      </c>
      <c r="BN306" s="68" t="str">
        <f t="shared" si="314"/>
        <v>X</v>
      </c>
      <c r="BO306" s="637" t="str">
        <f t="shared" si="314"/>
        <v>X</v>
      </c>
      <c r="BP306" s="7"/>
      <c r="BQ306" s="68" t="str">
        <f t="shared" si="315"/>
        <v>MINIMUM</v>
      </c>
      <c r="BR306" s="68" t="str">
        <f t="shared" si="315"/>
        <v>MINIMUM</v>
      </c>
      <c r="BS306" s="15"/>
      <c r="BT306" s="57" t="s">
        <v>18642</v>
      </c>
    </row>
    <row r="307" spans="1:72" ht="96" x14ac:dyDescent="0.2">
      <c r="A307" s="45" t="str">
        <f t="shared" si="299"/>
        <v>YES</v>
      </c>
      <c r="B307" s="45"/>
      <c r="C307" s="45"/>
      <c r="D307" s="213" t="s">
        <v>3431</v>
      </c>
      <c r="E307" s="214" t="s">
        <v>4756</v>
      </c>
      <c r="F307" s="312" t="s">
        <v>4756</v>
      </c>
      <c r="G307" s="66">
        <f t="shared" si="300"/>
        <v>4</v>
      </c>
      <c r="H307" s="66" t="s">
        <v>42</v>
      </c>
      <c r="I307" s="64" t="s">
        <v>4757</v>
      </c>
      <c r="J307" s="64" t="s">
        <v>4758</v>
      </c>
      <c r="K307" s="65" t="s">
        <v>4759</v>
      </c>
      <c r="L307" s="65"/>
      <c r="M307" s="65" t="s">
        <v>35</v>
      </c>
      <c r="N307" s="64" t="s">
        <v>1325</v>
      </c>
      <c r="O307" s="66" t="s">
        <v>42</v>
      </c>
      <c r="P307" s="66" t="str">
        <f t="shared" si="301"/>
        <v>0..1</v>
      </c>
      <c r="Q307" s="2" t="s">
        <v>4760</v>
      </c>
      <c r="R307" s="75" t="s">
        <v>4761</v>
      </c>
      <c r="S307" s="66" t="s">
        <v>163</v>
      </c>
      <c r="T307" s="68" t="str">
        <f t="shared" si="302"/>
        <v>E</v>
      </c>
      <c r="U307" s="66" t="s">
        <v>62</v>
      </c>
      <c r="V307" s="66" t="s">
        <v>200</v>
      </c>
      <c r="W307" s="249" t="s">
        <v>35</v>
      </c>
      <c r="X307" s="38"/>
      <c r="Y307" s="636" t="str">
        <f t="shared" si="303"/>
        <v>-</v>
      </c>
      <c r="Z307" s="68" t="str">
        <f t="shared" si="317"/>
        <v>X</v>
      </c>
      <c r="AA307" s="68" t="str">
        <f t="shared" si="317"/>
        <v>X</v>
      </c>
      <c r="AB307" s="68" t="str">
        <f t="shared" si="317"/>
        <v>X</v>
      </c>
      <c r="AC307" s="68" t="str">
        <f t="shared" si="317"/>
        <v>X</v>
      </c>
      <c r="AD307" s="68" t="str">
        <f t="shared" si="317"/>
        <v>X</v>
      </c>
      <c r="AE307" s="637" t="str">
        <f t="shared" si="317"/>
        <v>X</v>
      </c>
      <c r="AF307" s="38"/>
      <c r="AG307" s="68" t="s">
        <v>185</v>
      </c>
      <c r="AH307" s="68" t="s">
        <v>185</v>
      </c>
      <c r="AI307" s="38"/>
      <c r="AJ307" s="13" t="str">
        <f t="shared" si="305"/>
        <v>/rsm:CrossIndustryInvoice/rsm:SupplyChainTradeTransaction/ram:ApplicableHeaderTradeSettlement/ram:SpecifiedTradeSettlementHeaderMonetarySummation</v>
      </c>
      <c r="AK307" s="13" t="str">
        <f t="shared" si="306"/>
        <v>/ram:TotalPrepaidAmount</v>
      </c>
      <c r="AL307" s="14">
        <f>COUNTIFS(R$4:R307,AJ307)</f>
        <v>1</v>
      </c>
      <c r="AM307" s="59"/>
      <c r="AN307" s="213" t="str">
        <f t="shared" si="307"/>
        <v>SCT_HTS</v>
      </c>
      <c r="AO307" s="214" t="str">
        <f t="shared" si="307"/>
        <v>BT-113</v>
      </c>
      <c r="AP307" s="312" t="str">
        <f t="shared" si="308"/>
        <v>BT-113</v>
      </c>
      <c r="AQ307" s="66">
        <f t="shared" si="309"/>
        <v>4</v>
      </c>
      <c r="AR307" s="66" t="str">
        <f t="shared" si="310"/>
        <v>0..1</v>
      </c>
      <c r="AS307" s="64" t="s">
        <v>4762</v>
      </c>
      <c r="AT307" s="64" t="s">
        <v>4763</v>
      </c>
      <c r="AU307" s="65" t="s">
        <v>4764</v>
      </c>
      <c r="AV307" s="65"/>
      <c r="AW307" s="65" t="s">
        <v>35</v>
      </c>
      <c r="AX307" s="64" t="s">
        <v>1330</v>
      </c>
      <c r="AY307" s="66" t="str">
        <f t="shared" si="316"/>
        <v>0..1</v>
      </c>
      <c r="AZ307" s="66" t="str">
        <f t="shared" si="316"/>
        <v>0..1</v>
      </c>
      <c r="BA307" s="2" t="str">
        <f t="shared" si="316"/>
        <v>/rsm:CrossIndustryInvoice
/rsm:SupplyChainTradeTransaction
/ram:ApplicableHeaderTradeSettlement
/ram:SpecifiedTradeSettlementHeaderMonetarySummation
/ram:TotalPrepaidAmount</v>
      </c>
      <c r="BB307" s="75" t="str">
        <f t="shared" si="316"/>
        <v>/rsm:CrossIndustryInvoice/rsm:SupplyChainTradeTransaction/ram:ApplicableHeaderTradeSettlement/ram:SpecifiedTradeSettlementHeaderMonetarySummation/ram:TotalPrepaidAmount</v>
      </c>
      <c r="BC307" s="66" t="str">
        <f t="shared" si="312"/>
        <v>A</v>
      </c>
      <c r="BD307" s="68" t="str">
        <f t="shared" si="312"/>
        <v>E</v>
      </c>
      <c r="BE307" s="66" t="str">
        <f t="shared" si="312"/>
        <v>0..n</v>
      </c>
      <c r="BF307" s="66" t="str">
        <f t="shared" si="312"/>
        <v>CAR-3</v>
      </c>
      <c r="BG307" s="249" t="str">
        <f t="shared" si="312"/>
        <v/>
      </c>
      <c r="BH307" s="7"/>
      <c r="BI307" s="636" t="str">
        <f t="shared" si="313"/>
        <v>-</v>
      </c>
      <c r="BJ307" s="68" t="str">
        <f t="shared" si="313"/>
        <v>X</v>
      </c>
      <c r="BK307" s="68" t="str">
        <f t="shared" si="313"/>
        <v>X</v>
      </c>
      <c r="BL307" s="68" t="str">
        <f t="shared" si="314"/>
        <v>X</v>
      </c>
      <c r="BM307" s="68" t="str">
        <f t="shared" si="314"/>
        <v>X</v>
      </c>
      <c r="BN307" s="68" t="str">
        <f t="shared" si="314"/>
        <v>X</v>
      </c>
      <c r="BO307" s="637" t="str">
        <f t="shared" si="314"/>
        <v>X</v>
      </c>
      <c r="BP307" s="7"/>
      <c r="BQ307" s="68" t="str">
        <f t="shared" si="315"/>
        <v>BASIC WL</v>
      </c>
      <c r="BR307" s="68" t="str">
        <f t="shared" si="315"/>
        <v>BASIC WL</v>
      </c>
      <c r="BS307" s="15"/>
      <c r="BT307" s="57" t="s">
        <v>18642</v>
      </c>
    </row>
    <row r="308" spans="1:72" ht="96" x14ac:dyDescent="0.2">
      <c r="A308" s="45" t="str">
        <f t="shared" si="299"/>
        <v>YES</v>
      </c>
      <c r="B308" s="45"/>
      <c r="C308" s="45"/>
      <c r="D308" s="213" t="s">
        <v>3431</v>
      </c>
      <c r="E308" s="214" t="s">
        <v>4765</v>
      </c>
      <c r="F308" s="312" t="s">
        <v>4765</v>
      </c>
      <c r="G308" s="66">
        <f t="shared" si="300"/>
        <v>4</v>
      </c>
      <c r="H308" s="66" t="s">
        <v>32</v>
      </c>
      <c r="I308" s="64" t="s">
        <v>4766</v>
      </c>
      <c r="J308" s="64" t="s">
        <v>4767</v>
      </c>
      <c r="K308" s="65" t="s">
        <v>4768</v>
      </c>
      <c r="L308" s="65"/>
      <c r="M308" s="65" t="s">
        <v>4769</v>
      </c>
      <c r="N308" s="64" t="s">
        <v>1325</v>
      </c>
      <c r="O308" s="66" t="s">
        <v>32</v>
      </c>
      <c r="P308" s="66" t="str">
        <f t="shared" si="301"/>
        <v>1..1</v>
      </c>
      <c r="Q308" s="2" t="s">
        <v>4770</v>
      </c>
      <c r="R308" s="75" t="s">
        <v>4771</v>
      </c>
      <c r="S308" s="66" t="s">
        <v>163</v>
      </c>
      <c r="T308" s="68" t="str">
        <f t="shared" si="302"/>
        <v>E</v>
      </c>
      <c r="U308" s="66" t="s">
        <v>62</v>
      </c>
      <c r="V308" s="66" t="s">
        <v>93</v>
      </c>
      <c r="W308" s="249" t="s">
        <v>35</v>
      </c>
      <c r="X308" s="38"/>
      <c r="Y308" s="636" t="str">
        <f t="shared" si="303"/>
        <v>X</v>
      </c>
      <c r="Z308" s="68" t="str">
        <f t="shared" si="317"/>
        <v>X</v>
      </c>
      <c r="AA308" s="68" t="str">
        <f t="shared" si="317"/>
        <v>X</v>
      </c>
      <c r="AB308" s="68" t="str">
        <f t="shared" si="317"/>
        <v>X</v>
      </c>
      <c r="AC308" s="68" t="str">
        <f t="shared" si="317"/>
        <v>X</v>
      </c>
      <c r="AD308" s="68" t="str">
        <f t="shared" si="317"/>
        <v>X</v>
      </c>
      <c r="AE308" s="637" t="str">
        <f t="shared" si="317"/>
        <v>X</v>
      </c>
      <c r="AF308" s="38"/>
      <c r="AG308" s="68" t="s">
        <v>39</v>
      </c>
      <c r="AH308" s="68" t="s">
        <v>39</v>
      </c>
      <c r="AI308" s="38"/>
      <c r="AJ308" s="13" t="str">
        <f t="shared" si="305"/>
        <v>/rsm:CrossIndustryInvoice/rsm:SupplyChainTradeTransaction/ram:ApplicableHeaderTradeSettlement/ram:SpecifiedTradeSettlementHeaderMonetarySummation</v>
      </c>
      <c r="AK308" s="13" t="str">
        <f t="shared" si="306"/>
        <v>/ram:DuePayableAmount</v>
      </c>
      <c r="AL308" s="14">
        <f>COUNTIFS(R$4:R308,AJ308)</f>
        <v>1</v>
      </c>
      <c r="AM308" s="59"/>
      <c r="AN308" s="213" t="str">
        <f t="shared" si="307"/>
        <v>SCT_HTS</v>
      </c>
      <c r="AO308" s="214" t="str">
        <f t="shared" si="307"/>
        <v>BT-115</v>
      </c>
      <c r="AP308" s="312" t="str">
        <f t="shared" si="308"/>
        <v>BT-115</v>
      </c>
      <c r="AQ308" s="66">
        <f t="shared" si="309"/>
        <v>4</v>
      </c>
      <c r="AR308" s="66" t="str">
        <f t="shared" si="310"/>
        <v>1..1</v>
      </c>
      <c r="AS308" s="64" t="s">
        <v>4772</v>
      </c>
      <c r="AT308" s="64" t="s">
        <v>4773</v>
      </c>
      <c r="AU308" s="65" t="s">
        <v>4774</v>
      </c>
      <c r="AV308" s="65"/>
      <c r="AW308" s="65" t="s">
        <v>4775</v>
      </c>
      <c r="AX308" s="64" t="s">
        <v>1330</v>
      </c>
      <c r="AY308" s="66" t="str">
        <f t="shared" si="316"/>
        <v>1..1</v>
      </c>
      <c r="AZ308" s="66" t="str">
        <f t="shared" si="316"/>
        <v>1..1</v>
      </c>
      <c r="BA308" s="2" t="str">
        <f t="shared" si="316"/>
        <v>/rsm:CrossIndustryInvoice
/rsm:SupplyChainTradeTransaction
/ram:ApplicableHeaderTradeSettlement
/ram:SpecifiedTradeSettlementHeaderMonetarySummation
/ram:DuePayableAmount</v>
      </c>
      <c r="BB308" s="75" t="str">
        <f t="shared" si="316"/>
        <v>/rsm:CrossIndustryInvoice/rsm:SupplyChainTradeTransaction/ram:ApplicableHeaderTradeSettlement/ram:SpecifiedTradeSettlementHeaderMonetarySummation/ram:DuePayableAmount</v>
      </c>
      <c r="BC308" s="66" t="str">
        <f t="shared" si="312"/>
        <v>A</v>
      </c>
      <c r="BD308" s="68" t="str">
        <f t="shared" si="312"/>
        <v>E</v>
      </c>
      <c r="BE308" s="66" t="str">
        <f t="shared" si="312"/>
        <v>0..n</v>
      </c>
      <c r="BF308" s="66" t="str">
        <f t="shared" si="312"/>
        <v>CAR-2, CAR-3</v>
      </c>
      <c r="BG308" s="249" t="str">
        <f t="shared" si="312"/>
        <v/>
      </c>
      <c r="BH308" s="7"/>
      <c r="BI308" s="636" t="str">
        <f t="shared" si="313"/>
        <v>X</v>
      </c>
      <c r="BJ308" s="68" t="str">
        <f t="shared" si="313"/>
        <v>X</v>
      </c>
      <c r="BK308" s="68" t="str">
        <f t="shared" si="313"/>
        <v>X</v>
      </c>
      <c r="BL308" s="68" t="str">
        <f t="shared" si="314"/>
        <v>X</v>
      </c>
      <c r="BM308" s="68" t="str">
        <f t="shared" si="314"/>
        <v>X</v>
      </c>
      <c r="BN308" s="68" t="str">
        <f t="shared" si="314"/>
        <v>X</v>
      </c>
      <c r="BO308" s="637" t="str">
        <f t="shared" si="314"/>
        <v>X</v>
      </c>
      <c r="BP308" s="7"/>
      <c r="BQ308" s="68" t="str">
        <f t="shared" si="315"/>
        <v>MINIMUM</v>
      </c>
      <c r="BR308" s="68" t="str">
        <f t="shared" si="315"/>
        <v>MINIMUM</v>
      </c>
      <c r="BS308" s="15"/>
      <c r="BT308" s="57" t="s">
        <v>18642</v>
      </c>
    </row>
    <row r="309" spans="1:72" ht="96" x14ac:dyDescent="0.2">
      <c r="A309" s="45" t="str">
        <f t="shared" si="299"/>
        <v>NO</v>
      </c>
      <c r="B309" s="76" t="s">
        <v>17059</v>
      </c>
      <c r="C309" s="45"/>
      <c r="D309" s="211" t="s">
        <v>3431</v>
      </c>
      <c r="E309" s="212" t="s">
        <v>4777</v>
      </c>
      <c r="F309" s="311" t="s">
        <v>4777</v>
      </c>
      <c r="G309" s="218">
        <f t="shared" si="300"/>
        <v>3</v>
      </c>
      <c r="H309" s="251" t="s">
        <v>62</v>
      </c>
      <c r="I309" s="252" t="s">
        <v>1443</v>
      </c>
      <c r="J309" s="252" t="s">
        <v>4778</v>
      </c>
      <c r="K309" s="253" t="s">
        <v>17217</v>
      </c>
      <c r="L309" s="253" t="s">
        <v>4779</v>
      </c>
      <c r="M309" s="253" t="s">
        <v>35</v>
      </c>
      <c r="N309" s="252"/>
      <c r="O309" s="219" t="s">
        <v>62</v>
      </c>
      <c r="P309" s="219" t="str">
        <f>O309</f>
        <v>0..n</v>
      </c>
      <c r="Q309" s="220" t="s">
        <v>4780</v>
      </c>
      <c r="R309" s="221" t="s">
        <v>4781</v>
      </c>
      <c r="S309" s="219" t="s">
        <v>35</v>
      </c>
      <c r="T309" s="184" t="str">
        <f t="shared" si="302"/>
        <v>G</v>
      </c>
      <c r="U309" s="254" t="s">
        <v>62</v>
      </c>
      <c r="V309" s="219" t="s">
        <v>35</v>
      </c>
      <c r="W309" s="678" t="s">
        <v>35</v>
      </c>
      <c r="X309" s="38"/>
      <c r="Y309" s="652" t="str">
        <f t="shared" si="303"/>
        <v>-</v>
      </c>
      <c r="Z309" s="184" t="str">
        <f t="shared" si="317"/>
        <v>X</v>
      </c>
      <c r="AA309" s="184" t="str">
        <f t="shared" si="317"/>
        <v>X</v>
      </c>
      <c r="AB309" s="184" t="str">
        <f t="shared" si="317"/>
        <v>X</v>
      </c>
      <c r="AC309" s="184" t="str">
        <f t="shared" si="317"/>
        <v>X</v>
      </c>
      <c r="AD309" s="184" t="str">
        <f t="shared" si="317"/>
        <v>X</v>
      </c>
      <c r="AE309" s="653" t="str">
        <f t="shared" si="317"/>
        <v>X</v>
      </c>
      <c r="AF309" s="38"/>
      <c r="AG309" s="184" t="s">
        <v>185</v>
      </c>
      <c r="AH309" s="184" t="s">
        <v>185</v>
      </c>
      <c r="AI309" s="38"/>
      <c r="AJ309" s="13" t="str">
        <f t="shared" si="305"/>
        <v>/rsm:CrossIndustryInvoice/rsm:SupplyChainTradeTransaction/ram:ApplicableHeaderTradeSettlement</v>
      </c>
      <c r="AK309" s="13" t="str">
        <f t="shared" si="306"/>
        <v>/ram:InvoiceReferencedDocument</v>
      </c>
      <c r="AL309" s="14">
        <f>COUNTIFS(R$4:R309,AJ309)</f>
        <v>1</v>
      </c>
      <c r="AM309" s="59"/>
      <c r="AN309" s="211" t="str">
        <f t="shared" si="307"/>
        <v>SCT_HTS</v>
      </c>
      <c r="AO309" s="212" t="str">
        <f t="shared" si="307"/>
        <v>BG-3</v>
      </c>
      <c r="AP309" s="311" t="str">
        <f t="shared" si="308"/>
        <v>BG-3</v>
      </c>
      <c r="AQ309" s="218">
        <f t="shared" si="309"/>
        <v>3</v>
      </c>
      <c r="AR309" s="251" t="str">
        <f t="shared" si="310"/>
        <v>0..n</v>
      </c>
      <c r="AS309" s="252" t="s">
        <v>1449</v>
      </c>
      <c r="AT309" s="252" t="s">
        <v>4782</v>
      </c>
      <c r="AU309" s="253" t="s">
        <v>1451</v>
      </c>
      <c r="AV309" s="253" t="s">
        <v>4783</v>
      </c>
      <c r="AW309" s="253" t="s">
        <v>35</v>
      </c>
      <c r="AX309" s="252"/>
      <c r="AY309" s="219" t="str">
        <f t="shared" si="316"/>
        <v>0..n</v>
      </c>
      <c r="AZ309" s="219" t="str">
        <f t="shared" si="316"/>
        <v>0..n</v>
      </c>
      <c r="BA309" s="220" t="str">
        <f t="shared" si="316"/>
        <v>/rsm:CrossIndustryInvoice
/rsm:SupplyChainTradeTransaction
/ram:ApplicableHeaderTradeSettlement
/ram:InvoiceReferencedDocument</v>
      </c>
      <c r="BB309" s="221" t="str">
        <f t="shared" si="316"/>
        <v>/rsm:CrossIndustryInvoice/rsm:SupplyChainTradeTransaction/ram:ApplicableHeaderTradeSettlement/ram:InvoiceReferencedDocument</v>
      </c>
      <c r="BC309" s="219" t="str">
        <f t="shared" si="312"/>
        <v/>
      </c>
      <c r="BD309" s="184" t="str">
        <f t="shared" si="312"/>
        <v>G</v>
      </c>
      <c r="BE309" s="254" t="str">
        <f t="shared" si="312"/>
        <v>0..n</v>
      </c>
      <c r="BF309" s="219" t="str">
        <f t="shared" si="312"/>
        <v/>
      </c>
      <c r="BG309" s="678" t="str">
        <f t="shared" si="312"/>
        <v/>
      </c>
      <c r="BH309" s="7"/>
      <c r="BI309" s="652" t="str">
        <f t="shared" si="313"/>
        <v>-</v>
      </c>
      <c r="BJ309" s="184" t="str">
        <f t="shared" si="313"/>
        <v>X</v>
      </c>
      <c r="BK309" s="184" t="str">
        <f t="shared" si="313"/>
        <v>X</v>
      </c>
      <c r="BL309" s="184" t="str">
        <f t="shared" si="314"/>
        <v>X</v>
      </c>
      <c r="BM309" s="184" t="str">
        <f t="shared" si="314"/>
        <v>X</v>
      </c>
      <c r="BN309" s="184" t="str">
        <f t="shared" si="314"/>
        <v>X</v>
      </c>
      <c r="BO309" s="653" t="str">
        <f t="shared" si="314"/>
        <v>X</v>
      </c>
      <c r="BP309" s="7"/>
      <c r="BQ309" s="184" t="str">
        <f t="shared" si="315"/>
        <v>BASIC WL</v>
      </c>
      <c r="BR309" s="184" t="str">
        <f t="shared" si="315"/>
        <v>BASIC WL</v>
      </c>
      <c r="BS309" s="15"/>
      <c r="BT309" s="57" t="s">
        <v>18642</v>
      </c>
    </row>
    <row r="310" spans="1:72" ht="96" x14ac:dyDescent="0.2">
      <c r="A310" s="45" t="str">
        <f t="shared" si="299"/>
        <v>YES</v>
      </c>
      <c r="B310" s="45"/>
      <c r="C310" s="45"/>
      <c r="D310" s="213" t="s">
        <v>3431</v>
      </c>
      <c r="E310" s="214" t="s">
        <v>4784</v>
      </c>
      <c r="F310" s="312" t="s">
        <v>4784</v>
      </c>
      <c r="G310" s="66">
        <f t="shared" si="300"/>
        <v>4</v>
      </c>
      <c r="H310" s="66" t="s">
        <v>32</v>
      </c>
      <c r="I310" s="64" t="s">
        <v>1453</v>
      </c>
      <c r="J310" s="64" t="s">
        <v>1454</v>
      </c>
      <c r="K310" s="65"/>
      <c r="L310" s="65"/>
      <c r="M310" s="65" t="s">
        <v>4785</v>
      </c>
      <c r="N310" s="150" t="s">
        <v>548</v>
      </c>
      <c r="O310" s="66" t="s">
        <v>32</v>
      </c>
      <c r="P310" s="66" t="str">
        <f t="shared" si="301"/>
        <v>1..1</v>
      </c>
      <c r="Q310" s="2" t="s">
        <v>4786</v>
      </c>
      <c r="R310" s="75" t="s">
        <v>4787</v>
      </c>
      <c r="S310" s="66" t="s">
        <v>17054</v>
      </c>
      <c r="T310" s="68" t="str">
        <f t="shared" si="302"/>
        <v>E</v>
      </c>
      <c r="U310" s="66" t="s">
        <v>42</v>
      </c>
      <c r="V310" s="66" t="s">
        <v>132</v>
      </c>
      <c r="W310" s="249" t="s">
        <v>35</v>
      </c>
      <c r="X310" s="38"/>
      <c r="Y310" s="636" t="str">
        <f t="shared" si="303"/>
        <v>-</v>
      </c>
      <c r="Z310" s="68" t="str">
        <f t="shared" si="317"/>
        <v>X</v>
      </c>
      <c r="AA310" s="68" t="str">
        <f t="shared" si="317"/>
        <v>X</v>
      </c>
      <c r="AB310" s="68" t="str">
        <f t="shared" si="317"/>
        <v>X</v>
      </c>
      <c r="AC310" s="68" t="str">
        <f t="shared" si="317"/>
        <v>X</v>
      </c>
      <c r="AD310" s="68" t="str">
        <f t="shared" si="317"/>
        <v>X</v>
      </c>
      <c r="AE310" s="637" t="str">
        <f t="shared" si="317"/>
        <v>X</v>
      </c>
      <c r="AF310" s="38"/>
      <c r="AG310" s="68" t="s">
        <v>185</v>
      </c>
      <c r="AH310" s="68" t="s">
        <v>185</v>
      </c>
      <c r="AI310" s="38"/>
      <c r="AJ310" s="13" t="str">
        <f t="shared" si="305"/>
        <v>/rsm:CrossIndustryInvoice/rsm:SupplyChainTradeTransaction/ram:ApplicableHeaderTradeSettlement/ram:InvoiceReferencedDocument</v>
      </c>
      <c r="AK310" s="13" t="str">
        <f t="shared" si="306"/>
        <v>/ram:IssuerAssignedID</v>
      </c>
      <c r="AL310" s="14">
        <f>COUNTIFS(R$4:R310,AJ310)</f>
        <v>1</v>
      </c>
      <c r="AM310" s="59"/>
      <c r="AN310" s="213" t="str">
        <f t="shared" si="307"/>
        <v>SCT_HTS</v>
      </c>
      <c r="AO310" s="214" t="str">
        <f t="shared" si="307"/>
        <v>BT-25</v>
      </c>
      <c r="AP310" s="312" t="str">
        <f t="shared" si="308"/>
        <v>BT-25</v>
      </c>
      <c r="AQ310" s="66">
        <f t="shared" si="309"/>
        <v>4</v>
      </c>
      <c r="AR310" s="66" t="str">
        <f t="shared" si="310"/>
        <v>1..1</v>
      </c>
      <c r="AS310" s="64" t="s">
        <v>1457</v>
      </c>
      <c r="AT310" s="64" t="s">
        <v>18318</v>
      </c>
      <c r="AU310" s="65"/>
      <c r="AV310" s="65"/>
      <c r="AW310" s="65" t="s">
        <v>4788</v>
      </c>
      <c r="AX310" s="150" t="s">
        <v>555</v>
      </c>
      <c r="AY310" s="66" t="str">
        <f t="shared" si="316"/>
        <v>1..1</v>
      </c>
      <c r="AZ310" s="66" t="str">
        <f t="shared" si="316"/>
        <v>1..1</v>
      </c>
      <c r="BA310" s="2" t="str">
        <f t="shared" si="316"/>
        <v>/rsm:CrossIndustryInvoice
/rsm:SupplyChainTradeTransaction
/ram:ApplicableHeaderTradeSettlement
/ram:InvoiceReferencedDocument
/ram:IssuerAssignedID</v>
      </c>
      <c r="BB310" s="75" t="str">
        <f t="shared" si="316"/>
        <v>/rsm:CrossIndustryInvoice/rsm:SupplyChainTradeTransaction/ram:ApplicableHeaderTradeSettlement/ram:InvoiceReferencedDocument/ram:IssuerAssignedID</v>
      </c>
      <c r="BC310" s="66" t="str">
        <f t="shared" si="312"/>
        <v>R</v>
      </c>
      <c r="BD310" s="68" t="str">
        <f t="shared" si="312"/>
        <v>E</v>
      </c>
      <c r="BE310" s="66" t="str">
        <f t="shared" si="312"/>
        <v>0..1</v>
      </c>
      <c r="BF310" s="66" t="str">
        <f t="shared" si="312"/>
        <v>CAR-2</v>
      </c>
      <c r="BG310" s="249" t="str">
        <f t="shared" si="312"/>
        <v/>
      </c>
      <c r="BH310" s="7"/>
      <c r="BI310" s="636" t="str">
        <f t="shared" si="313"/>
        <v>-</v>
      </c>
      <c r="BJ310" s="68" t="str">
        <f t="shared" si="313"/>
        <v>X</v>
      </c>
      <c r="BK310" s="68" t="str">
        <f t="shared" si="313"/>
        <v>X</v>
      </c>
      <c r="BL310" s="68" t="str">
        <f t="shared" si="314"/>
        <v>X</v>
      </c>
      <c r="BM310" s="68" t="str">
        <f t="shared" si="314"/>
        <v>X</v>
      </c>
      <c r="BN310" s="68" t="str">
        <f t="shared" si="314"/>
        <v>X</v>
      </c>
      <c r="BO310" s="637" t="str">
        <f t="shared" si="314"/>
        <v>X</v>
      </c>
      <c r="BP310" s="7"/>
      <c r="BQ310" s="68" t="str">
        <f t="shared" si="315"/>
        <v>BASIC WL</v>
      </c>
      <c r="BR310" s="68" t="str">
        <f t="shared" si="315"/>
        <v>BASIC WL</v>
      </c>
      <c r="BS310" s="15"/>
      <c r="BT310" s="57" t="s">
        <v>18642</v>
      </c>
    </row>
    <row r="311" spans="1:72" ht="96" x14ac:dyDescent="0.2">
      <c r="A311" s="45" t="str">
        <f t="shared" si="299"/>
        <v>NO</v>
      </c>
      <c r="B311" s="45"/>
      <c r="C311" s="45"/>
      <c r="D311" s="213" t="s">
        <v>3431</v>
      </c>
      <c r="E311" s="223" t="s">
        <v>4791</v>
      </c>
      <c r="F311" s="313"/>
      <c r="G311" s="124">
        <f t="shared" si="300"/>
        <v>4</v>
      </c>
      <c r="H311" s="124" t="s">
        <v>42</v>
      </c>
      <c r="I311" s="138" t="s">
        <v>1467</v>
      </c>
      <c r="J311" s="125"/>
      <c r="K311" s="126"/>
      <c r="L311" s="126"/>
      <c r="M311" s="126"/>
      <c r="N311" s="125"/>
      <c r="O311" s="124" t="s">
        <v>42</v>
      </c>
      <c r="P311" s="124" t="str">
        <f t="shared" si="301"/>
        <v>0..1</v>
      </c>
      <c r="Q311" s="127" t="s">
        <v>4792</v>
      </c>
      <c r="R311" s="128" t="s">
        <v>4793</v>
      </c>
      <c r="S311" s="124"/>
      <c r="T311" s="129" t="str">
        <f t="shared" si="302"/>
        <v/>
      </c>
      <c r="U311" s="124" t="s">
        <v>42</v>
      </c>
      <c r="V311" s="124"/>
      <c r="W311" s="675"/>
      <c r="X311" s="38"/>
      <c r="Y311" s="646" t="str">
        <f t="shared" si="303"/>
        <v>-</v>
      </c>
      <c r="Z311" s="129" t="str">
        <f t="shared" si="317"/>
        <v>X</v>
      </c>
      <c r="AA311" s="129" t="str">
        <f t="shared" si="317"/>
        <v>X</v>
      </c>
      <c r="AB311" s="129" t="str">
        <f t="shared" si="317"/>
        <v>X</v>
      </c>
      <c r="AC311" s="129" t="str">
        <f t="shared" si="317"/>
        <v>X</v>
      </c>
      <c r="AD311" s="129" t="str">
        <f t="shared" si="317"/>
        <v>X</v>
      </c>
      <c r="AE311" s="647" t="str">
        <f t="shared" si="317"/>
        <v>X</v>
      </c>
      <c r="AF311" s="38"/>
      <c r="AG311" s="129" t="s">
        <v>185</v>
      </c>
      <c r="AH311" s="129" t="s">
        <v>185</v>
      </c>
      <c r="AI311" s="38"/>
      <c r="AJ311" s="13" t="str">
        <f t="shared" si="305"/>
        <v>/rsm:CrossIndustryInvoice/rsm:SupplyChainTradeTransaction/ram:ApplicableHeaderTradeSettlement/ram:InvoiceReferencedDocument</v>
      </c>
      <c r="AK311" s="13" t="str">
        <f t="shared" si="306"/>
        <v>/ram:FormattedIssueDateTime</v>
      </c>
      <c r="AL311" s="14">
        <f>COUNTIFS(R$4:R311,AJ311)</f>
        <v>1</v>
      </c>
      <c r="AM311" s="59"/>
      <c r="AN311" s="213" t="str">
        <f t="shared" si="307"/>
        <v>SCT_HTS</v>
      </c>
      <c r="AO311" s="223" t="str">
        <f t="shared" si="307"/>
        <v>BT-26-00</v>
      </c>
      <c r="AP311" s="313" t="str">
        <f t="shared" si="308"/>
        <v/>
      </c>
      <c r="AQ311" s="124">
        <f t="shared" si="309"/>
        <v>4</v>
      </c>
      <c r="AR311" s="124" t="str">
        <f t="shared" si="310"/>
        <v>0..1</v>
      </c>
      <c r="AS311" s="138" t="s">
        <v>1469</v>
      </c>
      <c r="AT311" s="125"/>
      <c r="AU311" s="126"/>
      <c r="AV311" s="126"/>
      <c r="AW311" s="126" t="s">
        <v>35</v>
      </c>
      <c r="AX311" s="125"/>
      <c r="AY311" s="124" t="str">
        <f t="shared" si="316"/>
        <v>0..1</v>
      </c>
      <c r="AZ311" s="124" t="str">
        <f t="shared" si="316"/>
        <v>0..1</v>
      </c>
      <c r="BA311" s="127" t="str">
        <f t="shared" si="316"/>
        <v>/rsm:CrossIndustryInvoice
/rsm:SupplyChainTradeTransaction
/ram:ApplicableHeaderTradeSettlement
/ram:InvoiceReferencedDocument
/ram:FormattedIssueDateTime</v>
      </c>
      <c r="BB311" s="128" t="str">
        <f t="shared" si="316"/>
        <v>/rsm:CrossIndustryInvoice/rsm:SupplyChainTradeTransaction/ram:ApplicableHeaderTradeSettlement/ram:InvoiceReferencedDocument/ram:FormattedIssueDateTime</v>
      </c>
      <c r="BC311" s="124" t="str">
        <f t="shared" si="312"/>
        <v/>
      </c>
      <c r="BD311" s="129" t="str">
        <f t="shared" si="312"/>
        <v/>
      </c>
      <c r="BE311" s="124" t="str">
        <f t="shared" si="312"/>
        <v>0..1</v>
      </c>
      <c r="BF311" s="124" t="str">
        <f t="shared" si="312"/>
        <v/>
      </c>
      <c r="BG311" s="675" t="str">
        <f t="shared" si="312"/>
        <v/>
      </c>
      <c r="BH311" s="7"/>
      <c r="BI311" s="646" t="str">
        <f t="shared" si="313"/>
        <v>-</v>
      </c>
      <c r="BJ311" s="129" t="str">
        <f t="shared" si="313"/>
        <v>X</v>
      </c>
      <c r="BK311" s="129" t="str">
        <f t="shared" si="313"/>
        <v>X</v>
      </c>
      <c r="BL311" s="129" t="str">
        <f t="shared" si="314"/>
        <v>X</v>
      </c>
      <c r="BM311" s="129" t="str">
        <f t="shared" si="314"/>
        <v>X</v>
      </c>
      <c r="BN311" s="129" t="str">
        <f t="shared" si="314"/>
        <v>X</v>
      </c>
      <c r="BO311" s="647" t="str">
        <f t="shared" si="314"/>
        <v>X</v>
      </c>
      <c r="BP311" s="7"/>
      <c r="BQ311" s="129" t="str">
        <f t="shared" si="315"/>
        <v>BASIC WL</v>
      </c>
      <c r="BR311" s="129" t="str">
        <f t="shared" si="315"/>
        <v>BASIC WL</v>
      </c>
      <c r="BS311" s="15"/>
      <c r="BT311" s="57" t="s">
        <v>18642</v>
      </c>
    </row>
    <row r="312" spans="1:72" ht="105" x14ac:dyDescent="0.2">
      <c r="A312" s="45" t="str">
        <f t="shared" si="299"/>
        <v>YES</v>
      </c>
      <c r="B312" s="45"/>
      <c r="C312" s="45"/>
      <c r="D312" s="213" t="s">
        <v>3431</v>
      </c>
      <c r="E312" s="214" t="s">
        <v>4794</v>
      </c>
      <c r="F312" s="312" t="s">
        <v>4794</v>
      </c>
      <c r="G312" s="66">
        <f t="shared" si="300"/>
        <v>5</v>
      </c>
      <c r="H312" s="66" t="s">
        <v>42</v>
      </c>
      <c r="I312" s="64" t="s">
        <v>1470</v>
      </c>
      <c r="J312" s="64" t="s">
        <v>1471</v>
      </c>
      <c r="K312" s="65" t="s">
        <v>1472</v>
      </c>
      <c r="L312" s="65"/>
      <c r="M312" s="65" t="s">
        <v>35</v>
      </c>
      <c r="N312" s="64" t="s">
        <v>148</v>
      </c>
      <c r="O312" s="66" t="s">
        <v>32</v>
      </c>
      <c r="P312" s="66" t="str">
        <f t="shared" si="301"/>
        <v>1..1</v>
      </c>
      <c r="Q312" s="2" t="s">
        <v>4795</v>
      </c>
      <c r="R312" s="75" t="s">
        <v>4796</v>
      </c>
      <c r="S312" s="66" t="s">
        <v>151</v>
      </c>
      <c r="T312" s="68" t="str">
        <f t="shared" si="302"/>
        <v>E</v>
      </c>
      <c r="U312" s="66" t="s">
        <v>32</v>
      </c>
      <c r="V312" s="66" t="s">
        <v>35</v>
      </c>
      <c r="W312" s="249" t="s">
        <v>35</v>
      </c>
      <c r="X312" s="38"/>
      <c r="Y312" s="636" t="str">
        <f t="shared" si="303"/>
        <v>-</v>
      </c>
      <c r="Z312" s="68" t="str">
        <f t="shared" si="317"/>
        <v>X</v>
      </c>
      <c r="AA312" s="68" t="str">
        <f t="shared" si="317"/>
        <v>X</v>
      </c>
      <c r="AB312" s="68" t="str">
        <f t="shared" si="317"/>
        <v>X</v>
      </c>
      <c r="AC312" s="68" t="str">
        <f t="shared" si="317"/>
        <v>X</v>
      </c>
      <c r="AD312" s="68" t="str">
        <f t="shared" si="317"/>
        <v>X</v>
      </c>
      <c r="AE312" s="637" t="str">
        <f t="shared" si="317"/>
        <v>X</v>
      </c>
      <c r="AF312" s="38"/>
      <c r="AG312" s="68" t="s">
        <v>185</v>
      </c>
      <c r="AH312" s="68" t="s">
        <v>185</v>
      </c>
      <c r="AI312" s="38"/>
      <c r="AJ312" s="13" t="str">
        <f t="shared" si="305"/>
        <v>/rsm:CrossIndustryInvoice/rsm:SupplyChainTradeTransaction/ram:ApplicableHeaderTradeSettlement/ram:InvoiceReferencedDocument/ram:FormattedIssueDateTime</v>
      </c>
      <c r="AK312" s="13" t="str">
        <f t="shared" si="306"/>
        <v>/qdt:DateTimeString</v>
      </c>
      <c r="AL312" s="14">
        <f>COUNTIFS(R$4:R312,AJ312)</f>
        <v>1</v>
      </c>
      <c r="AM312" s="59"/>
      <c r="AN312" s="213" t="str">
        <f t="shared" si="307"/>
        <v>SCT_HTS</v>
      </c>
      <c r="AO312" s="214" t="str">
        <f t="shared" si="307"/>
        <v>BT-26</v>
      </c>
      <c r="AP312" s="312" t="str">
        <f t="shared" si="308"/>
        <v>BT-26</v>
      </c>
      <c r="AQ312" s="66">
        <f t="shared" si="309"/>
        <v>5</v>
      </c>
      <c r="AR312" s="66" t="str">
        <f t="shared" si="310"/>
        <v>0..1</v>
      </c>
      <c r="AS312" s="64" t="s">
        <v>1475</v>
      </c>
      <c r="AT312" s="64" t="s">
        <v>1476</v>
      </c>
      <c r="AU312" s="65" t="s">
        <v>1477</v>
      </c>
      <c r="AV312" s="65"/>
      <c r="AW312" s="65" t="s">
        <v>35</v>
      </c>
      <c r="AX312" s="64" t="s">
        <v>148</v>
      </c>
      <c r="AY312" s="66" t="str">
        <f t="shared" si="316"/>
        <v>1..1</v>
      </c>
      <c r="AZ312" s="66" t="str">
        <f t="shared" si="316"/>
        <v>1..1</v>
      </c>
      <c r="BA312" s="2" t="str">
        <f t="shared" si="316"/>
        <v>/rsm:CrossIndustryInvoice
/rsm:SupplyChainTradeTransaction
/ram:ApplicableHeaderTradeSettlement
/ram:InvoiceReferencedDocument
/ram:FormattedIssueDateTime
/qdt:DateTimeString</v>
      </c>
      <c r="BB312" s="75" t="str">
        <f t="shared" si="316"/>
        <v>/rsm:CrossIndustryInvoice/rsm:SupplyChainTradeTransaction/ram:ApplicableHeaderTradeSettlement/ram:InvoiceReferencedDocument/ram:FormattedIssueDateTime/qdt:DateTimeString</v>
      </c>
      <c r="BC312" s="66" t="str">
        <f t="shared" si="312"/>
        <v>D</v>
      </c>
      <c r="BD312" s="68" t="str">
        <f t="shared" si="312"/>
        <v>E</v>
      </c>
      <c r="BE312" s="66" t="str">
        <f t="shared" si="312"/>
        <v>1..1</v>
      </c>
      <c r="BF312" s="66" t="str">
        <f t="shared" si="312"/>
        <v/>
      </c>
      <c r="BG312" s="249" t="str">
        <f t="shared" si="312"/>
        <v/>
      </c>
      <c r="BH312" s="7"/>
      <c r="BI312" s="636" t="str">
        <f t="shared" si="313"/>
        <v>-</v>
      </c>
      <c r="BJ312" s="68" t="str">
        <f t="shared" si="313"/>
        <v>X</v>
      </c>
      <c r="BK312" s="68" t="str">
        <f t="shared" si="313"/>
        <v>X</v>
      </c>
      <c r="BL312" s="68" t="str">
        <f t="shared" si="314"/>
        <v>X</v>
      </c>
      <c r="BM312" s="68" t="str">
        <f t="shared" si="314"/>
        <v>X</v>
      </c>
      <c r="BN312" s="68" t="str">
        <f t="shared" si="314"/>
        <v>X</v>
      </c>
      <c r="BO312" s="637" t="str">
        <f t="shared" si="314"/>
        <v>X</v>
      </c>
      <c r="BP312" s="7"/>
      <c r="BQ312" s="68" t="str">
        <f t="shared" si="315"/>
        <v>BASIC WL</v>
      </c>
      <c r="BR312" s="68" t="str">
        <f t="shared" si="315"/>
        <v>BASIC WL</v>
      </c>
      <c r="BS312" s="15"/>
      <c r="BT312" s="57" t="s">
        <v>18642</v>
      </c>
    </row>
    <row r="313" spans="1:72" ht="120" x14ac:dyDescent="0.2">
      <c r="A313" s="45" t="str">
        <f t="shared" si="299"/>
        <v>YES</v>
      </c>
      <c r="B313" s="45"/>
      <c r="C313" s="45"/>
      <c r="D313" s="213" t="s">
        <v>3431</v>
      </c>
      <c r="E313" s="214" t="s">
        <v>4797</v>
      </c>
      <c r="F313" s="312"/>
      <c r="G313" s="66">
        <f t="shared" si="300"/>
        <v>6</v>
      </c>
      <c r="H313" s="66" t="s">
        <v>32</v>
      </c>
      <c r="I313" s="97" t="s">
        <v>229</v>
      </c>
      <c r="J313" s="64" t="s">
        <v>35</v>
      </c>
      <c r="K313" s="65" t="s">
        <v>160</v>
      </c>
      <c r="L313" s="65"/>
      <c r="M313" s="2" t="s">
        <v>160</v>
      </c>
      <c r="N313" s="64" t="s">
        <v>128</v>
      </c>
      <c r="O313" s="66" t="s">
        <v>32</v>
      </c>
      <c r="P313" s="66" t="str">
        <f t="shared" si="301"/>
        <v>1..1</v>
      </c>
      <c r="Q313" s="2" t="s">
        <v>4798</v>
      </c>
      <c r="R313" s="75" t="s">
        <v>4799</v>
      </c>
      <c r="S313" s="66" t="s">
        <v>131</v>
      </c>
      <c r="T313" s="68" t="str">
        <f t="shared" si="302"/>
        <v>A</v>
      </c>
      <c r="U313" s="66" t="s">
        <v>42</v>
      </c>
      <c r="V313" s="66" t="s">
        <v>35</v>
      </c>
      <c r="W313" s="249" t="s">
        <v>160</v>
      </c>
      <c r="X313" s="38"/>
      <c r="Y313" s="636" t="str">
        <f t="shared" si="303"/>
        <v>-</v>
      </c>
      <c r="Z313" s="68" t="str">
        <f t="shared" si="317"/>
        <v>X</v>
      </c>
      <c r="AA313" s="68" t="str">
        <f t="shared" si="317"/>
        <v>X</v>
      </c>
      <c r="AB313" s="68" t="str">
        <f t="shared" si="317"/>
        <v>X</v>
      </c>
      <c r="AC313" s="68" t="str">
        <f t="shared" si="317"/>
        <v>X</v>
      </c>
      <c r="AD313" s="68" t="str">
        <f t="shared" si="317"/>
        <v>X</v>
      </c>
      <c r="AE313" s="637" t="str">
        <f t="shared" si="317"/>
        <v>X</v>
      </c>
      <c r="AF313" s="38"/>
      <c r="AG313" s="68" t="s">
        <v>185</v>
      </c>
      <c r="AH313" s="68" t="s">
        <v>185</v>
      </c>
      <c r="AI313" s="38"/>
      <c r="AJ313" s="13" t="str">
        <f t="shared" si="305"/>
        <v>/rsm:CrossIndustryInvoice/rsm:SupplyChainTradeTransaction/ram:ApplicableHeaderTradeSettlement/ram:InvoiceReferencedDocument/ram:FormattedIssueDateTime/qdt:DateTimeString</v>
      </c>
      <c r="AK313" s="13" t="str">
        <f t="shared" si="306"/>
        <v>/@format</v>
      </c>
      <c r="AL313" s="14">
        <f>COUNTIFS(R$4:R313,AJ313)</f>
        <v>1</v>
      </c>
      <c r="AM313" s="59"/>
      <c r="AN313" s="213" t="str">
        <f t="shared" si="307"/>
        <v>SCT_HTS</v>
      </c>
      <c r="AO313" s="214" t="str">
        <f t="shared" si="307"/>
        <v>BT-26-0</v>
      </c>
      <c r="AP313" s="312" t="str">
        <f t="shared" si="308"/>
        <v/>
      </c>
      <c r="AQ313" s="66">
        <f t="shared" si="309"/>
        <v>6</v>
      </c>
      <c r="AR313" s="66" t="str">
        <f t="shared" si="310"/>
        <v>1..1</v>
      </c>
      <c r="AS313" s="97" t="s">
        <v>1270</v>
      </c>
      <c r="AT313" s="64" t="s">
        <v>35</v>
      </c>
      <c r="AU313" s="65" t="s">
        <v>18166</v>
      </c>
      <c r="AV313" s="65"/>
      <c r="AW313" s="2" t="s">
        <v>166</v>
      </c>
      <c r="AX313" s="64" t="s">
        <v>128</v>
      </c>
      <c r="AY313" s="66" t="str">
        <f t="shared" si="316"/>
        <v>1..1</v>
      </c>
      <c r="AZ313" s="66" t="str">
        <f t="shared" si="316"/>
        <v>1..1</v>
      </c>
      <c r="BA313" s="2" t="str">
        <f t="shared" si="316"/>
        <v>/rsm:CrossIndustryInvoice
/rsm:SupplyChainTradeTransaction
/ram:ApplicableHeaderTradeSettlement
/ram:InvoiceReferencedDocument
/ram:FormattedIssueDateTime
/qdt:DateTimeString
/@format</v>
      </c>
      <c r="BB313" s="75" t="str">
        <f t="shared" si="316"/>
        <v>/rsm:CrossIndustryInvoice/rsm:SupplyChainTradeTransaction/ram:ApplicableHeaderTradeSettlement/ram:InvoiceReferencedDocument/ram:FormattedIssueDateTime/qdt:DateTimeString/@format</v>
      </c>
      <c r="BC313" s="66" t="str">
        <f t="shared" si="312"/>
        <v>C</v>
      </c>
      <c r="BD313" s="68" t="str">
        <f t="shared" si="312"/>
        <v>A</v>
      </c>
      <c r="BE313" s="66" t="str">
        <f t="shared" si="312"/>
        <v>0..1</v>
      </c>
      <c r="BF313" s="66" t="str">
        <f t="shared" si="312"/>
        <v/>
      </c>
      <c r="BG313" s="249" t="str">
        <f t="shared" si="312"/>
        <v>Only value "102"</v>
      </c>
      <c r="BH313" s="7"/>
      <c r="BI313" s="636" t="str">
        <f t="shared" si="313"/>
        <v>-</v>
      </c>
      <c r="BJ313" s="68" t="str">
        <f t="shared" si="313"/>
        <v>X</v>
      </c>
      <c r="BK313" s="68" t="str">
        <f t="shared" si="313"/>
        <v>X</v>
      </c>
      <c r="BL313" s="68" t="str">
        <f t="shared" si="314"/>
        <v>X</v>
      </c>
      <c r="BM313" s="68" t="str">
        <f t="shared" si="314"/>
        <v>X</v>
      </c>
      <c r="BN313" s="68" t="str">
        <f t="shared" si="314"/>
        <v>X</v>
      </c>
      <c r="BO313" s="637" t="str">
        <f t="shared" si="314"/>
        <v>X</v>
      </c>
      <c r="BP313" s="7"/>
      <c r="BQ313" s="68" t="str">
        <f t="shared" si="315"/>
        <v>BASIC WL</v>
      </c>
      <c r="BR313" s="68" t="str">
        <f t="shared" si="315"/>
        <v>BASIC WL</v>
      </c>
      <c r="BS313" s="15"/>
      <c r="BT313" s="57" t="s">
        <v>18642</v>
      </c>
    </row>
    <row r="314" spans="1:72" ht="96" x14ac:dyDescent="0.2">
      <c r="A314" s="45" t="str">
        <f t="shared" si="299"/>
        <v>NO</v>
      </c>
      <c r="B314" s="45"/>
      <c r="C314" s="45"/>
      <c r="D314" s="211" t="s">
        <v>3431</v>
      </c>
      <c r="E314" s="212" t="s">
        <v>4800</v>
      </c>
      <c r="F314" s="311"/>
      <c r="G314" s="218">
        <f t="shared" si="300"/>
        <v>3</v>
      </c>
      <c r="H314" s="251" t="s">
        <v>42</v>
      </c>
      <c r="I314" s="252" t="s">
        <v>4801</v>
      </c>
      <c r="J314" s="252"/>
      <c r="K314" s="253"/>
      <c r="L314" s="253"/>
      <c r="M314" s="253"/>
      <c r="N314" s="252"/>
      <c r="O314" s="219" t="s">
        <v>42</v>
      </c>
      <c r="P314" s="219" t="s">
        <v>62</v>
      </c>
      <c r="Q314" s="220" t="s">
        <v>4802</v>
      </c>
      <c r="R314" s="221" t="s">
        <v>4803</v>
      </c>
      <c r="S314" s="219"/>
      <c r="T314" s="184" t="str">
        <f t="shared" si="302"/>
        <v/>
      </c>
      <c r="U314" s="219" t="s">
        <v>62</v>
      </c>
      <c r="V314" s="219"/>
      <c r="W314" s="678"/>
      <c r="X314" s="38"/>
      <c r="Y314" s="652" t="str">
        <f t="shared" si="303"/>
        <v>-</v>
      </c>
      <c r="Z314" s="184" t="str">
        <f t="shared" si="317"/>
        <v>X</v>
      </c>
      <c r="AA314" s="184" t="str">
        <f t="shared" si="317"/>
        <v>X</v>
      </c>
      <c r="AB314" s="184" t="str">
        <f t="shared" si="317"/>
        <v>X</v>
      </c>
      <c r="AC314" s="184" t="str">
        <f t="shared" si="317"/>
        <v>X</v>
      </c>
      <c r="AD314" s="184" t="str">
        <f t="shared" si="317"/>
        <v>X</v>
      </c>
      <c r="AE314" s="653" t="str">
        <f t="shared" si="317"/>
        <v>X</v>
      </c>
      <c r="AF314" s="38"/>
      <c r="AG314" s="184" t="s">
        <v>185</v>
      </c>
      <c r="AH314" s="184" t="s">
        <v>185</v>
      </c>
      <c r="AI314" s="38"/>
      <c r="AJ314" s="13" t="str">
        <f t="shared" si="305"/>
        <v>/rsm:CrossIndustryInvoice/rsm:SupplyChainTradeTransaction/ram:ApplicableHeaderTradeSettlement</v>
      </c>
      <c r="AK314" s="13" t="str">
        <f t="shared" si="306"/>
        <v>/ram:ReceivableSpecifiedTradeAccountingAccount</v>
      </c>
      <c r="AL314" s="14">
        <f>COUNTIFS(R$4:R314,AJ314)</f>
        <v>1</v>
      </c>
      <c r="AM314" s="59"/>
      <c r="AN314" s="211" t="str">
        <f t="shared" si="307"/>
        <v>SCT_HTS</v>
      </c>
      <c r="AO314" s="212" t="str">
        <f t="shared" si="307"/>
        <v>BT-19-00</v>
      </c>
      <c r="AP314" s="311" t="str">
        <f t="shared" si="308"/>
        <v/>
      </c>
      <c r="AQ314" s="218">
        <f t="shared" si="309"/>
        <v>3</v>
      </c>
      <c r="AR314" s="251" t="str">
        <f t="shared" si="310"/>
        <v>0..1</v>
      </c>
      <c r="AS314" s="252" t="s">
        <v>4804</v>
      </c>
      <c r="AT314" s="252"/>
      <c r="AU314" s="253"/>
      <c r="AV314" s="253"/>
      <c r="AW314" s="253" t="s">
        <v>35</v>
      </c>
      <c r="AX314" s="252"/>
      <c r="AY314" s="219" t="str">
        <f t="shared" si="316"/>
        <v>0..1</v>
      </c>
      <c r="AZ314" s="219" t="str">
        <f t="shared" si="316"/>
        <v>0..n</v>
      </c>
      <c r="BA314" s="220" t="str">
        <f t="shared" si="316"/>
        <v>/rsm:CrossIndustryInvoice
/rsm:SupplyChainTradeTransaction
/ram:ApplicableHeaderTradeSettlement
/ram:ReceivableSpecifiedTradeAccountingAccount</v>
      </c>
      <c r="BB314" s="221" t="str">
        <f t="shared" si="316"/>
        <v>/rsm:CrossIndustryInvoice/rsm:SupplyChainTradeTransaction/ram:ApplicableHeaderTradeSettlement/ram:ReceivableSpecifiedTradeAccountingAccount</v>
      </c>
      <c r="BC314" s="219" t="str">
        <f t="shared" si="312"/>
        <v/>
      </c>
      <c r="BD314" s="184" t="str">
        <f t="shared" si="312"/>
        <v/>
      </c>
      <c r="BE314" s="219" t="str">
        <f t="shared" si="312"/>
        <v>0..n</v>
      </c>
      <c r="BF314" s="219" t="str">
        <f t="shared" si="312"/>
        <v/>
      </c>
      <c r="BG314" s="678" t="str">
        <f t="shared" si="312"/>
        <v/>
      </c>
      <c r="BH314" s="7"/>
      <c r="BI314" s="652" t="str">
        <f t="shared" si="313"/>
        <v>-</v>
      </c>
      <c r="BJ314" s="184" t="str">
        <f t="shared" si="313"/>
        <v>X</v>
      </c>
      <c r="BK314" s="184" t="str">
        <f t="shared" si="313"/>
        <v>X</v>
      </c>
      <c r="BL314" s="184" t="str">
        <f t="shared" si="314"/>
        <v>X</v>
      </c>
      <c r="BM314" s="184" t="str">
        <f t="shared" si="314"/>
        <v>X</v>
      </c>
      <c r="BN314" s="184" t="str">
        <f t="shared" si="314"/>
        <v>X</v>
      </c>
      <c r="BO314" s="653" t="str">
        <f t="shared" si="314"/>
        <v>X</v>
      </c>
      <c r="BP314" s="7"/>
      <c r="BQ314" s="184" t="str">
        <f t="shared" si="315"/>
        <v>BASIC WL</v>
      </c>
      <c r="BR314" s="184" t="str">
        <f t="shared" si="315"/>
        <v>BASIC WL</v>
      </c>
      <c r="BS314" s="15"/>
      <c r="BT314" s="57" t="s">
        <v>18642</v>
      </c>
    </row>
    <row r="315" spans="1:72" ht="96" x14ac:dyDescent="0.2">
      <c r="A315" s="45" t="str">
        <f t="shared" si="299"/>
        <v>YES</v>
      </c>
      <c r="B315" s="45"/>
      <c r="C315" s="45"/>
      <c r="D315" s="213" t="s">
        <v>3431</v>
      </c>
      <c r="E315" s="214" t="s">
        <v>4805</v>
      </c>
      <c r="F315" s="312" t="s">
        <v>4805</v>
      </c>
      <c r="G315" s="66">
        <f t="shared" si="300"/>
        <v>4</v>
      </c>
      <c r="H315" s="66" t="s">
        <v>42</v>
      </c>
      <c r="I315" s="64" t="s">
        <v>4806</v>
      </c>
      <c r="J315" s="64" t="s">
        <v>1516</v>
      </c>
      <c r="K315" s="65"/>
      <c r="L315" s="65" t="s">
        <v>4807</v>
      </c>
      <c r="M315" s="65" t="s">
        <v>35</v>
      </c>
      <c r="N315" s="64" t="s">
        <v>70</v>
      </c>
      <c r="O315" s="66" t="s">
        <v>32</v>
      </c>
      <c r="P315" s="66" t="str">
        <f t="shared" si="301"/>
        <v>1..1</v>
      </c>
      <c r="Q315" s="2" t="s">
        <v>4808</v>
      </c>
      <c r="R315" s="75" t="s">
        <v>4809</v>
      </c>
      <c r="S315" s="66" t="s">
        <v>73</v>
      </c>
      <c r="T315" s="68" t="str">
        <f t="shared" si="302"/>
        <v>E</v>
      </c>
      <c r="U315" s="66" t="s">
        <v>32</v>
      </c>
      <c r="V315" s="66" t="s">
        <v>132</v>
      </c>
      <c r="W315" s="249" t="s">
        <v>35</v>
      </c>
      <c r="X315" s="38"/>
      <c r="Y315" s="636" t="str">
        <f t="shared" si="303"/>
        <v>-</v>
      </c>
      <c r="Z315" s="68" t="str">
        <f t="shared" si="317"/>
        <v>X</v>
      </c>
      <c r="AA315" s="68" t="str">
        <f t="shared" si="317"/>
        <v>X</v>
      </c>
      <c r="AB315" s="68" t="str">
        <f t="shared" si="317"/>
        <v>X</v>
      </c>
      <c r="AC315" s="68" t="str">
        <f t="shared" si="317"/>
        <v>X</v>
      </c>
      <c r="AD315" s="68" t="str">
        <f t="shared" si="317"/>
        <v>X</v>
      </c>
      <c r="AE315" s="637" t="str">
        <f t="shared" si="317"/>
        <v>X</v>
      </c>
      <c r="AF315" s="38"/>
      <c r="AG315" s="68" t="s">
        <v>185</v>
      </c>
      <c r="AH315" s="68" t="s">
        <v>185</v>
      </c>
      <c r="AI315" s="38"/>
      <c r="AJ315" s="13" t="str">
        <f t="shared" si="305"/>
        <v>/rsm:CrossIndustryInvoice/rsm:SupplyChainTradeTransaction/ram:ApplicableHeaderTradeSettlement/ram:ReceivableSpecifiedTradeAccountingAccount</v>
      </c>
      <c r="AK315" s="13" t="str">
        <f t="shared" si="306"/>
        <v>/ram:ID</v>
      </c>
      <c r="AL315" s="14">
        <f>COUNTIFS(R$4:R315,AJ315)</f>
        <v>1</v>
      </c>
      <c r="AM315" s="59"/>
      <c r="AN315" s="213" t="str">
        <f t="shared" si="307"/>
        <v>SCT_HTS</v>
      </c>
      <c r="AO315" s="214" t="str">
        <f t="shared" si="307"/>
        <v>BT-19</v>
      </c>
      <c r="AP315" s="312" t="str">
        <f t="shared" si="308"/>
        <v>BT-19</v>
      </c>
      <c r="AQ315" s="66">
        <f t="shared" si="309"/>
        <v>4</v>
      </c>
      <c r="AR315" s="66" t="str">
        <f t="shared" si="310"/>
        <v>0..1</v>
      </c>
      <c r="AS315" s="64" t="s">
        <v>1520</v>
      </c>
      <c r="AT315" s="64" t="s">
        <v>1521</v>
      </c>
      <c r="AU315" s="65"/>
      <c r="AV315" s="65" t="s">
        <v>3392</v>
      </c>
      <c r="AW315" s="65" t="s">
        <v>35</v>
      </c>
      <c r="AX315" s="64" t="s">
        <v>78</v>
      </c>
      <c r="AY315" s="66" t="str">
        <f t="shared" si="316"/>
        <v>1..1</v>
      </c>
      <c r="AZ315" s="66" t="str">
        <f t="shared" si="316"/>
        <v>1..1</v>
      </c>
      <c r="BA315" s="2" t="str">
        <f t="shared" si="316"/>
        <v>/rsm:CrossIndustryInvoice
/rsm:SupplyChainTradeTransaction
/ram:ApplicableHeaderTradeSettlement
/ram:ReceivableSpecifiedTradeAccountingAccount
/ram:ID</v>
      </c>
      <c r="BB315" s="75" t="str">
        <f t="shared" si="316"/>
        <v>/rsm:CrossIndustryInvoice/rsm:SupplyChainTradeTransaction/ram:ApplicableHeaderTradeSettlement/ram:ReceivableSpecifiedTradeAccountingAccount/ram:ID</v>
      </c>
      <c r="BC315" s="66" t="str">
        <f t="shared" si="312"/>
        <v>T</v>
      </c>
      <c r="BD315" s="68" t="str">
        <f t="shared" si="312"/>
        <v>E</v>
      </c>
      <c r="BE315" s="66" t="str">
        <f t="shared" si="312"/>
        <v>1..1</v>
      </c>
      <c r="BF315" s="66" t="str">
        <f t="shared" si="312"/>
        <v>CAR-2</v>
      </c>
      <c r="BG315" s="249" t="str">
        <f t="shared" si="312"/>
        <v/>
      </c>
      <c r="BH315" s="7"/>
      <c r="BI315" s="636" t="str">
        <f t="shared" si="313"/>
        <v>-</v>
      </c>
      <c r="BJ315" s="68" t="str">
        <f t="shared" si="313"/>
        <v>X</v>
      </c>
      <c r="BK315" s="68" t="str">
        <f t="shared" si="313"/>
        <v>X</v>
      </c>
      <c r="BL315" s="68" t="str">
        <f t="shared" si="314"/>
        <v>X</v>
      </c>
      <c r="BM315" s="68" t="str">
        <f t="shared" si="314"/>
        <v>X</v>
      </c>
      <c r="BN315" s="68" t="str">
        <f t="shared" si="314"/>
        <v>X</v>
      </c>
      <c r="BO315" s="637" t="str">
        <f t="shared" si="314"/>
        <v>X</v>
      </c>
      <c r="BP315" s="7"/>
      <c r="BQ315" s="68" t="str">
        <f t="shared" si="315"/>
        <v>BASIC WL</v>
      </c>
      <c r="BR315" s="68" t="str">
        <f t="shared" si="315"/>
        <v>BASIC WL</v>
      </c>
      <c r="BS315" s="15"/>
      <c r="BT315" s="57" t="s">
        <v>18642</v>
      </c>
    </row>
  </sheetData>
  <autoFilter ref="A4:BT315" xr:uid="{2D5B7D63-704A-9442-81DD-1D7A25C60963}"/>
  <conditionalFormatting sqref="O5:O315 AY5:AY315">
    <cfRule type="expression" dxfId="27" priority="3" stopIfTrue="1">
      <formula>LEFT($AH5,3)="EXT"</formula>
    </cfRule>
    <cfRule type="expression" dxfId="26" priority="4">
      <formula>LEFT($AG5,3)="EXT"</formula>
    </cfRule>
    <cfRule type="expression" dxfId="25" priority="7">
      <formula>O5&lt;&gt;U5</formula>
    </cfRule>
  </conditionalFormatting>
  <conditionalFormatting sqref="P5:P315 AZ5:AZ315">
    <cfRule type="expression" dxfId="24" priority="5">
      <formula>O5&lt;&gt;P5</formula>
    </cfRule>
    <cfRule type="expression" dxfId="23" priority="6">
      <formula>P5&lt;&gt;U5</formula>
    </cfRule>
  </conditionalFormatting>
  <conditionalFormatting sqref="X5:X315 AF5:AF315">
    <cfRule type="expression" dxfId="22" priority="2" stopIfTrue="1">
      <formula>X5=TRUE</formula>
    </cfRule>
  </conditionalFormatting>
  <conditionalFormatting sqref="AH5:AH315 BR34:BR179 BR296:BR315">
    <cfRule type="expression" dxfId="21" priority="1">
      <formula>AG5&lt;&gt;AH5</formula>
    </cfRule>
  </conditionalFormatting>
  <printOptions horizontalCentered="1"/>
  <pageMargins left="0.2" right="0.2" top="0.4" bottom="0.4" header="0.2" footer="0.2"/>
  <pageSetup paperSize="9" scale="38" fitToHeight="100" orientation="landscape" horizontalDpi="4294967292" verticalDpi="4294967292" r:id="rId1"/>
  <headerFooter>
    <oddFooter>&amp;C&amp;"Calibri,Normal"&amp;K000000&amp;A&amp;R&amp;"Calibri,Normal"&amp;K000000Page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8C097-A910-954B-80DF-B1AC1335E941}">
  <sheetPr>
    <tabColor theme="6" tint="-0.249977111117893"/>
    <pageSetUpPr autoPageBreaks="0" fitToPage="1"/>
  </sheetPr>
  <dimension ref="A1:BU239"/>
  <sheetViews>
    <sheetView showGridLines="0" zoomScale="90" zoomScaleNormal="90" zoomScaleSheetLayoutView="70" zoomScalePageLayoutView="70" workbookViewId="0">
      <pane xSplit="9" ySplit="4" topLeftCell="J5" activePane="bottomRight" state="frozen"/>
      <selection pane="topRight" activeCell="J1" sqref="J1"/>
      <selection pane="bottomLeft" activeCell="A5" sqref="A5"/>
      <selection pane="bottomRight" activeCell="BG7" sqref="BG7"/>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20961</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622" t="s">
        <v>18643</v>
      </c>
      <c r="F3" s="623"/>
      <c r="G3" s="623"/>
      <c r="H3" s="623"/>
      <c r="I3" s="623"/>
      <c r="J3" s="623"/>
      <c r="K3" s="623"/>
      <c r="L3" s="623"/>
      <c r="M3" s="623"/>
      <c r="N3" s="623"/>
      <c r="O3" s="623"/>
      <c r="P3" s="624"/>
      <c r="Q3" s="625"/>
      <c r="R3" s="625"/>
      <c r="S3" s="625"/>
      <c r="T3" s="625"/>
      <c r="U3" s="625"/>
      <c r="V3" s="625"/>
      <c r="W3" s="670"/>
      <c r="X3" s="25"/>
      <c r="Y3" s="25"/>
      <c r="Z3" s="25"/>
      <c r="AA3" s="25"/>
      <c r="AB3" s="25"/>
      <c r="AC3" s="25"/>
      <c r="AD3" s="25"/>
      <c r="AE3" s="25"/>
      <c r="AF3" s="25"/>
      <c r="AG3" s="25"/>
      <c r="AH3" s="25"/>
      <c r="AI3" s="25"/>
      <c r="AJ3" s="626"/>
      <c r="AK3" s="626"/>
      <c r="AL3" s="626"/>
      <c r="AM3" s="1"/>
      <c r="AN3" s="17"/>
      <c r="AO3" s="628" t="str">
        <f>E3</f>
        <v>UN/CEFACT XML D22B : Factur-X, BASIC</v>
      </c>
      <c r="AP3" s="627"/>
      <c r="AQ3" s="627"/>
      <c r="AR3" s="627"/>
      <c r="AS3" s="627"/>
      <c r="AT3" s="627"/>
      <c r="AU3" s="627"/>
      <c r="AV3" s="627"/>
      <c r="AW3" s="627"/>
      <c r="AX3" s="627"/>
      <c r="AY3" s="627"/>
      <c r="AZ3" s="627"/>
      <c r="BA3" s="627"/>
      <c r="BB3" s="627"/>
      <c r="BC3" s="627"/>
      <c r="BD3" s="627"/>
      <c r="BE3" s="627"/>
      <c r="BF3" s="627"/>
      <c r="BG3" s="682"/>
      <c r="BI3" s="25"/>
      <c r="BJ3" s="25"/>
      <c r="BK3" s="25"/>
      <c r="BL3" s="25"/>
      <c r="BM3" s="25"/>
      <c r="BN3" s="25"/>
      <c r="BO3" s="25"/>
      <c r="BQ3" s="25"/>
      <c r="BR3" s="25"/>
    </row>
    <row r="4" spans="1:72" s="44" customFormat="1" ht="105" x14ac:dyDescent="0.2">
      <c r="A4" s="30" t="s">
        <v>1</v>
      </c>
      <c r="B4" s="31" t="s">
        <v>4851</v>
      </c>
      <c r="C4" s="31" t="s">
        <v>20963</v>
      </c>
      <c r="D4" s="669" t="s">
        <v>18646</v>
      </c>
      <c r="E4" s="613" t="s">
        <v>3</v>
      </c>
      <c r="F4" s="614" t="s">
        <v>20955</v>
      </c>
      <c r="G4" s="615" t="s">
        <v>18593</v>
      </c>
      <c r="H4" s="615" t="s">
        <v>18591</v>
      </c>
      <c r="I4" s="616" t="s">
        <v>6</v>
      </c>
      <c r="J4" s="616" t="s">
        <v>7</v>
      </c>
      <c r="K4" s="616" t="s">
        <v>8</v>
      </c>
      <c r="L4" s="616" t="s">
        <v>9</v>
      </c>
      <c r="M4" s="616" t="s">
        <v>10</v>
      </c>
      <c r="N4" s="616" t="s">
        <v>11</v>
      </c>
      <c r="O4" s="617" t="s">
        <v>12</v>
      </c>
      <c r="P4" s="615" t="s">
        <v>13</v>
      </c>
      <c r="Q4" s="616" t="s">
        <v>17056</v>
      </c>
      <c r="R4" s="616" t="s">
        <v>17056</v>
      </c>
      <c r="S4" s="615" t="s">
        <v>15</v>
      </c>
      <c r="T4" s="617" t="s">
        <v>16</v>
      </c>
      <c r="U4" s="617" t="s">
        <v>18590</v>
      </c>
      <c r="V4" s="616" t="s">
        <v>18</v>
      </c>
      <c r="W4" s="618" t="s">
        <v>19</v>
      </c>
      <c r="X4" s="38"/>
      <c r="Y4" s="619" t="s">
        <v>39</v>
      </c>
      <c r="Z4" s="619" t="s">
        <v>185</v>
      </c>
      <c r="AA4" s="619" t="s">
        <v>244</v>
      </c>
      <c r="AB4" s="619" t="s">
        <v>282</v>
      </c>
      <c r="AC4" s="620" t="s">
        <v>5901</v>
      </c>
      <c r="AD4" s="620" t="s">
        <v>18617</v>
      </c>
      <c r="AE4" s="619" t="s">
        <v>47</v>
      </c>
      <c r="AF4" s="38"/>
      <c r="AG4" s="621" t="s">
        <v>18328</v>
      </c>
      <c r="AH4" s="621" t="s">
        <v>18329</v>
      </c>
      <c r="AI4" s="38"/>
      <c r="AJ4" s="40" t="s">
        <v>22</v>
      </c>
      <c r="AK4" s="40" t="s">
        <v>23</v>
      </c>
      <c r="AL4" s="40" t="s">
        <v>24</v>
      </c>
      <c r="AM4" s="41"/>
      <c r="AN4" s="669" t="str">
        <f>D4</f>
        <v>CDE BLOC CII</v>
      </c>
      <c r="AO4" s="613" t="s">
        <v>3</v>
      </c>
      <c r="AP4" s="614" t="s">
        <v>20955</v>
      </c>
      <c r="AQ4" s="615" t="s">
        <v>18593</v>
      </c>
      <c r="AR4" s="615" t="s">
        <v>18592</v>
      </c>
      <c r="AS4" s="616" t="s">
        <v>25</v>
      </c>
      <c r="AT4" s="616" t="s">
        <v>26</v>
      </c>
      <c r="AU4" s="616" t="s">
        <v>27</v>
      </c>
      <c r="AV4" s="616" t="s">
        <v>28</v>
      </c>
      <c r="AW4" s="616" t="s">
        <v>29</v>
      </c>
      <c r="AX4" s="616" t="s">
        <v>11</v>
      </c>
      <c r="AY4" s="617" t="s">
        <v>12</v>
      </c>
      <c r="AZ4" s="615" t="s">
        <v>13</v>
      </c>
      <c r="BA4" s="616" t="s">
        <v>17056</v>
      </c>
      <c r="BB4" s="616" t="s">
        <v>17056</v>
      </c>
      <c r="BC4" s="615" t="s">
        <v>15</v>
      </c>
      <c r="BD4" s="617" t="s">
        <v>16</v>
      </c>
      <c r="BE4" s="617" t="s">
        <v>18590</v>
      </c>
      <c r="BF4" s="616" t="s">
        <v>18</v>
      </c>
      <c r="BG4" s="618" t="s">
        <v>19</v>
      </c>
      <c r="BI4" s="412" t="s">
        <v>39</v>
      </c>
      <c r="BJ4" s="412" t="s">
        <v>185</v>
      </c>
      <c r="BK4" s="412" t="s">
        <v>244</v>
      </c>
      <c r="BL4" s="412" t="s">
        <v>18004</v>
      </c>
      <c r="BM4" s="413" t="s">
        <v>5901</v>
      </c>
      <c r="BN4" s="413" t="s">
        <v>18617</v>
      </c>
      <c r="BO4" s="412" t="s">
        <v>47</v>
      </c>
      <c r="BQ4" s="39" t="s">
        <v>18328</v>
      </c>
      <c r="BR4" s="39" t="s">
        <v>18329</v>
      </c>
      <c r="BT4" s="57" t="s">
        <v>18642</v>
      </c>
    </row>
    <row r="5" spans="1:72" s="11" customFormat="1" ht="96" x14ac:dyDescent="0.2">
      <c r="A5" s="45" t="str">
        <f t="shared" ref="A5:A54" si="3">IF(OR(T5="E",T5="A"),"YES","NO")</f>
        <v>NO</v>
      </c>
      <c r="B5" s="45"/>
      <c r="C5" s="45"/>
      <c r="D5" s="46" t="s">
        <v>30</v>
      </c>
      <c r="E5" s="47" t="s">
        <v>31</v>
      </c>
      <c r="F5" s="281" t="s">
        <v>31</v>
      </c>
      <c r="G5" s="48">
        <f t="shared" ref="G5:G54"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31" si="6">IF($E5="","",IF(ISERROR(SEARCH("@",$R5)),IF(LEFT($E5,4)="BG-X","EG",IF(LEFT($E5,2)="BG","G",IF(LEFT($E5,4)="BT-X",IF(LEN($E5)-LEN(SUBSTITUTE($E5,"-",))&gt;2,"","E"),IF(LEN($E5)-LEN(SUBSTITUTE($E5,"-",))&gt;1,"","E")))),"A"))</f>
        <v>G</v>
      </c>
      <c r="U5" s="52" t="s">
        <v>32</v>
      </c>
      <c r="V5" s="52" t="s">
        <v>35</v>
      </c>
      <c r="W5" s="671" t="s">
        <v>35</v>
      </c>
      <c r="X5" s="38"/>
      <c r="Y5" s="58" t="str">
        <f t="shared" ref="Y5:Y54" si="7">IF(AH5=Y$4,"X","-")</f>
        <v>X</v>
      </c>
      <c r="Z5" s="58" t="str">
        <f t="shared" ref="Z5:AE20"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54" si="9">IF(ISERROR(FIND("/",R5)),R5,LEFT(R5,FIND(CHAR(1),SUBSTITUTE(R5,"/",CHAR(1),LEN(R5)-LEN(SUBSTITUTE(R5,"/",""))))-1))</f>
        <v>/rsm:CrossIndustryInvoice</v>
      </c>
      <c r="AK5" s="13" t="str">
        <f t="shared" ref="AK5:AK54" si="10">IF(ISERROR(FIND("/",R5)),R5,MID(R5, FIND(CHAR(1),SUBSTITUTE(R5,"/",CHAR(1), LEN(R5)-LEN(SUBSTITUTE(R5,"/","")))), LEN(R5)))</f>
        <v>/rsm:ExchangedDocumentContext</v>
      </c>
      <c r="AL5" s="14">
        <f>COUNTIFS(R$4:R5,AJ5)</f>
        <v>0</v>
      </c>
      <c r="AM5" s="1"/>
      <c r="AN5" s="46" t="str">
        <f>D5</f>
        <v>EDC</v>
      </c>
      <c r="AO5" s="47" t="str">
        <f t="shared" ref="AO5:AO54" si="11">E5</f>
        <v>BG-2</v>
      </c>
      <c r="AP5" s="281" t="str">
        <f t="shared" ref="AP5:AP54" si="12">IF(F5="","",F5)</f>
        <v>BG-2</v>
      </c>
      <c r="AQ5" s="48">
        <f t="shared" ref="AQ5:AQ54" si="13">LEN(BB5)-LEN(SUBSTITUTE(BB5,"/",""))-1</f>
        <v>1</v>
      </c>
      <c r="AR5" s="49" t="str">
        <f t="shared" ref="AR5:AR54" si="14">H5</f>
        <v>1..1</v>
      </c>
      <c r="AS5" s="50" t="s">
        <v>33</v>
      </c>
      <c r="AT5" s="50" t="s">
        <v>18153</v>
      </c>
      <c r="AU5" s="51"/>
      <c r="AV5" s="51"/>
      <c r="AW5" s="51" t="s">
        <v>35</v>
      </c>
      <c r="AX5" s="50"/>
      <c r="AY5" s="52" t="str">
        <f t="shared" ref="AY5:BB23" si="15">O5</f>
        <v>1..1</v>
      </c>
      <c r="AZ5" s="52" t="str">
        <f t="shared" si="15"/>
        <v>1..1</v>
      </c>
      <c r="BA5" s="53" t="str">
        <f t="shared" si="15"/>
        <v>/rsm:CrossIndustryInvoice
/rsm:ExchangedDocumentContext</v>
      </c>
      <c r="BB5" s="54" t="str">
        <f t="shared" si="15"/>
        <v>/rsm:CrossIndustryInvoice/rsm:ExchangedDocumentContext</v>
      </c>
      <c r="BC5" s="52" t="str">
        <f t="shared" ref="BC5:BG41" si="16">IF(S5="","",S5)</f>
        <v/>
      </c>
      <c r="BD5" s="55" t="str">
        <f t="shared" si="16"/>
        <v>G</v>
      </c>
      <c r="BE5" s="52" t="str">
        <f t="shared" si="16"/>
        <v>1..1</v>
      </c>
      <c r="BF5" s="52" t="str">
        <f t="shared" si="16"/>
        <v/>
      </c>
      <c r="BG5" s="671" t="str">
        <f t="shared" si="16"/>
        <v/>
      </c>
      <c r="BH5" s="7"/>
      <c r="BI5" s="58" t="str">
        <f t="shared" ref="BI5:BO2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54" si="18">AG5</f>
        <v>MINIMUM</v>
      </c>
      <c r="BR5" s="58" t="str">
        <f t="shared" si="18"/>
        <v>MINIMUM</v>
      </c>
      <c r="BS5" s="57"/>
      <c r="BT5" s="57" t="s">
        <v>18642</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55"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18642</v>
      </c>
    </row>
    <row r="7" spans="1:72" s="11" customFormat="1" ht="96" x14ac:dyDescent="0.2">
      <c r="A7" s="45" t="str">
        <f t="shared" si="3"/>
        <v>YES</v>
      </c>
      <c r="B7" s="76"/>
      <c r="C7" s="45"/>
      <c r="D7" s="71" t="s">
        <v>30</v>
      </c>
      <c r="E7" s="72" t="s">
        <v>65</v>
      </c>
      <c r="F7" s="283" t="s">
        <v>65</v>
      </c>
      <c r="G7" s="66">
        <f t="shared" si="4"/>
        <v>3</v>
      </c>
      <c r="H7" s="66" t="s">
        <v>42</v>
      </c>
      <c r="I7" s="64" t="s">
        <v>66</v>
      </c>
      <c r="J7" s="64" t="s">
        <v>67</v>
      </c>
      <c r="K7" s="65" t="s">
        <v>17187</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18642</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18642</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17186</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18642</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672"/>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18157</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672"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18642</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17185</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18642</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17184</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18642</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673"/>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673"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18642</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18642</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t="s">
        <v>160</v>
      </c>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18166</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18642</v>
      </c>
    </row>
    <row r="16" spans="1:72" ht="96" x14ac:dyDescent="0.2">
      <c r="A16" s="45" t="str">
        <f t="shared" si="3"/>
        <v>NO</v>
      </c>
      <c r="B16" s="45"/>
      <c r="C16" s="45"/>
      <c r="D16" s="78" t="s">
        <v>30</v>
      </c>
      <c r="E16" s="105" t="s">
        <v>180</v>
      </c>
      <c r="F16" s="290"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673"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90"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673"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18642</v>
      </c>
    </row>
    <row r="17" spans="1:72" ht="96" x14ac:dyDescent="0.2">
      <c r="A17" s="45" t="str">
        <f t="shared" si="3"/>
        <v>YES</v>
      </c>
      <c r="B17" s="340" t="s">
        <v>17031</v>
      </c>
      <c r="C17" s="742"/>
      <c r="D17" s="84" t="s">
        <v>30</v>
      </c>
      <c r="E17" s="85" t="s">
        <v>194</v>
      </c>
      <c r="F17" s="286" t="s">
        <v>194</v>
      </c>
      <c r="G17" s="66">
        <f t="shared" si="4"/>
        <v>3</v>
      </c>
      <c r="H17" s="66" t="s">
        <v>32</v>
      </c>
      <c r="I17" s="64" t="s">
        <v>195</v>
      </c>
      <c r="J17" s="64" t="s">
        <v>196</v>
      </c>
      <c r="K17" s="65" t="s">
        <v>17073</v>
      </c>
      <c r="L17" s="65"/>
      <c r="M17" s="65" t="s">
        <v>35</v>
      </c>
      <c r="N17" s="64" t="s">
        <v>70</v>
      </c>
      <c r="O17" s="66" t="s">
        <v>32</v>
      </c>
      <c r="P17" s="66" t="s">
        <v>42</v>
      </c>
      <c r="Q17" s="2" t="s">
        <v>198</v>
      </c>
      <c r="R17" s="75" t="s">
        <v>199</v>
      </c>
      <c r="S17" s="66" t="s">
        <v>73</v>
      </c>
      <c r="T17" s="68" t="str">
        <f t="shared" si="6"/>
        <v>E</v>
      </c>
      <c r="U17" s="66" t="s">
        <v>62</v>
      </c>
      <c r="V17" s="66" t="s">
        <v>200</v>
      </c>
      <c r="W17" s="249"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86"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9"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18642</v>
      </c>
    </row>
    <row r="18" spans="1:72" ht="105" x14ac:dyDescent="0.2">
      <c r="A18" s="45" t="str">
        <f t="shared" si="3"/>
        <v>YES</v>
      </c>
      <c r="B18" s="45"/>
      <c r="C18" s="45"/>
      <c r="D18" s="84" t="s">
        <v>30</v>
      </c>
      <c r="E18" s="85" t="s">
        <v>204</v>
      </c>
      <c r="F18" s="286"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9"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86"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9"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18642</v>
      </c>
    </row>
    <row r="19" spans="1:72" ht="96" x14ac:dyDescent="0.2">
      <c r="A19" s="45" t="str">
        <f t="shared" si="3"/>
        <v>NO</v>
      </c>
      <c r="B19" s="45"/>
      <c r="C19" s="45"/>
      <c r="D19" s="106" t="s">
        <v>230</v>
      </c>
      <c r="E19" s="79" t="s">
        <v>231</v>
      </c>
      <c r="F19" s="285"/>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672"/>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85"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672"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18642</v>
      </c>
    </row>
    <row r="20" spans="1:72" ht="96" x14ac:dyDescent="0.2">
      <c r="A20" s="45" t="str">
        <f t="shared" si="3"/>
        <v>NO</v>
      </c>
      <c r="B20" s="45"/>
      <c r="C20" s="45"/>
      <c r="D20" s="107" t="s">
        <v>236</v>
      </c>
      <c r="E20" s="108" t="s">
        <v>237</v>
      </c>
      <c r="F20" s="291" t="s">
        <v>237</v>
      </c>
      <c r="G20" s="88">
        <f t="shared" si="4"/>
        <v>2</v>
      </c>
      <c r="H20" s="88" t="s">
        <v>238</v>
      </c>
      <c r="I20" s="90" t="s">
        <v>239</v>
      </c>
      <c r="J20" s="90" t="s">
        <v>240</v>
      </c>
      <c r="K20" s="91"/>
      <c r="L20" s="91"/>
      <c r="M20" s="91" t="s">
        <v>241</v>
      </c>
      <c r="N20" s="90"/>
      <c r="O20" s="88" t="s">
        <v>238</v>
      </c>
      <c r="P20" s="88" t="str">
        <f>O20</f>
        <v>1..n</v>
      </c>
      <c r="Q20" s="92" t="s">
        <v>242</v>
      </c>
      <c r="R20" s="93" t="s">
        <v>243</v>
      </c>
      <c r="S20" s="88" t="s">
        <v>35</v>
      </c>
      <c r="T20" s="94" t="str">
        <f t="shared" si="6"/>
        <v>G</v>
      </c>
      <c r="U20" s="88" t="s">
        <v>62</v>
      </c>
      <c r="V20" s="88" t="s">
        <v>132</v>
      </c>
      <c r="W20" s="673" t="s">
        <v>35</v>
      </c>
      <c r="X20" s="38"/>
      <c r="Y20" s="94" t="str">
        <f t="shared" si="7"/>
        <v>-</v>
      </c>
      <c r="Z20" s="94" t="str">
        <f t="shared" si="8"/>
        <v>-</v>
      </c>
      <c r="AA20" s="94" t="str">
        <f t="shared" si="8"/>
        <v>X</v>
      </c>
      <c r="AB20" s="94" t="str">
        <f t="shared" si="8"/>
        <v>X</v>
      </c>
      <c r="AC20" s="94" t="str">
        <f t="shared" si="8"/>
        <v>X</v>
      </c>
      <c r="AD20" s="94" t="str">
        <f t="shared" si="8"/>
        <v>X</v>
      </c>
      <c r="AE20" s="94" t="str">
        <f t="shared" si="8"/>
        <v>X</v>
      </c>
      <c r="AF20" s="38"/>
      <c r="AG20" s="94" t="s">
        <v>244</v>
      </c>
      <c r="AH20" s="94" t="s">
        <v>244</v>
      </c>
      <c r="AI20" s="38"/>
      <c r="AJ20" s="13" t="str">
        <f t="shared" si="9"/>
        <v>/rsm:CrossIndustryInvoice/rsm:SupplyChainTradeTransaction</v>
      </c>
      <c r="AK20" s="13" t="str">
        <f t="shared" si="10"/>
        <v>/ram:IncludedSupplyChainTradeLineItem</v>
      </c>
      <c r="AL20" s="14">
        <f>COUNTIFS(R$4:R20,AJ20)</f>
        <v>1</v>
      </c>
      <c r="AN20" s="107" t="str">
        <f t="shared" si="19"/>
        <v>SCT_LINE</v>
      </c>
      <c r="AO20" s="108" t="str">
        <f t="shared" si="11"/>
        <v>BG-25</v>
      </c>
      <c r="AP20" s="291" t="str">
        <f t="shared" si="12"/>
        <v>BG-25</v>
      </c>
      <c r="AQ20" s="88">
        <f t="shared" si="13"/>
        <v>2</v>
      </c>
      <c r="AR20" s="88" t="str">
        <f t="shared" si="14"/>
        <v>1..n</v>
      </c>
      <c r="AS20" s="90" t="s">
        <v>245</v>
      </c>
      <c r="AT20" s="90" t="s">
        <v>246</v>
      </c>
      <c r="AU20" s="91"/>
      <c r="AV20" s="91"/>
      <c r="AW20" s="91" t="s">
        <v>247</v>
      </c>
      <c r="AX20" s="90"/>
      <c r="AY20" s="88" t="str">
        <f t="shared" si="15"/>
        <v>1..n</v>
      </c>
      <c r="AZ20" s="88" t="str">
        <f t="shared" si="15"/>
        <v>1..n</v>
      </c>
      <c r="BA20" s="92" t="str">
        <f t="shared" si="15"/>
        <v>/rsm:CrossIndustryInvoice
/rsm:SupplyChainTradeTransaction
/ram:IncludedSupplyChainTradeLineItem</v>
      </c>
      <c r="BB20" s="93" t="str">
        <f t="shared" si="15"/>
        <v>/rsm:CrossIndustryInvoice/rsm:SupplyChainTradeTransaction/ram:IncludedSupplyChainTradeLineItem</v>
      </c>
      <c r="BC20" s="88" t="str">
        <f t="shared" si="16"/>
        <v/>
      </c>
      <c r="BD20" s="94" t="str">
        <f t="shared" si="16"/>
        <v>G</v>
      </c>
      <c r="BE20" s="88" t="str">
        <f t="shared" si="16"/>
        <v>0..n</v>
      </c>
      <c r="BF20" s="88" t="str">
        <f t="shared" si="16"/>
        <v>CAR-2</v>
      </c>
      <c r="BG20" s="673" t="str">
        <f t="shared" si="16"/>
        <v/>
      </c>
      <c r="BH20" s="7"/>
      <c r="BI20" s="94" t="str">
        <f t="shared" si="17"/>
        <v>-</v>
      </c>
      <c r="BJ20" s="94" t="str">
        <f t="shared" si="17"/>
        <v>-</v>
      </c>
      <c r="BK20" s="94" t="str">
        <f t="shared" si="17"/>
        <v>X</v>
      </c>
      <c r="BL20" s="94" t="str">
        <f t="shared" si="17"/>
        <v>X</v>
      </c>
      <c r="BM20" s="94" t="str">
        <f t="shared" si="17"/>
        <v>X</v>
      </c>
      <c r="BN20" s="94" t="str">
        <f t="shared" si="17"/>
        <v>X</v>
      </c>
      <c r="BO20" s="94" t="str">
        <f t="shared" si="17"/>
        <v>X</v>
      </c>
      <c r="BP20" s="7"/>
      <c r="BQ20" s="94" t="str">
        <f t="shared" si="18"/>
        <v>BASIC</v>
      </c>
      <c r="BR20" s="94" t="str">
        <f t="shared" si="18"/>
        <v>BASIC</v>
      </c>
      <c r="BS20" s="15"/>
      <c r="BT20" s="57" t="s">
        <v>18642</v>
      </c>
    </row>
    <row r="21" spans="1:72" ht="96" x14ac:dyDescent="0.2">
      <c r="A21" s="45" t="str">
        <f t="shared" si="3"/>
        <v>NO</v>
      </c>
      <c r="B21" s="45"/>
      <c r="C21" s="45"/>
      <c r="D21" s="107" t="s">
        <v>236</v>
      </c>
      <c r="E21" s="109" t="s">
        <v>248</v>
      </c>
      <c r="F21" s="292"/>
      <c r="G21" s="110">
        <f t="shared" si="4"/>
        <v>3</v>
      </c>
      <c r="H21" s="110" t="s">
        <v>32</v>
      </c>
      <c r="I21" s="111" t="s">
        <v>249</v>
      </c>
      <c r="J21" s="112"/>
      <c r="K21" s="113"/>
      <c r="L21" s="113"/>
      <c r="M21" s="113"/>
      <c r="N21" s="112"/>
      <c r="O21" s="110" t="s">
        <v>32</v>
      </c>
      <c r="P21" s="110" t="str">
        <f>O21</f>
        <v>1..1</v>
      </c>
      <c r="Q21" s="114" t="s">
        <v>250</v>
      </c>
      <c r="R21" s="115" t="s">
        <v>251</v>
      </c>
      <c r="S21" s="110"/>
      <c r="T21" s="116" t="str">
        <f t="shared" si="6"/>
        <v/>
      </c>
      <c r="U21" s="110" t="s">
        <v>42</v>
      </c>
      <c r="V21" s="110"/>
      <c r="W21" s="674"/>
      <c r="X21" s="38"/>
      <c r="Y21" s="116" t="str">
        <f t="shared" si="7"/>
        <v>-</v>
      </c>
      <c r="Z21" s="116" t="str">
        <f t="shared" ref="Z21:AE28" si="20">IF(Y21="X","X",IF($AH21=Z$4,"X","-"))</f>
        <v>-</v>
      </c>
      <c r="AA21" s="116" t="str">
        <f t="shared" si="20"/>
        <v>X</v>
      </c>
      <c r="AB21" s="116" t="str">
        <f t="shared" si="20"/>
        <v>X</v>
      </c>
      <c r="AC21" s="116" t="str">
        <f t="shared" si="20"/>
        <v>X</v>
      </c>
      <c r="AD21" s="116" t="str">
        <f t="shared" si="20"/>
        <v>X</v>
      </c>
      <c r="AE21" s="116" t="str">
        <f t="shared" si="20"/>
        <v>X</v>
      </c>
      <c r="AF21" s="38"/>
      <c r="AG21" s="116" t="s">
        <v>244</v>
      </c>
      <c r="AH21" s="116" t="s">
        <v>244</v>
      </c>
      <c r="AI21" s="38"/>
      <c r="AJ21" s="13" t="str">
        <f t="shared" si="9"/>
        <v>/rsm:CrossIndustryInvoice/rsm:SupplyChainTradeTransaction/ram:IncludedSupplyChainTradeLineItem</v>
      </c>
      <c r="AK21" s="13" t="str">
        <f t="shared" si="10"/>
        <v>/ram:AssociatedDocumentLineDocument</v>
      </c>
      <c r="AL21" s="14">
        <f>COUNTIFS(R$4:R21,AJ21)</f>
        <v>1</v>
      </c>
      <c r="AN21" s="107" t="str">
        <f t="shared" si="19"/>
        <v>SCT_LINE</v>
      </c>
      <c r="AO21" s="109" t="str">
        <f t="shared" si="11"/>
        <v>BT-126-00</v>
      </c>
      <c r="AP21" s="292" t="str">
        <f t="shared" si="12"/>
        <v/>
      </c>
      <c r="AQ21" s="110">
        <f t="shared" si="13"/>
        <v>3</v>
      </c>
      <c r="AR21" s="110" t="str">
        <f t="shared" si="14"/>
        <v>1..1</v>
      </c>
      <c r="AS21" s="111" t="s">
        <v>252</v>
      </c>
      <c r="AT21" s="112"/>
      <c r="AU21" s="113"/>
      <c r="AV21" s="113"/>
      <c r="AW21" s="113" t="s">
        <v>35</v>
      </c>
      <c r="AX21" s="112"/>
      <c r="AY21" s="110" t="str">
        <f t="shared" si="15"/>
        <v>1..1</v>
      </c>
      <c r="AZ21" s="110" t="str">
        <f t="shared" si="15"/>
        <v>1..1</v>
      </c>
      <c r="BA21" s="114" t="str">
        <f t="shared" si="15"/>
        <v>/rsm:CrossIndustryInvoice
/rsm:SupplyChainTradeTransaction
/ram:IncludedSupplyChainTradeLineItem
/ram:AssociatedDocumentLineDocument</v>
      </c>
      <c r="BB21" s="115" t="str">
        <f t="shared" si="15"/>
        <v>/rsm:CrossIndustryInvoice/rsm:SupplyChainTradeTransaction/ram:IncludedSupplyChainTradeLineItem/ram:AssociatedDocumentLineDocument</v>
      </c>
      <c r="BC21" s="110" t="str">
        <f t="shared" si="16"/>
        <v/>
      </c>
      <c r="BD21" s="116" t="str">
        <f t="shared" si="16"/>
        <v/>
      </c>
      <c r="BE21" s="110" t="str">
        <f t="shared" si="16"/>
        <v>0..1</v>
      </c>
      <c r="BF21" s="110" t="str">
        <f t="shared" si="16"/>
        <v/>
      </c>
      <c r="BG21" s="674" t="str">
        <f t="shared" si="16"/>
        <v/>
      </c>
      <c r="BH21" s="7"/>
      <c r="BI21" s="116" t="str">
        <f t="shared" si="17"/>
        <v>-</v>
      </c>
      <c r="BJ21" s="116" t="str">
        <f t="shared" si="17"/>
        <v>-</v>
      </c>
      <c r="BK21" s="116" t="str">
        <f t="shared" si="17"/>
        <v>X</v>
      </c>
      <c r="BL21" s="116" t="str">
        <f t="shared" si="17"/>
        <v>X</v>
      </c>
      <c r="BM21" s="116" t="str">
        <f t="shared" si="17"/>
        <v>X</v>
      </c>
      <c r="BN21" s="116" t="str">
        <f t="shared" si="17"/>
        <v>X</v>
      </c>
      <c r="BO21" s="116" t="str">
        <f t="shared" si="17"/>
        <v>X</v>
      </c>
      <c r="BP21" s="7"/>
      <c r="BQ21" s="116" t="str">
        <f t="shared" si="18"/>
        <v>BASIC</v>
      </c>
      <c r="BR21" s="116" t="str">
        <f t="shared" si="18"/>
        <v>BASIC</v>
      </c>
      <c r="BS21" s="15"/>
      <c r="BT21" s="57" t="s">
        <v>18642</v>
      </c>
    </row>
    <row r="22" spans="1:72" ht="96" x14ac:dyDescent="0.2">
      <c r="A22" s="45" t="str">
        <f t="shared" si="3"/>
        <v>YES</v>
      </c>
      <c r="B22" s="45"/>
      <c r="C22" s="45"/>
      <c r="D22" s="118" t="s">
        <v>236</v>
      </c>
      <c r="E22" s="119" t="s">
        <v>253</v>
      </c>
      <c r="F22" s="293" t="s">
        <v>253</v>
      </c>
      <c r="G22" s="66">
        <f t="shared" si="4"/>
        <v>4</v>
      </c>
      <c r="H22" s="66" t="s">
        <v>32</v>
      </c>
      <c r="I22" s="64" t="s">
        <v>254</v>
      </c>
      <c r="J22" s="64" t="s">
        <v>255</v>
      </c>
      <c r="K22" s="65"/>
      <c r="L22" s="65"/>
      <c r="M22" s="65" t="s">
        <v>256</v>
      </c>
      <c r="N22" s="64" t="s">
        <v>90</v>
      </c>
      <c r="O22" s="66" t="s">
        <v>32</v>
      </c>
      <c r="P22" s="66" t="str">
        <f>O22</f>
        <v>1..1</v>
      </c>
      <c r="Q22" s="2" t="s">
        <v>257</v>
      </c>
      <c r="R22" s="75" t="s">
        <v>258</v>
      </c>
      <c r="S22" s="66" t="s">
        <v>55</v>
      </c>
      <c r="T22" s="68" t="str">
        <f t="shared" si="6"/>
        <v>E</v>
      </c>
      <c r="U22" s="66" t="s">
        <v>42</v>
      </c>
      <c r="V22" s="66" t="s">
        <v>132</v>
      </c>
      <c r="W22" s="249" t="s">
        <v>35</v>
      </c>
      <c r="X22" s="38"/>
      <c r="Y22" s="68" t="str">
        <f t="shared" si="7"/>
        <v>-</v>
      </c>
      <c r="Z22" s="68" t="str">
        <f t="shared" si="20"/>
        <v>-</v>
      </c>
      <c r="AA22" s="68" t="str">
        <f t="shared" si="20"/>
        <v>X</v>
      </c>
      <c r="AB22" s="68" t="str">
        <f t="shared" si="20"/>
        <v>X</v>
      </c>
      <c r="AC22" s="68" t="str">
        <f t="shared" si="20"/>
        <v>X</v>
      </c>
      <c r="AD22" s="68" t="str">
        <f t="shared" si="20"/>
        <v>X</v>
      </c>
      <c r="AE22" s="68" t="str">
        <f t="shared" si="20"/>
        <v>X</v>
      </c>
      <c r="AF22" s="38"/>
      <c r="AG22" s="68" t="s">
        <v>244</v>
      </c>
      <c r="AH22" s="68" t="s">
        <v>244</v>
      </c>
      <c r="AI22" s="38"/>
      <c r="AJ22" s="13" t="str">
        <f t="shared" si="9"/>
        <v>/rsm:CrossIndustryInvoice/rsm:SupplyChainTradeTransaction/ram:IncludedSupplyChainTradeLineItem/ram:AssociatedDocumentLineDocument</v>
      </c>
      <c r="AK22" s="13" t="str">
        <f t="shared" si="10"/>
        <v>/ram:LineID</v>
      </c>
      <c r="AL22" s="14">
        <f>COUNTIFS(R$4:R22,AJ22)</f>
        <v>1</v>
      </c>
      <c r="AN22" s="118" t="str">
        <f t="shared" si="19"/>
        <v>SCT_LINE</v>
      </c>
      <c r="AO22" s="119" t="str">
        <f t="shared" si="11"/>
        <v>BT-126</v>
      </c>
      <c r="AP22" s="293" t="str">
        <f t="shared" si="12"/>
        <v>BT-126</v>
      </c>
      <c r="AQ22" s="66">
        <f t="shared" si="13"/>
        <v>4</v>
      </c>
      <c r="AR22" s="66" t="str">
        <f t="shared" si="14"/>
        <v>1..1</v>
      </c>
      <c r="AS22" s="64" t="s">
        <v>259</v>
      </c>
      <c r="AT22" s="64" t="s">
        <v>260</v>
      </c>
      <c r="AU22" s="65"/>
      <c r="AV22" s="65"/>
      <c r="AW22" s="65" t="s">
        <v>261</v>
      </c>
      <c r="AX22" s="64" t="s">
        <v>99</v>
      </c>
      <c r="AY22" s="66" t="str">
        <f t="shared" si="15"/>
        <v>1..1</v>
      </c>
      <c r="AZ22" s="66" t="str">
        <f t="shared" si="15"/>
        <v>1..1</v>
      </c>
      <c r="BA22" s="2" t="str">
        <f t="shared" si="15"/>
        <v>/rsm:CrossIndustryInvoice
/rsm:SupplyChainTradeTransaction
/ram:IncludedSupplyChainTradeLineItem
/ram:AssociatedDocumentLineDocument
/ram:LineID</v>
      </c>
      <c r="BB22" s="75" t="str">
        <f t="shared" si="15"/>
        <v>/rsm:CrossIndustryInvoice/rsm:SupplyChainTradeTransaction/ram:IncludedSupplyChainTradeLineItem/ram:AssociatedDocumentLineDocument/ram:LineID</v>
      </c>
      <c r="BC22" s="66" t="str">
        <f t="shared" si="16"/>
        <v>I</v>
      </c>
      <c r="BD22" s="68" t="str">
        <f t="shared" si="16"/>
        <v>E</v>
      </c>
      <c r="BE22" s="66" t="str">
        <f t="shared" si="16"/>
        <v>0..1</v>
      </c>
      <c r="BF22" s="66" t="str">
        <f t="shared" si="16"/>
        <v>CAR-2</v>
      </c>
      <c r="BG22" s="249" t="str">
        <f t="shared" si="16"/>
        <v/>
      </c>
      <c r="BH22" s="7"/>
      <c r="BI22" s="68" t="str">
        <f t="shared" si="17"/>
        <v>-</v>
      </c>
      <c r="BJ22" s="68" t="str">
        <f t="shared" si="17"/>
        <v>-</v>
      </c>
      <c r="BK22" s="68" t="str">
        <f t="shared" si="17"/>
        <v>X</v>
      </c>
      <c r="BL22" s="68" t="str">
        <f t="shared" si="17"/>
        <v>X</v>
      </c>
      <c r="BM22" s="68" t="str">
        <f t="shared" si="17"/>
        <v>X</v>
      </c>
      <c r="BN22" s="68" t="str">
        <f t="shared" si="17"/>
        <v>X</v>
      </c>
      <c r="BO22" s="68" t="str">
        <f t="shared" si="17"/>
        <v>X</v>
      </c>
      <c r="BP22" s="7"/>
      <c r="BQ22" s="68" t="str">
        <f t="shared" si="18"/>
        <v>BASIC</v>
      </c>
      <c r="BR22" s="68" t="str">
        <f t="shared" si="18"/>
        <v>BASIC</v>
      </c>
      <c r="BS22" s="15"/>
      <c r="BT22" s="57" t="s">
        <v>18642</v>
      </c>
    </row>
    <row r="23" spans="1:72" ht="96" x14ac:dyDescent="0.2">
      <c r="A23" s="45" t="str">
        <f t="shared" si="3"/>
        <v>NO</v>
      </c>
      <c r="B23" s="45"/>
      <c r="C23" s="45"/>
      <c r="D23" s="118" t="s">
        <v>236</v>
      </c>
      <c r="E23" s="123" t="s">
        <v>278</v>
      </c>
      <c r="F23" s="294" t="s">
        <v>278</v>
      </c>
      <c r="G23" s="124">
        <f t="shared" si="4"/>
        <v>4</v>
      </c>
      <c r="H23" s="124" t="s">
        <v>42</v>
      </c>
      <c r="I23" s="125" t="s">
        <v>279</v>
      </c>
      <c r="J23" s="125" t="s">
        <v>17188</v>
      </c>
      <c r="K23" s="126"/>
      <c r="L23" s="126"/>
      <c r="M23" s="126"/>
      <c r="N23" s="125"/>
      <c r="O23" s="124" t="s">
        <v>42</v>
      </c>
      <c r="P23" s="124" t="s">
        <v>62</v>
      </c>
      <c r="Q23" s="127" t="s">
        <v>280</v>
      </c>
      <c r="R23" s="128" t="s">
        <v>281</v>
      </c>
      <c r="S23" s="124"/>
      <c r="T23" s="129" t="str">
        <f t="shared" si="6"/>
        <v/>
      </c>
      <c r="U23" s="124" t="s">
        <v>62</v>
      </c>
      <c r="V23" s="124"/>
      <c r="W23" s="675"/>
      <c r="X23" s="38"/>
      <c r="Y23" s="129" t="str">
        <f t="shared" si="7"/>
        <v>-</v>
      </c>
      <c r="Z23" s="129" t="str">
        <f t="shared" si="20"/>
        <v>-</v>
      </c>
      <c r="AA23" s="129" t="str">
        <f t="shared" si="20"/>
        <v>X</v>
      </c>
      <c r="AB23" s="129" t="str">
        <f t="shared" si="20"/>
        <v>X</v>
      </c>
      <c r="AC23" s="129" t="str">
        <f t="shared" si="20"/>
        <v>X</v>
      </c>
      <c r="AD23" s="129" t="str">
        <f t="shared" si="20"/>
        <v>X</v>
      </c>
      <c r="AE23" s="129" t="str">
        <f t="shared" si="20"/>
        <v>X</v>
      </c>
      <c r="AF23" s="38"/>
      <c r="AG23" s="129" t="s">
        <v>244</v>
      </c>
      <c r="AH23" s="129" t="s">
        <v>244</v>
      </c>
      <c r="AI23" s="38"/>
      <c r="AJ23" s="13" t="str">
        <f t="shared" si="9"/>
        <v>/rsm:CrossIndustryInvoice/rsm:SupplyChainTradeTransaction/ram:IncludedSupplyChainTradeLineItem/ram:AssociatedDocumentLineDocument</v>
      </c>
      <c r="AK23" s="13" t="str">
        <f t="shared" si="10"/>
        <v>/ram:IncludedNote</v>
      </c>
      <c r="AL23" s="14">
        <f>COUNTIFS(R$4:R23,AJ23)</f>
        <v>1</v>
      </c>
      <c r="AN23" s="118" t="str">
        <f t="shared" si="19"/>
        <v>SCT_LINE</v>
      </c>
      <c r="AO23" s="123" t="str">
        <f t="shared" si="11"/>
        <v>BT-127-00</v>
      </c>
      <c r="AP23" s="294" t="str">
        <f t="shared" si="12"/>
        <v>BT-127-00</v>
      </c>
      <c r="AQ23" s="124">
        <f t="shared" si="13"/>
        <v>4</v>
      </c>
      <c r="AR23" s="124" t="str">
        <f t="shared" si="14"/>
        <v>0..1</v>
      </c>
      <c r="AS23" s="125" t="s">
        <v>279</v>
      </c>
      <c r="AT23" s="125" t="s">
        <v>292</v>
      </c>
      <c r="AU23" s="126"/>
      <c r="AV23" s="126"/>
      <c r="AW23" s="126" t="s">
        <v>35</v>
      </c>
      <c r="AX23" s="125"/>
      <c r="AY23" s="124" t="str">
        <f t="shared" si="15"/>
        <v>0..1</v>
      </c>
      <c r="AZ23" s="124" t="str">
        <f t="shared" si="15"/>
        <v>0..n</v>
      </c>
      <c r="BA23" s="127" t="str">
        <f t="shared" si="15"/>
        <v>/rsm:CrossIndustryInvoice
/rsm:SupplyChainTradeTransaction
/ram:IncludedSupplyChainTradeLineItem
/ram:AssociatedDocumentLineDocument
/ram:IncludedNote</v>
      </c>
      <c r="BB23" s="128" t="str">
        <f t="shared" si="15"/>
        <v>/rsm:CrossIndustryInvoice/rsm:SupplyChainTradeTransaction/ram:IncludedSupplyChainTradeLineItem/ram:AssociatedDocumentLineDocument/ram:IncludedNote</v>
      </c>
      <c r="BC23" s="124" t="str">
        <f t="shared" si="16"/>
        <v/>
      </c>
      <c r="BD23" s="129" t="str">
        <f t="shared" si="16"/>
        <v/>
      </c>
      <c r="BE23" s="124" t="str">
        <f t="shared" si="16"/>
        <v>0..n</v>
      </c>
      <c r="BF23" s="124" t="str">
        <f t="shared" si="16"/>
        <v/>
      </c>
      <c r="BG23" s="675" t="str">
        <f t="shared" si="16"/>
        <v/>
      </c>
      <c r="BH23" s="7"/>
      <c r="BI23" s="129" t="str">
        <f t="shared" si="17"/>
        <v>-</v>
      </c>
      <c r="BJ23" s="129" t="str">
        <f t="shared" si="17"/>
        <v>-</v>
      </c>
      <c r="BK23" s="129" t="str">
        <f t="shared" si="17"/>
        <v>X</v>
      </c>
      <c r="BL23" s="129" t="str">
        <f t="shared" si="17"/>
        <v>X</v>
      </c>
      <c r="BM23" s="129" t="str">
        <f t="shared" si="17"/>
        <v>X</v>
      </c>
      <c r="BN23" s="129" t="str">
        <f t="shared" si="17"/>
        <v>X</v>
      </c>
      <c r="BO23" s="129" t="str">
        <f t="shared" si="17"/>
        <v>X</v>
      </c>
      <c r="BP23" s="7"/>
      <c r="BQ23" s="129" t="str">
        <f t="shared" si="18"/>
        <v>BASIC</v>
      </c>
      <c r="BR23" s="129" t="str">
        <f t="shared" si="18"/>
        <v>BASIC</v>
      </c>
      <c r="BS23" s="15"/>
      <c r="BT23" s="57" t="s">
        <v>18642</v>
      </c>
    </row>
    <row r="24" spans="1:72" ht="105" x14ac:dyDescent="0.2">
      <c r="A24" s="45" t="str">
        <f t="shared" si="3"/>
        <v>YES</v>
      </c>
      <c r="B24" s="340" t="s">
        <v>17031</v>
      </c>
      <c r="C24" s="742"/>
      <c r="D24" s="118" t="s">
        <v>236</v>
      </c>
      <c r="E24" s="119" t="s">
        <v>286</v>
      </c>
      <c r="F24" s="293" t="s">
        <v>286</v>
      </c>
      <c r="G24" s="66">
        <f t="shared" si="4"/>
        <v>5</v>
      </c>
      <c r="H24" s="66" t="s">
        <v>42</v>
      </c>
      <c r="I24" s="64" t="s">
        <v>287</v>
      </c>
      <c r="J24" s="64" t="s">
        <v>288</v>
      </c>
      <c r="K24" s="65"/>
      <c r="L24" s="65"/>
      <c r="M24" s="65" t="s">
        <v>35</v>
      </c>
      <c r="N24" s="64" t="s">
        <v>70</v>
      </c>
      <c r="O24" s="66" t="s">
        <v>32</v>
      </c>
      <c r="P24" s="66" t="s">
        <v>42</v>
      </c>
      <c r="Q24" s="2" t="s">
        <v>289</v>
      </c>
      <c r="R24" s="75" t="s">
        <v>290</v>
      </c>
      <c r="S24" s="66" t="s">
        <v>73</v>
      </c>
      <c r="T24" s="68" t="str">
        <f t="shared" si="6"/>
        <v>E</v>
      </c>
      <c r="U24" s="66" t="s">
        <v>62</v>
      </c>
      <c r="V24" s="66" t="s">
        <v>200</v>
      </c>
      <c r="W24" s="249" t="s">
        <v>35</v>
      </c>
      <c r="X24" s="38"/>
      <c r="Y24" s="68" t="str">
        <f t="shared" si="7"/>
        <v>-</v>
      </c>
      <c r="Z24" s="68" t="str">
        <f t="shared" si="20"/>
        <v>-</v>
      </c>
      <c r="AA24" s="68" t="str">
        <f t="shared" si="20"/>
        <v>X</v>
      </c>
      <c r="AB24" s="68" t="str">
        <f t="shared" si="20"/>
        <v>X</v>
      </c>
      <c r="AC24" s="68" t="str">
        <f t="shared" si="20"/>
        <v>X</v>
      </c>
      <c r="AD24" s="68" t="str">
        <f t="shared" si="20"/>
        <v>X</v>
      </c>
      <c r="AE24" s="68" t="str">
        <f t="shared" si="20"/>
        <v>X</v>
      </c>
      <c r="AF24" s="38"/>
      <c r="AG24" s="68" t="s">
        <v>244</v>
      </c>
      <c r="AH24" s="68" t="s">
        <v>244</v>
      </c>
      <c r="AI24" s="38"/>
      <c r="AJ24" s="13" t="str">
        <f t="shared" si="9"/>
        <v>/rsm:CrossIndustryInvoice/rsm:SupplyChainTradeTransaction/ram:IncludedSupplyChainTradeLineItem/ram:AssociatedDocumentLineDocument/ram:IncludedNote</v>
      </c>
      <c r="AK24" s="13" t="str">
        <f t="shared" si="10"/>
        <v>/ram:Content</v>
      </c>
      <c r="AL24" s="14">
        <f>COUNTIFS(R$4:R24,AJ24)</f>
        <v>1</v>
      </c>
      <c r="AN24" s="118" t="str">
        <f t="shared" si="19"/>
        <v>SCT_LINE</v>
      </c>
      <c r="AO24" s="119" t="str">
        <f t="shared" si="11"/>
        <v>BT-127</v>
      </c>
      <c r="AP24" s="293" t="str">
        <f t="shared" si="12"/>
        <v>BT-127</v>
      </c>
      <c r="AQ24" s="66">
        <f t="shared" si="13"/>
        <v>5</v>
      </c>
      <c r="AR24" s="66" t="str">
        <f t="shared" si="14"/>
        <v>0..1</v>
      </c>
      <c r="AS24" s="64" t="s">
        <v>291</v>
      </c>
      <c r="AT24" s="64" t="s">
        <v>292</v>
      </c>
      <c r="AU24" s="65"/>
      <c r="AV24" s="65"/>
      <c r="AW24" s="65" t="s">
        <v>35</v>
      </c>
      <c r="AX24" s="64" t="s">
        <v>78</v>
      </c>
      <c r="AY24" s="66" t="str">
        <f t="shared" ref="AY24:AZ69" si="21">O24</f>
        <v>1..1</v>
      </c>
      <c r="AZ24" s="66" t="s">
        <v>42</v>
      </c>
      <c r="BA24" s="2" t="str">
        <f t="shared" ref="BA24:BB69" si="22">Q24</f>
        <v>/rsm:CrossIndustryInvoice
/rsm:SupplyChainTradeTransaction
/ram:IncludedSupplyChainTradeLineItem
/ram:AssociatedDocumentLineDocument
/ram:IncludedNote
/ram:Content</v>
      </c>
      <c r="BB24" s="75" t="str">
        <f t="shared" si="22"/>
        <v>/rsm:CrossIndustryInvoice/rsm:SupplyChainTradeTransaction/ram:IncludedSupplyChainTradeLineItem/ram:AssociatedDocumentLineDocument/ram:IncludedNote/ram:Content</v>
      </c>
      <c r="BC24" s="66" t="str">
        <f t="shared" si="16"/>
        <v>T</v>
      </c>
      <c r="BD24" s="68" t="str">
        <f t="shared" si="16"/>
        <v>E</v>
      </c>
      <c r="BE24" s="66" t="str">
        <f t="shared" si="16"/>
        <v>0..n</v>
      </c>
      <c r="BF24" s="66" t="str">
        <f t="shared" si="16"/>
        <v>CAR-3</v>
      </c>
      <c r="BG24" s="249" t="str">
        <f t="shared" si="16"/>
        <v/>
      </c>
      <c r="BH24" s="7"/>
      <c r="BI24" s="68" t="str">
        <f t="shared" si="17"/>
        <v>-</v>
      </c>
      <c r="BJ24" s="68" t="str">
        <f t="shared" si="17"/>
        <v>-</v>
      </c>
      <c r="BK24" s="68" t="str">
        <f t="shared" si="17"/>
        <v>X</v>
      </c>
      <c r="BL24" s="68" t="str">
        <f t="shared" si="17"/>
        <v>X</v>
      </c>
      <c r="BM24" s="68" t="str">
        <f t="shared" si="17"/>
        <v>X</v>
      </c>
      <c r="BN24" s="68" t="str">
        <f t="shared" si="17"/>
        <v>X</v>
      </c>
      <c r="BO24" s="68" t="str">
        <f t="shared" si="17"/>
        <v>X</v>
      </c>
      <c r="BP24" s="7"/>
      <c r="BQ24" s="68" t="str">
        <f t="shared" si="18"/>
        <v>BASIC</v>
      </c>
      <c r="BR24" s="68" t="str">
        <f t="shared" si="18"/>
        <v>BASIC</v>
      </c>
      <c r="BS24" s="15"/>
      <c r="BT24" s="57" t="s">
        <v>18642</v>
      </c>
    </row>
    <row r="25" spans="1:72" ht="96" x14ac:dyDescent="0.2">
      <c r="A25" s="45" t="str">
        <f t="shared" si="3"/>
        <v>NO</v>
      </c>
      <c r="B25" s="45"/>
      <c r="C25" s="45"/>
      <c r="D25" s="107" t="s">
        <v>236</v>
      </c>
      <c r="E25" s="109" t="s">
        <v>297</v>
      </c>
      <c r="F25" s="292" t="s">
        <v>297</v>
      </c>
      <c r="G25" s="110">
        <f t="shared" si="4"/>
        <v>3</v>
      </c>
      <c r="H25" s="110" t="s">
        <v>32</v>
      </c>
      <c r="I25" s="111" t="s">
        <v>298</v>
      </c>
      <c r="J25" s="112" t="s">
        <v>299</v>
      </c>
      <c r="K25" s="113"/>
      <c r="L25" s="113"/>
      <c r="M25" s="113" t="s">
        <v>35</v>
      </c>
      <c r="N25" s="112"/>
      <c r="O25" s="110" t="s">
        <v>32</v>
      </c>
      <c r="P25" s="110" t="str">
        <f t="shared" ref="P25:P33" si="23">O25</f>
        <v>1..1</v>
      </c>
      <c r="Q25" s="114" t="s">
        <v>300</v>
      </c>
      <c r="R25" s="115" t="s">
        <v>301</v>
      </c>
      <c r="S25" s="110" t="s">
        <v>35</v>
      </c>
      <c r="T25" s="116" t="str">
        <f t="shared" si="6"/>
        <v>G</v>
      </c>
      <c r="U25" s="110" t="s">
        <v>42</v>
      </c>
      <c r="V25" s="110" t="s">
        <v>132</v>
      </c>
      <c r="W25" s="674" t="s">
        <v>35</v>
      </c>
      <c r="X25" s="38"/>
      <c r="Y25" s="116" t="str">
        <f t="shared" si="7"/>
        <v>-</v>
      </c>
      <c r="Z25" s="116" t="str">
        <f t="shared" si="20"/>
        <v>-</v>
      </c>
      <c r="AA25" s="116" t="str">
        <f t="shared" si="20"/>
        <v>X</v>
      </c>
      <c r="AB25" s="116" t="str">
        <f t="shared" si="20"/>
        <v>X</v>
      </c>
      <c r="AC25" s="116" t="str">
        <f t="shared" si="20"/>
        <v>X</v>
      </c>
      <c r="AD25" s="116" t="str">
        <f t="shared" si="20"/>
        <v>X</v>
      </c>
      <c r="AE25" s="116" t="str">
        <f t="shared" si="20"/>
        <v>X</v>
      </c>
      <c r="AF25" s="38"/>
      <c r="AG25" s="116" t="s">
        <v>244</v>
      </c>
      <c r="AH25" s="116" t="s">
        <v>244</v>
      </c>
      <c r="AI25" s="38"/>
      <c r="AJ25" s="13" t="str">
        <f t="shared" si="9"/>
        <v>/rsm:CrossIndustryInvoice/rsm:SupplyChainTradeTransaction/ram:IncludedSupplyChainTradeLineItem</v>
      </c>
      <c r="AK25" s="13" t="str">
        <f t="shared" si="10"/>
        <v>/ram:SpecifiedTradeProduct</v>
      </c>
      <c r="AL25" s="14">
        <f>COUNTIFS(R$4:R25,AJ25)</f>
        <v>1</v>
      </c>
      <c r="AN25" s="107" t="str">
        <f t="shared" si="19"/>
        <v>SCT_LINE</v>
      </c>
      <c r="AO25" s="109" t="str">
        <f t="shared" si="11"/>
        <v>BG-31</v>
      </c>
      <c r="AP25" s="292" t="str">
        <f t="shared" si="12"/>
        <v>BG-31</v>
      </c>
      <c r="AQ25" s="110">
        <f t="shared" si="13"/>
        <v>3</v>
      </c>
      <c r="AR25" s="110" t="str">
        <f t="shared" si="14"/>
        <v>1..1</v>
      </c>
      <c r="AS25" s="111" t="s">
        <v>302</v>
      </c>
      <c r="AT25" s="112" t="s">
        <v>303</v>
      </c>
      <c r="AU25" s="113"/>
      <c r="AV25" s="113"/>
      <c r="AW25" s="113" t="s">
        <v>35</v>
      </c>
      <c r="AX25" s="112"/>
      <c r="AY25" s="110" t="str">
        <f t="shared" si="21"/>
        <v>1..1</v>
      </c>
      <c r="AZ25" s="110" t="str">
        <f t="shared" si="21"/>
        <v>1..1</v>
      </c>
      <c r="BA25" s="114" t="str">
        <f t="shared" si="22"/>
        <v>/rsm:CrossIndustryInvoice
/rsm:SupplyChainTradeTransaction
/ram:IncludedSupplyChainTradeLineItem
/ram:SpecifiedTradeProduct</v>
      </c>
      <c r="BB25" s="115" t="str">
        <f t="shared" si="22"/>
        <v>/rsm:CrossIndustryInvoice/rsm:SupplyChainTradeTransaction/ram:IncludedSupplyChainTradeLineItem/ram:SpecifiedTradeProduct</v>
      </c>
      <c r="BC25" s="110" t="str">
        <f t="shared" si="16"/>
        <v/>
      </c>
      <c r="BD25" s="116" t="str">
        <f t="shared" si="16"/>
        <v>G</v>
      </c>
      <c r="BE25" s="110" t="str">
        <f t="shared" si="16"/>
        <v>0..1</v>
      </c>
      <c r="BF25" s="110" t="str">
        <f t="shared" si="16"/>
        <v>CAR-2</v>
      </c>
      <c r="BG25" s="674" t="str">
        <f t="shared" si="16"/>
        <v/>
      </c>
      <c r="BH25" s="7"/>
      <c r="BI25" s="116" t="str">
        <f t="shared" si="17"/>
        <v>-</v>
      </c>
      <c r="BJ25" s="116" t="str">
        <f t="shared" si="17"/>
        <v>-</v>
      </c>
      <c r="BK25" s="116" t="str">
        <f t="shared" si="17"/>
        <v>X</v>
      </c>
      <c r="BL25" s="116" t="str">
        <f t="shared" si="17"/>
        <v>X</v>
      </c>
      <c r="BM25" s="116" t="str">
        <f t="shared" si="17"/>
        <v>X</v>
      </c>
      <c r="BN25" s="116" t="str">
        <f t="shared" si="17"/>
        <v>X</v>
      </c>
      <c r="BO25" s="116" t="str">
        <f t="shared" si="17"/>
        <v>X</v>
      </c>
      <c r="BP25" s="7"/>
      <c r="BQ25" s="116" t="str">
        <f t="shared" si="18"/>
        <v>BASIC</v>
      </c>
      <c r="BR25" s="116" t="str">
        <f t="shared" si="18"/>
        <v>BASIC</v>
      </c>
      <c r="BS25" s="15"/>
      <c r="BT25" s="57" t="s">
        <v>18642</v>
      </c>
    </row>
    <row r="26" spans="1:72" ht="96" x14ac:dyDescent="0.2">
      <c r="A26" s="45" t="str">
        <f t="shared" si="3"/>
        <v>YES</v>
      </c>
      <c r="B26" s="45"/>
      <c r="C26" s="45"/>
      <c r="D26" s="118" t="s">
        <v>236</v>
      </c>
      <c r="E26" s="119" t="s">
        <v>311</v>
      </c>
      <c r="F26" s="293" t="s">
        <v>311</v>
      </c>
      <c r="G26" s="66">
        <f t="shared" si="4"/>
        <v>4</v>
      </c>
      <c r="H26" s="66" t="s">
        <v>42</v>
      </c>
      <c r="I26" s="64" t="s">
        <v>312</v>
      </c>
      <c r="J26" s="64" t="s">
        <v>17083</v>
      </c>
      <c r="K26" s="65"/>
      <c r="L26" s="65" t="s">
        <v>315</v>
      </c>
      <c r="M26" s="65" t="s">
        <v>316</v>
      </c>
      <c r="N26" s="64" t="s">
        <v>90</v>
      </c>
      <c r="O26" s="66" t="s">
        <v>42</v>
      </c>
      <c r="P26" s="66" t="str">
        <f t="shared" si="23"/>
        <v>0..1</v>
      </c>
      <c r="Q26" s="2" t="s">
        <v>317</v>
      </c>
      <c r="R26" s="75" t="s">
        <v>318</v>
      </c>
      <c r="S26" s="66" t="s">
        <v>55</v>
      </c>
      <c r="T26" s="68" t="str">
        <f t="shared" si="6"/>
        <v>E</v>
      </c>
      <c r="U26" s="66" t="s">
        <v>42</v>
      </c>
      <c r="V26" s="66" t="s">
        <v>35</v>
      </c>
      <c r="W26" s="249" t="s">
        <v>35</v>
      </c>
      <c r="X26" s="38"/>
      <c r="Y26" s="68" t="str">
        <f t="shared" si="7"/>
        <v>-</v>
      </c>
      <c r="Z26" s="68" t="str">
        <f t="shared" si="20"/>
        <v>-</v>
      </c>
      <c r="AA26" s="68" t="str">
        <f t="shared" si="20"/>
        <v>X</v>
      </c>
      <c r="AB26" s="68" t="str">
        <f t="shared" si="20"/>
        <v>X</v>
      </c>
      <c r="AC26" s="68" t="str">
        <f t="shared" si="20"/>
        <v>X</v>
      </c>
      <c r="AD26" s="68" t="str">
        <f t="shared" si="20"/>
        <v>X</v>
      </c>
      <c r="AE26" s="68" t="str">
        <f t="shared" si="20"/>
        <v>X</v>
      </c>
      <c r="AF26" s="38"/>
      <c r="AG26" s="68" t="s">
        <v>244</v>
      </c>
      <c r="AH26" s="68" t="s">
        <v>244</v>
      </c>
      <c r="AI26" s="38"/>
      <c r="AJ26" s="13" t="str">
        <f t="shared" si="9"/>
        <v>/rsm:CrossIndustryInvoice/rsm:SupplyChainTradeTransaction/ram:IncludedSupplyChainTradeLineItem/ram:SpecifiedTradeProduct</v>
      </c>
      <c r="AK26" s="13" t="str">
        <f t="shared" si="10"/>
        <v>/ram:GlobalID</v>
      </c>
      <c r="AL26" s="14">
        <f>COUNTIFS(R$4:R26,AJ26)</f>
        <v>1</v>
      </c>
      <c r="AN26" s="118" t="str">
        <f t="shared" si="19"/>
        <v>SCT_LINE</v>
      </c>
      <c r="AO26" s="119" t="str">
        <f t="shared" si="11"/>
        <v>BT-157</v>
      </c>
      <c r="AP26" s="293" t="str">
        <f t="shared" si="12"/>
        <v>BT-157</v>
      </c>
      <c r="AQ26" s="66">
        <f t="shared" si="13"/>
        <v>4</v>
      </c>
      <c r="AR26" s="66" t="str">
        <f t="shared" si="14"/>
        <v>0..1</v>
      </c>
      <c r="AS26" s="64" t="s">
        <v>319</v>
      </c>
      <c r="AT26" s="64" t="s">
        <v>320</v>
      </c>
      <c r="AU26" s="65"/>
      <c r="AV26" s="65" t="s">
        <v>321</v>
      </c>
      <c r="AW26" s="65" t="s">
        <v>322</v>
      </c>
      <c r="AX26" s="64" t="s">
        <v>99</v>
      </c>
      <c r="AY26" s="66" t="str">
        <f t="shared" si="21"/>
        <v>0..1</v>
      </c>
      <c r="AZ26" s="66" t="str">
        <f t="shared" si="21"/>
        <v>0..1</v>
      </c>
      <c r="BA26" s="2" t="str">
        <f t="shared" si="22"/>
        <v>/rsm:CrossIndustryInvoice
/rsm:SupplyChainTradeTransaction
/ram:IncludedSupplyChainTradeLineItem
/ram:SpecifiedTradeProduct
/ram:GlobalID</v>
      </c>
      <c r="BB26" s="75" t="str">
        <f t="shared" si="22"/>
        <v>/rsm:CrossIndustryInvoice/rsm:SupplyChainTradeTransaction/ram:IncludedSupplyChainTradeLineItem/ram:SpecifiedTradeProduct/ram:GlobalID</v>
      </c>
      <c r="BC26" s="66" t="str">
        <f t="shared" si="16"/>
        <v>I</v>
      </c>
      <c r="BD26" s="68" t="str">
        <f t="shared" si="16"/>
        <v>E</v>
      </c>
      <c r="BE26" s="66" t="str">
        <f t="shared" si="16"/>
        <v>0..1</v>
      </c>
      <c r="BF26" s="66" t="str">
        <f t="shared" si="16"/>
        <v/>
      </c>
      <c r="BG26" s="249" t="str">
        <f t="shared" si="16"/>
        <v/>
      </c>
      <c r="BH26" s="7"/>
      <c r="BI26" s="68" t="str">
        <f t="shared" si="17"/>
        <v>-</v>
      </c>
      <c r="BJ26" s="68" t="str">
        <f t="shared" si="17"/>
        <v>-</v>
      </c>
      <c r="BK26" s="68" t="str">
        <f t="shared" si="17"/>
        <v>X</v>
      </c>
      <c r="BL26" s="68" t="str">
        <f t="shared" si="17"/>
        <v>X</v>
      </c>
      <c r="BM26" s="68" t="str">
        <f t="shared" si="17"/>
        <v>X</v>
      </c>
      <c r="BN26" s="68" t="str">
        <f t="shared" si="17"/>
        <v>X</v>
      </c>
      <c r="BO26" s="68" t="str">
        <f t="shared" si="17"/>
        <v>X</v>
      </c>
      <c r="BP26" s="7"/>
      <c r="BQ26" s="68" t="str">
        <f t="shared" si="18"/>
        <v>BASIC</v>
      </c>
      <c r="BR26" s="68" t="str">
        <f t="shared" si="18"/>
        <v>BASIC</v>
      </c>
      <c r="BS26" s="15"/>
      <c r="BT26" s="57" t="s">
        <v>18642</v>
      </c>
    </row>
    <row r="27" spans="1:72" ht="105" x14ac:dyDescent="0.2">
      <c r="A27" s="45" t="str">
        <f t="shared" si="3"/>
        <v>YES</v>
      </c>
      <c r="B27" s="45"/>
      <c r="C27" s="45"/>
      <c r="D27" s="118" t="s">
        <v>236</v>
      </c>
      <c r="E27" s="119" t="s">
        <v>323</v>
      </c>
      <c r="F27" s="293" t="s">
        <v>323</v>
      </c>
      <c r="G27" s="66">
        <f t="shared" si="4"/>
        <v>5</v>
      </c>
      <c r="H27" s="66" t="s">
        <v>32</v>
      </c>
      <c r="I27" s="97" t="s">
        <v>443</v>
      </c>
      <c r="J27" s="64" t="s">
        <v>17084</v>
      </c>
      <c r="K27" s="65" t="s">
        <v>314</v>
      </c>
      <c r="L27" s="65"/>
      <c r="M27" s="65" t="s">
        <v>35</v>
      </c>
      <c r="N27" s="64" t="s">
        <v>17064</v>
      </c>
      <c r="O27" s="66" t="s">
        <v>32</v>
      </c>
      <c r="P27" s="66" t="str">
        <f t="shared" si="23"/>
        <v>1..1</v>
      </c>
      <c r="Q27" s="2" t="s">
        <v>327</v>
      </c>
      <c r="R27" s="75" t="s">
        <v>328</v>
      </c>
      <c r="S27" s="66" t="s">
        <v>329</v>
      </c>
      <c r="T27" s="68" t="str">
        <f t="shared" si="6"/>
        <v>A</v>
      </c>
      <c r="U27" s="66" t="s">
        <v>42</v>
      </c>
      <c r="V27" s="66" t="s">
        <v>35</v>
      </c>
      <c r="W27" s="249" t="s">
        <v>35</v>
      </c>
      <c r="X27" s="38"/>
      <c r="Y27" s="68" t="str">
        <f t="shared" si="7"/>
        <v>-</v>
      </c>
      <c r="Z27" s="68" t="str">
        <f t="shared" si="20"/>
        <v>-</v>
      </c>
      <c r="AA27" s="68" t="str">
        <f t="shared" si="20"/>
        <v>X</v>
      </c>
      <c r="AB27" s="68" t="str">
        <f t="shared" si="20"/>
        <v>X</v>
      </c>
      <c r="AC27" s="68" t="str">
        <f t="shared" si="20"/>
        <v>X</v>
      </c>
      <c r="AD27" s="68" t="str">
        <f t="shared" si="20"/>
        <v>X</v>
      </c>
      <c r="AE27" s="68" t="str">
        <f t="shared" si="20"/>
        <v>X</v>
      </c>
      <c r="AF27" s="38"/>
      <c r="AG27" s="68" t="s">
        <v>244</v>
      </c>
      <c r="AH27" s="68" t="s">
        <v>244</v>
      </c>
      <c r="AI27" s="38"/>
      <c r="AJ27" s="13" t="str">
        <f t="shared" si="9"/>
        <v>/rsm:CrossIndustryInvoice/rsm:SupplyChainTradeTransaction/ram:IncludedSupplyChainTradeLineItem/ram:SpecifiedTradeProduct/ram:GlobalID</v>
      </c>
      <c r="AK27" s="13" t="str">
        <f t="shared" si="10"/>
        <v>/@schemeID</v>
      </c>
      <c r="AL27" s="14">
        <f>COUNTIFS(R$4:R27,AJ27)</f>
        <v>1</v>
      </c>
      <c r="AN27" s="118" t="str">
        <f t="shared" si="19"/>
        <v>SCT_LINE</v>
      </c>
      <c r="AO27" s="119" t="str">
        <f t="shared" si="11"/>
        <v>BT-157-1</v>
      </c>
      <c r="AP27" s="293" t="str">
        <f t="shared" si="12"/>
        <v>BT-157-1</v>
      </c>
      <c r="AQ27" s="66">
        <f t="shared" si="13"/>
        <v>5</v>
      </c>
      <c r="AR27" s="66" t="str">
        <f t="shared" si="14"/>
        <v>1..1</v>
      </c>
      <c r="AS27" s="97" t="s">
        <v>330</v>
      </c>
      <c r="AT27" s="64" t="s">
        <v>325</v>
      </c>
      <c r="AU27" s="65" t="s">
        <v>331</v>
      </c>
      <c r="AV27" s="65"/>
      <c r="AW27" s="65" t="s">
        <v>35</v>
      </c>
      <c r="AX27" s="64"/>
      <c r="AY27" s="66" t="str">
        <f t="shared" si="21"/>
        <v>1..1</v>
      </c>
      <c r="AZ27" s="66" t="str">
        <f t="shared" si="21"/>
        <v>1..1</v>
      </c>
      <c r="BA27" s="2" t="str">
        <f t="shared" si="22"/>
        <v>/rsm:CrossIndustryInvoice
/rsm:SupplyChainTradeTransaction
/ram:IncludedSupplyChainTradeLineItem
/ram:SpecifiedTradeProduct
/ram:GlobalID
/@schemeID</v>
      </c>
      <c r="BB27" s="75" t="str">
        <f t="shared" si="22"/>
        <v>/rsm:CrossIndustryInvoice/rsm:SupplyChainTradeTransaction/ram:IncludedSupplyChainTradeLineItem/ram:SpecifiedTradeProduct/ram:GlobalID/@schemeID</v>
      </c>
      <c r="BC27" s="66" t="str">
        <f t="shared" si="16"/>
        <v>S</v>
      </c>
      <c r="BD27" s="68" t="str">
        <f t="shared" si="16"/>
        <v>A</v>
      </c>
      <c r="BE27" s="66" t="str">
        <f t="shared" si="16"/>
        <v>0..1</v>
      </c>
      <c r="BF27" s="66" t="str">
        <f t="shared" si="16"/>
        <v/>
      </c>
      <c r="BG27" s="249" t="str">
        <f t="shared" si="16"/>
        <v/>
      </c>
      <c r="BH27" s="7"/>
      <c r="BI27" s="68" t="str">
        <f t="shared" si="17"/>
        <v>-</v>
      </c>
      <c r="BJ27" s="68" t="str">
        <f t="shared" si="17"/>
        <v>-</v>
      </c>
      <c r="BK27" s="68" t="str">
        <f t="shared" si="17"/>
        <v>X</v>
      </c>
      <c r="BL27" s="68" t="str">
        <f t="shared" si="17"/>
        <v>X</v>
      </c>
      <c r="BM27" s="68" t="str">
        <f t="shared" si="17"/>
        <v>X</v>
      </c>
      <c r="BN27" s="68" t="str">
        <f t="shared" si="17"/>
        <v>X</v>
      </c>
      <c r="BO27" s="68" t="str">
        <f t="shared" si="17"/>
        <v>X</v>
      </c>
      <c r="BP27" s="7"/>
      <c r="BQ27" s="68" t="str">
        <f t="shared" si="18"/>
        <v>BASIC</v>
      </c>
      <c r="BR27" s="68" t="str">
        <f t="shared" si="18"/>
        <v>BASIC</v>
      </c>
      <c r="BS27" s="15"/>
      <c r="BT27" s="57" t="s">
        <v>18642</v>
      </c>
    </row>
    <row r="28" spans="1:72" ht="96" x14ac:dyDescent="0.2">
      <c r="A28" s="45" t="str">
        <f t="shared" si="3"/>
        <v>YES</v>
      </c>
      <c r="B28" s="45"/>
      <c r="C28" s="45"/>
      <c r="D28" s="118" t="s">
        <v>236</v>
      </c>
      <c r="E28" s="119" t="s">
        <v>355</v>
      </c>
      <c r="F28" s="293" t="s">
        <v>355</v>
      </c>
      <c r="G28" s="66">
        <f t="shared" si="4"/>
        <v>4</v>
      </c>
      <c r="H28" s="66" t="s">
        <v>32</v>
      </c>
      <c r="I28" s="64" t="s">
        <v>356</v>
      </c>
      <c r="J28" s="64" t="s">
        <v>357</v>
      </c>
      <c r="K28" s="65"/>
      <c r="L28" s="65"/>
      <c r="M28" s="65" t="s">
        <v>358</v>
      </c>
      <c r="N28" s="64" t="s">
        <v>70</v>
      </c>
      <c r="O28" s="66" t="s">
        <v>32</v>
      </c>
      <c r="P28" s="66" t="str">
        <f t="shared" si="23"/>
        <v>1..1</v>
      </c>
      <c r="Q28" s="2" t="s">
        <v>359</v>
      </c>
      <c r="R28" s="75" t="s">
        <v>360</v>
      </c>
      <c r="S28" s="66" t="s">
        <v>73</v>
      </c>
      <c r="T28" s="68" t="str">
        <f t="shared" si="6"/>
        <v>E</v>
      </c>
      <c r="U28" s="66" t="s">
        <v>62</v>
      </c>
      <c r="V28" s="66" t="s">
        <v>93</v>
      </c>
      <c r="W28" s="249" t="s">
        <v>35</v>
      </c>
      <c r="X28" s="38"/>
      <c r="Y28" s="68" t="str">
        <f t="shared" si="7"/>
        <v>-</v>
      </c>
      <c r="Z28" s="68" t="str">
        <f t="shared" si="20"/>
        <v>-</v>
      </c>
      <c r="AA28" s="68" t="str">
        <f t="shared" si="20"/>
        <v>X</v>
      </c>
      <c r="AB28" s="68" t="str">
        <f t="shared" si="20"/>
        <v>X</v>
      </c>
      <c r="AC28" s="68" t="str">
        <f t="shared" si="20"/>
        <v>X</v>
      </c>
      <c r="AD28" s="68" t="str">
        <f t="shared" si="20"/>
        <v>X</v>
      </c>
      <c r="AE28" s="68" t="str">
        <f t="shared" si="20"/>
        <v>X</v>
      </c>
      <c r="AF28" s="38"/>
      <c r="AG28" s="68" t="s">
        <v>244</v>
      </c>
      <c r="AH28" s="68" t="s">
        <v>244</v>
      </c>
      <c r="AI28" s="38"/>
      <c r="AJ28" s="13" t="str">
        <f t="shared" si="9"/>
        <v>/rsm:CrossIndustryInvoice/rsm:SupplyChainTradeTransaction/ram:IncludedSupplyChainTradeLineItem/ram:SpecifiedTradeProduct</v>
      </c>
      <c r="AK28" s="13" t="str">
        <f t="shared" si="10"/>
        <v>/ram:Name</v>
      </c>
      <c r="AL28" s="14">
        <f>COUNTIFS(R$4:R28,AJ28)</f>
        <v>1</v>
      </c>
      <c r="AN28" s="118" t="str">
        <f t="shared" si="19"/>
        <v>SCT_LINE</v>
      </c>
      <c r="AO28" s="119" t="str">
        <f t="shared" si="11"/>
        <v>BT-153</v>
      </c>
      <c r="AP28" s="293" t="str">
        <f t="shared" si="12"/>
        <v>BT-153</v>
      </c>
      <c r="AQ28" s="66">
        <f t="shared" si="13"/>
        <v>4</v>
      </c>
      <c r="AR28" s="66" t="str">
        <f t="shared" si="14"/>
        <v>1..1</v>
      </c>
      <c r="AS28" s="64" t="s">
        <v>361</v>
      </c>
      <c r="AT28" s="64" t="s">
        <v>362</v>
      </c>
      <c r="AU28" s="65"/>
      <c r="AV28" s="65"/>
      <c r="AW28" s="65" t="s">
        <v>363</v>
      </c>
      <c r="AX28" s="64" t="s">
        <v>78</v>
      </c>
      <c r="AY28" s="66" t="str">
        <f t="shared" si="21"/>
        <v>1..1</v>
      </c>
      <c r="AZ28" s="66" t="str">
        <f t="shared" si="21"/>
        <v>1..1</v>
      </c>
      <c r="BA28" s="2" t="str">
        <f t="shared" si="22"/>
        <v>/rsm:CrossIndustryInvoice
/rsm:SupplyChainTradeTransaction
/ram:IncludedSupplyChainTradeLineItem
/ram:SpecifiedTradeProduct
/ram:Name</v>
      </c>
      <c r="BB28" s="75" t="str">
        <f t="shared" si="22"/>
        <v>/rsm:CrossIndustryInvoice/rsm:SupplyChainTradeTransaction/ram:IncludedSupplyChainTradeLineItem/ram:SpecifiedTradeProduct/ram:Name</v>
      </c>
      <c r="BC28" s="66" t="str">
        <f t="shared" si="16"/>
        <v>T</v>
      </c>
      <c r="BD28" s="68" t="str">
        <f t="shared" si="16"/>
        <v>E</v>
      </c>
      <c r="BE28" s="66" t="str">
        <f t="shared" si="16"/>
        <v>0..n</v>
      </c>
      <c r="BF28" s="66" t="str">
        <f t="shared" si="16"/>
        <v>CAR-2, CAR-3</v>
      </c>
      <c r="BG28" s="249" t="str">
        <f t="shared" si="16"/>
        <v/>
      </c>
      <c r="BH28" s="7"/>
      <c r="BI28" s="68" t="str">
        <f t="shared" si="17"/>
        <v>-</v>
      </c>
      <c r="BJ28" s="68" t="str">
        <f t="shared" si="17"/>
        <v>-</v>
      </c>
      <c r="BK28" s="68" t="str">
        <f t="shared" si="17"/>
        <v>X</v>
      </c>
      <c r="BL28" s="68" t="str">
        <f t="shared" si="17"/>
        <v>X</v>
      </c>
      <c r="BM28" s="68" t="str">
        <f t="shared" si="17"/>
        <v>X</v>
      </c>
      <c r="BN28" s="68" t="str">
        <f t="shared" si="17"/>
        <v>X</v>
      </c>
      <c r="BO28" s="68" t="str">
        <f t="shared" si="17"/>
        <v>X</v>
      </c>
      <c r="BP28" s="7"/>
      <c r="BQ28" s="68" t="str">
        <f t="shared" si="18"/>
        <v>BASIC</v>
      </c>
      <c r="BR28" s="68" t="str">
        <f t="shared" si="18"/>
        <v>BASIC</v>
      </c>
      <c r="BS28" s="15"/>
      <c r="BT28" s="57" t="s">
        <v>18642</v>
      </c>
    </row>
    <row r="29" spans="1:72" customFormat="1" ht="96" x14ac:dyDescent="0.2">
      <c r="A29" s="45" t="str">
        <f t="shared" si="3"/>
        <v>NO</v>
      </c>
      <c r="B29" s="45"/>
      <c r="C29" s="45"/>
      <c r="D29" s="149" t="s">
        <v>525</v>
      </c>
      <c r="E29" s="109" t="s">
        <v>526</v>
      </c>
      <c r="F29" s="292" t="s">
        <v>526</v>
      </c>
      <c r="G29" s="110">
        <f t="shared" si="4"/>
        <v>3</v>
      </c>
      <c r="H29" s="110" t="s">
        <v>32</v>
      </c>
      <c r="I29" s="111" t="s">
        <v>527</v>
      </c>
      <c r="J29" s="112" t="s">
        <v>528</v>
      </c>
      <c r="K29" s="113"/>
      <c r="L29" s="113"/>
      <c r="M29" s="113" t="s">
        <v>35</v>
      </c>
      <c r="N29" s="112"/>
      <c r="O29" s="110" t="s">
        <v>32</v>
      </c>
      <c r="P29" s="110" t="str">
        <f t="shared" si="23"/>
        <v>1..1</v>
      </c>
      <c r="Q29" s="114" t="s">
        <v>529</v>
      </c>
      <c r="R29" s="115" t="s">
        <v>530</v>
      </c>
      <c r="S29" s="110" t="s">
        <v>35</v>
      </c>
      <c r="T29" s="116" t="str">
        <f t="shared" si="6"/>
        <v>G</v>
      </c>
      <c r="U29" s="110" t="s">
        <v>42</v>
      </c>
      <c r="V29" s="110" t="s">
        <v>531</v>
      </c>
      <c r="W29" s="674" t="s">
        <v>35</v>
      </c>
      <c r="X29" s="38"/>
      <c r="Y29" s="116" t="str">
        <f t="shared" si="7"/>
        <v>-</v>
      </c>
      <c r="Z29" s="116" t="str">
        <f t="shared" ref="Z29:AE38" si="24">IF(Y29="X","X",IF($AH29=Z$4,"X","-"))</f>
        <v>-</v>
      </c>
      <c r="AA29" s="116" t="str">
        <f t="shared" si="24"/>
        <v>X</v>
      </c>
      <c r="AB29" s="116" t="str">
        <f t="shared" si="24"/>
        <v>X</v>
      </c>
      <c r="AC29" s="116" t="str">
        <f t="shared" si="24"/>
        <v>X</v>
      </c>
      <c r="AD29" s="116" t="str">
        <f t="shared" si="24"/>
        <v>X</v>
      </c>
      <c r="AE29" s="116" t="str">
        <f t="shared" si="24"/>
        <v>X</v>
      </c>
      <c r="AF29" s="38"/>
      <c r="AG29" s="116" t="s">
        <v>244</v>
      </c>
      <c r="AH29" s="116" t="s">
        <v>244</v>
      </c>
      <c r="AI29" s="38"/>
      <c r="AJ29" s="13" t="str">
        <f t="shared" si="9"/>
        <v>/rsm:CrossIndustryInvoice/rsm:SupplyChainTradeTransaction/ram:IncludedSupplyChainTradeLineItem</v>
      </c>
      <c r="AK29" s="13" t="str">
        <f t="shared" si="10"/>
        <v>/ram:SpecifiedLineTradeAgreement</v>
      </c>
      <c r="AL29" s="14">
        <f>COUNTIFS(R$4:R29,AJ29)</f>
        <v>1</v>
      </c>
      <c r="AM29" s="1"/>
      <c r="AN29" s="149" t="str">
        <f t="shared" si="19"/>
        <v>SCT_LINE_TA</v>
      </c>
      <c r="AO29" s="109" t="str">
        <f t="shared" si="11"/>
        <v>BG-29</v>
      </c>
      <c r="AP29" s="292" t="str">
        <f t="shared" si="12"/>
        <v>BG-29</v>
      </c>
      <c r="AQ29" s="110">
        <f t="shared" si="13"/>
        <v>3</v>
      </c>
      <c r="AR29" s="110" t="str">
        <f t="shared" si="14"/>
        <v>1..1</v>
      </c>
      <c r="AS29" s="111" t="s">
        <v>527</v>
      </c>
      <c r="AT29" s="112" t="s">
        <v>532</v>
      </c>
      <c r="AU29" s="113"/>
      <c r="AV29" s="113"/>
      <c r="AW29" s="113" t="s">
        <v>35</v>
      </c>
      <c r="AX29" s="112"/>
      <c r="AY29" s="110" t="str">
        <f t="shared" si="21"/>
        <v>1..1</v>
      </c>
      <c r="AZ29" s="110" t="str">
        <f t="shared" si="21"/>
        <v>1..1</v>
      </c>
      <c r="BA29" s="114" t="str">
        <f t="shared" si="22"/>
        <v>/rsm:CrossIndustryInvoice
/rsm:SupplyChainTradeTransaction
/ram:IncludedSupplyChainTradeLineItem
/ram:SpecifiedLineTradeAgreement</v>
      </c>
      <c r="BB29" s="115" t="str">
        <f t="shared" si="22"/>
        <v>/rsm:CrossIndustryInvoice/rsm:SupplyChainTradeTransaction/ram:IncludedSupplyChainTradeLineItem/ram:SpecifiedLineTradeAgreement</v>
      </c>
      <c r="BC29" s="110" t="str">
        <f t="shared" si="16"/>
        <v/>
      </c>
      <c r="BD29" s="116" t="str">
        <f t="shared" si="16"/>
        <v>G</v>
      </c>
      <c r="BE29" s="110" t="str">
        <f t="shared" si="16"/>
        <v>0..1</v>
      </c>
      <c r="BF29" s="110" t="str">
        <f t="shared" si="16"/>
        <v>STR-3</v>
      </c>
      <c r="BG29" s="674" t="str">
        <f t="shared" si="16"/>
        <v/>
      </c>
      <c r="BH29" s="7"/>
      <c r="BI29" s="116" t="str">
        <f t="shared" si="17"/>
        <v>-</v>
      </c>
      <c r="BJ29" s="116" t="str">
        <f t="shared" si="17"/>
        <v>-</v>
      </c>
      <c r="BK29" s="116" t="str">
        <f t="shared" si="17"/>
        <v>X</v>
      </c>
      <c r="BL29" s="116" t="str">
        <f t="shared" ref="BL29:BO79" si="25">AB29</f>
        <v>X</v>
      </c>
      <c r="BM29" s="116" t="str">
        <f t="shared" si="25"/>
        <v>X</v>
      </c>
      <c r="BN29" s="116" t="str">
        <f t="shared" si="25"/>
        <v>X</v>
      </c>
      <c r="BO29" s="116" t="str">
        <f t="shared" si="25"/>
        <v>X</v>
      </c>
      <c r="BP29" s="7"/>
      <c r="BQ29" s="116" t="str">
        <f t="shared" si="18"/>
        <v>BASIC</v>
      </c>
      <c r="BR29" s="116" t="str">
        <f t="shared" si="18"/>
        <v>BASIC</v>
      </c>
      <c r="BS29" s="15"/>
      <c r="BT29" s="57" t="s">
        <v>18642</v>
      </c>
    </row>
    <row r="30" spans="1:72" s="11" customFormat="1" ht="96" x14ac:dyDescent="0.2">
      <c r="A30" s="45" t="str">
        <f t="shared" si="3"/>
        <v>NO</v>
      </c>
      <c r="B30" s="45"/>
      <c r="C30" s="45"/>
      <c r="D30" s="149" t="s">
        <v>525</v>
      </c>
      <c r="E30" s="123" t="s">
        <v>657</v>
      </c>
      <c r="F30" s="294"/>
      <c r="G30" s="124">
        <f t="shared" si="4"/>
        <v>4</v>
      </c>
      <c r="H30" s="124" t="s">
        <v>42</v>
      </c>
      <c r="I30" s="125" t="s">
        <v>658</v>
      </c>
      <c r="J30" s="125" t="s">
        <v>17111</v>
      </c>
      <c r="K30" s="126"/>
      <c r="L30" s="126"/>
      <c r="M30" s="126"/>
      <c r="N30" s="125"/>
      <c r="O30" s="124" t="s">
        <v>42</v>
      </c>
      <c r="P30" s="124" t="str">
        <f t="shared" si="23"/>
        <v>0..1</v>
      </c>
      <c r="Q30" s="127" t="s">
        <v>659</v>
      </c>
      <c r="R30" s="128" t="s">
        <v>660</v>
      </c>
      <c r="S30" s="124"/>
      <c r="T30" s="129" t="str">
        <f t="shared" si="6"/>
        <v/>
      </c>
      <c r="U30" s="124" t="s">
        <v>42</v>
      </c>
      <c r="V30" s="124"/>
      <c r="W30" s="675"/>
      <c r="X30" s="38"/>
      <c r="Y30" s="129" t="str">
        <f t="shared" si="7"/>
        <v>-</v>
      </c>
      <c r="Z30" s="129" t="str">
        <f t="shared" si="24"/>
        <v>-</v>
      </c>
      <c r="AA30" s="129" t="str">
        <f t="shared" si="24"/>
        <v>X</v>
      </c>
      <c r="AB30" s="129" t="str">
        <f t="shared" si="24"/>
        <v>X</v>
      </c>
      <c r="AC30" s="129" t="str">
        <f t="shared" si="24"/>
        <v>X</v>
      </c>
      <c r="AD30" s="129" t="str">
        <f t="shared" si="24"/>
        <v>X</v>
      </c>
      <c r="AE30" s="129" t="str">
        <f t="shared" si="24"/>
        <v>X</v>
      </c>
      <c r="AF30" s="38"/>
      <c r="AG30" s="129" t="s">
        <v>244</v>
      </c>
      <c r="AH30" s="129" t="s">
        <v>244</v>
      </c>
      <c r="AI30" s="38"/>
      <c r="AJ30" s="13" t="str">
        <f t="shared" si="9"/>
        <v>/rsm:CrossIndustryInvoice/rsm:SupplyChainTradeTransaction/ram:IncludedSupplyChainTradeLineItem/ram:SpecifiedLineTradeAgreement</v>
      </c>
      <c r="AK30" s="13" t="str">
        <f t="shared" si="10"/>
        <v>/ram:GrossPriceProductTradePrice</v>
      </c>
      <c r="AL30" s="14">
        <f>COUNTIFS(R$4:R30,AJ30)</f>
        <v>1</v>
      </c>
      <c r="AM30" s="1"/>
      <c r="AN30" s="149" t="str">
        <f t="shared" si="19"/>
        <v>SCT_LINE_TA</v>
      </c>
      <c r="AO30" s="123" t="str">
        <f t="shared" si="11"/>
        <v>BT-148-00</v>
      </c>
      <c r="AP30" s="294" t="str">
        <f t="shared" si="12"/>
        <v/>
      </c>
      <c r="AQ30" s="124">
        <f t="shared" si="13"/>
        <v>4</v>
      </c>
      <c r="AR30" s="124" t="str">
        <f t="shared" si="14"/>
        <v>0..1</v>
      </c>
      <c r="AS30" s="125" t="s">
        <v>661</v>
      </c>
      <c r="AT30" s="125"/>
      <c r="AU30" s="126"/>
      <c r="AV30" s="126"/>
      <c r="AW30" s="126" t="s">
        <v>35</v>
      </c>
      <c r="AX30" s="125"/>
      <c r="AY30" s="124" t="str">
        <f t="shared" si="21"/>
        <v>0..1</v>
      </c>
      <c r="AZ30" s="124" t="str">
        <f t="shared" si="21"/>
        <v>0..1</v>
      </c>
      <c r="BA30" s="127" t="str">
        <f t="shared" si="22"/>
        <v>/rsm:CrossIndustryInvoice
/rsm:SupplyChainTradeTransaction
/ram:IncludedSupplyChainTradeLineItem
/ram:SpecifiedLineTradeAgreement
/ram:GrossPriceProductTradePrice</v>
      </c>
      <c r="BB30" s="128" t="str">
        <f t="shared" si="22"/>
        <v>/rsm:CrossIndustryInvoice/rsm:SupplyChainTradeTransaction/ram:IncludedSupplyChainTradeLineItem/ram:SpecifiedLineTradeAgreement/ram:GrossPriceProductTradePrice</v>
      </c>
      <c r="BC30" s="124" t="str">
        <f t="shared" si="16"/>
        <v/>
      </c>
      <c r="BD30" s="129" t="str">
        <f t="shared" si="16"/>
        <v/>
      </c>
      <c r="BE30" s="124" t="str">
        <f t="shared" si="16"/>
        <v>0..1</v>
      </c>
      <c r="BF30" s="124" t="str">
        <f t="shared" si="16"/>
        <v/>
      </c>
      <c r="BG30" s="675" t="str">
        <f t="shared" si="16"/>
        <v/>
      </c>
      <c r="BH30" s="7"/>
      <c r="BI30" s="129" t="str">
        <f t="shared" ref="BI30:BN80" si="26">Y30</f>
        <v>-</v>
      </c>
      <c r="BJ30" s="129" t="str">
        <f t="shared" si="26"/>
        <v>-</v>
      </c>
      <c r="BK30" s="129" t="str">
        <f t="shared" si="26"/>
        <v>X</v>
      </c>
      <c r="BL30" s="129" t="str">
        <f t="shared" si="25"/>
        <v>X</v>
      </c>
      <c r="BM30" s="129" t="str">
        <f t="shared" si="25"/>
        <v>X</v>
      </c>
      <c r="BN30" s="129" t="str">
        <f t="shared" si="25"/>
        <v>X</v>
      </c>
      <c r="BO30" s="129" t="str">
        <f t="shared" si="25"/>
        <v>X</v>
      </c>
      <c r="BP30" s="7"/>
      <c r="BQ30" s="129" t="str">
        <f t="shared" si="18"/>
        <v>BASIC</v>
      </c>
      <c r="BR30" s="129" t="str">
        <f t="shared" si="18"/>
        <v>BASIC</v>
      </c>
      <c r="BS30" s="15"/>
      <c r="BT30" s="57" t="s">
        <v>18642</v>
      </c>
    </row>
    <row r="31" spans="1:72" s="11" customFormat="1" ht="105" x14ac:dyDescent="0.2">
      <c r="A31" s="45" t="str">
        <f t="shared" si="3"/>
        <v>YES</v>
      </c>
      <c r="B31" s="45"/>
      <c r="C31" s="45"/>
      <c r="D31" s="149" t="s">
        <v>525</v>
      </c>
      <c r="E31" s="119" t="s">
        <v>662</v>
      </c>
      <c r="F31" s="293" t="s">
        <v>662</v>
      </c>
      <c r="G31" s="66">
        <f t="shared" si="4"/>
        <v>5</v>
      </c>
      <c r="H31" s="66" t="s">
        <v>42</v>
      </c>
      <c r="I31" s="64" t="s">
        <v>663</v>
      </c>
      <c r="J31" s="64" t="s">
        <v>664</v>
      </c>
      <c r="K31" s="65"/>
      <c r="L31" s="65" t="s">
        <v>665</v>
      </c>
      <c r="M31" s="65" t="s">
        <v>666</v>
      </c>
      <c r="N31" s="64" t="s">
        <v>17202</v>
      </c>
      <c r="O31" s="66" t="s">
        <v>32</v>
      </c>
      <c r="P31" s="66" t="str">
        <f t="shared" si="23"/>
        <v>1..1</v>
      </c>
      <c r="Q31" s="2" t="s">
        <v>668</v>
      </c>
      <c r="R31" s="75" t="s">
        <v>669</v>
      </c>
      <c r="S31" s="66" t="s">
        <v>670</v>
      </c>
      <c r="T31" s="68" t="str">
        <f t="shared" si="6"/>
        <v>E</v>
      </c>
      <c r="U31" s="66" t="s">
        <v>238</v>
      </c>
      <c r="V31" s="66" t="s">
        <v>200</v>
      </c>
      <c r="W31" s="249" t="s">
        <v>35</v>
      </c>
      <c r="X31" s="38"/>
      <c r="Y31" s="68" t="str">
        <f t="shared" si="7"/>
        <v>-</v>
      </c>
      <c r="Z31" s="68" t="str">
        <f t="shared" si="24"/>
        <v>-</v>
      </c>
      <c r="AA31" s="68" t="str">
        <f t="shared" si="24"/>
        <v>X</v>
      </c>
      <c r="AB31" s="68" t="str">
        <f t="shared" si="24"/>
        <v>X</v>
      </c>
      <c r="AC31" s="68" t="str">
        <f t="shared" si="24"/>
        <v>X</v>
      </c>
      <c r="AD31" s="68" t="str">
        <f t="shared" si="24"/>
        <v>X</v>
      </c>
      <c r="AE31" s="68" t="str">
        <f t="shared" si="24"/>
        <v>X</v>
      </c>
      <c r="AF31" s="38"/>
      <c r="AG31" s="68" t="s">
        <v>244</v>
      </c>
      <c r="AH31" s="68" t="s">
        <v>244</v>
      </c>
      <c r="AI31" s="38"/>
      <c r="AJ31" s="13" t="str">
        <f t="shared" si="9"/>
        <v>/rsm:CrossIndustryInvoice/rsm:SupplyChainTradeTransaction/ram:IncludedSupplyChainTradeLineItem/ram:SpecifiedLineTradeAgreement/ram:GrossPriceProductTradePrice</v>
      </c>
      <c r="AK31" s="13" t="str">
        <f t="shared" si="10"/>
        <v>/ram:ChargeAmount</v>
      </c>
      <c r="AL31" s="14">
        <f>COUNTIFS(R$4:R31,AJ31)</f>
        <v>1</v>
      </c>
      <c r="AM31" s="1"/>
      <c r="AN31" s="149" t="str">
        <f t="shared" si="19"/>
        <v>SCT_LINE_TA</v>
      </c>
      <c r="AO31" s="119" t="str">
        <f t="shared" si="11"/>
        <v>BT-148</v>
      </c>
      <c r="AP31" s="293" t="str">
        <f t="shared" si="12"/>
        <v>BT-148</v>
      </c>
      <c r="AQ31" s="66">
        <f t="shared" si="13"/>
        <v>5</v>
      </c>
      <c r="AR31" s="66" t="str">
        <f t="shared" si="14"/>
        <v>0..1</v>
      </c>
      <c r="AS31" s="64" t="s">
        <v>671</v>
      </c>
      <c r="AT31" s="64" t="s">
        <v>672</v>
      </c>
      <c r="AU31" s="65"/>
      <c r="AV31" s="65" t="s">
        <v>673</v>
      </c>
      <c r="AW31" s="65" t="s">
        <v>674</v>
      </c>
      <c r="AX31" s="64" t="s">
        <v>675</v>
      </c>
      <c r="AY31" s="66" t="str">
        <f t="shared" si="21"/>
        <v>1..1</v>
      </c>
      <c r="AZ31" s="66" t="str">
        <f t="shared" si="21"/>
        <v>1..1</v>
      </c>
      <c r="BA31" s="2" t="str">
        <f t="shared" si="22"/>
        <v>/rsm:CrossIndustryInvoice
/rsm:SupplyChainTradeTransaction
/ram:IncludedSupplyChainTradeLineItem
/ram:SpecifiedLineTradeAgreement
/ram:GrossPriceProductTradePrice
/ram:ChargeAmount</v>
      </c>
      <c r="BB31" s="75" t="str">
        <f t="shared" si="22"/>
        <v>/rsm:CrossIndustryInvoice/rsm:SupplyChainTradeTransaction/ram:IncludedSupplyChainTradeLineItem/ram:SpecifiedLineTradeAgreement/ram:GrossPriceProductTradePrice/ram:ChargeAmount</v>
      </c>
      <c r="BC31" s="66" t="str">
        <f t="shared" si="16"/>
        <v>U</v>
      </c>
      <c r="BD31" s="68" t="str">
        <f t="shared" si="16"/>
        <v>E</v>
      </c>
      <c r="BE31" s="66" t="str">
        <f t="shared" si="16"/>
        <v>1..n</v>
      </c>
      <c r="BF31" s="66" t="str">
        <f t="shared" si="16"/>
        <v>CAR-3</v>
      </c>
      <c r="BG31" s="249" t="str">
        <f t="shared" si="16"/>
        <v/>
      </c>
      <c r="BH31" s="7"/>
      <c r="BI31" s="68" t="str">
        <f t="shared" si="26"/>
        <v>-</v>
      </c>
      <c r="BJ31" s="68" t="str">
        <f t="shared" si="26"/>
        <v>-</v>
      </c>
      <c r="BK31" s="68" t="str">
        <f t="shared" si="26"/>
        <v>X</v>
      </c>
      <c r="BL31" s="68" t="str">
        <f t="shared" si="25"/>
        <v>X</v>
      </c>
      <c r="BM31" s="68" t="str">
        <f t="shared" si="25"/>
        <v>X</v>
      </c>
      <c r="BN31" s="68" t="str">
        <f t="shared" si="25"/>
        <v>X</v>
      </c>
      <c r="BO31" s="68" t="str">
        <f t="shared" si="25"/>
        <v>X</v>
      </c>
      <c r="BP31" s="7"/>
      <c r="BQ31" s="68" t="str">
        <f t="shared" si="18"/>
        <v>BASIC</v>
      </c>
      <c r="BR31" s="68" t="str">
        <f t="shared" si="18"/>
        <v>BASIC</v>
      </c>
      <c r="BS31" s="15"/>
      <c r="BT31" s="57" t="s">
        <v>18642</v>
      </c>
    </row>
    <row r="32" spans="1:72" s="11" customFormat="1" ht="105" x14ac:dyDescent="0.2">
      <c r="A32" s="45" t="str">
        <f t="shared" si="3"/>
        <v>YES</v>
      </c>
      <c r="B32" s="45"/>
      <c r="C32" s="45"/>
      <c r="D32" s="149" t="s">
        <v>525</v>
      </c>
      <c r="E32" s="119" t="s">
        <v>676</v>
      </c>
      <c r="F32" s="293"/>
      <c r="G32" s="66">
        <f t="shared" si="4"/>
        <v>5</v>
      </c>
      <c r="H32" s="66" t="s">
        <v>42</v>
      </c>
      <c r="I32" s="64" t="s">
        <v>677</v>
      </c>
      <c r="J32" s="64" t="s">
        <v>678</v>
      </c>
      <c r="K32" s="65"/>
      <c r="L32" s="65" t="s">
        <v>679</v>
      </c>
      <c r="M32" s="65" t="s">
        <v>35</v>
      </c>
      <c r="N32" s="64" t="s">
        <v>680</v>
      </c>
      <c r="O32" s="66" t="s">
        <v>42</v>
      </c>
      <c r="P32" s="66" t="str">
        <f t="shared" si="23"/>
        <v>0..1</v>
      </c>
      <c r="Q32" s="2" t="s">
        <v>681</v>
      </c>
      <c r="R32" s="75" t="s">
        <v>682</v>
      </c>
      <c r="S32" s="66" t="s">
        <v>520</v>
      </c>
      <c r="T32" s="344" t="s">
        <v>56</v>
      </c>
      <c r="U32" s="66" t="s">
        <v>42</v>
      </c>
      <c r="V32" s="66" t="s">
        <v>531</v>
      </c>
      <c r="W32" s="249" t="s">
        <v>35</v>
      </c>
      <c r="X32" s="38"/>
      <c r="Y32" s="68" t="str">
        <f t="shared" si="7"/>
        <v>-</v>
      </c>
      <c r="Z32" s="68" t="str">
        <f t="shared" si="24"/>
        <v>-</v>
      </c>
      <c r="AA32" s="68" t="str">
        <f t="shared" si="24"/>
        <v>X</v>
      </c>
      <c r="AB32" s="68" t="str">
        <f t="shared" si="24"/>
        <v>X</v>
      </c>
      <c r="AC32" s="68" t="str">
        <f t="shared" si="24"/>
        <v>X</v>
      </c>
      <c r="AD32" s="68" t="str">
        <f t="shared" si="24"/>
        <v>X</v>
      </c>
      <c r="AE32" s="68" t="str">
        <f t="shared" si="24"/>
        <v>X</v>
      </c>
      <c r="AF32" s="38"/>
      <c r="AG32" s="68" t="s">
        <v>244</v>
      </c>
      <c r="AH32" s="68" t="s">
        <v>244</v>
      </c>
      <c r="AI32" s="38"/>
      <c r="AJ32" s="13" t="str">
        <f t="shared" si="9"/>
        <v>/rsm:CrossIndustryInvoice/rsm:SupplyChainTradeTransaction/ram:IncludedSupplyChainTradeLineItem/ram:SpecifiedLineTradeAgreement/ram:GrossPriceProductTradePrice</v>
      </c>
      <c r="AK32" s="13" t="str">
        <f t="shared" si="10"/>
        <v>/ram:BasisQuantity</v>
      </c>
      <c r="AL32" s="14">
        <f>COUNTIFS(R$4:R32,AJ32)</f>
        <v>1</v>
      </c>
      <c r="AM32" s="1"/>
      <c r="AN32" s="149" t="str">
        <f t="shared" si="19"/>
        <v>SCT_LINE_TA</v>
      </c>
      <c r="AO32" s="119" t="str">
        <f t="shared" si="11"/>
        <v>BT-149-1</v>
      </c>
      <c r="AP32" s="293" t="str">
        <f t="shared" si="12"/>
        <v/>
      </c>
      <c r="AQ32" s="66">
        <f t="shared" si="13"/>
        <v>5</v>
      </c>
      <c r="AR32" s="66" t="str">
        <f t="shared" si="14"/>
        <v>0..1</v>
      </c>
      <c r="AS32" s="64" t="s">
        <v>683</v>
      </c>
      <c r="AT32" s="64" t="s">
        <v>684</v>
      </c>
      <c r="AU32" s="65"/>
      <c r="AV32" s="65" t="s">
        <v>788</v>
      </c>
      <c r="AW32" s="65" t="s">
        <v>35</v>
      </c>
      <c r="AX32" s="64" t="s">
        <v>686</v>
      </c>
      <c r="AY32" s="66" t="str">
        <f t="shared" si="21"/>
        <v>0..1</v>
      </c>
      <c r="AZ32" s="66" t="str">
        <f t="shared" si="21"/>
        <v>0..1</v>
      </c>
      <c r="BA32" s="2" t="str">
        <f t="shared" si="22"/>
        <v>/rsm:CrossIndustryInvoice
/rsm:SupplyChainTradeTransaction
/ram:IncludedSupplyChainTradeLineItem
/ram:SpecifiedLineTradeAgreement
/ram:GrossPriceProductTradePrice
/ram:BasisQuantity</v>
      </c>
      <c r="BB32" s="75" t="str">
        <f t="shared" si="22"/>
        <v>/rsm:CrossIndustryInvoice/rsm:SupplyChainTradeTransaction/ram:IncludedSupplyChainTradeLineItem/ram:SpecifiedLineTradeAgreement/ram:GrossPriceProductTradePrice/ram:BasisQuantity</v>
      </c>
      <c r="BC32" s="66" t="str">
        <f t="shared" si="16"/>
        <v>Q</v>
      </c>
      <c r="BD32" s="68" t="str">
        <f t="shared" si="16"/>
        <v>E</v>
      </c>
      <c r="BE32" s="66" t="str">
        <f t="shared" si="16"/>
        <v>0..1</v>
      </c>
      <c r="BF32" s="66" t="str">
        <f t="shared" si="16"/>
        <v>STR-3</v>
      </c>
      <c r="BG32" s="249" t="str">
        <f t="shared" si="16"/>
        <v/>
      </c>
      <c r="BH32" s="7"/>
      <c r="BI32" s="68" t="str">
        <f t="shared" si="26"/>
        <v>-</v>
      </c>
      <c r="BJ32" s="68" t="str">
        <f t="shared" si="26"/>
        <v>-</v>
      </c>
      <c r="BK32" s="68" t="str">
        <f t="shared" si="26"/>
        <v>X</v>
      </c>
      <c r="BL32" s="68" t="str">
        <f t="shared" si="25"/>
        <v>X</v>
      </c>
      <c r="BM32" s="68" t="str">
        <f t="shared" si="25"/>
        <v>X</v>
      </c>
      <c r="BN32" s="68" t="str">
        <f t="shared" si="25"/>
        <v>X</v>
      </c>
      <c r="BO32" s="68" t="str">
        <f t="shared" si="25"/>
        <v>X</v>
      </c>
      <c r="BP32" s="7"/>
      <c r="BQ32" s="68" t="str">
        <f t="shared" si="18"/>
        <v>BASIC</v>
      </c>
      <c r="BR32" s="68" t="str">
        <f t="shared" si="18"/>
        <v>BASIC</v>
      </c>
      <c r="BS32" s="15"/>
      <c r="BT32" s="57" t="s">
        <v>18642</v>
      </c>
    </row>
    <row r="33" spans="1:72" s="11" customFormat="1" ht="120" x14ac:dyDescent="0.2">
      <c r="A33" s="45" t="str">
        <f t="shared" si="3"/>
        <v>YES</v>
      </c>
      <c r="B33" s="45"/>
      <c r="C33" s="45"/>
      <c r="D33" s="149" t="s">
        <v>525</v>
      </c>
      <c r="E33" s="119" t="s">
        <v>687</v>
      </c>
      <c r="F33" s="293"/>
      <c r="G33" s="66">
        <f t="shared" si="4"/>
        <v>6</v>
      </c>
      <c r="H33" s="66" t="s">
        <v>42</v>
      </c>
      <c r="I33" s="155" t="s">
        <v>688</v>
      </c>
      <c r="J33" s="64" t="s">
        <v>689</v>
      </c>
      <c r="K33" s="65" t="s">
        <v>690</v>
      </c>
      <c r="L33" s="65" t="s">
        <v>17112</v>
      </c>
      <c r="M33" s="65" t="s">
        <v>17113</v>
      </c>
      <c r="N33" s="64" t="s">
        <v>128</v>
      </c>
      <c r="O33" s="66" t="s">
        <v>42</v>
      </c>
      <c r="P33" s="66" t="str">
        <f t="shared" si="23"/>
        <v>0..1</v>
      </c>
      <c r="Q33" s="2" t="s">
        <v>693</v>
      </c>
      <c r="R33" s="75" t="s">
        <v>694</v>
      </c>
      <c r="S33" s="66" t="s">
        <v>131</v>
      </c>
      <c r="T33" s="68" t="str">
        <f t="shared" ref="T33:T70" si="27">IF($E33="","",IF(ISERROR(SEARCH("@",$R33)),IF(LEFT($E33,4)="BG-X","EG",IF(LEFT($E33,2)="BG","G",IF(LEFT($E33,4)="BT-X",IF(LEN($E33)-LEN(SUBSTITUTE($E33,"-",))&gt;2,"","E"),IF(LEN($E33)-LEN(SUBSTITUTE($E33,"-",))&gt;1,"","E")))),"A"))</f>
        <v>A</v>
      </c>
      <c r="U33" s="66" t="s">
        <v>42</v>
      </c>
      <c r="V33" s="66" t="s">
        <v>35</v>
      </c>
      <c r="W33" s="249" t="s">
        <v>35</v>
      </c>
      <c r="X33" s="38"/>
      <c r="Y33" s="68" t="str">
        <f t="shared" si="7"/>
        <v>-</v>
      </c>
      <c r="Z33" s="68" t="str">
        <f t="shared" si="24"/>
        <v>-</v>
      </c>
      <c r="AA33" s="68" t="str">
        <f t="shared" si="24"/>
        <v>X</v>
      </c>
      <c r="AB33" s="68" t="str">
        <f t="shared" si="24"/>
        <v>X</v>
      </c>
      <c r="AC33" s="68" t="str">
        <f t="shared" si="24"/>
        <v>X</v>
      </c>
      <c r="AD33" s="68" t="str">
        <f t="shared" si="24"/>
        <v>X</v>
      </c>
      <c r="AE33" s="68" t="str">
        <f t="shared" si="24"/>
        <v>X</v>
      </c>
      <c r="AF33" s="38"/>
      <c r="AG33" s="68" t="s">
        <v>244</v>
      </c>
      <c r="AH33" s="68" t="s">
        <v>244</v>
      </c>
      <c r="AI33" s="38"/>
      <c r="AJ33" s="13" t="str">
        <f t="shared" si="9"/>
        <v>/rsm:CrossIndustryInvoice/rsm:SupplyChainTradeTransaction/ram:IncludedSupplyChainTradeLineItem/ram:SpecifiedLineTradeAgreement/ram:GrossPriceProductTradePrice/ram:BasisQuantity</v>
      </c>
      <c r="AK33" s="13" t="str">
        <f t="shared" si="10"/>
        <v>/@unitCode</v>
      </c>
      <c r="AL33" s="14">
        <f>COUNTIFS(R$4:R33,AJ33)</f>
        <v>1</v>
      </c>
      <c r="AM33" s="1"/>
      <c r="AN33" s="149" t="str">
        <f t="shared" si="19"/>
        <v>SCT_LINE_TA</v>
      </c>
      <c r="AO33" s="119" t="str">
        <f t="shared" si="11"/>
        <v>BT-150-1</v>
      </c>
      <c r="AP33" s="293" t="str">
        <f t="shared" si="12"/>
        <v/>
      </c>
      <c r="AQ33" s="66">
        <f t="shared" si="13"/>
        <v>6</v>
      </c>
      <c r="AR33" s="66" t="str">
        <f t="shared" si="14"/>
        <v>0..1</v>
      </c>
      <c r="AS33" s="155" t="s">
        <v>695</v>
      </c>
      <c r="AT33" s="64" t="s">
        <v>696</v>
      </c>
      <c r="AU33" s="65" t="s">
        <v>697</v>
      </c>
      <c r="AV33" s="65" t="s">
        <v>698</v>
      </c>
      <c r="AW33" s="65" t="s">
        <v>18257</v>
      </c>
      <c r="AX33" s="64" t="s">
        <v>128</v>
      </c>
      <c r="AY33" s="66" t="str">
        <f t="shared" si="21"/>
        <v>0..1</v>
      </c>
      <c r="AZ33" s="66" t="str">
        <f t="shared" si="21"/>
        <v>0..1</v>
      </c>
      <c r="BA33" s="2" t="str">
        <f t="shared" si="22"/>
        <v>/rsm:CrossIndustryInvoice
/rsm:SupplyChainTradeTransaction
/ram:IncludedSupplyChainTradeLineItem
/ram:SpecifiedLineTradeAgreement
/ram:GrossPriceProductTradePrice
/ram:BasisQuantity
/@unitCode</v>
      </c>
      <c r="BB33" s="75" t="str">
        <f t="shared" si="22"/>
        <v>/rsm:CrossIndustryInvoice/rsm:SupplyChainTradeTransaction/ram:IncludedSupplyChainTradeLineItem/ram:SpecifiedLineTradeAgreement/ram:GrossPriceProductTradePrice/ram:BasisQuantity/@unitCode</v>
      </c>
      <c r="BC33" s="66" t="str">
        <f t="shared" si="16"/>
        <v>C</v>
      </c>
      <c r="BD33" s="68" t="str">
        <f t="shared" si="16"/>
        <v>A</v>
      </c>
      <c r="BE33" s="66" t="str">
        <f t="shared" si="16"/>
        <v>0..1</v>
      </c>
      <c r="BF33" s="66" t="str">
        <f t="shared" si="16"/>
        <v/>
      </c>
      <c r="BG33" s="249" t="str">
        <f t="shared" si="16"/>
        <v/>
      </c>
      <c r="BH33" s="7"/>
      <c r="BI33" s="68" t="str">
        <f t="shared" si="26"/>
        <v>-</v>
      </c>
      <c r="BJ33" s="68" t="str">
        <f t="shared" si="26"/>
        <v>-</v>
      </c>
      <c r="BK33" s="68" t="str">
        <f t="shared" si="26"/>
        <v>X</v>
      </c>
      <c r="BL33" s="68" t="str">
        <f t="shared" si="25"/>
        <v>X</v>
      </c>
      <c r="BM33" s="68" t="str">
        <f t="shared" si="25"/>
        <v>X</v>
      </c>
      <c r="BN33" s="68" t="str">
        <f t="shared" si="25"/>
        <v>X</v>
      </c>
      <c r="BO33" s="68" t="str">
        <f t="shared" si="25"/>
        <v>X</v>
      </c>
      <c r="BP33" s="7"/>
      <c r="BQ33" s="68" t="str">
        <f t="shared" si="18"/>
        <v>BASIC</v>
      </c>
      <c r="BR33" s="68" t="str">
        <f t="shared" si="18"/>
        <v>BASIC</v>
      </c>
      <c r="BS33" s="15"/>
      <c r="BT33" s="57" t="s">
        <v>18642</v>
      </c>
    </row>
    <row r="34" spans="1:72" s="11" customFormat="1" ht="105" x14ac:dyDescent="0.2">
      <c r="A34" s="45" t="str">
        <f t="shared" si="3"/>
        <v>NO</v>
      </c>
      <c r="B34" s="31"/>
      <c r="C34" s="30"/>
      <c r="D34" s="149" t="s">
        <v>525</v>
      </c>
      <c r="E34" s="119" t="s">
        <v>701</v>
      </c>
      <c r="F34" s="293"/>
      <c r="G34" s="73">
        <f t="shared" si="4"/>
        <v>5</v>
      </c>
      <c r="H34" s="73" t="s">
        <v>42</v>
      </c>
      <c r="I34" s="74" t="s">
        <v>702</v>
      </c>
      <c r="J34" s="64"/>
      <c r="K34" s="65"/>
      <c r="L34" s="65"/>
      <c r="M34" s="65"/>
      <c r="N34" s="64"/>
      <c r="O34" s="66" t="s">
        <v>42</v>
      </c>
      <c r="P34" s="66" t="s">
        <v>62</v>
      </c>
      <c r="Q34" s="2" t="s">
        <v>703</v>
      </c>
      <c r="R34" s="75" t="s">
        <v>704</v>
      </c>
      <c r="S34" s="66"/>
      <c r="T34" s="68" t="str">
        <f t="shared" si="27"/>
        <v/>
      </c>
      <c r="U34" s="66" t="s">
        <v>62</v>
      </c>
      <c r="V34" s="66"/>
      <c r="W34" s="249"/>
      <c r="X34" s="38"/>
      <c r="Y34" s="68" t="str">
        <f t="shared" si="7"/>
        <v>-</v>
      </c>
      <c r="Z34" s="68" t="str">
        <f t="shared" si="24"/>
        <v>-</v>
      </c>
      <c r="AA34" s="68" t="str">
        <f t="shared" si="24"/>
        <v>X</v>
      </c>
      <c r="AB34" s="68" t="str">
        <f t="shared" si="24"/>
        <v>X</v>
      </c>
      <c r="AC34" s="68" t="str">
        <f t="shared" si="24"/>
        <v>X</v>
      </c>
      <c r="AD34" s="68" t="str">
        <f t="shared" si="24"/>
        <v>X</v>
      </c>
      <c r="AE34" s="68" t="str">
        <f t="shared" si="24"/>
        <v>X</v>
      </c>
      <c r="AF34" s="38"/>
      <c r="AG34" s="68" t="s">
        <v>244</v>
      </c>
      <c r="AH34" s="68" t="s">
        <v>244</v>
      </c>
      <c r="AI34" s="38"/>
      <c r="AJ34" s="13" t="str">
        <f t="shared" si="9"/>
        <v>/rsm:CrossIndustryInvoice/rsm:SupplyChainTradeTransaction/ram:IncludedSupplyChainTradeLineItem/ram:SpecifiedLineTradeAgreement/ram:GrossPriceProductTradePrice</v>
      </c>
      <c r="AK34" s="13" t="str">
        <f t="shared" si="10"/>
        <v>/ram:AppliedTradeAllowanceCharge</v>
      </c>
      <c r="AL34" s="14">
        <f>COUNTIFS(R$4:R34,AJ34)</f>
        <v>1</v>
      </c>
      <c r="AM34" s="1"/>
      <c r="AN34" s="149" t="str">
        <f t="shared" si="19"/>
        <v>SCT_LINE_TA</v>
      </c>
      <c r="AO34" s="119" t="str">
        <f t="shared" si="11"/>
        <v>BT-147-00</v>
      </c>
      <c r="AP34" s="293" t="str">
        <f t="shared" si="12"/>
        <v/>
      </c>
      <c r="AQ34" s="73">
        <f t="shared" si="13"/>
        <v>5</v>
      </c>
      <c r="AR34" s="73" t="str">
        <f t="shared" si="14"/>
        <v>0..1</v>
      </c>
      <c r="AS34" s="74" t="s">
        <v>705</v>
      </c>
      <c r="AT34" s="64"/>
      <c r="AU34" s="65"/>
      <c r="AV34" s="65"/>
      <c r="AW34" s="65" t="s">
        <v>35</v>
      </c>
      <c r="AX34" s="64"/>
      <c r="AY34" s="66" t="str">
        <f t="shared" si="21"/>
        <v>0..1</v>
      </c>
      <c r="AZ34" s="66" t="str">
        <f t="shared" si="21"/>
        <v>0..n</v>
      </c>
      <c r="BA34" s="2" t="str">
        <f t="shared" si="22"/>
        <v>/rsm:CrossIndustryInvoice
/rsm:SupplyChainTradeTransaction
/ram:IncludedSupplyChainTradeLineItem
/ram:SpecifiedLineTradeAgreement
/ram:GrossPriceProductTradePrice
/ram:AppliedTradeAllowanceCharge</v>
      </c>
      <c r="BB34" s="75" t="str">
        <f t="shared" si="22"/>
        <v>/rsm:CrossIndustryInvoice/rsm:SupplyChainTradeTransaction/ram:IncludedSupplyChainTradeLineItem/ram:SpecifiedLineTradeAgreement/ram:GrossPriceProductTradePrice/ram:AppliedTradeAllowanceCharge</v>
      </c>
      <c r="BC34" s="66" t="str">
        <f t="shared" si="16"/>
        <v/>
      </c>
      <c r="BD34" s="68" t="str">
        <f t="shared" si="16"/>
        <v/>
      </c>
      <c r="BE34" s="66" t="str">
        <f t="shared" si="16"/>
        <v>0..n</v>
      </c>
      <c r="BF34" s="66" t="str">
        <f t="shared" si="16"/>
        <v/>
      </c>
      <c r="BG34" s="249" t="str">
        <f t="shared" si="16"/>
        <v/>
      </c>
      <c r="BH34" s="7"/>
      <c r="BI34" s="68" t="str">
        <f t="shared" si="26"/>
        <v>-</v>
      </c>
      <c r="BJ34" s="68" t="str">
        <f t="shared" si="26"/>
        <v>-</v>
      </c>
      <c r="BK34" s="68" t="str">
        <f t="shared" si="26"/>
        <v>X</v>
      </c>
      <c r="BL34" s="68" t="str">
        <f t="shared" si="25"/>
        <v>X</v>
      </c>
      <c r="BM34" s="68" t="str">
        <f t="shared" si="25"/>
        <v>X</v>
      </c>
      <c r="BN34" s="68" t="str">
        <f t="shared" si="25"/>
        <v>X</v>
      </c>
      <c r="BO34" s="68" t="str">
        <f t="shared" si="25"/>
        <v>X</v>
      </c>
      <c r="BP34" s="7"/>
      <c r="BQ34" s="68" t="str">
        <f t="shared" si="18"/>
        <v>BASIC</v>
      </c>
      <c r="BR34" s="68" t="str">
        <f t="shared" si="18"/>
        <v>BASIC</v>
      </c>
      <c r="BS34" s="15"/>
      <c r="BT34" s="57" t="s">
        <v>18642</v>
      </c>
    </row>
    <row r="35" spans="1:72" s="11" customFormat="1" ht="120" x14ac:dyDescent="0.2">
      <c r="A35" s="45" t="str">
        <f t="shared" si="3"/>
        <v>NO</v>
      </c>
      <c r="B35" s="45"/>
      <c r="C35" s="45"/>
      <c r="D35" s="149" t="s">
        <v>525</v>
      </c>
      <c r="E35" s="119" t="s">
        <v>706</v>
      </c>
      <c r="F35" s="293"/>
      <c r="G35" s="156">
        <f t="shared" si="4"/>
        <v>6</v>
      </c>
      <c r="H35" s="73" t="s">
        <v>32</v>
      </c>
      <c r="I35" s="74" t="s">
        <v>707</v>
      </c>
      <c r="J35" s="64"/>
      <c r="K35" s="65"/>
      <c r="L35" s="65"/>
      <c r="M35" s="65"/>
      <c r="N35" s="64"/>
      <c r="O35" s="66" t="s">
        <v>32</v>
      </c>
      <c r="P35" s="66" t="str">
        <f t="shared" ref="P35:P45" si="28">O35</f>
        <v>1..1</v>
      </c>
      <c r="Q35" s="2" t="s">
        <v>708</v>
      </c>
      <c r="R35" s="75" t="s">
        <v>709</v>
      </c>
      <c r="S35" s="66"/>
      <c r="T35" s="68" t="str">
        <f t="shared" si="27"/>
        <v/>
      </c>
      <c r="U35" s="66" t="s">
        <v>42</v>
      </c>
      <c r="V35" s="66"/>
      <c r="W35" s="249"/>
      <c r="X35" s="38"/>
      <c r="Y35" s="68" t="str">
        <f t="shared" si="7"/>
        <v>-</v>
      </c>
      <c r="Z35" s="68" t="str">
        <f t="shared" si="24"/>
        <v>-</v>
      </c>
      <c r="AA35" s="68" t="str">
        <f t="shared" si="24"/>
        <v>X</v>
      </c>
      <c r="AB35" s="68" t="str">
        <f t="shared" si="24"/>
        <v>X</v>
      </c>
      <c r="AC35" s="68" t="str">
        <f t="shared" si="24"/>
        <v>X</v>
      </c>
      <c r="AD35" s="68" t="str">
        <f t="shared" si="24"/>
        <v>X</v>
      </c>
      <c r="AE35" s="68" t="str">
        <f t="shared" si="24"/>
        <v>X</v>
      </c>
      <c r="AF35" s="38"/>
      <c r="AG35" s="68" t="s">
        <v>244</v>
      </c>
      <c r="AH35" s="68" t="s">
        <v>244</v>
      </c>
      <c r="AI35" s="38"/>
      <c r="AJ35" s="13" t="str">
        <f t="shared" si="9"/>
        <v>/rsm:CrossIndustryInvoice/rsm:SupplyChainTradeTransaction/ram:IncludedSupplyChainTradeLineItem/ram:SpecifiedLineTradeAgreement/ram:GrossPriceProductTradePrice/ram:AppliedTradeAllowanceCharge</v>
      </c>
      <c r="AK35" s="13" t="str">
        <f t="shared" si="10"/>
        <v>/ram:ChargeIndicator</v>
      </c>
      <c r="AL35" s="14">
        <f>COUNTIFS(R$4:R35,AJ35)</f>
        <v>1</v>
      </c>
      <c r="AM35" s="1"/>
      <c r="AN35" s="149" t="str">
        <f t="shared" si="19"/>
        <v>SCT_LINE_TA</v>
      </c>
      <c r="AO35" s="119" t="str">
        <f t="shared" si="11"/>
        <v>BT-147-01</v>
      </c>
      <c r="AP35" s="293" t="str">
        <f t="shared" si="12"/>
        <v/>
      </c>
      <c r="AQ35" s="156">
        <f t="shared" si="13"/>
        <v>6</v>
      </c>
      <c r="AR35" s="73" t="str">
        <f t="shared" si="14"/>
        <v>1..1</v>
      </c>
      <c r="AS35" s="74" t="s">
        <v>710</v>
      </c>
      <c r="AT35" s="64"/>
      <c r="AU35" s="65"/>
      <c r="AV35" s="65"/>
      <c r="AW35" s="65" t="s">
        <v>35</v>
      </c>
      <c r="AX35" s="64"/>
      <c r="AY35" s="66" t="str">
        <f t="shared" si="21"/>
        <v>1..1</v>
      </c>
      <c r="AZ35" s="66" t="str">
        <f t="shared" si="21"/>
        <v>1..1</v>
      </c>
      <c r="BA35" s="2" t="str">
        <f t="shared" si="22"/>
        <v>/rsm:CrossIndustryInvoice
/rsm:SupplyChainTradeTransaction
/ram:IncludedSupplyChainTradeLineItem
/ram:SpecifiedLineTradeAgreement
/ram:GrossPriceProductTradePrice
/ram:AppliedTradeAllowanceCharge
/ram:ChargeIndicator</v>
      </c>
      <c r="BB35" s="75" t="str">
        <f t="shared" si="22"/>
        <v>/rsm:CrossIndustryInvoice/rsm:SupplyChainTradeTransaction/ram:IncludedSupplyChainTradeLineItem/ram:SpecifiedLineTradeAgreement/ram:GrossPriceProductTradePrice/ram:AppliedTradeAllowanceCharge/ram:ChargeIndicator</v>
      </c>
      <c r="BC35" s="66" t="str">
        <f t="shared" si="16"/>
        <v/>
      </c>
      <c r="BD35" s="68" t="str">
        <f t="shared" si="16"/>
        <v/>
      </c>
      <c r="BE35" s="66" t="str">
        <f t="shared" si="16"/>
        <v>0..1</v>
      </c>
      <c r="BF35" s="66" t="str">
        <f t="shared" si="16"/>
        <v/>
      </c>
      <c r="BG35" s="249" t="str">
        <f t="shared" si="16"/>
        <v/>
      </c>
      <c r="BH35" s="7"/>
      <c r="BI35" s="68" t="str">
        <f t="shared" si="26"/>
        <v>-</v>
      </c>
      <c r="BJ35" s="68" t="str">
        <f t="shared" si="26"/>
        <v>-</v>
      </c>
      <c r="BK35" s="68" t="str">
        <f t="shared" si="26"/>
        <v>X</v>
      </c>
      <c r="BL35" s="68" t="str">
        <f t="shared" si="25"/>
        <v>X</v>
      </c>
      <c r="BM35" s="68" t="str">
        <f t="shared" si="25"/>
        <v>X</v>
      </c>
      <c r="BN35" s="68" t="str">
        <f t="shared" si="25"/>
        <v>X</v>
      </c>
      <c r="BO35" s="68" t="str">
        <f t="shared" si="25"/>
        <v>X</v>
      </c>
      <c r="BP35" s="7"/>
      <c r="BQ35" s="68" t="str">
        <f t="shared" si="18"/>
        <v>BASIC</v>
      </c>
      <c r="BR35" s="68" t="str">
        <f t="shared" si="18"/>
        <v>BASIC</v>
      </c>
      <c r="BS35" s="15"/>
      <c r="BT35" s="57" t="s">
        <v>18642</v>
      </c>
    </row>
    <row r="36" spans="1:72" s="11" customFormat="1" ht="135" x14ac:dyDescent="0.2">
      <c r="A36" s="45" t="str">
        <f t="shared" si="3"/>
        <v>NO</v>
      </c>
      <c r="B36" s="45"/>
      <c r="C36" s="45"/>
      <c r="D36" s="149" t="s">
        <v>525</v>
      </c>
      <c r="E36" s="119" t="s">
        <v>711</v>
      </c>
      <c r="F36" s="293"/>
      <c r="G36" s="156">
        <f t="shared" si="4"/>
        <v>7</v>
      </c>
      <c r="H36" s="73" t="s">
        <v>32</v>
      </c>
      <c r="I36" s="74" t="s">
        <v>712</v>
      </c>
      <c r="J36" s="64"/>
      <c r="K36" s="65" t="s">
        <v>17114</v>
      </c>
      <c r="L36" s="65"/>
      <c r="M36" s="65" t="s">
        <v>713</v>
      </c>
      <c r="N36" s="15" t="s">
        <v>50</v>
      </c>
      <c r="O36" s="66" t="s">
        <v>32</v>
      </c>
      <c r="P36" s="66" t="str">
        <f t="shared" si="28"/>
        <v>1..1</v>
      </c>
      <c r="Q36" s="2" t="s">
        <v>714</v>
      </c>
      <c r="R36" s="75" t="s">
        <v>715</v>
      </c>
      <c r="S36" s="66" t="s">
        <v>10319</v>
      </c>
      <c r="T36" s="68" t="str">
        <f t="shared" si="27"/>
        <v/>
      </c>
      <c r="U36" s="66" t="s">
        <v>32</v>
      </c>
      <c r="V36" s="66"/>
      <c r="W36" s="249"/>
      <c r="X36" s="38"/>
      <c r="Y36" s="68" t="str">
        <f t="shared" si="7"/>
        <v>-</v>
      </c>
      <c r="Z36" s="68" t="str">
        <f t="shared" si="24"/>
        <v>-</v>
      </c>
      <c r="AA36" s="68" t="str">
        <f t="shared" si="24"/>
        <v>X</v>
      </c>
      <c r="AB36" s="68" t="str">
        <f t="shared" si="24"/>
        <v>X</v>
      </c>
      <c r="AC36" s="68" t="str">
        <f t="shared" si="24"/>
        <v>X</v>
      </c>
      <c r="AD36" s="68" t="str">
        <f t="shared" si="24"/>
        <v>X</v>
      </c>
      <c r="AE36" s="68" t="str">
        <f t="shared" si="24"/>
        <v>X</v>
      </c>
      <c r="AF36" s="38"/>
      <c r="AG36" s="68" t="s">
        <v>244</v>
      </c>
      <c r="AH36" s="68" t="s">
        <v>244</v>
      </c>
      <c r="AI36" s="38"/>
      <c r="AJ36" s="13" t="str">
        <f t="shared" si="9"/>
        <v>/rsm:CrossIndustryInvoice/rsm:SupplyChainTradeTransaction/ram:IncludedSupplyChainTradeLineItem/ram:SpecifiedLineTradeAgreement/ram:GrossPriceProductTradePrice/ram:AppliedTradeAllowanceCharge/ram:ChargeIndicator</v>
      </c>
      <c r="AK36" s="13" t="str">
        <f t="shared" si="10"/>
        <v>/udt:Indicator</v>
      </c>
      <c r="AL36" s="14">
        <f>COUNTIFS(R$4:R36,AJ36)</f>
        <v>1</v>
      </c>
      <c r="AM36" s="1"/>
      <c r="AN36" s="149" t="str">
        <f t="shared" si="19"/>
        <v>SCT_LINE_TA</v>
      </c>
      <c r="AO36" s="119" t="str">
        <f t="shared" si="11"/>
        <v>BT-147-02</v>
      </c>
      <c r="AP36" s="293" t="str">
        <f t="shared" si="12"/>
        <v/>
      </c>
      <c r="AQ36" s="156">
        <f t="shared" si="13"/>
        <v>7</v>
      </c>
      <c r="AR36" s="73" t="str">
        <f t="shared" si="14"/>
        <v>1..1</v>
      </c>
      <c r="AS36" s="74" t="s">
        <v>716</v>
      </c>
      <c r="AT36" s="64"/>
      <c r="AU36" s="65"/>
      <c r="AV36" s="65"/>
      <c r="AW36" s="65" t="s">
        <v>717</v>
      </c>
      <c r="AX36" s="64" t="s">
        <v>18319</v>
      </c>
      <c r="AY36" s="66" t="str">
        <f t="shared" si="21"/>
        <v>1..1</v>
      </c>
      <c r="AZ36" s="66" t="str">
        <f t="shared" si="21"/>
        <v>1..1</v>
      </c>
      <c r="BA36" s="2" t="str">
        <f t="shared" si="22"/>
        <v>/rsm:CrossIndustryInvoice
/rsm:SupplyChainTradeTransaction
/ram:IncludedSupplyChainTradeLineItem
/ram:SpecifiedLineTradeAgreement
/ram:GrossPriceProductTradePrice
/ram:AppliedTradeAllowanceCharge
/ram:ChargeIndicator
/udt:Indicator</v>
      </c>
      <c r="BB36" s="75" t="str">
        <f t="shared" si="22"/>
        <v>/rsm:CrossIndustryInvoice/rsm:SupplyChainTradeTransaction/ram:IncludedSupplyChainTradeLineItem/ram:SpecifiedLineTradeAgreement/ram:GrossPriceProductTradePrice/ram:AppliedTradeAllowanceCharge/ram:ChargeIndicator/udt:Indicator</v>
      </c>
      <c r="BC36" s="66" t="str">
        <f t="shared" si="16"/>
        <v>XI</v>
      </c>
      <c r="BD36" s="68" t="str">
        <f t="shared" si="16"/>
        <v/>
      </c>
      <c r="BE36" s="66" t="str">
        <f t="shared" si="16"/>
        <v>1..1</v>
      </c>
      <c r="BF36" s="66" t="str">
        <f t="shared" si="16"/>
        <v/>
      </c>
      <c r="BG36" s="249" t="str">
        <f t="shared" si="16"/>
        <v/>
      </c>
      <c r="BH36" s="7"/>
      <c r="BI36" s="68" t="str">
        <f t="shared" si="26"/>
        <v>-</v>
      </c>
      <c r="BJ36" s="68" t="str">
        <f t="shared" si="26"/>
        <v>-</v>
      </c>
      <c r="BK36" s="68" t="str">
        <f t="shared" si="26"/>
        <v>X</v>
      </c>
      <c r="BL36" s="68" t="str">
        <f t="shared" si="25"/>
        <v>X</v>
      </c>
      <c r="BM36" s="68" t="str">
        <f t="shared" si="25"/>
        <v>X</v>
      </c>
      <c r="BN36" s="68" t="str">
        <f t="shared" si="25"/>
        <v>X</v>
      </c>
      <c r="BO36" s="68" t="str">
        <f t="shared" si="25"/>
        <v>X</v>
      </c>
      <c r="BP36" s="7"/>
      <c r="BQ36" s="68" t="str">
        <f t="shared" si="18"/>
        <v>BASIC</v>
      </c>
      <c r="BR36" s="68" t="str">
        <f t="shared" si="18"/>
        <v>BASIC</v>
      </c>
      <c r="BS36" s="15"/>
      <c r="BT36" s="57" t="s">
        <v>18642</v>
      </c>
    </row>
    <row r="37" spans="1:72" s="11" customFormat="1" ht="120" x14ac:dyDescent="0.2">
      <c r="A37" s="45" t="str">
        <f t="shared" si="3"/>
        <v>YES</v>
      </c>
      <c r="B37" s="45"/>
      <c r="C37" s="45"/>
      <c r="D37" s="149" t="s">
        <v>525</v>
      </c>
      <c r="E37" s="119" t="s">
        <v>727</v>
      </c>
      <c r="F37" s="293" t="s">
        <v>727</v>
      </c>
      <c r="G37" s="66">
        <f t="shared" si="4"/>
        <v>6</v>
      </c>
      <c r="H37" s="66" t="s">
        <v>42</v>
      </c>
      <c r="I37" s="64" t="s">
        <v>728</v>
      </c>
      <c r="J37" s="64" t="s">
        <v>729</v>
      </c>
      <c r="K37" s="65" t="s">
        <v>730</v>
      </c>
      <c r="L37" s="65"/>
      <c r="M37" s="65" t="s">
        <v>35</v>
      </c>
      <c r="N37" s="64" t="s">
        <v>17202</v>
      </c>
      <c r="O37" s="66" t="s">
        <v>32</v>
      </c>
      <c r="P37" s="66" t="str">
        <f t="shared" si="28"/>
        <v>1..1</v>
      </c>
      <c r="Q37" s="2" t="s">
        <v>731</v>
      </c>
      <c r="R37" s="75" t="s">
        <v>732</v>
      </c>
      <c r="S37" s="66" t="s">
        <v>670</v>
      </c>
      <c r="T37" s="68" t="str">
        <f t="shared" si="27"/>
        <v>E</v>
      </c>
      <c r="U37" s="66" t="s">
        <v>62</v>
      </c>
      <c r="V37" s="66" t="s">
        <v>200</v>
      </c>
      <c r="W37" s="249" t="s">
        <v>35</v>
      </c>
      <c r="X37" s="38"/>
      <c r="Y37" s="68" t="str">
        <f t="shared" si="7"/>
        <v>-</v>
      </c>
      <c r="Z37" s="68" t="str">
        <f t="shared" si="24"/>
        <v>-</v>
      </c>
      <c r="AA37" s="68" t="str">
        <f t="shared" si="24"/>
        <v>X</v>
      </c>
      <c r="AB37" s="68" t="str">
        <f t="shared" si="24"/>
        <v>X</v>
      </c>
      <c r="AC37" s="68" t="str">
        <f t="shared" si="24"/>
        <v>X</v>
      </c>
      <c r="AD37" s="68" t="str">
        <f t="shared" si="24"/>
        <v>X</v>
      </c>
      <c r="AE37" s="68" t="str">
        <f t="shared" si="24"/>
        <v>X</v>
      </c>
      <c r="AF37" s="38"/>
      <c r="AG37" s="68" t="s">
        <v>244</v>
      </c>
      <c r="AH37" s="68" t="s">
        <v>244</v>
      </c>
      <c r="AI37" s="38"/>
      <c r="AJ37" s="13" t="str">
        <f t="shared" si="9"/>
        <v>/rsm:CrossIndustryInvoice/rsm:SupplyChainTradeTransaction/ram:IncludedSupplyChainTradeLineItem/ram:SpecifiedLineTradeAgreement/ram:GrossPriceProductTradePrice/ram:AppliedTradeAllowanceCharge</v>
      </c>
      <c r="AK37" s="13" t="str">
        <f t="shared" si="10"/>
        <v>/ram:ActualAmount</v>
      </c>
      <c r="AL37" s="14">
        <f>COUNTIFS(R$4:R37,AJ37)</f>
        <v>1</v>
      </c>
      <c r="AM37" s="1"/>
      <c r="AN37" s="149" t="str">
        <f t="shared" si="19"/>
        <v>SCT_LINE_TA</v>
      </c>
      <c r="AO37" s="119" t="str">
        <f t="shared" si="11"/>
        <v>BT-147</v>
      </c>
      <c r="AP37" s="293" t="str">
        <f t="shared" si="12"/>
        <v>BT-147</v>
      </c>
      <c r="AQ37" s="66">
        <f t="shared" si="13"/>
        <v>6</v>
      </c>
      <c r="AR37" s="66" t="str">
        <f t="shared" si="14"/>
        <v>0..1</v>
      </c>
      <c r="AS37" s="64" t="s">
        <v>733</v>
      </c>
      <c r="AT37" s="64" t="s">
        <v>734</v>
      </c>
      <c r="AU37" s="65" t="s">
        <v>735</v>
      </c>
      <c r="AV37" s="65"/>
      <c r="AW37" s="65" t="s">
        <v>35</v>
      </c>
      <c r="AX37" s="64" t="s">
        <v>675</v>
      </c>
      <c r="AY37" s="66" t="str">
        <f t="shared" si="21"/>
        <v>1..1</v>
      </c>
      <c r="AZ37" s="66" t="str">
        <f t="shared" si="21"/>
        <v>1..1</v>
      </c>
      <c r="BA37" s="2" t="str">
        <f t="shared" si="22"/>
        <v>/rsm:CrossIndustryInvoice
/rsm:SupplyChainTradeTransaction
/ram:IncludedSupplyChainTradeLineItem
/ram:SpecifiedLineTradeAgreement
/ram:GrossPriceProductTradePrice
/ram:AppliedTradeAllowanceCharge
/ram:ActualAmount</v>
      </c>
      <c r="BB37" s="75" t="str">
        <f t="shared" si="22"/>
        <v>/rsm:CrossIndustryInvoice/rsm:SupplyChainTradeTransaction/ram:IncludedSupplyChainTradeLineItem/ram:SpecifiedLineTradeAgreement/ram:GrossPriceProductTradePrice/ram:AppliedTradeAllowanceCharge/ram:ActualAmount</v>
      </c>
      <c r="BC37" s="66" t="str">
        <f t="shared" si="16"/>
        <v>U</v>
      </c>
      <c r="BD37" s="68" t="str">
        <f t="shared" si="16"/>
        <v>E</v>
      </c>
      <c r="BE37" s="66" t="str">
        <f t="shared" si="16"/>
        <v>0..n</v>
      </c>
      <c r="BF37" s="66" t="str">
        <f t="shared" si="16"/>
        <v>CAR-3</v>
      </c>
      <c r="BG37" s="249" t="str">
        <f t="shared" si="16"/>
        <v/>
      </c>
      <c r="BH37" s="7"/>
      <c r="BI37" s="68" t="str">
        <f t="shared" si="26"/>
        <v>-</v>
      </c>
      <c r="BJ37" s="68" t="str">
        <f t="shared" si="26"/>
        <v>-</v>
      </c>
      <c r="BK37" s="68" t="str">
        <f t="shared" si="26"/>
        <v>X</v>
      </c>
      <c r="BL37" s="68" t="str">
        <f t="shared" si="25"/>
        <v>X</v>
      </c>
      <c r="BM37" s="68" t="str">
        <f t="shared" si="25"/>
        <v>X</v>
      </c>
      <c r="BN37" s="68" t="str">
        <f t="shared" si="25"/>
        <v>X</v>
      </c>
      <c r="BO37" s="68" t="str">
        <f t="shared" si="25"/>
        <v>X</v>
      </c>
      <c r="BP37" s="7"/>
      <c r="BQ37" s="68" t="str">
        <f t="shared" si="18"/>
        <v>BASIC</v>
      </c>
      <c r="BR37" s="68" t="str">
        <f t="shared" si="18"/>
        <v>BASIC</v>
      </c>
      <c r="BS37" s="15"/>
      <c r="BT37" s="57" t="s">
        <v>18642</v>
      </c>
    </row>
    <row r="38" spans="1:72" s="11" customFormat="1" ht="96" x14ac:dyDescent="0.2">
      <c r="A38" s="45" t="str">
        <f t="shared" si="3"/>
        <v>NO</v>
      </c>
      <c r="B38" s="45"/>
      <c r="C38" s="45"/>
      <c r="D38" s="149" t="s">
        <v>525</v>
      </c>
      <c r="E38" s="123" t="s">
        <v>766</v>
      </c>
      <c r="F38" s="294"/>
      <c r="G38" s="124">
        <f t="shared" si="4"/>
        <v>4</v>
      </c>
      <c r="H38" s="124" t="s">
        <v>32</v>
      </c>
      <c r="I38" s="125" t="s">
        <v>767</v>
      </c>
      <c r="J38" s="125"/>
      <c r="K38" s="126"/>
      <c r="L38" s="126"/>
      <c r="M38" s="126"/>
      <c r="N38" s="125"/>
      <c r="O38" s="124" t="s">
        <v>32</v>
      </c>
      <c r="P38" s="124" t="str">
        <f t="shared" si="28"/>
        <v>1..1</v>
      </c>
      <c r="Q38" s="127" t="s">
        <v>768</v>
      </c>
      <c r="R38" s="128" t="s">
        <v>769</v>
      </c>
      <c r="S38" s="124"/>
      <c r="T38" s="129" t="str">
        <f t="shared" si="27"/>
        <v/>
      </c>
      <c r="U38" s="124" t="s">
        <v>42</v>
      </c>
      <c r="V38" s="124"/>
      <c r="W38" s="675"/>
      <c r="X38" s="38"/>
      <c r="Y38" s="129" t="str">
        <f t="shared" si="7"/>
        <v>-</v>
      </c>
      <c r="Z38" s="129" t="str">
        <f t="shared" si="24"/>
        <v>-</v>
      </c>
      <c r="AA38" s="129" t="str">
        <f t="shared" si="24"/>
        <v>X</v>
      </c>
      <c r="AB38" s="129" t="str">
        <f t="shared" si="24"/>
        <v>X</v>
      </c>
      <c r="AC38" s="129" t="str">
        <f t="shared" si="24"/>
        <v>X</v>
      </c>
      <c r="AD38" s="129" t="str">
        <f t="shared" si="24"/>
        <v>X</v>
      </c>
      <c r="AE38" s="129" t="str">
        <f t="shared" si="24"/>
        <v>X</v>
      </c>
      <c r="AF38" s="38"/>
      <c r="AG38" s="129" t="s">
        <v>244</v>
      </c>
      <c r="AH38" s="129" t="s">
        <v>244</v>
      </c>
      <c r="AI38" s="38"/>
      <c r="AJ38" s="13" t="str">
        <f t="shared" si="9"/>
        <v>/rsm:CrossIndustryInvoice/rsm:SupplyChainTradeTransaction/ram:IncludedSupplyChainTradeLineItem/ram:SpecifiedLineTradeAgreement</v>
      </c>
      <c r="AK38" s="13" t="str">
        <f t="shared" si="10"/>
        <v>/ram:NetPriceProductTradePrice</v>
      </c>
      <c r="AL38" s="14">
        <f>COUNTIFS(R$4:R38,AJ38)</f>
        <v>1</v>
      </c>
      <c r="AM38" s="1"/>
      <c r="AN38" s="149" t="str">
        <f t="shared" si="19"/>
        <v>SCT_LINE_TA</v>
      </c>
      <c r="AO38" s="123" t="str">
        <f t="shared" si="11"/>
        <v>BT-146-00</v>
      </c>
      <c r="AP38" s="294" t="str">
        <f t="shared" si="12"/>
        <v/>
      </c>
      <c r="AQ38" s="124">
        <f t="shared" si="13"/>
        <v>4</v>
      </c>
      <c r="AR38" s="124" t="str">
        <f t="shared" si="14"/>
        <v>1..1</v>
      </c>
      <c r="AS38" s="125" t="s">
        <v>770</v>
      </c>
      <c r="AT38" s="125"/>
      <c r="AU38" s="126" t="s">
        <v>18214</v>
      </c>
      <c r="AV38" s="126"/>
      <c r="AW38" s="126" t="s">
        <v>35</v>
      </c>
      <c r="AX38" s="125"/>
      <c r="AY38" s="124" t="str">
        <f t="shared" si="21"/>
        <v>1..1</v>
      </c>
      <c r="AZ38" s="124" t="str">
        <f t="shared" si="21"/>
        <v>1..1</v>
      </c>
      <c r="BA38" s="127" t="str">
        <f t="shared" si="22"/>
        <v>/rsm:CrossIndustryInvoice
/rsm:SupplyChainTradeTransaction
/ram:IncludedSupplyChainTradeLineItem
/ram:SpecifiedLineTradeAgreement
/ram:NetPriceProductTradePrice</v>
      </c>
      <c r="BB38" s="128" t="str">
        <f t="shared" si="22"/>
        <v>/rsm:CrossIndustryInvoice/rsm:SupplyChainTradeTransaction/ram:IncludedSupplyChainTradeLineItem/ram:SpecifiedLineTradeAgreement/ram:NetPriceProductTradePrice</v>
      </c>
      <c r="BC38" s="124" t="str">
        <f t="shared" si="16"/>
        <v/>
      </c>
      <c r="BD38" s="129" t="str">
        <f t="shared" si="16"/>
        <v/>
      </c>
      <c r="BE38" s="124" t="str">
        <f t="shared" si="16"/>
        <v>0..1</v>
      </c>
      <c r="BF38" s="124" t="str">
        <f t="shared" si="16"/>
        <v/>
      </c>
      <c r="BG38" s="675" t="str">
        <f t="shared" si="16"/>
        <v/>
      </c>
      <c r="BH38" s="7"/>
      <c r="BI38" s="129" t="str">
        <f t="shared" si="26"/>
        <v>-</v>
      </c>
      <c r="BJ38" s="129" t="str">
        <f t="shared" si="26"/>
        <v>-</v>
      </c>
      <c r="BK38" s="129" t="str">
        <f t="shared" si="26"/>
        <v>X</v>
      </c>
      <c r="BL38" s="129" t="str">
        <f t="shared" si="25"/>
        <v>X</v>
      </c>
      <c r="BM38" s="129" t="str">
        <f t="shared" si="25"/>
        <v>X</v>
      </c>
      <c r="BN38" s="129" t="str">
        <f t="shared" si="25"/>
        <v>X</v>
      </c>
      <c r="BO38" s="129" t="str">
        <f t="shared" si="25"/>
        <v>X</v>
      </c>
      <c r="BP38" s="7"/>
      <c r="BQ38" s="129" t="str">
        <f t="shared" si="18"/>
        <v>BASIC</v>
      </c>
      <c r="BR38" s="129" t="str">
        <f t="shared" si="18"/>
        <v>BASIC</v>
      </c>
      <c r="BS38" s="15"/>
      <c r="BT38" s="57" t="s">
        <v>18642</v>
      </c>
    </row>
    <row r="39" spans="1:72" s="11" customFormat="1" ht="105" x14ac:dyDescent="0.2">
      <c r="A39" s="45" t="str">
        <f t="shared" si="3"/>
        <v>YES</v>
      </c>
      <c r="B39" s="45"/>
      <c r="C39" s="45"/>
      <c r="D39" s="149" t="s">
        <v>525</v>
      </c>
      <c r="E39" s="119" t="s">
        <v>771</v>
      </c>
      <c r="F39" s="293" t="s">
        <v>771</v>
      </c>
      <c r="G39" s="66">
        <f t="shared" si="4"/>
        <v>5</v>
      </c>
      <c r="H39" s="66" t="s">
        <v>32</v>
      </c>
      <c r="I39" s="64" t="s">
        <v>772</v>
      </c>
      <c r="J39" s="64" t="s">
        <v>773</v>
      </c>
      <c r="K39" s="65" t="s">
        <v>774</v>
      </c>
      <c r="L39" s="65" t="s">
        <v>775</v>
      </c>
      <c r="M39" s="65" t="s">
        <v>776</v>
      </c>
      <c r="N39" s="64" t="s">
        <v>17202</v>
      </c>
      <c r="O39" s="66" t="s">
        <v>32</v>
      </c>
      <c r="P39" s="66" t="str">
        <f t="shared" si="28"/>
        <v>1..1</v>
      </c>
      <c r="Q39" s="2" t="s">
        <v>777</v>
      </c>
      <c r="R39" s="75" t="s">
        <v>778</v>
      </c>
      <c r="S39" s="66" t="s">
        <v>670</v>
      </c>
      <c r="T39" s="68" t="str">
        <f t="shared" si="27"/>
        <v>E</v>
      </c>
      <c r="U39" s="66" t="s">
        <v>238</v>
      </c>
      <c r="V39" s="66" t="s">
        <v>200</v>
      </c>
      <c r="W39" s="249" t="s">
        <v>35</v>
      </c>
      <c r="X39" s="38"/>
      <c r="Y39" s="68" t="str">
        <f t="shared" si="7"/>
        <v>-</v>
      </c>
      <c r="Z39" s="68" t="str">
        <f t="shared" ref="Z39:AE54" si="29">IF(Y39="X","X",IF($AH39=Z$4,"X","-"))</f>
        <v>-</v>
      </c>
      <c r="AA39" s="68" t="str">
        <f t="shared" si="29"/>
        <v>X</v>
      </c>
      <c r="AB39" s="68" t="str">
        <f t="shared" si="29"/>
        <v>X</v>
      </c>
      <c r="AC39" s="68" t="str">
        <f t="shared" si="29"/>
        <v>X</v>
      </c>
      <c r="AD39" s="68" t="str">
        <f t="shared" si="29"/>
        <v>X</v>
      </c>
      <c r="AE39" s="68" t="str">
        <f t="shared" si="29"/>
        <v>X</v>
      </c>
      <c r="AF39" s="38"/>
      <c r="AG39" s="68" t="s">
        <v>244</v>
      </c>
      <c r="AH39" s="68" t="s">
        <v>244</v>
      </c>
      <c r="AI39" s="38"/>
      <c r="AJ39" s="13" t="str">
        <f t="shared" si="9"/>
        <v>/rsm:CrossIndustryInvoice/rsm:SupplyChainTradeTransaction/ram:IncludedSupplyChainTradeLineItem/ram:SpecifiedLineTradeAgreement/ram:NetPriceProductTradePrice</v>
      </c>
      <c r="AK39" s="13" t="str">
        <f t="shared" si="10"/>
        <v>/ram:ChargeAmount</v>
      </c>
      <c r="AL39" s="14">
        <f>COUNTIFS(R$4:R39,AJ39)</f>
        <v>1</v>
      </c>
      <c r="AM39" s="1"/>
      <c r="AN39" s="149" t="str">
        <f t="shared" si="19"/>
        <v>SCT_LINE_TA</v>
      </c>
      <c r="AO39" s="119" t="str">
        <f t="shared" si="11"/>
        <v>BT-146</v>
      </c>
      <c r="AP39" s="293" t="str">
        <f t="shared" si="12"/>
        <v>BT-146</v>
      </c>
      <c r="AQ39" s="66">
        <f t="shared" si="13"/>
        <v>5</v>
      </c>
      <c r="AR39" s="66" t="str">
        <f t="shared" si="14"/>
        <v>1..1</v>
      </c>
      <c r="AS39" s="64" t="s">
        <v>779</v>
      </c>
      <c r="AT39" s="64" t="s">
        <v>780</v>
      </c>
      <c r="AU39" s="65" t="s">
        <v>781</v>
      </c>
      <c r="AV39" s="65" t="s">
        <v>782</v>
      </c>
      <c r="AW39" s="65" t="s">
        <v>783</v>
      </c>
      <c r="AX39" s="64" t="s">
        <v>675</v>
      </c>
      <c r="AY39" s="66" t="str">
        <f t="shared" si="21"/>
        <v>1..1</v>
      </c>
      <c r="AZ39" s="66" t="str">
        <f t="shared" si="21"/>
        <v>1..1</v>
      </c>
      <c r="BA39" s="2" t="str">
        <f t="shared" si="22"/>
        <v>/rsm:CrossIndustryInvoice
/rsm:SupplyChainTradeTransaction
/ram:IncludedSupplyChainTradeLineItem
/ram:SpecifiedLineTradeAgreement
/ram:NetPriceProductTradePrice
/ram:ChargeAmount</v>
      </c>
      <c r="BB39" s="75" t="str">
        <f t="shared" si="22"/>
        <v>/rsm:CrossIndustryInvoice/rsm:SupplyChainTradeTransaction/ram:IncludedSupplyChainTradeLineItem/ram:SpecifiedLineTradeAgreement/ram:NetPriceProductTradePrice/ram:ChargeAmount</v>
      </c>
      <c r="BC39" s="66" t="str">
        <f t="shared" si="16"/>
        <v>U</v>
      </c>
      <c r="BD39" s="68" t="str">
        <f t="shared" si="16"/>
        <v>E</v>
      </c>
      <c r="BE39" s="66" t="str">
        <f t="shared" si="16"/>
        <v>1..n</v>
      </c>
      <c r="BF39" s="66" t="str">
        <f t="shared" si="16"/>
        <v>CAR-3</v>
      </c>
      <c r="BG39" s="249" t="str">
        <f t="shared" si="16"/>
        <v/>
      </c>
      <c r="BH39" s="7"/>
      <c r="BI39" s="68" t="str">
        <f t="shared" si="26"/>
        <v>-</v>
      </c>
      <c r="BJ39" s="68" t="str">
        <f t="shared" si="26"/>
        <v>-</v>
      </c>
      <c r="BK39" s="68" t="str">
        <f t="shared" si="26"/>
        <v>X</v>
      </c>
      <c r="BL39" s="68" t="str">
        <f t="shared" si="25"/>
        <v>X</v>
      </c>
      <c r="BM39" s="68" t="str">
        <f t="shared" si="25"/>
        <v>X</v>
      </c>
      <c r="BN39" s="68" t="str">
        <f t="shared" si="25"/>
        <v>X</v>
      </c>
      <c r="BO39" s="68" t="str">
        <f t="shared" si="25"/>
        <v>X</v>
      </c>
      <c r="BP39" s="7"/>
      <c r="BQ39" s="68" t="str">
        <f t="shared" si="18"/>
        <v>BASIC</v>
      </c>
      <c r="BR39" s="68" t="str">
        <f t="shared" si="18"/>
        <v>BASIC</v>
      </c>
      <c r="BS39" s="15"/>
      <c r="BT39" s="57" t="s">
        <v>18642</v>
      </c>
    </row>
    <row r="40" spans="1:72" s="11" customFormat="1" ht="105" x14ac:dyDescent="0.2">
      <c r="A40" s="45" t="str">
        <f t="shared" si="3"/>
        <v>YES</v>
      </c>
      <c r="B40" s="45"/>
      <c r="C40" s="45"/>
      <c r="D40" s="149" t="s">
        <v>525</v>
      </c>
      <c r="E40" s="119" t="s">
        <v>784</v>
      </c>
      <c r="F40" s="293" t="s">
        <v>784</v>
      </c>
      <c r="G40" s="66">
        <f t="shared" si="4"/>
        <v>5</v>
      </c>
      <c r="H40" s="66" t="s">
        <v>42</v>
      </c>
      <c r="I40" s="64" t="s">
        <v>677</v>
      </c>
      <c r="J40" s="64" t="s">
        <v>678</v>
      </c>
      <c r="K40" s="65"/>
      <c r="L40" s="65" t="s">
        <v>785</v>
      </c>
      <c r="M40" s="65" t="s">
        <v>35</v>
      </c>
      <c r="N40" s="64" t="s">
        <v>680</v>
      </c>
      <c r="O40" s="66" t="s">
        <v>42</v>
      </c>
      <c r="P40" s="66" t="str">
        <f t="shared" si="28"/>
        <v>0..1</v>
      </c>
      <c r="Q40" s="2" t="s">
        <v>786</v>
      </c>
      <c r="R40" s="75" t="s">
        <v>787</v>
      </c>
      <c r="S40" s="66" t="s">
        <v>520</v>
      </c>
      <c r="T40" s="68" t="str">
        <f t="shared" si="27"/>
        <v>E</v>
      </c>
      <c r="U40" s="66" t="s">
        <v>42</v>
      </c>
      <c r="V40" s="66" t="s">
        <v>531</v>
      </c>
      <c r="W40" s="249" t="s">
        <v>35</v>
      </c>
      <c r="X40" s="38"/>
      <c r="Y40" s="68" t="str">
        <f t="shared" si="7"/>
        <v>-</v>
      </c>
      <c r="Z40" s="68" t="str">
        <f t="shared" si="29"/>
        <v>-</v>
      </c>
      <c r="AA40" s="68" t="str">
        <f t="shared" si="29"/>
        <v>X</v>
      </c>
      <c r="AB40" s="68" t="str">
        <f t="shared" si="29"/>
        <v>X</v>
      </c>
      <c r="AC40" s="68" t="str">
        <f t="shared" si="29"/>
        <v>X</v>
      </c>
      <c r="AD40" s="68" t="str">
        <f t="shared" si="29"/>
        <v>X</v>
      </c>
      <c r="AE40" s="68" t="str">
        <f t="shared" si="29"/>
        <v>X</v>
      </c>
      <c r="AF40" s="38"/>
      <c r="AG40" s="68" t="s">
        <v>244</v>
      </c>
      <c r="AH40" s="68" t="s">
        <v>244</v>
      </c>
      <c r="AI40" s="38"/>
      <c r="AJ40" s="13" t="str">
        <f t="shared" si="9"/>
        <v>/rsm:CrossIndustryInvoice/rsm:SupplyChainTradeTransaction/ram:IncludedSupplyChainTradeLineItem/ram:SpecifiedLineTradeAgreement/ram:NetPriceProductTradePrice</v>
      </c>
      <c r="AK40" s="13" t="str">
        <f t="shared" si="10"/>
        <v>/ram:BasisQuantity</v>
      </c>
      <c r="AL40" s="14">
        <f>COUNTIFS(R$4:R40,AJ40)</f>
        <v>1</v>
      </c>
      <c r="AM40" s="1"/>
      <c r="AN40" s="149" t="str">
        <f t="shared" si="19"/>
        <v>SCT_LINE_TA</v>
      </c>
      <c r="AO40" s="119" t="str">
        <f t="shared" si="11"/>
        <v>BT-149</v>
      </c>
      <c r="AP40" s="293" t="str">
        <f t="shared" si="12"/>
        <v>BT-149</v>
      </c>
      <c r="AQ40" s="66">
        <f t="shared" si="13"/>
        <v>5</v>
      </c>
      <c r="AR40" s="66" t="str">
        <f t="shared" si="14"/>
        <v>0..1</v>
      </c>
      <c r="AS40" s="64" t="s">
        <v>683</v>
      </c>
      <c r="AT40" s="64" t="s">
        <v>684</v>
      </c>
      <c r="AU40" s="65"/>
      <c r="AV40" s="65" t="s">
        <v>788</v>
      </c>
      <c r="AW40" s="65" t="s">
        <v>35</v>
      </c>
      <c r="AX40" s="64" t="s">
        <v>686</v>
      </c>
      <c r="AY40" s="66" t="str">
        <f t="shared" si="21"/>
        <v>0..1</v>
      </c>
      <c r="AZ40" s="66" t="str">
        <f t="shared" si="21"/>
        <v>0..1</v>
      </c>
      <c r="BA40" s="2" t="str">
        <f t="shared" si="22"/>
        <v>/rsm:CrossIndustryInvoice
/rsm:SupplyChainTradeTransaction
/ram:IncludedSupplyChainTradeLineItem
/ram:SpecifiedLineTradeAgreement
/ram:NetPriceProductTradePrice
/ram:BasisQuantity</v>
      </c>
      <c r="BB40" s="75" t="str">
        <f t="shared" si="22"/>
        <v>/rsm:CrossIndustryInvoice/rsm:SupplyChainTradeTransaction/ram:IncludedSupplyChainTradeLineItem/ram:SpecifiedLineTradeAgreement/ram:NetPriceProductTradePrice/ram:BasisQuantity</v>
      </c>
      <c r="BC40" s="66" t="str">
        <f t="shared" si="16"/>
        <v>Q</v>
      </c>
      <c r="BD40" s="68" t="str">
        <f t="shared" si="16"/>
        <v>E</v>
      </c>
      <c r="BE40" s="66" t="str">
        <f t="shared" si="16"/>
        <v>0..1</v>
      </c>
      <c r="BF40" s="66" t="str">
        <f t="shared" si="16"/>
        <v>STR-3</v>
      </c>
      <c r="BG40" s="249" t="str">
        <f t="shared" si="16"/>
        <v/>
      </c>
      <c r="BH40" s="7"/>
      <c r="BI40" s="68" t="str">
        <f t="shared" si="26"/>
        <v>-</v>
      </c>
      <c r="BJ40" s="68" t="str">
        <f t="shared" si="26"/>
        <v>-</v>
      </c>
      <c r="BK40" s="68" t="str">
        <f t="shared" si="26"/>
        <v>X</v>
      </c>
      <c r="BL40" s="68" t="str">
        <f t="shared" si="25"/>
        <v>X</v>
      </c>
      <c r="BM40" s="68" t="str">
        <f t="shared" si="25"/>
        <v>X</v>
      </c>
      <c r="BN40" s="68" t="str">
        <f t="shared" si="25"/>
        <v>X</v>
      </c>
      <c r="BO40" s="68" t="str">
        <f t="shared" si="25"/>
        <v>X</v>
      </c>
      <c r="BP40" s="7"/>
      <c r="BQ40" s="68" t="str">
        <f t="shared" si="18"/>
        <v>BASIC</v>
      </c>
      <c r="BR40" s="68" t="str">
        <f t="shared" si="18"/>
        <v>BASIC</v>
      </c>
      <c r="BS40" s="15"/>
      <c r="BT40" s="57" t="s">
        <v>18642</v>
      </c>
    </row>
    <row r="41" spans="1:72" s="11" customFormat="1" ht="120" x14ac:dyDescent="0.2">
      <c r="A41" s="45" t="str">
        <f t="shared" si="3"/>
        <v>YES</v>
      </c>
      <c r="B41" s="45"/>
      <c r="C41" s="45"/>
      <c r="D41" s="149" t="s">
        <v>525</v>
      </c>
      <c r="E41" s="119" t="s">
        <v>789</v>
      </c>
      <c r="F41" s="293" t="s">
        <v>789</v>
      </c>
      <c r="G41" s="156">
        <f t="shared" si="4"/>
        <v>6</v>
      </c>
      <c r="H41" s="66" t="s">
        <v>42</v>
      </c>
      <c r="I41" s="64" t="s">
        <v>688</v>
      </c>
      <c r="J41" s="64" t="s">
        <v>689</v>
      </c>
      <c r="K41" s="65" t="s">
        <v>690</v>
      </c>
      <c r="L41" s="65" t="s">
        <v>17112</v>
      </c>
      <c r="M41" s="65" t="s">
        <v>17113</v>
      </c>
      <c r="N41" s="64" t="s">
        <v>128</v>
      </c>
      <c r="O41" s="66" t="s">
        <v>42</v>
      </c>
      <c r="P41" s="66" t="str">
        <f t="shared" si="28"/>
        <v>0..1</v>
      </c>
      <c r="Q41" s="2" t="s">
        <v>791</v>
      </c>
      <c r="R41" s="75" t="s">
        <v>792</v>
      </c>
      <c r="S41" s="66" t="s">
        <v>131</v>
      </c>
      <c r="T41" s="68" t="str">
        <f t="shared" si="27"/>
        <v>A</v>
      </c>
      <c r="U41" s="66" t="s">
        <v>42</v>
      </c>
      <c r="V41" s="66"/>
      <c r="W41" s="249"/>
      <c r="X41" s="38"/>
      <c r="Y41" s="68" t="str">
        <f t="shared" si="7"/>
        <v>-</v>
      </c>
      <c r="Z41" s="68" t="str">
        <f t="shared" si="29"/>
        <v>-</v>
      </c>
      <c r="AA41" s="68" t="str">
        <f t="shared" si="29"/>
        <v>X</v>
      </c>
      <c r="AB41" s="68" t="str">
        <f t="shared" si="29"/>
        <v>X</v>
      </c>
      <c r="AC41" s="68" t="str">
        <f t="shared" si="29"/>
        <v>X</v>
      </c>
      <c r="AD41" s="68" t="str">
        <f t="shared" si="29"/>
        <v>X</v>
      </c>
      <c r="AE41" s="68" t="str">
        <f t="shared" si="29"/>
        <v>X</v>
      </c>
      <c r="AF41" s="38"/>
      <c r="AG41" s="68" t="s">
        <v>244</v>
      </c>
      <c r="AH41" s="68" t="s">
        <v>244</v>
      </c>
      <c r="AI41" s="38"/>
      <c r="AJ41" s="13" t="str">
        <f t="shared" si="9"/>
        <v>/rsm:CrossIndustryInvoice/rsm:SupplyChainTradeTransaction/ram:IncludedSupplyChainTradeLineItem/ram:SpecifiedLineTradeAgreement/ram:NetPriceProductTradePrice/ram:BasisQuantity</v>
      </c>
      <c r="AK41" s="13" t="str">
        <f t="shared" si="10"/>
        <v>/@unitCode</v>
      </c>
      <c r="AL41" s="14">
        <f>COUNTIFS(R$4:R41,AJ41)</f>
        <v>1</v>
      </c>
      <c r="AM41" s="1"/>
      <c r="AN41" s="149" t="str">
        <f t="shared" si="19"/>
        <v>SCT_LINE_TA</v>
      </c>
      <c r="AO41" s="119" t="str">
        <f t="shared" si="11"/>
        <v>BT-150</v>
      </c>
      <c r="AP41" s="293" t="str">
        <f t="shared" si="12"/>
        <v>BT-150</v>
      </c>
      <c r="AQ41" s="156">
        <f t="shared" si="13"/>
        <v>6</v>
      </c>
      <c r="AR41" s="66" t="str">
        <f t="shared" si="14"/>
        <v>0..1</v>
      </c>
      <c r="AS41" s="64" t="s">
        <v>695</v>
      </c>
      <c r="AT41" s="64" t="s">
        <v>696</v>
      </c>
      <c r="AU41" s="65" t="s">
        <v>697</v>
      </c>
      <c r="AV41" s="65" t="s">
        <v>698</v>
      </c>
      <c r="AW41" s="65" t="s">
        <v>18257</v>
      </c>
      <c r="AX41" s="64" t="s">
        <v>128</v>
      </c>
      <c r="AY41" s="66" t="str">
        <f t="shared" si="21"/>
        <v>0..1</v>
      </c>
      <c r="AZ41" s="66" t="str">
        <f t="shared" si="21"/>
        <v>0..1</v>
      </c>
      <c r="BA41" s="2" t="str">
        <f t="shared" si="22"/>
        <v>/rsm:CrossIndustryInvoice
/rsm:SupplyChainTradeTransaction
/ram:IncludedSupplyChainTradeLineItem
/ram:SpecifiedLineTradeAgreement
/ram:NetPriceProductTradePrice
/ram:BasisQuantity
/@unitCode</v>
      </c>
      <c r="BB41" s="75" t="str">
        <f t="shared" si="22"/>
        <v>/rsm:CrossIndustryInvoice/rsm:SupplyChainTradeTransaction/ram:IncludedSupplyChainTradeLineItem/ram:SpecifiedLineTradeAgreement/ram:NetPriceProductTradePrice/ram:BasisQuantity/@unitCode</v>
      </c>
      <c r="BC41" s="66" t="str">
        <f t="shared" si="16"/>
        <v>C</v>
      </c>
      <c r="BD41" s="68" t="str">
        <f t="shared" si="16"/>
        <v>A</v>
      </c>
      <c r="BE41" s="66" t="str">
        <f t="shared" si="16"/>
        <v>0..1</v>
      </c>
      <c r="BF41" s="66" t="str">
        <f t="shared" si="16"/>
        <v/>
      </c>
      <c r="BG41" s="249" t="str">
        <f t="shared" si="16"/>
        <v/>
      </c>
      <c r="BH41" s="7"/>
      <c r="BI41" s="68" t="str">
        <f t="shared" si="26"/>
        <v>-</v>
      </c>
      <c r="BJ41" s="68" t="str">
        <f t="shared" si="26"/>
        <v>-</v>
      </c>
      <c r="BK41" s="68" t="str">
        <f t="shared" si="26"/>
        <v>X</v>
      </c>
      <c r="BL41" s="68" t="str">
        <f t="shared" si="25"/>
        <v>X</v>
      </c>
      <c r="BM41" s="68" t="str">
        <f t="shared" si="25"/>
        <v>X</v>
      </c>
      <c r="BN41" s="68" t="str">
        <f t="shared" si="25"/>
        <v>X</v>
      </c>
      <c r="BO41" s="68" t="str">
        <f t="shared" si="25"/>
        <v>X</v>
      </c>
      <c r="BP41" s="7"/>
      <c r="BQ41" s="68" t="str">
        <f t="shared" si="18"/>
        <v>BASIC</v>
      </c>
      <c r="BR41" s="68" t="str">
        <f t="shared" si="18"/>
        <v>BASIC</v>
      </c>
      <c r="BS41" s="15"/>
      <c r="BT41" s="57" t="s">
        <v>18642</v>
      </c>
    </row>
    <row r="42" spans="1:72" s="152" customFormat="1" ht="96" x14ac:dyDescent="0.2">
      <c r="A42" s="45" t="str">
        <f t="shared" si="3"/>
        <v>NO</v>
      </c>
      <c r="B42" s="45"/>
      <c r="C42" s="45"/>
      <c r="D42" s="160" t="s">
        <v>846</v>
      </c>
      <c r="E42" s="109" t="s">
        <v>847</v>
      </c>
      <c r="F42" s="292"/>
      <c r="G42" s="110">
        <f t="shared" si="4"/>
        <v>3</v>
      </c>
      <c r="H42" s="110" t="s">
        <v>32</v>
      </c>
      <c r="I42" s="111" t="s">
        <v>848</v>
      </c>
      <c r="J42" s="112"/>
      <c r="K42" s="113"/>
      <c r="L42" s="113"/>
      <c r="M42" s="113"/>
      <c r="N42" s="112"/>
      <c r="O42" s="110" t="s">
        <v>32</v>
      </c>
      <c r="P42" s="110" t="str">
        <f t="shared" si="28"/>
        <v>1..1</v>
      </c>
      <c r="Q42" s="114" t="s">
        <v>849</v>
      </c>
      <c r="R42" s="115" t="s">
        <v>850</v>
      </c>
      <c r="S42" s="110"/>
      <c r="T42" s="116" t="str">
        <f t="shared" si="27"/>
        <v/>
      </c>
      <c r="U42" s="110" t="s">
        <v>42</v>
      </c>
      <c r="V42" s="110"/>
      <c r="W42" s="674"/>
      <c r="X42" s="38"/>
      <c r="Y42" s="116" t="str">
        <f t="shared" si="7"/>
        <v>-</v>
      </c>
      <c r="Z42" s="116" t="str">
        <f t="shared" si="29"/>
        <v>-</v>
      </c>
      <c r="AA42" s="116" t="str">
        <f t="shared" si="29"/>
        <v>X</v>
      </c>
      <c r="AB42" s="116" t="str">
        <f t="shared" si="29"/>
        <v>X</v>
      </c>
      <c r="AC42" s="116" t="str">
        <f t="shared" si="29"/>
        <v>X</v>
      </c>
      <c r="AD42" s="116" t="str">
        <f t="shared" si="29"/>
        <v>X</v>
      </c>
      <c r="AE42" s="116" t="str">
        <f t="shared" si="29"/>
        <v>X</v>
      </c>
      <c r="AF42" s="38"/>
      <c r="AG42" s="116" t="s">
        <v>244</v>
      </c>
      <c r="AH42" s="116" t="s">
        <v>244</v>
      </c>
      <c r="AI42" s="38"/>
      <c r="AJ42" s="13" t="str">
        <f t="shared" si="9"/>
        <v>/rsm:CrossIndustryInvoice/rsm:SupplyChainTradeTransaction/ram:IncludedSupplyChainTradeLineItem</v>
      </c>
      <c r="AK42" s="13" t="str">
        <f t="shared" si="10"/>
        <v>/ram:SpecifiedLineTradeDelivery</v>
      </c>
      <c r="AL42" s="14">
        <f>COUNTIFS(R$4:R42,AJ42)</f>
        <v>1</v>
      </c>
      <c r="AM42" s="1"/>
      <c r="AN42" s="160" t="str">
        <f t="shared" si="19"/>
        <v>SCT_LINE_TD</v>
      </c>
      <c r="AO42" s="109" t="str">
        <f t="shared" si="11"/>
        <v>BT-129-00</v>
      </c>
      <c r="AP42" s="292" t="str">
        <f t="shared" si="12"/>
        <v/>
      </c>
      <c r="AQ42" s="110">
        <f t="shared" si="13"/>
        <v>3</v>
      </c>
      <c r="AR42" s="110" t="str">
        <f t="shared" si="14"/>
        <v>1..1</v>
      </c>
      <c r="AS42" s="111" t="s">
        <v>848</v>
      </c>
      <c r="AT42" s="112"/>
      <c r="AU42" s="113"/>
      <c r="AV42" s="113"/>
      <c r="AW42" s="113" t="s">
        <v>35</v>
      </c>
      <c r="AX42" s="112"/>
      <c r="AY42" s="110" t="str">
        <f t="shared" si="21"/>
        <v>1..1</v>
      </c>
      <c r="AZ42" s="110" t="str">
        <f t="shared" si="21"/>
        <v>1..1</v>
      </c>
      <c r="BA42" s="114" t="str">
        <f t="shared" si="22"/>
        <v>/rsm:CrossIndustryInvoice
/rsm:SupplyChainTradeTransaction
/ram:IncludedSupplyChainTradeLineItem
/ram:SpecifiedLineTradeDelivery</v>
      </c>
      <c r="BB42" s="115" t="str">
        <f t="shared" si="22"/>
        <v>/rsm:CrossIndustryInvoice/rsm:SupplyChainTradeTransaction/ram:IncludedSupplyChainTradeLineItem/ram:SpecifiedLineTradeDelivery</v>
      </c>
      <c r="BC42" s="110" t="str">
        <f t="shared" ref="BC42:BG81" si="30">IF(S42="","",S42)</f>
        <v/>
      </c>
      <c r="BD42" s="116" t="str">
        <f t="shared" si="30"/>
        <v/>
      </c>
      <c r="BE42" s="110" t="str">
        <f t="shared" si="30"/>
        <v>0..1</v>
      </c>
      <c r="BF42" s="110" t="str">
        <f t="shared" si="30"/>
        <v/>
      </c>
      <c r="BG42" s="674" t="str">
        <f t="shared" si="30"/>
        <v/>
      </c>
      <c r="BH42" s="7"/>
      <c r="BI42" s="116" t="str">
        <f t="shared" si="26"/>
        <v>-</v>
      </c>
      <c r="BJ42" s="116" t="str">
        <f t="shared" si="26"/>
        <v>-</v>
      </c>
      <c r="BK42" s="116" t="str">
        <f t="shared" si="26"/>
        <v>X</v>
      </c>
      <c r="BL42" s="116" t="str">
        <f t="shared" si="25"/>
        <v>X</v>
      </c>
      <c r="BM42" s="116" t="str">
        <f t="shared" si="25"/>
        <v>X</v>
      </c>
      <c r="BN42" s="116" t="str">
        <f t="shared" si="25"/>
        <v>X</v>
      </c>
      <c r="BO42" s="116" t="str">
        <f t="shared" si="25"/>
        <v>X</v>
      </c>
      <c r="BP42" s="7"/>
      <c r="BQ42" s="116" t="str">
        <f t="shared" si="18"/>
        <v>BASIC</v>
      </c>
      <c r="BR42" s="116" t="str">
        <f t="shared" si="18"/>
        <v>BASIC</v>
      </c>
      <c r="BS42" s="15"/>
      <c r="BT42" s="57" t="s">
        <v>18642</v>
      </c>
    </row>
    <row r="43" spans="1:72" s="11" customFormat="1" ht="96" x14ac:dyDescent="0.2">
      <c r="A43" s="45" t="str">
        <f t="shared" si="3"/>
        <v>YES</v>
      </c>
      <c r="B43" s="45"/>
      <c r="C43" s="45"/>
      <c r="D43" s="160" t="s">
        <v>846</v>
      </c>
      <c r="E43" s="119" t="s">
        <v>851</v>
      </c>
      <c r="F43" s="293" t="s">
        <v>851</v>
      </c>
      <c r="G43" s="66">
        <f t="shared" si="4"/>
        <v>4</v>
      </c>
      <c r="H43" s="66" t="s">
        <v>32</v>
      </c>
      <c r="I43" s="64" t="s">
        <v>852</v>
      </c>
      <c r="J43" s="64" t="s">
        <v>853</v>
      </c>
      <c r="K43" s="65"/>
      <c r="L43" s="65" t="s">
        <v>17130</v>
      </c>
      <c r="M43" s="65" t="s">
        <v>855</v>
      </c>
      <c r="N43" s="64" t="s">
        <v>680</v>
      </c>
      <c r="O43" s="66" t="s">
        <v>32</v>
      </c>
      <c r="P43" s="66" t="str">
        <f t="shared" si="28"/>
        <v>1..1</v>
      </c>
      <c r="Q43" s="2" t="s">
        <v>856</v>
      </c>
      <c r="R43" s="75" t="s">
        <v>857</v>
      </c>
      <c r="S43" s="66" t="s">
        <v>520</v>
      </c>
      <c r="T43" s="68" t="str">
        <f t="shared" si="27"/>
        <v>E</v>
      </c>
      <c r="U43" s="66" t="s">
        <v>42</v>
      </c>
      <c r="V43" s="66" t="s">
        <v>132</v>
      </c>
      <c r="W43" s="249" t="s">
        <v>35</v>
      </c>
      <c r="X43" s="38"/>
      <c r="Y43" s="68" t="str">
        <f t="shared" si="7"/>
        <v>-</v>
      </c>
      <c r="Z43" s="68" t="str">
        <f t="shared" si="29"/>
        <v>-</v>
      </c>
      <c r="AA43" s="68" t="str">
        <f t="shared" si="29"/>
        <v>X</v>
      </c>
      <c r="AB43" s="68" t="str">
        <f t="shared" si="29"/>
        <v>X</v>
      </c>
      <c r="AC43" s="68" t="str">
        <f t="shared" si="29"/>
        <v>X</v>
      </c>
      <c r="AD43" s="68" t="str">
        <f t="shared" si="29"/>
        <v>X</v>
      </c>
      <c r="AE43" s="68" t="str">
        <f t="shared" si="29"/>
        <v>X</v>
      </c>
      <c r="AF43" s="38"/>
      <c r="AG43" s="68" t="s">
        <v>244</v>
      </c>
      <c r="AH43" s="68" t="s">
        <v>244</v>
      </c>
      <c r="AI43" s="38"/>
      <c r="AJ43" s="13" t="str">
        <f t="shared" si="9"/>
        <v>/rsm:CrossIndustryInvoice/rsm:SupplyChainTradeTransaction/ram:IncludedSupplyChainTradeLineItem/ram:SpecifiedLineTradeDelivery</v>
      </c>
      <c r="AK43" s="13" t="str">
        <f t="shared" si="10"/>
        <v>/ram:BilledQuantity</v>
      </c>
      <c r="AL43" s="14">
        <f>COUNTIFS(R$4:R43,AJ43)</f>
        <v>1</v>
      </c>
      <c r="AM43" s="1"/>
      <c r="AN43" s="160" t="str">
        <f t="shared" si="19"/>
        <v>SCT_LINE_TD</v>
      </c>
      <c r="AO43" s="119" t="str">
        <f t="shared" si="11"/>
        <v>BT-129</v>
      </c>
      <c r="AP43" s="293" t="str">
        <f t="shared" si="12"/>
        <v>BT-129</v>
      </c>
      <c r="AQ43" s="66">
        <f t="shared" si="13"/>
        <v>4</v>
      </c>
      <c r="AR43" s="66" t="str">
        <f t="shared" si="14"/>
        <v>1..1</v>
      </c>
      <c r="AS43" s="64" t="s">
        <v>858</v>
      </c>
      <c r="AT43" s="64" t="s">
        <v>859</v>
      </c>
      <c r="AU43" s="65"/>
      <c r="AV43" s="65" t="s">
        <v>860</v>
      </c>
      <c r="AW43" s="65" t="s">
        <v>861</v>
      </c>
      <c r="AX43" s="64" t="s">
        <v>686</v>
      </c>
      <c r="AY43" s="66" t="str">
        <f t="shared" si="21"/>
        <v>1..1</v>
      </c>
      <c r="AZ43" s="66" t="str">
        <f t="shared" si="21"/>
        <v>1..1</v>
      </c>
      <c r="BA43" s="2" t="str">
        <f t="shared" si="22"/>
        <v>/rsm:CrossIndustryInvoice
/rsm:SupplyChainTradeTransaction
/ram:IncludedSupplyChainTradeLineItem
/ram:SpecifiedLineTradeDelivery
/ram:BilledQuantity</v>
      </c>
      <c r="BB43" s="75" t="str">
        <f t="shared" si="22"/>
        <v>/rsm:CrossIndustryInvoice/rsm:SupplyChainTradeTransaction/ram:IncludedSupplyChainTradeLineItem/ram:SpecifiedLineTradeDelivery/ram:BilledQuantity</v>
      </c>
      <c r="BC43" s="66" t="str">
        <f t="shared" si="30"/>
        <v>Q</v>
      </c>
      <c r="BD43" s="68" t="str">
        <f t="shared" si="30"/>
        <v>E</v>
      </c>
      <c r="BE43" s="66" t="str">
        <f t="shared" si="30"/>
        <v>0..1</v>
      </c>
      <c r="BF43" s="66" t="str">
        <f t="shared" si="30"/>
        <v>CAR-2</v>
      </c>
      <c r="BG43" s="249" t="str">
        <f t="shared" si="30"/>
        <v/>
      </c>
      <c r="BH43" s="7"/>
      <c r="BI43" s="68" t="str">
        <f t="shared" si="26"/>
        <v>-</v>
      </c>
      <c r="BJ43" s="68" t="str">
        <f t="shared" si="26"/>
        <v>-</v>
      </c>
      <c r="BK43" s="68" t="str">
        <f t="shared" si="26"/>
        <v>X</v>
      </c>
      <c r="BL43" s="68" t="str">
        <f t="shared" si="25"/>
        <v>X</v>
      </c>
      <c r="BM43" s="68" t="str">
        <f t="shared" si="25"/>
        <v>X</v>
      </c>
      <c r="BN43" s="68" t="str">
        <f t="shared" si="25"/>
        <v>X</v>
      </c>
      <c r="BO43" s="68" t="str">
        <f t="shared" si="25"/>
        <v>X</v>
      </c>
      <c r="BP43" s="7"/>
      <c r="BQ43" s="68" t="str">
        <f t="shared" si="18"/>
        <v>BASIC</v>
      </c>
      <c r="BR43" s="68" t="str">
        <f t="shared" si="18"/>
        <v>BASIC</v>
      </c>
      <c r="BS43" s="15"/>
      <c r="BT43" s="57" t="s">
        <v>18642</v>
      </c>
    </row>
    <row r="44" spans="1:72" s="11" customFormat="1" ht="180" x14ac:dyDescent="0.2">
      <c r="A44" s="45" t="str">
        <f t="shared" si="3"/>
        <v>YES</v>
      </c>
      <c r="B44" s="45"/>
      <c r="C44" s="45"/>
      <c r="D44" s="160" t="s">
        <v>846</v>
      </c>
      <c r="E44" s="119" t="s">
        <v>862</v>
      </c>
      <c r="F44" s="293" t="s">
        <v>862</v>
      </c>
      <c r="G44" s="66">
        <f t="shared" si="4"/>
        <v>5</v>
      </c>
      <c r="H44" s="66" t="s">
        <v>32</v>
      </c>
      <c r="I44" s="64" t="s">
        <v>17131</v>
      </c>
      <c r="J44" s="64" t="s">
        <v>864</v>
      </c>
      <c r="K44" s="65" t="s">
        <v>865</v>
      </c>
      <c r="L44" s="65" t="s">
        <v>17112</v>
      </c>
      <c r="M44" s="65" t="s">
        <v>866</v>
      </c>
      <c r="N44" s="64" t="s">
        <v>128</v>
      </c>
      <c r="O44" s="66" t="s">
        <v>32</v>
      </c>
      <c r="P44" s="66" t="str">
        <f t="shared" si="28"/>
        <v>1..1</v>
      </c>
      <c r="Q44" s="2" t="s">
        <v>867</v>
      </c>
      <c r="R44" s="75" t="s">
        <v>868</v>
      </c>
      <c r="S44" s="66" t="s">
        <v>131</v>
      </c>
      <c r="T44" s="68" t="str">
        <f t="shared" si="27"/>
        <v>A</v>
      </c>
      <c r="U44" s="66" t="s">
        <v>42</v>
      </c>
      <c r="V44" s="66" t="s">
        <v>132</v>
      </c>
      <c r="W44" s="249" t="s">
        <v>35</v>
      </c>
      <c r="X44" s="38"/>
      <c r="Y44" s="68" t="str">
        <f t="shared" si="7"/>
        <v>-</v>
      </c>
      <c r="Z44" s="68" t="str">
        <f t="shared" si="29"/>
        <v>-</v>
      </c>
      <c r="AA44" s="68" t="str">
        <f t="shared" si="29"/>
        <v>X</v>
      </c>
      <c r="AB44" s="68" t="str">
        <f t="shared" si="29"/>
        <v>X</v>
      </c>
      <c r="AC44" s="68" t="str">
        <f t="shared" si="29"/>
        <v>X</v>
      </c>
      <c r="AD44" s="68" t="str">
        <f t="shared" si="29"/>
        <v>X</v>
      </c>
      <c r="AE44" s="68" t="str">
        <f t="shared" si="29"/>
        <v>X</v>
      </c>
      <c r="AF44" s="38"/>
      <c r="AG44" s="68" t="s">
        <v>244</v>
      </c>
      <c r="AH44" s="68" t="s">
        <v>244</v>
      </c>
      <c r="AI44" s="38"/>
      <c r="AJ44" s="13" t="str">
        <f t="shared" si="9"/>
        <v>/rsm:CrossIndustryInvoice/rsm:SupplyChainTradeTransaction/ram:IncludedSupplyChainTradeLineItem/ram:SpecifiedLineTradeDelivery/ram:BilledQuantity</v>
      </c>
      <c r="AK44" s="13" t="str">
        <f t="shared" si="10"/>
        <v>/@unitCode</v>
      </c>
      <c r="AL44" s="14">
        <f>COUNTIFS(R$4:R44,AJ44)</f>
        <v>1</v>
      </c>
      <c r="AM44" s="1"/>
      <c r="AN44" s="160" t="str">
        <f t="shared" si="19"/>
        <v>SCT_LINE_TD</v>
      </c>
      <c r="AO44" s="119" t="str">
        <f t="shared" si="11"/>
        <v>BT-130</v>
      </c>
      <c r="AP44" s="293" t="str">
        <f t="shared" si="12"/>
        <v>BT-130</v>
      </c>
      <c r="AQ44" s="66">
        <f t="shared" si="13"/>
        <v>5</v>
      </c>
      <c r="AR44" s="66" t="str">
        <f t="shared" si="14"/>
        <v>1..1</v>
      </c>
      <c r="AS44" s="64" t="s">
        <v>869</v>
      </c>
      <c r="AT44" s="64" t="s">
        <v>870</v>
      </c>
      <c r="AU44" s="65" t="s">
        <v>871</v>
      </c>
      <c r="AV44" s="65" t="s">
        <v>698</v>
      </c>
      <c r="AW44" s="65" t="s">
        <v>872</v>
      </c>
      <c r="AX44" s="64" t="s">
        <v>128</v>
      </c>
      <c r="AY44" s="66" t="str">
        <f t="shared" si="21"/>
        <v>1..1</v>
      </c>
      <c r="AZ44" s="66" t="str">
        <f t="shared" si="21"/>
        <v>1..1</v>
      </c>
      <c r="BA44" s="2" t="str">
        <f t="shared" si="22"/>
        <v>/rsm:CrossIndustryInvoice
/rsm:SupplyChainTradeTransaction
/ram:IncludedSupplyChainTradeLineItem
/ram:SpecifiedLineTradeDelivery
/ram:BilledQuantity
/@unitCode</v>
      </c>
      <c r="BB44" s="75" t="str">
        <f t="shared" si="22"/>
        <v>/rsm:CrossIndustryInvoice/rsm:SupplyChainTradeTransaction/ram:IncludedSupplyChainTradeLineItem/ram:SpecifiedLineTradeDelivery/ram:BilledQuantity/@unitCode</v>
      </c>
      <c r="BC44" s="66" t="str">
        <f t="shared" si="30"/>
        <v>C</v>
      </c>
      <c r="BD44" s="68" t="str">
        <f t="shared" si="30"/>
        <v>A</v>
      </c>
      <c r="BE44" s="66" t="str">
        <f t="shared" si="30"/>
        <v>0..1</v>
      </c>
      <c r="BF44" s="66" t="str">
        <f t="shared" si="30"/>
        <v>CAR-2</v>
      </c>
      <c r="BG44" s="249" t="str">
        <f t="shared" si="30"/>
        <v/>
      </c>
      <c r="BH44" s="7"/>
      <c r="BI44" s="68" t="str">
        <f t="shared" si="26"/>
        <v>-</v>
      </c>
      <c r="BJ44" s="68" t="str">
        <f t="shared" si="26"/>
        <v>-</v>
      </c>
      <c r="BK44" s="68" t="str">
        <f t="shared" si="26"/>
        <v>X</v>
      </c>
      <c r="BL44" s="68" t="str">
        <f t="shared" si="25"/>
        <v>X</v>
      </c>
      <c r="BM44" s="68" t="str">
        <f t="shared" si="25"/>
        <v>X</v>
      </c>
      <c r="BN44" s="68" t="str">
        <f t="shared" si="25"/>
        <v>X</v>
      </c>
      <c r="BO44" s="68" t="str">
        <f t="shared" si="25"/>
        <v>X</v>
      </c>
      <c r="BP44" s="7"/>
      <c r="BQ44" s="68" t="str">
        <f t="shared" si="18"/>
        <v>BASIC</v>
      </c>
      <c r="BR44" s="68" t="str">
        <f t="shared" si="18"/>
        <v>BASIC</v>
      </c>
      <c r="BS44" s="15"/>
      <c r="BT44" s="57" t="s">
        <v>18642</v>
      </c>
    </row>
    <row r="45" spans="1:72" s="152" customFormat="1" ht="96" x14ac:dyDescent="0.2">
      <c r="A45" s="45" t="str">
        <f t="shared" si="3"/>
        <v>NO</v>
      </c>
      <c r="B45" s="45"/>
      <c r="C45" s="45"/>
      <c r="D45" s="174" t="s">
        <v>1187</v>
      </c>
      <c r="E45" s="109" t="s">
        <v>1188</v>
      </c>
      <c r="F45" s="292"/>
      <c r="G45" s="110">
        <f t="shared" si="4"/>
        <v>3</v>
      </c>
      <c r="H45" s="110" t="s">
        <v>32</v>
      </c>
      <c r="I45" s="111" t="s">
        <v>1189</v>
      </c>
      <c r="J45" s="112" t="s">
        <v>17209</v>
      </c>
      <c r="K45" s="113"/>
      <c r="L45" s="113"/>
      <c r="M45" s="113"/>
      <c r="N45" s="112"/>
      <c r="O45" s="110" t="s">
        <v>32</v>
      </c>
      <c r="P45" s="110" t="str">
        <f t="shared" si="28"/>
        <v>1..1</v>
      </c>
      <c r="Q45" s="114" t="s">
        <v>1190</v>
      </c>
      <c r="R45" s="115" t="s">
        <v>1191</v>
      </c>
      <c r="S45" s="110"/>
      <c r="T45" s="116" t="str">
        <f t="shared" si="27"/>
        <v>G</v>
      </c>
      <c r="U45" s="110" t="s">
        <v>32</v>
      </c>
      <c r="V45" s="110"/>
      <c r="W45" s="674"/>
      <c r="X45" s="38"/>
      <c r="Y45" s="116" t="str">
        <f t="shared" si="7"/>
        <v>-</v>
      </c>
      <c r="Z45" s="116" t="str">
        <f t="shared" si="29"/>
        <v>-</v>
      </c>
      <c r="AA45" s="116" t="str">
        <f t="shared" si="29"/>
        <v>X</v>
      </c>
      <c r="AB45" s="116" t="str">
        <f t="shared" si="29"/>
        <v>X</v>
      </c>
      <c r="AC45" s="116" t="str">
        <f t="shared" si="29"/>
        <v>X</v>
      </c>
      <c r="AD45" s="116" t="str">
        <f t="shared" si="29"/>
        <v>X</v>
      </c>
      <c r="AE45" s="116" t="str">
        <f t="shared" si="29"/>
        <v>X</v>
      </c>
      <c r="AF45" s="38"/>
      <c r="AG45" s="116" t="s">
        <v>244</v>
      </c>
      <c r="AH45" s="116" t="s">
        <v>244</v>
      </c>
      <c r="AI45" s="38"/>
      <c r="AJ45" s="13" t="str">
        <f t="shared" si="9"/>
        <v>/rsm:CrossIndustryInvoice/rsm:SupplyChainTradeTransaction/ram:IncludedSupplyChainTradeLineItem</v>
      </c>
      <c r="AK45" s="13" t="str">
        <f t="shared" si="10"/>
        <v>/ram:SpecifiedLineTradeSettlement</v>
      </c>
      <c r="AL45" s="14">
        <f>COUNTIFS(R$4:R45,AJ45)</f>
        <v>1</v>
      </c>
      <c r="AM45" s="1"/>
      <c r="AN45" s="174" t="str">
        <f t="shared" si="19"/>
        <v>SCT_LINE_TS</v>
      </c>
      <c r="AO45" s="109" t="str">
        <f t="shared" si="11"/>
        <v>BG-30-00</v>
      </c>
      <c r="AP45" s="292" t="str">
        <f t="shared" si="12"/>
        <v/>
      </c>
      <c r="AQ45" s="110">
        <f t="shared" si="13"/>
        <v>3</v>
      </c>
      <c r="AR45" s="110" t="str">
        <f t="shared" si="14"/>
        <v>1..1</v>
      </c>
      <c r="AS45" s="111" t="s">
        <v>1189</v>
      </c>
      <c r="AT45" s="112"/>
      <c r="AU45" s="113"/>
      <c r="AV45" s="113"/>
      <c r="AW45" s="113" t="s">
        <v>35</v>
      </c>
      <c r="AX45" s="112"/>
      <c r="AY45" s="110" t="str">
        <f t="shared" si="21"/>
        <v>1..1</v>
      </c>
      <c r="AZ45" s="110" t="str">
        <f t="shared" si="21"/>
        <v>1..1</v>
      </c>
      <c r="BA45" s="114" t="str">
        <f t="shared" si="22"/>
        <v>/rsm:CrossIndustryInvoice
/rsm:SupplyChainTradeTransaction
/ram:IncludedSupplyChainTradeLineItem
/ram:SpecifiedLineTradeSettlement</v>
      </c>
      <c r="BB45" s="115" t="str">
        <f t="shared" si="22"/>
        <v>/rsm:CrossIndustryInvoice/rsm:SupplyChainTradeTransaction/ram:IncludedSupplyChainTradeLineItem/ram:SpecifiedLineTradeSettlement</v>
      </c>
      <c r="BC45" s="110" t="str">
        <f t="shared" si="30"/>
        <v/>
      </c>
      <c r="BD45" s="116" t="str">
        <f t="shared" si="30"/>
        <v>G</v>
      </c>
      <c r="BE45" s="110" t="str">
        <f t="shared" si="30"/>
        <v>1..1</v>
      </c>
      <c r="BF45" s="110" t="str">
        <f t="shared" si="30"/>
        <v/>
      </c>
      <c r="BG45" s="674" t="str">
        <f t="shared" si="30"/>
        <v/>
      </c>
      <c r="BH45" s="7"/>
      <c r="BI45" s="116" t="str">
        <f t="shared" si="26"/>
        <v>-</v>
      </c>
      <c r="BJ45" s="116" t="str">
        <f t="shared" si="26"/>
        <v>-</v>
      </c>
      <c r="BK45" s="116" t="str">
        <f t="shared" si="26"/>
        <v>X</v>
      </c>
      <c r="BL45" s="116" t="str">
        <f t="shared" si="25"/>
        <v>X</v>
      </c>
      <c r="BM45" s="116" t="str">
        <f t="shared" si="25"/>
        <v>X</v>
      </c>
      <c r="BN45" s="116" t="str">
        <f t="shared" si="25"/>
        <v>X</v>
      </c>
      <c r="BO45" s="116" t="str">
        <f t="shared" si="25"/>
        <v>X</v>
      </c>
      <c r="BP45" s="7"/>
      <c r="BQ45" s="116" t="str">
        <f t="shared" si="18"/>
        <v>BASIC</v>
      </c>
      <c r="BR45" s="116" t="str">
        <f t="shared" si="18"/>
        <v>BASIC</v>
      </c>
      <c r="BS45" s="15"/>
      <c r="BT45" s="57" t="s">
        <v>18642</v>
      </c>
    </row>
    <row r="46" spans="1:72" s="11" customFormat="1" ht="96" x14ac:dyDescent="0.2">
      <c r="A46" s="45" t="str">
        <f t="shared" si="3"/>
        <v>NO</v>
      </c>
      <c r="B46" s="45"/>
      <c r="C46" s="45"/>
      <c r="D46" s="174" t="s">
        <v>1187</v>
      </c>
      <c r="E46" s="123" t="s">
        <v>1192</v>
      </c>
      <c r="F46" s="294" t="s">
        <v>1192</v>
      </c>
      <c r="G46" s="124">
        <f t="shared" si="4"/>
        <v>4</v>
      </c>
      <c r="H46" s="124" t="s">
        <v>32</v>
      </c>
      <c r="I46" s="125" t="s">
        <v>1193</v>
      </c>
      <c r="J46" s="125" t="s">
        <v>1194</v>
      </c>
      <c r="K46" s="126"/>
      <c r="L46" s="126"/>
      <c r="M46" s="126" t="s">
        <v>35</v>
      </c>
      <c r="N46" s="125"/>
      <c r="O46" s="124" t="s">
        <v>32</v>
      </c>
      <c r="P46" s="124" t="s">
        <v>238</v>
      </c>
      <c r="Q46" s="127" t="s">
        <v>1195</v>
      </c>
      <c r="R46" s="128" t="s">
        <v>1196</v>
      </c>
      <c r="S46" s="124" t="s">
        <v>35</v>
      </c>
      <c r="T46" s="129" t="str">
        <f t="shared" si="27"/>
        <v>G</v>
      </c>
      <c r="U46" s="124" t="s">
        <v>62</v>
      </c>
      <c r="V46" s="124" t="s">
        <v>200</v>
      </c>
      <c r="W46" s="675" t="s">
        <v>35</v>
      </c>
      <c r="X46" s="38"/>
      <c r="Y46" s="129" t="str">
        <f t="shared" si="7"/>
        <v>-</v>
      </c>
      <c r="Z46" s="129" t="str">
        <f t="shared" si="29"/>
        <v>-</v>
      </c>
      <c r="AA46" s="129" t="str">
        <f t="shared" si="29"/>
        <v>X</v>
      </c>
      <c r="AB46" s="129" t="str">
        <f t="shared" si="29"/>
        <v>X</v>
      </c>
      <c r="AC46" s="129" t="str">
        <f t="shared" si="29"/>
        <v>X</v>
      </c>
      <c r="AD46" s="129" t="str">
        <f t="shared" si="29"/>
        <v>X</v>
      </c>
      <c r="AE46" s="129" t="str">
        <f t="shared" si="29"/>
        <v>X</v>
      </c>
      <c r="AF46" s="38"/>
      <c r="AG46" s="129" t="s">
        <v>244</v>
      </c>
      <c r="AH46" s="129" t="s">
        <v>244</v>
      </c>
      <c r="AI46" s="38"/>
      <c r="AJ46" s="13" t="str">
        <f t="shared" si="9"/>
        <v>/rsm:CrossIndustryInvoice/rsm:SupplyChainTradeTransaction/ram:IncludedSupplyChainTradeLineItem/ram:SpecifiedLineTradeSettlement</v>
      </c>
      <c r="AK46" s="13" t="str">
        <f t="shared" si="10"/>
        <v>/ram:ApplicableTradeTax</v>
      </c>
      <c r="AL46" s="14">
        <f>COUNTIFS(R$4:R46,AJ46)</f>
        <v>1</v>
      </c>
      <c r="AM46" s="1"/>
      <c r="AN46" s="174" t="str">
        <f t="shared" si="19"/>
        <v>SCT_LINE_TS</v>
      </c>
      <c r="AO46" s="123" t="str">
        <f t="shared" si="11"/>
        <v>BG-30</v>
      </c>
      <c r="AP46" s="294" t="str">
        <f t="shared" si="12"/>
        <v>BG-30</v>
      </c>
      <c r="AQ46" s="124">
        <f t="shared" si="13"/>
        <v>4</v>
      </c>
      <c r="AR46" s="124" t="str">
        <f t="shared" si="14"/>
        <v>1..1</v>
      </c>
      <c r="AS46" s="125" t="s">
        <v>1197</v>
      </c>
      <c r="AT46" s="125" t="s">
        <v>1198</v>
      </c>
      <c r="AU46" s="126"/>
      <c r="AV46" s="126"/>
      <c r="AW46" s="126" t="s">
        <v>35</v>
      </c>
      <c r="AX46" s="125"/>
      <c r="AY46" s="124" t="str">
        <f t="shared" si="21"/>
        <v>1..1</v>
      </c>
      <c r="AZ46" s="124" t="str">
        <f t="shared" si="21"/>
        <v>1..n</v>
      </c>
      <c r="BA46" s="127" t="str">
        <f t="shared" si="22"/>
        <v>/rsm:CrossIndustryInvoice
/rsm:SupplyChainTradeTransaction
/ram:IncludedSupplyChainTradeLineItem
/ram:SpecifiedLineTradeSettlement
/ram:ApplicableTradeTax</v>
      </c>
      <c r="BB46" s="128" t="str">
        <f t="shared" si="22"/>
        <v>/rsm:CrossIndustryInvoice/rsm:SupplyChainTradeTransaction/ram:IncludedSupplyChainTradeLineItem/ram:SpecifiedLineTradeSettlement/ram:ApplicableTradeTax</v>
      </c>
      <c r="BC46" s="124" t="str">
        <f t="shared" si="30"/>
        <v/>
      </c>
      <c r="BD46" s="129" t="str">
        <f t="shared" si="30"/>
        <v>G</v>
      </c>
      <c r="BE46" s="124" t="str">
        <f t="shared" si="30"/>
        <v>0..n</v>
      </c>
      <c r="BF46" s="124" t="str">
        <f t="shared" si="30"/>
        <v>CAR-3</v>
      </c>
      <c r="BG46" s="675" t="str">
        <f t="shared" si="30"/>
        <v/>
      </c>
      <c r="BH46" s="7"/>
      <c r="BI46" s="129" t="str">
        <f t="shared" si="26"/>
        <v>-</v>
      </c>
      <c r="BJ46" s="129" t="str">
        <f t="shared" si="26"/>
        <v>-</v>
      </c>
      <c r="BK46" s="129" t="str">
        <f t="shared" si="26"/>
        <v>X</v>
      </c>
      <c r="BL46" s="129" t="str">
        <f t="shared" si="25"/>
        <v>X</v>
      </c>
      <c r="BM46" s="129" t="str">
        <f t="shared" si="25"/>
        <v>X</v>
      </c>
      <c r="BN46" s="129" t="str">
        <f t="shared" si="25"/>
        <v>X</v>
      </c>
      <c r="BO46" s="129" t="str">
        <f t="shared" si="25"/>
        <v>X</v>
      </c>
      <c r="BP46" s="7"/>
      <c r="BQ46" s="129" t="str">
        <f t="shared" si="18"/>
        <v>BASIC</v>
      </c>
      <c r="BR46" s="129" t="str">
        <f t="shared" si="18"/>
        <v>BASIC</v>
      </c>
      <c r="BS46" s="15"/>
      <c r="BT46" s="57" t="s">
        <v>18642</v>
      </c>
    </row>
    <row r="47" spans="1:72" s="11" customFormat="1" ht="105" x14ac:dyDescent="0.2">
      <c r="A47" s="45" t="str">
        <f t="shared" si="3"/>
        <v>NO</v>
      </c>
      <c r="B47" s="45"/>
      <c r="C47" s="45"/>
      <c r="D47" s="174" t="s">
        <v>1187</v>
      </c>
      <c r="E47" s="119" t="s">
        <v>1203</v>
      </c>
      <c r="F47" s="293"/>
      <c r="G47" s="66">
        <f t="shared" si="4"/>
        <v>5</v>
      </c>
      <c r="H47" s="66" t="s">
        <v>32</v>
      </c>
      <c r="I47" s="97" t="s">
        <v>17212</v>
      </c>
      <c r="J47" s="64" t="s">
        <v>814</v>
      </c>
      <c r="K47" s="65" t="s">
        <v>17211</v>
      </c>
      <c r="L47" s="65"/>
      <c r="M47" s="65" t="s">
        <v>805</v>
      </c>
      <c r="N47" s="64" t="s">
        <v>17064</v>
      </c>
      <c r="O47" s="66" t="s">
        <v>32</v>
      </c>
      <c r="P47" s="66" t="str">
        <f t="shared" ref="P47:P70" si="31">O47</f>
        <v>1..1</v>
      </c>
      <c r="Q47" s="2" t="s">
        <v>1205</v>
      </c>
      <c r="R47" s="75" t="s">
        <v>1206</v>
      </c>
      <c r="S47" s="66" t="s">
        <v>35</v>
      </c>
      <c r="T47" s="68" t="str">
        <f t="shared" si="27"/>
        <v/>
      </c>
      <c r="U47" s="66" t="s">
        <v>42</v>
      </c>
      <c r="V47" s="66" t="s">
        <v>35</v>
      </c>
      <c r="W47" s="249" t="s">
        <v>805</v>
      </c>
      <c r="X47" s="38"/>
      <c r="Y47" s="68" t="str">
        <f t="shared" si="7"/>
        <v>-</v>
      </c>
      <c r="Z47" s="68" t="str">
        <f t="shared" si="29"/>
        <v>-</v>
      </c>
      <c r="AA47" s="68" t="str">
        <f t="shared" si="29"/>
        <v>X</v>
      </c>
      <c r="AB47" s="68" t="str">
        <f t="shared" si="29"/>
        <v>X</v>
      </c>
      <c r="AC47" s="68" t="str">
        <f t="shared" si="29"/>
        <v>X</v>
      </c>
      <c r="AD47" s="68" t="str">
        <f t="shared" si="29"/>
        <v>X</v>
      </c>
      <c r="AE47" s="68" t="str">
        <f t="shared" si="29"/>
        <v>X</v>
      </c>
      <c r="AF47" s="38"/>
      <c r="AG47" s="68" t="s">
        <v>244</v>
      </c>
      <c r="AH47" s="68" t="s">
        <v>244</v>
      </c>
      <c r="AI47" s="38"/>
      <c r="AJ47" s="13" t="str">
        <f t="shared" si="9"/>
        <v>/rsm:CrossIndustryInvoice/rsm:SupplyChainTradeTransaction/ram:IncludedSupplyChainTradeLineItem/ram:SpecifiedLineTradeSettlement/ram:ApplicableTradeTax</v>
      </c>
      <c r="AK47" s="13" t="str">
        <f t="shared" si="10"/>
        <v>/ram:TypeCode</v>
      </c>
      <c r="AL47" s="14">
        <f>COUNTIFS(R$4:R47,AJ47)</f>
        <v>1</v>
      </c>
      <c r="AM47" s="1"/>
      <c r="AN47" s="174" t="str">
        <f t="shared" si="19"/>
        <v>SCT_LINE_TS</v>
      </c>
      <c r="AO47" s="119" t="str">
        <f t="shared" si="11"/>
        <v>BT-151-0</v>
      </c>
      <c r="AP47" s="293" t="str">
        <f t="shared" si="12"/>
        <v/>
      </c>
      <c r="AQ47" s="66">
        <f t="shared" si="13"/>
        <v>5</v>
      </c>
      <c r="AR47" s="66" t="str">
        <f t="shared" si="14"/>
        <v>1..1</v>
      </c>
      <c r="AS47" s="97" t="s">
        <v>18245</v>
      </c>
      <c r="AT47" s="64" t="s">
        <v>814</v>
      </c>
      <c r="AU47" s="65" t="s">
        <v>18246</v>
      </c>
      <c r="AV47" s="65"/>
      <c r="AW47" s="65" t="s">
        <v>1208</v>
      </c>
      <c r="AX47" s="64"/>
      <c r="AY47" s="66" t="str">
        <f t="shared" si="21"/>
        <v>1..1</v>
      </c>
      <c r="AZ47" s="66" t="str">
        <f t="shared" si="21"/>
        <v>1..1</v>
      </c>
      <c r="BA47" s="2" t="str">
        <f t="shared" si="22"/>
        <v>/rsm:CrossIndustryInvoice
/rsm:SupplyChainTradeTransaction
/ram:IncludedSupplyChainTradeLineItem
/ram:SpecifiedLineTradeSettlement
/ram:ApplicableTradeTax
/ram:TypeCode</v>
      </c>
      <c r="BB47" s="75" t="str">
        <f t="shared" si="22"/>
        <v>/rsm:CrossIndustryInvoice/rsm:SupplyChainTradeTransaction/ram:IncludedSupplyChainTradeLineItem/ram:SpecifiedLineTradeSettlement/ram:ApplicableTradeTax/ram:TypeCode</v>
      </c>
      <c r="BC47" s="66" t="str">
        <f t="shared" si="30"/>
        <v/>
      </c>
      <c r="BD47" s="68" t="str">
        <f t="shared" si="30"/>
        <v/>
      </c>
      <c r="BE47" s="66" t="str">
        <f t="shared" si="30"/>
        <v>0..1</v>
      </c>
      <c r="BF47" s="66" t="str">
        <f t="shared" si="30"/>
        <v/>
      </c>
      <c r="BG47" s="249" t="str">
        <f t="shared" si="30"/>
        <v>Fixed value "VAT"</v>
      </c>
      <c r="BH47" s="7"/>
      <c r="BI47" s="68" t="str">
        <f t="shared" si="26"/>
        <v>-</v>
      </c>
      <c r="BJ47" s="68" t="str">
        <f t="shared" si="26"/>
        <v>-</v>
      </c>
      <c r="BK47" s="68" t="str">
        <f t="shared" si="26"/>
        <v>X</v>
      </c>
      <c r="BL47" s="68" t="str">
        <f t="shared" si="25"/>
        <v>X</v>
      </c>
      <c r="BM47" s="68" t="str">
        <f t="shared" si="25"/>
        <v>X</v>
      </c>
      <c r="BN47" s="68" t="str">
        <f t="shared" si="25"/>
        <v>X</v>
      </c>
      <c r="BO47" s="68" t="str">
        <f t="shared" si="25"/>
        <v>X</v>
      </c>
      <c r="BP47" s="7"/>
      <c r="BQ47" s="68" t="str">
        <f t="shared" si="18"/>
        <v>BASIC</v>
      </c>
      <c r="BR47" s="68" t="str">
        <f t="shared" si="18"/>
        <v>BASIC</v>
      </c>
      <c r="BS47" s="15"/>
      <c r="BT47" s="57" t="s">
        <v>18642</v>
      </c>
    </row>
    <row r="48" spans="1:72" s="11" customFormat="1" ht="240" x14ac:dyDescent="0.2">
      <c r="A48" s="45" t="str">
        <f t="shared" si="3"/>
        <v>YES</v>
      </c>
      <c r="B48" s="45"/>
      <c r="C48" s="45"/>
      <c r="D48" s="174" t="s">
        <v>1187</v>
      </c>
      <c r="E48" s="119" t="s">
        <v>1214</v>
      </c>
      <c r="F48" s="293" t="s">
        <v>1214</v>
      </c>
      <c r="G48" s="66">
        <f t="shared" si="4"/>
        <v>5</v>
      </c>
      <c r="H48" s="66" t="s">
        <v>32</v>
      </c>
      <c r="I48" s="64" t="s">
        <v>1215</v>
      </c>
      <c r="J48" s="64" t="s">
        <v>814</v>
      </c>
      <c r="K48" s="65" t="s">
        <v>815</v>
      </c>
      <c r="L48" s="65" t="s">
        <v>816</v>
      </c>
      <c r="M48" s="65" t="s">
        <v>1216</v>
      </c>
      <c r="N48" s="64" t="s">
        <v>128</v>
      </c>
      <c r="O48" s="66" t="s">
        <v>32</v>
      </c>
      <c r="P48" s="66" t="str">
        <f t="shared" si="31"/>
        <v>1..1</v>
      </c>
      <c r="Q48" s="2" t="s">
        <v>1217</v>
      </c>
      <c r="R48" s="75" t="s">
        <v>1218</v>
      </c>
      <c r="S48" s="66" t="s">
        <v>131</v>
      </c>
      <c r="T48" s="68" t="str">
        <f t="shared" si="27"/>
        <v>E</v>
      </c>
      <c r="U48" s="66" t="s">
        <v>42</v>
      </c>
      <c r="V48" s="66" t="s">
        <v>132</v>
      </c>
      <c r="W48" s="249" t="s">
        <v>35</v>
      </c>
      <c r="X48" s="38"/>
      <c r="Y48" s="68" t="str">
        <f t="shared" si="7"/>
        <v>-</v>
      </c>
      <c r="Z48" s="68" t="str">
        <f t="shared" si="29"/>
        <v>-</v>
      </c>
      <c r="AA48" s="68" t="str">
        <f t="shared" si="29"/>
        <v>X</v>
      </c>
      <c r="AB48" s="68" t="str">
        <f t="shared" si="29"/>
        <v>X</v>
      </c>
      <c r="AC48" s="68" t="str">
        <f t="shared" si="29"/>
        <v>X</v>
      </c>
      <c r="AD48" s="68" t="str">
        <f t="shared" si="29"/>
        <v>X</v>
      </c>
      <c r="AE48" s="68" t="str">
        <f t="shared" si="29"/>
        <v>X</v>
      </c>
      <c r="AF48" s="38"/>
      <c r="AG48" s="68" t="s">
        <v>244</v>
      </c>
      <c r="AH48" s="68" t="s">
        <v>244</v>
      </c>
      <c r="AI48" s="38"/>
      <c r="AJ48" s="13" t="str">
        <f t="shared" si="9"/>
        <v>/rsm:CrossIndustryInvoice/rsm:SupplyChainTradeTransaction/ram:IncludedSupplyChainTradeLineItem/ram:SpecifiedLineTradeSettlement/ram:ApplicableTradeTax</v>
      </c>
      <c r="AK48" s="13" t="str">
        <f t="shared" si="10"/>
        <v>/ram:CategoryCode</v>
      </c>
      <c r="AL48" s="14">
        <f>COUNTIFS(R$4:R48,AJ48)</f>
        <v>1</v>
      </c>
      <c r="AM48" s="1"/>
      <c r="AN48" s="174" t="str">
        <f t="shared" si="19"/>
        <v>SCT_LINE_TS</v>
      </c>
      <c r="AO48" s="119" t="str">
        <f t="shared" si="11"/>
        <v>BT-151</v>
      </c>
      <c r="AP48" s="293" t="str">
        <f t="shared" si="12"/>
        <v>BT-151</v>
      </c>
      <c r="AQ48" s="66">
        <f t="shared" si="13"/>
        <v>5</v>
      </c>
      <c r="AR48" s="66" t="str">
        <f t="shared" si="14"/>
        <v>1..1</v>
      </c>
      <c r="AS48" s="64" t="s">
        <v>1219</v>
      </c>
      <c r="AT48" s="64" t="s">
        <v>1220</v>
      </c>
      <c r="AU48" s="65" t="s">
        <v>1221</v>
      </c>
      <c r="AV48" s="65" t="s">
        <v>1222</v>
      </c>
      <c r="AW48" s="65" t="s">
        <v>1223</v>
      </c>
      <c r="AX48" s="64" t="s">
        <v>128</v>
      </c>
      <c r="AY48" s="66" t="str">
        <f t="shared" si="21"/>
        <v>1..1</v>
      </c>
      <c r="AZ48" s="66" t="str">
        <f t="shared" si="21"/>
        <v>1..1</v>
      </c>
      <c r="BA48" s="2" t="str">
        <f t="shared" si="22"/>
        <v>/rsm:CrossIndustryInvoice
/rsm:SupplyChainTradeTransaction
/ram:IncludedSupplyChainTradeLineItem
/ram:SpecifiedLineTradeSettlement
/ram:ApplicableTradeTax
/ram:CategoryCode</v>
      </c>
      <c r="BB48" s="75" t="str">
        <f t="shared" si="22"/>
        <v>/rsm:CrossIndustryInvoice/rsm:SupplyChainTradeTransaction/ram:IncludedSupplyChainTradeLineItem/ram:SpecifiedLineTradeSettlement/ram:ApplicableTradeTax/ram:CategoryCode</v>
      </c>
      <c r="BC48" s="66" t="str">
        <f t="shared" si="30"/>
        <v>C</v>
      </c>
      <c r="BD48" s="68" t="str">
        <f t="shared" si="30"/>
        <v>E</v>
      </c>
      <c r="BE48" s="66" t="str">
        <f t="shared" si="30"/>
        <v>0..1</v>
      </c>
      <c r="BF48" s="66" t="str">
        <f t="shared" si="30"/>
        <v>CAR-2</v>
      </c>
      <c r="BG48" s="249" t="str">
        <f t="shared" si="30"/>
        <v/>
      </c>
      <c r="BH48" s="7"/>
      <c r="BI48" s="68" t="str">
        <f t="shared" si="26"/>
        <v>-</v>
      </c>
      <c r="BJ48" s="68" t="str">
        <f t="shared" si="26"/>
        <v>-</v>
      </c>
      <c r="BK48" s="68" t="str">
        <f t="shared" si="26"/>
        <v>X</v>
      </c>
      <c r="BL48" s="68" t="str">
        <f t="shared" si="25"/>
        <v>X</v>
      </c>
      <c r="BM48" s="68" t="str">
        <f t="shared" si="25"/>
        <v>X</v>
      </c>
      <c r="BN48" s="68" t="str">
        <f t="shared" si="25"/>
        <v>X</v>
      </c>
      <c r="BO48" s="68" t="str">
        <f t="shared" si="25"/>
        <v>X</v>
      </c>
      <c r="BP48" s="7"/>
      <c r="BQ48" s="68" t="str">
        <f t="shared" si="18"/>
        <v>BASIC</v>
      </c>
      <c r="BR48" s="68" t="str">
        <f t="shared" si="18"/>
        <v>BASIC</v>
      </c>
      <c r="BS48" s="15"/>
      <c r="BT48" s="57" t="s">
        <v>18642</v>
      </c>
    </row>
    <row r="49" spans="1:72" s="11" customFormat="1" ht="105" x14ac:dyDescent="0.2">
      <c r="A49" s="45" t="str">
        <f t="shared" si="3"/>
        <v>YES</v>
      </c>
      <c r="B49" s="45"/>
      <c r="C49" s="45"/>
      <c r="D49" s="174" t="s">
        <v>1187</v>
      </c>
      <c r="E49" s="119" t="s">
        <v>1228</v>
      </c>
      <c r="F49" s="293" t="s">
        <v>1228</v>
      </c>
      <c r="G49" s="66">
        <f t="shared" si="4"/>
        <v>5</v>
      </c>
      <c r="H49" s="66" t="s">
        <v>42</v>
      </c>
      <c r="I49" s="64" t="s">
        <v>1229</v>
      </c>
      <c r="J49" s="64" t="s">
        <v>825</v>
      </c>
      <c r="K49" s="65"/>
      <c r="L49" s="65" t="s">
        <v>17213</v>
      </c>
      <c r="M49" s="65" t="s">
        <v>35</v>
      </c>
      <c r="N49" s="64" t="s">
        <v>1230</v>
      </c>
      <c r="O49" s="66" t="s">
        <v>42</v>
      </c>
      <c r="P49" s="66" t="str">
        <f t="shared" si="31"/>
        <v>0..1</v>
      </c>
      <c r="Q49" s="2" t="s">
        <v>1231</v>
      </c>
      <c r="R49" s="75" t="s">
        <v>1232</v>
      </c>
      <c r="S49" s="66" t="s">
        <v>722</v>
      </c>
      <c r="T49" s="68" t="str">
        <f t="shared" si="27"/>
        <v>E</v>
      </c>
      <c r="U49" s="66" t="s">
        <v>42</v>
      </c>
      <c r="V49" s="66" t="s">
        <v>35</v>
      </c>
      <c r="W49" s="249" t="s">
        <v>35</v>
      </c>
      <c r="X49" s="38"/>
      <c r="Y49" s="68" t="str">
        <f t="shared" si="7"/>
        <v>-</v>
      </c>
      <c r="Z49" s="68" t="str">
        <f t="shared" si="29"/>
        <v>-</v>
      </c>
      <c r="AA49" s="68" t="str">
        <f t="shared" si="29"/>
        <v>X</v>
      </c>
      <c r="AB49" s="68" t="str">
        <f t="shared" si="29"/>
        <v>X</v>
      </c>
      <c r="AC49" s="68" t="str">
        <f t="shared" si="29"/>
        <v>X</v>
      </c>
      <c r="AD49" s="68" t="str">
        <f t="shared" si="29"/>
        <v>X</v>
      </c>
      <c r="AE49" s="68" t="str">
        <f t="shared" si="29"/>
        <v>X</v>
      </c>
      <c r="AF49" s="38"/>
      <c r="AG49" s="68" t="s">
        <v>244</v>
      </c>
      <c r="AH49" s="68" t="s">
        <v>244</v>
      </c>
      <c r="AI49" s="38"/>
      <c r="AJ49" s="13" t="str">
        <f t="shared" si="9"/>
        <v>/rsm:CrossIndustryInvoice/rsm:SupplyChainTradeTransaction/ram:IncludedSupplyChainTradeLineItem/ram:SpecifiedLineTradeSettlement/ram:ApplicableTradeTax</v>
      </c>
      <c r="AK49" s="13" t="str">
        <f t="shared" si="10"/>
        <v>/ram:RateApplicablePercent</v>
      </c>
      <c r="AL49" s="14">
        <f>COUNTIFS(R$4:R49,AJ49)</f>
        <v>1</v>
      </c>
      <c r="AM49" s="1"/>
      <c r="AN49" s="174" t="str">
        <f t="shared" si="19"/>
        <v>SCT_LINE_TS</v>
      </c>
      <c r="AO49" s="119" t="str">
        <f t="shared" si="11"/>
        <v>BT-152</v>
      </c>
      <c r="AP49" s="293" t="str">
        <f t="shared" si="12"/>
        <v>BT-152</v>
      </c>
      <c r="AQ49" s="66">
        <f t="shared" si="13"/>
        <v>5</v>
      </c>
      <c r="AR49" s="66" t="str">
        <f t="shared" si="14"/>
        <v>0..1</v>
      </c>
      <c r="AS49" s="64" t="s">
        <v>1233</v>
      </c>
      <c r="AT49" s="64" t="s">
        <v>1234</v>
      </c>
      <c r="AU49" s="65" t="s">
        <v>1235</v>
      </c>
      <c r="AV49" s="65" t="s">
        <v>1236</v>
      </c>
      <c r="AW49" s="65" t="s">
        <v>35</v>
      </c>
      <c r="AX49" s="64" t="s">
        <v>1237</v>
      </c>
      <c r="AY49" s="66" t="str">
        <f t="shared" si="21"/>
        <v>0..1</v>
      </c>
      <c r="AZ49" s="66" t="str">
        <f t="shared" si="21"/>
        <v>0..1</v>
      </c>
      <c r="BA49" s="2" t="str">
        <f t="shared" si="22"/>
        <v>/rsm:CrossIndustryInvoice
/rsm:SupplyChainTradeTransaction
/ram:IncludedSupplyChainTradeLineItem
/ram:SpecifiedLineTradeSettlement
/ram:ApplicableTradeTax
/ram:RateApplicablePercent</v>
      </c>
      <c r="BB49" s="75" t="str">
        <f t="shared" si="22"/>
        <v>/rsm:CrossIndustryInvoice/rsm:SupplyChainTradeTransaction/ram:IncludedSupplyChainTradeLineItem/ram:SpecifiedLineTradeSettlement/ram:ApplicableTradeTax/ram:RateApplicablePercent</v>
      </c>
      <c r="BC49" s="66" t="str">
        <f t="shared" si="30"/>
        <v>P</v>
      </c>
      <c r="BD49" s="68" t="str">
        <f t="shared" si="30"/>
        <v>E</v>
      </c>
      <c r="BE49" s="66" t="str">
        <f t="shared" si="30"/>
        <v>0..1</v>
      </c>
      <c r="BF49" s="66" t="str">
        <f t="shared" si="30"/>
        <v/>
      </c>
      <c r="BG49" s="249" t="str">
        <f t="shared" si="30"/>
        <v/>
      </c>
      <c r="BH49" s="7"/>
      <c r="BI49" s="68" t="str">
        <f t="shared" si="26"/>
        <v>-</v>
      </c>
      <c r="BJ49" s="68" t="str">
        <f t="shared" si="26"/>
        <v>-</v>
      </c>
      <c r="BK49" s="68" t="str">
        <f t="shared" si="26"/>
        <v>X</v>
      </c>
      <c r="BL49" s="68" t="str">
        <f t="shared" si="25"/>
        <v>X</v>
      </c>
      <c r="BM49" s="68" t="str">
        <f t="shared" si="25"/>
        <v>X</v>
      </c>
      <c r="BN49" s="68" t="str">
        <f t="shared" si="25"/>
        <v>X</v>
      </c>
      <c r="BO49" s="68" t="str">
        <f t="shared" si="25"/>
        <v>X</v>
      </c>
      <c r="BP49" s="7"/>
      <c r="BQ49" s="68" t="str">
        <f t="shared" si="18"/>
        <v>BASIC</v>
      </c>
      <c r="BR49" s="68" t="str">
        <f t="shared" si="18"/>
        <v>BASIC</v>
      </c>
      <c r="BS49" s="15"/>
      <c r="BT49" s="57" t="s">
        <v>18642</v>
      </c>
    </row>
    <row r="50" spans="1:72" s="11" customFormat="1" ht="96" x14ac:dyDescent="0.2">
      <c r="A50" s="45" t="str">
        <f t="shared" si="3"/>
        <v>NO</v>
      </c>
      <c r="B50" s="45"/>
      <c r="C50" s="45"/>
      <c r="D50" s="174" t="s">
        <v>1187</v>
      </c>
      <c r="E50" s="123" t="s">
        <v>1238</v>
      </c>
      <c r="F50" s="294" t="s">
        <v>1238</v>
      </c>
      <c r="G50" s="124">
        <f t="shared" si="4"/>
        <v>4</v>
      </c>
      <c r="H50" s="124" t="s">
        <v>42</v>
      </c>
      <c r="I50" s="125" t="s">
        <v>1239</v>
      </c>
      <c r="J50" s="125" t="s">
        <v>17214</v>
      </c>
      <c r="K50" s="126" t="s">
        <v>1241</v>
      </c>
      <c r="L50" s="126"/>
      <c r="M50" s="126" t="s">
        <v>35</v>
      </c>
      <c r="N50" s="125"/>
      <c r="O50" s="124" t="s">
        <v>42</v>
      </c>
      <c r="P50" s="124" t="str">
        <f t="shared" si="31"/>
        <v>0..1</v>
      </c>
      <c r="Q50" s="127" t="s">
        <v>1242</v>
      </c>
      <c r="R50" s="128" t="s">
        <v>1243</v>
      </c>
      <c r="S50" s="124" t="s">
        <v>35</v>
      </c>
      <c r="T50" s="129" t="str">
        <f t="shared" si="27"/>
        <v>G</v>
      </c>
      <c r="U50" s="124" t="s">
        <v>42</v>
      </c>
      <c r="V50" s="124" t="s">
        <v>35</v>
      </c>
      <c r="W50" s="675" t="s">
        <v>35</v>
      </c>
      <c r="X50" s="38"/>
      <c r="Y50" s="129" t="str">
        <f t="shared" si="7"/>
        <v>-</v>
      </c>
      <c r="Z50" s="129" t="str">
        <f t="shared" si="29"/>
        <v>-</v>
      </c>
      <c r="AA50" s="129" t="str">
        <f t="shared" si="29"/>
        <v>X</v>
      </c>
      <c r="AB50" s="129" t="str">
        <f t="shared" si="29"/>
        <v>X</v>
      </c>
      <c r="AC50" s="129" t="str">
        <f t="shared" si="29"/>
        <v>X</v>
      </c>
      <c r="AD50" s="129" t="str">
        <f t="shared" si="29"/>
        <v>X</v>
      </c>
      <c r="AE50" s="129" t="str">
        <f t="shared" si="29"/>
        <v>X</v>
      </c>
      <c r="AF50" s="38"/>
      <c r="AG50" s="129" t="s">
        <v>244</v>
      </c>
      <c r="AH50" s="129" t="s">
        <v>244</v>
      </c>
      <c r="AI50" s="38"/>
      <c r="AJ50" s="13" t="str">
        <f t="shared" si="9"/>
        <v>/rsm:CrossIndustryInvoice/rsm:SupplyChainTradeTransaction/ram:IncludedSupplyChainTradeLineItem/ram:SpecifiedLineTradeSettlement</v>
      </c>
      <c r="AK50" s="13" t="str">
        <f t="shared" si="10"/>
        <v>/ram:BillingSpecifiedPeriod</v>
      </c>
      <c r="AL50" s="14">
        <f>COUNTIFS(R$4:R50,AJ50)</f>
        <v>1</v>
      </c>
      <c r="AM50" s="1"/>
      <c r="AN50" s="174" t="str">
        <f t="shared" si="19"/>
        <v>SCT_LINE_TS</v>
      </c>
      <c r="AO50" s="123" t="str">
        <f t="shared" si="11"/>
        <v>BG-26</v>
      </c>
      <c r="AP50" s="294" t="str">
        <f t="shared" si="12"/>
        <v>BG-26</v>
      </c>
      <c r="AQ50" s="124">
        <f t="shared" si="13"/>
        <v>4</v>
      </c>
      <c r="AR50" s="124" t="str">
        <f t="shared" si="14"/>
        <v>0..1</v>
      </c>
      <c r="AS50" s="125" t="s">
        <v>1244</v>
      </c>
      <c r="AT50" s="125" t="s">
        <v>1245</v>
      </c>
      <c r="AU50" s="126" t="s">
        <v>1246</v>
      </c>
      <c r="AV50" s="126"/>
      <c r="AW50" s="126" t="s">
        <v>35</v>
      </c>
      <c r="AX50" s="125"/>
      <c r="AY50" s="124" t="str">
        <f t="shared" si="21"/>
        <v>0..1</v>
      </c>
      <c r="AZ50" s="124" t="str">
        <f t="shared" si="21"/>
        <v>0..1</v>
      </c>
      <c r="BA50" s="127" t="str">
        <f t="shared" si="22"/>
        <v>/rsm:CrossIndustryInvoice
/rsm:SupplyChainTradeTransaction
/ram:IncludedSupplyChainTradeLineItem
/ram:SpecifiedLineTradeSettlement
/ram:BillingSpecifiedPeriod</v>
      </c>
      <c r="BB50" s="128" t="str">
        <f t="shared" si="22"/>
        <v>/rsm:CrossIndustryInvoice/rsm:SupplyChainTradeTransaction/ram:IncludedSupplyChainTradeLineItem/ram:SpecifiedLineTradeSettlement/ram:BillingSpecifiedPeriod</v>
      </c>
      <c r="BC50" s="124" t="str">
        <f t="shared" si="30"/>
        <v/>
      </c>
      <c r="BD50" s="129" t="str">
        <f t="shared" si="30"/>
        <v>G</v>
      </c>
      <c r="BE50" s="124" t="str">
        <f t="shared" si="30"/>
        <v>0..1</v>
      </c>
      <c r="BF50" s="124" t="str">
        <f t="shared" si="30"/>
        <v/>
      </c>
      <c r="BG50" s="675" t="str">
        <f t="shared" si="30"/>
        <v/>
      </c>
      <c r="BH50" s="7"/>
      <c r="BI50" s="129" t="str">
        <f t="shared" si="26"/>
        <v>-</v>
      </c>
      <c r="BJ50" s="129" t="str">
        <f t="shared" si="26"/>
        <v>-</v>
      </c>
      <c r="BK50" s="129" t="str">
        <f t="shared" si="26"/>
        <v>X</v>
      </c>
      <c r="BL50" s="129" t="str">
        <f t="shared" si="25"/>
        <v>X</v>
      </c>
      <c r="BM50" s="129" t="str">
        <f t="shared" si="25"/>
        <v>X</v>
      </c>
      <c r="BN50" s="129" t="str">
        <f t="shared" si="25"/>
        <v>X</v>
      </c>
      <c r="BO50" s="129" t="str">
        <f t="shared" si="25"/>
        <v>X</v>
      </c>
      <c r="BP50" s="7"/>
      <c r="BQ50" s="129" t="str">
        <f t="shared" si="18"/>
        <v>BASIC</v>
      </c>
      <c r="BR50" s="129" t="str">
        <f t="shared" si="18"/>
        <v>BASIC</v>
      </c>
      <c r="BS50" s="15"/>
      <c r="BT50" s="57" t="s">
        <v>18642</v>
      </c>
    </row>
    <row r="51" spans="1:72" s="11" customFormat="1" ht="105" x14ac:dyDescent="0.2">
      <c r="A51" s="45" t="str">
        <f t="shared" si="3"/>
        <v>NO</v>
      </c>
      <c r="B51" s="45"/>
      <c r="C51" s="45"/>
      <c r="D51" s="174" t="s">
        <v>1187</v>
      </c>
      <c r="E51" s="119" t="s">
        <v>1247</v>
      </c>
      <c r="F51" s="293"/>
      <c r="G51" s="73">
        <f t="shared" si="4"/>
        <v>5</v>
      </c>
      <c r="H51" s="73" t="s">
        <v>42</v>
      </c>
      <c r="I51" s="74" t="s">
        <v>1248</v>
      </c>
      <c r="J51" s="64"/>
      <c r="K51" s="65"/>
      <c r="L51" s="65"/>
      <c r="M51" s="65"/>
      <c r="N51" s="64"/>
      <c r="O51" s="66" t="s">
        <v>42</v>
      </c>
      <c r="P51" s="66" t="str">
        <f t="shared" si="31"/>
        <v>0..1</v>
      </c>
      <c r="Q51" s="2" t="s">
        <v>1249</v>
      </c>
      <c r="R51" s="75" t="s">
        <v>1250</v>
      </c>
      <c r="S51" s="66"/>
      <c r="T51" s="68" t="str">
        <f t="shared" si="27"/>
        <v/>
      </c>
      <c r="U51" s="66" t="s">
        <v>42</v>
      </c>
      <c r="V51" s="66"/>
      <c r="W51" s="249"/>
      <c r="X51" s="38"/>
      <c r="Y51" s="68" t="str">
        <f t="shared" si="7"/>
        <v>-</v>
      </c>
      <c r="Z51" s="68" t="str">
        <f t="shared" si="29"/>
        <v>-</v>
      </c>
      <c r="AA51" s="68" t="str">
        <f t="shared" si="29"/>
        <v>X</v>
      </c>
      <c r="AB51" s="68" t="str">
        <f t="shared" si="29"/>
        <v>X</v>
      </c>
      <c r="AC51" s="68" t="str">
        <f t="shared" si="29"/>
        <v>X</v>
      </c>
      <c r="AD51" s="68" t="str">
        <f t="shared" si="29"/>
        <v>X</v>
      </c>
      <c r="AE51" s="68" t="str">
        <f t="shared" si="29"/>
        <v>X</v>
      </c>
      <c r="AF51" s="38"/>
      <c r="AG51" s="68" t="s">
        <v>244</v>
      </c>
      <c r="AH51" s="68" t="s">
        <v>244</v>
      </c>
      <c r="AI51" s="38"/>
      <c r="AJ51" s="13" t="str">
        <f t="shared" si="9"/>
        <v>/rsm:CrossIndustryInvoice/rsm:SupplyChainTradeTransaction/ram:IncludedSupplyChainTradeLineItem/ram:SpecifiedLineTradeSettlement/ram:BillingSpecifiedPeriod</v>
      </c>
      <c r="AK51" s="13" t="str">
        <f t="shared" si="10"/>
        <v>/ram:StartDateTime</v>
      </c>
      <c r="AL51" s="14">
        <f>COUNTIFS(R$4:R51,AJ51)</f>
        <v>1</v>
      </c>
      <c r="AM51" s="1"/>
      <c r="AN51" s="174" t="str">
        <f t="shared" si="19"/>
        <v>SCT_LINE_TS</v>
      </c>
      <c r="AO51" s="119" t="str">
        <f t="shared" si="11"/>
        <v>BT-134-00</v>
      </c>
      <c r="AP51" s="293" t="str">
        <f t="shared" si="12"/>
        <v/>
      </c>
      <c r="AQ51" s="73">
        <f t="shared" si="13"/>
        <v>5</v>
      </c>
      <c r="AR51" s="73" t="str">
        <f t="shared" si="14"/>
        <v>0..1</v>
      </c>
      <c r="AS51" s="74" t="s">
        <v>1251</v>
      </c>
      <c r="AT51" s="64"/>
      <c r="AU51" s="65"/>
      <c r="AV51" s="65"/>
      <c r="AW51" s="65" t="s">
        <v>35</v>
      </c>
      <c r="AX51" s="64"/>
      <c r="AY51" s="66" t="str">
        <f t="shared" si="21"/>
        <v>0..1</v>
      </c>
      <c r="AZ51" s="66" t="str">
        <f t="shared" si="21"/>
        <v>0..1</v>
      </c>
      <c r="BA51" s="2" t="str">
        <f t="shared" si="22"/>
        <v>/rsm:CrossIndustryInvoice
/rsm:SupplyChainTradeTransaction
/ram:IncludedSupplyChainTradeLineItem
/ram:SpecifiedLineTradeSettlement
/ram:BillingSpecifiedPeriod
/ram:StartDateTime</v>
      </c>
      <c r="BB51" s="75" t="str">
        <f t="shared" si="22"/>
        <v>/rsm:CrossIndustryInvoice/rsm:SupplyChainTradeTransaction/ram:IncludedSupplyChainTradeLineItem/ram:SpecifiedLineTradeSettlement/ram:BillingSpecifiedPeriod/ram:StartDateTime</v>
      </c>
      <c r="BC51" s="66" t="str">
        <f t="shared" si="30"/>
        <v/>
      </c>
      <c r="BD51" s="68" t="str">
        <f t="shared" si="30"/>
        <v/>
      </c>
      <c r="BE51" s="66" t="str">
        <f t="shared" si="30"/>
        <v>0..1</v>
      </c>
      <c r="BF51" s="66" t="str">
        <f t="shared" si="30"/>
        <v/>
      </c>
      <c r="BG51" s="249" t="str">
        <f t="shared" si="30"/>
        <v/>
      </c>
      <c r="BH51" s="7"/>
      <c r="BI51" s="68" t="str">
        <f t="shared" si="26"/>
        <v>-</v>
      </c>
      <c r="BJ51" s="68" t="str">
        <f t="shared" si="26"/>
        <v>-</v>
      </c>
      <c r="BK51" s="68" t="str">
        <f t="shared" si="26"/>
        <v>X</v>
      </c>
      <c r="BL51" s="68" t="str">
        <f t="shared" si="25"/>
        <v>X</v>
      </c>
      <c r="BM51" s="68" t="str">
        <f t="shared" si="25"/>
        <v>X</v>
      </c>
      <c r="BN51" s="68" t="str">
        <f t="shared" si="25"/>
        <v>X</v>
      </c>
      <c r="BO51" s="68" t="str">
        <f t="shared" si="25"/>
        <v>X</v>
      </c>
      <c r="BP51" s="7"/>
      <c r="BQ51" s="68" t="str">
        <f t="shared" si="18"/>
        <v>BASIC</v>
      </c>
      <c r="BR51" s="68" t="str">
        <f t="shared" si="18"/>
        <v>BASIC</v>
      </c>
      <c r="BS51" s="15"/>
      <c r="BT51" s="57" t="s">
        <v>18642</v>
      </c>
    </row>
    <row r="52" spans="1:72" s="11" customFormat="1" ht="120" x14ac:dyDescent="0.2">
      <c r="A52" s="45" t="str">
        <f t="shared" si="3"/>
        <v>YES</v>
      </c>
      <c r="B52" s="45"/>
      <c r="C52" s="45"/>
      <c r="D52" s="174" t="s">
        <v>1187</v>
      </c>
      <c r="E52" s="119" t="s">
        <v>1252</v>
      </c>
      <c r="F52" s="293" t="s">
        <v>1252</v>
      </c>
      <c r="G52" s="66">
        <f t="shared" si="4"/>
        <v>6</v>
      </c>
      <c r="H52" s="66" t="s">
        <v>42</v>
      </c>
      <c r="I52" s="64" t="s">
        <v>1253</v>
      </c>
      <c r="J52" s="64" t="s">
        <v>1254</v>
      </c>
      <c r="K52" s="65" t="s">
        <v>1255</v>
      </c>
      <c r="L52" s="65" t="s">
        <v>1256</v>
      </c>
      <c r="M52" s="65" t="s">
        <v>1257</v>
      </c>
      <c r="N52" s="64" t="s">
        <v>148</v>
      </c>
      <c r="O52" s="66" t="s">
        <v>32</v>
      </c>
      <c r="P52" s="66" t="str">
        <f t="shared" si="31"/>
        <v>1..1</v>
      </c>
      <c r="Q52" s="2" t="s">
        <v>1258</v>
      </c>
      <c r="R52" s="75" t="s">
        <v>1259</v>
      </c>
      <c r="S52" s="66" t="s">
        <v>151</v>
      </c>
      <c r="T52" s="68" t="str">
        <f t="shared" si="27"/>
        <v>E</v>
      </c>
      <c r="U52" s="66" t="s">
        <v>32</v>
      </c>
      <c r="V52" s="66" t="s">
        <v>132</v>
      </c>
      <c r="W52" s="249" t="s">
        <v>152</v>
      </c>
      <c r="X52" s="38"/>
      <c r="Y52" s="68" t="str">
        <f t="shared" si="7"/>
        <v>-</v>
      </c>
      <c r="Z52" s="68" t="str">
        <f t="shared" si="29"/>
        <v>-</v>
      </c>
      <c r="AA52" s="68" t="str">
        <f t="shared" si="29"/>
        <v>X</v>
      </c>
      <c r="AB52" s="68" t="str">
        <f t="shared" si="29"/>
        <v>X</v>
      </c>
      <c r="AC52" s="68" t="str">
        <f t="shared" si="29"/>
        <v>X</v>
      </c>
      <c r="AD52" s="68" t="str">
        <f t="shared" si="29"/>
        <v>X</v>
      </c>
      <c r="AE52" s="68" t="str">
        <f t="shared" si="29"/>
        <v>X</v>
      </c>
      <c r="AF52" s="38"/>
      <c r="AG52" s="68" t="s">
        <v>244</v>
      </c>
      <c r="AH52" s="68" t="s">
        <v>244</v>
      </c>
      <c r="AI52" s="38"/>
      <c r="AJ52" s="13" t="str">
        <f t="shared" si="9"/>
        <v>/rsm:CrossIndustryInvoice/rsm:SupplyChainTradeTransaction/ram:IncludedSupplyChainTradeLineItem/ram:SpecifiedLineTradeSettlement/ram:BillingSpecifiedPeriod/ram:StartDateTime</v>
      </c>
      <c r="AK52" s="13" t="str">
        <f t="shared" si="10"/>
        <v>/udt:DateTimeString</v>
      </c>
      <c r="AL52" s="14">
        <f>COUNTIFS(R$4:R52,AJ52)</f>
        <v>1</v>
      </c>
      <c r="AM52" s="1"/>
      <c r="AN52" s="174" t="str">
        <f t="shared" si="19"/>
        <v>SCT_LINE_TS</v>
      </c>
      <c r="AO52" s="119" t="str">
        <f t="shared" si="11"/>
        <v>BT-134</v>
      </c>
      <c r="AP52" s="293" t="str">
        <f t="shared" si="12"/>
        <v>BT-134</v>
      </c>
      <c r="AQ52" s="66">
        <f t="shared" si="13"/>
        <v>6</v>
      </c>
      <c r="AR52" s="66" t="str">
        <f t="shared" si="14"/>
        <v>0..1</v>
      </c>
      <c r="AS52" s="64" t="s">
        <v>1260</v>
      </c>
      <c r="AT52" s="64" t="s">
        <v>1261</v>
      </c>
      <c r="AU52" s="65" t="s">
        <v>1262</v>
      </c>
      <c r="AV52" s="65" t="s">
        <v>1263</v>
      </c>
      <c r="AW52" s="65" t="s">
        <v>1264</v>
      </c>
      <c r="AX52" s="64" t="s">
        <v>148</v>
      </c>
      <c r="AY52" s="66" t="str">
        <f t="shared" si="21"/>
        <v>1..1</v>
      </c>
      <c r="AZ52" s="66" t="str">
        <f t="shared" si="21"/>
        <v>1..1</v>
      </c>
      <c r="BA52" s="2" t="str">
        <f t="shared" si="22"/>
        <v>/rsm:CrossIndustryInvoice
/rsm:SupplyChainTradeTransaction
/ram:IncludedSupplyChainTradeLineItem
/ram:SpecifiedLineTradeSettlement
/ram:BillingSpecifiedPeriod
/ram:StartDateTime
/udt:DateTimeString</v>
      </c>
      <c r="BB52" s="75" t="str">
        <f t="shared" si="22"/>
        <v>/rsm:CrossIndustryInvoice/rsm:SupplyChainTradeTransaction/ram:IncludedSupplyChainTradeLineItem/ram:SpecifiedLineTradeSettlement/ram:BillingSpecifiedPeriod/ram:StartDateTime/udt:DateTimeString</v>
      </c>
      <c r="BC52" s="66" t="str">
        <f t="shared" si="30"/>
        <v>D</v>
      </c>
      <c r="BD52" s="68" t="str">
        <f t="shared" si="30"/>
        <v>E</v>
      </c>
      <c r="BE52" s="66" t="str">
        <f t="shared" si="30"/>
        <v>1..1</v>
      </c>
      <c r="BF52" s="66" t="str">
        <f t="shared" si="30"/>
        <v>CAR-2</v>
      </c>
      <c r="BG52" s="249" t="str">
        <f t="shared" si="30"/>
        <v>@format="102"</v>
      </c>
      <c r="BH52" s="7"/>
      <c r="BI52" s="68" t="str">
        <f t="shared" si="26"/>
        <v>-</v>
      </c>
      <c r="BJ52" s="68" t="str">
        <f t="shared" si="26"/>
        <v>-</v>
      </c>
      <c r="BK52" s="68" t="str">
        <f t="shared" si="26"/>
        <v>X</v>
      </c>
      <c r="BL52" s="68" t="str">
        <f t="shared" si="25"/>
        <v>X</v>
      </c>
      <c r="BM52" s="68" t="str">
        <f t="shared" si="25"/>
        <v>X</v>
      </c>
      <c r="BN52" s="68" t="str">
        <f t="shared" si="25"/>
        <v>X</v>
      </c>
      <c r="BO52" s="68" t="str">
        <f t="shared" si="25"/>
        <v>X</v>
      </c>
      <c r="BP52" s="7"/>
      <c r="BQ52" s="68" t="str">
        <f t="shared" si="18"/>
        <v>BASIC</v>
      </c>
      <c r="BR52" s="68" t="str">
        <f t="shared" si="18"/>
        <v>BASIC</v>
      </c>
      <c r="BS52" s="15"/>
      <c r="BT52" s="57" t="s">
        <v>18642</v>
      </c>
    </row>
    <row r="53" spans="1:72" s="11" customFormat="1" ht="135" x14ac:dyDescent="0.2">
      <c r="A53" s="45" t="str">
        <f t="shared" si="3"/>
        <v>YES</v>
      </c>
      <c r="B53" s="45"/>
      <c r="C53" s="45"/>
      <c r="D53" s="174" t="s">
        <v>1187</v>
      </c>
      <c r="E53" s="119" t="s">
        <v>1265</v>
      </c>
      <c r="F53" s="293"/>
      <c r="G53" s="66">
        <f t="shared" si="4"/>
        <v>7</v>
      </c>
      <c r="H53" s="66" t="s">
        <v>32</v>
      </c>
      <c r="I53" s="97" t="s">
        <v>229</v>
      </c>
      <c r="J53" s="64" t="s">
        <v>35</v>
      </c>
      <c r="K53" s="65" t="s">
        <v>160</v>
      </c>
      <c r="L53" s="65"/>
      <c r="M53" s="65" t="s">
        <v>160</v>
      </c>
      <c r="N53" s="64" t="s">
        <v>128</v>
      </c>
      <c r="O53" s="66" t="s">
        <v>32</v>
      </c>
      <c r="P53" s="66" t="str">
        <f t="shared" si="31"/>
        <v>1..1</v>
      </c>
      <c r="Q53" s="2" t="s">
        <v>1268</v>
      </c>
      <c r="R53" s="75" t="s">
        <v>1269</v>
      </c>
      <c r="S53" s="66" t="s">
        <v>131</v>
      </c>
      <c r="T53" s="68" t="str">
        <f t="shared" si="27"/>
        <v>A</v>
      </c>
      <c r="U53" s="66" t="s">
        <v>42</v>
      </c>
      <c r="V53" s="66" t="s">
        <v>35</v>
      </c>
      <c r="W53" s="249" t="s">
        <v>160</v>
      </c>
      <c r="X53" s="38"/>
      <c r="Y53" s="68" t="str">
        <f t="shared" si="7"/>
        <v>-</v>
      </c>
      <c r="Z53" s="68" t="str">
        <f t="shared" si="29"/>
        <v>-</v>
      </c>
      <c r="AA53" s="68" t="str">
        <f t="shared" si="29"/>
        <v>X</v>
      </c>
      <c r="AB53" s="68" t="str">
        <f t="shared" si="29"/>
        <v>X</v>
      </c>
      <c r="AC53" s="68" t="str">
        <f t="shared" si="29"/>
        <v>X</v>
      </c>
      <c r="AD53" s="68" t="str">
        <f t="shared" si="29"/>
        <v>X</v>
      </c>
      <c r="AE53" s="68" t="str">
        <f t="shared" si="29"/>
        <v>X</v>
      </c>
      <c r="AF53" s="38"/>
      <c r="AG53" s="68" t="s">
        <v>244</v>
      </c>
      <c r="AH53" s="68" t="s">
        <v>244</v>
      </c>
      <c r="AI53" s="38"/>
      <c r="AJ53" s="13" t="str">
        <f t="shared" si="9"/>
        <v>/rsm:CrossIndustryInvoice/rsm:SupplyChainTradeTransaction/ram:IncludedSupplyChainTradeLineItem/ram:SpecifiedLineTradeSettlement/ram:BillingSpecifiedPeriod/ram:StartDateTime/udt:DateTimeString</v>
      </c>
      <c r="AK53" s="13" t="str">
        <f t="shared" si="10"/>
        <v>/@format</v>
      </c>
      <c r="AL53" s="14">
        <f>COUNTIFS(R$4:R53,AJ53)</f>
        <v>1</v>
      </c>
      <c r="AM53" s="1"/>
      <c r="AN53" s="174" t="str">
        <f t="shared" si="19"/>
        <v>SCT_LINE_TS</v>
      </c>
      <c r="AO53" s="119" t="str">
        <f t="shared" si="11"/>
        <v>BT-134-0</v>
      </c>
      <c r="AP53" s="293" t="str">
        <f t="shared" si="12"/>
        <v/>
      </c>
      <c r="AQ53" s="66">
        <f t="shared" si="13"/>
        <v>7</v>
      </c>
      <c r="AR53" s="66" t="str">
        <f t="shared" si="14"/>
        <v>1..1</v>
      </c>
      <c r="AS53" s="97" t="s">
        <v>229</v>
      </c>
      <c r="AT53" s="64" t="s">
        <v>35</v>
      </c>
      <c r="AU53" s="65" t="s">
        <v>18166</v>
      </c>
      <c r="AV53" s="65"/>
      <c r="AW53" s="65" t="s">
        <v>166</v>
      </c>
      <c r="AX53" s="64" t="s">
        <v>128</v>
      </c>
      <c r="AY53" s="66" t="str">
        <f t="shared" si="21"/>
        <v>1..1</v>
      </c>
      <c r="AZ53" s="66" t="str">
        <f t="shared" si="21"/>
        <v>1..1</v>
      </c>
      <c r="BA53" s="2" t="str">
        <f t="shared" si="22"/>
        <v>/rsm:CrossIndustryInvoice
/rsm:SupplyChainTradeTransaction
/ram:IncludedSupplyChainTradeLineItem
/ram:SpecifiedLineTradeSettlement
/ram:BillingSpecifiedPeriod
/ram:StartDateTime
/udt:DateTimeString
/@format</v>
      </c>
      <c r="BB53" s="75" t="str">
        <f t="shared" si="22"/>
        <v>/rsm:CrossIndustryInvoice/rsm:SupplyChainTradeTransaction/ram:IncludedSupplyChainTradeLineItem/ram:SpecifiedLineTradeSettlement/ram:BillingSpecifiedPeriod/ram:StartDateTime/udt:DateTimeString/@format</v>
      </c>
      <c r="BC53" s="66" t="str">
        <f t="shared" si="30"/>
        <v>C</v>
      </c>
      <c r="BD53" s="68" t="str">
        <f t="shared" si="30"/>
        <v>A</v>
      </c>
      <c r="BE53" s="66" t="str">
        <f t="shared" si="30"/>
        <v>0..1</v>
      </c>
      <c r="BF53" s="66" t="str">
        <f t="shared" si="30"/>
        <v/>
      </c>
      <c r="BG53" s="249" t="str">
        <f t="shared" si="30"/>
        <v>Only value "102"</v>
      </c>
      <c r="BH53" s="7"/>
      <c r="BI53" s="68" t="str">
        <f t="shared" si="26"/>
        <v>-</v>
      </c>
      <c r="BJ53" s="68" t="str">
        <f t="shared" si="26"/>
        <v>-</v>
      </c>
      <c r="BK53" s="68" t="str">
        <f t="shared" si="26"/>
        <v>X</v>
      </c>
      <c r="BL53" s="68" t="str">
        <f t="shared" si="25"/>
        <v>X</v>
      </c>
      <c r="BM53" s="68" t="str">
        <f t="shared" si="25"/>
        <v>X</v>
      </c>
      <c r="BN53" s="68" t="str">
        <f t="shared" si="25"/>
        <v>X</v>
      </c>
      <c r="BO53" s="68" t="str">
        <f t="shared" si="25"/>
        <v>X</v>
      </c>
      <c r="BP53" s="7"/>
      <c r="BQ53" s="68" t="str">
        <f t="shared" si="18"/>
        <v>BASIC</v>
      </c>
      <c r="BR53" s="68" t="str">
        <f t="shared" si="18"/>
        <v>BASIC</v>
      </c>
      <c r="BS53" s="15"/>
      <c r="BT53" s="57" t="s">
        <v>18642</v>
      </c>
    </row>
    <row r="54" spans="1:72" s="11" customFormat="1" ht="105" x14ac:dyDescent="0.2">
      <c r="A54" s="45" t="str">
        <f t="shared" si="3"/>
        <v>NO</v>
      </c>
      <c r="B54" s="45"/>
      <c r="C54" s="45"/>
      <c r="D54" s="174" t="s">
        <v>1187</v>
      </c>
      <c r="E54" s="119" t="s">
        <v>1271</v>
      </c>
      <c r="F54" s="293"/>
      <c r="G54" s="73">
        <f t="shared" si="4"/>
        <v>5</v>
      </c>
      <c r="H54" s="73" t="s">
        <v>42</v>
      </c>
      <c r="I54" s="74" t="s">
        <v>1272</v>
      </c>
      <c r="J54" s="64"/>
      <c r="K54" s="65"/>
      <c r="L54" s="65"/>
      <c r="M54" s="65"/>
      <c r="N54" s="64"/>
      <c r="O54" s="66" t="s">
        <v>42</v>
      </c>
      <c r="P54" s="66" t="str">
        <f t="shared" si="31"/>
        <v>0..1</v>
      </c>
      <c r="Q54" s="2" t="s">
        <v>1273</v>
      </c>
      <c r="R54" s="75" t="s">
        <v>1274</v>
      </c>
      <c r="S54" s="66"/>
      <c r="T54" s="68" t="str">
        <f t="shared" si="27"/>
        <v/>
      </c>
      <c r="U54" s="66" t="s">
        <v>42</v>
      </c>
      <c r="V54" s="66"/>
      <c r="W54" s="249"/>
      <c r="X54" s="38"/>
      <c r="Y54" s="68" t="str">
        <f t="shared" si="7"/>
        <v>-</v>
      </c>
      <c r="Z54" s="68" t="str">
        <f t="shared" si="29"/>
        <v>-</v>
      </c>
      <c r="AA54" s="68" t="str">
        <f t="shared" si="29"/>
        <v>X</v>
      </c>
      <c r="AB54" s="68" t="str">
        <f t="shared" si="29"/>
        <v>X</v>
      </c>
      <c r="AC54" s="68" t="str">
        <f t="shared" si="29"/>
        <v>X</v>
      </c>
      <c r="AD54" s="68" t="str">
        <f t="shared" si="29"/>
        <v>X</v>
      </c>
      <c r="AE54" s="68" t="str">
        <f t="shared" si="29"/>
        <v>X</v>
      </c>
      <c r="AF54" s="38"/>
      <c r="AG54" s="68" t="s">
        <v>244</v>
      </c>
      <c r="AH54" s="68" t="s">
        <v>244</v>
      </c>
      <c r="AI54" s="38"/>
      <c r="AJ54" s="13" t="str">
        <f t="shared" si="9"/>
        <v>/rsm:CrossIndustryInvoice/rsm:SupplyChainTradeTransaction/ram:IncludedSupplyChainTradeLineItem/ram:SpecifiedLineTradeSettlement/ram:BillingSpecifiedPeriod</v>
      </c>
      <c r="AK54" s="13" t="str">
        <f t="shared" si="10"/>
        <v>/ram:EndDateTime</v>
      </c>
      <c r="AL54" s="14">
        <f>COUNTIFS(R$4:R54,AJ54)</f>
        <v>1</v>
      </c>
      <c r="AM54" s="1"/>
      <c r="AN54" s="174" t="str">
        <f t="shared" si="19"/>
        <v>SCT_LINE_TS</v>
      </c>
      <c r="AO54" s="119" t="str">
        <f t="shared" si="11"/>
        <v>BT-135-00</v>
      </c>
      <c r="AP54" s="293" t="str">
        <f t="shared" si="12"/>
        <v/>
      </c>
      <c r="AQ54" s="73">
        <f t="shared" si="13"/>
        <v>5</v>
      </c>
      <c r="AR54" s="73" t="str">
        <f t="shared" si="14"/>
        <v>0..1</v>
      </c>
      <c r="AS54" s="74" t="s">
        <v>1275</v>
      </c>
      <c r="AT54" s="64"/>
      <c r="AU54" s="65"/>
      <c r="AV54" s="65"/>
      <c r="AW54" s="65" t="s">
        <v>35</v>
      </c>
      <c r="AX54" s="64"/>
      <c r="AY54" s="66" t="str">
        <f t="shared" si="21"/>
        <v>0..1</v>
      </c>
      <c r="AZ54" s="66" t="str">
        <f t="shared" si="21"/>
        <v>0..1</v>
      </c>
      <c r="BA54" s="2" t="str">
        <f t="shared" si="22"/>
        <v>/rsm:CrossIndustryInvoice
/rsm:SupplyChainTradeTransaction
/ram:IncludedSupplyChainTradeLineItem
/ram:SpecifiedLineTradeSettlement
/ram:BillingSpecifiedPeriod
/ram:EndDateTime</v>
      </c>
      <c r="BB54" s="75" t="str">
        <f t="shared" si="22"/>
        <v>/rsm:CrossIndustryInvoice/rsm:SupplyChainTradeTransaction/ram:IncludedSupplyChainTradeLineItem/ram:SpecifiedLineTradeSettlement/ram:BillingSpecifiedPeriod/ram:EndDateTime</v>
      </c>
      <c r="BC54" s="66" t="str">
        <f t="shared" si="30"/>
        <v/>
      </c>
      <c r="BD54" s="68" t="str">
        <f t="shared" si="30"/>
        <v/>
      </c>
      <c r="BE54" s="66" t="str">
        <f t="shared" si="30"/>
        <v>0..1</v>
      </c>
      <c r="BF54" s="66" t="str">
        <f t="shared" si="30"/>
        <v/>
      </c>
      <c r="BG54" s="249" t="str">
        <f t="shared" si="30"/>
        <v/>
      </c>
      <c r="BH54" s="7"/>
      <c r="BI54" s="68" t="str">
        <f t="shared" si="26"/>
        <v>-</v>
      </c>
      <c r="BJ54" s="68" t="str">
        <f t="shared" si="26"/>
        <v>-</v>
      </c>
      <c r="BK54" s="68" t="str">
        <f t="shared" si="26"/>
        <v>X</v>
      </c>
      <c r="BL54" s="68" t="str">
        <f t="shared" si="25"/>
        <v>X</v>
      </c>
      <c r="BM54" s="68" t="str">
        <f t="shared" si="25"/>
        <v>X</v>
      </c>
      <c r="BN54" s="68" t="str">
        <f t="shared" si="25"/>
        <v>X</v>
      </c>
      <c r="BO54" s="68" t="str">
        <f t="shared" si="25"/>
        <v>X</v>
      </c>
      <c r="BP54" s="7"/>
      <c r="BQ54" s="68" t="str">
        <f t="shared" si="18"/>
        <v>BASIC</v>
      </c>
      <c r="BR54" s="68" t="str">
        <f t="shared" si="18"/>
        <v>BASIC</v>
      </c>
      <c r="BS54" s="15"/>
      <c r="BT54" s="57" t="s">
        <v>18642</v>
      </c>
    </row>
    <row r="55" spans="1:72" s="11" customFormat="1" ht="135" x14ac:dyDescent="0.2">
      <c r="A55" s="45" t="str">
        <f t="shared" ref="A55:A97" si="32">IF(OR(T55="E",T55="A"),"YES","NO")</f>
        <v>YES</v>
      </c>
      <c r="B55" s="45"/>
      <c r="C55" s="45"/>
      <c r="D55" s="174" t="s">
        <v>1187</v>
      </c>
      <c r="E55" s="119" t="s">
        <v>1276</v>
      </c>
      <c r="F55" s="293" t="s">
        <v>1276</v>
      </c>
      <c r="G55" s="66">
        <f t="shared" ref="G55:G97" si="33">LEN(R55)-LEN(SUBSTITUTE(R55,"/",""))-1</f>
        <v>6</v>
      </c>
      <c r="H55" s="66" t="s">
        <v>42</v>
      </c>
      <c r="I55" s="64" t="s">
        <v>1277</v>
      </c>
      <c r="J55" s="64" t="s">
        <v>1278</v>
      </c>
      <c r="K55" s="65" t="s">
        <v>1279</v>
      </c>
      <c r="L55" s="65" t="s">
        <v>1280</v>
      </c>
      <c r="M55" s="65" t="s">
        <v>1281</v>
      </c>
      <c r="N55" s="64" t="s">
        <v>148</v>
      </c>
      <c r="O55" s="66" t="s">
        <v>32</v>
      </c>
      <c r="P55" s="66" t="str">
        <f t="shared" si="31"/>
        <v>1..1</v>
      </c>
      <c r="Q55" s="2" t="s">
        <v>1282</v>
      </c>
      <c r="R55" s="75" t="s">
        <v>1283</v>
      </c>
      <c r="S55" s="66" t="s">
        <v>151</v>
      </c>
      <c r="T55" s="68" t="str">
        <f t="shared" si="27"/>
        <v>E</v>
      </c>
      <c r="U55" s="66" t="s">
        <v>32</v>
      </c>
      <c r="V55" s="66" t="s">
        <v>35</v>
      </c>
      <c r="W55" s="249" t="s">
        <v>152</v>
      </c>
      <c r="X55" s="38"/>
      <c r="Y55" s="68" t="str">
        <f t="shared" ref="Y55:Y97" si="34">IF(AH55=Y$4,"X","-")</f>
        <v>-</v>
      </c>
      <c r="Z55" s="68" t="str">
        <f t="shared" ref="Z55:AE66" si="35">IF(Y55="X","X",IF($AH55=Z$4,"X","-"))</f>
        <v>-</v>
      </c>
      <c r="AA55" s="68" t="str">
        <f t="shared" si="35"/>
        <v>X</v>
      </c>
      <c r="AB55" s="68" t="str">
        <f t="shared" si="35"/>
        <v>X</v>
      </c>
      <c r="AC55" s="68" t="str">
        <f t="shared" si="35"/>
        <v>X</v>
      </c>
      <c r="AD55" s="68" t="str">
        <f t="shared" si="35"/>
        <v>X</v>
      </c>
      <c r="AE55" s="68" t="str">
        <f t="shared" si="35"/>
        <v>X</v>
      </c>
      <c r="AF55" s="38"/>
      <c r="AG55" s="68" t="s">
        <v>244</v>
      </c>
      <c r="AH55" s="68" t="s">
        <v>244</v>
      </c>
      <c r="AI55" s="38"/>
      <c r="AJ55" s="13" t="str">
        <f t="shared" ref="AJ55:AJ97" si="36">IF(ISERROR(FIND("/",R55)),R55,LEFT(R55,FIND(CHAR(1),SUBSTITUTE(R55,"/",CHAR(1),LEN(R55)-LEN(SUBSTITUTE(R55,"/",""))))-1))</f>
        <v>/rsm:CrossIndustryInvoice/rsm:SupplyChainTradeTransaction/ram:IncludedSupplyChainTradeLineItem/ram:SpecifiedLineTradeSettlement/ram:BillingSpecifiedPeriod/ram:EndDateTime</v>
      </c>
      <c r="AK55" s="13" t="str">
        <f t="shared" ref="AK55:AK97" si="37">IF(ISERROR(FIND("/",R55)),R55,MID(R55, FIND(CHAR(1),SUBSTITUTE(R55,"/",CHAR(1), LEN(R55)-LEN(SUBSTITUTE(R55,"/","")))), LEN(R55)))</f>
        <v>/udt:DateTimeString</v>
      </c>
      <c r="AL55" s="14">
        <f>COUNTIFS(R$4:R55,AJ55)</f>
        <v>1</v>
      </c>
      <c r="AM55" s="1"/>
      <c r="AN55" s="174" t="str">
        <f t="shared" si="19"/>
        <v>SCT_LINE_TS</v>
      </c>
      <c r="AO55" s="119" t="str">
        <f t="shared" si="19"/>
        <v>BT-135</v>
      </c>
      <c r="AP55" s="293" t="str">
        <f t="shared" ref="AP55:AP97" si="38">IF(F55="","",F55)</f>
        <v>BT-135</v>
      </c>
      <c r="AQ55" s="66">
        <f t="shared" ref="AQ55:AQ97" si="39">LEN(BB55)-LEN(SUBSTITUTE(BB55,"/",""))-1</f>
        <v>6</v>
      </c>
      <c r="AR55" s="66" t="str">
        <f t="shared" ref="AR55:AR97" si="40">H55</f>
        <v>0..1</v>
      </c>
      <c r="AS55" s="64" t="s">
        <v>1284</v>
      </c>
      <c r="AT55" s="64" t="s">
        <v>1285</v>
      </c>
      <c r="AU55" s="65" t="s">
        <v>1286</v>
      </c>
      <c r="AV55" s="65" t="s">
        <v>1287</v>
      </c>
      <c r="AW55" s="65" t="s">
        <v>1288</v>
      </c>
      <c r="AX55" s="64" t="s">
        <v>148</v>
      </c>
      <c r="AY55" s="66" t="str">
        <f t="shared" si="21"/>
        <v>1..1</v>
      </c>
      <c r="AZ55" s="66" t="str">
        <f t="shared" si="21"/>
        <v>1..1</v>
      </c>
      <c r="BA55" s="2" t="str">
        <f t="shared" si="22"/>
        <v>/rsm:CrossIndustryInvoice
/rsm:SupplyChainTradeTransaction
/ram:IncludedSupplyChainTradeLineItem
/ram:SpecifiedLineTradeSettlement
/ram:BillingSpecifiedPeriod
/ram:EndDateTime
/udt:DateTimeString</v>
      </c>
      <c r="BB55" s="75" t="str">
        <f t="shared" si="22"/>
        <v>/rsm:CrossIndustryInvoice/rsm:SupplyChainTradeTransaction/ram:IncludedSupplyChainTradeLineItem/ram:SpecifiedLineTradeSettlement/ram:BillingSpecifiedPeriod/ram:EndDateTime/udt:DateTimeString</v>
      </c>
      <c r="BC55" s="66" t="str">
        <f t="shared" si="30"/>
        <v>D</v>
      </c>
      <c r="BD55" s="68" t="str">
        <f t="shared" si="30"/>
        <v>E</v>
      </c>
      <c r="BE55" s="66" t="str">
        <f t="shared" si="30"/>
        <v>1..1</v>
      </c>
      <c r="BF55" s="66" t="str">
        <f t="shared" si="30"/>
        <v/>
      </c>
      <c r="BG55" s="249" t="str">
        <f t="shared" si="30"/>
        <v>@format="102"</v>
      </c>
      <c r="BH55" s="7"/>
      <c r="BI55" s="68" t="str">
        <f t="shared" si="26"/>
        <v>-</v>
      </c>
      <c r="BJ55" s="68" t="str">
        <f t="shared" si="26"/>
        <v>-</v>
      </c>
      <c r="BK55" s="68" t="str">
        <f t="shared" si="26"/>
        <v>X</v>
      </c>
      <c r="BL55" s="68" t="str">
        <f t="shared" si="25"/>
        <v>X</v>
      </c>
      <c r="BM55" s="68" t="str">
        <f t="shared" si="25"/>
        <v>X</v>
      </c>
      <c r="BN55" s="68" t="str">
        <f t="shared" si="25"/>
        <v>X</v>
      </c>
      <c r="BO55" s="68" t="str">
        <f t="shared" si="25"/>
        <v>X</v>
      </c>
      <c r="BP55" s="7"/>
      <c r="BQ55" s="68" t="str">
        <f t="shared" ref="BQ55:BR97" si="41">AG55</f>
        <v>BASIC</v>
      </c>
      <c r="BR55" s="68" t="str">
        <f t="shared" si="41"/>
        <v>BASIC</v>
      </c>
      <c r="BS55" s="15"/>
      <c r="BT55" s="57" t="s">
        <v>18642</v>
      </c>
    </row>
    <row r="56" spans="1:72" s="152" customFormat="1" ht="135" x14ac:dyDescent="0.2">
      <c r="A56" s="45" t="str">
        <f t="shared" si="32"/>
        <v>YES</v>
      </c>
      <c r="B56" s="45"/>
      <c r="C56" s="45"/>
      <c r="D56" s="174" t="s">
        <v>1187</v>
      </c>
      <c r="E56" s="119" t="s">
        <v>1289</v>
      </c>
      <c r="F56" s="293"/>
      <c r="G56" s="66">
        <f t="shared" si="33"/>
        <v>7</v>
      </c>
      <c r="H56" s="66" t="s">
        <v>32</v>
      </c>
      <c r="I56" s="97" t="s">
        <v>229</v>
      </c>
      <c r="J56" s="64" t="s">
        <v>35</v>
      </c>
      <c r="K56" s="65" t="s">
        <v>160</v>
      </c>
      <c r="L56" s="65"/>
      <c r="M56" s="65" t="s">
        <v>160</v>
      </c>
      <c r="N56" s="64" t="s">
        <v>128</v>
      </c>
      <c r="O56" s="66" t="s">
        <v>32</v>
      </c>
      <c r="P56" s="66" t="str">
        <f t="shared" si="31"/>
        <v>1..1</v>
      </c>
      <c r="Q56" s="2" t="s">
        <v>1290</v>
      </c>
      <c r="R56" s="75" t="s">
        <v>1291</v>
      </c>
      <c r="S56" s="66" t="s">
        <v>131</v>
      </c>
      <c r="T56" s="68" t="str">
        <f t="shared" si="27"/>
        <v>A</v>
      </c>
      <c r="U56" s="66" t="s">
        <v>42</v>
      </c>
      <c r="V56" s="66" t="s">
        <v>35</v>
      </c>
      <c r="W56" s="249" t="s">
        <v>160</v>
      </c>
      <c r="X56" s="38"/>
      <c r="Y56" s="68" t="str">
        <f t="shared" si="34"/>
        <v>-</v>
      </c>
      <c r="Z56" s="68" t="str">
        <f t="shared" si="35"/>
        <v>-</v>
      </c>
      <c r="AA56" s="68" t="str">
        <f t="shared" si="35"/>
        <v>X</v>
      </c>
      <c r="AB56" s="68" t="str">
        <f t="shared" si="35"/>
        <v>X</v>
      </c>
      <c r="AC56" s="68" t="str">
        <f t="shared" si="35"/>
        <v>X</v>
      </c>
      <c r="AD56" s="68" t="str">
        <f t="shared" si="35"/>
        <v>X</v>
      </c>
      <c r="AE56" s="68" t="str">
        <f t="shared" si="35"/>
        <v>X</v>
      </c>
      <c r="AF56" s="38"/>
      <c r="AG56" s="68" t="s">
        <v>244</v>
      </c>
      <c r="AH56" s="68" t="s">
        <v>244</v>
      </c>
      <c r="AI56" s="38"/>
      <c r="AJ56" s="13" t="str">
        <f t="shared" si="36"/>
        <v>/rsm:CrossIndustryInvoice/rsm:SupplyChainTradeTransaction/ram:IncludedSupplyChainTradeLineItem/ram:SpecifiedLineTradeSettlement/ram:BillingSpecifiedPeriod/ram:EndDateTime/udt:DateTimeString</v>
      </c>
      <c r="AK56" s="13" t="str">
        <f t="shared" si="37"/>
        <v>/@format</v>
      </c>
      <c r="AL56" s="14">
        <f>COUNTIFS(R$4:R56,AJ56)</f>
        <v>1</v>
      </c>
      <c r="AM56" s="1"/>
      <c r="AN56" s="174" t="str">
        <f t="shared" ref="AN56:AO98" si="42">D56</f>
        <v>SCT_LINE_TS</v>
      </c>
      <c r="AO56" s="119" t="str">
        <f t="shared" si="42"/>
        <v>BT-135-0</v>
      </c>
      <c r="AP56" s="293" t="str">
        <f t="shared" si="38"/>
        <v/>
      </c>
      <c r="AQ56" s="66">
        <f t="shared" si="39"/>
        <v>7</v>
      </c>
      <c r="AR56" s="66" t="str">
        <f t="shared" si="40"/>
        <v>1..1</v>
      </c>
      <c r="AS56" s="97" t="s">
        <v>229</v>
      </c>
      <c r="AT56" s="64" t="s">
        <v>35</v>
      </c>
      <c r="AU56" s="65" t="s">
        <v>18166</v>
      </c>
      <c r="AV56" s="65"/>
      <c r="AW56" s="65" t="s">
        <v>166</v>
      </c>
      <c r="AX56" s="64" t="s">
        <v>128</v>
      </c>
      <c r="AY56" s="66" t="str">
        <f t="shared" si="21"/>
        <v>1..1</v>
      </c>
      <c r="AZ56" s="66" t="str">
        <f t="shared" si="21"/>
        <v>1..1</v>
      </c>
      <c r="BA56" s="2" t="str">
        <f t="shared" si="22"/>
        <v>/rsm:CrossIndustryInvoice
/rsm:SupplyChainTradeTransaction
/ram:IncludedSupplyChainTradeLineItem
/ram:SpecifiedLineTradeSettlement
/ram:BillingSpecifiedPeriod
/ram:EndDateTime
/udt:DateTimeString
/@format</v>
      </c>
      <c r="BB56" s="75" t="str">
        <f t="shared" si="22"/>
        <v>/rsm:CrossIndustryInvoice/rsm:SupplyChainTradeTransaction/ram:IncludedSupplyChainTradeLineItem/ram:SpecifiedLineTradeSettlement/ram:BillingSpecifiedPeriod/ram:EndDateTime/udt:DateTimeString/@format</v>
      </c>
      <c r="BC56" s="66" t="str">
        <f t="shared" si="30"/>
        <v>C</v>
      </c>
      <c r="BD56" s="68" t="str">
        <f t="shared" si="30"/>
        <v>A</v>
      </c>
      <c r="BE56" s="66" t="str">
        <f t="shared" si="30"/>
        <v>0..1</v>
      </c>
      <c r="BF56" s="66" t="str">
        <f t="shared" si="30"/>
        <v/>
      </c>
      <c r="BG56" s="249" t="str">
        <f t="shared" si="30"/>
        <v>Only value "102"</v>
      </c>
      <c r="BH56" s="7"/>
      <c r="BI56" s="68" t="str">
        <f t="shared" si="26"/>
        <v>-</v>
      </c>
      <c r="BJ56" s="68" t="str">
        <f t="shared" si="26"/>
        <v>-</v>
      </c>
      <c r="BK56" s="68" t="str">
        <f t="shared" si="26"/>
        <v>X</v>
      </c>
      <c r="BL56" s="68" t="str">
        <f t="shared" si="25"/>
        <v>X</v>
      </c>
      <c r="BM56" s="68" t="str">
        <f t="shared" si="25"/>
        <v>X</v>
      </c>
      <c r="BN56" s="68" t="str">
        <f t="shared" si="25"/>
        <v>X</v>
      </c>
      <c r="BO56" s="68" t="str">
        <f t="shared" si="25"/>
        <v>X</v>
      </c>
      <c r="BP56" s="7"/>
      <c r="BQ56" s="68" t="str">
        <f t="shared" si="41"/>
        <v>BASIC</v>
      </c>
      <c r="BR56" s="68" t="str">
        <f t="shared" si="41"/>
        <v>BASIC</v>
      </c>
      <c r="BS56" s="15"/>
      <c r="BT56" s="57" t="s">
        <v>18642</v>
      </c>
    </row>
    <row r="57" spans="1:72" s="11" customFormat="1" ht="96" x14ac:dyDescent="0.2">
      <c r="A57" s="45" t="str">
        <f t="shared" si="32"/>
        <v>NO</v>
      </c>
      <c r="B57" s="45"/>
      <c r="C57" s="45"/>
      <c r="D57" s="174" t="s">
        <v>1187</v>
      </c>
      <c r="E57" s="123" t="s">
        <v>1292</v>
      </c>
      <c r="F57" s="294" t="s">
        <v>1292</v>
      </c>
      <c r="G57" s="124">
        <f t="shared" si="33"/>
        <v>4</v>
      </c>
      <c r="H57" s="124" t="s">
        <v>62</v>
      </c>
      <c r="I57" s="125" t="s">
        <v>1293</v>
      </c>
      <c r="J57" s="125" t="s">
        <v>1294</v>
      </c>
      <c r="K57" s="126"/>
      <c r="L57" s="126" t="s">
        <v>1295</v>
      </c>
      <c r="M57" s="126" t="s">
        <v>1296</v>
      </c>
      <c r="N57" s="125"/>
      <c r="O57" s="124" t="s">
        <v>62</v>
      </c>
      <c r="P57" s="124" t="str">
        <f t="shared" si="31"/>
        <v>0..n</v>
      </c>
      <c r="Q57" s="127" t="s">
        <v>1297</v>
      </c>
      <c r="R57" s="128" t="s">
        <v>1298</v>
      </c>
      <c r="S57" s="124" t="s">
        <v>35</v>
      </c>
      <c r="T57" s="129" t="str">
        <f t="shared" si="27"/>
        <v>G</v>
      </c>
      <c r="U57" s="124" t="s">
        <v>62</v>
      </c>
      <c r="V57" s="124" t="s">
        <v>1299</v>
      </c>
      <c r="W57" s="675" t="s">
        <v>1296</v>
      </c>
      <c r="X57" s="38"/>
      <c r="Y57" s="129" t="str">
        <f t="shared" si="34"/>
        <v>-</v>
      </c>
      <c r="Z57" s="129" t="str">
        <f t="shared" si="35"/>
        <v>-</v>
      </c>
      <c r="AA57" s="129" t="str">
        <f t="shared" si="35"/>
        <v>X</v>
      </c>
      <c r="AB57" s="129" t="str">
        <f t="shared" si="35"/>
        <v>X</v>
      </c>
      <c r="AC57" s="129" t="str">
        <f t="shared" si="35"/>
        <v>X</v>
      </c>
      <c r="AD57" s="129" t="str">
        <f t="shared" si="35"/>
        <v>X</v>
      </c>
      <c r="AE57" s="129" t="str">
        <f t="shared" si="35"/>
        <v>X</v>
      </c>
      <c r="AF57" s="38"/>
      <c r="AG57" s="129" t="s">
        <v>244</v>
      </c>
      <c r="AH57" s="129" t="s">
        <v>244</v>
      </c>
      <c r="AI57" s="38"/>
      <c r="AJ57" s="13" t="str">
        <f t="shared" si="36"/>
        <v>/rsm:CrossIndustryInvoice/rsm:SupplyChainTradeTransaction/ram:IncludedSupplyChainTradeLineItem/ram:SpecifiedLineTradeSettlement</v>
      </c>
      <c r="AK57" s="13" t="str">
        <f t="shared" si="37"/>
        <v>/ram:SpecifiedTradeAllowanceCharge</v>
      </c>
      <c r="AL57" s="14">
        <f>COUNTIFS(R$4:R57,AJ57)</f>
        <v>1</v>
      </c>
      <c r="AM57" s="1"/>
      <c r="AN57" s="174" t="str">
        <f t="shared" si="42"/>
        <v>SCT_LINE_TS</v>
      </c>
      <c r="AO57" s="123" t="str">
        <f t="shared" si="42"/>
        <v>BG-27</v>
      </c>
      <c r="AP57" s="294" t="str">
        <f t="shared" si="38"/>
        <v>BG-27</v>
      </c>
      <c r="AQ57" s="124">
        <f t="shared" si="39"/>
        <v>4</v>
      </c>
      <c r="AR57" s="124" t="str">
        <f t="shared" si="40"/>
        <v>0..n</v>
      </c>
      <c r="AS57" s="125" t="s">
        <v>1300</v>
      </c>
      <c r="AT57" s="125" t="s">
        <v>1301</v>
      </c>
      <c r="AU57" s="126"/>
      <c r="AV57" s="126" t="s">
        <v>1302</v>
      </c>
      <c r="AW57" s="126" t="s">
        <v>1296</v>
      </c>
      <c r="AX57" s="125"/>
      <c r="AY57" s="124" t="str">
        <f t="shared" si="21"/>
        <v>0..n</v>
      </c>
      <c r="AZ57" s="124" t="str">
        <f t="shared" si="21"/>
        <v>0..n</v>
      </c>
      <c r="BA57" s="127" t="str">
        <f t="shared" si="22"/>
        <v>/rsm:CrossIndustryInvoice
/rsm:SupplyChainTradeTransaction
/ram:IncludedSupplyChainTradeLineItem
/ram:SpecifiedLineTradeSettlement
/ram:SpecifiedTradeAllowanceCharge</v>
      </c>
      <c r="BB57" s="128" t="str">
        <f t="shared" si="22"/>
        <v>/rsm:CrossIndustryInvoice/rsm:SupplyChainTradeTransaction/ram:IncludedSupplyChainTradeLineItem/ram:SpecifiedLineTradeSettlement/ram:SpecifiedTradeAllowanceCharge</v>
      </c>
      <c r="BC57" s="124" t="str">
        <f t="shared" si="30"/>
        <v/>
      </c>
      <c r="BD57" s="129" t="str">
        <f t="shared" si="30"/>
        <v>G</v>
      </c>
      <c r="BE57" s="124" t="str">
        <f t="shared" si="30"/>
        <v>0..n</v>
      </c>
      <c r="BF57" s="124" t="str">
        <f t="shared" si="30"/>
        <v>STR-4</v>
      </c>
      <c r="BG57" s="675" t="str">
        <f t="shared" si="30"/>
        <v>ChargeIndicator=false</v>
      </c>
      <c r="BH57" s="7"/>
      <c r="BI57" s="129" t="str">
        <f t="shared" si="26"/>
        <v>-</v>
      </c>
      <c r="BJ57" s="129" t="str">
        <f t="shared" si="26"/>
        <v>-</v>
      </c>
      <c r="BK57" s="129" t="str">
        <f t="shared" si="26"/>
        <v>X</v>
      </c>
      <c r="BL57" s="129" t="str">
        <f t="shared" si="25"/>
        <v>X</v>
      </c>
      <c r="BM57" s="129" t="str">
        <f t="shared" si="25"/>
        <v>X</v>
      </c>
      <c r="BN57" s="129" t="str">
        <f t="shared" si="25"/>
        <v>X</v>
      </c>
      <c r="BO57" s="129" t="str">
        <f t="shared" si="25"/>
        <v>X</v>
      </c>
      <c r="BP57" s="7"/>
      <c r="BQ57" s="129" t="str">
        <f t="shared" si="41"/>
        <v>BASIC</v>
      </c>
      <c r="BR57" s="129" t="str">
        <f t="shared" si="41"/>
        <v>BASIC</v>
      </c>
      <c r="BS57" s="15"/>
      <c r="BT57" s="57" t="s">
        <v>18642</v>
      </c>
    </row>
    <row r="58" spans="1:72" s="11" customFormat="1" ht="105" x14ac:dyDescent="0.2">
      <c r="A58" s="45" t="str">
        <f t="shared" si="32"/>
        <v>NO</v>
      </c>
      <c r="B58" s="45"/>
      <c r="C58" s="45"/>
      <c r="D58" s="174" t="s">
        <v>1187</v>
      </c>
      <c r="E58" s="119" t="s">
        <v>1303</v>
      </c>
      <c r="F58" s="293"/>
      <c r="G58" s="66">
        <f t="shared" si="33"/>
        <v>5</v>
      </c>
      <c r="H58" s="66" t="s">
        <v>32</v>
      </c>
      <c r="I58" s="97" t="s">
        <v>1304</v>
      </c>
      <c r="J58" s="64" t="s">
        <v>1305</v>
      </c>
      <c r="K58" s="65" t="s">
        <v>35</v>
      </c>
      <c r="L58" s="65"/>
      <c r="M58" s="65" t="s">
        <v>35</v>
      </c>
      <c r="N58" s="64"/>
      <c r="O58" s="66" t="s">
        <v>32</v>
      </c>
      <c r="P58" s="66" t="str">
        <f t="shared" si="31"/>
        <v>1..1</v>
      </c>
      <c r="Q58" s="2" t="s">
        <v>1306</v>
      </c>
      <c r="R58" s="75" t="s">
        <v>1307</v>
      </c>
      <c r="S58" s="66"/>
      <c r="T58" s="68" t="str">
        <f t="shared" si="27"/>
        <v>G</v>
      </c>
      <c r="U58" s="66" t="s">
        <v>42</v>
      </c>
      <c r="V58" s="66" t="s">
        <v>35</v>
      </c>
      <c r="W58" s="249" t="s">
        <v>35</v>
      </c>
      <c r="X58" s="38"/>
      <c r="Y58" s="68" t="str">
        <f t="shared" si="34"/>
        <v>-</v>
      </c>
      <c r="Z58" s="68" t="str">
        <f t="shared" si="35"/>
        <v>-</v>
      </c>
      <c r="AA58" s="68" t="str">
        <f t="shared" si="35"/>
        <v>X</v>
      </c>
      <c r="AB58" s="68" t="str">
        <f t="shared" si="35"/>
        <v>X</v>
      </c>
      <c r="AC58" s="68" t="str">
        <f t="shared" si="35"/>
        <v>X</v>
      </c>
      <c r="AD58" s="68" t="str">
        <f t="shared" si="35"/>
        <v>X</v>
      </c>
      <c r="AE58" s="68" t="str">
        <f t="shared" si="35"/>
        <v>X</v>
      </c>
      <c r="AF58" s="38"/>
      <c r="AG58" s="68" t="s">
        <v>244</v>
      </c>
      <c r="AH58" s="68" t="s">
        <v>244</v>
      </c>
      <c r="AI58" s="38"/>
      <c r="AJ58" s="13" t="str">
        <f t="shared" si="36"/>
        <v>/rsm:CrossIndustryInvoice/rsm:SupplyChainTradeTransaction/ram:IncludedSupplyChainTradeLineItem/ram:SpecifiedLineTradeSettlement/ram:SpecifiedTradeAllowanceCharge</v>
      </c>
      <c r="AK58" s="13" t="str">
        <f t="shared" si="37"/>
        <v>/ram:ChargeIndicator</v>
      </c>
      <c r="AL58" s="14">
        <f>COUNTIFS(R$4:R58,AJ58)</f>
        <v>1</v>
      </c>
      <c r="AM58" s="1"/>
      <c r="AN58" s="174" t="str">
        <f t="shared" si="42"/>
        <v>SCT_LINE_TS</v>
      </c>
      <c r="AO58" s="119" t="str">
        <f t="shared" si="42"/>
        <v>BG-27-0</v>
      </c>
      <c r="AP58" s="293" t="str">
        <f t="shared" si="38"/>
        <v/>
      </c>
      <c r="AQ58" s="66">
        <f t="shared" si="39"/>
        <v>5</v>
      </c>
      <c r="AR58" s="66" t="str">
        <f t="shared" si="40"/>
        <v>1..1</v>
      </c>
      <c r="AS58" s="97" t="s">
        <v>1308</v>
      </c>
      <c r="AT58" s="64" t="s">
        <v>1309</v>
      </c>
      <c r="AU58" s="65" t="s">
        <v>35</v>
      </c>
      <c r="AV58" s="65"/>
      <c r="AW58" s="65" t="s">
        <v>35</v>
      </c>
      <c r="AX58" s="64"/>
      <c r="AY58" s="66" t="str">
        <f t="shared" si="21"/>
        <v>1..1</v>
      </c>
      <c r="AZ58" s="66" t="str">
        <f t="shared" si="21"/>
        <v>1..1</v>
      </c>
      <c r="BA58" s="2" t="str">
        <f t="shared" si="22"/>
        <v>/rsm:CrossIndustryInvoice
/rsm:SupplyChainTradeTransaction
/ram:IncludedSupplyChainTradeLineItem
/ram:SpecifiedLineTradeSettlement
/ram:SpecifiedTradeAllowanceCharge
/ram:ChargeIndicator</v>
      </c>
      <c r="BB58" s="75" t="str">
        <f t="shared" si="22"/>
        <v>/rsm:CrossIndustryInvoice/rsm:SupplyChainTradeTransaction/ram:IncludedSupplyChainTradeLineItem/ram:SpecifiedLineTradeSettlement/ram:SpecifiedTradeAllowanceCharge/ram:ChargeIndicator</v>
      </c>
      <c r="BC58" s="66" t="str">
        <f t="shared" si="30"/>
        <v/>
      </c>
      <c r="BD58" s="68" t="str">
        <f t="shared" si="30"/>
        <v>G</v>
      </c>
      <c r="BE58" s="66" t="str">
        <f t="shared" si="30"/>
        <v>0..1</v>
      </c>
      <c r="BF58" s="66" t="str">
        <f t="shared" si="30"/>
        <v/>
      </c>
      <c r="BG58" s="249" t="str">
        <f t="shared" si="30"/>
        <v/>
      </c>
      <c r="BH58" s="7"/>
      <c r="BI58" s="68" t="str">
        <f t="shared" si="26"/>
        <v>-</v>
      </c>
      <c r="BJ58" s="68" t="str">
        <f t="shared" si="26"/>
        <v>-</v>
      </c>
      <c r="BK58" s="68" t="str">
        <f t="shared" si="26"/>
        <v>X</v>
      </c>
      <c r="BL58" s="68" t="str">
        <f t="shared" si="25"/>
        <v>X</v>
      </c>
      <c r="BM58" s="68" t="str">
        <f t="shared" si="25"/>
        <v>X</v>
      </c>
      <c r="BN58" s="68" t="str">
        <f t="shared" si="25"/>
        <v>X</v>
      </c>
      <c r="BO58" s="68" t="str">
        <f t="shared" si="25"/>
        <v>X</v>
      </c>
      <c r="BP58" s="7"/>
      <c r="BQ58" s="68" t="str">
        <f t="shared" si="41"/>
        <v>BASIC</v>
      </c>
      <c r="BR58" s="68" t="str">
        <f t="shared" si="41"/>
        <v>BASIC</v>
      </c>
      <c r="BS58" s="15"/>
      <c r="BT58" s="57" t="s">
        <v>18642</v>
      </c>
    </row>
    <row r="59" spans="1:72" s="11" customFormat="1" ht="120" x14ac:dyDescent="0.2">
      <c r="A59" s="45" t="str">
        <f t="shared" si="32"/>
        <v>NO</v>
      </c>
      <c r="B59" s="45"/>
      <c r="C59" s="45"/>
      <c r="D59" s="174" t="s">
        <v>1187</v>
      </c>
      <c r="E59" s="119" t="s">
        <v>1310</v>
      </c>
      <c r="F59" s="293"/>
      <c r="G59" s="66">
        <f t="shared" si="33"/>
        <v>6</v>
      </c>
      <c r="H59" s="66" t="s">
        <v>32</v>
      </c>
      <c r="I59" s="97" t="s">
        <v>1311</v>
      </c>
      <c r="J59" s="64" t="s">
        <v>35</v>
      </c>
      <c r="K59" s="65" t="s">
        <v>713</v>
      </c>
      <c r="L59" s="65"/>
      <c r="M59" s="65" t="s">
        <v>713</v>
      </c>
      <c r="N59" s="64" t="s">
        <v>50</v>
      </c>
      <c r="O59" s="66" t="s">
        <v>32</v>
      </c>
      <c r="P59" s="66" t="str">
        <f t="shared" si="31"/>
        <v>1..1</v>
      </c>
      <c r="Q59" s="2" t="s">
        <v>1312</v>
      </c>
      <c r="R59" s="75" t="s">
        <v>1313</v>
      </c>
      <c r="S59" s="66" t="s">
        <v>10319</v>
      </c>
      <c r="T59" s="68" t="str">
        <f t="shared" si="27"/>
        <v>G</v>
      </c>
      <c r="U59" s="66" t="s">
        <v>32</v>
      </c>
      <c r="V59" s="66" t="s">
        <v>35</v>
      </c>
      <c r="W59" s="249" t="s">
        <v>713</v>
      </c>
      <c r="X59" s="38"/>
      <c r="Y59" s="68" t="str">
        <f t="shared" si="34"/>
        <v>-</v>
      </c>
      <c r="Z59" s="68" t="str">
        <f t="shared" si="35"/>
        <v>-</v>
      </c>
      <c r="AA59" s="68" t="str">
        <f t="shared" si="35"/>
        <v>X</v>
      </c>
      <c r="AB59" s="68" t="str">
        <f t="shared" si="35"/>
        <v>X</v>
      </c>
      <c r="AC59" s="68" t="str">
        <f t="shared" si="35"/>
        <v>X</v>
      </c>
      <c r="AD59" s="68" t="str">
        <f t="shared" si="35"/>
        <v>X</v>
      </c>
      <c r="AE59" s="68" t="str">
        <f t="shared" si="35"/>
        <v>X</v>
      </c>
      <c r="AF59" s="38"/>
      <c r="AG59" s="68" t="s">
        <v>244</v>
      </c>
      <c r="AH59" s="68" t="s">
        <v>244</v>
      </c>
      <c r="AI59" s="38"/>
      <c r="AJ59" s="13" t="str">
        <f t="shared" si="36"/>
        <v>/rsm:CrossIndustryInvoice/rsm:SupplyChainTradeTransaction/ram:IncludedSupplyChainTradeLineItem/ram:SpecifiedLineTradeSettlement/ram:SpecifiedTradeAllowanceCharge/ram:ChargeIndicator</v>
      </c>
      <c r="AK59" s="13" t="str">
        <f t="shared" si="37"/>
        <v>/udt:Indicator</v>
      </c>
      <c r="AL59" s="14">
        <f>COUNTIFS(R$4:R59,AJ59)</f>
        <v>1</v>
      </c>
      <c r="AM59" s="1"/>
      <c r="AN59" s="174" t="str">
        <f t="shared" si="42"/>
        <v>SCT_LINE_TS</v>
      </c>
      <c r="AO59" s="119" t="str">
        <f t="shared" si="42"/>
        <v>BG-27-1</v>
      </c>
      <c r="AP59" s="293" t="str">
        <f t="shared" si="38"/>
        <v/>
      </c>
      <c r="AQ59" s="66">
        <f t="shared" si="39"/>
        <v>6</v>
      </c>
      <c r="AR59" s="66" t="str">
        <f t="shared" si="40"/>
        <v>1..1</v>
      </c>
      <c r="AS59" s="97" t="s">
        <v>1314</v>
      </c>
      <c r="AT59" s="64" t="s">
        <v>35</v>
      </c>
      <c r="AU59" s="65" t="s">
        <v>717</v>
      </c>
      <c r="AV59" s="65"/>
      <c r="AW59" s="65" t="s">
        <v>717</v>
      </c>
      <c r="AX59" s="64" t="s">
        <v>18319</v>
      </c>
      <c r="AY59" s="66" t="str">
        <f t="shared" si="21"/>
        <v>1..1</v>
      </c>
      <c r="AZ59" s="66" t="str">
        <f t="shared" si="21"/>
        <v>1..1</v>
      </c>
      <c r="BA59" s="2" t="str">
        <f t="shared" si="22"/>
        <v>/rsm:CrossIndustryInvoice
/rsm:SupplyChainTradeTransaction
/ram:IncludedSupplyChainTradeLineItem
/ram:SpecifiedLineTradeSettlement
/ram:SpecifiedTradeAllowanceCharge
/ram:ChargeIndicator
/udt:Indicator</v>
      </c>
      <c r="BB59" s="75" t="str">
        <f t="shared" si="22"/>
        <v>/rsm:CrossIndustryInvoice/rsm:SupplyChainTradeTransaction/ram:IncludedSupplyChainTradeLineItem/ram:SpecifiedLineTradeSettlement/ram:SpecifiedTradeAllowanceCharge/ram:ChargeIndicator/udt:Indicator</v>
      </c>
      <c r="BC59" s="66" t="str">
        <f t="shared" si="30"/>
        <v>XI</v>
      </c>
      <c r="BD59" s="68" t="str">
        <f t="shared" si="30"/>
        <v>G</v>
      </c>
      <c r="BE59" s="66" t="str">
        <f t="shared" si="30"/>
        <v>1..1</v>
      </c>
      <c r="BF59" s="66" t="str">
        <f t="shared" si="30"/>
        <v/>
      </c>
      <c r="BG59" s="249" t="str">
        <f t="shared" si="30"/>
        <v>Value = false</v>
      </c>
      <c r="BH59" s="7"/>
      <c r="BI59" s="68" t="str">
        <f t="shared" si="26"/>
        <v>-</v>
      </c>
      <c r="BJ59" s="68" t="str">
        <f t="shared" si="26"/>
        <v>-</v>
      </c>
      <c r="BK59" s="68" t="str">
        <f t="shared" si="26"/>
        <v>X</v>
      </c>
      <c r="BL59" s="68" t="str">
        <f t="shared" si="25"/>
        <v>X</v>
      </c>
      <c r="BM59" s="68" t="str">
        <f t="shared" si="25"/>
        <v>X</v>
      </c>
      <c r="BN59" s="68" t="str">
        <f t="shared" si="25"/>
        <v>X</v>
      </c>
      <c r="BO59" s="68" t="str">
        <f t="shared" si="25"/>
        <v>X</v>
      </c>
      <c r="BP59" s="7"/>
      <c r="BQ59" s="68" t="str">
        <f t="shared" si="41"/>
        <v>BASIC</v>
      </c>
      <c r="BR59" s="68" t="str">
        <f t="shared" si="41"/>
        <v>BASIC</v>
      </c>
      <c r="BS59" s="15"/>
      <c r="BT59" s="57" t="s">
        <v>18642</v>
      </c>
    </row>
    <row r="60" spans="1:72" s="152" customFormat="1" ht="105" x14ac:dyDescent="0.2">
      <c r="A60" s="45" t="str">
        <f t="shared" si="32"/>
        <v>YES</v>
      </c>
      <c r="B60" s="45"/>
      <c r="C60" s="45"/>
      <c r="D60" s="174" t="s">
        <v>1187</v>
      </c>
      <c r="E60" s="119" t="s">
        <v>1331</v>
      </c>
      <c r="F60" s="293" t="s">
        <v>1331</v>
      </c>
      <c r="G60" s="66">
        <f t="shared" si="33"/>
        <v>5</v>
      </c>
      <c r="H60" s="66" t="s">
        <v>32</v>
      </c>
      <c r="I60" s="64" t="s">
        <v>1332</v>
      </c>
      <c r="J60" s="64" t="s">
        <v>1333</v>
      </c>
      <c r="K60" s="65"/>
      <c r="L60" s="65"/>
      <c r="M60" s="65" t="s">
        <v>1334</v>
      </c>
      <c r="N60" s="64" t="s">
        <v>1325</v>
      </c>
      <c r="O60" s="66" t="s">
        <v>32</v>
      </c>
      <c r="P60" s="66" t="str">
        <f t="shared" si="31"/>
        <v>1..1</v>
      </c>
      <c r="Q60" s="2" t="s">
        <v>1335</v>
      </c>
      <c r="R60" s="75" t="s">
        <v>1336</v>
      </c>
      <c r="S60" s="66" t="s">
        <v>163</v>
      </c>
      <c r="T60" s="68" t="str">
        <f t="shared" si="27"/>
        <v>E</v>
      </c>
      <c r="U60" s="66" t="s">
        <v>62</v>
      </c>
      <c r="V60" s="66" t="s">
        <v>132</v>
      </c>
      <c r="W60" s="249" t="s">
        <v>35</v>
      </c>
      <c r="X60" s="38"/>
      <c r="Y60" s="68" t="str">
        <f t="shared" si="34"/>
        <v>-</v>
      </c>
      <c r="Z60" s="68" t="str">
        <f t="shared" si="35"/>
        <v>-</v>
      </c>
      <c r="AA60" s="68" t="str">
        <f t="shared" si="35"/>
        <v>X</v>
      </c>
      <c r="AB60" s="68" t="str">
        <f t="shared" si="35"/>
        <v>X</v>
      </c>
      <c r="AC60" s="68" t="str">
        <f t="shared" si="35"/>
        <v>X</v>
      </c>
      <c r="AD60" s="68" t="str">
        <f t="shared" si="35"/>
        <v>X</v>
      </c>
      <c r="AE60" s="68" t="str">
        <f t="shared" si="35"/>
        <v>X</v>
      </c>
      <c r="AF60" s="38"/>
      <c r="AG60" s="68" t="s">
        <v>244</v>
      </c>
      <c r="AH60" s="68" t="s">
        <v>244</v>
      </c>
      <c r="AI60" s="38"/>
      <c r="AJ60" s="13" t="str">
        <f t="shared" si="36"/>
        <v>/rsm:CrossIndustryInvoice/rsm:SupplyChainTradeTransaction/ram:IncludedSupplyChainTradeLineItem/ram:SpecifiedLineTradeSettlement/ram:SpecifiedTradeAllowanceCharge</v>
      </c>
      <c r="AK60" s="13" t="str">
        <f t="shared" si="37"/>
        <v>/ram:ActualAmount</v>
      </c>
      <c r="AL60" s="14">
        <f>COUNTIFS(R$4:R60,AJ60)</f>
        <v>1</v>
      </c>
      <c r="AM60" s="1"/>
      <c r="AN60" s="174" t="str">
        <f t="shared" si="42"/>
        <v>SCT_LINE_TS</v>
      </c>
      <c r="AO60" s="119" t="str">
        <f t="shared" si="42"/>
        <v>BT-136</v>
      </c>
      <c r="AP60" s="293" t="str">
        <f t="shared" si="38"/>
        <v>BT-136</v>
      </c>
      <c r="AQ60" s="66">
        <f t="shared" si="39"/>
        <v>5</v>
      </c>
      <c r="AR60" s="66" t="str">
        <f t="shared" si="40"/>
        <v>1..1</v>
      </c>
      <c r="AS60" s="64" t="s">
        <v>1337</v>
      </c>
      <c r="AT60" s="64" t="s">
        <v>1338</v>
      </c>
      <c r="AU60" s="65"/>
      <c r="AV60" s="65"/>
      <c r="AW60" s="65" t="s">
        <v>1339</v>
      </c>
      <c r="AX60" s="64" t="s">
        <v>1330</v>
      </c>
      <c r="AY60" s="66" t="str">
        <f t="shared" si="21"/>
        <v>1..1</v>
      </c>
      <c r="AZ60" s="66" t="str">
        <f t="shared" si="21"/>
        <v>1..1</v>
      </c>
      <c r="BA60" s="2" t="str">
        <f t="shared" si="22"/>
        <v>/rsm:CrossIndustryInvoice
/rsm:SupplyChainTradeTransaction
/ram:IncludedSupplyChainTradeLineItem
/ram:SpecifiedLineTradeSettlement
/ram:SpecifiedTradeAllowanceCharge
/ram:ActualAmount</v>
      </c>
      <c r="BB60" s="75" t="str">
        <f t="shared" si="22"/>
        <v>/rsm:CrossIndustryInvoice/rsm:SupplyChainTradeTransaction/ram:IncludedSupplyChainTradeLineItem/ram:SpecifiedLineTradeSettlement/ram:SpecifiedTradeAllowanceCharge/ram:ActualAmount</v>
      </c>
      <c r="BC60" s="66" t="str">
        <f t="shared" si="30"/>
        <v>A</v>
      </c>
      <c r="BD60" s="68" t="str">
        <f t="shared" si="30"/>
        <v>E</v>
      </c>
      <c r="BE60" s="66" t="str">
        <f t="shared" si="30"/>
        <v>0..n</v>
      </c>
      <c r="BF60" s="66" t="str">
        <f t="shared" si="30"/>
        <v>CAR-2</v>
      </c>
      <c r="BG60" s="249" t="str">
        <f t="shared" si="30"/>
        <v/>
      </c>
      <c r="BH60" s="7"/>
      <c r="BI60" s="68" t="str">
        <f t="shared" si="26"/>
        <v>-</v>
      </c>
      <c r="BJ60" s="68" t="str">
        <f t="shared" si="26"/>
        <v>-</v>
      </c>
      <c r="BK60" s="68" t="str">
        <f t="shared" si="26"/>
        <v>X</v>
      </c>
      <c r="BL60" s="68" t="str">
        <f t="shared" si="25"/>
        <v>X</v>
      </c>
      <c r="BM60" s="68" t="str">
        <f t="shared" si="25"/>
        <v>X</v>
      </c>
      <c r="BN60" s="68" t="str">
        <f t="shared" si="25"/>
        <v>X</v>
      </c>
      <c r="BO60" s="68" t="str">
        <f t="shared" si="25"/>
        <v>X</v>
      </c>
      <c r="BP60" s="7"/>
      <c r="BQ60" s="68" t="str">
        <f t="shared" si="41"/>
        <v>BASIC</v>
      </c>
      <c r="BR60" s="68" t="str">
        <f t="shared" si="41"/>
        <v>BASIC</v>
      </c>
      <c r="BS60" s="15"/>
      <c r="BT60" s="57" t="s">
        <v>18642</v>
      </c>
    </row>
    <row r="61" spans="1:72" s="11" customFormat="1" ht="165" x14ac:dyDescent="0.2">
      <c r="A61" s="45" t="str">
        <f t="shared" si="32"/>
        <v>YES</v>
      </c>
      <c r="B61" s="45"/>
      <c r="C61" s="45"/>
      <c r="D61" s="174" t="s">
        <v>1187</v>
      </c>
      <c r="E61" s="119" t="s">
        <v>1340</v>
      </c>
      <c r="F61" s="293" t="s">
        <v>1340</v>
      </c>
      <c r="G61" s="66">
        <f t="shared" si="33"/>
        <v>5</v>
      </c>
      <c r="H61" s="66" t="s">
        <v>42</v>
      </c>
      <c r="I61" s="64" t="s">
        <v>1341</v>
      </c>
      <c r="J61" s="64" t="s">
        <v>1342</v>
      </c>
      <c r="K61" s="65" t="s">
        <v>1343</v>
      </c>
      <c r="L61" s="65" t="s">
        <v>1393</v>
      </c>
      <c r="M61" s="65" t="s">
        <v>1344</v>
      </c>
      <c r="N61" s="64" t="s">
        <v>128</v>
      </c>
      <c r="O61" s="66" t="s">
        <v>42</v>
      </c>
      <c r="P61" s="66" t="str">
        <f t="shared" si="31"/>
        <v>0..1</v>
      </c>
      <c r="Q61" s="2" t="s">
        <v>1345</v>
      </c>
      <c r="R61" s="75" t="s">
        <v>1346</v>
      </c>
      <c r="S61" s="66" t="s">
        <v>131</v>
      </c>
      <c r="T61" s="68" t="str">
        <f t="shared" si="27"/>
        <v>E</v>
      </c>
      <c r="U61" s="66" t="s">
        <v>42</v>
      </c>
      <c r="V61" s="66" t="s">
        <v>35</v>
      </c>
      <c r="W61" s="249" t="s">
        <v>35</v>
      </c>
      <c r="X61" s="38"/>
      <c r="Y61" s="68" t="str">
        <f t="shared" si="34"/>
        <v>-</v>
      </c>
      <c r="Z61" s="68" t="str">
        <f t="shared" si="35"/>
        <v>-</v>
      </c>
      <c r="AA61" s="68" t="str">
        <f t="shared" si="35"/>
        <v>X</v>
      </c>
      <c r="AB61" s="68" t="str">
        <f t="shared" si="35"/>
        <v>X</v>
      </c>
      <c r="AC61" s="68" t="str">
        <f t="shared" si="35"/>
        <v>X</v>
      </c>
      <c r="AD61" s="68" t="str">
        <f t="shared" si="35"/>
        <v>X</v>
      </c>
      <c r="AE61" s="68" t="str">
        <f t="shared" si="35"/>
        <v>X</v>
      </c>
      <c r="AF61" s="38"/>
      <c r="AG61" s="68" t="s">
        <v>244</v>
      </c>
      <c r="AH61" s="68" t="s">
        <v>244</v>
      </c>
      <c r="AI61" s="38"/>
      <c r="AJ61" s="13" t="str">
        <f t="shared" si="36"/>
        <v>/rsm:CrossIndustryInvoice/rsm:SupplyChainTradeTransaction/ram:IncludedSupplyChainTradeLineItem/ram:SpecifiedLineTradeSettlement/ram:SpecifiedTradeAllowanceCharge</v>
      </c>
      <c r="AK61" s="13" t="str">
        <f t="shared" si="37"/>
        <v>/ram:ReasonCode</v>
      </c>
      <c r="AL61" s="14">
        <f>COUNTIFS(R$4:R61,AJ61)</f>
        <v>1</v>
      </c>
      <c r="AM61" s="1"/>
      <c r="AN61" s="174" t="str">
        <f t="shared" si="42"/>
        <v>SCT_LINE_TS</v>
      </c>
      <c r="AO61" s="119" t="str">
        <f t="shared" si="42"/>
        <v>BT-140</v>
      </c>
      <c r="AP61" s="293" t="str">
        <f t="shared" si="38"/>
        <v>BT-140</v>
      </c>
      <c r="AQ61" s="66">
        <f t="shared" si="39"/>
        <v>5</v>
      </c>
      <c r="AR61" s="66" t="str">
        <f t="shared" si="40"/>
        <v>0..1</v>
      </c>
      <c r="AS61" s="64" t="s">
        <v>1347</v>
      </c>
      <c r="AT61" s="64" t="s">
        <v>1348</v>
      </c>
      <c r="AU61" s="65" t="s">
        <v>1349</v>
      </c>
      <c r="AV61" s="65" t="s">
        <v>1398</v>
      </c>
      <c r="AW61" s="65" t="s">
        <v>1350</v>
      </c>
      <c r="AX61" s="64" t="s">
        <v>128</v>
      </c>
      <c r="AY61" s="66" t="str">
        <f t="shared" si="21"/>
        <v>0..1</v>
      </c>
      <c r="AZ61" s="66" t="str">
        <f t="shared" si="21"/>
        <v>0..1</v>
      </c>
      <c r="BA61" s="2" t="str">
        <f t="shared" si="22"/>
        <v>/rsm:CrossIndustryInvoice
/rsm:SupplyChainTradeTransaction
/ram:IncludedSupplyChainTradeLineItem
/ram:SpecifiedLineTradeSettlement
/ram:SpecifiedTradeAllowanceCharge
/ram:ReasonCode</v>
      </c>
      <c r="BB61" s="75" t="str">
        <f t="shared" si="22"/>
        <v>/rsm:CrossIndustryInvoice/rsm:SupplyChainTradeTransaction/ram:IncludedSupplyChainTradeLineItem/ram:SpecifiedLineTradeSettlement/ram:SpecifiedTradeAllowanceCharge/ram:ReasonCode</v>
      </c>
      <c r="BC61" s="66" t="str">
        <f t="shared" si="30"/>
        <v>C</v>
      </c>
      <c r="BD61" s="68" t="str">
        <f t="shared" si="30"/>
        <v>E</v>
      </c>
      <c r="BE61" s="66" t="str">
        <f t="shared" si="30"/>
        <v>0..1</v>
      </c>
      <c r="BF61" s="66" t="str">
        <f t="shared" si="30"/>
        <v/>
      </c>
      <c r="BG61" s="249" t="str">
        <f t="shared" si="30"/>
        <v/>
      </c>
      <c r="BH61" s="7"/>
      <c r="BI61" s="68" t="str">
        <f t="shared" si="26"/>
        <v>-</v>
      </c>
      <c r="BJ61" s="68" t="str">
        <f t="shared" si="26"/>
        <v>-</v>
      </c>
      <c r="BK61" s="68" t="str">
        <f t="shared" si="26"/>
        <v>X</v>
      </c>
      <c r="BL61" s="68" t="str">
        <f t="shared" si="25"/>
        <v>X</v>
      </c>
      <c r="BM61" s="68" t="str">
        <f t="shared" si="25"/>
        <v>X</v>
      </c>
      <c r="BN61" s="68" t="str">
        <f t="shared" si="25"/>
        <v>X</v>
      </c>
      <c r="BO61" s="68" t="str">
        <f t="shared" si="25"/>
        <v>X</v>
      </c>
      <c r="BP61" s="7"/>
      <c r="BQ61" s="68" t="str">
        <f t="shared" si="41"/>
        <v>BASIC</v>
      </c>
      <c r="BR61" s="68" t="str">
        <f t="shared" si="41"/>
        <v>BASIC</v>
      </c>
      <c r="BS61" s="15"/>
      <c r="BT61" s="57" t="s">
        <v>18642</v>
      </c>
    </row>
    <row r="62" spans="1:72" s="11" customFormat="1" ht="165" x14ac:dyDescent="0.2">
      <c r="A62" s="45" t="str">
        <f t="shared" si="32"/>
        <v>YES</v>
      </c>
      <c r="B62" s="45"/>
      <c r="C62" s="45"/>
      <c r="D62" s="174" t="s">
        <v>1187</v>
      </c>
      <c r="E62" s="119" t="s">
        <v>1351</v>
      </c>
      <c r="F62" s="293" t="s">
        <v>1351</v>
      </c>
      <c r="G62" s="66">
        <f t="shared" si="33"/>
        <v>5</v>
      </c>
      <c r="H62" s="66" t="s">
        <v>42</v>
      </c>
      <c r="I62" s="64" t="s">
        <v>1352</v>
      </c>
      <c r="J62" s="64" t="s">
        <v>1353</v>
      </c>
      <c r="K62" s="65"/>
      <c r="L62" s="65"/>
      <c r="M62" s="65" t="s">
        <v>1344</v>
      </c>
      <c r="N62" s="64" t="s">
        <v>70</v>
      </c>
      <c r="O62" s="66" t="s">
        <v>42</v>
      </c>
      <c r="P62" s="66" t="str">
        <f t="shared" si="31"/>
        <v>0..1</v>
      </c>
      <c r="Q62" s="2" t="s">
        <v>1354</v>
      </c>
      <c r="R62" s="75" t="s">
        <v>1355</v>
      </c>
      <c r="S62" s="66" t="s">
        <v>73</v>
      </c>
      <c r="T62" s="68" t="str">
        <f t="shared" si="27"/>
        <v>E</v>
      </c>
      <c r="U62" s="66" t="s">
        <v>42</v>
      </c>
      <c r="V62" s="66" t="s">
        <v>35</v>
      </c>
      <c r="W62" s="249" t="s">
        <v>35</v>
      </c>
      <c r="X62" s="38"/>
      <c r="Y62" s="68" t="str">
        <f t="shared" si="34"/>
        <v>-</v>
      </c>
      <c r="Z62" s="68" t="str">
        <f t="shared" si="35"/>
        <v>-</v>
      </c>
      <c r="AA62" s="68" t="str">
        <f t="shared" si="35"/>
        <v>X</v>
      </c>
      <c r="AB62" s="68" t="str">
        <f t="shared" si="35"/>
        <v>X</v>
      </c>
      <c r="AC62" s="68" t="str">
        <f t="shared" si="35"/>
        <v>X</v>
      </c>
      <c r="AD62" s="68" t="str">
        <f t="shared" si="35"/>
        <v>X</v>
      </c>
      <c r="AE62" s="68" t="str">
        <f t="shared" si="35"/>
        <v>X</v>
      </c>
      <c r="AF62" s="38"/>
      <c r="AG62" s="68" t="s">
        <v>244</v>
      </c>
      <c r="AH62" s="68" t="s">
        <v>244</v>
      </c>
      <c r="AI62" s="38"/>
      <c r="AJ62" s="13" t="str">
        <f t="shared" si="36"/>
        <v>/rsm:CrossIndustryInvoice/rsm:SupplyChainTradeTransaction/ram:IncludedSupplyChainTradeLineItem/ram:SpecifiedLineTradeSettlement/ram:SpecifiedTradeAllowanceCharge</v>
      </c>
      <c r="AK62" s="13" t="str">
        <f t="shared" si="37"/>
        <v>/ram:Reason</v>
      </c>
      <c r="AL62" s="14">
        <f>COUNTIFS(R$4:R62,AJ62)</f>
        <v>1</v>
      </c>
      <c r="AM62" s="1"/>
      <c r="AN62" s="174" t="str">
        <f t="shared" si="42"/>
        <v>SCT_LINE_TS</v>
      </c>
      <c r="AO62" s="119" t="str">
        <f t="shared" si="42"/>
        <v>BT-139</v>
      </c>
      <c r="AP62" s="293" t="str">
        <f t="shared" si="38"/>
        <v>BT-139</v>
      </c>
      <c r="AQ62" s="66">
        <f t="shared" si="39"/>
        <v>5</v>
      </c>
      <c r="AR62" s="66" t="str">
        <f t="shared" si="40"/>
        <v>0..1</v>
      </c>
      <c r="AS62" s="64" t="s">
        <v>1356</v>
      </c>
      <c r="AT62" s="64" t="s">
        <v>1357</v>
      </c>
      <c r="AU62" s="65"/>
      <c r="AV62" s="65"/>
      <c r="AW62" s="65" t="s">
        <v>1350</v>
      </c>
      <c r="AX62" s="64" t="s">
        <v>78</v>
      </c>
      <c r="AY62" s="66" t="str">
        <f t="shared" si="21"/>
        <v>0..1</v>
      </c>
      <c r="AZ62" s="66" t="str">
        <f t="shared" si="21"/>
        <v>0..1</v>
      </c>
      <c r="BA62" s="2" t="str">
        <f t="shared" si="22"/>
        <v>/rsm:CrossIndustryInvoice
/rsm:SupplyChainTradeTransaction
/ram:IncludedSupplyChainTradeLineItem
/ram:SpecifiedLineTradeSettlement
/ram:SpecifiedTradeAllowanceCharge
/ram:Reason</v>
      </c>
      <c r="BB62" s="75" t="str">
        <f t="shared" si="22"/>
        <v>/rsm:CrossIndustryInvoice/rsm:SupplyChainTradeTransaction/ram:IncludedSupplyChainTradeLineItem/ram:SpecifiedLineTradeSettlement/ram:SpecifiedTradeAllowanceCharge/ram:Reason</v>
      </c>
      <c r="BC62" s="66" t="str">
        <f t="shared" si="30"/>
        <v>T</v>
      </c>
      <c r="BD62" s="68" t="str">
        <f t="shared" si="30"/>
        <v>E</v>
      </c>
      <c r="BE62" s="66" t="str">
        <f t="shared" si="30"/>
        <v>0..1</v>
      </c>
      <c r="BF62" s="66" t="str">
        <f t="shared" si="30"/>
        <v/>
      </c>
      <c r="BG62" s="249" t="str">
        <f t="shared" si="30"/>
        <v/>
      </c>
      <c r="BH62" s="7"/>
      <c r="BI62" s="68" t="str">
        <f t="shared" si="26"/>
        <v>-</v>
      </c>
      <c r="BJ62" s="68" t="str">
        <f t="shared" si="26"/>
        <v>-</v>
      </c>
      <c r="BK62" s="68" t="str">
        <f t="shared" si="26"/>
        <v>X</v>
      </c>
      <c r="BL62" s="68" t="str">
        <f t="shared" si="25"/>
        <v>X</v>
      </c>
      <c r="BM62" s="68" t="str">
        <f t="shared" si="25"/>
        <v>X</v>
      </c>
      <c r="BN62" s="68" t="str">
        <f t="shared" si="25"/>
        <v>X</v>
      </c>
      <c r="BO62" s="68" t="str">
        <f t="shared" si="25"/>
        <v>X</v>
      </c>
      <c r="BP62" s="7"/>
      <c r="BQ62" s="68" t="str">
        <f t="shared" si="41"/>
        <v>BASIC</v>
      </c>
      <c r="BR62" s="68" t="str">
        <f t="shared" si="41"/>
        <v>BASIC</v>
      </c>
      <c r="BS62" s="15"/>
      <c r="BT62" s="57" t="s">
        <v>18642</v>
      </c>
    </row>
    <row r="63" spans="1:72" s="11" customFormat="1" ht="96" x14ac:dyDescent="0.2">
      <c r="A63" s="45" t="str">
        <f t="shared" si="32"/>
        <v>NO</v>
      </c>
      <c r="B63" s="45"/>
      <c r="C63" s="45"/>
      <c r="D63" s="174" t="s">
        <v>1187</v>
      </c>
      <c r="E63" s="123" t="s">
        <v>1358</v>
      </c>
      <c r="F63" s="294" t="s">
        <v>1358</v>
      </c>
      <c r="G63" s="124">
        <f t="shared" si="33"/>
        <v>4</v>
      </c>
      <c r="H63" s="124" t="s">
        <v>62</v>
      </c>
      <c r="I63" s="125" t="s">
        <v>1359</v>
      </c>
      <c r="J63" s="125" t="s">
        <v>1360</v>
      </c>
      <c r="K63" s="126" t="s">
        <v>1361</v>
      </c>
      <c r="L63" s="126" t="s">
        <v>1362</v>
      </c>
      <c r="M63" s="126" t="s">
        <v>1363</v>
      </c>
      <c r="N63" s="125"/>
      <c r="O63" s="124" t="s">
        <v>62</v>
      </c>
      <c r="P63" s="124" t="str">
        <f t="shared" si="31"/>
        <v>0..n</v>
      </c>
      <c r="Q63" s="127" t="s">
        <v>1297</v>
      </c>
      <c r="R63" s="128" t="s">
        <v>1298</v>
      </c>
      <c r="S63" s="124" t="s">
        <v>35</v>
      </c>
      <c r="T63" s="129" t="str">
        <f t="shared" si="27"/>
        <v>G</v>
      </c>
      <c r="U63" s="124" t="s">
        <v>62</v>
      </c>
      <c r="V63" s="124" t="s">
        <v>1299</v>
      </c>
      <c r="W63" s="675" t="s">
        <v>1363</v>
      </c>
      <c r="X63" s="38"/>
      <c r="Y63" s="129" t="str">
        <f t="shared" si="34"/>
        <v>-</v>
      </c>
      <c r="Z63" s="129" t="str">
        <f t="shared" si="35"/>
        <v>-</v>
      </c>
      <c r="AA63" s="129" t="str">
        <f t="shared" si="35"/>
        <v>X</v>
      </c>
      <c r="AB63" s="129" t="str">
        <f t="shared" si="35"/>
        <v>X</v>
      </c>
      <c r="AC63" s="129" t="str">
        <f t="shared" si="35"/>
        <v>X</v>
      </c>
      <c r="AD63" s="129" t="str">
        <f t="shared" si="35"/>
        <v>X</v>
      </c>
      <c r="AE63" s="129" t="str">
        <f t="shared" si="35"/>
        <v>X</v>
      </c>
      <c r="AF63" s="38"/>
      <c r="AG63" s="129" t="s">
        <v>244</v>
      </c>
      <c r="AH63" s="129" t="s">
        <v>244</v>
      </c>
      <c r="AI63" s="38"/>
      <c r="AJ63" s="13" t="str">
        <f t="shared" si="36"/>
        <v>/rsm:CrossIndustryInvoice/rsm:SupplyChainTradeTransaction/ram:IncludedSupplyChainTradeLineItem/ram:SpecifiedLineTradeSettlement</v>
      </c>
      <c r="AK63" s="13" t="str">
        <f t="shared" si="37"/>
        <v>/ram:SpecifiedTradeAllowanceCharge</v>
      </c>
      <c r="AL63" s="14">
        <f>COUNTIFS(R$4:R63,AJ63)</f>
        <v>1</v>
      </c>
      <c r="AM63" s="1"/>
      <c r="AN63" s="174" t="str">
        <f t="shared" si="42"/>
        <v>SCT_LINE_TS</v>
      </c>
      <c r="AO63" s="123" t="str">
        <f t="shared" si="42"/>
        <v>BG-28</v>
      </c>
      <c r="AP63" s="294" t="str">
        <f t="shared" si="38"/>
        <v>BG-28</v>
      </c>
      <c r="AQ63" s="124">
        <f t="shared" si="39"/>
        <v>4</v>
      </c>
      <c r="AR63" s="124" t="str">
        <f t="shared" si="40"/>
        <v>0..n</v>
      </c>
      <c r="AS63" s="125" t="s">
        <v>1364</v>
      </c>
      <c r="AT63" s="125" t="s">
        <v>1365</v>
      </c>
      <c r="AU63" s="126" t="s">
        <v>1366</v>
      </c>
      <c r="AV63" s="126" t="s">
        <v>1367</v>
      </c>
      <c r="AW63" s="126" t="s">
        <v>1363</v>
      </c>
      <c r="AX63" s="125"/>
      <c r="AY63" s="124" t="str">
        <f t="shared" si="21"/>
        <v>0..n</v>
      </c>
      <c r="AZ63" s="124" t="str">
        <f t="shared" si="21"/>
        <v>0..n</v>
      </c>
      <c r="BA63" s="127" t="str">
        <f t="shared" si="22"/>
        <v>/rsm:CrossIndustryInvoice
/rsm:SupplyChainTradeTransaction
/ram:IncludedSupplyChainTradeLineItem
/ram:SpecifiedLineTradeSettlement
/ram:SpecifiedTradeAllowanceCharge</v>
      </c>
      <c r="BB63" s="128" t="str">
        <f t="shared" si="22"/>
        <v>/rsm:CrossIndustryInvoice/rsm:SupplyChainTradeTransaction/ram:IncludedSupplyChainTradeLineItem/ram:SpecifiedLineTradeSettlement/ram:SpecifiedTradeAllowanceCharge</v>
      </c>
      <c r="BC63" s="124" t="str">
        <f t="shared" si="30"/>
        <v/>
      </c>
      <c r="BD63" s="129" t="str">
        <f t="shared" si="30"/>
        <v>G</v>
      </c>
      <c r="BE63" s="124" t="str">
        <f t="shared" si="30"/>
        <v>0..n</v>
      </c>
      <c r="BF63" s="124" t="str">
        <f t="shared" si="30"/>
        <v>STR-4</v>
      </c>
      <c r="BG63" s="675" t="str">
        <f t="shared" si="30"/>
        <v>ChargeIndicator=true</v>
      </c>
      <c r="BH63" s="7"/>
      <c r="BI63" s="129" t="str">
        <f t="shared" si="26"/>
        <v>-</v>
      </c>
      <c r="BJ63" s="129" t="str">
        <f t="shared" si="26"/>
        <v>-</v>
      </c>
      <c r="BK63" s="129" t="str">
        <f t="shared" si="26"/>
        <v>X</v>
      </c>
      <c r="BL63" s="129" t="str">
        <f t="shared" si="25"/>
        <v>X</v>
      </c>
      <c r="BM63" s="129" t="str">
        <f t="shared" si="25"/>
        <v>X</v>
      </c>
      <c r="BN63" s="129" t="str">
        <f t="shared" si="25"/>
        <v>X</v>
      </c>
      <c r="BO63" s="129" t="str">
        <f t="shared" si="25"/>
        <v>X</v>
      </c>
      <c r="BP63" s="7"/>
      <c r="BQ63" s="129" t="str">
        <f t="shared" si="41"/>
        <v>BASIC</v>
      </c>
      <c r="BR63" s="129" t="str">
        <f t="shared" si="41"/>
        <v>BASIC</v>
      </c>
      <c r="BS63" s="15"/>
      <c r="BT63" s="57" t="s">
        <v>18642</v>
      </c>
    </row>
    <row r="64" spans="1:72" s="152" customFormat="1" ht="105" x14ac:dyDescent="0.2">
      <c r="A64" s="45" t="str">
        <f t="shared" si="32"/>
        <v>NO</v>
      </c>
      <c r="B64" s="45"/>
      <c r="C64" s="45"/>
      <c r="D64" s="174" t="s">
        <v>1187</v>
      </c>
      <c r="E64" s="119" t="s">
        <v>1368</v>
      </c>
      <c r="F64" s="293"/>
      <c r="G64" s="66">
        <f t="shared" si="33"/>
        <v>5</v>
      </c>
      <c r="H64" s="66" t="s">
        <v>32</v>
      </c>
      <c r="I64" s="97" t="s">
        <v>1304</v>
      </c>
      <c r="J64" s="64" t="s">
        <v>35</v>
      </c>
      <c r="K64" s="65" t="s">
        <v>35</v>
      </c>
      <c r="L64" s="65"/>
      <c r="M64" s="65" t="s">
        <v>35</v>
      </c>
      <c r="N64" s="64"/>
      <c r="O64" s="66" t="s">
        <v>32</v>
      </c>
      <c r="P64" s="66" t="str">
        <f t="shared" si="31"/>
        <v>1..1</v>
      </c>
      <c r="Q64" s="2" t="s">
        <v>1306</v>
      </c>
      <c r="R64" s="75" t="s">
        <v>1307</v>
      </c>
      <c r="S64" s="66"/>
      <c r="T64" s="68" t="str">
        <f t="shared" si="27"/>
        <v>G</v>
      </c>
      <c r="U64" s="66" t="s">
        <v>42</v>
      </c>
      <c r="V64" s="66" t="s">
        <v>35</v>
      </c>
      <c r="W64" s="249" t="s">
        <v>35</v>
      </c>
      <c r="X64" s="38"/>
      <c r="Y64" s="68" t="str">
        <f t="shared" si="34"/>
        <v>-</v>
      </c>
      <c r="Z64" s="68" t="str">
        <f t="shared" si="35"/>
        <v>-</v>
      </c>
      <c r="AA64" s="68" t="str">
        <f t="shared" si="35"/>
        <v>X</v>
      </c>
      <c r="AB64" s="68" t="str">
        <f t="shared" si="35"/>
        <v>X</v>
      </c>
      <c r="AC64" s="68" t="str">
        <f t="shared" si="35"/>
        <v>X</v>
      </c>
      <c r="AD64" s="68" t="str">
        <f t="shared" si="35"/>
        <v>X</v>
      </c>
      <c r="AE64" s="68" t="str">
        <f t="shared" si="35"/>
        <v>X</v>
      </c>
      <c r="AF64" s="38"/>
      <c r="AG64" s="68" t="s">
        <v>244</v>
      </c>
      <c r="AH64" s="68" t="s">
        <v>244</v>
      </c>
      <c r="AI64" s="38"/>
      <c r="AJ64" s="13" t="str">
        <f t="shared" si="36"/>
        <v>/rsm:CrossIndustryInvoice/rsm:SupplyChainTradeTransaction/ram:IncludedSupplyChainTradeLineItem/ram:SpecifiedLineTradeSettlement/ram:SpecifiedTradeAllowanceCharge</v>
      </c>
      <c r="AK64" s="13" t="str">
        <f t="shared" si="37"/>
        <v>/ram:ChargeIndicator</v>
      </c>
      <c r="AL64" s="14">
        <f>COUNTIFS(R$4:R64,AJ64)</f>
        <v>2</v>
      </c>
      <c r="AM64" s="1"/>
      <c r="AN64" s="174" t="str">
        <f t="shared" si="42"/>
        <v>SCT_LINE_TS</v>
      </c>
      <c r="AO64" s="119" t="str">
        <f t="shared" si="42"/>
        <v>BG-28-0</v>
      </c>
      <c r="AP64" s="293" t="str">
        <f t="shared" si="38"/>
        <v/>
      </c>
      <c r="AQ64" s="66">
        <f t="shared" si="39"/>
        <v>5</v>
      </c>
      <c r="AR64" s="66" t="str">
        <f t="shared" si="40"/>
        <v>1..1</v>
      </c>
      <c r="AS64" s="97" t="s">
        <v>1308</v>
      </c>
      <c r="AT64" s="64" t="s">
        <v>35</v>
      </c>
      <c r="AU64" s="65" t="s">
        <v>35</v>
      </c>
      <c r="AV64" s="65"/>
      <c r="AW64" s="65" t="s">
        <v>35</v>
      </c>
      <c r="AX64" s="64"/>
      <c r="AY64" s="66" t="str">
        <f t="shared" si="21"/>
        <v>1..1</v>
      </c>
      <c r="AZ64" s="66" t="str">
        <f t="shared" si="21"/>
        <v>1..1</v>
      </c>
      <c r="BA64" s="2" t="str">
        <f t="shared" si="22"/>
        <v>/rsm:CrossIndustryInvoice
/rsm:SupplyChainTradeTransaction
/ram:IncludedSupplyChainTradeLineItem
/ram:SpecifiedLineTradeSettlement
/ram:SpecifiedTradeAllowanceCharge
/ram:ChargeIndicator</v>
      </c>
      <c r="BB64" s="75" t="str">
        <f t="shared" si="22"/>
        <v>/rsm:CrossIndustryInvoice/rsm:SupplyChainTradeTransaction/ram:IncludedSupplyChainTradeLineItem/ram:SpecifiedLineTradeSettlement/ram:SpecifiedTradeAllowanceCharge/ram:ChargeIndicator</v>
      </c>
      <c r="BC64" s="66" t="str">
        <f t="shared" si="30"/>
        <v/>
      </c>
      <c r="BD64" s="68" t="str">
        <f t="shared" si="30"/>
        <v>G</v>
      </c>
      <c r="BE64" s="66" t="str">
        <f t="shared" si="30"/>
        <v>0..1</v>
      </c>
      <c r="BF64" s="66" t="str">
        <f t="shared" si="30"/>
        <v/>
      </c>
      <c r="BG64" s="249" t="str">
        <f t="shared" si="30"/>
        <v/>
      </c>
      <c r="BH64" s="7"/>
      <c r="BI64" s="68" t="str">
        <f t="shared" si="26"/>
        <v>-</v>
      </c>
      <c r="BJ64" s="68" t="str">
        <f t="shared" si="26"/>
        <v>-</v>
      </c>
      <c r="BK64" s="68" t="str">
        <f t="shared" si="26"/>
        <v>X</v>
      </c>
      <c r="BL64" s="68" t="str">
        <f t="shared" si="25"/>
        <v>X</v>
      </c>
      <c r="BM64" s="68" t="str">
        <f t="shared" si="25"/>
        <v>X</v>
      </c>
      <c r="BN64" s="68" t="str">
        <f t="shared" si="25"/>
        <v>X</v>
      </c>
      <c r="BO64" s="68" t="str">
        <f t="shared" si="25"/>
        <v>X</v>
      </c>
      <c r="BP64" s="7"/>
      <c r="BQ64" s="68" t="str">
        <f t="shared" si="41"/>
        <v>BASIC</v>
      </c>
      <c r="BR64" s="68" t="str">
        <f t="shared" si="41"/>
        <v>BASIC</v>
      </c>
      <c r="BS64" s="15"/>
      <c r="BT64" s="57" t="s">
        <v>18642</v>
      </c>
    </row>
    <row r="65" spans="1:72" s="11" customFormat="1" ht="120" x14ac:dyDescent="0.2">
      <c r="A65" s="45" t="str">
        <f t="shared" si="32"/>
        <v>NO</v>
      </c>
      <c r="B65" s="45"/>
      <c r="C65" s="45"/>
      <c r="D65" s="174" t="s">
        <v>1187</v>
      </c>
      <c r="E65" s="119" t="s">
        <v>1369</v>
      </c>
      <c r="F65" s="293"/>
      <c r="G65" s="66">
        <f t="shared" si="33"/>
        <v>6</v>
      </c>
      <c r="H65" s="66" t="s">
        <v>32</v>
      </c>
      <c r="I65" s="97" t="s">
        <v>1370</v>
      </c>
      <c r="J65" s="64" t="s">
        <v>35</v>
      </c>
      <c r="K65" s="65" t="s">
        <v>750</v>
      </c>
      <c r="L65" s="65"/>
      <c r="M65" s="65" t="s">
        <v>750</v>
      </c>
      <c r="N65" s="64" t="s">
        <v>50</v>
      </c>
      <c r="O65" s="66" t="s">
        <v>32</v>
      </c>
      <c r="P65" s="66" t="str">
        <f t="shared" si="31"/>
        <v>1..1</v>
      </c>
      <c r="Q65" s="2" t="s">
        <v>1312</v>
      </c>
      <c r="R65" s="75" t="s">
        <v>1313</v>
      </c>
      <c r="S65" s="66" t="s">
        <v>10319</v>
      </c>
      <c r="T65" s="68" t="str">
        <f t="shared" si="27"/>
        <v>G</v>
      </c>
      <c r="U65" s="66" t="s">
        <v>32</v>
      </c>
      <c r="V65" s="66" t="s">
        <v>35</v>
      </c>
      <c r="W65" s="249" t="s">
        <v>750</v>
      </c>
      <c r="X65" s="38"/>
      <c r="Y65" s="68" t="str">
        <f t="shared" si="34"/>
        <v>-</v>
      </c>
      <c r="Z65" s="68" t="str">
        <f t="shared" si="35"/>
        <v>-</v>
      </c>
      <c r="AA65" s="68" t="str">
        <f t="shared" si="35"/>
        <v>X</v>
      </c>
      <c r="AB65" s="68" t="str">
        <f t="shared" si="35"/>
        <v>X</v>
      </c>
      <c r="AC65" s="68" t="str">
        <f t="shared" si="35"/>
        <v>X</v>
      </c>
      <c r="AD65" s="68" t="str">
        <f t="shared" si="35"/>
        <v>X</v>
      </c>
      <c r="AE65" s="68" t="str">
        <f t="shared" si="35"/>
        <v>X</v>
      </c>
      <c r="AF65" s="38"/>
      <c r="AG65" s="68" t="s">
        <v>244</v>
      </c>
      <c r="AH65" s="68" t="s">
        <v>244</v>
      </c>
      <c r="AI65" s="38"/>
      <c r="AJ65" s="13" t="str">
        <f t="shared" si="36"/>
        <v>/rsm:CrossIndustryInvoice/rsm:SupplyChainTradeTransaction/ram:IncludedSupplyChainTradeLineItem/ram:SpecifiedLineTradeSettlement/ram:SpecifiedTradeAllowanceCharge/ram:ChargeIndicator</v>
      </c>
      <c r="AK65" s="13" t="str">
        <f t="shared" si="37"/>
        <v>/udt:Indicator</v>
      </c>
      <c r="AL65" s="14">
        <f>COUNTIFS(R$4:R65,AJ65)</f>
        <v>2</v>
      </c>
      <c r="AM65" s="1"/>
      <c r="AN65" s="174" t="str">
        <f t="shared" si="42"/>
        <v>SCT_LINE_TS</v>
      </c>
      <c r="AO65" s="119" t="str">
        <f t="shared" si="42"/>
        <v>BG-28-1</v>
      </c>
      <c r="AP65" s="293" t="str">
        <f t="shared" si="38"/>
        <v/>
      </c>
      <c r="AQ65" s="66">
        <f t="shared" si="39"/>
        <v>6</v>
      </c>
      <c r="AR65" s="66" t="str">
        <f t="shared" si="40"/>
        <v>1..1</v>
      </c>
      <c r="AS65" s="97" t="s">
        <v>1314</v>
      </c>
      <c r="AT65" s="64" t="s">
        <v>35</v>
      </c>
      <c r="AU65" s="65" t="s">
        <v>1371</v>
      </c>
      <c r="AV65" s="65"/>
      <c r="AW65" s="65" t="s">
        <v>1371</v>
      </c>
      <c r="AX65" s="64" t="s">
        <v>18319</v>
      </c>
      <c r="AY65" s="66" t="str">
        <f t="shared" si="21"/>
        <v>1..1</v>
      </c>
      <c r="AZ65" s="66" t="str">
        <f t="shared" si="21"/>
        <v>1..1</v>
      </c>
      <c r="BA65" s="2" t="str">
        <f t="shared" si="22"/>
        <v>/rsm:CrossIndustryInvoice
/rsm:SupplyChainTradeTransaction
/ram:IncludedSupplyChainTradeLineItem
/ram:SpecifiedLineTradeSettlement
/ram:SpecifiedTradeAllowanceCharge
/ram:ChargeIndicator
/udt:Indicator</v>
      </c>
      <c r="BB65" s="75" t="str">
        <f t="shared" si="22"/>
        <v>/rsm:CrossIndustryInvoice/rsm:SupplyChainTradeTransaction/ram:IncludedSupplyChainTradeLineItem/ram:SpecifiedLineTradeSettlement/ram:SpecifiedTradeAllowanceCharge/ram:ChargeIndicator/udt:Indicator</v>
      </c>
      <c r="BC65" s="66" t="str">
        <f t="shared" si="30"/>
        <v>XI</v>
      </c>
      <c r="BD65" s="68" t="str">
        <f t="shared" si="30"/>
        <v>G</v>
      </c>
      <c r="BE65" s="66" t="str">
        <f t="shared" si="30"/>
        <v>1..1</v>
      </c>
      <c r="BF65" s="66" t="str">
        <f t="shared" si="30"/>
        <v/>
      </c>
      <c r="BG65" s="249" t="str">
        <f t="shared" si="30"/>
        <v>Value = true</v>
      </c>
      <c r="BH65" s="7"/>
      <c r="BI65" s="68" t="str">
        <f t="shared" si="26"/>
        <v>-</v>
      </c>
      <c r="BJ65" s="68" t="str">
        <f t="shared" si="26"/>
        <v>-</v>
      </c>
      <c r="BK65" s="68" t="str">
        <f t="shared" si="26"/>
        <v>X</v>
      </c>
      <c r="BL65" s="68" t="str">
        <f t="shared" si="25"/>
        <v>X</v>
      </c>
      <c r="BM65" s="68" t="str">
        <f t="shared" si="25"/>
        <v>X</v>
      </c>
      <c r="BN65" s="68" t="str">
        <f t="shared" si="25"/>
        <v>X</v>
      </c>
      <c r="BO65" s="68" t="str">
        <f t="shared" si="25"/>
        <v>X</v>
      </c>
      <c r="BP65" s="7"/>
      <c r="BQ65" s="68" t="str">
        <f t="shared" si="41"/>
        <v>BASIC</v>
      </c>
      <c r="BR65" s="68" t="str">
        <f t="shared" si="41"/>
        <v>BASIC</v>
      </c>
      <c r="BS65" s="15"/>
      <c r="BT65" s="57" t="s">
        <v>18642</v>
      </c>
    </row>
    <row r="66" spans="1:72" s="11" customFormat="1" ht="105" x14ac:dyDescent="0.2">
      <c r="A66" s="45" t="str">
        <f t="shared" si="32"/>
        <v>YES</v>
      </c>
      <c r="B66" s="45"/>
      <c r="C66" s="45"/>
      <c r="D66" s="174" t="s">
        <v>1187</v>
      </c>
      <c r="E66" s="119" t="s">
        <v>1382</v>
      </c>
      <c r="F66" s="293" t="s">
        <v>1382</v>
      </c>
      <c r="G66" s="66">
        <f t="shared" si="33"/>
        <v>5</v>
      </c>
      <c r="H66" s="66" t="s">
        <v>32</v>
      </c>
      <c r="I66" s="64" t="s">
        <v>1383</v>
      </c>
      <c r="J66" s="64" t="s">
        <v>1384</v>
      </c>
      <c r="K66" s="65"/>
      <c r="L66" s="65"/>
      <c r="M66" s="65" t="s">
        <v>1385</v>
      </c>
      <c r="N66" s="64" t="s">
        <v>1325</v>
      </c>
      <c r="O66" s="66" t="s">
        <v>32</v>
      </c>
      <c r="P66" s="66" t="str">
        <f t="shared" si="31"/>
        <v>1..1</v>
      </c>
      <c r="Q66" s="2" t="s">
        <v>1335</v>
      </c>
      <c r="R66" s="75" t="s">
        <v>1336</v>
      </c>
      <c r="S66" s="66" t="s">
        <v>163</v>
      </c>
      <c r="T66" s="68" t="str">
        <f t="shared" si="27"/>
        <v>E</v>
      </c>
      <c r="U66" s="66" t="s">
        <v>62</v>
      </c>
      <c r="V66" s="66" t="s">
        <v>132</v>
      </c>
      <c r="W66" s="249" t="s">
        <v>35</v>
      </c>
      <c r="X66" s="38"/>
      <c r="Y66" s="68" t="str">
        <f t="shared" si="34"/>
        <v>-</v>
      </c>
      <c r="Z66" s="68" t="str">
        <f t="shared" si="35"/>
        <v>-</v>
      </c>
      <c r="AA66" s="68" t="str">
        <f t="shared" si="35"/>
        <v>X</v>
      </c>
      <c r="AB66" s="68" t="str">
        <f t="shared" si="35"/>
        <v>X</v>
      </c>
      <c r="AC66" s="68" t="str">
        <f t="shared" si="35"/>
        <v>X</v>
      </c>
      <c r="AD66" s="68" t="str">
        <f t="shared" si="35"/>
        <v>X</v>
      </c>
      <c r="AE66" s="68" t="str">
        <f t="shared" si="35"/>
        <v>X</v>
      </c>
      <c r="AF66" s="38"/>
      <c r="AG66" s="68" t="s">
        <v>244</v>
      </c>
      <c r="AH66" s="68" t="s">
        <v>244</v>
      </c>
      <c r="AI66" s="38"/>
      <c r="AJ66" s="13" t="str">
        <f t="shared" si="36"/>
        <v>/rsm:CrossIndustryInvoice/rsm:SupplyChainTradeTransaction/ram:IncludedSupplyChainTradeLineItem/ram:SpecifiedLineTradeSettlement/ram:SpecifiedTradeAllowanceCharge</v>
      </c>
      <c r="AK66" s="13" t="str">
        <f t="shared" si="37"/>
        <v>/ram:ActualAmount</v>
      </c>
      <c r="AL66" s="14">
        <f>COUNTIFS(R$4:R66,AJ66)</f>
        <v>2</v>
      </c>
      <c r="AM66" s="1"/>
      <c r="AN66" s="174" t="str">
        <f t="shared" si="42"/>
        <v>SCT_LINE_TS</v>
      </c>
      <c r="AO66" s="119" t="str">
        <f t="shared" si="42"/>
        <v>BT-141</v>
      </c>
      <c r="AP66" s="293" t="str">
        <f t="shared" si="38"/>
        <v>BT-141</v>
      </c>
      <c r="AQ66" s="66">
        <f t="shared" si="39"/>
        <v>5</v>
      </c>
      <c r="AR66" s="66" t="str">
        <f t="shared" si="40"/>
        <v>1..1</v>
      </c>
      <c r="AS66" s="64" t="s">
        <v>1386</v>
      </c>
      <c r="AT66" s="64" t="s">
        <v>1387</v>
      </c>
      <c r="AU66" s="65"/>
      <c r="AV66" s="65"/>
      <c r="AW66" s="65" t="s">
        <v>1388</v>
      </c>
      <c r="AX66" s="64" t="s">
        <v>1330</v>
      </c>
      <c r="AY66" s="66" t="str">
        <f t="shared" si="21"/>
        <v>1..1</v>
      </c>
      <c r="AZ66" s="66" t="str">
        <f t="shared" si="21"/>
        <v>1..1</v>
      </c>
      <c r="BA66" s="2" t="str">
        <f t="shared" si="22"/>
        <v>/rsm:CrossIndustryInvoice
/rsm:SupplyChainTradeTransaction
/ram:IncludedSupplyChainTradeLineItem
/ram:SpecifiedLineTradeSettlement
/ram:SpecifiedTradeAllowanceCharge
/ram:ActualAmount</v>
      </c>
      <c r="BB66" s="75" t="str">
        <f t="shared" si="22"/>
        <v>/rsm:CrossIndustryInvoice/rsm:SupplyChainTradeTransaction/ram:IncludedSupplyChainTradeLineItem/ram:SpecifiedLineTradeSettlement/ram:SpecifiedTradeAllowanceCharge/ram:ActualAmount</v>
      </c>
      <c r="BC66" s="66" t="str">
        <f t="shared" si="30"/>
        <v>A</v>
      </c>
      <c r="BD66" s="68" t="str">
        <f t="shared" si="30"/>
        <v>E</v>
      </c>
      <c r="BE66" s="66" t="str">
        <f t="shared" si="30"/>
        <v>0..n</v>
      </c>
      <c r="BF66" s="66" t="str">
        <f t="shared" si="30"/>
        <v>CAR-2</v>
      </c>
      <c r="BG66" s="249" t="str">
        <f t="shared" si="30"/>
        <v/>
      </c>
      <c r="BH66" s="7"/>
      <c r="BI66" s="68" t="str">
        <f t="shared" si="26"/>
        <v>-</v>
      </c>
      <c r="BJ66" s="68" t="str">
        <f t="shared" si="26"/>
        <v>-</v>
      </c>
      <c r="BK66" s="68" t="str">
        <f t="shared" si="26"/>
        <v>X</v>
      </c>
      <c r="BL66" s="68" t="str">
        <f t="shared" si="25"/>
        <v>X</v>
      </c>
      <c r="BM66" s="68" t="str">
        <f t="shared" si="25"/>
        <v>X</v>
      </c>
      <c r="BN66" s="68" t="str">
        <f t="shared" si="25"/>
        <v>X</v>
      </c>
      <c r="BO66" s="68" t="str">
        <f t="shared" si="25"/>
        <v>X</v>
      </c>
      <c r="BP66" s="7"/>
      <c r="BQ66" s="68" t="str">
        <f t="shared" si="41"/>
        <v>BASIC</v>
      </c>
      <c r="BR66" s="68" t="str">
        <f t="shared" si="41"/>
        <v>BASIC</v>
      </c>
      <c r="BS66" s="15"/>
      <c r="BT66" s="57" t="s">
        <v>18642</v>
      </c>
    </row>
    <row r="67" spans="1:72" s="11" customFormat="1" ht="210" x14ac:dyDescent="0.2">
      <c r="A67" s="45" t="str">
        <f t="shared" si="32"/>
        <v>YES</v>
      </c>
      <c r="B67" s="45"/>
      <c r="C67" s="45"/>
      <c r="D67" s="174" t="s">
        <v>1187</v>
      </c>
      <c r="E67" s="119" t="s">
        <v>1389</v>
      </c>
      <c r="F67" s="293" t="s">
        <v>1389</v>
      </c>
      <c r="G67" s="66">
        <f t="shared" si="33"/>
        <v>5</v>
      </c>
      <c r="H67" s="66" t="s">
        <v>42</v>
      </c>
      <c r="I67" s="64" t="s">
        <v>1390</v>
      </c>
      <c r="J67" s="64" t="s">
        <v>1391</v>
      </c>
      <c r="K67" s="65" t="s">
        <v>1392</v>
      </c>
      <c r="L67" s="65" t="s">
        <v>1393</v>
      </c>
      <c r="M67" s="65" t="s">
        <v>1394</v>
      </c>
      <c r="N67" s="64" t="s">
        <v>128</v>
      </c>
      <c r="O67" s="66" t="s">
        <v>42</v>
      </c>
      <c r="P67" s="66" t="str">
        <f t="shared" si="31"/>
        <v>0..1</v>
      </c>
      <c r="Q67" s="2" t="s">
        <v>1345</v>
      </c>
      <c r="R67" s="75" t="s">
        <v>1346</v>
      </c>
      <c r="S67" s="66" t="s">
        <v>131</v>
      </c>
      <c r="T67" s="68" t="str">
        <f t="shared" si="27"/>
        <v>E</v>
      </c>
      <c r="U67" s="66" t="s">
        <v>42</v>
      </c>
      <c r="V67" s="66" t="s">
        <v>35</v>
      </c>
      <c r="W67" s="249" t="s">
        <v>35</v>
      </c>
      <c r="X67" s="38"/>
      <c r="Y67" s="68" t="str">
        <f t="shared" si="34"/>
        <v>-</v>
      </c>
      <c r="Z67" s="68" t="str">
        <f t="shared" ref="Z67:AE76" si="43">IF(Y67="X","X",IF($AH67=Z$4,"X","-"))</f>
        <v>-</v>
      </c>
      <c r="AA67" s="68" t="str">
        <f t="shared" si="43"/>
        <v>X</v>
      </c>
      <c r="AB67" s="68" t="str">
        <f t="shared" si="43"/>
        <v>X</v>
      </c>
      <c r="AC67" s="68" t="str">
        <f t="shared" si="43"/>
        <v>X</v>
      </c>
      <c r="AD67" s="68" t="str">
        <f t="shared" si="43"/>
        <v>X</v>
      </c>
      <c r="AE67" s="68" t="str">
        <f t="shared" si="43"/>
        <v>X</v>
      </c>
      <c r="AF67" s="38"/>
      <c r="AG67" s="68" t="s">
        <v>244</v>
      </c>
      <c r="AH67" s="68" t="s">
        <v>244</v>
      </c>
      <c r="AI67" s="38"/>
      <c r="AJ67" s="13" t="str">
        <f t="shared" si="36"/>
        <v>/rsm:CrossIndustryInvoice/rsm:SupplyChainTradeTransaction/ram:IncludedSupplyChainTradeLineItem/ram:SpecifiedLineTradeSettlement/ram:SpecifiedTradeAllowanceCharge</v>
      </c>
      <c r="AK67" s="13" t="str">
        <f t="shared" si="37"/>
        <v>/ram:ReasonCode</v>
      </c>
      <c r="AL67" s="14">
        <f>COUNTIFS(R$4:R67,AJ67)</f>
        <v>2</v>
      </c>
      <c r="AM67" s="1"/>
      <c r="AN67" s="174" t="str">
        <f t="shared" si="42"/>
        <v>SCT_LINE_TS</v>
      </c>
      <c r="AO67" s="119" t="str">
        <f t="shared" si="42"/>
        <v>BT-145</v>
      </c>
      <c r="AP67" s="293" t="str">
        <f t="shared" si="38"/>
        <v>BT-145</v>
      </c>
      <c r="AQ67" s="66">
        <f t="shared" si="39"/>
        <v>5</v>
      </c>
      <c r="AR67" s="66" t="str">
        <f t="shared" si="40"/>
        <v>0..1</v>
      </c>
      <c r="AS67" s="64" t="s">
        <v>1395</v>
      </c>
      <c r="AT67" s="64" t="s">
        <v>1396</v>
      </c>
      <c r="AU67" s="65" t="s">
        <v>1397</v>
      </c>
      <c r="AV67" s="65" t="s">
        <v>1398</v>
      </c>
      <c r="AW67" s="65" t="s">
        <v>1399</v>
      </c>
      <c r="AX67" s="64" t="s">
        <v>128</v>
      </c>
      <c r="AY67" s="66" t="str">
        <f t="shared" si="21"/>
        <v>0..1</v>
      </c>
      <c r="AZ67" s="66" t="str">
        <f t="shared" si="21"/>
        <v>0..1</v>
      </c>
      <c r="BA67" s="2" t="str">
        <f t="shared" si="22"/>
        <v>/rsm:CrossIndustryInvoice
/rsm:SupplyChainTradeTransaction
/ram:IncludedSupplyChainTradeLineItem
/ram:SpecifiedLineTradeSettlement
/ram:SpecifiedTradeAllowanceCharge
/ram:ReasonCode</v>
      </c>
      <c r="BB67" s="75" t="str">
        <f t="shared" si="22"/>
        <v>/rsm:CrossIndustryInvoice/rsm:SupplyChainTradeTransaction/ram:IncludedSupplyChainTradeLineItem/ram:SpecifiedLineTradeSettlement/ram:SpecifiedTradeAllowanceCharge/ram:ReasonCode</v>
      </c>
      <c r="BC67" s="66" t="str">
        <f t="shared" si="30"/>
        <v>C</v>
      </c>
      <c r="BD67" s="68" t="str">
        <f t="shared" si="30"/>
        <v>E</v>
      </c>
      <c r="BE67" s="66" t="str">
        <f t="shared" si="30"/>
        <v>0..1</v>
      </c>
      <c r="BF67" s="66" t="str">
        <f t="shared" si="30"/>
        <v/>
      </c>
      <c r="BG67" s="249" t="str">
        <f t="shared" si="30"/>
        <v/>
      </c>
      <c r="BH67" s="7"/>
      <c r="BI67" s="68" t="str">
        <f t="shared" si="26"/>
        <v>-</v>
      </c>
      <c r="BJ67" s="68" t="str">
        <f t="shared" si="26"/>
        <v>-</v>
      </c>
      <c r="BK67" s="68" t="str">
        <f t="shared" si="26"/>
        <v>X</v>
      </c>
      <c r="BL67" s="68" t="str">
        <f t="shared" si="25"/>
        <v>X</v>
      </c>
      <c r="BM67" s="68" t="str">
        <f t="shared" si="25"/>
        <v>X</v>
      </c>
      <c r="BN67" s="68" t="str">
        <f t="shared" si="25"/>
        <v>X</v>
      </c>
      <c r="BO67" s="68" t="str">
        <f t="shared" si="25"/>
        <v>X</v>
      </c>
      <c r="BP67" s="7"/>
      <c r="BQ67" s="68" t="str">
        <f t="shared" si="41"/>
        <v>BASIC</v>
      </c>
      <c r="BR67" s="68" t="str">
        <f t="shared" si="41"/>
        <v>BASIC</v>
      </c>
      <c r="BS67" s="15"/>
      <c r="BT67" s="57" t="s">
        <v>18642</v>
      </c>
    </row>
    <row r="68" spans="1:72" s="11" customFormat="1" ht="210" x14ac:dyDescent="0.2">
      <c r="A68" s="45" t="str">
        <f t="shared" si="32"/>
        <v>YES</v>
      </c>
      <c r="B68" s="45"/>
      <c r="C68" s="45"/>
      <c r="D68" s="174" t="s">
        <v>1187</v>
      </c>
      <c r="E68" s="119" t="s">
        <v>1400</v>
      </c>
      <c r="F68" s="293" t="s">
        <v>1400</v>
      </c>
      <c r="G68" s="66">
        <f t="shared" si="33"/>
        <v>5</v>
      </c>
      <c r="H68" s="66" t="s">
        <v>42</v>
      </c>
      <c r="I68" s="64" t="s">
        <v>1401</v>
      </c>
      <c r="J68" s="64" t="s">
        <v>1402</v>
      </c>
      <c r="K68" s="65"/>
      <c r="L68" s="65"/>
      <c r="M68" s="65" t="s">
        <v>1394</v>
      </c>
      <c r="N68" s="64" t="s">
        <v>70</v>
      </c>
      <c r="O68" s="66" t="s">
        <v>42</v>
      </c>
      <c r="P68" s="66" t="str">
        <f t="shared" si="31"/>
        <v>0..1</v>
      </c>
      <c r="Q68" s="2" t="s">
        <v>1354</v>
      </c>
      <c r="R68" s="75" t="s">
        <v>1355</v>
      </c>
      <c r="S68" s="66" t="s">
        <v>73</v>
      </c>
      <c r="T68" s="68" t="str">
        <f t="shared" si="27"/>
        <v>E</v>
      </c>
      <c r="U68" s="66" t="s">
        <v>42</v>
      </c>
      <c r="V68" s="66" t="s">
        <v>35</v>
      </c>
      <c r="W68" s="249" t="s">
        <v>35</v>
      </c>
      <c r="X68" s="38"/>
      <c r="Y68" s="68" t="str">
        <f t="shared" si="34"/>
        <v>-</v>
      </c>
      <c r="Z68" s="68" t="str">
        <f t="shared" si="43"/>
        <v>-</v>
      </c>
      <c r="AA68" s="68" t="str">
        <f t="shared" si="43"/>
        <v>X</v>
      </c>
      <c r="AB68" s="68" t="str">
        <f t="shared" si="43"/>
        <v>X</v>
      </c>
      <c r="AC68" s="68" t="str">
        <f t="shared" si="43"/>
        <v>X</v>
      </c>
      <c r="AD68" s="68" t="str">
        <f t="shared" si="43"/>
        <v>X</v>
      </c>
      <c r="AE68" s="68" t="str">
        <f t="shared" si="43"/>
        <v>X</v>
      </c>
      <c r="AF68" s="38"/>
      <c r="AG68" s="68" t="s">
        <v>244</v>
      </c>
      <c r="AH68" s="68" t="s">
        <v>244</v>
      </c>
      <c r="AI68" s="38"/>
      <c r="AJ68" s="13" t="str">
        <f t="shared" si="36"/>
        <v>/rsm:CrossIndustryInvoice/rsm:SupplyChainTradeTransaction/ram:IncludedSupplyChainTradeLineItem/ram:SpecifiedLineTradeSettlement/ram:SpecifiedTradeAllowanceCharge</v>
      </c>
      <c r="AK68" s="13" t="str">
        <f t="shared" si="37"/>
        <v>/ram:Reason</v>
      </c>
      <c r="AL68" s="14">
        <f>COUNTIFS(R$4:R68,AJ68)</f>
        <v>2</v>
      </c>
      <c r="AM68" s="1"/>
      <c r="AN68" s="174" t="str">
        <f t="shared" si="42"/>
        <v>SCT_LINE_TS</v>
      </c>
      <c r="AO68" s="119" t="str">
        <f t="shared" si="42"/>
        <v>BT-144</v>
      </c>
      <c r="AP68" s="293" t="str">
        <f t="shared" si="38"/>
        <v>BT-144</v>
      </c>
      <c r="AQ68" s="66">
        <f t="shared" si="39"/>
        <v>5</v>
      </c>
      <c r="AR68" s="66" t="str">
        <f t="shared" si="40"/>
        <v>0..1</v>
      </c>
      <c r="AS68" s="64" t="s">
        <v>1403</v>
      </c>
      <c r="AT68" s="64" t="s">
        <v>1404</v>
      </c>
      <c r="AU68" s="65"/>
      <c r="AV68" s="65"/>
      <c r="AW68" s="65" t="s">
        <v>1399</v>
      </c>
      <c r="AX68" s="64" t="s">
        <v>78</v>
      </c>
      <c r="AY68" s="66" t="str">
        <f t="shared" si="21"/>
        <v>0..1</v>
      </c>
      <c r="AZ68" s="66" t="str">
        <f t="shared" si="21"/>
        <v>0..1</v>
      </c>
      <c r="BA68" s="2" t="str">
        <f t="shared" si="22"/>
        <v>/rsm:CrossIndustryInvoice
/rsm:SupplyChainTradeTransaction
/ram:IncludedSupplyChainTradeLineItem
/ram:SpecifiedLineTradeSettlement
/ram:SpecifiedTradeAllowanceCharge
/ram:Reason</v>
      </c>
      <c r="BB68" s="75" t="str">
        <f t="shared" si="22"/>
        <v>/rsm:CrossIndustryInvoice/rsm:SupplyChainTradeTransaction/ram:IncludedSupplyChainTradeLineItem/ram:SpecifiedLineTradeSettlement/ram:SpecifiedTradeAllowanceCharge/ram:Reason</v>
      </c>
      <c r="BC68" s="66" t="str">
        <f t="shared" si="30"/>
        <v>T</v>
      </c>
      <c r="BD68" s="68" t="str">
        <f t="shared" si="30"/>
        <v>E</v>
      </c>
      <c r="BE68" s="66" t="str">
        <f t="shared" si="30"/>
        <v>0..1</v>
      </c>
      <c r="BF68" s="66" t="str">
        <f t="shared" si="30"/>
        <v/>
      </c>
      <c r="BG68" s="249" t="str">
        <f t="shared" si="30"/>
        <v/>
      </c>
      <c r="BH68" s="7"/>
      <c r="BI68" s="68" t="str">
        <f t="shared" si="26"/>
        <v>-</v>
      </c>
      <c r="BJ68" s="68" t="str">
        <f t="shared" si="26"/>
        <v>-</v>
      </c>
      <c r="BK68" s="68" t="str">
        <f t="shared" si="26"/>
        <v>X</v>
      </c>
      <c r="BL68" s="68" t="str">
        <f t="shared" si="25"/>
        <v>X</v>
      </c>
      <c r="BM68" s="68" t="str">
        <f t="shared" si="25"/>
        <v>X</v>
      </c>
      <c r="BN68" s="68" t="str">
        <f t="shared" si="25"/>
        <v>X</v>
      </c>
      <c r="BO68" s="68" t="str">
        <f t="shared" si="25"/>
        <v>X</v>
      </c>
      <c r="BP68" s="7"/>
      <c r="BQ68" s="68" t="str">
        <f t="shared" si="41"/>
        <v>BASIC</v>
      </c>
      <c r="BR68" s="68" t="str">
        <f t="shared" si="41"/>
        <v>BASIC</v>
      </c>
      <c r="BS68" s="15"/>
      <c r="BT68" s="57" t="s">
        <v>18642</v>
      </c>
    </row>
    <row r="69" spans="1:72" s="11" customFormat="1" ht="96" x14ac:dyDescent="0.2">
      <c r="A69" s="45" t="str">
        <f t="shared" si="32"/>
        <v>NO</v>
      </c>
      <c r="B69" s="45"/>
      <c r="C69" s="45"/>
      <c r="D69" s="174" t="s">
        <v>1187</v>
      </c>
      <c r="E69" s="123" t="s">
        <v>1405</v>
      </c>
      <c r="F69" s="294"/>
      <c r="G69" s="124">
        <f t="shared" si="33"/>
        <v>4</v>
      </c>
      <c r="H69" s="124" t="s">
        <v>32</v>
      </c>
      <c r="I69" s="125" t="s">
        <v>1406</v>
      </c>
      <c r="J69" s="15" t="s">
        <v>17215</v>
      </c>
      <c r="K69" s="126"/>
      <c r="L69" s="126"/>
      <c r="M69" s="126"/>
      <c r="N69" s="125"/>
      <c r="O69" s="124" t="s">
        <v>32</v>
      </c>
      <c r="P69" s="124" t="str">
        <f t="shared" si="31"/>
        <v>1..1</v>
      </c>
      <c r="Q69" s="127" t="s">
        <v>1407</v>
      </c>
      <c r="R69" s="128" t="s">
        <v>1408</v>
      </c>
      <c r="S69" s="124"/>
      <c r="T69" s="129" t="str">
        <f t="shared" si="27"/>
        <v/>
      </c>
      <c r="U69" s="124" t="s">
        <v>42</v>
      </c>
      <c r="V69" s="124"/>
      <c r="W69" s="675"/>
      <c r="X69" s="38"/>
      <c r="Y69" s="129" t="str">
        <f t="shared" si="34"/>
        <v>-</v>
      </c>
      <c r="Z69" s="129" t="str">
        <f t="shared" si="43"/>
        <v>-</v>
      </c>
      <c r="AA69" s="129" t="str">
        <f t="shared" si="43"/>
        <v>X</v>
      </c>
      <c r="AB69" s="129" t="str">
        <f t="shared" si="43"/>
        <v>X</v>
      </c>
      <c r="AC69" s="129" t="str">
        <f t="shared" si="43"/>
        <v>X</v>
      </c>
      <c r="AD69" s="129" t="str">
        <f t="shared" si="43"/>
        <v>X</v>
      </c>
      <c r="AE69" s="129" t="str">
        <f t="shared" si="43"/>
        <v>X</v>
      </c>
      <c r="AF69" s="38"/>
      <c r="AG69" s="129" t="s">
        <v>244</v>
      </c>
      <c r="AH69" s="129" t="s">
        <v>244</v>
      </c>
      <c r="AI69" s="38"/>
      <c r="AJ69" s="13" t="str">
        <f t="shared" si="36"/>
        <v>/rsm:CrossIndustryInvoice/rsm:SupplyChainTradeTransaction/ram:IncludedSupplyChainTradeLineItem/ram:SpecifiedLineTradeSettlement</v>
      </c>
      <c r="AK69" s="13" t="str">
        <f t="shared" si="37"/>
        <v>/ram:SpecifiedTradeSettlementLineMonetarySummation</v>
      </c>
      <c r="AL69" s="14">
        <f>COUNTIFS(R$4:R69,AJ69)</f>
        <v>1</v>
      </c>
      <c r="AM69" s="1"/>
      <c r="AN69" s="174" t="str">
        <f t="shared" si="42"/>
        <v>SCT_LINE_TS</v>
      </c>
      <c r="AO69" s="123" t="str">
        <f t="shared" si="42"/>
        <v>BT-131-00</v>
      </c>
      <c r="AP69" s="294" t="str">
        <f t="shared" si="38"/>
        <v/>
      </c>
      <c r="AQ69" s="124">
        <f t="shared" si="39"/>
        <v>4</v>
      </c>
      <c r="AR69" s="124" t="str">
        <f t="shared" si="40"/>
        <v>1..1</v>
      </c>
      <c r="AS69" s="125" t="s">
        <v>1409</v>
      </c>
      <c r="AT69" s="125"/>
      <c r="AU69" s="126"/>
      <c r="AV69" s="126"/>
      <c r="AW69" s="126" t="s">
        <v>35</v>
      </c>
      <c r="AX69" s="125"/>
      <c r="AY69" s="124" t="str">
        <f t="shared" si="21"/>
        <v>1..1</v>
      </c>
      <c r="AZ69" s="124" t="str">
        <f t="shared" si="21"/>
        <v>1..1</v>
      </c>
      <c r="BA69" s="127" t="str">
        <f t="shared" si="22"/>
        <v>/rsm:CrossIndustryInvoice
/rsm:SupplyChainTradeTransaction
/ram:IncludedSupplyChainTradeLineItem
/ram:SpecifiedLineTradeSettlement
/ram:SpecifiedTradeSettlementLineMonetarySummation</v>
      </c>
      <c r="BB69" s="128" t="str">
        <f t="shared" si="22"/>
        <v>/rsm:CrossIndustryInvoice/rsm:SupplyChainTradeTransaction/ram:IncludedSupplyChainTradeLineItem/ram:SpecifiedLineTradeSettlement/ram:SpecifiedTradeSettlementLineMonetarySummation</v>
      </c>
      <c r="BC69" s="124" t="str">
        <f t="shared" si="30"/>
        <v/>
      </c>
      <c r="BD69" s="129" t="str">
        <f t="shared" si="30"/>
        <v/>
      </c>
      <c r="BE69" s="124" t="str">
        <f t="shared" si="30"/>
        <v>0..1</v>
      </c>
      <c r="BF69" s="124" t="str">
        <f t="shared" si="30"/>
        <v/>
      </c>
      <c r="BG69" s="675" t="str">
        <f t="shared" si="30"/>
        <v/>
      </c>
      <c r="BH69" s="7"/>
      <c r="BI69" s="129" t="str">
        <f t="shared" si="26"/>
        <v>-</v>
      </c>
      <c r="BJ69" s="129" t="str">
        <f t="shared" si="26"/>
        <v>-</v>
      </c>
      <c r="BK69" s="129" t="str">
        <f t="shared" si="26"/>
        <v>X</v>
      </c>
      <c r="BL69" s="129" t="str">
        <f t="shared" si="25"/>
        <v>X</v>
      </c>
      <c r="BM69" s="129" t="str">
        <f t="shared" si="25"/>
        <v>X</v>
      </c>
      <c r="BN69" s="129" t="str">
        <f t="shared" si="25"/>
        <v>X</v>
      </c>
      <c r="BO69" s="129" t="str">
        <f t="shared" si="25"/>
        <v>X</v>
      </c>
      <c r="BP69" s="7"/>
      <c r="BQ69" s="129" t="str">
        <f t="shared" si="41"/>
        <v>BASIC</v>
      </c>
      <c r="BR69" s="129" t="str">
        <f t="shared" si="41"/>
        <v>BASIC</v>
      </c>
      <c r="BS69" s="15"/>
      <c r="BT69" s="57" t="s">
        <v>18642</v>
      </c>
    </row>
    <row r="70" spans="1:72" s="152" customFormat="1" ht="105" x14ac:dyDescent="0.2">
      <c r="A70" s="45" t="str">
        <f t="shared" si="32"/>
        <v>YES</v>
      </c>
      <c r="B70" s="45"/>
      <c r="C70" s="45"/>
      <c r="D70" s="174" t="s">
        <v>1187</v>
      </c>
      <c r="E70" s="119" t="s">
        <v>1410</v>
      </c>
      <c r="F70" s="293" t="s">
        <v>1410</v>
      </c>
      <c r="G70" s="66">
        <f t="shared" si="33"/>
        <v>5</v>
      </c>
      <c r="H70" s="66" t="s">
        <v>32</v>
      </c>
      <c r="I70" s="64" t="s">
        <v>1411</v>
      </c>
      <c r="J70" s="64" t="s">
        <v>1412</v>
      </c>
      <c r="K70" s="65" t="s">
        <v>1413</v>
      </c>
      <c r="L70" s="65"/>
      <c r="M70" s="65" t="s">
        <v>1414</v>
      </c>
      <c r="N70" s="64" t="s">
        <v>1325</v>
      </c>
      <c r="O70" s="66" t="s">
        <v>32</v>
      </c>
      <c r="P70" s="66" t="str">
        <f t="shared" si="31"/>
        <v>1..1</v>
      </c>
      <c r="Q70" s="2" t="s">
        <v>1415</v>
      </c>
      <c r="R70" s="75" t="s">
        <v>1416</v>
      </c>
      <c r="S70" s="66" t="s">
        <v>163</v>
      </c>
      <c r="T70" s="68" t="str">
        <f t="shared" si="27"/>
        <v>E</v>
      </c>
      <c r="U70" s="66" t="s">
        <v>62</v>
      </c>
      <c r="V70" s="66" t="s">
        <v>93</v>
      </c>
      <c r="W70" s="249" t="s">
        <v>35</v>
      </c>
      <c r="X70" s="38"/>
      <c r="Y70" s="68" t="str">
        <f t="shared" si="34"/>
        <v>-</v>
      </c>
      <c r="Z70" s="68" t="str">
        <f t="shared" si="43"/>
        <v>-</v>
      </c>
      <c r="AA70" s="68" t="str">
        <f t="shared" si="43"/>
        <v>X</v>
      </c>
      <c r="AB70" s="68" t="str">
        <f t="shared" si="43"/>
        <v>X</v>
      </c>
      <c r="AC70" s="68" t="str">
        <f t="shared" si="43"/>
        <v>X</v>
      </c>
      <c r="AD70" s="68" t="str">
        <f t="shared" si="43"/>
        <v>X</v>
      </c>
      <c r="AE70" s="68" t="str">
        <f t="shared" si="43"/>
        <v>X</v>
      </c>
      <c r="AF70" s="38"/>
      <c r="AG70" s="68" t="s">
        <v>244</v>
      </c>
      <c r="AH70" s="68" t="s">
        <v>244</v>
      </c>
      <c r="AI70" s="38"/>
      <c r="AJ70" s="13" t="str">
        <f t="shared" si="36"/>
        <v>/rsm:CrossIndustryInvoice/rsm:SupplyChainTradeTransaction/ram:IncludedSupplyChainTradeLineItem/ram:SpecifiedLineTradeSettlement/ram:SpecifiedTradeSettlementLineMonetarySummation</v>
      </c>
      <c r="AK70" s="13" t="str">
        <f t="shared" si="37"/>
        <v>/ram:LineTotalAmount</v>
      </c>
      <c r="AL70" s="14">
        <f>COUNTIFS(R$4:R70,AJ70)</f>
        <v>1</v>
      </c>
      <c r="AM70" s="1"/>
      <c r="AN70" s="174" t="str">
        <f t="shared" si="42"/>
        <v>SCT_LINE_TS</v>
      </c>
      <c r="AO70" s="119" t="str">
        <f t="shared" si="42"/>
        <v>BT-131</v>
      </c>
      <c r="AP70" s="293" t="str">
        <f t="shared" si="38"/>
        <v>BT-131</v>
      </c>
      <c r="AQ70" s="66">
        <f t="shared" si="39"/>
        <v>5</v>
      </c>
      <c r="AR70" s="66" t="str">
        <f t="shared" si="40"/>
        <v>1..1</v>
      </c>
      <c r="AS70" s="64" t="s">
        <v>1417</v>
      </c>
      <c r="AT70" s="64" t="s">
        <v>1418</v>
      </c>
      <c r="AU70" s="65" t="s">
        <v>1419</v>
      </c>
      <c r="AV70" s="65"/>
      <c r="AW70" s="65" t="s">
        <v>1420</v>
      </c>
      <c r="AX70" s="64" t="s">
        <v>1330</v>
      </c>
      <c r="AY70" s="66" t="str">
        <f t="shared" ref="AY70:BB108" si="44">O70</f>
        <v>1..1</v>
      </c>
      <c r="AZ70" s="66" t="str">
        <f t="shared" si="44"/>
        <v>1..1</v>
      </c>
      <c r="BA70" s="2" t="str">
        <f t="shared" si="44"/>
        <v>/rsm:CrossIndustryInvoice
/rsm:SupplyChainTradeTransaction
/ram:IncludedSupplyChainTradeLineItem
/ram:SpecifiedLineTradeSettlement
/ram:SpecifiedTradeSettlementLineMonetarySummation
/ram:LineTotalAmount</v>
      </c>
      <c r="BB70" s="75" t="str">
        <f t="shared" si="44"/>
        <v>/rsm:CrossIndustryInvoice/rsm:SupplyChainTradeTransaction/ram:IncludedSupplyChainTradeLineItem/ram:SpecifiedLineTradeSettlement/ram:SpecifiedTradeSettlementLineMonetarySummation/ram:LineTotalAmount</v>
      </c>
      <c r="BC70" s="66" t="str">
        <f t="shared" si="30"/>
        <v>A</v>
      </c>
      <c r="BD70" s="68" t="str">
        <f t="shared" si="30"/>
        <v>E</v>
      </c>
      <c r="BE70" s="66" t="str">
        <f t="shared" si="30"/>
        <v>0..n</v>
      </c>
      <c r="BF70" s="66" t="str">
        <f t="shared" si="30"/>
        <v>CAR-2, CAR-3</v>
      </c>
      <c r="BG70" s="249" t="str">
        <f t="shared" si="30"/>
        <v/>
      </c>
      <c r="BH70" s="7"/>
      <c r="BI70" s="68" t="str">
        <f t="shared" si="26"/>
        <v>-</v>
      </c>
      <c r="BJ70" s="68" t="str">
        <f t="shared" si="26"/>
        <v>-</v>
      </c>
      <c r="BK70" s="68" t="str">
        <f t="shared" si="26"/>
        <v>X</v>
      </c>
      <c r="BL70" s="68" t="str">
        <f t="shared" si="25"/>
        <v>X</v>
      </c>
      <c r="BM70" s="68" t="str">
        <f t="shared" si="25"/>
        <v>X</v>
      </c>
      <c r="BN70" s="68" t="str">
        <f t="shared" si="25"/>
        <v>X</v>
      </c>
      <c r="BO70" s="68" t="str">
        <f t="shared" si="25"/>
        <v>X</v>
      </c>
      <c r="BP70" s="7"/>
      <c r="BQ70" s="68" t="str">
        <f t="shared" si="41"/>
        <v>BASIC</v>
      </c>
      <c r="BR70" s="68" t="str">
        <f t="shared" si="41"/>
        <v>BASIC</v>
      </c>
      <c r="BS70" s="15"/>
      <c r="BT70" s="57" t="s">
        <v>18642</v>
      </c>
    </row>
    <row r="71" spans="1:72" s="11" customFormat="1" ht="96" x14ac:dyDescent="0.2">
      <c r="A71" s="45" t="str">
        <f t="shared" si="32"/>
        <v>NO</v>
      </c>
      <c r="B71" s="45"/>
      <c r="C71" s="45"/>
      <c r="D71" s="182" t="s">
        <v>1526</v>
      </c>
      <c r="E71" s="183" t="s">
        <v>1527</v>
      </c>
      <c r="F71" s="300"/>
      <c r="G71" s="88">
        <f t="shared" si="33"/>
        <v>2</v>
      </c>
      <c r="H71" s="88" t="s">
        <v>32</v>
      </c>
      <c r="I71" s="90" t="s">
        <v>1528</v>
      </c>
      <c r="J71" s="90"/>
      <c r="K71" s="91"/>
      <c r="L71" s="91"/>
      <c r="M71" s="91"/>
      <c r="N71" s="90"/>
      <c r="O71" s="88" t="s">
        <v>32</v>
      </c>
      <c r="P71" s="88" t="str">
        <f t="shared" ref="P71:P81" si="45">O71</f>
        <v>1..1</v>
      </c>
      <c r="Q71" s="92" t="s">
        <v>1529</v>
      </c>
      <c r="R71" s="93" t="s">
        <v>1530</v>
      </c>
      <c r="S71" s="88"/>
      <c r="T71" s="94" t="str">
        <f t="shared" ref="T71:T81" si="46">IF($E71="","",IF(ISERROR(SEARCH("@",$R71)),IF(LEFT($E71,4)="BG-X","EG",IF(LEFT($E71,2)="BG","G",IF(LEFT($E71,4)="BT-X",IF(LEN($E71)-LEN(SUBSTITUTE($E71,"-",))&gt;2,"","E"),IF(LEN($E71)-LEN(SUBSTITUTE($E71,"-",))&gt;1,"","E")))),"A"))</f>
        <v/>
      </c>
      <c r="U71" s="88" t="s">
        <v>32</v>
      </c>
      <c r="V71" s="88"/>
      <c r="W71" s="673"/>
      <c r="X71" s="38"/>
      <c r="Y71" s="184" t="str">
        <f t="shared" si="34"/>
        <v>X</v>
      </c>
      <c r="Z71" s="184" t="str">
        <f t="shared" si="43"/>
        <v>X</v>
      </c>
      <c r="AA71" s="184" t="str">
        <f t="shared" si="43"/>
        <v>X</v>
      </c>
      <c r="AB71" s="184" t="str">
        <f t="shared" si="43"/>
        <v>X</v>
      </c>
      <c r="AC71" s="184" t="str">
        <f t="shared" si="43"/>
        <v>X</v>
      </c>
      <c r="AD71" s="184" t="str">
        <f t="shared" si="43"/>
        <v>X</v>
      </c>
      <c r="AE71" s="184" t="str">
        <f t="shared" si="43"/>
        <v>X</v>
      </c>
      <c r="AF71" s="38"/>
      <c r="AG71" s="184" t="s">
        <v>39</v>
      </c>
      <c r="AH71" s="184" t="s">
        <v>39</v>
      </c>
      <c r="AI71" s="38"/>
      <c r="AJ71" s="13" t="str">
        <f t="shared" si="36"/>
        <v>/rsm:CrossIndustryInvoice/rsm:SupplyChainTradeTransaction</v>
      </c>
      <c r="AK71" s="13" t="str">
        <f t="shared" si="37"/>
        <v>/ram:ApplicableHeaderTradeAgreement</v>
      </c>
      <c r="AL71" s="14">
        <f>COUNTIFS(R$4:R71,AJ71)</f>
        <v>1</v>
      </c>
      <c r="AM71" s="1"/>
      <c r="AN71" s="182" t="str">
        <f t="shared" si="42"/>
        <v>SCT_HTA</v>
      </c>
      <c r="AO71" s="183" t="str">
        <f t="shared" si="42"/>
        <v>BT-10-00</v>
      </c>
      <c r="AP71" s="300" t="str">
        <f t="shared" si="38"/>
        <v/>
      </c>
      <c r="AQ71" s="88">
        <f t="shared" si="39"/>
        <v>2</v>
      </c>
      <c r="AR71" s="88" t="str">
        <f t="shared" si="40"/>
        <v>1..1</v>
      </c>
      <c r="AS71" s="90" t="s">
        <v>1528</v>
      </c>
      <c r="AT71" s="90" t="s">
        <v>18249</v>
      </c>
      <c r="AU71" s="91"/>
      <c r="AV71" s="91"/>
      <c r="AW71" s="91" t="s">
        <v>35</v>
      </c>
      <c r="AX71" s="90"/>
      <c r="AY71" s="88" t="str">
        <f t="shared" si="44"/>
        <v>1..1</v>
      </c>
      <c r="AZ71" s="88" t="str">
        <f t="shared" si="44"/>
        <v>1..1</v>
      </c>
      <c r="BA71" s="92" t="str">
        <f t="shared" si="44"/>
        <v>/rsm:CrossIndustryInvoice
/rsm:SupplyChainTradeTransaction
/ram:ApplicableHeaderTradeAgreement</v>
      </c>
      <c r="BB71" s="93" t="str">
        <f t="shared" si="44"/>
        <v>/rsm:CrossIndustryInvoice/rsm:SupplyChainTradeTransaction/ram:ApplicableHeaderTradeAgreement</v>
      </c>
      <c r="BC71" s="88" t="str">
        <f t="shared" si="30"/>
        <v/>
      </c>
      <c r="BD71" s="94" t="str">
        <f t="shared" si="30"/>
        <v/>
      </c>
      <c r="BE71" s="88" t="str">
        <f t="shared" si="30"/>
        <v>1..1</v>
      </c>
      <c r="BF71" s="88" t="str">
        <f t="shared" si="30"/>
        <v/>
      </c>
      <c r="BG71" s="673" t="str">
        <f t="shared" si="30"/>
        <v/>
      </c>
      <c r="BH71" s="7"/>
      <c r="BI71" s="184" t="str">
        <f t="shared" si="26"/>
        <v>X</v>
      </c>
      <c r="BJ71" s="184" t="str">
        <f t="shared" si="26"/>
        <v>X</v>
      </c>
      <c r="BK71" s="184" t="str">
        <f t="shared" si="26"/>
        <v>X</v>
      </c>
      <c r="BL71" s="184" t="str">
        <f t="shared" si="25"/>
        <v>X</v>
      </c>
      <c r="BM71" s="184" t="str">
        <f t="shared" si="25"/>
        <v>X</v>
      </c>
      <c r="BN71" s="184" t="str">
        <f t="shared" si="25"/>
        <v>X</v>
      </c>
      <c r="BO71" s="184" t="str">
        <f t="shared" si="25"/>
        <v>X</v>
      </c>
      <c r="BP71" s="7"/>
      <c r="BQ71" s="184" t="str">
        <f t="shared" si="41"/>
        <v>MINIMUM</v>
      </c>
      <c r="BR71" s="184" t="str">
        <f t="shared" si="41"/>
        <v>MINIMUM</v>
      </c>
      <c r="BS71" s="15"/>
      <c r="BT71" s="57" t="s">
        <v>18642</v>
      </c>
    </row>
    <row r="72" spans="1:72" s="11" customFormat="1" ht="96" x14ac:dyDescent="0.2">
      <c r="A72" s="45" t="str">
        <f t="shared" si="32"/>
        <v>YES</v>
      </c>
      <c r="B72" s="45"/>
      <c r="C72" s="45"/>
      <c r="D72" s="185" t="s">
        <v>1526</v>
      </c>
      <c r="E72" s="186" t="s">
        <v>1531</v>
      </c>
      <c r="F72" s="301" t="s">
        <v>1531</v>
      </c>
      <c r="G72" s="66">
        <f t="shared" si="33"/>
        <v>3</v>
      </c>
      <c r="H72" s="66" t="s">
        <v>42</v>
      </c>
      <c r="I72" s="64" t="s">
        <v>1532</v>
      </c>
      <c r="J72" s="64" t="s">
        <v>1533</v>
      </c>
      <c r="K72" s="65" t="s">
        <v>1534</v>
      </c>
      <c r="L72" s="65" t="s">
        <v>1535</v>
      </c>
      <c r="M72" s="65" t="s">
        <v>35</v>
      </c>
      <c r="N72" s="64" t="s">
        <v>70</v>
      </c>
      <c r="O72" s="66" t="s">
        <v>42</v>
      </c>
      <c r="P72" s="66" t="str">
        <f t="shared" si="45"/>
        <v>0..1</v>
      </c>
      <c r="Q72" s="2" t="s">
        <v>1536</v>
      </c>
      <c r="R72" s="75" t="s">
        <v>1537</v>
      </c>
      <c r="S72" s="66" t="s">
        <v>73</v>
      </c>
      <c r="T72" s="68" t="str">
        <f t="shared" si="46"/>
        <v>E</v>
      </c>
      <c r="U72" s="66" t="s">
        <v>42</v>
      </c>
      <c r="V72" s="66" t="s">
        <v>35</v>
      </c>
      <c r="W72" s="249" t="s">
        <v>35</v>
      </c>
      <c r="X72" s="38"/>
      <c r="Y72" s="68" t="str">
        <f t="shared" si="34"/>
        <v>X</v>
      </c>
      <c r="Z72" s="68" t="str">
        <f t="shared" si="43"/>
        <v>X</v>
      </c>
      <c r="AA72" s="68" t="str">
        <f t="shared" si="43"/>
        <v>X</v>
      </c>
      <c r="AB72" s="68" t="str">
        <f t="shared" si="43"/>
        <v>X</v>
      </c>
      <c r="AC72" s="68" t="str">
        <f t="shared" si="43"/>
        <v>X</v>
      </c>
      <c r="AD72" s="68" t="str">
        <f t="shared" si="43"/>
        <v>X</v>
      </c>
      <c r="AE72" s="68" t="str">
        <f t="shared" si="43"/>
        <v>X</v>
      </c>
      <c r="AF72" s="38"/>
      <c r="AG72" s="68" t="s">
        <v>39</v>
      </c>
      <c r="AH72" s="68" t="s">
        <v>39</v>
      </c>
      <c r="AI72" s="38"/>
      <c r="AJ72" s="13" t="str">
        <f t="shared" si="36"/>
        <v>/rsm:CrossIndustryInvoice/rsm:SupplyChainTradeTransaction/ram:ApplicableHeaderTradeAgreement</v>
      </c>
      <c r="AK72" s="13" t="str">
        <f t="shared" si="37"/>
        <v>/ram:BuyerReference</v>
      </c>
      <c r="AL72" s="14">
        <f>COUNTIFS(R$4:R72,AJ72)</f>
        <v>1</v>
      </c>
      <c r="AM72" s="1"/>
      <c r="AN72" s="185" t="str">
        <f t="shared" si="42"/>
        <v>SCT_HTA</v>
      </c>
      <c r="AO72" s="186" t="str">
        <f t="shared" si="42"/>
        <v>BT-10</v>
      </c>
      <c r="AP72" s="301" t="str">
        <f t="shared" si="38"/>
        <v>BT-10</v>
      </c>
      <c r="AQ72" s="66">
        <f t="shared" si="39"/>
        <v>3</v>
      </c>
      <c r="AR72" s="66" t="str">
        <f t="shared" si="40"/>
        <v>0..1</v>
      </c>
      <c r="AS72" s="64" t="s">
        <v>1538</v>
      </c>
      <c r="AT72" s="64" t="s">
        <v>1539</v>
      </c>
      <c r="AU72" s="65" t="s">
        <v>1540</v>
      </c>
      <c r="AV72" s="65" t="s">
        <v>1541</v>
      </c>
      <c r="AW72" s="65" t="s">
        <v>35</v>
      </c>
      <c r="AX72" s="64" t="s">
        <v>78</v>
      </c>
      <c r="AY72" s="66" t="str">
        <f t="shared" si="44"/>
        <v>0..1</v>
      </c>
      <c r="AZ72" s="66" t="str">
        <f t="shared" si="44"/>
        <v>0..1</v>
      </c>
      <c r="BA72" s="2" t="str">
        <f t="shared" si="44"/>
        <v>/rsm:CrossIndustryInvoice
/rsm:SupplyChainTradeTransaction
/ram:ApplicableHeaderTradeAgreement
/ram:BuyerReference</v>
      </c>
      <c r="BB72" s="75" t="str">
        <f t="shared" si="44"/>
        <v>/rsm:CrossIndustryInvoice/rsm:SupplyChainTradeTransaction/ram:ApplicableHeaderTradeAgreement/ram:BuyerReference</v>
      </c>
      <c r="BC72" s="66" t="str">
        <f t="shared" si="30"/>
        <v>T</v>
      </c>
      <c r="BD72" s="68" t="str">
        <f t="shared" si="30"/>
        <v>E</v>
      </c>
      <c r="BE72" s="66" t="str">
        <f t="shared" si="30"/>
        <v>0..1</v>
      </c>
      <c r="BF72" s="66" t="str">
        <f t="shared" si="30"/>
        <v/>
      </c>
      <c r="BG72" s="249" t="str">
        <f t="shared" si="30"/>
        <v/>
      </c>
      <c r="BH72" s="7"/>
      <c r="BI72" s="68" t="str">
        <f t="shared" si="26"/>
        <v>X</v>
      </c>
      <c r="BJ72" s="68" t="str">
        <f t="shared" si="26"/>
        <v>X</v>
      </c>
      <c r="BK72" s="68" t="str">
        <f t="shared" si="26"/>
        <v>X</v>
      </c>
      <c r="BL72" s="68" t="str">
        <f t="shared" si="25"/>
        <v>X</v>
      </c>
      <c r="BM72" s="68" t="str">
        <f t="shared" si="25"/>
        <v>X</v>
      </c>
      <c r="BN72" s="68" t="str">
        <f t="shared" si="25"/>
        <v>X</v>
      </c>
      <c r="BO72" s="68" t="str">
        <f t="shared" si="25"/>
        <v>X</v>
      </c>
      <c r="BP72" s="7"/>
      <c r="BQ72" s="68" t="str">
        <f t="shared" si="41"/>
        <v>MINIMUM</v>
      </c>
      <c r="BR72" s="68" t="str">
        <f t="shared" si="41"/>
        <v>MINIMUM</v>
      </c>
      <c r="BS72" s="15"/>
      <c r="BT72" s="57" t="s">
        <v>18642</v>
      </c>
    </row>
    <row r="73" spans="1:72" s="11" customFormat="1" ht="96" x14ac:dyDescent="0.2">
      <c r="A73" s="45" t="str">
        <f t="shared" si="32"/>
        <v>NO</v>
      </c>
      <c r="B73" s="45"/>
      <c r="C73" s="45"/>
      <c r="D73" s="182" t="s">
        <v>1526</v>
      </c>
      <c r="E73" s="187" t="s">
        <v>1542</v>
      </c>
      <c r="F73" s="302" t="s">
        <v>1542</v>
      </c>
      <c r="G73" s="110">
        <f t="shared" si="33"/>
        <v>3</v>
      </c>
      <c r="H73" s="110" t="s">
        <v>32</v>
      </c>
      <c r="I73" s="112" t="s">
        <v>1543</v>
      </c>
      <c r="J73" s="112" t="s">
        <v>1544</v>
      </c>
      <c r="K73" s="113"/>
      <c r="L73" s="113"/>
      <c r="M73" s="113" t="s">
        <v>35</v>
      </c>
      <c r="N73" s="112"/>
      <c r="O73" s="110" t="s">
        <v>32</v>
      </c>
      <c r="P73" s="110" t="str">
        <f t="shared" si="45"/>
        <v>1..1</v>
      </c>
      <c r="Q73" s="114" t="s">
        <v>1545</v>
      </c>
      <c r="R73" s="115" t="s">
        <v>1546</v>
      </c>
      <c r="S73" s="110" t="s">
        <v>35</v>
      </c>
      <c r="T73" s="116" t="str">
        <f t="shared" si="46"/>
        <v>G</v>
      </c>
      <c r="U73" s="110" t="s">
        <v>42</v>
      </c>
      <c r="V73" s="110" t="s">
        <v>35</v>
      </c>
      <c r="W73" s="674" t="s">
        <v>35</v>
      </c>
      <c r="X73" s="38"/>
      <c r="Y73" s="116" t="str">
        <f t="shared" si="34"/>
        <v>X</v>
      </c>
      <c r="Z73" s="116" t="str">
        <f t="shared" si="43"/>
        <v>X</v>
      </c>
      <c r="AA73" s="116" t="str">
        <f t="shared" si="43"/>
        <v>X</v>
      </c>
      <c r="AB73" s="116" t="str">
        <f t="shared" si="43"/>
        <v>X</v>
      </c>
      <c r="AC73" s="116" t="str">
        <f t="shared" si="43"/>
        <v>X</v>
      </c>
      <c r="AD73" s="116" t="str">
        <f t="shared" si="43"/>
        <v>X</v>
      </c>
      <c r="AE73" s="116" t="str">
        <f t="shared" si="43"/>
        <v>X</v>
      </c>
      <c r="AF73" s="38"/>
      <c r="AG73" s="116" t="s">
        <v>39</v>
      </c>
      <c r="AH73" s="116" t="s">
        <v>39</v>
      </c>
      <c r="AI73" s="38"/>
      <c r="AJ73" s="13" t="str">
        <f t="shared" si="36"/>
        <v>/rsm:CrossIndustryInvoice/rsm:SupplyChainTradeTransaction/ram:ApplicableHeaderTradeAgreement</v>
      </c>
      <c r="AK73" s="13" t="str">
        <f t="shared" si="37"/>
        <v>/ram:SellerTradeParty</v>
      </c>
      <c r="AL73" s="14">
        <f>COUNTIFS(R$4:R73,AJ73)</f>
        <v>1</v>
      </c>
      <c r="AM73" s="1"/>
      <c r="AN73" s="182" t="str">
        <f t="shared" si="42"/>
        <v>SCT_HTA</v>
      </c>
      <c r="AO73" s="187" t="str">
        <f t="shared" si="42"/>
        <v>BG-4</v>
      </c>
      <c r="AP73" s="302" t="str">
        <f t="shared" si="38"/>
        <v>BG-4</v>
      </c>
      <c r="AQ73" s="110">
        <f t="shared" si="39"/>
        <v>3</v>
      </c>
      <c r="AR73" s="110" t="str">
        <f t="shared" si="40"/>
        <v>1..1</v>
      </c>
      <c r="AS73" s="112" t="s">
        <v>1547</v>
      </c>
      <c r="AT73" s="112" t="s">
        <v>1548</v>
      </c>
      <c r="AU73" s="113"/>
      <c r="AV73" s="113"/>
      <c r="AW73" s="113" t="s">
        <v>35</v>
      </c>
      <c r="AX73" s="112"/>
      <c r="AY73" s="110" t="str">
        <f t="shared" si="44"/>
        <v>1..1</v>
      </c>
      <c r="AZ73" s="110" t="str">
        <f t="shared" si="44"/>
        <v>1..1</v>
      </c>
      <c r="BA73" s="114" t="str">
        <f t="shared" si="44"/>
        <v>/rsm:CrossIndustryInvoice
/rsm:SupplyChainTradeTransaction
/ram:ApplicableHeaderTradeAgreement
/ram:SellerTradeParty</v>
      </c>
      <c r="BB73" s="115" t="str">
        <f t="shared" si="44"/>
        <v>/rsm:CrossIndustryInvoice/rsm:SupplyChainTradeTransaction/ram:ApplicableHeaderTradeAgreement/ram:SellerTradeParty</v>
      </c>
      <c r="BC73" s="110" t="str">
        <f t="shared" si="30"/>
        <v/>
      </c>
      <c r="BD73" s="116" t="str">
        <f t="shared" si="30"/>
        <v>G</v>
      </c>
      <c r="BE73" s="110" t="str">
        <f t="shared" si="30"/>
        <v>0..1</v>
      </c>
      <c r="BF73" s="110" t="str">
        <f t="shared" si="30"/>
        <v/>
      </c>
      <c r="BG73" s="674" t="str">
        <f t="shared" si="30"/>
        <v/>
      </c>
      <c r="BH73" s="7"/>
      <c r="BI73" s="116" t="str">
        <f t="shared" si="26"/>
        <v>X</v>
      </c>
      <c r="BJ73" s="116" t="str">
        <f t="shared" si="26"/>
        <v>X</v>
      </c>
      <c r="BK73" s="116" t="str">
        <f t="shared" si="26"/>
        <v>X</v>
      </c>
      <c r="BL73" s="116" t="str">
        <f t="shared" si="25"/>
        <v>X</v>
      </c>
      <c r="BM73" s="116" t="str">
        <f t="shared" si="25"/>
        <v>X</v>
      </c>
      <c r="BN73" s="116" t="str">
        <f t="shared" si="25"/>
        <v>X</v>
      </c>
      <c r="BO73" s="116" t="str">
        <f t="shared" si="25"/>
        <v>X</v>
      </c>
      <c r="BP73" s="7"/>
      <c r="BQ73" s="116" t="str">
        <f t="shared" si="41"/>
        <v>MINIMUM</v>
      </c>
      <c r="BR73" s="116" t="str">
        <f t="shared" si="41"/>
        <v>MINIMUM</v>
      </c>
      <c r="BS73" s="15"/>
      <c r="BT73" s="57" t="s">
        <v>18642</v>
      </c>
    </row>
    <row r="74" spans="1:72" customFormat="1" ht="96" x14ac:dyDescent="0.2">
      <c r="A74" s="45" t="str">
        <f t="shared" si="32"/>
        <v>YES</v>
      </c>
      <c r="B74" s="45"/>
      <c r="C74" s="45"/>
      <c r="D74" s="185" t="s">
        <v>1526</v>
      </c>
      <c r="E74" s="186" t="s">
        <v>1549</v>
      </c>
      <c r="F74" s="301"/>
      <c r="G74" s="66">
        <f t="shared" si="33"/>
        <v>4</v>
      </c>
      <c r="H74" s="66" t="s">
        <v>62</v>
      </c>
      <c r="I74" s="64" t="s">
        <v>1550</v>
      </c>
      <c r="J74" s="64" t="s">
        <v>1551</v>
      </c>
      <c r="K74" s="65" t="s">
        <v>17224</v>
      </c>
      <c r="L74" s="65"/>
      <c r="M74" s="65" t="s">
        <v>1554</v>
      </c>
      <c r="N74" s="64" t="s">
        <v>90</v>
      </c>
      <c r="O74" s="66" t="s">
        <v>62</v>
      </c>
      <c r="P74" s="66" t="str">
        <f t="shared" si="45"/>
        <v>0..n</v>
      </c>
      <c r="Q74" s="2" t="s">
        <v>1555</v>
      </c>
      <c r="R74" s="75" t="s">
        <v>1556</v>
      </c>
      <c r="S74" s="66" t="s">
        <v>55</v>
      </c>
      <c r="T74" s="68" t="str">
        <f t="shared" si="46"/>
        <v>E</v>
      </c>
      <c r="U74" s="66" t="s">
        <v>62</v>
      </c>
      <c r="V74" s="66" t="s">
        <v>1557</v>
      </c>
      <c r="W74" s="249" t="s">
        <v>894</v>
      </c>
      <c r="X74" s="38"/>
      <c r="Y74" s="68" t="str">
        <f t="shared" si="34"/>
        <v>-</v>
      </c>
      <c r="Z74" s="68" t="str">
        <f t="shared" si="43"/>
        <v>X</v>
      </c>
      <c r="AA74" s="68" t="str">
        <f t="shared" si="43"/>
        <v>X</v>
      </c>
      <c r="AB74" s="68" t="str">
        <f t="shared" si="43"/>
        <v>X</v>
      </c>
      <c r="AC74" s="68" t="str">
        <f t="shared" si="43"/>
        <v>X</v>
      </c>
      <c r="AD74" s="68" t="str">
        <f t="shared" si="43"/>
        <v>X</v>
      </c>
      <c r="AE74" s="68" t="str">
        <f t="shared" si="43"/>
        <v>X</v>
      </c>
      <c r="AF74" s="38"/>
      <c r="AG74" s="68" t="s">
        <v>185</v>
      </c>
      <c r="AH74" s="68" t="s">
        <v>185</v>
      </c>
      <c r="AI74" s="38"/>
      <c r="AJ74" s="13" t="str">
        <f t="shared" si="36"/>
        <v>/rsm:CrossIndustryInvoice/rsm:SupplyChainTradeTransaction/ram:ApplicableHeaderTradeAgreement/ram:SellerTradeParty</v>
      </c>
      <c r="AK74" s="13" t="str">
        <f t="shared" si="37"/>
        <v>/ram:ID</v>
      </c>
      <c r="AL74" s="14">
        <f>COUNTIFS(R$4:R74,AJ74)</f>
        <v>1</v>
      </c>
      <c r="AM74" s="1"/>
      <c r="AN74" s="185" t="str">
        <f t="shared" si="42"/>
        <v>SCT_HTA</v>
      </c>
      <c r="AO74" s="186" t="str">
        <f t="shared" si="42"/>
        <v>BT-29</v>
      </c>
      <c r="AP74" s="301" t="str">
        <f t="shared" si="38"/>
        <v/>
      </c>
      <c r="AQ74" s="66">
        <f t="shared" si="39"/>
        <v>4</v>
      </c>
      <c r="AR74" s="66" t="str">
        <f t="shared" si="40"/>
        <v>0..n</v>
      </c>
      <c r="AS74" s="64" t="s">
        <v>1558</v>
      </c>
      <c r="AT74" s="64" t="s">
        <v>1559</v>
      </c>
      <c r="AU74" s="65" t="s">
        <v>1560</v>
      </c>
      <c r="AV74" s="65" t="s">
        <v>1561</v>
      </c>
      <c r="AW74" s="65" t="s">
        <v>1562</v>
      </c>
      <c r="AX74" s="64" t="s">
        <v>99</v>
      </c>
      <c r="AY74" s="66" t="str">
        <f t="shared" si="44"/>
        <v>0..n</v>
      </c>
      <c r="AZ74" s="66" t="str">
        <f t="shared" si="44"/>
        <v>0..n</v>
      </c>
      <c r="BA74" s="2" t="str">
        <f t="shared" si="44"/>
        <v>/rsm:CrossIndustryInvoice
/rsm:SupplyChainTradeTransaction
/ram:ApplicableHeaderTradeAgreement
/ram:SellerTradeParty
/ram:ID</v>
      </c>
      <c r="BB74" s="75" t="str">
        <f t="shared" si="44"/>
        <v>/rsm:CrossIndustryInvoice/rsm:SupplyChainTradeTransaction/ram:ApplicableHeaderTradeAgreement/ram:SellerTradeParty/ram:ID</v>
      </c>
      <c r="BC74" s="66" t="str">
        <f t="shared" si="30"/>
        <v>I</v>
      </c>
      <c r="BD74" s="68" t="str">
        <f t="shared" si="30"/>
        <v>E</v>
      </c>
      <c r="BE74" s="66" t="str">
        <f t="shared" si="30"/>
        <v>0..n</v>
      </c>
      <c r="BF74" s="66" t="str">
        <f t="shared" si="30"/>
        <v>SYN-1, CAR-3</v>
      </c>
      <c r="BG74" s="249" t="str">
        <f t="shared" si="30"/>
        <v>GloablID, if global identifier exists and can be stated in @schemeID, ID else</v>
      </c>
      <c r="BH74" s="7"/>
      <c r="BI74" s="68" t="str">
        <f t="shared" si="26"/>
        <v>-</v>
      </c>
      <c r="BJ74" s="68" t="str">
        <f t="shared" si="26"/>
        <v>X</v>
      </c>
      <c r="BK74" s="68" t="str">
        <f t="shared" si="26"/>
        <v>X</v>
      </c>
      <c r="BL74" s="68" t="str">
        <f t="shared" si="25"/>
        <v>X</v>
      </c>
      <c r="BM74" s="68" t="str">
        <f t="shared" si="25"/>
        <v>X</v>
      </c>
      <c r="BN74" s="68" t="str">
        <f t="shared" si="25"/>
        <v>X</v>
      </c>
      <c r="BO74" s="68" t="str">
        <f t="shared" si="25"/>
        <v>X</v>
      </c>
      <c r="BP74" s="7"/>
      <c r="BQ74" s="68" t="str">
        <f t="shared" si="41"/>
        <v>BASIC WL</v>
      </c>
      <c r="BR74" s="68" t="str">
        <f t="shared" si="41"/>
        <v>BASIC WL</v>
      </c>
      <c r="BS74" s="15"/>
      <c r="BT74" s="57" t="s">
        <v>18642</v>
      </c>
    </row>
    <row r="75" spans="1:72" customFormat="1" ht="96" x14ac:dyDescent="0.2">
      <c r="A75" s="45" t="str">
        <f t="shared" si="32"/>
        <v>NO</v>
      </c>
      <c r="B75" s="45"/>
      <c r="C75" s="317" t="s">
        <v>20954</v>
      </c>
      <c r="D75" s="185" t="s">
        <v>1526</v>
      </c>
      <c r="E75" s="186" t="s">
        <v>1563</v>
      </c>
      <c r="F75" s="301" t="s">
        <v>1549</v>
      </c>
      <c r="G75" s="66">
        <f t="shared" si="33"/>
        <v>4</v>
      </c>
      <c r="H75" s="66" t="s">
        <v>62</v>
      </c>
      <c r="I75" s="97" t="s">
        <v>1564</v>
      </c>
      <c r="J75" s="64" t="s">
        <v>1551</v>
      </c>
      <c r="K75" s="65" t="s">
        <v>894</v>
      </c>
      <c r="L75" s="65" t="s">
        <v>17225</v>
      </c>
      <c r="M75" s="65" t="s">
        <v>894</v>
      </c>
      <c r="N75" s="64"/>
      <c r="O75" s="66" t="s">
        <v>62</v>
      </c>
      <c r="P75" s="66" t="str">
        <f t="shared" si="45"/>
        <v>0..n</v>
      </c>
      <c r="Q75" s="2" t="s">
        <v>1565</v>
      </c>
      <c r="R75" s="75" t="s">
        <v>1566</v>
      </c>
      <c r="S75" s="66" t="s">
        <v>35</v>
      </c>
      <c r="T75" s="68" t="str">
        <f t="shared" si="46"/>
        <v/>
      </c>
      <c r="U75" s="66" t="s">
        <v>62</v>
      </c>
      <c r="V75" s="66" t="s">
        <v>1557</v>
      </c>
      <c r="W75" s="249" t="s">
        <v>894</v>
      </c>
      <c r="X75" s="38"/>
      <c r="Y75" s="68" t="str">
        <f t="shared" si="34"/>
        <v>-</v>
      </c>
      <c r="Z75" s="68" t="str">
        <f t="shared" si="43"/>
        <v>X</v>
      </c>
      <c r="AA75" s="68" t="str">
        <f t="shared" si="43"/>
        <v>X</v>
      </c>
      <c r="AB75" s="68" t="str">
        <f t="shared" si="43"/>
        <v>X</v>
      </c>
      <c r="AC75" s="68" t="str">
        <f t="shared" si="43"/>
        <v>X</v>
      </c>
      <c r="AD75" s="68" t="str">
        <f t="shared" si="43"/>
        <v>X</v>
      </c>
      <c r="AE75" s="68" t="str">
        <f t="shared" si="43"/>
        <v>X</v>
      </c>
      <c r="AF75" s="38"/>
      <c r="AG75" s="68" t="s">
        <v>185</v>
      </c>
      <c r="AH75" s="68" t="s">
        <v>185</v>
      </c>
      <c r="AI75" s="38"/>
      <c r="AJ75" s="13" t="str">
        <f t="shared" si="36"/>
        <v>/rsm:CrossIndustryInvoice/rsm:SupplyChainTradeTransaction/ram:ApplicableHeaderTradeAgreement/ram:SellerTradeParty</v>
      </c>
      <c r="AK75" s="13" t="str">
        <f t="shared" si="37"/>
        <v>/ram:GlobalID</v>
      </c>
      <c r="AL75" s="14">
        <f>COUNTIFS(R$4:R75,AJ75)</f>
        <v>1</v>
      </c>
      <c r="AM75" s="1"/>
      <c r="AN75" s="185" t="str">
        <f t="shared" si="42"/>
        <v>SCT_HTA</v>
      </c>
      <c r="AO75" s="186" t="str">
        <f t="shared" si="42"/>
        <v>BT-29-0</v>
      </c>
      <c r="AP75" s="301" t="str">
        <f t="shared" si="38"/>
        <v>BT-29</v>
      </c>
      <c r="AQ75" s="66">
        <f t="shared" si="39"/>
        <v>4</v>
      </c>
      <c r="AR75" s="66" t="str">
        <f t="shared" si="40"/>
        <v>0..n</v>
      </c>
      <c r="AS75" s="97" t="s">
        <v>1567</v>
      </c>
      <c r="AT75" s="64" t="s">
        <v>1568</v>
      </c>
      <c r="AU75" s="65" t="s">
        <v>18250</v>
      </c>
      <c r="AV75" s="65" t="s">
        <v>1561</v>
      </c>
      <c r="AW75" s="65" t="s">
        <v>35</v>
      </c>
      <c r="AX75" s="64"/>
      <c r="AY75" s="66" t="str">
        <f t="shared" si="44"/>
        <v>0..n</v>
      </c>
      <c r="AZ75" s="66" t="str">
        <f t="shared" si="44"/>
        <v>0..n</v>
      </c>
      <c r="BA75" s="2" t="str">
        <f t="shared" si="44"/>
        <v>/rsm:CrossIndustryInvoice
/rsm:SupplyChainTradeTransaction
/ram:ApplicableHeaderTradeAgreement
/ram:SellerTradeParty
/ram:GlobalID</v>
      </c>
      <c r="BB75" s="75" t="str">
        <f t="shared" si="44"/>
        <v>/rsm:CrossIndustryInvoice/rsm:SupplyChainTradeTransaction/ram:ApplicableHeaderTradeAgreement/ram:SellerTradeParty/ram:GlobalID</v>
      </c>
      <c r="BC75" s="66" t="str">
        <f t="shared" si="30"/>
        <v/>
      </c>
      <c r="BD75" s="68" t="str">
        <f t="shared" si="30"/>
        <v/>
      </c>
      <c r="BE75" s="66" t="str">
        <f t="shared" si="30"/>
        <v>0..n</v>
      </c>
      <c r="BF75" s="66" t="str">
        <f t="shared" si="30"/>
        <v>SYN-1, CAR-3</v>
      </c>
      <c r="BG75" s="249" t="str">
        <f t="shared" si="30"/>
        <v>GloablID, if global identifier exists and can be stated in @schemeID, ID else</v>
      </c>
      <c r="BH75" s="7"/>
      <c r="BI75" s="68" t="str">
        <f t="shared" si="26"/>
        <v>-</v>
      </c>
      <c r="BJ75" s="68" t="str">
        <f t="shared" si="26"/>
        <v>X</v>
      </c>
      <c r="BK75" s="68" t="str">
        <f t="shared" si="26"/>
        <v>X</v>
      </c>
      <c r="BL75" s="68" t="str">
        <f t="shared" si="25"/>
        <v>X</v>
      </c>
      <c r="BM75" s="68" t="str">
        <f t="shared" si="25"/>
        <v>X</v>
      </c>
      <c r="BN75" s="68" t="str">
        <f t="shared" si="25"/>
        <v>X</v>
      </c>
      <c r="BO75" s="68" t="str">
        <f t="shared" si="25"/>
        <v>X</v>
      </c>
      <c r="BP75" s="7"/>
      <c r="BQ75" s="68" t="str">
        <f t="shared" si="41"/>
        <v>BASIC WL</v>
      </c>
      <c r="BR75" s="68" t="str">
        <f t="shared" si="41"/>
        <v>BASIC WL</v>
      </c>
      <c r="BS75" s="15"/>
      <c r="BT75" s="57" t="s">
        <v>18642</v>
      </c>
    </row>
    <row r="76" spans="1:72" customFormat="1" ht="105" x14ac:dyDescent="0.2">
      <c r="A76" s="45" t="str">
        <f t="shared" si="32"/>
        <v>YES</v>
      </c>
      <c r="B76" s="45"/>
      <c r="C76" s="317" t="s">
        <v>20954</v>
      </c>
      <c r="D76" s="185" t="s">
        <v>1526</v>
      </c>
      <c r="E76" s="186" t="s">
        <v>1570</v>
      </c>
      <c r="F76" s="301" t="s">
        <v>1570</v>
      </c>
      <c r="G76" s="66">
        <f t="shared" si="33"/>
        <v>5</v>
      </c>
      <c r="H76" s="66" t="s">
        <v>42</v>
      </c>
      <c r="I76" s="97" t="s">
        <v>1571</v>
      </c>
      <c r="J76" s="64" t="s">
        <v>443</v>
      </c>
      <c r="K76" s="65" t="s">
        <v>17227</v>
      </c>
      <c r="L76" s="65" t="s">
        <v>17226</v>
      </c>
      <c r="M76" s="65" t="s">
        <v>35</v>
      </c>
      <c r="N76" s="64" t="s">
        <v>17064</v>
      </c>
      <c r="O76" s="66" t="s">
        <v>32</v>
      </c>
      <c r="P76" s="66" t="str">
        <f t="shared" si="45"/>
        <v>1..1</v>
      </c>
      <c r="Q76" s="2" t="s">
        <v>1574</v>
      </c>
      <c r="R76" s="75" t="s">
        <v>1575</v>
      </c>
      <c r="S76" s="66" t="s">
        <v>329</v>
      </c>
      <c r="T76" s="68" t="str">
        <f t="shared" si="46"/>
        <v>A</v>
      </c>
      <c r="U76" s="66" t="s">
        <v>42</v>
      </c>
      <c r="V76" s="66" t="s">
        <v>35</v>
      </c>
      <c r="W76" s="249" t="s">
        <v>35</v>
      </c>
      <c r="X76" s="38"/>
      <c r="Y76" s="68" t="str">
        <f t="shared" si="34"/>
        <v>-</v>
      </c>
      <c r="Z76" s="68" t="str">
        <f t="shared" si="43"/>
        <v>X</v>
      </c>
      <c r="AA76" s="68" t="str">
        <f t="shared" si="43"/>
        <v>X</v>
      </c>
      <c r="AB76" s="68" t="str">
        <f t="shared" si="43"/>
        <v>X</v>
      </c>
      <c r="AC76" s="68" t="str">
        <f t="shared" si="43"/>
        <v>X</v>
      </c>
      <c r="AD76" s="68" t="str">
        <f t="shared" si="43"/>
        <v>X</v>
      </c>
      <c r="AE76" s="68" t="str">
        <f t="shared" si="43"/>
        <v>X</v>
      </c>
      <c r="AF76" s="38"/>
      <c r="AG76" s="68" t="s">
        <v>185</v>
      </c>
      <c r="AH76" s="68" t="s">
        <v>185</v>
      </c>
      <c r="AI76" s="38"/>
      <c r="AJ76" s="13" t="str">
        <f t="shared" si="36"/>
        <v>/rsm:CrossIndustryInvoice/rsm:SupplyChainTradeTransaction/ram:ApplicableHeaderTradeAgreement/ram:SellerTradeParty/ram:GlobalID</v>
      </c>
      <c r="AK76" s="13" t="str">
        <f t="shared" si="37"/>
        <v>/@schemeID</v>
      </c>
      <c r="AL76" s="14">
        <f>COUNTIFS(R$4:R76,AJ76)</f>
        <v>1</v>
      </c>
      <c r="AM76" s="1"/>
      <c r="AN76" s="185" t="str">
        <f t="shared" si="42"/>
        <v>SCT_HTA</v>
      </c>
      <c r="AO76" s="186" t="str">
        <f t="shared" si="42"/>
        <v>BT-29-1</v>
      </c>
      <c r="AP76" s="301" t="str">
        <f t="shared" si="38"/>
        <v>BT-29-1</v>
      </c>
      <c r="AQ76" s="66">
        <f t="shared" si="39"/>
        <v>5</v>
      </c>
      <c r="AR76" s="66" t="str">
        <f t="shared" si="40"/>
        <v>0..1</v>
      </c>
      <c r="AS76" s="97" t="s">
        <v>330</v>
      </c>
      <c r="AT76" s="64" t="s">
        <v>1576</v>
      </c>
      <c r="AU76" s="65" t="s">
        <v>331</v>
      </c>
      <c r="AV76" s="65" t="s">
        <v>18258</v>
      </c>
      <c r="AW76" s="65" t="s">
        <v>35</v>
      </c>
      <c r="AX76" s="64"/>
      <c r="AY76" s="66" t="str">
        <f t="shared" si="44"/>
        <v>1..1</v>
      </c>
      <c r="AZ76" s="66" t="str">
        <f t="shared" si="44"/>
        <v>1..1</v>
      </c>
      <c r="BA76" s="2" t="str">
        <f t="shared" si="44"/>
        <v>/rsm:CrossIndustryInvoice
/rsm:SupplyChainTradeTransaction
/ram:ApplicableHeaderTradeAgreement
/ram:SellerTradeParty
/ram:GlobalID
/@schemeID</v>
      </c>
      <c r="BB76" s="75" t="str">
        <f t="shared" si="44"/>
        <v>/rsm:CrossIndustryInvoice/rsm:SupplyChainTradeTransaction/ram:ApplicableHeaderTradeAgreement/ram:SellerTradeParty/ram:GlobalID/@schemeID</v>
      </c>
      <c r="BC76" s="66" t="str">
        <f t="shared" si="30"/>
        <v>S</v>
      </c>
      <c r="BD76" s="68" t="str">
        <f t="shared" si="30"/>
        <v>A</v>
      </c>
      <c r="BE76" s="66" t="str">
        <f t="shared" si="30"/>
        <v>0..1</v>
      </c>
      <c r="BF76" s="66" t="str">
        <f t="shared" si="30"/>
        <v/>
      </c>
      <c r="BG76" s="249" t="str">
        <f t="shared" si="30"/>
        <v/>
      </c>
      <c r="BH76" s="7"/>
      <c r="BI76" s="68" t="str">
        <f t="shared" si="26"/>
        <v>-</v>
      </c>
      <c r="BJ76" s="68" t="str">
        <f t="shared" si="26"/>
        <v>X</v>
      </c>
      <c r="BK76" s="68" t="str">
        <f t="shared" si="26"/>
        <v>X</v>
      </c>
      <c r="BL76" s="68" t="str">
        <f t="shared" si="25"/>
        <v>X</v>
      </c>
      <c r="BM76" s="68" t="str">
        <f t="shared" si="25"/>
        <v>X</v>
      </c>
      <c r="BN76" s="68" t="str">
        <f t="shared" si="25"/>
        <v>X</v>
      </c>
      <c r="BO76" s="68" t="str">
        <f t="shared" si="25"/>
        <v>X</v>
      </c>
      <c r="BP76" s="7"/>
      <c r="BQ76" s="68" t="str">
        <f t="shared" si="41"/>
        <v>BASIC WL</v>
      </c>
      <c r="BR76" s="68" t="str">
        <f t="shared" si="41"/>
        <v>BASIC WL</v>
      </c>
      <c r="BS76" s="15"/>
      <c r="BT76" s="57" t="s">
        <v>18642</v>
      </c>
    </row>
    <row r="77" spans="1:72" customFormat="1" ht="96" x14ac:dyDescent="0.2">
      <c r="A77" s="45" t="str">
        <f t="shared" si="32"/>
        <v>YES</v>
      </c>
      <c r="B77" s="45"/>
      <c r="C77" s="45"/>
      <c r="D77" s="185" t="s">
        <v>1526</v>
      </c>
      <c r="E77" s="186" t="s">
        <v>1578</v>
      </c>
      <c r="F77" s="301" t="s">
        <v>1578</v>
      </c>
      <c r="G77" s="66">
        <f t="shared" si="33"/>
        <v>4</v>
      </c>
      <c r="H77" s="66" t="s">
        <v>32</v>
      </c>
      <c r="I77" s="64" t="s">
        <v>1579</v>
      </c>
      <c r="J77" s="64" t="s">
        <v>1580</v>
      </c>
      <c r="K77" s="65"/>
      <c r="L77" s="65"/>
      <c r="M77" s="65" t="s">
        <v>1581</v>
      </c>
      <c r="N77" s="64" t="s">
        <v>70</v>
      </c>
      <c r="O77" s="66" t="s">
        <v>32</v>
      </c>
      <c r="P77" s="66" t="str">
        <f t="shared" si="45"/>
        <v>1..1</v>
      </c>
      <c r="Q77" s="2" t="s">
        <v>1582</v>
      </c>
      <c r="R77" s="75" t="s">
        <v>1583</v>
      </c>
      <c r="S77" s="66" t="s">
        <v>73</v>
      </c>
      <c r="T77" s="68" t="str">
        <f t="shared" si="46"/>
        <v>E</v>
      </c>
      <c r="U77" s="66" t="s">
        <v>42</v>
      </c>
      <c r="V77" s="66" t="s">
        <v>132</v>
      </c>
      <c r="W77" s="249" t="s">
        <v>35</v>
      </c>
      <c r="X77" s="38"/>
      <c r="Y77" s="68" t="str">
        <f t="shared" si="34"/>
        <v>X</v>
      </c>
      <c r="Z77" s="68" t="str">
        <f t="shared" ref="Z77:AE84" si="47">IF(Y77="X","X",IF($AH77=Z$4,"X","-"))</f>
        <v>X</v>
      </c>
      <c r="AA77" s="68" t="str">
        <f t="shared" si="47"/>
        <v>X</v>
      </c>
      <c r="AB77" s="68" t="str">
        <f t="shared" si="47"/>
        <v>X</v>
      </c>
      <c r="AC77" s="68" t="str">
        <f t="shared" si="47"/>
        <v>X</v>
      </c>
      <c r="AD77" s="68" t="str">
        <f t="shared" si="47"/>
        <v>X</v>
      </c>
      <c r="AE77" s="68" t="str">
        <f t="shared" si="47"/>
        <v>X</v>
      </c>
      <c r="AF77" s="38"/>
      <c r="AG77" s="68" t="s">
        <v>39</v>
      </c>
      <c r="AH77" s="68" t="s">
        <v>39</v>
      </c>
      <c r="AI77" s="38"/>
      <c r="AJ77" s="13" t="str">
        <f t="shared" si="36"/>
        <v>/rsm:CrossIndustryInvoice/rsm:SupplyChainTradeTransaction/ram:ApplicableHeaderTradeAgreement/ram:SellerTradeParty</v>
      </c>
      <c r="AK77" s="13" t="str">
        <f t="shared" si="37"/>
        <v>/ram:Name</v>
      </c>
      <c r="AL77" s="14">
        <f>COUNTIFS(R$4:R77,AJ77)</f>
        <v>1</v>
      </c>
      <c r="AM77" s="1"/>
      <c r="AN77" s="185" t="str">
        <f t="shared" si="42"/>
        <v>SCT_HTA</v>
      </c>
      <c r="AO77" s="186" t="str">
        <f t="shared" si="42"/>
        <v>BT-27</v>
      </c>
      <c r="AP77" s="301" t="str">
        <f t="shared" si="38"/>
        <v>BT-27</v>
      </c>
      <c r="AQ77" s="66">
        <f t="shared" si="39"/>
        <v>4</v>
      </c>
      <c r="AR77" s="66" t="str">
        <f t="shared" si="40"/>
        <v>1..1</v>
      </c>
      <c r="AS77" s="64" t="s">
        <v>1584</v>
      </c>
      <c r="AT77" s="64" t="s">
        <v>1585</v>
      </c>
      <c r="AU77" s="65"/>
      <c r="AV77" s="65"/>
      <c r="AW77" s="65" t="s">
        <v>1586</v>
      </c>
      <c r="AX77" s="64" t="s">
        <v>78</v>
      </c>
      <c r="AY77" s="66" t="str">
        <f t="shared" si="44"/>
        <v>1..1</v>
      </c>
      <c r="AZ77" s="66" t="str">
        <f t="shared" si="44"/>
        <v>1..1</v>
      </c>
      <c r="BA77" s="2" t="str">
        <f t="shared" si="44"/>
        <v>/rsm:CrossIndustryInvoice
/rsm:SupplyChainTradeTransaction
/ram:ApplicableHeaderTradeAgreement
/ram:SellerTradeParty
/ram:Name</v>
      </c>
      <c r="BB77" s="75" t="str">
        <f t="shared" si="44"/>
        <v>/rsm:CrossIndustryInvoice/rsm:SupplyChainTradeTransaction/ram:ApplicableHeaderTradeAgreement/ram:SellerTradeParty/ram:Name</v>
      </c>
      <c r="BC77" s="66" t="str">
        <f t="shared" si="30"/>
        <v>T</v>
      </c>
      <c r="BD77" s="68" t="str">
        <f t="shared" si="30"/>
        <v>E</v>
      </c>
      <c r="BE77" s="66" t="str">
        <f t="shared" si="30"/>
        <v>0..1</v>
      </c>
      <c r="BF77" s="66" t="str">
        <f t="shared" si="30"/>
        <v>CAR-2</v>
      </c>
      <c r="BG77" s="249" t="str">
        <f t="shared" si="30"/>
        <v/>
      </c>
      <c r="BH77" s="7"/>
      <c r="BI77" s="68" t="str">
        <f t="shared" si="26"/>
        <v>X</v>
      </c>
      <c r="BJ77" s="68" t="str">
        <f t="shared" si="26"/>
        <v>X</v>
      </c>
      <c r="BK77" s="68" t="str">
        <f t="shared" si="26"/>
        <v>X</v>
      </c>
      <c r="BL77" s="68" t="str">
        <f t="shared" si="25"/>
        <v>X</v>
      </c>
      <c r="BM77" s="68" t="str">
        <f t="shared" si="25"/>
        <v>X</v>
      </c>
      <c r="BN77" s="68" t="str">
        <f t="shared" si="25"/>
        <v>X</v>
      </c>
      <c r="BO77" s="68" t="str">
        <f t="shared" si="25"/>
        <v>X</v>
      </c>
      <c r="BP77" s="7"/>
      <c r="BQ77" s="68" t="str">
        <f t="shared" si="41"/>
        <v>MINIMUM</v>
      </c>
      <c r="BR77" s="68" t="str">
        <f t="shared" si="41"/>
        <v>MINIMUM</v>
      </c>
      <c r="BS77" s="15"/>
      <c r="BT77" s="57" t="s">
        <v>18642</v>
      </c>
    </row>
    <row r="78" spans="1:72" customFormat="1" ht="96" x14ac:dyDescent="0.2">
      <c r="A78" s="45" t="str">
        <f t="shared" si="32"/>
        <v>NO</v>
      </c>
      <c r="B78" s="45"/>
      <c r="C78" s="45"/>
      <c r="D78" s="185" t="s">
        <v>1526</v>
      </c>
      <c r="E78" s="188" t="s">
        <v>1596</v>
      </c>
      <c r="F78" s="303"/>
      <c r="G78" s="124">
        <f t="shared" si="33"/>
        <v>4</v>
      </c>
      <c r="H78" s="124" t="s">
        <v>42</v>
      </c>
      <c r="I78" s="125" t="s">
        <v>1597</v>
      </c>
      <c r="J78" s="125" t="s">
        <v>17145</v>
      </c>
      <c r="K78" s="126"/>
      <c r="L78" s="126"/>
      <c r="M78" s="126"/>
      <c r="N78" s="125"/>
      <c r="O78" s="124" t="s">
        <v>42</v>
      </c>
      <c r="P78" s="124" t="str">
        <f t="shared" si="45"/>
        <v>0..1</v>
      </c>
      <c r="Q78" s="127" t="s">
        <v>1598</v>
      </c>
      <c r="R78" s="128" t="s">
        <v>1599</v>
      </c>
      <c r="S78" s="124"/>
      <c r="T78" s="129" t="str">
        <f t="shared" si="46"/>
        <v/>
      </c>
      <c r="U78" s="124" t="s">
        <v>42</v>
      </c>
      <c r="V78" s="124"/>
      <c r="W78" s="675"/>
      <c r="X78" s="38"/>
      <c r="Y78" s="129" t="str">
        <f t="shared" si="34"/>
        <v>X</v>
      </c>
      <c r="Z78" s="129" t="str">
        <f t="shared" si="47"/>
        <v>X</v>
      </c>
      <c r="AA78" s="129" t="str">
        <f t="shared" si="47"/>
        <v>X</v>
      </c>
      <c r="AB78" s="129" t="str">
        <f t="shared" si="47"/>
        <v>X</v>
      </c>
      <c r="AC78" s="129" t="str">
        <f t="shared" si="47"/>
        <v>X</v>
      </c>
      <c r="AD78" s="129" t="str">
        <f t="shared" si="47"/>
        <v>X</v>
      </c>
      <c r="AE78" s="129" t="str">
        <f t="shared" si="47"/>
        <v>X</v>
      </c>
      <c r="AF78" s="38"/>
      <c r="AG78" s="129" t="s">
        <v>39</v>
      </c>
      <c r="AH78" s="129" t="s">
        <v>39</v>
      </c>
      <c r="AI78" s="38"/>
      <c r="AJ78" s="13" t="str">
        <f t="shared" si="36"/>
        <v>/rsm:CrossIndustryInvoice/rsm:SupplyChainTradeTransaction/ram:ApplicableHeaderTradeAgreement/ram:SellerTradeParty</v>
      </c>
      <c r="AK78" s="13" t="str">
        <f t="shared" si="37"/>
        <v>/ram:SpecifiedLegalOrganization</v>
      </c>
      <c r="AL78" s="14">
        <f>COUNTIFS(R$4:R78,AJ78)</f>
        <v>1</v>
      </c>
      <c r="AM78" s="1"/>
      <c r="AN78" s="185" t="str">
        <f t="shared" si="42"/>
        <v>SCT_HTA</v>
      </c>
      <c r="AO78" s="188" t="str">
        <f t="shared" si="42"/>
        <v>BT-30-00</v>
      </c>
      <c r="AP78" s="303" t="str">
        <f t="shared" si="38"/>
        <v/>
      </c>
      <c r="AQ78" s="124">
        <f t="shared" si="39"/>
        <v>4</v>
      </c>
      <c r="AR78" s="124" t="str">
        <f t="shared" si="40"/>
        <v>0..1</v>
      </c>
      <c r="AS78" s="125" t="s">
        <v>1600</v>
      </c>
      <c r="AT78" s="125"/>
      <c r="AU78" s="126"/>
      <c r="AV78" s="126"/>
      <c r="AW78" s="126" t="s">
        <v>35</v>
      </c>
      <c r="AX78" s="125"/>
      <c r="AY78" s="124" t="str">
        <f t="shared" si="44"/>
        <v>0..1</v>
      </c>
      <c r="AZ78" s="124" t="str">
        <f t="shared" si="44"/>
        <v>0..1</v>
      </c>
      <c r="BA78" s="127" t="str">
        <f t="shared" si="44"/>
        <v>/rsm:CrossIndustryInvoice
/rsm:SupplyChainTradeTransaction
/ram:ApplicableHeaderTradeAgreement
/ram:SellerTradeParty
/ram:SpecifiedLegalOrganization</v>
      </c>
      <c r="BB78" s="128" t="str">
        <f t="shared" si="44"/>
        <v>/rsm:CrossIndustryInvoice/rsm:SupplyChainTradeTransaction/ram:ApplicableHeaderTradeAgreement/ram:SellerTradeParty/ram:SpecifiedLegalOrganization</v>
      </c>
      <c r="BC78" s="124" t="str">
        <f t="shared" si="30"/>
        <v/>
      </c>
      <c r="BD78" s="129" t="str">
        <f t="shared" si="30"/>
        <v/>
      </c>
      <c r="BE78" s="124" t="str">
        <f t="shared" si="30"/>
        <v>0..1</v>
      </c>
      <c r="BF78" s="124" t="str">
        <f t="shared" si="30"/>
        <v/>
      </c>
      <c r="BG78" s="675" t="str">
        <f t="shared" si="30"/>
        <v/>
      </c>
      <c r="BH78" s="7"/>
      <c r="BI78" s="129" t="str">
        <f t="shared" si="26"/>
        <v>X</v>
      </c>
      <c r="BJ78" s="129" t="str">
        <f t="shared" si="26"/>
        <v>X</v>
      </c>
      <c r="BK78" s="129" t="str">
        <f t="shared" si="26"/>
        <v>X</v>
      </c>
      <c r="BL78" s="129" t="str">
        <f t="shared" si="25"/>
        <v>X</v>
      </c>
      <c r="BM78" s="129" t="str">
        <f t="shared" si="25"/>
        <v>X</v>
      </c>
      <c r="BN78" s="129" t="str">
        <f t="shared" si="25"/>
        <v>X</v>
      </c>
      <c r="BO78" s="129" t="str">
        <f t="shared" si="25"/>
        <v>X</v>
      </c>
      <c r="BP78" s="7"/>
      <c r="BQ78" s="129" t="str">
        <f t="shared" si="41"/>
        <v>MINIMUM</v>
      </c>
      <c r="BR78" s="129" t="str">
        <f t="shared" si="41"/>
        <v>MINIMUM</v>
      </c>
      <c r="BS78" s="15"/>
      <c r="BT78" s="57" t="s">
        <v>18642</v>
      </c>
    </row>
    <row r="79" spans="1:72" s="59" customFormat="1" ht="105" x14ac:dyDescent="0.2">
      <c r="A79" s="45" t="str">
        <f t="shared" si="32"/>
        <v>YES</v>
      </c>
      <c r="B79" s="45"/>
      <c r="C79" s="45"/>
      <c r="D79" s="185" t="s">
        <v>1526</v>
      </c>
      <c r="E79" s="186" t="s">
        <v>1601</v>
      </c>
      <c r="F79" s="301" t="s">
        <v>1601</v>
      </c>
      <c r="G79" s="66">
        <f t="shared" si="33"/>
        <v>5</v>
      </c>
      <c r="H79" s="66" t="s">
        <v>42</v>
      </c>
      <c r="I79" s="64" t="s">
        <v>1602</v>
      </c>
      <c r="J79" s="64" t="s">
        <v>1603</v>
      </c>
      <c r="K79" s="65" t="s">
        <v>17229</v>
      </c>
      <c r="L79" s="65"/>
      <c r="M79" s="65" t="s">
        <v>1554</v>
      </c>
      <c r="N79" s="64" t="s">
        <v>90</v>
      </c>
      <c r="O79" s="66" t="s">
        <v>42</v>
      </c>
      <c r="P79" s="66" t="str">
        <f t="shared" si="45"/>
        <v>0..1</v>
      </c>
      <c r="Q79" s="2" t="s">
        <v>1605</v>
      </c>
      <c r="R79" s="75" t="s">
        <v>1606</v>
      </c>
      <c r="S79" s="66" t="s">
        <v>55</v>
      </c>
      <c r="T79" s="68" t="str">
        <f t="shared" si="46"/>
        <v>E</v>
      </c>
      <c r="U79" s="66" t="s">
        <v>42</v>
      </c>
      <c r="V79" s="66" t="s">
        <v>35</v>
      </c>
      <c r="W79" s="249" t="s">
        <v>35</v>
      </c>
      <c r="X79" s="38"/>
      <c r="Y79" s="68" t="str">
        <f t="shared" si="34"/>
        <v>X</v>
      </c>
      <c r="Z79" s="68" t="str">
        <f t="shared" si="47"/>
        <v>X</v>
      </c>
      <c r="AA79" s="68" t="str">
        <f t="shared" si="47"/>
        <v>X</v>
      </c>
      <c r="AB79" s="68" t="str">
        <f t="shared" si="47"/>
        <v>X</v>
      </c>
      <c r="AC79" s="68" t="str">
        <f t="shared" si="47"/>
        <v>X</v>
      </c>
      <c r="AD79" s="68" t="str">
        <f t="shared" si="47"/>
        <v>X</v>
      </c>
      <c r="AE79" s="68" t="str">
        <f t="shared" si="47"/>
        <v>X</v>
      </c>
      <c r="AF79" s="38"/>
      <c r="AG79" s="68" t="s">
        <v>39</v>
      </c>
      <c r="AH79" s="68" t="s">
        <v>39</v>
      </c>
      <c r="AI79" s="38"/>
      <c r="AJ79" s="13" t="str">
        <f t="shared" si="36"/>
        <v>/rsm:CrossIndustryInvoice/rsm:SupplyChainTradeTransaction/ram:ApplicableHeaderTradeAgreement/ram:SellerTradeParty/ram:SpecifiedLegalOrganization</v>
      </c>
      <c r="AK79" s="13" t="str">
        <f t="shared" si="37"/>
        <v>/ram:ID</v>
      </c>
      <c r="AL79" s="14">
        <f>COUNTIFS(R$4:R79,AJ79)</f>
        <v>1</v>
      </c>
      <c r="AM79" s="1"/>
      <c r="AN79" s="185" t="str">
        <f t="shared" si="42"/>
        <v>SCT_HTA</v>
      </c>
      <c r="AO79" s="186" t="str">
        <f t="shared" si="42"/>
        <v>BT-30</v>
      </c>
      <c r="AP79" s="301" t="str">
        <f t="shared" si="38"/>
        <v>BT-30</v>
      </c>
      <c r="AQ79" s="66">
        <f t="shared" si="39"/>
        <v>5</v>
      </c>
      <c r="AR79" s="66" t="str">
        <f t="shared" si="40"/>
        <v>0..1</v>
      </c>
      <c r="AS79" s="64" t="s">
        <v>1607</v>
      </c>
      <c r="AT79" s="64" t="s">
        <v>1608</v>
      </c>
      <c r="AU79" s="65" t="s">
        <v>1609</v>
      </c>
      <c r="AV79" s="65"/>
      <c r="AW79" s="65" t="s">
        <v>1562</v>
      </c>
      <c r="AX79" s="64" t="s">
        <v>99</v>
      </c>
      <c r="AY79" s="66" t="str">
        <f t="shared" si="44"/>
        <v>0..1</v>
      </c>
      <c r="AZ79" s="66" t="str">
        <f t="shared" si="44"/>
        <v>0..1</v>
      </c>
      <c r="BA79" s="2" t="str">
        <f t="shared" si="44"/>
        <v>/rsm:CrossIndustryInvoice
/rsm:SupplyChainTradeTransaction
/ram:ApplicableHeaderTradeAgreement
/ram:SellerTradeParty
/ram:SpecifiedLegalOrganization
/ram:ID</v>
      </c>
      <c r="BB79" s="75" t="str">
        <f t="shared" si="44"/>
        <v>/rsm:CrossIndustryInvoice/rsm:SupplyChainTradeTransaction/ram:ApplicableHeaderTradeAgreement/ram:SellerTradeParty/ram:SpecifiedLegalOrganization/ram:ID</v>
      </c>
      <c r="BC79" s="66" t="str">
        <f t="shared" si="30"/>
        <v>I</v>
      </c>
      <c r="BD79" s="68" t="str">
        <f t="shared" si="30"/>
        <v>E</v>
      </c>
      <c r="BE79" s="66" t="str">
        <f t="shared" si="30"/>
        <v>0..1</v>
      </c>
      <c r="BF79" s="66" t="str">
        <f t="shared" si="30"/>
        <v/>
      </c>
      <c r="BG79" s="249" t="str">
        <f t="shared" si="30"/>
        <v/>
      </c>
      <c r="BH79" s="7"/>
      <c r="BI79" s="68" t="str">
        <f t="shared" si="26"/>
        <v>X</v>
      </c>
      <c r="BJ79" s="68" t="str">
        <f t="shared" si="26"/>
        <v>X</v>
      </c>
      <c r="BK79" s="68" t="str">
        <f t="shared" si="26"/>
        <v>X</v>
      </c>
      <c r="BL79" s="68" t="str">
        <f t="shared" si="25"/>
        <v>X</v>
      </c>
      <c r="BM79" s="68" t="str">
        <f t="shared" si="25"/>
        <v>X</v>
      </c>
      <c r="BN79" s="68" t="str">
        <f t="shared" si="25"/>
        <v>X</v>
      </c>
      <c r="BO79" s="68" t="str">
        <f t="shared" ref="BO79:BO124" si="48">AE79</f>
        <v>X</v>
      </c>
      <c r="BP79" s="7"/>
      <c r="BQ79" s="68" t="str">
        <f t="shared" si="41"/>
        <v>MINIMUM</v>
      </c>
      <c r="BR79" s="68" t="str">
        <f t="shared" si="41"/>
        <v>MINIMUM</v>
      </c>
      <c r="BS79" s="15"/>
      <c r="BT79" s="57" t="s">
        <v>18642</v>
      </c>
    </row>
    <row r="80" spans="1:72" s="59" customFormat="1" ht="120" x14ac:dyDescent="0.2">
      <c r="A80" s="45" t="str">
        <f t="shared" si="32"/>
        <v>YES</v>
      </c>
      <c r="B80" s="45"/>
      <c r="C80" s="45"/>
      <c r="D80" s="185" t="s">
        <v>1526</v>
      </c>
      <c r="E80" s="186" t="s">
        <v>1610</v>
      </c>
      <c r="F80" s="301" t="s">
        <v>1610</v>
      </c>
      <c r="G80" s="66">
        <f t="shared" si="33"/>
        <v>6</v>
      </c>
      <c r="H80" s="66" t="s">
        <v>42</v>
      </c>
      <c r="I80" s="97" t="s">
        <v>443</v>
      </c>
      <c r="J80" s="64" t="s">
        <v>1612</v>
      </c>
      <c r="K80" s="65" t="s">
        <v>17135</v>
      </c>
      <c r="L80" s="65" t="s">
        <v>916</v>
      </c>
      <c r="M80" s="65" t="s">
        <v>35</v>
      </c>
      <c r="N80" s="64" t="s">
        <v>17064</v>
      </c>
      <c r="O80" s="66" t="s">
        <v>42</v>
      </c>
      <c r="P80" s="66" t="str">
        <f t="shared" si="45"/>
        <v>0..1</v>
      </c>
      <c r="Q80" s="2" t="s">
        <v>1613</v>
      </c>
      <c r="R80" s="75" t="s">
        <v>1614</v>
      </c>
      <c r="S80" s="66" t="s">
        <v>329</v>
      </c>
      <c r="T80" s="68" t="str">
        <f t="shared" si="46"/>
        <v>A</v>
      </c>
      <c r="U80" s="66" t="s">
        <v>42</v>
      </c>
      <c r="V80" s="66" t="s">
        <v>35</v>
      </c>
      <c r="W80" s="249" t="s">
        <v>35</v>
      </c>
      <c r="X80" s="38"/>
      <c r="Y80" s="68" t="str">
        <f t="shared" si="34"/>
        <v>X</v>
      </c>
      <c r="Z80" s="68" t="str">
        <f t="shared" si="47"/>
        <v>X</v>
      </c>
      <c r="AA80" s="68" t="str">
        <f t="shared" si="47"/>
        <v>X</v>
      </c>
      <c r="AB80" s="68" t="str">
        <f t="shared" si="47"/>
        <v>X</v>
      </c>
      <c r="AC80" s="68" t="str">
        <f t="shared" si="47"/>
        <v>X</v>
      </c>
      <c r="AD80" s="68" t="str">
        <f t="shared" si="47"/>
        <v>X</v>
      </c>
      <c r="AE80" s="68" t="str">
        <f t="shared" si="47"/>
        <v>X</v>
      </c>
      <c r="AF80" s="38"/>
      <c r="AG80" s="68" t="s">
        <v>39</v>
      </c>
      <c r="AH80" s="68" t="s">
        <v>39</v>
      </c>
      <c r="AI80" s="38"/>
      <c r="AJ80" s="13" t="str">
        <f t="shared" si="36"/>
        <v>/rsm:CrossIndustryInvoice/rsm:SupplyChainTradeTransaction/ram:ApplicableHeaderTradeAgreement/ram:SellerTradeParty/ram:SpecifiedLegalOrganization/ram:ID</v>
      </c>
      <c r="AK80" s="13" t="str">
        <f t="shared" si="37"/>
        <v>/@schemeID</v>
      </c>
      <c r="AL80" s="14">
        <f>COUNTIFS(R$4:R80,AJ80)</f>
        <v>1</v>
      </c>
      <c r="AM80" s="1"/>
      <c r="AN80" s="185" t="str">
        <f t="shared" si="42"/>
        <v>SCT_HTA</v>
      </c>
      <c r="AO80" s="186" t="str">
        <f t="shared" si="42"/>
        <v>BT-30-1</v>
      </c>
      <c r="AP80" s="301" t="str">
        <f t="shared" si="38"/>
        <v>BT-30-1</v>
      </c>
      <c r="AQ80" s="66">
        <f t="shared" si="39"/>
        <v>6</v>
      </c>
      <c r="AR80" s="66" t="str">
        <f t="shared" si="40"/>
        <v>0..1</v>
      </c>
      <c r="AS80" s="97" t="s">
        <v>330</v>
      </c>
      <c r="AT80" s="64" t="s">
        <v>1615</v>
      </c>
      <c r="AU80" s="65" t="s">
        <v>331</v>
      </c>
      <c r="AV80" s="65" t="s">
        <v>1616</v>
      </c>
      <c r="AW80" s="65" t="s">
        <v>35</v>
      </c>
      <c r="AX80" s="64" t="s">
        <v>128</v>
      </c>
      <c r="AY80" s="66" t="str">
        <f t="shared" si="44"/>
        <v>0..1</v>
      </c>
      <c r="AZ80" s="66" t="str">
        <f t="shared" si="44"/>
        <v>0..1</v>
      </c>
      <c r="BA80" s="2" t="str">
        <f t="shared" si="44"/>
        <v>/rsm:CrossIndustryInvoice
/rsm:SupplyChainTradeTransaction
/ram:ApplicableHeaderTradeAgreement
/ram:SellerTradeParty
/ram:SpecifiedLegalOrganization
/ram:ID
/@schemeID</v>
      </c>
      <c r="BB80" s="75" t="str">
        <f t="shared" si="44"/>
        <v>/rsm:CrossIndustryInvoice/rsm:SupplyChainTradeTransaction/ram:ApplicableHeaderTradeAgreement/ram:SellerTradeParty/ram:SpecifiedLegalOrganization/ram:ID/@schemeID</v>
      </c>
      <c r="BC80" s="66" t="str">
        <f t="shared" si="30"/>
        <v>S</v>
      </c>
      <c r="BD80" s="68" t="str">
        <f t="shared" si="30"/>
        <v>A</v>
      </c>
      <c r="BE80" s="66" t="str">
        <f t="shared" si="30"/>
        <v>0..1</v>
      </c>
      <c r="BF80" s="66" t="str">
        <f t="shared" si="30"/>
        <v/>
      </c>
      <c r="BG80" s="249" t="str">
        <f t="shared" si="30"/>
        <v/>
      </c>
      <c r="BH80" s="7"/>
      <c r="BI80" s="68" t="str">
        <f t="shared" si="26"/>
        <v>X</v>
      </c>
      <c r="BJ80" s="68" t="str">
        <f t="shared" si="26"/>
        <v>X</v>
      </c>
      <c r="BK80" s="68" t="str">
        <f t="shared" si="26"/>
        <v>X</v>
      </c>
      <c r="BL80" s="68" t="str">
        <f t="shared" si="26"/>
        <v>X</v>
      </c>
      <c r="BM80" s="68" t="str">
        <f t="shared" si="26"/>
        <v>X</v>
      </c>
      <c r="BN80" s="68" t="str">
        <f t="shared" si="26"/>
        <v>X</v>
      </c>
      <c r="BO80" s="68" t="str">
        <f t="shared" si="48"/>
        <v>X</v>
      </c>
      <c r="BP80" s="7"/>
      <c r="BQ80" s="68" t="str">
        <f t="shared" si="41"/>
        <v>MINIMUM</v>
      </c>
      <c r="BR80" s="68" t="str">
        <f t="shared" si="41"/>
        <v>MINIMUM</v>
      </c>
      <c r="BS80" s="15"/>
      <c r="BT80" s="57" t="s">
        <v>18642</v>
      </c>
    </row>
    <row r="81" spans="1:72" s="59" customFormat="1" ht="105" x14ac:dyDescent="0.2">
      <c r="A81" s="45" t="str">
        <f t="shared" si="32"/>
        <v>YES</v>
      </c>
      <c r="B81" s="45"/>
      <c r="C81" s="45"/>
      <c r="D81" s="185" t="s">
        <v>1526</v>
      </c>
      <c r="E81" s="186" t="s">
        <v>1617</v>
      </c>
      <c r="F81" s="301" t="s">
        <v>1617</v>
      </c>
      <c r="G81" s="66">
        <f t="shared" si="33"/>
        <v>5</v>
      </c>
      <c r="H81" s="66" t="s">
        <v>42</v>
      </c>
      <c r="I81" s="64" t="s">
        <v>1618</v>
      </c>
      <c r="J81" s="64" t="s">
        <v>1619</v>
      </c>
      <c r="K81" s="65" t="s">
        <v>1620</v>
      </c>
      <c r="L81" s="65" t="s">
        <v>1621</v>
      </c>
      <c r="M81" s="65" t="s">
        <v>35</v>
      </c>
      <c r="N81" s="64" t="s">
        <v>70</v>
      </c>
      <c r="O81" s="66" t="s">
        <v>42</v>
      </c>
      <c r="P81" s="66" t="str">
        <f t="shared" si="45"/>
        <v>0..1</v>
      </c>
      <c r="Q81" s="2" t="s">
        <v>1622</v>
      </c>
      <c r="R81" s="75" t="s">
        <v>1623</v>
      </c>
      <c r="S81" s="66" t="s">
        <v>73</v>
      </c>
      <c r="T81" s="68" t="str">
        <f t="shared" si="46"/>
        <v>E</v>
      </c>
      <c r="U81" s="66" t="s">
        <v>42</v>
      </c>
      <c r="V81" s="66" t="s">
        <v>35</v>
      </c>
      <c r="W81" s="249" t="s">
        <v>35</v>
      </c>
      <c r="X81" s="38"/>
      <c r="Y81" s="68" t="str">
        <f t="shared" si="34"/>
        <v>-</v>
      </c>
      <c r="Z81" s="68" t="str">
        <f t="shared" si="47"/>
        <v>X</v>
      </c>
      <c r="AA81" s="68" t="str">
        <f t="shared" si="47"/>
        <v>X</v>
      </c>
      <c r="AB81" s="68" t="str">
        <f t="shared" si="47"/>
        <v>X</v>
      </c>
      <c r="AC81" s="68" t="str">
        <f t="shared" si="47"/>
        <v>X</v>
      </c>
      <c r="AD81" s="68" t="str">
        <f t="shared" si="47"/>
        <v>X</v>
      </c>
      <c r="AE81" s="68" t="str">
        <f t="shared" si="47"/>
        <v>X</v>
      </c>
      <c r="AF81" s="38"/>
      <c r="AG81" s="68" t="s">
        <v>185</v>
      </c>
      <c r="AH81" s="68" t="s">
        <v>185</v>
      </c>
      <c r="AI81" s="38"/>
      <c r="AJ81" s="13" t="str">
        <f t="shared" si="36"/>
        <v>/rsm:CrossIndustryInvoice/rsm:SupplyChainTradeTransaction/ram:ApplicableHeaderTradeAgreement/ram:SellerTradeParty/ram:SpecifiedLegalOrganization</v>
      </c>
      <c r="AK81" s="13" t="str">
        <f t="shared" si="37"/>
        <v>/ram:TradingBusinessName</v>
      </c>
      <c r="AL81" s="14">
        <f>COUNTIFS(R$4:R81,AJ81)</f>
        <v>1</v>
      </c>
      <c r="AM81" s="1"/>
      <c r="AN81" s="185" t="str">
        <f t="shared" si="42"/>
        <v>SCT_HTA</v>
      </c>
      <c r="AO81" s="186" t="str">
        <f t="shared" si="42"/>
        <v>BT-28</v>
      </c>
      <c r="AP81" s="301" t="str">
        <f t="shared" si="38"/>
        <v>BT-28</v>
      </c>
      <c r="AQ81" s="66">
        <f t="shared" si="39"/>
        <v>5</v>
      </c>
      <c r="AR81" s="66" t="str">
        <f t="shared" si="40"/>
        <v>0..1</v>
      </c>
      <c r="AS81" s="64" t="s">
        <v>1624</v>
      </c>
      <c r="AT81" s="64" t="s">
        <v>1625</v>
      </c>
      <c r="AU81" s="65" t="s">
        <v>1626</v>
      </c>
      <c r="AV81" s="65" t="s">
        <v>1627</v>
      </c>
      <c r="AW81" s="65" t="s">
        <v>35</v>
      </c>
      <c r="AX81" s="64" t="s">
        <v>78</v>
      </c>
      <c r="AY81" s="66" t="str">
        <f t="shared" si="44"/>
        <v>0..1</v>
      </c>
      <c r="AZ81" s="66" t="str">
        <f t="shared" si="44"/>
        <v>0..1</v>
      </c>
      <c r="BA81" s="2" t="str">
        <f t="shared" si="44"/>
        <v>/rsm:CrossIndustryInvoice
/rsm:SupplyChainTradeTransaction
/ram:ApplicableHeaderTradeAgreement
/ram:SellerTradeParty
/ram:SpecifiedLegalOrganization
/ram:TradingBusinessName</v>
      </c>
      <c r="BB81" s="75" t="str">
        <f t="shared" si="44"/>
        <v>/rsm:CrossIndustryInvoice/rsm:SupplyChainTradeTransaction/ram:ApplicableHeaderTradeAgreement/ram:SellerTradeParty/ram:SpecifiedLegalOrganization/ram:TradingBusinessName</v>
      </c>
      <c r="BC81" s="66" t="str">
        <f t="shared" si="30"/>
        <v>T</v>
      </c>
      <c r="BD81" s="68" t="str">
        <f t="shared" si="30"/>
        <v>E</v>
      </c>
      <c r="BE81" s="66" t="str">
        <f t="shared" si="30"/>
        <v>0..1</v>
      </c>
      <c r="BF81" s="66" t="str">
        <f t="shared" si="30"/>
        <v/>
      </c>
      <c r="BG81" s="249" t="str">
        <f t="shared" si="30"/>
        <v/>
      </c>
      <c r="BH81" s="7"/>
      <c r="BI81" s="68" t="str">
        <f t="shared" ref="BI81:BN105" si="49">Y81</f>
        <v>-</v>
      </c>
      <c r="BJ81" s="68" t="str">
        <f t="shared" si="49"/>
        <v>X</v>
      </c>
      <c r="BK81" s="68" t="str">
        <f t="shared" si="49"/>
        <v>X</v>
      </c>
      <c r="BL81" s="68" t="str">
        <f t="shared" si="49"/>
        <v>X</v>
      </c>
      <c r="BM81" s="68" t="str">
        <f t="shared" si="49"/>
        <v>X</v>
      </c>
      <c r="BN81" s="68" t="str">
        <f t="shared" si="49"/>
        <v>X</v>
      </c>
      <c r="BO81" s="68" t="str">
        <f t="shared" si="48"/>
        <v>X</v>
      </c>
      <c r="BP81" s="7"/>
      <c r="BQ81" s="68" t="str">
        <f t="shared" si="41"/>
        <v>BASIC WL</v>
      </c>
      <c r="BR81" s="68" t="str">
        <f t="shared" si="41"/>
        <v>BASIC WL</v>
      </c>
      <c r="BS81" s="15"/>
      <c r="BT81" s="57" t="s">
        <v>18642</v>
      </c>
    </row>
    <row r="82" spans="1:72" s="59" customFormat="1" ht="96" x14ac:dyDescent="0.2">
      <c r="A82" s="45" t="str">
        <f t="shared" si="32"/>
        <v>NO</v>
      </c>
      <c r="B82" s="45"/>
      <c r="C82" s="45"/>
      <c r="D82" s="185" t="s">
        <v>1526</v>
      </c>
      <c r="E82" s="188" t="s">
        <v>1730</v>
      </c>
      <c r="F82" s="303" t="s">
        <v>1730</v>
      </c>
      <c r="G82" s="124">
        <f t="shared" si="33"/>
        <v>4</v>
      </c>
      <c r="H82" s="124" t="s">
        <v>32</v>
      </c>
      <c r="I82" s="125" t="s">
        <v>1731</v>
      </c>
      <c r="J82" s="125" t="s">
        <v>1732</v>
      </c>
      <c r="K82" s="126" t="s">
        <v>17238</v>
      </c>
      <c r="L82" s="126" t="s">
        <v>1734</v>
      </c>
      <c r="M82" s="126" t="s">
        <v>1735</v>
      </c>
      <c r="N82" s="125"/>
      <c r="O82" s="124" t="s">
        <v>32</v>
      </c>
      <c r="P82" s="124" t="str">
        <f t="shared" ref="P82:P97" si="50">O82</f>
        <v>1..1</v>
      </c>
      <c r="Q82" s="127" t="s">
        <v>1736</v>
      </c>
      <c r="R82" s="128" t="s">
        <v>1737</v>
      </c>
      <c r="S82" s="124" t="s">
        <v>35</v>
      </c>
      <c r="T82" s="129" t="str">
        <f t="shared" ref="T82:T97" si="51">IF($E82="","",IF(ISERROR(SEARCH("@",$R82)),IF(LEFT($E82,4)="BG-X","EG",IF(LEFT($E82,2)="BG","G",IF(LEFT($E82,4)="BT-X",IF(LEN($E82)-LEN(SUBSTITUTE($E82,"-",))&gt;2,"","E"),IF(LEN($E82)-LEN(SUBSTITUTE($E82,"-",))&gt;1,"","E")))),"A"))</f>
        <v>G</v>
      </c>
      <c r="U82" s="124" t="s">
        <v>42</v>
      </c>
      <c r="V82" s="124" t="s">
        <v>35</v>
      </c>
      <c r="W82" s="675" t="s">
        <v>35</v>
      </c>
      <c r="X82" s="38"/>
      <c r="Y82" s="129" t="str">
        <f t="shared" si="34"/>
        <v>X</v>
      </c>
      <c r="Z82" s="129" t="str">
        <f t="shared" si="47"/>
        <v>X</v>
      </c>
      <c r="AA82" s="129" t="str">
        <f t="shared" si="47"/>
        <v>X</v>
      </c>
      <c r="AB82" s="129" t="str">
        <f t="shared" si="47"/>
        <v>X</v>
      </c>
      <c r="AC82" s="129" t="str">
        <f t="shared" si="47"/>
        <v>X</v>
      </c>
      <c r="AD82" s="129" t="str">
        <f t="shared" si="47"/>
        <v>X</v>
      </c>
      <c r="AE82" s="129" t="str">
        <f t="shared" si="47"/>
        <v>X</v>
      </c>
      <c r="AF82" s="38"/>
      <c r="AG82" s="129" t="s">
        <v>39</v>
      </c>
      <c r="AH82" s="129" t="s">
        <v>39</v>
      </c>
      <c r="AI82" s="38"/>
      <c r="AJ82" s="13" t="str">
        <f t="shared" si="36"/>
        <v>/rsm:CrossIndustryInvoice/rsm:SupplyChainTradeTransaction/ram:ApplicableHeaderTradeAgreement/ram:SellerTradeParty</v>
      </c>
      <c r="AK82" s="13" t="str">
        <f t="shared" si="37"/>
        <v>/ram:PostalTradeAddress</v>
      </c>
      <c r="AL82" s="14">
        <f>COUNTIFS(R$4:R82,AJ82)</f>
        <v>1</v>
      </c>
      <c r="AM82" s="1"/>
      <c r="AN82" s="185" t="str">
        <f t="shared" si="42"/>
        <v>SCT_HTA</v>
      </c>
      <c r="AO82" s="188" t="str">
        <f t="shared" si="42"/>
        <v>BG-5</v>
      </c>
      <c r="AP82" s="303" t="str">
        <f t="shared" si="38"/>
        <v>BG-5</v>
      </c>
      <c r="AQ82" s="124">
        <f t="shared" si="39"/>
        <v>4</v>
      </c>
      <c r="AR82" s="124" t="str">
        <f t="shared" si="40"/>
        <v>1..1</v>
      </c>
      <c r="AS82" s="125" t="s">
        <v>1738</v>
      </c>
      <c r="AT82" s="125" t="s">
        <v>1739</v>
      </c>
      <c r="AU82" s="126" t="s">
        <v>1740</v>
      </c>
      <c r="AV82" s="126" t="s">
        <v>1741</v>
      </c>
      <c r="AW82" s="126" t="s">
        <v>1742</v>
      </c>
      <c r="AX82" s="125"/>
      <c r="AY82" s="124" t="str">
        <f t="shared" si="44"/>
        <v>1..1</v>
      </c>
      <c r="AZ82" s="124" t="str">
        <f t="shared" si="44"/>
        <v>1..1</v>
      </c>
      <c r="BA82" s="127" t="str">
        <f t="shared" si="44"/>
        <v>/rsm:CrossIndustryInvoice
/rsm:SupplyChainTradeTransaction
/ram:ApplicableHeaderTradeAgreement
/ram:SellerTradeParty
/ram:PostalTradeAddress</v>
      </c>
      <c r="BB82" s="128" t="str">
        <f t="shared" si="44"/>
        <v>/rsm:CrossIndustryInvoice/rsm:SupplyChainTradeTransaction/ram:ApplicableHeaderTradeAgreement/ram:SellerTradeParty/ram:PostalTradeAddress</v>
      </c>
      <c r="BC82" s="124" t="str">
        <f t="shared" ref="BC82:BG114" si="52">IF(S82="","",S82)</f>
        <v/>
      </c>
      <c r="BD82" s="129" t="str">
        <f t="shared" si="52"/>
        <v>G</v>
      </c>
      <c r="BE82" s="124" t="str">
        <f t="shared" si="52"/>
        <v>0..1</v>
      </c>
      <c r="BF82" s="124" t="str">
        <f t="shared" si="52"/>
        <v/>
      </c>
      <c r="BG82" s="675" t="str">
        <f t="shared" si="52"/>
        <v/>
      </c>
      <c r="BH82" s="7"/>
      <c r="BI82" s="129" t="str">
        <f t="shared" si="49"/>
        <v>X</v>
      </c>
      <c r="BJ82" s="129" t="str">
        <f t="shared" si="49"/>
        <v>X</v>
      </c>
      <c r="BK82" s="129" t="str">
        <f t="shared" si="49"/>
        <v>X</v>
      </c>
      <c r="BL82" s="129" t="str">
        <f t="shared" si="49"/>
        <v>X</v>
      </c>
      <c r="BM82" s="129" t="str">
        <f t="shared" si="49"/>
        <v>X</v>
      </c>
      <c r="BN82" s="129" t="str">
        <f t="shared" si="49"/>
        <v>X</v>
      </c>
      <c r="BO82" s="129" t="str">
        <f t="shared" si="48"/>
        <v>X</v>
      </c>
      <c r="BP82" s="7"/>
      <c r="BQ82" s="129" t="str">
        <f t="shared" si="41"/>
        <v>MINIMUM</v>
      </c>
      <c r="BR82" s="129" t="str">
        <f t="shared" si="41"/>
        <v>MINIMUM</v>
      </c>
      <c r="BS82" s="15"/>
      <c r="BT82" s="57" t="s">
        <v>18642</v>
      </c>
    </row>
    <row r="83" spans="1:72" s="59" customFormat="1" ht="105" x14ac:dyDescent="0.2">
      <c r="A83" s="45" t="str">
        <f t="shared" si="32"/>
        <v>YES</v>
      </c>
      <c r="B83" s="45"/>
      <c r="C83" s="45"/>
      <c r="D83" s="185" t="s">
        <v>1526</v>
      </c>
      <c r="E83" s="186" t="s">
        <v>1743</v>
      </c>
      <c r="F83" s="301" t="s">
        <v>1743</v>
      </c>
      <c r="G83" s="66">
        <f t="shared" si="33"/>
        <v>5</v>
      </c>
      <c r="H83" s="66" t="s">
        <v>42</v>
      </c>
      <c r="I83" s="64" t="s">
        <v>1744</v>
      </c>
      <c r="J83" s="64" t="s">
        <v>1635</v>
      </c>
      <c r="K83" s="65" t="s">
        <v>1636</v>
      </c>
      <c r="L83" s="65"/>
      <c r="M83" s="65" t="s">
        <v>35</v>
      </c>
      <c r="N83" s="64" t="s">
        <v>70</v>
      </c>
      <c r="O83" s="66" t="s">
        <v>42</v>
      </c>
      <c r="P83" s="66" t="str">
        <f t="shared" si="50"/>
        <v>0..1</v>
      </c>
      <c r="Q83" s="2" t="s">
        <v>1745</v>
      </c>
      <c r="R83" s="75" t="s">
        <v>1746</v>
      </c>
      <c r="S83" s="66" t="s">
        <v>73</v>
      </c>
      <c r="T83" s="68" t="str">
        <f t="shared" si="51"/>
        <v>E</v>
      </c>
      <c r="U83" s="66" t="s">
        <v>42</v>
      </c>
      <c r="V83" s="66" t="s">
        <v>35</v>
      </c>
      <c r="W83" s="249" t="s">
        <v>35</v>
      </c>
      <c r="X83" s="38"/>
      <c r="Y83" s="68" t="str">
        <f t="shared" si="34"/>
        <v>-</v>
      </c>
      <c r="Z83" s="68" t="str">
        <f t="shared" si="47"/>
        <v>X</v>
      </c>
      <c r="AA83" s="68" t="str">
        <f t="shared" si="47"/>
        <v>X</v>
      </c>
      <c r="AB83" s="68" t="str">
        <f t="shared" si="47"/>
        <v>X</v>
      </c>
      <c r="AC83" s="68" t="str">
        <f t="shared" si="47"/>
        <v>X</v>
      </c>
      <c r="AD83" s="68" t="str">
        <f t="shared" si="47"/>
        <v>X</v>
      </c>
      <c r="AE83" s="68" t="str">
        <f t="shared" si="47"/>
        <v>X</v>
      </c>
      <c r="AF83" s="38"/>
      <c r="AG83" s="68" t="s">
        <v>185</v>
      </c>
      <c r="AH83" s="68" t="s">
        <v>185</v>
      </c>
      <c r="AI83" s="38"/>
      <c r="AJ83" s="13" t="str">
        <f t="shared" si="36"/>
        <v>/rsm:CrossIndustryInvoice/rsm:SupplyChainTradeTransaction/ram:ApplicableHeaderTradeAgreement/ram:SellerTradeParty/ram:PostalTradeAddress</v>
      </c>
      <c r="AK83" s="13" t="str">
        <f t="shared" si="37"/>
        <v>/ram:PostcodeCode</v>
      </c>
      <c r="AL83" s="14">
        <f>COUNTIFS(R$4:R83,AJ83)</f>
        <v>1</v>
      </c>
      <c r="AM83" s="1"/>
      <c r="AN83" s="185" t="str">
        <f t="shared" si="42"/>
        <v>SCT_HTA</v>
      </c>
      <c r="AO83" s="186" t="str">
        <f t="shared" si="42"/>
        <v>BT-38</v>
      </c>
      <c r="AP83" s="301" t="str">
        <f t="shared" si="38"/>
        <v>BT-38</v>
      </c>
      <c r="AQ83" s="66">
        <f t="shared" si="39"/>
        <v>5</v>
      </c>
      <c r="AR83" s="66" t="str">
        <f t="shared" si="40"/>
        <v>0..1</v>
      </c>
      <c r="AS83" s="64" t="s">
        <v>1639</v>
      </c>
      <c r="AT83" s="64" t="s">
        <v>1747</v>
      </c>
      <c r="AU83" s="65" t="s">
        <v>1748</v>
      </c>
      <c r="AV83" s="65"/>
      <c r="AW83" s="65" t="s">
        <v>35</v>
      </c>
      <c r="AX83" s="64" t="s">
        <v>78</v>
      </c>
      <c r="AY83" s="66" t="str">
        <f t="shared" si="44"/>
        <v>0..1</v>
      </c>
      <c r="AZ83" s="66" t="str">
        <f t="shared" si="44"/>
        <v>0..1</v>
      </c>
      <c r="BA83" s="2" t="str">
        <f t="shared" si="44"/>
        <v>/rsm:CrossIndustryInvoice
/rsm:SupplyChainTradeTransaction
/ram:ApplicableHeaderTradeAgreement
/ram:SellerTradeParty
/ram:PostalTradeAddress
/ram:PostcodeCode</v>
      </c>
      <c r="BB83" s="75" t="str">
        <f t="shared" si="44"/>
        <v>/rsm:CrossIndustryInvoice/rsm:SupplyChainTradeTransaction/ram:ApplicableHeaderTradeAgreement/ram:SellerTradeParty/ram:PostalTradeAddress/ram:PostcodeCode</v>
      </c>
      <c r="BC83" s="66" t="str">
        <f t="shared" si="52"/>
        <v>T</v>
      </c>
      <c r="BD83" s="68" t="str">
        <f t="shared" si="52"/>
        <v>E</v>
      </c>
      <c r="BE83" s="66" t="str">
        <f t="shared" si="52"/>
        <v>0..1</v>
      </c>
      <c r="BF83" s="66" t="str">
        <f t="shared" si="52"/>
        <v/>
      </c>
      <c r="BG83" s="249" t="str">
        <f t="shared" si="52"/>
        <v/>
      </c>
      <c r="BH83" s="7"/>
      <c r="BI83" s="68" t="str">
        <f t="shared" si="49"/>
        <v>-</v>
      </c>
      <c r="BJ83" s="68" t="str">
        <f t="shared" si="49"/>
        <v>X</v>
      </c>
      <c r="BK83" s="68" t="str">
        <f t="shared" si="49"/>
        <v>X</v>
      </c>
      <c r="BL83" s="68" t="str">
        <f t="shared" si="49"/>
        <v>X</v>
      </c>
      <c r="BM83" s="68" t="str">
        <f t="shared" si="49"/>
        <v>X</v>
      </c>
      <c r="BN83" s="68" t="str">
        <f t="shared" si="49"/>
        <v>X</v>
      </c>
      <c r="BO83" s="68" t="str">
        <f t="shared" si="48"/>
        <v>X</v>
      </c>
      <c r="BP83" s="7"/>
      <c r="BQ83" s="68" t="str">
        <f t="shared" si="41"/>
        <v>BASIC WL</v>
      </c>
      <c r="BR83" s="68" t="str">
        <f t="shared" si="41"/>
        <v>BASIC WL</v>
      </c>
      <c r="BS83" s="15"/>
      <c r="BT83" s="57" t="s">
        <v>18642</v>
      </c>
    </row>
    <row r="84" spans="1:72" s="59" customFormat="1" ht="105" x14ac:dyDescent="0.2">
      <c r="A84" s="45" t="str">
        <f t="shared" si="32"/>
        <v>YES</v>
      </c>
      <c r="B84" s="45"/>
      <c r="C84" s="45"/>
      <c r="D84" s="185" t="s">
        <v>1526</v>
      </c>
      <c r="E84" s="186" t="s">
        <v>1749</v>
      </c>
      <c r="F84" s="301" t="s">
        <v>1749</v>
      </c>
      <c r="G84" s="66">
        <f t="shared" si="33"/>
        <v>5</v>
      </c>
      <c r="H84" s="66" t="s">
        <v>42</v>
      </c>
      <c r="I84" s="64" t="s">
        <v>1750</v>
      </c>
      <c r="J84" s="64" t="s">
        <v>1641</v>
      </c>
      <c r="K84" s="65" t="s">
        <v>1642</v>
      </c>
      <c r="L84" s="65"/>
      <c r="M84" s="65" t="s">
        <v>35</v>
      </c>
      <c r="N84" s="64" t="s">
        <v>70</v>
      </c>
      <c r="O84" s="66" t="s">
        <v>42</v>
      </c>
      <c r="P84" s="66" t="str">
        <f t="shared" si="50"/>
        <v>0..1</v>
      </c>
      <c r="Q84" s="2" t="s">
        <v>1751</v>
      </c>
      <c r="R84" s="75" t="s">
        <v>1752</v>
      </c>
      <c r="S84" s="66" t="s">
        <v>73</v>
      </c>
      <c r="T84" s="68" t="str">
        <f t="shared" si="51"/>
        <v>E</v>
      </c>
      <c r="U84" s="66" t="s">
        <v>42</v>
      </c>
      <c r="V84" s="66" t="s">
        <v>35</v>
      </c>
      <c r="W84" s="249" t="s">
        <v>35</v>
      </c>
      <c r="X84" s="38"/>
      <c r="Y84" s="68" t="str">
        <f t="shared" si="34"/>
        <v>-</v>
      </c>
      <c r="Z84" s="68" t="str">
        <f t="shared" si="47"/>
        <v>X</v>
      </c>
      <c r="AA84" s="68" t="str">
        <f t="shared" si="47"/>
        <v>X</v>
      </c>
      <c r="AB84" s="68" t="str">
        <f t="shared" si="47"/>
        <v>X</v>
      </c>
      <c r="AC84" s="68" t="str">
        <f t="shared" si="47"/>
        <v>X</v>
      </c>
      <c r="AD84" s="68" t="str">
        <f t="shared" si="47"/>
        <v>X</v>
      </c>
      <c r="AE84" s="68" t="str">
        <f t="shared" si="47"/>
        <v>X</v>
      </c>
      <c r="AF84" s="38"/>
      <c r="AG84" s="68" t="s">
        <v>185</v>
      </c>
      <c r="AH84" s="68" t="s">
        <v>185</v>
      </c>
      <c r="AI84" s="38"/>
      <c r="AJ84" s="13" t="str">
        <f t="shared" si="36"/>
        <v>/rsm:CrossIndustryInvoice/rsm:SupplyChainTradeTransaction/ram:ApplicableHeaderTradeAgreement/ram:SellerTradeParty/ram:PostalTradeAddress</v>
      </c>
      <c r="AK84" s="13" t="str">
        <f t="shared" si="37"/>
        <v>/ram:LineOne</v>
      </c>
      <c r="AL84" s="14">
        <f>COUNTIFS(R$4:R84,AJ84)</f>
        <v>1</v>
      </c>
      <c r="AM84" s="1"/>
      <c r="AN84" s="185" t="str">
        <f t="shared" si="42"/>
        <v>SCT_HTA</v>
      </c>
      <c r="AO84" s="186" t="str">
        <f t="shared" si="42"/>
        <v>BT-35</v>
      </c>
      <c r="AP84" s="301" t="str">
        <f t="shared" si="38"/>
        <v>BT-35</v>
      </c>
      <c r="AQ84" s="66">
        <f t="shared" si="39"/>
        <v>5</v>
      </c>
      <c r="AR84" s="66" t="str">
        <f t="shared" si="40"/>
        <v>0..1</v>
      </c>
      <c r="AS84" s="64" t="s">
        <v>1753</v>
      </c>
      <c r="AT84" s="64" t="s">
        <v>1754</v>
      </c>
      <c r="AU84" s="65" t="s">
        <v>1755</v>
      </c>
      <c r="AV84" s="65"/>
      <c r="AW84" s="65" t="s">
        <v>35</v>
      </c>
      <c r="AX84" s="64" t="s">
        <v>78</v>
      </c>
      <c r="AY84" s="66" t="str">
        <f t="shared" si="44"/>
        <v>0..1</v>
      </c>
      <c r="AZ84" s="66" t="str">
        <f t="shared" si="44"/>
        <v>0..1</v>
      </c>
      <c r="BA84" s="2" t="str">
        <f t="shared" si="44"/>
        <v>/rsm:CrossIndustryInvoice
/rsm:SupplyChainTradeTransaction
/ram:ApplicableHeaderTradeAgreement
/ram:SellerTradeParty
/ram:PostalTradeAddress
/ram:LineOne</v>
      </c>
      <c r="BB84" s="75" t="str">
        <f t="shared" si="44"/>
        <v>/rsm:CrossIndustryInvoice/rsm:SupplyChainTradeTransaction/ram:ApplicableHeaderTradeAgreement/ram:SellerTradeParty/ram:PostalTradeAddress/ram:LineOne</v>
      </c>
      <c r="BC84" s="66" t="str">
        <f t="shared" si="52"/>
        <v>T</v>
      </c>
      <c r="BD84" s="68" t="str">
        <f t="shared" si="52"/>
        <v>E</v>
      </c>
      <c r="BE84" s="66" t="str">
        <f t="shared" si="52"/>
        <v>0..1</v>
      </c>
      <c r="BF84" s="66" t="str">
        <f t="shared" si="52"/>
        <v/>
      </c>
      <c r="BG84" s="249" t="str">
        <f t="shared" si="52"/>
        <v/>
      </c>
      <c r="BH84" s="7"/>
      <c r="BI84" s="68" t="str">
        <f t="shared" si="49"/>
        <v>-</v>
      </c>
      <c r="BJ84" s="68" t="str">
        <f t="shared" si="49"/>
        <v>X</v>
      </c>
      <c r="BK84" s="68" t="str">
        <f t="shared" si="49"/>
        <v>X</v>
      </c>
      <c r="BL84" s="68" t="str">
        <f t="shared" si="49"/>
        <v>X</v>
      </c>
      <c r="BM84" s="68" t="str">
        <f t="shared" si="49"/>
        <v>X</v>
      </c>
      <c r="BN84" s="68" t="str">
        <f t="shared" si="49"/>
        <v>X</v>
      </c>
      <c r="BO84" s="68" t="str">
        <f t="shared" si="48"/>
        <v>X</v>
      </c>
      <c r="BP84" s="7"/>
      <c r="BQ84" s="68" t="str">
        <f t="shared" si="41"/>
        <v>BASIC WL</v>
      </c>
      <c r="BR84" s="68" t="str">
        <f t="shared" si="41"/>
        <v>BASIC WL</v>
      </c>
      <c r="BS84" s="15"/>
      <c r="BT84" s="57" t="s">
        <v>18642</v>
      </c>
    </row>
    <row r="85" spans="1:72" s="59" customFormat="1" ht="105" x14ac:dyDescent="0.2">
      <c r="A85" s="45" t="str">
        <f t="shared" si="32"/>
        <v>YES</v>
      </c>
      <c r="B85" s="45"/>
      <c r="C85" s="45"/>
      <c r="D85" s="185" t="s">
        <v>1526</v>
      </c>
      <c r="E85" s="186" t="s">
        <v>1756</v>
      </c>
      <c r="F85" s="301" t="s">
        <v>1756</v>
      </c>
      <c r="G85" s="66">
        <f t="shared" si="33"/>
        <v>5</v>
      </c>
      <c r="H85" s="66" t="s">
        <v>42</v>
      </c>
      <c r="I85" s="64" t="s">
        <v>1757</v>
      </c>
      <c r="J85" s="64" t="s">
        <v>1647</v>
      </c>
      <c r="K85" s="65"/>
      <c r="L85" s="65"/>
      <c r="M85" s="65" t="s">
        <v>35</v>
      </c>
      <c r="N85" s="64" t="s">
        <v>70</v>
      </c>
      <c r="O85" s="66" t="s">
        <v>42</v>
      </c>
      <c r="P85" s="66" t="str">
        <f t="shared" si="50"/>
        <v>0..1</v>
      </c>
      <c r="Q85" s="2" t="s">
        <v>1758</v>
      </c>
      <c r="R85" s="75" t="s">
        <v>1759</v>
      </c>
      <c r="S85" s="66" t="s">
        <v>73</v>
      </c>
      <c r="T85" s="68" t="str">
        <f t="shared" si="51"/>
        <v>E</v>
      </c>
      <c r="U85" s="66" t="s">
        <v>42</v>
      </c>
      <c r="V85" s="66" t="s">
        <v>35</v>
      </c>
      <c r="W85" s="249" t="s">
        <v>35</v>
      </c>
      <c r="X85" s="38"/>
      <c r="Y85" s="68" t="str">
        <f t="shared" si="34"/>
        <v>-</v>
      </c>
      <c r="Z85" s="68" t="str">
        <f t="shared" ref="Z85:AE97" si="53">IF(Y85="X","X",IF($AH85=Z$4,"X","-"))</f>
        <v>X</v>
      </c>
      <c r="AA85" s="68" t="str">
        <f t="shared" si="53"/>
        <v>X</v>
      </c>
      <c r="AB85" s="68" t="str">
        <f t="shared" si="53"/>
        <v>X</v>
      </c>
      <c r="AC85" s="68" t="str">
        <f t="shared" si="53"/>
        <v>X</v>
      </c>
      <c r="AD85" s="68" t="str">
        <f t="shared" si="53"/>
        <v>X</v>
      </c>
      <c r="AE85" s="68" t="str">
        <f t="shared" si="53"/>
        <v>X</v>
      </c>
      <c r="AF85" s="38"/>
      <c r="AG85" s="68" t="s">
        <v>185</v>
      </c>
      <c r="AH85" s="68" t="s">
        <v>185</v>
      </c>
      <c r="AI85" s="38"/>
      <c r="AJ85" s="13" t="str">
        <f t="shared" si="36"/>
        <v>/rsm:CrossIndustryInvoice/rsm:SupplyChainTradeTransaction/ram:ApplicableHeaderTradeAgreement/ram:SellerTradeParty/ram:PostalTradeAddress</v>
      </c>
      <c r="AK85" s="13" t="str">
        <f t="shared" si="37"/>
        <v>/ram:LineTwo</v>
      </c>
      <c r="AL85" s="14">
        <f>COUNTIFS(R$4:R85,AJ85)</f>
        <v>1</v>
      </c>
      <c r="AM85" s="1"/>
      <c r="AN85" s="185" t="str">
        <f t="shared" si="42"/>
        <v>SCT_HTA</v>
      </c>
      <c r="AO85" s="186" t="str">
        <f t="shared" si="42"/>
        <v>BT-36</v>
      </c>
      <c r="AP85" s="301" t="str">
        <f t="shared" si="38"/>
        <v>BT-36</v>
      </c>
      <c r="AQ85" s="66">
        <f t="shared" si="39"/>
        <v>5</v>
      </c>
      <c r="AR85" s="66" t="str">
        <f t="shared" si="40"/>
        <v>0..1</v>
      </c>
      <c r="AS85" s="64" t="s">
        <v>1760</v>
      </c>
      <c r="AT85" s="64" t="s">
        <v>1761</v>
      </c>
      <c r="AU85" s="65" t="s">
        <v>35</v>
      </c>
      <c r="AV85" s="65"/>
      <c r="AW85" s="65" t="s">
        <v>35</v>
      </c>
      <c r="AX85" s="64" t="s">
        <v>78</v>
      </c>
      <c r="AY85" s="66" t="str">
        <f t="shared" si="44"/>
        <v>0..1</v>
      </c>
      <c r="AZ85" s="66" t="str">
        <f t="shared" si="44"/>
        <v>0..1</v>
      </c>
      <c r="BA85" s="2" t="str">
        <f t="shared" si="44"/>
        <v>/rsm:CrossIndustryInvoice
/rsm:SupplyChainTradeTransaction
/ram:ApplicableHeaderTradeAgreement
/ram:SellerTradeParty
/ram:PostalTradeAddress
/ram:LineTwo</v>
      </c>
      <c r="BB85" s="75" t="str">
        <f t="shared" si="44"/>
        <v>/rsm:CrossIndustryInvoice/rsm:SupplyChainTradeTransaction/ram:ApplicableHeaderTradeAgreement/ram:SellerTradeParty/ram:PostalTradeAddress/ram:LineTwo</v>
      </c>
      <c r="BC85" s="66" t="str">
        <f t="shared" si="52"/>
        <v>T</v>
      </c>
      <c r="BD85" s="68" t="str">
        <f t="shared" si="52"/>
        <v>E</v>
      </c>
      <c r="BE85" s="66" t="str">
        <f t="shared" si="52"/>
        <v>0..1</v>
      </c>
      <c r="BF85" s="66" t="str">
        <f t="shared" si="52"/>
        <v/>
      </c>
      <c r="BG85" s="249" t="str">
        <f t="shared" si="52"/>
        <v/>
      </c>
      <c r="BH85" s="7"/>
      <c r="BI85" s="68" t="str">
        <f t="shared" si="49"/>
        <v>-</v>
      </c>
      <c r="BJ85" s="68" t="str">
        <f t="shared" si="49"/>
        <v>X</v>
      </c>
      <c r="BK85" s="68" t="str">
        <f t="shared" si="49"/>
        <v>X</v>
      </c>
      <c r="BL85" s="68" t="str">
        <f t="shared" si="49"/>
        <v>X</v>
      </c>
      <c r="BM85" s="68" t="str">
        <f t="shared" si="49"/>
        <v>X</v>
      </c>
      <c r="BN85" s="68" t="str">
        <f t="shared" si="49"/>
        <v>X</v>
      </c>
      <c r="BO85" s="68" t="str">
        <f t="shared" si="48"/>
        <v>X</v>
      </c>
      <c r="BP85" s="7"/>
      <c r="BQ85" s="68" t="str">
        <f t="shared" si="41"/>
        <v>BASIC WL</v>
      </c>
      <c r="BR85" s="68" t="str">
        <f t="shared" si="41"/>
        <v>BASIC WL</v>
      </c>
      <c r="BS85" s="15"/>
      <c r="BT85" s="57" t="s">
        <v>18642</v>
      </c>
    </row>
    <row r="86" spans="1:72" s="59" customFormat="1" ht="105" x14ac:dyDescent="0.2">
      <c r="A86" s="45" t="str">
        <f t="shared" si="32"/>
        <v>YES</v>
      </c>
      <c r="B86" s="45"/>
      <c r="C86" s="45"/>
      <c r="D86" s="185" t="s">
        <v>1526</v>
      </c>
      <c r="E86" s="186" t="s">
        <v>1762</v>
      </c>
      <c r="F86" s="301" t="s">
        <v>1762</v>
      </c>
      <c r="G86" s="66">
        <f t="shared" si="33"/>
        <v>5</v>
      </c>
      <c r="H86" s="66" t="s">
        <v>42</v>
      </c>
      <c r="I86" s="64" t="s">
        <v>1763</v>
      </c>
      <c r="J86" s="64" t="s">
        <v>1647</v>
      </c>
      <c r="K86" s="65"/>
      <c r="L86" s="65"/>
      <c r="M86" s="65" t="s">
        <v>35</v>
      </c>
      <c r="N86" s="64" t="s">
        <v>70</v>
      </c>
      <c r="O86" s="66" t="s">
        <v>42</v>
      </c>
      <c r="P86" s="66" t="str">
        <f t="shared" si="50"/>
        <v>0..1</v>
      </c>
      <c r="Q86" s="2" t="s">
        <v>1764</v>
      </c>
      <c r="R86" s="75" t="s">
        <v>1765</v>
      </c>
      <c r="S86" s="66" t="s">
        <v>73</v>
      </c>
      <c r="T86" s="68" t="str">
        <f t="shared" si="51"/>
        <v>E</v>
      </c>
      <c r="U86" s="66" t="s">
        <v>42</v>
      </c>
      <c r="V86" s="66" t="s">
        <v>35</v>
      </c>
      <c r="W86" s="249" t="s">
        <v>35</v>
      </c>
      <c r="X86" s="38"/>
      <c r="Y86" s="68" t="str">
        <f t="shared" si="34"/>
        <v>-</v>
      </c>
      <c r="Z86" s="68" t="str">
        <f t="shared" si="53"/>
        <v>X</v>
      </c>
      <c r="AA86" s="68" t="str">
        <f t="shared" si="53"/>
        <v>X</v>
      </c>
      <c r="AB86" s="68" t="str">
        <f t="shared" si="53"/>
        <v>X</v>
      </c>
      <c r="AC86" s="68" t="str">
        <f t="shared" si="53"/>
        <v>X</v>
      </c>
      <c r="AD86" s="68" t="str">
        <f t="shared" si="53"/>
        <v>X</v>
      </c>
      <c r="AE86" s="68" t="str">
        <f t="shared" si="53"/>
        <v>X</v>
      </c>
      <c r="AF86" s="38"/>
      <c r="AG86" s="68" t="s">
        <v>185</v>
      </c>
      <c r="AH86" s="68" t="s">
        <v>185</v>
      </c>
      <c r="AI86" s="38"/>
      <c r="AJ86" s="13" t="str">
        <f t="shared" si="36"/>
        <v>/rsm:CrossIndustryInvoice/rsm:SupplyChainTradeTransaction/ram:ApplicableHeaderTradeAgreement/ram:SellerTradeParty/ram:PostalTradeAddress</v>
      </c>
      <c r="AK86" s="13" t="str">
        <f t="shared" si="37"/>
        <v>/ram:LineThree</v>
      </c>
      <c r="AL86" s="14">
        <f>COUNTIFS(R$4:R86,AJ86)</f>
        <v>1</v>
      </c>
      <c r="AM86" s="1"/>
      <c r="AN86" s="185" t="str">
        <f t="shared" si="42"/>
        <v>SCT_HTA</v>
      </c>
      <c r="AO86" s="186" t="str">
        <f t="shared" si="42"/>
        <v>BT-162</v>
      </c>
      <c r="AP86" s="301" t="str">
        <f t="shared" si="38"/>
        <v>BT-162</v>
      </c>
      <c r="AQ86" s="66">
        <f t="shared" si="39"/>
        <v>5</v>
      </c>
      <c r="AR86" s="66" t="str">
        <f t="shared" si="40"/>
        <v>0..1</v>
      </c>
      <c r="AS86" s="64" t="s">
        <v>1766</v>
      </c>
      <c r="AT86" s="64" t="s">
        <v>1761</v>
      </c>
      <c r="AU86" s="65" t="s">
        <v>35</v>
      </c>
      <c r="AV86" s="65"/>
      <c r="AW86" s="65" t="s">
        <v>35</v>
      </c>
      <c r="AX86" s="64" t="s">
        <v>78</v>
      </c>
      <c r="AY86" s="66" t="str">
        <f t="shared" si="44"/>
        <v>0..1</v>
      </c>
      <c r="AZ86" s="66" t="str">
        <f t="shared" si="44"/>
        <v>0..1</v>
      </c>
      <c r="BA86" s="2" t="str">
        <f t="shared" si="44"/>
        <v>/rsm:CrossIndustryInvoice
/rsm:SupplyChainTradeTransaction
/ram:ApplicableHeaderTradeAgreement
/ram:SellerTradeParty
/ram:PostalTradeAddress
/ram:LineThree</v>
      </c>
      <c r="BB86" s="75" t="str">
        <f t="shared" si="44"/>
        <v>/rsm:CrossIndustryInvoice/rsm:SupplyChainTradeTransaction/ram:ApplicableHeaderTradeAgreement/ram:SellerTradeParty/ram:PostalTradeAddress/ram:LineThree</v>
      </c>
      <c r="BC86" s="66" t="str">
        <f t="shared" si="52"/>
        <v>T</v>
      </c>
      <c r="BD86" s="68" t="str">
        <f t="shared" si="52"/>
        <v>E</v>
      </c>
      <c r="BE86" s="66" t="str">
        <f t="shared" si="52"/>
        <v>0..1</v>
      </c>
      <c r="BF86" s="66" t="str">
        <f t="shared" si="52"/>
        <v/>
      </c>
      <c r="BG86" s="249" t="str">
        <f t="shared" si="52"/>
        <v/>
      </c>
      <c r="BH86" s="7"/>
      <c r="BI86" s="68" t="str">
        <f t="shared" si="49"/>
        <v>-</v>
      </c>
      <c r="BJ86" s="68" t="str">
        <f t="shared" si="49"/>
        <v>X</v>
      </c>
      <c r="BK86" s="68" t="str">
        <f t="shared" si="49"/>
        <v>X</v>
      </c>
      <c r="BL86" s="68" t="str">
        <f t="shared" si="49"/>
        <v>X</v>
      </c>
      <c r="BM86" s="68" t="str">
        <f t="shared" si="49"/>
        <v>X</v>
      </c>
      <c r="BN86" s="68" t="str">
        <f t="shared" si="49"/>
        <v>X</v>
      </c>
      <c r="BO86" s="68" t="str">
        <f t="shared" si="48"/>
        <v>X</v>
      </c>
      <c r="BP86" s="7"/>
      <c r="BQ86" s="68" t="str">
        <f t="shared" si="41"/>
        <v>BASIC WL</v>
      </c>
      <c r="BR86" s="68" t="str">
        <f t="shared" si="41"/>
        <v>BASIC WL</v>
      </c>
      <c r="BS86" s="15"/>
      <c r="BT86" s="57" t="s">
        <v>18642</v>
      </c>
    </row>
    <row r="87" spans="1:72" s="59" customFormat="1" ht="105" x14ac:dyDescent="0.2">
      <c r="A87" s="45" t="str">
        <f t="shared" si="32"/>
        <v>YES</v>
      </c>
      <c r="B87" s="45"/>
      <c r="C87" s="45"/>
      <c r="D87" s="185" t="s">
        <v>1526</v>
      </c>
      <c r="E87" s="186" t="s">
        <v>1767</v>
      </c>
      <c r="F87" s="301" t="s">
        <v>1767</v>
      </c>
      <c r="G87" s="66">
        <f t="shared" si="33"/>
        <v>5</v>
      </c>
      <c r="H87" s="66" t="s">
        <v>42</v>
      </c>
      <c r="I87" s="64" t="s">
        <v>1768</v>
      </c>
      <c r="J87" s="64" t="s">
        <v>1656</v>
      </c>
      <c r="K87" s="65"/>
      <c r="L87" s="65"/>
      <c r="M87" s="65" t="s">
        <v>35</v>
      </c>
      <c r="N87" s="64" t="s">
        <v>70</v>
      </c>
      <c r="O87" s="66" t="s">
        <v>42</v>
      </c>
      <c r="P87" s="66" t="str">
        <f t="shared" si="50"/>
        <v>0..1</v>
      </c>
      <c r="Q87" s="2" t="s">
        <v>1769</v>
      </c>
      <c r="R87" s="75" t="s">
        <v>1770</v>
      </c>
      <c r="S87" s="66" t="s">
        <v>73</v>
      </c>
      <c r="T87" s="68" t="str">
        <f t="shared" si="51"/>
        <v>E</v>
      </c>
      <c r="U87" s="66" t="s">
        <v>42</v>
      </c>
      <c r="V87" s="66" t="s">
        <v>35</v>
      </c>
      <c r="W87" s="249" t="s">
        <v>35</v>
      </c>
      <c r="X87" s="38"/>
      <c r="Y87" s="68" t="str">
        <f t="shared" si="34"/>
        <v>-</v>
      </c>
      <c r="Z87" s="68" t="str">
        <f t="shared" si="53"/>
        <v>X</v>
      </c>
      <c r="AA87" s="68" t="str">
        <f t="shared" si="53"/>
        <v>X</v>
      </c>
      <c r="AB87" s="68" t="str">
        <f t="shared" si="53"/>
        <v>X</v>
      </c>
      <c r="AC87" s="68" t="str">
        <f t="shared" si="53"/>
        <v>X</v>
      </c>
      <c r="AD87" s="68" t="str">
        <f t="shared" si="53"/>
        <v>X</v>
      </c>
      <c r="AE87" s="68" t="str">
        <f t="shared" si="53"/>
        <v>X</v>
      </c>
      <c r="AF87" s="38"/>
      <c r="AG87" s="68" t="s">
        <v>185</v>
      </c>
      <c r="AH87" s="68" t="s">
        <v>185</v>
      </c>
      <c r="AI87" s="38"/>
      <c r="AJ87" s="13" t="str">
        <f t="shared" si="36"/>
        <v>/rsm:CrossIndustryInvoice/rsm:SupplyChainTradeTransaction/ram:ApplicableHeaderTradeAgreement/ram:SellerTradeParty/ram:PostalTradeAddress</v>
      </c>
      <c r="AK87" s="13" t="str">
        <f t="shared" si="37"/>
        <v>/ram:CityName</v>
      </c>
      <c r="AL87" s="14">
        <f>COUNTIFS(R$4:R87,AJ87)</f>
        <v>1</v>
      </c>
      <c r="AM87" s="1"/>
      <c r="AN87" s="185" t="str">
        <f t="shared" si="42"/>
        <v>SCT_HTA</v>
      </c>
      <c r="AO87" s="186" t="str">
        <f t="shared" si="42"/>
        <v>BT-37</v>
      </c>
      <c r="AP87" s="301" t="str">
        <f t="shared" si="38"/>
        <v>BT-37</v>
      </c>
      <c r="AQ87" s="66">
        <f t="shared" si="39"/>
        <v>5</v>
      </c>
      <c r="AR87" s="66" t="str">
        <f t="shared" si="40"/>
        <v>0..1</v>
      </c>
      <c r="AS87" s="64" t="s">
        <v>1659</v>
      </c>
      <c r="AT87" s="64" t="s">
        <v>1771</v>
      </c>
      <c r="AU87" s="65" t="s">
        <v>35</v>
      </c>
      <c r="AV87" s="65"/>
      <c r="AW87" s="65" t="s">
        <v>35</v>
      </c>
      <c r="AX87" s="64" t="s">
        <v>78</v>
      </c>
      <c r="AY87" s="66" t="str">
        <f t="shared" si="44"/>
        <v>0..1</v>
      </c>
      <c r="AZ87" s="66" t="str">
        <f t="shared" si="44"/>
        <v>0..1</v>
      </c>
      <c r="BA87" s="2" t="str">
        <f t="shared" si="44"/>
        <v>/rsm:CrossIndustryInvoice
/rsm:SupplyChainTradeTransaction
/ram:ApplicableHeaderTradeAgreement
/ram:SellerTradeParty
/ram:PostalTradeAddress
/ram:CityName</v>
      </c>
      <c r="BB87" s="75" t="str">
        <f t="shared" si="44"/>
        <v>/rsm:CrossIndustryInvoice/rsm:SupplyChainTradeTransaction/ram:ApplicableHeaderTradeAgreement/ram:SellerTradeParty/ram:PostalTradeAddress/ram:CityName</v>
      </c>
      <c r="BC87" s="66" t="str">
        <f t="shared" si="52"/>
        <v>T</v>
      </c>
      <c r="BD87" s="68" t="str">
        <f t="shared" si="52"/>
        <v>E</v>
      </c>
      <c r="BE87" s="66" t="str">
        <f t="shared" si="52"/>
        <v>0..1</v>
      </c>
      <c r="BF87" s="66" t="str">
        <f t="shared" si="52"/>
        <v/>
      </c>
      <c r="BG87" s="249" t="str">
        <f t="shared" si="52"/>
        <v/>
      </c>
      <c r="BH87" s="7"/>
      <c r="BI87" s="68" t="str">
        <f t="shared" si="49"/>
        <v>-</v>
      </c>
      <c r="BJ87" s="68" t="str">
        <f t="shared" si="49"/>
        <v>X</v>
      </c>
      <c r="BK87" s="68" t="str">
        <f t="shared" si="49"/>
        <v>X</v>
      </c>
      <c r="BL87" s="68" t="str">
        <f t="shared" si="49"/>
        <v>X</v>
      </c>
      <c r="BM87" s="68" t="str">
        <f t="shared" si="49"/>
        <v>X</v>
      </c>
      <c r="BN87" s="68" t="str">
        <f t="shared" si="49"/>
        <v>X</v>
      </c>
      <c r="BO87" s="68" t="str">
        <f t="shared" si="48"/>
        <v>X</v>
      </c>
      <c r="BP87" s="7"/>
      <c r="BQ87" s="68" t="str">
        <f t="shared" si="41"/>
        <v>BASIC WL</v>
      </c>
      <c r="BR87" s="68" t="str">
        <f t="shared" si="41"/>
        <v>BASIC WL</v>
      </c>
      <c r="BS87" s="15"/>
      <c r="BT87" s="57" t="s">
        <v>18642</v>
      </c>
    </row>
    <row r="88" spans="1:72" s="59" customFormat="1" ht="105" x14ac:dyDescent="0.2">
      <c r="A88" s="45" t="str">
        <f t="shared" si="32"/>
        <v>YES</v>
      </c>
      <c r="B88" s="45"/>
      <c r="C88" s="45"/>
      <c r="D88" s="185" t="s">
        <v>1526</v>
      </c>
      <c r="E88" s="186" t="s">
        <v>1772</v>
      </c>
      <c r="F88" s="301" t="s">
        <v>1772</v>
      </c>
      <c r="G88" s="66">
        <f t="shared" si="33"/>
        <v>5</v>
      </c>
      <c r="H88" s="66" t="s">
        <v>32</v>
      </c>
      <c r="I88" s="64" t="s">
        <v>1773</v>
      </c>
      <c r="J88" s="64" t="s">
        <v>1661</v>
      </c>
      <c r="K88" s="65" t="s">
        <v>17239</v>
      </c>
      <c r="L88" s="65"/>
      <c r="M88" s="65" t="s">
        <v>1774</v>
      </c>
      <c r="N88" s="64" t="s">
        <v>128</v>
      </c>
      <c r="O88" s="66" t="s">
        <v>32</v>
      </c>
      <c r="P88" s="66" t="str">
        <f t="shared" si="50"/>
        <v>1..1</v>
      </c>
      <c r="Q88" s="2" t="s">
        <v>1775</v>
      </c>
      <c r="R88" s="75" t="s">
        <v>1776</v>
      </c>
      <c r="S88" s="66" t="s">
        <v>131</v>
      </c>
      <c r="T88" s="68" t="str">
        <f t="shared" si="51"/>
        <v>E</v>
      </c>
      <c r="U88" s="66" t="s">
        <v>42</v>
      </c>
      <c r="V88" s="66" t="s">
        <v>35</v>
      </c>
      <c r="W88" s="249" t="s">
        <v>35</v>
      </c>
      <c r="X88" s="38"/>
      <c r="Y88" s="68" t="str">
        <f t="shared" si="34"/>
        <v>X</v>
      </c>
      <c r="Z88" s="68" t="str">
        <f t="shared" si="53"/>
        <v>X</v>
      </c>
      <c r="AA88" s="68" t="str">
        <f t="shared" si="53"/>
        <v>X</v>
      </c>
      <c r="AB88" s="68" t="str">
        <f t="shared" si="53"/>
        <v>X</v>
      </c>
      <c r="AC88" s="68" t="str">
        <f t="shared" si="53"/>
        <v>X</v>
      </c>
      <c r="AD88" s="68" t="str">
        <f t="shared" si="53"/>
        <v>X</v>
      </c>
      <c r="AE88" s="68" t="str">
        <f t="shared" si="53"/>
        <v>X</v>
      </c>
      <c r="AF88" s="38"/>
      <c r="AG88" s="68" t="s">
        <v>39</v>
      </c>
      <c r="AH88" s="68" t="s">
        <v>39</v>
      </c>
      <c r="AI88" s="38"/>
      <c r="AJ88" s="13" t="str">
        <f t="shared" si="36"/>
        <v>/rsm:CrossIndustryInvoice/rsm:SupplyChainTradeTransaction/ram:ApplicableHeaderTradeAgreement/ram:SellerTradeParty/ram:PostalTradeAddress</v>
      </c>
      <c r="AK88" s="13" t="str">
        <f t="shared" si="37"/>
        <v>/ram:CountryID</v>
      </c>
      <c r="AL88" s="14">
        <f>COUNTIFS(R$4:R88,AJ88)</f>
        <v>1</v>
      </c>
      <c r="AM88" s="1"/>
      <c r="AN88" s="185" t="str">
        <f t="shared" si="42"/>
        <v>SCT_HTA</v>
      </c>
      <c r="AO88" s="186" t="str">
        <f t="shared" si="42"/>
        <v>BT-40</v>
      </c>
      <c r="AP88" s="301" t="str">
        <f t="shared" si="38"/>
        <v>BT-40</v>
      </c>
      <c r="AQ88" s="66">
        <f t="shared" si="39"/>
        <v>5</v>
      </c>
      <c r="AR88" s="66" t="str">
        <f t="shared" si="40"/>
        <v>1..1</v>
      </c>
      <c r="AS88" s="64" t="s">
        <v>1665</v>
      </c>
      <c r="AT88" s="64" t="s">
        <v>1777</v>
      </c>
      <c r="AU88" s="65" t="s">
        <v>485</v>
      </c>
      <c r="AV88" s="65"/>
      <c r="AW88" s="65" t="s">
        <v>1778</v>
      </c>
      <c r="AX88" s="64" t="s">
        <v>128</v>
      </c>
      <c r="AY88" s="66" t="str">
        <f t="shared" si="44"/>
        <v>1..1</v>
      </c>
      <c r="AZ88" s="66" t="str">
        <f t="shared" si="44"/>
        <v>1..1</v>
      </c>
      <c r="BA88" s="2" t="str">
        <f t="shared" si="44"/>
        <v>/rsm:CrossIndustryInvoice
/rsm:SupplyChainTradeTransaction
/ram:ApplicableHeaderTradeAgreement
/ram:SellerTradeParty
/ram:PostalTradeAddress
/ram:CountryID</v>
      </c>
      <c r="BB88" s="75" t="str">
        <f t="shared" si="44"/>
        <v>/rsm:CrossIndustryInvoice/rsm:SupplyChainTradeTransaction/ram:ApplicableHeaderTradeAgreement/ram:SellerTradeParty/ram:PostalTradeAddress/ram:CountryID</v>
      </c>
      <c r="BC88" s="66" t="str">
        <f t="shared" si="52"/>
        <v>C</v>
      </c>
      <c r="BD88" s="68" t="str">
        <f t="shared" si="52"/>
        <v>E</v>
      </c>
      <c r="BE88" s="66" t="str">
        <f t="shared" si="52"/>
        <v>0..1</v>
      </c>
      <c r="BF88" s="66" t="str">
        <f t="shared" si="52"/>
        <v/>
      </c>
      <c r="BG88" s="249" t="str">
        <f t="shared" si="52"/>
        <v/>
      </c>
      <c r="BH88" s="7"/>
      <c r="BI88" s="68" t="str">
        <f t="shared" si="49"/>
        <v>X</v>
      </c>
      <c r="BJ88" s="68" t="str">
        <f t="shared" si="49"/>
        <v>X</v>
      </c>
      <c r="BK88" s="68" t="str">
        <f t="shared" si="49"/>
        <v>X</v>
      </c>
      <c r="BL88" s="68" t="str">
        <f t="shared" si="49"/>
        <v>X</v>
      </c>
      <c r="BM88" s="68" t="str">
        <f t="shared" si="49"/>
        <v>X</v>
      </c>
      <c r="BN88" s="68" t="str">
        <f t="shared" si="49"/>
        <v>X</v>
      </c>
      <c r="BO88" s="68" t="str">
        <f t="shared" si="48"/>
        <v>X</v>
      </c>
      <c r="BP88" s="7"/>
      <c r="BQ88" s="68" t="str">
        <f t="shared" si="41"/>
        <v>MINIMUM</v>
      </c>
      <c r="BR88" s="68" t="str">
        <f t="shared" si="41"/>
        <v>MINIMUM</v>
      </c>
      <c r="BS88" s="15"/>
      <c r="BT88" s="57" t="s">
        <v>18642</v>
      </c>
    </row>
    <row r="89" spans="1:72" s="59" customFormat="1" ht="105" x14ac:dyDescent="0.2">
      <c r="A89" s="45" t="str">
        <f t="shared" si="32"/>
        <v>YES</v>
      </c>
      <c r="B89" s="45"/>
      <c r="C89" s="45"/>
      <c r="D89" s="185" t="s">
        <v>1526</v>
      </c>
      <c r="E89" s="186" t="s">
        <v>1779</v>
      </c>
      <c r="F89" s="301" t="s">
        <v>1779</v>
      </c>
      <c r="G89" s="66">
        <f t="shared" si="33"/>
        <v>5</v>
      </c>
      <c r="H89" s="66" t="s">
        <v>42</v>
      </c>
      <c r="I89" s="64" t="s">
        <v>1780</v>
      </c>
      <c r="J89" s="64" t="s">
        <v>1667</v>
      </c>
      <c r="K89" s="65" t="s">
        <v>1668</v>
      </c>
      <c r="L89" s="65"/>
      <c r="M89" s="65" t="s">
        <v>35</v>
      </c>
      <c r="N89" s="64" t="s">
        <v>70</v>
      </c>
      <c r="O89" s="66" t="s">
        <v>42</v>
      </c>
      <c r="P89" s="66" t="str">
        <f t="shared" si="50"/>
        <v>0..1</v>
      </c>
      <c r="Q89" s="2" t="s">
        <v>1781</v>
      </c>
      <c r="R89" s="75" t="s">
        <v>1782</v>
      </c>
      <c r="S89" s="66" t="s">
        <v>73</v>
      </c>
      <c r="T89" s="68" t="str">
        <f t="shared" si="51"/>
        <v>E</v>
      </c>
      <c r="U89" s="66" t="s">
        <v>62</v>
      </c>
      <c r="V89" s="66" t="s">
        <v>200</v>
      </c>
      <c r="W89" s="249" t="s">
        <v>35</v>
      </c>
      <c r="X89" s="38"/>
      <c r="Y89" s="68" t="str">
        <f t="shared" si="34"/>
        <v>-</v>
      </c>
      <c r="Z89" s="68" t="str">
        <f t="shared" si="53"/>
        <v>X</v>
      </c>
      <c r="AA89" s="68" t="str">
        <f t="shared" si="53"/>
        <v>X</v>
      </c>
      <c r="AB89" s="68" t="str">
        <f t="shared" si="53"/>
        <v>X</v>
      </c>
      <c r="AC89" s="68" t="str">
        <f t="shared" si="53"/>
        <v>X</v>
      </c>
      <c r="AD89" s="68" t="str">
        <f t="shared" si="53"/>
        <v>X</v>
      </c>
      <c r="AE89" s="68" t="str">
        <f t="shared" si="53"/>
        <v>X</v>
      </c>
      <c r="AF89" s="38"/>
      <c r="AG89" s="68" t="s">
        <v>185</v>
      </c>
      <c r="AH89" s="68" t="s">
        <v>185</v>
      </c>
      <c r="AI89" s="38"/>
      <c r="AJ89" s="13" t="str">
        <f t="shared" si="36"/>
        <v>/rsm:CrossIndustryInvoice/rsm:SupplyChainTradeTransaction/ram:ApplicableHeaderTradeAgreement/ram:SellerTradeParty/ram:PostalTradeAddress</v>
      </c>
      <c r="AK89" s="13" t="str">
        <f t="shared" si="37"/>
        <v>/ram:CountrySubDivisionName</v>
      </c>
      <c r="AL89" s="14">
        <f>COUNTIFS(R$4:R89,AJ89)</f>
        <v>1</v>
      </c>
      <c r="AM89" s="1"/>
      <c r="AN89" s="185" t="str">
        <f t="shared" si="42"/>
        <v>SCT_HTA</v>
      </c>
      <c r="AO89" s="186" t="str">
        <f t="shared" si="42"/>
        <v>BT-39</v>
      </c>
      <c r="AP89" s="301" t="str">
        <f t="shared" si="38"/>
        <v>BT-39</v>
      </c>
      <c r="AQ89" s="66">
        <f t="shared" si="39"/>
        <v>5</v>
      </c>
      <c r="AR89" s="66" t="str">
        <f t="shared" si="40"/>
        <v>0..1</v>
      </c>
      <c r="AS89" s="64" t="s">
        <v>1783</v>
      </c>
      <c r="AT89" s="64" t="s">
        <v>1671</v>
      </c>
      <c r="AU89" s="65" t="s">
        <v>1672</v>
      </c>
      <c r="AV89" s="65"/>
      <c r="AW89" s="65" t="s">
        <v>35</v>
      </c>
      <c r="AX89" s="64" t="s">
        <v>78</v>
      </c>
      <c r="AY89" s="66" t="str">
        <f t="shared" si="44"/>
        <v>0..1</v>
      </c>
      <c r="AZ89" s="66" t="str">
        <f t="shared" si="44"/>
        <v>0..1</v>
      </c>
      <c r="BA89" s="2" t="str">
        <f t="shared" si="44"/>
        <v>/rsm:CrossIndustryInvoice
/rsm:SupplyChainTradeTransaction
/ram:ApplicableHeaderTradeAgreement
/ram:SellerTradeParty
/ram:PostalTradeAddress
/ram:CountrySubDivisionName</v>
      </c>
      <c r="BB89" s="75" t="str">
        <f t="shared" si="44"/>
        <v>/rsm:CrossIndustryInvoice/rsm:SupplyChainTradeTransaction/ram:ApplicableHeaderTradeAgreement/ram:SellerTradeParty/ram:PostalTradeAddress/ram:CountrySubDivisionName</v>
      </c>
      <c r="BC89" s="66" t="str">
        <f t="shared" si="52"/>
        <v>T</v>
      </c>
      <c r="BD89" s="68" t="str">
        <f t="shared" si="52"/>
        <v>E</v>
      </c>
      <c r="BE89" s="66" t="str">
        <f t="shared" si="52"/>
        <v>0..n</v>
      </c>
      <c r="BF89" s="66" t="str">
        <f t="shared" si="52"/>
        <v>CAR-3</v>
      </c>
      <c r="BG89" s="249" t="str">
        <f t="shared" si="52"/>
        <v/>
      </c>
      <c r="BH89" s="7"/>
      <c r="BI89" s="68" t="str">
        <f t="shared" si="49"/>
        <v>-</v>
      </c>
      <c r="BJ89" s="68" t="str">
        <f t="shared" si="49"/>
        <v>X</v>
      </c>
      <c r="BK89" s="68" t="str">
        <f t="shared" si="49"/>
        <v>X</v>
      </c>
      <c r="BL89" s="68" t="str">
        <f t="shared" si="49"/>
        <v>X</v>
      </c>
      <c r="BM89" s="68" t="str">
        <f t="shared" si="49"/>
        <v>X</v>
      </c>
      <c r="BN89" s="68" t="str">
        <f t="shared" si="49"/>
        <v>X</v>
      </c>
      <c r="BO89" s="68" t="str">
        <f t="shared" si="48"/>
        <v>X</v>
      </c>
      <c r="BP89" s="7"/>
      <c r="BQ89" s="68" t="str">
        <f t="shared" si="41"/>
        <v>BASIC WL</v>
      </c>
      <c r="BR89" s="68" t="str">
        <f t="shared" si="41"/>
        <v>BASIC WL</v>
      </c>
      <c r="BS89" s="15"/>
      <c r="BT89" s="57" t="s">
        <v>18642</v>
      </c>
    </row>
    <row r="90" spans="1:72" s="59" customFormat="1" ht="96" x14ac:dyDescent="0.2">
      <c r="A90" s="45" t="str">
        <f t="shared" si="32"/>
        <v>NO</v>
      </c>
      <c r="B90" s="45"/>
      <c r="C90" s="45"/>
      <c r="D90" s="185" t="s">
        <v>1526</v>
      </c>
      <c r="E90" s="188" t="s">
        <v>1784</v>
      </c>
      <c r="F90" s="303"/>
      <c r="G90" s="124">
        <f t="shared" si="33"/>
        <v>4</v>
      </c>
      <c r="H90" s="124" t="s">
        <v>42</v>
      </c>
      <c r="I90" s="138" t="s">
        <v>1785</v>
      </c>
      <c r="J90" s="125" t="s">
        <v>17168</v>
      </c>
      <c r="K90" s="126"/>
      <c r="L90" s="126"/>
      <c r="M90" s="126"/>
      <c r="N90" s="125"/>
      <c r="O90" s="124" t="s">
        <v>42</v>
      </c>
      <c r="P90" s="124" t="str">
        <f t="shared" si="50"/>
        <v>0..1</v>
      </c>
      <c r="Q90" s="127" t="s">
        <v>1786</v>
      </c>
      <c r="R90" s="128" t="s">
        <v>1787</v>
      </c>
      <c r="S90" s="124"/>
      <c r="T90" s="129" t="str">
        <f t="shared" si="51"/>
        <v/>
      </c>
      <c r="U90" s="124" t="s">
        <v>62</v>
      </c>
      <c r="V90" s="124"/>
      <c r="W90" s="675"/>
      <c r="X90" s="38"/>
      <c r="Y90" s="129" t="str">
        <f t="shared" si="34"/>
        <v>-</v>
      </c>
      <c r="Z90" s="129" t="str">
        <f t="shared" si="53"/>
        <v>X</v>
      </c>
      <c r="AA90" s="129" t="str">
        <f t="shared" si="53"/>
        <v>X</v>
      </c>
      <c r="AB90" s="129" t="str">
        <f t="shared" si="53"/>
        <v>X</v>
      </c>
      <c r="AC90" s="129" t="str">
        <f t="shared" si="53"/>
        <v>X</v>
      </c>
      <c r="AD90" s="129" t="str">
        <f t="shared" si="53"/>
        <v>X</v>
      </c>
      <c r="AE90" s="129" t="str">
        <f t="shared" si="53"/>
        <v>X</v>
      </c>
      <c r="AF90" s="38"/>
      <c r="AG90" s="129" t="s">
        <v>185</v>
      </c>
      <c r="AH90" s="129" t="s">
        <v>185</v>
      </c>
      <c r="AI90" s="38"/>
      <c r="AJ90" s="13" t="str">
        <f t="shared" si="36"/>
        <v>/rsm:CrossIndustryInvoice/rsm:SupplyChainTradeTransaction/ram:ApplicableHeaderTradeAgreement/ram:SellerTradeParty</v>
      </c>
      <c r="AK90" s="13" t="str">
        <f t="shared" si="37"/>
        <v>/ram:URIUniversalCommunication</v>
      </c>
      <c r="AL90" s="14">
        <f>COUNTIFS(R$4:R90,AJ90)</f>
        <v>1</v>
      </c>
      <c r="AM90" s="1"/>
      <c r="AN90" s="185" t="str">
        <f t="shared" si="42"/>
        <v>SCT_HTA</v>
      </c>
      <c r="AO90" s="188" t="str">
        <f t="shared" si="42"/>
        <v>BT-34-00</v>
      </c>
      <c r="AP90" s="303" t="str">
        <f t="shared" si="38"/>
        <v/>
      </c>
      <c r="AQ90" s="124">
        <f t="shared" si="39"/>
        <v>4</v>
      </c>
      <c r="AR90" s="124" t="str">
        <f t="shared" si="40"/>
        <v>0..1</v>
      </c>
      <c r="AS90" s="125" t="s">
        <v>1788</v>
      </c>
      <c r="AT90" s="125"/>
      <c r="AU90" s="126"/>
      <c r="AV90" s="126"/>
      <c r="AW90" s="126" t="s">
        <v>35</v>
      </c>
      <c r="AX90" s="125"/>
      <c r="AY90" s="124" t="str">
        <f t="shared" si="44"/>
        <v>0..1</v>
      </c>
      <c r="AZ90" s="124" t="str">
        <f t="shared" si="44"/>
        <v>0..1</v>
      </c>
      <c r="BA90" s="127" t="str">
        <f t="shared" si="44"/>
        <v>/rsm:CrossIndustryInvoice
/rsm:SupplyChainTradeTransaction
/ram:ApplicableHeaderTradeAgreement
/ram:SellerTradeParty
/ram:URIUniversalCommunication</v>
      </c>
      <c r="BB90" s="128" t="str">
        <f t="shared" si="44"/>
        <v>/rsm:CrossIndustryInvoice/rsm:SupplyChainTradeTransaction/ram:ApplicableHeaderTradeAgreement/ram:SellerTradeParty/ram:URIUniversalCommunication</v>
      </c>
      <c r="BC90" s="124" t="str">
        <f t="shared" si="52"/>
        <v/>
      </c>
      <c r="BD90" s="129" t="str">
        <f t="shared" si="52"/>
        <v/>
      </c>
      <c r="BE90" s="124" t="str">
        <f t="shared" si="52"/>
        <v>0..n</v>
      </c>
      <c r="BF90" s="124" t="str">
        <f t="shared" si="52"/>
        <v/>
      </c>
      <c r="BG90" s="675" t="str">
        <f t="shared" si="52"/>
        <v/>
      </c>
      <c r="BH90" s="7"/>
      <c r="BI90" s="129" t="str">
        <f t="shared" si="49"/>
        <v>-</v>
      </c>
      <c r="BJ90" s="129" t="str">
        <f t="shared" si="49"/>
        <v>X</v>
      </c>
      <c r="BK90" s="129" t="str">
        <f t="shared" si="49"/>
        <v>X</v>
      </c>
      <c r="BL90" s="129" t="str">
        <f t="shared" si="49"/>
        <v>X</v>
      </c>
      <c r="BM90" s="129" t="str">
        <f t="shared" si="49"/>
        <v>X</v>
      </c>
      <c r="BN90" s="129" t="str">
        <f t="shared" si="49"/>
        <v>X</v>
      </c>
      <c r="BO90" s="129" t="str">
        <f t="shared" si="48"/>
        <v>X</v>
      </c>
      <c r="BP90" s="7"/>
      <c r="BQ90" s="129" t="str">
        <f t="shared" si="41"/>
        <v>BASIC WL</v>
      </c>
      <c r="BR90" s="129" t="str">
        <f t="shared" si="41"/>
        <v>BASIC WL</v>
      </c>
      <c r="BS90" s="15"/>
      <c r="BT90" s="57" t="s">
        <v>18642</v>
      </c>
    </row>
    <row r="91" spans="1:72" s="59" customFormat="1" ht="105" x14ac:dyDescent="0.2">
      <c r="A91" s="45" t="str">
        <f t="shared" si="32"/>
        <v>YES</v>
      </c>
      <c r="B91" s="45"/>
      <c r="C91" s="45"/>
      <c r="D91" s="185" t="s">
        <v>1526</v>
      </c>
      <c r="E91" s="186" t="s">
        <v>1789</v>
      </c>
      <c r="F91" s="301" t="s">
        <v>1789</v>
      </c>
      <c r="G91" s="66">
        <f t="shared" si="33"/>
        <v>5</v>
      </c>
      <c r="H91" s="66" t="s">
        <v>42</v>
      </c>
      <c r="I91" s="64" t="s">
        <v>1790</v>
      </c>
      <c r="J91" s="64" t="s">
        <v>17240</v>
      </c>
      <c r="K91" s="65"/>
      <c r="L91" s="65"/>
      <c r="M91" s="65" t="s">
        <v>1792</v>
      </c>
      <c r="N91" s="64" t="s">
        <v>90</v>
      </c>
      <c r="O91" s="66" t="s">
        <v>32</v>
      </c>
      <c r="P91" s="66" t="str">
        <f t="shared" si="50"/>
        <v>1..1</v>
      </c>
      <c r="Q91" s="2" t="s">
        <v>1793</v>
      </c>
      <c r="R91" s="75" t="s">
        <v>1794</v>
      </c>
      <c r="S91" s="66" t="s">
        <v>55</v>
      </c>
      <c r="T91" s="68" t="str">
        <f t="shared" si="51"/>
        <v>E</v>
      </c>
      <c r="U91" s="66" t="s">
        <v>42</v>
      </c>
      <c r="V91" s="66" t="s">
        <v>200</v>
      </c>
      <c r="W91" s="249" t="s">
        <v>35</v>
      </c>
      <c r="X91" s="38"/>
      <c r="Y91" s="68" t="str">
        <f t="shared" si="34"/>
        <v>-</v>
      </c>
      <c r="Z91" s="68" t="str">
        <f t="shared" si="53"/>
        <v>X</v>
      </c>
      <c r="AA91" s="68" t="str">
        <f t="shared" si="53"/>
        <v>X</v>
      </c>
      <c r="AB91" s="68" t="str">
        <f t="shared" si="53"/>
        <v>X</v>
      </c>
      <c r="AC91" s="68" t="str">
        <f t="shared" si="53"/>
        <v>X</v>
      </c>
      <c r="AD91" s="68" t="str">
        <f t="shared" si="53"/>
        <v>X</v>
      </c>
      <c r="AE91" s="68" t="str">
        <f t="shared" si="53"/>
        <v>X</v>
      </c>
      <c r="AF91" s="38"/>
      <c r="AG91" s="68" t="s">
        <v>185</v>
      </c>
      <c r="AH91" s="68" t="s">
        <v>185</v>
      </c>
      <c r="AI91" s="38"/>
      <c r="AJ91" s="13" t="str">
        <f t="shared" si="36"/>
        <v>/rsm:CrossIndustryInvoice/rsm:SupplyChainTradeTransaction/ram:ApplicableHeaderTradeAgreement/ram:SellerTradeParty/ram:URIUniversalCommunication</v>
      </c>
      <c r="AK91" s="13" t="str">
        <f t="shared" si="37"/>
        <v>/ram:URIID</v>
      </c>
      <c r="AL91" s="14">
        <f>COUNTIFS(R$4:R91,AJ91)</f>
        <v>1</v>
      </c>
      <c r="AM91" s="1"/>
      <c r="AN91" s="185" t="str">
        <f t="shared" si="42"/>
        <v>SCT_HTA</v>
      </c>
      <c r="AO91" s="186" t="str">
        <f t="shared" si="42"/>
        <v>BT-34</v>
      </c>
      <c r="AP91" s="301" t="str">
        <f t="shared" si="38"/>
        <v>BT-34</v>
      </c>
      <c r="AQ91" s="66">
        <f t="shared" si="39"/>
        <v>5</v>
      </c>
      <c r="AR91" s="66" t="str">
        <f t="shared" si="40"/>
        <v>0..1</v>
      </c>
      <c r="AS91" s="64" t="s">
        <v>1795</v>
      </c>
      <c r="AT91" s="64" t="s">
        <v>1796</v>
      </c>
      <c r="AU91" s="65"/>
      <c r="AV91" s="65"/>
      <c r="AW91" s="65" t="s">
        <v>1797</v>
      </c>
      <c r="AX91" s="64" t="s">
        <v>99</v>
      </c>
      <c r="AY91" s="66" t="str">
        <f t="shared" si="44"/>
        <v>1..1</v>
      </c>
      <c r="AZ91" s="66" t="str">
        <f t="shared" si="44"/>
        <v>1..1</v>
      </c>
      <c r="BA91" s="2" t="str">
        <f t="shared" si="44"/>
        <v>/rsm:CrossIndustryInvoice
/rsm:SupplyChainTradeTransaction
/ram:ApplicableHeaderTradeAgreement
/ram:SellerTradeParty
/ram:URIUniversalCommunication
/ram:URIID</v>
      </c>
      <c r="BB91" s="75" t="str">
        <f t="shared" si="44"/>
        <v>/rsm:CrossIndustryInvoice/rsm:SupplyChainTradeTransaction/ram:ApplicableHeaderTradeAgreement/ram:SellerTradeParty/ram:URIUniversalCommunication/ram:URIID</v>
      </c>
      <c r="BC91" s="66" t="str">
        <f t="shared" si="52"/>
        <v>I</v>
      </c>
      <c r="BD91" s="68" t="str">
        <f t="shared" si="52"/>
        <v>E</v>
      </c>
      <c r="BE91" s="66" t="str">
        <f t="shared" si="52"/>
        <v>0..1</v>
      </c>
      <c r="BF91" s="66" t="str">
        <f t="shared" si="52"/>
        <v>CAR-3</v>
      </c>
      <c r="BG91" s="249" t="str">
        <f t="shared" si="52"/>
        <v/>
      </c>
      <c r="BH91" s="7"/>
      <c r="BI91" s="68" t="str">
        <f t="shared" si="49"/>
        <v>-</v>
      </c>
      <c r="BJ91" s="68" t="str">
        <f t="shared" si="49"/>
        <v>X</v>
      </c>
      <c r="BK91" s="68" t="str">
        <f t="shared" si="49"/>
        <v>X</v>
      </c>
      <c r="BL91" s="68" t="str">
        <f t="shared" si="49"/>
        <v>X</v>
      </c>
      <c r="BM91" s="68" t="str">
        <f t="shared" si="49"/>
        <v>X</v>
      </c>
      <c r="BN91" s="68" t="str">
        <f t="shared" si="49"/>
        <v>X</v>
      </c>
      <c r="BO91" s="68" t="str">
        <f t="shared" si="48"/>
        <v>X</v>
      </c>
      <c r="BP91" s="7"/>
      <c r="BQ91" s="68" t="str">
        <f t="shared" si="41"/>
        <v>BASIC WL</v>
      </c>
      <c r="BR91" s="68" t="str">
        <f t="shared" si="41"/>
        <v>BASIC WL</v>
      </c>
      <c r="BS91" s="15"/>
      <c r="BT91" s="57" t="s">
        <v>18642</v>
      </c>
    </row>
    <row r="92" spans="1:72" s="59" customFormat="1" ht="120" x14ac:dyDescent="0.2">
      <c r="A92" s="45" t="str">
        <f t="shared" si="32"/>
        <v>YES</v>
      </c>
      <c r="B92" s="45"/>
      <c r="C92" s="45"/>
      <c r="D92" s="185" t="s">
        <v>1526</v>
      </c>
      <c r="E92" s="186" t="s">
        <v>1798</v>
      </c>
      <c r="F92" s="301" t="s">
        <v>1798</v>
      </c>
      <c r="G92" s="66">
        <f t="shared" si="33"/>
        <v>6</v>
      </c>
      <c r="H92" s="66" t="s">
        <v>32</v>
      </c>
      <c r="I92" s="97" t="s">
        <v>443</v>
      </c>
      <c r="J92" s="64" t="s">
        <v>1800</v>
      </c>
      <c r="K92" s="65" t="s">
        <v>1005</v>
      </c>
      <c r="L92" s="65"/>
      <c r="M92" s="65" t="s">
        <v>35</v>
      </c>
      <c r="N92" s="64" t="s">
        <v>17064</v>
      </c>
      <c r="O92" s="66" t="s">
        <v>32</v>
      </c>
      <c r="P92" s="66" t="str">
        <f t="shared" si="50"/>
        <v>1..1</v>
      </c>
      <c r="Q92" s="2" t="s">
        <v>1801</v>
      </c>
      <c r="R92" s="75" t="s">
        <v>1802</v>
      </c>
      <c r="S92" s="66" t="s">
        <v>329</v>
      </c>
      <c r="T92" s="68" t="str">
        <f t="shared" si="51"/>
        <v>A</v>
      </c>
      <c r="U92" s="66" t="s">
        <v>42</v>
      </c>
      <c r="V92" s="66" t="s">
        <v>35</v>
      </c>
      <c r="W92" s="249" t="s">
        <v>35</v>
      </c>
      <c r="X92" s="38"/>
      <c r="Y92" s="68" t="str">
        <f t="shared" si="34"/>
        <v>-</v>
      </c>
      <c r="Z92" s="68" t="str">
        <f t="shared" si="53"/>
        <v>X</v>
      </c>
      <c r="AA92" s="68" t="str">
        <f t="shared" si="53"/>
        <v>X</v>
      </c>
      <c r="AB92" s="68" t="str">
        <f t="shared" si="53"/>
        <v>X</v>
      </c>
      <c r="AC92" s="68" t="str">
        <f t="shared" si="53"/>
        <v>X</v>
      </c>
      <c r="AD92" s="68" t="str">
        <f t="shared" si="53"/>
        <v>X</v>
      </c>
      <c r="AE92" s="68" t="str">
        <f t="shared" si="53"/>
        <v>X</v>
      </c>
      <c r="AF92" s="38"/>
      <c r="AG92" s="68" t="s">
        <v>185</v>
      </c>
      <c r="AH92" s="68" t="s">
        <v>185</v>
      </c>
      <c r="AI92" s="38"/>
      <c r="AJ92" s="13" t="str">
        <f t="shared" si="36"/>
        <v>/rsm:CrossIndustryInvoice/rsm:SupplyChainTradeTransaction/ram:ApplicableHeaderTradeAgreement/ram:SellerTradeParty/ram:URIUniversalCommunication/ram:URIID</v>
      </c>
      <c r="AK92" s="13" t="str">
        <f t="shared" si="37"/>
        <v>/@schemeID</v>
      </c>
      <c r="AL92" s="14">
        <f>COUNTIFS(R$4:R92,AJ92)</f>
        <v>1</v>
      </c>
      <c r="AM92" s="1"/>
      <c r="AN92" s="185" t="str">
        <f t="shared" si="42"/>
        <v>SCT_HTA</v>
      </c>
      <c r="AO92" s="186" t="str">
        <f t="shared" si="42"/>
        <v>BT-34-1</v>
      </c>
      <c r="AP92" s="301" t="str">
        <f t="shared" si="38"/>
        <v>BT-34-1</v>
      </c>
      <c r="AQ92" s="66">
        <f t="shared" si="39"/>
        <v>6</v>
      </c>
      <c r="AR92" s="66" t="str">
        <f t="shared" si="40"/>
        <v>1..1</v>
      </c>
      <c r="AS92" s="97" t="s">
        <v>330</v>
      </c>
      <c r="AT92" s="64" t="s">
        <v>1803</v>
      </c>
      <c r="AU92" s="65" t="s">
        <v>1804</v>
      </c>
      <c r="AV92" s="65"/>
      <c r="AW92" s="65" t="s">
        <v>35</v>
      </c>
      <c r="AX92" s="64"/>
      <c r="AY92" s="66" t="str">
        <f t="shared" si="44"/>
        <v>1..1</v>
      </c>
      <c r="AZ92" s="66" t="str">
        <f t="shared" si="44"/>
        <v>1..1</v>
      </c>
      <c r="BA92" s="2" t="str">
        <f t="shared" si="44"/>
        <v>/rsm:CrossIndustryInvoice
/rsm:SupplyChainTradeTransaction
/ram:ApplicableHeaderTradeAgreement
/ram:SellerTradeParty
/ram:URIUniversalCommunication
/ram:URIID
/@schemeID</v>
      </c>
      <c r="BB92" s="75" t="str">
        <f t="shared" si="44"/>
        <v>/rsm:CrossIndustryInvoice/rsm:SupplyChainTradeTransaction/ram:ApplicableHeaderTradeAgreement/ram:SellerTradeParty/ram:URIUniversalCommunication/ram:URIID/@schemeID</v>
      </c>
      <c r="BC92" s="66" t="str">
        <f t="shared" si="52"/>
        <v>S</v>
      </c>
      <c r="BD92" s="68" t="str">
        <f t="shared" si="52"/>
        <v>A</v>
      </c>
      <c r="BE92" s="66" t="str">
        <f t="shared" si="52"/>
        <v>0..1</v>
      </c>
      <c r="BF92" s="66" t="str">
        <f t="shared" si="52"/>
        <v/>
      </c>
      <c r="BG92" s="249" t="str">
        <f t="shared" si="52"/>
        <v/>
      </c>
      <c r="BH92" s="7"/>
      <c r="BI92" s="68" t="str">
        <f t="shared" si="49"/>
        <v>-</v>
      </c>
      <c r="BJ92" s="68" t="str">
        <f t="shared" si="49"/>
        <v>X</v>
      </c>
      <c r="BK92" s="68" t="str">
        <f t="shared" si="49"/>
        <v>X</v>
      </c>
      <c r="BL92" s="68" t="str">
        <f t="shared" si="49"/>
        <v>X</v>
      </c>
      <c r="BM92" s="68" t="str">
        <f t="shared" si="49"/>
        <v>X</v>
      </c>
      <c r="BN92" s="68" t="str">
        <f t="shared" si="49"/>
        <v>X</v>
      </c>
      <c r="BO92" s="68" t="str">
        <f t="shared" si="48"/>
        <v>X</v>
      </c>
      <c r="BP92" s="7"/>
      <c r="BQ92" s="68" t="str">
        <f t="shared" si="41"/>
        <v>BASIC WL</v>
      </c>
      <c r="BR92" s="68" t="str">
        <f t="shared" si="41"/>
        <v>BASIC WL</v>
      </c>
      <c r="BS92" s="15"/>
      <c r="BT92" s="57" t="s">
        <v>18642</v>
      </c>
    </row>
    <row r="93" spans="1:72" s="59" customFormat="1" ht="96" x14ac:dyDescent="0.2">
      <c r="A93" s="45" t="str">
        <f t="shared" si="32"/>
        <v>NO</v>
      </c>
      <c r="B93" s="45"/>
      <c r="C93" s="45"/>
      <c r="D93" s="185" t="s">
        <v>1526</v>
      </c>
      <c r="E93" s="188" t="s">
        <v>1805</v>
      </c>
      <c r="F93" s="303"/>
      <c r="G93" s="124">
        <f t="shared" si="33"/>
        <v>4</v>
      </c>
      <c r="H93" s="124" t="s">
        <v>42</v>
      </c>
      <c r="I93" s="138" t="s">
        <v>1806</v>
      </c>
      <c r="J93" s="125" t="s">
        <v>17241</v>
      </c>
      <c r="K93" s="126"/>
      <c r="L93" s="126"/>
      <c r="M93" s="126"/>
      <c r="N93" s="125"/>
      <c r="O93" s="124" t="s">
        <v>1807</v>
      </c>
      <c r="P93" s="124" t="str">
        <f t="shared" si="50"/>
        <v>0..2</v>
      </c>
      <c r="Q93" s="127" t="s">
        <v>1808</v>
      </c>
      <c r="R93" s="128" t="s">
        <v>1809</v>
      </c>
      <c r="S93" s="124"/>
      <c r="T93" s="129" t="str">
        <f t="shared" si="51"/>
        <v/>
      </c>
      <c r="U93" s="124" t="s">
        <v>62</v>
      </c>
      <c r="V93" s="124"/>
      <c r="W93" s="675"/>
      <c r="X93" s="38"/>
      <c r="Y93" s="129" t="str">
        <f t="shared" si="34"/>
        <v>X</v>
      </c>
      <c r="Z93" s="129" t="str">
        <f t="shared" si="53"/>
        <v>X</v>
      </c>
      <c r="AA93" s="129" t="str">
        <f t="shared" si="53"/>
        <v>X</v>
      </c>
      <c r="AB93" s="129" t="str">
        <f t="shared" si="53"/>
        <v>X</v>
      </c>
      <c r="AC93" s="129" t="str">
        <f t="shared" si="53"/>
        <v>X</v>
      </c>
      <c r="AD93" s="129" t="str">
        <f t="shared" si="53"/>
        <v>X</v>
      </c>
      <c r="AE93" s="129" t="str">
        <f t="shared" si="53"/>
        <v>X</v>
      </c>
      <c r="AF93" s="38"/>
      <c r="AG93" s="129" t="s">
        <v>39</v>
      </c>
      <c r="AH93" s="129" t="s">
        <v>39</v>
      </c>
      <c r="AI93" s="38"/>
      <c r="AJ93" s="13" t="str">
        <f t="shared" si="36"/>
        <v>/rsm:CrossIndustryInvoice/rsm:SupplyChainTradeTransaction/ram:ApplicableHeaderTradeAgreement/ram:SellerTradeParty</v>
      </c>
      <c r="AK93" s="13" t="str">
        <f t="shared" si="37"/>
        <v>/ram:SpecifiedTaxRegistration</v>
      </c>
      <c r="AL93" s="14">
        <f>COUNTIFS(R$4:R93,AJ93)</f>
        <v>1</v>
      </c>
      <c r="AM93" s="1"/>
      <c r="AN93" s="185" t="str">
        <f t="shared" si="42"/>
        <v>SCT_HTA</v>
      </c>
      <c r="AO93" s="188" t="str">
        <f t="shared" si="42"/>
        <v>BT-31-00</v>
      </c>
      <c r="AP93" s="303" t="str">
        <f t="shared" si="38"/>
        <v/>
      </c>
      <c r="AQ93" s="124">
        <f t="shared" si="39"/>
        <v>4</v>
      </c>
      <c r="AR93" s="124" t="str">
        <f t="shared" si="40"/>
        <v>0..1</v>
      </c>
      <c r="AS93" s="138" t="s">
        <v>1810</v>
      </c>
      <c r="AT93" s="125"/>
      <c r="AU93" s="126"/>
      <c r="AV93" s="126"/>
      <c r="AW93" s="126" t="s">
        <v>35</v>
      </c>
      <c r="AX93" s="125"/>
      <c r="AY93" s="124" t="str">
        <f t="shared" si="44"/>
        <v>0..2</v>
      </c>
      <c r="AZ93" s="124" t="str">
        <f t="shared" si="44"/>
        <v>0..2</v>
      </c>
      <c r="BA93" s="127" t="str">
        <f t="shared" si="44"/>
        <v>/rsm:CrossIndustryInvoice
/rsm:SupplyChainTradeTransaction
/ram:ApplicableHeaderTradeAgreement
/ram:SellerTradeParty
/ram:SpecifiedTaxRegistration</v>
      </c>
      <c r="BB93" s="128" t="str">
        <f t="shared" si="44"/>
        <v>/rsm:CrossIndustryInvoice/rsm:SupplyChainTradeTransaction/ram:ApplicableHeaderTradeAgreement/ram:SellerTradeParty/ram:SpecifiedTaxRegistration</v>
      </c>
      <c r="BC93" s="124" t="str">
        <f t="shared" si="52"/>
        <v/>
      </c>
      <c r="BD93" s="129" t="str">
        <f t="shared" si="52"/>
        <v/>
      </c>
      <c r="BE93" s="124" t="str">
        <f t="shared" si="52"/>
        <v>0..n</v>
      </c>
      <c r="BF93" s="124" t="str">
        <f t="shared" si="52"/>
        <v/>
      </c>
      <c r="BG93" s="675" t="str">
        <f t="shared" si="52"/>
        <v/>
      </c>
      <c r="BH93" s="7"/>
      <c r="BI93" s="129" t="str">
        <f t="shared" si="49"/>
        <v>X</v>
      </c>
      <c r="BJ93" s="129" t="str">
        <f t="shared" si="49"/>
        <v>X</v>
      </c>
      <c r="BK93" s="129" t="str">
        <f t="shared" si="49"/>
        <v>X</v>
      </c>
      <c r="BL93" s="129" t="str">
        <f t="shared" si="49"/>
        <v>X</v>
      </c>
      <c r="BM93" s="129" t="str">
        <f t="shared" si="49"/>
        <v>X</v>
      </c>
      <c r="BN93" s="129" t="str">
        <f t="shared" si="49"/>
        <v>X</v>
      </c>
      <c r="BO93" s="129" t="str">
        <f t="shared" si="48"/>
        <v>X</v>
      </c>
      <c r="BP93" s="7"/>
      <c r="BQ93" s="129" t="str">
        <f t="shared" si="41"/>
        <v>MINIMUM</v>
      </c>
      <c r="BR93" s="129" t="str">
        <f t="shared" si="41"/>
        <v>MINIMUM</v>
      </c>
      <c r="BS93" s="15"/>
      <c r="BT93" s="57" t="s">
        <v>18642</v>
      </c>
    </row>
    <row r="94" spans="1:72" s="59" customFormat="1" ht="150" x14ac:dyDescent="0.2">
      <c r="A94" s="45" t="str">
        <f t="shared" si="32"/>
        <v>YES</v>
      </c>
      <c r="B94" s="45"/>
      <c r="C94" s="45"/>
      <c r="D94" s="185" t="s">
        <v>1526</v>
      </c>
      <c r="E94" s="186" t="s">
        <v>1811</v>
      </c>
      <c r="F94" s="301" t="s">
        <v>1811</v>
      </c>
      <c r="G94" s="66">
        <f t="shared" si="33"/>
        <v>5</v>
      </c>
      <c r="H94" s="66" t="s">
        <v>42</v>
      </c>
      <c r="I94" s="64" t="s">
        <v>1812</v>
      </c>
      <c r="J94" s="64" t="s">
        <v>1813</v>
      </c>
      <c r="K94" s="65" t="s">
        <v>1814</v>
      </c>
      <c r="L94" s="65"/>
      <c r="M94" s="65" t="s">
        <v>1815</v>
      </c>
      <c r="N94" s="64" t="s">
        <v>90</v>
      </c>
      <c r="O94" s="66" t="s">
        <v>32</v>
      </c>
      <c r="P94" s="66" t="str">
        <f t="shared" si="50"/>
        <v>1..1</v>
      </c>
      <c r="Q94" s="2" t="s">
        <v>1816</v>
      </c>
      <c r="R94" s="75" t="s">
        <v>1817</v>
      </c>
      <c r="S94" s="66" t="s">
        <v>55</v>
      </c>
      <c r="T94" s="68" t="str">
        <f t="shared" si="51"/>
        <v>E</v>
      </c>
      <c r="U94" s="66" t="s">
        <v>42</v>
      </c>
      <c r="V94" s="66" t="s">
        <v>35</v>
      </c>
      <c r="W94" s="249" t="s">
        <v>1016</v>
      </c>
      <c r="X94" s="38"/>
      <c r="Y94" s="68" t="str">
        <f t="shared" si="34"/>
        <v>X</v>
      </c>
      <c r="Z94" s="68" t="str">
        <f t="shared" si="53"/>
        <v>X</v>
      </c>
      <c r="AA94" s="68" t="str">
        <f t="shared" si="53"/>
        <v>X</v>
      </c>
      <c r="AB94" s="68" t="str">
        <f t="shared" si="53"/>
        <v>X</v>
      </c>
      <c r="AC94" s="68" t="str">
        <f t="shared" si="53"/>
        <v>X</v>
      </c>
      <c r="AD94" s="68" t="str">
        <f t="shared" si="53"/>
        <v>X</v>
      </c>
      <c r="AE94" s="68" t="str">
        <f t="shared" si="53"/>
        <v>X</v>
      </c>
      <c r="AF94" s="38"/>
      <c r="AG94" s="68" t="s">
        <v>39</v>
      </c>
      <c r="AH94" s="68" t="s">
        <v>39</v>
      </c>
      <c r="AI94" s="38"/>
      <c r="AJ94" s="13" t="str">
        <f t="shared" si="36"/>
        <v>/rsm:CrossIndustryInvoice/rsm:SupplyChainTradeTransaction/ram:ApplicableHeaderTradeAgreement/ram:SellerTradeParty/ram:SpecifiedTaxRegistration</v>
      </c>
      <c r="AK94" s="13" t="str">
        <f t="shared" si="37"/>
        <v>/ram:ID</v>
      </c>
      <c r="AL94" s="14">
        <f>COUNTIFS(R$4:R94,AJ94)</f>
        <v>1</v>
      </c>
      <c r="AM94" s="1"/>
      <c r="AN94" s="185" t="str">
        <f t="shared" si="42"/>
        <v>SCT_HTA</v>
      </c>
      <c r="AO94" s="186" t="str">
        <f t="shared" si="42"/>
        <v>BT-31</v>
      </c>
      <c r="AP94" s="301" t="str">
        <f t="shared" si="38"/>
        <v>BT-31</v>
      </c>
      <c r="AQ94" s="66">
        <f t="shared" si="39"/>
        <v>5</v>
      </c>
      <c r="AR94" s="66" t="str">
        <f t="shared" si="40"/>
        <v>0..1</v>
      </c>
      <c r="AS94" s="64" t="s">
        <v>1818</v>
      </c>
      <c r="AT94" s="64" t="s">
        <v>1819</v>
      </c>
      <c r="AU94" s="65" t="s">
        <v>1820</v>
      </c>
      <c r="AV94" s="65"/>
      <c r="AW94" s="65" t="s">
        <v>1821</v>
      </c>
      <c r="AX94" s="64" t="s">
        <v>99</v>
      </c>
      <c r="AY94" s="66" t="str">
        <f t="shared" si="44"/>
        <v>1..1</v>
      </c>
      <c r="AZ94" s="66" t="str">
        <f t="shared" si="44"/>
        <v>1..1</v>
      </c>
      <c r="BA94" s="2" t="str">
        <f t="shared" si="44"/>
        <v>/rsm:CrossIndustryInvoice
/rsm:SupplyChainTradeTransaction
/ram:ApplicableHeaderTradeAgreement
/ram:SellerTradeParty
/ram:SpecifiedTaxRegistration
/ram:ID</v>
      </c>
      <c r="BB94" s="75" t="str">
        <f t="shared" si="44"/>
        <v>/rsm:CrossIndustryInvoice/rsm:SupplyChainTradeTransaction/ram:ApplicableHeaderTradeAgreement/ram:SellerTradeParty/ram:SpecifiedTaxRegistration/ram:ID</v>
      </c>
      <c r="BC94" s="66" t="str">
        <f t="shared" si="52"/>
        <v>I</v>
      </c>
      <c r="BD94" s="68" t="str">
        <f t="shared" si="52"/>
        <v>E</v>
      </c>
      <c r="BE94" s="66" t="str">
        <f t="shared" si="52"/>
        <v>0..1</v>
      </c>
      <c r="BF94" s="66" t="str">
        <f t="shared" si="52"/>
        <v/>
      </c>
      <c r="BG94" s="249" t="str">
        <f t="shared" si="52"/>
        <v>@schemeID="VA"</v>
      </c>
      <c r="BH94" s="7"/>
      <c r="BI94" s="68" t="str">
        <f t="shared" si="49"/>
        <v>X</v>
      </c>
      <c r="BJ94" s="68" t="str">
        <f t="shared" si="49"/>
        <v>X</v>
      </c>
      <c r="BK94" s="68" t="str">
        <f t="shared" si="49"/>
        <v>X</v>
      </c>
      <c r="BL94" s="68" t="str">
        <f t="shared" si="49"/>
        <v>X</v>
      </c>
      <c r="BM94" s="68" t="str">
        <f t="shared" si="49"/>
        <v>X</v>
      </c>
      <c r="BN94" s="68" t="str">
        <f t="shared" si="49"/>
        <v>X</v>
      </c>
      <c r="BO94" s="68" t="str">
        <f t="shared" si="48"/>
        <v>X</v>
      </c>
      <c r="BP94" s="7"/>
      <c r="BQ94" s="68" t="str">
        <f t="shared" si="41"/>
        <v>MINIMUM</v>
      </c>
      <c r="BR94" s="68" t="str">
        <f t="shared" si="41"/>
        <v>MINIMUM</v>
      </c>
      <c r="BS94" s="15"/>
      <c r="BT94" s="57" t="s">
        <v>18642</v>
      </c>
    </row>
    <row r="95" spans="1:72" s="59" customFormat="1" ht="120" x14ac:dyDescent="0.2">
      <c r="A95" s="45" t="str">
        <f t="shared" si="32"/>
        <v>YES</v>
      </c>
      <c r="B95" s="45"/>
      <c r="C95" s="45"/>
      <c r="D95" s="185" t="s">
        <v>1526</v>
      </c>
      <c r="E95" s="186" t="s">
        <v>1822</v>
      </c>
      <c r="F95" s="301" t="s">
        <v>1822</v>
      </c>
      <c r="G95" s="66">
        <f t="shared" si="33"/>
        <v>6</v>
      </c>
      <c r="H95" s="66" t="s">
        <v>32</v>
      </c>
      <c r="I95" s="97" t="s">
        <v>17157</v>
      </c>
      <c r="J95" s="64" t="s">
        <v>1824</v>
      </c>
      <c r="K95" s="65" t="s">
        <v>1015</v>
      </c>
      <c r="L95" s="65"/>
      <c r="M95" s="65" t="s">
        <v>1016</v>
      </c>
      <c r="N95" s="64" t="s">
        <v>17064</v>
      </c>
      <c r="O95" s="66" t="s">
        <v>32</v>
      </c>
      <c r="P95" s="66" t="str">
        <f t="shared" si="50"/>
        <v>1..1</v>
      </c>
      <c r="Q95" s="2" t="s">
        <v>1825</v>
      </c>
      <c r="R95" s="75" t="s">
        <v>1826</v>
      </c>
      <c r="S95" s="66" t="s">
        <v>329</v>
      </c>
      <c r="T95" s="68" t="str">
        <f t="shared" si="51"/>
        <v>A</v>
      </c>
      <c r="U95" s="66" t="s">
        <v>42</v>
      </c>
      <c r="V95" s="66" t="s">
        <v>35</v>
      </c>
      <c r="W95" s="249" t="s">
        <v>1016</v>
      </c>
      <c r="X95" s="38"/>
      <c r="Y95" s="68" t="str">
        <f t="shared" si="34"/>
        <v>X</v>
      </c>
      <c r="Z95" s="68" t="str">
        <f t="shared" si="53"/>
        <v>X</v>
      </c>
      <c r="AA95" s="68" t="str">
        <f t="shared" si="53"/>
        <v>X</v>
      </c>
      <c r="AB95" s="68" t="str">
        <f t="shared" si="53"/>
        <v>X</v>
      </c>
      <c r="AC95" s="68" t="str">
        <f t="shared" si="53"/>
        <v>X</v>
      </c>
      <c r="AD95" s="68" t="str">
        <f t="shared" si="53"/>
        <v>X</v>
      </c>
      <c r="AE95" s="68" t="str">
        <f t="shared" si="53"/>
        <v>X</v>
      </c>
      <c r="AF95" s="38"/>
      <c r="AG95" s="68" t="s">
        <v>39</v>
      </c>
      <c r="AH95" s="68" t="s">
        <v>39</v>
      </c>
      <c r="AI95" s="38"/>
      <c r="AJ95" s="13" t="str">
        <f t="shared" si="36"/>
        <v>/rsm:CrossIndustryInvoice/rsm:SupplyChainTradeTransaction/ram:ApplicableHeaderTradeAgreement/ram:SellerTradeParty/ram:SpecifiedTaxRegistration/ram:ID</v>
      </c>
      <c r="AK95" s="13" t="str">
        <f t="shared" si="37"/>
        <v>/@schemeID</v>
      </c>
      <c r="AL95" s="14">
        <f>COUNTIFS(R$4:R95,AJ95)</f>
        <v>1</v>
      </c>
      <c r="AM95" s="1"/>
      <c r="AN95" s="185" t="str">
        <f t="shared" si="42"/>
        <v>SCT_HTA</v>
      </c>
      <c r="AO95" s="186" t="str">
        <f t="shared" si="42"/>
        <v>BT-31-0</v>
      </c>
      <c r="AP95" s="301" t="str">
        <f t="shared" si="38"/>
        <v>BT-31-0</v>
      </c>
      <c r="AQ95" s="66">
        <f t="shared" si="39"/>
        <v>6</v>
      </c>
      <c r="AR95" s="66" t="str">
        <f t="shared" si="40"/>
        <v>1..1</v>
      </c>
      <c r="AS95" s="97" t="s">
        <v>330</v>
      </c>
      <c r="AT95" s="64" t="s">
        <v>1827</v>
      </c>
      <c r="AU95" s="65" t="s">
        <v>1828</v>
      </c>
      <c r="AV95" s="65"/>
      <c r="AW95" s="65" t="s">
        <v>1828</v>
      </c>
      <c r="AX95" s="64"/>
      <c r="AY95" s="66" t="str">
        <f t="shared" si="44"/>
        <v>1..1</v>
      </c>
      <c r="AZ95" s="66" t="str">
        <f t="shared" si="44"/>
        <v>1..1</v>
      </c>
      <c r="BA95" s="2" t="str">
        <f t="shared" si="44"/>
        <v>/rsm:CrossIndustryInvoice
/rsm:SupplyChainTradeTransaction
/ram:ApplicableHeaderTradeAgreement
/ram:SellerTradeParty
/ram:SpecifiedTaxRegistration
/ram:ID
/@schemeID</v>
      </c>
      <c r="BB95" s="75" t="str">
        <f t="shared" si="44"/>
        <v>/rsm:CrossIndustryInvoice/rsm:SupplyChainTradeTransaction/ram:ApplicableHeaderTradeAgreement/ram:SellerTradeParty/ram:SpecifiedTaxRegistration/ram:ID/@schemeID</v>
      </c>
      <c r="BC95" s="66" t="str">
        <f t="shared" si="52"/>
        <v>S</v>
      </c>
      <c r="BD95" s="68" t="str">
        <f t="shared" si="52"/>
        <v>A</v>
      </c>
      <c r="BE95" s="66" t="str">
        <f t="shared" si="52"/>
        <v>0..1</v>
      </c>
      <c r="BF95" s="66" t="str">
        <f t="shared" si="52"/>
        <v/>
      </c>
      <c r="BG95" s="249" t="str">
        <f t="shared" si="52"/>
        <v>@schemeID="VA"</v>
      </c>
      <c r="BH95" s="7"/>
      <c r="BI95" s="68" t="str">
        <f t="shared" si="49"/>
        <v>X</v>
      </c>
      <c r="BJ95" s="68" t="str">
        <f t="shared" si="49"/>
        <v>X</v>
      </c>
      <c r="BK95" s="68" t="str">
        <f t="shared" si="49"/>
        <v>X</v>
      </c>
      <c r="BL95" s="68" t="str">
        <f t="shared" si="49"/>
        <v>X</v>
      </c>
      <c r="BM95" s="68" t="str">
        <f t="shared" si="49"/>
        <v>X</v>
      </c>
      <c r="BN95" s="68" t="str">
        <f t="shared" si="49"/>
        <v>X</v>
      </c>
      <c r="BO95" s="68" t="str">
        <f t="shared" si="48"/>
        <v>X</v>
      </c>
      <c r="BP95" s="7"/>
      <c r="BQ95" s="68" t="str">
        <f t="shared" si="41"/>
        <v>MINIMUM</v>
      </c>
      <c r="BR95" s="68" t="str">
        <f t="shared" si="41"/>
        <v>MINIMUM</v>
      </c>
      <c r="BS95" s="15"/>
      <c r="BT95" s="57" t="s">
        <v>18642</v>
      </c>
    </row>
    <row r="96" spans="1:72" s="59" customFormat="1" ht="96" x14ac:dyDescent="0.2">
      <c r="A96" s="45" t="str">
        <f t="shared" si="32"/>
        <v>NO</v>
      </c>
      <c r="B96" s="45"/>
      <c r="C96" s="45"/>
      <c r="D96" s="182" t="s">
        <v>1526</v>
      </c>
      <c r="E96" s="187" t="s">
        <v>1843</v>
      </c>
      <c r="F96" s="302" t="s">
        <v>1843</v>
      </c>
      <c r="G96" s="110">
        <f t="shared" si="33"/>
        <v>3</v>
      </c>
      <c r="H96" s="110" t="s">
        <v>32</v>
      </c>
      <c r="I96" s="112" t="s">
        <v>1844</v>
      </c>
      <c r="J96" s="112" t="s">
        <v>1845</v>
      </c>
      <c r="K96" s="113"/>
      <c r="L96" s="113"/>
      <c r="M96" s="113" t="s">
        <v>35</v>
      </c>
      <c r="N96" s="112"/>
      <c r="O96" s="110" t="s">
        <v>32</v>
      </c>
      <c r="P96" s="110" t="str">
        <f t="shared" si="50"/>
        <v>1..1</v>
      </c>
      <c r="Q96" s="114" t="s">
        <v>1846</v>
      </c>
      <c r="R96" s="115" t="s">
        <v>1847</v>
      </c>
      <c r="S96" s="110" t="s">
        <v>35</v>
      </c>
      <c r="T96" s="116" t="str">
        <f t="shared" si="51"/>
        <v>G</v>
      </c>
      <c r="U96" s="110" t="s">
        <v>42</v>
      </c>
      <c r="V96" s="110" t="s">
        <v>35</v>
      </c>
      <c r="W96" s="674" t="s">
        <v>35</v>
      </c>
      <c r="X96" s="38"/>
      <c r="Y96" s="116" t="str">
        <f t="shared" si="34"/>
        <v>X</v>
      </c>
      <c r="Z96" s="116" t="str">
        <f t="shared" si="53"/>
        <v>X</v>
      </c>
      <c r="AA96" s="116" t="str">
        <f t="shared" si="53"/>
        <v>X</v>
      </c>
      <c r="AB96" s="116" t="str">
        <f t="shared" si="53"/>
        <v>X</v>
      </c>
      <c r="AC96" s="116" t="str">
        <f t="shared" si="53"/>
        <v>X</v>
      </c>
      <c r="AD96" s="116" t="str">
        <f t="shared" si="53"/>
        <v>X</v>
      </c>
      <c r="AE96" s="116" t="str">
        <f t="shared" si="53"/>
        <v>X</v>
      </c>
      <c r="AF96" s="38"/>
      <c r="AG96" s="116" t="s">
        <v>39</v>
      </c>
      <c r="AH96" s="116" t="s">
        <v>39</v>
      </c>
      <c r="AI96" s="38"/>
      <c r="AJ96" s="13" t="str">
        <f t="shared" si="36"/>
        <v>/rsm:CrossIndustryInvoice/rsm:SupplyChainTradeTransaction/ram:ApplicableHeaderTradeAgreement</v>
      </c>
      <c r="AK96" s="13" t="str">
        <f t="shared" si="37"/>
        <v>/ram:BuyerTradeParty</v>
      </c>
      <c r="AL96" s="14">
        <f>COUNTIFS(R$4:R96,AJ96)</f>
        <v>1</v>
      </c>
      <c r="AM96" s="1"/>
      <c r="AN96" s="182" t="str">
        <f t="shared" si="42"/>
        <v>SCT_HTA</v>
      </c>
      <c r="AO96" s="187" t="str">
        <f t="shared" si="42"/>
        <v>BG-7</v>
      </c>
      <c r="AP96" s="302" t="str">
        <f t="shared" si="38"/>
        <v>BG-7</v>
      </c>
      <c r="AQ96" s="110">
        <f t="shared" si="39"/>
        <v>3</v>
      </c>
      <c r="AR96" s="110" t="str">
        <f t="shared" si="40"/>
        <v>1..1</v>
      </c>
      <c r="AS96" s="112" t="s">
        <v>1848</v>
      </c>
      <c r="AT96" s="112" t="s">
        <v>1849</v>
      </c>
      <c r="AU96" s="113"/>
      <c r="AV96" s="113"/>
      <c r="AW96" s="113" t="s">
        <v>35</v>
      </c>
      <c r="AX96" s="112"/>
      <c r="AY96" s="110" t="str">
        <f t="shared" si="44"/>
        <v>1..1</v>
      </c>
      <c r="AZ96" s="110" t="str">
        <f t="shared" si="44"/>
        <v>1..1</v>
      </c>
      <c r="BA96" s="114" t="str">
        <f t="shared" si="44"/>
        <v>/rsm:CrossIndustryInvoice
/rsm:SupplyChainTradeTransaction
/ram:ApplicableHeaderTradeAgreement
/ram:BuyerTradeParty</v>
      </c>
      <c r="BB96" s="115" t="str">
        <f t="shared" si="44"/>
        <v>/rsm:CrossIndustryInvoice/rsm:SupplyChainTradeTransaction/ram:ApplicableHeaderTradeAgreement/ram:BuyerTradeParty</v>
      </c>
      <c r="BC96" s="110" t="str">
        <f t="shared" si="52"/>
        <v/>
      </c>
      <c r="BD96" s="116" t="str">
        <f t="shared" si="52"/>
        <v>G</v>
      </c>
      <c r="BE96" s="110" t="str">
        <f t="shared" si="52"/>
        <v>0..1</v>
      </c>
      <c r="BF96" s="110" t="str">
        <f t="shared" si="52"/>
        <v/>
      </c>
      <c r="BG96" s="674" t="str">
        <f t="shared" si="52"/>
        <v/>
      </c>
      <c r="BH96" s="7"/>
      <c r="BI96" s="116" t="str">
        <f t="shared" si="49"/>
        <v>X</v>
      </c>
      <c r="BJ96" s="116" t="str">
        <f t="shared" si="49"/>
        <v>X</v>
      </c>
      <c r="BK96" s="116" t="str">
        <f t="shared" si="49"/>
        <v>X</v>
      </c>
      <c r="BL96" s="116" t="str">
        <f t="shared" si="49"/>
        <v>X</v>
      </c>
      <c r="BM96" s="116" t="str">
        <f t="shared" si="49"/>
        <v>X</v>
      </c>
      <c r="BN96" s="116" t="str">
        <f t="shared" si="49"/>
        <v>X</v>
      </c>
      <c r="BO96" s="116" t="str">
        <f t="shared" si="48"/>
        <v>X</v>
      </c>
      <c r="BP96" s="7"/>
      <c r="BQ96" s="116" t="str">
        <f t="shared" si="41"/>
        <v>MINIMUM</v>
      </c>
      <c r="BR96" s="116" t="str">
        <f t="shared" si="41"/>
        <v>MINIMUM</v>
      </c>
      <c r="BS96" s="15"/>
      <c r="BT96" s="57" t="s">
        <v>18642</v>
      </c>
    </row>
    <row r="97" spans="1:72" s="59" customFormat="1" ht="96" x14ac:dyDescent="0.2">
      <c r="A97" s="45" t="str">
        <f t="shared" si="32"/>
        <v>YES</v>
      </c>
      <c r="B97" s="45"/>
      <c r="C97" s="45"/>
      <c r="D97" s="185" t="s">
        <v>1526</v>
      </c>
      <c r="E97" s="186" t="s">
        <v>1850</v>
      </c>
      <c r="F97" s="301"/>
      <c r="G97" s="66">
        <f t="shared" si="33"/>
        <v>4</v>
      </c>
      <c r="H97" s="66" t="s">
        <v>42</v>
      </c>
      <c r="I97" s="64" t="s">
        <v>1851</v>
      </c>
      <c r="J97" s="64" t="s">
        <v>17242</v>
      </c>
      <c r="K97" s="65" t="s">
        <v>17243</v>
      </c>
      <c r="L97" s="65"/>
      <c r="M97" s="65"/>
      <c r="N97" s="64" t="s">
        <v>90</v>
      </c>
      <c r="O97" s="66" t="s">
        <v>42</v>
      </c>
      <c r="P97" s="66" t="str">
        <f t="shared" si="50"/>
        <v>0..1</v>
      </c>
      <c r="Q97" s="2" t="s">
        <v>1854</v>
      </c>
      <c r="R97" s="75" t="s">
        <v>1855</v>
      </c>
      <c r="S97" s="66" t="s">
        <v>55</v>
      </c>
      <c r="T97" s="68" t="str">
        <f t="shared" si="51"/>
        <v>E</v>
      </c>
      <c r="U97" s="66" t="s">
        <v>62</v>
      </c>
      <c r="V97" s="66" t="s">
        <v>1557</v>
      </c>
      <c r="W97" s="249" t="s">
        <v>894</v>
      </c>
      <c r="X97" s="38"/>
      <c r="Y97" s="68" t="str">
        <f t="shared" si="34"/>
        <v>-</v>
      </c>
      <c r="Z97" s="68" t="str">
        <f t="shared" si="53"/>
        <v>X</v>
      </c>
      <c r="AA97" s="68" t="str">
        <f t="shared" si="53"/>
        <v>X</v>
      </c>
      <c r="AB97" s="68" t="str">
        <f t="shared" si="53"/>
        <v>X</v>
      </c>
      <c r="AC97" s="68" t="str">
        <f t="shared" si="53"/>
        <v>X</v>
      </c>
      <c r="AD97" s="68" t="str">
        <f t="shared" si="53"/>
        <v>X</v>
      </c>
      <c r="AE97" s="68" t="str">
        <f t="shared" si="53"/>
        <v>X</v>
      </c>
      <c r="AF97" s="38"/>
      <c r="AG97" s="68" t="s">
        <v>185</v>
      </c>
      <c r="AH97" s="68" t="s">
        <v>185</v>
      </c>
      <c r="AI97" s="38"/>
      <c r="AJ97" s="13" t="str">
        <f t="shared" si="36"/>
        <v>/rsm:CrossIndustryInvoice/rsm:SupplyChainTradeTransaction/ram:ApplicableHeaderTradeAgreement/ram:BuyerTradeParty</v>
      </c>
      <c r="AK97" s="13" t="str">
        <f t="shared" si="37"/>
        <v>/ram:ID</v>
      </c>
      <c r="AL97" s="14">
        <f>COUNTIFS(R$4:R97,AJ97)</f>
        <v>1</v>
      </c>
      <c r="AM97" s="1"/>
      <c r="AN97" s="185" t="str">
        <f t="shared" si="42"/>
        <v>SCT_HTA</v>
      </c>
      <c r="AO97" s="186" t="str">
        <f t="shared" si="42"/>
        <v>BT-46</v>
      </c>
      <c r="AP97" s="301" t="str">
        <f t="shared" si="38"/>
        <v/>
      </c>
      <c r="AQ97" s="66">
        <f t="shared" si="39"/>
        <v>4</v>
      </c>
      <c r="AR97" s="66" t="str">
        <f t="shared" si="40"/>
        <v>0..1</v>
      </c>
      <c r="AS97" s="64" t="s">
        <v>1856</v>
      </c>
      <c r="AT97" s="64" t="s">
        <v>1857</v>
      </c>
      <c r="AU97" s="65" t="s">
        <v>1858</v>
      </c>
      <c r="AV97" s="65"/>
      <c r="AW97" s="65" t="s">
        <v>35</v>
      </c>
      <c r="AX97" s="64" t="s">
        <v>99</v>
      </c>
      <c r="AY97" s="66" t="str">
        <f t="shared" si="44"/>
        <v>0..1</v>
      </c>
      <c r="AZ97" s="66" t="str">
        <f t="shared" si="44"/>
        <v>0..1</v>
      </c>
      <c r="BA97" s="2" t="str">
        <f t="shared" si="44"/>
        <v>/rsm:CrossIndustryInvoice
/rsm:SupplyChainTradeTransaction
/ram:ApplicableHeaderTradeAgreement
/ram:BuyerTradeParty
/ram:ID</v>
      </c>
      <c r="BB97" s="75" t="str">
        <f t="shared" si="44"/>
        <v>/rsm:CrossIndustryInvoice/rsm:SupplyChainTradeTransaction/ram:ApplicableHeaderTradeAgreement/ram:BuyerTradeParty/ram:ID</v>
      </c>
      <c r="BC97" s="66" t="str">
        <f t="shared" si="52"/>
        <v>I</v>
      </c>
      <c r="BD97" s="68" t="str">
        <f t="shared" si="52"/>
        <v>E</v>
      </c>
      <c r="BE97" s="66" t="str">
        <f t="shared" si="52"/>
        <v>0..n</v>
      </c>
      <c r="BF97" s="66" t="str">
        <f t="shared" si="52"/>
        <v>SYN-1, CAR-3</v>
      </c>
      <c r="BG97" s="249" t="str">
        <f t="shared" si="52"/>
        <v>GloablID, if global identifier exists and can be stated in @schemeID, ID else</v>
      </c>
      <c r="BH97" s="7"/>
      <c r="BI97" s="68" t="str">
        <f t="shared" si="49"/>
        <v>-</v>
      </c>
      <c r="BJ97" s="68" t="str">
        <f t="shared" si="49"/>
        <v>X</v>
      </c>
      <c r="BK97" s="68" t="str">
        <f t="shared" si="49"/>
        <v>X</v>
      </c>
      <c r="BL97" s="68" t="str">
        <f t="shared" si="49"/>
        <v>X</v>
      </c>
      <c r="BM97" s="68" t="str">
        <f t="shared" si="49"/>
        <v>X</v>
      </c>
      <c r="BN97" s="68" t="str">
        <f t="shared" si="49"/>
        <v>X</v>
      </c>
      <c r="BO97" s="68" t="str">
        <f t="shared" si="48"/>
        <v>X</v>
      </c>
      <c r="BP97" s="7"/>
      <c r="BQ97" s="68" t="str">
        <f t="shared" si="41"/>
        <v>BASIC WL</v>
      </c>
      <c r="BR97" s="68" t="str">
        <f t="shared" si="41"/>
        <v>BASIC WL</v>
      </c>
      <c r="BS97" s="15"/>
      <c r="BT97" s="57" t="s">
        <v>18642</v>
      </c>
    </row>
    <row r="98" spans="1:72" s="59" customFormat="1" ht="96" x14ac:dyDescent="0.2">
      <c r="A98" s="45" t="str">
        <f t="shared" ref="A98:A134" si="54">IF(OR(T98="E",T98="A"),"YES","NO")</f>
        <v>YES</v>
      </c>
      <c r="B98" s="45"/>
      <c r="C98" s="317" t="s">
        <v>20954</v>
      </c>
      <c r="D98" s="185" t="s">
        <v>1526</v>
      </c>
      <c r="E98" s="186" t="s">
        <v>1859</v>
      </c>
      <c r="F98" s="301" t="s">
        <v>1850</v>
      </c>
      <c r="G98" s="66">
        <f t="shared" ref="G98:G134" si="55">LEN(R98)-LEN(SUBSTITUTE(R98,"/",""))-1</f>
        <v>4</v>
      </c>
      <c r="H98" s="66" t="s">
        <v>42</v>
      </c>
      <c r="I98" s="97" t="s">
        <v>17244</v>
      </c>
      <c r="J98" s="64" t="s">
        <v>35</v>
      </c>
      <c r="K98" s="65" t="s">
        <v>894</v>
      </c>
      <c r="L98" s="65"/>
      <c r="M98" s="65" t="s">
        <v>894</v>
      </c>
      <c r="N98" s="64" t="s">
        <v>90</v>
      </c>
      <c r="O98" s="66" t="s">
        <v>42</v>
      </c>
      <c r="P98" s="66" t="s">
        <v>62</v>
      </c>
      <c r="Q98" s="2" t="s">
        <v>1860</v>
      </c>
      <c r="R98" s="75" t="s">
        <v>1861</v>
      </c>
      <c r="S98" s="66" t="s">
        <v>55</v>
      </c>
      <c r="T98" s="344" t="s">
        <v>56</v>
      </c>
      <c r="U98" s="66" t="s">
        <v>62</v>
      </c>
      <c r="V98" s="66" t="s">
        <v>1557</v>
      </c>
      <c r="W98" s="249" t="s">
        <v>894</v>
      </c>
      <c r="X98" s="38"/>
      <c r="Y98" s="68" t="str">
        <f t="shared" ref="Y98:Y134" si="56">IF(AH98=Y$4,"X","-")</f>
        <v>-</v>
      </c>
      <c r="Z98" s="68" t="str">
        <f t="shared" ref="Z98:AE105" si="57">IF(Y98="X","X",IF($AH98=Z$4,"X","-"))</f>
        <v>X</v>
      </c>
      <c r="AA98" s="68" t="str">
        <f t="shared" si="57"/>
        <v>X</v>
      </c>
      <c r="AB98" s="68" t="str">
        <f t="shared" si="57"/>
        <v>X</v>
      </c>
      <c r="AC98" s="68" t="str">
        <f t="shared" si="57"/>
        <v>X</v>
      </c>
      <c r="AD98" s="68" t="str">
        <f t="shared" si="57"/>
        <v>X</v>
      </c>
      <c r="AE98" s="68" t="str">
        <f t="shared" si="57"/>
        <v>X</v>
      </c>
      <c r="AF98" s="38"/>
      <c r="AG98" s="68" t="s">
        <v>185</v>
      </c>
      <c r="AH98" s="68" t="s">
        <v>185</v>
      </c>
      <c r="AI98" s="38"/>
      <c r="AJ98" s="13" t="str">
        <f t="shared" ref="AJ98:AJ134" si="58">IF(ISERROR(FIND("/",R98)),R98,LEFT(R98,FIND(CHAR(1),SUBSTITUTE(R98,"/",CHAR(1),LEN(R98)-LEN(SUBSTITUTE(R98,"/",""))))-1))</f>
        <v>/rsm:CrossIndustryInvoice/rsm:SupplyChainTradeTransaction/ram:ApplicableHeaderTradeAgreement/ram:BuyerTradeParty</v>
      </c>
      <c r="AK98" s="13" t="str">
        <f t="shared" ref="AK98:AK134" si="59">IF(ISERROR(FIND("/",R98)),R98,MID(R98, FIND(CHAR(1),SUBSTITUTE(R98,"/",CHAR(1), LEN(R98)-LEN(SUBSTITUTE(R98,"/","")))), LEN(R98)))</f>
        <v>/ram:GlobalID</v>
      </c>
      <c r="AL98" s="14">
        <f>COUNTIFS(R$4:R98,AJ98)</f>
        <v>1</v>
      </c>
      <c r="AM98" s="1"/>
      <c r="AN98" s="185" t="str">
        <f t="shared" si="42"/>
        <v>SCT_HTA</v>
      </c>
      <c r="AO98" s="186" t="str">
        <f t="shared" si="42"/>
        <v>BT-46-0</v>
      </c>
      <c r="AP98" s="301" t="str">
        <f t="shared" ref="AP98:AP134" si="60">IF(F98="","",F98)</f>
        <v>BT-46</v>
      </c>
      <c r="AQ98" s="66">
        <f t="shared" ref="AQ98:AQ134" si="61">LEN(BB98)-LEN(SUBSTITUTE(BB98,"/",""))-1</f>
        <v>4</v>
      </c>
      <c r="AR98" s="66" t="str">
        <f t="shared" ref="AR98:AR134" si="62">H98</f>
        <v>0..1</v>
      </c>
      <c r="AS98" s="97" t="s">
        <v>1862</v>
      </c>
      <c r="AT98" s="64" t="s">
        <v>35</v>
      </c>
      <c r="AU98" s="65" t="s">
        <v>1569</v>
      </c>
      <c r="AV98" s="65"/>
      <c r="AW98" s="65" t="s">
        <v>35</v>
      </c>
      <c r="AX98" s="64" t="s">
        <v>99</v>
      </c>
      <c r="AY98" s="66" t="str">
        <f t="shared" si="44"/>
        <v>0..1</v>
      </c>
      <c r="AZ98" s="66" t="str">
        <f t="shared" si="44"/>
        <v>0..n</v>
      </c>
      <c r="BA98" s="2" t="str">
        <f t="shared" si="44"/>
        <v>/rsm:CrossIndustryInvoice
/rsm:SupplyChainTradeTransaction
/ram:ApplicableHeaderTradeAgreement
/ram:BuyerTradeParty
/ram:GlobalID</v>
      </c>
      <c r="BB98" s="75" t="str">
        <f t="shared" si="44"/>
        <v>/rsm:CrossIndustryInvoice/rsm:SupplyChainTradeTransaction/ram:ApplicableHeaderTradeAgreement/ram:BuyerTradeParty/ram:GlobalID</v>
      </c>
      <c r="BC98" s="66" t="str">
        <f t="shared" si="52"/>
        <v>I</v>
      </c>
      <c r="BD98" s="68" t="str">
        <f t="shared" si="52"/>
        <v>E</v>
      </c>
      <c r="BE98" s="66" t="str">
        <f t="shared" si="52"/>
        <v>0..n</v>
      </c>
      <c r="BF98" s="66" t="str">
        <f t="shared" si="52"/>
        <v>SYN-1, CAR-3</v>
      </c>
      <c r="BG98" s="249" t="str">
        <f t="shared" si="52"/>
        <v>GloablID, if global identifier exists and can be stated in @schemeID, ID else</v>
      </c>
      <c r="BH98" s="7"/>
      <c r="BI98" s="68" t="str">
        <f t="shared" si="49"/>
        <v>-</v>
      </c>
      <c r="BJ98" s="68" t="str">
        <f t="shared" si="49"/>
        <v>X</v>
      </c>
      <c r="BK98" s="68" t="str">
        <f t="shared" si="49"/>
        <v>X</v>
      </c>
      <c r="BL98" s="68" t="str">
        <f t="shared" si="49"/>
        <v>X</v>
      </c>
      <c r="BM98" s="68" t="str">
        <f t="shared" si="49"/>
        <v>X</v>
      </c>
      <c r="BN98" s="68" t="str">
        <f t="shared" si="49"/>
        <v>X</v>
      </c>
      <c r="BO98" s="68" t="str">
        <f t="shared" si="48"/>
        <v>X</v>
      </c>
      <c r="BP98" s="7"/>
      <c r="BQ98" s="68" t="str">
        <f t="shared" ref="BQ98:BR134" si="63">AG98</f>
        <v>BASIC WL</v>
      </c>
      <c r="BR98" s="68" t="str">
        <f t="shared" si="63"/>
        <v>BASIC WL</v>
      </c>
      <c r="BS98" s="15"/>
      <c r="BT98" s="57" t="s">
        <v>18642</v>
      </c>
    </row>
    <row r="99" spans="1:72" s="59" customFormat="1" ht="105" x14ac:dyDescent="0.2">
      <c r="A99" s="45" t="str">
        <f t="shared" si="54"/>
        <v>YES</v>
      </c>
      <c r="B99" s="45"/>
      <c r="C99" s="317" t="s">
        <v>20954</v>
      </c>
      <c r="D99" s="185" t="s">
        <v>1526</v>
      </c>
      <c r="E99" s="186" t="s">
        <v>1863</v>
      </c>
      <c r="F99" s="301" t="s">
        <v>1863</v>
      </c>
      <c r="G99" s="66">
        <f t="shared" si="55"/>
        <v>5</v>
      </c>
      <c r="H99" s="66" t="s">
        <v>32</v>
      </c>
      <c r="I99" s="97" t="s">
        <v>443</v>
      </c>
      <c r="J99" s="64" t="s">
        <v>17245</v>
      </c>
      <c r="K99" s="65" t="s">
        <v>17135</v>
      </c>
      <c r="L99" s="65"/>
      <c r="M99" s="65" t="s">
        <v>35</v>
      </c>
      <c r="N99" s="64" t="s">
        <v>17064</v>
      </c>
      <c r="O99" s="66" t="s">
        <v>32</v>
      </c>
      <c r="P99" s="66" t="str">
        <f t="shared" ref="P99:P103" si="64">O99</f>
        <v>1..1</v>
      </c>
      <c r="Q99" s="2" t="s">
        <v>1866</v>
      </c>
      <c r="R99" s="75" t="s">
        <v>1867</v>
      </c>
      <c r="S99" s="66" t="s">
        <v>329</v>
      </c>
      <c r="T99" s="68" t="str">
        <f t="shared" ref="T99:T103" si="65">IF($E99="","",IF(ISERROR(SEARCH("@",$R99)),IF(LEFT($E99,4)="BG-X","EG",IF(LEFT($E99,2)="BG","G",IF(LEFT($E99,4)="BT-X",IF(LEN($E99)-LEN(SUBSTITUTE($E99,"-",))&gt;2,"","E"),IF(LEN($E99)-LEN(SUBSTITUTE($E99,"-",))&gt;1,"","E")))),"A"))</f>
        <v>A</v>
      </c>
      <c r="U99" s="66" t="s">
        <v>42</v>
      </c>
      <c r="V99" s="66" t="s">
        <v>35</v>
      </c>
      <c r="W99" s="249" t="s">
        <v>35</v>
      </c>
      <c r="X99" s="38"/>
      <c r="Y99" s="68" t="str">
        <f t="shared" si="56"/>
        <v>-</v>
      </c>
      <c r="Z99" s="68" t="str">
        <f t="shared" si="57"/>
        <v>X</v>
      </c>
      <c r="AA99" s="68" t="str">
        <f t="shared" si="57"/>
        <v>X</v>
      </c>
      <c r="AB99" s="68" t="str">
        <f t="shared" si="57"/>
        <v>X</v>
      </c>
      <c r="AC99" s="68" t="str">
        <f t="shared" si="57"/>
        <v>X</v>
      </c>
      <c r="AD99" s="68" t="str">
        <f t="shared" si="57"/>
        <v>X</v>
      </c>
      <c r="AE99" s="68" t="str">
        <f t="shared" si="57"/>
        <v>X</v>
      </c>
      <c r="AF99" s="38"/>
      <c r="AG99" s="68" t="s">
        <v>185</v>
      </c>
      <c r="AH99" s="68" t="s">
        <v>185</v>
      </c>
      <c r="AI99" s="38"/>
      <c r="AJ99" s="13" t="str">
        <f t="shared" si="58"/>
        <v>/rsm:CrossIndustryInvoice/rsm:SupplyChainTradeTransaction/ram:ApplicableHeaderTradeAgreement/ram:BuyerTradeParty/ram:GlobalID</v>
      </c>
      <c r="AK99" s="13" t="str">
        <f t="shared" si="59"/>
        <v>/@schemeID</v>
      </c>
      <c r="AL99" s="14">
        <f>COUNTIFS(R$4:R99,AJ99)</f>
        <v>1</v>
      </c>
      <c r="AM99" s="1"/>
      <c r="AN99" s="185" t="str">
        <f t="shared" ref="AN99:AO134" si="66">D99</f>
        <v>SCT_HTA</v>
      </c>
      <c r="AO99" s="186" t="str">
        <f t="shared" si="66"/>
        <v>BT-46-1</v>
      </c>
      <c r="AP99" s="301" t="str">
        <f t="shared" si="60"/>
        <v>BT-46-1</v>
      </c>
      <c r="AQ99" s="66">
        <f t="shared" si="61"/>
        <v>5</v>
      </c>
      <c r="AR99" s="66" t="str">
        <f t="shared" si="62"/>
        <v>1..1</v>
      </c>
      <c r="AS99" s="97" t="s">
        <v>1868</v>
      </c>
      <c r="AT99" s="64" t="s">
        <v>1869</v>
      </c>
      <c r="AU99" s="65" t="s">
        <v>331</v>
      </c>
      <c r="AV99" s="65"/>
      <c r="AW99" s="65" t="s">
        <v>35</v>
      </c>
      <c r="AX99" s="64"/>
      <c r="AY99" s="66" t="str">
        <f t="shared" si="44"/>
        <v>1..1</v>
      </c>
      <c r="AZ99" s="66" t="str">
        <f t="shared" si="44"/>
        <v>1..1</v>
      </c>
      <c r="BA99" s="2" t="str">
        <f t="shared" si="44"/>
        <v>/rsm:CrossIndustryInvoice
/rsm:SupplyChainTradeTransaction
/ram:ApplicableHeaderTradeAgreement
/ram:BuyerTradeParty
/ram:GlobalID
/@schemeID</v>
      </c>
      <c r="BB99" s="75" t="str">
        <f t="shared" si="44"/>
        <v>/rsm:CrossIndustryInvoice/rsm:SupplyChainTradeTransaction/ram:ApplicableHeaderTradeAgreement/ram:BuyerTradeParty/ram:GlobalID/@schemeID</v>
      </c>
      <c r="BC99" s="66" t="str">
        <f t="shared" si="52"/>
        <v>S</v>
      </c>
      <c r="BD99" s="68" t="str">
        <f t="shared" si="52"/>
        <v>A</v>
      </c>
      <c r="BE99" s="66" t="str">
        <f t="shared" si="52"/>
        <v>0..1</v>
      </c>
      <c r="BF99" s="66" t="str">
        <f t="shared" si="52"/>
        <v/>
      </c>
      <c r="BG99" s="249" t="str">
        <f t="shared" si="52"/>
        <v/>
      </c>
      <c r="BH99" s="7"/>
      <c r="BI99" s="68" t="str">
        <f t="shared" si="49"/>
        <v>-</v>
      </c>
      <c r="BJ99" s="68" t="str">
        <f t="shared" si="49"/>
        <v>X</v>
      </c>
      <c r="BK99" s="68" t="str">
        <f t="shared" si="49"/>
        <v>X</v>
      </c>
      <c r="BL99" s="68" t="str">
        <f t="shared" si="49"/>
        <v>X</v>
      </c>
      <c r="BM99" s="68" t="str">
        <f t="shared" si="49"/>
        <v>X</v>
      </c>
      <c r="BN99" s="68" t="str">
        <f t="shared" si="49"/>
        <v>X</v>
      </c>
      <c r="BO99" s="68" t="str">
        <f t="shared" si="48"/>
        <v>X</v>
      </c>
      <c r="BP99" s="7"/>
      <c r="BQ99" s="68" t="str">
        <f t="shared" si="63"/>
        <v>BASIC WL</v>
      </c>
      <c r="BR99" s="68" t="str">
        <f t="shared" si="63"/>
        <v>BASIC WL</v>
      </c>
      <c r="BS99" s="15"/>
      <c r="BT99" s="57" t="s">
        <v>18642</v>
      </c>
    </row>
    <row r="100" spans="1:72" s="59" customFormat="1" ht="96" x14ac:dyDescent="0.2">
      <c r="A100" s="45" t="str">
        <f t="shared" si="54"/>
        <v>YES</v>
      </c>
      <c r="B100" s="45"/>
      <c r="C100" s="45"/>
      <c r="D100" s="185" t="s">
        <v>1526</v>
      </c>
      <c r="E100" s="186" t="s">
        <v>1870</v>
      </c>
      <c r="F100" s="301" t="s">
        <v>1870</v>
      </c>
      <c r="G100" s="66">
        <f t="shared" si="55"/>
        <v>4</v>
      </c>
      <c r="H100" s="66" t="s">
        <v>32</v>
      </c>
      <c r="I100" s="64" t="s">
        <v>1871</v>
      </c>
      <c r="J100" s="64" t="s">
        <v>1872</v>
      </c>
      <c r="K100" s="65"/>
      <c r="L100" s="65" t="s">
        <v>1621</v>
      </c>
      <c r="M100" s="65" t="s">
        <v>1873</v>
      </c>
      <c r="N100" s="64" t="s">
        <v>70</v>
      </c>
      <c r="O100" s="66" t="s">
        <v>32</v>
      </c>
      <c r="P100" s="66" t="str">
        <f t="shared" si="64"/>
        <v>1..1</v>
      </c>
      <c r="Q100" s="2" t="s">
        <v>1874</v>
      </c>
      <c r="R100" s="75" t="s">
        <v>1875</v>
      </c>
      <c r="S100" s="66" t="s">
        <v>73</v>
      </c>
      <c r="T100" s="68" t="str">
        <f t="shared" si="65"/>
        <v>E</v>
      </c>
      <c r="U100" s="66" t="s">
        <v>42</v>
      </c>
      <c r="V100" s="66" t="s">
        <v>132</v>
      </c>
      <c r="W100" s="249" t="s">
        <v>35</v>
      </c>
      <c r="X100" s="38"/>
      <c r="Y100" s="68" t="str">
        <f t="shared" si="56"/>
        <v>X</v>
      </c>
      <c r="Z100" s="68" t="str">
        <f t="shared" si="57"/>
        <v>X</v>
      </c>
      <c r="AA100" s="68" t="str">
        <f t="shared" si="57"/>
        <v>X</v>
      </c>
      <c r="AB100" s="68" t="str">
        <f t="shared" si="57"/>
        <v>X</v>
      </c>
      <c r="AC100" s="68" t="str">
        <f t="shared" si="57"/>
        <v>X</v>
      </c>
      <c r="AD100" s="68" t="str">
        <f t="shared" si="57"/>
        <v>X</v>
      </c>
      <c r="AE100" s="68" t="str">
        <f t="shared" si="57"/>
        <v>X</v>
      </c>
      <c r="AF100" s="38"/>
      <c r="AG100" s="68" t="s">
        <v>39</v>
      </c>
      <c r="AH100" s="68" t="s">
        <v>39</v>
      </c>
      <c r="AI100" s="38"/>
      <c r="AJ100" s="13" t="str">
        <f t="shared" si="58"/>
        <v>/rsm:CrossIndustryInvoice/rsm:SupplyChainTradeTransaction/ram:ApplicableHeaderTradeAgreement/ram:BuyerTradeParty</v>
      </c>
      <c r="AK100" s="13" t="str">
        <f t="shared" si="59"/>
        <v>/ram:Name</v>
      </c>
      <c r="AL100" s="14">
        <f>COUNTIFS(R$4:R100,AJ100)</f>
        <v>1</v>
      </c>
      <c r="AM100" s="1"/>
      <c r="AN100" s="185" t="str">
        <f t="shared" si="66"/>
        <v>SCT_HTA</v>
      </c>
      <c r="AO100" s="186" t="str">
        <f t="shared" si="66"/>
        <v>BT-44</v>
      </c>
      <c r="AP100" s="301" t="str">
        <f t="shared" si="60"/>
        <v>BT-44</v>
      </c>
      <c r="AQ100" s="66">
        <f t="shared" si="61"/>
        <v>4</v>
      </c>
      <c r="AR100" s="66" t="str">
        <f t="shared" si="62"/>
        <v>1..1</v>
      </c>
      <c r="AS100" s="64" t="s">
        <v>1876</v>
      </c>
      <c r="AT100" s="64" t="s">
        <v>1877</v>
      </c>
      <c r="AU100" s="65" t="s">
        <v>1878</v>
      </c>
      <c r="AV100" s="65" t="s">
        <v>1627</v>
      </c>
      <c r="AW100" s="65" t="s">
        <v>1879</v>
      </c>
      <c r="AX100" s="64" t="s">
        <v>78</v>
      </c>
      <c r="AY100" s="66" t="str">
        <f t="shared" si="44"/>
        <v>1..1</v>
      </c>
      <c r="AZ100" s="66" t="str">
        <f t="shared" si="44"/>
        <v>1..1</v>
      </c>
      <c r="BA100" s="2" t="str">
        <f t="shared" si="44"/>
        <v>/rsm:CrossIndustryInvoice
/rsm:SupplyChainTradeTransaction
/ram:ApplicableHeaderTradeAgreement
/ram:BuyerTradeParty
/ram:Name</v>
      </c>
      <c r="BB100" s="75" t="str">
        <f t="shared" si="44"/>
        <v>/rsm:CrossIndustryInvoice/rsm:SupplyChainTradeTransaction/ram:ApplicableHeaderTradeAgreement/ram:BuyerTradeParty/ram:Name</v>
      </c>
      <c r="BC100" s="66" t="str">
        <f t="shared" si="52"/>
        <v>T</v>
      </c>
      <c r="BD100" s="68" t="str">
        <f t="shared" si="52"/>
        <v>E</v>
      </c>
      <c r="BE100" s="66" t="str">
        <f t="shared" si="52"/>
        <v>0..1</v>
      </c>
      <c r="BF100" s="66" t="str">
        <f t="shared" si="52"/>
        <v>CAR-2</v>
      </c>
      <c r="BG100" s="249" t="str">
        <f t="shared" si="52"/>
        <v/>
      </c>
      <c r="BH100" s="7"/>
      <c r="BI100" s="68" t="str">
        <f t="shared" si="49"/>
        <v>X</v>
      </c>
      <c r="BJ100" s="68" t="str">
        <f t="shared" si="49"/>
        <v>X</v>
      </c>
      <c r="BK100" s="68" t="str">
        <f t="shared" si="49"/>
        <v>X</v>
      </c>
      <c r="BL100" s="68" t="str">
        <f t="shared" si="49"/>
        <v>X</v>
      </c>
      <c r="BM100" s="68" t="str">
        <f t="shared" si="49"/>
        <v>X</v>
      </c>
      <c r="BN100" s="68" t="str">
        <f t="shared" si="49"/>
        <v>X</v>
      </c>
      <c r="BO100" s="68" t="str">
        <f t="shared" si="48"/>
        <v>X</v>
      </c>
      <c r="BP100" s="7"/>
      <c r="BQ100" s="68" t="str">
        <f t="shared" si="63"/>
        <v>MINIMUM</v>
      </c>
      <c r="BR100" s="68" t="str">
        <f t="shared" si="63"/>
        <v>MINIMUM</v>
      </c>
      <c r="BS100" s="15"/>
      <c r="BT100" s="57" t="s">
        <v>18642</v>
      </c>
    </row>
    <row r="101" spans="1:72" s="59" customFormat="1" ht="96" x14ac:dyDescent="0.2">
      <c r="A101" s="45" t="str">
        <f t="shared" si="54"/>
        <v>NO</v>
      </c>
      <c r="B101" s="45"/>
      <c r="C101" s="45"/>
      <c r="D101" s="185" t="s">
        <v>1526</v>
      </c>
      <c r="E101" s="188" t="s">
        <v>1885</v>
      </c>
      <c r="F101" s="303"/>
      <c r="G101" s="124">
        <f t="shared" si="55"/>
        <v>4</v>
      </c>
      <c r="H101" s="124" t="s">
        <v>42</v>
      </c>
      <c r="I101" s="138" t="s">
        <v>1886</v>
      </c>
      <c r="J101" s="125" t="s">
        <v>17145</v>
      </c>
      <c r="K101" s="126"/>
      <c r="L101" s="126"/>
      <c r="M101" s="126"/>
      <c r="N101" s="125"/>
      <c r="O101" s="124" t="s">
        <v>42</v>
      </c>
      <c r="P101" s="124" t="str">
        <f t="shared" si="64"/>
        <v>0..1</v>
      </c>
      <c r="Q101" s="127" t="s">
        <v>1887</v>
      </c>
      <c r="R101" s="128" t="s">
        <v>1888</v>
      </c>
      <c r="S101" s="124"/>
      <c r="T101" s="129" t="str">
        <f t="shared" si="65"/>
        <v/>
      </c>
      <c r="U101" s="124" t="s">
        <v>42</v>
      </c>
      <c r="V101" s="124"/>
      <c r="W101" s="675"/>
      <c r="X101" s="38"/>
      <c r="Y101" s="129" t="str">
        <f t="shared" si="56"/>
        <v>X</v>
      </c>
      <c r="Z101" s="129" t="str">
        <f t="shared" si="57"/>
        <v>X</v>
      </c>
      <c r="AA101" s="129" t="str">
        <f t="shared" si="57"/>
        <v>X</v>
      </c>
      <c r="AB101" s="129" t="str">
        <f t="shared" si="57"/>
        <v>X</v>
      </c>
      <c r="AC101" s="129" t="str">
        <f t="shared" si="57"/>
        <v>X</v>
      </c>
      <c r="AD101" s="129" t="str">
        <f t="shared" si="57"/>
        <v>X</v>
      </c>
      <c r="AE101" s="129" t="str">
        <f t="shared" si="57"/>
        <v>X</v>
      </c>
      <c r="AF101" s="38"/>
      <c r="AG101" s="129" t="s">
        <v>39</v>
      </c>
      <c r="AH101" s="129" t="s">
        <v>39</v>
      </c>
      <c r="AI101" s="38"/>
      <c r="AJ101" s="13" t="str">
        <f t="shared" si="58"/>
        <v>/rsm:CrossIndustryInvoice/rsm:SupplyChainTradeTransaction/ram:ApplicableHeaderTradeAgreement/ram:BuyerTradeParty</v>
      </c>
      <c r="AK101" s="13" t="str">
        <f t="shared" si="59"/>
        <v>/ram:SpecifiedLegalOrganization</v>
      </c>
      <c r="AL101" s="14">
        <f>COUNTIFS(R$4:R101,AJ101)</f>
        <v>1</v>
      </c>
      <c r="AM101" s="1"/>
      <c r="AN101" s="185" t="str">
        <f t="shared" si="66"/>
        <v>SCT_HTA</v>
      </c>
      <c r="AO101" s="188" t="str">
        <f t="shared" si="66"/>
        <v>BT-47-00</v>
      </c>
      <c r="AP101" s="303" t="str">
        <f t="shared" si="60"/>
        <v/>
      </c>
      <c r="AQ101" s="124">
        <f t="shared" si="61"/>
        <v>4</v>
      </c>
      <c r="AR101" s="124" t="str">
        <f t="shared" si="62"/>
        <v>0..1</v>
      </c>
      <c r="AS101" s="138" t="s">
        <v>1889</v>
      </c>
      <c r="AT101" s="125"/>
      <c r="AU101" s="126"/>
      <c r="AV101" s="126"/>
      <c r="AW101" s="126" t="s">
        <v>35</v>
      </c>
      <c r="AX101" s="125"/>
      <c r="AY101" s="124" t="str">
        <f t="shared" si="44"/>
        <v>0..1</v>
      </c>
      <c r="AZ101" s="124" t="str">
        <f t="shared" si="44"/>
        <v>0..1</v>
      </c>
      <c r="BA101" s="127" t="str">
        <f t="shared" si="44"/>
        <v>/rsm:CrossIndustryInvoice
/rsm:SupplyChainTradeTransaction
/ram:ApplicableHeaderTradeAgreement
/ram:BuyerTradeParty
/ram:SpecifiedLegalOrganization</v>
      </c>
      <c r="BB101" s="128" t="str">
        <f t="shared" si="44"/>
        <v>/rsm:CrossIndustryInvoice/rsm:SupplyChainTradeTransaction/ram:ApplicableHeaderTradeAgreement/ram:BuyerTradeParty/ram:SpecifiedLegalOrganization</v>
      </c>
      <c r="BC101" s="124" t="str">
        <f t="shared" si="52"/>
        <v/>
      </c>
      <c r="BD101" s="129" t="str">
        <f t="shared" si="52"/>
        <v/>
      </c>
      <c r="BE101" s="124" t="str">
        <f t="shared" si="52"/>
        <v>0..1</v>
      </c>
      <c r="BF101" s="124" t="str">
        <f t="shared" si="52"/>
        <v/>
      </c>
      <c r="BG101" s="675" t="str">
        <f t="shared" si="52"/>
        <v/>
      </c>
      <c r="BH101" s="7"/>
      <c r="BI101" s="129" t="str">
        <f t="shared" si="49"/>
        <v>X</v>
      </c>
      <c r="BJ101" s="129" t="str">
        <f t="shared" si="49"/>
        <v>X</v>
      </c>
      <c r="BK101" s="129" t="str">
        <f t="shared" si="49"/>
        <v>X</v>
      </c>
      <c r="BL101" s="129" t="str">
        <f t="shared" si="49"/>
        <v>X</v>
      </c>
      <c r="BM101" s="129" t="str">
        <f t="shared" si="49"/>
        <v>X</v>
      </c>
      <c r="BN101" s="129" t="str">
        <f t="shared" si="49"/>
        <v>X</v>
      </c>
      <c r="BO101" s="129" t="str">
        <f t="shared" si="48"/>
        <v>X</v>
      </c>
      <c r="BP101" s="7"/>
      <c r="BQ101" s="129" t="str">
        <f t="shared" si="63"/>
        <v>MINIMUM</v>
      </c>
      <c r="BR101" s="129" t="str">
        <f t="shared" si="63"/>
        <v>MINIMUM</v>
      </c>
      <c r="BS101" s="15"/>
      <c r="BT101" s="57" t="s">
        <v>18642</v>
      </c>
    </row>
    <row r="102" spans="1:72" s="59" customFormat="1" ht="105" x14ac:dyDescent="0.2">
      <c r="A102" s="45" t="str">
        <f t="shared" si="54"/>
        <v>YES</v>
      </c>
      <c r="B102" s="120" t="s">
        <v>17049</v>
      </c>
      <c r="C102" s="45"/>
      <c r="D102" s="185" t="s">
        <v>1526</v>
      </c>
      <c r="E102" s="186" t="s">
        <v>1890</v>
      </c>
      <c r="F102" s="301" t="s">
        <v>1890</v>
      </c>
      <c r="G102" s="66">
        <f t="shared" si="55"/>
        <v>5</v>
      </c>
      <c r="H102" s="66" t="s">
        <v>42</v>
      </c>
      <c r="I102" s="64" t="s">
        <v>1891</v>
      </c>
      <c r="J102" s="64" t="s">
        <v>17246</v>
      </c>
      <c r="K102" s="65" t="s">
        <v>17247</v>
      </c>
      <c r="L102" s="65" t="s">
        <v>1894</v>
      </c>
      <c r="M102" s="65" t="s">
        <v>35</v>
      </c>
      <c r="N102" s="64" t="s">
        <v>90</v>
      </c>
      <c r="O102" s="66" t="s">
        <v>42</v>
      </c>
      <c r="P102" s="66" t="str">
        <f t="shared" si="64"/>
        <v>0..1</v>
      </c>
      <c r="Q102" s="2" t="s">
        <v>1895</v>
      </c>
      <c r="R102" s="75" t="s">
        <v>1896</v>
      </c>
      <c r="S102" s="66" t="s">
        <v>55</v>
      </c>
      <c r="T102" s="68" t="str">
        <f t="shared" si="65"/>
        <v>E</v>
      </c>
      <c r="U102" s="66" t="s">
        <v>42</v>
      </c>
      <c r="V102" s="66" t="s">
        <v>35</v>
      </c>
      <c r="W102" s="249" t="s">
        <v>35</v>
      </c>
      <c r="X102" s="38"/>
      <c r="Y102" s="68" t="str">
        <f t="shared" si="56"/>
        <v>X</v>
      </c>
      <c r="Z102" s="68" t="str">
        <f t="shared" si="57"/>
        <v>X</v>
      </c>
      <c r="AA102" s="68" t="str">
        <f t="shared" si="57"/>
        <v>X</v>
      </c>
      <c r="AB102" s="68" t="str">
        <f t="shared" si="57"/>
        <v>X</v>
      </c>
      <c r="AC102" s="68" t="str">
        <f t="shared" si="57"/>
        <v>X</v>
      </c>
      <c r="AD102" s="68" t="str">
        <f t="shared" si="57"/>
        <v>X</v>
      </c>
      <c r="AE102" s="68" t="str">
        <f t="shared" si="57"/>
        <v>X</v>
      </c>
      <c r="AF102" s="38"/>
      <c r="AG102" s="68" t="s">
        <v>39</v>
      </c>
      <c r="AH102" s="68" t="s">
        <v>39</v>
      </c>
      <c r="AI102" s="38"/>
      <c r="AJ102" s="13" t="str">
        <f t="shared" si="58"/>
        <v>/rsm:CrossIndustryInvoice/rsm:SupplyChainTradeTransaction/ram:ApplicableHeaderTradeAgreement/ram:BuyerTradeParty/ram:SpecifiedLegalOrganization</v>
      </c>
      <c r="AK102" s="13" t="str">
        <f t="shared" si="59"/>
        <v>/ram:ID</v>
      </c>
      <c r="AL102" s="14">
        <f>COUNTIFS(R$4:R102,AJ102)</f>
        <v>1</v>
      </c>
      <c r="AM102" s="1"/>
      <c r="AN102" s="185" t="str">
        <f t="shared" si="66"/>
        <v>SCT_HTA</v>
      </c>
      <c r="AO102" s="186" t="str">
        <f t="shared" si="66"/>
        <v>BT-47</v>
      </c>
      <c r="AP102" s="301" t="str">
        <f t="shared" si="60"/>
        <v>BT-47</v>
      </c>
      <c r="AQ102" s="66">
        <f t="shared" si="61"/>
        <v>5</v>
      </c>
      <c r="AR102" s="66" t="str">
        <f t="shared" si="62"/>
        <v>0..1</v>
      </c>
      <c r="AS102" s="64" t="s">
        <v>1897</v>
      </c>
      <c r="AT102" s="64" t="s">
        <v>1898</v>
      </c>
      <c r="AU102" s="65" t="s">
        <v>1899</v>
      </c>
      <c r="AV102" s="65" t="s">
        <v>1900</v>
      </c>
      <c r="AW102" s="65" t="s">
        <v>35</v>
      </c>
      <c r="AX102" s="64" t="s">
        <v>99</v>
      </c>
      <c r="AY102" s="66" t="str">
        <f t="shared" si="44"/>
        <v>0..1</v>
      </c>
      <c r="AZ102" s="66" t="str">
        <f t="shared" si="44"/>
        <v>0..1</v>
      </c>
      <c r="BA102" s="2" t="str">
        <f t="shared" si="44"/>
        <v>/rsm:CrossIndustryInvoice
/rsm:SupplyChainTradeTransaction
/ram:ApplicableHeaderTradeAgreement
/ram:BuyerTradeParty
/ram:SpecifiedLegalOrganization
/ram:ID</v>
      </c>
      <c r="BB102" s="75" t="str">
        <f t="shared" si="44"/>
        <v>/rsm:CrossIndustryInvoice/rsm:SupplyChainTradeTransaction/ram:ApplicableHeaderTradeAgreement/ram:BuyerTradeParty/ram:SpecifiedLegalOrganization/ram:ID</v>
      </c>
      <c r="BC102" s="66" t="str">
        <f t="shared" si="52"/>
        <v>I</v>
      </c>
      <c r="BD102" s="68" t="str">
        <f t="shared" si="52"/>
        <v>E</v>
      </c>
      <c r="BE102" s="66" t="str">
        <f t="shared" si="52"/>
        <v>0..1</v>
      </c>
      <c r="BF102" s="66" t="str">
        <f t="shared" si="52"/>
        <v/>
      </c>
      <c r="BG102" s="249" t="str">
        <f t="shared" si="52"/>
        <v/>
      </c>
      <c r="BH102" s="7"/>
      <c r="BI102" s="68" t="str">
        <f t="shared" si="49"/>
        <v>X</v>
      </c>
      <c r="BJ102" s="68" t="str">
        <f t="shared" si="49"/>
        <v>X</v>
      </c>
      <c r="BK102" s="68" t="str">
        <f t="shared" si="49"/>
        <v>X</v>
      </c>
      <c r="BL102" s="68" t="str">
        <f t="shared" si="49"/>
        <v>X</v>
      </c>
      <c r="BM102" s="68" t="str">
        <f t="shared" si="49"/>
        <v>X</v>
      </c>
      <c r="BN102" s="68" t="str">
        <f t="shared" si="49"/>
        <v>X</v>
      </c>
      <c r="BO102" s="68" t="str">
        <f t="shared" si="48"/>
        <v>X</v>
      </c>
      <c r="BP102" s="7"/>
      <c r="BQ102" s="68" t="str">
        <f t="shared" si="63"/>
        <v>MINIMUM</v>
      </c>
      <c r="BR102" s="68" t="str">
        <f t="shared" si="63"/>
        <v>MINIMUM</v>
      </c>
      <c r="BS102" s="15"/>
      <c r="BT102" s="57" t="s">
        <v>18642</v>
      </c>
    </row>
    <row r="103" spans="1:72" s="59" customFormat="1" ht="120" x14ac:dyDescent="0.2">
      <c r="A103" s="45" t="str">
        <f t="shared" si="54"/>
        <v>YES</v>
      </c>
      <c r="B103" s="45"/>
      <c r="C103" s="45"/>
      <c r="D103" s="185" t="s">
        <v>1526</v>
      </c>
      <c r="E103" s="186" t="s">
        <v>1901</v>
      </c>
      <c r="F103" s="301" t="s">
        <v>1901</v>
      </c>
      <c r="G103" s="66">
        <f t="shared" si="55"/>
        <v>6</v>
      </c>
      <c r="H103" s="66" t="s">
        <v>42</v>
      </c>
      <c r="I103" s="97" t="s">
        <v>443</v>
      </c>
      <c r="J103" s="64" t="s">
        <v>17137</v>
      </c>
      <c r="K103" s="65" t="s">
        <v>17140</v>
      </c>
      <c r="L103" s="65" t="s">
        <v>916</v>
      </c>
      <c r="M103" s="65" t="s">
        <v>35</v>
      </c>
      <c r="N103" s="64" t="s">
        <v>17064</v>
      </c>
      <c r="O103" s="66" t="s">
        <v>42</v>
      </c>
      <c r="P103" s="66" t="str">
        <f t="shared" si="64"/>
        <v>0..1</v>
      </c>
      <c r="Q103" s="2" t="s">
        <v>1903</v>
      </c>
      <c r="R103" s="75" t="s">
        <v>1904</v>
      </c>
      <c r="S103" s="66" t="s">
        <v>329</v>
      </c>
      <c r="T103" s="68" t="str">
        <f t="shared" si="65"/>
        <v>A</v>
      </c>
      <c r="U103" s="66" t="s">
        <v>42</v>
      </c>
      <c r="V103" s="66" t="s">
        <v>35</v>
      </c>
      <c r="W103" s="249" t="s">
        <v>35</v>
      </c>
      <c r="X103" s="38"/>
      <c r="Y103" s="68" t="str">
        <f t="shared" si="56"/>
        <v>X</v>
      </c>
      <c r="Z103" s="68" t="str">
        <f t="shared" si="57"/>
        <v>X</v>
      </c>
      <c r="AA103" s="68" t="str">
        <f t="shared" si="57"/>
        <v>X</v>
      </c>
      <c r="AB103" s="68" t="str">
        <f t="shared" si="57"/>
        <v>X</v>
      </c>
      <c r="AC103" s="68" t="str">
        <f t="shared" si="57"/>
        <v>X</v>
      </c>
      <c r="AD103" s="68" t="str">
        <f t="shared" si="57"/>
        <v>X</v>
      </c>
      <c r="AE103" s="68" t="str">
        <f t="shared" si="57"/>
        <v>X</v>
      </c>
      <c r="AF103" s="38"/>
      <c r="AG103" s="68" t="s">
        <v>39</v>
      </c>
      <c r="AH103" s="68" t="s">
        <v>39</v>
      </c>
      <c r="AI103" s="38"/>
      <c r="AJ103" s="13" t="str">
        <f t="shared" si="58"/>
        <v>/rsm:CrossIndustryInvoice/rsm:SupplyChainTradeTransaction/ram:ApplicableHeaderTradeAgreement/ram:BuyerTradeParty/ram:SpecifiedLegalOrganization/ram:ID</v>
      </c>
      <c r="AK103" s="13" t="str">
        <f t="shared" si="59"/>
        <v>/@schemeID</v>
      </c>
      <c r="AL103" s="14">
        <f>COUNTIFS(R$4:R103,AJ103)</f>
        <v>1</v>
      </c>
      <c r="AM103" s="1"/>
      <c r="AN103" s="185" t="str">
        <f t="shared" si="66"/>
        <v>SCT_HTA</v>
      </c>
      <c r="AO103" s="186" t="str">
        <f t="shared" si="66"/>
        <v>BT-47-1</v>
      </c>
      <c r="AP103" s="301" t="str">
        <f t="shared" si="60"/>
        <v>BT-47-1</v>
      </c>
      <c r="AQ103" s="66">
        <f t="shared" si="61"/>
        <v>6</v>
      </c>
      <c r="AR103" s="66" t="str">
        <f t="shared" si="62"/>
        <v>0..1</v>
      </c>
      <c r="AS103" s="97" t="s">
        <v>1897</v>
      </c>
      <c r="AT103" s="64" t="s">
        <v>1898</v>
      </c>
      <c r="AU103" s="65" t="s">
        <v>1899</v>
      </c>
      <c r="AV103" s="65" t="s">
        <v>1616</v>
      </c>
      <c r="AW103" s="65" t="s">
        <v>35</v>
      </c>
      <c r="AX103" s="64" t="s">
        <v>128</v>
      </c>
      <c r="AY103" s="66" t="str">
        <f t="shared" si="44"/>
        <v>0..1</v>
      </c>
      <c r="AZ103" s="66" t="str">
        <f t="shared" si="44"/>
        <v>0..1</v>
      </c>
      <c r="BA103" s="2" t="str">
        <f t="shared" si="44"/>
        <v>/rsm:CrossIndustryInvoice
/rsm:SupplyChainTradeTransaction
/ram:ApplicableHeaderTradeAgreement
/ram:BuyerTradeParty
/ram:SpecifiedLegalOrganization
/ram:ID
/@schemeID</v>
      </c>
      <c r="BB103" s="75" t="str">
        <f t="shared" si="44"/>
        <v>/rsm:CrossIndustryInvoice/rsm:SupplyChainTradeTransaction/ram:ApplicableHeaderTradeAgreement/ram:BuyerTradeParty/ram:SpecifiedLegalOrganization/ram:ID/@schemeID</v>
      </c>
      <c r="BC103" s="66" t="str">
        <f t="shared" si="52"/>
        <v>S</v>
      </c>
      <c r="BD103" s="68" t="str">
        <f t="shared" si="52"/>
        <v>A</v>
      </c>
      <c r="BE103" s="66" t="str">
        <f t="shared" si="52"/>
        <v>0..1</v>
      </c>
      <c r="BF103" s="66" t="str">
        <f t="shared" si="52"/>
        <v/>
      </c>
      <c r="BG103" s="249" t="str">
        <f t="shared" si="52"/>
        <v/>
      </c>
      <c r="BH103" s="7"/>
      <c r="BI103" s="68" t="str">
        <f t="shared" si="49"/>
        <v>X</v>
      </c>
      <c r="BJ103" s="68" t="str">
        <f t="shared" si="49"/>
        <v>X</v>
      </c>
      <c r="BK103" s="68" t="str">
        <f t="shared" si="49"/>
        <v>X</v>
      </c>
      <c r="BL103" s="68" t="str">
        <f t="shared" si="49"/>
        <v>X</v>
      </c>
      <c r="BM103" s="68" t="str">
        <f t="shared" si="49"/>
        <v>X</v>
      </c>
      <c r="BN103" s="68" t="str">
        <f t="shared" si="49"/>
        <v>X</v>
      </c>
      <c r="BO103" s="68" t="str">
        <f t="shared" si="48"/>
        <v>X</v>
      </c>
      <c r="BP103" s="7"/>
      <c r="BQ103" s="68" t="str">
        <f t="shared" si="63"/>
        <v>MINIMUM</v>
      </c>
      <c r="BR103" s="68" t="str">
        <f t="shared" si="63"/>
        <v>MINIMUM</v>
      </c>
      <c r="BS103" s="15"/>
      <c r="BT103" s="57" t="s">
        <v>18642</v>
      </c>
    </row>
    <row r="104" spans="1:72" s="59" customFormat="1" ht="96" x14ac:dyDescent="0.2">
      <c r="A104" s="45" t="str">
        <f t="shared" si="54"/>
        <v>NO</v>
      </c>
      <c r="B104" s="45"/>
      <c r="C104" s="45"/>
      <c r="D104" s="185" t="s">
        <v>1526</v>
      </c>
      <c r="E104" s="188" t="s">
        <v>1991</v>
      </c>
      <c r="F104" s="303" t="s">
        <v>1991</v>
      </c>
      <c r="G104" s="124">
        <f t="shared" si="55"/>
        <v>4</v>
      </c>
      <c r="H104" s="124" t="s">
        <v>32</v>
      </c>
      <c r="I104" s="138" t="s">
        <v>1992</v>
      </c>
      <c r="J104" s="125" t="s">
        <v>1993</v>
      </c>
      <c r="K104" s="126" t="s">
        <v>17238</v>
      </c>
      <c r="L104" s="126" t="s">
        <v>1734</v>
      </c>
      <c r="M104" s="126" t="s">
        <v>1994</v>
      </c>
      <c r="N104" s="125"/>
      <c r="O104" s="124" t="s">
        <v>32</v>
      </c>
      <c r="P104" s="124" t="str">
        <f t="shared" ref="P104:P137" si="67">O104</f>
        <v>1..1</v>
      </c>
      <c r="Q104" s="127" t="s">
        <v>1995</v>
      </c>
      <c r="R104" s="128" t="s">
        <v>1996</v>
      </c>
      <c r="S104" s="124" t="s">
        <v>35</v>
      </c>
      <c r="T104" s="129" t="str">
        <f t="shared" ref="T104:T134" si="68">IF($E104="","",IF(ISERROR(SEARCH("@",$R104)),IF(LEFT($E104,4)="BG-X","EG",IF(LEFT($E104,2)="BG","G",IF(LEFT($E104,4)="BT-X",IF(LEN($E104)-LEN(SUBSTITUTE($E104,"-",))&gt;2,"","E"),IF(LEN($E104)-LEN(SUBSTITUTE($E104,"-",))&gt;1,"","E")))),"A"))</f>
        <v>G</v>
      </c>
      <c r="U104" s="124" t="s">
        <v>42</v>
      </c>
      <c r="V104" s="124" t="s">
        <v>35</v>
      </c>
      <c r="W104" s="675" t="s">
        <v>35</v>
      </c>
      <c r="X104" s="38"/>
      <c r="Y104" s="129" t="str">
        <f t="shared" si="56"/>
        <v>-</v>
      </c>
      <c r="Z104" s="129" t="str">
        <f t="shared" si="57"/>
        <v>X</v>
      </c>
      <c r="AA104" s="129" t="str">
        <f t="shared" si="57"/>
        <v>X</v>
      </c>
      <c r="AB104" s="129" t="str">
        <f t="shared" si="57"/>
        <v>X</v>
      </c>
      <c r="AC104" s="129" t="str">
        <f t="shared" si="57"/>
        <v>X</v>
      </c>
      <c r="AD104" s="129" t="str">
        <f t="shared" si="57"/>
        <v>X</v>
      </c>
      <c r="AE104" s="129" t="str">
        <f t="shared" si="57"/>
        <v>X</v>
      </c>
      <c r="AF104" s="38"/>
      <c r="AG104" s="129" t="s">
        <v>185</v>
      </c>
      <c r="AH104" s="129" t="s">
        <v>185</v>
      </c>
      <c r="AI104" s="38"/>
      <c r="AJ104" s="13" t="str">
        <f t="shared" si="58"/>
        <v>/rsm:CrossIndustryInvoice/rsm:SupplyChainTradeTransaction/ram:ApplicableHeaderTradeAgreement/ram:BuyerTradeParty</v>
      </c>
      <c r="AK104" s="13" t="str">
        <f t="shared" si="59"/>
        <v>/ram:PostalTradeAddress</v>
      </c>
      <c r="AL104" s="14">
        <f>COUNTIFS(R$4:R104,AJ104)</f>
        <v>1</v>
      </c>
      <c r="AM104" s="1"/>
      <c r="AN104" s="185" t="str">
        <f t="shared" si="66"/>
        <v>SCT_HTA</v>
      </c>
      <c r="AO104" s="188" t="str">
        <f t="shared" si="66"/>
        <v>BG-8</v>
      </c>
      <c r="AP104" s="303" t="str">
        <f t="shared" si="60"/>
        <v>BG-8</v>
      </c>
      <c r="AQ104" s="124">
        <f t="shared" si="61"/>
        <v>4</v>
      </c>
      <c r="AR104" s="124" t="str">
        <f t="shared" si="62"/>
        <v>1..1</v>
      </c>
      <c r="AS104" s="138" t="s">
        <v>1997</v>
      </c>
      <c r="AT104" s="125" t="s">
        <v>1998</v>
      </c>
      <c r="AU104" s="126" t="s">
        <v>1740</v>
      </c>
      <c r="AV104" s="126" t="s">
        <v>1741</v>
      </c>
      <c r="AW104" s="126" t="s">
        <v>1999</v>
      </c>
      <c r="AX104" s="125"/>
      <c r="AY104" s="124" t="str">
        <f t="shared" si="44"/>
        <v>1..1</v>
      </c>
      <c r="AZ104" s="124" t="str">
        <f t="shared" si="44"/>
        <v>1..1</v>
      </c>
      <c r="BA104" s="127" t="str">
        <f t="shared" si="44"/>
        <v>/rsm:CrossIndustryInvoice
/rsm:SupplyChainTradeTransaction
/ram:ApplicableHeaderTradeAgreement
/ram:BuyerTradeParty
/ram:PostalTradeAddress</v>
      </c>
      <c r="BB104" s="128" t="str">
        <f t="shared" si="44"/>
        <v>/rsm:CrossIndustryInvoice/rsm:SupplyChainTradeTransaction/ram:ApplicableHeaderTradeAgreement/ram:BuyerTradeParty/ram:PostalTradeAddress</v>
      </c>
      <c r="BC104" s="124" t="str">
        <f t="shared" si="52"/>
        <v/>
      </c>
      <c r="BD104" s="129" t="str">
        <f t="shared" si="52"/>
        <v>G</v>
      </c>
      <c r="BE104" s="124" t="str">
        <f t="shared" si="52"/>
        <v>0..1</v>
      </c>
      <c r="BF104" s="124" t="str">
        <f t="shared" si="52"/>
        <v/>
      </c>
      <c r="BG104" s="675" t="str">
        <f t="shared" si="52"/>
        <v/>
      </c>
      <c r="BH104" s="7"/>
      <c r="BI104" s="129" t="str">
        <f t="shared" si="49"/>
        <v>-</v>
      </c>
      <c r="BJ104" s="129" t="str">
        <f t="shared" si="49"/>
        <v>X</v>
      </c>
      <c r="BK104" s="129" t="str">
        <f t="shared" si="49"/>
        <v>X</v>
      </c>
      <c r="BL104" s="129" t="str">
        <f t="shared" si="49"/>
        <v>X</v>
      </c>
      <c r="BM104" s="129" t="str">
        <f t="shared" si="49"/>
        <v>X</v>
      </c>
      <c r="BN104" s="129" t="str">
        <f t="shared" si="49"/>
        <v>X</v>
      </c>
      <c r="BO104" s="129" t="str">
        <f t="shared" si="48"/>
        <v>X</v>
      </c>
      <c r="BP104" s="7"/>
      <c r="BQ104" s="129" t="str">
        <f t="shared" si="63"/>
        <v>BASIC WL</v>
      </c>
      <c r="BR104" s="129" t="str">
        <f t="shared" si="63"/>
        <v>BASIC WL</v>
      </c>
      <c r="BS104" s="15"/>
      <c r="BT104" s="57" t="s">
        <v>18642</v>
      </c>
    </row>
    <row r="105" spans="1:72" s="59" customFormat="1" ht="105" x14ac:dyDescent="0.2">
      <c r="A105" s="45" t="str">
        <f t="shared" si="54"/>
        <v>YES</v>
      </c>
      <c r="B105" s="45"/>
      <c r="C105" s="45"/>
      <c r="D105" s="185" t="s">
        <v>1526</v>
      </c>
      <c r="E105" s="186" t="s">
        <v>2000</v>
      </c>
      <c r="F105" s="301" t="s">
        <v>2000</v>
      </c>
      <c r="G105" s="66">
        <f t="shared" si="55"/>
        <v>5</v>
      </c>
      <c r="H105" s="66" t="s">
        <v>42</v>
      </c>
      <c r="I105" s="64" t="s">
        <v>2001</v>
      </c>
      <c r="J105" s="64" t="s">
        <v>1635</v>
      </c>
      <c r="K105" s="65" t="s">
        <v>1636</v>
      </c>
      <c r="L105" s="65"/>
      <c r="M105" s="65" t="s">
        <v>35</v>
      </c>
      <c r="N105" s="64" t="s">
        <v>70</v>
      </c>
      <c r="O105" s="66" t="s">
        <v>42</v>
      </c>
      <c r="P105" s="66" t="str">
        <f t="shared" si="67"/>
        <v>0..1</v>
      </c>
      <c r="Q105" s="2" t="s">
        <v>2002</v>
      </c>
      <c r="R105" s="75" t="s">
        <v>2003</v>
      </c>
      <c r="S105" s="66" t="s">
        <v>73</v>
      </c>
      <c r="T105" s="68" t="str">
        <f t="shared" si="68"/>
        <v>E</v>
      </c>
      <c r="U105" s="66" t="s">
        <v>42</v>
      </c>
      <c r="V105" s="66" t="s">
        <v>35</v>
      </c>
      <c r="W105" s="249" t="s">
        <v>35</v>
      </c>
      <c r="X105" s="38"/>
      <c r="Y105" s="68" t="str">
        <f t="shared" si="56"/>
        <v>-</v>
      </c>
      <c r="Z105" s="68" t="str">
        <f t="shared" si="57"/>
        <v>X</v>
      </c>
      <c r="AA105" s="68" t="str">
        <f t="shared" si="57"/>
        <v>X</v>
      </c>
      <c r="AB105" s="68" t="str">
        <f t="shared" si="57"/>
        <v>X</v>
      </c>
      <c r="AC105" s="68" t="str">
        <f t="shared" si="57"/>
        <v>X</v>
      </c>
      <c r="AD105" s="68" t="str">
        <f t="shared" si="57"/>
        <v>X</v>
      </c>
      <c r="AE105" s="68" t="str">
        <f t="shared" si="57"/>
        <v>X</v>
      </c>
      <c r="AF105" s="38"/>
      <c r="AG105" s="68" t="s">
        <v>185</v>
      </c>
      <c r="AH105" s="68" t="s">
        <v>185</v>
      </c>
      <c r="AI105" s="38"/>
      <c r="AJ105" s="13" t="str">
        <f t="shared" si="58"/>
        <v>/rsm:CrossIndustryInvoice/rsm:SupplyChainTradeTransaction/ram:ApplicableHeaderTradeAgreement/ram:BuyerTradeParty/ram:PostalTradeAddress</v>
      </c>
      <c r="AK105" s="13" t="str">
        <f t="shared" si="59"/>
        <v>/ram:PostcodeCode</v>
      </c>
      <c r="AL105" s="14">
        <f>COUNTIFS(R$4:R105,AJ105)</f>
        <v>1</v>
      </c>
      <c r="AM105" s="1"/>
      <c r="AN105" s="185" t="str">
        <f t="shared" si="66"/>
        <v>SCT_HTA</v>
      </c>
      <c r="AO105" s="186" t="str">
        <f t="shared" si="66"/>
        <v>BT-53</v>
      </c>
      <c r="AP105" s="301" t="str">
        <f t="shared" si="60"/>
        <v>BT-53</v>
      </c>
      <c r="AQ105" s="66">
        <f t="shared" si="61"/>
        <v>5</v>
      </c>
      <c r="AR105" s="66" t="str">
        <f t="shared" si="62"/>
        <v>0..1</v>
      </c>
      <c r="AS105" s="64" t="s">
        <v>2004</v>
      </c>
      <c r="AT105" s="64" t="s">
        <v>1747</v>
      </c>
      <c r="AU105" s="65" t="s">
        <v>1748</v>
      </c>
      <c r="AV105" s="65"/>
      <c r="AW105" s="65" t="s">
        <v>35</v>
      </c>
      <c r="AX105" s="64" t="s">
        <v>78</v>
      </c>
      <c r="AY105" s="66" t="str">
        <f t="shared" si="44"/>
        <v>0..1</v>
      </c>
      <c r="AZ105" s="66" t="str">
        <f t="shared" si="44"/>
        <v>0..1</v>
      </c>
      <c r="BA105" s="2" t="str">
        <f t="shared" si="44"/>
        <v>/rsm:CrossIndustryInvoice
/rsm:SupplyChainTradeTransaction
/ram:ApplicableHeaderTradeAgreement
/ram:BuyerTradeParty
/ram:PostalTradeAddress
/ram:PostcodeCode</v>
      </c>
      <c r="BB105" s="75" t="str">
        <f t="shared" si="44"/>
        <v>/rsm:CrossIndustryInvoice/rsm:SupplyChainTradeTransaction/ram:ApplicableHeaderTradeAgreement/ram:BuyerTradeParty/ram:PostalTradeAddress/ram:PostcodeCode</v>
      </c>
      <c r="BC105" s="66" t="str">
        <f t="shared" si="52"/>
        <v>T</v>
      </c>
      <c r="BD105" s="68" t="str">
        <f t="shared" si="52"/>
        <v>E</v>
      </c>
      <c r="BE105" s="66" t="str">
        <f t="shared" si="52"/>
        <v>0..1</v>
      </c>
      <c r="BF105" s="66" t="str">
        <f t="shared" si="52"/>
        <v/>
      </c>
      <c r="BG105" s="249" t="str">
        <f t="shared" si="52"/>
        <v/>
      </c>
      <c r="BH105" s="7"/>
      <c r="BI105" s="68" t="str">
        <f t="shared" si="49"/>
        <v>-</v>
      </c>
      <c r="BJ105" s="68" t="str">
        <f t="shared" si="49"/>
        <v>X</v>
      </c>
      <c r="BK105" s="68" t="str">
        <f t="shared" si="49"/>
        <v>X</v>
      </c>
      <c r="BL105" s="68" t="str">
        <f t="shared" ref="BL105:BO148" si="69">AB105</f>
        <v>X</v>
      </c>
      <c r="BM105" s="68" t="str">
        <f t="shared" si="69"/>
        <v>X</v>
      </c>
      <c r="BN105" s="68" t="str">
        <f t="shared" si="69"/>
        <v>X</v>
      </c>
      <c r="BO105" s="68" t="str">
        <f t="shared" si="48"/>
        <v>X</v>
      </c>
      <c r="BP105" s="7"/>
      <c r="BQ105" s="68" t="str">
        <f t="shared" si="63"/>
        <v>BASIC WL</v>
      </c>
      <c r="BR105" s="68" t="str">
        <f t="shared" si="63"/>
        <v>BASIC WL</v>
      </c>
      <c r="BS105" s="15"/>
      <c r="BT105" s="57" t="s">
        <v>18642</v>
      </c>
    </row>
    <row r="106" spans="1:72" s="59" customFormat="1" ht="105" x14ac:dyDescent="0.2">
      <c r="A106" s="45" t="str">
        <f t="shared" si="54"/>
        <v>YES</v>
      </c>
      <c r="B106" s="45"/>
      <c r="C106" s="45"/>
      <c r="D106" s="185" t="s">
        <v>1526</v>
      </c>
      <c r="E106" s="186" t="s">
        <v>2005</v>
      </c>
      <c r="F106" s="301" t="s">
        <v>2005</v>
      </c>
      <c r="G106" s="66">
        <f t="shared" si="55"/>
        <v>5</v>
      </c>
      <c r="H106" s="66" t="s">
        <v>42</v>
      </c>
      <c r="I106" s="64" t="s">
        <v>2006</v>
      </c>
      <c r="J106" s="64" t="s">
        <v>1641</v>
      </c>
      <c r="K106" s="65" t="s">
        <v>1642</v>
      </c>
      <c r="L106" s="65"/>
      <c r="M106" s="65" t="s">
        <v>35</v>
      </c>
      <c r="N106" s="64" t="s">
        <v>70</v>
      </c>
      <c r="O106" s="66" t="s">
        <v>42</v>
      </c>
      <c r="P106" s="66" t="str">
        <f t="shared" si="67"/>
        <v>0..1</v>
      </c>
      <c r="Q106" s="2" t="s">
        <v>2007</v>
      </c>
      <c r="R106" s="75" t="s">
        <v>2008</v>
      </c>
      <c r="S106" s="66" t="s">
        <v>73</v>
      </c>
      <c r="T106" s="68" t="str">
        <f t="shared" si="68"/>
        <v>E</v>
      </c>
      <c r="U106" s="66" t="s">
        <v>42</v>
      </c>
      <c r="V106" s="66" t="s">
        <v>35</v>
      </c>
      <c r="W106" s="249" t="s">
        <v>35</v>
      </c>
      <c r="X106" s="38"/>
      <c r="Y106" s="68" t="str">
        <f t="shared" si="56"/>
        <v>-</v>
      </c>
      <c r="Z106" s="68" t="str">
        <f t="shared" ref="Z106:AE121" si="70">IF(Y106="X","X",IF($AH106=Z$4,"X","-"))</f>
        <v>X</v>
      </c>
      <c r="AA106" s="68" t="str">
        <f t="shared" si="70"/>
        <v>X</v>
      </c>
      <c r="AB106" s="68" t="str">
        <f t="shared" si="70"/>
        <v>X</v>
      </c>
      <c r="AC106" s="68" t="str">
        <f t="shared" si="70"/>
        <v>X</v>
      </c>
      <c r="AD106" s="68" t="str">
        <f t="shared" si="70"/>
        <v>X</v>
      </c>
      <c r="AE106" s="68" t="str">
        <f t="shared" si="70"/>
        <v>X</v>
      </c>
      <c r="AF106" s="38"/>
      <c r="AG106" s="68" t="s">
        <v>185</v>
      </c>
      <c r="AH106" s="68" t="s">
        <v>185</v>
      </c>
      <c r="AI106" s="38"/>
      <c r="AJ106" s="13" t="str">
        <f t="shared" si="58"/>
        <v>/rsm:CrossIndustryInvoice/rsm:SupplyChainTradeTransaction/ram:ApplicableHeaderTradeAgreement/ram:BuyerTradeParty/ram:PostalTradeAddress</v>
      </c>
      <c r="AK106" s="13" t="str">
        <f t="shared" si="59"/>
        <v>/ram:LineOne</v>
      </c>
      <c r="AL106" s="14">
        <f>COUNTIFS(R$4:R106,AJ106)</f>
        <v>1</v>
      </c>
      <c r="AM106" s="1"/>
      <c r="AN106" s="185" t="str">
        <f t="shared" si="66"/>
        <v>SCT_HTA</v>
      </c>
      <c r="AO106" s="186" t="str">
        <f t="shared" si="66"/>
        <v>BT-50</v>
      </c>
      <c r="AP106" s="301" t="str">
        <f t="shared" si="60"/>
        <v>BT-50</v>
      </c>
      <c r="AQ106" s="66">
        <f t="shared" si="61"/>
        <v>5</v>
      </c>
      <c r="AR106" s="66" t="str">
        <f t="shared" si="62"/>
        <v>0..1</v>
      </c>
      <c r="AS106" s="64" t="s">
        <v>2009</v>
      </c>
      <c r="AT106" s="64" t="s">
        <v>1754</v>
      </c>
      <c r="AU106" s="65" t="s">
        <v>1755</v>
      </c>
      <c r="AV106" s="65"/>
      <c r="AW106" s="65" t="s">
        <v>35</v>
      </c>
      <c r="AX106" s="64" t="s">
        <v>78</v>
      </c>
      <c r="AY106" s="66" t="str">
        <f t="shared" si="44"/>
        <v>0..1</v>
      </c>
      <c r="AZ106" s="66" t="str">
        <f t="shared" si="44"/>
        <v>0..1</v>
      </c>
      <c r="BA106" s="2" t="str">
        <f t="shared" si="44"/>
        <v>/rsm:CrossIndustryInvoice
/rsm:SupplyChainTradeTransaction
/ram:ApplicableHeaderTradeAgreement
/ram:BuyerTradeParty
/ram:PostalTradeAddress
/ram:LineOne</v>
      </c>
      <c r="BB106" s="75" t="str">
        <f t="shared" si="44"/>
        <v>/rsm:CrossIndustryInvoice/rsm:SupplyChainTradeTransaction/ram:ApplicableHeaderTradeAgreement/ram:BuyerTradeParty/ram:PostalTradeAddress/ram:LineOne</v>
      </c>
      <c r="BC106" s="66" t="str">
        <f t="shared" si="52"/>
        <v>T</v>
      </c>
      <c r="BD106" s="68" t="str">
        <f t="shared" si="52"/>
        <v>E</v>
      </c>
      <c r="BE106" s="66" t="str">
        <f t="shared" si="52"/>
        <v>0..1</v>
      </c>
      <c r="BF106" s="66" t="str">
        <f t="shared" si="52"/>
        <v/>
      </c>
      <c r="BG106" s="249" t="str">
        <f t="shared" si="52"/>
        <v/>
      </c>
      <c r="BH106" s="7"/>
      <c r="BI106" s="68" t="str">
        <f t="shared" ref="BI106:BO149" si="71">Y106</f>
        <v>-</v>
      </c>
      <c r="BJ106" s="68" t="str">
        <f t="shared" si="71"/>
        <v>X</v>
      </c>
      <c r="BK106" s="68" t="str">
        <f t="shared" si="71"/>
        <v>X</v>
      </c>
      <c r="BL106" s="68" t="str">
        <f t="shared" si="69"/>
        <v>X</v>
      </c>
      <c r="BM106" s="68" t="str">
        <f t="shared" si="69"/>
        <v>X</v>
      </c>
      <c r="BN106" s="68" t="str">
        <f t="shared" si="69"/>
        <v>X</v>
      </c>
      <c r="BO106" s="68" t="str">
        <f t="shared" si="48"/>
        <v>X</v>
      </c>
      <c r="BP106" s="7"/>
      <c r="BQ106" s="68" t="str">
        <f t="shared" si="63"/>
        <v>BASIC WL</v>
      </c>
      <c r="BR106" s="68" t="str">
        <f t="shared" si="63"/>
        <v>BASIC WL</v>
      </c>
      <c r="BS106" s="15"/>
      <c r="BT106" s="57" t="s">
        <v>18642</v>
      </c>
    </row>
    <row r="107" spans="1:72" s="59" customFormat="1" ht="105" x14ac:dyDescent="0.2">
      <c r="A107" s="45" t="str">
        <f t="shared" si="54"/>
        <v>YES</v>
      </c>
      <c r="B107" s="45"/>
      <c r="C107" s="45"/>
      <c r="D107" s="185" t="s">
        <v>1526</v>
      </c>
      <c r="E107" s="186" t="s">
        <v>2010</v>
      </c>
      <c r="F107" s="301" t="s">
        <v>2010</v>
      </c>
      <c r="G107" s="66">
        <f t="shared" si="55"/>
        <v>5</v>
      </c>
      <c r="H107" s="66" t="s">
        <v>42</v>
      </c>
      <c r="I107" s="64" t="s">
        <v>2011</v>
      </c>
      <c r="J107" s="64" t="s">
        <v>1647</v>
      </c>
      <c r="K107" s="65"/>
      <c r="L107" s="65"/>
      <c r="M107" s="65" t="s">
        <v>35</v>
      </c>
      <c r="N107" s="64" t="s">
        <v>70</v>
      </c>
      <c r="O107" s="66" t="s">
        <v>42</v>
      </c>
      <c r="P107" s="66" t="str">
        <f t="shared" si="67"/>
        <v>0..1</v>
      </c>
      <c r="Q107" s="2" t="s">
        <v>2012</v>
      </c>
      <c r="R107" s="75" t="s">
        <v>2013</v>
      </c>
      <c r="S107" s="66" t="s">
        <v>73</v>
      </c>
      <c r="T107" s="68" t="str">
        <f t="shared" si="68"/>
        <v>E</v>
      </c>
      <c r="U107" s="66" t="s">
        <v>42</v>
      </c>
      <c r="V107" s="66" t="s">
        <v>35</v>
      </c>
      <c r="W107" s="249" t="s">
        <v>35</v>
      </c>
      <c r="X107" s="38"/>
      <c r="Y107" s="68" t="str">
        <f t="shared" si="56"/>
        <v>-</v>
      </c>
      <c r="Z107" s="68" t="str">
        <f t="shared" si="70"/>
        <v>X</v>
      </c>
      <c r="AA107" s="68" t="str">
        <f t="shared" si="70"/>
        <v>X</v>
      </c>
      <c r="AB107" s="68" t="str">
        <f t="shared" si="70"/>
        <v>X</v>
      </c>
      <c r="AC107" s="68" t="str">
        <f t="shared" si="70"/>
        <v>X</v>
      </c>
      <c r="AD107" s="68" t="str">
        <f t="shared" si="70"/>
        <v>X</v>
      </c>
      <c r="AE107" s="68" t="str">
        <f t="shared" si="70"/>
        <v>X</v>
      </c>
      <c r="AF107" s="38"/>
      <c r="AG107" s="68" t="s">
        <v>185</v>
      </c>
      <c r="AH107" s="68" t="s">
        <v>185</v>
      </c>
      <c r="AI107" s="38"/>
      <c r="AJ107" s="13" t="str">
        <f t="shared" si="58"/>
        <v>/rsm:CrossIndustryInvoice/rsm:SupplyChainTradeTransaction/ram:ApplicableHeaderTradeAgreement/ram:BuyerTradeParty/ram:PostalTradeAddress</v>
      </c>
      <c r="AK107" s="13" t="str">
        <f t="shared" si="59"/>
        <v>/ram:LineTwo</v>
      </c>
      <c r="AL107" s="14">
        <f>COUNTIFS(R$4:R107,AJ107)</f>
        <v>1</v>
      </c>
      <c r="AM107" s="1"/>
      <c r="AN107" s="185" t="str">
        <f t="shared" si="66"/>
        <v>SCT_HTA</v>
      </c>
      <c r="AO107" s="186" t="str">
        <f t="shared" si="66"/>
        <v>BT-51</v>
      </c>
      <c r="AP107" s="301" t="str">
        <f t="shared" si="60"/>
        <v>BT-51</v>
      </c>
      <c r="AQ107" s="66">
        <f t="shared" si="61"/>
        <v>5</v>
      </c>
      <c r="AR107" s="66" t="str">
        <f t="shared" si="62"/>
        <v>0..1</v>
      </c>
      <c r="AS107" s="64" t="s">
        <v>2014</v>
      </c>
      <c r="AT107" s="64" t="s">
        <v>1761</v>
      </c>
      <c r="AU107" s="65"/>
      <c r="AV107" s="65"/>
      <c r="AW107" s="65" t="s">
        <v>35</v>
      </c>
      <c r="AX107" s="64" t="s">
        <v>78</v>
      </c>
      <c r="AY107" s="66" t="str">
        <f t="shared" si="44"/>
        <v>0..1</v>
      </c>
      <c r="AZ107" s="66" t="str">
        <f t="shared" si="44"/>
        <v>0..1</v>
      </c>
      <c r="BA107" s="2" t="str">
        <f t="shared" si="44"/>
        <v>/rsm:CrossIndustryInvoice
/rsm:SupplyChainTradeTransaction
/ram:ApplicableHeaderTradeAgreement
/ram:BuyerTradeParty
/ram:PostalTradeAddress
/ram:LineTwo</v>
      </c>
      <c r="BB107" s="75" t="str">
        <f t="shared" si="44"/>
        <v>/rsm:CrossIndustryInvoice/rsm:SupplyChainTradeTransaction/ram:ApplicableHeaderTradeAgreement/ram:BuyerTradeParty/ram:PostalTradeAddress/ram:LineTwo</v>
      </c>
      <c r="BC107" s="66" t="str">
        <f t="shared" si="52"/>
        <v>T</v>
      </c>
      <c r="BD107" s="68" t="str">
        <f t="shared" si="52"/>
        <v>E</v>
      </c>
      <c r="BE107" s="66" t="str">
        <f t="shared" si="52"/>
        <v>0..1</v>
      </c>
      <c r="BF107" s="66" t="str">
        <f t="shared" si="52"/>
        <v/>
      </c>
      <c r="BG107" s="249" t="str">
        <f t="shared" si="52"/>
        <v/>
      </c>
      <c r="BH107" s="7"/>
      <c r="BI107" s="68" t="str">
        <f t="shared" si="71"/>
        <v>-</v>
      </c>
      <c r="BJ107" s="68" t="str">
        <f t="shared" si="71"/>
        <v>X</v>
      </c>
      <c r="BK107" s="68" t="str">
        <f t="shared" si="71"/>
        <v>X</v>
      </c>
      <c r="BL107" s="68" t="str">
        <f t="shared" si="69"/>
        <v>X</v>
      </c>
      <c r="BM107" s="68" t="str">
        <f t="shared" si="69"/>
        <v>X</v>
      </c>
      <c r="BN107" s="68" t="str">
        <f t="shared" si="69"/>
        <v>X</v>
      </c>
      <c r="BO107" s="68" t="str">
        <f t="shared" si="48"/>
        <v>X</v>
      </c>
      <c r="BP107" s="7"/>
      <c r="BQ107" s="68" t="str">
        <f t="shared" si="63"/>
        <v>BASIC WL</v>
      </c>
      <c r="BR107" s="68" t="str">
        <f t="shared" si="63"/>
        <v>BASIC WL</v>
      </c>
      <c r="BS107" s="15"/>
      <c r="BT107" s="57" t="s">
        <v>18642</v>
      </c>
    </row>
    <row r="108" spans="1:72" s="59" customFormat="1" ht="105" x14ac:dyDescent="0.2">
      <c r="A108" s="45" t="str">
        <f t="shared" si="54"/>
        <v>YES</v>
      </c>
      <c r="B108" s="45"/>
      <c r="C108" s="45"/>
      <c r="D108" s="185" t="s">
        <v>1526</v>
      </c>
      <c r="E108" s="186" t="s">
        <v>2015</v>
      </c>
      <c r="F108" s="301" t="s">
        <v>2015</v>
      </c>
      <c r="G108" s="66">
        <f t="shared" si="55"/>
        <v>5</v>
      </c>
      <c r="H108" s="66" t="s">
        <v>42</v>
      </c>
      <c r="I108" s="64" t="s">
        <v>2016</v>
      </c>
      <c r="J108" s="64" t="s">
        <v>1647</v>
      </c>
      <c r="K108" s="65"/>
      <c r="L108" s="65"/>
      <c r="M108" s="65" t="s">
        <v>35</v>
      </c>
      <c r="N108" s="64" t="s">
        <v>70</v>
      </c>
      <c r="O108" s="66" t="s">
        <v>42</v>
      </c>
      <c r="P108" s="66" t="str">
        <f t="shared" si="67"/>
        <v>0..1</v>
      </c>
      <c r="Q108" s="2" t="s">
        <v>2017</v>
      </c>
      <c r="R108" s="75" t="s">
        <v>2018</v>
      </c>
      <c r="S108" s="66" t="s">
        <v>73</v>
      </c>
      <c r="T108" s="68" t="str">
        <f t="shared" si="68"/>
        <v>E</v>
      </c>
      <c r="U108" s="66" t="s">
        <v>42</v>
      </c>
      <c r="V108" s="66" t="s">
        <v>35</v>
      </c>
      <c r="W108" s="249" t="s">
        <v>35</v>
      </c>
      <c r="X108" s="38"/>
      <c r="Y108" s="68" t="str">
        <f t="shared" si="56"/>
        <v>-</v>
      </c>
      <c r="Z108" s="68" t="str">
        <f t="shared" si="70"/>
        <v>X</v>
      </c>
      <c r="AA108" s="68" t="str">
        <f t="shared" si="70"/>
        <v>X</v>
      </c>
      <c r="AB108" s="68" t="str">
        <f t="shared" si="70"/>
        <v>X</v>
      </c>
      <c r="AC108" s="68" t="str">
        <f t="shared" si="70"/>
        <v>X</v>
      </c>
      <c r="AD108" s="68" t="str">
        <f t="shared" si="70"/>
        <v>X</v>
      </c>
      <c r="AE108" s="68" t="str">
        <f t="shared" si="70"/>
        <v>X</v>
      </c>
      <c r="AF108" s="38"/>
      <c r="AG108" s="68" t="s">
        <v>185</v>
      </c>
      <c r="AH108" s="68" t="s">
        <v>185</v>
      </c>
      <c r="AI108" s="38"/>
      <c r="AJ108" s="13" t="str">
        <f t="shared" si="58"/>
        <v>/rsm:CrossIndustryInvoice/rsm:SupplyChainTradeTransaction/ram:ApplicableHeaderTradeAgreement/ram:BuyerTradeParty/ram:PostalTradeAddress</v>
      </c>
      <c r="AK108" s="13" t="str">
        <f t="shared" si="59"/>
        <v>/ram:LineThree</v>
      </c>
      <c r="AL108" s="14">
        <f>COUNTIFS(R$4:R108,AJ108)</f>
        <v>1</v>
      </c>
      <c r="AM108" s="1"/>
      <c r="AN108" s="185" t="str">
        <f t="shared" si="66"/>
        <v>SCT_HTA</v>
      </c>
      <c r="AO108" s="186" t="str">
        <f t="shared" si="66"/>
        <v>BT-163</v>
      </c>
      <c r="AP108" s="301" t="str">
        <f t="shared" si="60"/>
        <v>BT-163</v>
      </c>
      <c r="AQ108" s="66">
        <f t="shared" si="61"/>
        <v>5</v>
      </c>
      <c r="AR108" s="66" t="str">
        <f t="shared" si="62"/>
        <v>0..1</v>
      </c>
      <c r="AS108" s="64" t="s">
        <v>2019</v>
      </c>
      <c r="AT108" s="64" t="s">
        <v>1761</v>
      </c>
      <c r="AU108" s="65" t="s">
        <v>35</v>
      </c>
      <c r="AV108" s="65"/>
      <c r="AW108" s="65" t="s">
        <v>35</v>
      </c>
      <c r="AX108" s="64" t="s">
        <v>78</v>
      </c>
      <c r="AY108" s="66" t="str">
        <f t="shared" si="44"/>
        <v>0..1</v>
      </c>
      <c r="AZ108" s="66" t="str">
        <f t="shared" si="44"/>
        <v>0..1</v>
      </c>
      <c r="BA108" s="2" t="str">
        <f t="shared" si="44"/>
        <v>/rsm:CrossIndustryInvoice
/rsm:SupplyChainTradeTransaction
/ram:ApplicableHeaderTradeAgreement
/ram:BuyerTradeParty
/ram:PostalTradeAddress
/ram:LineThree</v>
      </c>
      <c r="BB108" s="75" t="str">
        <f t="shared" ref="BB108:BB151" si="72">R108</f>
        <v>/rsm:CrossIndustryInvoice/rsm:SupplyChainTradeTransaction/ram:ApplicableHeaderTradeAgreement/ram:BuyerTradeParty/ram:PostalTradeAddress/ram:LineThree</v>
      </c>
      <c r="BC108" s="66" t="str">
        <f t="shared" si="52"/>
        <v>T</v>
      </c>
      <c r="BD108" s="68" t="str">
        <f t="shared" si="52"/>
        <v>E</v>
      </c>
      <c r="BE108" s="66" t="str">
        <f t="shared" si="52"/>
        <v>0..1</v>
      </c>
      <c r="BF108" s="66" t="str">
        <f t="shared" si="52"/>
        <v/>
      </c>
      <c r="BG108" s="249" t="str">
        <f t="shared" si="52"/>
        <v/>
      </c>
      <c r="BH108" s="7"/>
      <c r="BI108" s="68" t="str">
        <f t="shared" si="71"/>
        <v>-</v>
      </c>
      <c r="BJ108" s="68" t="str">
        <f t="shared" si="71"/>
        <v>X</v>
      </c>
      <c r="BK108" s="68" t="str">
        <f t="shared" si="71"/>
        <v>X</v>
      </c>
      <c r="BL108" s="68" t="str">
        <f t="shared" si="69"/>
        <v>X</v>
      </c>
      <c r="BM108" s="68" t="str">
        <f t="shared" si="69"/>
        <v>X</v>
      </c>
      <c r="BN108" s="68" t="str">
        <f t="shared" si="69"/>
        <v>X</v>
      </c>
      <c r="BO108" s="68" t="str">
        <f t="shared" si="48"/>
        <v>X</v>
      </c>
      <c r="BP108" s="7"/>
      <c r="BQ108" s="68" t="str">
        <f t="shared" si="63"/>
        <v>BASIC WL</v>
      </c>
      <c r="BR108" s="68" t="str">
        <f t="shared" si="63"/>
        <v>BASIC WL</v>
      </c>
      <c r="BS108" s="15"/>
      <c r="BT108" s="57" t="s">
        <v>18642</v>
      </c>
    </row>
    <row r="109" spans="1:72" s="59" customFormat="1" ht="105" x14ac:dyDescent="0.2">
      <c r="A109" s="45" t="str">
        <f t="shared" si="54"/>
        <v>YES</v>
      </c>
      <c r="B109" s="45"/>
      <c r="C109" s="45"/>
      <c r="D109" s="185" t="s">
        <v>1526</v>
      </c>
      <c r="E109" s="186" t="s">
        <v>2020</v>
      </c>
      <c r="F109" s="301" t="s">
        <v>2020</v>
      </c>
      <c r="G109" s="66">
        <f t="shared" si="55"/>
        <v>5</v>
      </c>
      <c r="H109" s="66" t="s">
        <v>42</v>
      </c>
      <c r="I109" s="64" t="s">
        <v>2021</v>
      </c>
      <c r="J109" s="64" t="s">
        <v>1931</v>
      </c>
      <c r="K109" s="65"/>
      <c r="L109" s="65"/>
      <c r="M109" s="65" t="s">
        <v>35</v>
      </c>
      <c r="N109" s="64" t="s">
        <v>70</v>
      </c>
      <c r="O109" s="66" t="s">
        <v>42</v>
      </c>
      <c r="P109" s="66" t="str">
        <f t="shared" si="67"/>
        <v>0..1</v>
      </c>
      <c r="Q109" s="2" t="s">
        <v>2022</v>
      </c>
      <c r="R109" s="75" t="s">
        <v>2023</v>
      </c>
      <c r="S109" s="66" t="s">
        <v>73</v>
      </c>
      <c r="T109" s="68" t="str">
        <f t="shared" si="68"/>
        <v>E</v>
      </c>
      <c r="U109" s="66" t="s">
        <v>42</v>
      </c>
      <c r="V109" s="66" t="s">
        <v>35</v>
      </c>
      <c r="W109" s="249" t="s">
        <v>35</v>
      </c>
      <c r="X109" s="38"/>
      <c r="Y109" s="68" t="str">
        <f t="shared" si="56"/>
        <v>-</v>
      </c>
      <c r="Z109" s="68" t="str">
        <f t="shared" si="70"/>
        <v>X</v>
      </c>
      <c r="AA109" s="68" t="str">
        <f t="shared" si="70"/>
        <v>X</v>
      </c>
      <c r="AB109" s="68" t="str">
        <f t="shared" si="70"/>
        <v>X</v>
      </c>
      <c r="AC109" s="68" t="str">
        <f t="shared" si="70"/>
        <v>X</v>
      </c>
      <c r="AD109" s="68" t="str">
        <f t="shared" si="70"/>
        <v>X</v>
      </c>
      <c r="AE109" s="68" t="str">
        <f t="shared" si="70"/>
        <v>X</v>
      </c>
      <c r="AF109" s="38"/>
      <c r="AG109" s="68" t="s">
        <v>185</v>
      </c>
      <c r="AH109" s="68" t="s">
        <v>185</v>
      </c>
      <c r="AI109" s="38"/>
      <c r="AJ109" s="13" t="str">
        <f t="shared" si="58"/>
        <v>/rsm:CrossIndustryInvoice/rsm:SupplyChainTradeTransaction/ram:ApplicableHeaderTradeAgreement/ram:BuyerTradeParty/ram:PostalTradeAddress</v>
      </c>
      <c r="AK109" s="13" t="str">
        <f t="shared" si="59"/>
        <v>/ram:CityName</v>
      </c>
      <c r="AL109" s="14">
        <f>COUNTIFS(R$4:R109,AJ109)</f>
        <v>1</v>
      </c>
      <c r="AM109" s="1"/>
      <c r="AN109" s="185" t="str">
        <f t="shared" si="66"/>
        <v>SCT_HTA</v>
      </c>
      <c r="AO109" s="186" t="str">
        <f t="shared" si="66"/>
        <v>BT-52</v>
      </c>
      <c r="AP109" s="301" t="str">
        <f t="shared" si="60"/>
        <v>BT-52</v>
      </c>
      <c r="AQ109" s="66">
        <f t="shared" si="61"/>
        <v>5</v>
      </c>
      <c r="AR109" s="66" t="str">
        <f t="shared" si="62"/>
        <v>0..1</v>
      </c>
      <c r="AS109" s="64" t="s">
        <v>2024</v>
      </c>
      <c r="AT109" s="64" t="s">
        <v>2025</v>
      </c>
      <c r="AU109" s="65"/>
      <c r="AV109" s="65"/>
      <c r="AW109" s="65" t="s">
        <v>35</v>
      </c>
      <c r="AX109" s="64" t="s">
        <v>78</v>
      </c>
      <c r="AY109" s="66" t="str">
        <f t="shared" ref="AY109:BB152" si="73">O109</f>
        <v>0..1</v>
      </c>
      <c r="AZ109" s="66" t="str">
        <f t="shared" si="73"/>
        <v>0..1</v>
      </c>
      <c r="BA109" s="2" t="str">
        <f t="shared" si="73"/>
        <v>/rsm:CrossIndustryInvoice
/rsm:SupplyChainTradeTransaction
/ram:ApplicableHeaderTradeAgreement
/ram:BuyerTradeParty
/ram:PostalTradeAddress
/ram:CityName</v>
      </c>
      <c r="BB109" s="75" t="str">
        <f t="shared" si="72"/>
        <v>/rsm:CrossIndustryInvoice/rsm:SupplyChainTradeTransaction/ram:ApplicableHeaderTradeAgreement/ram:BuyerTradeParty/ram:PostalTradeAddress/ram:CityName</v>
      </c>
      <c r="BC109" s="66" t="str">
        <f t="shared" si="52"/>
        <v>T</v>
      </c>
      <c r="BD109" s="68" t="str">
        <f t="shared" si="52"/>
        <v>E</v>
      </c>
      <c r="BE109" s="66" t="str">
        <f t="shared" si="52"/>
        <v>0..1</v>
      </c>
      <c r="BF109" s="66" t="str">
        <f t="shared" si="52"/>
        <v/>
      </c>
      <c r="BG109" s="249" t="str">
        <f t="shared" si="52"/>
        <v/>
      </c>
      <c r="BH109" s="7"/>
      <c r="BI109" s="68" t="str">
        <f t="shared" si="71"/>
        <v>-</v>
      </c>
      <c r="BJ109" s="68" t="str">
        <f t="shared" si="71"/>
        <v>X</v>
      </c>
      <c r="BK109" s="68" t="str">
        <f t="shared" si="71"/>
        <v>X</v>
      </c>
      <c r="BL109" s="68" t="str">
        <f t="shared" si="69"/>
        <v>X</v>
      </c>
      <c r="BM109" s="68" t="str">
        <f t="shared" si="69"/>
        <v>X</v>
      </c>
      <c r="BN109" s="68" t="str">
        <f t="shared" si="69"/>
        <v>X</v>
      </c>
      <c r="BO109" s="68" t="str">
        <f t="shared" si="48"/>
        <v>X</v>
      </c>
      <c r="BP109" s="7"/>
      <c r="BQ109" s="68" t="str">
        <f t="shared" si="63"/>
        <v>BASIC WL</v>
      </c>
      <c r="BR109" s="68" t="str">
        <f t="shared" si="63"/>
        <v>BASIC WL</v>
      </c>
      <c r="BS109" s="15"/>
      <c r="BT109" s="57" t="s">
        <v>18642</v>
      </c>
    </row>
    <row r="110" spans="1:72" s="59" customFormat="1" ht="105" x14ac:dyDescent="0.2">
      <c r="A110" s="45" t="str">
        <f t="shared" si="54"/>
        <v>YES</v>
      </c>
      <c r="B110" s="45"/>
      <c r="C110" s="45"/>
      <c r="D110" s="185" t="s">
        <v>1526</v>
      </c>
      <c r="E110" s="186" t="s">
        <v>2026</v>
      </c>
      <c r="F110" s="301" t="s">
        <v>2026</v>
      </c>
      <c r="G110" s="66">
        <f t="shared" si="55"/>
        <v>5</v>
      </c>
      <c r="H110" s="66" t="s">
        <v>32</v>
      </c>
      <c r="I110" s="64" t="s">
        <v>2027</v>
      </c>
      <c r="J110" s="64" t="s">
        <v>1661</v>
      </c>
      <c r="K110" s="65" t="s">
        <v>17101</v>
      </c>
      <c r="L110" s="65"/>
      <c r="M110" s="65" t="s">
        <v>2028</v>
      </c>
      <c r="N110" s="64" t="s">
        <v>128</v>
      </c>
      <c r="O110" s="66" t="s">
        <v>32</v>
      </c>
      <c r="P110" s="66" t="str">
        <f t="shared" si="67"/>
        <v>1..1</v>
      </c>
      <c r="Q110" s="2" t="s">
        <v>2029</v>
      </c>
      <c r="R110" s="75" t="s">
        <v>2030</v>
      </c>
      <c r="S110" s="66" t="s">
        <v>131</v>
      </c>
      <c r="T110" s="68" t="str">
        <f t="shared" si="68"/>
        <v>E</v>
      </c>
      <c r="U110" s="66" t="s">
        <v>42</v>
      </c>
      <c r="V110" s="66" t="s">
        <v>35</v>
      </c>
      <c r="W110" s="249" t="s">
        <v>35</v>
      </c>
      <c r="X110" s="38"/>
      <c r="Y110" s="68" t="str">
        <f t="shared" si="56"/>
        <v>-</v>
      </c>
      <c r="Z110" s="68" t="str">
        <f t="shared" si="70"/>
        <v>X</v>
      </c>
      <c r="AA110" s="68" t="str">
        <f t="shared" si="70"/>
        <v>X</v>
      </c>
      <c r="AB110" s="68" t="str">
        <f t="shared" si="70"/>
        <v>X</v>
      </c>
      <c r="AC110" s="68" t="str">
        <f t="shared" si="70"/>
        <v>X</v>
      </c>
      <c r="AD110" s="68" t="str">
        <f t="shared" si="70"/>
        <v>X</v>
      </c>
      <c r="AE110" s="68" t="str">
        <f t="shared" si="70"/>
        <v>X</v>
      </c>
      <c r="AF110" s="38"/>
      <c r="AG110" s="68" t="s">
        <v>185</v>
      </c>
      <c r="AH110" s="68" t="s">
        <v>185</v>
      </c>
      <c r="AI110" s="38"/>
      <c r="AJ110" s="13" t="str">
        <f t="shared" si="58"/>
        <v>/rsm:CrossIndustryInvoice/rsm:SupplyChainTradeTransaction/ram:ApplicableHeaderTradeAgreement/ram:BuyerTradeParty/ram:PostalTradeAddress</v>
      </c>
      <c r="AK110" s="13" t="str">
        <f t="shared" si="59"/>
        <v>/ram:CountryID</v>
      </c>
      <c r="AL110" s="14">
        <f>COUNTIFS(R$4:R110,AJ110)</f>
        <v>1</v>
      </c>
      <c r="AM110" s="1"/>
      <c r="AN110" s="185" t="str">
        <f t="shared" si="66"/>
        <v>SCT_HTA</v>
      </c>
      <c r="AO110" s="186" t="str">
        <f t="shared" si="66"/>
        <v>BT-55</v>
      </c>
      <c r="AP110" s="301" t="str">
        <f t="shared" si="60"/>
        <v>BT-55</v>
      </c>
      <c r="AQ110" s="66">
        <f t="shared" si="61"/>
        <v>5</v>
      </c>
      <c r="AR110" s="66" t="str">
        <f t="shared" si="62"/>
        <v>1..1</v>
      </c>
      <c r="AS110" s="64" t="s">
        <v>2031</v>
      </c>
      <c r="AT110" s="64" t="s">
        <v>1777</v>
      </c>
      <c r="AU110" s="65" t="s">
        <v>485</v>
      </c>
      <c r="AV110" s="65"/>
      <c r="AW110" s="65" t="s">
        <v>2032</v>
      </c>
      <c r="AX110" s="64" t="s">
        <v>128</v>
      </c>
      <c r="AY110" s="66" t="str">
        <f t="shared" si="73"/>
        <v>1..1</v>
      </c>
      <c r="AZ110" s="66" t="str">
        <f t="shared" si="73"/>
        <v>1..1</v>
      </c>
      <c r="BA110" s="2" t="str">
        <f t="shared" si="73"/>
        <v>/rsm:CrossIndustryInvoice
/rsm:SupplyChainTradeTransaction
/ram:ApplicableHeaderTradeAgreement
/ram:BuyerTradeParty
/ram:PostalTradeAddress
/ram:CountryID</v>
      </c>
      <c r="BB110" s="75" t="str">
        <f t="shared" si="72"/>
        <v>/rsm:CrossIndustryInvoice/rsm:SupplyChainTradeTransaction/ram:ApplicableHeaderTradeAgreement/ram:BuyerTradeParty/ram:PostalTradeAddress/ram:CountryID</v>
      </c>
      <c r="BC110" s="66" t="str">
        <f t="shared" si="52"/>
        <v>C</v>
      </c>
      <c r="BD110" s="68" t="str">
        <f t="shared" si="52"/>
        <v>E</v>
      </c>
      <c r="BE110" s="66" t="str">
        <f t="shared" si="52"/>
        <v>0..1</v>
      </c>
      <c r="BF110" s="66" t="str">
        <f t="shared" si="52"/>
        <v/>
      </c>
      <c r="BG110" s="249" t="str">
        <f t="shared" si="52"/>
        <v/>
      </c>
      <c r="BH110" s="7"/>
      <c r="BI110" s="68" t="str">
        <f t="shared" si="71"/>
        <v>-</v>
      </c>
      <c r="BJ110" s="68" t="str">
        <f t="shared" si="71"/>
        <v>X</v>
      </c>
      <c r="BK110" s="68" t="str">
        <f t="shared" si="71"/>
        <v>X</v>
      </c>
      <c r="BL110" s="68" t="str">
        <f t="shared" si="69"/>
        <v>X</v>
      </c>
      <c r="BM110" s="68" t="str">
        <f t="shared" si="69"/>
        <v>X</v>
      </c>
      <c r="BN110" s="68" t="str">
        <f t="shared" si="69"/>
        <v>X</v>
      </c>
      <c r="BO110" s="68" t="str">
        <f t="shared" si="48"/>
        <v>X</v>
      </c>
      <c r="BP110" s="7"/>
      <c r="BQ110" s="68" t="str">
        <f t="shared" si="63"/>
        <v>BASIC WL</v>
      </c>
      <c r="BR110" s="68" t="str">
        <f t="shared" si="63"/>
        <v>BASIC WL</v>
      </c>
      <c r="BS110" s="15"/>
      <c r="BT110" s="57" t="s">
        <v>18642</v>
      </c>
    </row>
    <row r="111" spans="1:72" s="59" customFormat="1" ht="105" x14ac:dyDescent="0.2">
      <c r="A111" s="45" t="str">
        <f t="shared" si="54"/>
        <v>YES</v>
      </c>
      <c r="B111" s="45"/>
      <c r="C111" s="45"/>
      <c r="D111" s="185" t="s">
        <v>1526</v>
      </c>
      <c r="E111" s="186" t="s">
        <v>2033</v>
      </c>
      <c r="F111" s="301" t="s">
        <v>2033</v>
      </c>
      <c r="G111" s="66">
        <f t="shared" si="55"/>
        <v>5</v>
      </c>
      <c r="H111" s="66" t="s">
        <v>42</v>
      </c>
      <c r="I111" s="64" t="s">
        <v>2034</v>
      </c>
      <c r="J111" s="64" t="s">
        <v>1667</v>
      </c>
      <c r="K111" s="65" t="s">
        <v>1668</v>
      </c>
      <c r="L111" s="65"/>
      <c r="M111" s="65" t="s">
        <v>35</v>
      </c>
      <c r="N111" s="64" t="s">
        <v>70</v>
      </c>
      <c r="O111" s="66" t="s">
        <v>42</v>
      </c>
      <c r="P111" s="66" t="str">
        <f t="shared" si="67"/>
        <v>0..1</v>
      </c>
      <c r="Q111" s="2" t="s">
        <v>2035</v>
      </c>
      <c r="R111" s="75" t="s">
        <v>2036</v>
      </c>
      <c r="S111" s="66" t="s">
        <v>73</v>
      </c>
      <c r="T111" s="68" t="str">
        <f t="shared" si="68"/>
        <v>E</v>
      </c>
      <c r="U111" s="66" t="s">
        <v>62</v>
      </c>
      <c r="V111" s="66" t="s">
        <v>200</v>
      </c>
      <c r="W111" s="249" t="s">
        <v>35</v>
      </c>
      <c r="X111" s="38"/>
      <c r="Y111" s="68" t="str">
        <f t="shared" si="56"/>
        <v>-</v>
      </c>
      <c r="Z111" s="68" t="str">
        <f t="shared" si="70"/>
        <v>X</v>
      </c>
      <c r="AA111" s="68" t="str">
        <f t="shared" si="70"/>
        <v>X</v>
      </c>
      <c r="AB111" s="68" t="str">
        <f t="shared" si="70"/>
        <v>X</v>
      </c>
      <c r="AC111" s="68" t="str">
        <f t="shared" si="70"/>
        <v>X</v>
      </c>
      <c r="AD111" s="68" t="str">
        <f t="shared" si="70"/>
        <v>X</v>
      </c>
      <c r="AE111" s="68" t="str">
        <f t="shared" si="70"/>
        <v>X</v>
      </c>
      <c r="AF111" s="38"/>
      <c r="AG111" s="68" t="s">
        <v>185</v>
      </c>
      <c r="AH111" s="68" t="s">
        <v>185</v>
      </c>
      <c r="AI111" s="38"/>
      <c r="AJ111" s="13" t="str">
        <f t="shared" si="58"/>
        <v>/rsm:CrossIndustryInvoice/rsm:SupplyChainTradeTransaction/ram:ApplicableHeaderTradeAgreement/ram:BuyerTradeParty/ram:PostalTradeAddress</v>
      </c>
      <c r="AK111" s="13" t="str">
        <f t="shared" si="59"/>
        <v>/ram:CountrySubDivisionName</v>
      </c>
      <c r="AL111" s="14">
        <f>COUNTIFS(R$4:R111,AJ111)</f>
        <v>1</v>
      </c>
      <c r="AM111" s="1"/>
      <c r="AN111" s="185" t="str">
        <f t="shared" si="66"/>
        <v>SCT_HTA</v>
      </c>
      <c r="AO111" s="186" t="str">
        <f t="shared" si="66"/>
        <v>BT-54</v>
      </c>
      <c r="AP111" s="301" t="str">
        <f t="shared" si="60"/>
        <v>BT-54</v>
      </c>
      <c r="AQ111" s="66">
        <f t="shared" si="61"/>
        <v>5</v>
      </c>
      <c r="AR111" s="66" t="str">
        <f t="shared" si="62"/>
        <v>0..1</v>
      </c>
      <c r="AS111" s="64" t="s">
        <v>2037</v>
      </c>
      <c r="AT111" s="64" t="s">
        <v>1671</v>
      </c>
      <c r="AU111" s="65" t="s">
        <v>1672</v>
      </c>
      <c r="AV111" s="65"/>
      <c r="AW111" s="65" t="s">
        <v>35</v>
      </c>
      <c r="AX111" s="64" t="s">
        <v>78</v>
      </c>
      <c r="AY111" s="66" t="str">
        <f t="shared" si="73"/>
        <v>0..1</v>
      </c>
      <c r="AZ111" s="66" t="str">
        <f t="shared" si="73"/>
        <v>0..1</v>
      </c>
      <c r="BA111" s="2" t="str">
        <f t="shared" si="73"/>
        <v>/rsm:CrossIndustryInvoice
/rsm:SupplyChainTradeTransaction
/ram:ApplicableHeaderTradeAgreement
/ram:BuyerTradeParty
/ram:PostalTradeAddress
/ram:CountrySubDivisionName</v>
      </c>
      <c r="BB111" s="75" t="str">
        <f t="shared" si="72"/>
        <v>/rsm:CrossIndustryInvoice/rsm:SupplyChainTradeTransaction/ram:ApplicableHeaderTradeAgreement/ram:BuyerTradeParty/ram:PostalTradeAddress/ram:CountrySubDivisionName</v>
      </c>
      <c r="BC111" s="66" t="str">
        <f t="shared" si="52"/>
        <v>T</v>
      </c>
      <c r="BD111" s="68" t="str">
        <f t="shared" si="52"/>
        <v>E</v>
      </c>
      <c r="BE111" s="66" t="str">
        <f t="shared" si="52"/>
        <v>0..n</v>
      </c>
      <c r="BF111" s="66" t="str">
        <f t="shared" si="52"/>
        <v>CAR-3</v>
      </c>
      <c r="BG111" s="249" t="str">
        <f t="shared" si="52"/>
        <v/>
      </c>
      <c r="BH111" s="7"/>
      <c r="BI111" s="68" t="str">
        <f t="shared" si="71"/>
        <v>-</v>
      </c>
      <c r="BJ111" s="68" t="str">
        <f t="shared" si="71"/>
        <v>X</v>
      </c>
      <c r="BK111" s="68" t="str">
        <f t="shared" si="71"/>
        <v>X</v>
      </c>
      <c r="BL111" s="68" t="str">
        <f t="shared" si="69"/>
        <v>X</v>
      </c>
      <c r="BM111" s="68" t="str">
        <f t="shared" si="69"/>
        <v>X</v>
      </c>
      <c r="BN111" s="68" t="str">
        <f t="shared" si="69"/>
        <v>X</v>
      </c>
      <c r="BO111" s="68" t="str">
        <f t="shared" si="48"/>
        <v>X</v>
      </c>
      <c r="BP111" s="7"/>
      <c r="BQ111" s="68" t="str">
        <f t="shared" si="63"/>
        <v>BASIC WL</v>
      </c>
      <c r="BR111" s="68" t="str">
        <f t="shared" si="63"/>
        <v>BASIC WL</v>
      </c>
      <c r="BS111" s="15"/>
      <c r="BT111" s="57" t="s">
        <v>18642</v>
      </c>
    </row>
    <row r="112" spans="1:72" s="59" customFormat="1" ht="96" x14ac:dyDescent="0.2">
      <c r="A112" s="45" t="str">
        <f t="shared" si="54"/>
        <v>NO</v>
      </c>
      <c r="B112" s="45"/>
      <c r="C112" s="45"/>
      <c r="D112" s="185" t="s">
        <v>1526</v>
      </c>
      <c r="E112" s="188" t="s">
        <v>2038</v>
      </c>
      <c r="F112" s="303"/>
      <c r="G112" s="124">
        <f t="shared" si="55"/>
        <v>4</v>
      </c>
      <c r="H112" s="124" t="s">
        <v>42</v>
      </c>
      <c r="I112" s="138" t="s">
        <v>2039</v>
      </c>
      <c r="J112" s="125" t="s">
        <v>17168</v>
      </c>
      <c r="K112" s="126"/>
      <c r="L112" s="126"/>
      <c r="M112" s="126"/>
      <c r="N112" s="125"/>
      <c r="O112" s="124" t="s">
        <v>42</v>
      </c>
      <c r="P112" s="124" t="str">
        <f t="shared" si="67"/>
        <v>0..1</v>
      </c>
      <c r="Q112" s="127" t="s">
        <v>2040</v>
      </c>
      <c r="R112" s="128" t="s">
        <v>2041</v>
      </c>
      <c r="S112" s="124"/>
      <c r="T112" s="129" t="str">
        <f t="shared" si="68"/>
        <v/>
      </c>
      <c r="U112" s="124" t="s">
        <v>62</v>
      </c>
      <c r="V112" s="124"/>
      <c r="W112" s="675"/>
      <c r="X112" s="38"/>
      <c r="Y112" s="129" t="str">
        <f t="shared" si="56"/>
        <v>-</v>
      </c>
      <c r="Z112" s="129" t="str">
        <f t="shared" si="70"/>
        <v>X</v>
      </c>
      <c r="AA112" s="129" t="str">
        <f t="shared" si="70"/>
        <v>X</v>
      </c>
      <c r="AB112" s="129" t="str">
        <f t="shared" si="70"/>
        <v>X</v>
      </c>
      <c r="AC112" s="129" t="str">
        <f t="shared" si="70"/>
        <v>X</v>
      </c>
      <c r="AD112" s="129" t="str">
        <f t="shared" si="70"/>
        <v>X</v>
      </c>
      <c r="AE112" s="129" t="str">
        <f t="shared" si="70"/>
        <v>X</v>
      </c>
      <c r="AF112" s="38"/>
      <c r="AG112" s="129" t="s">
        <v>185</v>
      </c>
      <c r="AH112" s="129" t="s">
        <v>185</v>
      </c>
      <c r="AI112" s="38"/>
      <c r="AJ112" s="13" t="str">
        <f t="shared" si="58"/>
        <v>/rsm:CrossIndustryInvoice/rsm:SupplyChainTradeTransaction/ram:ApplicableHeaderTradeAgreement/ram:BuyerTradeParty</v>
      </c>
      <c r="AK112" s="13" t="str">
        <f t="shared" si="59"/>
        <v>/ram:URIUniversalCommunication</v>
      </c>
      <c r="AL112" s="14">
        <f>COUNTIFS(R$4:R112,AJ112)</f>
        <v>1</v>
      </c>
      <c r="AM112" s="1"/>
      <c r="AN112" s="185" t="str">
        <f t="shared" si="66"/>
        <v>SCT_HTA</v>
      </c>
      <c r="AO112" s="188" t="str">
        <f t="shared" si="66"/>
        <v>BT-49-00</v>
      </c>
      <c r="AP112" s="303" t="str">
        <f t="shared" si="60"/>
        <v/>
      </c>
      <c r="AQ112" s="124">
        <f t="shared" si="61"/>
        <v>4</v>
      </c>
      <c r="AR112" s="124" t="str">
        <f t="shared" si="62"/>
        <v>0..1</v>
      </c>
      <c r="AS112" s="138" t="s">
        <v>2042</v>
      </c>
      <c r="AT112" s="125"/>
      <c r="AU112" s="126"/>
      <c r="AV112" s="126"/>
      <c r="AW112" s="126" t="s">
        <v>35</v>
      </c>
      <c r="AX112" s="125"/>
      <c r="AY112" s="124" t="str">
        <f t="shared" si="73"/>
        <v>0..1</v>
      </c>
      <c r="AZ112" s="124" t="str">
        <f t="shared" si="73"/>
        <v>0..1</v>
      </c>
      <c r="BA112" s="127" t="str">
        <f t="shared" si="73"/>
        <v>/rsm:CrossIndustryInvoice
/rsm:SupplyChainTradeTransaction
/ram:ApplicableHeaderTradeAgreement
/ram:BuyerTradeParty
/ram:URIUniversalCommunication</v>
      </c>
      <c r="BB112" s="128" t="str">
        <f t="shared" si="72"/>
        <v>/rsm:CrossIndustryInvoice/rsm:SupplyChainTradeTransaction/ram:ApplicableHeaderTradeAgreement/ram:BuyerTradeParty/ram:URIUniversalCommunication</v>
      </c>
      <c r="BC112" s="124" t="str">
        <f t="shared" si="52"/>
        <v/>
      </c>
      <c r="BD112" s="129" t="str">
        <f t="shared" si="52"/>
        <v/>
      </c>
      <c r="BE112" s="124" t="str">
        <f t="shared" si="52"/>
        <v>0..n</v>
      </c>
      <c r="BF112" s="124" t="str">
        <f t="shared" si="52"/>
        <v/>
      </c>
      <c r="BG112" s="675" t="str">
        <f t="shared" si="52"/>
        <v/>
      </c>
      <c r="BH112" s="7"/>
      <c r="BI112" s="129" t="str">
        <f t="shared" si="71"/>
        <v>-</v>
      </c>
      <c r="BJ112" s="129" t="str">
        <f t="shared" si="71"/>
        <v>X</v>
      </c>
      <c r="BK112" s="129" t="str">
        <f t="shared" si="71"/>
        <v>X</v>
      </c>
      <c r="BL112" s="129" t="str">
        <f t="shared" si="69"/>
        <v>X</v>
      </c>
      <c r="BM112" s="129" t="str">
        <f t="shared" si="69"/>
        <v>X</v>
      </c>
      <c r="BN112" s="129" t="str">
        <f t="shared" si="69"/>
        <v>X</v>
      </c>
      <c r="BO112" s="129" t="str">
        <f t="shared" si="48"/>
        <v>X</v>
      </c>
      <c r="BP112" s="7"/>
      <c r="BQ112" s="129" t="str">
        <f t="shared" si="63"/>
        <v>BASIC WL</v>
      </c>
      <c r="BR112" s="129" t="str">
        <f t="shared" si="63"/>
        <v>BASIC WL</v>
      </c>
      <c r="BS112" s="15"/>
      <c r="BT112" s="57" t="s">
        <v>18642</v>
      </c>
    </row>
    <row r="113" spans="1:72" s="59" customFormat="1" ht="105" x14ac:dyDescent="0.2">
      <c r="A113" s="45" t="str">
        <f t="shared" si="54"/>
        <v>YES</v>
      </c>
      <c r="B113" s="45"/>
      <c r="C113" s="45"/>
      <c r="D113" s="185" t="s">
        <v>1526</v>
      </c>
      <c r="E113" s="186" t="s">
        <v>2043</v>
      </c>
      <c r="F113" s="301" t="s">
        <v>2043</v>
      </c>
      <c r="G113" s="66">
        <f t="shared" si="55"/>
        <v>5</v>
      </c>
      <c r="H113" s="66" t="s">
        <v>42</v>
      </c>
      <c r="I113" s="64" t="s">
        <v>2044</v>
      </c>
      <c r="J113" s="64" t="s">
        <v>2045</v>
      </c>
      <c r="K113" s="65"/>
      <c r="L113" s="65"/>
      <c r="M113" s="65" t="s">
        <v>2046</v>
      </c>
      <c r="N113" s="64" t="s">
        <v>90</v>
      </c>
      <c r="O113" s="66" t="s">
        <v>32</v>
      </c>
      <c r="P113" s="66" t="str">
        <f t="shared" si="67"/>
        <v>1..1</v>
      </c>
      <c r="Q113" s="2" t="s">
        <v>2047</v>
      </c>
      <c r="R113" s="75" t="s">
        <v>2048</v>
      </c>
      <c r="S113" s="66" t="s">
        <v>55</v>
      </c>
      <c r="T113" s="68" t="str">
        <f t="shared" si="68"/>
        <v>E</v>
      </c>
      <c r="U113" s="66" t="s">
        <v>42</v>
      </c>
      <c r="V113" s="66" t="s">
        <v>200</v>
      </c>
      <c r="W113" s="249" t="s">
        <v>35</v>
      </c>
      <c r="X113" s="38"/>
      <c r="Y113" s="68" t="str">
        <f t="shared" si="56"/>
        <v>-</v>
      </c>
      <c r="Z113" s="68" t="str">
        <f t="shared" si="70"/>
        <v>X</v>
      </c>
      <c r="AA113" s="68" t="str">
        <f t="shared" si="70"/>
        <v>X</v>
      </c>
      <c r="AB113" s="68" t="str">
        <f t="shared" si="70"/>
        <v>X</v>
      </c>
      <c r="AC113" s="68" t="str">
        <f t="shared" si="70"/>
        <v>X</v>
      </c>
      <c r="AD113" s="68" t="str">
        <f t="shared" si="70"/>
        <v>X</v>
      </c>
      <c r="AE113" s="68" t="str">
        <f t="shared" si="70"/>
        <v>X</v>
      </c>
      <c r="AF113" s="38"/>
      <c r="AG113" s="68" t="s">
        <v>185</v>
      </c>
      <c r="AH113" s="68" t="s">
        <v>185</v>
      </c>
      <c r="AI113" s="38"/>
      <c r="AJ113" s="13" t="str">
        <f t="shared" si="58"/>
        <v>/rsm:CrossIndustryInvoice/rsm:SupplyChainTradeTransaction/ram:ApplicableHeaderTradeAgreement/ram:BuyerTradeParty/ram:URIUniversalCommunication</v>
      </c>
      <c r="AK113" s="13" t="str">
        <f t="shared" si="59"/>
        <v>/ram:URIID</v>
      </c>
      <c r="AL113" s="14">
        <f>COUNTIFS(R$4:R113,AJ113)</f>
        <v>1</v>
      </c>
      <c r="AM113" s="1"/>
      <c r="AN113" s="185" t="str">
        <f t="shared" si="66"/>
        <v>SCT_HTA</v>
      </c>
      <c r="AO113" s="186" t="str">
        <f t="shared" si="66"/>
        <v>BT-49</v>
      </c>
      <c r="AP113" s="301" t="str">
        <f t="shared" si="60"/>
        <v>BT-49</v>
      </c>
      <c r="AQ113" s="66">
        <f t="shared" si="61"/>
        <v>5</v>
      </c>
      <c r="AR113" s="66" t="str">
        <f t="shared" si="62"/>
        <v>0..1</v>
      </c>
      <c r="AS113" s="64" t="s">
        <v>2049</v>
      </c>
      <c r="AT113" s="64" t="s">
        <v>2050</v>
      </c>
      <c r="AU113" s="65"/>
      <c r="AV113" s="65"/>
      <c r="AW113" s="65" t="s">
        <v>2051</v>
      </c>
      <c r="AX113" s="64" t="s">
        <v>99</v>
      </c>
      <c r="AY113" s="66" t="str">
        <f t="shared" si="73"/>
        <v>1..1</v>
      </c>
      <c r="AZ113" s="66" t="str">
        <f t="shared" si="73"/>
        <v>1..1</v>
      </c>
      <c r="BA113" s="2" t="str">
        <f t="shared" si="73"/>
        <v>/rsm:CrossIndustryInvoice
/rsm:SupplyChainTradeTransaction
/ram:ApplicableHeaderTradeAgreement
/ram:BuyerTradeParty
/ram:URIUniversalCommunication
/ram:URIID</v>
      </c>
      <c r="BB113" s="75" t="str">
        <f t="shared" si="72"/>
        <v>/rsm:CrossIndustryInvoice/rsm:SupplyChainTradeTransaction/ram:ApplicableHeaderTradeAgreement/ram:BuyerTradeParty/ram:URIUniversalCommunication/ram:URIID</v>
      </c>
      <c r="BC113" s="66" t="str">
        <f t="shared" si="52"/>
        <v>I</v>
      </c>
      <c r="BD113" s="68" t="str">
        <f t="shared" si="52"/>
        <v>E</v>
      </c>
      <c r="BE113" s="66" t="str">
        <f t="shared" si="52"/>
        <v>0..1</v>
      </c>
      <c r="BF113" s="66" t="str">
        <f t="shared" si="52"/>
        <v>CAR-3</v>
      </c>
      <c r="BG113" s="249" t="str">
        <f t="shared" si="52"/>
        <v/>
      </c>
      <c r="BH113" s="7"/>
      <c r="BI113" s="68" t="str">
        <f t="shared" si="71"/>
        <v>-</v>
      </c>
      <c r="BJ113" s="68" t="str">
        <f t="shared" si="71"/>
        <v>X</v>
      </c>
      <c r="BK113" s="68" t="str">
        <f t="shared" si="71"/>
        <v>X</v>
      </c>
      <c r="BL113" s="68" t="str">
        <f t="shared" si="69"/>
        <v>X</v>
      </c>
      <c r="BM113" s="68" t="str">
        <f t="shared" si="69"/>
        <v>X</v>
      </c>
      <c r="BN113" s="68" t="str">
        <f t="shared" si="69"/>
        <v>X</v>
      </c>
      <c r="BO113" s="68" t="str">
        <f t="shared" si="48"/>
        <v>X</v>
      </c>
      <c r="BP113" s="7"/>
      <c r="BQ113" s="68" t="str">
        <f t="shared" si="63"/>
        <v>BASIC WL</v>
      </c>
      <c r="BR113" s="68" t="str">
        <f t="shared" si="63"/>
        <v>BASIC WL</v>
      </c>
      <c r="BS113" s="15"/>
      <c r="BT113" s="57" t="s">
        <v>18642</v>
      </c>
    </row>
    <row r="114" spans="1:72" s="59" customFormat="1" ht="120" x14ac:dyDescent="0.2">
      <c r="A114" s="45" t="str">
        <f t="shared" si="54"/>
        <v>YES</v>
      </c>
      <c r="B114" s="45"/>
      <c r="C114" s="45"/>
      <c r="D114" s="185" t="s">
        <v>1526</v>
      </c>
      <c r="E114" s="186" t="s">
        <v>2052</v>
      </c>
      <c r="F114" s="301" t="s">
        <v>2052</v>
      </c>
      <c r="G114" s="66">
        <f t="shared" si="55"/>
        <v>6</v>
      </c>
      <c r="H114" s="66" t="s">
        <v>32</v>
      </c>
      <c r="I114" s="97" t="s">
        <v>443</v>
      </c>
      <c r="J114" s="64" t="s">
        <v>17253</v>
      </c>
      <c r="K114" s="65" t="s">
        <v>1005</v>
      </c>
      <c r="L114" s="65"/>
      <c r="M114" s="65" t="s">
        <v>35</v>
      </c>
      <c r="N114" s="64" t="s">
        <v>17064</v>
      </c>
      <c r="O114" s="66" t="s">
        <v>32</v>
      </c>
      <c r="P114" s="66" t="str">
        <f t="shared" si="67"/>
        <v>1..1</v>
      </c>
      <c r="Q114" s="2" t="s">
        <v>2054</v>
      </c>
      <c r="R114" s="75" t="s">
        <v>2055</v>
      </c>
      <c r="S114" s="66" t="s">
        <v>329</v>
      </c>
      <c r="T114" s="68" t="str">
        <f t="shared" si="68"/>
        <v>A</v>
      </c>
      <c r="U114" s="66" t="s">
        <v>42</v>
      </c>
      <c r="V114" s="66" t="s">
        <v>35</v>
      </c>
      <c r="W114" s="249" t="s">
        <v>35</v>
      </c>
      <c r="X114" s="38"/>
      <c r="Y114" s="68" t="str">
        <f t="shared" si="56"/>
        <v>-</v>
      </c>
      <c r="Z114" s="68" t="str">
        <f t="shared" si="70"/>
        <v>X</v>
      </c>
      <c r="AA114" s="68" t="str">
        <f t="shared" si="70"/>
        <v>X</v>
      </c>
      <c r="AB114" s="68" t="str">
        <f t="shared" si="70"/>
        <v>X</v>
      </c>
      <c r="AC114" s="68" t="str">
        <f t="shared" si="70"/>
        <v>X</v>
      </c>
      <c r="AD114" s="68" t="str">
        <f t="shared" si="70"/>
        <v>X</v>
      </c>
      <c r="AE114" s="68" t="str">
        <f t="shared" si="70"/>
        <v>X</v>
      </c>
      <c r="AF114" s="38"/>
      <c r="AG114" s="68" t="s">
        <v>185</v>
      </c>
      <c r="AH114" s="68" t="s">
        <v>185</v>
      </c>
      <c r="AI114" s="38"/>
      <c r="AJ114" s="13" t="str">
        <f t="shared" si="58"/>
        <v>/rsm:CrossIndustryInvoice/rsm:SupplyChainTradeTransaction/ram:ApplicableHeaderTradeAgreement/ram:BuyerTradeParty/ram:URIUniversalCommunication/ram:URIID</v>
      </c>
      <c r="AK114" s="13" t="str">
        <f t="shared" si="59"/>
        <v>/@schemeID</v>
      </c>
      <c r="AL114" s="14">
        <f>COUNTIFS(R$4:R114,AJ114)</f>
        <v>1</v>
      </c>
      <c r="AM114" s="1"/>
      <c r="AN114" s="185" t="str">
        <f t="shared" si="66"/>
        <v>SCT_HTA</v>
      </c>
      <c r="AO114" s="186" t="str">
        <f t="shared" si="66"/>
        <v>BT-49-1</v>
      </c>
      <c r="AP114" s="301" t="str">
        <f t="shared" si="60"/>
        <v>BT-49-1</v>
      </c>
      <c r="AQ114" s="66">
        <f t="shared" si="61"/>
        <v>6</v>
      </c>
      <c r="AR114" s="66" t="str">
        <f t="shared" si="62"/>
        <v>1..1</v>
      </c>
      <c r="AS114" s="97" t="s">
        <v>330</v>
      </c>
      <c r="AT114" s="64" t="s">
        <v>2056</v>
      </c>
      <c r="AU114" s="65" t="s">
        <v>1804</v>
      </c>
      <c r="AV114" s="65"/>
      <c r="AW114" s="65" t="s">
        <v>35</v>
      </c>
      <c r="AX114" s="64"/>
      <c r="AY114" s="66" t="str">
        <f t="shared" si="73"/>
        <v>1..1</v>
      </c>
      <c r="AZ114" s="66" t="str">
        <f t="shared" si="73"/>
        <v>1..1</v>
      </c>
      <c r="BA114" s="2" t="str">
        <f t="shared" si="73"/>
        <v>/rsm:CrossIndustryInvoice
/rsm:SupplyChainTradeTransaction
/ram:ApplicableHeaderTradeAgreement
/ram:BuyerTradeParty
/ram:URIUniversalCommunication
/ram:URIID
/@schemeID</v>
      </c>
      <c r="BB114" s="75" t="str">
        <f t="shared" si="72"/>
        <v>/rsm:CrossIndustryInvoice/rsm:SupplyChainTradeTransaction/ram:ApplicableHeaderTradeAgreement/ram:BuyerTradeParty/ram:URIUniversalCommunication/ram:URIID/@schemeID</v>
      </c>
      <c r="BC114" s="66" t="str">
        <f t="shared" si="52"/>
        <v>S</v>
      </c>
      <c r="BD114" s="68" t="str">
        <f t="shared" si="52"/>
        <v>A</v>
      </c>
      <c r="BE114" s="66" t="str">
        <f t="shared" si="52"/>
        <v>0..1</v>
      </c>
      <c r="BF114" s="66" t="str">
        <f t="shared" si="52"/>
        <v/>
      </c>
      <c r="BG114" s="249" t="str">
        <f t="shared" si="52"/>
        <v/>
      </c>
      <c r="BH114" s="7"/>
      <c r="BI114" s="68" t="str">
        <f t="shared" si="71"/>
        <v>-</v>
      </c>
      <c r="BJ114" s="68" t="str">
        <f t="shared" si="71"/>
        <v>X</v>
      </c>
      <c r="BK114" s="68" t="str">
        <f t="shared" si="71"/>
        <v>X</v>
      </c>
      <c r="BL114" s="68" t="str">
        <f t="shared" si="69"/>
        <v>X</v>
      </c>
      <c r="BM114" s="68" t="str">
        <f t="shared" si="69"/>
        <v>X</v>
      </c>
      <c r="BN114" s="68" t="str">
        <f t="shared" si="69"/>
        <v>X</v>
      </c>
      <c r="BO114" s="68" t="str">
        <f t="shared" si="48"/>
        <v>X</v>
      </c>
      <c r="BP114" s="7"/>
      <c r="BQ114" s="68" t="str">
        <f t="shared" si="63"/>
        <v>BASIC WL</v>
      </c>
      <c r="BR114" s="68" t="str">
        <f t="shared" si="63"/>
        <v>BASIC WL</v>
      </c>
      <c r="BS114" s="15"/>
      <c r="BT114" s="57" t="s">
        <v>18642</v>
      </c>
    </row>
    <row r="115" spans="1:72" s="59" customFormat="1" ht="96" x14ac:dyDescent="0.2">
      <c r="A115" s="45" t="str">
        <f t="shared" si="54"/>
        <v>NO</v>
      </c>
      <c r="B115" s="45"/>
      <c r="C115" s="45"/>
      <c r="D115" s="185" t="s">
        <v>1526</v>
      </c>
      <c r="E115" s="188" t="s">
        <v>2057</v>
      </c>
      <c r="F115" s="303"/>
      <c r="G115" s="124">
        <f t="shared" si="55"/>
        <v>4</v>
      </c>
      <c r="H115" s="124" t="s">
        <v>42</v>
      </c>
      <c r="I115" s="138" t="s">
        <v>2058</v>
      </c>
      <c r="J115" s="125" t="s">
        <v>17254</v>
      </c>
      <c r="K115" s="126"/>
      <c r="L115" s="126"/>
      <c r="M115" s="126"/>
      <c r="N115" s="125"/>
      <c r="O115" s="124" t="s">
        <v>42</v>
      </c>
      <c r="P115" s="124" t="str">
        <f t="shared" si="67"/>
        <v>0..1</v>
      </c>
      <c r="Q115" s="127" t="s">
        <v>2059</v>
      </c>
      <c r="R115" s="128" t="s">
        <v>2060</v>
      </c>
      <c r="S115" s="124"/>
      <c r="T115" s="129" t="str">
        <f t="shared" si="68"/>
        <v/>
      </c>
      <c r="U115" s="124" t="s">
        <v>62</v>
      </c>
      <c r="V115" s="124"/>
      <c r="W115" s="675"/>
      <c r="X115" s="38"/>
      <c r="Y115" s="129" t="str">
        <f t="shared" si="56"/>
        <v>-</v>
      </c>
      <c r="Z115" s="129" t="str">
        <f t="shared" si="70"/>
        <v>X</v>
      </c>
      <c r="AA115" s="129" t="str">
        <f t="shared" si="70"/>
        <v>X</v>
      </c>
      <c r="AB115" s="129" t="str">
        <f t="shared" si="70"/>
        <v>X</v>
      </c>
      <c r="AC115" s="129" t="str">
        <f t="shared" si="70"/>
        <v>X</v>
      </c>
      <c r="AD115" s="129" t="str">
        <f t="shared" si="70"/>
        <v>X</v>
      </c>
      <c r="AE115" s="129" t="str">
        <f t="shared" si="70"/>
        <v>X</v>
      </c>
      <c r="AF115" s="38"/>
      <c r="AG115" s="129" t="s">
        <v>185</v>
      </c>
      <c r="AH115" s="129" t="s">
        <v>185</v>
      </c>
      <c r="AI115" s="38"/>
      <c r="AJ115" s="13" t="str">
        <f t="shared" si="58"/>
        <v>/rsm:CrossIndustryInvoice/rsm:SupplyChainTradeTransaction/ram:ApplicableHeaderTradeAgreement/ram:BuyerTradeParty</v>
      </c>
      <c r="AK115" s="13" t="str">
        <f t="shared" si="59"/>
        <v>/ram:SpecifiedTaxRegistration</v>
      </c>
      <c r="AL115" s="14">
        <f>COUNTIFS(R$4:R115,AJ115)</f>
        <v>1</v>
      </c>
      <c r="AM115" s="1"/>
      <c r="AN115" s="185" t="str">
        <f t="shared" si="66"/>
        <v>SCT_HTA</v>
      </c>
      <c r="AO115" s="188" t="str">
        <f t="shared" si="66"/>
        <v>BT-48-00</v>
      </c>
      <c r="AP115" s="303" t="str">
        <f t="shared" si="60"/>
        <v/>
      </c>
      <c r="AQ115" s="124">
        <f t="shared" si="61"/>
        <v>4</v>
      </c>
      <c r="AR115" s="124" t="str">
        <f t="shared" si="62"/>
        <v>0..1</v>
      </c>
      <c r="AS115" s="138" t="s">
        <v>2061</v>
      </c>
      <c r="AT115" s="125"/>
      <c r="AU115" s="126"/>
      <c r="AV115" s="126"/>
      <c r="AW115" s="126" t="s">
        <v>35</v>
      </c>
      <c r="AX115" s="125"/>
      <c r="AY115" s="124" t="str">
        <f t="shared" si="73"/>
        <v>0..1</v>
      </c>
      <c r="AZ115" s="124" t="str">
        <f t="shared" si="73"/>
        <v>0..1</v>
      </c>
      <c r="BA115" s="127" t="str">
        <f t="shared" si="73"/>
        <v>/rsm:CrossIndustryInvoice
/rsm:SupplyChainTradeTransaction
/ram:ApplicableHeaderTradeAgreement
/ram:BuyerTradeParty
/ram:SpecifiedTaxRegistration</v>
      </c>
      <c r="BB115" s="128" t="str">
        <f t="shared" si="72"/>
        <v>/rsm:CrossIndustryInvoice/rsm:SupplyChainTradeTransaction/ram:ApplicableHeaderTradeAgreement/ram:BuyerTradeParty/ram:SpecifiedTaxRegistration</v>
      </c>
      <c r="BC115" s="124" t="str">
        <f t="shared" ref="BC115:BG145" si="74">IF(S115="","",S115)</f>
        <v/>
      </c>
      <c r="BD115" s="129" t="str">
        <f t="shared" si="74"/>
        <v/>
      </c>
      <c r="BE115" s="124" t="str">
        <f t="shared" si="74"/>
        <v>0..n</v>
      </c>
      <c r="BF115" s="124" t="str">
        <f t="shared" si="74"/>
        <v/>
      </c>
      <c r="BG115" s="675" t="str">
        <f t="shared" si="74"/>
        <v/>
      </c>
      <c r="BH115" s="7"/>
      <c r="BI115" s="129" t="str">
        <f t="shared" si="71"/>
        <v>-</v>
      </c>
      <c r="BJ115" s="129" t="str">
        <f t="shared" si="71"/>
        <v>X</v>
      </c>
      <c r="BK115" s="129" t="str">
        <f t="shared" si="71"/>
        <v>X</v>
      </c>
      <c r="BL115" s="129" t="str">
        <f t="shared" si="69"/>
        <v>X</v>
      </c>
      <c r="BM115" s="129" t="str">
        <f t="shared" si="69"/>
        <v>X</v>
      </c>
      <c r="BN115" s="129" t="str">
        <f t="shared" si="69"/>
        <v>X</v>
      </c>
      <c r="BO115" s="129" t="str">
        <f t="shared" si="48"/>
        <v>X</v>
      </c>
      <c r="BP115" s="7"/>
      <c r="BQ115" s="129" t="str">
        <f t="shared" si="63"/>
        <v>BASIC WL</v>
      </c>
      <c r="BR115" s="129" t="str">
        <f t="shared" si="63"/>
        <v>BASIC WL</v>
      </c>
      <c r="BS115" s="15"/>
      <c r="BT115" s="57" t="s">
        <v>18642</v>
      </c>
    </row>
    <row r="116" spans="1:72" s="59" customFormat="1" ht="105" x14ac:dyDescent="0.2">
      <c r="A116" s="45" t="str">
        <f t="shared" si="54"/>
        <v>YES</v>
      </c>
      <c r="B116" s="45"/>
      <c r="C116" s="45"/>
      <c r="D116" s="185" t="s">
        <v>1526</v>
      </c>
      <c r="E116" s="186" t="s">
        <v>2062</v>
      </c>
      <c r="F116" s="301" t="s">
        <v>2062</v>
      </c>
      <c r="G116" s="66">
        <f t="shared" si="55"/>
        <v>5</v>
      </c>
      <c r="H116" s="66" t="s">
        <v>42</v>
      </c>
      <c r="I116" s="64" t="s">
        <v>2063</v>
      </c>
      <c r="J116" s="64" t="s">
        <v>2064</v>
      </c>
      <c r="K116" s="65" t="s">
        <v>2065</v>
      </c>
      <c r="L116" s="65" t="s">
        <v>2066</v>
      </c>
      <c r="M116" s="65" t="s">
        <v>2067</v>
      </c>
      <c r="N116" s="64" t="s">
        <v>90</v>
      </c>
      <c r="O116" s="66" t="s">
        <v>32</v>
      </c>
      <c r="P116" s="66" t="str">
        <f t="shared" si="67"/>
        <v>1..1</v>
      </c>
      <c r="Q116" s="2" t="s">
        <v>2068</v>
      </c>
      <c r="R116" s="75" t="s">
        <v>2069</v>
      </c>
      <c r="S116" s="66" t="s">
        <v>55</v>
      </c>
      <c r="T116" s="68" t="str">
        <f t="shared" si="68"/>
        <v>E</v>
      </c>
      <c r="U116" s="66" t="s">
        <v>42</v>
      </c>
      <c r="V116" s="66" t="s">
        <v>35</v>
      </c>
      <c r="W116" s="249" t="s">
        <v>1016</v>
      </c>
      <c r="X116" s="38"/>
      <c r="Y116" s="68" t="str">
        <f t="shared" si="56"/>
        <v>-</v>
      </c>
      <c r="Z116" s="68" t="str">
        <f t="shared" si="70"/>
        <v>X</v>
      </c>
      <c r="AA116" s="68" t="str">
        <f t="shared" si="70"/>
        <v>X</v>
      </c>
      <c r="AB116" s="68" t="str">
        <f t="shared" si="70"/>
        <v>X</v>
      </c>
      <c r="AC116" s="68" t="str">
        <f t="shared" si="70"/>
        <v>X</v>
      </c>
      <c r="AD116" s="68" t="str">
        <f t="shared" si="70"/>
        <v>X</v>
      </c>
      <c r="AE116" s="68" t="str">
        <f t="shared" si="70"/>
        <v>X</v>
      </c>
      <c r="AF116" s="38"/>
      <c r="AG116" s="68" t="s">
        <v>185</v>
      </c>
      <c r="AH116" s="68" t="s">
        <v>185</v>
      </c>
      <c r="AI116" s="38"/>
      <c r="AJ116" s="13" t="str">
        <f t="shared" si="58"/>
        <v>/rsm:CrossIndustryInvoice/rsm:SupplyChainTradeTransaction/ram:ApplicableHeaderTradeAgreement/ram:BuyerTradeParty/ram:SpecifiedTaxRegistration</v>
      </c>
      <c r="AK116" s="13" t="str">
        <f t="shared" si="59"/>
        <v>/ram:ID</v>
      </c>
      <c r="AL116" s="14">
        <f>COUNTIFS(R$4:R116,AJ116)</f>
        <v>1</v>
      </c>
      <c r="AM116" s="1"/>
      <c r="AN116" s="185" t="str">
        <f t="shared" si="66"/>
        <v>SCT_HTA</v>
      </c>
      <c r="AO116" s="186" t="str">
        <f t="shared" si="66"/>
        <v>BT-48</v>
      </c>
      <c r="AP116" s="301" t="str">
        <f t="shared" si="60"/>
        <v>BT-48</v>
      </c>
      <c r="AQ116" s="66">
        <f t="shared" si="61"/>
        <v>5</v>
      </c>
      <c r="AR116" s="66" t="str">
        <f t="shared" si="62"/>
        <v>0..1</v>
      </c>
      <c r="AS116" s="64" t="s">
        <v>2070</v>
      </c>
      <c r="AT116" s="64" t="s">
        <v>2071</v>
      </c>
      <c r="AU116" s="65" t="s">
        <v>1820</v>
      </c>
      <c r="AV116" s="65" t="s">
        <v>2072</v>
      </c>
      <c r="AW116" s="65" t="s">
        <v>2073</v>
      </c>
      <c r="AX116" s="64" t="s">
        <v>99</v>
      </c>
      <c r="AY116" s="66" t="str">
        <f t="shared" si="73"/>
        <v>1..1</v>
      </c>
      <c r="AZ116" s="66" t="str">
        <f t="shared" si="73"/>
        <v>1..1</v>
      </c>
      <c r="BA116" s="2" t="str">
        <f t="shared" si="73"/>
        <v>/rsm:CrossIndustryInvoice
/rsm:SupplyChainTradeTransaction
/ram:ApplicableHeaderTradeAgreement
/ram:BuyerTradeParty
/ram:SpecifiedTaxRegistration
/ram:ID</v>
      </c>
      <c r="BB116" s="75" t="str">
        <f t="shared" si="72"/>
        <v>/rsm:CrossIndustryInvoice/rsm:SupplyChainTradeTransaction/ram:ApplicableHeaderTradeAgreement/ram:BuyerTradeParty/ram:SpecifiedTaxRegistration/ram:ID</v>
      </c>
      <c r="BC116" s="66" t="str">
        <f t="shared" si="74"/>
        <v>I</v>
      </c>
      <c r="BD116" s="68" t="str">
        <f t="shared" si="74"/>
        <v>E</v>
      </c>
      <c r="BE116" s="66" t="str">
        <f t="shared" si="74"/>
        <v>0..1</v>
      </c>
      <c r="BF116" s="66" t="str">
        <f t="shared" si="74"/>
        <v/>
      </c>
      <c r="BG116" s="249" t="str">
        <f t="shared" si="74"/>
        <v>@schemeID="VA"</v>
      </c>
      <c r="BH116" s="7"/>
      <c r="BI116" s="68" t="str">
        <f t="shared" si="71"/>
        <v>-</v>
      </c>
      <c r="BJ116" s="68" t="str">
        <f t="shared" si="71"/>
        <v>X</v>
      </c>
      <c r="BK116" s="68" t="str">
        <f t="shared" si="71"/>
        <v>X</v>
      </c>
      <c r="BL116" s="68" t="str">
        <f t="shared" si="69"/>
        <v>X</v>
      </c>
      <c r="BM116" s="68" t="str">
        <f t="shared" si="69"/>
        <v>X</v>
      </c>
      <c r="BN116" s="68" t="str">
        <f t="shared" si="69"/>
        <v>X</v>
      </c>
      <c r="BO116" s="68" t="str">
        <f t="shared" si="48"/>
        <v>X</v>
      </c>
      <c r="BP116" s="7"/>
      <c r="BQ116" s="68" t="str">
        <f t="shared" si="63"/>
        <v>BASIC WL</v>
      </c>
      <c r="BR116" s="68" t="str">
        <f t="shared" si="63"/>
        <v>BASIC WL</v>
      </c>
      <c r="BS116" s="15"/>
      <c r="BT116" s="57" t="s">
        <v>18642</v>
      </c>
    </row>
    <row r="117" spans="1:72" s="59" customFormat="1" ht="120" x14ac:dyDescent="0.2">
      <c r="A117" s="45" t="str">
        <f t="shared" si="54"/>
        <v>YES</v>
      </c>
      <c r="B117" s="45"/>
      <c r="C117" s="45"/>
      <c r="D117" s="185" t="s">
        <v>1526</v>
      </c>
      <c r="E117" s="186" t="s">
        <v>2074</v>
      </c>
      <c r="F117" s="301" t="s">
        <v>2074</v>
      </c>
      <c r="G117" s="66">
        <f t="shared" si="55"/>
        <v>6</v>
      </c>
      <c r="H117" s="66" t="s">
        <v>32</v>
      </c>
      <c r="I117" s="97" t="s">
        <v>17157</v>
      </c>
      <c r="J117" s="64" t="s">
        <v>2075</v>
      </c>
      <c r="K117" s="65" t="s">
        <v>1015</v>
      </c>
      <c r="L117" s="65"/>
      <c r="M117" s="65" t="s">
        <v>1016</v>
      </c>
      <c r="N117" s="64" t="s">
        <v>17064</v>
      </c>
      <c r="O117" s="66" t="s">
        <v>32</v>
      </c>
      <c r="P117" s="66" t="str">
        <f t="shared" si="67"/>
        <v>1..1</v>
      </c>
      <c r="Q117" s="2" t="s">
        <v>2076</v>
      </c>
      <c r="R117" s="75" t="s">
        <v>2077</v>
      </c>
      <c r="S117" s="66" t="s">
        <v>329</v>
      </c>
      <c r="T117" s="68" t="str">
        <f t="shared" si="68"/>
        <v>A</v>
      </c>
      <c r="U117" s="66" t="s">
        <v>42</v>
      </c>
      <c r="V117" s="66" t="s">
        <v>35</v>
      </c>
      <c r="W117" s="249" t="s">
        <v>1016</v>
      </c>
      <c r="X117" s="38"/>
      <c r="Y117" s="68" t="str">
        <f t="shared" si="56"/>
        <v>-</v>
      </c>
      <c r="Z117" s="68" t="str">
        <f t="shared" si="70"/>
        <v>X</v>
      </c>
      <c r="AA117" s="68" t="str">
        <f t="shared" si="70"/>
        <v>X</v>
      </c>
      <c r="AB117" s="68" t="str">
        <f t="shared" si="70"/>
        <v>X</v>
      </c>
      <c r="AC117" s="68" t="str">
        <f t="shared" si="70"/>
        <v>X</v>
      </c>
      <c r="AD117" s="68" t="str">
        <f t="shared" si="70"/>
        <v>X</v>
      </c>
      <c r="AE117" s="68" t="str">
        <f t="shared" si="70"/>
        <v>X</v>
      </c>
      <c r="AF117" s="38"/>
      <c r="AG117" s="68" t="s">
        <v>185</v>
      </c>
      <c r="AH117" s="68" t="s">
        <v>185</v>
      </c>
      <c r="AI117" s="38"/>
      <c r="AJ117" s="13" t="str">
        <f t="shared" si="58"/>
        <v>/rsm:CrossIndustryInvoice/rsm:SupplyChainTradeTransaction/ram:ApplicableHeaderTradeAgreement/ram:BuyerTradeParty/ram:SpecifiedTaxRegistration/ram:ID</v>
      </c>
      <c r="AK117" s="13" t="str">
        <f t="shared" si="59"/>
        <v>/@schemeID</v>
      </c>
      <c r="AL117" s="14">
        <f>COUNTIFS(R$4:R117,AJ117)</f>
        <v>1</v>
      </c>
      <c r="AM117" s="1"/>
      <c r="AN117" s="185" t="str">
        <f t="shared" si="66"/>
        <v>SCT_HTA</v>
      </c>
      <c r="AO117" s="186" t="str">
        <f t="shared" si="66"/>
        <v>BT-48-0</v>
      </c>
      <c r="AP117" s="301" t="str">
        <f t="shared" si="60"/>
        <v>BT-48-0</v>
      </c>
      <c r="AQ117" s="66">
        <f t="shared" si="61"/>
        <v>6</v>
      </c>
      <c r="AR117" s="66" t="str">
        <f t="shared" si="62"/>
        <v>1..1</v>
      </c>
      <c r="AS117" s="97" t="s">
        <v>330</v>
      </c>
      <c r="AT117" s="64" t="s">
        <v>2078</v>
      </c>
      <c r="AU117" s="65" t="s">
        <v>1828</v>
      </c>
      <c r="AV117" s="65"/>
      <c r="AW117" s="65" t="s">
        <v>1828</v>
      </c>
      <c r="AX117" s="64"/>
      <c r="AY117" s="66" t="str">
        <f t="shared" si="73"/>
        <v>1..1</v>
      </c>
      <c r="AZ117" s="66" t="str">
        <f t="shared" si="73"/>
        <v>1..1</v>
      </c>
      <c r="BA117" s="2" t="str">
        <f t="shared" si="73"/>
        <v>/rsm:CrossIndustryInvoice
/rsm:SupplyChainTradeTransaction
/ram:ApplicableHeaderTradeAgreement
/ram:BuyerTradeParty
/ram:SpecifiedTaxRegistration
/ram:ID
/@schemeID</v>
      </c>
      <c r="BB117" s="75" t="str">
        <f t="shared" si="72"/>
        <v>/rsm:CrossIndustryInvoice/rsm:SupplyChainTradeTransaction/ram:ApplicableHeaderTradeAgreement/ram:BuyerTradeParty/ram:SpecifiedTaxRegistration/ram:ID/@schemeID</v>
      </c>
      <c r="BC117" s="66" t="str">
        <f t="shared" si="74"/>
        <v>S</v>
      </c>
      <c r="BD117" s="68" t="str">
        <f t="shared" si="74"/>
        <v>A</v>
      </c>
      <c r="BE117" s="66" t="str">
        <f t="shared" si="74"/>
        <v>0..1</v>
      </c>
      <c r="BF117" s="66" t="str">
        <f t="shared" si="74"/>
        <v/>
      </c>
      <c r="BG117" s="249" t="str">
        <f t="shared" si="74"/>
        <v>@schemeID="VA"</v>
      </c>
      <c r="BH117" s="7"/>
      <c r="BI117" s="68" t="str">
        <f t="shared" si="71"/>
        <v>-</v>
      </c>
      <c r="BJ117" s="68" t="str">
        <f t="shared" si="71"/>
        <v>X</v>
      </c>
      <c r="BK117" s="68" t="str">
        <f t="shared" si="71"/>
        <v>X</v>
      </c>
      <c r="BL117" s="68" t="str">
        <f t="shared" si="69"/>
        <v>X</v>
      </c>
      <c r="BM117" s="68" t="str">
        <f t="shared" si="69"/>
        <v>X</v>
      </c>
      <c r="BN117" s="68" t="str">
        <f t="shared" si="69"/>
        <v>X</v>
      </c>
      <c r="BO117" s="68" t="str">
        <f t="shared" si="48"/>
        <v>X</v>
      </c>
      <c r="BP117" s="7"/>
      <c r="BQ117" s="68" t="str">
        <f t="shared" si="63"/>
        <v>BASIC WL</v>
      </c>
      <c r="BR117" s="68" t="str">
        <f t="shared" si="63"/>
        <v>BASIC WL</v>
      </c>
      <c r="BS117" s="15"/>
      <c r="BT117" s="57" t="s">
        <v>18642</v>
      </c>
    </row>
    <row r="118" spans="1:72" s="59" customFormat="1" ht="96" x14ac:dyDescent="0.2">
      <c r="A118" s="45" t="str">
        <f t="shared" si="54"/>
        <v>NO</v>
      </c>
      <c r="B118" s="45"/>
      <c r="C118" s="45"/>
      <c r="D118" s="182" t="s">
        <v>1526</v>
      </c>
      <c r="E118" s="187" t="s">
        <v>2378</v>
      </c>
      <c r="F118" s="302" t="s">
        <v>2378</v>
      </c>
      <c r="G118" s="110">
        <f t="shared" si="55"/>
        <v>3</v>
      </c>
      <c r="H118" s="110" t="s">
        <v>42</v>
      </c>
      <c r="I118" s="112" t="s">
        <v>2379</v>
      </c>
      <c r="J118" s="112" t="s">
        <v>2380</v>
      </c>
      <c r="K118" s="113"/>
      <c r="L118" s="113" t="s">
        <v>2381</v>
      </c>
      <c r="M118" s="113" t="s">
        <v>35</v>
      </c>
      <c r="N118" s="112"/>
      <c r="O118" s="110" t="s">
        <v>42</v>
      </c>
      <c r="P118" s="110" t="str">
        <f t="shared" si="67"/>
        <v>0..1</v>
      </c>
      <c r="Q118" s="114" t="s">
        <v>2382</v>
      </c>
      <c r="R118" s="115" t="s">
        <v>2383</v>
      </c>
      <c r="S118" s="110" t="s">
        <v>35</v>
      </c>
      <c r="T118" s="116" t="str">
        <f t="shared" si="68"/>
        <v>G</v>
      </c>
      <c r="U118" s="110" t="s">
        <v>42</v>
      </c>
      <c r="V118" s="110" t="s">
        <v>35</v>
      </c>
      <c r="W118" s="674" t="s">
        <v>35</v>
      </c>
      <c r="X118" s="38"/>
      <c r="Y118" s="116" t="str">
        <f t="shared" si="56"/>
        <v>-</v>
      </c>
      <c r="Z118" s="116" t="str">
        <f t="shared" si="70"/>
        <v>X</v>
      </c>
      <c r="AA118" s="116" t="str">
        <f t="shared" si="70"/>
        <v>X</v>
      </c>
      <c r="AB118" s="116" t="str">
        <f t="shared" si="70"/>
        <v>X</v>
      </c>
      <c r="AC118" s="116" t="str">
        <f t="shared" si="70"/>
        <v>X</v>
      </c>
      <c r="AD118" s="116" t="str">
        <f t="shared" si="70"/>
        <v>X</v>
      </c>
      <c r="AE118" s="116" t="str">
        <f t="shared" si="70"/>
        <v>X</v>
      </c>
      <c r="AF118" s="38"/>
      <c r="AG118" s="116" t="s">
        <v>185</v>
      </c>
      <c r="AH118" s="116" t="s">
        <v>185</v>
      </c>
      <c r="AI118" s="38"/>
      <c r="AJ118" s="13" t="str">
        <f t="shared" si="58"/>
        <v>/rsm:CrossIndustryInvoice/rsm:SupplyChainTradeTransaction/ram:ApplicableHeaderTradeAgreement</v>
      </c>
      <c r="AK118" s="13" t="str">
        <f t="shared" si="59"/>
        <v>/ram:SellerTaxRepresentativeTradeParty</v>
      </c>
      <c r="AL118" s="14">
        <f>COUNTIFS(R$4:R118,AJ118)</f>
        <v>1</v>
      </c>
      <c r="AM118" s="1"/>
      <c r="AN118" s="182" t="str">
        <f t="shared" si="66"/>
        <v>SCT_HTA</v>
      </c>
      <c r="AO118" s="187" t="str">
        <f t="shared" si="66"/>
        <v>BG-11</v>
      </c>
      <c r="AP118" s="302" t="str">
        <f t="shared" si="60"/>
        <v>BG-11</v>
      </c>
      <c r="AQ118" s="110">
        <f t="shared" si="61"/>
        <v>3</v>
      </c>
      <c r="AR118" s="110" t="str">
        <f t="shared" si="62"/>
        <v>0..1</v>
      </c>
      <c r="AS118" s="112" t="s">
        <v>2384</v>
      </c>
      <c r="AT118" s="112" t="s">
        <v>2385</v>
      </c>
      <c r="AU118" s="113"/>
      <c r="AV118" s="113" t="s">
        <v>2386</v>
      </c>
      <c r="AW118" s="113" t="s">
        <v>35</v>
      </c>
      <c r="AX118" s="112"/>
      <c r="AY118" s="110" t="str">
        <f t="shared" si="73"/>
        <v>0..1</v>
      </c>
      <c r="AZ118" s="110" t="str">
        <f t="shared" si="73"/>
        <v>0..1</v>
      </c>
      <c r="BA118" s="114" t="str">
        <f t="shared" si="73"/>
        <v>/rsm:CrossIndustryInvoice
/rsm:SupplyChainTradeTransaction
/ram:ApplicableHeaderTradeAgreement
/ram:SellerTaxRepresentativeTradeParty</v>
      </c>
      <c r="BB118" s="115" t="str">
        <f t="shared" si="72"/>
        <v>/rsm:CrossIndustryInvoice/rsm:SupplyChainTradeTransaction/ram:ApplicableHeaderTradeAgreement/ram:SellerTaxRepresentativeTradeParty</v>
      </c>
      <c r="BC118" s="110" t="str">
        <f t="shared" si="74"/>
        <v/>
      </c>
      <c r="BD118" s="116" t="str">
        <f t="shared" si="74"/>
        <v>G</v>
      </c>
      <c r="BE118" s="110" t="str">
        <f t="shared" si="74"/>
        <v>0..1</v>
      </c>
      <c r="BF118" s="110" t="str">
        <f t="shared" si="74"/>
        <v/>
      </c>
      <c r="BG118" s="674" t="str">
        <f t="shared" si="74"/>
        <v/>
      </c>
      <c r="BH118" s="7"/>
      <c r="BI118" s="116" t="str">
        <f t="shared" si="71"/>
        <v>-</v>
      </c>
      <c r="BJ118" s="116" t="str">
        <f t="shared" si="71"/>
        <v>X</v>
      </c>
      <c r="BK118" s="116" t="str">
        <f t="shared" si="71"/>
        <v>X</v>
      </c>
      <c r="BL118" s="116" t="str">
        <f t="shared" si="69"/>
        <v>X</v>
      </c>
      <c r="BM118" s="116" t="str">
        <f t="shared" si="69"/>
        <v>X</v>
      </c>
      <c r="BN118" s="116" t="str">
        <f t="shared" si="69"/>
        <v>X</v>
      </c>
      <c r="BO118" s="116" t="str">
        <f t="shared" si="48"/>
        <v>X</v>
      </c>
      <c r="BP118" s="7"/>
      <c r="BQ118" s="116" t="str">
        <f t="shared" si="63"/>
        <v>BASIC WL</v>
      </c>
      <c r="BR118" s="116" t="str">
        <f t="shared" si="63"/>
        <v>BASIC WL</v>
      </c>
      <c r="BS118" s="15"/>
      <c r="BT118" s="57" t="s">
        <v>18642</v>
      </c>
    </row>
    <row r="119" spans="1:72" s="59" customFormat="1" ht="96" x14ac:dyDescent="0.2">
      <c r="A119" s="45" t="str">
        <f t="shared" si="54"/>
        <v>YES</v>
      </c>
      <c r="B119" s="45"/>
      <c r="C119" s="45"/>
      <c r="D119" s="185" t="s">
        <v>1526</v>
      </c>
      <c r="E119" s="186" t="s">
        <v>2395</v>
      </c>
      <c r="F119" s="301" t="s">
        <v>2395</v>
      </c>
      <c r="G119" s="66">
        <f t="shared" si="55"/>
        <v>4</v>
      </c>
      <c r="H119" s="66" t="s">
        <v>32</v>
      </c>
      <c r="I119" s="64" t="s">
        <v>17275</v>
      </c>
      <c r="J119" s="64" t="s">
        <v>2397</v>
      </c>
      <c r="K119" s="65"/>
      <c r="L119" s="65"/>
      <c r="M119" s="65" t="s">
        <v>2398</v>
      </c>
      <c r="N119" s="64" t="s">
        <v>70</v>
      </c>
      <c r="O119" s="66" t="s">
        <v>32</v>
      </c>
      <c r="P119" s="66" t="str">
        <f t="shared" si="67"/>
        <v>1..1</v>
      </c>
      <c r="Q119" s="2" t="s">
        <v>2399</v>
      </c>
      <c r="R119" s="75" t="s">
        <v>2400</v>
      </c>
      <c r="S119" s="66" t="s">
        <v>73</v>
      </c>
      <c r="T119" s="68" t="str">
        <f t="shared" si="68"/>
        <v>E</v>
      </c>
      <c r="U119" s="66" t="s">
        <v>42</v>
      </c>
      <c r="V119" s="66" t="s">
        <v>35</v>
      </c>
      <c r="W119" s="249" t="s">
        <v>35</v>
      </c>
      <c r="X119" s="38"/>
      <c r="Y119" s="68" t="str">
        <f t="shared" si="56"/>
        <v>-</v>
      </c>
      <c r="Z119" s="68" t="str">
        <f t="shared" si="70"/>
        <v>X</v>
      </c>
      <c r="AA119" s="68" t="str">
        <f t="shared" si="70"/>
        <v>X</v>
      </c>
      <c r="AB119" s="68" t="str">
        <f t="shared" si="70"/>
        <v>X</v>
      </c>
      <c r="AC119" s="68" t="str">
        <f t="shared" si="70"/>
        <v>X</v>
      </c>
      <c r="AD119" s="68" t="str">
        <f t="shared" si="70"/>
        <v>X</v>
      </c>
      <c r="AE119" s="68" t="str">
        <f t="shared" si="70"/>
        <v>X</v>
      </c>
      <c r="AF119" s="38"/>
      <c r="AG119" s="68" t="s">
        <v>185</v>
      </c>
      <c r="AH119" s="68" t="s">
        <v>185</v>
      </c>
      <c r="AI119" s="38"/>
      <c r="AJ119" s="13" t="str">
        <f t="shared" si="58"/>
        <v>/rsm:CrossIndustryInvoice/rsm:SupplyChainTradeTransaction/ram:ApplicableHeaderTradeAgreement/ram:SellerTaxRepresentativeTradeParty</v>
      </c>
      <c r="AK119" s="13" t="str">
        <f t="shared" si="59"/>
        <v>/ram:Name</v>
      </c>
      <c r="AL119" s="14">
        <f>COUNTIFS(R$4:R119,AJ119)</f>
        <v>1</v>
      </c>
      <c r="AM119" s="1"/>
      <c r="AN119" s="185" t="str">
        <f t="shared" si="66"/>
        <v>SCT_HTA</v>
      </c>
      <c r="AO119" s="186" t="str">
        <f t="shared" si="66"/>
        <v>BT-62</v>
      </c>
      <c r="AP119" s="301" t="str">
        <f t="shared" si="60"/>
        <v>BT-62</v>
      </c>
      <c r="AQ119" s="66">
        <f t="shared" si="61"/>
        <v>4</v>
      </c>
      <c r="AR119" s="66" t="str">
        <f t="shared" si="62"/>
        <v>1..1</v>
      </c>
      <c r="AS119" s="64" t="s">
        <v>2401</v>
      </c>
      <c r="AT119" s="64" t="s">
        <v>2402</v>
      </c>
      <c r="AU119" s="65"/>
      <c r="AV119" s="65"/>
      <c r="AW119" s="65" t="s">
        <v>2258</v>
      </c>
      <c r="AX119" s="64" t="s">
        <v>78</v>
      </c>
      <c r="AY119" s="66" t="str">
        <f t="shared" si="73"/>
        <v>1..1</v>
      </c>
      <c r="AZ119" s="66" t="str">
        <f t="shared" si="73"/>
        <v>1..1</v>
      </c>
      <c r="BA119" s="2" t="str">
        <f t="shared" si="73"/>
        <v>/rsm:CrossIndustryInvoice
/rsm:SupplyChainTradeTransaction
/ram:ApplicableHeaderTradeAgreement
/ram:SellerTaxRepresentativeTradeParty
/ram:Name</v>
      </c>
      <c r="BB119" s="75" t="str">
        <f t="shared" si="72"/>
        <v>/rsm:CrossIndustryInvoice/rsm:SupplyChainTradeTransaction/ram:ApplicableHeaderTradeAgreement/ram:SellerTaxRepresentativeTradeParty/ram:Name</v>
      </c>
      <c r="BC119" s="66" t="str">
        <f t="shared" si="74"/>
        <v>T</v>
      </c>
      <c r="BD119" s="68" t="str">
        <f t="shared" si="74"/>
        <v>E</v>
      </c>
      <c r="BE119" s="66" t="str">
        <f t="shared" si="74"/>
        <v>0..1</v>
      </c>
      <c r="BF119" s="66" t="str">
        <f t="shared" si="74"/>
        <v/>
      </c>
      <c r="BG119" s="249" t="str">
        <f t="shared" si="74"/>
        <v/>
      </c>
      <c r="BH119" s="7"/>
      <c r="BI119" s="68" t="str">
        <f t="shared" si="71"/>
        <v>-</v>
      </c>
      <c r="BJ119" s="68" t="str">
        <f t="shared" si="71"/>
        <v>X</v>
      </c>
      <c r="BK119" s="68" t="str">
        <f t="shared" si="71"/>
        <v>X</v>
      </c>
      <c r="BL119" s="68" t="str">
        <f t="shared" si="69"/>
        <v>X</v>
      </c>
      <c r="BM119" s="68" t="str">
        <f t="shared" si="69"/>
        <v>X</v>
      </c>
      <c r="BN119" s="68" t="str">
        <f t="shared" si="69"/>
        <v>X</v>
      </c>
      <c r="BO119" s="68" t="str">
        <f t="shared" si="48"/>
        <v>X</v>
      </c>
      <c r="BP119" s="7"/>
      <c r="BQ119" s="68" t="str">
        <f t="shared" si="63"/>
        <v>BASIC WL</v>
      </c>
      <c r="BR119" s="68" t="str">
        <f t="shared" si="63"/>
        <v>BASIC WL</v>
      </c>
      <c r="BS119" s="15"/>
      <c r="BT119" s="57" t="s">
        <v>18642</v>
      </c>
    </row>
    <row r="120" spans="1:72" s="59" customFormat="1" ht="96" x14ac:dyDescent="0.2">
      <c r="A120" s="45" t="str">
        <f t="shared" si="54"/>
        <v>NO</v>
      </c>
      <c r="B120" s="45"/>
      <c r="C120" s="45"/>
      <c r="D120" s="185" t="s">
        <v>1526</v>
      </c>
      <c r="E120" s="188" t="s">
        <v>2461</v>
      </c>
      <c r="F120" s="303" t="s">
        <v>2461</v>
      </c>
      <c r="G120" s="124">
        <f t="shared" si="55"/>
        <v>4</v>
      </c>
      <c r="H120" s="124" t="s">
        <v>32</v>
      </c>
      <c r="I120" s="138" t="s">
        <v>2462</v>
      </c>
      <c r="J120" s="125" t="s">
        <v>2319</v>
      </c>
      <c r="K120" s="126" t="s">
        <v>17278</v>
      </c>
      <c r="L120" s="126" t="s">
        <v>2464</v>
      </c>
      <c r="M120" s="126" t="s">
        <v>2465</v>
      </c>
      <c r="N120" s="125"/>
      <c r="O120" s="124" t="s">
        <v>32</v>
      </c>
      <c r="P120" s="124" t="str">
        <f t="shared" si="67"/>
        <v>1..1</v>
      </c>
      <c r="Q120" s="127" t="s">
        <v>2466</v>
      </c>
      <c r="R120" s="128" t="s">
        <v>2467</v>
      </c>
      <c r="S120" s="124" t="s">
        <v>35</v>
      </c>
      <c r="T120" s="129" t="str">
        <f t="shared" si="68"/>
        <v>G</v>
      </c>
      <c r="U120" s="124" t="s">
        <v>42</v>
      </c>
      <c r="V120" s="124" t="s">
        <v>35</v>
      </c>
      <c r="W120" s="675" t="s">
        <v>35</v>
      </c>
      <c r="X120" s="38"/>
      <c r="Y120" s="129" t="str">
        <f t="shared" si="56"/>
        <v>-</v>
      </c>
      <c r="Z120" s="129" t="str">
        <f t="shared" si="70"/>
        <v>X</v>
      </c>
      <c r="AA120" s="129" t="str">
        <f t="shared" si="70"/>
        <v>X</v>
      </c>
      <c r="AB120" s="129" t="str">
        <f t="shared" si="70"/>
        <v>X</v>
      </c>
      <c r="AC120" s="129" t="str">
        <f t="shared" si="70"/>
        <v>X</v>
      </c>
      <c r="AD120" s="129" t="str">
        <f t="shared" si="70"/>
        <v>X</v>
      </c>
      <c r="AE120" s="129" t="str">
        <f t="shared" si="70"/>
        <v>X</v>
      </c>
      <c r="AF120" s="38"/>
      <c r="AG120" s="129" t="s">
        <v>185</v>
      </c>
      <c r="AH120" s="129" t="s">
        <v>185</v>
      </c>
      <c r="AI120" s="38"/>
      <c r="AJ120" s="13" t="str">
        <f t="shared" si="58"/>
        <v>/rsm:CrossIndustryInvoice/rsm:SupplyChainTradeTransaction/ram:ApplicableHeaderTradeAgreement/ram:SellerTaxRepresentativeTradeParty</v>
      </c>
      <c r="AK120" s="13" t="str">
        <f t="shared" si="59"/>
        <v>/ram:PostalTradeAddress</v>
      </c>
      <c r="AL120" s="14">
        <f>COUNTIFS(R$4:R120,AJ120)</f>
        <v>1</v>
      </c>
      <c r="AM120" s="1"/>
      <c r="AN120" s="185" t="str">
        <f t="shared" si="66"/>
        <v>SCT_HTA</v>
      </c>
      <c r="AO120" s="188" t="str">
        <f t="shared" si="66"/>
        <v>BG-12</v>
      </c>
      <c r="AP120" s="303" t="str">
        <f t="shared" si="60"/>
        <v>BG-12</v>
      </c>
      <c r="AQ120" s="124">
        <f t="shared" si="61"/>
        <v>4</v>
      </c>
      <c r="AR120" s="124" t="str">
        <f t="shared" si="62"/>
        <v>1..1</v>
      </c>
      <c r="AS120" s="138" t="s">
        <v>2323</v>
      </c>
      <c r="AT120" s="125" t="s">
        <v>2324</v>
      </c>
      <c r="AU120" s="126" t="s">
        <v>2468</v>
      </c>
      <c r="AV120" s="126" t="s">
        <v>2469</v>
      </c>
      <c r="AW120" s="126" t="s">
        <v>2470</v>
      </c>
      <c r="AX120" s="125"/>
      <c r="AY120" s="124" t="str">
        <f t="shared" si="73"/>
        <v>1..1</v>
      </c>
      <c r="AZ120" s="124" t="str">
        <f t="shared" si="73"/>
        <v>1..1</v>
      </c>
      <c r="BA120" s="127" t="str">
        <f t="shared" si="73"/>
        <v>/rsm:CrossIndustryInvoice
/rsm:SupplyChainTradeTransaction
/ram:ApplicableHeaderTradeAgreement
/ram:SellerTaxRepresentativeTradeParty
/ram:PostalTradeAddress</v>
      </c>
      <c r="BB120" s="128" t="str">
        <f t="shared" si="72"/>
        <v>/rsm:CrossIndustryInvoice/rsm:SupplyChainTradeTransaction/ram:ApplicableHeaderTradeAgreement/ram:SellerTaxRepresentativeTradeParty/ram:PostalTradeAddress</v>
      </c>
      <c r="BC120" s="124" t="str">
        <f t="shared" si="74"/>
        <v/>
      </c>
      <c r="BD120" s="129" t="str">
        <f t="shared" si="74"/>
        <v>G</v>
      </c>
      <c r="BE120" s="124" t="str">
        <f t="shared" si="74"/>
        <v>0..1</v>
      </c>
      <c r="BF120" s="124" t="str">
        <f t="shared" si="74"/>
        <v/>
      </c>
      <c r="BG120" s="675" t="str">
        <f t="shared" si="74"/>
        <v/>
      </c>
      <c r="BH120" s="7"/>
      <c r="BI120" s="129" t="str">
        <f t="shared" si="71"/>
        <v>-</v>
      </c>
      <c r="BJ120" s="129" t="str">
        <f t="shared" si="71"/>
        <v>X</v>
      </c>
      <c r="BK120" s="129" t="str">
        <f t="shared" si="71"/>
        <v>X</v>
      </c>
      <c r="BL120" s="129" t="str">
        <f t="shared" si="69"/>
        <v>X</v>
      </c>
      <c r="BM120" s="129" t="str">
        <f t="shared" si="69"/>
        <v>X</v>
      </c>
      <c r="BN120" s="129" t="str">
        <f t="shared" si="69"/>
        <v>X</v>
      </c>
      <c r="BO120" s="129" t="str">
        <f t="shared" si="48"/>
        <v>X</v>
      </c>
      <c r="BP120" s="7"/>
      <c r="BQ120" s="129" t="str">
        <f t="shared" si="63"/>
        <v>BASIC WL</v>
      </c>
      <c r="BR120" s="129" t="str">
        <f t="shared" si="63"/>
        <v>BASIC WL</v>
      </c>
      <c r="BS120" s="15"/>
      <c r="BT120" s="57" t="s">
        <v>18642</v>
      </c>
    </row>
    <row r="121" spans="1:72" s="59" customFormat="1" ht="105" x14ac:dyDescent="0.2">
      <c r="A121" s="45" t="str">
        <f t="shared" si="54"/>
        <v>YES</v>
      </c>
      <c r="B121" s="45"/>
      <c r="C121" s="45"/>
      <c r="D121" s="185" t="s">
        <v>1526</v>
      </c>
      <c r="E121" s="186" t="s">
        <v>2471</v>
      </c>
      <c r="F121" s="301" t="s">
        <v>2471</v>
      </c>
      <c r="G121" s="66">
        <f t="shared" si="55"/>
        <v>5</v>
      </c>
      <c r="H121" s="66" t="s">
        <v>42</v>
      </c>
      <c r="I121" s="64" t="s">
        <v>2326</v>
      </c>
      <c r="J121" s="64" t="s">
        <v>1635</v>
      </c>
      <c r="K121" s="65" t="s">
        <v>1636</v>
      </c>
      <c r="L121" s="65"/>
      <c r="M121" s="65" t="s">
        <v>35</v>
      </c>
      <c r="N121" s="64" t="s">
        <v>70</v>
      </c>
      <c r="O121" s="66" t="s">
        <v>42</v>
      </c>
      <c r="P121" s="66" t="str">
        <f t="shared" si="67"/>
        <v>0..1</v>
      </c>
      <c r="Q121" s="2" t="s">
        <v>2472</v>
      </c>
      <c r="R121" s="75" t="s">
        <v>2473</v>
      </c>
      <c r="S121" s="66" t="s">
        <v>73</v>
      </c>
      <c r="T121" s="68" t="str">
        <f t="shared" si="68"/>
        <v>E</v>
      </c>
      <c r="U121" s="66" t="s">
        <v>42</v>
      </c>
      <c r="V121" s="66" t="s">
        <v>35</v>
      </c>
      <c r="W121" s="249" t="s">
        <v>35</v>
      </c>
      <c r="X121" s="38"/>
      <c r="Y121" s="68" t="str">
        <f t="shared" si="56"/>
        <v>-</v>
      </c>
      <c r="Z121" s="68" t="str">
        <f t="shared" si="70"/>
        <v>X</v>
      </c>
      <c r="AA121" s="68" t="str">
        <f t="shared" si="70"/>
        <v>X</v>
      </c>
      <c r="AB121" s="68" t="str">
        <f t="shared" si="70"/>
        <v>X</v>
      </c>
      <c r="AC121" s="68" t="str">
        <f t="shared" si="70"/>
        <v>X</v>
      </c>
      <c r="AD121" s="68" t="str">
        <f t="shared" si="70"/>
        <v>X</v>
      </c>
      <c r="AE121" s="68" t="str">
        <f t="shared" si="70"/>
        <v>X</v>
      </c>
      <c r="AF121" s="38"/>
      <c r="AG121" s="68" t="s">
        <v>185</v>
      </c>
      <c r="AH121" s="68" t="s">
        <v>185</v>
      </c>
      <c r="AI121" s="38"/>
      <c r="AJ121" s="13" t="str">
        <f t="shared" si="58"/>
        <v>/rsm:CrossIndustryInvoice/rsm:SupplyChainTradeTransaction/ram:ApplicableHeaderTradeAgreement/ram:SellerTaxRepresentativeTradeParty/ram:PostalTradeAddress</v>
      </c>
      <c r="AK121" s="13" t="str">
        <f t="shared" si="59"/>
        <v>/ram:PostcodeCode</v>
      </c>
      <c r="AL121" s="14">
        <f>COUNTIFS(R$4:R121,AJ121)</f>
        <v>1</v>
      </c>
      <c r="AM121" s="1"/>
      <c r="AN121" s="185" t="str">
        <f t="shared" si="66"/>
        <v>SCT_HTA</v>
      </c>
      <c r="AO121" s="186" t="str">
        <f t="shared" si="66"/>
        <v>BT-67</v>
      </c>
      <c r="AP121" s="301" t="str">
        <f t="shared" si="60"/>
        <v>BT-67</v>
      </c>
      <c r="AQ121" s="66">
        <f t="shared" si="61"/>
        <v>5</v>
      </c>
      <c r="AR121" s="66" t="str">
        <f t="shared" si="62"/>
        <v>0..1</v>
      </c>
      <c r="AS121" s="64" t="s">
        <v>2329</v>
      </c>
      <c r="AT121" s="64" t="s">
        <v>1747</v>
      </c>
      <c r="AU121" s="65" t="s">
        <v>1748</v>
      </c>
      <c r="AV121" s="65"/>
      <c r="AW121" s="65" t="s">
        <v>35</v>
      </c>
      <c r="AX121" s="64" t="s">
        <v>78</v>
      </c>
      <c r="AY121" s="66" t="str">
        <f t="shared" si="73"/>
        <v>0..1</v>
      </c>
      <c r="AZ121" s="66" t="str">
        <f t="shared" si="73"/>
        <v>0..1</v>
      </c>
      <c r="BA121" s="2" t="str">
        <f t="shared" si="73"/>
        <v>/rsm:CrossIndustryInvoice
/rsm:SupplyChainTradeTransaction
/ram:ApplicableHeaderTradeAgreement
/ram:SellerTaxRepresentativeTradeParty
/ram:PostalTradeAddress
/ram:PostcodeCode</v>
      </c>
      <c r="BB121" s="75" t="str">
        <f t="shared" si="72"/>
        <v>/rsm:CrossIndustryInvoice/rsm:SupplyChainTradeTransaction/ram:ApplicableHeaderTradeAgreement/ram:SellerTaxRepresentativeTradeParty/ram:PostalTradeAddress/ram:PostcodeCode</v>
      </c>
      <c r="BC121" s="66" t="str">
        <f t="shared" si="74"/>
        <v>T</v>
      </c>
      <c r="BD121" s="68" t="str">
        <f t="shared" si="74"/>
        <v>E</v>
      </c>
      <c r="BE121" s="66" t="str">
        <f t="shared" si="74"/>
        <v>0..1</v>
      </c>
      <c r="BF121" s="66" t="str">
        <f t="shared" si="74"/>
        <v/>
      </c>
      <c r="BG121" s="249" t="str">
        <f t="shared" si="74"/>
        <v/>
      </c>
      <c r="BH121" s="7"/>
      <c r="BI121" s="68" t="str">
        <f t="shared" si="71"/>
        <v>-</v>
      </c>
      <c r="BJ121" s="68" t="str">
        <f t="shared" si="71"/>
        <v>X</v>
      </c>
      <c r="BK121" s="68" t="str">
        <f t="shared" si="71"/>
        <v>X</v>
      </c>
      <c r="BL121" s="68" t="str">
        <f t="shared" si="69"/>
        <v>X</v>
      </c>
      <c r="BM121" s="68" t="str">
        <f t="shared" si="69"/>
        <v>X</v>
      </c>
      <c r="BN121" s="68" t="str">
        <f t="shared" si="69"/>
        <v>X</v>
      </c>
      <c r="BO121" s="68" t="str">
        <f t="shared" si="48"/>
        <v>X</v>
      </c>
      <c r="BP121" s="7"/>
      <c r="BQ121" s="68" t="str">
        <f t="shared" si="63"/>
        <v>BASIC WL</v>
      </c>
      <c r="BR121" s="68" t="str">
        <f t="shared" si="63"/>
        <v>BASIC WL</v>
      </c>
      <c r="BS121" s="15"/>
      <c r="BT121" s="57" t="s">
        <v>18642</v>
      </c>
    </row>
    <row r="122" spans="1:72" s="59" customFormat="1" ht="105" x14ac:dyDescent="0.2">
      <c r="A122" s="45" t="str">
        <f t="shared" si="54"/>
        <v>YES</v>
      </c>
      <c r="B122" s="45"/>
      <c r="C122" s="45"/>
      <c r="D122" s="185" t="s">
        <v>1526</v>
      </c>
      <c r="E122" s="186" t="s">
        <v>2474</v>
      </c>
      <c r="F122" s="301" t="s">
        <v>2474</v>
      </c>
      <c r="G122" s="66">
        <f t="shared" si="55"/>
        <v>5</v>
      </c>
      <c r="H122" s="66" t="s">
        <v>42</v>
      </c>
      <c r="I122" s="64" t="s">
        <v>2330</v>
      </c>
      <c r="J122" s="64" t="s">
        <v>1641</v>
      </c>
      <c r="K122" s="65" t="s">
        <v>2184</v>
      </c>
      <c r="L122" s="65"/>
      <c r="M122" s="65" t="s">
        <v>35</v>
      </c>
      <c r="N122" s="64" t="s">
        <v>70</v>
      </c>
      <c r="O122" s="66" t="s">
        <v>42</v>
      </c>
      <c r="P122" s="66" t="str">
        <f t="shared" si="67"/>
        <v>0..1</v>
      </c>
      <c r="Q122" s="2" t="s">
        <v>2475</v>
      </c>
      <c r="R122" s="75" t="s">
        <v>2476</v>
      </c>
      <c r="S122" s="66" t="s">
        <v>73</v>
      </c>
      <c r="T122" s="68" t="str">
        <f t="shared" si="68"/>
        <v>E</v>
      </c>
      <c r="U122" s="66" t="s">
        <v>42</v>
      </c>
      <c r="V122" s="66" t="s">
        <v>35</v>
      </c>
      <c r="W122" s="249" t="s">
        <v>35</v>
      </c>
      <c r="X122" s="38"/>
      <c r="Y122" s="68" t="str">
        <f t="shared" si="56"/>
        <v>-</v>
      </c>
      <c r="Z122" s="68" t="str">
        <f t="shared" ref="Z122:AE134" si="75">IF(Y122="X","X",IF($AH122=Z$4,"X","-"))</f>
        <v>X</v>
      </c>
      <c r="AA122" s="68" t="str">
        <f t="shared" si="75"/>
        <v>X</v>
      </c>
      <c r="AB122" s="68" t="str">
        <f t="shared" si="75"/>
        <v>X</v>
      </c>
      <c r="AC122" s="68" t="str">
        <f t="shared" si="75"/>
        <v>X</v>
      </c>
      <c r="AD122" s="68" t="str">
        <f t="shared" si="75"/>
        <v>X</v>
      </c>
      <c r="AE122" s="68" t="str">
        <f t="shared" si="75"/>
        <v>X</v>
      </c>
      <c r="AF122" s="38"/>
      <c r="AG122" s="68" t="s">
        <v>185</v>
      </c>
      <c r="AH122" s="68" t="s">
        <v>185</v>
      </c>
      <c r="AI122" s="38"/>
      <c r="AJ122" s="13" t="str">
        <f t="shared" si="58"/>
        <v>/rsm:CrossIndustryInvoice/rsm:SupplyChainTradeTransaction/ram:ApplicableHeaderTradeAgreement/ram:SellerTaxRepresentativeTradeParty/ram:PostalTradeAddress</v>
      </c>
      <c r="AK122" s="13" t="str">
        <f t="shared" si="59"/>
        <v>/ram:LineOne</v>
      </c>
      <c r="AL122" s="14">
        <f>COUNTIFS(R$4:R122,AJ122)</f>
        <v>1</v>
      </c>
      <c r="AM122" s="1"/>
      <c r="AN122" s="185" t="str">
        <f t="shared" si="66"/>
        <v>SCT_HTA</v>
      </c>
      <c r="AO122" s="186" t="str">
        <f t="shared" si="66"/>
        <v>BT-64</v>
      </c>
      <c r="AP122" s="301" t="str">
        <f t="shared" si="60"/>
        <v>BT-64</v>
      </c>
      <c r="AQ122" s="66">
        <f t="shared" si="61"/>
        <v>5</v>
      </c>
      <c r="AR122" s="66" t="str">
        <f t="shared" si="62"/>
        <v>0..1</v>
      </c>
      <c r="AS122" s="64" t="s">
        <v>2333</v>
      </c>
      <c r="AT122" s="64" t="s">
        <v>1754</v>
      </c>
      <c r="AU122" s="65" t="s">
        <v>1755</v>
      </c>
      <c r="AV122" s="65"/>
      <c r="AW122" s="65" t="s">
        <v>35</v>
      </c>
      <c r="AX122" s="64" t="s">
        <v>78</v>
      </c>
      <c r="AY122" s="66" t="str">
        <f t="shared" si="73"/>
        <v>0..1</v>
      </c>
      <c r="AZ122" s="66" t="str">
        <f t="shared" si="73"/>
        <v>0..1</v>
      </c>
      <c r="BA122" s="2" t="str">
        <f t="shared" si="73"/>
        <v>/rsm:CrossIndustryInvoice
/rsm:SupplyChainTradeTransaction
/ram:ApplicableHeaderTradeAgreement
/ram:SellerTaxRepresentativeTradeParty
/ram:PostalTradeAddress
/ram:LineOne</v>
      </c>
      <c r="BB122" s="75" t="str">
        <f t="shared" si="72"/>
        <v>/rsm:CrossIndustryInvoice/rsm:SupplyChainTradeTransaction/ram:ApplicableHeaderTradeAgreement/ram:SellerTaxRepresentativeTradeParty/ram:PostalTradeAddress/ram:LineOne</v>
      </c>
      <c r="BC122" s="66" t="str">
        <f t="shared" si="74"/>
        <v>T</v>
      </c>
      <c r="BD122" s="68" t="str">
        <f t="shared" si="74"/>
        <v>E</v>
      </c>
      <c r="BE122" s="66" t="str">
        <f t="shared" si="74"/>
        <v>0..1</v>
      </c>
      <c r="BF122" s="66" t="str">
        <f t="shared" si="74"/>
        <v/>
      </c>
      <c r="BG122" s="249" t="str">
        <f t="shared" si="74"/>
        <v/>
      </c>
      <c r="BH122" s="7"/>
      <c r="BI122" s="68" t="str">
        <f t="shared" si="71"/>
        <v>-</v>
      </c>
      <c r="BJ122" s="68" t="str">
        <f t="shared" si="71"/>
        <v>X</v>
      </c>
      <c r="BK122" s="68" t="str">
        <f t="shared" si="71"/>
        <v>X</v>
      </c>
      <c r="BL122" s="68" t="str">
        <f t="shared" si="69"/>
        <v>X</v>
      </c>
      <c r="BM122" s="68" t="str">
        <f t="shared" si="69"/>
        <v>X</v>
      </c>
      <c r="BN122" s="68" t="str">
        <f t="shared" si="69"/>
        <v>X</v>
      </c>
      <c r="BO122" s="68" t="str">
        <f t="shared" si="48"/>
        <v>X</v>
      </c>
      <c r="BP122" s="7"/>
      <c r="BQ122" s="68" t="str">
        <f t="shared" si="63"/>
        <v>BASIC WL</v>
      </c>
      <c r="BR122" s="68" t="str">
        <f t="shared" si="63"/>
        <v>BASIC WL</v>
      </c>
      <c r="BS122" s="15"/>
      <c r="BT122" s="57" t="s">
        <v>18642</v>
      </c>
    </row>
    <row r="123" spans="1:72" s="59" customFormat="1" ht="105" x14ac:dyDescent="0.2">
      <c r="A123" s="45" t="str">
        <f t="shared" si="54"/>
        <v>YES</v>
      </c>
      <c r="B123" s="45"/>
      <c r="C123" s="45"/>
      <c r="D123" s="185" t="s">
        <v>1526</v>
      </c>
      <c r="E123" s="186" t="s">
        <v>2477</v>
      </c>
      <c r="F123" s="301" t="s">
        <v>2477</v>
      </c>
      <c r="G123" s="66">
        <f t="shared" si="55"/>
        <v>5</v>
      </c>
      <c r="H123" s="66" t="s">
        <v>42</v>
      </c>
      <c r="I123" s="64" t="s">
        <v>2334</v>
      </c>
      <c r="J123" s="64" t="s">
        <v>1647</v>
      </c>
      <c r="K123" s="65"/>
      <c r="L123" s="65"/>
      <c r="M123" s="65" t="s">
        <v>35</v>
      </c>
      <c r="N123" s="64" t="s">
        <v>70</v>
      </c>
      <c r="O123" s="66" t="s">
        <v>42</v>
      </c>
      <c r="P123" s="66" t="str">
        <f t="shared" si="67"/>
        <v>0..1</v>
      </c>
      <c r="Q123" s="2" t="s">
        <v>2478</v>
      </c>
      <c r="R123" s="75" t="s">
        <v>2479</v>
      </c>
      <c r="S123" s="66" t="s">
        <v>73</v>
      </c>
      <c r="T123" s="68" t="str">
        <f t="shared" si="68"/>
        <v>E</v>
      </c>
      <c r="U123" s="66" t="s">
        <v>42</v>
      </c>
      <c r="V123" s="66" t="s">
        <v>35</v>
      </c>
      <c r="W123" s="249" t="s">
        <v>35</v>
      </c>
      <c r="X123" s="38"/>
      <c r="Y123" s="68" t="str">
        <f t="shared" si="56"/>
        <v>-</v>
      </c>
      <c r="Z123" s="68" t="str">
        <f t="shared" si="75"/>
        <v>X</v>
      </c>
      <c r="AA123" s="68" t="str">
        <f t="shared" si="75"/>
        <v>X</v>
      </c>
      <c r="AB123" s="68" t="str">
        <f t="shared" si="75"/>
        <v>X</v>
      </c>
      <c r="AC123" s="68" t="str">
        <f t="shared" si="75"/>
        <v>X</v>
      </c>
      <c r="AD123" s="68" t="str">
        <f t="shared" si="75"/>
        <v>X</v>
      </c>
      <c r="AE123" s="68" t="str">
        <f t="shared" si="75"/>
        <v>X</v>
      </c>
      <c r="AF123" s="38"/>
      <c r="AG123" s="68" t="s">
        <v>185</v>
      </c>
      <c r="AH123" s="68" t="s">
        <v>185</v>
      </c>
      <c r="AI123" s="38"/>
      <c r="AJ123" s="13" t="str">
        <f t="shared" si="58"/>
        <v>/rsm:CrossIndustryInvoice/rsm:SupplyChainTradeTransaction/ram:ApplicableHeaderTradeAgreement/ram:SellerTaxRepresentativeTradeParty/ram:PostalTradeAddress</v>
      </c>
      <c r="AK123" s="13" t="str">
        <f t="shared" si="59"/>
        <v>/ram:LineTwo</v>
      </c>
      <c r="AL123" s="14">
        <f>COUNTIFS(R$4:R123,AJ123)</f>
        <v>1</v>
      </c>
      <c r="AM123" s="1"/>
      <c r="AN123" s="185" t="str">
        <f t="shared" si="66"/>
        <v>SCT_HTA</v>
      </c>
      <c r="AO123" s="186" t="str">
        <f t="shared" si="66"/>
        <v>BT-65</v>
      </c>
      <c r="AP123" s="301" t="str">
        <f t="shared" si="60"/>
        <v>BT-65</v>
      </c>
      <c r="AQ123" s="66">
        <f t="shared" si="61"/>
        <v>5</v>
      </c>
      <c r="AR123" s="66" t="str">
        <f t="shared" si="62"/>
        <v>0..1</v>
      </c>
      <c r="AS123" s="64" t="s">
        <v>2337</v>
      </c>
      <c r="AT123" s="64" t="s">
        <v>1761</v>
      </c>
      <c r="AU123" s="65"/>
      <c r="AV123" s="65"/>
      <c r="AW123" s="65" t="s">
        <v>35</v>
      </c>
      <c r="AX123" s="64" t="s">
        <v>78</v>
      </c>
      <c r="AY123" s="66" t="str">
        <f t="shared" si="73"/>
        <v>0..1</v>
      </c>
      <c r="AZ123" s="66" t="str">
        <f t="shared" si="73"/>
        <v>0..1</v>
      </c>
      <c r="BA123" s="2" t="str">
        <f t="shared" si="73"/>
        <v>/rsm:CrossIndustryInvoice
/rsm:SupplyChainTradeTransaction
/ram:ApplicableHeaderTradeAgreement
/ram:SellerTaxRepresentativeTradeParty
/ram:PostalTradeAddress
/ram:LineTwo</v>
      </c>
      <c r="BB123" s="75" t="str">
        <f t="shared" si="72"/>
        <v>/rsm:CrossIndustryInvoice/rsm:SupplyChainTradeTransaction/ram:ApplicableHeaderTradeAgreement/ram:SellerTaxRepresentativeTradeParty/ram:PostalTradeAddress/ram:LineTwo</v>
      </c>
      <c r="BC123" s="66" t="str">
        <f t="shared" si="74"/>
        <v>T</v>
      </c>
      <c r="BD123" s="68" t="str">
        <f t="shared" si="74"/>
        <v>E</v>
      </c>
      <c r="BE123" s="66" t="str">
        <f t="shared" si="74"/>
        <v>0..1</v>
      </c>
      <c r="BF123" s="66" t="str">
        <f t="shared" si="74"/>
        <v/>
      </c>
      <c r="BG123" s="249" t="str">
        <f t="shared" si="74"/>
        <v/>
      </c>
      <c r="BH123" s="7"/>
      <c r="BI123" s="68" t="str">
        <f t="shared" si="71"/>
        <v>-</v>
      </c>
      <c r="BJ123" s="68" t="str">
        <f t="shared" si="71"/>
        <v>X</v>
      </c>
      <c r="BK123" s="68" t="str">
        <f t="shared" si="71"/>
        <v>X</v>
      </c>
      <c r="BL123" s="68" t="str">
        <f t="shared" si="69"/>
        <v>X</v>
      </c>
      <c r="BM123" s="68" t="str">
        <f t="shared" si="69"/>
        <v>X</v>
      </c>
      <c r="BN123" s="68" t="str">
        <f t="shared" si="69"/>
        <v>X</v>
      </c>
      <c r="BO123" s="68" t="str">
        <f t="shared" si="48"/>
        <v>X</v>
      </c>
      <c r="BP123" s="7"/>
      <c r="BQ123" s="68" t="str">
        <f t="shared" si="63"/>
        <v>BASIC WL</v>
      </c>
      <c r="BR123" s="68" t="str">
        <f t="shared" si="63"/>
        <v>BASIC WL</v>
      </c>
      <c r="BS123" s="15"/>
      <c r="BT123" s="57" t="s">
        <v>18642</v>
      </c>
    </row>
    <row r="124" spans="1:72" s="59" customFormat="1" ht="105" x14ac:dyDescent="0.2">
      <c r="A124" s="45" t="str">
        <f t="shared" si="54"/>
        <v>YES</v>
      </c>
      <c r="B124" s="45"/>
      <c r="C124" s="45"/>
      <c r="D124" s="185" t="s">
        <v>1526</v>
      </c>
      <c r="E124" s="186" t="s">
        <v>2480</v>
      </c>
      <c r="F124" s="301" t="s">
        <v>2480</v>
      </c>
      <c r="G124" s="66">
        <f t="shared" si="55"/>
        <v>5</v>
      </c>
      <c r="H124" s="66" t="s">
        <v>42</v>
      </c>
      <c r="I124" s="64" t="s">
        <v>2338</v>
      </c>
      <c r="J124" s="64" t="s">
        <v>1647</v>
      </c>
      <c r="K124" s="65"/>
      <c r="L124" s="65"/>
      <c r="M124" s="65" t="s">
        <v>35</v>
      </c>
      <c r="N124" s="64" t="s">
        <v>70</v>
      </c>
      <c r="O124" s="66" t="s">
        <v>42</v>
      </c>
      <c r="P124" s="66" t="str">
        <f t="shared" si="67"/>
        <v>0..1</v>
      </c>
      <c r="Q124" s="2" t="s">
        <v>2481</v>
      </c>
      <c r="R124" s="75" t="s">
        <v>2482</v>
      </c>
      <c r="S124" s="66" t="s">
        <v>73</v>
      </c>
      <c r="T124" s="68" t="str">
        <f t="shared" si="68"/>
        <v>E</v>
      </c>
      <c r="U124" s="66" t="s">
        <v>42</v>
      </c>
      <c r="V124" s="66" t="s">
        <v>35</v>
      </c>
      <c r="W124" s="249" t="s">
        <v>35</v>
      </c>
      <c r="X124" s="38"/>
      <c r="Y124" s="68" t="str">
        <f t="shared" si="56"/>
        <v>-</v>
      </c>
      <c r="Z124" s="68" t="str">
        <f t="shared" si="75"/>
        <v>X</v>
      </c>
      <c r="AA124" s="68" t="str">
        <f t="shared" si="75"/>
        <v>X</v>
      </c>
      <c r="AB124" s="68" t="str">
        <f t="shared" si="75"/>
        <v>X</v>
      </c>
      <c r="AC124" s="68" t="str">
        <f t="shared" si="75"/>
        <v>X</v>
      </c>
      <c r="AD124" s="68" t="str">
        <f t="shared" si="75"/>
        <v>X</v>
      </c>
      <c r="AE124" s="68" t="str">
        <f t="shared" si="75"/>
        <v>X</v>
      </c>
      <c r="AF124" s="38"/>
      <c r="AG124" s="68" t="s">
        <v>185</v>
      </c>
      <c r="AH124" s="68" t="s">
        <v>185</v>
      </c>
      <c r="AI124" s="38"/>
      <c r="AJ124" s="13" t="str">
        <f t="shared" si="58"/>
        <v>/rsm:CrossIndustryInvoice/rsm:SupplyChainTradeTransaction/ram:ApplicableHeaderTradeAgreement/ram:SellerTaxRepresentativeTradeParty/ram:PostalTradeAddress</v>
      </c>
      <c r="AK124" s="13" t="str">
        <f t="shared" si="59"/>
        <v>/ram:LineThree</v>
      </c>
      <c r="AL124" s="14">
        <f>COUNTIFS(R$4:R124,AJ124)</f>
        <v>1</v>
      </c>
      <c r="AM124" s="1"/>
      <c r="AN124" s="185" t="str">
        <f t="shared" si="66"/>
        <v>SCT_HTA</v>
      </c>
      <c r="AO124" s="186" t="str">
        <f t="shared" si="66"/>
        <v>BT-164</v>
      </c>
      <c r="AP124" s="301" t="str">
        <f t="shared" si="60"/>
        <v>BT-164</v>
      </c>
      <c r="AQ124" s="66">
        <f t="shared" si="61"/>
        <v>5</v>
      </c>
      <c r="AR124" s="66" t="str">
        <f t="shared" si="62"/>
        <v>0..1</v>
      </c>
      <c r="AS124" s="64" t="s">
        <v>2341</v>
      </c>
      <c r="AT124" s="64" t="s">
        <v>1761</v>
      </c>
      <c r="AU124" s="65" t="s">
        <v>35</v>
      </c>
      <c r="AV124" s="65"/>
      <c r="AW124" s="65" t="s">
        <v>35</v>
      </c>
      <c r="AX124" s="64" t="s">
        <v>78</v>
      </c>
      <c r="AY124" s="66" t="str">
        <f t="shared" si="73"/>
        <v>0..1</v>
      </c>
      <c r="AZ124" s="66" t="str">
        <f t="shared" si="73"/>
        <v>0..1</v>
      </c>
      <c r="BA124" s="2" t="str">
        <f t="shared" si="73"/>
        <v>/rsm:CrossIndustryInvoice
/rsm:SupplyChainTradeTransaction
/ram:ApplicableHeaderTradeAgreement
/ram:SellerTaxRepresentativeTradeParty
/ram:PostalTradeAddress
/ram:LineThree</v>
      </c>
      <c r="BB124" s="75" t="str">
        <f t="shared" si="72"/>
        <v>/rsm:CrossIndustryInvoice/rsm:SupplyChainTradeTransaction/ram:ApplicableHeaderTradeAgreement/ram:SellerTaxRepresentativeTradeParty/ram:PostalTradeAddress/ram:LineThree</v>
      </c>
      <c r="BC124" s="66" t="str">
        <f t="shared" si="74"/>
        <v>T</v>
      </c>
      <c r="BD124" s="68" t="str">
        <f t="shared" si="74"/>
        <v>E</v>
      </c>
      <c r="BE124" s="66" t="str">
        <f t="shared" si="74"/>
        <v>0..1</v>
      </c>
      <c r="BF124" s="66" t="str">
        <f t="shared" si="74"/>
        <v/>
      </c>
      <c r="BG124" s="249" t="str">
        <f t="shared" si="74"/>
        <v/>
      </c>
      <c r="BH124" s="7"/>
      <c r="BI124" s="68" t="str">
        <f t="shared" si="71"/>
        <v>-</v>
      </c>
      <c r="BJ124" s="68" t="str">
        <f t="shared" si="71"/>
        <v>X</v>
      </c>
      <c r="BK124" s="68" t="str">
        <f t="shared" si="71"/>
        <v>X</v>
      </c>
      <c r="BL124" s="68" t="str">
        <f t="shared" si="69"/>
        <v>X</v>
      </c>
      <c r="BM124" s="68" t="str">
        <f t="shared" si="69"/>
        <v>X</v>
      </c>
      <c r="BN124" s="68" t="str">
        <f t="shared" si="69"/>
        <v>X</v>
      </c>
      <c r="BO124" s="68" t="str">
        <f t="shared" si="48"/>
        <v>X</v>
      </c>
      <c r="BP124" s="7"/>
      <c r="BQ124" s="68" t="str">
        <f t="shared" si="63"/>
        <v>BASIC WL</v>
      </c>
      <c r="BR124" s="68" t="str">
        <f t="shared" si="63"/>
        <v>BASIC WL</v>
      </c>
      <c r="BS124" s="15"/>
      <c r="BT124" s="57" t="s">
        <v>18642</v>
      </c>
    </row>
    <row r="125" spans="1:72" s="59" customFormat="1" ht="105" x14ac:dyDescent="0.2">
      <c r="A125" s="45" t="str">
        <f t="shared" si="54"/>
        <v>YES</v>
      </c>
      <c r="B125" s="45"/>
      <c r="C125" s="45"/>
      <c r="D125" s="185" t="s">
        <v>1526</v>
      </c>
      <c r="E125" s="186" t="s">
        <v>2483</v>
      </c>
      <c r="F125" s="301" t="s">
        <v>2483</v>
      </c>
      <c r="G125" s="66">
        <f t="shared" si="55"/>
        <v>5</v>
      </c>
      <c r="H125" s="66" t="s">
        <v>42</v>
      </c>
      <c r="I125" s="64" t="s">
        <v>2342</v>
      </c>
      <c r="J125" s="64" t="s">
        <v>2197</v>
      </c>
      <c r="K125" s="65"/>
      <c r="L125" s="65"/>
      <c r="M125" s="65" t="s">
        <v>35</v>
      </c>
      <c r="N125" s="64" t="s">
        <v>70</v>
      </c>
      <c r="O125" s="66" t="s">
        <v>42</v>
      </c>
      <c r="P125" s="66" t="str">
        <f t="shared" si="67"/>
        <v>0..1</v>
      </c>
      <c r="Q125" s="2" t="s">
        <v>2484</v>
      </c>
      <c r="R125" s="75" t="s">
        <v>2485</v>
      </c>
      <c r="S125" s="66" t="s">
        <v>73</v>
      </c>
      <c r="T125" s="68" t="str">
        <f t="shared" si="68"/>
        <v>E</v>
      </c>
      <c r="U125" s="66" t="s">
        <v>42</v>
      </c>
      <c r="V125" s="66" t="s">
        <v>35</v>
      </c>
      <c r="W125" s="249" t="s">
        <v>35</v>
      </c>
      <c r="X125" s="38"/>
      <c r="Y125" s="68" t="str">
        <f t="shared" si="56"/>
        <v>-</v>
      </c>
      <c r="Z125" s="68" t="str">
        <f t="shared" si="75"/>
        <v>X</v>
      </c>
      <c r="AA125" s="68" t="str">
        <f t="shared" si="75"/>
        <v>X</v>
      </c>
      <c r="AB125" s="68" t="str">
        <f t="shared" si="75"/>
        <v>X</v>
      </c>
      <c r="AC125" s="68" t="str">
        <f t="shared" si="75"/>
        <v>X</v>
      </c>
      <c r="AD125" s="68" t="str">
        <f t="shared" si="75"/>
        <v>X</v>
      </c>
      <c r="AE125" s="68" t="str">
        <f t="shared" si="75"/>
        <v>X</v>
      </c>
      <c r="AF125" s="38"/>
      <c r="AG125" s="68" t="s">
        <v>185</v>
      </c>
      <c r="AH125" s="68" t="s">
        <v>185</v>
      </c>
      <c r="AI125" s="38"/>
      <c r="AJ125" s="13" t="str">
        <f t="shared" si="58"/>
        <v>/rsm:CrossIndustryInvoice/rsm:SupplyChainTradeTransaction/ram:ApplicableHeaderTradeAgreement/ram:SellerTaxRepresentativeTradeParty/ram:PostalTradeAddress</v>
      </c>
      <c r="AK125" s="13" t="str">
        <f t="shared" si="59"/>
        <v>/ram:CityName</v>
      </c>
      <c r="AL125" s="14">
        <f>COUNTIFS(R$4:R125,AJ125)</f>
        <v>1</v>
      </c>
      <c r="AM125" s="1"/>
      <c r="AN125" s="185" t="str">
        <f t="shared" si="66"/>
        <v>SCT_HTA</v>
      </c>
      <c r="AO125" s="186" t="str">
        <f t="shared" si="66"/>
        <v>BT-66</v>
      </c>
      <c r="AP125" s="301" t="str">
        <f t="shared" si="60"/>
        <v>BT-66</v>
      </c>
      <c r="AQ125" s="66">
        <f t="shared" si="61"/>
        <v>5</v>
      </c>
      <c r="AR125" s="66" t="str">
        <f t="shared" si="62"/>
        <v>0..1</v>
      </c>
      <c r="AS125" s="64" t="s">
        <v>2345</v>
      </c>
      <c r="AT125" s="64" t="s">
        <v>2201</v>
      </c>
      <c r="AU125" s="65"/>
      <c r="AV125" s="65"/>
      <c r="AW125" s="65" t="s">
        <v>35</v>
      </c>
      <c r="AX125" s="64" t="s">
        <v>78</v>
      </c>
      <c r="AY125" s="66" t="str">
        <f t="shared" si="73"/>
        <v>0..1</v>
      </c>
      <c r="AZ125" s="66" t="str">
        <f t="shared" si="73"/>
        <v>0..1</v>
      </c>
      <c r="BA125" s="2" t="str">
        <f t="shared" si="73"/>
        <v>/rsm:CrossIndustryInvoice
/rsm:SupplyChainTradeTransaction
/ram:ApplicableHeaderTradeAgreement
/ram:SellerTaxRepresentativeTradeParty
/ram:PostalTradeAddress
/ram:CityName</v>
      </c>
      <c r="BB125" s="75" t="str">
        <f t="shared" si="72"/>
        <v>/rsm:CrossIndustryInvoice/rsm:SupplyChainTradeTransaction/ram:ApplicableHeaderTradeAgreement/ram:SellerTaxRepresentativeTradeParty/ram:PostalTradeAddress/ram:CityName</v>
      </c>
      <c r="BC125" s="66" t="str">
        <f t="shared" si="74"/>
        <v>T</v>
      </c>
      <c r="BD125" s="68" t="str">
        <f t="shared" si="74"/>
        <v>E</v>
      </c>
      <c r="BE125" s="66" t="str">
        <f t="shared" si="74"/>
        <v>0..1</v>
      </c>
      <c r="BF125" s="66" t="str">
        <f t="shared" si="74"/>
        <v/>
      </c>
      <c r="BG125" s="249" t="str">
        <f t="shared" si="74"/>
        <v/>
      </c>
      <c r="BH125" s="7"/>
      <c r="BI125" s="68" t="str">
        <f t="shared" si="71"/>
        <v>-</v>
      </c>
      <c r="BJ125" s="68" t="str">
        <f t="shared" si="71"/>
        <v>X</v>
      </c>
      <c r="BK125" s="68" t="str">
        <f t="shared" si="71"/>
        <v>X</v>
      </c>
      <c r="BL125" s="68" t="str">
        <f t="shared" si="69"/>
        <v>X</v>
      </c>
      <c r="BM125" s="68" t="str">
        <f t="shared" si="69"/>
        <v>X</v>
      </c>
      <c r="BN125" s="68" t="str">
        <f t="shared" si="69"/>
        <v>X</v>
      </c>
      <c r="BO125" s="68" t="str">
        <f t="shared" si="69"/>
        <v>X</v>
      </c>
      <c r="BP125" s="7"/>
      <c r="BQ125" s="68" t="str">
        <f t="shared" si="63"/>
        <v>BASIC WL</v>
      </c>
      <c r="BR125" s="68" t="str">
        <f t="shared" si="63"/>
        <v>BASIC WL</v>
      </c>
      <c r="BS125" s="15"/>
      <c r="BT125" s="57" t="s">
        <v>18642</v>
      </c>
    </row>
    <row r="126" spans="1:72" s="59" customFormat="1" ht="105" x14ac:dyDescent="0.2">
      <c r="A126" s="45" t="str">
        <f t="shared" si="54"/>
        <v>YES</v>
      </c>
      <c r="B126" s="45"/>
      <c r="C126" s="45"/>
      <c r="D126" s="185" t="s">
        <v>1526</v>
      </c>
      <c r="E126" s="186" t="s">
        <v>2486</v>
      </c>
      <c r="F126" s="301" t="s">
        <v>2486</v>
      </c>
      <c r="G126" s="66">
        <f t="shared" si="55"/>
        <v>5</v>
      </c>
      <c r="H126" s="66" t="s">
        <v>32</v>
      </c>
      <c r="I126" s="64" t="s">
        <v>2346</v>
      </c>
      <c r="J126" s="64" t="s">
        <v>1661</v>
      </c>
      <c r="K126" s="65" t="s">
        <v>17279</v>
      </c>
      <c r="L126" s="65"/>
      <c r="M126" s="65" t="s">
        <v>2347</v>
      </c>
      <c r="N126" s="64" t="s">
        <v>128</v>
      </c>
      <c r="O126" s="66" t="s">
        <v>32</v>
      </c>
      <c r="P126" s="66" t="str">
        <f t="shared" si="67"/>
        <v>1..1</v>
      </c>
      <c r="Q126" s="2" t="s">
        <v>2487</v>
      </c>
      <c r="R126" s="75" t="s">
        <v>2488</v>
      </c>
      <c r="S126" s="66" t="s">
        <v>131</v>
      </c>
      <c r="T126" s="68" t="str">
        <f t="shared" si="68"/>
        <v>E</v>
      </c>
      <c r="U126" s="66" t="s">
        <v>42</v>
      </c>
      <c r="V126" s="66" t="s">
        <v>35</v>
      </c>
      <c r="W126" s="249" t="s">
        <v>35</v>
      </c>
      <c r="X126" s="38"/>
      <c r="Y126" s="68" t="str">
        <f t="shared" si="56"/>
        <v>-</v>
      </c>
      <c r="Z126" s="68" t="str">
        <f t="shared" si="75"/>
        <v>X</v>
      </c>
      <c r="AA126" s="68" t="str">
        <f t="shared" si="75"/>
        <v>X</v>
      </c>
      <c r="AB126" s="68" t="str">
        <f t="shared" si="75"/>
        <v>X</v>
      </c>
      <c r="AC126" s="68" t="str">
        <f t="shared" si="75"/>
        <v>X</v>
      </c>
      <c r="AD126" s="68" t="str">
        <f t="shared" si="75"/>
        <v>X</v>
      </c>
      <c r="AE126" s="68" t="str">
        <f t="shared" si="75"/>
        <v>X</v>
      </c>
      <c r="AF126" s="38"/>
      <c r="AG126" s="68" t="s">
        <v>185</v>
      </c>
      <c r="AH126" s="68" t="s">
        <v>185</v>
      </c>
      <c r="AI126" s="38"/>
      <c r="AJ126" s="13" t="str">
        <f t="shared" si="58"/>
        <v>/rsm:CrossIndustryInvoice/rsm:SupplyChainTradeTransaction/ram:ApplicableHeaderTradeAgreement/ram:SellerTaxRepresentativeTradeParty/ram:PostalTradeAddress</v>
      </c>
      <c r="AK126" s="13" t="str">
        <f t="shared" si="59"/>
        <v>/ram:CountryID</v>
      </c>
      <c r="AL126" s="14">
        <f>COUNTIFS(R$4:R126,AJ126)</f>
        <v>1</v>
      </c>
      <c r="AM126" s="1"/>
      <c r="AN126" s="185" t="str">
        <f t="shared" si="66"/>
        <v>SCT_HTA</v>
      </c>
      <c r="AO126" s="186" t="str">
        <f t="shared" si="66"/>
        <v>BT-69</v>
      </c>
      <c r="AP126" s="301" t="str">
        <f t="shared" si="60"/>
        <v>BT-69</v>
      </c>
      <c r="AQ126" s="66">
        <f t="shared" si="61"/>
        <v>5</v>
      </c>
      <c r="AR126" s="66" t="str">
        <f t="shared" si="62"/>
        <v>1..1</v>
      </c>
      <c r="AS126" s="64" t="s">
        <v>2350</v>
      </c>
      <c r="AT126" s="64" t="s">
        <v>1777</v>
      </c>
      <c r="AU126" s="65" t="s">
        <v>485</v>
      </c>
      <c r="AV126" s="65"/>
      <c r="AW126" s="65" t="s">
        <v>2351</v>
      </c>
      <c r="AX126" s="64" t="s">
        <v>128</v>
      </c>
      <c r="AY126" s="66" t="str">
        <f t="shared" si="73"/>
        <v>1..1</v>
      </c>
      <c r="AZ126" s="66" t="str">
        <f t="shared" si="73"/>
        <v>1..1</v>
      </c>
      <c r="BA126" s="2" t="str">
        <f t="shared" si="73"/>
        <v>/rsm:CrossIndustryInvoice
/rsm:SupplyChainTradeTransaction
/ram:ApplicableHeaderTradeAgreement
/ram:SellerTaxRepresentativeTradeParty
/ram:PostalTradeAddress
/ram:CountryID</v>
      </c>
      <c r="BB126" s="75" t="str">
        <f t="shared" si="72"/>
        <v>/rsm:CrossIndustryInvoice/rsm:SupplyChainTradeTransaction/ram:ApplicableHeaderTradeAgreement/ram:SellerTaxRepresentativeTradeParty/ram:PostalTradeAddress/ram:CountryID</v>
      </c>
      <c r="BC126" s="66" t="str">
        <f t="shared" si="74"/>
        <v>C</v>
      </c>
      <c r="BD126" s="68" t="str">
        <f t="shared" si="74"/>
        <v>E</v>
      </c>
      <c r="BE126" s="66" t="str">
        <f t="shared" si="74"/>
        <v>0..1</v>
      </c>
      <c r="BF126" s="66" t="str">
        <f t="shared" si="74"/>
        <v/>
      </c>
      <c r="BG126" s="249" t="str">
        <f t="shared" si="74"/>
        <v/>
      </c>
      <c r="BH126" s="7"/>
      <c r="BI126" s="68" t="str">
        <f t="shared" si="71"/>
        <v>-</v>
      </c>
      <c r="BJ126" s="68" t="str">
        <f t="shared" si="71"/>
        <v>X</v>
      </c>
      <c r="BK126" s="68" t="str">
        <f t="shared" si="71"/>
        <v>X</v>
      </c>
      <c r="BL126" s="68" t="str">
        <f t="shared" si="69"/>
        <v>X</v>
      </c>
      <c r="BM126" s="68" t="str">
        <f t="shared" si="69"/>
        <v>X</v>
      </c>
      <c r="BN126" s="68" t="str">
        <f t="shared" si="69"/>
        <v>X</v>
      </c>
      <c r="BO126" s="68" t="str">
        <f t="shared" si="69"/>
        <v>X</v>
      </c>
      <c r="BP126" s="7"/>
      <c r="BQ126" s="68" t="str">
        <f t="shared" si="63"/>
        <v>BASIC WL</v>
      </c>
      <c r="BR126" s="68" t="str">
        <f t="shared" si="63"/>
        <v>BASIC WL</v>
      </c>
      <c r="BS126" s="15"/>
      <c r="BT126" s="57" t="s">
        <v>18642</v>
      </c>
    </row>
    <row r="127" spans="1:72" s="59" customFormat="1" ht="105" x14ac:dyDescent="0.2">
      <c r="A127" s="45" t="str">
        <f t="shared" si="54"/>
        <v>YES</v>
      </c>
      <c r="B127" s="45"/>
      <c r="C127" s="45"/>
      <c r="D127" s="185" t="s">
        <v>1526</v>
      </c>
      <c r="E127" s="186" t="s">
        <v>2489</v>
      </c>
      <c r="F127" s="301" t="s">
        <v>2489</v>
      </c>
      <c r="G127" s="66">
        <f t="shared" si="55"/>
        <v>5</v>
      </c>
      <c r="H127" s="66" t="s">
        <v>42</v>
      </c>
      <c r="I127" s="64" t="s">
        <v>2352</v>
      </c>
      <c r="J127" s="64" t="s">
        <v>1667</v>
      </c>
      <c r="K127" s="65" t="s">
        <v>1668</v>
      </c>
      <c r="L127" s="65"/>
      <c r="M127" s="65" t="s">
        <v>35</v>
      </c>
      <c r="N127" s="64" t="s">
        <v>70</v>
      </c>
      <c r="O127" s="66" t="s">
        <v>42</v>
      </c>
      <c r="P127" s="66" t="str">
        <f t="shared" si="67"/>
        <v>0..1</v>
      </c>
      <c r="Q127" s="2" t="s">
        <v>2490</v>
      </c>
      <c r="R127" s="75" t="s">
        <v>2491</v>
      </c>
      <c r="S127" s="66" t="s">
        <v>73</v>
      </c>
      <c r="T127" s="68" t="str">
        <f t="shared" si="68"/>
        <v>E</v>
      </c>
      <c r="U127" s="66" t="s">
        <v>62</v>
      </c>
      <c r="V127" s="66" t="s">
        <v>200</v>
      </c>
      <c r="W127" s="249" t="s">
        <v>35</v>
      </c>
      <c r="X127" s="38"/>
      <c r="Y127" s="68" t="str">
        <f t="shared" si="56"/>
        <v>-</v>
      </c>
      <c r="Z127" s="68" t="str">
        <f t="shared" si="75"/>
        <v>X</v>
      </c>
      <c r="AA127" s="68" t="str">
        <f t="shared" si="75"/>
        <v>X</v>
      </c>
      <c r="AB127" s="68" t="str">
        <f t="shared" si="75"/>
        <v>X</v>
      </c>
      <c r="AC127" s="68" t="str">
        <f t="shared" si="75"/>
        <v>X</v>
      </c>
      <c r="AD127" s="68" t="str">
        <f t="shared" si="75"/>
        <v>X</v>
      </c>
      <c r="AE127" s="68" t="str">
        <f t="shared" si="75"/>
        <v>X</v>
      </c>
      <c r="AF127" s="38"/>
      <c r="AG127" s="68" t="s">
        <v>185</v>
      </c>
      <c r="AH127" s="68" t="s">
        <v>185</v>
      </c>
      <c r="AI127" s="38"/>
      <c r="AJ127" s="13" t="str">
        <f t="shared" si="58"/>
        <v>/rsm:CrossIndustryInvoice/rsm:SupplyChainTradeTransaction/ram:ApplicableHeaderTradeAgreement/ram:SellerTaxRepresentativeTradeParty/ram:PostalTradeAddress</v>
      </c>
      <c r="AK127" s="13" t="str">
        <f t="shared" si="59"/>
        <v>/ram:CountrySubDivisionName</v>
      </c>
      <c r="AL127" s="14">
        <f>COUNTIFS(R$4:R127,AJ127)</f>
        <v>1</v>
      </c>
      <c r="AM127" s="1"/>
      <c r="AN127" s="185" t="str">
        <f t="shared" si="66"/>
        <v>SCT_HTA</v>
      </c>
      <c r="AO127" s="186" t="str">
        <f t="shared" si="66"/>
        <v>BT-68</v>
      </c>
      <c r="AP127" s="301" t="str">
        <f t="shared" si="60"/>
        <v>BT-68</v>
      </c>
      <c r="AQ127" s="66">
        <f t="shared" si="61"/>
        <v>5</v>
      </c>
      <c r="AR127" s="66" t="str">
        <f t="shared" si="62"/>
        <v>0..1</v>
      </c>
      <c r="AS127" s="64" t="s">
        <v>2355</v>
      </c>
      <c r="AT127" s="64" t="s">
        <v>1671</v>
      </c>
      <c r="AU127" s="65" t="s">
        <v>1672</v>
      </c>
      <c r="AV127" s="65"/>
      <c r="AW127" s="65" t="s">
        <v>35</v>
      </c>
      <c r="AX127" s="64" t="s">
        <v>78</v>
      </c>
      <c r="AY127" s="66" t="str">
        <f t="shared" si="73"/>
        <v>0..1</v>
      </c>
      <c r="AZ127" s="66" t="str">
        <f t="shared" si="73"/>
        <v>0..1</v>
      </c>
      <c r="BA127" s="2" t="str">
        <f t="shared" si="73"/>
        <v>/rsm:CrossIndustryInvoice
/rsm:SupplyChainTradeTransaction
/ram:ApplicableHeaderTradeAgreement
/ram:SellerTaxRepresentativeTradeParty
/ram:PostalTradeAddress
/ram:CountrySubDivisionName</v>
      </c>
      <c r="BB127" s="75" t="str">
        <f t="shared" si="72"/>
        <v>/rsm:CrossIndustryInvoice/rsm:SupplyChainTradeTransaction/ram:ApplicableHeaderTradeAgreement/ram:SellerTaxRepresentativeTradeParty/ram:PostalTradeAddress/ram:CountrySubDivisionName</v>
      </c>
      <c r="BC127" s="66" t="str">
        <f t="shared" si="74"/>
        <v>T</v>
      </c>
      <c r="BD127" s="68" t="str">
        <f t="shared" si="74"/>
        <v>E</v>
      </c>
      <c r="BE127" s="66" t="str">
        <f t="shared" si="74"/>
        <v>0..n</v>
      </c>
      <c r="BF127" s="66" t="str">
        <f t="shared" si="74"/>
        <v>CAR-3</v>
      </c>
      <c r="BG127" s="249" t="str">
        <f t="shared" si="74"/>
        <v/>
      </c>
      <c r="BH127" s="7"/>
      <c r="BI127" s="68" t="str">
        <f t="shared" si="71"/>
        <v>-</v>
      </c>
      <c r="BJ127" s="68" t="str">
        <f t="shared" si="71"/>
        <v>X</v>
      </c>
      <c r="BK127" s="68" t="str">
        <f t="shared" si="71"/>
        <v>X</v>
      </c>
      <c r="BL127" s="68" t="str">
        <f t="shared" si="69"/>
        <v>X</v>
      </c>
      <c r="BM127" s="68" t="str">
        <f t="shared" si="69"/>
        <v>X</v>
      </c>
      <c r="BN127" s="68" t="str">
        <f t="shared" si="69"/>
        <v>X</v>
      </c>
      <c r="BO127" s="68" t="str">
        <f t="shared" si="69"/>
        <v>X</v>
      </c>
      <c r="BP127" s="7"/>
      <c r="BQ127" s="68" t="str">
        <f t="shared" si="63"/>
        <v>BASIC WL</v>
      </c>
      <c r="BR127" s="68" t="str">
        <f t="shared" si="63"/>
        <v>BASIC WL</v>
      </c>
      <c r="BS127" s="15"/>
      <c r="BT127" s="57" t="s">
        <v>18642</v>
      </c>
    </row>
    <row r="128" spans="1:72" s="59" customFormat="1" ht="96" x14ac:dyDescent="0.2">
      <c r="A128" s="45" t="str">
        <f t="shared" si="54"/>
        <v>NO</v>
      </c>
      <c r="B128" s="45"/>
      <c r="C128" s="45"/>
      <c r="D128" s="185" t="s">
        <v>1526</v>
      </c>
      <c r="E128" s="188" t="s">
        <v>2498</v>
      </c>
      <c r="F128" s="303"/>
      <c r="G128" s="124">
        <f t="shared" si="55"/>
        <v>4</v>
      </c>
      <c r="H128" s="124" t="s">
        <v>32</v>
      </c>
      <c r="I128" s="138" t="s">
        <v>2499</v>
      </c>
      <c r="J128" s="125"/>
      <c r="K128" s="126"/>
      <c r="L128" s="126"/>
      <c r="M128" s="126"/>
      <c r="N128" s="125"/>
      <c r="O128" s="124" t="s">
        <v>32</v>
      </c>
      <c r="P128" s="124" t="str">
        <f t="shared" si="67"/>
        <v>1..1</v>
      </c>
      <c r="Q128" s="127" t="s">
        <v>2500</v>
      </c>
      <c r="R128" s="128" t="s">
        <v>2501</v>
      </c>
      <c r="S128" s="124"/>
      <c r="T128" s="129" t="str">
        <f t="shared" si="68"/>
        <v/>
      </c>
      <c r="U128" s="124" t="s">
        <v>62</v>
      </c>
      <c r="V128" s="124"/>
      <c r="W128" s="675"/>
      <c r="X128" s="38"/>
      <c r="Y128" s="129" t="str">
        <f t="shared" si="56"/>
        <v>-</v>
      </c>
      <c r="Z128" s="129" t="str">
        <f t="shared" si="75"/>
        <v>X</v>
      </c>
      <c r="AA128" s="129" t="str">
        <f t="shared" si="75"/>
        <v>X</v>
      </c>
      <c r="AB128" s="129" t="str">
        <f t="shared" si="75"/>
        <v>X</v>
      </c>
      <c r="AC128" s="129" t="str">
        <f t="shared" si="75"/>
        <v>X</v>
      </c>
      <c r="AD128" s="129" t="str">
        <f t="shared" si="75"/>
        <v>X</v>
      </c>
      <c r="AE128" s="129" t="str">
        <f t="shared" si="75"/>
        <v>X</v>
      </c>
      <c r="AF128" s="38"/>
      <c r="AG128" s="129" t="s">
        <v>185</v>
      </c>
      <c r="AH128" s="129" t="s">
        <v>185</v>
      </c>
      <c r="AI128" s="38"/>
      <c r="AJ128" s="13" t="str">
        <f t="shared" si="58"/>
        <v>/rsm:CrossIndustryInvoice/rsm:SupplyChainTradeTransaction/ram:ApplicableHeaderTradeAgreement/ram:SellerTaxRepresentativeTradeParty</v>
      </c>
      <c r="AK128" s="13" t="str">
        <f t="shared" si="59"/>
        <v>/ram:SpecifiedTaxRegistration</v>
      </c>
      <c r="AL128" s="14">
        <f>COUNTIFS(R$4:R128,AJ128)</f>
        <v>1</v>
      </c>
      <c r="AM128" s="1"/>
      <c r="AN128" s="185" t="str">
        <f t="shared" si="66"/>
        <v>SCT_HTA</v>
      </c>
      <c r="AO128" s="188" t="str">
        <f t="shared" si="66"/>
        <v>BT-63-00</v>
      </c>
      <c r="AP128" s="303" t="str">
        <f t="shared" si="60"/>
        <v/>
      </c>
      <c r="AQ128" s="124">
        <f t="shared" si="61"/>
        <v>4</v>
      </c>
      <c r="AR128" s="124" t="str">
        <f t="shared" si="62"/>
        <v>1..1</v>
      </c>
      <c r="AS128" s="138" t="s">
        <v>2502</v>
      </c>
      <c r="AT128" s="125"/>
      <c r="AU128" s="126"/>
      <c r="AV128" s="126"/>
      <c r="AW128" s="126" t="s">
        <v>35</v>
      </c>
      <c r="AX128" s="125"/>
      <c r="AY128" s="124" t="str">
        <f t="shared" si="73"/>
        <v>1..1</v>
      </c>
      <c r="AZ128" s="124" t="s">
        <v>4694</v>
      </c>
      <c r="BA128" s="127" t="str">
        <f t="shared" si="73"/>
        <v>/rsm:CrossIndustryInvoice
/rsm:SupplyChainTradeTransaction
/ram:ApplicableHeaderTradeAgreement
/ram:SellerTaxRepresentativeTradeParty
/ram:SpecifiedTaxRegistration</v>
      </c>
      <c r="BB128" s="128" t="str">
        <f t="shared" si="72"/>
        <v>/rsm:CrossIndustryInvoice/rsm:SupplyChainTradeTransaction/ram:ApplicableHeaderTradeAgreement/ram:SellerTaxRepresentativeTradeParty/ram:SpecifiedTaxRegistration</v>
      </c>
      <c r="BC128" s="124" t="str">
        <f t="shared" si="74"/>
        <v/>
      </c>
      <c r="BD128" s="129" t="str">
        <f t="shared" si="74"/>
        <v/>
      </c>
      <c r="BE128" s="124" t="str">
        <f t="shared" si="74"/>
        <v>0..n</v>
      </c>
      <c r="BF128" s="124" t="str">
        <f t="shared" si="74"/>
        <v/>
      </c>
      <c r="BG128" s="675" t="str">
        <f t="shared" si="74"/>
        <v/>
      </c>
      <c r="BH128" s="7"/>
      <c r="BI128" s="129" t="str">
        <f t="shared" si="71"/>
        <v>-</v>
      </c>
      <c r="BJ128" s="129" t="str">
        <f t="shared" si="71"/>
        <v>X</v>
      </c>
      <c r="BK128" s="129" t="str">
        <f t="shared" si="71"/>
        <v>X</v>
      </c>
      <c r="BL128" s="129" t="str">
        <f t="shared" si="69"/>
        <v>X</v>
      </c>
      <c r="BM128" s="129" t="str">
        <f t="shared" si="69"/>
        <v>X</v>
      </c>
      <c r="BN128" s="129" t="str">
        <f t="shared" si="69"/>
        <v>X</v>
      </c>
      <c r="BO128" s="129" t="str">
        <f t="shared" si="69"/>
        <v>X</v>
      </c>
      <c r="BP128" s="7"/>
      <c r="BQ128" s="129" t="str">
        <f t="shared" si="63"/>
        <v>BASIC WL</v>
      </c>
      <c r="BR128" s="129" t="str">
        <f t="shared" si="63"/>
        <v>BASIC WL</v>
      </c>
      <c r="BS128" s="15"/>
      <c r="BT128" s="57" t="s">
        <v>18642</v>
      </c>
    </row>
    <row r="129" spans="1:72" s="59" customFormat="1" ht="120" x14ac:dyDescent="0.2">
      <c r="A129" s="45" t="str">
        <f t="shared" si="54"/>
        <v>YES</v>
      </c>
      <c r="B129" s="45"/>
      <c r="C129" s="45"/>
      <c r="D129" s="185" t="s">
        <v>1526</v>
      </c>
      <c r="E129" s="186" t="s">
        <v>2503</v>
      </c>
      <c r="F129" s="301" t="s">
        <v>2503</v>
      </c>
      <c r="G129" s="66">
        <f t="shared" si="55"/>
        <v>5</v>
      </c>
      <c r="H129" s="66" t="s">
        <v>32</v>
      </c>
      <c r="I129" s="64" t="s">
        <v>2504</v>
      </c>
      <c r="J129" s="64" t="s">
        <v>2505</v>
      </c>
      <c r="K129" s="65" t="s">
        <v>2226</v>
      </c>
      <c r="L129" s="65"/>
      <c r="M129" s="65" t="s">
        <v>2370</v>
      </c>
      <c r="N129" s="64" t="s">
        <v>90</v>
      </c>
      <c r="O129" s="66" t="s">
        <v>32</v>
      </c>
      <c r="P129" s="66" t="str">
        <f t="shared" si="67"/>
        <v>1..1</v>
      </c>
      <c r="Q129" s="2" t="s">
        <v>2506</v>
      </c>
      <c r="R129" s="75" t="s">
        <v>2507</v>
      </c>
      <c r="S129" s="66" t="s">
        <v>55</v>
      </c>
      <c r="T129" s="68" t="str">
        <f t="shared" si="68"/>
        <v>E</v>
      </c>
      <c r="U129" s="66" t="s">
        <v>42</v>
      </c>
      <c r="V129" s="66" t="s">
        <v>200</v>
      </c>
      <c r="W129" s="249" t="s">
        <v>1016</v>
      </c>
      <c r="X129" s="38"/>
      <c r="Y129" s="68" t="str">
        <f t="shared" si="56"/>
        <v>-</v>
      </c>
      <c r="Z129" s="68" t="str">
        <f t="shared" si="75"/>
        <v>X</v>
      </c>
      <c r="AA129" s="68" t="str">
        <f t="shared" si="75"/>
        <v>X</v>
      </c>
      <c r="AB129" s="68" t="str">
        <f t="shared" si="75"/>
        <v>X</v>
      </c>
      <c r="AC129" s="68" t="str">
        <f t="shared" si="75"/>
        <v>X</v>
      </c>
      <c r="AD129" s="68" t="str">
        <f t="shared" si="75"/>
        <v>X</v>
      </c>
      <c r="AE129" s="68" t="str">
        <f t="shared" si="75"/>
        <v>X</v>
      </c>
      <c r="AF129" s="38"/>
      <c r="AG129" s="68" t="s">
        <v>185</v>
      </c>
      <c r="AH129" s="68" t="s">
        <v>185</v>
      </c>
      <c r="AI129" s="38"/>
      <c r="AJ129" s="13" t="str">
        <f t="shared" si="58"/>
        <v>/rsm:CrossIndustryInvoice/rsm:SupplyChainTradeTransaction/ram:ApplicableHeaderTradeAgreement/ram:SellerTaxRepresentativeTradeParty/ram:SpecifiedTaxRegistration</v>
      </c>
      <c r="AK129" s="13" t="str">
        <f t="shared" si="59"/>
        <v>/ram:ID</v>
      </c>
      <c r="AL129" s="14">
        <f>COUNTIFS(R$4:R129,AJ129)</f>
        <v>1</v>
      </c>
      <c r="AM129" s="1"/>
      <c r="AN129" s="185" t="str">
        <f t="shared" si="66"/>
        <v>SCT_HTA</v>
      </c>
      <c r="AO129" s="186" t="str">
        <f t="shared" si="66"/>
        <v>BT-63</v>
      </c>
      <c r="AP129" s="301" t="str">
        <f t="shared" si="60"/>
        <v>BT-63</v>
      </c>
      <c r="AQ129" s="66">
        <f t="shared" si="61"/>
        <v>5</v>
      </c>
      <c r="AR129" s="66" t="str">
        <f t="shared" si="62"/>
        <v>1..1</v>
      </c>
      <c r="AS129" s="64" t="s">
        <v>2508</v>
      </c>
      <c r="AT129" s="64" t="s">
        <v>2509</v>
      </c>
      <c r="AU129" s="65" t="s">
        <v>2231</v>
      </c>
      <c r="AV129" s="65"/>
      <c r="AW129" s="65" t="s">
        <v>2374</v>
      </c>
      <c r="AX129" s="64" t="s">
        <v>99</v>
      </c>
      <c r="AY129" s="66" t="str">
        <f t="shared" si="73"/>
        <v>1..1</v>
      </c>
      <c r="AZ129" s="66" t="str">
        <f t="shared" si="73"/>
        <v>1..1</v>
      </c>
      <c r="BA129" s="2" t="str">
        <f t="shared" si="73"/>
        <v>/rsm:CrossIndustryInvoice
/rsm:SupplyChainTradeTransaction
/ram:ApplicableHeaderTradeAgreement
/ram:SellerTaxRepresentativeTradeParty
/ram:SpecifiedTaxRegistration
/ram:ID</v>
      </c>
      <c r="BB129" s="75" t="str">
        <f t="shared" si="72"/>
        <v>/rsm:CrossIndustryInvoice/rsm:SupplyChainTradeTransaction/ram:ApplicableHeaderTradeAgreement/ram:SellerTaxRepresentativeTradeParty/ram:SpecifiedTaxRegistration/ram:ID</v>
      </c>
      <c r="BC129" s="66" t="str">
        <f t="shared" si="74"/>
        <v>I</v>
      </c>
      <c r="BD129" s="68" t="str">
        <f t="shared" si="74"/>
        <v>E</v>
      </c>
      <c r="BE129" s="66" t="str">
        <f t="shared" si="74"/>
        <v>0..1</v>
      </c>
      <c r="BF129" s="66" t="str">
        <f t="shared" si="74"/>
        <v>CAR-3</v>
      </c>
      <c r="BG129" s="249" t="str">
        <f t="shared" si="74"/>
        <v>@schemeID="VA"</v>
      </c>
      <c r="BH129" s="7"/>
      <c r="BI129" s="68" t="str">
        <f t="shared" si="71"/>
        <v>-</v>
      </c>
      <c r="BJ129" s="68" t="str">
        <f t="shared" si="71"/>
        <v>X</v>
      </c>
      <c r="BK129" s="68" t="str">
        <f t="shared" si="71"/>
        <v>X</v>
      </c>
      <c r="BL129" s="68" t="str">
        <f t="shared" si="69"/>
        <v>X</v>
      </c>
      <c r="BM129" s="68" t="str">
        <f t="shared" si="69"/>
        <v>X</v>
      </c>
      <c r="BN129" s="68" t="str">
        <f t="shared" si="69"/>
        <v>X</v>
      </c>
      <c r="BO129" s="68" t="str">
        <f t="shared" si="69"/>
        <v>X</v>
      </c>
      <c r="BP129" s="7"/>
      <c r="BQ129" s="68" t="str">
        <f t="shared" si="63"/>
        <v>BASIC WL</v>
      </c>
      <c r="BR129" s="68" t="str">
        <f t="shared" si="63"/>
        <v>BASIC WL</v>
      </c>
      <c r="BS129" s="15"/>
      <c r="BT129" s="57" t="s">
        <v>18642</v>
      </c>
    </row>
    <row r="130" spans="1:72" s="59" customFormat="1" ht="120" x14ac:dyDescent="0.2">
      <c r="A130" s="45" t="str">
        <f t="shared" si="54"/>
        <v>YES</v>
      </c>
      <c r="B130" s="45"/>
      <c r="C130" s="45"/>
      <c r="D130" s="185" t="s">
        <v>1526</v>
      </c>
      <c r="E130" s="186" t="s">
        <v>2510</v>
      </c>
      <c r="F130" s="301" t="s">
        <v>5081</v>
      </c>
      <c r="G130" s="66">
        <f t="shared" si="55"/>
        <v>6</v>
      </c>
      <c r="H130" s="66" t="s">
        <v>32</v>
      </c>
      <c r="I130" s="97" t="s">
        <v>17157</v>
      </c>
      <c r="J130" s="64" t="s">
        <v>2511</v>
      </c>
      <c r="K130" s="65" t="s">
        <v>1015</v>
      </c>
      <c r="L130" s="65"/>
      <c r="M130" s="65" t="s">
        <v>1016</v>
      </c>
      <c r="N130" s="64" t="s">
        <v>17064</v>
      </c>
      <c r="O130" s="66" t="s">
        <v>32</v>
      </c>
      <c r="P130" s="66" t="str">
        <f t="shared" si="67"/>
        <v>1..1</v>
      </c>
      <c r="Q130" s="2" t="s">
        <v>2512</v>
      </c>
      <c r="R130" s="75" t="s">
        <v>2513</v>
      </c>
      <c r="S130" s="66" t="s">
        <v>329</v>
      </c>
      <c r="T130" s="68" t="str">
        <f t="shared" si="68"/>
        <v>A</v>
      </c>
      <c r="U130" s="66" t="s">
        <v>42</v>
      </c>
      <c r="V130" s="66" t="s">
        <v>35</v>
      </c>
      <c r="W130" s="249" t="s">
        <v>1016</v>
      </c>
      <c r="X130" s="38"/>
      <c r="Y130" s="68" t="str">
        <f t="shared" si="56"/>
        <v>-</v>
      </c>
      <c r="Z130" s="68" t="str">
        <f t="shared" si="75"/>
        <v>X</v>
      </c>
      <c r="AA130" s="68" t="str">
        <f t="shared" si="75"/>
        <v>X</v>
      </c>
      <c r="AB130" s="68" t="str">
        <f t="shared" si="75"/>
        <v>X</v>
      </c>
      <c r="AC130" s="68" t="str">
        <f t="shared" si="75"/>
        <v>X</v>
      </c>
      <c r="AD130" s="68" t="str">
        <f t="shared" si="75"/>
        <v>X</v>
      </c>
      <c r="AE130" s="68" t="str">
        <f t="shared" si="75"/>
        <v>X</v>
      </c>
      <c r="AF130" s="38"/>
      <c r="AG130" s="68" t="s">
        <v>185</v>
      </c>
      <c r="AH130" s="68" t="s">
        <v>185</v>
      </c>
      <c r="AI130" s="38"/>
      <c r="AJ130" s="13" t="str">
        <f t="shared" si="58"/>
        <v>/rsm:CrossIndustryInvoice/rsm:SupplyChainTradeTransaction/ram:ApplicableHeaderTradeAgreement/ram:SellerTaxRepresentativeTradeParty/ram:SpecifiedTaxRegistration/ram:ID</v>
      </c>
      <c r="AK130" s="13" t="str">
        <f t="shared" si="59"/>
        <v>/@schemeID</v>
      </c>
      <c r="AL130" s="14">
        <f>COUNTIFS(R$4:R130,AJ130)</f>
        <v>1</v>
      </c>
      <c r="AM130" s="1"/>
      <c r="AN130" s="185" t="str">
        <f t="shared" si="66"/>
        <v>SCT_HTA</v>
      </c>
      <c r="AO130" s="186" t="str">
        <f t="shared" si="66"/>
        <v>BT-63-0</v>
      </c>
      <c r="AP130" s="301" t="str">
        <f t="shared" si="60"/>
        <v>BT-63-1</v>
      </c>
      <c r="AQ130" s="66">
        <f t="shared" si="61"/>
        <v>6</v>
      </c>
      <c r="AR130" s="66" t="str">
        <f t="shared" si="62"/>
        <v>1..1</v>
      </c>
      <c r="AS130" s="97" t="s">
        <v>330</v>
      </c>
      <c r="AT130" s="64" t="s">
        <v>2235</v>
      </c>
      <c r="AU130" s="65" t="s">
        <v>18240</v>
      </c>
      <c r="AV130" s="65"/>
      <c r="AW130" s="65" t="s">
        <v>1828</v>
      </c>
      <c r="AX130" s="64"/>
      <c r="AY130" s="66" t="str">
        <f t="shared" si="73"/>
        <v>1..1</v>
      </c>
      <c r="AZ130" s="66" t="str">
        <f t="shared" si="73"/>
        <v>1..1</v>
      </c>
      <c r="BA130" s="2" t="str">
        <f t="shared" si="73"/>
        <v>/rsm:CrossIndustryInvoice
/rsm:SupplyChainTradeTransaction
/ram:ApplicableHeaderTradeAgreement
/ram:SellerTaxRepresentativeTradeParty
/ram:SpecifiedTaxRegistration
/ram:ID
/@schemeID</v>
      </c>
      <c r="BB130" s="75" t="str">
        <f t="shared" si="72"/>
        <v>/rsm:CrossIndustryInvoice/rsm:SupplyChainTradeTransaction/ram:ApplicableHeaderTradeAgreement/ram:SellerTaxRepresentativeTradeParty/ram:SpecifiedTaxRegistration/ram:ID/@schemeID</v>
      </c>
      <c r="BC130" s="66" t="str">
        <f t="shared" si="74"/>
        <v>S</v>
      </c>
      <c r="BD130" s="68" t="str">
        <f t="shared" si="74"/>
        <v>A</v>
      </c>
      <c r="BE130" s="66" t="str">
        <f t="shared" si="74"/>
        <v>0..1</v>
      </c>
      <c r="BF130" s="66" t="str">
        <f t="shared" si="74"/>
        <v/>
      </c>
      <c r="BG130" s="249" t="str">
        <f t="shared" si="74"/>
        <v>@schemeID="VA"</v>
      </c>
      <c r="BH130" s="7"/>
      <c r="BI130" s="68" t="str">
        <f t="shared" si="71"/>
        <v>-</v>
      </c>
      <c r="BJ130" s="68" t="str">
        <f t="shared" si="71"/>
        <v>X</v>
      </c>
      <c r="BK130" s="68" t="str">
        <f t="shared" si="71"/>
        <v>X</v>
      </c>
      <c r="BL130" s="68" t="str">
        <f t="shared" si="69"/>
        <v>X</v>
      </c>
      <c r="BM130" s="68" t="str">
        <f t="shared" si="69"/>
        <v>X</v>
      </c>
      <c r="BN130" s="68" t="str">
        <f t="shared" si="69"/>
        <v>X</v>
      </c>
      <c r="BO130" s="68" t="str">
        <f t="shared" si="69"/>
        <v>X</v>
      </c>
      <c r="BP130" s="7"/>
      <c r="BQ130" s="68" t="str">
        <f t="shared" si="63"/>
        <v>BASIC WL</v>
      </c>
      <c r="BR130" s="68" t="str">
        <f t="shared" si="63"/>
        <v>BASIC WL</v>
      </c>
      <c r="BS130" s="15"/>
      <c r="BT130" s="57" t="s">
        <v>18642</v>
      </c>
    </row>
    <row r="131" spans="1:72" s="59" customFormat="1" ht="96" x14ac:dyDescent="0.2">
      <c r="A131" s="45" t="str">
        <f t="shared" si="54"/>
        <v>NO</v>
      </c>
      <c r="B131" s="45"/>
      <c r="C131" s="45"/>
      <c r="D131" s="182" t="s">
        <v>1526</v>
      </c>
      <c r="E131" s="187" t="s">
        <v>2660</v>
      </c>
      <c r="F131" s="302"/>
      <c r="G131" s="110">
        <f t="shared" si="55"/>
        <v>3</v>
      </c>
      <c r="H131" s="110" t="s">
        <v>42</v>
      </c>
      <c r="I131" s="111" t="s">
        <v>2661</v>
      </c>
      <c r="J131" s="112"/>
      <c r="K131" s="113"/>
      <c r="L131" s="113"/>
      <c r="M131" s="113"/>
      <c r="N131" s="112"/>
      <c r="O131" s="110" t="s">
        <v>42</v>
      </c>
      <c r="P131" s="110" t="str">
        <f t="shared" si="67"/>
        <v>0..1</v>
      </c>
      <c r="Q131" s="114" t="s">
        <v>2662</v>
      </c>
      <c r="R131" s="115" t="s">
        <v>2663</v>
      </c>
      <c r="S131" s="110"/>
      <c r="T131" s="116" t="str">
        <f t="shared" si="68"/>
        <v/>
      </c>
      <c r="U131" s="110" t="s">
        <v>42</v>
      </c>
      <c r="V131" s="110"/>
      <c r="W131" s="674"/>
      <c r="X131" s="38"/>
      <c r="Y131" s="116" t="str">
        <f t="shared" si="56"/>
        <v>X</v>
      </c>
      <c r="Z131" s="116" t="str">
        <f t="shared" si="75"/>
        <v>X</v>
      </c>
      <c r="AA131" s="116" t="str">
        <f t="shared" si="75"/>
        <v>X</v>
      </c>
      <c r="AB131" s="116" t="str">
        <f t="shared" si="75"/>
        <v>X</v>
      </c>
      <c r="AC131" s="116" t="str">
        <f t="shared" si="75"/>
        <v>X</v>
      </c>
      <c r="AD131" s="116" t="str">
        <f t="shared" si="75"/>
        <v>X</v>
      </c>
      <c r="AE131" s="116" t="str">
        <f t="shared" si="75"/>
        <v>X</v>
      </c>
      <c r="AF131" s="38"/>
      <c r="AG131" s="116" t="s">
        <v>39</v>
      </c>
      <c r="AH131" s="116" t="s">
        <v>39</v>
      </c>
      <c r="AI131" s="38"/>
      <c r="AJ131" s="13" t="str">
        <f t="shared" si="58"/>
        <v>/rsm:CrossIndustryInvoice/rsm:SupplyChainTradeTransaction/ram:ApplicableHeaderTradeAgreement</v>
      </c>
      <c r="AK131" s="13" t="str">
        <f t="shared" si="59"/>
        <v>/ram:BuyerOrderReferencedDocument</v>
      </c>
      <c r="AL131" s="14">
        <f>COUNTIFS(R$4:R131,AJ131)</f>
        <v>1</v>
      </c>
      <c r="AM131" s="1"/>
      <c r="AN131" s="182" t="str">
        <f t="shared" si="66"/>
        <v>SCT_HTA</v>
      </c>
      <c r="AO131" s="187" t="str">
        <f t="shared" si="66"/>
        <v>BT-13-00</v>
      </c>
      <c r="AP131" s="302" t="str">
        <f t="shared" si="60"/>
        <v/>
      </c>
      <c r="AQ131" s="110">
        <f t="shared" si="61"/>
        <v>3</v>
      </c>
      <c r="AR131" s="110" t="str">
        <f t="shared" si="62"/>
        <v>0..1</v>
      </c>
      <c r="AS131" s="111" t="s">
        <v>2664</v>
      </c>
      <c r="AT131" s="112"/>
      <c r="AU131" s="113"/>
      <c r="AV131" s="113"/>
      <c r="AW131" s="113" t="s">
        <v>35</v>
      </c>
      <c r="AX131" s="112"/>
      <c r="AY131" s="110" t="str">
        <f t="shared" si="73"/>
        <v>0..1</v>
      </c>
      <c r="AZ131" s="110" t="str">
        <f t="shared" si="73"/>
        <v>0..1</v>
      </c>
      <c r="BA131" s="114" t="str">
        <f t="shared" si="73"/>
        <v>/rsm:CrossIndustryInvoice
/rsm:SupplyChainTradeTransaction
/ram:ApplicableHeaderTradeAgreement
/ram:BuyerOrderReferencedDocument</v>
      </c>
      <c r="BB131" s="115" t="str">
        <f t="shared" si="72"/>
        <v>/rsm:CrossIndustryInvoice/rsm:SupplyChainTradeTransaction/ram:ApplicableHeaderTradeAgreement/ram:BuyerOrderReferencedDocument</v>
      </c>
      <c r="BC131" s="110" t="str">
        <f t="shared" si="74"/>
        <v/>
      </c>
      <c r="BD131" s="116" t="str">
        <f t="shared" si="74"/>
        <v/>
      </c>
      <c r="BE131" s="110" t="str">
        <f t="shared" si="74"/>
        <v>0..1</v>
      </c>
      <c r="BF131" s="110" t="str">
        <f t="shared" si="74"/>
        <v/>
      </c>
      <c r="BG131" s="674" t="str">
        <f t="shared" si="74"/>
        <v/>
      </c>
      <c r="BH131" s="7"/>
      <c r="BI131" s="116" t="str">
        <f t="shared" si="71"/>
        <v>X</v>
      </c>
      <c r="BJ131" s="116" t="str">
        <f t="shared" si="71"/>
        <v>X</v>
      </c>
      <c r="BK131" s="116" t="str">
        <f t="shared" si="71"/>
        <v>X</v>
      </c>
      <c r="BL131" s="116" t="str">
        <f t="shared" si="69"/>
        <v>X</v>
      </c>
      <c r="BM131" s="116" t="str">
        <f t="shared" si="69"/>
        <v>X</v>
      </c>
      <c r="BN131" s="116" t="str">
        <f t="shared" si="69"/>
        <v>X</v>
      </c>
      <c r="BO131" s="116" t="str">
        <f t="shared" si="69"/>
        <v>X</v>
      </c>
      <c r="BP131" s="7"/>
      <c r="BQ131" s="116" t="str">
        <f t="shared" si="63"/>
        <v>MINIMUM</v>
      </c>
      <c r="BR131" s="116" t="str">
        <f t="shared" si="63"/>
        <v>MINIMUM</v>
      </c>
      <c r="BS131" s="15"/>
      <c r="BT131" s="57" t="s">
        <v>18642</v>
      </c>
    </row>
    <row r="132" spans="1:72" s="59" customFormat="1" ht="96" x14ac:dyDescent="0.2">
      <c r="A132" s="45" t="str">
        <f t="shared" si="54"/>
        <v>YES</v>
      </c>
      <c r="B132" s="45"/>
      <c r="C132" s="45"/>
      <c r="D132" s="185" t="s">
        <v>1526</v>
      </c>
      <c r="E132" s="186" t="s">
        <v>2665</v>
      </c>
      <c r="F132" s="301" t="s">
        <v>2665</v>
      </c>
      <c r="G132" s="66">
        <f t="shared" si="55"/>
        <v>4</v>
      </c>
      <c r="H132" s="66" t="s">
        <v>42</v>
      </c>
      <c r="I132" s="64" t="s">
        <v>2666</v>
      </c>
      <c r="J132" s="64" t="s">
        <v>2667</v>
      </c>
      <c r="K132" s="65"/>
      <c r="L132" s="65" t="s">
        <v>2668</v>
      </c>
      <c r="M132" s="65" t="s">
        <v>35</v>
      </c>
      <c r="N132" s="150" t="s">
        <v>548</v>
      </c>
      <c r="O132" s="66" t="s">
        <v>32</v>
      </c>
      <c r="P132" s="66" t="str">
        <f t="shared" si="67"/>
        <v>1..1</v>
      </c>
      <c r="Q132" s="2" t="s">
        <v>2669</v>
      </c>
      <c r="R132" s="75" t="s">
        <v>2670</v>
      </c>
      <c r="S132" s="66" t="s">
        <v>17054</v>
      </c>
      <c r="T132" s="68" t="str">
        <f t="shared" si="68"/>
        <v>E</v>
      </c>
      <c r="U132" s="66" t="s">
        <v>42</v>
      </c>
      <c r="V132" s="66" t="s">
        <v>35</v>
      </c>
      <c r="W132" s="249" t="s">
        <v>35</v>
      </c>
      <c r="X132" s="38"/>
      <c r="Y132" s="68" t="str">
        <f t="shared" si="56"/>
        <v>X</v>
      </c>
      <c r="Z132" s="68" t="str">
        <f t="shared" si="75"/>
        <v>X</v>
      </c>
      <c r="AA132" s="68" t="str">
        <f t="shared" si="75"/>
        <v>X</v>
      </c>
      <c r="AB132" s="68" t="str">
        <f t="shared" si="75"/>
        <v>X</v>
      </c>
      <c r="AC132" s="68" t="str">
        <f t="shared" si="75"/>
        <v>X</v>
      </c>
      <c r="AD132" s="68" t="str">
        <f t="shared" si="75"/>
        <v>X</v>
      </c>
      <c r="AE132" s="68" t="str">
        <f t="shared" si="75"/>
        <v>X</v>
      </c>
      <c r="AF132" s="38"/>
      <c r="AG132" s="68" t="s">
        <v>39</v>
      </c>
      <c r="AH132" s="68" t="s">
        <v>39</v>
      </c>
      <c r="AI132" s="38"/>
      <c r="AJ132" s="13" t="str">
        <f t="shared" si="58"/>
        <v>/rsm:CrossIndustryInvoice/rsm:SupplyChainTradeTransaction/ram:ApplicableHeaderTradeAgreement/ram:BuyerOrderReferencedDocument</v>
      </c>
      <c r="AK132" s="13" t="str">
        <f t="shared" si="59"/>
        <v>/ram:IssuerAssignedID</v>
      </c>
      <c r="AL132" s="14">
        <f>COUNTIFS(R$4:R132,AJ132)</f>
        <v>1</v>
      </c>
      <c r="AM132" s="1"/>
      <c r="AN132" s="185" t="str">
        <f t="shared" si="66"/>
        <v>SCT_HTA</v>
      </c>
      <c r="AO132" s="186" t="str">
        <f t="shared" si="66"/>
        <v>BT-13</v>
      </c>
      <c r="AP132" s="301" t="str">
        <f t="shared" si="60"/>
        <v>BT-13</v>
      </c>
      <c r="AQ132" s="66">
        <f t="shared" si="61"/>
        <v>4</v>
      </c>
      <c r="AR132" s="66" t="str">
        <f t="shared" si="62"/>
        <v>0..1</v>
      </c>
      <c r="AS132" s="64" t="s">
        <v>2671</v>
      </c>
      <c r="AT132" s="64" t="s">
        <v>2672</v>
      </c>
      <c r="AU132" s="65"/>
      <c r="AV132" s="65" t="s">
        <v>2673</v>
      </c>
      <c r="AW132" s="65" t="s">
        <v>35</v>
      </c>
      <c r="AX132" s="150" t="s">
        <v>555</v>
      </c>
      <c r="AY132" s="66" t="str">
        <f t="shared" si="73"/>
        <v>1..1</v>
      </c>
      <c r="AZ132" s="66" t="str">
        <f t="shared" si="73"/>
        <v>1..1</v>
      </c>
      <c r="BA132" s="2" t="str">
        <f t="shared" si="73"/>
        <v>/rsm:CrossIndustryInvoice
/rsm:SupplyChainTradeTransaction
/ram:ApplicableHeaderTradeAgreement
/ram:BuyerOrderReferencedDocument
/ram:IssuerAssignedID</v>
      </c>
      <c r="BB132" s="75" t="str">
        <f t="shared" si="72"/>
        <v>/rsm:CrossIndustryInvoice/rsm:SupplyChainTradeTransaction/ram:ApplicableHeaderTradeAgreement/ram:BuyerOrderReferencedDocument/ram:IssuerAssignedID</v>
      </c>
      <c r="BC132" s="66" t="str">
        <f t="shared" si="74"/>
        <v>R</v>
      </c>
      <c r="BD132" s="68" t="str">
        <f t="shared" si="74"/>
        <v>E</v>
      </c>
      <c r="BE132" s="66" t="str">
        <f t="shared" si="74"/>
        <v>0..1</v>
      </c>
      <c r="BF132" s="66" t="str">
        <f t="shared" si="74"/>
        <v/>
      </c>
      <c r="BG132" s="249" t="str">
        <f t="shared" si="74"/>
        <v/>
      </c>
      <c r="BH132" s="7"/>
      <c r="BI132" s="68" t="str">
        <f t="shared" si="71"/>
        <v>X</v>
      </c>
      <c r="BJ132" s="68" t="str">
        <f t="shared" si="71"/>
        <v>X</v>
      </c>
      <c r="BK132" s="68" t="str">
        <f t="shared" si="71"/>
        <v>X</v>
      </c>
      <c r="BL132" s="68" t="str">
        <f t="shared" si="69"/>
        <v>X</v>
      </c>
      <c r="BM132" s="68" t="str">
        <f t="shared" si="69"/>
        <v>X</v>
      </c>
      <c r="BN132" s="68" t="str">
        <f t="shared" si="69"/>
        <v>X</v>
      </c>
      <c r="BO132" s="68" t="str">
        <f t="shared" si="69"/>
        <v>X</v>
      </c>
      <c r="BP132" s="7"/>
      <c r="BQ132" s="68" t="str">
        <f t="shared" si="63"/>
        <v>MINIMUM</v>
      </c>
      <c r="BR132" s="68" t="str">
        <f t="shared" si="63"/>
        <v>MINIMUM</v>
      </c>
      <c r="BS132" s="15"/>
      <c r="BT132" s="57" t="s">
        <v>18642</v>
      </c>
    </row>
    <row r="133" spans="1:72" s="59" customFormat="1" ht="96" x14ac:dyDescent="0.2">
      <c r="A133" s="45" t="str">
        <f t="shared" si="54"/>
        <v>NO</v>
      </c>
      <c r="B133" s="45"/>
      <c r="C133" s="45"/>
      <c r="D133" s="182" t="s">
        <v>1526</v>
      </c>
      <c r="E133" s="187" t="s">
        <v>2697</v>
      </c>
      <c r="F133" s="302"/>
      <c r="G133" s="110">
        <f t="shared" si="55"/>
        <v>3</v>
      </c>
      <c r="H133" s="110" t="s">
        <v>42</v>
      </c>
      <c r="I133" s="111" t="s">
        <v>2698</v>
      </c>
      <c r="J133" s="112"/>
      <c r="K133" s="113"/>
      <c r="L133" s="113"/>
      <c r="M133" s="113"/>
      <c r="N133" s="112"/>
      <c r="O133" s="110" t="s">
        <v>42</v>
      </c>
      <c r="P133" s="110" t="str">
        <f t="shared" si="67"/>
        <v>0..1</v>
      </c>
      <c r="Q133" s="114" t="s">
        <v>2699</v>
      </c>
      <c r="R133" s="115" t="s">
        <v>2700</v>
      </c>
      <c r="S133" s="110"/>
      <c r="T133" s="116" t="str">
        <f t="shared" si="68"/>
        <v/>
      </c>
      <c r="U133" s="110" t="s">
        <v>42</v>
      </c>
      <c r="V133" s="110"/>
      <c r="W133" s="674"/>
      <c r="X133" s="38"/>
      <c r="Y133" s="116" t="str">
        <f t="shared" si="56"/>
        <v>-</v>
      </c>
      <c r="Z133" s="116" t="str">
        <f t="shared" si="75"/>
        <v>X</v>
      </c>
      <c r="AA133" s="116" t="str">
        <f t="shared" si="75"/>
        <v>X</v>
      </c>
      <c r="AB133" s="116" t="str">
        <f t="shared" si="75"/>
        <v>X</v>
      </c>
      <c r="AC133" s="116" t="str">
        <f t="shared" si="75"/>
        <v>X</v>
      </c>
      <c r="AD133" s="116" t="str">
        <f t="shared" si="75"/>
        <v>X</v>
      </c>
      <c r="AE133" s="116" t="str">
        <f t="shared" si="75"/>
        <v>X</v>
      </c>
      <c r="AF133" s="38"/>
      <c r="AG133" s="116" t="s">
        <v>185</v>
      </c>
      <c r="AH133" s="116" t="s">
        <v>185</v>
      </c>
      <c r="AI133" s="38"/>
      <c r="AJ133" s="13" t="str">
        <f t="shared" si="58"/>
        <v>/rsm:CrossIndustryInvoice/rsm:SupplyChainTradeTransaction/ram:ApplicableHeaderTradeAgreement</v>
      </c>
      <c r="AK133" s="13" t="str">
        <f t="shared" si="59"/>
        <v>/ram:ContractReferencedDocument</v>
      </c>
      <c r="AL133" s="14">
        <f>COUNTIFS(R$4:R133,AJ133)</f>
        <v>1</v>
      </c>
      <c r="AM133" s="1"/>
      <c r="AN133" s="182" t="str">
        <f t="shared" si="66"/>
        <v>SCT_HTA</v>
      </c>
      <c r="AO133" s="187" t="str">
        <f t="shared" si="66"/>
        <v>BT-12-00</v>
      </c>
      <c r="AP133" s="302" t="str">
        <f t="shared" si="60"/>
        <v/>
      </c>
      <c r="AQ133" s="110">
        <f t="shared" si="61"/>
        <v>3</v>
      </c>
      <c r="AR133" s="110" t="str">
        <f t="shared" si="62"/>
        <v>0..1</v>
      </c>
      <c r="AS133" s="111" t="s">
        <v>2701</v>
      </c>
      <c r="AT133" s="112"/>
      <c r="AU133" s="113"/>
      <c r="AV133" s="113"/>
      <c r="AW133" s="113" t="s">
        <v>35</v>
      </c>
      <c r="AX133" s="112"/>
      <c r="AY133" s="110" t="str">
        <f t="shared" si="73"/>
        <v>0..1</v>
      </c>
      <c r="AZ133" s="110" t="str">
        <f t="shared" si="73"/>
        <v>0..1</v>
      </c>
      <c r="BA133" s="114" t="str">
        <f t="shared" si="73"/>
        <v>/rsm:CrossIndustryInvoice
/rsm:SupplyChainTradeTransaction
/ram:ApplicableHeaderTradeAgreement
/ram:ContractReferencedDocument</v>
      </c>
      <c r="BB133" s="115" t="str">
        <f t="shared" si="72"/>
        <v>/rsm:CrossIndustryInvoice/rsm:SupplyChainTradeTransaction/ram:ApplicableHeaderTradeAgreement/ram:ContractReferencedDocument</v>
      </c>
      <c r="BC133" s="110" t="str">
        <f t="shared" si="74"/>
        <v/>
      </c>
      <c r="BD133" s="116" t="str">
        <f t="shared" si="74"/>
        <v/>
      </c>
      <c r="BE133" s="110" t="str">
        <f t="shared" si="74"/>
        <v>0..1</v>
      </c>
      <c r="BF133" s="110" t="str">
        <f t="shared" si="74"/>
        <v/>
      </c>
      <c r="BG133" s="674" t="str">
        <f t="shared" si="74"/>
        <v/>
      </c>
      <c r="BH133" s="7"/>
      <c r="BI133" s="116" t="str">
        <f t="shared" si="71"/>
        <v>-</v>
      </c>
      <c r="BJ133" s="116" t="str">
        <f t="shared" si="71"/>
        <v>X</v>
      </c>
      <c r="BK133" s="116" t="str">
        <f t="shared" si="71"/>
        <v>X</v>
      </c>
      <c r="BL133" s="116" t="str">
        <f t="shared" si="69"/>
        <v>X</v>
      </c>
      <c r="BM133" s="116" t="str">
        <f t="shared" si="69"/>
        <v>X</v>
      </c>
      <c r="BN133" s="116" t="str">
        <f t="shared" si="69"/>
        <v>X</v>
      </c>
      <c r="BO133" s="116" t="str">
        <f t="shared" si="69"/>
        <v>X</v>
      </c>
      <c r="BP133" s="7"/>
      <c r="BQ133" s="116" t="str">
        <f t="shared" si="63"/>
        <v>BASIC WL</v>
      </c>
      <c r="BR133" s="116" t="str">
        <f t="shared" si="63"/>
        <v>BASIC WL</v>
      </c>
      <c r="BS133" s="15"/>
      <c r="BT133" s="57" t="s">
        <v>18642</v>
      </c>
    </row>
    <row r="134" spans="1:72" s="59" customFormat="1" ht="96" x14ac:dyDescent="0.2">
      <c r="A134" s="45" t="str">
        <f t="shared" si="54"/>
        <v>YES</v>
      </c>
      <c r="B134" s="45"/>
      <c r="C134" s="45"/>
      <c r="D134" s="185" t="s">
        <v>1526</v>
      </c>
      <c r="E134" s="186" t="s">
        <v>2702</v>
      </c>
      <c r="F134" s="301" t="s">
        <v>2702</v>
      </c>
      <c r="G134" s="66">
        <f t="shared" si="55"/>
        <v>4</v>
      </c>
      <c r="H134" s="66" t="s">
        <v>42</v>
      </c>
      <c r="I134" s="64" t="s">
        <v>2703</v>
      </c>
      <c r="J134" s="64" t="s">
        <v>2704</v>
      </c>
      <c r="K134" s="65" t="s">
        <v>2705</v>
      </c>
      <c r="L134" s="65" t="s">
        <v>2706</v>
      </c>
      <c r="M134" s="65" t="s">
        <v>35</v>
      </c>
      <c r="N134" s="150" t="s">
        <v>548</v>
      </c>
      <c r="O134" s="66" t="s">
        <v>32</v>
      </c>
      <c r="P134" s="66" t="str">
        <f t="shared" si="67"/>
        <v>1..1</v>
      </c>
      <c r="Q134" s="2" t="s">
        <v>2707</v>
      </c>
      <c r="R134" s="75" t="s">
        <v>2708</v>
      </c>
      <c r="S134" s="66" t="s">
        <v>17054</v>
      </c>
      <c r="T134" s="68" t="str">
        <f t="shared" si="68"/>
        <v>E</v>
      </c>
      <c r="U134" s="66" t="s">
        <v>42</v>
      </c>
      <c r="V134" s="66" t="s">
        <v>35</v>
      </c>
      <c r="W134" s="249" t="s">
        <v>35</v>
      </c>
      <c r="X134" s="38"/>
      <c r="Y134" s="68" t="str">
        <f t="shared" si="56"/>
        <v>-</v>
      </c>
      <c r="Z134" s="68" t="str">
        <f t="shared" si="75"/>
        <v>X</v>
      </c>
      <c r="AA134" s="68" t="str">
        <f t="shared" si="75"/>
        <v>X</v>
      </c>
      <c r="AB134" s="68" t="str">
        <f t="shared" si="75"/>
        <v>X</v>
      </c>
      <c r="AC134" s="68" t="str">
        <f t="shared" si="75"/>
        <v>X</v>
      </c>
      <c r="AD134" s="68" t="str">
        <f t="shared" si="75"/>
        <v>X</v>
      </c>
      <c r="AE134" s="68" t="str">
        <f t="shared" si="75"/>
        <v>X</v>
      </c>
      <c r="AF134" s="38"/>
      <c r="AG134" s="68" t="s">
        <v>185</v>
      </c>
      <c r="AH134" s="68" t="s">
        <v>185</v>
      </c>
      <c r="AI134" s="38"/>
      <c r="AJ134" s="13" t="str">
        <f t="shared" si="58"/>
        <v>/rsm:CrossIndustryInvoice/rsm:SupplyChainTradeTransaction/ram:ApplicableHeaderTradeAgreement/ram:ContractReferencedDocument</v>
      </c>
      <c r="AK134" s="13" t="str">
        <f t="shared" si="59"/>
        <v>/ram:IssuerAssignedID</v>
      </c>
      <c r="AL134" s="14">
        <f>COUNTIFS(R$4:R134,AJ134)</f>
        <v>1</v>
      </c>
      <c r="AM134" s="1"/>
      <c r="AN134" s="185" t="str">
        <f t="shared" si="66"/>
        <v>SCT_HTA</v>
      </c>
      <c r="AO134" s="186" t="str">
        <f t="shared" si="66"/>
        <v>BT-12</v>
      </c>
      <c r="AP134" s="301" t="str">
        <f t="shared" si="60"/>
        <v>BT-12</v>
      </c>
      <c r="AQ134" s="66">
        <f t="shared" si="61"/>
        <v>4</v>
      </c>
      <c r="AR134" s="66" t="str">
        <f t="shared" si="62"/>
        <v>0..1</v>
      </c>
      <c r="AS134" s="64" t="s">
        <v>2709</v>
      </c>
      <c r="AT134" s="64" t="s">
        <v>2710</v>
      </c>
      <c r="AU134" s="65" t="s">
        <v>2711</v>
      </c>
      <c r="AV134" s="65" t="s">
        <v>2712</v>
      </c>
      <c r="AW134" s="65" t="s">
        <v>35</v>
      </c>
      <c r="AX134" s="150" t="s">
        <v>555</v>
      </c>
      <c r="AY134" s="66" t="str">
        <f t="shared" si="73"/>
        <v>1..1</v>
      </c>
      <c r="AZ134" s="66" t="str">
        <f t="shared" si="73"/>
        <v>1..1</v>
      </c>
      <c r="BA134" s="2" t="str">
        <f t="shared" si="73"/>
        <v>/rsm:CrossIndustryInvoice
/rsm:SupplyChainTradeTransaction
/ram:ApplicableHeaderTradeAgreement
/ram:ContractReferencedDocument
/ram:IssuerAssignedID</v>
      </c>
      <c r="BB134" s="75" t="str">
        <f t="shared" si="72"/>
        <v>/rsm:CrossIndustryInvoice/rsm:SupplyChainTradeTransaction/ram:ApplicableHeaderTradeAgreement/ram:ContractReferencedDocument/ram:IssuerAssignedID</v>
      </c>
      <c r="BC134" s="66" t="str">
        <f t="shared" si="74"/>
        <v>R</v>
      </c>
      <c r="BD134" s="68" t="str">
        <f t="shared" si="74"/>
        <v>E</v>
      </c>
      <c r="BE134" s="66" t="str">
        <f t="shared" si="74"/>
        <v>0..1</v>
      </c>
      <c r="BF134" s="66" t="str">
        <f t="shared" si="74"/>
        <v/>
      </c>
      <c r="BG134" s="249" t="str">
        <f t="shared" si="74"/>
        <v/>
      </c>
      <c r="BH134" s="7"/>
      <c r="BI134" s="68" t="str">
        <f t="shared" si="71"/>
        <v>-</v>
      </c>
      <c r="BJ134" s="68" t="str">
        <f t="shared" si="71"/>
        <v>X</v>
      </c>
      <c r="BK134" s="68" t="str">
        <f t="shared" si="71"/>
        <v>X</v>
      </c>
      <c r="BL134" s="68" t="str">
        <f t="shared" si="69"/>
        <v>X</v>
      </c>
      <c r="BM134" s="68" t="str">
        <f t="shared" si="69"/>
        <v>X</v>
      </c>
      <c r="BN134" s="68" t="str">
        <f t="shared" si="69"/>
        <v>X</v>
      </c>
      <c r="BO134" s="68" t="str">
        <f t="shared" si="69"/>
        <v>X</v>
      </c>
      <c r="BP134" s="7"/>
      <c r="BQ134" s="68" t="str">
        <f t="shared" si="63"/>
        <v>BASIC WL</v>
      </c>
      <c r="BR134" s="68" t="str">
        <f t="shared" si="63"/>
        <v>BASIC WL</v>
      </c>
      <c r="BS134" s="15"/>
      <c r="BT134" s="57" t="s">
        <v>18642</v>
      </c>
    </row>
    <row r="135" spans="1:72" s="59" customFormat="1" ht="96" x14ac:dyDescent="0.2">
      <c r="A135" s="45" t="str">
        <f t="shared" ref="A135:A185" si="76">IF(OR(T135="E",T135="A"),"YES","NO")</f>
        <v>NO</v>
      </c>
      <c r="B135" s="45"/>
      <c r="C135" s="45"/>
      <c r="D135" s="202" t="s">
        <v>3007</v>
      </c>
      <c r="E135" s="203" t="s">
        <v>3008</v>
      </c>
      <c r="F135" s="306"/>
      <c r="G135" s="88">
        <f t="shared" ref="G135:G185" si="77">LEN(R135)-LEN(SUBSTITUTE(R135,"/",""))-1</f>
        <v>2</v>
      </c>
      <c r="H135" s="88" t="s">
        <v>32</v>
      </c>
      <c r="I135" s="90" t="s">
        <v>3009</v>
      </c>
      <c r="J135" s="90" t="s">
        <v>3010</v>
      </c>
      <c r="K135" s="91"/>
      <c r="L135" s="91"/>
      <c r="M135" s="91"/>
      <c r="N135" s="90"/>
      <c r="O135" s="88" t="s">
        <v>32</v>
      </c>
      <c r="P135" s="88" t="str">
        <f t="shared" si="67"/>
        <v>1..1</v>
      </c>
      <c r="Q135" s="92" t="s">
        <v>3011</v>
      </c>
      <c r="R135" s="93" t="s">
        <v>3012</v>
      </c>
      <c r="S135" s="88"/>
      <c r="T135" s="94" t="str">
        <f t="shared" ref="T135:T137" si="78">IF($E135="","",IF(ISERROR(SEARCH("@",$R135)),IF(LEFT($E135,4)="BG-X","EG",IF(LEFT($E135,2)="BG","G",IF(LEFT($E135,4)="BT-X",IF(LEN($E135)-LEN(SUBSTITUTE($E135,"-",))&gt;2,"","E"),IF(LEN($E135)-LEN(SUBSTITUTE($E135,"-",))&gt;1,"","E")))),"A"))</f>
        <v>G</v>
      </c>
      <c r="U135" s="88" t="s">
        <v>32</v>
      </c>
      <c r="V135" s="88"/>
      <c r="W135" s="673"/>
      <c r="X135" s="38"/>
      <c r="Y135" s="184" t="str">
        <f t="shared" ref="Y135:Y185" si="79">IF(AH135=Y$4,"X","-")</f>
        <v>X</v>
      </c>
      <c r="Z135" s="184" t="str">
        <f t="shared" ref="Z135:AE149" si="80">IF(Y135="X","X",IF($AH135=Z$4,"X","-"))</f>
        <v>X</v>
      </c>
      <c r="AA135" s="184" t="str">
        <f t="shared" si="80"/>
        <v>X</v>
      </c>
      <c r="AB135" s="184" t="str">
        <f t="shared" si="80"/>
        <v>X</v>
      </c>
      <c r="AC135" s="184" t="str">
        <f t="shared" si="80"/>
        <v>X</v>
      </c>
      <c r="AD135" s="184" t="str">
        <f t="shared" si="80"/>
        <v>X</v>
      </c>
      <c r="AE135" s="184" t="str">
        <f t="shared" si="80"/>
        <v>X</v>
      </c>
      <c r="AF135" s="38"/>
      <c r="AG135" s="184" t="s">
        <v>39</v>
      </c>
      <c r="AH135" s="184" t="s">
        <v>39</v>
      </c>
      <c r="AI135" s="38"/>
      <c r="AJ135" s="13" t="str">
        <f t="shared" ref="AJ135:AJ185" si="81">IF(ISERROR(FIND("/",R135)),R135,LEFT(R135,FIND(CHAR(1),SUBSTITUTE(R135,"/",CHAR(1),LEN(R135)-LEN(SUBSTITUTE(R135,"/",""))))-1))</f>
        <v>/rsm:CrossIndustryInvoice/rsm:SupplyChainTradeTransaction</v>
      </c>
      <c r="AK135" s="13" t="str">
        <f t="shared" ref="AK135:AK185" si="82">IF(ISERROR(FIND("/",R135)),R135,MID(R135, FIND(CHAR(1),SUBSTITUTE(R135,"/",CHAR(1), LEN(R135)-LEN(SUBSTITUTE(R135,"/","")))), LEN(R135)))</f>
        <v>/ram:ApplicableHeaderTradeDelivery</v>
      </c>
      <c r="AL135" s="14">
        <f>COUNTIFS(R$4:R135,AJ135)</f>
        <v>1</v>
      </c>
      <c r="AM135" s="1"/>
      <c r="AN135" s="202" t="str">
        <f t="shared" ref="AN135:AO186" si="83">D135</f>
        <v>SCT_HTD</v>
      </c>
      <c r="AO135" s="203" t="str">
        <f t="shared" si="83"/>
        <v>BG-13-00</v>
      </c>
      <c r="AP135" s="306" t="str">
        <f t="shared" ref="AP135:AP185" si="84">IF(F135="","",F135)</f>
        <v/>
      </c>
      <c r="AQ135" s="88">
        <f t="shared" ref="AQ135:AQ185" si="85">LEN(BB135)-LEN(SUBSTITUTE(BB135,"/",""))-1</f>
        <v>2</v>
      </c>
      <c r="AR135" s="88" t="str">
        <f t="shared" ref="AR135:AR185" si="86">H135</f>
        <v>1..1</v>
      </c>
      <c r="AS135" s="90" t="s">
        <v>3013</v>
      </c>
      <c r="AT135" s="90" t="s">
        <v>3014</v>
      </c>
      <c r="AU135" s="91"/>
      <c r="AV135" s="91"/>
      <c r="AW135" s="91" t="s">
        <v>35</v>
      </c>
      <c r="AX135" s="90"/>
      <c r="AY135" s="88" t="str">
        <f t="shared" si="73"/>
        <v>1..1</v>
      </c>
      <c r="AZ135" s="88" t="str">
        <f t="shared" si="73"/>
        <v>1..1</v>
      </c>
      <c r="BA135" s="92" t="str">
        <f t="shared" si="73"/>
        <v>/rsm:CrossIndustryInvoice
/rsm:SupplyChainTradeTransaction
/ram:ApplicableHeaderTradeDelivery</v>
      </c>
      <c r="BB135" s="93" t="str">
        <f t="shared" si="72"/>
        <v>/rsm:CrossIndustryInvoice/rsm:SupplyChainTradeTransaction/ram:ApplicableHeaderTradeDelivery</v>
      </c>
      <c r="BC135" s="88" t="str">
        <f t="shared" si="74"/>
        <v/>
      </c>
      <c r="BD135" s="94" t="str">
        <f t="shared" si="74"/>
        <v>G</v>
      </c>
      <c r="BE135" s="88" t="str">
        <f t="shared" si="74"/>
        <v>1..1</v>
      </c>
      <c r="BF135" s="88" t="str">
        <f t="shared" si="74"/>
        <v/>
      </c>
      <c r="BG135" s="673" t="str">
        <f t="shared" si="74"/>
        <v/>
      </c>
      <c r="BH135" s="7"/>
      <c r="BI135" s="184" t="str">
        <f t="shared" si="71"/>
        <v>X</v>
      </c>
      <c r="BJ135" s="184" t="str">
        <f t="shared" si="71"/>
        <v>X</v>
      </c>
      <c r="BK135" s="184" t="str">
        <f t="shared" si="71"/>
        <v>X</v>
      </c>
      <c r="BL135" s="184" t="str">
        <f t="shared" si="69"/>
        <v>X</v>
      </c>
      <c r="BM135" s="184" t="str">
        <f t="shared" si="69"/>
        <v>X</v>
      </c>
      <c r="BN135" s="184" t="str">
        <f t="shared" si="69"/>
        <v>X</v>
      </c>
      <c r="BO135" s="184" t="str">
        <f t="shared" si="69"/>
        <v>X</v>
      </c>
      <c r="BP135" s="7"/>
      <c r="BQ135" s="184" t="str">
        <f t="shared" ref="BQ135:BR185" si="87">AG135</f>
        <v>MINIMUM</v>
      </c>
      <c r="BR135" s="184" t="str">
        <f t="shared" si="87"/>
        <v>MINIMUM</v>
      </c>
      <c r="BS135" s="15"/>
      <c r="BT135" s="57" t="s">
        <v>18642</v>
      </c>
    </row>
    <row r="136" spans="1:72" s="59" customFormat="1" ht="96" x14ac:dyDescent="0.2">
      <c r="A136" s="45" t="str">
        <f t="shared" si="76"/>
        <v>NO</v>
      </c>
      <c r="B136" s="45"/>
      <c r="C136" s="45"/>
      <c r="D136" s="202" t="s">
        <v>3007</v>
      </c>
      <c r="E136" s="207" t="s">
        <v>3030</v>
      </c>
      <c r="F136" s="308" t="s">
        <v>3030</v>
      </c>
      <c r="G136" s="110">
        <f t="shared" si="77"/>
        <v>3</v>
      </c>
      <c r="H136" s="110" t="s">
        <v>42</v>
      </c>
      <c r="I136" s="111" t="s">
        <v>3031</v>
      </c>
      <c r="J136" s="112" t="s">
        <v>3010</v>
      </c>
      <c r="K136" s="113"/>
      <c r="L136" s="113"/>
      <c r="M136" s="113" t="s">
        <v>35</v>
      </c>
      <c r="N136" s="112"/>
      <c r="O136" s="110" t="s">
        <v>42</v>
      </c>
      <c r="P136" s="110" t="str">
        <f t="shared" si="67"/>
        <v>0..1</v>
      </c>
      <c r="Q136" s="114" t="s">
        <v>3032</v>
      </c>
      <c r="R136" s="115" t="s">
        <v>3033</v>
      </c>
      <c r="S136" s="110" t="s">
        <v>35</v>
      </c>
      <c r="T136" s="116" t="str">
        <f t="shared" si="78"/>
        <v>G</v>
      </c>
      <c r="U136" s="110" t="s">
        <v>42</v>
      </c>
      <c r="V136" s="110" t="s">
        <v>531</v>
      </c>
      <c r="W136" s="674" t="s">
        <v>35</v>
      </c>
      <c r="X136" s="38"/>
      <c r="Y136" s="116" t="str">
        <f t="shared" si="79"/>
        <v>-</v>
      </c>
      <c r="Z136" s="116" t="str">
        <f t="shared" si="80"/>
        <v>X</v>
      </c>
      <c r="AA136" s="116" t="str">
        <f t="shared" si="80"/>
        <v>X</v>
      </c>
      <c r="AB136" s="116" t="str">
        <f t="shared" si="80"/>
        <v>X</v>
      </c>
      <c r="AC136" s="116" t="str">
        <f t="shared" si="80"/>
        <v>X</v>
      </c>
      <c r="AD136" s="116" t="str">
        <f t="shared" si="80"/>
        <v>X</v>
      </c>
      <c r="AE136" s="116" t="str">
        <f t="shared" si="80"/>
        <v>X</v>
      </c>
      <c r="AF136" s="38"/>
      <c r="AG136" s="116" t="s">
        <v>185</v>
      </c>
      <c r="AH136" s="116" t="s">
        <v>185</v>
      </c>
      <c r="AI136" s="38"/>
      <c r="AJ136" s="13" t="str">
        <f t="shared" si="81"/>
        <v>/rsm:CrossIndustryInvoice/rsm:SupplyChainTradeTransaction/ram:ApplicableHeaderTradeDelivery</v>
      </c>
      <c r="AK136" s="13" t="str">
        <f t="shared" si="82"/>
        <v>/ram:ShipToTradeParty</v>
      </c>
      <c r="AL136" s="14">
        <f>COUNTIFS(R$4:R136,AJ136)</f>
        <v>1</v>
      </c>
      <c r="AM136" s="1"/>
      <c r="AN136" s="202" t="str">
        <f t="shared" si="83"/>
        <v>SCT_HTD</v>
      </c>
      <c r="AO136" s="207" t="str">
        <f t="shared" si="83"/>
        <v>BG-13</v>
      </c>
      <c r="AP136" s="308" t="str">
        <f t="shared" si="84"/>
        <v>BG-13</v>
      </c>
      <c r="AQ136" s="110">
        <f t="shared" si="85"/>
        <v>3</v>
      </c>
      <c r="AR136" s="110" t="str">
        <f t="shared" si="86"/>
        <v>0..1</v>
      </c>
      <c r="AS136" s="111" t="s">
        <v>3034</v>
      </c>
      <c r="AT136" s="112" t="s">
        <v>3014</v>
      </c>
      <c r="AU136" s="113"/>
      <c r="AV136" s="113"/>
      <c r="AW136" s="113" t="s">
        <v>35</v>
      </c>
      <c r="AX136" s="112"/>
      <c r="AY136" s="110" t="str">
        <f t="shared" si="73"/>
        <v>0..1</v>
      </c>
      <c r="AZ136" s="110" t="str">
        <f t="shared" si="73"/>
        <v>0..1</v>
      </c>
      <c r="BA136" s="114" t="str">
        <f t="shared" si="73"/>
        <v>/rsm:CrossIndustryInvoice
/rsm:SupplyChainTradeTransaction
/ram:ApplicableHeaderTradeDelivery
/ram:ShipToTradeParty</v>
      </c>
      <c r="BB136" s="115" t="str">
        <f t="shared" si="72"/>
        <v>/rsm:CrossIndustryInvoice/rsm:SupplyChainTradeTransaction/ram:ApplicableHeaderTradeDelivery/ram:ShipToTradeParty</v>
      </c>
      <c r="BC136" s="110" t="str">
        <f t="shared" si="74"/>
        <v/>
      </c>
      <c r="BD136" s="116" t="str">
        <f t="shared" si="74"/>
        <v>G</v>
      </c>
      <c r="BE136" s="110" t="str">
        <f t="shared" si="74"/>
        <v>0..1</v>
      </c>
      <c r="BF136" s="110" t="str">
        <f t="shared" si="74"/>
        <v>STR-3</v>
      </c>
      <c r="BG136" s="674" t="str">
        <f t="shared" si="74"/>
        <v/>
      </c>
      <c r="BH136" s="7"/>
      <c r="BI136" s="116" t="str">
        <f t="shared" si="71"/>
        <v>-</v>
      </c>
      <c r="BJ136" s="116" t="str">
        <f t="shared" si="71"/>
        <v>X</v>
      </c>
      <c r="BK136" s="116" t="str">
        <f t="shared" si="71"/>
        <v>X</v>
      </c>
      <c r="BL136" s="116" t="str">
        <f t="shared" si="69"/>
        <v>X</v>
      </c>
      <c r="BM136" s="116" t="str">
        <f t="shared" si="69"/>
        <v>X</v>
      </c>
      <c r="BN136" s="116" t="str">
        <f t="shared" si="69"/>
        <v>X</v>
      </c>
      <c r="BO136" s="116" t="str">
        <f t="shared" si="69"/>
        <v>X</v>
      </c>
      <c r="BP136" s="7"/>
      <c r="BQ136" s="116" t="str">
        <f t="shared" si="87"/>
        <v>BASIC WL</v>
      </c>
      <c r="BR136" s="116" t="str">
        <f t="shared" si="87"/>
        <v>BASIC WL</v>
      </c>
      <c r="BS136" s="15"/>
      <c r="BT136" s="57" t="s">
        <v>18642</v>
      </c>
    </row>
    <row r="137" spans="1:72" s="59" customFormat="1" ht="96" x14ac:dyDescent="0.2">
      <c r="A137" s="45" t="str">
        <f t="shared" si="76"/>
        <v>YES</v>
      </c>
      <c r="B137" s="45"/>
      <c r="C137" s="45"/>
      <c r="D137" s="208" t="s">
        <v>3007</v>
      </c>
      <c r="E137" s="209" t="s">
        <v>3035</v>
      </c>
      <c r="F137" s="309"/>
      <c r="G137" s="66">
        <f t="shared" si="77"/>
        <v>4</v>
      </c>
      <c r="H137" s="66" t="s">
        <v>42</v>
      </c>
      <c r="I137" s="64" t="s">
        <v>3036</v>
      </c>
      <c r="J137" s="64" t="s">
        <v>17308</v>
      </c>
      <c r="K137" s="65" t="s">
        <v>17309</v>
      </c>
      <c r="L137" s="65"/>
      <c r="M137" s="65"/>
      <c r="N137" s="64" t="s">
        <v>90</v>
      </c>
      <c r="O137" s="66" t="s">
        <v>42</v>
      </c>
      <c r="P137" s="66" t="str">
        <f t="shared" si="67"/>
        <v>0..1</v>
      </c>
      <c r="Q137" s="2" t="s">
        <v>3039</v>
      </c>
      <c r="R137" s="75" t="s">
        <v>3040</v>
      </c>
      <c r="S137" s="66" t="s">
        <v>55</v>
      </c>
      <c r="T137" s="68" t="str">
        <f t="shared" si="78"/>
        <v>E</v>
      </c>
      <c r="U137" s="66" t="s">
        <v>62</v>
      </c>
      <c r="V137" s="66" t="s">
        <v>1557</v>
      </c>
      <c r="W137" s="249" t="s">
        <v>894</v>
      </c>
      <c r="X137" s="38"/>
      <c r="Y137" s="68" t="str">
        <f t="shared" si="79"/>
        <v>-</v>
      </c>
      <c r="Z137" s="68" t="str">
        <f t="shared" si="80"/>
        <v>X</v>
      </c>
      <c r="AA137" s="68" t="str">
        <f t="shared" si="80"/>
        <v>X</v>
      </c>
      <c r="AB137" s="68" t="str">
        <f t="shared" si="80"/>
        <v>X</v>
      </c>
      <c r="AC137" s="68" t="str">
        <f t="shared" si="80"/>
        <v>X</v>
      </c>
      <c r="AD137" s="68" t="str">
        <f t="shared" si="80"/>
        <v>X</v>
      </c>
      <c r="AE137" s="68" t="str">
        <f t="shared" si="80"/>
        <v>X</v>
      </c>
      <c r="AF137" s="38"/>
      <c r="AG137" s="68" t="s">
        <v>185</v>
      </c>
      <c r="AH137" s="68" t="s">
        <v>185</v>
      </c>
      <c r="AI137" s="38"/>
      <c r="AJ137" s="13" t="str">
        <f t="shared" si="81"/>
        <v>/rsm:CrossIndustryInvoice/rsm:SupplyChainTradeTransaction/ram:ApplicableHeaderTradeDelivery/ram:ShipToTradeParty</v>
      </c>
      <c r="AK137" s="13" t="str">
        <f t="shared" si="82"/>
        <v>/ram:ID</v>
      </c>
      <c r="AL137" s="14">
        <f>COUNTIFS(R$4:R137,AJ137)</f>
        <v>1</v>
      </c>
      <c r="AM137" s="1"/>
      <c r="AN137" s="208" t="str">
        <f t="shared" si="83"/>
        <v>SCT_HTD</v>
      </c>
      <c r="AO137" s="209" t="str">
        <f t="shared" si="83"/>
        <v>BT-71</v>
      </c>
      <c r="AP137" s="309" t="str">
        <f t="shared" si="84"/>
        <v/>
      </c>
      <c r="AQ137" s="66">
        <f t="shared" si="85"/>
        <v>4</v>
      </c>
      <c r="AR137" s="66" t="str">
        <f t="shared" si="86"/>
        <v>0..1</v>
      </c>
      <c r="AS137" s="64" t="s">
        <v>3041</v>
      </c>
      <c r="AT137" s="64" t="s">
        <v>3042</v>
      </c>
      <c r="AU137" s="65" t="s">
        <v>3043</v>
      </c>
      <c r="AV137" s="65"/>
      <c r="AW137" s="65" t="s">
        <v>35</v>
      </c>
      <c r="AX137" s="64" t="s">
        <v>99</v>
      </c>
      <c r="AY137" s="66" t="str">
        <f t="shared" si="73"/>
        <v>0..1</v>
      </c>
      <c r="AZ137" s="66" t="str">
        <f t="shared" si="73"/>
        <v>0..1</v>
      </c>
      <c r="BA137" s="2" t="str">
        <f t="shared" si="73"/>
        <v>/rsm:CrossIndustryInvoice
/rsm:SupplyChainTradeTransaction
/ram:ApplicableHeaderTradeDelivery
/ram:ShipToTradeParty
/ram:ID</v>
      </c>
      <c r="BB137" s="75" t="str">
        <f t="shared" si="72"/>
        <v>/rsm:CrossIndustryInvoice/rsm:SupplyChainTradeTransaction/ram:ApplicableHeaderTradeDelivery/ram:ShipToTradeParty/ram:ID</v>
      </c>
      <c r="BC137" s="66" t="str">
        <f t="shared" si="74"/>
        <v>I</v>
      </c>
      <c r="BD137" s="68" t="str">
        <f t="shared" si="74"/>
        <v>E</v>
      </c>
      <c r="BE137" s="66" t="str">
        <f t="shared" si="74"/>
        <v>0..n</v>
      </c>
      <c r="BF137" s="66" t="str">
        <f t="shared" si="74"/>
        <v>SYN-1, CAR-3</v>
      </c>
      <c r="BG137" s="249" t="str">
        <f t="shared" si="74"/>
        <v>GloablID, if global identifier exists and can be stated in @schemeID, ID else</v>
      </c>
      <c r="BH137" s="7"/>
      <c r="BI137" s="68" t="str">
        <f t="shared" si="71"/>
        <v>-</v>
      </c>
      <c r="BJ137" s="68" t="str">
        <f t="shared" si="71"/>
        <v>X</v>
      </c>
      <c r="BK137" s="68" t="str">
        <f t="shared" si="71"/>
        <v>X</v>
      </c>
      <c r="BL137" s="68" t="str">
        <f t="shared" si="69"/>
        <v>X</v>
      </c>
      <c r="BM137" s="68" t="str">
        <f t="shared" si="69"/>
        <v>X</v>
      </c>
      <c r="BN137" s="68" t="str">
        <f t="shared" si="69"/>
        <v>X</v>
      </c>
      <c r="BO137" s="68" t="str">
        <f t="shared" si="69"/>
        <v>X</v>
      </c>
      <c r="BP137" s="7"/>
      <c r="BQ137" s="68" t="str">
        <f t="shared" si="87"/>
        <v>BASIC WL</v>
      </c>
      <c r="BR137" s="68" t="str">
        <f t="shared" si="87"/>
        <v>BASIC WL</v>
      </c>
      <c r="BS137" s="15"/>
      <c r="BT137" s="57" t="s">
        <v>18642</v>
      </c>
    </row>
    <row r="138" spans="1:72" s="59" customFormat="1" ht="96" x14ac:dyDescent="0.2">
      <c r="A138" s="45" t="str">
        <f t="shared" si="76"/>
        <v>YES</v>
      </c>
      <c r="B138" s="340" t="s">
        <v>17050</v>
      </c>
      <c r="C138" s="742"/>
      <c r="D138" s="208" t="s">
        <v>3007</v>
      </c>
      <c r="E138" s="209" t="s">
        <v>3044</v>
      </c>
      <c r="F138" s="309" t="s">
        <v>3035</v>
      </c>
      <c r="G138" s="66">
        <f t="shared" si="77"/>
        <v>4</v>
      </c>
      <c r="H138" s="66" t="s">
        <v>42</v>
      </c>
      <c r="I138" s="97" t="s">
        <v>17310</v>
      </c>
      <c r="J138" s="64" t="s">
        <v>35</v>
      </c>
      <c r="K138" s="65" t="s">
        <v>894</v>
      </c>
      <c r="L138" s="65"/>
      <c r="M138" s="65" t="s">
        <v>894</v>
      </c>
      <c r="N138" s="64" t="s">
        <v>90</v>
      </c>
      <c r="O138" s="66" t="s">
        <v>42</v>
      </c>
      <c r="P138" s="66" t="s">
        <v>62</v>
      </c>
      <c r="Q138" s="2" t="s">
        <v>3046</v>
      </c>
      <c r="R138" s="75" t="s">
        <v>3047</v>
      </c>
      <c r="S138" s="66" t="s">
        <v>55</v>
      </c>
      <c r="T138" s="344" t="s">
        <v>56</v>
      </c>
      <c r="U138" s="66" t="s">
        <v>62</v>
      </c>
      <c r="V138" s="66" t="s">
        <v>1557</v>
      </c>
      <c r="W138" s="249" t="s">
        <v>894</v>
      </c>
      <c r="X138" s="38"/>
      <c r="Y138" s="68" t="str">
        <f t="shared" si="79"/>
        <v>-</v>
      </c>
      <c r="Z138" s="68" t="str">
        <f t="shared" si="80"/>
        <v>X</v>
      </c>
      <c r="AA138" s="68" t="str">
        <f t="shared" si="80"/>
        <v>X</v>
      </c>
      <c r="AB138" s="68" t="str">
        <f t="shared" si="80"/>
        <v>X</v>
      </c>
      <c r="AC138" s="68" t="str">
        <f t="shared" si="80"/>
        <v>X</v>
      </c>
      <c r="AD138" s="68" t="str">
        <f t="shared" si="80"/>
        <v>X</v>
      </c>
      <c r="AE138" s="68" t="str">
        <f t="shared" si="80"/>
        <v>X</v>
      </c>
      <c r="AF138" s="38"/>
      <c r="AG138" s="68" t="s">
        <v>185</v>
      </c>
      <c r="AH138" s="68" t="s">
        <v>185</v>
      </c>
      <c r="AI138" s="38"/>
      <c r="AJ138" s="13" t="str">
        <f t="shared" si="81"/>
        <v>/rsm:CrossIndustryInvoice/rsm:SupplyChainTradeTransaction/ram:ApplicableHeaderTradeDelivery/ram:ShipToTradeParty</v>
      </c>
      <c r="AK138" s="13" t="str">
        <f t="shared" si="82"/>
        <v>/ram:GlobalID</v>
      </c>
      <c r="AL138" s="14">
        <f>COUNTIFS(R$4:R138,AJ138)</f>
        <v>1</v>
      </c>
      <c r="AM138" s="1"/>
      <c r="AN138" s="208" t="str">
        <f t="shared" si="83"/>
        <v>SCT_HTD</v>
      </c>
      <c r="AO138" s="209" t="str">
        <f t="shared" si="83"/>
        <v>BT-71-0</v>
      </c>
      <c r="AP138" s="309" t="str">
        <f t="shared" si="84"/>
        <v>BT-71</v>
      </c>
      <c r="AQ138" s="66">
        <f t="shared" si="85"/>
        <v>4</v>
      </c>
      <c r="AR138" s="66" t="str">
        <f t="shared" si="86"/>
        <v>0..1</v>
      </c>
      <c r="AS138" s="97" t="s">
        <v>35</v>
      </c>
      <c r="AT138" s="64" t="s">
        <v>35</v>
      </c>
      <c r="AU138" s="65" t="s">
        <v>1569</v>
      </c>
      <c r="AV138" s="65"/>
      <c r="AW138" s="65" t="s">
        <v>35</v>
      </c>
      <c r="AX138" s="64" t="s">
        <v>99</v>
      </c>
      <c r="AY138" s="66" t="str">
        <f t="shared" si="73"/>
        <v>0..1</v>
      </c>
      <c r="AZ138" s="66" t="str">
        <f t="shared" si="73"/>
        <v>0..n</v>
      </c>
      <c r="BA138" s="2" t="str">
        <f t="shared" si="73"/>
        <v>/rsm:CrossIndustryInvoice
/rsm:SupplyChainTradeTransaction
/ram:ApplicableHeaderTradeDelivery
/ram:ShipToTradeParty
/ram:GlobalID</v>
      </c>
      <c r="BB138" s="75" t="str">
        <f t="shared" si="72"/>
        <v>/rsm:CrossIndustryInvoice/rsm:SupplyChainTradeTransaction/ram:ApplicableHeaderTradeDelivery/ram:ShipToTradeParty/ram:GlobalID</v>
      </c>
      <c r="BC138" s="66" t="str">
        <f t="shared" si="74"/>
        <v>I</v>
      </c>
      <c r="BD138" s="68" t="str">
        <f t="shared" si="74"/>
        <v>E</v>
      </c>
      <c r="BE138" s="66" t="str">
        <f t="shared" si="74"/>
        <v>0..n</v>
      </c>
      <c r="BF138" s="66" t="str">
        <f t="shared" si="74"/>
        <v>SYN-1, CAR-3</v>
      </c>
      <c r="BG138" s="249" t="str">
        <f t="shared" si="74"/>
        <v>GloablID, if global identifier exists and can be stated in @schemeID, ID else</v>
      </c>
      <c r="BH138" s="7"/>
      <c r="BI138" s="68" t="str">
        <f t="shared" si="71"/>
        <v>-</v>
      </c>
      <c r="BJ138" s="68" t="str">
        <f t="shared" si="71"/>
        <v>X</v>
      </c>
      <c r="BK138" s="68" t="str">
        <f t="shared" si="71"/>
        <v>X</v>
      </c>
      <c r="BL138" s="68" t="str">
        <f t="shared" si="69"/>
        <v>X</v>
      </c>
      <c r="BM138" s="68" t="str">
        <f t="shared" si="69"/>
        <v>X</v>
      </c>
      <c r="BN138" s="68" t="str">
        <f t="shared" si="69"/>
        <v>X</v>
      </c>
      <c r="BO138" s="68" t="str">
        <f t="shared" si="69"/>
        <v>X</v>
      </c>
      <c r="BP138" s="7"/>
      <c r="BQ138" s="68" t="str">
        <f t="shared" si="87"/>
        <v>BASIC WL</v>
      </c>
      <c r="BR138" s="68" t="str">
        <f t="shared" si="87"/>
        <v>BASIC WL</v>
      </c>
      <c r="BS138" s="15"/>
      <c r="BT138" s="57" t="s">
        <v>18642</v>
      </c>
    </row>
    <row r="139" spans="1:72" s="59" customFormat="1" ht="105" x14ac:dyDescent="0.2">
      <c r="A139" s="45" t="str">
        <f t="shared" si="76"/>
        <v>YES</v>
      </c>
      <c r="B139" s="45"/>
      <c r="C139" s="45"/>
      <c r="D139" s="208" t="s">
        <v>3007</v>
      </c>
      <c r="E139" s="209" t="s">
        <v>3048</v>
      </c>
      <c r="F139" s="309" t="s">
        <v>3048</v>
      </c>
      <c r="G139" s="66">
        <f t="shared" si="77"/>
        <v>5</v>
      </c>
      <c r="H139" s="66" t="s">
        <v>42</v>
      </c>
      <c r="I139" s="97" t="s">
        <v>443</v>
      </c>
      <c r="J139" s="64" t="s">
        <v>17311</v>
      </c>
      <c r="K139" s="65" t="s">
        <v>18322</v>
      </c>
      <c r="L139" s="65"/>
      <c r="M139" s="65" t="s">
        <v>35</v>
      </c>
      <c r="N139" s="64" t="s">
        <v>17064</v>
      </c>
      <c r="O139" s="66" t="s">
        <v>32</v>
      </c>
      <c r="P139" s="66" t="str">
        <f t="shared" ref="P139:P161" si="88">O139</f>
        <v>1..1</v>
      </c>
      <c r="Q139" s="2" t="s">
        <v>3051</v>
      </c>
      <c r="R139" s="75" t="s">
        <v>3052</v>
      </c>
      <c r="S139" s="66" t="s">
        <v>329</v>
      </c>
      <c r="T139" s="68" t="str">
        <f t="shared" ref="T139:T190" si="89">IF($E139="","",IF(ISERROR(SEARCH("@",$R139)),IF(LEFT($E139,4)="BG-X","EG",IF(LEFT($E139,2)="BG","G",IF(LEFT($E139,4)="BT-X",IF(LEN($E139)-LEN(SUBSTITUTE($E139,"-",))&gt;2,"","E"),IF(LEN($E139)-LEN(SUBSTITUTE($E139,"-",))&gt;1,"","E")))),"A"))</f>
        <v>A</v>
      </c>
      <c r="U139" s="66" t="s">
        <v>42</v>
      </c>
      <c r="V139" s="66" t="s">
        <v>35</v>
      </c>
      <c r="W139" s="249" t="s">
        <v>35</v>
      </c>
      <c r="X139" s="38"/>
      <c r="Y139" s="68" t="str">
        <f t="shared" si="79"/>
        <v>-</v>
      </c>
      <c r="Z139" s="68" t="str">
        <f t="shared" si="80"/>
        <v>X</v>
      </c>
      <c r="AA139" s="68" t="str">
        <f t="shared" si="80"/>
        <v>X</v>
      </c>
      <c r="AB139" s="68" t="str">
        <f t="shared" si="80"/>
        <v>X</v>
      </c>
      <c r="AC139" s="68" t="str">
        <f t="shared" si="80"/>
        <v>X</v>
      </c>
      <c r="AD139" s="68" t="str">
        <f t="shared" si="80"/>
        <v>X</v>
      </c>
      <c r="AE139" s="68" t="str">
        <f t="shared" si="80"/>
        <v>X</v>
      </c>
      <c r="AF139" s="38"/>
      <c r="AG139" s="68" t="s">
        <v>185</v>
      </c>
      <c r="AH139" s="68" t="s">
        <v>185</v>
      </c>
      <c r="AI139" s="38"/>
      <c r="AJ139" s="13" t="str">
        <f t="shared" si="81"/>
        <v>/rsm:CrossIndustryInvoice/rsm:SupplyChainTradeTransaction/ram:ApplicableHeaderTradeDelivery/ram:ShipToTradeParty/ram:GlobalID</v>
      </c>
      <c r="AK139" s="13" t="str">
        <f t="shared" si="82"/>
        <v>/@schemeID</v>
      </c>
      <c r="AL139" s="14">
        <f>COUNTIFS(R$4:R139,AJ139)</f>
        <v>1</v>
      </c>
      <c r="AM139" s="1"/>
      <c r="AN139" s="208" t="str">
        <f t="shared" si="83"/>
        <v>SCT_HTD</v>
      </c>
      <c r="AO139" s="209" t="str">
        <f t="shared" si="83"/>
        <v>BT-71-1</v>
      </c>
      <c r="AP139" s="309" t="str">
        <f t="shared" si="84"/>
        <v>BT-71-1</v>
      </c>
      <c r="AQ139" s="66">
        <f t="shared" si="85"/>
        <v>5</v>
      </c>
      <c r="AR139" s="66" t="str">
        <f t="shared" si="86"/>
        <v>0..1</v>
      </c>
      <c r="AS139" s="97" t="s">
        <v>330</v>
      </c>
      <c r="AT139" s="64" t="s">
        <v>3050</v>
      </c>
      <c r="AU139" s="65" t="s">
        <v>331</v>
      </c>
      <c r="AV139" s="65"/>
      <c r="AW139" s="65" t="s">
        <v>35</v>
      </c>
      <c r="AX139" s="64"/>
      <c r="AY139" s="66" t="str">
        <f t="shared" si="73"/>
        <v>1..1</v>
      </c>
      <c r="AZ139" s="66" t="str">
        <f t="shared" si="73"/>
        <v>1..1</v>
      </c>
      <c r="BA139" s="2" t="str">
        <f t="shared" si="73"/>
        <v>/rsm:CrossIndustryInvoice
/rsm:SupplyChainTradeTransaction
/ram:ApplicableHeaderTradeDelivery
/ram:ShipToTradeParty
/ram:GlobalID
/@schemeID</v>
      </c>
      <c r="BB139" s="75" t="str">
        <f t="shared" si="72"/>
        <v>/rsm:CrossIndustryInvoice/rsm:SupplyChainTradeTransaction/ram:ApplicableHeaderTradeDelivery/ram:ShipToTradeParty/ram:GlobalID/@schemeID</v>
      </c>
      <c r="BC139" s="66" t="str">
        <f t="shared" si="74"/>
        <v>S</v>
      </c>
      <c r="BD139" s="68" t="str">
        <f t="shared" si="74"/>
        <v>A</v>
      </c>
      <c r="BE139" s="66" t="str">
        <f t="shared" si="74"/>
        <v>0..1</v>
      </c>
      <c r="BF139" s="66" t="str">
        <f t="shared" si="74"/>
        <v/>
      </c>
      <c r="BG139" s="249" t="str">
        <f t="shared" si="74"/>
        <v/>
      </c>
      <c r="BH139" s="7"/>
      <c r="BI139" s="68" t="str">
        <f t="shared" si="71"/>
        <v>-</v>
      </c>
      <c r="BJ139" s="68" t="str">
        <f t="shared" si="71"/>
        <v>X</v>
      </c>
      <c r="BK139" s="68" t="str">
        <f t="shared" si="71"/>
        <v>X</v>
      </c>
      <c r="BL139" s="68" t="str">
        <f t="shared" si="69"/>
        <v>X</v>
      </c>
      <c r="BM139" s="68" t="str">
        <f t="shared" si="69"/>
        <v>X</v>
      </c>
      <c r="BN139" s="68" t="str">
        <f t="shared" si="69"/>
        <v>X</v>
      </c>
      <c r="BO139" s="68" t="str">
        <f t="shared" si="69"/>
        <v>X</v>
      </c>
      <c r="BP139" s="7"/>
      <c r="BQ139" s="68" t="str">
        <f t="shared" si="87"/>
        <v>BASIC WL</v>
      </c>
      <c r="BR139" s="68" t="str">
        <f t="shared" si="87"/>
        <v>BASIC WL</v>
      </c>
      <c r="BS139" s="15"/>
      <c r="BT139" s="57" t="s">
        <v>18642</v>
      </c>
    </row>
    <row r="140" spans="1:72" s="59" customFormat="1" ht="96" x14ac:dyDescent="0.2">
      <c r="A140" s="45" t="str">
        <f t="shared" si="76"/>
        <v>YES</v>
      </c>
      <c r="B140" s="45"/>
      <c r="C140" s="45"/>
      <c r="D140" s="208" t="s">
        <v>3007</v>
      </c>
      <c r="E140" s="209" t="s">
        <v>3053</v>
      </c>
      <c r="F140" s="309" t="s">
        <v>3053</v>
      </c>
      <c r="G140" s="66">
        <f t="shared" si="77"/>
        <v>4</v>
      </c>
      <c r="H140" s="66" t="s">
        <v>42</v>
      </c>
      <c r="I140" s="64" t="s">
        <v>3054</v>
      </c>
      <c r="J140" s="64" t="s">
        <v>3055</v>
      </c>
      <c r="K140" s="65" t="s">
        <v>3056</v>
      </c>
      <c r="L140" s="65"/>
      <c r="M140" s="65" t="s">
        <v>35</v>
      </c>
      <c r="N140" s="64" t="s">
        <v>70</v>
      </c>
      <c r="O140" s="66" t="s">
        <v>42</v>
      </c>
      <c r="P140" s="66" t="str">
        <f t="shared" si="88"/>
        <v>0..1</v>
      </c>
      <c r="Q140" s="2" t="s">
        <v>3057</v>
      </c>
      <c r="R140" s="75" t="s">
        <v>3058</v>
      </c>
      <c r="S140" s="66" t="s">
        <v>73</v>
      </c>
      <c r="T140" s="68" t="str">
        <f t="shared" si="89"/>
        <v>E</v>
      </c>
      <c r="U140" s="66" t="s">
        <v>42</v>
      </c>
      <c r="V140" s="66" t="s">
        <v>35</v>
      </c>
      <c r="W140" s="249" t="s">
        <v>35</v>
      </c>
      <c r="X140" s="38"/>
      <c r="Y140" s="68" t="str">
        <f t="shared" si="79"/>
        <v>-</v>
      </c>
      <c r="Z140" s="68" t="str">
        <f t="shared" si="80"/>
        <v>X</v>
      </c>
      <c r="AA140" s="68" t="str">
        <f t="shared" si="80"/>
        <v>X</v>
      </c>
      <c r="AB140" s="68" t="str">
        <f t="shared" si="80"/>
        <v>X</v>
      </c>
      <c r="AC140" s="68" t="str">
        <f t="shared" si="80"/>
        <v>X</v>
      </c>
      <c r="AD140" s="68" t="str">
        <f t="shared" si="80"/>
        <v>X</v>
      </c>
      <c r="AE140" s="68" t="str">
        <f t="shared" si="80"/>
        <v>X</v>
      </c>
      <c r="AF140" s="38"/>
      <c r="AG140" s="68" t="s">
        <v>185</v>
      </c>
      <c r="AH140" s="68" t="s">
        <v>185</v>
      </c>
      <c r="AI140" s="38"/>
      <c r="AJ140" s="13" t="str">
        <f t="shared" si="81"/>
        <v>/rsm:CrossIndustryInvoice/rsm:SupplyChainTradeTransaction/ram:ApplicableHeaderTradeDelivery/ram:ShipToTradeParty</v>
      </c>
      <c r="AK140" s="13" t="str">
        <f t="shared" si="82"/>
        <v>/ram:Name</v>
      </c>
      <c r="AL140" s="14">
        <f>COUNTIFS(R$4:R140,AJ140)</f>
        <v>1</v>
      </c>
      <c r="AM140" s="1"/>
      <c r="AN140" s="208" t="str">
        <f t="shared" si="83"/>
        <v>SCT_HTD</v>
      </c>
      <c r="AO140" s="209" t="str">
        <f t="shared" si="83"/>
        <v>BT-70</v>
      </c>
      <c r="AP140" s="309" t="str">
        <f t="shared" si="84"/>
        <v>BT-70</v>
      </c>
      <c r="AQ140" s="66">
        <f t="shared" si="85"/>
        <v>4</v>
      </c>
      <c r="AR140" s="66" t="str">
        <f t="shared" si="86"/>
        <v>0..1</v>
      </c>
      <c r="AS140" s="64" t="s">
        <v>3059</v>
      </c>
      <c r="AT140" s="64" t="s">
        <v>3060</v>
      </c>
      <c r="AU140" s="65" t="s">
        <v>3061</v>
      </c>
      <c r="AV140" s="65"/>
      <c r="AW140" s="65" t="s">
        <v>35</v>
      </c>
      <c r="AX140" s="64" t="s">
        <v>78</v>
      </c>
      <c r="AY140" s="66" t="str">
        <f t="shared" si="73"/>
        <v>0..1</v>
      </c>
      <c r="AZ140" s="66" t="str">
        <f t="shared" si="73"/>
        <v>0..1</v>
      </c>
      <c r="BA140" s="2" t="str">
        <f t="shared" si="73"/>
        <v>/rsm:CrossIndustryInvoice
/rsm:SupplyChainTradeTransaction
/ram:ApplicableHeaderTradeDelivery
/ram:ShipToTradeParty
/ram:Name</v>
      </c>
      <c r="BB140" s="75" t="str">
        <f t="shared" si="72"/>
        <v>/rsm:CrossIndustryInvoice/rsm:SupplyChainTradeTransaction/ram:ApplicableHeaderTradeDelivery/ram:ShipToTradeParty/ram:Name</v>
      </c>
      <c r="BC140" s="66" t="str">
        <f t="shared" si="74"/>
        <v>T</v>
      </c>
      <c r="BD140" s="68" t="str">
        <f t="shared" si="74"/>
        <v>E</v>
      </c>
      <c r="BE140" s="66" t="str">
        <f t="shared" si="74"/>
        <v>0..1</v>
      </c>
      <c r="BF140" s="66" t="str">
        <f t="shared" si="74"/>
        <v/>
      </c>
      <c r="BG140" s="249" t="str">
        <f t="shared" si="74"/>
        <v/>
      </c>
      <c r="BH140" s="7"/>
      <c r="BI140" s="68" t="str">
        <f t="shared" si="71"/>
        <v>-</v>
      </c>
      <c r="BJ140" s="68" t="str">
        <f t="shared" si="71"/>
        <v>X</v>
      </c>
      <c r="BK140" s="68" t="str">
        <f t="shared" si="71"/>
        <v>X</v>
      </c>
      <c r="BL140" s="68" t="str">
        <f t="shared" si="69"/>
        <v>X</v>
      </c>
      <c r="BM140" s="68" t="str">
        <f t="shared" si="69"/>
        <v>X</v>
      </c>
      <c r="BN140" s="68" t="str">
        <f t="shared" si="69"/>
        <v>X</v>
      </c>
      <c r="BO140" s="68" t="str">
        <f t="shared" si="69"/>
        <v>X</v>
      </c>
      <c r="BP140" s="7"/>
      <c r="BQ140" s="68" t="str">
        <f t="shared" si="87"/>
        <v>BASIC WL</v>
      </c>
      <c r="BR140" s="68" t="str">
        <f t="shared" si="87"/>
        <v>BASIC WL</v>
      </c>
      <c r="BS140" s="15"/>
      <c r="BT140" s="57" t="s">
        <v>18642</v>
      </c>
    </row>
    <row r="141" spans="1:72" s="59" customFormat="1" ht="96" x14ac:dyDescent="0.2">
      <c r="A141" s="45" t="str">
        <f t="shared" si="76"/>
        <v>NO</v>
      </c>
      <c r="B141" s="45"/>
      <c r="C141" s="45"/>
      <c r="D141" s="208" t="s">
        <v>3007</v>
      </c>
      <c r="E141" s="210" t="s">
        <v>3111</v>
      </c>
      <c r="F141" s="310" t="s">
        <v>3111</v>
      </c>
      <c r="G141" s="124">
        <f t="shared" si="77"/>
        <v>4</v>
      </c>
      <c r="H141" s="124" t="s">
        <v>42</v>
      </c>
      <c r="I141" s="138" t="s">
        <v>3112</v>
      </c>
      <c r="J141" s="125" t="s">
        <v>3113</v>
      </c>
      <c r="K141" s="126" t="s">
        <v>3114</v>
      </c>
      <c r="L141" s="126" t="s">
        <v>1734</v>
      </c>
      <c r="M141" s="126" t="s">
        <v>35</v>
      </c>
      <c r="N141" s="125"/>
      <c r="O141" s="124" t="s">
        <v>42</v>
      </c>
      <c r="P141" s="124" t="str">
        <f t="shared" si="88"/>
        <v>0..1</v>
      </c>
      <c r="Q141" s="127" t="s">
        <v>3115</v>
      </c>
      <c r="R141" s="128" t="s">
        <v>3116</v>
      </c>
      <c r="S141" s="124" t="s">
        <v>35</v>
      </c>
      <c r="T141" s="129" t="str">
        <f t="shared" si="89"/>
        <v>G</v>
      </c>
      <c r="U141" s="124" t="s">
        <v>42</v>
      </c>
      <c r="V141" s="124" t="s">
        <v>35</v>
      </c>
      <c r="W141" s="675" t="s">
        <v>35</v>
      </c>
      <c r="X141" s="38"/>
      <c r="Y141" s="129" t="str">
        <f t="shared" si="79"/>
        <v>-</v>
      </c>
      <c r="Z141" s="129" t="str">
        <f t="shared" si="80"/>
        <v>X</v>
      </c>
      <c r="AA141" s="129" t="str">
        <f t="shared" si="80"/>
        <v>X</v>
      </c>
      <c r="AB141" s="129" t="str">
        <f t="shared" si="80"/>
        <v>X</v>
      </c>
      <c r="AC141" s="129" t="str">
        <f t="shared" si="80"/>
        <v>X</v>
      </c>
      <c r="AD141" s="129" t="str">
        <f t="shared" si="80"/>
        <v>X</v>
      </c>
      <c r="AE141" s="129" t="str">
        <f t="shared" si="80"/>
        <v>X</v>
      </c>
      <c r="AF141" s="38"/>
      <c r="AG141" s="129" t="s">
        <v>185</v>
      </c>
      <c r="AH141" s="129" t="s">
        <v>185</v>
      </c>
      <c r="AI141" s="38"/>
      <c r="AJ141" s="13" t="str">
        <f t="shared" si="81"/>
        <v>/rsm:CrossIndustryInvoice/rsm:SupplyChainTradeTransaction/ram:ApplicableHeaderTradeDelivery/ram:ShipToTradeParty</v>
      </c>
      <c r="AK141" s="13" t="str">
        <f t="shared" si="82"/>
        <v>/ram:PostalTradeAddress</v>
      </c>
      <c r="AL141" s="14">
        <f>COUNTIFS(R$4:R141,AJ141)</f>
        <v>1</v>
      </c>
      <c r="AM141" s="1"/>
      <c r="AN141" s="208" t="str">
        <f t="shared" si="83"/>
        <v>SCT_HTD</v>
      </c>
      <c r="AO141" s="210" t="str">
        <f t="shared" si="83"/>
        <v>BG-15</v>
      </c>
      <c r="AP141" s="310" t="str">
        <f t="shared" si="84"/>
        <v>BG-15</v>
      </c>
      <c r="AQ141" s="124">
        <f t="shared" si="85"/>
        <v>4</v>
      </c>
      <c r="AR141" s="124" t="str">
        <f t="shared" si="86"/>
        <v>0..1</v>
      </c>
      <c r="AS141" s="138" t="s">
        <v>3117</v>
      </c>
      <c r="AT141" s="125" t="s">
        <v>3118</v>
      </c>
      <c r="AU141" s="126" t="s">
        <v>3119</v>
      </c>
      <c r="AV141" s="126" t="s">
        <v>1741</v>
      </c>
      <c r="AW141" s="126" t="s">
        <v>35</v>
      </c>
      <c r="AX141" s="125"/>
      <c r="AY141" s="124" t="str">
        <f t="shared" si="73"/>
        <v>0..1</v>
      </c>
      <c r="AZ141" s="124" t="str">
        <f t="shared" si="73"/>
        <v>0..1</v>
      </c>
      <c r="BA141" s="127" t="str">
        <f t="shared" si="73"/>
        <v>/rsm:CrossIndustryInvoice
/rsm:SupplyChainTradeTransaction
/ram:ApplicableHeaderTradeDelivery
/ram:ShipToTradeParty
/ram:PostalTradeAddress</v>
      </c>
      <c r="BB141" s="128" t="str">
        <f t="shared" si="72"/>
        <v>/rsm:CrossIndustryInvoice/rsm:SupplyChainTradeTransaction/ram:ApplicableHeaderTradeDelivery/ram:ShipToTradeParty/ram:PostalTradeAddress</v>
      </c>
      <c r="BC141" s="124" t="str">
        <f t="shared" si="74"/>
        <v/>
      </c>
      <c r="BD141" s="129" t="str">
        <f t="shared" si="74"/>
        <v>G</v>
      </c>
      <c r="BE141" s="124" t="str">
        <f t="shared" si="74"/>
        <v>0..1</v>
      </c>
      <c r="BF141" s="124" t="str">
        <f t="shared" si="74"/>
        <v/>
      </c>
      <c r="BG141" s="675" t="str">
        <f t="shared" si="74"/>
        <v/>
      </c>
      <c r="BH141" s="7"/>
      <c r="BI141" s="129" t="str">
        <f t="shared" si="71"/>
        <v>-</v>
      </c>
      <c r="BJ141" s="129" t="str">
        <f t="shared" si="71"/>
        <v>X</v>
      </c>
      <c r="BK141" s="129" t="str">
        <f t="shared" si="71"/>
        <v>X</v>
      </c>
      <c r="BL141" s="129" t="str">
        <f t="shared" si="69"/>
        <v>X</v>
      </c>
      <c r="BM141" s="129" t="str">
        <f t="shared" si="69"/>
        <v>X</v>
      </c>
      <c r="BN141" s="129" t="str">
        <f t="shared" si="69"/>
        <v>X</v>
      </c>
      <c r="BO141" s="129" t="str">
        <f t="shared" si="69"/>
        <v>X</v>
      </c>
      <c r="BP141" s="7"/>
      <c r="BQ141" s="129" t="str">
        <f t="shared" si="87"/>
        <v>BASIC WL</v>
      </c>
      <c r="BR141" s="129" t="str">
        <f t="shared" si="87"/>
        <v>BASIC WL</v>
      </c>
      <c r="BS141" s="15"/>
      <c r="BT141" s="57" t="s">
        <v>18642</v>
      </c>
    </row>
    <row r="142" spans="1:72" s="59" customFormat="1" ht="105" x14ac:dyDescent="0.2">
      <c r="A142" s="45" t="str">
        <f t="shared" si="76"/>
        <v>YES</v>
      </c>
      <c r="B142" s="45"/>
      <c r="C142" s="45"/>
      <c r="D142" s="208" t="s">
        <v>3007</v>
      </c>
      <c r="E142" s="209" t="s">
        <v>3120</v>
      </c>
      <c r="F142" s="309" t="s">
        <v>3120</v>
      </c>
      <c r="G142" s="66">
        <f t="shared" si="77"/>
        <v>5</v>
      </c>
      <c r="H142" s="66" t="s">
        <v>42</v>
      </c>
      <c r="I142" s="64" t="s">
        <v>3121</v>
      </c>
      <c r="J142" s="64" t="s">
        <v>1635</v>
      </c>
      <c r="K142" s="65" t="s">
        <v>1636</v>
      </c>
      <c r="L142" s="65"/>
      <c r="M142" s="65" t="s">
        <v>35</v>
      </c>
      <c r="N142" s="64" t="s">
        <v>70</v>
      </c>
      <c r="O142" s="66" t="s">
        <v>42</v>
      </c>
      <c r="P142" s="66" t="str">
        <f t="shared" si="88"/>
        <v>0..1</v>
      </c>
      <c r="Q142" s="2" t="s">
        <v>3122</v>
      </c>
      <c r="R142" s="75" t="s">
        <v>3123</v>
      </c>
      <c r="S142" s="66" t="s">
        <v>73</v>
      </c>
      <c r="T142" s="68" t="str">
        <f t="shared" si="89"/>
        <v>E</v>
      </c>
      <c r="U142" s="66" t="s">
        <v>42</v>
      </c>
      <c r="V142" s="66" t="s">
        <v>35</v>
      </c>
      <c r="W142" s="249" t="s">
        <v>35</v>
      </c>
      <c r="X142" s="38"/>
      <c r="Y142" s="68" t="str">
        <f t="shared" si="79"/>
        <v>-</v>
      </c>
      <c r="Z142" s="68" t="str">
        <f t="shared" si="80"/>
        <v>X</v>
      </c>
      <c r="AA142" s="68" t="str">
        <f t="shared" si="80"/>
        <v>X</v>
      </c>
      <c r="AB142" s="68" t="str">
        <f t="shared" si="80"/>
        <v>X</v>
      </c>
      <c r="AC142" s="68" t="str">
        <f t="shared" si="80"/>
        <v>X</v>
      </c>
      <c r="AD142" s="68" t="str">
        <f t="shared" si="80"/>
        <v>X</v>
      </c>
      <c r="AE142" s="68" t="str">
        <f t="shared" si="80"/>
        <v>X</v>
      </c>
      <c r="AF142" s="38"/>
      <c r="AG142" s="68" t="s">
        <v>185</v>
      </c>
      <c r="AH142" s="68" t="s">
        <v>185</v>
      </c>
      <c r="AI142" s="38"/>
      <c r="AJ142" s="13" t="str">
        <f t="shared" si="81"/>
        <v>/rsm:CrossIndustryInvoice/rsm:SupplyChainTradeTransaction/ram:ApplicableHeaderTradeDelivery/ram:ShipToTradeParty/ram:PostalTradeAddress</v>
      </c>
      <c r="AK142" s="13" t="str">
        <f t="shared" si="82"/>
        <v>/ram:PostcodeCode</v>
      </c>
      <c r="AL142" s="14">
        <f>COUNTIFS(R$4:R142,AJ142)</f>
        <v>1</v>
      </c>
      <c r="AM142" s="1"/>
      <c r="AN142" s="208" t="str">
        <f t="shared" si="83"/>
        <v>SCT_HTD</v>
      </c>
      <c r="AO142" s="209" t="str">
        <f t="shared" si="83"/>
        <v>BT-78</v>
      </c>
      <c r="AP142" s="309" t="str">
        <f t="shared" si="84"/>
        <v>BT-78</v>
      </c>
      <c r="AQ142" s="66">
        <f t="shared" si="85"/>
        <v>5</v>
      </c>
      <c r="AR142" s="66" t="str">
        <f t="shared" si="86"/>
        <v>0..1</v>
      </c>
      <c r="AS142" s="64" t="s">
        <v>973</v>
      </c>
      <c r="AT142" s="64" t="s">
        <v>1747</v>
      </c>
      <c r="AU142" s="65" t="s">
        <v>1748</v>
      </c>
      <c r="AV142" s="65"/>
      <c r="AW142" s="65" t="s">
        <v>35</v>
      </c>
      <c r="AX142" s="64" t="s">
        <v>78</v>
      </c>
      <c r="AY142" s="66" t="str">
        <f t="shared" si="73"/>
        <v>0..1</v>
      </c>
      <c r="AZ142" s="66" t="str">
        <f t="shared" si="73"/>
        <v>0..1</v>
      </c>
      <c r="BA142" s="2" t="str">
        <f t="shared" si="73"/>
        <v>/rsm:CrossIndustryInvoice
/rsm:SupplyChainTradeTransaction
/ram:ApplicableHeaderTradeDelivery
/ram:ShipToTradeParty
/ram:PostalTradeAddress
/ram:PostcodeCode</v>
      </c>
      <c r="BB142" s="75" t="str">
        <f t="shared" si="72"/>
        <v>/rsm:CrossIndustryInvoice/rsm:SupplyChainTradeTransaction/ram:ApplicableHeaderTradeDelivery/ram:ShipToTradeParty/ram:PostalTradeAddress/ram:PostcodeCode</v>
      </c>
      <c r="BC142" s="66" t="str">
        <f t="shared" si="74"/>
        <v>T</v>
      </c>
      <c r="BD142" s="68" t="str">
        <f t="shared" si="74"/>
        <v>E</v>
      </c>
      <c r="BE142" s="66" t="str">
        <f t="shared" si="74"/>
        <v>0..1</v>
      </c>
      <c r="BF142" s="66" t="str">
        <f t="shared" si="74"/>
        <v/>
      </c>
      <c r="BG142" s="249" t="str">
        <f t="shared" si="74"/>
        <v/>
      </c>
      <c r="BH142" s="7"/>
      <c r="BI142" s="68" t="str">
        <f t="shared" si="71"/>
        <v>-</v>
      </c>
      <c r="BJ142" s="68" t="str">
        <f t="shared" si="71"/>
        <v>X</v>
      </c>
      <c r="BK142" s="68" t="str">
        <f t="shared" si="71"/>
        <v>X</v>
      </c>
      <c r="BL142" s="68" t="str">
        <f t="shared" si="69"/>
        <v>X</v>
      </c>
      <c r="BM142" s="68" t="str">
        <f t="shared" si="69"/>
        <v>X</v>
      </c>
      <c r="BN142" s="68" t="str">
        <f t="shared" si="69"/>
        <v>X</v>
      </c>
      <c r="BO142" s="68" t="str">
        <f t="shared" si="69"/>
        <v>X</v>
      </c>
      <c r="BP142" s="7"/>
      <c r="BQ142" s="68" t="str">
        <f t="shared" si="87"/>
        <v>BASIC WL</v>
      </c>
      <c r="BR142" s="68" t="str">
        <f t="shared" si="87"/>
        <v>BASIC WL</v>
      </c>
      <c r="BS142" s="15"/>
      <c r="BT142" s="57" t="s">
        <v>18642</v>
      </c>
    </row>
    <row r="143" spans="1:72" s="59" customFormat="1" ht="105" x14ac:dyDescent="0.2">
      <c r="A143" s="45" t="str">
        <f t="shared" si="76"/>
        <v>YES</v>
      </c>
      <c r="B143" s="45"/>
      <c r="C143" s="45"/>
      <c r="D143" s="208" t="s">
        <v>3007</v>
      </c>
      <c r="E143" s="209" t="s">
        <v>3124</v>
      </c>
      <c r="F143" s="309" t="s">
        <v>3124</v>
      </c>
      <c r="G143" s="66">
        <f t="shared" si="77"/>
        <v>5</v>
      </c>
      <c r="H143" s="66" t="s">
        <v>42</v>
      </c>
      <c r="I143" s="64" t="s">
        <v>3125</v>
      </c>
      <c r="J143" s="64" t="s">
        <v>1641</v>
      </c>
      <c r="K143" s="65" t="s">
        <v>3126</v>
      </c>
      <c r="L143" s="65"/>
      <c r="M143" s="65" t="s">
        <v>35</v>
      </c>
      <c r="N143" s="64" t="s">
        <v>70</v>
      </c>
      <c r="O143" s="66" t="s">
        <v>42</v>
      </c>
      <c r="P143" s="66" t="str">
        <f t="shared" si="88"/>
        <v>0..1</v>
      </c>
      <c r="Q143" s="2" t="s">
        <v>3127</v>
      </c>
      <c r="R143" s="75" t="s">
        <v>3128</v>
      </c>
      <c r="S143" s="66" t="s">
        <v>73</v>
      </c>
      <c r="T143" s="68" t="str">
        <f t="shared" si="89"/>
        <v>E</v>
      </c>
      <c r="U143" s="66" t="s">
        <v>42</v>
      </c>
      <c r="V143" s="66" t="s">
        <v>35</v>
      </c>
      <c r="W143" s="249" t="s">
        <v>35</v>
      </c>
      <c r="X143" s="38"/>
      <c r="Y143" s="68" t="str">
        <f t="shared" si="79"/>
        <v>-</v>
      </c>
      <c r="Z143" s="68" t="str">
        <f t="shared" si="80"/>
        <v>X</v>
      </c>
      <c r="AA143" s="68" t="str">
        <f t="shared" si="80"/>
        <v>X</v>
      </c>
      <c r="AB143" s="68" t="str">
        <f t="shared" si="80"/>
        <v>X</v>
      </c>
      <c r="AC143" s="68" t="str">
        <f t="shared" si="80"/>
        <v>X</v>
      </c>
      <c r="AD143" s="68" t="str">
        <f t="shared" si="80"/>
        <v>X</v>
      </c>
      <c r="AE143" s="68" t="str">
        <f t="shared" si="80"/>
        <v>X</v>
      </c>
      <c r="AF143" s="38"/>
      <c r="AG143" s="68" t="s">
        <v>185</v>
      </c>
      <c r="AH143" s="68" t="s">
        <v>185</v>
      </c>
      <c r="AI143" s="38"/>
      <c r="AJ143" s="13" t="str">
        <f t="shared" si="81"/>
        <v>/rsm:CrossIndustryInvoice/rsm:SupplyChainTradeTransaction/ram:ApplicableHeaderTradeDelivery/ram:ShipToTradeParty/ram:PostalTradeAddress</v>
      </c>
      <c r="AK143" s="13" t="str">
        <f t="shared" si="82"/>
        <v>/ram:LineOne</v>
      </c>
      <c r="AL143" s="14">
        <f>COUNTIFS(R$4:R143,AJ143)</f>
        <v>1</v>
      </c>
      <c r="AM143" s="1"/>
      <c r="AN143" s="208" t="str">
        <f t="shared" si="83"/>
        <v>SCT_HTD</v>
      </c>
      <c r="AO143" s="209" t="str">
        <f t="shared" si="83"/>
        <v>BT-75</v>
      </c>
      <c r="AP143" s="309" t="str">
        <f t="shared" si="84"/>
        <v>BT-75</v>
      </c>
      <c r="AQ143" s="66">
        <f t="shared" si="85"/>
        <v>5</v>
      </c>
      <c r="AR143" s="66" t="str">
        <f t="shared" si="86"/>
        <v>0..1</v>
      </c>
      <c r="AS143" s="64" t="s">
        <v>977</v>
      </c>
      <c r="AT143" s="64" t="s">
        <v>1754</v>
      </c>
      <c r="AU143" s="65" t="s">
        <v>3129</v>
      </c>
      <c r="AV143" s="65"/>
      <c r="AW143" s="65" t="s">
        <v>35</v>
      </c>
      <c r="AX143" s="64" t="s">
        <v>78</v>
      </c>
      <c r="AY143" s="66" t="str">
        <f t="shared" si="73"/>
        <v>0..1</v>
      </c>
      <c r="AZ143" s="66" t="str">
        <f t="shared" si="73"/>
        <v>0..1</v>
      </c>
      <c r="BA143" s="2" t="str">
        <f t="shared" si="73"/>
        <v>/rsm:CrossIndustryInvoice
/rsm:SupplyChainTradeTransaction
/ram:ApplicableHeaderTradeDelivery
/ram:ShipToTradeParty
/ram:PostalTradeAddress
/ram:LineOne</v>
      </c>
      <c r="BB143" s="75" t="str">
        <f t="shared" si="72"/>
        <v>/rsm:CrossIndustryInvoice/rsm:SupplyChainTradeTransaction/ram:ApplicableHeaderTradeDelivery/ram:ShipToTradeParty/ram:PostalTradeAddress/ram:LineOne</v>
      </c>
      <c r="BC143" s="66" t="str">
        <f t="shared" si="74"/>
        <v>T</v>
      </c>
      <c r="BD143" s="68" t="str">
        <f t="shared" si="74"/>
        <v>E</v>
      </c>
      <c r="BE143" s="66" t="str">
        <f t="shared" si="74"/>
        <v>0..1</v>
      </c>
      <c r="BF143" s="66" t="str">
        <f t="shared" si="74"/>
        <v/>
      </c>
      <c r="BG143" s="249" t="str">
        <f t="shared" si="74"/>
        <v/>
      </c>
      <c r="BH143" s="7"/>
      <c r="BI143" s="68" t="str">
        <f t="shared" si="71"/>
        <v>-</v>
      </c>
      <c r="BJ143" s="68" t="str">
        <f t="shared" si="71"/>
        <v>X</v>
      </c>
      <c r="BK143" s="68" t="str">
        <f t="shared" si="71"/>
        <v>X</v>
      </c>
      <c r="BL143" s="68" t="str">
        <f t="shared" si="69"/>
        <v>X</v>
      </c>
      <c r="BM143" s="68" t="str">
        <f t="shared" si="69"/>
        <v>X</v>
      </c>
      <c r="BN143" s="68" t="str">
        <f t="shared" si="69"/>
        <v>X</v>
      </c>
      <c r="BO143" s="68" t="str">
        <f t="shared" si="69"/>
        <v>X</v>
      </c>
      <c r="BP143" s="7"/>
      <c r="BQ143" s="68" t="str">
        <f t="shared" si="87"/>
        <v>BASIC WL</v>
      </c>
      <c r="BR143" s="68" t="str">
        <f t="shared" si="87"/>
        <v>BASIC WL</v>
      </c>
      <c r="BS143" s="15"/>
      <c r="BT143" s="57" t="s">
        <v>18642</v>
      </c>
    </row>
    <row r="144" spans="1:72" s="59" customFormat="1" ht="105" x14ac:dyDescent="0.2">
      <c r="A144" s="45" t="str">
        <f t="shared" si="76"/>
        <v>YES</v>
      </c>
      <c r="B144" s="45"/>
      <c r="C144" s="45"/>
      <c r="D144" s="208" t="s">
        <v>3007</v>
      </c>
      <c r="E144" s="209" t="s">
        <v>3130</v>
      </c>
      <c r="F144" s="309" t="s">
        <v>3130</v>
      </c>
      <c r="G144" s="66">
        <f t="shared" si="77"/>
        <v>5</v>
      </c>
      <c r="H144" s="66" t="s">
        <v>42</v>
      </c>
      <c r="I144" s="64" t="s">
        <v>3131</v>
      </c>
      <c r="J144" s="64" t="s">
        <v>1647</v>
      </c>
      <c r="K144" s="65"/>
      <c r="L144" s="65"/>
      <c r="M144" s="65" t="s">
        <v>35</v>
      </c>
      <c r="N144" s="64" t="s">
        <v>70</v>
      </c>
      <c r="O144" s="66" t="s">
        <v>42</v>
      </c>
      <c r="P144" s="66" t="str">
        <f t="shared" si="88"/>
        <v>0..1</v>
      </c>
      <c r="Q144" s="2" t="s">
        <v>3132</v>
      </c>
      <c r="R144" s="75" t="s">
        <v>3133</v>
      </c>
      <c r="S144" s="66" t="s">
        <v>73</v>
      </c>
      <c r="T144" s="68" t="str">
        <f t="shared" si="89"/>
        <v>E</v>
      </c>
      <c r="U144" s="66" t="s">
        <v>42</v>
      </c>
      <c r="V144" s="66" t="s">
        <v>35</v>
      </c>
      <c r="W144" s="249" t="s">
        <v>35</v>
      </c>
      <c r="X144" s="38"/>
      <c r="Y144" s="68" t="str">
        <f t="shared" si="79"/>
        <v>-</v>
      </c>
      <c r="Z144" s="68" t="str">
        <f t="shared" si="80"/>
        <v>X</v>
      </c>
      <c r="AA144" s="68" t="str">
        <f t="shared" si="80"/>
        <v>X</v>
      </c>
      <c r="AB144" s="68" t="str">
        <f t="shared" si="80"/>
        <v>X</v>
      </c>
      <c r="AC144" s="68" t="str">
        <f t="shared" si="80"/>
        <v>X</v>
      </c>
      <c r="AD144" s="68" t="str">
        <f t="shared" si="80"/>
        <v>X</v>
      </c>
      <c r="AE144" s="68" t="str">
        <f t="shared" si="80"/>
        <v>X</v>
      </c>
      <c r="AF144" s="38"/>
      <c r="AG144" s="68" t="s">
        <v>185</v>
      </c>
      <c r="AH144" s="68" t="s">
        <v>185</v>
      </c>
      <c r="AI144" s="38"/>
      <c r="AJ144" s="13" t="str">
        <f t="shared" si="81"/>
        <v>/rsm:CrossIndustryInvoice/rsm:SupplyChainTradeTransaction/ram:ApplicableHeaderTradeDelivery/ram:ShipToTradeParty/ram:PostalTradeAddress</v>
      </c>
      <c r="AK144" s="13" t="str">
        <f t="shared" si="82"/>
        <v>/ram:LineTwo</v>
      </c>
      <c r="AL144" s="14">
        <f>COUNTIFS(R$4:R144,AJ144)</f>
        <v>1</v>
      </c>
      <c r="AM144" s="1"/>
      <c r="AN144" s="208" t="str">
        <f t="shared" si="83"/>
        <v>SCT_HTD</v>
      </c>
      <c r="AO144" s="209" t="str">
        <f t="shared" si="83"/>
        <v>BT-76</v>
      </c>
      <c r="AP144" s="309" t="str">
        <f t="shared" si="84"/>
        <v>BT-76</v>
      </c>
      <c r="AQ144" s="66">
        <f t="shared" si="85"/>
        <v>5</v>
      </c>
      <c r="AR144" s="66" t="str">
        <f t="shared" si="86"/>
        <v>0..1</v>
      </c>
      <c r="AS144" s="64" t="s">
        <v>981</v>
      </c>
      <c r="AT144" s="64" t="s">
        <v>1761</v>
      </c>
      <c r="AU144" s="65"/>
      <c r="AV144" s="65"/>
      <c r="AW144" s="65" t="s">
        <v>35</v>
      </c>
      <c r="AX144" s="64" t="s">
        <v>78</v>
      </c>
      <c r="AY144" s="66" t="str">
        <f t="shared" si="73"/>
        <v>0..1</v>
      </c>
      <c r="AZ144" s="66" t="str">
        <f t="shared" si="73"/>
        <v>0..1</v>
      </c>
      <c r="BA144" s="2" t="str">
        <f t="shared" si="73"/>
        <v>/rsm:CrossIndustryInvoice
/rsm:SupplyChainTradeTransaction
/ram:ApplicableHeaderTradeDelivery
/ram:ShipToTradeParty
/ram:PostalTradeAddress
/ram:LineTwo</v>
      </c>
      <c r="BB144" s="75" t="str">
        <f t="shared" si="72"/>
        <v>/rsm:CrossIndustryInvoice/rsm:SupplyChainTradeTransaction/ram:ApplicableHeaderTradeDelivery/ram:ShipToTradeParty/ram:PostalTradeAddress/ram:LineTwo</v>
      </c>
      <c r="BC144" s="66" t="str">
        <f t="shared" si="74"/>
        <v>T</v>
      </c>
      <c r="BD144" s="68" t="str">
        <f t="shared" si="74"/>
        <v>E</v>
      </c>
      <c r="BE144" s="66" t="str">
        <f t="shared" si="74"/>
        <v>0..1</v>
      </c>
      <c r="BF144" s="66" t="str">
        <f t="shared" si="74"/>
        <v/>
      </c>
      <c r="BG144" s="249" t="str">
        <f t="shared" si="74"/>
        <v/>
      </c>
      <c r="BH144" s="7"/>
      <c r="BI144" s="68" t="str">
        <f t="shared" si="71"/>
        <v>-</v>
      </c>
      <c r="BJ144" s="68" t="str">
        <f t="shared" si="71"/>
        <v>X</v>
      </c>
      <c r="BK144" s="68" t="str">
        <f t="shared" si="71"/>
        <v>X</v>
      </c>
      <c r="BL144" s="68" t="str">
        <f t="shared" si="69"/>
        <v>X</v>
      </c>
      <c r="BM144" s="68" t="str">
        <f t="shared" si="69"/>
        <v>X</v>
      </c>
      <c r="BN144" s="68" t="str">
        <f t="shared" si="69"/>
        <v>X</v>
      </c>
      <c r="BO144" s="68" t="str">
        <f t="shared" si="69"/>
        <v>X</v>
      </c>
      <c r="BP144" s="7"/>
      <c r="BQ144" s="68" t="str">
        <f t="shared" si="87"/>
        <v>BASIC WL</v>
      </c>
      <c r="BR144" s="68" t="str">
        <f t="shared" si="87"/>
        <v>BASIC WL</v>
      </c>
      <c r="BS144" s="15"/>
      <c r="BT144" s="57" t="s">
        <v>18642</v>
      </c>
    </row>
    <row r="145" spans="1:72" s="59" customFormat="1" ht="105" x14ac:dyDescent="0.2">
      <c r="A145" s="45" t="str">
        <f t="shared" si="76"/>
        <v>YES</v>
      </c>
      <c r="B145" s="45"/>
      <c r="C145" s="45"/>
      <c r="D145" s="208" t="s">
        <v>3007</v>
      </c>
      <c r="E145" s="209" t="s">
        <v>3134</v>
      </c>
      <c r="F145" s="309" t="s">
        <v>3134</v>
      </c>
      <c r="G145" s="66">
        <f t="shared" si="77"/>
        <v>5</v>
      </c>
      <c r="H145" s="66" t="s">
        <v>42</v>
      </c>
      <c r="I145" s="64" t="s">
        <v>3135</v>
      </c>
      <c r="J145" s="64" t="s">
        <v>1647</v>
      </c>
      <c r="K145" s="65"/>
      <c r="L145" s="65"/>
      <c r="M145" s="65" t="s">
        <v>35</v>
      </c>
      <c r="N145" s="64" t="s">
        <v>70</v>
      </c>
      <c r="O145" s="66" t="s">
        <v>42</v>
      </c>
      <c r="P145" s="66" t="str">
        <f t="shared" si="88"/>
        <v>0..1</v>
      </c>
      <c r="Q145" s="2" t="s">
        <v>3136</v>
      </c>
      <c r="R145" s="75" t="s">
        <v>3137</v>
      </c>
      <c r="S145" s="66" t="s">
        <v>73</v>
      </c>
      <c r="T145" s="68" t="str">
        <f t="shared" si="89"/>
        <v>E</v>
      </c>
      <c r="U145" s="66" t="s">
        <v>42</v>
      </c>
      <c r="V145" s="66" t="s">
        <v>35</v>
      </c>
      <c r="W145" s="249" t="s">
        <v>35</v>
      </c>
      <c r="X145" s="38"/>
      <c r="Y145" s="68" t="str">
        <f t="shared" si="79"/>
        <v>-</v>
      </c>
      <c r="Z145" s="68" t="str">
        <f t="shared" si="80"/>
        <v>X</v>
      </c>
      <c r="AA145" s="68" t="str">
        <f t="shared" si="80"/>
        <v>X</v>
      </c>
      <c r="AB145" s="68" t="str">
        <f t="shared" si="80"/>
        <v>X</v>
      </c>
      <c r="AC145" s="68" t="str">
        <f t="shared" si="80"/>
        <v>X</v>
      </c>
      <c r="AD145" s="68" t="str">
        <f t="shared" si="80"/>
        <v>X</v>
      </c>
      <c r="AE145" s="68" t="str">
        <f t="shared" si="80"/>
        <v>X</v>
      </c>
      <c r="AF145" s="38"/>
      <c r="AG145" s="68" t="s">
        <v>185</v>
      </c>
      <c r="AH145" s="68" t="s">
        <v>185</v>
      </c>
      <c r="AI145" s="38"/>
      <c r="AJ145" s="13" t="str">
        <f t="shared" si="81"/>
        <v>/rsm:CrossIndustryInvoice/rsm:SupplyChainTradeTransaction/ram:ApplicableHeaderTradeDelivery/ram:ShipToTradeParty/ram:PostalTradeAddress</v>
      </c>
      <c r="AK145" s="13" t="str">
        <f t="shared" si="82"/>
        <v>/ram:LineThree</v>
      </c>
      <c r="AL145" s="14">
        <f>COUNTIFS(R$4:R145,AJ145)</f>
        <v>1</v>
      </c>
      <c r="AM145" s="1"/>
      <c r="AN145" s="208" t="str">
        <f t="shared" si="83"/>
        <v>SCT_HTD</v>
      </c>
      <c r="AO145" s="209" t="str">
        <f t="shared" si="83"/>
        <v>BT-165</v>
      </c>
      <c r="AP145" s="309" t="str">
        <f t="shared" si="84"/>
        <v>BT-165</v>
      </c>
      <c r="AQ145" s="66">
        <f t="shared" si="85"/>
        <v>5</v>
      </c>
      <c r="AR145" s="66" t="str">
        <f t="shared" si="86"/>
        <v>0..1</v>
      </c>
      <c r="AS145" s="64" t="s">
        <v>985</v>
      </c>
      <c r="AT145" s="64" t="s">
        <v>1761</v>
      </c>
      <c r="AU145" s="65" t="s">
        <v>35</v>
      </c>
      <c r="AV145" s="65"/>
      <c r="AW145" s="65" t="s">
        <v>35</v>
      </c>
      <c r="AX145" s="64" t="s">
        <v>78</v>
      </c>
      <c r="AY145" s="66" t="str">
        <f t="shared" si="73"/>
        <v>0..1</v>
      </c>
      <c r="AZ145" s="66" t="str">
        <f t="shared" si="73"/>
        <v>0..1</v>
      </c>
      <c r="BA145" s="2" t="str">
        <f t="shared" si="73"/>
        <v>/rsm:CrossIndustryInvoice
/rsm:SupplyChainTradeTransaction
/ram:ApplicableHeaderTradeDelivery
/ram:ShipToTradeParty
/ram:PostalTradeAddress
/ram:LineThree</v>
      </c>
      <c r="BB145" s="75" t="str">
        <f t="shared" si="72"/>
        <v>/rsm:CrossIndustryInvoice/rsm:SupplyChainTradeTransaction/ram:ApplicableHeaderTradeDelivery/ram:ShipToTradeParty/ram:PostalTradeAddress/ram:LineThree</v>
      </c>
      <c r="BC145" s="66" t="str">
        <f t="shared" si="74"/>
        <v>T</v>
      </c>
      <c r="BD145" s="68" t="str">
        <f t="shared" si="74"/>
        <v>E</v>
      </c>
      <c r="BE145" s="66" t="str">
        <f t="shared" si="74"/>
        <v>0..1</v>
      </c>
      <c r="BF145" s="66" t="str">
        <f t="shared" si="74"/>
        <v/>
      </c>
      <c r="BG145" s="249" t="str">
        <f t="shared" si="74"/>
        <v/>
      </c>
      <c r="BH145" s="7"/>
      <c r="BI145" s="68" t="str">
        <f t="shared" si="71"/>
        <v>-</v>
      </c>
      <c r="BJ145" s="68" t="str">
        <f t="shared" si="71"/>
        <v>X</v>
      </c>
      <c r="BK145" s="68" t="str">
        <f t="shared" si="71"/>
        <v>X</v>
      </c>
      <c r="BL145" s="68" t="str">
        <f t="shared" si="69"/>
        <v>X</v>
      </c>
      <c r="BM145" s="68" t="str">
        <f t="shared" si="69"/>
        <v>X</v>
      </c>
      <c r="BN145" s="68" t="str">
        <f t="shared" si="69"/>
        <v>X</v>
      </c>
      <c r="BO145" s="68" t="str">
        <f t="shared" si="69"/>
        <v>X</v>
      </c>
      <c r="BP145" s="7"/>
      <c r="BQ145" s="68" t="str">
        <f t="shared" si="87"/>
        <v>BASIC WL</v>
      </c>
      <c r="BR145" s="68" t="str">
        <f t="shared" si="87"/>
        <v>BASIC WL</v>
      </c>
      <c r="BS145" s="15"/>
      <c r="BT145" s="57" t="s">
        <v>18642</v>
      </c>
    </row>
    <row r="146" spans="1:72" s="59" customFormat="1" ht="105" x14ac:dyDescent="0.2">
      <c r="A146" s="45" t="str">
        <f t="shared" si="76"/>
        <v>YES</v>
      </c>
      <c r="B146" s="45"/>
      <c r="C146" s="45"/>
      <c r="D146" s="208" t="s">
        <v>3007</v>
      </c>
      <c r="E146" s="209" t="s">
        <v>3138</v>
      </c>
      <c r="F146" s="309" t="s">
        <v>3138</v>
      </c>
      <c r="G146" s="66">
        <f t="shared" si="77"/>
        <v>5</v>
      </c>
      <c r="H146" s="66" t="s">
        <v>42</v>
      </c>
      <c r="I146" s="64" t="s">
        <v>3139</v>
      </c>
      <c r="J146" s="64" t="s">
        <v>3140</v>
      </c>
      <c r="K146" s="65"/>
      <c r="L146" s="65"/>
      <c r="M146" s="65" t="s">
        <v>35</v>
      </c>
      <c r="N146" s="64" t="s">
        <v>70</v>
      </c>
      <c r="O146" s="66" t="s">
        <v>42</v>
      </c>
      <c r="P146" s="66" t="str">
        <f t="shared" si="88"/>
        <v>0..1</v>
      </c>
      <c r="Q146" s="2" t="s">
        <v>3141</v>
      </c>
      <c r="R146" s="75" t="s">
        <v>3142</v>
      </c>
      <c r="S146" s="66" t="s">
        <v>73</v>
      </c>
      <c r="T146" s="68" t="str">
        <f t="shared" si="89"/>
        <v>E</v>
      </c>
      <c r="U146" s="66" t="s">
        <v>42</v>
      </c>
      <c r="V146" s="66" t="s">
        <v>35</v>
      </c>
      <c r="W146" s="249" t="s">
        <v>35</v>
      </c>
      <c r="X146" s="38"/>
      <c r="Y146" s="68" t="str">
        <f t="shared" si="79"/>
        <v>-</v>
      </c>
      <c r="Z146" s="68" t="str">
        <f t="shared" si="80"/>
        <v>X</v>
      </c>
      <c r="AA146" s="68" t="str">
        <f t="shared" si="80"/>
        <v>X</v>
      </c>
      <c r="AB146" s="68" t="str">
        <f t="shared" si="80"/>
        <v>X</v>
      </c>
      <c r="AC146" s="68" t="str">
        <f t="shared" si="80"/>
        <v>X</v>
      </c>
      <c r="AD146" s="68" t="str">
        <f t="shared" si="80"/>
        <v>X</v>
      </c>
      <c r="AE146" s="68" t="str">
        <f t="shared" si="80"/>
        <v>X</v>
      </c>
      <c r="AF146" s="38"/>
      <c r="AG146" s="68" t="s">
        <v>185</v>
      </c>
      <c r="AH146" s="68" t="s">
        <v>185</v>
      </c>
      <c r="AI146" s="38"/>
      <c r="AJ146" s="13" t="str">
        <f t="shared" si="81"/>
        <v>/rsm:CrossIndustryInvoice/rsm:SupplyChainTradeTransaction/ram:ApplicableHeaderTradeDelivery/ram:ShipToTradeParty/ram:PostalTradeAddress</v>
      </c>
      <c r="AK146" s="13" t="str">
        <f t="shared" si="82"/>
        <v>/ram:CityName</v>
      </c>
      <c r="AL146" s="14">
        <f>COUNTIFS(R$4:R146,AJ146)</f>
        <v>1</v>
      </c>
      <c r="AM146" s="1"/>
      <c r="AN146" s="208" t="str">
        <f t="shared" si="83"/>
        <v>SCT_HTD</v>
      </c>
      <c r="AO146" s="209" t="str">
        <f t="shared" si="83"/>
        <v>BT-77</v>
      </c>
      <c r="AP146" s="309" t="str">
        <f t="shared" si="84"/>
        <v>BT-77</v>
      </c>
      <c r="AQ146" s="66">
        <f t="shared" si="85"/>
        <v>5</v>
      </c>
      <c r="AR146" s="66" t="str">
        <f t="shared" si="86"/>
        <v>0..1</v>
      </c>
      <c r="AS146" s="64" t="s">
        <v>989</v>
      </c>
      <c r="AT146" s="64" t="s">
        <v>3143</v>
      </c>
      <c r="AU146" s="65"/>
      <c r="AV146" s="65"/>
      <c r="AW146" s="65" t="s">
        <v>35</v>
      </c>
      <c r="AX146" s="64" t="s">
        <v>78</v>
      </c>
      <c r="AY146" s="66" t="str">
        <f t="shared" si="73"/>
        <v>0..1</v>
      </c>
      <c r="AZ146" s="66" t="str">
        <f t="shared" si="73"/>
        <v>0..1</v>
      </c>
      <c r="BA146" s="2" t="str">
        <f t="shared" si="73"/>
        <v>/rsm:CrossIndustryInvoice
/rsm:SupplyChainTradeTransaction
/ram:ApplicableHeaderTradeDelivery
/ram:ShipToTradeParty
/ram:PostalTradeAddress
/ram:CityName</v>
      </c>
      <c r="BB146" s="75" t="str">
        <f t="shared" si="72"/>
        <v>/rsm:CrossIndustryInvoice/rsm:SupplyChainTradeTransaction/ram:ApplicableHeaderTradeDelivery/ram:ShipToTradeParty/ram:PostalTradeAddress/ram:CityName</v>
      </c>
      <c r="BC146" s="66" t="str">
        <f t="shared" ref="BC146:BG184" si="90">IF(S146="","",S146)</f>
        <v>T</v>
      </c>
      <c r="BD146" s="68" t="str">
        <f t="shared" si="90"/>
        <v>E</v>
      </c>
      <c r="BE146" s="66" t="str">
        <f t="shared" si="90"/>
        <v>0..1</v>
      </c>
      <c r="BF146" s="66" t="str">
        <f t="shared" si="90"/>
        <v/>
      </c>
      <c r="BG146" s="249" t="str">
        <f t="shared" si="90"/>
        <v/>
      </c>
      <c r="BH146" s="7"/>
      <c r="BI146" s="68" t="str">
        <f t="shared" si="71"/>
        <v>-</v>
      </c>
      <c r="BJ146" s="68" t="str">
        <f t="shared" si="71"/>
        <v>X</v>
      </c>
      <c r="BK146" s="68" t="str">
        <f t="shared" si="71"/>
        <v>X</v>
      </c>
      <c r="BL146" s="68" t="str">
        <f t="shared" si="69"/>
        <v>X</v>
      </c>
      <c r="BM146" s="68" t="str">
        <f t="shared" si="69"/>
        <v>X</v>
      </c>
      <c r="BN146" s="68" t="str">
        <f t="shared" si="69"/>
        <v>X</v>
      </c>
      <c r="BO146" s="68" t="str">
        <f t="shared" si="69"/>
        <v>X</v>
      </c>
      <c r="BP146" s="7"/>
      <c r="BQ146" s="68" t="str">
        <f t="shared" si="87"/>
        <v>BASIC WL</v>
      </c>
      <c r="BR146" s="68" t="str">
        <f t="shared" si="87"/>
        <v>BASIC WL</v>
      </c>
      <c r="BS146" s="15"/>
      <c r="BT146" s="57" t="s">
        <v>18642</v>
      </c>
    </row>
    <row r="147" spans="1:72" s="59" customFormat="1" ht="105" x14ac:dyDescent="0.2">
      <c r="A147" s="45" t="str">
        <f t="shared" si="76"/>
        <v>YES</v>
      </c>
      <c r="B147" s="45"/>
      <c r="C147" s="45"/>
      <c r="D147" s="208" t="s">
        <v>3007</v>
      </c>
      <c r="E147" s="209" t="s">
        <v>3144</v>
      </c>
      <c r="F147" s="309" t="s">
        <v>3144</v>
      </c>
      <c r="G147" s="66">
        <f t="shared" si="77"/>
        <v>5</v>
      </c>
      <c r="H147" s="66" t="s">
        <v>32</v>
      </c>
      <c r="I147" s="64" t="s">
        <v>3145</v>
      </c>
      <c r="J147" s="64" t="s">
        <v>1661</v>
      </c>
      <c r="K147" s="65" t="s">
        <v>17101</v>
      </c>
      <c r="L147" s="65"/>
      <c r="M147" s="65" t="s">
        <v>3146</v>
      </c>
      <c r="N147" s="64" t="s">
        <v>128</v>
      </c>
      <c r="O147" s="66" t="s">
        <v>32</v>
      </c>
      <c r="P147" s="66" t="str">
        <f t="shared" si="88"/>
        <v>1..1</v>
      </c>
      <c r="Q147" s="2" t="s">
        <v>3147</v>
      </c>
      <c r="R147" s="75" t="s">
        <v>3148</v>
      </c>
      <c r="S147" s="66" t="s">
        <v>131</v>
      </c>
      <c r="T147" s="68" t="str">
        <f t="shared" si="89"/>
        <v>E</v>
      </c>
      <c r="U147" s="66" t="s">
        <v>42</v>
      </c>
      <c r="V147" s="66" t="s">
        <v>35</v>
      </c>
      <c r="W147" s="249" t="s">
        <v>35</v>
      </c>
      <c r="X147" s="38"/>
      <c r="Y147" s="68" t="str">
        <f t="shared" si="79"/>
        <v>-</v>
      </c>
      <c r="Z147" s="68" t="str">
        <f t="shared" si="80"/>
        <v>X</v>
      </c>
      <c r="AA147" s="68" t="str">
        <f t="shared" si="80"/>
        <v>X</v>
      </c>
      <c r="AB147" s="68" t="str">
        <f t="shared" si="80"/>
        <v>X</v>
      </c>
      <c r="AC147" s="68" t="str">
        <f t="shared" si="80"/>
        <v>X</v>
      </c>
      <c r="AD147" s="68" t="str">
        <f t="shared" si="80"/>
        <v>X</v>
      </c>
      <c r="AE147" s="68" t="str">
        <f t="shared" si="80"/>
        <v>X</v>
      </c>
      <c r="AF147" s="38"/>
      <c r="AG147" s="68" t="s">
        <v>185</v>
      </c>
      <c r="AH147" s="68" t="s">
        <v>185</v>
      </c>
      <c r="AI147" s="38"/>
      <c r="AJ147" s="13" t="str">
        <f t="shared" si="81"/>
        <v>/rsm:CrossIndustryInvoice/rsm:SupplyChainTradeTransaction/ram:ApplicableHeaderTradeDelivery/ram:ShipToTradeParty/ram:PostalTradeAddress</v>
      </c>
      <c r="AK147" s="13" t="str">
        <f t="shared" si="82"/>
        <v>/ram:CountryID</v>
      </c>
      <c r="AL147" s="14">
        <f>COUNTIFS(R$4:R147,AJ147)</f>
        <v>1</v>
      </c>
      <c r="AM147" s="1"/>
      <c r="AN147" s="208" t="str">
        <f t="shared" si="83"/>
        <v>SCT_HTD</v>
      </c>
      <c r="AO147" s="209" t="str">
        <f t="shared" si="83"/>
        <v>BT-80</v>
      </c>
      <c r="AP147" s="309" t="str">
        <f t="shared" si="84"/>
        <v>BT-80</v>
      </c>
      <c r="AQ147" s="66">
        <f t="shared" si="85"/>
        <v>5</v>
      </c>
      <c r="AR147" s="66" t="str">
        <f t="shared" si="86"/>
        <v>1..1</v>
      </c>
      <c r="AS147" s="64" t="s">
        <v>993</v>
      </c>
      <c r="AT147" s="64" t="s">
        <v>1777</v>
      </c>
      <c r="AU147" s="65" t="s">
        <v>485</v>
      </c>
      <c r="AV147" s="65"/>
      <c r="AW147" s="65" t="s">
        <v>3149</v>
      </c>
      <c r="AX147" s="64" t="s">
        <v>128</v>
      </c>
      <c r="AY147" s="66" t="str">
        <f t="shared" si="73"/>
        <v>1..1</v>
      </c>
      <c r="AZ147" s="66" t="str">
        <f t="shared" si="73"/>
        <v>1..1</v>
      </c>
      <c r="BA147" s="2" t="str">
        <f t="shared" si="73"/>
        <v>/rsm:CrossIndustryInvoice
/rsm:SupplyChainTradeTransaction
/ram:ApplicableHeaderTradeDelivery
/ram:ShipToTradeParty
/ram:PostalTradeAddress
/ram:CountryID</v>
      </c>
      <c r="BB147" s="75" t="str">
        <f t="shared" si="72"/>
        <v>/rsm:CrossIndustryInvoice/rsm:SupplyChainTradeTransaction/ram:ApplicableHeaderTradeDelivery/ram:ShipToTradeParty/ram:PostalTradeAddress/ram:CountryID</v>
      </c>
      <c r="BC147" s="66" t="str">
        <f t="shared" si="90"/>
        <v>C</v>
      </c>
      <c r="BD147" s="68" t="str">
        <f t="shared" si="90"/>
        <v>E</v>
      </c>
      <c r="BE147" s="66" t="str">
        <f t="shared" si="90"/>
        <v>0..1</v>
      </c>
      <c r="BF147" s="66" t="str">
        <f t="shared" si="90"/>
        <v/>
      </c>
      <c r="BG147" s="249" t="str">
        <f t="shared" si="90"/>
        <v/>
      </c>
      <c r="BH147" s="7"/>
      <c r="BI147" s="68" t="str">
        <f t="shared" si="71"/>
        <v>-</v>
      </c>
      <c r="BJ147" s="68" t="str">
        <f t="shared" si="71"/>
        <v>X</v>
      </c>
      <c r="BK147" s="68" t="str">
        <f t="shared" si="71"/>
        <v>X</v>
      </c>
      <c r="BL147" s="68" t="str">
        <f t="shared" si="69"/>
        <v>X</v>
      </c>
      <c r="BM147" s="68" t="str">
        <f t="shared" si="69"/>
        <v>X</v>
      </c>
      <c r="BN147" s="68" t="str">
        <f t="shared" si="69"/>
        <v>X</v>
      </c>
      <c r="BO147" s="68" t="str">
        <f t="shared" si="69"/>
        <v>X</v>
      </c>
      <c r="BP147" s="7"/>
      <c r="BQ147" s="68" t="str">
        <f t="shared" si="87"/>
        <v>BASIC WL</v>
      </c>
      <c r="BR147" s="68" t="str">
        <f t="shared" si="87"/>
        <v>BASIC WL</v>
      </c>
      <c r="BS147" s="15"/>
      <c r="BT147" s="57" t="s">
        <v>18642</v>
      </c>
    </row>
    <row r="148" spans="1:72" s="59" customFormat="1" ht="105" x14ac:dyDescent="0.2">
      <c r="A148" s="45" t="str">
        <f t="shared" si="76"/>
        <v>YES</v>
      </c>
      <c r="B148" s="45"/>
      <c r="C148" s="45"/>
      <c r="D148" s="208" t="s">
        <v>3007</v>
      </c>
      <c r="E148" s="209" t="s">
        <v>3150</v>
      </c>
      <c r="F148" s="309" t="s">
        <v>3150</v>
      </c>
      <c r="G148" s="66">
        <f t="shared" si="77"/>
        <v>5</v>
      </c>
      <c r="H148" s="66" t="s">
        <v>42</v>
      </c>
      <c r="I148" s="64" t="s">
        <v>3151</v>
      </c>
      <c r="J148" s="64" t="s">
        <v>1667</v>
      </c>
      <c r="K148" s="65" t="s">
        <v>1668</v>
      </c>
      <c r="L148" s="65"/>
      <c r="M148" s="65" t="s">
        <v>35</v>
      </c>
      <c r="N148" s="64" t="s">
        <v>70</v>
      </c>
      <c r="O148" s="66" t="s">
        <v>42</v>
      </c>
      <c r="P148" s="66" t="str">
        <f t="shared" si="88"/>
        <v>0..1</v>
      </c>
      <c r="Q148" s="2" t="s">
        <v>3152</v>
      </c>
      <c r="R148" s="75" t="s">
        <v>3153</v>
      </c>
      <c r="S148" s="66" t="s">
        <v>73</v>
      </c>
      <c r="T148" s="68" t="str">
        <f t="shared" si="89"/>
        <v>E</v>
      </c>
      <c r="U148" s="66" t="s">
        <v>62</v>
      </c>
      <c r="V148" s="66" t="s">
        <v>200</v>
      </c>
      <c r="W148" s="249" t="s">
        <v>35</v>
      </c>
      <c r="X148" s="38"/>
      <c r="Y148" s="68" t="str">
        <f t="shared" si="79"/>
        <v>-</v>
      </c>
      <c r="Z148" s="68" t="str">
        <f t="shared" si="80"/>
        <v>X</v>
      </c>
      <c r="AA148" s="68" t="str">
        <f t="shared" si="80"/>
        <v>X</v>
      </c>
      <c r="AB148" s="68" t="str">
        <f t="shared" si="80"/>
        <v>X</v>
      </c>
      <c r="AC148" s="68" t="str">
        <f t="shared" si="80"/>
        <v>X</v>
      </c>
      <c r="AD148" s="68" t="str">
        <f t="shared" si="80"/>
        <v>X</v>
      </c>
      <c r="AE148" s="68" t="str">
        <f t="shared" si="80"/>
        <v>X</v>
      </c>
      <c r="AF148" s="38"/>
      <c r="AG148" s="68" t="s">
        <v>185</v>
      </c>
      <c r="AH148" s="68" t="s">
        <v>185</v>
      </c>
      <c r="AI148" s="38"/>
      <c r="AJ148" s="13" t="str">
        <f t="shared" si="81"/>
        <v>/rsm:CrossIndustryInvoice/rsm:SupplyChainTradeTransaction/ram:ApplicableHeaderTradeDelivery/ram:ShipToTradeParty/ram:PostalTradeAddress</v>
      </c>
      <c r="AK148" s="13" t="str">
        <f t="shared" si="82"/>
        <v>/ram:CountrySubDivisionName</v>
      </c>
      <c r="AL148" s="14">
        <f>COUNTIFS(R$4:R148,AJ148)</f>
        <v>1</v>
      </c>
      <c r="AM148" s="1"/>
      <c r="AN148" s="208" t="str">
        <f t="shared" si="83"/>
        <v>SCT_HTD</v>
      </c>
      <c r="AO148" s="209" t="str">
        <f t="shared" si="83"/>
        <v>BT-79</v>
      </c>
      <c r="AP148" s="309" t="str">
        <f t="shared" si="84"/>
        <v>BT-79</v>
      </c>
      <c r="AQ148" s="66">
        <f t="shared" si="85"/>
        <v>5</v>
      </c>
      <c r="AR148" s="66" t="str">
        <f t="shared" si="86"/>
        <v>0..1</v>
      </c>
      <c r="AS148" s="64" t="s">
        <v>997</v>
      </c>
      <c r="AT148" s="64" t="s">
        <v>1671</v>
      </c>
      <c r="AU148" s="65" t="s">
        <v>1672</v>
      </c>
      <c r="AV148" s="65"/>
      <c r="AW148" s="65" t="s">
        <v>35</v>
      </c>
      <c r="AX148" s="64" t="s">
        <v>78</v>
      </c>
      <c r="AY148" s="66" t="str">
        <f t="shared" si="73"/>
        <v>0..1</v>
      </c>
      <c r="AZ148" s="66" t="str">
        <f t="shared" si="73"/>
        <v>0..1</v>
      </c>
      <c r="BA148" s="2" t="str">
        <f t="shared" si="73"/>
        <v>/rsm:CrossIndustryInvoice
/rsm:SupplyChainTradeTransaction
/ram:ApplicableHeaderTradeDelivery
/ram:ShipToTradeParty
/ram:PostalTradeAddress
/ram:CountrySubDivisionName</v>
      </c>
      <c r="BB148" s="75" t="str">
        <f t="shared" si="72"/>
        <v>/rsm:CrossIndustryInvoice/rsm:SupplyChainTradeTransaction/ram:ApplicableHeaderTradeDelivery/ram:ShipToTradeParty/ram:PostalTradeAddress/ram:CountrySubDivisionName</v>
      </c>
      <c r="BC148" s="66" t="str">
        <f t="shared" si="90"/>
        <v>T</v>
      </c>
      <c r="BD148" s="68" t="str">
        <f t="shared" si="90"/>
        <v>E</v>
      </c>
      <c r="BE148" s="66" t="str">
        <f t="shared" si="90"/>
        <v>0..n</v>
      </c>
      <c r="BF148" s="66" t="str">
        <f t="shared" si="90"/>
        <v>CAR-3</v>
      </c>
      <c r="BG148" s="249" t="str">
        <f t="shared" si="90"/>
        <v/>
      </c>
      <c r="BH148" s="7"/>
      <c r="BI148" s="68" t="str">
        <f t="shared" si="71"/>
        <v>-</v>
      </c>
      <c r="BJ148" s="68" t="str">
        <f t="shared" si="71"/>
        <v>X</v>
      </c>
      <c r="BK148" s="68" t="str">
        <f t="shared" si="71"/>
        <v>X</v>
      </c>
      <c r="BL148" s="68" t="str">
        <f t="shared" si="69"/>
        <v>X</v>
      </c>
      <c r="BM148" s="68" t="str">
        <f t="shared" si="69"/>
        <v>X</v>
      </c>
      <c r="BN148" s="68" t="str">
        <f t="shared" si="69"/>
        <v>X</v>
      </c>
      <c r="BO148" s="68" t="str">
        <f t="shared" si="69"/>
        <v>X</v>
      </c>
      <c r="BP148" s="7"/>
      <c r="BQ148" s="68" t="str">
        <f t="shared" si="87"/>
        <v>BASIC WL</v>
      </c>
      <c r="BR148" s="68" t="str">
        <f t="shared" si="87"/>
        <v>BASIC WL</v>
      </c>
      <c r="BS148" s="15"/>
      <c r="BT148" s="57" t="s">
        <v>18642</v>
      </c>
    </row>
    <row r="149" spans="1:72" s="59" customFormat="1" ht="96" x14ac:dyDescent="0.2">
      <c r="A149" s="45" t="str">
        <f t="shared" si="76"/>
        <v>NO</v>
      </c>
      <c r="B149" s="317" t="s">
        <v>17046</v>
      </c>
      <c r="C149" s="45"/>
      <c r="D149" s="202" t="s">
        <v>3007</v>
      </c>
      <c r="E149" s="207" t="s">
        <v>5646</v>
      </c>
      <c r="F149" s="308"/>
      <c r="G149" s="110">
        <f t="shared" si="77"/>
        <v>3</v>
      </c>
      <c r="H149" s="110" t="s">
        <v>42</v>
      </c>
      <c r="I149" s="111" t="s">
        <v>3360</v>
      </c>
      <c r="J149" s="112" t="s">
        <v>17324</v>
      </c>
      <c r="K149" s="113"/>
      <c r="L149" s="113"/>
      <c r="M149" s="113"/>
      <c r="N149" s="112"/>
      <c r="O149" s="110" t="s">
        <v>42</v>
      </c>
      <c r="P149" s="110" t="str">
        <f t="shared" si="88"/>
        <v>0..1</v>
      </c>
      <c r="Q149" s="114" t="s">
        <v>3361</v>
      </c>
      <c r="R149" s="115" t="s">
        <v>3362</v>
      </c>
      <c r="S149" s="110"/>
      <c r="T149" s="116" t="str">
        <f t="shared" si="89"/>
        <v/>
      </c>
      <c r="U149" s="110" t="s">
        <v>42</v>
      </c>
      <c r="V149" s="110"/>
      <c r="W149" s="674"/>
      <c r="X149" s="38"/>
      <c r="Y149" s="116" t="str">
        <f t="shared" si="79"/>
        <v>-</v>
      </c>
      <c r="Z149" s="116" t="str">
        <f t="shared" si="80"/>
        <v>X</v>
      </c>
      <c r="AA149" s="116" t="str">
        <f t="shared" si="80"/>
        <v>X</v>
      </c>
      <c r="AB149" s="116" t="str">
        <f t="shared" si="80"/>
        <v>X</v>
      </c>
      <c r="AC149" s="116" t="str">
        <f t="shared" si="80"/>
        <v>X</v>
      </c>
      <c r="AD149" s="116" t="str">
        <f t="shared" si="80"/>
        <v>X</v>
      </c>
      <c r="AE149" s="116" t="str">
        <f t="shared" si="80"/>
        <v>X</v>
      </c>
      <c r="AF149" s="38"/>
      <c r="AG149" s="116" t="s">
        <v>185</v>
      </c>
      <c r="AH149" s="116" t="s">
        <v>185</v>
      </c>
      <c r="AI149" s="38"/>
      <c r="AJ149" s="13" t="str">
        <f t="shared" si="81"/>
        <v>/rsm:CrossIndustryInvoice/rsm:SupplyChainTradeTransaction/ram:ApplicableHeaderTradeDelivery</v>
      </c>
      <c r="AK149" s="13" t="str">
        <f t="shared" si="82"/>
        <v>/ram:ActualDeliverySupplyChainEvent</v>
      </c>
      <c r="AL149" s="14">
        <f>COUNTIFS(R$4:R149,AJ149)</f>
        <v>1</v>
      </c>
      <c r="AM149" s="1"/>
      <c r="AN149" s="202" t="str">
        <f t="shared" si="83"/>
        <v>SCT_HTD</v>
      </c>
      <c r="AO149" s="207" t="str">
        <f t="shared" si="83"/>
        <v>BT-72-000</v>
      </c>
      <c r="AP149" s="308" t="str">
        <f t="shared" si="84"/>
        <v/>
      </c>
      <c r="AQ149" s="110">
        <f t="shared" si="85"/>
        <v>3</v>
      </c>
      <c r="AR149" s="110" t="str">
        <f t="shared" si="86"/>
        <v>0..1</v>
      </c>
      <c r="AS149" s="111" t="s">
        <v>3363</v>
      </c>
      <c r="AT149" s="112"/>
      <c r="AU149" s="113"/>
      <c r="AV149" s="113"/>
      <c r="AW149" s="113" t="s">
        <v>35</v>
      </c>
      <c r="AX149" s="112"/>
      <c r="AY149" s="110" t="str">
        <f t="shared" si="73"/>
        <v>0..1</v>
      </c>
      <c r="AZ149" s="110" t="str">
        <f t="shared" si="73"/>
        <v>0..1</v>
      </c>
      <c r="BA149" s="114" t="str">
        <f t="shared" si="73"/>
        <v>/rsm:CrossIndustryInvoice
/rsm:SupplyChainTradeTransaction
/ram:ApplicableHeaderTradeDelivery
/ram:ActualDeliverySupplyChainEvent</v>
      </c>
      <c r="BB149" s="115" t="str">
        <f t="shared" si="72"/>
        <v>/rsm:CrossIndustryInvoice/rsm:SupplyChainTradeTransaction/ram:ApplicableHeaderTradeDelivery/ram:ActualDeliverySupplyChainEvent</v>
      </c>
      <c r="BC149" s="110" t="str">
        <f t="shared" si="90"/>
        <v/>
      </c>
      <c r="BD149" s="116" t="str">
        <f t="shared" si="90"/>
        <v/>
      </c>
      <c r="BE149" s="110" t="str">
        <f t="shared" si="90"/>
        <v>0..1</v>
      </c>
      <c r="BF149" s="110" t="str">
        <f t="shared" si="90"/>
        <v/>
      </c>
      <c r="BG149" s="674" t="str">
        <f t="shared" si="90"/>
        <v/>
      </c>
      <c r="BH149" s="7"/>
      <c r="BI149" s="116" t="str">
        <f t="shared" si="71"/>
        <v>-</v>
      </c>
      <c r="BJ149" s="116" t="str">
        <f t="shared" si="71"/>
        <v>X</v>
      </c>
      <c r="BK149" s="116" t="str">
        <f t="shared" si="71"/>
        <v>X</v>
      </c>
      <c r="BL149" s="116" t="str">
        <f t="shared" si="71"/>
        <v>X</v>
      </c>
      <c r="BM149" s="116" t="str">
        <f t="shared" si="71"/>
        <v>X</v>
      </c>
      <c r="BN149" s="116" t="str">
        <f t="shared" si="71"/>
        <v>X</v>
      </c>
      <c r="BO149" s="116" t="str">
        <f t="shared" si="71"/>
        <v>X</v>
      </c>
      <c r="BP149" s="7"/>
      <c r="BQ149" s="116" t="str">
        <f t="shared" si="87"/>
        <v>BASIC WL</v>
      </c>
      <c r="BR149" s="116" t="str">
        <f t="shared" si="87"/>
        <v>BASIC WL</v>
      </c>
      <c r="BS149" s="15"/>
      <c r="BT149" s="57" t="s">
        <v>18642</v>
      </c>
    </row>
    <row r="150" spans="1:72" s="59" customFormat="1" ht="96" x14ac:dyDescent="0.2">
      <c r="A150" s="45" t="str">
        <f t="shared" si="76"/>
        <v>NO</v>
      </c>
      <c r="B150" s="317" t="s">
        <v>17047</v>
      </c>
      <c r="C150" s="45"/>
      <c r="D150" s="208" t="s">
        <v>3007</v>
      </c>
      <c r="E150" s="209" t="s">
        <v>3359</v>
      </c>
      <c r="F150" s="309"/>
      <c r="G150" s="156">
        <f t="shared" si="77"/>
        <v>4</v>
      </c>
      <c r="H150" s="73" t="s">
        <v>32</v>
      </c>
      <c r="I150" s="74" t="s">
        <v>3365</v>
      </c>
      <c r="J150" s="64" t="s">
        <v>17322</v>
      </c>
      <c r="K150" s="65" t="s">
        <v>17323</v>
      </c>
      <c r="L150" s="65"/>
      <c r="M150" s="65"/>
      <c r="N150" s="64" t="s">
        <v>148</v>
      </c>
      <c r="O150" s="66" t="s">
        <v>32</v>
      </c>
      <c r="P150" s="66" t="str">
        <f t="shared" si="88"/>
        <v>1..1</v>
      </c>
      <c r="Q150" s="2" t="s">
        <v>3366</v>
      </c>
      <c r="R150" s="75" t="s">
        <v>3367</v>
      </c>
      <c r="S150" s="88" t="s">
        <v>151</v>
      </c>
      <c r="T150" s="68" t="str">
        <f t="shared" si="89"/>
        <v/>
      </c>
      <c r="U150" s="66" t="s">
        <v>42</v>
      </c>
      <c r="V150" s="66"/>
      <c r="W150" s="249"/>
      <c r="X150" s="38"/>
      <c r="Y150" s="68" t="str">
        <f t="shared" si="79"/>
        <v>-</v>
      </c>
      <c r="Z150" s="68" t="str">
        <f t="shared" ref="Z150:AE163" si="91">IF(Y150="X","X",IF($AH150=Z$4,"X","-"))</f>
        <v>X</v>
      </c>
      <c r="AA150" s="68" t="str">
        <f t="shared" si="91"/>
        <v>X</v>
      </c>
      <c r="AB150" s="68" t="str">
        <f t="shared" si="91"/>
        <v>X</v>
      </c>
      <c r="AC150" s="68" t="str">
        <f t="shared" si="91"/>
        <v>X</v>
      </c>
      <c r="AD150" s="68" t="str">
        <f t="shared" si="91"/>
        <v>X</v>
      </c>
      <c r="AE150" s="68" t="str">
        <f t="shared" si="91"/>
        <v>X</v>
      </c>
      <c r="AF150" s="38"/>
      <c r="AG150" s="68" t="s">
        <v>185</v>
      </c>
      <c r="AH150" s="68" t="s">
        <v>185</v>
      </c>
      <c r="AI150" s="38"/>
      <c r="AJ150" s="13" t="str">
        <f t="shared" si="81"/>
        <v>/rsm:CrossIndustryInvoice/rsm:SupplyChainTradeTransaction/ram:ApplicableHeaderTradeDelivery/ram:ActualDeliverySupplyChainEvent</v>
      </c>
      <c r="AK150" s="13" t="str">
        <f t="shared" si="82"/>
        <v>/ram:OccurrenceDateTime</v>
      </c>
      <c r="AL150" s="14">
        <f>COUNTIFS(R$4:R150,AJ150)</f>
        <v>1</v>
      </c>
      <c r="AM150" s="1"/>
      <c r="AN150" s="208" t="str">
        <f t="shared" si="83"/>
        <v>SCT_HTD</v>
      </c>
      <c r="AO150" s="209" t="str">
        <f t="shared" si="83"/>
        <v>BT-72-00</v>
      </c>
      <c r="AP150" s="309" t="str">
        <f t="shared" si="84"/>
        <v/>
      </c>
      <c r="AQ150" s="156">
        <f t="shared" si="85"/>
        <v>4</v>
      </c>
      <c r="AR150" s="73" t="str">
        <f t="shared" si="86"/>
        <v>1..1</v>
      </c>
      <c r="AS150" s="74" t="s">
        <v>3368</v>
      </c>
      <c r="AT150" s="405" t="s">
        <v>18279</v>
      </c>
      <c r="AU150" s="65"/>
      <c r="AV150" s="65"/>
      <c r="AW150" s="65" t="s">
        <v>35</v>
      </c>
      <c r="AX150" s="64" t="s">
        <v>148</v>
      </c>
      <c r="AY150" s="66" t="str">
        <f t="shared" si="73"/>
        <v>1..1</v>
      </c>
      <c r="AZ150" s="66" t="str">
        <f t="shared" si="73"/>
        <v>1..1</v>
      </c>
      <c r="BA150" s="2" t="str">
        <f t="shared" si="73"/>
        <v>/rsm:CrossIndustryInvoice
/rsm:SupplyChainTradeTransaction
/ram:ApplicableHeaderTradeDelivery
/ram:ActualDeliverySupplyChainEvent
/ram:OccurrenceDateTime</v>
      </c>
      <c r="BB150" s="75" t="str">
        <f t="shared" si="72"/>
        <v>/rsm:CrossIndustryInvoice/rsm:SupplyChainTradeTransaction/ram:ApplicableHeaderTradeDelivery/ram:ActualDeliverySupplyChainEvent/ram:OccurrenceDateTime</v>
      </c>
      <c r="BC150" s="66" t="str">
        <f t="shared" si="90"/>
        <v>D</v>
      </c>
      <c r="BD150" s="68" t="str">
        <f t="shared" si="90"/>
        <v/>
      </c>
      <c r="BE150" s="66" t="str">
        <f t="shared" si="90"/>
        <v>0..1</v>
      </c>
      <c r="BF150" s="66" t="str">
        <f t="shared" si="90"/>
        <v/>
      </c>
      <c r="BG150" s="249" t="str">
        <f t="shared" si="90"/>
        <v/>
      </c>
      <c r="BH150" s="7"/>
      <c r="BI150" s="68" t="str">
        <f t="shared" ref="BI150:BO177" si="92">Y150</f>
        <v>-</v>
      </c>
      <c r="BJ150" s="68" t="str">
        <f t="shared" si="92"/>
        <v>X</v>
      </c>
      <c r="BK150" s="68" t="str">
        <f t="shared" si="92"/>
        <v>X</v>
      </c>
      <c r="BL150" s="68" t="str">
        <f t="shared" si="92"/>
        <v>X</v>
      </c>
      <c r="BM150" s="68" t="str">
        <f t="shared" si="92"/>
        <v>X</v>
      </c>
      <c r="BN150" s="68" t="str">
        <f t="shared" si="92"/>
        <v>X</v>
      </c>
      <c r="BO150" s="68" t="str">
        <f t="shared" si="92"/>
        <v>X</v>
      </c>
      <c r="BP150" s="7"/>
      <c r="BQ150" s="68" t="str">
        <f t="shared" si="87"/>
        <v>BASIC WL</v>
      </c>
      <c r="BR150" s="68" t="str">
        <f t="shared" si="87"/>
        <v>BASIC WL</v>
      </c>
      <c r="BS150" s="15"/>
      <c r="BT150" s="57" t="s">
        <v>18642</v>
      </c>
    </row>
    <row r="151" spans="1:72" s="59" customFormat="1" ht="105" x14ac:dyDescent="0.2">
      <c r="A151" s="45" t="str">
        <f t="shared" si="76"/>
        <v>YES</v>
      </c>
      <c r="B151" s="45"/>
      <c r="C151" s="45"/>
      <c r="D151" s="208" t="s">
        <v>3007</v>
      </c>
      <c r="E151" s="209" t="s">
        <v>3369</v>
      </c>
      <c r="F151" s="309" t="s">
        <v>3369</v>
      </c>
      <c r="G151" s="66">
        <f t="shared" si="77"/>
        <v>5</v>
      </c>
      <c r="H151" s="66" t="s">
        <v>42</v>
      </c>
      <c r="I151" s="64" t="s">
        <v>3370</v>
      </c>
      <c r="J151" s="64" t="s">
        <v>3371</v>
      </c>
      <c r="K151" s="65"/>
      <c r="L151" s="65"/>
      <c r="M151" s="65" t="s">
        <v>35</v>
      </c>
      <c r="N151" s="64" t="s">
        <v>148</v>
      </c>
      <c r="O151" s="66" t="s">
        <v>32</v>
      </c>
      <c r="P151" s="66" t="str">
        <f t="shared" si="88"/>
        <v>1..1</v>
      </c>
      <c r="Q151" s="2" t="s">
        <v>3372</v>
      </c>
      <c r="R151" s="75" t="s">
        <v>3373</v>
      </c>
      <c r="S151" s="66" t="s">
        <v>151</v>
      </c>
      <c r="T151" s="68" t="str">
        <f t="shared" si="89"/>
        <v>E</v>
      </c>
      <c r="U151" s="66" t="s">
        <v>32</v>
      </c>
      <c r="V151" s="66" t="s">
        <v>35</v>
      </c>
      <c r="W151" s="249" t="s">
        <v>152</v>
      </c>
      <c r="X151" s="38"/>
      <c r="Y151" s="68" t="str">
        <f t="shared" si="79"/>
        <v>-</v>
      </c>
      <c r="Z151" s="68" t="str">
        <f t="shared" si="91"/>
        <v>X</v>
      </c>
      <c r="AA151" s="68" t="str">
        <f t="shared" si="91"/>
        <v>X</v>
      </c>
      <c r="AB151" s="68" t="str">
        <f t="shared" si="91"/>
        <v>X</v>
      </c>
      <c r="AC151" s="68" t="str">
        <f t="shared" si="91"/>
        <v>X</v>
      </c>
      <c r="AD151" s="68" t="str">
        <f t="shared" si="91"/>
        <v>X</v>
      </c>
      <c r="AE151" s="68" t="str">
        <f t="shared" si="91"/>
        <v>X</v>
      </c>
      <c r="AF151" s="38"/>
      <c r="AG151" s="68" t="s">
        <v>185</v>
      </c>
      <c r="AH151" s="68" t="s">
        <v>185</v>
      </c>
      <c r="AI151" s="38"/>
      <c r="AJ151" s="13" t="str">
        <f t="shared" si="81"/>
        <v>/rsm:CrossIndustryInvoice/rsm:SupplyChainTradeTransaction/ram:ApplicableHeaderTradeDelivery/ram:ActualDeliverySupplyChainEvent/ram:OccurrenceDateTime</v>
      </c>
      <c r="AK151" s="13" t="str">
        <f t="shared" si="82"/>
        <v>/udt:DateTimeString</v>
      </c>
      <c r="AL151" s="14">
        <f>COUNTIFS(R$4:R151,AJ151)</f>
        <v>1</v>
      </c>
      <c r="AM151" s="1"/>
      <c r="AN151" s="208" t="str">
        <f t="shared" si="83"/>
        <v>SCT_HTD</v>
      </c>
      <c r="AO151" s="209" t="str">
        <f t="shared" si="83"/>
        <v>BT-72</v>
      </c>
      <c r="AP151" s="309" t="str">
        <f t="shared" si="84"/>
        <v>BT-72</v>
      </c>
      <c r="AQ151" s="66">
        <f t="shared" si="85"/>
        <v>5</v>
      </c>
      <c r="AR151" s="66" t="str">
        <f t="shared" si="86"/>
        <v>0..1</v>
      </c>
      <c r="AS151" s="64" t="s">
        <v>3374</v>
      </c>
      <c r="AT151" s="64" t="s">
        <v>3375</v>
      </c>
      <c r="AU151" s="65"/>
      <c r="AV151" s="65"/>
      <c r="AW151" s="65" t="s">
        <v>35</v>
      </c>
      <c r="AX151" s="64" t="s">
        <v>148</v>
      </c>
      <c r="AY151" s="66" t="str">
        <f t="shared" si="73"/>
        <v>1..1</v>
      </c>
      <c r="AZ151" s="66" t="str">
        <f t="shared" si="73"/>
        <v>1..1</v>
      </c>
      <c r="BA151" s="2" t="str">
        <f t="shared" si="73"/>
        <v>/rsm:CrossIndustryInvoice
/rsm:SupplyChainTradeTransaction
/ram:ApplicableHeaderTradeDelivery
/ram:ActualDeliverySupplyChainEvent
/ram:OccurrenceDateTime
/udt:DateTimeString</v>
      </c>
      <c r="BB151" s="75" t="str">
        <f t="shared" si="72"/>
        <v>/rsm:CrossIndustryInvoice/rsm:SupplyChainTradeTransaction/ram:ApplicableHeaderTradeDelivery/ram:ActualDeliverySupplyChainEvent/ram:OccurrenceDateTime/udt:DateTimeString</v>
      </c>
      <c r="BC151" s="66" t="str">
        <f t="shared" si="90"/>
        <v>D</v>
      </c>
      <c r="BD151" s="68" t="str">
        <f t="shared" si="90"/>
        <v>E</v>
      </c>
      <c r="BE151" s="66" t="str">
        <f t="shared" si="90"/>
        <v>1..1</v>
      </c>
      <c r="BF151" s="66" t="str">
        <f t="shared" si="90"/>
        <v/>
      </c>
      <c r="BG151" s="249" t="str">
        <f t="shared" si="90"/>
        <v>@format="102"</v>
      </c>
      <c r="BH151" s="7"/>
      <c r="BI151" s="68" t="str">
        <f t="shared" si="92"/>
        <v>-</v>
      </c>
      <c r="BJ151" s="68" t="str">
        <f t="shared" si="92"/>
        <v>X</v>
      </c>
      <c r="BK151" s="68" t="str">
        <f t="shared" si="92"/>
        <v>X</v>
      </c>
      <c r="BL151" s="68" t="str">
        <f t="shared" si="92"/>
        <v>X</v>
      </c>
      <c r="BM151" s="68" t="str">
        <f t="shared" si="92"/>
        <v>X</v>
      </c>
      <c r="BN151" s="68" t="str">
        <f t="shared" si="92"/>
        <v>X</v>
      </c>
      <c r="BO151" s="68" t="str">
        <f t="shared" si="92"/>
        <v>X</v>
      </c>
      <c r="BP151" s="7"/>
      <c r="BQ151" s="68" t="str">
        <f t="shared" si="87"/>
        <v>BASIC WL</v>
      </c>
      <c r="BR151" s="68" t="str">
        <f t="shared" si="87"/>
        <v>BASIC WL</v>
      </c>
      <c r="BS151" s="15"/>
      <c r="BT151" s="57" t="s">
        <v>18642</v>
      </c>
    </row>
    <row r="152" spans="1:72" s="59" customFormat="1" ht="120" x14ac:dyDescent="0.2">
      <c r="A152" s="45" t="str">
        <f t="shared" si="76"/>
        <v>YES</v>
      </c>
      <c r="B152" s="45"/>
      <c r="C152" s="45"/>
      <c r="D152" s="208" t="s">
        <v>3007</v>
      </c>
      <c r="E152" s="209" t="s">
        <v>3376</v>
      </c>
      <c r="F152" s="309"/>
      <c r="G152" s="156">
        <f t="shared" si="77"/>
        <v>6</v>
      </c>
      <c r="H152" s="66" t="s">
        <v>32</v>
      </c>
      <c r="I152" s="97" t="s">
        <v>229</v>
      </c>
      <c r="J152" s="64" t="s">
        <v>35</v>
      </c>
      <c r="K152" s="65" t="s">
        <v>1267</v>
      </c>
      <c r="L152" s="65"/>
      <c r="M152" s="2" t="s">
        <v>160</v>
      </c>
      <c r="N152" s="64" t="s">
        <v>128</v>
      </c>
      <c r="O152" s="66" t="s">
        <v>32</v>
      </c>
      <c r="P152" s="66" t="str">
        <f t="shared" si="88"/>
        <v>1..1</v>
      </c>
      <c r="Q152" s="2" t="s">
        <v>3377</v>
      </c>
      <c r="R152" s="75" t="s">
        <v>3378</v>
      </c>
      <c r="S152" s="66" t="s">
        <v>131</v>
      </c>
      <c r="T152" s="68" t="str">
        <f t="shared" si="89"/>
        <v>A</v>
      </c>
      <c r="U152" s="66" t="s">
        <v>42</v>
      </c>
      <c r="V152" s="66"/>
      <c r="W152" s="249" t="s">
        <v>160</v>
      </c>
      <c r="X152" s="38"/>
      <c r="Y152" s="68" t="str">
        <f t="shared" si="79"/>
        <v>-</v>
      </c>
      <c r="Z152" s="68" t="str">
        <f t="shared" si="91"/>
        <v>X</v>
      </c>
      <c r="AA152" s="68" t="str">
        <f t="shared" si="91"/>
        <v>X</v>
      </c>
      <c r="AB152" s="68" t="str">
        <f t="shared" si="91"/>
        <v>X</v>
      </c>
      <c r="AC152" s="68" t="str">
        <f t="shared" si="91"/>
        <v>X</v>
      </c>
      <c r="AD152" s="68" t="str">
        <f t="shared" si="91"/>
        <v>X</v>
      </c>
      <c r="AE152" s="68" t="str">
        <f t="shared" si="91"/>
        <v>X</v>
      </c>
      <c r="AF152" s="38"/>
      <c r="AG152" s="68" t="s">
        <v>185</v>
      </c>
      <c r="AH152" s="68" t="s">
        <v>185</v>
      </c>
      <c r="AI152" s="38"/>
      <c r="AJ152" s="13" t="str">
        <f t="shared" si="81"/>
        <v>/rsm:CrossIndustryInvoice/rsm:SupplyChainTradeTransaction/ram:ApplicableHeaderTradeDelivery/ram:ActualDeliverySupplyChainEvent/ram:OccurrenceDateTime/udt:DateTimeString</v>
      </c>
      <c r="AK152" s="13" t="str">
        <f t="shared" si="82"/>
        <v>/@format</v>
      </c>
      <c r="AL152" s="14">
        <f>COUNTIFS(R$4:R152,AJ152)</f>
        <v>1</v>
      </c>
      <c r="AM152" s="1"/>
      <c r="AN152" s="208" t="str">
        <f t="shared" si="83"/>
        <v>SCT_HTD</v>
      </c>
      <c r="AO152" s="209" t="str">
        <f t="shared" si="83"/>
        <v>BT-72-0</v>
      </c>
      <c r="AP152" s="309" t="str">
        <f t="shared" si="84"/>
        <v/>
      </c>
      <c r="AQ152" s="156">
        <f t="shared" si="85"/>
        <v>6</v>
      </c>
      <c r="AR152" s="66" t="str">
        <f t="shared" si="86"/>
        <v>1..1</v>
      </c>
      <c r="AS152" s="97" t="s">
        <v>1266</v>
      </c>
      <c r="AT152" s="64" t="s">
        <v>35</v>
      </c>
      <c r="AU152" s="65" t="s">
        <v>18166</v>
      </c>
      <c r="AV152" s="65"/>
      <c r="AW152" s="2" t="s">
        <v>166</v>
      </c>
      <c r="AX152" s="64" t="s">
        <v>128</v>
      </c>
      <c r="AY152" s="66" t="str">
        <f t="shared" si="73"/>
        <v>1..1</v>
      </c>
      <c r="AZ152" s="66" t="str">
        <f t="shared" si="73"/>
        <v>1..1</v>
      </c>
      <c r="BA152" s="2" t="str">
        <f t="shared" si="73"/>
        <v>/rsm:CrossIndustryInvoice
/rsm:SupplyChainTradeTransaction
/ram:ApplicableHeaderTradeDelivery
/ram:ActualDeliverySupplyChainEvent
/ram:OccurrenceDateTime
/udt:DateTimeString
/@format</v>
      </c>
      <c r="BB152" s="75" t="str">
        <f t="shared" si="73"/>
        <v>/rsm:CrossIndustryInvoice/rsm:SupplyChainTradeTransaction/ram:ApplicableHeaderTradeDelivery/ram:ActualDeliverySupplyChainEvent/ram:OccurrenceDateTime/udt:DateTimeString/@format</v>
      </c>
      <c r="BC152" s="66" t="str">
        <f t="shared" si="90"/>
        <v>C</v>
      </c>
      <c r="BD152" s="68" t="str">
        <f t="shared" si="90"/>
        <v>A</v>
      </c>
      <c r="BE152" s="66" t="str">
        <f t="shared" si="90"/>
        <v>0..1</v>
      </c>
      <c r="BF152" s="66" t="str">
        <f t="shared" si="90"/>
        <v/>
      </c>
      <c r="BG152" s="249" t="str">
        <f t="shared" si="90"/>
        <v>Only value "102"</v>
      </c>
      <c r="BH152" s="7"/>
      <c r="BI152" s="68" t="str">
        <f t="shared" si="92"/>
        <v>-</v>
      </c>
      <c r="BJ152" s="68" t="str">
        <f t="shared" si="92"/>
        <v>X</v>
      </c>
      <c r="BK152" s="68" t="str">
        <f t="shared" si="92"/>
        <v>X</v>
      </c>
      <c r="BL152" s="68" t="str">
        <f t="shared" si="92"/>
        <v>X</v>
      </c>
      <c r="BM152" s="68" t="str">
        <f t="shared" si="92"/>
        <v>X</v>
      </c>
      <c r="BN152" s="68" t="str">
        <f t="shared" si="92"/>
        <v>X</v>
      </c>
      <c r="BO152" s="68" t="str">
        <f t="shared" si="92"/>
        <v>X</v>
      </c>
      <c r="BP152" s="7"/>
      <c r="BQ152" s="68" t="str">
        <f t="shared" si="87"/>
        <v>BASIC WL</v>
      </c>
      <c r="BR152" s="68" t="str">
        <f t="shared" si="87"/>
        <v>BASIC WL</v>
      </c>
      <c r="BS152" s="15"/>
      <c r="BT152" s="57" t="s">
        <v>18642</v>
      </c>
    </row>
    <row r="153" spans="1:72" s="59" customFormat="1" ht="96" x14ac:dyDescent="0.2">
      <c r="A153" s="45" t="str">
        <f t="shared" si="76"/>
        <v>NO</v>
      </c>
      <c r="B153" s="45"/>
      <c r="C153" s="45"/>
      <c r="D153" s="202" t="s">
        <v>3007</v>
      </c>
      <c r="E153" s="207" t="s">
        <v>3379</v>
      </c>
      <c r="F153" s="308"/>
      <c r="G153" s="110">
        <f t="shared" si="77"/>
        <v>3</v>
      </c>
      <c r="H153" s="110" t="s">
        <v>42</v>
      </c>
      <c r="I153" s="111" t="s">
        <v>3380</v>
      </c>
      <c r="J153" s="112" t="s">
        <v>17173</v>
      </c>
      <c r="K153" s="113"/>
      <c r="L153" s="113"/>
      <c r="M153" s="113"/>
      <c r="N153" s="112"/>
      <c r="O153" s="110" t="s">
        <v>42</v>
      </c>
      <c r="P153" s="110" t="str">
        <f t="shared" si="88"/>
        <v>0..1</v>
      </c>
      <c r="Q153" s="114" t="s">
        <v>3381</v>
      </c>
      <c r="R153" s="115" t="s">
        <v>3382</v>
      </c>
      <c r="S153" s="110"/>
      <c r="T153" s="116" t="str">
        <f t="shared" si="89"/>
        <v/>
      </c>
      <c r="U153" s="110" t="s">
        <v>42</v>
      </c>
      <c r="V153" s="110"/>
      <c r="W153" s="674"/>
      <c r="X153" s="38"/>
      <c r="Y153" s="116" t="str">
        <f t="shared" si="79"/>
        <v>-</v>
      </c>
      <c r="Z153" s="116" t="str">
        <f t="shared" si="91"/>
        <v>X</v>
      </c>
      <c r="AA153" s="116" t="str">
        <f t="shared" si="91"/>
        <v>X</v>
      </c>
      <c r="AB153" s="116" t="str">
        <f t="shared" si="91"/>
        <v>X</v>
      </c>
      <c r="AC153" s="116" t="str">
        <f t="shared" si="91"/>
        <v>X</v>
      </c>
      <c r="AD153" s="116" t="str">
        <f t="shared" si="91"/>
        <v>X</v>
      </c>
      <c r="AE153" s="116" t="str">
        <f t="shared" si="91"/>
        <v>X</v>
      </c>
      <c r="AF153" s="38"/>
      <c r="AG153" s="116" t="s">
        <v>185</v>
      </c>
      <c r="AH153" s="116" t="s">
        <v>185</v>
      </c>
      <c r="AI153" s="38"/>
      <c r="AJ153" s="13" t="str">
        <f t="shared" si="81"/>
        <v>/rsm:CrossIndustryInvoice/rsm:SupplyChainTradeTransaction/ram:ApplicableHeaderTradeDelivery</v>
      </c>
      <c r="AK153" s="13" t="str">
        <f t="shared" si="82"/>
        <v>/ram:DespatchAdviceReferencedDocument</v>
      </c>
      <c r="AL153" s="14">
        <f>COUNTIFS(R$4:R153,AJ153)</f>
        <v>1</v>
      </c>
      <c r="AM153" s="1"/>
      <c r="AN153" s="202" t="str">
        <f t="shared" si="83"/>
        <v>SCT_HTD</v>
      </c>
      <c r="AO153" s="207" t="str">
        <f t="shared" si="83"/>
        <v>BT-16-00</v>
      </c>
      <c r="AP153" s="308" t="str">
        <f t="shared" si="84"/>
        <v/>
      </c>
      <c r="AQ153" s="110">
        <f t="shared" si="85"/>
        <v>3</v>
      </c>
      <c r="AR153" s="110" t="str">
        <f t="shared" si="86"/>
        <v>0..1</v>
      </c>
      <c r="AS153" s="111" t="s">
        <v>3383</v>
      </c>
      <c r="AT153" s="112"/>
      <c r="AU153" s="113"/>
      <c r="AV153" s="113"/>
      <c r="AW153" s="113" t="s">
        <v>35</v>
      </c>
      <c r="AX153" s="112"/>
      <c r="AY153" s="110" t="str">
        <f t="shared" ref="AY153:BB204" si="93">O153</f>
        <v>0..1</v>
      </c>
      <c r="AZ153" s="110" t="str">
        <f t="shared" si="93"/>
        <v>0..1</v>
      </c>
      <c r="BA153" s="114" t="str">
        <f t="shared" si="93"/>
        <v>/rsm:CrossIndustryInvoice
/rsm:SupplyChainTradeTransaction
/ram:ApplicableHeaderTradeDelivery
/ram:DespatchAdviceReferencedDocument</v>
      </c>
      <c r="BB153" s="115" t="str">
        <f t="shared" si="93"/>
        <v>/rsm:CrossIndustryInvoice/rsm:SupplyChainTradeTransaction/ram:ApplicableHeaderTradeDelivery/ram:DespatchAdviceReferencedDocument</v>
      </c>
      <c r="BC153" s="110" t="str">
        <f t="shared" si="90"/>
        <v/>
      </c>
      <c r="BD153" s="116" t="str">
        <f t="shared" si="90"/>
        <v/>
      </c>
      <c r="BE153" s="110" t="str">
        <f t="shared" si="90"/>
        <v>0..1</v>
      </c>
      <c r="BF153" s="110" t="str">
        <f t="shared" si="90"/>
        <v/>
      </c>
      <c r="BG153" s="674" t="str">
        <f t="shared" si="90"/>
        <v/>
      </c>
      <c r="BH153" s="7"/>
      <c r="BI153" s="116" t="str">
        <f t="shared" si="92"/>
        <v>-</v>
      </c>
      <c r="BJ153" s="116" t="str">
        <f t="shared" si="92"/>
        <v>X</v>
      </c>
      <c r="BK153" s="116" t="str">
        <f t="shared" si="92"/>
        <v>X</v>
      </c>
      <c r="BL153" s="116" t="str">
        <f t="shared" si="92"/>
        <v>X</v>
      </c>
      <c r="BM153" s="116" t="str">
        <f t="shared" si="92"/>
        <v>X</v>
      </c>
      <c r="BN153" s="116" t="str">
        <f t="shared" si="92"/>
        <v>X</v>
      </c>
      <c r="BO153" s="116" t="str">
        <f t="shared" si="92"/>
        <v>X</v>
      </c>
      <c r="BP153" s="7"/>
      <c r="BQ153" s="116" t="str">
        <f t="shared" si="87"/>
        <v>BASIC WL</v>
      </c>
      <c r="BR153" s="116" t="str">
        <f t="shared" si="87"/>
        <v>BASIC WL</v>
      </c>
      <c r="BS153" s="15"/>
      <c r="BT153" s="57" t="s">
        <v>18642</v>
      </c>
    </row>
    <row r="154" spans="1:72" s="59" customFormat="1" ht="96" x14ac:dyDescent="0.2">
      <c r="A154" s="45" t="str">
        <f t="shared" si="76"/>
        <v>YES</v>
      </c>
      <c r="B154" s="45"/>
      <c r="C154" s="45"/>
      <c r="D154" s="208" t="s">
        <v>3007</v>
      </c>
      <c r="E154" s="209" t="s">
        <v>3384</v>
      </c>
      <c r="F154" s="309" t="s">
        <v>3384</v>
      </c>
      <c r="G154" s="66">
        <f t="shared" si="77"/>
        <v>4</v>
      </c>
      <c r="H154" s="66" t="s">
        <v>42</v>
      </c>
      <c r="I154" s="64" t="s">
        <v>3385</v>
      </c>
      <c r="J154" s="64" t="s">
        <v>3386</v>
      </c>
      <c r="K154" s="65"/>
      <c r="L154" s="65" t="s">
        <v>3387</v>
      </c>
      <c r="M154" s="65" t="s">
        <v>35</v>
      </c>
      <c r="N154" s="150" t="s">
        <v>548</v>
      </c>
      <c r="O154" s="66" t="s">
        <v>32</v>
      </c>
      <c r="P154" s="66" t="str">
        <f t="shared" si="88"/>
        <v>1..1</v>
      </c>
      <c r="Q154" s="2" t="s">
        <v>3388</v>
      </c>
      <c r="R154" s="75" t="s">
        <v>3389</v>
      </c>
      <c r="S154" s="66" t="s">
        <v>17054</v>
      </c>
      <c r="T154" s="68" t="str">
        <f t="shared" si="89"/>
        <v>E</v>
      </c>
      <c r="U154" s="66" t="s">
        <v>42</v>
      </c>
      <c r="V154" s="66" t="s">
        <v>35</v>
      </c>
      <c r="W154" s="249" t="s">
        <v>35</v>
      </c>
      <c r="X154" s="38"/>
      <c r="Y154" s="68" t="str">
        <f t="shared" si="79"/>
        <v>-</v>
      </c>
      <c r="Z154" s="68" t="str">
        <f t="shared" si="91"/>
        <v>X</v>
      </c>
      <c r="AA154" s="68" t="str">
        <f t="shared" si="91"/>
        <v>X</v>
      </c>
      <c r="AB154" s="68" t="str">
        <f t="shared" si="91"/>
        <v>X</v>
      </c>
      <c r="AC154" s="68" t="str">
        <f t="shared" si="91"/>
        <v>X</v>
      </c>
      <c r="AD154" s="68" t="str">
        <f t="shared" si="91"/>
        <v>X</v>
      </c>
      <c r="AE154" s="68" t="str">
        <f t="shared" si="91"/>
        <v>X</v>
      </c>
      <c r="AF154" s="38"/>
      <c r="AG154" s="68" t="s">
        <v>185</v>
      </c>
      <c r="AH154" s="68" t="s">
        <v>185</v>
      </c>
      <c r="AI154" s="38"/>
      <c r="AJ154" s="13" t="str">
        <f t="shared" si="81"/>
        <v>/rsm:CrossIndustryInvoice/rsm:SupplyChainTradeTransaction/ram:ApplicableHeaderTradeDelivery/ram:DespatchAdviceReferencedDocument</v>
      </c>
      <c r="AK154" s="13" t="str">
        <f t="shared" si="82"/>
        <v>/ram:IssuerAssignedID</v>
      </c>
      <c r="AL154" s="14">
        <f>COUNTIFS(R$4:R154,AJ154)</f>
        <v>1</v>
      </c>
      <c r="AM154" s="1"/>
      <c r="AN154" s="208" t="str">
        <f t="shared" si="83"/>
        <v>SCT_HTD</v>
      </c>
      <c r="AO154" s="209" t="str">
        <f t="shared" si="83"/>
        <v>BT-16</v>
      </c>
      <c r="AP154" s="309" t="str">
        <f t="shared" si="84"/>
        <v>BT-16</v>
      </c>
      <c r="AQ154" s="66">
        <f t="shared" si="85"/>
        <v>4</v>
      </c>
      <c r="AR154" s="66" t="str">
        <f t="shared" si="86"/>
        <v>0..1</v>
      </c>
      <c r="AS154" s="64" t="s">
        <v>3390</v>
      </c>
      <c r="AT154" s="64" t="s">
        <v>3391</v>
      </c>
      <c r="AU154" s="65"/>
      <c r="AV154" s="65" t="s">
        <v>3392</v>
      </c>
      <c r="AW154" s="65" t="s">
        <v>35</v>
      </c>
      <c r="AX154" s="150" t="s">
        <v>555</v>
      </c>
      <c r="AY154" s="66" t="str">
        <f t="shared" si="93"/>
        <v>1..1</v>
      </c>
      <c r="AZ154" s="66" t="str">
        <f t="shared" si="93"/>
        <v>1..1</v>
      </c>
      <c r="BA154" s="2" t="str">
        <f t="shared" si="93"/>
        <v>/rsm:CrossIndustryInvoice
/rsm:SupplyChainTradeTransaction
/ram:ApplicableHeaderTradeDelivery
/ram:DespatchAdviceReferencedDocument
/ram:IssuerAssignedID</v>
      </c>
      <c r="BB154" s="75" t="str">
        <f t="shared" si="93"/>
        <v>/rsm:CrossIndustryInvoice/rsm:SupplyChainTradeTransaction/ram:ApplicableHeaderTradeDelivery/ram:DespatchAdviceReferencedDocument/ram:IssuerAssignedID</v>
      </c>
      <c r="BC154" s="66" t="str">
        <f t="shared" si="90"/>
        <v>R</v>
      </c>
      <c r="BD154" s="68" t="str">
        <f t="shared" si="90"/>
        <v>E</v>
      </c>
      <c r="BE154" s="66" t="str">
        <f t="shared" si="90"/>
        <v>0..1</v>
      </c>
      <c r="BF154" s="66" t="str">
        <f t="shared" si="90"/>
        <v/>
      </c>
      <c r="BG154" s="249" t="str">
        <f t="shared" si="90"/>
        <v/>
      </c>
      <c r="BH154" s="7"/>
      <c r="BI154" s="68" t="str">
        <f t="shared" si="92"/>
        <v>-</v>
      </c>
      <c r="BJ154" s="68" t="str">
        <f t="shared" si="92"/>
        <v>X</v>
      </c>
      <c r="BK154" s="68" t="str">
        <f t="shared" si="92"/>
        <v>X</v>
      </c>
      <c r="BL154" s="68" t="str">
        <f t="shared" si="92"/>
        <v>X</v>
      </c>
      <c r="BM154" s="68" t="str">
        <f t="shared" si="92"/>
        <v>X</v>
      </c>
      <c r="BN154" s="68" t="str">
        <f t="shared" si="92"/>
        <v>X</v>
      </c>
      <c r="BO154" s="68" t="str">
        <f t="shared" si="92"/>
        <v>X</v>
      </c>
      <c r="BP154" s="7"/>
      <c r="BQ154" s="68" t="str">
        <f t="shared" si="87"/>
        <v>BASIC WL</v>
      </c>
      <c r="BR154" s="68" t="str">
        <f t="shared" si="87"/>
        <v>BASIC WL</v>
      </c>
      <c r="BS154" s="15"/>
      <c r="BT154" s="57" t="s">
        <v>18642</v>
      </c>
    </row>
    <row r="155" spans="1:72" s="59" customFormat="1" ht="96" x14ac:dyDescent="0.2">
      <c r="A155" s="45" t="str">
        <f t="shared" si="76"/>
        <v>NO</v>
      </c>
      <c r="B155" s="45"/>
      <c r="C155" s="45"/>
      <c r="D155" s="211" t="s">
        <v>3431</v>
      </c>
      <c r="E155" s="212" t="s">
        <v>3432</v>
      </c>
      <c r="F155" s="311" t="s">
        <v>3432</v>
      </c>
      <c r="G155" s="88">
        <f t="shared" si="77"/>
        <v>2</v>
      </c>
      <c r="H155" s="88" t="s">
        <v>42</v>
      </c>
      <c r="I155" s="90" t="s">
        <v>3433</v>
      </c>
      <c r="J155" s="90" t="s">
        <v>3434</v>
      </c>
      <c r="K155" s="91" t="s">
        <v>3435</v>
      </c>
      <c r="L155" s="91" t="s">
        <v>3387</v>
      </c>
      <c r="M155" s="91" t="s">
        <v>35</v>
      </c>
      <c r="N155" s="90"/>
      <c r="O155" s="88" t="s">
        <v>32</v>
      </c>
      <c r="P155" s="88" t="str">
        <f t="shared" si="88"/>
        <v>1..1</v>
      </c>
      <c r="Q155" s="92" t="s">
        <v>3436</v>
      </c>
      <c r="R155" s="93" t="s">
        <v>3437</v>
      </c>
      <c r="S155" s="88" t="s">
        <v>35</v>
      </c>
      <c r="T155" s="94" t="str">
        <f t="shared" si="89"/>
        <v>G</v>
      </c>
      <c r="U155" s="88" t="s">
        <v>32</v>
      </c>
      <c r="V155" s="88" t="s">
        <v>531</v>
      </c>
      <c r="W155" s="673" t="s">
        <v>35</v>
      </c>
      <c r="X155" s="38"/>
      <c r="Y155" s="184" t="str">
        <f t="shared" si="79"/>
        <v>X</v>
      </c>
      <c r="Z155" s="184" t="str">
        <f t="shared" si="91"/>
        <v>X</v>
      </c>
      <c r="AA155" s="184" t="str">
        <f t="shared" si="91"/>
        <v>X</v>
      </c>
      <c r="AB155" s="184" t="str">
        <f t="shared" si="91"/>
        <v>X</v>
      </c>
      <c r="AC155" s="184" t="str">
        <f t="shared" si="91"/>
        <v>X</v>
      </c>
      <c r="AD155" s="184" t="str">
        <f t="shared" si="91"/>
        <v>X</v>
      </c>
      <c r="AE155" s="184" t="str">
        <f t="shared" si="91"/>
        <v>X</v>
      </c>
      <c r="AF155" s="38"/>
      <c r="AG155" s="184" t="s">
        <v>39</v>
      </c>
      <c r="AH155" s="184" t="s">
        <v>39</v>
      </c>
      <c r="AI155" s="38"/>
      <c r="AJ155" s="13" t="str">
        <f t="shared" si="81"/>
        <v>/rsm:CrossIndustryInvoice/rsm:SupplyChainTradeTransaction</v>
      </c>
      <c r="AK155" s="13" t="str">
        <f t="shared" si="82"/>
        <v>/ram:ApplicableHeaderTradeSettlement</v>
      </c>
      <c r="AL155" s="14">
        <f>COUNTIFS(R$4:R155,AJ155)</f>
        <v>1</v>
      </c>
      <c r="AM155" s="1"/>
      <c r="AN155" s="211" t="str">
        <f t="shared" si="83"/>
        <v>SCT_HTS</v>
      </c>
      <c r="AO155" s="212" t="str">
        <f t="shared" si="83"/>
        <v>BG-19</v>
      </c>
      <c r="AP155" s="311" t="str">
        <f t="shared" si="84"/>
        <v>BG-19</v>
      </c>
      <c r="AQ155" s="88">
        <f t="shared" si="85"/>
        <v>2</v>
      </c>
      <c r="AR155" s="88" t="str">
        <f t="shared" si="86"/>
        <v>0..1</v>
      </c>
      <c r="AS155" s="90" t="s">
        <v>3438</v>
      </c>
      <c r="AT155" s="90" t="s">
        <v>3439</v>
      </c>
      <c r="AU155" s="91" t="s">
        <v>3440</v>
      </c>
      <c r="AV155" s="91" t="s">
        <v>3392</v>
      </c>
      <c r="AW155" s="91" t="s">
        <v>35</v>
      </c>
      <c r="AX155" s="90"/>
      <c r="AY155" s="88" t="str">
        <f t="shared" si="93"/>
        <v>1..1</v>
      </c>
      <c r="AZ155" s="88" t="str">
        <f t="shared" si="93"/>
        <v>1..1</v>
      </c>
      <c r="BA155" s="92" t="str">
        <f t="shared" si="93"/>
        <v>/rsm:CrossIndustryInvoice
/rsm:SupplyChainTradeTransaction
/ram:ApplicableHeaderTradeSettlement</v>
      </c>
      <c r="BB155" s="93" t="str">
        <f t="shared" si="93"/>
        <v>/rsm:CrossIndustryInvoice/rsm:SupplyChainTradeTransaction/ram:ApplicableHeaderTradeSettlement</v>
      </c>
      <c r="BC155" s="88" t="str">
        <f t="shared" si="90"/>
        <v/>
      </c>
      <c r="BD155" s="94" t="str">
        <f t="shared" si="90"/>
        <v>G</v>
      </c>
      <c r="BE155" s="88" t="str">
        <f t="shared" si="90"/>
        <v>1..1</v>
      </c>
      <c r="BF155" s="88" t="str">
        <f t="shared" si="90"/>
        <v>STR-3</v>
      </c>
      <c r="BG155" s="673" t="str">
        <f t="shared" si="90"/>
        <v/>
      </c>
      <c r="BH155" s="7"/>
      <c r="BI155" s="184" t="str">
        <f t="shared" si="92"/>
        <v>X</v>
      </c>
      <c r="BJ155" s="184" t="str">
        <f t="shared" si="92"/>
        <v>X</v>
      </c>
      <c r="BK155" s="184" t="str">
        <f t="shared" si="92"/>
        <v>X</v>
      </c>
      <c r="BL155" s="184" t="str">
        <f t="shared" si="92"/>
        <v>X</v>
      </c>
      <c r="BM155" s="184" t="str">
        <f t="shared" si="92"/>
        <v>X</v>
      </c>
      <c r="BN155" s="184" t="str">
        <f t="shared" si="92"/>
        <v>X</v>
      </c>
      <c r="BO155" s="184" t="str">
        <f t="shared" si="92"/>
        <v>X</v>
      </c>
      <c r="BP155" s="7"/>
      <c r="BQ155" s="184" t="str">
        <f t="shared" si="87"/>
        <v>MINIMUM</v>
      </c>
      <c r="BR155" s="184" t="str">
        <f t="shared" si="87"/>
        <v>MINIMUM</v>
      </c>
      <c r="BS155" s="15"/>
      <c r="BT155" s="57" t="s">
        <v>18642</v>
      </c>
    </row>
    <row r="156" spans="1:72" s="59" customFormat="1" ht="96" x14ac:dyDescent="0.2">
      <c r="A156" s="45" t="str">
        <f t="shared" si="76"/>
        <v>YES</v>
      </c>
      <c r="B156" s="45"/>
      <c r="C156" s="45"/>
      <c r="D156" s="213" t="s">
        <v>3431</v>
      </c>
      <c r="E156" s="214" t="s">
        <v>3441</v>
      </c>
      <c r="F156" s="312" t="s">
        <v>3441</v>
      </c>
      <c r="G156" s="66">
        <f t="shared" si="77"/>
        <v>3</v>
      </c>
      <c r="H156" s="66" t="s">
        <v>42</v>
      </c>
      <c r="I156" s="64" t="s">
        <v>3442</v>
      </c>
      <c r="J156" s="64" t="s">
        <v>3443</v>
      </c>
      <c r="K156" s="65" t="s">
        <v>3444</v>
      </c>
      <c r="L156" s="65" t="s">
        <v>3445</v>
      </c>
      <c r="M156" s="65" t="s">
        <v>35</v>
      </c>
      <c r="N156" s="64" t="s">
        <v>90</v>
      </c>
      <c r="O156" s="66" t="s">
        <v>42</v>
      </c>
      <c r="P156" s="66" t="str">
        <f t="shared" si="88"/>
        <v>0..1</v>
      </c>
      <c r="Q156" s="2" t="s">
        <v>3446</v>
      </c>
      <c r="R156" s="75" t="s">
        <v>3447</v>
      </c>
      <c r="S156" s="66" t="s">
        <v>55</v>
      </c>
      <c r="T156" s="68" t="str">
        <f t="shared" si="89"/>
        <v>E</v>
      </c>
      <c r="U156" s="66" t="s">
        <v>42</v>
      </c>
      <c r="V156" s="66" t="s">
        <v>35</v>
      </c>
      <c r="W156" s="249" t="s">
        <v>35</v>
      </c>
      <c r="X156" s="38"/>
      <c r="Y156" s="68" t="str">
        <f t="shared" si="79"/>
        <v>-</v>
      </c>
      <c r="Z156" s="68" t="str">
        <f t="shared" si="91"/>
        <v>X</v>
      </c>
      <c r="AA156" s="68" t="str">
        <f t="shared" si="91"/>
        <v>X</v>
      </c>
      <c r="AB156" s="68" t="str">
        <f t="shared" si="91"/>
        <v>X</v>
      </c>
      <c r="AC156" s="68" t="str">
        <f t="shared" si="91"/>
        <v>X</v>
      </c>
      <c r="AD156" s="68" t="str">
        <f t="shared" si="91"/>
        <v>X</v>
      </c>
      <c r="AE156" s="68" t="str">
        <f t="shared" si="91"/>
        <v>X</v>
      </c>
      <c r="AF156" s="38"/>
      <c r="AG156" s="68" t="s">
        <v>185</v>
      </c>
      <c r="AH156" s="68" t="s">
        <v>185</v>
      </c>
      <c r="AI156" s="38"/>
      <c r="AJ156" s="13" t="str">
        <f t="shared" si="81"/>
        <v>/rsm:CrossIndustryInvoice/rsm:SupplyChainTradeTransaction/ram:ApplicableHeaderTradeSettlement</v>
      </c>
      <c r="AK156" s="13" t="str">
        <f t="shared" si="82"/>
        <v>/ram:CreditorReferenceID</v>
      </c>
      <c r="AL156" s="14">
        <f>COUNTIFS(R$4:R156,AJ156)</f>
        <v>1</v>
      </c>
      <c r="AM156" s="1"/>
      <c r="AN156" s="213" t="str">
        <f t="shared" si="83"/>
        <v>SCT_HTS</v>
      </c>
      <c r="AO156" s="214" t="str">
        <f t="shared" si="83"/>
        <v>BT-90</v>
      </c>
      <c r="AP156" s="312" t="str">
        <f t="shared" si="84"/>
        <v>BT-90</v>
      </c>
      <c r="AQ156" s="66">
        <f t="shared" si="85"/>
        <v>3</v>
      </c>
      <c r="AR156" s="66" t="str">
        <f t="shared" si="86"/>
        <v>0..1</v>
      </c>
      <c r="AS156" s="64" t="s">
        <v>3448</v>
      </c>
      <c r="AT156" s="64" t="s">
        <v>3449</v>
      </c>
      <c r="AU156" s="65" t="s">
        <v>3450</v>
      </c>
      <c r="AV156" s="65" t="s">
        <v>3451</v>
      </c>
      <c r="AW156" s="65" t="s">
        <v>35</v>
      </c>
      <c r="AX156" s="64" t="s">
        <v>99</v>
      </c>
      <c r="AY156" s="66" t="str">
        <f t="shared" si="93"/>
        <v>0..1</v>
      </c>
      <c r="AZ156" s="66" t="str">
        <f t="shared" si="93"/>
        <v>0..1</v>
      </c>
      <c r="BA156" s="2" t="str">
        <f t="shared" si="93"/>
        <v>/rsm:CrossIndustryInvoice
/rsm:SupplyChainTradeTransaction
/ram:ApplicableHeaderTradeSettlement
/ram:CreditorReferenceID</v>
      </c>
      <c r="BB156" s="75" t="str">
        <f t="shared" si="93"/>
        <v>/rsm:CrossIndustryInvoice/rsm:SupplyChainTradeTransaction/ram:ApplicableHeaderTradeSettlement/ram:CreditorReferenceID</v>
      </c>
      <c r="BC156" s="66" t="str">
        <f t="shared" si="90"/>
        <v>I</v>
      </c>
      <c r="BD156" s="68" t="str">
        <f t="shared" si="90"/>
        <v>E</v>
      </c>
      <c r="BE156" s="66" t="str">
        <f t="shared" si="90"/>
        <v>0..1</v>
      </c>
      <c r="BF156" s="66" t="str">
        <f t="shared" si="90"/>
        <v/>
      </c>
      <c r="BG156" s="249" t="str">
        <f t="shared" si="90"/>
        <v/>
      </c>
      <c r="BH156" s="7"/>
      <c r="BI156" s="68" t="str">
        <f t="shared" si="92"/>
        <v>-</v>
      </c>
      <c r="BJ156" s="68" t="str">
        <f t="shared" si="92"/>
        <v>X</v>
      </c>
      <c r="BK156" s="68" t="str">
        <f t="shared" si="92"/>
        <v>X</v>
      </c>
      <c r="BL156" s="68" t="str">
        <f t="shared" si="92"/>
        <v>X</v>
      </c>
      <c r="BM156" s="68" t="str">
        <f t="shared" si="92"/>
        <v>X</v>
      </c>
      <c r="BN156" s="68" t="str">
        <f t="shared" si="92"/>
        <v>X</v>
      </c>
      <c r="BO156" s="68" t="str">
        <f t="shared" si="92"/>
        <v>X</v>
      </c>
      <c r="BP156" s="7"/>
      <c r="BQ156" s="68" t="str">
        <f t="shared" si="87"/>
        <v>BASIC WL</v>
      </c>
      <c r="BR156" s="68" t="str">
        <f t="shared" si="87"/>
        <v>BASIC WL</v>
      </c>
      <c r="BS156" s="15"/>
      <c r="BT156" s="57" t="s">
        <v>18642</v>
      </c>
    </row>
    <row r="157" spans="1:72" s="59" customFormat="1" ht="409.6" x14ac:dyDescent="0.2">
      <c r="A157" s="45" t="str">
        <f t="shared" si="76"/>
        <v>YES</v>
      </c>
      <c r="B157" s="45"/>
      <c r="C157" s="45"/>
      <c r="D157" s="213" t="s">
        <v>3431</v>
      </c>
      <c r="E157" s="214" t="s">
        <v>3452</v>
      </c>
      <c r="F157" s="312" t="s">
        <v>3452</v>
      </c>
      <c r="G157" s="66">
        <f t="shared" si="77"/>
        <v>3</v>
      </c>
      <c r="H157" s="66" t="s">
        <v>42</v>
      </c>
      <c r="I157" s="64" t="s">
        <v>3453</v>
      </c>
      <c r="J157" s="64" t="s">
        <v>3454</v>
      </c>
      <c r="K157" s="65" t="s">
        <v>17332</v>
      </c>
      <c r="L157" s="65"/>
      <c r="M157" s="65" t="s">
        <v>35</v>
      </c>
      <c r="N157" s="64" t="s">
        <v>70</v>
      </c>
      <c r="O157" s="66" t="s">
        <v>42</v>
      </c>
      <c r="P157" s="66" t="str">
        <f t="shared" si="88"/>
        <v>0..1</v>
      </c>
      <c r="Q157" s="2" t="s">
        <v>3456</v>
      </c>
      <c r="R157" s="75" t="s">
        <v>3457</v>
      </c>
      <c r="S157" s="66" t="s">
        <v>73</v>
      </c>
      <c r="T157" s="68" t="str">
        <f t="shared" si="89"/>
        <v>E</v>
      </c>
      <c r="U157" s="66" t="s">
        <v>62</v>
      </c>
      <c r="V157" s="66" t="s">
        <v>200</v>
      </c>
      <c r="W157" s="249" t="s">
        <v>35</v>
      </c>
      <c r="X157" s="38"/>
      <c r="Y157" s="68" t="str">
        <f t="shared" si="79"/>
        <v>-</v>
      </c>
      <c r="Z157" s="68" t="str">
        <f t="shared" si="91"/>
        <v>X</v>
      </c>
      <c r="AA157" s="68" t="str">
        <f t="shared" si="91"/>
        <v>X</v>
      </c>
      <c r="AB157" s="68" t="str">
        <f t="shared" si="91"/>
        <v>X</v>
      </c>
      <c r="AC157" s="68" t="str">
        <f t="shared" si="91"/>
        <v>X</v>
      </c>
      <c r="AD157" s="68" t="str">
        <f t="shared" si="91"/>
        <v>X</v>
      </c>
      <c r="AE157" s="68" t="str">
        <f t="shared" si="91"/>
        <v>X</v>
      </c>
      <c r="AF157" s="38"/>
      <c r="AG157" s="68" t="s">
        <v>185</v>
      </c>
      <c r="AH157" s="68" t="s">
        <v>185</v>
      </c>
      <c r="AI157" s="38"/>
      <c r="AJ157" s="13" t="str">
        <f t="shared" si="81"/>
        <v>/rsm:CrossIndustryInvoice/rsm:SupplyChainTradeTransaction/ram:ApplicableHeaderTradeSettlement</v>
      </c>
      <c r="AK157" s="13" t="str">
        <f t="shared" si="82"/>
        <v>/ram:PaymentReference</v>
      </c>
      <c r="AL157" s="14">
        <f>COUNTIFS(R$4:R157,AJ157)</f>
        <v>1</v>
      </c>
      <c r="AM157" s="1"/>
      <c r="AN157" s="213" t="str">
        <f t="shared" si="83"/>
        <v>SCT_HTS</v>
      </c>
      <c r="AO157" s="214" t="str">
        <f t="shared" si="83"/>
        <v>BT-83</v>
      </c>
      <c r="AP157" s="312" t="str">
        <f t="shared" si="84"/>
        <v>BT-83</v>
      </c>
      <c r="AQ157" s="66">
        <f t="shared" si="85"/>
        <v>3</v>
      </c>
      <c r="AR157" s="66" t="str">
        <f t="shared" si="86"/>
        <v>0..1</v>
      </c>
      <c r="AS157" s="64" t="s">
        <v>3458</v>
      </c>
      <c r="AT157" s="64" t="s">
        <v>3459</v>
      </c>
      <c r="AU157" s="65" t="s">
        <v>3460</v>
      </c>
      <c r="AV157" s="65"/>
      <c r="AW157" s="65" t="s">
        <v>35</v>
      </c>
      <c r="AX157" s="64" t="s">
        <v>78</v>
      </c>
      <c r="AY157" s="66" t="str">
        <f t="shared" si="93"/>
        <v>0..1</v>
      </c>
      <c r="AZ157" s="66" t="str">
        <f t="shared" si="93"/>
        <v>0..1</v>
      </c>
      <c r="BA157" s="2" t="str">
        <f t="shared" si="93"/>
        <v>/rsm:CrossIndustryInvoice
/rsm:SupplyChainTradeTransaction
/ram:ApplicableHeaderTradeSettlement
/ram:PaymentReference</v>
      </c>
      <c r="BB157" s="75" t="str">
        <f t="shared" si="93"/>
        <v>/rsm:CrossIndustryInvoice/rsm:SupplyChainTradeTransaction/ram:ApplicableHeaderTradeSettlement/ram:PaymentReference</v>
      </c>
      <c r="BC157" s="66" t="str">
        <f t="shared" si="90"/>
        <v>T</v>
      </c>
      <c r="BD157" s="68" t="str">
        <f t="shared" si="90"/>
        <v>E</v>
      </c>
      <c r="BE157" s="66" t="str">
        <f t="shared" si="90"/>
        <v>0..n</v>
      </c>
      <c r="BF157" s="66" t="str">
        <f t="shared" si="90"/>
        <v>CAR-3</v>
      </c>
      <c r="BG157" s="249" t="str">
        <f t="shared" si="90"/>
        <v/>
      </c>
      <c r="BH157" s="7"/>
      <c r="BI157" s="68" t="str">
        <f t="shared" si="92"/>
        <v>-</v>
      </c>
      <c r="BJ157" s="68" t="str">
        <f t="shared" si="92"/>
        <v>X</v>
      </c>
      <c r="BK157" s="68" t="str">
        <f t="shared" si="92"/>
        <v>X</v>
      </c>
      <c r="BL157" s="68" t="str">
        <f t="shared" si="92"/>
        <v>X</v>
      </c>
      <c r="BM157" s="68" t="str">
        <f t="shared" si="92"/>
        <v>X</v>
      </c>
      <c r="BN157" s="68" t="str">
        <f t="shared" si="92"/>
        <v>X</v>
      </c>
      <c r="BO157" s="68" t="str">
        <f t="shared" si="92"/>
        <v>X</v>
      </c>
      <c r="BP157" s="7"/>
      <c r="BQ157" s="68" t="str">
        <f t="shared" si="87"/>
        <v>BASIC WL</v>
      </c>
      <c r="BR157" s="68" t="str">
        <f t="shared" si="87"/>
        <v>BASIC WL</v>
      </c>
      <c r="BS157" s="15"/>
      <c r="BT157" s="57" t="s">
        <v>18642</v>
      </c>
    </row>
    <row r="158" spans="1:72" s="59" customFormat="1" ht="150" x14ac:dyDescent="0.2">
      <c r="A158" s="45" t="str">
        <f t="shared" si="76"/>
        <v>YES</v>
      </c>
      <c r="B158" s="45"/>
      <c r="C158" s="45"/>
      <c r="D158" s="213" t="s">
        <v>3431</v>
      </c>
      <c r="E158" s="214" t="s">
        <v>3461</v>
      </c>
      <c r="F158" s="312" t="s">
        <v>3461</v>
      </c>
      <c r="G158" s="66">
        <f t="shared" si="77"/>
        <v>3</v>
      </c>
      <c r="H158" s="66" t="s">
        <v>42</v>
      </c>
      <c r="I158" s="64" t="s">
        <v>3462</v>
      </c>
      <c r="J158" s="64" t="s">
        <v>3463</v>
      </c>
      <c r="K158" s="65" t="s">
        <v>17333</v>
      </c>
      <c r="L158" s="65"/>
      <c r="M158" s="65" t="s">
        <v>35</v>
      </c>
      <c r="N158" s="64" t="s">
        <v>128</v>
      </c>
      <c r="O158" s="66" t="s">
        <v>42</v>
      </c>
      <c r="P158" s="66" t="str">
        <f t="shared" si="88"/>
        <v>0..1</v>
      </c>
      <c r="Q158" s="2" t="s">
        <v>3465</v>
      </c>
      <c r="R158" s="75" t="s">
        <v>3466</v>
      </c>
      <c r="S158" s="66" t="s">
        <v>131</v>
      </c>
      <c r="T158" s="68" t="str">
        <f t="shared" si="89"/>
        <v>E</v>
      </c>
      <c r="U158" s="66" t="s">
        <v>42</v>
      </c>
      <c r="V158" s="66" t="s">
        <v>132</v>
      </c>
      <c r="W158" s="249" t="s">
        <v>35</v>
      </c>
      <c r="X158" s="38"/>
      <c r="Y158" s="68" t="str">
        <f t="shared" si="79"/>
        <v>-</v>
      </c>
      <c r="Z158" s="68" t="str">
        <f t="shared" si="91"/>
        <v>X</v>
      </c>
      <c r="AA158" s="68" t="str">
        <f t="shared" si="91"/>
        <v>X</v>
      </c>
      <c r="AB158" s="68" t="str">
        <f t="shared" si="91"/>
        <v>X</v>
      </c>
      <c r="AC158" s="68" t="str">
        <f t="shared" si="91"/>
        <v>X</v>
      </c>
      <c r="AD158" s="68" t="str">
        <f t="shared" si="91"/>
        <v>X</v>
      </c>
      <c r="AE158" s="68" t="str">
        <f t="shared" si="91"/>
        <v>X</v>
      </c>
      <c r="AF158" s="38"/>
      <c r="AG158" s="68" t="s">
        <v>185</v>
      </c>
      <c r="AH158" s="68" t="s">
        <v>185</v>
      </c>
      <c r="AI158" s="38"/>
      <c r="AJ158" s="13" t="str">
        <f t="shared" si="81"/>
        <v>/rsm:CrossIndustryInvoice/rsm:SupplyChainTradeTransaction/ram:ApplicableHeaderTradeSettlement</v>
      </c>
      <c r="AK158" s="13" t="str">
        <f t="shared" si="82"/>
        <v>/ram:TaxCurrencyCode</v>
      </c>
      <c r="AL158" s="14">
        <f>COUNTIFS(R$4:R158,AJ158)</f>
        <v>1</v>
      </c>
      <c r="AM158" s="1"/>
      <c r="AN158" s="213" t="str">
        <f t="shared" si="83"/>
        <v>SCT_HTS</v>
      </c>
      <c r="AO158" s="214" t="str">
        <f t="shared" si="83"/>
        <v>BT-6</v>
      </c>
      <c r="AP158" s="312" t="str">
        <f t="shared" si="84"/>
        <v>BT-6</v>
      </c>
      <c r="AQ158" s="66">
        <f t="shared" si="85"/>
        <v>3</v>
      </c>
      <c r="AR158" s="66" t="str">
        <f t="shared" si="86"/>
        <v>0..1</v>
      </c>
      <c r="AS158" s="64" t="s">
        <v>3467</v>
      </c>
      <c r="AT158" s="64" t="s">
        <v>3468</v>
      </c>
      <c r="AU158" s="65" t="s">
        <v>3469</v>
      </c>
      <c r="AV158" s="65"/>
      <c r="AW158" s="65" t="s">
        <v>35</v>
      </c>
      <c r="AX158" s="64" t="s">
        <v>128</v>
      </c>
      <c r="AY158" s="66" t="str">
        <f t="shared" si="93"/>
        <v>0..1</v>
      </c>
      <c r="AZ158" s="66" t="str">
        <f t="shared" si="93"/>
        <v>0..1</v>
      </c>
      <c r="BA158" s="2" t="str">
        <f t="shared" si="93"/>
        <v>/rsm:CrossIndustryInvoice
/rsm:SupplyChainTradeTransaction
/ram:ApplicableHeaderTradeSettlement
/ram:TaxCurrencyCode</v>
      </c>
      <c r="BB158" s="75" t="str">
        <f t="shared" si="93"/>
        <v>/rsm:CrossIndustryInvoice/rsm:SupplyChainTradeTransaction/ram:ApplicableHeaderTradeSettlement/ram:TaxCurrencyCode</v>
      </c>
      <c r="BC158" s="66" t="str">
        <f t="shared" si="90"/>
        <v>C</v>
      </c>
      <c r="BD158" s="68" t="str">
        <f t="shared" si="90"/>
        <v>E</v>
      </c>
      <c r="BE158" s="66" t="str">
        <f t="shared" si="90"/>
        <v>0..1</v>
      </c>
      <c r="BF158" s="66" t="str">
        <f t="shared" si="90"/>
        <v>CAR-2</v>
      </c>
      <c r="BG158" s="249" t="str">
        <f t="shared" si="90"/>
        <v/>
      </c>
      <c r="BH158" s="7"/>
      <c r="BI158" s="68" t="str">
        <f t="shared" si="92"/>
        <v>-</v>
      </c>
      <c r="BJ158" s="68" t="str">
        <f t="shared" si="92"/>
        <v>X</v>
      </c>
      <c r="BK158" s="68" t="str">
        <f t="shared" si="92"/>
        <v>X</v>
      </c>
      <c r="BL158" s="68" t="str">
        <f t="shared" si="92"/>
        <v>X</v>
      </c>
      <c r="BM158" s="68" t="str">
        <f t="shared" si="92"/>
        <v>X</v>
      </c>
      <c r="BN158" s="68" t="str">
        <f t="shared" si="92"/>
        <v>X</v>
      </c>
      <c r="BO158" s="68" t="str">
        <f t="shared" si="92"/>
        <v>X</v>
      </c>
      <c r="BP158" s="7"/>
      <c r="BQ158" s="68" t="str">
        <f t="shared" si="87"/>
        <v>BASIC WL</v>
      </c>
      <c r="BR158" s="68" t="str">
        <f t="shared" si="87"/>
        <v>BASIC WL</v>
      </c>
      <c r="BS158" s="15"/>
      <c r="BT158" s="57" t="s">
        <v>18642</v>
      </c>
    </row>
    <row r="159" spans="1:72" s="59" customFormat="1" ht="120" x14ac:dyDescent="0.2">
      <c r="A159" s="45" t="str">
        <f t="shared" si="76"/>
        <v>YES</v>
      </c>
      <c r="B159" s="45"/>
      <c r="C159" s="45"/>
      <c r="D159" s="213" t="s">
        <v>3431</v>
      </c>
      <c r="E159" s="214" t="s">
        <v>3470</v>
      </c>
      <c r="F159" s="312" t="s">
        <v>3470</v>
      </c>
      <c r="G159" s="66">
        <f t="shared" si="77"/>
        <v>3</v>
      </c>
      <c r="H159" s="66" t="s">
        <v>32</v>
      </c>
      <c r="I159" s="64" t="s">
        <v>3471</v>
      </c>
      <c r="J159" s="64" t="s">
        <v>3472</v>
      </c>
      <c r="K159" s="65" t="s">
        <v>17334</v>
      </c>
      <c r="L159" s="65" t="s">
        <v>3474</v>
      </c>
      <c r="M159" s="65" t="s">
        <v>3475</v>
      </c>
      <c r="N159" s="64" t="s">
        <v>128</v>
      </c>
      <c r="O159" s="66" t="s">
        <v>32</v>
      </c>
      <c r="P159" s="66" t="str">
        <f t="shared" si="88"/>
        <v>1..1</v>
      </c>
      <c r="Q159" s="2" t="s">
        <v>3476</v>
      </c>
      <c r="R159" s="75" t="s">
        <v>3477</v>
      </c>
      <c r="S159" s="66" t="s">
        <v>131</v>
      </c>
      <c r="T159" s="68" t="str">
        <f t="shared" si="89"/>
        <v>E</v>
      </c>
      <c r="U159" s="66" t="s">
        <v>42</v>
      </c>
      <c r="V159" s="66" t="s">
        <v>132</v>
      </c>
      <c r="W159" s="249" t="s">
        <v>35</v>
      </c>
      <c r="X159" s="38"/>
      <c r="Y159" s="68" t="str">
        <f t="shared" si="79"/>
        <v>X</v>
      </c>
      <c r="Z159" s="68" t="str">
        <f t="shared" si="91"/>
        <v>X</v>
      </c>
      <c r="AA159" s="68" t="str">
        <f t="shared" si="91"/>
        <v>X</v>
      </c>
      <c r="AB159" s="68" t="str">
        <f t="shared" si="91"/>
        <v>X</v>
      </c>
      <c r="AC159" s="68" t="str">
        <f t="shared" si="91"/>
        <v>X</v>
      </c>
      <c r="AD159" s="68" t="str">
        <f t="shared" si="91"/>
        <v>X</v>
      </c>
      <c r="AE159" s="68" t="str">
        <f t="shared" si="91"/>
        <v>X</v>
      </c>
      <c r="AF159" s="38"/>
      <c r="AG159" s="68" t="s">
        <v>39</v>
      </c>
      <c r="AH159" s="68" t="s">
        <v>39</v>
      </c>
      <c r="AI159" s="38"/>
      <c r="AJ159" s="13" t="str">
        <f t="shared" si="81"/>
        <v>/rsm:CrossIndustryInvoice/rsm:SupplyChainTradeTransaction/ram:ApplicableHeaderTradeSettlement</v>
      </c>
      <c r="AK159" s="13" t="str">
        <f t="shared" si="82"/>
        <v>/ram:InvoiceCurrencyCode</v>
      </c>
      <c r="AL159" s="14">
        <f>COUNTIFS(R$4:R159,AJ159)</f>
        <v>1</v>
      </c>
      <c r="AM159" s="1"/>
      <c r="AN159" s="213" t="str">
        <f t="shared" si="83"/>
        <v>SCT_HTS</v>
      </c>
      <c r="AO159" s="214" t="str">
        <f t="shared" si="83"/>
        <v>BT-5</v>
      </c>
      <c r="AP159" s="312" t="str">
        <f t="shared" si="84"/>
        <v>BT-5</v>
      </c>
      <c r="AQ159" s="66">
        <f t="shared" si="85"/>
        <v>3</v>
      </c>
      <c r="AR159" s="66" t="str">
        <f t="shared" si="86"/>
        <v>1..1</v>
      </c>
      <c r="AS159" s="64" t="s">
        <v>3478</v>
      </c>
      <c r="AT159" s="64" t="s">
        <v>3479</v>
      </c>
      <c r="AU159" s="65" t="s">
        <v>3480</v>
      </c>
      <c r="AV159" s="65" t="s">
        <v>3481</v>
      </c>
      <c r="AW159" s="65" t="s">
        <v>3482</v>
      </c>
      <c r="AX159" s="64" t="s">
        <v>128</v>
      </c>
      <c r="AY159" s="66" t="str">
        <f t="shared" si="93"/>
        <v>1..1</v>
      </c>
      <c r="AZ159" s="66" t="str">
        <f t="shared" si="93"/>
        <v>1..1</v>
      </c>
      <c r="BA159" s="2" t="str">
        <f t="shared" si="93"/>
        <v>/rsm:CrossIndustryInvoice
/rsm:SupplyChainTradeTransaction
/ram:ApplicableHeaderTradeSettlement
/ram:InvoiceCurrencyCode</v>
      </c>
      <c r="BB159" s="75" t="str">
        <f t="shared" si="93"/>
        <v>/rsm:CrossIndustryInvoice/rsm:SupplyChainTradeTransaction/ram:ApplicableHeaderTradeSettlement/ram:InvoiceCurrencyCode</v>
      </c>
      <c r="BC159" s="66" t="str">
        <f t="shared" si="90"/>
        <v>C</v>
      </c>
      <c r="BD159" s="68" t="str">
        <f t="shared" si="90"/>
        <v>E</v>
      </c>
      <c r="BE159" s="66" t="str">
        <f t="shared" si="90"/>
        <v>0..1</v>
      </c>
      <c r="BF159" s="66" t="str">
        <f t="shared" si="90"/>
        <v>CAR-2</v>
      </c>
      <c r="BG159" s="249" t="str">
        <f t="shared" si="90"/>
        <v/>
      </c>
      <c r="BH159" s="7"/>
      <c r="BI159" s="68" t="str">
        <f t="shared" si="92"/>
        <v>X</v>
      </c>
      <c r="BJ159" s="68" t="str">
        <f t="shared" si="92"/>
        <v>X</v>
      </c>
      <c r="BK159" s="68" t="str">
        <f t="shared" si="92"/>
        <v>X</v>
      </c>
      <c r="BL159" s="68" t="str">
        <f t="shared" si="92"/>
        <v>X</v>
      </c>
      <c r="BM159" s="68" t="str">
        <f t="shared" si="92"/>
        <v>X</v>
      </c>
      <c r="BN159" s="68" t="str">
        <f t="shared" si="92"/>
        <v>X</v>
      </c>
      <c r="BO159" s="68" t="str">
        <f t="shared" si="92"/>
        <v>X</v>
      </c>
      <c r="BP159" s="7"/>
      <c r="BQ159" s="68" t="str">
        <f t="shared" si="87"/>
        <v>MINIMUM</v>
      </c>
      <c r="BR159" s="68" t="str">
        <f t="shared" si="87"/>
        <v>MINIMUM</v>
      </c>
      <c r="BS159" s="15"/>
      <c r="BT159" s="57" t="s">
        <v>18642</v>
      </c>
    </row>
    <row r="160" spans="1:72" s="59" customFormat="1" ht="105" x14ac:dyDescent="0.2">
      <c r="A160" s="45" t="str">
        <f t="shared" si="76"/>
        <v>NO</v>
      </c>
      <c r="B160" s="45"/>
      <c r="C160" s="45"/>
      <c r="D160" s="211" t="s">
        <v>3431</v>
      </c>
      <c r="E160" s="212" t="s">
        <v>3704</v>
      </c>
      <c r="F160" s="311" t="s">
        <v>3704</v>
      </c>
      <c r="G160" s="218">
        <f t="shared" si="77"/>
        <v>3</v>
      </c>
      <c r="H160" s="94" t="s">
        <v>42</v>
      </c>
      <c r="I160" s="90" t="s">
        <v>3705</v>
      </c>
      <c r="J160" s="90" t="s">
        <v>3706</v>
      </c>
      <c r="K160" s="91" t="s">
        <v>17346</v>
      </c>
      <c r="L160" s="91" t="s">
        <v>3708</v>
      </c>
      <c r="M160" s="91" t="s">
        <v>35</v>
      </c>
      <c r="N160" s="90"/>
      <c r="O160" s="219" t="s">
        <v>42</v>
      </c>
      <c r="P160" s="219" t="str">
        <f t="shared" si="88"/>
        <v>0..1</v>
      </c>
      <c r="Q160" s="220" t="s">
        <v>3709</v>
      </c>
      <c r="R160" s="221" t="s">
        <v>3710</v>
      </c>
      <c r="S160" s="219" t="s">
        <v>35</v>
      </c>
      <c r="T160" s="184" t="str">
        <f t="shared" si="89"/>
        <v>G</v>
      </c>
      <c r="U160" s="219" t="s">
        <v>42</v>
      </c>
      <c r="V160" s="219" t="s">
        <v>35</v>
      </c>
      <c r="W160" s="678" t="s">
        <v>35</v>
      </c>
      <c r="X160" s="38"/>
      <c r="Y160" s="184" t="str">
        <f t="shared" si="79"/>
        <v>-</v>
      </c>
      <c r="Z160" s="184" t="str">
        <f t="shared" si="91"/>
        <v>X</v>
      </c>
      <c r="AA160" s="184" t="str">
        <f t="shared" si="91"/>
        <v>X</v>
      </c>
      <c r="AB160" s="184" t="str">
        <f t="shared" si="91"/>
        <v>X</v>
      </c>
      <c r="AC160" s="184" t="str">
        <f t="shared" si="91"/>
        <v>X</v>
      </c>
      <c r="AD160" s="184" t="str">
        <f t="shared" si="91"/>
        <v>X</v>
      </c>
      <c r="AE160" s="184" t="str">
        <f t="shared" si="91"/>
        <v>X</v>
      </c>
      <c r="AF160" s="38"/>
      <c r="AG160" s="184" t="s">
        <v>185</v>
      </c>
      <c r="AH160" s="184" t="s">
        <v>185</v>
      </c>
      <c r="AI160" s="38"/>
      <c r="AJ160" s="13" t="str">
        <f t="shared" si="81"/>
        <v>/rsm:CrossIndustryInvoice/rsm:SupplyChainTradeTransaction/ram:ApplicableHeaderTradeSettlement</v>
      </c>
      <c r="AK160" s="13" t="str">
        <f t="shared" si="82"/>
        <v>/ram:PayeeTradeParty</v>
      </c>
      <c r="AL160" s="14">
        <f>COUNTIFS(R$4:R160,AJ160)</f>
        <v>1</v>
      </c>
      <c r="AM160" s="1"/>
      <c r="AN160" s="211" t="str">
        <f t="shared" si="83"/>
        <v>SCT_HTS</v>
      </c>
      <c r="AO160" s="212" t="str">
        <f t="shared" si="83"/>
        <v>BG-10</v>
      </c>
      <c r="AP160" s="311" t="str">
        <f t="shared" si="84"/>
        <v>BG-10</v>
      </c>
      <c r="AQ160" s="218">
        <f t="shared" si="85"/>
        <v>3</v>
      </c>
      <c r="AR160" s="94" t="str">
        <f t="shared" si="86"/>
        <v>0..1</v>
      </c>
      <c r="AS160" s="90" t="s">
        <v>3711</v>
      </c>
      <c r="AT160" s="90" t="s">
        <v>3712</v>
      </c>
      <c r="AU160" s="91" t="s">
        <v>3713</v>
      </c>
      <c r="AV160" s="91" t="s">
        <v>18288</v>
      </c>
      <c r="AW160" s="91" t="s">
        <v>35</v>
      </c>
      <c r="AX160" s="90"/>
      <c r="AY160" s="219" t="str">
        <f t="shared" si="93"/>
        <v>0..1</v>
      </c>
      <c r="AZ160" s="219" t="str">
        <f t="shared" si="93"/>
        <v>0..1</v>
      </c>
      <c r="BA160" s="220" t="str">
        <f t="shared" si="93"/>
        <v>/rsm:CrossIndustryInvoice
/rsm:SupplyChainTradeTransaction
/ram:ApplicableHeaderTradeSettlement
/ram:PayeeTradeParty</v>
      </c>
      <c r="BB160" s="221" t="str">
        <f t="shared" si="93"/>
        <v>/rsm:CrossIndustryInvoice/rsm:SupplyChainTradeTransaction/ram:ApplicableHeaderTradeSettlement/ram:PayeeTradeParty</v>
      </c>
      <c r="BC160" s="219" t="str">
        <f t="shared" si="90"/>
        <v/>
      </c>
      <c r="BD160" s="184" t="str">
        <f t="shared" si="90"/>
        <v>G</v>
      </c>
      <c r="BE160" s="219" t="str">
        <f t="shared" si="90"/>
        <v>0..1</v>
      </c>
      <c r="BF160" s="219" t="str">
        <f t="shared" si="90"/>
        <v/>
      </c>
      <c r="BG160" s="678" t="str">
        <f t="shared" si="90"/>
        <v/>
      </c>
      <c r="BH160" s="7"/>
      <c r="BI160" s="184" t="str">
        <f t="shared" si="92"/>
        <v>-</v>
      </c>
      <c r="BJ160" s="184" t="str">
        <f t="shared" si="92"/>
        <v>X</v>
      </c>
      <c r="BK160" s="184" t="str">
        <f t="shared" si="92"/>
        <v>X</v>
      </c>
      <c r="BL160" s="184" t="str">
        <f t="shared" si="92"/>
        <v>X</v>
      </c>
      <c r="BM160" s="184" t="str">
        <f t="shared" si="92"/>
        <v>X</v>
      </c>
      <c r="BN160" s="184" t="str">
        <f t="shared" si="92"/>
        <v>X</v>
      </c>
      <c r="BO160" s="184" t="str">
        <f t="shared" si="92"/>
        <v>X</v>
      </c>
      <c r="BP160" s="7"/>
      <c r="BQ160" s="184" t="str">
        <f t="shared" si="87"/>
        <v>BASIC WL</v>
      </c>
      <c r="BR160" s="184" t="str">
        <f t="shared" si="87"/>
        <v>BASIC WL</v>
      </c>
      <c r="BS160" s="15"/>
      <c r="BT160" s="57" t="s">
        <v>18642</v>
      </c>
    </row>
    <row r="161" spans="1:72" s="59" customFormat="1" ht="96" x14ac:dyDescent="0.2">
      <c r="A161" s="45" t="str">
        <f t="shared" si="76"/>
        <v>YES</v>
      </c>
      <c r="B161" s="45"/>
      <c r="C161" s="45"/>
      <c r="D161" s="213" t="s">
        <v>3431</v>
      </c>
      <c r="E161" s="214" t="s">
        <v>3715</v>
      </c>
      <c r="F161" s="312"/>
      <c r="G161" s="66">
        <f t="shared" si="77"/>
        <v>4</v>
      </c>
      <c r="H161" s="66" t="s">
        <v>42</v>
      </c>
      <c r="I161" s="64" t="s">
        <v>17347</v>
      </c>
      <c r="J161" s="64" t="s">
        <v>17348</v>
      </c>
      <c r="K161" s="65" t="s">
        <v>17309</v>
      </c>
      <c r="L161" s="65"/>
      <c r="M161" s="65"/>
      <c r="N161" s="64" t="s">
        <v>90</v>
      </c>
      <c r="O161" s="66" t="s">
        <v>42</v>
      </c>
      <c r="P161" s="66" t="str">
        <f t="shared" si="88"/>
        <v>0..1</v>
      </c>
      <c r="Q161" s="2" t="s">
        <v>3718</v>
      </c>
      <c r="R161" s="75" t="s">
        <v>3719</v>
      </c>
      <c r="S161" s="66" t="s">
        <v>55</v>
      </c>
      <c r="T161" s="68" t="str">
        <f t="shared" si="89"/>
        <v>E</v>
      </c>
      <c r="U161" s="66" t="s">
        <v>62</v>
      </c>
      <c r="V161" s="66" t="s">
        <v>1557</v>
      </c>
      <c r="W161" s="249" t="s">
        <v>894</v>
      </c>
      <c r="X161" s="38"/>
      <c r="Y161" s="68" t="str">
        <f t="shared" si="79"/>
        <v>-</v>
      </c>
      <c r="Z161" s="68" t="str">
        <f t="shared" si="91"/>
        <v>X</v>
      </c>
      <c r="AA161" s="68" t="str">
        <f t="shared" si="91"/>
        <v>X</v>
      </c>
      <c r="AB161" s="68" t="str">
        <f t="shared" si="91"/>
        <v>X</v>
      </c>
      <c r="AC161" s="68" t="str">
        <f t="shared" si="91"/>
        <v>X</v>
      </c>
      <c r="AD161" s="68" t="str">
        <f t="shared" si="91"/>
        <v>X</v>
      </c>
      <c r="AE161" s="68" t="str">
        <f t="shared" si="91"/>
        <v>X</v>
      </c>
      <c r="AF161" s="38"/>
      <c r="AG161" s="68" t="s">
        <v>185</v>
      </c>
      <c r="AH161" s="68" t="s">
        <v>185</v>
      </c>
      <c r="AI161" s="38"/>
      <c r="AJ161" s="13" t="str">
        <f t="shared" si="81"/>
        <v>/rsm:CrossIndustryInvoice/rsm:SupplyChainTradeTransaction/ram:ApplicableHeaderTradeSettlement/ram:PayeeTradeParty</v>
      </c>
      <c r="AK161" s="13" t="str">
        <f t="shared" si="82"/>
        <v>/ram:ID</v>
      </c>
      <c r="AL161" s="14">
        <f>COUNTIFS(R$4:R161,AJ161)</f>
        <v>1</v>
      </c>
      <c r="AM161" s="1"/>
      <c r="AN161" s="213" t="str">
        <f t="shared" si="83"/>
        <v>SCT_HTS</v>
      </c>
      <c r="AO161" s="214" t="str">
        <f t="shared" si="83"/>
        <v>BT-60</v>
      </c>
      <c r="AP161" s="312" t="str">
        <f t="shared" si="84"/>
        <v/>
      </c>
      <c r="AQ161" s="66">
        <f t="shared" si="85"/>
        <v>4</v>
      </c>
      <c r="AR161" s="66" t="str">
        <f t="shared" si="86"/>
        <v>0..1</v>
      </c>
      <c r="AS161" s="64" t="s">
        <v>3720</v>
      </c>
      <c r="AT161" s="64" t="s">
        <v>3721</v>
      </c>
      <c r="AU161" s="65" t="s">
        <v>3722</v>
      </c>
      <c r="AV161" s="65"/>
      <c r="AW161" s="65" t="s">
        <v>35</v>
      </c>
      <c r="AX161" s="64" t="s">
        <v>99</v>
      </c>
      <c r="AY161" s="66" t="str">
        <f t="shared" si="93"/>
        <v>0..1</v>
      </c>
      <c r="AZ161" s="66" t="str">
        <f t="shared" si="93"/>
        <v>0..1</v>
      </c>
      <c r="BA161" s="2" t="str">
        <f t="shared" si="93"/>
        <v>/rsm:CrossIndustryInvoice
/rsm:SupplyChainTradeTransaction
/ram:ApplicableHeaderTradeSettlement
/ram:PayeeTradeParty
/ram:ID</v>
      </c>
      <c r="BB161" s="75" t="str">
        <f t="shared" si="93"/>
        <v>/rsm:CrossIndustryInvoice/rsm:SupplyChainTradeTransaction/ram:ApplicableHeaderTradeSettlement/ram:PayeeTradeParty/ram:ID</v>
      </c>
      <c r="BC161" s="66" t="str">
        <f t="shared" si="90"/>
        <v>I</v>
      </c>
      <c r="BD161" s="68" t="str">
        <f t="shared" si="90"/>
        <v>E</v>
      </c>
      <c r="BE161" s="66" t="str">
        <f t="shared" si="90"/>
        <v>0..n</v>
      </c>
      <c r="BF161" s="66" t="str">
        <f t="shared" si="90"/>
        <v>SYN-1, CAR-3</v>
      </c>
      <c r="BG161" s="249" t="str">
        <f t="shared" si="90"/>
        <v>GloablID, if global identifier exists and can be stated in @schemeID, ID else</v>
      </c>
      <c r="BH161" s="7"/>
      <c r="BI161" s="68" t="str">
        <f t="shared" si="92"/>
        <v>-</v>
      </c>
      <c r="BJ161" s="68" t="str">
        <f t="shared" si="92"/>
        <v>X</v>
      </c>
      <c r="BK161" s="68" t="str">
        <f t="shared" si="92"/>
        <v>X</v>
      </c>
      <c r="BL161" s="68" t="str">
        <f t="shared" si="92"/>
        <v>X</v>
      </c>
      <c r="BM161" s="68" t="str">
        <f t="shared" si="92"/>
        <v>X</v>
      </c>
      <c r="BN161" s="68" t="str">
        <f t="shared" si="92"/>
        <v>X</v>
      </c>
      <c r="BO161" s="68" t="str">
        <f t="shared" si="92"/>
        <v>X</v>
      </c>
      <c r="BP161" s="7"/>
      <c r="BQ161" s="68" t="str">
        <f t="shared" si="87"/>
        <v>BASIC WL</v>
      </c>
      <c r="BR161" s="68" t="str">
        <f t="shared" si="87"/>
        <v>BASIC WL</v>
      </c>
      <c r="BS161" s="15"/>
      <c r="BT161" s="57" t="s">
        <v>18642</v>
      </c>
    </row>
    <row r="162" spans="1:72" s="59" customFormat="1" ht="96" x14ac:dyDescent="0.2">
      <c r="A162" s="45" t="str">
        <f t="shared" si="76"/>
        <v>NO</v>
      </c>
      <c r="B162" s="340" t="s">
        <v>17050</v>
      </c>
      <c r="C162" s="742"/>
      <c r="D162" s="213" t="s">
        <v>3431</v>
      </c>
      <c r="E162" s="214" t="s">
        <v>3723</v>
      </c>
      <c r="F162" s="312" t="s">
        <v>3715</v>
      </c>
      <c r="G162" s="66">
        <f t="shared" si="77"/>
        <v>4</v>
      </c>
      <c r="H162" s="66" t="s">
        <v>42</v>
      </c>
      <c r="I162" s="97" t="s">
        <v>17349</v>
      </c>
      <c r="J162" s="64" t="s">
        <v>35</v>
      </c>
      <c r="K162" s="65" t="s">
        <v>894</v>
      </c>
      <c r="L162" s="65"/>
      <c r="M162" s="65" t="s">
        <v>894</v>
      </c>
      <c r="N162" s="64"/>
      <c r="O162" s="66" t="s">
        <v>42</v>
      </c>
      <c r="P162" s="66" t="s">
        <v>62</v>
      </c>
      <c r="Q162" s="2" t="s">
        <v>3725</v>
      </c>
      <c r="R162" s="75" t="s">
        <v>3726</v>
      </c>
      <c r="S162" s="66" t="s">
        <v>35</v>
      </c>
      <c r="T162" s="68" t="str">
        <f t="shared" si="89"/>
        <v/>
      </c>
      <c r="U162" s="66" t="s">
        <v>62</v>
      </c>
      <c r="V162" s="66" t="s">
        <v>1557</v>
      </c>
      <c r="W162" s="249" t="s">
        <v>894</v>
      </c>
      <c r="X162" s="38"/>
      <c r="Y162" s="68" t="str">
        <f t="shared" si="79"/>
        <v>-</v>
      </c>
      <c r="Z162" s="68" t="str">
        <f t="shared" si="91"/>
        <v>X</v>
      </c>
      <c r="AA162" s="68" t="str">
        <f t="shared" si="91"/>
        <v>X</v>
      </c>
      <c r="AB162" s="68" t="str">
        <f t="shared" si="91"/>
        <v>X</v>
      </c>
      <c r="AC162" s="68" t="str">
        <f t="shared" si="91"/>
        <v>X</v>
      </c>
      <c r="AD162" s="68" t="str">
        <f t="shared" si="91"/>
        <v>X</v>
      </c>
      <c r="AE162" s="68" t="str">
        <f t="shared" si="91"/>
        <v>X</v>
      </c>
      <c r="AF162" s="38"/>
      <c r="AG162" s="68" t="s">
        <v>185</v>
      </c>
      <c r="AH162" s="68" t="s">
        <v>185</v>
      </c>
      <c r="AI162" s="38"/>
      <c r="AJ162" s="13" t="str">
        <f t="shared" si="81"/>
        <v>/rsm:CrossIndustryInvoice/rsm:SupplyChainTradeTransaction/ram:ApplicableHeaderTradeSettlement/ram:PayeeTradeParty</v>
      </c>
      <c r="AK162" s="13" t="str">
        <f t="shared" si="82"/>
        <v>/ram:GlobalID</v>
      </c>
      <c r="AL162" s="14">
        <f>COUNTIFS(R$4:R162,AJ162)</f>
        <v>1</v>
      </c>
      <c r="AM162" s="1"/>
      <c r="AN162" s="213" t="str">
        <f t="shared" si="83"/>
        <v>SCT_HTS</v>
      </c>
      <c r="AO162" s="214" t="str">
        <f t="shared" si="83"/>
        <v>BT-60-0</v>
      </c>
      <c r="AP162" s="312" t="str">
        <f t="shared" si="84"/>
        <v>BT-60</v>
      </c>
      <c r="AQ162" s="66">
        <f t="shared" si="85"/>
        <v>4</v>
      </c>
      <c r="AR162" s="66" t="str">
        <f t="shared" si="86"/>
        <v>0..1</v>
      </c>
      <c r="AS162" s="97" t="s">
        <v>3720</v>
      </c>
      <c r="AT162" s="64" t="s">
        <v>35</v>
      </c>
      <c r="AU162" s="65" t="s">
        <v>1569</v>
      </c>
      <c r="AV162" s="65"/>
      <c r="AW162" s="65" t="s">
        <v>35</v>
      </c>
      <c r="AX162" s="64"/>
      <c r="AY162" s="66" t="str">
        <f t="shared" si="93"/>
        <v>0..1</v>
      </c>
      <c r="AZ162" s="66" t="str">
        <f t="shared" si="93"/>
        <v>0..n</v>
      </c>
      <c r="BA162" s="2" t="str">
        <f t="shared" si="93"/>
        <v>/rsm:CrossIndustryInvoice
/rsm:SupplyChainTradeTransaction
/ram:ApplicableHeaderTradeSettlement
/ram:PayeeTradeParty
/ram:GlobalID</v>
      </c>
      <c r="BB162" s="75" t="str">
        <f t="shared" si="93"/>
        <v>/rsm:CrossIndustryInvoice/rsm:SupplyChainTradeTransaction/ram:ApplicableHeaderTradeSettlement/ram:PayeeTradeParty/ram:GlobalID</v>
      </c>
      <c r="BC162" s="66" t="str">
        <f t="shared" si="90"/>
        <v/>
      </c>
      <c r="BD162" s="68" t="str">
        <f t="shared" si="90"/>
        <v/>
      </c>
      <c r="BE162" s="66" t="str">
        <f t="shared" si="90"/>
        <v>0..n</v>
      </c>
      <c r="BF162" s="66" t="str">
        <f t="shared" si="90"/>
        <v>SYN-1, CAR-3</v>
      </c>
      <c r="BG162" s="249" t="str">
        <f t="shared" si="90"/>
        <v>GloablID, if global identifier exists and can be stated in @schemeID, ID else</v>
      </c>
      <c r="BH162" s="7"/>
      <c r="BI162" s="68" t="str">
        <f t="shared" si="92"/>
        <v>-</v>
      </c>
      <c r="BJ162" s="68" t="str">
        <f t="shared" si="92"/>
        <v>X</v>
      </c>
      <c r="BK162" s="68" t="str">
        <f t="shared" si="92"/>
        <v>X</v>
      </c>
      <c r="BL162" s="68" t="str">
        <f t="shared" si="92"/>
        <v>X</v>
      </c>
      <c r="BM162" s="68" t="str">
        <f t="shared" si="92"/>
        <v>X</v>
      </c>
      <c r="BN162" s="68" t="str">
        <f t="shared" si="92"/>
        <v>X</v>
      </c>
      <c r="BO162" s="68" t="str">
        <f t="shared" si="92"/>
        <v>X</v>
      </c>
      <c r="BP162" s="7"/>
      <c r="BQ162" s="68" t="str">
        <f t="shared" si="87"/>
        <v>BASIC WL</v>
      </c>
      <c r="BR162" s="68" t="str">
        <f t="shared" si="87"/>
        <v>BASIC WL</v>
      </c>
      <c r="BS162" s="15"/>
      <c r="BT162" s="57" t="s">
        <v>18642</v>
      </c>
    </row>
    <row r="163" spans="1:72" s="59" customFormat="1" ht="105" x14ac:dyDescent="0.2">
      <c r="A163" s="45" t="str">
        <f t="shared" si="76"/>
        <v>YES</v>
      </c>
      <c r="B163" s="45"/>
      <c r="C163" s="45"/>
      <c r="D163" s="213" t="s">
        <v>3431</v>
      </c>
      <c r="E163" s="214" t="s">
        <v>3727</v>
      </c>
      <c r="F163" s="312" t="s">
        <v>3727</v>
      </c>
      <c r="G163" s="66">
        <f t="shared" si="77"/>
        <v>5</v>
      </c>
      <c r="H163" s="66" t="s">
        <v>32</v>
      </c>
      <c r="I163" s="97" t="s">
        <v>443</v>
      </c>
      <c r="J163" s="64" t="s">
        <v>17350</v>
      </c>
      <c r="K163" s="65" t="s">
        <v>17135</v>
      </c>
      <c r="L163" s="65"/>
      <c r="M163" s="65" t="s">
        <v>35</v>
      </c>
      <c r="N163" s="64" t="s">
        <v>17064</v>
      </c>
      <c r="O163" s="66" t="s">
        <v>32</v>
      </c>
      <c r="P163" s="66" t="str">
        <f>O163</f>
        <v>1..1</v>
      </c>
      <c r="Q163" s="2" t="s">
        <v>3729</v>
      </c>
      <c r="R163" s="75" t="s">
        <v>3730</v>
      </c>
      <c r="S163" s="66" t="s">
        <v>329</v>
      </c>
      <c r="T163" s="68" t="str">
        <f t="shared" si="89"/>
        <v>A</v>
      </c>
      <c r="U163" s="66" t="s">
        <v>42</v>
      </c>
      <c r="V163" s="66" t="s">
        <v>35</v>
      </c>
      <c r="W163" s="249" t="s">
        <v>35</v>
      </c>
      <c r="X163" s="38"/>
      <c r="Y163" s="68" t="str">
        <f t="shared" si="79"/>
        <v>-</v>
      </c>
      <c r="Z163" s="68" t="str">
        <f t="shared" si="91"/>
        <v>X</v>
      </c>
      <c r="AA163" s="68" t="str">
        <f t="shared" si="91"/>
        <v>X</v>
      </c>
      <c r="AB163" s="68" t="str">
        <f t="shared" si="91"/>
        <v>X</v>
      </c>
      <c r="AC163" s="68" t="str">
        <f t="shared" si="91"/>
        <v>X</v>
      </c>
      <c r="AD163" s="68" t="str">
        <f t="shared" si="91"/>
        <v>X</v>
      </c>
      <c r="AE163" s="68" t="str">
        <f t="shared" si="91"/>
        <v>X</v>
      </c>
      <c r="AF163" s="38"/>
      <c r="AG163" s="68" t="s">
        <v>185</v>
      </c>
      <c r="AH163" s="68" t="s">
        <v>185</v>
      </c>
      <c r="AI163" s="38"/>
      <c r="AJ163" s="13" t="str">
        <f t="shared" si="81"/>
        <v>/rsm:CrossIndustryInvoice/rsm:SupplyChainTradeTransaction/ram:ApplicableHeaderTradeSettlement/ram:PayeeTradeParty/ram:GlobalID</v>
      </c>
      <c r="AK163" s="13" t="str">
        <f t="shared" si="82"/>
        <v>/@schemeID</v>
      </c>
      <c r="AL163" s="14">
        <f>COUNTIFS(R$4:R163,AJ163)</f>
        <v>1</v>
      </c>
      <c r="AM163" s="1"/>
      <c r="AN163" s="213" t="str">
        <f t="shared" si="83"/>
        <v>SCT_HTS</v>
      </c>
      <c r="AO163" s="214" t="str">
        <f t="shared" si="83"/>
        <v>BT-60-1</v>
      </c>
      <c r="AP163" s="312" t="str">
        <f t="shared" si="84"/>
        <v>BT-60-1</v>
      </c>
      <c r="AQ163" s="66">
        <f t="shared" si="85"/>
        <v>5</v>
      </c>
      <c r="AR163" s="66" t="str">
        <f t="shared" si="86"/>
        <v>1..1</v>
      </c>
      <c r="AS163" s="97" t="s">
        <v>330</v>
      </c>
      <c r="AT163" s="64" t="s">
        <v>3728</v>
      </c>
      <c r="AU163" s="65" t="s">
        <v>331</v>
      </c>
      <c r="AV163" s="65"/>
      <c r="AW163" s="65" t="s">
        <v>35</v>
      </c>
      <c r="AX163" s="64"/>
      <c r="AY163" s="66" t="str">
        <f t="shared" si="93"/>
        <v>1..1</v>
      </c>
      <c r="AZ163" s="66" t="str">
        <f t="shared" si="93"/>
        <v>1..1</v>
      </c>
      <c r="BA163" s="2" t="str">
        <f t="shared" si="93"/>
        <v>/rsm:CrossIndustryInvoice
/rsm:SupplyChainTradeTransaction
/ram:ApplicableHeaderTradeSettlement
/ram:PayeeTradeParty
/ram:GlobalID
/@schemeID</v>
      </c>
      <c r="BB163" s="75" t="str">
        <f t="shared" si="93"/>
        <v>/rsm:CrossIndustryInvoice/rsm:SupplyChainTradeTransaction/ram:ApplicableHeaderTradeSettlement/ram:PayeeTradeParty/ram:GlobalID/@schemeID</v>
      </c>
      <c r="BC163" s="66" t="str">
        <f t="shared" si="90"/>
        <v>S</v>
      </c>
      <c r="BD163" s="68" t="str">
        <f t="shared" si="90"/>
        <v>A</v>
      </c>
      <c r="BE163" s="66" t="str">
        <f t="shared" si="90"/>
        <v>0..1</v>
      </c>
      <c r="BF163" s="66" t="str">
        <f t="shared" si="90"/>
        <v/>
      </c>
      <c r="BG163" s="249" t="str">
        <f t="shared" si="90"/>
        <v/>
      </c>
      <c r="BH163" s="7"/>
      <c r="BI163" s="68" t="str">
        <f t="shared" si="92"/>
        <v>-</v>
      </c>
      <c r="BJ163" s="68" t="str">
        <f t="shared" si="92"/>
        <v>X</v>
      </c>
      <c r="BK163" s="68" t="str">
        <f t="shared" si="92"/>
        <v>X</v>
      </c>
      <c r="BL163" s="68" t="str">
        <f t="shared" si="92"/>
        <v>X</v>
      </c>
      <c r="BM163" s="68" t="str">
        <f t="shared" si="92"/>
        <v>X</v>
      </c>
      <c r="BN163" s="68" t="str">
        <f t="shared" si="92"/>
        <v>X</v>
      </c>
      <c r="BO163" s="68" t="str">
        <f t="shared" si="92"/>
        <v>X</v>
      </c>
      <c r="BP163" s="7"/>
      <c r="BQ163" s="68" t="str">
        <f t="shared" si="87"/>
        <v>BASIC WL</v>
      </c>
      <c r="BR163" s="68" t="str">
        <f t="shared" si="87"/>
        <v>BASIC WL</v>
      </c>
      <c r="BS163" s="15"/>
      <c r="BT163" s="57" t="s">
        <v>18642</v>
      </c>
    </row>
    <row r="164" spans="1:72" s="59" customFormat="1" ht="96" x14ac:dyDescent="0.2">
      <c r="A164" s="45" t="str">
        <f t="shared" si="76"/>
        <v>YES</v>
      </c>
      <c r="B164" s="45"/>
      <c r="C164" s="45"/>
      <c r="D164" s="213" t="s">
        <v>3431</v>
      </c>
      <c r="E164" s="214" t="s">
        <v>3731</v>
      </c>
      <c r="F164" s="312" t="s">
        <v>3731</v>
      </c>
      <c r="G164" s="66">
        <f t="shared" si="77"/>
        <v>4</v>
      </c>
      <c r="H164" s="66" t="s">
        <v>32</v>
      </c>
      <c r="I164" s="64" t="s">
        <v>3732</v>
      </c>
      <c r="J164" s="64" t="s">
        <v>3733</v>
      </c>
      <c r="K164" s="65" t="s">
        <v>17351</v>
      </c>
      <c r="L164" s="65" t="s">
        <v>17352</v>
      </c>
      <c r="M164" s="65" t="s">
        <v>3736</v>
      </c>
      <c r="N164" s="64" t="s">
        <v>70</v>
      </c>
      <c r="O164" s="66" t="s">
        <v>32</v>
      </c>
      <c r="P164" s="66" t="str">
        <f>O164</f>
        <v>1..1</v>
      </c>
      <c r="Q164" s="2" t="s">
        <v>3737</v>
      </c>
      <c r="R164" s="75" t="s">
        <v>3738</v>
      </c>
      <c r="S164" s="66" t="s">
        <v>73</v>
      </c>
      <c r="T164" s="68" t="str">
        <f t="shared" si="89"/>
        <v>E</v>
      </c>
      <c r="U164" s="66" t="s">
        <v>42</v>
      </c>
      <c r="V164" s="66" t="s">
        <v>35</v>
      </c>
      <c r="W164" s="249" t="s">
        <v>35</v>
      </c>
      <c r="X164" s="38"/>
      <c r="Y164" s="68" t="str">
        <f t="shared" si="79"/>
        <v>-</v>
      </c>
      <c r="Z164" s="68" t="str">
        <f t="shared" ref="Z164:AE174" si="94">IF(Y164="X","X",IF($AH164=Z$4,"X","-"))</f>
        <v>X</v>
      </c>
      <c r="AA164" s="68" t="str">
        <f t="shared" si="94"/>
        <v>X</v>
      </c>
      <c r="AB164" s="68" t="str">
        <f t="shared" si="94"/>
        <v>X</v>
      </c>
      <c r="AC164" s="68" t="str">
        <f t="shared" si="94"/>
        <v>X</v>
      </c>
      <c r="AD164" s="68" t="str">
        <f t="shared" si="94"/>
        <v>X</v>
      </c>
      <c r="AE164" s="68" t="str">
        <f t="shared" si="94"/>
        <v>X</v>
      </c>
      <c r="AF164" s="38"/>
      <c r="AG164" s="68" t="s">
        <v>185</v>
      </c>
      <c r="AH164" s="68" t="s">
        <v>185</v>
      </c>
      <c r="AI164" s="38"/>
      <c r="AJ164" s="13" t="str">
        <f t="shared" si="81"/>
        <v>/rsm:CrossIndustryInvoice/rsm:SupplyChainTradeTransaction/ram:ApplicableHeaderTradeSettlement/ram:PayeeTradeParty</v>
      </c>
      <c r="AK164" s="13" t="str">
        <f t="shared" si="82"/>
        <v>/ram:Name</v>
      </c>
      <c r="AL164" s="14">
        <f>COUNTIFS(R$4:R164,AJ164)</f>
        <v>1</v>
      </c>
      <c r="AM164" s="1"/>
      <c r="AN164" s="213" t="str">
        <f t="shared" si="83"/>
        <v>SCT_HTS</v>
      </c>
      <c r="AO164" s="214" t="str">
        <f t="shared" si="83"/>
        <v>BT-59</v>
      </c>
      <c r="AP164" s="312" t="str">
        <f t="shared" si="84"/>
        <v>BT-59</v>
      </c>
      <c r="AQ164" s="66">
        <f t="shared" si="85"/>
        <v>4</v>
      </c>
      <c r="AR164" s="66" t="str">
        <f t="shared" si="86"/>
        <v>1..1</v>
      </c>
      <c r="AS164" s="64" t="s">
        <v>3739</v>
      </c>
      <c r="AT164" s="64" t="s">
        <v>3740</v>
      </c>
      <c r="AU164" s="65" t="s">
        <v>3741</v>
      </c>
      <c r="AV164" s="65" t="s">
        <v>3742</v>
      </c>
      <c r="AW164" s="65" t="s">
        <v>3743</v>
      </c>
      <c r="AX164" s="64" t="s">
        <v>78</v>
      </c>
      <c r="AY164" s="66" t="str">
        <f t="shared" si="93"/>
        <v>1..1</v>
      </c>
      <c r="AZ164" s="66" t="str">
        <f t="shared" si="93"/>
        <v>1..1</v>
      </c>
      <c r="BA164" s="2" t="str">
        <f t="shared" si="93"/>
        <v>/rsm:CrossIndustryInvoice
/rsm:SupplyChainTradeTransaction
/ram:ApplicableHeaderTradeSettlement
/ram:PayeeTradeParty
/ram:Name</v>
      </c>
      <c r="BB164" s="75" t="str">
        <f t="shared" si="93"/>
        <v>/rsm:CrossIndustryInvoice/rsm:SupplyChainTradeTransaction/ram:ApplicableHeaderTradeSettlement/ram:PayeeTradeParty/ram:Name</v>
      </c>
      <c r="BC164" s="66" t="str">
        <f t="shared" si="90"/>
        <v>T</v>
      </c>
      <c r="BD164" s="68" t="str">
        <f t="shared" si="90"/>
        <v>E</v>
      </c>
      <c r="BE164" s="66" t="str">
        <f t="shared" si="90"/>
        <v>0..1</v>
      </c>
      <c r="BF164" s="66" t="str">
        <f t="shared" si="90"/>
        <v/>
      </c>
      <c r="BG164" s="249" t="str">
        <f t="shared" si="90"/>
        <v/>
      </c>
      <c r="BH164" s="7"/>
      <c r="BI164" s="68" t="str">
        <f t="shared" si="92"/>
        <v>-</v>
      </c>
      <c r="BJ164" s="68" t="str">
        <f t="shared" si="92"/>
        <v>X</v>
      </c>
      <c r="BK164" s="68" t="str">
        <f t="shared" si="92"/>
        <v>X</v>
      </c>
      <c r="BL164" s="68" t="str">
        <f t="shared" si="92"/>
        <v>X</v>
      </c>
      <c r="BM164" s="68" t="str">
        <f t="shared" si="92"/>
        <v>X</v>
      </c>
      <c r="BN164" s="68" t="str">
        <f t="shared" si="92"/>
        <v>X</v>
      </c>
      <c r="BO164" s="68" t="str">
        <f t="shared" si="92"/>
        <v>X</v>
      </c>
      <c r="BP164" s="7"/>
      <c r="BQ164" s="68" t="str">
        <f t="shared" si="87"/>
        <v>BASIC WL</v>
      </c>
      <c r="BR164" s="68" t="str">
        <f t="shared" si="87"/>
        <v>BASIC WL</v>
      </c>
      <c r="BS164" s="15"/>
      <c r="BT164" s="57" t="s">
        <v>18642</v>
      </c>
    </row>
    <row r="165" spans="1:72" s="59" customFormat="1" ht="96" x14ac:dyDescent="0.2">
      <c r="A165" s="45" t="str">
        <f t="shared" si="76"/>
        <v>NO</v>
      </c>
      <c r="B165" s="45"/>
      <c r="C165" s="45"/>
      <c r="D165" s="213" t="s">
        <v>3431</v>
      </c>
      <c r="E165" s="223" t="s">
        <v>3752</v>
      </c>
      <c r="F165" s="313"/>
      <c r="G165" s="124">
        <f t="shared" si="77"/>
        <v>4</v>
      </c>
      <c r="H165" s="124" t="s">
        <v>42</v>
      </c>
      <c r="I165" s="138" t="s">
        <v>3753</v>
      </c>
      <c r="J165" s="125"/>
      <c r="K165" s="126"/>
      <c r="L165" s="126"/>
      <c r="M165" s="126"/>
      <c r="N165" s="125"/>
      <c r="O165" s="124" t="s">
        <v>42</v>
      </c>
      <c r="P165" s="124" t="str">
        <f>O165</f>
        <v>0..1</v>
      </c>
      <c r="Q165" s="127" t="s">
        <v>3754</v>
      </c>
      <c r="R165" s="128" t="s">
        <v>3755</v>
      </c>
      <c r="S165" s="124"/>
      <c r="T165" s="129" t="str">
        <f t="shared" si="89"/>
        <v/>
      </c>
      <c r="U165" s="124" t="s">
        <v>42</v>
      </c>
      <c r="V165" s="124"/>
      <c r="W165" s="675"/>
      <c r="X165" s="38"/>
      <c r="Y165" s="129" t="str">
        <f t="shared" si="79"/>
        <v>-</v>
      </c>
      <c r="Z165" s="129" t="str">
        <f t="shared" si="94"/>
        <v>X</v>
      </c>
      <c r="AA165" s="129" t="str">
        <f t="shared" si="94"/>
        <v>X</v>
      </c>
      <c r="AB165" s="129" t="str">
        <f t="shared" si="94"/>
        <v>X</v>
      </c>
      <c r="AC165" s="129" t="str">
        <f t="shared" si="94"/>
        <v>X</v>
      </c>
      <c r="AD165" s="129" t="str">
        <f t="shared" si="94"/>
        <v>X</v>
      </c>
      <c r="AE165" s="129" t="str">
        <f t="shared" si="94"/>
        <v>X</v>
      </c>
      <c r="AF165" s="38"/>
      <c r="AG165" s="129" t="s">
        <v>185</v>
      </c>
      <c r="AH165" s="129" t="s">
        <v>185</v>
      </c>
      <c r="AI165" s="38"/>
      <c r="AJ165" s="13" t="str">
        <f t="shared" si="81"/>
        <v>/rsm:CrossIndustryInvoice/rsm:SupplyChainTradeTransaction/ram:ApplicableHeaderTradeSettlement/ram:PayeeTradeParty</v>
      </c>
      <c r="AK165" s="13" t="str">
        <f t="shared" si="82"/>
        <v>/ram:SpecifiedLegalOrganization</v>
      </c>
      <c r="AL165" s="14">
        <f>COUNTIFS(R$4:R165,AJ165)</f>
        <v>1</v>
      </c>
      <c r="AM165" s="1"/>
      <c r="AN165" s="213" t="str">
        <f t="shared" si="83"/>
        <v>SCT_HTS</v>
      </c>
      <c r="AO165" s="223" t="str">
        <f t="shared" si="83"/>
        <v>BT-61-00</v>
      </c>
      <c r="AP165" s="313" t="str">
        <f t="shared" si="84"/>
        <v/>
      </c>
      <c r="AQ165" s="124">
        <f t="shared" si="85"/>
        <v>4</v>
      </c>
      <c r="AR165" s="124" t="str">
        <f t="shared" si="86"/>
        <v>0..1</v>
      </c>
      <c r="AS165" s="138" t="s">
        <v>3756</v>
      </c>
      <c r="AT165" s="125"/>
      <c r="AU165" s="126"/>
      <c r="AV165" s="126"/>
      <c r="AW165" s="126" t="s">
        <v>35</v>
      </c>
      <c r="AX165" s="125"/>
      <c r="AY165" s="124" t="str">
        <f t="shared" si="93"/>
        <v>0..1</v>
      </c>
      <c r="AZ165" s="124" t="str">
        <f t="shared" si="93"/>
        <v>0..1</v>
      </c>
      <c r="BA165" s="127" t="str">
        <f t="shared" si="93"/>
        <v>/rsm:CrossIndustryInvoice
/rsm:SupplyChainTradeTransaction
/ram:ApplicableHeaderTradeSettlement
/ram:PayeeTradeParty
/ram:SpecifiedLegalOrganization</v>
      </c>
      <c r="BB165" s="128" t="str">
        <f t="shared" si="93"/>
        <v>/rsm:CrossIndustryInvoice/rsm:SupplyChainTradeTransaction/ram:ApplicableHeaderTradeSettlement/ram:PayeeTradeParty/ram:SpecifiedLegalOrganization</v>
      </c>
      <c r="BC165" s="124" t="str">
        <f t="shared" si="90"/>
        <v/>
      </c>
      <c r="BD165" s="129" t="str">
        <f t="shared" si="90"/>
        <v/>
      </c>
      <c r="BE165" s="124" t="str">
        <f t="shared" si="90"/>
        <v>0..1</v>
      </c>
      <c r="BF165" s="124" t="str">
        <f t="shared" si="90"/>
        <v/>
      </c>
      <c r="BG165" s="675" t="str">
        <f t="shared" si="90"/>
        <v/>
      </c>
      <c r="BH165" s="7"/>
      <c r="BI165" s="129" t="str">
        <f t="shared" si="92"/>
        <v>-</v>
      </c>
      <c r="BJ165" s="129" t="str">
        <f t="shared" si="92"/>
        <v>X</v>
      </c>
      <c r="BK165" s="129" t="str">
        <f t="shared" si="92"/>
        <v>X</v>
      </c>
      <c r="BL165" s="129" t="str">
        <f t="shared" si="92"/>
        <v>X</v>
      </c>
      <c r="BM165" s="129" t="str">
        <f t="shared" si="92"/>
        <v>X</v>
      </c>
      <c r="BN165" s="129" t="str">
        <f t="shared" si="92"/>
        <v>X</v>
      </c>
      <c r="BO165" s="129" t="str">
        <f t="shared" si="92"/>
        <v>X</v>
      </c>
      <c r="BP165" s="7"/>
      <c r="BQ165" s="129" t="str">
        <f t="shared" si="87"/>
        <v>BASIC WL</v>
      </c>
      <c r="BR165" s="129" t="str">
        <f t="shared" si="87"/>
        <v>BASIC WL</v>
      </c>
      <c r="BS165" s="15"/>
      <c r="BT165" s="57" t="s">
        <v>18642</v>
      </c>
    </row>
    <row r="166" spans="1:72" s="59" customFormat="1" ht="105" x14ac:dyDescent="0.2">
      <c r="A166" s="45" t="str">
        <f t="shared" si="76"/>
        <v>YES</v>
      </c>
      <c r="B166" s="120" t="s">
        <v>17051</v>
      </c>
      <c r="C166" s="45"/>
      <c r="D166" s="213" t="s">
        <v>3431</v>
      </c>
      <c r="E166" s="214" t="s">
        <v>3757</v>
      </c>
      <c r="F166" s="312" t="s">
        <v>3757</v>
      </c>
      <c r="G166" s="66">
        <f t="shared" si="77"/>
        <v>5</v>
      </c>
      <c r="H166" s="66" t="s">
        <v>42</v>
      </c>
      <c r="I166" s="64" t="s">
        <v>3758</v>
      </c>
      <c r="J166" s="64" t="s">
        <v>17356</v>
      </c>
      <c r="K166" s="65" t="s">
        <v>17357</v>
      </c>
      <c r="L166" s="65"/>
      <c r="M166" s="65" t="s">
        <v>35</v>
      </c>
      <c r="N166" s="64" t="s">
        <v>90</v>
      </c>
      <c r="O166" s="66" t="s">
        <v>42</v>
      </c>
      <c r="P166" s="66" t="str">
        <f>O166</f>
        <v>0..1</v>
      </c>
      <c r="Q166" s="2" t="s">
        <v>3761</v>
      </c>
      <c r="R166" s="75" t="s">
        <v>3762</v>
      </c>
      <c r="S166" s="66" t="s">
        <v>55</v>
      </c>
      <c r="T166" s="68" t="str">
        <f t="shared" si="89"/>
        <v>E</v>
      </c>
      <c r="U166" s="66" t="s">
        <v>42</v>
      </c>
      <c r="V166" s="66" t="s">
        <v>35</v>
      </c>
      <c r="W166" s="249" t="s">
        <v>35</v>
      </c>
      <c r="X166" s="38"/>
      <c r="Y166" s="68" t="str">
        <f t="shared" si="79"/>
        <v>-</v>
      </c>
      <c r="Z166" s="68" t="str">
        <f t="shared" si="94"/>
        <v>X</v>
      </c>
      <c r="AA166" s="68" t="str">
        <f t="shared" si="94"/>
        <v>X</v>
      </c>
      <c r="AB166" s="68" t="str">
        <f t="shared" si="94"/>
        <v>X</v>
      </c>
      <c r="AC166" s="68" t="str">
        <f t="shared" si="94"/>
        <v>X</v>
      </c>
      <c r="AD166" s="68" t="str">
        <f t="shared" si="94"/>
        <v>X</v>
      </c>
      <c r="AE166" s="68" t="str">
        <f t="shared" si="94"/>
        <v>X</v>
      </c>
      <c r="AF166" s="38"/>
      <c r="AG166" s="68" t="s">
        <v>185</v>
      </c>
      <c r="AH166" s="68" t="s">
        <v>185</v>
      </c>
      <c r="AI166" s="38"/>
      <c r="AJ166" s="13" t="str">
        <f t="shared" si="81"/>
        <v>/rsm:CrossIndustryInvoice/rsm:SupplyChainTradeTransaction/ram:ApplicableHeaderTradeSettlement/ram:PayeeTradeParty/ram:SpecifiedLegalOrganization</v>
      </c>
      <c r="AK166" s="13" t="str">
        <f t="shared" si="82"/>
        <v>/ram:ID</v>
      </c>
      <c r="AL166" s="14">
        <f>COUNTIFS(R$4:R166,AJ166)</f>
        <v>1</v>
      </c>
      <c r="AM166" s="1"/>
      <c r="AN166" s="213" t="str">
        <f t="shared" si="83"/>
        <v>SCT_HTS</v>
      </c>
      <c r="AO166" s="214" t="str">
        <f t="shared" si="83"/>
        <v>BT-61</v>
      </c>
      <c r="AP166" s="312" t="str">
        <f t="shared" si="84"/>
        <v>BT-61</v>
      </c>
      <c r="AQ166" s="66">
        <f t="shared" si="85"/>
        <v>5</v>
      </c>
      <c r="AR166" s="66" t="str">
        <f t="shared" si="86"/>
        <v>0..1</v>
      </c>
      <c r="AS166" s="64" t="s">
        <v>3763</v>
      </c>
      <c r="AT166" s="64" t="s">
        <v>3764</v>
      </c>
      <c r="AU166" s="65" t="s">
        <v>3765</v>
      </c>
      <c r="AV166" s="65"/>
      <c r="AW166" s="65" t="s">
        <v>35</v>
      </c>
      <c r="AX166" s="64" t="s">
        <v>99</v>
      </c>
      <c r="AY166" s="66" t="str">
        <f t="shared" si="93"/>
        <v>0..1</v>
      </c>
      <c r="AZ166" s="66" t="str">
        <f t="shared" si="93"/>
        <v>0..1</v>
      </c>
      <c r="BA166" s="2" t="str">
        <f t="shared" si="93"/>
        <v>/rsm:CrossIndustryInvoice
/rsm:SupplyChainTradeTransaction
/ram:ApplicableHeaderTradeSettlement
/ram:PayeeTradeParty
/ram:SpecifiedLegalOrganization
/ram:ID</v>
      </c>
      <c r="BB166" s="75" t="str">
        <f t="shared" si="93"/>
        <v>/rsm:CrossIndustryInvoice/rsm:SupplyChainTradeTransaction/ram:ApplicableHeaderTradeSettlement/ram:PayeeTradeParty/ram:SpecifiedLegalOrganization/ram:ID</v>
      </c>
      <c r="BC166" s="66" t="str">
        <f t="shared" si="90"/>
        <v>I</v>
      </c>
      <c r="BD166" s="68" t="str">
        <f t="shared" si="90"/>
        <v>E</v>
      </c>
      <c r="BE166" s="66" t="str">
        <f t="shared" si="90"/>
        <v>0..1</v>
      </c>
      <c r="BF166" s="66" t="str">
        <f t="shared" si="90"/>
        <v/>
      </c>
      <c r="BG166" s="249" t="str">
        <f t="shared" si="90"/>
        <v/>
      </c>
      <c r="BH166" s="7"/>
      <c r="BI166" s="68" t="str">
        <f t="shared" si="92"/>
        <v>-</v>
      </c>
      <c r="BJ166" s="68" t="str">
        <f t="shared" si="92"/>
        <v>X</v>
      </c>
      <c r="BK166" s="68" t="str">
        <f t="shared" si="92"/>
        <v>X</v>
      </c>
      <c r="BL166" s="68" t="str">
        <f t="shared" si="92"/>
        <v>X</v>
      </c>
      <c r="BM166" s="68" t="str">
        <f t="shared" si="92"/>
        <v>X</v>
      </c>
      <c r="BN166" s="68" t="str">
        <f t="shared" si="92"/>
        <v>X</v>
      </c>
      <c r="BO166" s="68" t="str">
        <f t="shared" si="92"/>
        <v>X</v>
      </c>
      <c r="BP166" s="7"/>
      <c r="BQ166" s="68" t="str">
        <f t="shared" si="87"/>
        <v>BASIC WL</v>
      </c>
      <c r="BR166" s="68" t="str">
        <f t="shared" si="87"/>
        <v>BASIC WL</v>
      </c>
      <c r="BS166" s="15"/>
      <c r="BT166" s="57" t="s">
        <v>18642</v>
      </c>
    </row>
    <row r="167" spans="1:72" s="59" customFormat="1" ht="120" x14ac:dyDescent="0.2">
      <c r="A167" s="45" t="str">
        <f t="shared" si="76"/>
        <v>YES</v>
      </c>
      <c r="B167" s="45"/>
      <c r="C167" s="45"/>
      <c r="D167" s="213" t="s">
        <v>3431</v>
      </c>
      <c r="E167" s="214" t="s">
        <v>3766</v>
      </c>
      <c r="F167" s="312" t="s">
        <v>3766</v>
      </c>
      <c r="G167" s="66">
        <f t="shared" si="77"/>
        <v>6</v>
      </c>
      <c r="H167" s="66" t="s">
        <v>42</v>
      </c>
      <c r="I167" s="97" t="s">
        <v>443</v>
      </c>
      <c r="J167" s="64" t="s">
        <v>3767</v>
      </c>
      <c r="K167" s="65" t="s">
        <v>17135</v>
      </c>
      <c r="L167" s="65" t="s">
        <v>916</v>
      </c>
      <c r="M167" s="65" t="s">
        <v>35</v>
      </c>
      <c r="N167" s="64" t="s">
        <v>17064</v>
      </c>
      <c r="O167" s="66" t="s">
        <v>42</v>
      </c>
      <c r="P167" s="66" t="str">
        <f>O167</f>
        <v>0..1</v>
      </c>
      <c r="Q167" s="2" t="s">
        <v>3768</v>
      </c>
      <c r="R167" s="75" t="s">
        <v>3769</v>
      </c>
      <c r="S167" s="66" t="s">
        <v>329</v>
      </c>
      <c r="T167" s="68" t="str">
        <f t="shared" si="89"/>
        <v>A</v>
      </c>
      <c r="U167" s="66" t="s">
        <v>42</v>
      </c>
      <c r="V167" s="66" t="s">
        <v>35</v>
      </c>
      <c r="W167" s="249" t="s">
        <v>35</v>
      </c>
      <c r="X167" s="38"/>
      <c r="Y167" s="68" t="str">
        <f t="shared" si="79"/>
        <v>-</v>
      </c>
      <c r="Z167" s="68" t="str">
        <f t="shared" si="94"/>
        <v>X</v>
      </c>
      <c r="AA167" s="68" t="str">
        <f t="shared" si="94"/>
        <v>X</v>
      </c>
      <c r="AB167" s="68" t="str">
        <f t="shared" si="94"/>
        <v>X</v>
      </c>
      <c r="AC167" s="68" t="str">
        <f t="shared" si="94"/>
        <v>X</v>
      </c>
      <c r="AD167" s="68" t="str">
        <f t="shared" si="94"/>
        <v>X</v>
      </c>
      <c r="AE167" s="68" t="str">
        <f t="shared" si="94"/>
        <v>X</v>
      </c>
      <c r="AF167" s="38"/>
      <c r="AG167" s="68" t="s">
        <v>185</v>
      </c>
      <c r="AH167" s="68" t="s">
        <v>185</v>
      </c>
      <c r="AI167" s="38"/>
      <c r="AJ167" s="13" t="str">
        <f t="shared" si="81"/>
        <v>/rsm:CrossIndustryInvoice/rsm:SupplyChainTradeTransaction/ram:ApplicableHeaderTradeSettlement/ram:PayeeTradeParty/ram:SpecifiedLegalOrganization/ram:ID</v>
      </c>
      <c r="AK167" s="13" t="str">
        <f t="shared" si="82"/>
        <v>/@schemeID</v>
      </c>
      <c r="AL167" s="14">
        <f>COUNTIFS(R$4:R167,AJ167)</f>
        <v>1</v>
      </c>
      <c r="AM167" s="1"/>
      <c r="AN167" s="213" t="str">
        <f t="shared" si="83"/>
        <v>SCT_HTS</v>
      </c>
      <c r="AO167" s="214" t="str">
        <f t="shared" si="83"/>
        <v>BT-61-1</v>
      </c>
      <c r="AP167" s="312" t="str">
        <f t="shared" si="84"/>
        <v>BT-61-1</v>
      </c>
      <c r="AQ167" s="66">
        <f t="shared" si="85"/>
        <v>6</v>
      </c>
      <c r="AR167" s="66" t="str">
        <f t="shared" si="86"/>
        <v>0..1</v>
      </c>
      <c r="AS167" s="97" t="s">
        <v>330</v>
      </c>
      <c r="AT167" s="64" t="s">
        <v>3770</v>
      </c>
      <c r="AU167" s="65" t="s">
        <v>331</v>
      </c>
      <c r="AV167" s="65" t="s">
        <v>1616</v>
      </c>
      <c r="AW167" s="65" t="s">
        <v>35</v>
      </c>
      <c r="AX167" s="64" t="s">
        <v>128</v>
      </c>
      <c r="AY167" s="66" t="str">
        <f t="shared" si="93"/>
        <v>0..1</v>
      </c>
      <c r="AZ167" s="66" t="str">
        <f t="shared" si="93"/>
        <v>0..1</v>
      </c>
      <c r="BA167" s="2" t="str">
        <f t="shared" si="93"/>
        <v>/rsm:CrossIndustryInvoice
/rsm:SupplyChainTradeTransaction
/ram:ApplicableHeaderTradeSettlement
/ram:PayeeTradeParty
/ram:SpecifiedLegalOrganization
/ram:ID
/@schemeID</v>
      </c>
      <c r="BB167" s="75" t="str">
        <f t="shared" si="93"/>
        <v>/rsm:CrossIndustryInvoice/rsm:SupplyChainTradeTransaction/ram:ApplicableHeaderTradeSettlement/ram:PayeeTradeParty/ram:SpecifiedLegalOrganization/ram:ID/@schemeID</v>
      </c>
      <c r="BC167" s="66" t="str">
        <f t="shared" si="90"/>
        <v>S</v>
      </c>
      <c r="BD167" s="68" t="str">
        <f t="shared" si="90"/>
        <v>A</v>
      </c>
      <c r="BE167" s="66" t="str">
        <f t="shared" si="90"/>
        <v>0..1</v>
      </c>
      <c r="BF167" s="66" t="str">
        <f t="shared" si="90"/>
        <v/>
      </c>
      <c r="BG167" s="249" t="str">
        <f t="shared" si="90"/>
        <v/>
      </c>
      <c r="BH167" s="7"/>
      <c r="BI167" s="68" t="str">
        <f t="shared" si="92"/>
        <v>-</v>
      </c>
      <c r="BJ167" s="68" t="str">
        <f t="shared" si="92"/>
        <v>X</v>
      </c>
      <c r="BK167" s="68" t="str">
        <f t="shared" si="92"/>
        <v>X</v>
      </c>
      <c r="BL167" s="68" t="str">
        <f t="shared" si="92"/>
        <v>X</v>
      </c>
      <c r="BM167" s="68" t="str">
        <f t="shared" si="92"/>
        <v>X</v>
      </c>
      <c r="BN167" s="68" t="str">
        <f t="shared" si="92"/>
        <v>X</v>
      </c>
      <c r="BO167" s="68" t="str">
        <f t="shared" si="92"/>
        <v>X</v>
      </c>
      <c r="BP167" s="7"/>
      <c r="BQ167" s="68" t="str">
        <f t="shared" si="87"/>
        <v>BASIC WL</v>
      </c>
      <c r="BR167" s="68" t="str">
        <f t="shared" si="87"/>
        <v>BASIC WL</v>
      </c>
      <c r="BS167" s="15"/>
      <c r="BT167" s="57" t="s">
        <v>18642</v>
      </c>
    </row>
    <row r="168" spans="1:72" s="59" customFormat="1" ht="96" x14ac:dyDescent="0.2">
      <c r="A168" s="45" t="str">
        <f t="shared" si="76"/>
        <v>NO</v>
      </c>
      <c r="B168" s="340" t="s">
        <v>17444</v>
      </c>
      <c r="C168" s="742"/>
      <c r="D168" s="211" t="s">
        <v>3431</v>
      </c>
      <c r="E168" s="212" t="s">
        <v>3993</v>
      </c>
      <c r="F168" s="311" t="s">
        <v>3993</v>
      </c>
      <c r="G168" s="218">
        <f t="shared" si="77"/>
        <v>3</v>
      </c>
      <c r="H168" s="94" t="s">
        <v>42</v>
      </c>
      <c r="I168" s="90" t="s">
        <v>3994</v>
      </c>
      <c r="J168" s="90" t="s">
        <v>3995</v>
      </c>
      <c r="K168" s="91"/>
      <c r="L168" s="91"/>
      <c r="M168" s="91" t="s">
        <v>35</v>
      </c>
      <c r="N168" s="90"/>
      <c r="O168" s="219" t="s">
        <v>62</v>
      </c>
      <c r="P168" s="219" t="s">
        <v>62</v>
      </c>
      <c r="Q168" s="220" t="s">
        <v>3996</v>
      </c>
      <c r="R168" s="221" t="s">
        <v>3997</v>
      </c>
      <c r="S168" s="219" t="s">
        <v>35</v>
      </c>
      <c r="T168" s="184" t="str">
        <f t="shared" si="89"/>
        <v>G</v>
      </c>
      <c r="U168" s="219" t="s">
        <v>62</v>
      </c>
      <c r="V168" s="219" t="s">
        <v>531</v>
      </c>
      <c r="W168" s="678" t="s">
        <v>35</v>
      </c>
      <c r="X168" s="38"/>
      <c r="Y168" s="184" t="str">
        <f t="shared" si="79"/>
        <v>-</v>
      </c>
      <c r="Z168" s="184" t="str">
        <f t="shared" si="94"/>
        <v>X</v>
      </c>
      <c r="AA168" s="184" t="str">
        <f t="shared" si="94"/>
        <v>X</v>
      </c>
      <c r="AB168" s="184" t="str">
        <f t="shared" si="94"/>
        <v>X</v>
      </c>
      <c r="AC168" s="184" t="str">
        <f t="shared" si="94"/>
        <v>X</v>
      </c>
      <c r="AD168" s="184" t="str">
        <f t="shared" si="94"/>
        <v>X</v>
      </c>
      <c r="AE168" s="184" t="str">
        <f t="shared" si="94"/>
        <v>X</v>
      </c>
      <c r="AF168" s="38"/>
      <c r="AG168" s="184" t="s">
        <v>185</v>
      </c>
      <c r="AH168" s="184" t="s">
        <v>185</v>
      </c>
      <c r="AI168" s="38"/>
      <c r="AJ168" s="13" t="str">
        <f t="shared" si="81"/>
        <v>/rsm:CrossIndustryInvoice/rsm:SupplyChainTradeTransaction/ram:ApplicableHeaderTradeSettlement</v>
      </c>
      <c r="AK168" s="13" t="str">
        <f t="shared" si="82"/>
        <v>/ram:SpecifiedTradeSettlementPaymentMeans</v>
      </c>
      <c r="AL168" s="14">
        <f>COUNTIFS(R$4:R168,AJ168)</f>
        <v>1</v>
      </c>
      <c r="AM168" s="1"/>
      <c r="AN168" s="211" t="str">
        <f t="shared" si="83"/>
        <v>SCT_HTS</v>
      </c>
      <c r="AO168" s="212" t="str">
        <f t="shared" si="83"/>
        <v>BG-16</v>
      </c>
      <c r="AP168" s="311" t="str">
        <f t="shared" si="84"/>
        <v>BG-16</v>
      </c>
      <c r="AQ168" s="218">
        <f t="shared" si="85"/>
        <v>3</v>
      </c>
      <c r="AR168" s="94" t="str">
        <f t="shared" si="86"/>
        <v>0..1</v>
      </c>
      <c r="AS168" s="90" t="s">
        <v>3998</v>
      </c>
      <c r="AT168" s="90" t="s">
        <v>3999</v>
      </c>
      <c r="AU168" s="91"/>
      <c r="AV168" s="91"/>
      <c r="AW168" s="91" t="s">
        <v>35</v>
      </c>
      <c r="AX168" s="90"/>
      <c r="AY168" s="219" t="str">
        <f t="shared" si="93"/>
        <v>0..n</v>
      </c>
      <c r="AZ168" s="219" t="str">
        <f t="shared" si="93"/>
        <v>0..n</v>
      </c>
      <c r="BA168" s="220" t="str">
        <f t="shared" si="93"/>
        <v>/rsm:CrossIndustryInvoice
/rsm:SupplyChainTradeTransaction
/ram:ApplicableHeaderTradeSettlement
/ram:SpecifiedTradeSettlementPaymentMeans</v>
      </c>
      <c r="BB168" s="221" t="str">
        <f t="shared" si="93"/>
        <v>/rsm:CrossIndustryInvoice/rsm:SupplyChainTradeTransaction/ram:ApplicableHeaderTradeSettlement/ram:SpecifiedTradeSettlementPaymentMeans</v>
      </c>
      <c r="BC168" s="219" t="str">
        <f t="shared" si="90"/>
        <v/>
      </c>
      <c r="BD168" s="184" t="str">
        <f t="shared" si="90"/>
        <v>G</v>
      </c>
      <c r="BE168" s="219" t="str">
        <f t="shared" si="90"/>
        <v>0..n</v>
      </c>
      <c r="BF168" s="219" t="str">
        <f t="shared" si="90"/>
        <v>STR-3</v>
      </c>
      <c r="BG168" s="678" t="str">
        <f t="shared" si="90"/>
        <v/>
      </c>
      <c r="BH168" s="7"/>
      <c r="BI168" s="184" t="str">
        <f t="shared" si="92"/>
        <v>-</v>
      </c>
      <c r="BJ168" s="184" t="str">
        <f t="shared" si="92"/>
        <v>X</v>
      </c>
      <c r="BK168" s="184" t="str">
        <f t="shared" si="92"/>
        <v>X</v>
      </c>
      <c r="BL168" s="184" t="str">
        <f t="shared" si="92"/>
        <v>X</v>
      </c>
      <c r="BM168" s="184" t="str">
        <f t="shared" si="92"/>
        <v>X</v>
      </c>
      <c r="BN168" s="184" t="str">
        <f t="shared" si="92"/>
        <v>X</v>
      </c>
      <c r="BO168" s="184" t="str">
        <f t="shared" si="92"/>
        <v>X</v>
      </c>
      <c r="BP168" s="7"/>
      <c r="BQ168" s="184" t="str">
        <f t="shared" si="87"/>
        <v>BASIC WL</v>
      </c>
      <c r="BR168" s="184" t="str">
        <f t="shared" si="87"/>
        <v>BASIC WL</v>
      </c>
      <c r="BS168" s="15"/>
      <c r="BT168" s="57" t="s">
        <v>18642</v>
      </c>
    </row>
    <row r="169" spans="1:72" s="59" customFormat="1" ht="210" x14ac:dyDescent="0.2">
      <c r="A169" s="45" t="str">
        <f t="shared" si="76"/>
        <v>YES</v>
      </c>
      <c r="B169" s="45"/>
      <c r="C169" s="45"/>
      <c r="D169" s="213" t="s">
        <v>3431</v>
      </c>
      <c r="E169" s="214" t="s">
        <v>4000</v>
      </c>
      <c r="F169" s="312" t="s">
        <v>4000</v>
      </c>
      <c r="G169" s="66">
        <f t="shared" si="77"/>
        <v>4</v>
      </c>
      <c r="H169" s="66" t="s">
        <v>32</v>
      </c>
      <c r="I169" s="64" t="s">
        <v>4001</v>
      </c>
      <c r="J169" s="64" t="s">
        <v>4002</v>
      </c>
      <c r="K169" s="65" t="s">
        <v>17369</v>
      </c>
      <c r="L169" s="65" t="s">
        <v>17368</v>
      </c>
      <c r="M169" s="65" t="s">
        <v>4005</v>
      </c>
      <c r="N169" s="64" t="s">
        <v>128</v>
      </c>
      <c r="O169" s="66" t="s">
        <v>32</v>
      </c>
      <c r="P169" s="66" t="str">
        <f t="shared" ref="P169:P214" si="95">O169</f>
        <v>1..1</v>
      </c>
      <c r="Q169" s="2" t="s">
        <v>4006</v>
      </c>
      <c r="R169" s="75" t="s">
        <v>4007</v>
      </c>
      <c r="S169" s="66" t="s">
        <v>131</v>
      </c>
      <c r="T169" s="68" t="str">
        <f t="shared" si="89"/>
        <v>E</v>
      </c>
      <c r="U169" s="66" t="s">
        <v>42</v>
      </c>
      <c r="V169" s="66" t="s">
        <v>132</v>
      </c>
      <c r="W169" s="249" t="s">
        <v>35</v>
      </c>
      <c r="X169" s="38"/>
      <c r="Y169" s="68" t="str">
        <f t="shared" si="79"/>
        <v>-</v>
      </c>
      <c r="Z169" s="68" t="str">
        <f t="shared" si="94"/>
        <v>X</v>
      </c>
      <c r="AA169" s="68" t="str">
        <f t="shared" si="94"/>
        <v>X</v>
      </c>
      <c r="AB169" s="68" t="str">
        <f t="shared" si="94"/>
        <v>X</v>
      </c>
      <c r="AC169" s="68" t="str">
        <f t="shared" si="94"/>
        <v>X</v>
      </c>
      <c r="AD169" s="68" t="str">
        <f t="shared" si="94"/>
        <v>X</v>
      </c>
      <c r="AE169" s="68" t="str">
        <f t="shared" si="94"/>
        <v>X</v>
      </c>
      <c r="AF169" s="38"/>
      <c r="AG169" s="68" t="s">
        <v>185</v>
      </c>
      <c r="AH169" s="68" t="s">
        <v>185</v>
      </c>
      <c r="AI169" s="38"/>
      <c r="AJ169" s="13" t="str">
        <f t="shared" si="81"/>
        <v>/rsm:CrossIndustryInvoice/rsm:SupplyChainTradeTransaction/ram:ApplicableHeaderTradeSettlement/ram:SpecifiedTradeSettlementPaymentMeans</v>
      </c>
      <c r="AK169" s="13" t="str">
        <f t="shared" si="82"/>
        <v>/ram:TypeCode</v>
      </c>
      <c r="AL169" s="14">
        <f>COUNTIFS(R$4:R169,AJ169)</f>
        <v>1</v>
      </c>
      <c r="AM169" s="1"/>
      <c r="AN169" s="213" t="str">
        <f t="shared" si="83"/>
        <v>SCT_HTS</v>
      </c>
      <c r="AO169" s="214" t="str">
        <f t="shared" si="83"/>
        <v>BT-81</v>
      </c>
      <c r="AP169" s="312" t="str">
        <f t="shared" si="84"/>
        <v>BT-81</v>
      </c>
      <c r="AQ169" s="66">
        <f t="shared" si="85"/>
        <v>4</v>
      </c>
      <c r="AR169" s="66" t="str">
        <f t="shared" si="86"/>
        <v>1..1</v>
      </c>
      <c r="AS169" s="64" t="s">
        <v>4008</v>
      </c>
      <c r="AT169" s="64" t="s">
        <v>4009</v>
      </c>
      <c r="AU169" s="65" t="s">
        <v>4010</v>
      </c>
      <c r="AV169" s="65" t="s">
        <v>18296</v>
      </c>
      <c r="AW169" s="65" t="s">
        <v>4012</v>
      </c>
      <c r="AX169" s="64" t="s">
        <v>128</v>
      </c>
      <c r="AY169" s="66" t="str">
        <f t="shared" si="93"/>
        <v>1..1</v>
      </c>
      <c r="AZ169" s="66" t="str">
        <f t="shared" si="93"/>
        <v>1..1</v>
      </c>
      <c r="BA169" s="2" t="str">
        <f t="shared" si="93"/>
        <v>/rsm:CrossIndustryInvoice
/rsm:SupplyChainTradeTransaction
/ram:ApplicableHeaderTradeSettlement
/ram:SpecifiedTradeSettlementPaymentMeans
/ram:TypeCode</v>
      </c>
      <c r="BB169" s="75" t="str">
        <f t="shared" si="93"/>
        <v>/rsm:CrossIndustryInvoice/rsm:SupplyChainTradeTransaction/ram:ApplicableHeaderTradeSettlement/ram:SpecifiedTradeSettlementPaymentMeans/ram:TypeCode</v>
      </c>
      <c r="BC169" s="66" t="str">
        <f t="shared" si="90"/>
        <v>C</v>
      </c>
      <c r="BD169" s="68" t="str">
        <f t="shared" si="90"/>
        <v>E</v>
      </c>
      <c r="BE169" s="66" t="str">
        <f t="shared" si="90"/>
        <v>0..1</v>
      </c>
      <c r="BF169" s="66" t="str">
        <f t="shared" si="90"/>
        <v>CAR-2</v>
      </c>
      <c r="BG169" s="249" t="str">
        <f t="shared" si="90"/>
        <v/>
      </c>
      <c r="BH169" s="7"/>
      <c r="BI169" s="68" t="str">
        <f t="shared" si="92"/>
        <v>-</v>
      </c>
      <c r="BJ169" s="68" t="str">
        <f t="shared" si="92"/>
        <v>X</v>
      </c>
      <c r="BK169" s="68" t="str">
        <f t="shared" si="92"/>
        <v>X</v>
      </c>
      <c r="BL169" s="68" t="str">
        <f t="shared" si="92"/>
        <v>X</v>
      </c>
      <c r="BM169" s="68" t="str">
        <f t="shared" si="92"/>
        <v>X</v>
      </c>
      <c r="BN169" s="68" t="str">
        <f t="shared" si="92"/>
        <v>X</v>
      </c>
      <c r="BO169" s="68" t="str">
        <f t="shared" si="92"/>
        <v>X</v>
      </c>
      <c r="BP169" s="7"/>
      <c r="BQ169" s="68" t="str">
        <f t="shared" si="87"/>
        <v>BASIC WL</v>
      </c>
      <c r="BR169" s="68" t="str">
        <f t="shared" si="87"/>
        <v>BASIC WL</v>
      </c>
      <c r="BS169" s="15"/>
      <c r="BT169" s="57" t="s">
        <v>18642</v>
      </c>
    </row>
    <row r="170" spans="1:72" s="59" customFormat="1" ht="96" x14ac:dyDescent="0.2">
      <c r="A170" s="45" t="str">
        <f t="shared" si="76"/>
        <v>NO</v>
      </c>
      <c r="B170" s="45"/>
      <c r="C170" s="45"/>
      <c r="D170" s="213" t="s">
        <v>3431</v>
      </c>
      <c r="E170" s="223" t="s">
        <v>4048</v>
      </c>
      <c r="F170" s="313"/>
      <c r="G170" s="124">
        <f t="shared" si="77"/>
        <v>4</v>
      </c>
      <c r="H170" s="124" t="s">
        <v>42</v>
      </c>
      <c r="I170" s="138" t="s">
        <v>4049</v>
      </c>
      <c r="J170" s="125" t="s">
        <v>17372</v>
      </c>
      <c r="K170" s="126"/>
      <c r="L170" s="126"/>
      <c r="M170" s="126"/>
      <c r="N170" s="125"/>
      <c r="O170" s="124" t="s">
        <v>42</v>
      </c>
      <c r="P170" s="124" t="str">
        <f t="shared" si="95"/>
        <v>0..1</v>
      </c>
      <c r="Q170" s="127" t="s">
        <v>4050</v>
      </c>
      <c r="R170" s="128" t="s">
        <v>4051</v>
      </c>
      <c r="S170" s="124"/>
      <c r="T170" s="129" t="str">
        <f t="shared" si="89"/>
        <v/>
      </c>
      <c r="U170" s="124" t="s">
        <v>42</v>
      </c>
      <c r="V170" s="124"/>
      <c r="W170" s="675"/>
      <c r="X170" s="38"/>
      <c r="Y170" s="129" t="str">
        <f t="shared" si="79"/>
        <v>-</v>
      </c>
      <c r="Z170" s="129" t="str">
        <f t="shared" si="94"/>
        <v>X</v>
      </c>
      <c r="AA170" s="129" t="str">
        <f t="shared" si="94"/>
        <v>X</v>
      </c>
      <c r="AB170" s="129" t="str">
        <f t="shared" si="94"/>
        <v>X</v>
      </c>
      <c r="AC170" s="129" t="str">
        <f t="shared" si="94"/>
        <v>X</v>
      </c>
      <c r="AD170" s="129" t="str">
        <f t="shared" si="94"/>
        <v>X</v>
      </c>
      <c r="AE170" s="129" t="str">
        <f t="shared" si="94"/>
        <v>X</v>
      </c>
      <c r="AF170" s="38"/>
      <c r="AG170" s="129" t="s">
        <v>185</v>
      </c>
      <c r="AH170" s="129" t="s">
        <v>185</v>
      </c>
      <c r="AI170" s="38"/>
      <c r="AJ170" s="13" t="str">
        <f t="shared" si="81"/>
        <v>/rsm:CrossIndustryInvoice/rsm:SupplyChainTradeTransaction/ram:ApplicableHeaderTradeSettlement/ram:SpecifiedTradeSettlementPaymentMeans</v>
      </c>
      <c r="AK170" s="13" t="str">
        <f t="shared" si="82"/>
        <v>/ram:PayerPartyDebtorFinancialAccount</v>
      </c>
      <c r="AL170" s="14">
        <f>COUNTIFS(R$4:R170,AJ170)</f>
        <v>1</v>
      </c>
      <c r="AM170" s="1"/>
      <c r="AN170" s="213" t="str">
        <f t="shared" si="83"/>
        <v>SCT_HTS</v>
      </c>
      <c r="AO170" s="223" t="str">
        <f t="shared" si="83"/>
        <v>BT-91-00</v>
      </c>
      <c r="AP170" s="313" t="str">
        <f t="shared" si="84"/>
        <v/>
      </c>
      <c r="AQ170" s="124">
        <f t="shared" si="85"/>
        <v>4</v>
      </c>
      <c r="AR170" s="124" t="str">
        <f t="shared" si="86"/>
        <v>0..1</v>
      </c>
      <c r="AS170" s="138" t="s">
        <v>4052</v>
      </c>
      <c r="AT170" s="125"/>
      <c r="AU170" s="126"/>
      <c r="AV170" s="126"/>
      <c r="AW170" s="126" t="s">
        <v>35</v>
      </c>
      <c r="AX170" s="125"/>
      <c r="AY170" s="124" t="str">
        <f t="shared" si="93"/>
        <v>0..1</v>
      </c>
      <c r="AZ170" s="124" t="str">
        <f t="shared" si="93"/>
        <v>0..1</v>
      </c>
      <c r="BA170" s="127" t="str">
        <f t="shared" si="93"/>
        <v>/rsm:CrossIndustryInvoice
/rsm:SupplyChainTradeTransaction
/ram:ApplicableHeaderTradeSettlement
/ram:SpecifiedTradeSettlementPaymentMeans
/ram:PayerPartyDebtorFinancialAccount</v>
      </c>
      <c r="BB170" s="128" t="str">
        <f t="shared" si="93"/>
        <v>/rsm:CrossIndustryInvoice/rsm:SupplyChainTradeTransaction/ram:ApplicableHeaderTradeSettlement/ram:SpecifiedTradeSettlementPaymentMeans/ram:PayerPartyDebtorFinancialAccount</v>
      </c>
      <c r="BC170" s="124" t="str">
        <f t="shared" si="90"/>
        <v/>
      </c>
      <c r="BD170" s="129" t="str">
        <f t="shared" si="90"/>
        <v/>
      </c>
      <c r="BE170" s="124" t="str">
        <f t="shared" si="90"/>
        <v>0..1</v>
      </c>
      <c r="BF170" s="124" t="str">
        <f t="shared" si="90"/>
        <v/>
      </c>
      <c r="BG170" s="675" t="str">
        <f t="shared" si="90"/>
        <v/>
      </c>
      <c r="BH170" s="7"/>
      <c r="BI170" s="129" t="str">
        <f t="shared" si="92"/>
        <v>-</v>
      </c>
      <c r="BJ170" s="129" t="str">
        <f t="shared" si="92"/>
        <v>X</v>
      </c>
      <c r="BK170" s="129" t="str">
        <f t="shared" si="92"/>
        <v>X</v>
      </c>
      <c r="BL170" s="129" t="str">
        <f t="shared" si="92"/>
        <v>X</v>
      </c>
      <c r="BM170" s="129" t="str">
        <f t="shared" si="92"/>
        <v>X</v>
      </c>
      <c r="BN170" s="129" t="str">
        <f t="shared" si="92"/>
        <v>X</v>
      </c>
      <c r="BO170" s="129" t="str">
        <f t="shared" si="92"/>
        <v>X</v>
      </c>
      <c r="BP170" s="7"/>
      <c r="BQ170" s="129" t="str">
        <f t="shared" si="87"/>
        <v>BASIC WL</v>
      </c>
      <c r="BR170" s="129" t="str">
        <f t="shared" si="87"/>
        <v>BASIC WL</v>
      </c>
      <c r="BS170" s="15"/>
      <c r="BT170" s="57" t="s">
        <v>18642</v>
      </c>
    </row>
    <row r="171" spans="1:72" s="59" customFormat="1" ht="105" x14ac:dyDescent="0.2">
      <c r="A171" s="45" t="str">
        <f t="shared" si="76"/>
        <v>YES</v>
      </c>
      <c r="B171" s="45"/>
      <c r="C171" s="45"/>
      <c r="D171" s="213" t="s">
        <v>3431</v>
      </c>
      <c r="E171" s="214" t="s">
        <v>4053</v>
      </c>
      <c r="F171" s="312" t="s">
        <v>4053</v>
      </c>
      <c r="G171" s="66">
        <f t="shared" si="77"/>
        <v>5</v>
      </c>
      <c r="H171" s="66" t="s">
        <v>42</v>
      </c>
      <c r="I171" s="64" t="s">
        <v>4054</v>
      </c>
      <c r="J171" s="64" t="s">
        <v>4055</v>
      </c>
      <c r="K171" s="65"/>
      <c r="L171" s="65"/>
      <c r="M171" s="65" t="s">
        <v>35</v>
      </c>
      <c r="N171" s="64" t="s">
        <v>90</v>
      </c>
      <c r="O171" s="66" t="s">
        <v>32</v>
      </c>
      <c r="P171" s="66" t="str">
        <f t="shared" si="95"/>
        <v>1..1</v>
      </c>
      <c r="Q171" s="2" t="s">
        <v>4056</v>
      </c>
      <c r="R171" s="75" t="s">
        <v>4057</v>
      </c>
      <c r="S171" s="66" t="s">
        <v>55</v>
      </c>
      <c r="T171" s="68" t="str">
        <f t="shared" si="89"/>
        <v>E</v>
      </c>
      <c r="U171" s="66" t="s">
        <v>42</v>
      </c>
      <c r="V171" s="66" t="s">
        <v>35</v>
      </c>
      <c r="W171" s="249" t="s">
        <v>35</v>
      </c>
      <c r="X171" s="38"/>
      <c r="Y171" s="68" t="str">
        <f t="shared" si="79"/>
        <v>-</v>
      </c>
      <c r="Z171" s="68" t="str">
        <f t="shared" si="94"/>
        <v>X</v>
      </c>
      <c r="AA171" s="68" t="str">
        <f t="shared" si="94"/>
        <v>X</v>
      </c>
      <c r="AB171" s="68" t="str">
        <f t="shared" si="94"/>
        <v>X</v>
      </c>
      <c r="AC171" s="68" t="str">
        <f t="shared" si="94"/>
        <v>X</v>
      </c>
      <c r="AD171" s="68" t="str">
        <f t="shared" si="94"/>
        <v>X</v>
      </c>
      <c r="AE171" s="68" t="str">
        <f t="shared" si="94"/>
        <v>X</v>
      </c>
      <c r="AF171" s="38"/>
      <c r="AG171" s="68" t="s">
        <v>185</v>
      </c>
      <c r="AH171" s="68" t="s">
        <v>185</v>
      </c>
      <c r="AI171" s="38"/>
      <c r="AJ171" s="13" t="str">
        <f t="shared" si="81"/>
        <v>/rsm:CrossIndustryInvoice/rsm:SupplyChainTradeTransaction/ram:ApplicableHeaderTradeSettlement/ram:SpecifiedTradeSettlementPaymentMeans/ram:PayerPartyDebtorFinancialAccount</v>
      </c>
      <c r="AK171" s="13" t="str">
        <f t="shared" si="82"/>
        <v>/ram:IBANID</v>
      </c>
      <c r="AL171" s="14">
        <f>COUNTIFS(R$4:R171,AJ171)</f>
        <v>1</v>
      </c>
      <c r="AM171" s="1"/>
      <c r="AN171" s="213" t="str">
        <f t="shared" si="83"/>
        <v>SCT_HTS</v>
      </c>
      <c r="AO171" s="214" t="str">
        <f t="shared" si="83"/>
        <v>BT-91</v>
      </c>
      <c r="AP171" s="312" t="str">
        <f t="shared" si="84"/>
        <v>BT-91</v>
      </c>
      <c r="AQ171" s="66">
        <f t="shared" si="85"/>
        <v>5</v>
      </c>
      <c r="AR171" s="66" t="str">
        <f t="shared" si="86"/>
        <v>0..1</v>
      </c>
      <c r="AS171" s="64" t="s">
        <v>4058</v>
      </c>
      <c r="AT171" s="64" t="s">
        <v>4059</v>
      </c>
      <c r="AU171" s="65" t="s">
        <v>35</v>
      </c>
      <c r="AV171" s="65"/>
      <c r="AW171" s="65" t="s">
        <v>35</v>
      </c>
      <c r="AX171" s="64" t="s">
        <v>99</v>
      </c>
      <c r="AY171" s="66" t="str">
        <f t="shared" si="93"/>
        <v>1..1</v>
      </c>
      <c r="AZ171" s="66" t="str">
        <f t="shared" si="93"/>
        <v>1..1</v>
      </c>
      <c r="BA171" s="2" t="str">
        <f t="shared" si="93"/>
        <v>/rsm:CrossIndustryInvoice
/rsm:SupplyChainTradeTransaction
/ram:ApplicableHeaderTradeSettlement
/ram:SpecifiedTradeSettlementPaymentMeans
/ram:PayerPartyDebtorFinancialAccount
/ram:IBANID</v>
      </c>
      <c r="BB171" s="75" t="str">
        <f t="shared" si="93"/>
        <v>/rsm:CrossIndustryInvoice/rsm:SupplyChainTradeTransaction/ram:ApplicableHeaderTradeSettlement/ram:SpecifiedTradeSettlementPaymentMeans/ram:PayerPartyDebtorFinancialAccount/ram:IBANID</v>
      </c>
      <c r="BC171" s="66" t="str">
        <f t="shared" si="90"/>
        <v>I</v>
      </c>
      <c r="BD171" s="68" t="str">
        <f t="shared" si="90"/>
        <v>E</v>
      </c>
      <c r="BE171" s="66" t="str">
        <f t="shared" si="90"/>
        <v>0..1</v>
      </c>
      <c r="BF171" s="66" t="str">
        <f t="shared" si="90"/>
        <v/>
      </c>
      <c r="BG171" s="249" t="str">
        <f t="shared" si="90"/>
        <v/>
      </c>
      <c r="BH171" s="7"/>
      <c r="BI171" s="68" t="str">
        <f t="shared" si="92"/>
        <v>-</v>
      </c>
      <c r="BJ171" s="68" t="str">
        <f t="shared" si="92"/>
        <v>X</v>
      </c>
      <c r="BK171" s="68" t="str">
        <f t="shared" si="92"/>
        <v>X</v>
      </c>
      <c r="BL171" s="68" t="str">
        <f t="shared" si="92"/>
        <v>X</v>
      </c>
      <c r="BM171" s="68" t="str">
        <f t="shared" si="92"/>
        <v>X</v>
      </c>
      <c r="BN171" s="68" t="str">
        <f t="shared" si="92"/>
        <v>X</v>
      </c>
      <c r="BO171" s="68" t="str">
        <f t="shared" si="92"/>
        <v>X</v>
      </c>
      <c r="BP171" s="7"/>
      <c r="BQ171" s="68" t="str">
        <f t="shared" si="87"/>
        <v>BASIC WL</v>
      </c>
      <c r="BR171" s="68" t="str">
        <f t="shared" si="87"/>
        <v>BASIC WL</v>
      </c>
      <c r="BS171" s="15"/>
      <c r="BT171" s="57" t="s">
        <v>18642</v>
      </c>
    </row>
    <row r="172" spans="1:72" s="59" customFormat="1" ht="96" x14ac:dyDescent="0.2">
      <c r="A172" s="45" t="str">
        <f t="shared" si="76"/>
        <v>NO</v>
      </c>
      <c r="B172" s="45"/>
      <c r="C172" s="45"/>
      <c r="D172" s="213" t="s">
        <v>3431</v>
      </c>
      <c r="E172" s="223" t="s">
        <v>4060</v>
      </c>
      <c r="F172" s="313" t="s">
        <v>4060</v>
      </c>
      <c r="G172" s="124">
        <f t="shared" si="77"/>
        <v>4</v>
      </c>
      <c r="H172" s="124" t="s">
        <v>62</v>
      </c>
      <c r="I172" s="138" t="s">
        <v>4061</v>
      </c>
      <c r="J172" s="125" t="s">
        <v>4062</v>
      </c>
      <c r="K172" s="126"/>
      <c r="L172" s="126"/>
      <c r="M172" s="126" t="s">
        <v>35</v>
      </c>
      <c r="N172" s="125"/>
      <c r="O172" s="124" t="s">
        <v>42</v>
      </c>
      <c r="P172" s="124" t="str">
        <f t="shared" si="95"/>
        <v>0..1</v>
      </c>
      <c r="Q172" s="127" t="s">
        <v>4063</v>
      </c>
      <c r="R172" s="128" t="s">
        <v>4064</v>
      </c>
      <c r="S172" s="124" t="s">
        <v>35</v>
      </c>
      <c r="T172" s="129" t="str">
        <f t="shared" si="89"/>
        <v>G</v>
      </c>
      <c r="U172" s="124" t="s">
        <v>62</v>
      </c>
      <c r="V172" s="124" t="s">
        <v>531</v>
      </c>
      <c r="W172" s="675" t="s">
        <v>35</v>
      </c>
      <c r="X172" s="38"/>
      <c r="Y172" s="129" t="str">
        <f t="shared" si="79"/>
        <v>-</v>
      </c>
      <c r="Z172" s="129" t="str">
        <f t="shared" si="94"/>
        <v>X</v>
      </c>
      <c r="AA172" s="129" t="str">
        <f t="shared" si="94"/>
        <v>X</v>
      </c>
      <c r="AB172" s="129" t="str">
        <f t="shared" si="94"/>
        <v>X</v>
      </c>
      <c r="AC172" s="129" t="str">
        <f t="shared" si="94"/>
        <v>X</v>
      </c>
      <c r="AD172" s="129" t="str">
        <f t="shared" si="94"/>
        <v>X</v>
      </c>
      <c r="AE172" s="129" t="str">
        <f t="shared" si="94"/>
        <v>X</v>
      </c>
      <c r="AF172" s="38"/>
      <c r="AG172" s="129" t="s">
        <v>185</v>
      </c>
      <c r="AH172" s="129" t="s">
        <v>185</v>
      </c>
      <c r="AI172" s="38"/>
      <c r="AJ172" s="13" t="str">
        <f t="shared" si="81"/>
        <v>/rsm:CrossIndustryInvoice/rsm:SupplyChainTradeTransaction/ram:ApplicableHeaderTradeSettlement/ram:SpecifiedTradeSettlementPaymentMeans</v>
      </c>
      <c r="AK172" s="13" t="str">
        <f t="shared" si="82"/>
        <v>/ram:PayeePartyCreditorFinancialAccount</v>
      </c>
      <c r="AL172" s="14">
        <f>COUNTIFS(R$4:R172,AJ172)</f>
        <v>1</v>
      </c>
      <c r="AM172" s="1"/>
      <c r="AN172" s="213" t="str">
        <f t="shared" si="83"/>
        <v>SCT_HTS</v>
      </c>
      <c r="AO172" s="223" t="str">
        <f t="shared" si="83"/>
        <v>BG-17</v>
      </c>
      <c r="AP172" s="313" t="str">
        <f t="shared" si="84"/>
        <v>BG-17</v>
      </c>
      <c r="AQ172" s="124">
        <f t="shared" si="85"/>
        <v>4</v>
      </c>
      <c r="AR172" s="124" t="str">
        <f t="shared" si="86"/>
        <v>0..n</v>
      </c>
      <c r="AS172" s="138" t="s">
        <v>4065</v>
      </c>
      <c r="AT172" s="125" t="s">
        <v>4066</v>
      </c>
      <c r="AU172" s="126" t="s">
        <v>35</v>
      </c>
      <c r="AV172" s="126"/>
      <c r="AW172" s="126" t="s">
        <v>35</v>
      </c>
      <c r="AX172" s="125"/>
      <c r="AY172" s="124" t="str">
        <f t="shared" si="93"/>
        <v>0..1</v>
      </c>
      <c r="AZ172" s="124" t="str">
        <f t="shared" si="93"/>
        <v>0..1</v>
      </c>
      <c r="BA172" s="127" t="str">
        <f t="shared" si="93"/>
        <v>/rsm:CrossIndustryInvoice
/rsm:SupplyChainTradeTransaction
/ram:ApplicableHeaderTradeSettlement
/ram:SpecifiedTradeSettlementPaymentMeans
/ram:PayeePartyCreditorFinancialAccount</v>
      </c>
      <c r="BB172" s="128" t="str">
        <f t="shared" si="93"/>
        <v>/rsm:CrossIndustryInvoice/rsm:SupplyChainTradeTransaction/ram:ApplicableHeaderTradeSettlement/ram:SpecifiedTradeSettlementPaymentMeans/ram:PayeePartyCreditorFinancialAccount</v>
      </c>
      <c r="BC172" s="124" t="str">
        <f t="shared" si="90"/>
        <v/>
      </c>
      <c r="BD172" s="129" t="str">
        <f t="shared" si="90"/>
        <v>G</v>
      </c>
      <c r="BE172" s="124" t="str">
        <f t="shared" si="90"/>
        <v>0..n</v>
      </c>
      <c r="BF172" s="124" t="str">
        <f t="shared" si="90"/>
        <v>STR-3</v>
      </c>
      <c r="BG172" s="675" t="str">
        <f t="shared" si="90"/>
        <v/>
      </c>
      <c r="BH172" s="7"/>
      <c r="BI172" s="129" t="str">
        <f t="shared" si="92"/>
        <v>-</v>
      </c>
      <c r="BJ172" s="129" t="str">
        <f t="shared" si="92"/>
        <v>X</v>
      </c>
      <c r="BK172" s="129" t="str">
        <f t="shared" si="92"/>
        <v>X</v>
      </c>
      <c r="BL172" s="129" t="str">
        <f t="shared" si="92"/>
        <v>X</v>
      </c>
      <c r="BM172" s="129" t="str">
        <f t="shared" si="92"/>
        <v>X</v>
      </c>
      <c r="BN172" s="129" t="str">
        <f t="shared" si="92"/>
        <v>X</v>
      </c>
      <c r="BO172" s="129" t="str">
        <f t="shared" si="92"/>
        <v>X</v>
      </c>
      <c r="BP172" s="7"/>
      <c r="BQ172" s="129" t="str">
        <f t="shared" si="87"/>
        <v>BASIC WL</v>
      </c>
      <c r="BR172" s="129" t="str">
        <f t="shared" si="87"/>
        <v>BASIC WL</v>
      </c>
      <c r="BS172" s="15"/>
      <c r="BT172" s="57" t="s">
        <v>18642</v>
      </c>
    </row>
    <row r="173" spans="1:72" s="59" customFormat="1" ht="135" x14ac:dyDescent="0.2">
      <c r="A173" s="45" t="str">
        <f t="shared" si="76"/>
        <v>YES</v>
      </c>
      <c r="B173" s="45"/>
      <c r="C173" s="45"/>
      <c r="D173" s="213" t="s">
        <v>3431</v>
      </c>
      <c r="E173" s="214" t="s">
        <v>4067</v>
      </c>
      <c r="F173" s="312" t="s">
        <v>4067</v>
      </c>
      <c r="G173" s="66">
        <f t="shared" si="77"/>
        <v>5</v>
      </c>
      <c r="H173" s="66" t="s">
        <v>32</v>
      </c>
      <c r="I173" s="64" t="s">
        <v>4068</v>
      </c>
      <c r="J173" s="64" t="s">
        <v>4069</v>
      </c>
      <c r="K173" s="65" t="s">
        <v>17373</v>
      </c>
      <c r="L173" s="65"/>
      <c r="M173" s="65" t="s">
        <v>4071</v>
      </c>
      <c r="N173" s="64" t="s">
        <v>90</v>
      </c>
      <c r="O173" s="66" t="s">
        <v>42</v>
      </c>
      <c r="P173" s="66" t="str">
        <f t="shared" si="95"/>
        <v>0..1</v>
      </c>
      <c r="Q173" s="2" t="s">
        <v>4072</v>
      </c>
      <c r="R173" s="75" t="s">
        <v>4073</v>
      </c>
      <c r="S173" s="66" t="s">
        <v>55</v>
      </c>
      <c r="T173" s="68" t="str">
        <f t="shared" si="89"/>
        <v>E</v>
      </c>
      <c r="U173" s="66" t="s">
        <v>42</v>
      </c>
      <c r="V173" s="66" t="s">
        <v>4074</v>
      </c>
      <c r="W173" s="249" t="s">
        <v>4075</v>
      </c>
      <c r="X173" s="38"/>
      <c r="Y173" s="68" t="str">
        <f t="shared" si="79"/>
        <v>-</v>
      </c>
      <c r="Z173" s="68" t="str">
        <f t="shared" si="94"/>
        <v>X</v>
      </c>
      <c r="AA173" s="68" t="str">
        <f t="shared" si="94"/>
        <v>X</v>
      </c>
      <c r="AB173" s="68" t="str">
        <f t="shared" si="94"/>
        <v>X</v>
      </c>
      <c r="AC173" s="68" t="str">
        <f t="shared" si="94"/>
        <v>X</v>
      </c>
      <c r="AD173" s="68" t="str">
        <f t="shared" si="94"/>
        <v>X</v>
      </c>
      <c r="AE173" s="68" t="str">
        <f t="shared" si="94"/>
        <v>X</v>
      </c>
      <c r="AF173" s="38"/>
      <c r="AG173" s="68" t="s">
        <v>185</v>
      </c>
      <c r="AH173" s="68" t="s">
        <v>185</v>
      </c>
      <c r="AI173" s="38"/>
      <c r="AJ173" s="13" t="str">
        <f t="shared" si="81"/>
        <v>/rsm:CrossIndustryInvoice/rsm:SupplyChainTradeTransaction/ram:ApplicableHeaderTradeSettlement/ram:SpecifiedTradeSettlementPaymentMeans/ram:PayeePartyCreditorFinancialAccount</v>
      </c>
      <c r="AK173" s="13" t="str">
        <f t="shared" si="82"/>
        <v>/ram:IBANID</v>
      </c>
      <c r="AL173" s="14">
        <f>COUNTIFS(R$4:R173,AJ173)</f>
        <v>1</v>
      </c>
      <c r="AM173" s="1"/>
      <c r="AN173" s="213" t="str">
        <f t="shared" si="83"/>
        <v>SCT_HTS</v>
      </c>
      <c r="AO173" s="214" t="str">
        <f t="shared" si="83"/>
        <v>BT-84</v>
      </c>
      <c r="AP173" s="312" t="str">
        <f t="shared" si="84"/>
        <v>BT-84</v>
      </c>
      <c r="AQ173" s="66">
        <f t="shared" si="85"/>
        <v>5</v>
      </c>
      <c r="AR173" s="66" t="str">
        <f t="shared" si="86"/>
        <v>1..1</v>
      </c>
      <c r="AS173" s="64" t="s">
        <v>4076</v>
      </c>
      <c r="AT173" s="64" t="s">
        <v>4077</v>
      </c>
      <c r="AU173" s="65" t="s">
        <v>4078</v>
      </c>
      <c r="AV173" s="65"/>
      <c r="AW173" s="65" t="s">
        <v>4079</v>
      </c>
      <c r="AX173" s="64" t="s">
        <v>99</v>
      </c>
      <c r="AY173" s="66" t="str">
        <f t="shared" si="93"/>
        <v>0..1</v>
      </c>
      <c r="AZ173" s="66" t="str">
        <f t="shared" si="93"/>
        <v>0..1</v>
      </c>
      <c r="BA173" s="2" t="str">
        <f t="shared" si="93"/>
        <v>/rsm:CrossIndustryInvoice
/rsm:SupplyChainTradeTransaction
/ram:ApplicableHeaderTradeSettlement
/ram:SpecifiedTradeSettlementPaymentMeans
/ram:PayeePartyCreditorFinancialAccount
/ram:IBANID</v>
      </c>
      <c r="BB173" s="75" t="str">
        <f t="shared" si="93"/>
        <v>/rsm:CrossIndustryInvoice/rsm:SupplyChainTradeTransaction/ram:ApplicableHeaderTradeSettlement/ram:SpecifiedTradeSettlementPaymentMeans/ram:PayeePartyCreditorFinancialAccount/ram:IBANID</v>
      </c>
      <c r="BC173" s="66" t="str">
        <f t="shared" si="90"/>
        <v>I</v>
      </c>
      <c r="BD173" s="68" t="str">
        <f t="shared" si="90"/>
        <v>E</v>
      </c>
      <c r="BE173" s="66" t="str">
        <f t="shared" si="90"/>
        <v>0..1</v>
      </c>
      <c r="BF173" s="66" t="str">
        <f t="shared" si="90"/>
        <v>CAR-2, SEM-2</v>
      </c>
      <c r="BG173" s="249" t="str">
        <f t="shared" si="90"/>
        <v>Use IBANID if applicable, ProprietaryID else</v>
      </c>
      <c r="BH173" s="7"/>
      <c r="BI173" s="68" t="str">
        <f t="shared" si="92"/>
        <v>-</v>
      </c>
      <c r="BJ173" s="68" t="str">
        <f t="shared" si="92"/>
        <v>X</v>
      </c>
      <c r="BK173" s="68" t="str">
        <f t="shared" si="92"/>
        <v>X</v>
      </c>
      <c r="BL173" s="68" t="str">
        <f t="shared" si="92"/>
        <v>X</v>
      </c>
      <c r="BM173" s="68" t="str">
        <f t="shared" si="92"/>
        <v>X</v>
      </c>
      <c r="BN173" s="68" t="str">
        <f t="shared" si="92"/>
        <v>X</v>
      </c>
      <c r="BO173" s="68" t="str">
        <f t="shared" si="92"/>
        <v>X</v>
      </c>
      <c r="BP173" s="7"/>
      <c r="BQ173" s="68" t="str">
        <f t="shared" si="87"/>
        <v>BASIC WL</v>
      </c>
      <c r="BR173" s="68" t="str">
        <f t="shared" si="87"/>
        <v>BASIC WL</v>
      </c>
      <c r="BS173" s="15"/>
      <c r="BT173" s="57" t="s">
        <v>18642</v>
      </c>
    </row>
    <row r="174" spans="1:72" s="59" customFormat="1" ht="105" x14ac:dyDescent="0.2">
      <c r="A174" s="45" t="str">
        <f t="shared" si="76"/>
        <v>NO</v>
      </c>
      <c r="B174" s="45"/>
      <c r="C174" s="45"/>
      <c r="D174" s="213" t="s">
        <v>3431</v>
      </c>
      <c r="E174" s="214" t="s">
        <v>4087</v>
      </c>
      <c r="F174" s="312"/>
      <c r="G174" s="66">
        <f t="shared" si="77"/>
        <v>5</v>
      </c>
      <c r="H174" s="66" t="s">
        <v>42</v>
      </c>
      <c r="I174" s="97" t="s">
        <v>17374</v>
      </c>
      <c r="J174" s="64" t="s">
        <v>35</v>
      </c>
      <c r="K174" s="65" t="s">
        <v>4088</v>
      </c>
      <c r="L174" s="65"/>
      <c r="M174" s="65" t="s">
        <v>4075</v>
      </c>
      <c r="N174" s="64" t="s">
        <v>90</v>
      </c>
      <c r="O174" s="66" t="s">
        <v>42</v>
      </c>
      <c r="P174" s="66" t="str">
        <f t="shared" si="95"/>
        <v>0..1</v>
      </c>
      <c r="Q174" s="2" t="s">
        <v>4089</v>
      </c>
      <c r="R174" s="75" t="s">
        <v>4090</v>
      </c>
      <c r="S174" s="66" t="s">
        <v>35</v>
      </c>
      <c r="T174" s="68" t="str">
        <f t="shared" si="89"/>
        <v/>
      </c>
      <c r="U174" s="66" t="s">
        <v>42</v>
      </c>
      <c r="V174" s="66" t="s">
        <v>4074</v>
      </c>
      <c r="W174" s="249" t="s">
        <v>4075</v>
      </c>
      <c r="X174" s="38"/>
      <c r="Y174" s="68" t="str">
        <f t="shared" si="79"/>
        <v>-</v>
      </c>
      <c r="Z174" s="68" t="str">
        <f t="shared" si="94"/>
        <v>X</v>
      </c>
      <c r="AA174" s="68" t="str">
        <f t="shared" si="94"/>
        <v>X</v>
      </c>
      <c r="AB174" s="68" t="str">
        <f t="shared" si="94"/>
        <v>X</v>
      </c>
      <c r="AC174" s="68" t="str">
        <f t="shared" si="94"/>
        <v>X</v>
      </c>
      <c r="AD174" s="68" t="str">
        <f t="shared" si="94"/>
        <v>X</v>
      </c>
      <c r="AE174" s="68" t="str">
        <f t="shared" si="94"/>
        <v>X</v>
      </c>
      <c r="AF174" s="38"/>
      <c r="AG174" s="68" t="s">
        <v>185</v>
      </c>
      <c r="AH174" s="68" t="s">
        <v>185</v>
      </c>
      <c r="AI174" s="38"/>
      <c r="AJ174" s="13" t="str">
        <f t="shared" si="81"/>
        <v>/rsm:CrossIndustryInvoice/rsm:SupplyChainTradeTransaction/ram:ApplicableHeaderTradeSettlement/ram:SpecifiedTradeSettlementPaymentMeans/ram:PayeePartyCreditorFinancialAccount</v>
      </c>
      <c r="AK174" s="13" t="str">
        <f t="shared" si="82"/>
        <v>/ram:ProprietaryID</v>
      </c>
      <c r="AL174" s="14">
        <f>COUNTIFS(R$4:R174,AJ174)</f>
        <v>1</v>
      </c>
      <c r="AM174" s="1"/>
      <c r="AN174" s="213" t="str">
        <f t="shared" si="83"/>
        <v>SCT_HTS</v>
      </c>
      <c r="AO174" s="214" t="str">
        <f t="shared" si="83"/>
        <v>BT-84-0</v>
      </c>
      <c r="AP174" s="312" t="str">
        <f t="shared" si="84"/>
        <v/>
      </c>
      <c r="AQ174" s="66">
        <f t="shared" si="85"/>
        <v>5</v>
      </c>
      <c r="AR174" s="66" t="str">
        <f t="shared" si="86"/>
        <v>0..1</v>
      </c>
      <c r="AS174" s="97" t="s">
        <v>35</v>
      </c>
      <c r="AT174" s="64" t="s">
        <v>35</v>
      </c>
      <c r="AU174" s="65" t="s">
        <v>4091</v>
      </c>
      <c r="AV174" s="65"/>
      <c r="AW174" s="65" t="s">
        <v>35</v>
      </c>
      <c r="AX174" s="64" t="s">
        <v>99</v>
      </c>
      <c r="AY174" s="66" t="str">
        <f t="shared" si="93"/>
        <v>0..1</v>
      </c>
      <c r="AZ174" s="66" t="str">
        <f t="shared" si="93"/>
        <v>0..1</v>
      </c>
      <c r="BA174" s="2" t="str">
        <f t="shared" si="93"/>
        <v>/rsm:CrossIndustryInvoice
/rsm:SupplyChainTradeTransaction
/ram:ApplicableHeaderTradeSettlement
/ram:SpecifiedTradeSettlementPaymentMeans
/ram:PayeePartyCreditorFinancialAccount
/ram:ProprietaryID</v>
      </c>
      <c r="BB174" s="75" t="str">
        <f t="shared" si="93"/>
        <v>/rsm:CrossIndustryInvoice/rsm:SupplyChainTradeTransaction/ram:ApplicableHeaderTradeSettlement/ram:SpecifiedTradeSettlementPaymentMeans/ram:PayeePartyCreditorFinancialAccount/ram:ProprietaryID</v>
      </c>
      <c r="BC174" s="66" t="str">
        <f t="shared" si="90"/>
        <v/>
      </c>
      <c r="BD174" s="68" t="str">
        <f t="shared" si="90"/>
        <v/>
      </c>
      <c r="BE174" s="66" t="str">
        <f t="shared" si="90"/>
        <v>0..1</v>
      </c>
      <c r="BF174" s="66" t="str">
        <f t="shared" si="90"/>
        <v>CAR-2, SEM-2</v>
      </c>
      <c r="BG174" s="249" t="str">
        <f t="shared" si="90"/>
        <v>Use IBANID if applicable, ProprietaryID else</v>
      </c>
      <c r="BH174" s="7"/>
      <c r="BI174" s="68" t="str">
        <f t="shared" si="92"/>
        <v>-</v>
      </c>
      <c r="BJ174" s="68" t="str">
        <f t="shared" si="92"/>
        <v>X</v>
      </c>
      <c r="BK174" s="68" t="str">
        <f t="shared" si="92"/>
        <v>X</v>
      </c>
      <c r="BL174" s="68" t="str">
        <f t="shared" si="92"/>
        <v>X</v>
      </c>
      <c r="BM174" s="68" t="str">
        <f t="shared" si="92"/>
        <v>X</v>
      </c>
      <c r="BN174" s="68" t="str">
        <f t="shared" si="92"/>
        <v>X</v>
      </c>
      <c r="BO174" s="68" t="str">
        <f t="shared" si="92"/>
        <v>X</v>
      </c>
      <c r="BP174" s="7"/>
      <c r="BQ174" s="68" t="str">
        <f t="shared" si="87"/>
        <v>BASIC WL</v>
      </c>
      <c r="BR174" s="68" t="str">
        <f t="shared" si="87"/>
        <v>BASIC WL</v>
      </c>
      <c r="BS174" s="15"/>
      <c r="BT174" s="57" t="s">
        <v>18642</v>
      </c>
    </row>
    <row r="175" spans="1:72" s="59" customFormat="1" ht="96" x14ac:dyDescent="0.2">
      <c r="A175" s="45" t="str">
        <f t="shared" si="76"/>
        <v>NO</v>
      </c>
      <c r="B175" s="45"/>
      <c r="C175" s="45"/>
      <c r="D175" s="211" t="s">
        <v>3431</v>
      </c>
      <c r="E175" s="212" t="s">
        <v>4110</v>
      </c>
      <c r="F175" s="311" t="s">
        <v>4110</v>
      </c>
      <c r="G175" s="218">
        <f t="shared" si="77"/>
        <v>3</v>
      </c>
      <c r="H175" s="94" t="s">
        <v>238</v>
      </c>
      <c r="I175" s="90" t="s">
        <v>4111</v>
      </c>
      <c r="J175" s="90" t="s">
        <v>4112</v>
      </c>
      <c r="K175" s="91"/>
      <c r="L175" s="91"/>
      <c r="M175" s="91" t="s">
        <v>4113</v>
      </c>
      <c r="N175" s="90"/>
      <c r="O175" s="219" t="s">
        <v>238</v>
      </c>
      <c r="P175" s="219" t="str">
        <f t="shared" si="95"/>
        <v>1..n</v>
      </c>
      <c r="Q175" s="220" t="s">
        <v>4114</v>
      </c>
      <c r="R175" s="221" t="s">
        <v>4115</v>
      </c>
      <c r="S175" s="219" t="s">
        <v>35</v>
      </c>
      <c r="T175" s="184" t="str">
        <f t="shared" si="89"/>
        <v>G</v>
      </c>
      <c r="U175" s="219" t="s">
        <v>62</v>
      </c>
      <c r="V175" s="219" t="s">
        <v>132</v>
      </c>
      <c r="W175" s="678" t="s">
        <v>35</v>
      </c>
      <c r="X175" s="38"/>
      <c r="Y175" s="184" t="str">
        <f t="shared" si="79"/>
        <v>-</v>
      </c>
      <c r="Z175" s="184" t="str">
        <f t="shared" ref="Z175:AE185" si="96">IF(Y175="X","X",IF($AH175=Z$4,"X","-"))</f>
        <v>X</v>
      </c>
      <c r="AA175" s="184" t="str">
        <f t="shared" si="96"/>
        <v>X</v>
      </c>
      <c r="AB175" s="184" t="str">
        <f t="shared" si="96"/>
        <v>X</v>
      </c>
      <c r="AC175" s="184" t="str">
        <f t="shared" si="96"/>
        <v>X</v>
      </c>
      <c r="AD175" s="184" t="str">
        <f t="shared" si="96"/>
        <v>X</v>
      </c>
      <c r="AE175" s="184" t="str">
        <f t="shared" si="96"/>
        <v>X</v>
      </c>
      <c r="AF175" s="38"/>
      <c r="AG175" s="184" t="s">
        <v>185</v>
      </c>
      <c r="AH175" s="184" t="s">
        <v>185</v>
      </c>
      <c r="AI175" s="38"/>
      <c r="AJ175" s="13" t="str">
        <f t="shared" si="81"/>
        <v>/rsm:CrossIndustryInvoice/rsm:SupplyChainTradeTransaction/ram:ApplicableHeaderTradeSettlement</v>
      </c>
      <c r="AK175" s="13" t="str">
        <f t="shared" si="82"/>
        <v>/ram:ApplicableTradeTax</v>
      </c>
      <c r="AL175" s="14">
        <f>COUNTIFS(R$4:R175,AJ175)</f>
        <v>1</v>
      </c>
      <c r="AM175" s="1"/>
      <c r="AN175" s="211" t="str">
        <f t="shared" si="83"/>
        <v>SCT_HTS</v>
      </c>
      <c r="AO175" s="212" t="str">
        <f t="shared" si="83"/>
        <v>BG-23</v>
      </c>
      <c r="AP175" s="311" t="str">
        <f t="shared" si="84"/>
        <v>BG-23</v>
      </c>
      <c r="AQ175" s="218">
        <f t="shared" si="85"/>
        <v>3</v>
      </c>
      <c r="AR175" s="94" t="str">
        <f t="shared" si="86"/>
        <v>1..n</v>
      </c>
      <c r="AS175" s="90" t="s">
        <v>4116</v>
      </c>
      <c r="AT175" s="90" t="s">
        <v>4117</v>
      </c>
      <c r="AU175" s="91"/>
      <c r="AV175" s="91"/>
      <c r="AW175" s="91" t="s">
        <v>4118</v>
      </c>
      <c r="AX175" s="90"/>
      <c r="AY175" s="219" t="str">
        <f t="shared" si="93"/>
        <v>1..n</v>
      </c>
      <c r="AZ175" s="219" t="str">
        <f t="shared" si="93"/>
        <v>1..n</v>
      </c>
      <c r="BA175" s="220" t="str">
        <f t="shared" si="93"/>
        <v>/rsm:CrossIndustryInvoice
/rsm:SupplyChainTradeTransaction
/ram:ApplicableHeaderTradeSettlement
/ram:ApplicableTradeTax</v>
      </c>
      <c r="BB175" s="221" t="str">
        <f t="shared" si="93"/>
        <v>/rsm:CrossIndustryInvoice/rsm:SupplyChainTradeTransaction/ram:ApplicableHeaderTradeSettlement/ram:ApplicableTradeTax</v>
      </c>
      <c r="BC175" s="219" t="str">
        <f t="shared" si="90"/>
        <v/>
      </c>
      <c r="BD175" s="184" t="str">
        <f t="shared" si="90"/>
        <v>G</v>
      </c>
      <c r="BE175" s="219" t="str">
        <f t="shared" si="90"/>
        <v>0..n</v>
      </c>
      <c r="BF175" s="219" t="str">
        <f t="shared" si="90"/>
        <v>CAR-2</v>
      </c>
      <c r="BG175" s="678" t="str">
        <f t="shared" si="90"/>
        <v/>
      </c>
      <c r="BH175" s="7"/>
      <c r="BI175" s="184" t="str">
        <f t="shared" si="92"/>
        <v>-</v>
      </c>
      <c r="BJ175" s="184" t="str">
        <f t="shared" si="92"/>
        <v>X</v>
      </c>
      <c r="BK175" s="184" t="str">
        <f t="shared" si="92"/>
        <v>X</v>
      </c>
      <c r="BL175" s="184" t="str">
        <f t="shared" si="92"/>
        <v>X</v>
      </c>
      <c r="BM175" s="184" t="str">
        <f t="shared" si="92"/>
        <v>X</v>
      </c>
      <c r="BN175" s="184" t="str">
        <f t="shared" si="92"/>
        <v>X</v>
      </c>
      <c r="BO175" s="184" t="str">
        <f t="shared" si="92"/>
        <v>X</v>
      </c>
      <c r="BP175" s="7"/>
      <c r="BQ175" s="184" t="str">
        <f t="shared" si="87"/>
        <v>BASIC WL</v>
      </c>
      <c r="BR175" s="184" t="str">
        <f t="shared" si="87"/>
        <v>BASIC WL</v>
      </c>
      <c r="BS175" s="15"/>
      <c r="BT175" s="57" t="s">
        <v>18642</v>
      </c>
    </row>
    <row r="176" spans="1:72" s="59" customFormat="1" ht="120" x14ac:dyDescent="0.2">
      <c r="A176" s="45" t="str">
        <f t="shared" si="76"/>
        <v>YES</v>
      </c>
      <c r="B176" s="45"/>
      <c r="C176" s="45"/>
      <c r="D176" s="213" t="s">
        <v>3431</v>
      </c>
      <c r="E176" s="214" t="s">
        <v>4119</v>
      </c>
      <c r="F176" s="312" t="s">
        <v>4119</v>
      </c>
      <c r="G176" s="66">
        <f t="shared" si="77"/>
        <v>4</v>
      </c>
      <c r="H176" s="66" t="s">
        <v>32</v>
      </c>
      <c r="I176" s="64" t="s">
        <v>4120</v>
      </c>
      <c r="J176" s="64" t="s">
        <v>4121</v>
      </c>
      <c r="K176" s="65" t="s">
        <v>4122</v>
      </c>
      <c r="L176" s="65"/>
      <c r="M176" s="65" t="s">
        <v>4123</v>
      </c>
      <c r="N176" s="64" t="s">
        <v>1325</v>
      </c>
      <c r="O176" s="66" t="s">
        <v>32</v>
      </c>
      <c r="P176" s="66" t="str">
        <f t="shared" si="95"/>
        <v>1..1</v>
      </c>
      <c r="Q176" s="2" t="s">
        <v>4124</v>
      </c>
      <c r="R176" s="75" t="s">
        <v>4125</v>
      </c>
      <c r="S176" s="66" t="s">
        <v>163</v>
      </c>
      <c r="T176" s="68" t="str">
        <f t="shared" si="89"/>
        <v>E</v>
      </c>
      <c r="U176" s="66" t="s">
        <v>62</v>
      </c>
      <c r="V176" s="66" t="s">
        <v>93</v>
      </c>
      <c r="W176" s="249" t="s">
        <v>35</v>
      </c>
      <c r="X176" s="38"/>
      <c r="Y176" s="68" t="str">
        <f t="shared" si="79"/>
        <v>-</v>
      </c>
      <c r="Z176" s="68" t="str">
        <f t="shared" si="96"/>
        <v>X</v>
      </c>
      <c r="AA176" s="68" t="str">
        <f t="shared" si="96"/>
        <v>X</v>
      </c>
      <c r="AB176" s="68" t="str">
        <f t="shared" si="96"/>
        <v>X</v>
      </c>
      <c r="AC176" s="68" t="str">
        <f t="shared" si="96"/>
        <v>X</v>
      </c>
      <c r="AD176" s="68" t="str">
        <f t="shared" si="96"/>
        <v>X</v>
      </c>
      <c r="AE176" s="68" t="str">
        <f t="shared" si="96"/>
        <v>X</v>
      </c>
      <c r="AF176" s="38"/>
      <c r="AG176" s="68" t="s">
        <v>185</v>
      </c>
      <c r="AH176" s="68" t="s">
        <v>185</v>
      </c>
      <c r="AI176" s="38"/>
      <c r="AJ176" s="13" t="str">
        <f t="shared" si="81"/>
        <v>/rsm:CrossIndustryInvoice/rsm:SupplyChainTradeTransaction/ram:ApplicableHeaderTradeSettlement/ram:ApplicableTradeTax</v>
      </c>
      <c r="AK176" s="13" t="str">
        <f t="shared" si="82"/>
        <v>/ram:CalculatedAmount</v>
      </c>
      <c r="AL176" s="14">
        <f>COUNTIFS(R$4:R176,AJ176)</f>
        <v>1</v>
      </c>
      <c r="AM176" s="1"/>
      <c r="AN176" s="213" t="str">
        <f t="shared" si="83"/>
        <v>SCT_HTS</v>
      </c>
      <c r="AO176" s="214" t="str">
        <f t="shared" si="83"/>
        <v>BT-117</v>
      </c>
      <c r="AP176" s="312" t="str">
        <f t="shared" si="84"/>
        <v>BT-117</v>
      </c>
      <c r="AQ176" s="66">
        <f t="shared" si="85"/>
        <v>4</v>
      </c>
      <c r="AR176" s="66" t="str">
        <f t="shared" si="86"/>
        <v>1..1</v>
      </c>
      <c r="AS176" s="64" t="s">
        <v>4126</v>
      </c>
      <c r="AT176" s="64" t="s">
        <v>4127</v>
      </c>
      <c r="AU176" s="65" t="s">
        <v>4128</v>
      </c>
      <c r="AV176" s="65"/>
      <c r="AW176" s="65" t="s">
        <v>18297</v>
      </c>
      <c r="AX176" s="64" t="s">
        <v>1330</v>
      </c>
      <c r="AY176" s="66" t="str">
        <f t="shared" si="93"/>
        <v>1..1</v>
      </c>
      <c r="AZ176" s="66" t="str">
        <f t="shared" si="93"/>
        <v>1..1</v>
      </c>
      <c r="BA176" s="2" t="str">
        <f t="shared" si="93"/>
        <v>/rsm:CrossIndustryInvoice
/rsm:SupplyChainTradeTransaction
/ram:ApplicableHeaderTradeSettlement
/ram:ApplicableTradeTax
/ram:CalculatedAmount</v>
      </c>
      <c r="BB176" s="75" t="str">
        <f t="shared" si="93"/>
        <v>/rsm:CrossIndustryInvoice/rsm:SupplyChainTradeTransaction/ram:ApplicableHeaderTradeSettlement/ram:ApplicableTradeTax/ram:CalculatedAmount</v>
      </c>
      <c r="BC176" s="66" t="str">
        <f t="shared" si="90"/>
        <v>A</v>
      </c>
      <c r="BD176" s="68" t="str">
        <f t="shared" si="90"/>
        <v>E</v>
      </c>
      <c r="BE176" s="66" t="str">
        <f t="shared" si="90"/>
        <v>0..n</v>
      </c>
      <c r="BF176" s="66" t="str">
        <f t="shared" si="90"/>
        <v>CAR-2, CAR-3</v>
      </c>
      <c r="BG176" s="249" t="str">
        <f t="shared" si="90"/>
        <v/>
      </c>
      <c r="BH176" s="7"/>
      <c r="BI176" s="68" t="str">
        <f t="shared" si="92"/>
        <v>-</v>
      </c>
      <c r="BJ176" s="68" t="str">
        <f t="shared" si="92"/>
        <v>X</v>
      </c>
      <c r="BK176" s="68" t="str">
        <f t="shared" si="92"/>
        <v>X</v>
      </c>
      <c r="BL176" s="68" t="str">
        <f t="shared" si="92"/>
        <v>X</v>
      </c>
      <c r="BM176" s="68" t="str">
        <f t="shared" si="92"/>
        <v>X</v>
      </c>
      <c r="BN176" s="68" t="str">
        <f t="shared" si="92"/>
        <v>X</v>
      </c>
      <c r="BO176" s="68" t="str">
        <f t="shared" si="92"/>
        <v>X</v>
      </c>
      <c r="BP176" s="7"/>
      <c r="BQ176" s="68" t="str">
        <f t="shared" si="87"/>
        <v>BASIC WL</v>
      </c>
      <c r="BR176" s="68" t="str">
        <f t="shared" si="87"/>
        <v>BASIC WL</v>
      </c>
      <c r="BS176" s="15"/>
      <c r="BT176" s="57" t="s">
        <v>18642</v>
      </c>
    </row>
    <row r="177" spans="1:72" s="59" customFormat="1" ht="96" x14ac:dyDescent="0.2">
      <c r="A177" s="45" t="str">
        <f t="shared" si="76"/>
        <v>NO</v>
      </c>
      <c r="B177" s="45"/>
      <c r="C177" s="45"/>
      <c r="D177" s="213" t="s">
        <v>3431</v>
      </c>
      <c r="E177" s="214" t="s">
        <v>4130</v>
      </c>
      <c r="F177" s="312"/>
      <c r="G177" s="66">
        <f t="shared" si="77"/>
        <v>4</v>
      </c>
      <c r="H177" s="66" t="s">
        <v>32</v>
      </c>
      <c r="I177" s="97" t="s">
        <v>17375</v>
      </c>
      <c r="J177" s="64" t="s">
        <v>4168</v>
      </c>
      <c r="K177" s="65" t="s">
        <v>17376</v>
      </c>
      <c r="L177" s="65"/>
      <c r="M177" s="65" t="s">
        <v>805</v>
      </c>
      <c r="N177" s="64" t="s">
        <v>17064</v>
      </c>
      <c r="O177" s="66" t="s">
        <v>32</v>
      </c>
      <c r="P177" s="66" t="str">
        <f t="shared" si="95"/>
        <v>1..1</v>
      </c>
      <c r="Q177" s="2" t="s">
        <v>4132</v>
      </c>
      <c r="R177" s="75" t="s">
        <v>4133</v>
      </c>
      <c r="S177" s="66" t="s">
        <v>131</v>
      </c>
      <c r="T177" s="68" t="str">
        <f t="shared" si="89"/>
        <v/>
      </c>
      <c r="U177" s="66" t="s">
        <v>42</v>
      </c>
      <c r="V177" s="66" t="s">
        <v>35</v>
      </c>
      <c r="W177" s="249" t="s">
        <v>805</v>
      </c>
      <c r="X177" s="38"/>
      <c r="Y177" s="68" t="str">
        <f t="shared" si="79"/>
        <v>-</v>
      </c>
      <c r="Z177" s="68" t="str">
        <f t="shared" si="96"/>
        <v>X</v>
      </c>
      <c r="AA177" s="68" t="str">
        <f t="shared" si="96"/>
        <v>X</v>
      </c>
      <c r="AB177" s="68" t="str">
        <f t="shared" si="96"/>
        <v>X</v>
      </c>
      <c r="AC177" s="68" t="str">
        <f t="shared" si="96"/>
        <v>X</v>
      </c>
      <c r="AD177" s="68" t="str">
        <f t="shared" si="96"/>
        <v>X</v>
      </c>
      <c r="AE177" s="68" t="str">
        <f t="shared" si="96"/>
        <v>X</v>
      </c>
      <c r="AF177" s="38"/>
      <c r="AG177" s="68" t="s">
        <v>185</v>
      </c>
      <c r="AH177" s="68" t="s">
        <v>185</v>
      </c>
      <c r="AI177" s="38"/>
      <c r="AJ177" s="13" t="str">
        <f t="shared" si="81"/>
        <v>/rsm:CrossIndustryInvoice/rsm:SupplyChainTradeTransaction/ram:ApplicableHeaderTradeSettlement/ram:ApplicableTradeTax</v>
      </c>
      <c r="AK177" s="13" t="str">
        <f t="shared" si="82"/>
        <v>/ram:TypeCode</v>
      </c>
      <c r="AL177" s="14">
        <f>COUNTIFS(R$4:R177,AJ177)</f>
        <v>1</v>
      </c>
      <c r="AM177" s="1"/>
      <c r="AN177" s="213" t="str">
        <f t="shared" si="83"/>
        <v>SCT_HTS</v>
      </c>
      <c r="AO177" s="214" t="str">
        <f t="shared" si="83"/>
        <v>BT-118-0</v>
      </c>
      <c r="AP177" s="312" t="str">
        <f t="shared" si="84"/>
        <v/>
      </c>
      <c r="AQ177" s="66">
        <f t="shared" si="85"/>
        <v>4</v>
      </c>
      <c r="AR177" s="66" t="str">
        <f t="shared" si="86"/>
        <v>1..1</v>
      </c>
      <c r="AS177" s="97" t="s">
        <v>4134</v>
      </c>
      <c r="AT177" s="64" t="s">
        <v>4168</v>
      </c>
      <c r="AU177" s="65" t="s">
        <v>18298</v>
      </c>
      <c r="AV177" s="65"/>
      <c r="AW177" s="65" t="s">
        <v>1208</v>
      </c>
      <c r="AX177" s="64"/>
      <c r="AY177" s="66" t="str">
        <f t="shared" si="93"/>
        <v>1..1</v>
      </c>
      <c r="AZ177" s="66" t="str">
        <f t="shared" si="93"/>
        <v>1..1</v>
      </c>
      <c r="BA177" s="2" t="str">
        <f t="shared" si="93"/>
        <v>/rsm:CrossIndustryInvoice
/rsm:SupplyChainTradeTransaction
/ram:ApplicableHeaderTradeSettlement
/ram:ApplicableTradeTax
/ram:TypeCode</v>
      </c>
      <c r="BB177" s="75" t="str">
        <f t="shared" si="93"/>
        <v>/rsm:CrossIndustryInvoice/rsm:SupplyChainTradeTransaction/ram:ApplicableHeaderTradeSettlement/ram:ApplicableTradeTax/ram:TypeCode</v>
      </c>
      <c r="BC177" s="66" t="str">
        <f t="shared" si="90"/>
        <v>C</v>
      </c>
      <c r="BD177" s="68" t="str">
        <f t="shared" si="90"/>
        <v/>
      </c>
      <c r="BE177" s="66" t="str">
        <f t="shared" si="90"/>
        <v>0..1</v>
      </c>
      <c r="BF177" s="66" t="str">
        <f t="shared" si="90"/>
        <v/>
      </c>
      <c r="BG177" s="249" t="str">
        <f t="shared" si="90"/>
        <v>Fixed value "VAT"</v>
      </c>
      <c r="BH177" s="7"/>
      <c r="BI177" s="68" t="str">
        <f t="shared" si="92"/>
        <v>-</v>
      </c>
      <c r="BJ177" s="68" t="str">
        <f t="shared" si="92"/>
        <v>X</v>
      </c>
      <c r="BK177" s="68" t="str">
        <f t="shared" si="92"/>
        <v>X</v>
      </c>
      <c r="BL177" s="68" t="str">
        <f t="shared" ref="BL177:BO236" si="97">AB177</f>
        <v>X</v>
      </c>
      <c r="BM177" s="68" t="str">
        <f t="shared" si="97"/>
        <v>X</v>
      </c>
      <c r="BN177" s="68" t="str">
        <f t="shared" si="97"/>
        <v>X</v>
      </c>
      <c r="BO177" s="68" t="str">
        <f t="shared" si="97"/>
        <v>X</v>
      </c>
      <c r="BP177" s="7"/>
      <c r="BQ177" s="68" t="str">
        <f t="shared" si="87"/>
        <v>BASIC WL</v>
      </c>
      <c r="BR177" s="68" t="str">
        <f t="shared" si="87"/>
        <v>BASIC WL</v>
      </c>
      <c r="BS177" s="15"/>
      <c r="BT177" s="57" t="s">
        <v>18642</v>
      </c>
    </row>
    <row r="178" spans="1:72" s="59" customFormat="1" ht="96" x14ac:dyDescent="0.2">
      <c r="A178" s="45" t="str">
        <f t="shared" si="76"/>
        <v>YES</v>
      </c>
      <c r="B178" s="45"/>
      <c r="C178" s="45"/>
      <c r="D178" s="213" t="s">
        <v>3431</v>
      </c>
      <c r="E178" s="214" t="s">
        <v>4135</v>
      </c>
      <c r="F178" s="312" t="s">
        <v>4135</v>
      </c>
      <c r="G178" s="66">
        <f t="shared" si="77"/>
        <v>4</v>
      </c>
      <c r="H178" s="66" t="s">
        <v>42</v>
      </c>
      <c r="I178" s="64" t="s">
        <v>4136</v>
      </c>
      <c r="J178" s="64" t="s">
        <v>4137</v>
      </c>
      <c r="K178" s="65" t="s">
        <v>17377</v>
      </c>
      <c r="L178" s="65" t="s">
        <v>4139</v>
      </c>
      <c r="M178" s="65" t="s">
        <v>35</v>
      </c>
      <c r="N178" s="64" t="s">
        <v>70</v>
      </c>
      <c r="O178" s="66" t="s">
        <v>42</v>
      </c>
      <c r="P178" s="66" t="str">
        <f t="shared" si="95"/>
        <v>0..1</v>
      </c>
      <c r="Q178" s="2" t="s">
        <v>4140</v>
      </c>
      <c r="R178" s="75" t="s">
        <v>4141</v>
      </c>
      <c r="S178" s="66" t="s">
        <v>73</v>
      </c>
      <c r="T178" s="68" t="str">
        <f t="shared" si="89"/>
        <v>E</v>
      </c>
      <c r="U178" s="66" t="s">
        <v>42</v>
      </c>
      <c r="V178" s="66" t="s">
        <v>35</v>
      </c>
      <c r="W178" s="249" t="s">
        <v>35</v>
      </c>
      <c r="X178" s="38"/>
      <c r="Y178" s="68" t="str">
        <f t="shared" si="79"/>
        <v>-</v>
      </c>
      <c r="Z178" s="68" t="str">
        <f t="shared" si="96"/>
        <v>X</v>
      </c>
      <c r="AA178" s="68" t="str">
        <f t="shared" si="96"/>
        <v>X</v>
      </c>
      <c r="AB178" s="68" t="str">
        <f t="shared" si="96"/>
        <v>X</v>
      </c>
      <c r="AC178" s="68" t="str">
        <f t="shared" si="96"/>
        <v>X</v>
      </c>
      <c r="AD178" s="68" t="str">
        <f t="shared" si="96"/>
        <v>X</v>
      </c>
      <c r="AE178" s="68" t="str">
        <f t="shared" si="96"/>
        <v>X</v>
      </c>
      <c r="AF178" s="38"/>
      <c r="AG178" s="68" t="s">
        <v>185</v>
      </c>
      <c r="AH178" s="68" t="s">
        <v>185</v>
      </c>
      <c r="AI178" s="38"/>
      <c r="AJ178" s="13" t="str">
        <f t="shared" si="81"/>
        <v>/rsm:CrossIndustryInvoice/rsm:SupplyChainTradeTransaction/ram:ApplicableHeaderTradeSettlement/ram:ApplicableTradeTax</v>
      </c>
      <c r="AK178" s="13" t="str">
        <f t="shared" si="82"/>
        <v>/ram:ExemptionReason</v>
      </c>
      <c r="AL178" s="14">
        <f>COUNTIFS(R$4:R178,AJ178)</f>
        <v>1</v>
      </c>
      <c r="AM178" s="1"/>
      <c r="AN178" s="213" t="str">
        <f t="shared" si="83"/>
        <v>SCT_HTS</v>
      </c>
      <c r="AO178" s="214" t="str">
        <f t="shared" si="83"/>
        <v>BT-120</v>
      </c>
      <c r="AP178" s="312" t="str">
        <f t="shared" si="84"/>
        <v>BT-120</v>
      </c>
      <c r="AQ178" s="66">
        <f t="shared" si="85"/>
        <v>4</v>
      </c>
      <c r="AR178" s="66" t="str">
        <f t="shared" si="86"/>
        <v>0..1</v>
      </c>
      <c r="AS178" s="64" t="s">
        <v>1213</v>
      </c>
      <c r="AT178" s="64" t="s">
        <v>4142</v>
      </c>
      <c r="AU178" s="65" t="s">
        <v>4143</v>
      </c>
      <c r="AV178" s="65" t="s">
        <v>4144</v>
      </c>
      <c r="AW178" s="65" t="s">
        <v>35</v>
      </c>
      <c r="AX178" s="64" t="s">
        <v>78</v>
      </c>
      <c r="AY178" s="66" t="str">
        <f t="shared" si="93"/>
        <v>0..1</v>
      </c>
      <c r="AZ178" s="66" t="str">
        <f t="shared" si="93"/>
        <v>0..1</v>
      </c>
      <c r="BA178" s="2" t="str">
        <f t="shared" si="93"/>
        <v>/rsm:CrossIndustryInvoice
/rsm:SupplyChainTradeTransaction
/ram:ApplicableHeaderTradeSettlement
/ram:ApplicableTradeTax
/ram:ExemptionReason</v>
      </c>
      <c r="BB178" s="75" t="str">
        <f t="shared" si="93"/>
        <v>/rsm:CrossIndustryInvoice/rsm:SupplyChainTradeTransaction/ram:ApplicableHeaderTradeSettlement/ram:ApplicableTradeTax/ram:ExemptionReason</v>
      </c>
      <c r="BC178" s="66" t="str">
        <f t="shared" si="90"/>
        <v>T</v>
      </c>
      <c r="BD178" s="68" t="str">
        <f t="shared" si="90"/>
        <v>E</v>
      </c>
      <c r="BE178" s="66" t="str">
        <f t="shared" si="90"/>
        <v>0..1</v>
      </c>
      <c r="BF178" s="66" t="str">
        <f t="shared" si="90"/>
        <v/>
      </c>
      <c r="BG178" s="249" t="str">
        <f t="shared" si="90"/>
        <v/>
      </c>
      <c r="BH178" s="7"/>
      <c r="BI178" s="68" t="str">
        <f t="shared" ref="BI178:BN237" si="98">Y178</f>
        <v>-</v>
      </c>
      <c r="BJ178" s="68" t="str">
        <f t="shared" si="98"/>
        <v>X</v>
      </c>
      <c r="BK178" s="68" t="str">
        <f t="shared" si="98"/>
        <v>X</v>
      </c>
      <c r="BL178" s="68" t="str">
        <f t="shared" si="97"/>
        <v>X</v>
      </c>
      <c r="BM178" s="68" t="str">
        <f t="shared" si="97"/>
        <v>X</v>
      </c>
      <c r="BN178" s="68" t="str">
        <f t="shared" si="97"/>
        <v>X</v>
      </c>
      <c r="BO178" s="68" t="str">
        <f t="shared" si="97"/>
        <v>X</v>
      </c>
      <c r="BP178" s="7"/>
      <c r="BQ178" s="68" t="str">
        <f t="shared" si="87"/>
        <v>BASIC WL</v>
      </c>
      <c r="BR178" s="68" t="str">
        <f t="shared" si="87"/>
        <v>BASIC WL</v>
      </c>
      <c r="BS178" s="15"/>
      <c r="BT178" s="57" t="s">
        <v>18642</v>
      </c>
    </row>
    <row r="179" spans="1:72" s="59" customFormat="1" ht="96" x14ac:dyDescent="0.2">
      <c r="A179" s="45" t="str">
        <f t="shared" si="76"/>
        <v>YES</v>
      </c>
      <c r="B179" s="45"/>
      <c r="C179" s="45"/>
      <c r="D179" s="213" t="s">
        <v>3431</v>
      </c>
      <c r="E179" s="214" t="s">
        <v>4145</v>
      </c>
      <c r="F179" s="312" t="s">
        <v>4145</v>
      </c>
      <c r="G179" s="66">
        <f t="shared" si="77"/>
        <v>4</v>
      </c>
      <c r="H179" s="66" t="s">
        <v>32</v>
      </c>
      <c r="I179" s="64" t="s">
        <v>4146</v>
      </c>
      <c r="J179" s="64" t="s">
        <v>4147</v>
      </c>
      <c r="K179" s="65" t="s">
        <v>4148</v>
      </c>
      <c r="L179" s="65"/>
      <c r="M179" s="65" t="s">
        <v>4149</v>
      </c>
      <c r="N179" s="64" t="s">
        <v>1325</v>
      </c>
      <c r="O179" s="66" t="s">
        <v>32</v>
      </c>
      <c r="P179" s="66" t="str">
        <f t="shared" si="95"/>
        <v>1..1</v>
      </c>
      <c r="Q179" s="2" t="s">
        <v>4150</v>
      </c>
      <c r="R179" s="75" t="s">
        <v>4151</v>
      </c>
      <c r="S179" s="66" t="s">
        <v>163</v>
      </c>
      <c r="T179" s="68" t="str">
        <f t="shared" si="89"/>
        <v>E</v>
      </c>
      <c r="U179" s="66" t="s">
        <v>62</v>
      </c>
      <c r="V179" s="66" t="s">
        <v>93</v>
      </c>
      <c r="W179" s="249" t="s">
        <v>35</v>
      </c>
      <c r="X179" s="38"/>
      <c r="Y179" s="68" t="str">
        <f t="shared" si="79"/>
        <v>-</v>
      </c>
      <c r="Z179" s="68" t="str">
        <f t="shared" si="96"/>
        <v>X</v>
      </c>
      <c r="AA179" s="68" t="str">
        <f t="shared" si="96"/>
        <v>X</v>
      </c>
      <c r="AB179" s="68" t="str">
        <f t="shared" si="96"/>
        <v>X</v>
      </c>
      <c r="AC179" s="68" t="str">
        <f t="shared" si="96"/>
        <v>X</v>
      </c>
      <c r="AD179" s="68" t="str">
        <f t="shared" si="96"/>
        <v>X</v>
      </c>
      <c r="AE179" s="68" t="str">
        <f t="shared" si="96"/>
        <v>X</v>
      </c>
      <c r="AF179" s="38"/>
      <c r="AG179" s="68" t="s">
        <v>185</v>
      </c>
      <c r="AH179" s="68" t="s">
        <v>185</v>
      </c>
      <c r="AI179" s="38"/>
      <c r="AJ179" s="13" t="str">
        <f t="shared" si="81"/>
        <v>/rsm:CrossIndustryInvoice/rsm:SupplyChainTradeTransaction/ram:ApplicableHeaderTradeSettlement/ram:ApplicableTradeTax</v>
      </c>
      <c r="AK179" s="13" t="str">
        <f t="shared" si="82"/>
        <v>/ram:BasisAmount</v>
      </c>
      <c r="AL179" s="14">
        <f>COUNTIFS(R$4:R179,AJ179)</f>
        <v>1</v>
      </c>
      <c r="AM179" s="1"/>
      <c r="AN179" s="213" t="str">
        <f t="shared" si="83"/>
        <v>SCT_HTS</v>
      </c>
      <c r="AO179" s="214" t="str">
        <f t="shared" si="83"/>
        <v>BT-116</v>
      </c>
      <c r="AP179" s="312" t="str">
        <f t="shared" si="84"/>
        <v>BT-116</v>
      </c>
      <c r="AQ179" s="66">
        <f t="shared" si="85"/>
        <v>4</v>
      </c>
      <c r="AR179" s="66" t="str">
        <f t="shared" si="86"/>
        <v>1..1</v>
      </c>
      <c r="AS179" s="64" t="s">
        <v>4152</v>
      </c>
      <c r="AT179" s="64" t="s">
        <v>4153</v>
      </c>
      <c r="AU179" s="65" t="s">
        <v>4154</v>
      </c>
      <c r="AV179" s="65"/>
      <c r="AW179" s="65" t="s">
        <v>4155</v>
      </c>
      <c r="AX179" s="64" t="s">
        <v>1330</v>
      </c>
      <c r="AY179" s="66" t="str">
        <f t="shared" si="93"/>
        <v>1..1</v>
      </c>
      <c r="AZ179" s="66" t="str">
        <f t="shared" si="93"/>
        <v>1..1</v>
      </c>
      <c r="BA179" s="2" t="str">
        <f t="shared" si="93"/>
        <v>/rsm:CrossIndustryInvoice
/rsm:SupplyChainTradeTransaction
/ram:ApplicableHeaderTradeSettlement
/ram:ApplicableTradeTax
/ram:BasisAmount</v>
      </c>
      <c r="BB179" s="75" t="str">
        <f t="shared" si="93"/>
        <v>/rsm:CrossIndustryInvoice/rsm:SupplyChainTradeTransaction/ram:ApplicableHeaderTradeSettlement/ram:ApplicableTradeTax/ram:BasisAmount</v>
      </c>
      <c r="BC179" s="66" t="str">
        <f t="shared" si="90"/>
        <v>A</v>
      </c>
      <c r="BD179" s="68" t="str">
        <f t="shared" si="90"/>
        <v>E</v>
      </c>
      <c r="BE179" s="66" t="str">
        <f t="shared" si="90"/>
        <v>0..n</v>
      </c>
      <c r="BF179" s="66" t="str">
        <f t="shared" si="90"/>
        <v>CAR-2, CAR-3</v>
      </c>
      <c r="BG179" s="249" t="str">
        <f t="shared" si="90"/>
        <v/>
      </c>
      <c r="BH179" s="7"/>
      <c r="BI179" s="68" t="str">
        <f t="shared" si="98"/>
        <v>-</v>
      </c>
      <c r="BJ179" s="68" t="str">
        <f t="shared" si="98"/>
        <v>X</v>
      </c>
      <c r="BK179" s="68" t="str">
        <f t="shared" si="98"/>
        <v>X</v>
      </c>
      <c r="BL179" s="68" t="str">
        <f t="shared" si="97"/>
        <v>X</v>
      </c>
      <c r="BM179" s="68" t="str">
        <f t="shared" si="97"/>
        <v>X</v>
      </c>
      <c r="BN179" s="68" t="str">
        <f t="shared" si="97"/>
        <v>X</v>
      </c>
      <c r="BO179" s="68" t="str">
        <f t="shared" si="97"/>
        <v>X</v>
      </c>
      <c r="BP179" s="7"/>
      <c r="BQ179" s="68" t="str">
        <f t="shared" si="87"/>
        <v>BASIC WL</v>
      </c>
      <c r="BR179" s="68" t="str">
        <f t="shared" si="87"/>
        <v>BASIC WL</v>
      </c>
      <c r="BS179" s="15"/>
      <c r="BT179" s="57" t="s">
        <v>18642</v>
      </c>
    </row>
    <row r="180" spans="1:72" s="59" customFormat="1" ht="240" x14ac:dyDescent="0.2">
      <c r="A180" s="45" t="str">
        <f t="shared" si="76"/>
        <v>YES</v>
      </c>
      <c r="B180" s="45"/>
      <c r="C180" s="45"/>
      <c r="D180" s="213" t="s">
        <v>3431</v>
      </c>
      <c r="E180" s="214" t="s">
        <v>4166</v>
      </c>
      <c r="F180" s="312" t="s">
        <v>4166</v>
      </c>
      <c r="G180" s="66">
        <f t="shared" si="77"/>
        <v>4</v>
      </c>
      <c r="H180" s="66" t="s">
        <v>32</v>
      </c>
      <c r="I180" s="64" t="s">
        <v>4167</v>
      </c>
      <c r="J180" s="64" t="s">
        <v>4168</v>
      </c>
      <c r="K180" s="65" t="s">
        <v>815</v>
      </c>
      <c r="L180" s="65" t="s">
        <v>816</v>
      </c>
      <c r="M180" s="65" t="s">
        <v>18321</v>
      </c>
      <c r="N180" s="64" t="s">
        <v>128</v>
      </c>
      <c r="O180" s="66" t="s">
        <v>32</v>
      </c>
      <c r="P180" s="66" t="str">
        <f t="shared" si="95"/>
        <v>1..1</v>
      </c>
      <c r="Q180" s="2" t="s">
        <v>4170</v>
      </c>
      <c r="R180" s="75" t="s">
        <v>4171</v>
      </c>
      <c r="S180" s="66" t="s">
        <v>131</v>
      </c>
      <c r="T180" s="68" t="str">
        <f t="shared" si="89"/>
        <v>E</v>
      </c>
      <c r="U180" s="66" t="s">
        <v>42</v>
      </c>
      <c r="V180" s="66" t="s">
        <v>132</v>
      </c>
      <c r="W180" s="249" t="s">
        <v>35</v>
      </c>
      <c r="X180" s="38"/>
      <c r="Y180" s="68" t="str">
        <f t="shared" si="79"/>
        <v>-</v>
      </c>
      <c r="Z180" s="68" t="str">
        <f t="shared" si="96"/>
        <v>X</v>
      </c>
      <c r="AA180" s="68" t="str">
        <f t="shared" si="96"/>
        <v>X</v>
      </c>
      <c r="AB180" s="68" t="str">
        <f t="shared" si="96"/>
        <v>X</v>
      </c>
      <c r="AC180" s="68" t="str">
        <f t="shared" si="96"/>
        <v>X</v>
      </c>
      <c r="AD180" s="68" t="str">
        <f t="shared" si="96"/>
        <v>X</v>
      </c>
      <c r="AE180" s="68" t="str">
        <f t="shared" si="96"/>
        <v>X</v>
      </c>
      <c r="AF180" s="38"/>
      <c r="AG180" s="68" t="s">
        <v>185</v>
      </c>
      <c r="AH180" s="68" t="s">
        <v>185</v>
      </c>
      <c r="AI180" s="38"/>
      <c r="AJ180" s="13" t="str">
        <f t="shared" si="81"/>
        <v>/rsm:CrossIndustryInvoice/rsm:SupplyChainTradeTransaction/ram:ApplicableHeaderTradeSettlement/ram:ApplicableTradeTax</v>
      </c>
      <c r="AK180" s="13" t="str">
        <f t="shared" si="82"/>
        <v>/ram:CategoryCode</v>
      </c>
      <c r="AL180" s="14">
        <f>COUNTIFS(R$4:R180,AJ180)</f>
        <v>1</v>
      </c>
      <c r="AM180" s="1"/>
      <c r="AN180" s="213" t="str">
        <f t="shared" si="83"/>
        <v>SCT_HTS</v>
      </c>
      <c r="AO180" s="214" t="str">
        <f t="shared" si="83"/>
        <v>BT-118</v>
      </c>
      <c r="AP180" s="312" t="str">
        <f t="shared" si="84"/>
        <v>BT-118</v>
      </c>
      <c r="AQ180" s="66">
        <f t="shared" si="85"/>
        <v>4</v>
      </c>
      <c r="AR180" s="66" t="str">
        <f t="shared" si="86"/>
        <v>1..1</v>
      </c>
      <c r="AS180" s="64" t="s">
        <v>4134</v>
      </c>
      <c r="AT180" s="64" t="s">
        <v>4172</v>
      </c>
      <c r="AU180" s="65" t="s">
        <v>1221</v>
      </c>
      <c r="AV180" s="65" t="s">
        <v>1222</v>
      </c>
      <c r="AW180" s="65" t="s">
        <v>18300</v>
      </c>
      <c r="AX180" s="64" t="s">
        <v>128</v>
      </c>
      <c r="AY180" s="66" t="str">
        <f t="shared" si="93"/>
        <v>1..1</v>
      </c>
      <c r="AZ180" s="66" t="str">
        <f t="shared" si="93"/>
        <v>1..1</v>
      </c>
      <c r="BA180" s="2" t="str">
        <f t="shared" si="93"/>
        <v>/rsm:CrossIndustryInvoice
/rsm:SupplyChainTradeTransaction
/ram:ApplicableHeaderTradeSettlement
/ram:ApplicableTradeTax
/ram:CategoryCode</v>
      </c>
      <c r="BB180" s="75" t="str">
        <f t="shared" si="93"/>
        <v>/rsm:CrossIndustryInvoice/rsm:SupplyChainTradeTransaction/ram:ApplicableHeaderTradeSettlement/ram:ApplicableTradeTax/ram:CategoryCode</v>
      </c>
      <c r="BC180" s="66" t="str">
        <f t="shared" si="90"/>
        <v>C</v>
      </c>
      <c r="BD180" s="68" t="str">
        <f t="shared" si="90"/>
        <v>E</v>
      </c>
      <c r="BE180" s="66" t="str">
        <f t="shared" si="90"/>
        <v>0..1</v>
      </c>
      <c r="BF180" s="66" t="str">
        <f t="shared" si="90"/>
        <v>CAR-2</v>
      </c>
      <c r="BG180" s="249" t="str">
        <f t="shared" si="90"/>
        <v/>
      </c>
      <c r="BH180" s="7"/>
      <c r="BI180" s="68" t="str">
        <f t="shared" si="98"/>
        <v>-</v>
      </c>
      <c r="BJ180" s="68" t="str">
        <f t="shared" si="98"/>
        <v>X</v>
      </c>
      <c r="BK180" s="68" t="str">
        <f t="shared" si="98"/>
        <v>X</v>
      </c>
      <c r="BL180" s="68" t="str">
        <f t="shared" si="97"/>
        <v>X</v>
      </c>
      <c r="BM180" s="68" t="str">
        <f t="shared" si="97"/>
        <v>X</v>
      </c>
      <c r="BN180" s="68" t="str">
        <f t="shared" si="97"/>
        <v>X</v>
      </c>
      <c r="BO180" s="68" t="str">
        <f t="shared" si="97"/>
        <v>X</v>
      </c>
      <c r="BP180" s="7"/>
      <c r="BQ180" s="68" t="str">
        <f t="shared" si="87"/>
        <v>BASIC WL</v>
      </c>
      <c r="BR180" s="68" t="str">
        <f t="shared" si="87"/>
        <v>BASIC WL</v>
      </c>
      <c r="BS180" s="15"/>
      <c r="BT180" s="57" t="s">
        <v>18642</v>
      </c>
    </row>
    <row r="181" spans="1:72" s="59" customFormat="1" ht="96" x14ac:dyDescent="0.2">
      <c r="A181" s="45" t="str">
        <f t="shared" si="76"/>
        <v>YES</v>
      </c>
      <c r="B181" s="45"/>
      <c r="C181" s="45"/>
      <c r="D181" s="213" t="s">
        <v>3431</v>
      </c>
      <c r="E181" s="214" t="s">
        <v>4174</v>
      </c>
      <c r="F181" s="312" t="s">
        <v>4174</v>
      </c>
      <c r="G181" s="66">
        <f t="shared" si="77"/>
        <v>4</v>
      </c>
      <c r="H181" s="66" t="s">
        <v>42</v>
      </c>
      <c r="I181" s="64" t="s">
        <v>4175</v>
      </c>
      <c r="J181" s="64" t="s">
        <v>4176</v>
      </c>
      <c r="K181" s="65" t="s">
        <v>4177</v>
      </c>
      <c r="L181" s="65"/>
      <c r="M181" s="65" t="s">
        <v>35</v>
      </c>
      <c r="N181" s="64" t="s">
        <v>128</v>
      </c>
      <c r="O181" s="66" t="s">
        <v>42</v>
      </c>
      <c r="P181" s="66" t="str">
        <f t="shared" si="95"/>
        <v>0..1</v>
      </c>
      <c r="Q181" s="2" t="s">
        <v>4178</v>
      </c>
      <c r="R181" s="75" t="s">
        <v>4179</v>
      </c>
      <c r="S181" s="66" t="s">
        <v>131</v>
      </c>
      <c r="T181" s="68" t="str">
        <f t="shared" si="89"/>
        <v>E</v>
      </c>
      <c r="U181" s="66" t="s">
        <v>42</v>
      </c>
      <c r="V181" s="66" t="s">
        <v>35</v>
      </c>
      <c r="W181" s="249" t="s">
        <v>35</v>
      </c>
      <c r="X181" s="38"/>
      <c r="Y181" s="68" t="str">
        <f t="shared" si="79"/>
        <v>-</v>
      </c>
      <c r="Z181" s="68" t="str">
        <f t="shared" si="96"/>
        <v>X</v>
      </c>
      <c r="AA181" s="68" t="str">
        <f t="shared" si="96"/>
        <v>X</v>
      </c>
      <c r="AB181" s="68" t="str">
        <f t="shared" si="96"/>
        <v>X</v>
      </c>
      <c r="AC181" s="68" t="str">
        <f t="shared" si="96"/>
        <v>X</v>
      </c>
      <c r="AD181" s="68" t="str">
        <f t="shared" si="96"/>
        <v>X</v>
      </c>
      <c r="AE181" s="68" t="str">
        <f t="shared" si="96"/>
        <v>X</v>
      </c>
      <c r="AF181" s="38"/>
      <c r="AG181" s="68" t="s">
        <v>185</v>
      </c>
      <c r="AH181" s="68" t="s">
        <v>185</v>
      </c>
      <c r="AI181" s="38"/>
      <c r="AJ181" s="13" t="str">
        <f t="shared" si="81"/>
        <v>/rsm:CrossIndustryInvoice/rsm:SupplyChainTradeTransaction/ram:ApplicableHeaderTradeSettlement/ram:ApplicableTradeTax</v>
      </c>
      <c r="AK181" s="13" t="str">
        <f t="shared" si="82"/>
        <v>/ram:ExemptionReasonCode</v>
      </c>
      <c r="AL181" s="14">
        <f>COUNTIFS(R$4:R181,AJ181)</f>
        <v>1</v>
      </c>
      <c r="AM181" s="1"/>
      <c r="AN181" s="213" t="str">
        <f t="shared" si="83"/>
        <v>SCT_HTS</v>
      </c>
      <c r="AO181" s="214" t="str">
        <f t="shared" si="83"/>
        <v>BT-121</v>
      </c>
      <c r="AP181" s="312" t="str">
        <f t="shared" si="84"/>
        <v>BT-121</v>
      </c>
      <c r="AQ181" s="66">
        <f t="shared" si="85"/>
        <v>4</v>
      </c>
      <c r="AR181" s="66" t="str">
        <f t="shared" si="86"/>
        <v>0..1</v>
      </c>
      <c r="AS181" s="64" t="s">
        <v>823</v>
      </c>
      <c r="AT181" s="64" t="s">
        <v>4180</v>
      </c>
      <c r="AU181" s="65" t="s">
        <v>4181</v>
      </c>
      <c r="AV181" s="65"/>
      <c r="AW181" s="65" t="s">
        <v>35</v>
      </c>
      <c r="AX181" s="64" t="s">
        <v>128</v>
      </c>
      <c r="AY181" s="66" t="str">
        <f t="shared" si="93"/>
        <v>0..1</v>
      </c>
      <c r="AZ181" s="66" t="str">
        <f t="shared" si="93"/>
        <v>0..1</v>
      </c>
      <c r="BA181" s="2" t="str">
        <f t="shared" si="93"/>
        <v>/rsm:CrossIndustryInvoice
/rsm:SupplyChainTradeTransaction
/ram:ApplicableHeaderTradeSettlement
/ram:ApplicableTradeTax
/ram:ExemptionReasonCode</v>
      </c>
      <c r="BB181" s="75" t="str">
        <f t="shared" si="93"/>
        <v>/rsm:CrossIndustryInvoice/rsm:SupplyChainTradeTransaction/ram:ApplicableHeaderTradeSettlement/ram:ApplicableTradeTax/ram:ExemptionReasonCode</v>
      </c>
      <c r="BC181" s="66" t="str">
        <f t="shared" si="90"/>
        <v>C</v>
      </c>
      <c r="BD181" s="68" t="str">
        <f t="shared" si="90"/>
        <v>E</v>
      </c>
      <c r="BE181" s="66" t="str">
        <f t="shared" si="90"/>
        <v>0..1</v>
      </c>
      <c r="BF181" s="66" t="str">
        <f t="shared" si="90"/>
        <v/>
      </c>
      <c r="BG181" s="249" t="str">
        <f t="shared" si="90"/>
        <v/>
      </c>
      <c r="BH181" s="7"/>
      <c r="BI181" s="68" t="str">
        <f t="shared" si="98"/>
        <v>-</v>
      </c>
      <c r="BJ181" s="68" t="str">
        <f t="shared" si="98"/>
        <v>X</v>
      </c>
      <c r="BK181" s="68" t="str">
        <f t="shared" si="98"/>
        <v>X</v>
      </c>
      <c r="BL181" s="68" t="str">
        <f t="shared" si="97"/>
        <v>X</v>
      </c>
      <c r="BM181" s="68" t="str">
        <f t="shared" si="97"/>
        <v>X</v>
      </c>
      <c r="BN181" s="68" t="str">
        <f t="shared" si="97"/>
        <v>X</v>
      </c>
      <c r="BO181" s="68" t="str">
        <f t="shared" si="97"/>
        <v>X</v>
      </c>
      <c r="BP181" s="7"/>
      <c r="BQ181" s="68" t="str">
        <f t="shared" si="87"/>
        <v>BASIC WL</v>
      </c>
      <c r="BR181" s="68" t="str">
        <f t="shared" si="87"/>
        <v>BASIC WL</v>
      </c>
      <c r="BS181" s="15"/>
      <c r="BT181" s="57" t="s">
        <v>18642</v>
      </c>
    </row>
    <row r="182" spans="1:72" s="59" customFormat="1" ht="135" x14ac:dyDescent="0.2">
      <c r="A182" s="45" t="str">
        <f t="shared" si="76"/>
        <v>YES</v>
      </c>
      <c r="B182" s="45"/>
      <c r="C182" s="45"/>
      <c r="D182" s="213" t="s">
        <v>3431</v>
      </c>
      <c r="E182" s="214" t="s">
        <v>4204</v>
      </c>
      <c r="F182" s="312" t="s">
        <v>4204</v>
      </c>
      <c r="G182" s="66">
        <f t="shared" si="77"/>
        <v>4</v>
      </c>
      <c r="H182" s="66" t="s">
        <v>42</v>
      </c>
      <c r="I182" s="64" t="s">
        <v>4205</v>
      </c>
      <c r="J182" s="64" t="s">
        <v>4206</v>
      </c>
      <c r="K182" s="65" t="s">
        <v>17381</v>
      </c>
      <c r="L182" s="65" t="s">
        <v>17382</v>
      </c>
      <c r="M182" s="65" t="s">
        <v>4192</v>
      </c>
      <c r="N182" s="64" t="s">
        <v>128</v>
      </c>
      <c r="O182" s="66" t="s">
        <v>42</v>
      </c>
      <c r="P182" s="66" t="str">
        <f t="shared" si="95"/>
        <v>0..1</v>
      </c>
      <c r="Q182" s="2" t="s">
        <v>4209</v>
      </c>
      <c r="R182" s="75" t="s">
        <v>4210</v>
      </c>
      <c r="S182" s="66" t="s">
        <v>131</v>
      </c>
      <c r="T182" s="68" t="str">
        <f t="shared" si="89"/>
        <v>E</v>
      </c>
      <c r="U182" s="66" t="s">
        <v>42</v>
      </c>
      <c r="V182" s="66" t="s">
        <v>4195</v>
      </c>
      <c r="W182" s="249" t="s">
        <v>35</v>
      </c>
      <c r="X182" s="38"/>
      <c r="Y182" s="68" t="str">
        <f t="shared" si="79"/>
        <v>-</v>
      </c>
      <c r="Z182" s="68" t="str">
        <f t="shared" si="96"/>
        <v>X</v>
      </c>
      <c r="AA182" s="68" t="str">
        <f t="shared" si="96"/>
        <v>X</v>
      </c>
      <c r="AB182" s="68" t="str">
        <f t="shared" si="96"/>
        <v>X</v>
      </c>
      <c r="AC182" s="68" t="str">
        <f t="shared" si="96"/>
        <v>X</v>
      </c>
      <c r="AD182" s="68" t="str">
        <f t="shared" si="96"/>
        <v>X</v>
      </c>
      <c r="AE182" s="68" t="str">
        <f t="shared" si="96"/>
        <v>X</v>
      </c>
      <c r="AF182" s="38"/>
      <c r="AG182" s="68" t="s">
        <v>185</v>
      </c>
      <c r="AH182" s="68" t="s">
        <v>185</v>
      </c>
      <c r="AI182" s="38"/>
      <c r="AJ182" s="13" t="str">
        <f t="shared" si="81"/>
        <v>/rsm:CrossIndustryInvoice/rsm:SupplyChainTradeTransaction/ram:ApplicableHeaderTradeSettlement/ram:ApplicableTradeTax</v>
      </c>
      <c r="AK182" s="13" t="str">
        <f t="shared" si="82"/>
        <v>/ram:DueDateTypeCode</v>
      </c>
      <c r="AL182" s="14">
        <f>COUNTIFS(R$4:R182,AJ182)</f>
        <v>1</v>
      </c>
      <c r="AM182" s="1"/>
      <c r="AN182" s="213" t="str">
        <f t="shared" si="83"/>
        <v>SCT_HTS</v>
      </c>
      <c r="AO182" s="214" t="str">
        <f t="shared" si="83"/>
        <v>BT-8</v>
      </c>
      <c r="AP182" s="312" t="str">
        <f t="shared" si="84"/>
        <v>BT-8</v>
      </c>
      <c r="AQ182" s="66">
        <f t="shared" si="85"/>
        <v>4</v>
      </c>
      <c r="AR182" s="66" t="str">
        <f t="shared" si="86"/>
        <v>0..1</v>
      </c>
      <c r="AS182" s="64" t="s">
        <v>4211</v>
      </c>
      <c r="AT182" s="64" t="s">
        <v>4212</v>
      </c>
      <c r="AU182" s="65" t="s">
        <v>4213</v>
      </c>
      <c r="AV182" s="65" t="s">
        <v>18302</v>
      </c>
      <c r="AW182" s="65" t="s">
        <v>4200</v>
      </c>
      <c r="AX182" s="64" t="s">
        <v>128</v>
      </c>
      <c r="AY182" s="66" t="str">
        <f t="shared" si="93"/>
        <v>0..1</v>
      </c>
      <c r="AZ182" s="66" t="str">
        <f t="shared" si="93"/>
        <v>0..1</v>
      </c>
      <c r="BA182" s="2" t="str">
        <f t="shared" si="93"/>
        <v>/rsm:CrossIndustryInvoice
/rsm:SupplyChainTradeTransaction
/ram:ApplicableHeaderTradeSettlement
/ram:ApplicableTradeTax
/ram:DueDateTypeCode</v>
      </c>
      <c r="BB182" s="75" t="str">
        <f t="shared" si="93"/>
        <v>/rsm:CrossIndustryInvoice/rsm:SupplyChainTradeTransaction/ram:ApplicableHeaderTradeSettlement/ram:ApplicableTradeTax/ram:DueDateTypeCode</v>
      </c>
      <c r="BC182" s="66" t="str">
        <f t="shared" si="90"/>
        <v>C</v>
      </c>
      <c r="BD182" s="68" t="str">
        <f t="shared" si="90"/>
        <v>E</v>
      </c>
      <c r="BE182" s="66" t="str">
        <f t="shared" si="90"/>
        <v>0..1</v>
      </c>
      <c r="BF182" s="66" t="str">
        <f t="shared" si="90"/>
        <v>STR-2</v>
      </c>
      <c r="BG182" s="249" t="str">
        <f t="shared" si="90"/>
        <v/>
      </c>
      <c r="BH182" s="7"/>
      <c r="BI182" s="68" t="str">
        <f t="shared" si="98"/>
        <v>-</v>
      </c>
      <c r="BJ182" s="68" t="str">
        <f t="shared" si="98"/>
        <v>X</v>
      </c>
      <c r="BK182" s="68" t="str">
        <f t="shared" si="98"/>
        <v>X</v>
      </c>
      <c r="BL182" s="68" t="str">
        <f t="shared" si="97"/>
        <v>X</v>
      </c>
      <c r="BM182" s="68" t="str">
        <f t="shared" si="97"/>
        <v>X</v>
      </c>
      <c r="BN182" s="68" t="str">
        <f t="shared" si="97"/>
        <v>X</v>
      </c>
      <c r="BO182" s="68" t="str">
        <f t="shared" si="97"/>
        <v>X</v>
      </c>
      <c r="BP182" s="7"/>
      <c r="BQ182" s="68" t="str">
        <f t="shared" si="87"/>
        <v>BASIC WL</v>
      </c>
      <c r="BR182" s="68" t="str">
        <f t="shared" si="87"/>
        <v>BASIC WL</v>
      </c>
      <c r="BS182" s="15"/>
      <c r="BT182" s="57" t="s">
        <v>18642</v>
      </c>
    </row>
    <row r="183" spans="1:72" s="59" customFormat="1" ht="96" x14ac:dyDescent="0.2">
      <c r="A183" s="45" t="str">
        <f t="shared" si="76"/>
        <v>YES</v>
      </c>
      <c r="B183" s="45"/>
      <c r="C183" s="45"/>
      <c r="D183" s="213" t="s">
        <v>3431</v>
      </c>
      <c r="E183" s="214" t="s">
        <v>4215</v>
      </c>
      <c r="F183" s="312" t="s">
        <v>4215</v>
      </c>
      <c r="G183" s="66">
        <f t="shared" si="77"/>
        <v>4</v>
      </c>
      <c r="H183" s="66" t="s">
        <v>42</v>
      </c>
      <c r="I183" s="64" t="s">
        <v>4216</v>
      </c>
      <c r="J183" s="64" t="s">
        <v>4217</v>
      </c>
      <c r="K183" s="65" t="s">
        <v>4218</v>
      </c>
      <c r="L183" s="65" t="s">
        <v>17213</v>
      </c>
      <c r="M183" s="65" t="s">
        <v>4219</v>
      </c>
      <c r="N183" s="64" t="s">
        <v>1230</v>
      </c>
      <c r="O183" s="66" t="s">
        <v>42</v>
      </c>
      <c r="P183" s="66" t="str">
        <f t="shared" si="95"/>
        <v>0..1</v>
      </c>
      <c r="Q183" s="2" t="s">
        <v>4220</v>
      </c>
      <c r="R183" s="75" t="s">
        <v>4221</v>
      </c>
      <c r="S183" s="66" t="s">
        <v>722</v>
      </c>
      <c r="T183" s="68" t="str">
        <f t="shared" si="89"/>
        <v>E</v>
      </c>
      <c r="U183" s="66" t="s">
        <v>42</v>
      </c>
      <c r="V183" s="66" t="s">
        <v>35</v>
      </c>
      <c r="W183" s="249" t="s">
        <v>35</v>
      </c>
      <c r="X183" s="38"/>
      <c r="Y183" s="68" t="str">
        <f t="shared" si="79"/>
        <v>-</v>
      </c>
      <c r="Z183" s="68" t="str">
        <f t="shared" si="96"/>
        <v>X</v>
      </c>
      <c r="AA183" s="68" t="str">
        <f t="shared" si="96"/>
        <v>X</v>
      </c>
      <c r="AB183" s="68" t="str">
        <f t="shared" si="96"/>
        <v>X</v>
      </c>
      <c r="AC183" s="68" t="str">
        <f t="shared" si="96"/>
        <v>X</v>
      </c>
      <c r="AD183" s="68" t="str">
        <f t="shared" si="96"/>
        <v>X</v>
      </c>
      <c r="AE183" s="68" t="str">
        <f t="shared" si="96"/>
        <v>X</v>
      </c>
      <c r="AF183" s="38"/>
      <c r="AG183" s="68" t="s">
        <v>185</v>
      </c>
      <c r="AH183" s="68" t="s">
        <v>185</v>
      </c>
      <c r="AI183" s="38"/>
      <c r="AJ183" s="13" t="str">
        <f t="shared" si="81"/>
        <v>/rsm:CrossIndustryInvoice/rsm:SupplyChainTradeTransaction/ram:ApplicableHeaderTradeSettlement/ram:ApplicableTradeTax</v>
      </c>
      <c r="AK183" s="13" t="str">
        <f t="shared" si="82"/>
        <v>/ram:RateApplicablePercent</v>
      </c>
      <c r="AL183" s="14">
        <f>COUNTIFS(R$4:R183,AJ183)</f>
        <v>1</v>
      </c>
      <c r="AM183" s="1"/>
      <c r="AN183" s="213" t="str">
        <f t="shared" si="83"/>
        <v>SCT_HTS</v>
      </c>
      <c r="AO183" s="214" t="str">
        <f t="shared" si="83"/>
        <v>BT-119</v>
      </c>
      <c r="AP183" s="312" t="str">
        <f t="shared" si="84"/>
        <v>BT-119</v>
      </c>
      <c r="AQ183" s="66">
        <f t="shared" si="85"/>
        <v>4</v>
      </c>
      <c r="AR183" s="66" t="str">
        <f t="shared" si="86"/>
        <v>0..1</v>
      </c>
      <c r="AS183" s="64" t="s">
        <v>4222</v>
      </c>
      <c r="AT183" s="64" t="s">
        <v>4223</v>
      </c>
      <c r="AU183" s="65" t="s">
        <v>4224</v>
      </c>
      <c r="AV183" s="65" t="s">
        <v>1236</v>
      </c>
      <c r="AW183" s="65" t="s">
        <v>4225</v>
      </c>
      <c r="AX183" s="64" t="s">
        <v>1237</v>
      </c>
      <c r="AY183" s="66" t="str">
        <f t="shared" si="93"/>
        <v>0..1</v>
      </c>
      <c r="AZ183" s="66" t="str">
        <f t="shared" si="93"/>
        <v>0..1</v>
      </c>
      <c r="BA183" s="2" t="str">
        <f t="shared" si="93"/>
        <v>/rsm:CrossIndustryInvoice
/rsm:SupplyChainTradeTransaction
/ram:ApplicableHeaderTradeSettlement
/ram:ApplicableTradeTax
/ram:RateApplicablePercent</v>
      </c>
      <c r="BB183" s="75" t="str">
        <f t="shared" si="93"/>
        <v>/rsm:CrossIndustryInvoice/rsm:SupplyChainTradeTransaction/ram:ApplicableHeaderTradeSettlement/ram:ApplicableTradeTax/ram:RateApplicablePercent</v>
      </c>
      <c r="BC183" s="66" t="str">
        <f t="shared" si="90"/>
        <v>P</v>
      </c>
      <c r="BD183" s="68" t="str">
        <f t="shared" si="90"/>
        <v>E</v>
      </c>
      <c r="BE183" s="66" t="str">
        <f t="shared" si="90"/>
        <v>0..1</v>
      </c>
      <c r="BF183" s="66" t="str">
        <f t="shared" si="90"/>
        <v/>
      </c>
      <c r="BG183" s="249" t="str">
        <f t="shared" si="90"/>
        <v/>
      </c>
      <c r="BH183" s="7"/>
      <c r="BI183" s="68" t="str">
        <f t="shared" si="98"/>
        <v>-</v>
      </c>
      <c r="BJ183" s="68" t="str">
        <f t="shared" si="98"/>
        <v>X</v>
      </c>
      <c r="BK183" s="68" t="str">
        <f t="shared" si="98"/>
        <v>X</v>
      </c>
      <c r="BL183" s="68" t="str">
        <f t="shared" si="97"/>
        <v>X</v>
      </c>
      <c r="BM183" s="68" t="str">
        <f t="shared" si="97"/>
        <v>X</v>
      </c>
      <c r="BN183" s="68" t="str">
        <f t="shared" si="97"/>
        <v>X</v>
      </c>
      <c r="BO183" s="68" t="str">
        <f t="shared" si="97"/>
        <v>X</v>
      </c>
      <c r="BP183" s="7"/>
      <c r="BQ183" s="68" t="str">
        <f t="shared" si="87"/>
        <v>BASIC WL</v>
      </c>
      <c r="BR183" s="68" t="str">
        <f t="shared" si="87"/>
        <v>BASIC WL</v>
      </c>
      <c r="BS183" s="15"/>
      <c r="BT183" s="57" t="s">
        <v>18642</v>
      </c>
    </row>
    <row r="184" spans="1:72" s="59" customFormat="1" ht="96" x14ac:dyDescent="0.2">
      <c r="A184" s="45" t="str">
        <f t="shared" si="76"/>
        <v>NO</v>
      </c>
      <c r="B184" s="45"/>
      <c r="C184" s="45"/>
      <c r="D184" s="211" t="s">
        <v>3431</v>
      </c>
      <c r="E184" s="212" t="s">
        <v>4226</v>
      </c>
      <c r="F184" s="311" t="s">
        <v>4226</v>
      </c>
      <c r="G184" s="218">
        <f t="shared" si="77"/>
        <v>3</v>
      </c>
      <c r="H184" s="94" t="s">
        <v>42</v>
      </c>
      <c r="I184" s="90" t="s">
        <v>4227</v>
      </c>
      <c r="J184" s="90" t="s">
        <v>4228</v>
      </c>
      <c r="K184" s="91" t="s">
        <v>4229</v>
      </c>
      <c r="L184" s="91"/>
      <c r="M184" s="91" t="s">
        <v>35</v>
      </c>
      <c r="N184" s="90"/>
      <c r="O184" s="219" t="s">
        <v>42</v>
      </c>
      <c r="P184" s="219" t="str">
        <f t="shared" si="95"/>
        <v>0..1</v>
      </c>
      <c r="Q184" s="220" t="s">
        <v>4230</v>
      </c>
      <c r="R184" s="221" t="s">
        <v>4231</v>
      </c>
      <c r="S184" s="219" t="s">
        <v>35</v>
      </c>
      <c r="T184" s="184" t="str">
        <f t="shared" si="89"/>
        <v>G</v>
      </c>
      <c r="U184" s="219" t="s">
        <v>42</v>
      </c>
      <c r="V184" s="219" t="s">
        <v>35</v>
      </c>
      <c r="W184" s="678" t="s">
        <v>35</v>
      </c>
      <c r="X184" s="38"/>
      <c r="Y184" s="184" t="str">
        <f t="shared" si="79"/>
        <v>-</v>
      </c>
      <c r="Z184" s="184" t="str">
        <f t="shared" si="96"/>
        <v>X</v>
      </c>
      <c r="AA184" s="184" t="str">
        <f t="shared" si="96"/>
        <v>X</v>
      </c>
      <c r="AB184" s="184" t="str">
        <f t="shared" si="96"/>
        <v>X</v>
      </c>
      <c r="AC184" s="184" t="str">
        <f t="shared" si="96"/>
        <v>X</v>
      </c>
      <c r="AD184" s="184" t="str">
        <f t="shared" si="96"/>
        <v>X</v>
      </c>
      <c r="AE184" s="184" t="str">
        <f t="shared" si="96"/>
        <v>X</v>
      </c>
      <c r="AF184" s="38"/>
      <c r="AG184" s="184" t="s">
        <v>185</v>
      </c>
      <c r="AH184" s="184" t="s">
        <v>185</v>
      </c>
      <c r="AI184" s="38"/>
      <c r="AJ184" s="13" t="str">
        <f t="shared" si="81"/>
        <v>/rsm:CrossIndustryInvoice/rsm:SupplyChainTradeTransaction/ram:ApplicableHeaderTradeSettlement</v>
      </c>
      <c r="AK184" s="13" t="str">
        <f t="shared" si="82"/>
        <v>/ram:BillingSpecifiedPeriod</v>
      </c>
      <c r="AL184" s="14">
        <f>COUNTIFS(R$4:R184,AJ184)</f>
        <v>1</v>
      </c>
      <c r="AM184" s="1"/>
      <c r="AN184" s="211" t="str">
        <f t="shared" si="83"/>
        <v>SCT_HTS</v>
      </c>
      <c r="AO184" s="212" t="str">
        <f t="shared" si="83"/>
        <v>BG-14</v>
      </c>
      <c r="AP184" s="311" t="str">
        <f t="shared" si="84"/>
        <v>BG-14</v>
      </c>
      <c r="AQ184" s="218">
        <f t="shared" si="85"/>
        <v>3</v>
      </c>
      <c r="AR184" s="94" t="str">
        <f t="shared" si="86"/>
        <v>0..1</v>
      </c>
      <c r="AS184" s="90" t="s">
        <v>4232</v>
      </c>
      <c r="AT184" s="90" t="s">
        <v>4233</v>
      </c>
      <c r="AU184" s="91" t="s">
        <v>4234</v>
      </c>
      <c r="AV184" s="91"/>
      <c r="AW184" s="91" t="s">
        <v>35</v>
      </c>
      <c r="AX184" s="90"/>
      <c r="AY184" s="219" t="str">
        <f t="shared" si="93"/>
        <v>0..1</v>
      </c>
      <c r="AZ184" s="219" t="str">
        <f t="shared" si="93"/>
        <v>0..1</v>
      </c>
      <c r="BA184" s="220" t="str">
        <f t="shared" si="93"/>
        <v>/rsm:CrossIndustryInvoice
/rsm:SupplyChainTradeTransaction
/ram:ApplicableHeaderTradeSettlement
/ram:BillingSpecifiedPeriod</v>
      </c>
      <c r="BB184" s="221" t="str">
        <f t="shared" si="93"/>
        <v>/rsm:CrossIndustryInvoice/rsm:SupplyChainTradeTransaction/ram:ApplicableHeaderTradeSettlement/ram:BillingSpecifiedPeriod</v>
      </c>
      <c r="BC184" s="219" t="str">
        <f t="shared" si="90"/>
        <v/>
      </c>
      <c r="BD184" s="184" t="str">
        <f t="shared" si="90"/>
        <v>G</v>
      </c>
      <c r="BE184" s="219" t="str">
        <f t="shared" si="90"/>
        <v>0..1</v>
      </c>
      <c r="BF184" s="219" t="str">
        <f t="shared" si="90"/>
        <v/>
      </c>
      <c r="BG184" s="678" t="str">
        <f t="shared" si="90"/>
        <v/>
      </c>
      <c r="BH184" s="7"/>
      <c r="BI184" s="184" t="str">
        <f t="shared" si="98"/>
        <v>-</v>
      </c>
      <c r="BJ184" s="184" t="str">
        <f t="shared" si="98"/>
        <v>X</v>
      </c>
      <c r="BK184" s="184" t="str">
        <f t="shared" si="98"/>
        <v>X</v>
      </c>
      <c r="BL184" s="184" t="str">
        <f t="shared" si="97"/>
        <v>X</v>
      </c>
      <c r="BM184" s="184" t="str">
        <f t="shared" si="97"/>
        <v>X</v>
      </c>
      <c r="BN184" s="184" t="str">
        <f t="shared" si="97"/>
        <v>X</v>
      </c>
      <c r="BO184" s="184" t="str">
        <f t="shared" si="97"/>
        <v>X</v>
      </c>
      <c r="BP184" s="7"/>
      <c r="BQ184" s="184" t="str">
        <f t="shared" si="87"/>
        <v>BASIC WL</v>
      </c>
      <c r="BR184" s="184" t="str">
        <f t="shared" si="87"/>
        <v>BASIC WL</v>
      </c>
      <c r="BS184" s="15"/>
      <c r="BT184" s="57" t="s">
        <v>18642</v>
      </c>
    </row>
    <row r="185" spans="1:72" s="59" customFormat="1" ht="96" x14ac:dyDescent="0.2">
      <c r="A185" s="45" t="str">
        <f t="shared" si="76"/>
        <v>NO</v>
      </c>
      <c r="B185" s="45"/>
      <c r="C185" s="45"/>
      <c r="D185" s="213" t="s">
        <v>3431</v>
      </c>
      <c r="E185" s="223" t="s">
        <v>4239</v>
      </c>
      <c r="F185" s="313"/>
      <c r="G185" s="124">
        <f t="shared" si="77"/>
        <v>4</v>
      </c>
      <c r="H185" s="124" t="s">
        <v>42</v>
      </c>
      <c r="I185" s="138" t="s">
        <v>4240</v>
      </c>
      <c r="J185" s="125"/>
      <c r="K185" s="126"/>
      <c r="L185" s="126"/>
      <c r="M185" s="126"/>
      <c r="N185" s="125"/>
      <c r="O185" s="124" t="s">
        <v>42</v>
      </c>
      <c r="P185" s="124" t="str">
        <f t="shared" si="95"/>
        <v>0..1</v>
      </c>
      <c r="Q185" s="127" t="s">
        <v>4241</v>
      </c>
      <c r="R185" s="128" t="s">
        <v>4242</v>
      </c>
      <c r="S185" s="124"/>
      <c r="T185" s="129" t="str">
        <f t="shared" si="89"/>
        <v/>
      </c>
      <c r="U185" s="124" t="s">
        <v>42</v>
      </c>
      <c r="V185" s="124"/>
      <c r="W185" s="675"/>
      <c r="X185" s="38"/>
      <c r="Y185" s="129" t="str">
        <f t="shared" si="79"/>
        <v>-</v>
      </c>
      <c r="Z185" s="129" t="str">
        <f t="shared" si="96"/>
        <v>X</v>
      </c>
      <c r="AA185" s="129" t="str">
        <f t="shared" si="96"/>
        <v>X</v>
      </c>
      <c r="AB185" s="129" t="str">
        <f t="shared" si="96"/>
        <v>X</v>
      </c>
      <c r="AC185" s="129" t="str">
        <f t="shared" si="96"/>
        <v>X</v>
      </c>
      <c r="AD185" s="129" t="str">
        <f t="shared" si="96"/>
        <v>X</v>
      </c>
      <c r="AE185" s="129" t="str">
        <f t="shared" si="96"/>
        <v>X</v>
      </c>
      <c r="AF185" s="38"/>
      <c r="AG185" s="129" t="s">
        <v>185</v>
      </c>
      <c r="AH185" s="129" t="s">
        <v>185</v>
      </c>
      <c r="AI185" s="38"/>
      <c r="AJ185" s="13" t="str">
        <f t="shared" si="81"/>
        <v>/rsm:CrossIndustryInvoice/rsm:SupplyChainTradeTransaction/ram:ApplicableHeaderTradeSettlement/ram:BillingSpecifiedPeriod</v>
      </c>
      <c r="AK185" s="13" t="str">
        <f t="shared" si="82"/>
        <v>/ram:StartDateTime</v>
      </c>
      <c r="AL185" s="14">
        <f>COUNTIFS(R$4:R185,AJ185)</f>
        <v>1</v>
      </c>
      <c r="AM185" s="1"/>
      <c r="AN185" s="213" t="str">
        <f t="shared" si="83"/>
        <v>SCT_HTS</v>
      </c>
      <c r="AO185" s="223" t="str">
        <f t="shared" si="83"/>
        <v>BT-73-00</v>
      </c>
      <c r="AP185" s="313" t="str">
        <f t="shared" si="84"/>
        <v/>
      </c>
      <c r="AQ185" s="124">
        <f t="shared" si="85"/>
        <v>4</v>
      </c>
      <c r="AR185" s="124" t="str">
        <f t="shared" si="86"/>
        <v>0..1</v>
      </c>
      <c r="AS185" s="138" t="s">
        <v>4243</v>
      </c>
      <c r="AT185" s="125" t="s">
        <v>4254</v>
      </c>
      <c r="AU185" s="126" t="s">
        <v>1262</v>
      </c>
      <c r="AV185" s="126"/>
      <c r="AW185" s="126" t="s">
        <v>35</v>
      </c>
      <c r="AX185" s="125"/>
      <c r="AY185" s="124" t="str">
        <f t="shared" si="93"/>
        <v>0..1</v>
      </c>
      <c r="AZ185" s="124" t="str">
        <f t="shared" si="93"/>
        <v>0..1</v>
      </c>
      <c r="BA185" s="127" t="str">
        <f t="shared" si="93"/>
        <v>/rsm:CrossIndustryInvoice
/rsm:SupplyChainTradeTransaction
/ram:ApplicableHeaderTradeSettlement
/ram:BillingSpecifiedPeriod
/ram:StartDateTime</v>
      </c>
      <c r="BB185" s="128" t="str">
        <f t="shared" si="93"/>
        <v>/rsm:CrossIndustryInvoice/rsm:SupplyChainTradeTransaction/ram:ApplicableHeaderTradeSettlement/ram:BillingSpecifiedPeriod/ram:StartDateTime</v>
      </c>
      <c r="BC185" s="124" t="str">
        <f t="shared" ref="BC185:BG234" si="99">IF(S185="","",S185)</f>
        <v/>
      </c>
      <c r="BD185" s="129" t="str">
        <f t="shared" si="99"/>
        <v/>
      </c>
      <c r="BE185" s="124" t="str">
        <f t="shared" si="99"/>
        <v>0..1</v>
      </c>
      <c r="BF185" s="124" t="str">
        <f t="shared" si="99"/>
        <v/>
      </c>
      <c r="BG185" s="675" t="str">
        <f t="shared" si="99"/>
        <v/>
      </c>
      <c r="BH185" s="7"/>
      <c r="BI185" s="129" t="str">
        <f t="shared" si="98"/>
        <v>-</v>
      </c>
      <c r="BJ185" s="129" t="str">
        <f t="shared" si="98"/>
        <v>X</v>
      </c>
      <c r="BK185" s="129" t="str">
        <f t="shared" si="98"/>
        <v>X</v>
      </c>
      <c r="BL185" s="129" t="str">
        <f t="shared" si="97"/>
        <v>X</v>
      </c>
      <c r="BM185" s="129" t="str">
        <f t="shared" si="97"/>
        <v>X</v>
      </c>
      <c r="BN185" s="129" t="str">
        <f t="shared" si="97"/>
        <v>X</v>
      </c>
      <c r="BO185" s="129" t="str">
        <f t="shared" si="97"/>
        <v>X</v>
      </c>
      <c r="BP185" s="7"/>
      <c r="BQ185" s="129" t="str">
        <f t="shared" si="87"/>
        <v>BASIC WL</v>
      </c>
      <c r="BR185" s="129" t="str">
        <f t="shared" si="87"/>
        <v>BASIC WL</v>
      </c>
      <c r="BS185" s="15"/>
      <c r="BT185" s="57" t="s">
        <v>18642</v>
      </c>
    </row>
    <row r="186" spans="1:72" s="59" customFormat="1" ht="105" x14ac:dyDescent="0.2">
      <c r="A186" s="45" t="str">
        <f t="shared" ref="A186:A239" si="100">IF(OR(T186="E",T186="A"),"YES","NO")</f>
        <v>YES</v>
      </c>
      <c r="B186" s="45"/>
      <c r="C186" s="45"/>
      <c r="D186" s="213" t="s">
        <v>3431</v>
      </c>
      <c r="E186" s="214" t="s">
        <v>4244</v>
      </c>
      <c r="F186" s="312" t="s">
        <v>4244</v>
      </c>
      <c r="G186" s="66">
        <f t="shared" ref="G186:G239" si="101">LEN(R186)-LEN(SUBSTITUTE(R186,"/",""))-1</f>
        <v>5</v>
      </c>
      <c r="H186" s="66" t="s">
        <v>42</v>
      </c>
      <c r="I186" s="64" t="s">
        <v>4245</v>
      </c>
      <c r="J186" s="64" t="s">
        <v>4246</v>
      </c>
      <c r="K186" s="65" t="s">
        <v>4247</v>
      </c>
      <c r="L186" s="65" t="s">
        <v>4248</v>
      </c>
      <c r="M186" s="65" t="s">
        <v>4249</v>
      </c>
      <c r="N186" s="64" t="s">
        <v>148</v>
      </c>
      <c r="O186" s="66" t="s">
        <v>32</v>
      </c>
      <c r="P186" s="66" t="str">
        <f t="shared" si="95"/>
        <v>1..1</v>
      </c>
      <c r="Q186" s="2" t="s">
        <v>4250</v>
      </c>
      <c r="R186" s="75" t="s">
        <v>4251</v>
      </c>
      <c r="S186" s="66" t="s">
        <v>151</v>
      </c>
      <c r="T186" s="68" t="str">
        <f t="shared" si="89"/>
        <v>E</v>
      </c>
      <c r="U186" s="66" t="s">
        <v>32</v>
      </c>
      <c r="V186" s="66" t="s">
        <v>4252</v>
      </c>
      <c r="W186" s="249" t="s">
        <v>152</v>
      </c>
      <c r="X186" s="38"/>
      <c r="Y186" s="68" t="str">
        <f t="shared" ref="Y186:Y239" si="102">IF(AH186=Y$4,"X","-")</f>
        <v>-</v>
      </c>
      <c r="Z186" s="68" t="str">
        <f t="shared" ref="Z186:AE201" si="103">IF(Y186="X","X",IF($AH186=Z$4,"X","-"))</f>
        <v>X</v>
      </c>
      <c r="AA186" s="68" t="str">
        <f t="shared" si="103"/>
        <v>X</v>
      </c>
      <c r="AB186" s="68" t="str">
        <f t="shared" si="103"/>
        <v>X</v>
      </c>
      <c r="AC186" s="68" t="str">
        <f t="shared" si="103"/>
        <v>X</v>
      </c>
      <c r="AD186" s="68" t="str">
        <f t="shared" si="103"/>
        <v>X</v>
      </c>
      <c r="AE186" s="68" t="str">
        <f t="shared" si="103"/>
        <v>X</v>
      </c>
      <c r="AF186" s="38"/>
      <c r="AG186" s="68" t="s">
        <v>185</v>
      </c>
      <c r="AH186" s="68" t="s">
        <v>185</v>
      </c>
      <c r="AI186" s="38"/>
      <c r="AJ186" s="13" t="str">
        <f t="shared" ref="AJ186:AJ239" si="104">IF(ISERROR(FIND("/",R186)),R186,LEFT(R186,FIND(CHAR(1),SUBSTITUTE(R186,"/",CHAR(1),LEN(R186)-LEN(SUBSTITUTE(R186,"/",""))))-1))</f>
        <v>/rsm:CrossIndustryInvoice/rsm:SupplyChainTradeTransaction/ram:ApplicableHeaderTradeSettlement/ram:BillingSpecifiedPeriod/ram:StartDateTime</v>
      </c>
      <c r="AK186" s="13" t="str">
        <f t="shared" ref="AK186:AK239" si="105">IF(ISERROR(FIND("/",R186)),R186,MID(R186, FIND(CHAR(1),SUBSTITUTE(R186,"/",CHAR(1), LEN(R186)-LEN(SUBSTITUTE(R186,"/","")))), LEN(R186)))</f>
        <v>/udt:DateTimeString</v>
      </c>
      <c r="AL186" s="14">
        <f>COUNTIFS(R$4:R186,AJ186)</f>
        <v>1</v>
      </c>
      <c r="AM186" s="1"/>
      <c r="AN186" s="213" t="str">
        <f t="shared" si="83"/>
        <v>SCT_HTS</v>
      </c>
      <c r="AO186" s="214" t="str">
        <f t="shared" si="83"/>
        <v>BT-73</v>
      </c>
      <c r="AP186" s="312" t="str">
        <f t="shared" ref="AP186:AP239" si="106">IF(F186="","",F186)</f>
        <v>BT-73</v>
      </c>
      <c r="AQ186" s="66">
        <f t="shared" ref="AQ186:AQ239" si="107">LEN(BB186)-LEN(SUBSTITUTE(BB186,"/",""))-1</f>
        <v>5</v>
      </c>
      <c r="AR186" s="66" t="str">
        <f t="shared" ref="AR186:AR239" si="108">H186</f>
        <v>0..1</v>
      </c>
      <c r="AS186" s="64" t="s">
        <v>4253</v>
      </c>
      <c r="AT186" s="64" t="s">
        <v>4254</v>
      </c>
      <c r="AU186" s="65" t="s">
        <v>1262</v>
      </c>
      <c r="AV186" s="65" t="s">
        <v>4255</v>
      </c>
      <c r="AW186" s="65" t="s">
        <v>4256</v>
      </c>
      <c r="AX186" s="64" t="s">
        <v>148</v>
      </c>
      <c r="AY186" s="66" t="str">
        <f t="shared" si="93"/>
        <v>1..1</v>
      </c>
      <c r="AZ186" s="66" t="str">
        <f t="shared" si="93"/>
        <v>1..1</v>
      </c>
      <c r="BA186" s="2" t="str">
        <f t="shared" si="93"/>
        <v>/rsm:CrossIndustryInvoice
/rsm:SupplyChainTradeTransaction
/ram:ApplicableHeaderTradeSettlement
/ram:BillingSpecifiedPeriod
/ram:StartDateTime
/udt:DateTimeString</v>
      </c>
      <c r="BB186" s="75" t="str">
        <f t="shared" si="93"/>
        <v>/rsm:CrossIndustryInvoice/rsm:SupplyChainTradeTransaction/ram:ApplicableHeaderTradeSettlement/ram:BillingSpecifiedPeriod/ram:StartDateTime/udt:DateTimeString</v>
      </c>
      <c r="BC186" s="66" t="str">
        <f t="shared" si="99"/>
        <v>D</v>
      </c>
      <c r="BD186" s="68" t="str">
        <f t="shared" si="99"/>
        <v>E</v>
      </c>
      <c r="BE186" s="66" t="str">
        <f t="shared" si="99"/>
        <v>1..1</v>
      </c>
      <c r="BF186" s="66" t="str">
        <f t="shared" si="99"/>
        <v>SYN-2, CAR-2</v>
      </c>
      <c r="BG186" s="249" t="str">
        <f t="shared" si="99"/>
        <v>@format="102"</v>
      </c>
      <c r="BH186" s="7"/>
      <c r="BI186" s="68" t="str">
        <f t="shared" si="98"/>
        <v>-</v>
      </c>
      <c r="BJ186" s="68" t="str">
        <f t="shared" si="98"/>
        <v>X</v>
      </c>
      <c r="BK186" s="68" t="str">
        <f t="shared" si="98"/>
        <v>X</v>
      </c>
      <c r="BL186" s="68" t="str">
        <f t="shared" si="97"/>
        <v>X</v>
      </c>
      <c r="BM186" s="68" t="str">
        <f t="shared" si="97"/>
        <v>X</v>
      </c>
      <c r="BN186" s="68" t="str">
        <f t="shared" si="97"/>
        <v>X</v>
      </c>
      <c r="BO186" s="68" t="str">
        <f t="shared" si="97"/>
        <v>X</v>
      </c>
      <c r="BP186" s="7"/>
      <c r="BQ186" s="68" t="str">
        <f t="shared" ref="BQ186:BR239" si="109">AG186</f>
        <v>BASIC WL</v>
      </c>
      <c r="BR186" s="68" t="str">
        <f t="shared" si="109"/>
        <v>BASIC WL</v>
      </c>
      <c r="BS186" s="15"/>
      <c r="BT186" s="57" t="s">
        <v>18642</v>
      </c>
    </row>
    <row r="187" spans="1:72" s="59" customFormat="1" ht="120" x14ac:dyDescent="0.2">
      <c r="A187" s="45" t="str">
        <f t="shared" si="100"/>
        <v>YES</v>
      </c>
      <c r="B187" s="45"/>
      <c r="C187" s="45"/>
      <c r="D187" s="213" t="s">
        <v>3431</v>
      </c>
      <c r="E187" s="214" t="s">
        <v>4257</v>
      </c>
      <c r="F187" s="312"/>
      <c r="G187" s="66">
        <f t="shared" si="101"/>
        <v>6</v>
      </c>
      <c r="H187" s="66" t="s">
        <v>32</v>
      </c>
      <c r="I187" s="97" t="s">
        <v>229</v>
      </c>
      <c r="J187" s="64" t="s">
        <v>35</v>
      </c>
      <c r="K187" s="65" t="s">
        <v>160</v>
      </c>
      <c r="L187" s="65"/>
      <c r="M187" s="65" t="s">
        <v>160</v>
      </c>
      <c r="N187" s="64" t="s">
        <v>128</v>
      </c>
      <c r="O187" s="66" t="s">
        <v>32</v>
      </c>
      <c r="P187" s="66" t="str">
        <f t="shared" si="95"/>
        <v>1..1</v>
      </c>
      <c r="Q187" s="2" t="s">
        <v>4258</v>
      </c>
      <c r="R187" s="75" t="s">
        <v>4259</v>
      </c>
      <c r="S187" s="66" t="s">
        <v>131</v>
      </c>
      <c r="T187" s="68" t="str">
        <f t="shared" si="89"/>
        <v>A</v>
      </c>
      <c r="U187" s="66" t="s">
        <v>42</v>
      </c>
      <c r="V187" s="66" t="s">
        <v>35</v>
      </c>
      <c r="W187" s="249" t="s">
        <v>160</v>
      </c>
      <c r="X187" s="38"/>
      <c r="Y187" s="68" t="str">
        <f t="shared" si="102"/>
        <v>-</v>
      </c>
      <c r="Z187" s="68" t="str">
        <f t="shared" si="103"/>
        <v>X</v>
      </c>
      <c r="AA187" s="68" t="str">
        <f t="shared" si="103"/>
        <v>X</v>
      </c>
      <c r="AB187" s="68" t="str">
        <f t="shared" si="103"/>
        <v>X</v>
      </c>
      <c r="AC187" s="68" t="str">
        <f t="shared" si="103"/>
        <v>X</v>
      </c>
      <c r="AD187" s="68" t="str">
        <f t="shared" si="103"/>
        <v>X</v>
      </c>
      <c r="AE187" s="68" t="str">
        <f t="shared" si="103"/>
        <v>X</v>
      </c>
      <c r="AF187" s="38"/>
      <c r="AG187" s="68" t="s">
        <v>185</v>
      </c>
      <c r="AH187" s="68" t="s">
        <v>185</v>
      </c>
      <c r="AI187" s="38"/>
      <c r="AJ187" s="13" t="str">
        <f t="shared" si="104"/>
        <v>/rsm:CrossIndustryInvoice/rsm:SupplyChainTradeTransaction/ram:ApplicableHeaderTradeSettlement/ram:BillingSpecifiedPeriod/ram:StartDateTime/udt:DateTimeString</v>
      </c>
      <c r="AK187" s="13" t="str">
        <f t="shared" si="105"/>
        <v>/@format</v>
      </c>
      <c r="AL187" s="14">
        <f>COUNTIFS(R$4:R187,AJ187)</f>
        <v>1</v>
      </c>
      <c r="AM187" s="1"/>
      <c r="AN187" s="213" t="str">
        <f t="shared" ref="AN187:AO239" si="110">D187</f>
        <v>SCT_HTS</v>
      </c>
      <c r="AO187" s="214" t="str">
        <f t="shared" si="110"/>
        <v>BT-73-0</v>
      </c>
      <c r="AP187" s="312" t="str">
        <f t="shared" si="106"/>
        <v/>
      </c>
      <c r="AQ187" s="66">
        <f t="shared" si="107"/>
        <v>6</v>
      </c>
      <c r="AR187" s="66" t="str">
        <f t="shared" si="108"/>
        <v>1..1</v>
      </c>
      <c r="AS187" s="97" t="s">
        <v>35</v>
      </c>
      <c r="AT187" s="64" t="s">
        <v>35</v>
      </c>
      <c r="AU187" s="65" t="s">
        <v>18166</v>
      </c>
      <c r="AV187" s="65"/>
      <c r="AW187" s="65" t="s">
        <v>166</v>
      </c>
      <c r="AX187" s="64" t="s">
        <v>128</v>
      </c>
      <c r="AY187" s="66" t="str">
        <f t="shared" si="93"/>
        <v>1..1</v>
      </c>
      <c r="AZ187" s="66" t="str">
        <f t="shared" si="93"/>
        <v>1..1</v>
      </c>
      <c r="BA187" s="2" t="str">
        <f t="shared" si="93"/>
        <v>/rsm:CrossIndustryInvoice
/rsm:SupplyChainTradeTransaction
/ram:ApplicableHeaderTradeSettlement
/ram:BillingSpecifiedPeriod
/ram:StartDateTime
/udt:DateTimeString
/@format</v>
      </c>
      <c r="BB187" s="75" t="str">
        <f t="shared" si="93"/>
        <v>/rsm:CrossIndustryInvoice/rsm:SupplyChainTradeTransaction/ram:ApplicableHeaderTradeSettlement/ram:BillingSpecifiedPeriod/ram:StartDateTime/udt:DateTimeString/@format</v>
      </c>
      <c r="BC187" s="66" t="str">
        <f t="shared" si="99"/>
        <v>C</v>
      </c>
      <c r="BD187" s="68" t="str">
        <f t="shared" si="99"/>
        <v>A</v>
      </c>
      <c r="BE187" s="66" t="str">
        <f t="shared" si="99"/>
        <v>0..1</v>
      </c>
      <c r="BF187" s="66" t="str">
        <f t="shared" si="99"/>
        <v/>
      </c>
      <c r="BG187" s="249" t="str">
        <f t="shared" si="99"/>
        <v>Only value "102"</v>
      </c>
      <c r="BH187" s="7"/>
      <c r="BI187" s="68" t="str">
        <f t="shared" si="98"/>
        <v>-</v>
      </c>
      <c r="BJ187" s="68" t="str">
        <f t="shared" si="98"/>
        <v>X</v>
      </c>
      <c r="BK187" s="68" t="str">
        <f t="shared" si="98"/>
        <v>X</v>
      </c>
      <c r="BL187" s="68" t="str">
        <f t="shared" si="97"/>
        <v>X</v>
      </c>
      <c r="BM187" s="68" t="str">
        <f t="shared" si="97"/>
        <v>X</v>
      </c>
      <c r="BN187" s="68" t="str">
        <f t="shared" si="97"/>
        <v>X</v>
      </c>
      <c r="BO187" s="68" t="str">
        <f t="shared" si="97"/>
        <v>X</v>
      </c>
      <c r="BP187" s="7"/>
      <c r="BQ187" s="68" t="str">
        <f t="shared" si="109"/>
        <v>BASIC WL</v>
      </c>
      <c r="BR187" s="68" t="str">
        <f t="shared" si="109"/>
        <v>BASIC WL</v>
      </c>
      <c r="BS187" s="15"/>
      <c r="BT187" s="57" t="s">
        <v>18642</v>
      </c>
    </row>
    <row r="188" spans="1:72" s="59" customFormat="1" ht="96" x14ac:dyDescent="0.2">
      <c r="A188" s="45" t="str">
        <f t="shared" si="100"/>
        <v>NO</v>
      </c>
      <c r="B188" s="45"/>
      <c r="C188" s="45"/>
      <c r="D188" s="213" t="s">
        <v>3431</v>
      </c>
      <c r="E188" s="223" t="s">
        <v>4260</v>
      </c>
      <c r="F188" s="313"/>
      <c r="G188" s="124">
        <f t="shared" si="101"/>
        <v>4</v>
      </c>
      <c r="H188" s="124" t="s">
        <v>42</v>
      </c>
      <c r="I188" s="138" t="s">
        <v>4261</v>
      </c>
      <c r="J188" s="125"/>
      <c r="K188" s="126"/>
      <c r="L188" s="126"/>
      <c r="M188" s="126"/>
      <c r="N188" s="125"/>
      <c r="O188" s="124" t="s">
        <v>42</v>
      </c>
      <c r="P188" s="124" t="str">
        <f t="shared" si="95"/>
        <v>0..1</v>
      </c>
      <c r="Q188" s="127" t="s">
        <v>4262</v>
      </c>
      <c r="R188" s="128" t="s">
        <v>4263</v>
      </c>
      <c r="S188" s="124"/>
      <c r="T188" s="129" t="str">
        <f t="shared" si="89"/>
        <v/>
      </c>
      <c r="U188" s="124" t="s">
        <v>42</v>
      </c>
      <c r="V188" s="124"/>
      <c r="W188" s="675"/>
      <c r="X188" s="38"/>
      <c r="Y188" s="129" t="str">
        <f t="shared" si="102"/>
        <v>-</v>
      </c>
      <c r="Z188" s="129" t="str">
        <f t="shared" si="103"/>
        <v>X</v>
      </c>
      <c r="AA188" s="129" t="str">
        <f t="shared" si="103"/>
        <v>X</v>
      </c>
      <c r="AB188" s="129" t="str">
        <f t="shared" si="103"/>
        <v>X</v>
      </c>
      <c r="AC188" s="129" t="str">
        <f t="shared" si="103"/>
        <v>X</v>
      </c>
      <c r="AD188" s="129" t="str">
        <f t="shared" si="103"/>
        <v>X</v>
      </c>
      <c r="AE188" s="129" t="str">
        <f t="shared" si="103"/>
        <v>X</v>
      </c>
      <c r="AF188" s="38"/>
      <c r="AG188" s="129" t="s">
        <v>185</v>
      </c>
      <c r="AH188" s="129" t="s">
        <v>185</v>
      </c>
      <c r="AI188" s="38"/>
      <c r="AJ188" s="13" t="str">
        <f t="shared" si="104"/>
        <v>/rsm:CrossIndustryInvoice/rsm:SupplyChainTradeTransaction/ram:ApplicableHeaderTradeSettlement/ram:BillingSpecifiedPeriod</v>
      </c>
      <c r="AK188" s="13" t="str">
        <f t="shared" si="105"/>
        <v>/ram:EndDateTime</v>
      </c>
      <c r="AL188" s="14">
        <f>COUNTIFS(R$4:R188,AJ188)</f>
        <v>1</v>
      </c>
      <c r="AM188" s="1"/>
      <c r="AN188" s="213" t="str">
        <f t="shared" si="110"/>
        <v>SCT_HTS</v>
      </c>
      <c r="AO188" s="223" t="str">
        <f t="shared" si="110"/>
        <v>BT-74-00</v>
      </c>
      <c r="AP188" s="313" t="str">
        <f t="shared" si="106"/>
        <v/>
      </c>
      <c r="AQ188" s="124">
        <f t="shared" si="107"/>
        <v>4</v>
      </c>
      <c r="AR188" s="124" t="str">
        <f t="shared" si="108"/>
        <v>0..1</v>
      </c>
      <c r="AS188" s="138" t="s">
        <v>4264</v>
      </c>
      <c r="AT188" s="125" t="s">
        <v>4274</v>
      </c>
      <c r="AU188" s="126" t="s">
        <v>1286</v>
      </c>
      <c r="AV188" s="126"/>
      <c r="AW188" s="126" t="s">
        <v>35</v>
      </c>
      <c r="AX188" s="125"/>
      <c r="AY188" s="124" t="str">
        <f t="shared" si="93"/>
        <v>0..1</v>
      </c>
      <c r="AZ188" s="124" t="str">
        <f t="shared" si="93"/>
        <v>0..1</v>
      </c>
      <c r="BA188" s="127" t="str">
        <f t="shared" si="93"/>
        <v>/rsm:CrossIndustryInvoice
/rsm:SupplyChainTradeTransaction
/ram:ApplicableHeaderTradeSettlement
/ram:BillingSpecifiedPeriod
/ram:EndDateTime</v>
      </c>
      <c r="BB188" s="128" t="str">
        <f t="shared" si="93"/>
        <v>/rsm:CrossIndustryInvoice/rsm:SupplyChainTradeTransaction/ram:ApplicableHeaderTradeSettlement/ram:BillingSpecifiedPeriod/ram:EndDateTime</v>
      </c>
      <c r="BC188" s="124" t="str">
        <f t="shared" si="99"/>
        <v/>
      </c>
      <c r="BD188" s="129" t="str">
        <f t="shared" si="99"/>
        <v/>
      </c>
      <c r="BE188" s="124" t="str">
        <f t="shared" si="99"/>
        <v>0..1</v>
      </c>
      <c r="BF188" s="124" t="str">
        <f t="shared" si="99"/>
        <v/>
      </c>
      <c r="BG188" s="675" t="str">
        <f t="shared" si="99"/>
        <v/>
      </c>
      <c r="BH188" s="7"/>
      <c r="BI188" s="129" t="str">
        <f t="shared" si="98"/>
        <v>-</v>
      </c>
      <c r="BJ188" s="129" t="str">
        <f t="shared" si="98"/>
        <v>X</v>
      </c>
      <c r="BK188" s="129" t="str">
        <f t="shared" si="98"/>
        <v>X</v>
      </c>
      <c r="BL188" s="129" t="str">
        <f t="shared" si="97"/>
        <v>X</v>
      </c>
      <c r="BM188" s="129" t="str">
        <f t="shared" si="97"/>
        <v>X</v>
      </c>
      <c r="BN188" s="129" t="str">
        <f t="shared" si="97"/>
        <v>X</v>
      </c>
      <c r="BO188" s="129" t="str">
        <f t="shared" si="97"/>
        <v>X</v>
      </c>
      <c r="BP188" s="7"/>
      <c r="BQ188" s="129" t="str">
        <f t="shared" si="109"/>
        <v>BASIC WL</v>
      </c>
      <c r="BR188" s="129" t="str">
        <f t="shared" si="109"/>
        <v>BASIC WL</v>
      </c>
      <c r="BS188" s="15"/>
      <c r="BT188" s="57" t="s">
        <v>18642</v>
      </c>
    </row>
    <row r="189" spans="1:72" s="59" customFormat="1" ht="120" x14ac:dyDescent="0.2">
      <c r="A189" s="45" t="str">
        <f t="shared" si="100"/>
        <v>YES</v>
      </c>
      <c r="B189" s="45"/>
      <c r="C189" s="45"/>
      <c r="D189" s="213" t="s">
        <v>3431</v>
      </c>
      <c r="E189" s="214" t="s">
        <v>4265</v>
      </c>
      <c r="F189" s="312" t="s">
        <v>4265</v>
      </c>
      <c r="G189" s="66">
        <f t="shared" si="101"/>
        <v>5</v>
      </c>
      <c r="H189" s="66" t="s">
        <v>42</v>
      </c>
      <c r="I189" s="64" t="s">
        <v>4266</v>
      </c>
      <c r="J189" s="64" t="s">
        <v>4267</v>
      </c>
      <c r="K189" s="65" t="s">
        <v>4268</v>
      </c>
      <c r="L189" s="65" t="s">
        <v>4269</v>
      </c>
      <c r="M189" s="65" t="s">
        <v>4270</v>
      </c>
      <c r="N189" s="64" t="s">
        <v>148</v>
      </c>
      <c r="O189" s="66" t="s">
        <v>32</v>
      </c>
      <c r="P189" s="66" t="str">
        <f t="shared" si="95"/>
        <v>1..1</v>
      </c>
      <c r="Q189" s="2" t="s">
        <v>4271</v>
      </c>
      <c r="R189" s="75" t="s">
        <v>4272</v>
      </c>
      <c r="S189" s="66" t="s">
        <v>151</v>
      </c>
      <c r="T189" s="68" t="str">
        <f t="shared" si="89"/>
        <v>E</v>
      </c>
      <c r="U189" s="66" t="s">
        <v>32</v>
      </c>
      <c r="V189" s="66" t="s">
        <v>4252</v>
      </c>
      <c r="W189" s="249" t="s">
        <v>152</v>
      </c>
      <c r="X189" s="38"/>
      <c r="Y189" s="68" t="str">
        <f t="shared" si="102"/>
        <v>-</v>
      </c>
      <c r="Z189" s="68" t="str">
        <f t="shared" si="103"/>
        <v>X</v>
      </c>
      <c r="AA189" s="68" t="str">
        <f t="shared" si="103"/>
        <v>X</v>
      </c>
      <c r="AB189" s="68" t="str">
        <f t="shared" si="103"/>
        <v>X</v>
      </c>
      <c r="AC189" s="68" t="str">
        <f t="shared" si="103"/>
        <v>X</v>
      </c>
      <c r="AD189" s="68" t="str">
        <f t="shared" si="103"/>
        <v>X</v>
      </c>
      <c r="AE189" s="68" t="str">
        <f t="shared" si="103"/>
        <v>X</v>
      </c>
      <c r="AF189" s="38"/>
      <c r="AG189" s="68" t="s">
        <v>185</v>
      </c>
      <c r="AH189" s="68" t="s">
        <v>185</v>
      </c>
      <c r="AI189" s="38"/>
      <c r="AJ189" s="13" t="str">
        <f t="shared" si="104"/>
        <v>/rsm:CrossIndustryInvoice/rsm:SupplyChainTradeTransaction/ram:ApplicableHeaderTradeSettlement/ram:BillingSpecifiedPeriod/ram:EndDateTime</v>
      </c>
      <c r="AK189" s="13" t="str">
        <f t="shared" si="105"/>
        <v>/udt:DateTimeString</v>
      </c>
      <c r="AL189" s="14">
        <f>COUNTIFS(R$4:R189,AJ189)</f>
        <v>1</v>
      </c>
      <c r="AM189" s="1"/>
      <c r="AN189" s="213" t="str">
        <f t="shared" si="110"/>
        <v>SCT_HTS</v>
      </c>
      <c r="AO189" s="214" t="str">
        <f t="shared" si="110"/>
        <v>BT-74</v>
      </c>
      <c r="AP189" s="312" t="str">
        <f t="shared" si="106"/>
        <v>BT-74</v>
      </c>
      <c r="AQ189" s="66">
        <f t="shared" si="107"/>
        <v>5</v>
      </c>
      <c r="AR189" s="66" t="str">
        <f t="shared" si="108"/>
        <v>0..1</v>
      </c>
      <c r="AS189" s="64" t="s">
        <v>4273</v>
      </c>
      <c r="AT189" s="64" t="s">
        <v>4274</v>
      </c>
      <c r="AU189" s="65" t="s">
        <v>1286</v>
      </c>
      <c r="AV189" s="65" t="s">
        <v>4275</v>
      </c>
      <c r="AW189" s="65" t="s">
        <v>4276</v>
      </c>
      <c r="AX189" s="64" t="s">
        <v>148</v>
      </c>
      <c r="AY189" s="66" t="str">
        <f t="shared" si="93"/>
        <v>1..1</v>
      </c>
      <c r="AZ189" s="66" t="str">
        <f t="shared" si="93"/>
        <v>1..1</v>
      </c>
      <c r="BA189" s="2" t="str">
        <f t="shared" si="93"/>
        <v>/rsm:CrossIndustryInvoice
/rsm:SupplyChainTradeTransaction
/ram:ApplicableHeaderTradeSettlement
/ram:BillingSpecifiedPeriod
/ram:EndDateTime
/udt:DateTimeString</v>
      </c>
      <c r="BB189" s="75" t="str">
        <f t="shared" si="93"/>
        <v>/rsm:CrossIndustryInvoice/rsm:SupplyChainTradeTransaction/ram:ApplicableHeaderTradeSettlement/ram:BillingSpecifiedPeriod/ram:EndDateTime/udt:DateTimeString</v>
      </c>
      <c r="BC189" s="66" t="str">
        <f t="shared" si="99"/>
        <v>D</v>
      </c>
      <c r="BD189" s="68" t="str">
        <f t="shared" si="99"/>
        <v>E</v>
      </c>
      <c r="BE189" s="66" t="str">
        <f t="shared" si="99"/>
        <v>1..1</v>
      </c>
      <c r="BF189" s="66" t="str">
        <f t="shared" si="99"/>
        <v>SYN-2, CAR-2</v>
      </c>
      <c r="BG189" s="249" t="str">
        <f t="shared" si="99"/>
        <v>@format="102"</v>
      </c>
      <c r="BH189" s="7"/>
      <c r="BI189" s="68" t="str">
        <f t="shared" si="98"/>
        <v>-</v>
      </c>
      <c r="BJ189" s="68" t="str">
        <f t="shared" si="98"/>
        <v>X</v>
      </c>
      <c r="BK189" s="68" t="str">
        <f t="shared" si="98"/>
        <v>X</v>
      </c>
      <c r="BL189" s="68" t="str">
        <f t="shared" si="97"/>
        <v>X</v>
      </c>
      <c r="BM189" s="68" t="str">
        <f t="shared" si="97"/>
        <v>X</v>
      </c>
      <c r="BN189" s="68" t="str">
        <f t="shared" si="97"/>
        <v>X</v>
      </c>
      <c r="BO189" s="68" t="str">
        <f t="shared" si="97"/>
        <v>X</v>
      </c>
      <c r="BP189" s="7"/>
      <c r="BQ189" s="68" t="str">
        <f t="shared" si="109"/>
        <v>BASIC WL</v>
      </c>
      <c r="BR189" s="68" t="str">
        <f t="shared" si="109"/>
        <v>BASIC WL</v>
      </c>
      <c r="BS189" s="15"/>
      <c r="BT189" s="57" t="s">
        <v>18642</v>
      </c>
    </row>
    <row r="190" spans="1:72" s="59" customFormat="1" ht="120" x14ac:dyDescent="0.2">
      <c r="A190" s="45" t="str">
        <f t="shared" si="100"/>
        <v>YES</v>
      </c>
      <c r="B190" s="45"/>
      <c r="C190" s="45"/>
      <c r="D190" s="213" t="s">
        <v>3431</v>
      </c>
      <c r="E190" s="214" t="s">
        <v>4277</v>
      </c>
      <c r="F190" s="312"/>
      <c r="G190" s="66">
        <f t="shared" si="101"/>
        <v>6</v>
      </c>
      <c r="H190" s="66" t="s">
        <v>32</v>
      </c>
      <c r="I190" s="97" t="s">
        <v>229</v>
      </c>
      <c r="J190" s="64" t="s">
        <v>35</v>
      </c>
      <c r="K190" s="65" t="s">
        <v>160</v>
      </c>
      <c r="L190" s="65"/>
      <c r="M190" s="65" t="s">
        <v>160</v>
      </c>
      <c r="N190" s="64" t="s">
        <v>128</v>
      </c>
      <c r="O190" s="66" t="s">
        <v>32</v>
      </c>
      <c r="P190" s="66" t="str">
        <f t="shared" si="95"/>
        <v>1..1</v>
      </c>
      <c r="Q190" s="2" t="s">
        <v>4278</v>
      </c>
      <c r="R190" s="75" t="s">
        <v>4279</v>
      </c>
      <c r="S190" s="66" t="s">
        <v>131</v>
      </c>
      <c r="T190" s="68" t="str">
        <f t="shared" si="89"/>
        <v>A</v>
      </c>
      <c r="U190" s="66" t="s">
        <v>42</v>
      </c>
      <c r="V190" s="66" t="s">
        <v>35</v>
      </c>
      <c r="W190" s="249" t="s">
        <v>160</v>
      </c>
      <c r="X190" s="38"/>
      <c r="Y190" s="68" t="str">
        <f t="shared" si="102"/>
        <v>-</v>
      </c>
      <c r="Z190" s="68" t="str">
        <f t="shared" si="103"/>
        <v>X</v>
      </c>
      <c r="AA190" s="68" t="str">
        <f t="shared" si="103"/>
        <v>X</v>
      </c>
      <c r="AB190" s="68" t="str">
        <f t="shared" si="103"/>
        <v>X</v>
      </c>
      <c r="AC190" s="68" t="str">
        <f t="shared" si="103"/>
        <v>X</v>
      </c>
      <c r="AD190" s="68" t="str">
        <f t="shared" si="103"/>
        <v>X</v>
      </c>
      <c r="AE190" s="68" t="str">
        <f t="shared" si="103"/>
        <v>X</v>
      </c>
      <c r="AF190" s="38"/>
      <c r="AG190" s="68" t="s">
        <v>185</v>
      </c>
      <c r="AH190" s="68" t="s">
        <v>185</v>
      </c>
      <c r="AI190" s="38"/>
      <c r="AJ190" s="13" t="str">
        <f t="shared" si="104"/>
        <v>/rsm:CrossIndustryInvoice/rsm:SupplyChainTradeTransaction/ram:ApplicableHeaderTradeSettlement/ram:BillingSpecifiedPeriod/ram:EndDateTime/udt:DateTimeString</v>
      </c>
      <c r="AK190" s="13" t="str">
        <f t="shared" si="105"/>
        <v>/@format</v>
      </c>
      <c r="AL190" s="14">
        <f>COUNTIFS(R$4:R190,AJ190)</f>
        <v>1</v>
      </c>
      <c r="AM190" s="1"/>
      <c r="AN190" s="213" t="str">
        <f t="shared" si="110"/>
        <v>SCT_HTS</v>
      </c>
      <c r="AO190" s="214" t="str">
        <f t="shared" si="110"/>
        <v>BT-74-0</v>
      </c>
      <c r="AP190" s="312" t="str">
        <f t="shared" si="106"/>
        <v/>
      </c>
      <c r="AQ190" s="66">
        <f t="shared" si="107"/>
        <v>6</v>
      </c>
      <c r="AR190" s="66" t="str">
        <f t="shared" si="108"/>
        <v>1..1</v>
      </c>
      <c r="AS190" s="97" t="s">
        <v>35</v>
      </c>
      <c r="AT190" s="64" t="s">
        <v>35</v>
      </c>
      <c r="AU190" s="65" t="s">
        <v>18166</v>
      </c>
      <c r="AV190" s="65"/>
      <c r="AW190" s="65" t="s">
        <v>166</v>
      </c>
      <c r="AX190" s="64" t="s">
        <v>128</v>
      </c>
      <c r="AY190" s="66" t="str">
        <f t="shared" si="93"/>
        <v>1..1</v>
      </c>
      <c r="AZ190" s="66" t="str">
        <f t="shared" si="93"/>
        <v>1..1</v>
      </c>
      <c r="BA190" s="2" t="str">
        <f t="shared" si="93"/>
        <v>/rsm:CrossIndustryInvoice
/rsm:SupplyChainTradeTransaction
/ram:ApplicableHeaderTradeSettlement
/ram:BillingSpecifiedPeriod
/ram:EndDateTime
/udt:DateTimeString
/@format</v>
      </c>
      <c r="BB190" s="75" t="str">
        <f t="shared" si="93"/>
        <v>/rsm:CrossIndustryInvoice/rsm:SupplyChainTradeTransaction/ram:ApplicableHeaderTradeSettlement/ram:BillingSpecifiedPeriod/ram:EndDateTime/udt:DateTimeString/@format</v>
      </c>
      <c r="BC190" s="66" t="str">
        <f t="shared" si="99"/>
        <v>C</v>
      </c>
      <c r="BD190" s="68" t="str">
        <f t="shared" si="99"/>
        <v>A</v>
      </c>
      <c r="BE190" s="66" t="str">
        <f t="shared" si="99"/>
        <v>0..1</v>
      </c>
      <c r="BF190" s="66" t="str">
        <f t="shared" si="99"/>
        <v/>
      </c>
      <c r="BG190" s="249" t="str">
        <f t="shared" si="99"/>
        <v>Only value "102"</v>
      </c>
      <c r="BH190" s="7"/>
      <c r="BI190" s="68" t="str">
        <f t="shared" si="98"/>
        <v>-</v>
      </c>
      <c r="BJ190" s="68" t="str">
        <f t="shared" si="98"/>
        <v>X</v>
      </c>
      <c r="BK190" s="68" t="str">
        <f t="shared" si="98"/>
        <v>X</v>
      </c>
      <c r="BL190" s="68" t="str">
        <f t="shared" si="97"/>
        <v>X</v>
      </c>
      <c r="BM190" s="68" t="str">
        <f t="shared" si="97"/>
        <v>X</v>
      </c>
      <c r="BN190" s="68" t="str">
        <f t="shared" si="97"/>
        <v>X</v>
      </c>
      <c r="BO190" s="68" t="str">
        <f t="shared" si="97"/>
        <v>X</v>
      </c>
      <c r="BP190" s="7"/>
      <c r="BQ190" s="68" t="str">
        <f t="shared" si="109"/>
        <v>BASIC WL</v>
      </c>
      <c r="BR190" s="68" t="str">
        <f t="shared" si="109"/>
        <v>BASIC WL</v>
      </c>
      <c r="BS190" s="15"/>
      <c r="BT190" s="57" t="s">
        <v>18642</v>
      </c>
    </row>
    <row r="191" spans="1:72" s="59" customFormat="1" ht="96" x14ac:dyDescent="0.2">
      <c r="A191" s="45" t="str">
        <f t="shared" si="100"/>
        <v>NO</v>
      </c>
      <c r="B191" s="45"/>
      <c r="C191" s="45"/>
      <c r="D191" s="211" t="s">
        <v>3431</v>
      </c>
      <c r="E191" s="212" t="s">
        <v>4280</v>
      </c>
      <c r="F191" s="311" t="s">
        <v>4280</v>
      </c>
      <c r="G191" s="231">
        <f t="shared" si="101"/>
        <v>3</v>
      </c>
      <c r="H191" s="231" t="s">
        <v>62</v>
      </c>
      <c r="I191" s="232" t="s">
        <v>4281</v>
      </c>
      <c r="J191" s="232" t="s">
        <v>4282</v>
      </c>
      <c r="K191" s="233" t="s">
        <v>4283</v>
      </c>
      <c r="L191" s="233"/>
      <c r="M191" s="233" t="s">
        <v>1296</v>
      </c>
      <c r="N191" s="232"/>
      <c r="O191" s="219" t="s">
        <v>62</v>
      </c>
      <c r="P191" s="219" t="str">
        <f t="shared" si="95"/>
        <v>0..n</v>
      </c>
      <c r="Q191" s="220" t="s">
        <v>4284</v>
      </c>
      <c r="R191" s="221" t="s">
        <v>4285</v>
      </c>
      <c r="S191" s="219" t="s">
        <v>35</v>
      </c>
      <c r="T191" s="184" t="str">
        <f t="shared" ref="T191:T239" si="111">IF($E191="","",IF(ISERROR(SEARCH("@",$R191)),IF(LEFT($E191,4)="BG-X","EG",IF(LEFT($E191,2)="BG","G",IF(LEFT($E191,4)="BT-X",IF(LEN($E191)-LEN(SUBSTITUTE($E191,"-",))&gt;2,"","E"),IF(LEN($E191)-LEN(SUBSTITUTE($E191,"-",))&gt;1,"","E")))),"A"))</f>
        <v>G</v>
      </c>
      <c r="U191" s="219" t="s">
        <v>62</v>
      </c>
      <c r="V191" s="219" t="s">
        <v>1299</v>
      </c>
      <c r="W191" s="678" t="s">
        <v>1296</v>
      </c>
      <c r="X191" s="38"/>
      <c r="Y191" s="184" t="str">
        <f t="shared" si="102"/>
        <v>-</v>
      </c>
      <c r="Z191" s="184" t="str">
        <f t="shared" si="103"/>
        <v>X</v>
      </c>
      <c r="AA191" s="184" t="str">
        <f t="shared" si="103"/>
        <v>X</v>
      </c>
      <c r="AB191" s="184" t="str">
        <f t="shared" si="103"/>
        <v>X</v>
      </c>
      <c r="AC191" s="184" t="str">
        <f t="shared" si="103"/>
        <v>X</v>
      </c>
      <c r="AD191" s="184" t="str">
        <f t="shared" si="103"/>
        <v>X</v>
      </c>
      <c r="AE191" s="184" t="str">
        <f t="shared" si="103"/>
        <v>X</v>
      </c>
      <c r="AF191" s="38"/>
      <c r="AG191" s="184" t="s">
        <v>185</v>
      </c>
      <c r="AH191" s="184" t="s">
        <v>185</v>
      </c>
      <c r="AI191" s="38"/>
      <c r="AJ191" s="13" t="str">
        <f t="shared" si="104"/>
        <v>/rsm:CrossIndustryInvoice/rsm:SupplyChainTradeTransaction/ram:ApplicableHeaderTradeSettlement</v>
      </c>
      <c r="AK191" s="13" t="str">
        <f t="shared" si="105"/>
        <v>/ram:SpecifiedTradeAllowanceCharge</v>
      </c>
      <c r="AL191" s="14">
        <f>COUNTIFS(R$4:R191,AJ191)</f>
        <v>1</v>
      </c>
      <c r="AM191" s="1"/>
      <c r="AN191" s="211" t="str">
        <f t="shared" si="110"/>
        <v>SCT_HTS</v>
      </c>
      <c r="AO191" s="212" t="str">
        <f t="shared" si="110"/>
        <v>BG-20</v>
      </c>
      <c r="AP191" s="311" t="str">
        <f t="shared" si="106"/>
        <v>BG-20</v>
      </c>
      <c r="AQ191" s="231">
        <f t="shared" si="107"/>
        <v>3</v>
      </c>
      <c r="AR191" s="231" t="str">
        <f t="shared" si="108"/>
        <v>0..n</v>
      </c>
      <c r="AS191" s="232" t="s">
        <v>4286</v>
      </c>
      <c r="AT191" s="232" t="s">
        <v>4287</v>
      </c>
      <c r="AU191" s="233" t="s">
        <v>4288</v>
      </c>
      <c r="AV191" s="233"/>
      <c r="AW191" s="233" t="s">
        <v>1296</v>
      </c>
      <c r="AX191" s="232"/>
      <c r="AY191" s="219" t="str">
        <f t="shared" si="93"/>
        <v>0..n</v>
      </c>
      <c r="AZ191" s="219" t="str">
        <f t="shared" si="93"/>
        <v>0..n</v>
      </c>
      <c r="BA191" s="220" t="str">
        <f t="shared" si="93"/>
        <v>/rsm:CrossIndustryInvoice
/rsm:SupplyChainTradeTransaction
/ram:ApplicableHeaderTradeSettlement
/ram:SpecifiedTradeAllowanceCharge</v>
      </c>
      <c r="BB191" s="221" t="str">
        <f t="shared" si="93"/>
        <v>/rsm:CrossIndustryInvoice/rsm:SupplyChainTradeTransaction/ram:ApplicableHeaderTradeSettlement/ram:SpecifiedTradeAllowanceCharge</v>
      </c>
      <c r="BC191" s="219" t="str">
        <f t="shared" si="99"/>
        <v/>
      </c>
      <c r="BD191" s="184" t="str">
        <f t="shared" si="99"/>
        <v>G</v>
      </c>
      <c r="BE191" s="219" t="str">
        <f t="shared" si="99"/>
        <v>0..n</v>
      </c>
      <c r="BF191" s="219" t="str">
        <f t="shared" si="99"/>
        <v>STR-4</v>
      </c>
      <c r="BG191" s="678" t="str">
        <f t="shared" si="99"/>
        <v>ChargeIndicator=false</v>
      </c>
      <c r="BH191" s="7"/>
      <c r="BI191" s="184" t="str">
        <f t="shared" si="98"/>
        <v>-</v>
      </c>
      <c r="BJ191" s="184" t="str">
        <f t="shared" si="98"/>
        <v>X</v>
      </c>
      <c r="BK191" s="184" t="str">
        <f t="shared" si="98"/>
        <v>X</v>
      </c>
      <c r="BL191" s="184" t="str">
        <f t="shared" si="97"/>
        <v>X</v>
      </c>
      <c r="BM191" s="184" t="str">
        <f t="shared" si="97"/>
        <v>X</v>
      </c>
      <c r="BN191" s="184" t="str">
        <f t="shared" si="97"/>
        <v>X</v>
      </c>
      <c r="BO191" s="184" t="str">
        <f t="shared" si="97"/>
        <v>X</v>
      </c>
      <c r="BP191" s="7"/>
      <c r="BQ191" s="184" t="str">
        <f t="shared" si="109"/>
        <v>BASIC WL</v>
      </c>
      <c r="BR191" s="184" t="str">
        <f t="shared" si="109"/>
        <v>BASIC WL</v>
      </c>
      <c r="BS191" s="15"/>
      <c r="BT191" s="57" t="s">
        <v>18642</v>
      </c>
    </row>
    <row r="192" spans="1:72" s="59" customFormat="1" ht="96" x14ac:dyDescent="0.2">
      <c r="A192" s="45" t="str">
        <f t="shared" si="100"/>
        <v>NO</v>
      </c>
      <c r="B192" s="45"/>
      <c r="C192" s="45"/>
      <c r="D192" s="213" t="s">
        <v>3431</v>
      </c>
      <c r="E192" s="214" t="s">
        <v>4289</v>
      </c>
      <c r="F192" s="312"/>
      <c r="G192" s="66">
        <f t="shared" si="101"/>
        <v>4</v>
      </c>
      <c r="H192" s="66" t="s">
        <v>32</v>
      </c>
      <c r="I192" s="97" t="s">
        <v>4290</v>
      </c>
      <c r="J192" s="64" t="s">
        <v>35</v>
      </c>
      <c r="K192" s="65" t="s">
        <v>35</v>
      </c>
      <c r="L192" s="65"/>
      <c r="M192" s="65" t="s">
        <v>35</v>
      </c>
      <c r="N192" s="64"/>
      <c r="O192" s="66" t="s">
        <v>32</v>
      </c>
      <c r="P192" s="66" t="str">
        <f t="shared" si="95"/>
        <v>1..1</v>
      </c>
      <c r="Q192" s="2" t="s">
        <v>4291</v>
      </c>
      <c r="R192" s="75" t="s">
        <v>4292</v>
      </c>
      <c r="S192" s="66"/>
      <c r="T192" s="68" t="str">
        <f t="shared" si="111"/>
        <v>G</v>
      </c>
      <c r="U192" s="66" t="s">
        <v>42</v>
      </c>
      <c r="V192" s="66" t="s">
        <v>35</v>
      </c>
      <c r="W192" s="249" t="s">
        <v>35</v>
      </c>
      <c r="X192" s="38"/>
      <c r="Y192" s="68" t="str">
        <f t="shared" si="102"/>
        <v>-</v>
      </c>
      <c r="Z192" s="68" t="str">
        <f t="shared" si="103"/>
        <v>X</v>
      </c>
      <c r="AA192" s="68" t="str">
        <f t="shared" si="103"/>
        <v>X</v>
      </c>
      <c r="AB192" s="68" t="str">
        <f t="shared" si="103"/>
        <v>X</v>
      </c>
      <c r="AC192" s="68" t="str">
        <f t="shared" si="103"/>
        <v>X</v>
      </c>
      <c r="AD192" s="68" t="str">
        <f t="shared" si="103"/>
        <v>X</v>
      </c>
      <c r="AE192" s="68" t="str">
        <f t="shared" si="103"/>
        <v>X</v>
      </c>
      <c r="AF192" s="38"/>
      <c r="AG192" s="68" t="s">
        <v>185</v>
      </c>
      <c r="AH192" s="68" t="s">
        <v>185</v>
      </c>
      <c r="AI192" s="38"/>
      <c r="AJ192" s="13" t="str">
        <f t="shared" si="104"/>
        <v>/rsm:CrossIndustryInvoice/rsm:SupplyChainTradeTransaction/ram:ApplicableHeaderTradeSettlement/ram:SpecifiedTradeAllowanceCharge</v>
      </c>
      <c r="AK192" s="13" t="str">
        <f t="shared" si="105"/>
        <v>/ram:ChargeIndicator</v>
      </c>
      <c r="AL192" s="14">
        <f>COUNTIFS(R$4:R192,AJ192)</f>
        <v>1</v>
      </c>
      <c r="AM192" s="1"/>
      <c r="AN192" s="213" t="str">
        <f t="shared" si="110"/>
        <v>SCT_HTS</v>
      </c>
      <c r="AO192" s="214" t="str">
        <f t="shared" si="110"/>
        <v>BG-20-0</v>
      </c>
      <c r="AP192" s="312" t="str">
        <f t="shared" si="106"/>
        <v/>
      </c>
      <c r="AQ192" s="66">
        <f t="shared" si="107"/>
        <v>4</v>
      </c>
      <c r="AR192" s="66" t="str">
        <f t="shared" si="108"/>
        <v>1..1</v>
      </c>
      <c r="AS192" s="97" t="s">
        <v>1308</v>
      </c>
      <c r="AT192" s="64" t="s">
        <v>35</v>
      </c>
      <c r="AU192" s="65" t="s">
        <v>35</v>
      </c>
      <c r="AV192" s="65"/>
      <c r="AW192" s="65" t="s">
        <v>35</v>
      </c>
      <c r="AX192" s="64"/>
      <c r="AY192" s="66" t="str">
        <f t="shared" si="93"/>
        <v>1..1</v>
      </c>
      <c r="AZ192" s="66" t="str">
        <f t="shared" si="93"/>
        <v>1..1</v>
      </c>
      <c r="BA192" s="2" t="str">
        <f t="shared" si="93"/>
        <v>/rsm:CrossIndustryInvoice
/rsm:SupplyChainTradeTransaction
/ram:ApplicableHeaderTradeSettlement
/ram:SpecifiedTradeAllowanceCharge
/ram:ChargeIndicator</v>
      </c>
      <c r="BB192" s="75" t="str">
        <f t="shared" si="93"/>
        <v>/rsm:CrossIndustryInvoice/rsm:SupplyChainTradeTransaction/ram:ApplicableHeaderTradeSettlement/ram:SpecifiedTradeAllowanceCharge/ram:ChargeIndicator</v>
      </c>
      <c r="BC192" s="66" t="str">
        <f t="shared" si="99"/>
        <v/>
      </c>
      <c r="BD192" s="68" t="str">
        <f t="shared" si="99"/>
        <v>G</v>
      </c>
      <c r="BE192" s="66" t="str">
        <f t="shared" si="99"/>
        <v>0..1</v>
      </c>
      <c r="BF192" s="66" t="str">
        <f t="shared" si="99"/>
        <v/>
      </c>
      <c r="BG192" s="249" t="str">
        <f t="shared" si="99"/>
        <v/>
      </c>
      <c r="BH192" s="7"/>
      <c r="BI192" s="68" t="str">
        <f t="shared" si="98"/>
        <v>-</v>
      </c>
      <c r="BJ192" s="68" t="str">
        <f t="shared" si="98"/>
        <v>X</v>
      </c>
      <c r="BK192" s="68" t="str">
        <f t="shared" si="98"/>
        <v>X</v>
      </c>
      <c r="BL192" s="68" t="str">
        <f t="shared" si="97"/>
        <v>X</v>
      </c>
      <c r="BM192" s="68" t="str">
        <f t="shared" si="97"/>
        <v>X</v>
      </c>
      <c r="BN192" s="68" t="str">
        <f t="shared" si="97"/>
        <v>X</v>
      </c>
      <c r="BO192" s="68" t="str">
        <f t="shared" si="97"/>
        <v>X</v>
      </c>
      <c r="BP192" s="7"/>
      <c r="BQ192" s="68" t="str">
        <f t="shared" si="109"/>
        <v>BASIC WL</v>
      </c>
      <c r="BR192" s="68" t="str">
        <f t="shared" si="109"/>
        <v>BASIC WL</v>
      </c>
      <c r="BS192" s="15"/>
      <c r="BT192" s="57" t="s">
        <v>18642</v>
      </c>
    </row>
    <row r="193" spans="1:72" s="59" customFormat="1" ht="105" x14ac:dyDescent="0.2">
      <c r="A193" s="45" t="str">
        <f t="shared" si="100"/>
        <v>NO</v>
      </c>
      <c r="B193" s="45"/>
      <c r="C193" s="45"/>
      <c r="D193" s="213" t="s">
        <v>3431</v>
      </c>
      <c r="E193" s="214" t="s">
        <v>4293</v>
      </c>
      <c r="F193" s="312"/>
      <c r="G193" s="66">
        <f t="shared" si="101"/>
        <v>5</v>
      </c>
      <c r="H193" s="66" t="s">
        <v>32</v>
      </c>
      <c r="I193" s="97" t="s">
        <v>4294</v>
      </c>
      <c r="J193" s="64" t="s">
        <v>35</v>
      </c>
      <c r="K193" s="65" t="s">
        <v>713</v>
      </c>
      <c r="L193" s="65"/>
      <c r="M193" s="65" t="s">
        <v>713</v>
      </c>
      <c r="N193" s="64" t="s">
        <v>50</v>
      </c>
      <c r="O193" s="66" t="s">
        <v>32</v>
      </c>
      <c r="P193" s="66" t="str">
        <f t="shared" si="95"/>
        <v>1..1</v>
      </c>
      <c r="Q193" s="2" t="s">
        <v>4295</v>
      </c>
      <c r="R193" s="75" t="s">
        <v>4296</v>
      </c>
      <c r="S193" s="66" t="s">
        <v>10319</v>
      </c>
      <c r="T193" s="68" t="str">
        <f t="shared" si="111"/>
        <v>G</v>
      </c>
      <c r="U193" s="66" t="s">
        <v>32</v>
      </c>
      <c r="V193" s="66" t="s">
        <v>35</v>
      </c>
      <c r="W193" s="249" t="s">
        <v>713</v>
      </c>
      <c r="X193" s="38"/>
      <c r="Y193" s="68" t="str">
        <f t="shared" si="102"/>
        <v>-</v>
      </c>
      <c r="Z193" s="68" t="str">
        <f t="shared" si="103"/>
        <v>X</v>
      </c>
      <c r="AA193" s="68" t="str">
        <f t="shared" si="103"/>
        <v>X</v>
      </c>
      <c r="AB193" s="68" t="str">
        <f t="shared" si="103"/>
        <v>X</v>
      </c>
      <c r="AC193" s="68" t="str">
        <f t="shared" si="103"/>
        <v>X</v>
      </c>
      <c r="AD193" s="68" t="str">
        <f t="shared" si="103"/>
        <v>X</v>
      </c>
      <c r="AE193" s="68" t="str">
        <f t="shared" si="103"/>
        <v>X</v>
      </c>
      <c r="AF193" s="38"/>
      <c r="AG193" s="68" t="s">
        <v>185</v>
      </c>
      <c r="AH193" s="68" t="s">
        <v>185</v>
      </c>
      <c r="AI193" s="38"/>
      <c r="AJ193" s="13" t="str">
        <f t="shared" si="104"/>
        <v>/rsm:CrossIndustryInvoice/rsm:SupplyChainTradeTransaction/ram:ApplicableHeaderTradeSettlement/ram:SpecifiedTradeAllowanceCharge/ram:ChargeIndicator</v>
      </c>
      <c r="AK193" s="13" t="str">
        <f t="shared" si="105"/>
        <v>/udt:Indicator</v>
      </c>
      <c r="AL193" s="14">
        <f>COUNTIFS(R$4:R193,AJ193)</f>
        <v>1</v>
      </c>
      <c r="AM193" s="1"/>
      <c r="AN193" s="213" t="str">
        <f t="shared" si="110"/>
        <v>SCT_HTS</v>
      </c>
      <c r="AO193" s="214" t="str">
        <f t="shared" si="110"/>
        <v>BG-20-1</v>
      </c>
      <c r="AP193" s="312" t="str">
        <f t="shared" si="106"/>
        <v/>
      </c>
      <c r="AQ193" s="66">
        <f t="shared" si="107"/>
        <v>5</v>
      </c>
      <c r="AR193" s="66" t="str">
        <f t="shared" si="108"/>
        <v>1..1</v>
      </c>
      <c r="AS193" s="97" t="s">
        <v>1314</v>
      </c>
      <c r="AT193" s="64" t="s">
        <v>35</v>
      </c>
      <c r="AU193" s="65" t="s">
        <v>717</v>
      </c>
      <c r="AV193" s="65"/>
      <c r="AW193" s="65" t="s">
        <v>717</v>
      </c>
      <c r="AX193" s="64" t="s">
        <v>18319</v>
      </c>
      <c r="AY193" s="66" t="str">
        <f t="shared" si="93"/>
        <v>1..1</v>
      </c>
      <c r="AZ193" s="66" t="str">
        <f t="shared" si="93"/>
        <v>1..1</v>
      </c>
      <c r="BA193" s="2" t="str">
        <f t="shared" si="93"/>
        <v>/rsm:CrossIndustryInvoice
/rsm:SupplyChainTradeTransaction
/ram:ApplicableHeaderTradeSettlement
/ram:SpecifiedTradeAllowanceCharge
/ram:ChargeIndicator
/udt:Indicator</v>
      </c>
      <c r="BB193" s="75" t="str">
        <f t="shared" si="93"/>
        <v>/rsm:CrossIndustryInvoice/rsm:SupplyChainTradeTransaction/ram:ApplicableHeaderTradeSettlement/ram:SpecifiedTradeAllowanceCharge/ram:ChargeIndicator/udt:Indicator</v>
      </c>
      <c r="BC193" s="66" t="str">
        <f t="shared" si="99"/>
        <v>XI</v>
      </c>
      <c r="BD193" s="68" t="str">
        <f t="shared" si="99"/>
        <v>G</v>
      </c>
      <c r="BE193" s="66" t="str">
        <f t="shared" si="99"/>
        <v>1..1</v>
      </c>
      <c r="BF193" s="66" t="str">
        <f t="shared" si="99"/>
        <v/>
      </c>
      <c r="BG193" s="249" t="str">
        <f t="shared" si="99"/>
        <v>Value = false</v>
      </c>
      <c r="BH193" s="7"/>
      <c r="BI193" s="68" t="str">
        <f t="shared" si="98"/>
        <v>-</v>
      </c>
      <c r="BJ193" s="68" t="str">
        <f t="shared" si="98"/>
        <v>X</v>
      </c>
      <c r="BK193" s="68" t="str">
        <f t="shared" si="98"/>
        <v>X</v>
      </c>
      <c r="BL193" s="68" t="str">
        <f t="shared" si="97"/>
        <v>X</v>
      </c>
      <c r="BM193" s="68" t="str">
        <f t="shared" si="97"/>
        <v>X</v>
      </c>
      <c r="BN193" s="68" t="str">
        <f t="shared" si="97"/>
        <v>X</v>
      </c>
      <c r="BO193" s="68" t="str">
        <f t="shared" si="97"/>
        <v>X</v>
      </c>
      <c r="BP193" s="7"/>
      <c r="BQ193" s="68" t="str">
        <f t="shared" si="109"/>
        <v>BASIC WL</v>
      </c>
      <c r="BR193" s="68" t="str">
        <f t="shared" si="109"/>
        <v>BASIC WL</v>
      </c>
      <c r="BS193" s="15"/>
      <c r="BT193" s="57" t="s">
        <v>18642</v>
      </c>
    </row>
    <row r="194" spans="1:72" s="59" customFormat="1" ht="96" x14ac:dyDescent="0.2">
      <c r="A194" s="45" t="str">
        <f t="shared" si="100"/>
        <v>YES</v>
      </c>
      <c r="B194" s="45"/>
      <c r="C194" s="45"/>
      <c r="D194" s="213" t="s">
        <v>3431</v>
      </c>
      <c r="E194" s="214" t="s">
        <v>4302</v>
      </c>
      <c r="F194" s="312" t="s">
        <v>4302</v>
      </c>
      <c r="G194" s="66">
        <f t="shared" si="101"/>
        <v>4</v>
      </c>
      <c r="H194" s="66" t="s">
        <v>42</v>
      </c>
      <c r="I194" s="64" t="s">
        <v>4303</v>
      </c>
      <c r="J194" s="64" t="s">
        <v>4304</v>
      </c>
      <c r="K194" s="65"/>
      <c r="L194" s="65" t="s">
        <v>826</v>
      </c>
      <c r="M194" s="65" t="s">
        <v>35</v>
      </c>
      <c r="N194" s="64" t="s">
        <v>1230</v>
      </c>
      <c r="O194" s="66" t="s">
        <v>42</v>
      </c>
      <c r="P194" s="66" t="str">
        <f t="shared" si="95"/>
        <v>0..1</v>
      </c>
      <c r="Q194" s="2" t="s">
        <v>4305</v>
      </c>
      <c r="R194" s="75" t="s">
        <v>4306</v>
      </c>
      <c r="S194" s="66" t="s">
        <v>722</v>
      </c>
      <c r="T194" s="68" t="str">
        <f t="shared" si="111"/>
        <v>E</v>
      </c>
      <c r="U194" s="66" t="s">
        <v>42</v>
      </c>
      <c r="V194" s="66" t="s">
        <v>35</v>
      </c>
      <c r="W194" s="249" t="s">
        <v>35</v>
      </c>
      <c r="X194" s="38"/>
      <c r="Y194" s="68" t="str">
        <f t="shared" si="102"/>
        <v>-</v>
      </c>
      <c r="Z194" s="68" t="str">
        <f t="shared" si="103"/>
        <v>X</v>
      </c>
      <c r="AA194" s="68" t="str">
        <f t="shared" si="103"/>
        <v>X</v>
      </c>
      <c r="AB194" s="68" t="str">
        <f t="shared" si="103"/>
        <v>X</v>
      </c>
      <c r="AC194" s="68" t="str">
        <f t="shared" si="103"/>
        <v>X</v>
      </c>
      <c r="AD194" s="68" t="str">
        <f t="shared" si="103"/>
        <v>X</v>
      </c>
      <c r="AE194" s="68" t="str">
        <f t="shared" si="103"/>
        <v>X</v>
      </c>
      <c r="AF194" s="38"/>
      <c r="AG194" s="68" t="s">
        <v>185</v>
      </c>
      <c r="AH194" s="68" t="s">
        <v>185</v>
      </c>
      <c r="AI194" s="38"/>
      <c r="AJ194" s="13" t="str">
        <f t="shared" si="104"/>
        <v>/rsm:CrossIndustryInvoice/rsm:SupplyChainTradeTransaction/ram:ApplicableHeaderTradeSettlement/ram:SpecifiedTradeAllowanceCharge</v>
      </c>
      <c r="AK194" s="13" t="str">
        <f t="shared" si="105"/>
        <v>/ram:CalculationPercent</v>
      </c>
      <c r="AL194" s="14">
        <f>COUNTIFS(R$4:R194,AJ194)</f>
        <v>1</v>
      </c>
      <c r="AM194" s="1"/>
      <c r="AN194" s="213" t="str">
        <f t="shared" si="110"/>
        <v>SCT_HTS</v>
      </c>
      <c r="AO194" s="214" t="str">
        <f t="shared" si="110"/>
        <v>BT-94</v>
      </c>
      <c r="AP194" s="312" t="str">
        <f t="shared" si="106"/>
        <v>BT-94</v>
      </c>
      <c r="AQ194" s="66">
        <f t="shared" si="107"/>
        <v>4</v>
      </c>
      <c r="AR194" s="66" t="str">
        <f t="shared" si="108"/>
        <v>0..1</v>
      </c>
      <c r="AS194" s="64" t="s">
        <v>4307</v>
      </c>
      <c r="AT194" s="64" t="s">
        <v>4308</v>
      </c>
      <c r="AU194" s="65"/>
      <c r="AV194" s="65" t="s">
        <v>1236</v>
      </c>
      <c r="AW194" s="65" t="s">
        <v>35</v>
      </c>
      <c r="AX194" s="64" t="s">
        <v>1237</v>
      </c>
      <c r="AY194" s="66" t="str">
        <f t="shared" si="93"/>
        <v>0..1</v>
      </c>
      <c r="AZ194" s="66" t="str">
        <f t="shared" si="93"/>
        <v>0..1</v>
      </c>
      <c r="BA194" s="2" t="str">
        <f t="shared" si="93"/>
        <v>/rsm:CrossIndustryInvoice
/rsm:SupplyChainTradeTransaction
/ram:ApplicableHeaderTradeSettlement
/ram:SpecifiedTradeAllowanceCharge
/ram:CalculationPercent</v>
      </c>
      <c r="BB194" s="75" t="str">
        <f t="shared" si="93"/>
        <v>/rsm:CrossIndustryInvoice/rsm:SupplyChainTradeTransaction/ram:ApplicableHeaderTradeSettlement/ram:SpecifiedTradeAllowanceCharge/ram:CalculationPercent</v>
      </c>
      <c r="BC194" s="66" t="str">
        <f t="shared" si="99"/>
        <v>P</v>
      </c>
      <c r="BD194" s="68" t="str">
        <f t="shared" si="99"/>
        <v>E</v>
      </c>
      <c r="BE194" s="66" t="str">
        <f t="shared" si="99"/>
        <v>0..1</v>
      </c>
      <c r="BF194" s="66" t="str">
        <f t="shared" si="99"/>
        <v/>
      </c>
      <c r="BG194" s="249" t="str">
        <f t="shared" si="99"/>
        <v/>
      </c>
      <c r="BH194" s="7"/>
      <c r="BI194" s="68" t="str">
        <f t="shared" si="98"/>
        <v>-</v>
      </c>
      <c r="BJ194" s="68" t="str">
        <f t="shared" si="98"/>
        <v>X</v>
      </c>
      <c r="BK194" s="68" t="str">
        <f t="shared" si="98"/>
        <v>X</v>
      </c>
      <c r="BL194" s="68" t="str">
        <f t="shared" si="97"/>
        <v>X</v>
      </c>
      <c r="BM194" s="68" t="str">
        <f t="shared" si="97"/>
        <v>X</v>
      </c>
      <c r="BN194" s="68" t="str">
        <f t="shared" si="97"/>
        <v>X</v>
      </c>
      <c r="BO194" s="68" t="str">
        <f t="shared" si="97"/>
        <v>X</v>
      </c>
      <c r="BP194" s="7"/>
      <c r="BQ194" s="68" t="str">
        <f t="shared" si="109"/>
        <v>BASIC WL</v>
      </c>
      <c r="BR194" s="68" t="str">
        <f t="shared" si="109"/>
        <v>BASIC WL</v>
      </c>
      <c r="BS194" s="15"/>
      <c r="BT194" s="57" t="s">
        <v>18642</v>
      </c>
    </row>
    <row r="195" spans="1:72" s="59" customFormat="1" ht="96" x14ac:dyDescent="0.2">
      <c r="A195" s="45" t="str">
        <f t="shared" si="100"/>
        <v>YES</v>
      </c>
      <c r="B195" s="45"/>
      <c r="C195" s="45"/>
      <c r="D195" s="213" t="s">
        <v>3431</v>
      </c>
      <c r="E195" s="214" t="s">
        <v>4309</v>
      </c>
      <c r="F195" s="312" t="s">
        <v>4309</v>
      </c>
      <c r="G195" s="66">
        <f t="shared" si="101"/>
        <v>4</v>
      </c>
      <c r="H195" s="66" t="s">
        <v>42</v>
      </c>
      <c r="I195" s="64" t="s">
        <v>4310</v>
      </c>
      <c r="J195" s="64" t="s">
        <v>4311</v>
      </c>
      <c r="K195" s="65"/>
      <c r="L195" s="65"/>
      <c r="M195" s="65" t="s">
        <v>35</v>
      </c>
      <c r="N195" s="64" t="s">
        <v>1325</v>
      </c>
      <c r="O195" s="66" t="s">
        <v>42</v>
      </c>
      <c r="P195" s="66" t="str">
        <f t="shared" si="95"/>
        <v>0..1</v>
      </c>
      <c r="Q195" s="2" t="s">
        <v>4312</v>
      </c>
      <c r="R195" s="75" t="s">
        <v>4313</v>
      </c>
      <c r="S195" s="66" t="s">
        <v>163</v>
      </c>
      <c r="T195" s="68" t="str">
        <f t="shared" si="111"/>
        <v>E</v>
      </c>
      <c r="U195" s="66" t="s">
        <v>42</v>
      </c>
      <c r="V195" s="66" t="s">
        <v>35</v>
      </c>
      <c r="W195" s="249" t="s">
        <v>35</v>
      </c>
      <c r="X195" s="38"/>
      <c r="Y195" s="68" t="str">
        <f t="shared" si="102"/>
        <v>-</v>
      </c>
      <c r="Z195" s="68" t="str">
        <f t="shared" si="103"/>
        <v>X</v>
      </c>
      <c r="AA195" s="68" t="str">
        <f t="shared" si="103"/>
        <v>X</v>
      </c>
      <c r="AB195" s="68" t="str">
        <f t="shared" si="103"/>
        <v>X</v>
      </c>
      <c r="AC195" s="68" t="str">
        <f t="shared" si="103"/>
        <v>X</v>
      </c>
      <c r="AD195" s="68" t="str">
        <f t="shared" si="103"/>
        <v>X</v>
      </c>
      <c r="AE195" s="68" t="str">
        <f t="shared" si="103"/>
        <v>X</v>
      </c>
      <c r="AF195" s="38"/>
      <c r="AG195" s="68" t="s">
        <v>185</v>
      </c>
      <c r="AH195" s="68" t="s">
        <v>185</v>
      </c>
      <c r="AI195" s="38"/>
      <c r="AJ195" s="13" t="str">
        <f t="shared" si="104"/>
        <v>/rsm:CrossIndustryInvoice/rsm:SupplyChainTradeTransaction/ram:ApplicableHeaderTradeSettlement/ram:SpecifiedTradeAllowanceCharge</v>
      </c>
      <c r="AK195" s="13" t="str">
        <f t="shared" si="105"/>
        <v>/ram:BasisAmount</v>
      </c>
      <c r="AL195" s="14">
        <f>COUNTIFS(R$4:R195,AJ195)</f>
        <v>1</v>
      </c>
      <c r="AM195" s="1"/>
      <c r="AN195" s="213" t="str">
        <f t="shared" si="110"/>
        <v>SCT_HTS</v>
      </c>
      <c r="AO195" s="214" t="str">
        <f t="shared" si="110"/>
        <v>BT-93</v>
      </c>
      <c r="AP195" s="312" t="str">
        <f t="shared" si="106"/>
        <v>BT-93</v>
      </c>
      <c r="AQ195" s="66">
        <f t="shared" si="107"/>
        <v>4</v>
      </c>
      <c r="AR195" s="66" t="str">
        <f t="shared" si="108"/>
        <v>0..1</v>
      </c>
      <c r="AS195" s="64" t="s">
        <v>4314</v>
      </c>
      <c r="AT195" s="64" t="s">
        <v>4315</v>
      </c>
      <c r="AU195" s="65"/>
      <c r="AV195" s="65"/>
      <c r="AW195" s="65" t="s">
        <v>35</v>
      </c>
      <c r="AX195" s="64" t="s">
        <v>1330</v>
      </c>
      <c r="AY195" s="66" t="str">
        <f t="shared" si="93"/>
        <v>0..1</v>
      </c>
      <c r="AZ195" s="66" t="str">
        <f t="shared" si="93"/>
        <v>0..1</v>
      </c>
      <c r="BA195" s="2" t="str">
        <f t="shared" si="93"/>
        <v>/rsm:CrossIndustryInvoice
/rsm:SupplyChainTradeTransaction
/ram:ApplicableHeaderTradeSettlement
/ram:SpecifiedTradeAllowanceCharge
/ram:BasisAmount</v>
      </c>
      <c r="BB195" s="75" t="str">
        <f t="shared" si="93"/>
        <v>/rsm:CrossIndustryInvoice/rsm:SupplyChainTradeTransaction/ram:ApplicableHeaderTradeSettlement/ram:SpecifiedTradeAllowanceCharge/ram:BasisAmount</v>
      </c>
      <c r="BC195" s="66" t="str">
        <f t="shared" si="99"/>
        <v>A</v>
      </c>
      <c r="BD195" s="68" t="str">
        <f t="shared" si="99"/>
        <v>E</v>
      </c>
      <c r="BE195" s="66" t="str">
        <f t="shared" si="99"/>
        <v>0..1</v>
      </c>
      <c r="BF195" s="66" t="str">
        <f t="shared" si="99"/>
        <v/>
      </c>
      <c r="BG195" s="249" t="str">
        <f t="shared" si="99"/>
        <v/>
      </c>
      <c r="BH195" s="7"/>
      <c r="BI195" s="68" t="str">
        <f t="shared" si="98"/>
        <v>-</v>
      </c>
      <c r="BJ195" s="68" t="str">
        <f t="shared" si="98"/>
        <v>X</v>
      </c>
      <c r="BK195" s="68" t="str">
        <f t="shared" si="98"/>
        <v>X</v>
      </c>
      <c r="BL195" s="68" t="str">
        <f t="shared" si="97"/>
        <v>X</v>
      </c>
      <c r="BM195" s="68" t="str">
        <f t="shared" si="97"/>
        <v>X</v>
      </c>
      <c r="BN195" s="68" t="str">
        <f t="shared" si="97"/>
        <v>X</v>
      </c>
      <c r="BO195" s="68" t="str">
        <f t="shared" si="97"/>
        <v>X</v>
      </c>
      <c r="BP195" s="7"/>
      <c r="BQ195" s="68" t="str">
        <f t="shared" si="109"/>
        <v>BASIC WL</v>
      </c>
      <c r="BR195" s="68" t="str">
        <f t="shared" si="109"/>
        <v>BASIC WL</v>
      </c>
      <c r="BS195" s="15"/>
      <c r="BT195" s="57" t="s">
        <v>18642</v>
      </c>
    </row>
    <row r="196" spans="1:72" s="59" customFormat="1" ht="96" x14ac:dyDescent="0.2">
      <c r="A196" s="45" t="str">
        <f t="shared" si="100"/>
        <v>YES</v>
      </c>
      <c r="B196" s="45"/>
      <c r="C196" s="45"/>
      <c r="D196" s="213" t="s">
        <v>3431</v>
      </c>
      <c r="E196" s="214" t="s">
        <v>4324</v>
      </c>
      <c r="F196" s="312" t="s">
        <v>4324</v>
      </c>
      <c r="G196" s="66">
        <f t="shared" si="101"/>
        <v>4</v>
      </c>
      <c r="H196" s="66" t="s">
        <v>32</v>
      </c>
      <c r="I196" s="64" t="s">
        <v>4325</v>
      </c>
      <c r="J196" s="64" t="s">
        <v>1333</v>
      </c>
      <c r="K196" s="65"/>
      <c r="L196" s="65"/>
      <c r="M196" s="65" t="s">
        <v>4326</v>
      </c>
      <c r="N196" s="64" t="s">
        <v>1325</v>
      </c>
      <c r="O196" s="66" t="s">
        <v>32</v>
      </c>
      <c r="P196" s="66" t="str">
        <f t="shared" si="95"/>
        <v>1..1</v>
      </c>
      <c r="Q196" s="2" t="s">
        <v>4327</v>
      </c>
      <c r="R196" s="75" t="s">
        <v>4328</v>
      </c>
      <c r="S196" s="66" t="s">
        <v>163</v>
      </c>
      <c r="T196" s="68" t="str">
        <f t="shared" si="111"/>
        <v>E</v>
      </c>
      <c r="U196" s="66" t="s">
        <v>62</v>
      </c>
      <c r="V196" s="66" t="s">
        <v>93</v>
      </c>
      <c r="W196" s="249" t="s">
        <v>35</v>
      </c>
      <c r="X196" s="38"/>
      <c r="Y196" s="68" t="str">
        <f t="shared" si="102"/>
        <v>-</v>
      </c>
      <c r="Z196" s="68" t="str">
        <f t="shared" si="103"/>
        <v>X</v>
      </c>
      <c r="AA196" s="68" t="str">
        <f t="shared" si="103"/>
        <v>X</v>
      </c>
      <c r="AB196" s="68" t="str">
        <f t="shared" si="103"/>
        <v>X</v>
      </c>
      <c r="AC196" s="68" t="str">
        <f t="shared" si="103"/>
        <v>X</v>
      </c>
      <c r="AD196" s="68" t="str">
        <f t="shared" si="103"/>
        <v>X</v>
      </c>
      <c r="AE196" s="68" t="str">
        <f t="shared" si="103"/>
        <v>X</v>
      </c>
      <c r="AF196" s="38"/>
      <c r="AG196" s="68" t="s">
        <v>185</v>
      </c>
      <c r="AH196" s="68" t="s">
        <v>185</v>
      </c>
      <c r="AI196" s="38"/>
      <c r="AJ196" s="13" t="str">
        <f t="shared" si="104"/>
        <v>/rsm:CrossIndustryInvoice/rsm:SupplyChainTradeTransaction/ram:ApplicableHeaderTradeSettlement/ram:SpecifiedTradeAllowanceCharge</v>
      </c>
      <c r="AK196" s="13" t="str">
        <f t="shared" si="105"/>
        <v>/ram:ActualAmount</v>
      </c>
      <c r="AL196" s="14">
        <f>COUNTIFS(R$4:R196,AJ196)</f>
        <v>1</v>
      </c>
      <c r="AM196" s="1"/>
      <c r="AN196" s="213" t="str">
        <f t="shared" si="110"/>
        <v>SCT_HTS</v>
      </c>
      <c r="AO196" s="214" t="str">
        <f t="shared" si="110"/>
        <v>BT-92</v>
      </c>
      <c r="AP196" s="312" t="str">
        <f t="shared" si="106"/>
        <v>BT-92</v>
      </c>
      <c r="AQ196" s="66">
        <f t="shared" si="107"/>
        <v>4</v>
      </c>
      <c r="AR196" s="66" t="str">
        <f t="shared" si="108"/>
        <v>1..1</v>
      </c>
      <c r="AS196" s="64" t="s">
        <v>4329</v>
      </c>
      <c r="AT196" s="64" t="s">
        <v>4330</v>
      </c>
      <c r="AU196" s="65"/>
      <c r="AV196" s="65"/>
      <c r="AW196" s="65" t="s">
        <v>4331</v>
      </c>
      <c r="AX196" s="64" t="s">
        <v>1330</v>
      </c>
      <c r="AY196" s="66" t="str">
        <f t="shared" si="93"/>
        <v>1..1</v>
      </c>
      <c r="AZ196" s="66" t="str">
        <f t="shared" si="93"/>
        <v>1..1</v>
      </c>
      <c r="BA196" s="2" t="str">
        <f t="shared" si="93"/>
        <v>/rsm:CrossIndustryInvoice
/rsm:SupplyChainTradeTransaction
/ram:ApplicableHeaderTradeSettlement
/ram:SpecifiedTradeAllowanceCharge
/ram:ActualAmount</v>
      </c>
      <c r="BB196" s="75" t="str">
        <f t="shared" si="93"/>
        <v>/rsm:CrossIndustryInvoice/rsm:SupplyChainTradeTransaction/ram:ApplicableHeaderTradeSettlement/ram:SpecifiedTradeAllowanceCharge/ram:ActualAmount</v>
      </c>
      <c r="BC196" s="66" t="str">
        <f t="shared" si="99"/>
        <v>A</v>
      </c>
      <c r="BD196" s="68" t="str">
        <f t="shared" si="99"/>
        <v>E</v>
      </c>
      <c r="BE196" s="66" t="str">
        <f t="shared" si="99"/>
        <v>0..n</v>
      </c>
      <c r="BF196" s="66" t="str">
        <f t="shared" si="99"/>
        <v>CAR-2, CAR-3</v>
      </c>
      <c r="BG196" s="249" t="str">
        <f t="shared" si="99"/>
        <v/>
      </c>
      <c r="BH196" s="7"/>
      <c r="BI196" s="68" t="str">
        <f t="shared" si="98"/>
        <v>-</v>
      </c>
      <c r="BJ196" s="68" t="str">
        <f t="shared" si="98"/>
        <v>X</v>
      </c>
      <c r="BK196" s="68" t="str">
        <f t="shared" si="98"/>
        <v>X</v>
      </c>
      <c r="BL196" s="68" t="str">
        <f t="shared" si="97"/>
        <v>X</v>
      </c>
      <c r="BM196" s="68" t="str">
        <f t="shared" si="97"/>
        <v>X</v>
      </c>
      <c r="BN196" s="68" t="str">
        <f t="shared" si="97"/>
        <v>X</v>
      </c>
      <c r="BO196" s="68" t="str">
        <f t="shared" si="97"/>
        <v>X</v>
      </c>
      <c r="BP196" s="7"/>
      <c r="BQ196" s="68" t="str">
        <f t="shared" si="109"/>
        <v>BASIC WL</v>
      </c>
      <c r="BR196" s="68" t="str">
        <f t="shared" si="109"/>
        <v>BASIC WL</v>
      </c>
      <c r="BS196" s="15"/>
      <c r="BT196" s="57" t="s">
        <v>18642</v>
      </c>
    </row>
    <row r="197" spans="1:72" s="59" customFormat="1" ht="165" x14ac:dyDescent="0.2">
      <c r="A197" s="45" t="str">
        <f t="shared" si="100"/>
        <v>YES</v>
      </c>
      <c r="B197" s="45"/>
      <c r="C197" s="45"/>
      <c r="D197" s="213" t="s">
        <v>3431</v>
      </c>
      <c r="E197" s="214" t="s">
        <v>4332</v>
      </c>
      <c r="F197" s="312" t="s">
        <v>4332</v>
      </c>
      <c r="G197" s="66">
        <f t="shared" si="101"/>
        <v>4</v>
      </c>
      <c r="H197" s="66" t="s">
        <v>42</v>
      </c>
      <c r="I197" s="64" t="s">
        <v>4333</v>
      </c>
      <c r="J197" s="64" t="s">
        <v>4334</v>
      </c>
      <c r="K197" s="65" t="s">
        <v>4335</v>
      </c>
      <c r="L197" s="65"/>
      <c r="M197" s="65" t="s">
        <v>4336</v>
      </c>
      <c r="N197" s="64" t="s">
        <v>128</v>
      </c>
      <c r="O197" s="66" t="s">
        <v>42</v>
      </c>
      <c r="P197" s="66" t="str">
        <f t="shared" si="95"/>
        <v>0..1</v>
      </c>
      <c r="Q197" s="2" t="s">
        <v>4337</v>
      </c>
      <c r="R197" s="75" t="s">
        <v>4338</v>
      </c>
      <c r="S197" s="66" t="s">
        <v>131</v>
      </c>
      <c r="T197" s="68" t="str">
        <f t="shared" si="111"/>
        <v>E</v>
      </c>
      <c r="U197" s="66" t="s">
        <v>42</v>
      </c>
      <c r="V197" s="66" t="s">
        <v>35</v>
      </c>
      <c r="W197" s="249" t="s">
        <v>35</v>
      </c>
      <c r="X197" s="38"/>
      <c r="Y197" s="68" t="str">
        <f t="shared" si="102"/>
        <v>-</v>
      </c>
      <c r="Z197" s="68" t="str">
        <f t="shared" si="103"/>
        <v>X</v>
      </c>
      <c r="AA197" s="68" t="str">
        <f t="shared" si="103"/>
        <v>X</v>
      </c>
      <c r="AB197" s="68" t="str">
        <f t="shared" si="103"/>
        <v>X</v>
      </c>
      <c r="AC197" s="68" t="str">
        <f t="shared" si="103"/>
        <v>X</v>
      </c>
      <c r="AD197" s="68" t="str">
        <f t="shared" si="103"/>
        <v>X</v>
      </c>
      <c r="AE197" s="68" t="str">
        <f t="shared" si="103"/>
        <v>X</v>
      </c>
      <c r="AF197" s="38"/>
      <c r="AG197" s="68" t="s">
        <v>185</v>
      </c>
      <c r="AH197" s="68" t="s">
        <v>185</v>
      </c>
      <c r="AI197" s="38"/>
      <c r="AJ197" s="13" t="str">
        <f t="shared" si="104"/>
        <v>/rsm:CrossIndustryInvoice/rsm:SupplyChainTradeTransaction/ram:ApplicableHeaderTradeSettlement/ram:SpecifiedTradeAllowanceCharge</v>
      </c>
      <c r="AK197" s="13" t="str">
        <f t="shared" si="105"/>
        <v>/ram:ReasonCode</v>
      </c>
      <c r="AL197" s="14">
        <f>COUNTIFS(R$4:R197,AJ197)</f>
        <v>1</v>
      </c>
      <c r="AM197" s="1"/>
      <c r="AN197" s="213" t="str">
        <f t="shared" si="110"/>
        <v>SCT_HTS</v>
      </c>
      <c r="AO197" s="214" t="str">
        <f t="shared" si="110"/>
        <v>BT-98</v>
      </c>
      <c r="AP197" s="312" t="str">
        <f t="shared" si="106"/>
        <v>BT-98</v>
      </c>
      <c r="AQ197" s="66">
        <f t="shared" si="107"/>
        <v>4</v>
      </c>
      <c r="AR197" s="66" t="str">
        <f t="shared" si="108"/>
        <v>0..1</v>
      </c>
      <c r="AS197" s="64" t="s">
        <v>4339</v>
      </c>
      <c r="AT197" s="64" t="s">
        <v>4340</v>
      </c>
      <c r="AU197" s="65" t="s">
        <v>4341</v>
      </c>
      <c r="AV197" s="65"/>
      <c r="AW197" s="65" t="s">
        <v>18303</v>
      </c>
      <c r="AX197" s="64" t="s">
        <v>128</v>
      </c>
      <c r="AY197" s="66" t="str">
        <f t="shared" si="93"/>
        <v>0..1</v>
      </c>
      <c r="AZ197" s="66" t="str">
        <f t="shared" si="93"/>
        <v>0..1</v>
      </c>
      <c r="BA197" s="2" t="str">
        <f t="shared" si="93"/>
        <v>/rsm:CrossIndustryInvoice
/rsm:SupplyChainTradeTransaction
/ram:ApplicableHeaderTradeSettlement
/ram:SpecifiedTradeAllowanceCharge
/ram:ReasonCode</v>
      </c>
      <c r="BB197" s="75" t="str">
        <f t="shared" si="93"/>
        <v>/rsm:CrossIndustryInvoice/rsm:SupplyChainTradeTransaction/ram:ApplicableHeaderTradeSettlement/ram:SpecifiedTradeAllowanceCharge/ram:ReasonCode</v>
      </c>
      <c r="BC197" s="66" t="str">
        <f t="shared" si="99"/>
        <v>C</v>
      </c>
      <c r="BD197" s="68" t="str">
        <f t="shared" si="99"/>
        <v>E</v>
      </c>
      <c r="BE197" s="66" t="str">
        <f t="shared" si="99"/>
        <v>0..1</v>
      </c>
      <c r="BF197" s="66" t="str">
        <f t="shared" si="99"/>
        <v/>
      </c>
      <c r="BG197" s="249" t="str">
        <f t="shared" si="99"/>
        <v/>
      </c>
      <c r="BH197" s="7"/>
      <c r="BI197" s="68" t="str">
        <f t="shared" si="98"/>
        <v>-</v>
      </c>
      <c r="BJ197" s="68" t="str">
        <f t="shared" si="98"/>
        <v>X</v>
      </c>
      <c r="BK197" s="68" t="str">
        <f t="shared" si="98"/>
        <v>X</v>
      </c>
      <c r="BL197" s="68" t="str">
        <f t="shared" si="97"/>
        <v>X</v>
      </c>
      <c r="BM197" s="68" t="str">
        <f t="shared" si="97"/>
        <v>X</v>
      </c>
      <c r="BN197" s="68" t="str">
        <f t="shared" si="97"/>
        <v>X</v>
      </c>
      <c r="BO197" s="68" t="str">
        <f t="shared" si="97"/>
        <v>X</v>
      </c>
      <c r="BP197" s="7"/>
      <c r="BQ197" s="68" t="str">
        <f t="shared" si="109"/>
        <v>BASIC WL</v>
      </c>
      <c r="BR197" s="68" t="str">
        <f t="shared" si="109"/>
        <v>BASIC WL</v>
      </c>
      <c r="BS197" s="15"/>
      <c r="BT197" s="57" t="s">
        <v>18642</v>
      </c>
    </row>
    <row r="198" spans="1:72" s="59" customFormat="1" ht="165" x14ac:dyDescent="0.2">
      <c r="A198" s="45" t="str">
        <f t="shared" si="100"/>
        <v>YES</v>
      </c>
      <c r="B198" s="45"/>
      <c r="C198" s="45"/>
      <c r="D198" s="213" t="s">
        <v>3431</v>
      </c>
      <c r="E198" s="214" t="s">
        <v>4343</v>
      </c>
      <c r="F198" s="312" t="s">
        <v>4343</v>
      </c>
      <c r="G198" s="66">
        <f t="shared" si="101"/>
        <v>4</v>
      </c>
      <c r="H198" s="66" t="s">
        <v>42</v>
      </c>
      <c r="I198" s="64" t="s">
        <v>4344</v>
      </c>
      <c r="J198" s="64" t="s">
        <v>4345</v>
      </c>
      <c r="K198" s="65"/>
      <c r="L198" s="65" t="s">
        <v>4139</v>
      </c>
      <c r="M198" s="65" t="s">
        <v>4336</v>
      </c>
      <c r="N198" s="64" t="s">
        <v>70</v>
      </c>
      <c r="O198" s="66" t="s">
        <v>42</v>
      </c>
      <c r="P198" s="66" t="str">
        <f t="shared" si="95"/>
        <v>0..1</v>
      </c>
      <c r="Q198" s="2" t="s">
        <v>4346</v>
      </c>
      <c r="R198" s="75" t="s">
        <v>4347</v>
      </c>
      <c r="S198" s="66" t="s">
        <v>73</v>
      </c>
      <c r="T198" s="68" t="str">
        <f t="shared" si="111"/>
        <v>E</v>
      </c>
      <c r="U198" s="66" t="s">
        <v>42</v>
      </c>
      <c r="V198" s="66" t="s">
        <v>35</v>
      </c>
      <c r="W198" s="249" t="s">
        <v>35</v>
      </c>
      <c r="X198" s="38"/>
      <c r="Y198" s="68" t="str">
        <f t="shared" si="102"/>
        <v>-</v>
      </c>
      <c r="Z198" s="68" t="str">
        <f t="shared" si="103"/>
        <v>X</v>
      </c>
      <c r="AA198" s="68" t="str">
        <f t="shared" si="103"/>
        <v>X</v>
      </c>
      <c r="AB198" s="68" t="str">
        <f t="shared" si="103"/>
        <v>X</v>
      </c>
      <c r="AC198" s="68" t="str">
        <f t="shared" si="103"/>
        <v>X</v>
      </c>
      <c r="AD198" s="68" t="str">
        <f t="shared" si="103"/>
        <v>X</v>
      </c>
      <c r="AE198" s="68" t="str">
        <f t="shared" si="103"/>
        <v>X</v>
      </c>
      <c r="AF198" s="38"/>
      <c r="AG198" s="68" t="s">
        <v>185</v>
      </c>
      <c r="AH198" s="68" t="s">
        <v>185</v>
      </c>
      <c r="AI198" s="38"/>
      <c r="AJ198" s="13" t="str">
        <f t="shared" si="104"/>
        <v>/rsm:CrossIndustryInvoice/rsm:SupplyChainTradeTransaction/ram:ApplicableHeaderTradeSettlement/ram:SpecifiedTradeAllowanceCharge</v>
      </c>
      <c r="AK198" s="13" t="str">
        <f t="shared" si="105"/>
        <v>/ram:Reason</v>
      </c>
      <c r="AL198" s="14">
        <f>COUNTIFS(R$4:R198,AJ198)</f>
        <v>1</v>
      </c>
      <c r="AM198" s="1"/>
      <c r="AN198" s="213" t="str">
        <f t="shared" si="110"/>
        <v>SCT_HTS</v>
      </c>
      <c r="AO198" s="214" t="str">
        <f t="shared" si="110"/>
        <v>BT-97</v>
      </c>
      <c r="AP198" s="312" t="str">
        <f t="shared" si="106"/>
        <v>BT-97</v>
      </c>
      <c r="AQ198" s="66">
        <f t="shared" si="107"/>
        <v>4</v>
      </c>
      <c r="AR198" s="66" t="str">
        <f t="shared" si="108"/>
        <v>0..1</v>
      </c>
      <c r="AS198" s="64" t="s">
        <v>4348</v>
      </c>
      <c r="AT198" s="64" t="s">
        <v>4349</v>
      </c>
      <c r="AU198" s="65"/>
      <c r="AV198" s="65" t="s">
        <v>4144</v>
      </c>
      <c r="AW198" s="65" t="s">
        <v>18303</v>
      </c>
      <c r="AX198" s="64" t="s">
        <v>78</v>
      </c>
      <c r="AY198" s="66" t="str">
        <f t="shared" si="93"/>
        <v>0..1</v>
      </c>
      <c r="AZ198" s="66" t="str">
        <f t="shared" si="93"/>
        <v>0..1</v>
      </c>
      <c r="BA198" s="2" t="str">
        <f t="shared" si="93"/>
        <v>/rsm:CrossIndustryInvoice
/rsm:SupplyChainTradeTransaction
/ram:ApplicableHeaderTradeSettlement
/ram:SpecifiedTradeAllowanceCharge
/ram:Reason</v>
      </c>
      <c r="BB198" s="75" t="str">
        <f t="shared" si="93"/>
        <v>/rsm:CrossIndustryInvoice/rsm:SupplyChainTradeTransaction/ram:ApplicableHeaderTradeSettlement/ram:SpecifiedTradeAllowanceCharge/ram:Reason</v>
      </c>
      <c r="BC198" s="66" t="str">
        <f t="shared" si="99"/>
        <v>T</v>
      </c>
      <c r="BD198" s="68" t="str">
        <f t="shared" si="99"/>
        <v>E</v>
      </c>
      <c r="BE198" s="66" t="str">
        <f t="shared" si="99"/>
        <v>0..1</v>
      </c>
      <c r="BF198" s="66" t="str">
        <f t="shared" si="99"/>
        <v/>
      </c>
      <c r="BG198" s="249" t="str">
        <f t="shared" si="99"/>
        <v/>
      </c>
      <c r="BH198" s="7"/>
      <c r="BI198" s="68" t="str">
        <f t="shared" si="98"/>
        <v>-</v>
      </c>
      <c r="BJ198" s="68" t="str">
        <f t="shared" si="98"/>
        <v>X</v>
      </c>
      <c r="BK198" s="68" t="str">
        <f t="shared" si="98"/>
        <v>X</v>
      </c>
      <c r="BL198" s="68" t="str">
        <f t="shared" si="97"/>
        <v>X</v>
      </c>
      <c r="BM198" s="68" t="str">
        <f t="shared" si="97"/>
        <v>X</v>
      </c>
      <c r="BN198" s="68" t="str">
        <f t="shared" si="97"/>
        <v>X</v>
      </c>
      <c r="BO198" s="68" t="str">
        <f t="shared" si="97"/>
        <v>X</v>
      </c>
      <c r="BP198" s="7"/>
      <c r="BQ198" s="68" t="str">
        <f t="shared" si="109"/>
        <v>BASIC WL</v>
      </c>
      <c r="BR198" s="68" t="str">
        <f t="shared" si="109"/>
        <v>BASIC WL</v>
      </c>
      <c r="BS198" s="15"/>
      <c r="BT198" s="57" t="s">
        <v>18642</v>
      </c>
    </row>
    <row r="199" spans="1:72" s="59" customFormat="1" ht="96" x14ac:dyDescent="0.2">
      <c r="A199" s="45" t="str">
        <f t="shared" si="100"/>
        <v>NO</v>
      </c>
      <c r="B199" s="45"/>
      <c r="C199" s="45"/>
      <c r="D199" s="213" t="s">
        <v>3431</v>
      </c>
      <c r="E199" s="223" t="s">
        <v>4350</v>
      </c>
      <c r="F199" s="313"/>
      <c r="G199" s="124">
        <f t="shared" si="101"/>
        <v>4</v>
      </c>
      <c r="H199" s="124" t="s">
        <v>32</v>
      </c>
      <c r="I199" s="138" t="s">
        <v>4351</v>
      </c>
      <c r="J199" s="125"/>
      <c r="K199" s="126"/>
      <c r="L199" s="126"/>
      <c r="M199" s="126"/>
      <c r="N199" s="125"/>
      <c r="O199" s="124" t="s">
        <v>32</v>
      </c>
      <c r="P199" s="124" t="str">
        <f t="shared" si="95"/>
        <v>1..1</v>
      </c>
      <c r="Q199" s="127" t="s">
        <v>4352</v>
      </c>
      <c r="R199" s="128" t="s">
        <v>4353</v>
      </c>
      <c r="S199" s="124"/>
      <c r="T199" s="129" t="str">
        <f t="shared" si="111"/>
        <v/>
      </c>
      <c r="U199" s="124" t="s">
        <v>62</v>
      </c>
      <c r="V199" s="124"/>
      <c r="W199" s="675"/>
      <c r="X199" s="38"/>
      <c r="Y199" s="129" t="str">
        <f t="shared" si="102"/>
        <v>-</v>
      </c>
      <c r="Z199" s="129" t="str">
        <f t="shared" si="103"/>
        <v>X</v>
      </c>
      <c r="AA199" s="129" t="str">
        <f t="shared" si="103"/>
        <v>X</v>
      </c>
      <c r="AB199" s="129" t="str">
        <f t="shared" si="103"/>
        <v>X</v>
      </c>
      <c r="AC199" s="129" t="str">
        <f t="shared" si="103"/>
        <v>X</v>
      </c>
      <c r="AD199" s="129" t="str">
        <f t="shared" si="103"/>
        <v>X</v>
      </c>
      <c r="AE199" s="129" t="str">
        <f t="shared" si="103"/>
        <v>X</v>
      </c>
      <c r="AF199" s="38"/>
      <c r="AG199" s="129" t="s">
        <v>185</v>
      </c>
      <c r="AH199" s="129" t="s">
        <v>185</v>
      </c>
      <c r="AI199" s="38"/>
      <c r="AJ199" s="13" t="str">
        <f t="shared" si="104"/>
        <v>/rsm:CrossIndustryInvoice/rsm:SupplyChainTradeTransaction/ram:ApplicableHeaderTradeSettlement/ram:SpecifiedTradeAllowanceCharge</v>
      </c>
      <c r="AK199" s="13" t="str">
        <f t="shared" si="105"/>
        <v>/ram:CategoryTradeTax</v>
      </c>
      <c r="AL199" s="14">
        <f>COUNTIFS(R$4:R199,AJ199)</f>
        <v>1</v>
      </c>
      <c r="AM199" s="1"/>
      <c r="AN199" s="213" t="str">
        <f t="shared" si="110"/>
        <v>SCT_HTS</v>
      </c>
      <c r="AO199" s="223" t="str">
        <f t="shared" si="110"/>
        <v>BT-95-00</v>
      </c>
      <c r="AP199" s="313" t="str">
        <f t="shared" si="106"/>
        <v/>
      </c>
      <c r="AQ199" s="124">
        <f t="shared" si="107"/>
        <v>4</v>
      </c>
      <c r="AR199" s="124" t="str">
        <f t="shared" si="108"/>
        <v>1..1</v>
      </c>
      <c r="AS199" s="138" t="s">
        <v>4354</v>
      </c>
      <c r="AT199" s="125"/>
      <c r="AU199" s="126"/>
      <c r="AV199" s="126"/>
      <c r="AW199" s="126"/>
      <c r="AX199" s="125"/>
      <c r="AY199" s="124" t="str">
        <f t="shared" si="93"/>
        <v>1..1</v>
      </c>
      <c r="AZ199" s="124" t="str">
        <f t="shared" si="93"/>
        <v>1..1</v>
      </c>
      <c r="BA199" s="127" t="str">
        <f t="shared" si="93"/>
        <v>/rsm:CrossIndustryInvoice
/rsm:SupplyChainTradeTransaction
/ram:ApplicableHeaderTradeSettlement
/ram:SpecifiedTradeAllowanceCharge
/ram:CategoryTradeTax</v>
      </c>
      <c r="BB199" s="128" t="str">
        <f t="shared" si="93"/>
        <v>/rsm:CrossIndustryInvoice/rsm:SupplyChainTradeTransaction/ram:ApplicableHeaderTradeSettlement/ram:SpecifiedTradeAllowanceCharge/ram:CategoryTradeTax</v>
      </c>
      <c r="BC199" s="124" t="str">
        <f t="shared" si="99"/>
        <v/>
      </c>
      <c r="BD199" s="129" t="str">
        <f t="shared" si="99"/>
        <v/>
      </c>
      <c r="BE199" s="124" t="str">
        <f t="shared" si="99"/>
        <v>0..n</v>
      </c>
      <c r="BF199" s="124" t="str">
        <f t="shared" si="99"/>
        <v/>
      </c>
      <c r="BG199" s="675" t="str">
        <f t="shared" si="99"/>
        <v/>
      </c>
      <c r="BH199" s="7"/>
      <c r="BI199" s="129" t="str">
        <f t="shared" si="98"/>
        <v>-</v>
      </c>
      <c r="BJ199" s="129" t="str">
        <f t="shared" si="98"/>
        <v>X</v>
      </c>
      <c r="BK199" s="129" t="str">
        <f t="shared" si="98"/>
        <v>X</v>
      </c>
      <c r="BL199" s="129" t="str">
        <f t="shared" si="97"/>
        <v>X</v>
      </c>
      <c r="BM199" s="129" t="str">
        <f t="shared" si="97"/>
        <v>X</v>
      </c>
      <c r="BN199" s="129" t="str">
        <f t="shared" si="97"/>
        <v>X</v>
      </c>
      <c r="BO199" s="129" t="str">
        <f t="shared" si="97"/>
        <v>X</v>
      </c>
      <c r="BP199" s="7"/>
      <c r="BQ199" s="129" t="str">
        <f t="shared" si="109"/>
        <v>BASIC WL</v>
      </c>
      <c r="BR199" s="129" t="str">
        <f t="shared" si="109"/>
        <v>BASIC WL</v>
      </c>
      <c r="BS199" s="15"/>
      <c r="BT199" s="57" t="s">
        <v>18642</v>
      </c>
    </row>
    <row r="200" spans="1:72" s="59" customFormat="1" ht="105" x14ac:dyDescent="0.2">
      <c r="A200" s="45" t="str">
        <f t="shared" si="100"/>
        <v>NO</v>
      </c>
      <c r="B200" s="45"/>
      <c r="C200" s="45"/>
      <c r="D200" s="213" t="s">
        <v>3431</v>
      </c>
      <c r="E200" s="214" t="s">
        <v>4355</v>
      </c>
      <c r="F200" s="312"/>
      <c r="G200" s="66">
        <f t="shared" si="101"/>
        <v>5</v>
      </c>
      <c r="H200" s="66" t="s">
        <v>32</v>
      </c>
      <c r="I200" s="97" t="s">
        <v>4356</v>
      </c>
      <c r="J200" s="64" t="s">
        <v>35</v>
      </c>
      <c r="K200" s="65" t="s">
        <v>804</v>
      </c>
      <c r="L200" s="65"/>
      <c r="M200" s="65" t="s">
        <v>805</v>
      </c>
      <c r="N200" s="64"/>
      <c r="O200" s="66" t="s">
        <v>32</v>
      </c>
      <c r="P200" s="66" t="str">
        <f t="shared" si="95"/>
        <v>1..1</v>
      </c>
      <c r="Q200" s="2" t="s">
        <v>4357</v>
      </c>
      <c r="R200" s="75" t="s">
        <v>4358</v>
      </c>
      <c r="S200" s="66" t="s">
        <v>131</v>
      </c>
      <c r="T200" s="68" t="str">
        <f t="shared" si="111"/>
        <v/>
      </c>
      <c r="U200" s="66" t="s">
        <v>42</v>
      </c>
      <c r="V200" s="66" t="s">
        <v>35</v>
      </c>
      <c r="W200" s="249" t="s">
        <v>805</v>
      </c>
      <c r="X200" s="38"/>
      <c r="Y200" s="68" t="str">
        <f t="shared" si="102"/>
        <v>-</v>
      </c>
      <c r="Z200" s="68" t="str">
        <f t="shared" si="103"/>
        <v>X</v>
      </c>
      <c r="AA200" s="68" t="str">
        <f t="shared" si="103"/>
        <v>X</v>
      </c>
      <c r="AB200" s="68" t="str">
        <f t="shared" si="103"/>
        <v>X</v>
      </c>
      <c r="AC200" s="68" t="str">
        <f t="shared" si="103"/>
        <v>X</v>
      </c>
      <c r="AD200" s="68" t="str">
        <f t="shared" si="103"/>
        <v>X</v>
      </c>
      <c r="AE200" s="68" t="str">
        <f t="shared" si="103"/>
        <v>X</v>
      </c>
      <c r="AF200" s="38"/>
      <c r="AG200" s="68" t="s">
        <v>185</v>
      </c>
      <c r="AH200" s="68" t="s">
        <v>185</v>
      </c>
      <c r="AI200" s="38"/>
      <c r="AJ200" s="13" t="str">
        <f t="shared" si="104"/>
        <v>/rsm:CrossIndustryInvoice/rsm:SupplyChainTradeTransaction/ram:ApplicableHeaderTradeSettlement/ram:SpecifiedTradeAllowanceCharge/ram:CategoryTradeTax</v>
      </c>
      <c r="AK200" s="13" t="str">
        <f t="shared" si="105"/>
        <v>/ram:TypeCode</v>
      </c>
      <c r="AL200" s="14">
        <f>COUNTIFS(R$4:R200,AJ200)</f>
        <v>1</v>
      </c>
      <c r="AM200" s="1"/>
      <c r="AN200" s="213" t="str">
        <f t="shared" si="110"/>
        <v>SCT_HTS</v>
      </c>
      <c r="AO200" s="214" t="str">
        <f t="shared" si="110"/>
        <v>BT-95-0</v>
      </c>
      <c r="AP200" s="312" t="str">
        <f t="shared" si="106"/>
        <v/>
      </c>
      <c r="AQ200" s="66">
        <f t="shared" si="107"/>
        <v>5</v>
      </c>
      <c r="AR200" s="66" t="str">
        <f t="shared" si="108"/>
        <v>1..1</v>
      </c>
      <c r="AS200" s="97" t="s">
        <v>4359</v>
      </c>
      <c r="AT200" s="64" t="s">
        <v>35</v>
      </c>
      <c r="AU200" s="65" t="s">
        <v>18215</v>
      </c>
      <c r="AV200" s="65"/>
      <c r="AW200" s="65" t="s">
        <v>1208</v>
      </c>
      <c r="AX200" s="64"/>
      <c r="AY200" s="66" t="str">
        <f t="shared" si="93"/>
        <v>1..1</v>
      </c>
      <c r="AZ200" s="66" t="str">
        <f t="shared" si="93"/>
        <v>1..1</v>
      </c>
      <c r="BA200" s="2" t="str">
        <f t="shared" si="93"/>
        <v>/rsm:CrossIndustryInvoice
/rsm:SupplyChainTradeTransaction
/ram:ApplicableHeaderTradeSettlement
/ram:SpecifiedTradeAllowanceCharge
/ram:CategoryTradeTax
/ram:TypeCode</v>
      </c>
      <c r="BB200" s="75" t="str">
        <f t="shared" si="93"/>
        <v>/rsm:CrossIndustryInvoice/rsm:SupplyChainTradeTransaction/ram:ApplicableHeaderTradeSettlement/ram:SpecifiedTradeAllowanceCharge/ram:CategoryTradeTax/ram:TypeCode</v>
      </c>
      <c r="BC200" s="66" t="str">
        <f t="shared" si="99"/>
        <v>C</v>
      </c>
      <c r="BD200" s="68" t="str">
        <f t="shared" si="99"/>
        <v/>
      </c>
      <c r="BE200" s="66" t="str">
        <f t="shared" si="99"/>
        <v>0..1</v>
      </c>
      <c r="BF200" s="66" t="str">
        <f t="shared" si="99"/>
        <v/>
      </c>
      <c r="BG200" s="249" t="str">
        <f t="shared" si="99"/>
        <v>Fixed value "VAT"</v>
      </c>
      <c r="BH200" s="7"/>
      <c r="BI200" s="68" t="str">
        <f t="shared" si="98"/>
        <v>-</v>
      </c>
      <c r="BJ200" s="68" t="str">
        <f t="shared" si="98"/>
        <v>X</v>
      </c>
      <c r="BK200" s="68" t="str">
        <f t="shared" si="98"/>
        <v>X</v>
      </c>
      <c r="BL200" s="68" t="str">
        <f t="shared" si="97"/>
        <v>X</v>
      </c>
      <c r="BM200" s="68" t="str">
        <f t="shared" si="97"/>
        <v>X</v>
      </c>
      <c r="BN200" s="68" t="str">
        <f t="shared" si="97"/>
        <v>X</v>
      </c>
      <c r="BO200" s="68" t="str">
        <f t="shared" si="97"/>
        <v>X</v>
      </c>
      <c r="BP200" s="7"/>
      <c r="BQ200" s="68" t="str">
        <f t="shared" si="109"/>
        <v>BASIC WL</v>
      </c>
      <c r="BR200" s="68" t="str">
        <f t="shared" si="109"/>
        <v>BASIC WL</v>
      </c>
      <c r="BS200" s="15"/>
      <c r="BT200" s="57" t="s">
        <v>18642</v>
      </c>
    </row>
    <row r="201" spans="1:72" s="59" customFormat="1" ht="240" x14ac:dyDescent="0.2">
      <c r="A201" s="45" t="str">
        <f t="shared" si="100"/>
        <v>YES</v>
      </c>
      <c r="B201" s="45"/>
      <c r="C201" s="45"/>
      <c r="D201" s="213" t="s">
        <v>3431</v>
      </c>
      <c r="E201" s="214" t="s">
        <v>4360</v>
      </c>
      <c r="F201" s="312" t="s">
        <v>4360</v>
      </c>
      <c r="G201" s="66">
        <f t="shared" si="101"/>
        <v>5</v>
      </c>
      <c r="H201" s="66" t="s">
        <v>32</v>
      </c>
      <c r="I201" s="64" t="s">
        <v>4361</v>
      </c>
      <c r="J201" s="64" t="s">
        <v>4362</v>
      </c>
      <c r="K201" s="65" t="s">
        <v>815</v>
      </c>
      <c r="L201" s="65" t="s">
        <v>816</v>
      </c>
      <c r="M201" s="65" t="s">
        <v>4363</v>
      </c>
      <c r="N201" s="64" t="s">
        <v>128</v>
      </c>
      <c r="O201" s="66" t="s">
        <v>32</v>
      </c>
      <c r="P201" s="66" t="str">
        <f t="shared" si="95"/>
        <v>1..1</v>
      </c>
      <c r="Q201" s="2" t="s">
        <v>4364</v>
      </c>
      <c r="R201" s="75" t="s">
        <v>4365</v>
      </c>
      <c r="S201" s="66" t="s">
        <v>131</v>
      </c>
      <c r="T201" s="68" t="str">
        <f t="shared" si="111"/>
        <v>E</v>
      </c>
      <c r="U201" s="66" t="s">
        <v>42</v>
      </c>
      <c r="V201" s="66" t="s">
        <v>35</v>
      </c>
      <c r="W201" s="249" t="s">
        <v>35</v>
      </c>
      <c r="X201" s="38"/>
      <c r="Y201" s="68" t="str">
        <f t="shared" si="102"/>
        <v>-</v>
      </c>
      <c r="Z201" s="68" t="str">
        <f t="shared" si="103"/>
        <v>X</v>
      </c>
      <c r="AA201" s="68" t="str">
        <f t="shared" si="103"/>
        <v>X</v>
      </c>
      <c r="AB201" s="68" t="str">
        <f t="shared" si="103"/>
        <v>X</v>
      </c>
      <c r="AC201" s="68" t="str">
        <f t="shared" si="103"/>
        <v>X</v>
      </c>
      <c r="AD201" s="68" t="str">
        <f t="shared" si="103"/>
        <v>X</v>
      </c>
      <c r="AE201" s="68" t="str">
        <f t="shared" si="103"/>
        <v>X</v>
      </c>
      <c r="AF201" s="38"/>
      <c r="AG201" s="68" t="s">
        <v>185</v>
      </c>
      <c r="AH201" s="68" t="s">
        <v>185</v>
      </c>
      <c r="AI201" s="38"/>
      <c r="AJ201" s="13" t="str">
        <f t="shared" si="104"/>
        <v>/rsm:CrossIndustryInvoice/rsm:SupplyChainTradeTransaction/ram:ApplicableHeaderTradeSettlement/ram:SpecifiedTradeAllowanceCharge/ram:CategoryTradeTax</v>
      </c>
      <c r="AK201" s="13" t="str">
        <f t="shared" si="105"/>
        <v>/ram:CategoryCode</v>
      </c>
      <c r="AL201" s="14">
        <f>COUNTIFS(R$4:R201,AJ201)</f>
        <v>1</v>
      </c>
      <c r="AM201" s="1"/>
      <c r="AN201" s="213" t="str">
        <f t="shared" si="110"/>
        <v>SCT_HTS</v>
      </c>
      <c r="AO201" s="214" t="str">
        <f t="shared" si="110"/>
        <v>BT-95</v>
      </c>
      <c r="AP201" s="312" t="str">
        <f t="shared" si="106"/>
        <v>BT-95</v>
      </c>
      <c r="AQ201" s="66">
        <f t="shared" si="107"/>
        <v>5</v>
      </c>
      <c r="AR201" s="66" t="str">
        <f t="shared" si="108"/>
        <v>1..1</v>
      </c>
      <c r="AS201" s="64" t="s">
        <v>4359</v>
      </c>
      <c r="AT201" s="64" t="s">
        <v>4366</v>
      </c>
      <c r="AU201" s="65" t="s">
        <v>1221</v>
      </c>
      <c r="AV201" s="65" t="s">
        <v>1222</v>
      </c>
      <c r="AW201" s="65" t="s">
        <v>4367</v>
      </c>
      <c r="AX201" s="64" t="s">
        <v>128</v>
      </c>
      <c r="AY201" s="66" t="str">
        <f t="shared" si="93"/>
        <v>1..1</v>
      </c>
      <c r="AZ201" s="66" t="str">
        <f t="shared" si="93"/>
        <v>1..1</v>
      </c>
      <c r="BA201" s="2" t="str">
        <f t="shared" si="93"/>
        <v>/rsm:CrossIndustryInvoice
/rsm:SupplyChainTradeTransaction
/ram:ApplicableHeaderTradeSettlement
/ram:SpecifiedTradeAllowanceCharge
/ram:CategoryTradeTax
/ram:CategoryCode</v>
      </c>
      <c r="BB201" s="75" t="str">
        <f t="shared" si="93"/>
        <v>/rsm:CrossIndustryInvoice/rsm:SupplyChainTradeTransaction/ram:ApplicableHeaderTradeSettlement/ram:SpecifiedTradeAllowanceCharge/ram:CategoryTradeTax/ram:CategoryCode</v>
      </c>
      <c r="BC201" s="66" t="str">
        <f t="shared" si="99"/>
        <v>C</v>
      </c>
      <c r="BD201" s="68" t="str">
        <f t="shared" si="99"/>
        <v>E</v>
      </c>
      <c r="BE201" s="66" t="str">
        <f t="shared" si="99"/>
        <v>0..1</v>
      </c>
      <c r="BF201" s="66" t="str">
        <f t="shared" si="99"/>
        <v/>
      </c>
      <c r="BG201" s="249" t="str">
        <f t="shared" si="99"/>
        <v/>
      </c>
      <c r="BH201" s="7"/>
      <c r="BI201" s="68" t="str">
        <f t="shared" si="98"/>
        <v>-</v>
      </c>
      <c r="BJ201" s="68" t="str">
        <f t="shared" si="98"/>
        <v>X</v>
      </c>
      <c r="BK201" s="68" t="str">
        <f t="shared" si="98"/>
        <v>X</v>
      </c>
      <c r="BL201" s="68" t="str">
        <f t="shared" si="97"/>
        <v>X</v>
      </c>
      <c r="BM201" s="68" t="str">
        <f t="shared" si="97"/>
        <v>X</v>
      </c>
      <c r="BN201" s="68" t="str">
        <f t="shared" si="97"/>
        <v>X</v>
      </c>
      <c r="BO201" s="68" t="str">
        <f t="shared" si="97"/>
        <v>X</v>
      </c>
      <c r="BP201" s="7"/>
      <c r="BQ201" s="68" t="str">
        <f t="shared" si="109"/>
        <v>BASIC WL</v>
      </c>
      <c r="BR201" s="68" t="str">
        <f t="shared" si="109"/>
        <v>BASIC WL</v>
      </c>
      <c r="BS201" s="15"/>
      <c r="BT201" s="57" t="s">
        <v>18642</v>
      </c>
    </row>
    <row r="202" spans="1:72" s="59" customFormat="1" ht="105" x14ac:dyDescent="0.2">
      <c r="A202" s="45" t="str">
        <f t="shared" si="100"/>
        <v>YES</v>
      </c>
      <c r="B202" s="45"/>
      <c r="C202" s="45"/>
      <c r="D202" s="213" t="s">
        <v>3431</v>
      </c>
      <c r="E202" s="214" t="s">
        <v>4368</v>
      </c>
      <c r="F202" s="312" t="s">
        <v>4368</v>
      </c>
      <c r="G202" s="66">
        <f t="shared" si="101"/>
        <v>5</v>
      </c>
      <c r="H202" s="66" t="s">
        <v>42</v>
      </c>
      <c r="I202" s="64" t="s">
        <v>4369</v>
      </c>
      <c r="J202" s="64" t="s">
        <v>4370</v>
      </c>
      <c r="K202" s="65"/>
      <c r="L202" s="65" t="s">
        <v>17213</v>
      </c>
      <c r="M202" s="65" t="s">
        <v>35</v>
      </c>
      <c r="N202" s="64" t="s">
        <v>1230</v>
      </c>
      <c r="O202" s="66" t="s">
        <v>42</v>
      </c>
      <c r="P202" s="66" t="str">
        <f t="shared" si="95"/>
        <v>0..1</v>
      </c>
      <c r="Q202" s="2" t="s">
        <v>4371</v>
      </c>
      <c r="R202" s="75" t="s">
        <v>4372</v>
      </c>
      <c r="S202" s="66" t="s">
        <v>722</v>
      </c>
      <c r="T202" s="68" t="str">
        <f t="shared" si="111"/>
        <v>E</v>
      </c>
      <c r="U202" s="66" t="s">
        <v>42</v>
      </c>
      <c r="V202" s="66" t="s">
        <v>35</v>
      </c>
      <c r="W202" s="249" t="s">
        <v>35</v>
      </c>
      <c r="X202" s="38"/>
      <c r="Y202" s="68" t="str">
        <f t="shared" si="102"/>
        <v>-</v>
      </c>
      <c r="Z202" s="68" t="str">
        <f t="shared" ref="Z202:AE217" si="112">IF(Y202="X","X",IF($AH202=Z$4,"X","-"))</f>
        <v>X</v>
      </c>
      <c r="AA202" s="68" t="str">
        <f t="shared" si="112"/>
        <v>X</v>
      </c>
      <c r="AB202" s="68" t="str">
        <f t="shared" si="112"/>
        <v>X</v>
      </c>
      <c r="AC202" s="68" t="str">
        <f t="shared" si="112"/>
        <v>X</v>
      </c>
      <c r="AD202" s="68" t="str">
        <f t="shared" si="112"/>
        <v>X</v>
      </c>
      <c r="AE202" s="68" t="str">
        <f t="shared" si="112"/>
        <v>X</v>
      </c>
      <c r="AF202" s="38"/>
      <c r="AG202" s="68" t="s">
        <v>185</v>
      </c>
      <c r="AH202" s="68" t="s">
        <v>185</v>
      </c>
      <c r="AI202" s="38"/>
      <c r="AJ202" s="13" t="str">
        <f t="shared" si="104"/>
        <v>/rsm:CrossIndustryInvoice/rsm:SupplyChainTradeTransaction/ram:ApplicableHeaderTradeSettlement/ram:SpecifiedTradeAllowanceCharge/ram:CategoryTradeTax</v>
      </c>
      <c r="AK202" s="13" t="str">
        <f t="shared" si="105"/>
        <v>/ram:RateApplicablePercent</v>
      </c>
      <c r="AL202" s="14">
        <f>COUNTIFS(R$4:R202,AJ202)</f>
        <v>1</v>
      </c>
      <c r="AM202" s="1"/>
      <c r="AN202" s="213" t="str">
        <f t="shared" si="110"/>
        <v>SCT_HTS</v>
      </c>
      <c r="AO202" s="214" t="str">
        <f t="shared" si="110"/>
        <v>BT-96</v>
      </c>
      <c r="AP202" s="312" t="str">
        <f t="shared" si="106"/>
        <v>BT-96</v>
      </c>
      <c r="AQ202" s="66">
        <f t="shared" si="107"/>
        <v>5</v>
      </c>
      <c r="AR202" s="66" t="str">
        <f t="shared" si="108"/>
        <v>0..1</v>
      </c>
      <c r="AS202" s="64" t="s">
        <v>4373</v>
      </c>
      <c r="AT202" s="64" t="s">
        <v>4374</v>
      </c>
      <c r="AU202" s="65"/>
      <c r="AV202" s="65" t="s">
        <v>1236</v>
      </c>
      <c r="AW202" s="65" t="s">
        <v>35</v>
      </c>
      <c r="AX202" s="64" t="s">
        <v>1237</v>
      </c>
      <c r="AY202" s="66" t="str">
        <f t="shared" si="93"/>
        <v>0..1</v>
      </c>
      <c r="AZ202" s="66" t="str">
        <f t="shared" si="93"/>
        <v>0..1</v>
      </c>
      <c r="BA202" s="2" t="str">
        <f t="shared" si="93"/>
        <v>/rsm:CrossIndustryInvoice
/rsm:SupplyChainTradeTransaction
/ram:ApplicableHeaderTradeSettlement
/ram:SpecifiedTradeAllowanceCharge
/ram:CategoryTradeTax
/ram:RateApplicablePercent</v>
      </c>
      <c r="BB202" s="75" t="str">
        <f t="shared" si="93"/>
        <v>/rsm:CrossIndustryInvoice/rsm:SupplyChainTradeTransaction/ram:ApplicableHeaderTradeSettlement/ram:SpecifiedTradeAllowanceCharge/ram:CategoryTradeTax/ram:RateApplicablePercent</v>
      </c>
      <c r="BC202" s="66" t="str">
        <f t="shared" si="99"/>
        <v>P</v>
      </c>
      <c r="BD202" s="68" t="str">
        <f t="shared" si="99"/>
        <v>E</v>
      </c>
      <c r="BE202" s="66" t="str">
        <f t="shared" si="99"/>
        <v>0..1</v>
      </c>
      <c r="BF202" s="66" t="str">
        <f t="shared" si="99"/>
        <v/>
      </c>
      <c r="BG202" s="249" t="str">
        <f t="shared" si="99"/>
        <v/>
      </c>
      <c r="BH202" s="7"/>
      <c r="BI202" s="68" t="str">
        <f t="shared" si="98"/>
        <v>-</v>
      </c>
      <c r="BJ202" s="68" t="str">
        <f t="shared" si="98"/>
        <v>X</v>
      </c>
      <c r="BK202" s="68" t="str">
        <f t="shared" si="98"/>
        <v>X</v>
      </c>
      <c r="BL202" s="68" t="str">
        <f t="shared" si="97"/>
        <v>X</v>
      </c>
      <c r="BM202" s="68" t="str">
        <f t="shared" si="97"/>
        <v>X</v>
      </c>
      <c r="BN202" s="68" t="str">
        <f t="shared" si="97"/>
        <v>X</v>
      </c>
      <c r="BO202" s="68" t="str">
        <f t="shared" si="97"/>
        <v>X</v>
      </c>
      <c r="BP202" s="7"/>
      <c r="BQ202" s="68" t="str">
        <f t="shared" si="109"/>
        <v>BASIC WL</v>
      </c>
      <c r="BR202" s="68" t="str">
        <f t="shared" si="109"/>
        <v>BASIC WL</v>
      </c>
      <c r="BS202" s="15"/>
      <c r="BT202" s="57" t="s">
        <v>18642</v>
      </c>
    </row>
    <row r="203" spans="1:72" s="59" customFormat="1" ht="96" x14ac:dyDescent="0.2">
      <c r="A203" s="45" t="str">
        <f t="shared" si="100"/>
        <v>NO</v>
      </c>
      <c r="B203" s="45"/>
      <c r="C203" s="45"/>
      <c r="D203" s="211" t="s">
        <v>3431</v>
      </c>
      <c r="E203" s="212" t="s">
        <v>4375</v>
      </c>
      <c r="F203" s="311" t="s">
        <v>4375</v>
      </c>
      <c r="G203" s="231">
        <f t="shared" si="101"/>
        <v>3</v>
      </c>
      <c r="H203" s="231" t="s">
        <v>62</v>
      </c>
      <c r="I203" s="232" t="s">
        <v>4376</v>
      </c>
      <c r="J203" s="232" t="s">
        <v>4377</v>
      </c>
      <c r="K203" s="233"/>
      <c r="L203" s="233"/>
      <c r="M203" s="233" t="s">
        <v>1363</v>
      </c>
      <c r="N203" s="232"/>
      <c r="O203" s="219" t="s">
        <v>62</v>
      </c>
      <c r="P203" s="219" t="str">
        <f t="shared" si="95"/>
        <v>0..n</v>
      </c>
      <c r="Q203" s="220" t="s">
        <v>4284</v>
      </c>
      <c r="R203" s="221" t="s">
        <v>4285</v>
      </c>
      <c r="S203" s="219" t="s">
        <v>35</v>
      </c>
      <c r="T203" s="184" t="str">
        <f t="shared" si="111"/>
        <v>G</v>
      </c>
      <c r="U203" s="219" t="s">
        <v>62</v>
      </c>
      <c r="V203" s="219" t="s">
        <v>1299</v>
      </c>
      <c r="W203" s="678" t="s">
        <v>1363</v>
      </c>
      <c r="X203" s="38"/>
      <c r="Y203" s="184" t="str">
        <f t="shared" si="102"/>
        <v>-</v>
      </c>
      <c r="Z203" s="184" t="str">
        <f t="shared" si="112"/>
        <v>X</v>
      </c>
      <c r="AA203" s="184" t="str">
        <f t="shared" si="112"/>
        <v>X</v>
      </c>
      <c r="AB203" s="184" t="str">
        <f t="shared" si="112"/>
        <v>X</v>
      </c>
      <c r="AC203" s="184" t="str">
        <f t="shared" si="112"/>
        <v>X</v>
      </c>
      <c r="AD203" s="184" t="str">
        <f t="shared" si="112"/>
        <v>X</v>
      </c>
      <c r="AE203" s="184" t="str">
        <f t="shared" si="112"/>
        <v>X</v>
      </c>
      <c r="AF203" s="38"/>
      <c r="AG203" s="184" t="s">
        <v>185</v>
      </c>
      <c r="AH203" s="184" t="s">
        <v>185</v>
      </c>
      <c r="AI203" s="38"/>
      <c r="AJ203" s="13" t="str">
        <f t="shared" si="104"/>
        <v>/rsm:CrossIndustryInvoice/rsm:SupplyChainTradeTransaction/ram:ApplicableHeaderTradeSettlement</v>
      </c>
      <c r="AK203" s="13" t="str">
        <f t="shared" si="105"/>
        <v>/ram:SpecifiedTradeAllowanceCharge</v>
      </c>
      <c r="AL203" s="14">
        <f>COUNTIFS(R$4:R203,AJ203)</f>
        <v>1</v>
      </c>
      <c r="AM203" s="1"/>
      <c r="AN203" s="211" t="str">
        <f t="shared" si="110"/>
        <v>SCT_HTS</v>
      </c>
      <c r="AO203" s="212" t="str">
        <f t="shared" si="110"/>
        <v>BG-21</v>
      </c>
      <c r="AP203" s="311" t="str">
        <f t="shared" si="106"/>
        <v>BG-21</v>
      </c>
      <c r="AQ203" s="231">
        <f t="shared" si="107"/>
        <v>3</v>
      </c>
      <c r="AR203" s="231" t="str">
        <f t="shared" si="108"/>
        <v>0..n</v>
      </c>
      <c r="AS203" s="232" t="s">
        <v>4378</v>
      </c>
      <c r="AT203" s="232" t="s">
        <v>4379</v>
      </c>
      <c r="AU203" s="233"/>
      <c r="AV203" s="233"/>
      <c r="AW203" s="233" t="s">
        <v>1363</v>
      </c>
      <c r="AX203" s="232"/>
      <c r="AY203" s="219" t="str">
        <f t="shared" si="93"/>
        <v>0..n</v>
      </c>
      <c r="AZ203" s="219" t="str">
        <f t="shared" si="93"/>
        <v>0..n</v>
      </c>
      <c r="BA203" s="220" t="str">
        <f t="shared" si="93"/>
        <v>/rsm:CrossIndustryInvoice
/rsm:SupplyChainTradeTransaction
/ram:ApplicableHeaderTradeSettlement
/ram:SpecifiedTradeAllowanceCharge</v>
      </c>
      <c r="BB203" s="221" t="str">
        <f t="shared" si="93"/>
        <v>/rsm:CrossIndustryInvoice/rsm:SupplyChainTradeTransaction/ram:ApplicableHeaderTradeSettlement/ram:SpecifiedTradeAllowanceCharge</v>
      </c>
      <c r="BC203" s="219" t="str">
        <f t="shared" si="99"/>
        <v/>
      </c>
      <c r="BD203" s="184" t="str">
        <f t="shared" si="99"/>
        <v>G</v>
      </c>
      <c r="BE203" s="219" t="str">
        <f t="shared" si="99"/>
        <v>0..n</v>
      </c>
      <c r="BF203" s="219" t="str">
        <f t="shared" si="99"/>
        <v>STR-4</v>
      </c>
      <c r="BG203" s="678" t="str">
        <f t="shared" si="99"/>
        <v>ChargeIndicator=true</v>
      </c>
      <c r="BH203" s="7"/>
      <c r="BI203" s="184" t="str">
        <f t="shared" si="98"/>
        <v>-</v>
      </c>
      <c r="BJ203" s="184" t="str">
        <f t="shared" si="98"/>
        <v>X</v>
      </c>
      <c r="BK203" s="184" t="str">
        <f t="shared" si="98"/>
        <v>X</v>
      </c>
      <c r="BL203" s="184" t="str">
        <f t="shared" si="97"/>
        <v>X</v>
      </c>
      <c r="BM203" s="184" t="str">
        <f t="shared" si="97"/>
        <v>X</v>
      </c>
      <c r="BN203" s="184" t="str">
        <f t="shared" si="97"/>
        <v>X</v>
      </c>
      <c r="BO203" s="184" t="str">
        <f t="shared" si="97"/>
        <v>X</v>
      </c>
      <c r="BP203" s="7"/>
      <c r="BQ203" s="184" t="str">
        <f t="shared" si="109"/>
        <v>BASIC WL</v>
      </c>
      <c r="BR203" s="184" t="str">
        <f t="shared" si="109"/>
        <v>BASIC WL</v>
      </c>
      <c r="BS203" s="15"/>
      <c r="BT203" s="57" t="s">
        <v>18642</v>
      </c>
    </row>
    <row r="204" spans="1:72" s="59" customFormat="1" ht="96" x14ac:dyDescent="0.2">
      <c r="A204" s="45" t="str">
        <f t="shared" si="100"/>
        <v>NO</v>
      </c>
      <c r="B204" s="45"/>
      <c r="C204" s="45"/>
      <c r="D204" s="213" t="s">
        <v>3431</v>
      </c>
      <c r="E204" s="214" t="s">
        <v>4380</v>
      </c>
      <c r="F204" s="312"/>
      <c r="G204" s="66">
        <f t="shared" si="101"/>
        <v>4</v>
      </c>
      <c r="H204" s="66" t="s">
        <v>32</v>
      </c>
      <c r="I204" s="97" t="s">
        <v>4290</v>
      </c>
      <c r="J204" s="64" t="s">
        <v>35</v>
      </c>
      <c r="K204" s="65"/>
      <c r="L204" s="65"/>
      <c r="M204" s="65" t="s">
        <v>35</v>
      </c>
      <c r="N204" s="64"/>
      <c r="O204" s="66" t="s">
        <v>32</v>
      </c>
      <c r="P204" s="66" t="str">
        <f t="shared" si="95"/>
        <v>1..1</v>
      </c>
      <c r="Q204" s="2" t="s">
        <v>4291</v>
      </c>
      <c r="R204" s="75" t="s">
        <v>4292</v>
      </c>
      <c r="S204" s="66"/>
      <c r="T204" s="68" t="str">
        <f t="shared" si="111"/>
        <v>G</v>
      </c>
      <c r="U204" s="66" t="s">
        <v>42</v>
      </c>
      <c r="V204" s="66" t="s">
        <v>35</v>
      </c>
      <c r="W204" s="249" t="s">
        <v>35</v>
      </c>
      <c r="X204" s="38"/>
      <c r="Y204" s="68" t="str">
        <f t="shared" si="102"/>
        <v>-</v>
      </c>
      <c r="Z204" s="68" t="str">
        <f t="shared" si="112"/>
        <v>X</v>
      </c>
      <c r="AA204" s="68" t="str">
        <f t="shared" si="112"/>
        <v>X</v>
      </c>
      <c r="AB204" s="68" t="str">
        <f t="shared" si="112"/>
        <v>X</v>
      </c>
      <c r="AC204" s="68" t="str">
        <f t="shared" si="112"/>
        <v>X</v>
      </c>
      <c r="AD204" s="68" t="str">
        <f t="shared" si="112"/>
        <v>X</v>
      </c>
      <c r="AE204" s="68" t="str">
        <f t="shared" si="112"/>
        <v>X</v>
      </c>
      <c r="AF204" s="38"/>
      <c r="AG204" s="68" t="s">
        <v>185</v>
      </c>
      <c r="AH204" s="68" t="s">
        <v>185</v>
      </c>
      <c r="AI204" s="38"/>
      <c r="AJ204" s="13" t="str">
        <f t="shared" si="104"/>
        <v>/rsm:CrossIndustryInvoice/rsm:SupplyChainTradeTransaction/ram:ApplicableHeaderTradeSettlement/ram:SpecifiedTradeAllowanceCharge</v>
      </c>
      <c r="AK204" s="13" t="str">
        <f t="shared" si="105"/>
        <v>/ram:ChargeIndicator</v>
      </c>
      <c r="AL204" s="14">
        <f>COUNTIFS(R$4:R204,AJ204)</f>
        <v>2</v>
      </c>
      <c r="AM204" s="1"/>
      <c r="AN204" s="213" t="str">
        <f t="shared" si="110"/>
        <v>SCT_HTS</v>
      </c>
      <c r="AO204" s="214" t="str">
        <f t="shared" si="110"/>
        <v>BG-21-0</v>
      </c>
      <c r="AP204" s="312" t="str">
        <f t="shared" si="106"/>
        <v/>
      </c>
      <c r="AQ204" s="66">
        <f t="shared" si="107"/>
        <v>4</v>
      </c>
      <c r="AR204" s="66" t="str">
        <f t="shared" si="108"/>
        <v>1..1</v>
      </c>
      <c r="AS204" s="97" t="s">
        <v>1308</v>
      </c>
      <c r="AT204" s="64" t="s">
        <v>35</v>
      </c>
      <c r="AU204" s="65" t="s">
        <v>35</v>
      </c>
      <c r="AV204" s="65"/>
      <c r="AW204" s="65" t="s">
        <v>35</v>
      </c>
      <c r="AX204" s="64"/>
      <c r="AY204" s="66" t="str">
        <f t="shared" si="93"/>
        <v>1..1</v>
      </c>
      <c r="AZ204" s="66" t="str">
        <f t="shared" si="93"/>
        <v>1..1</v>
      </c>
      <c r="BA204" s="2" t="str">
        <f t="shared" si="93"/>
        <v>/rsm:CrossIndustryInvoice
/rsm:SupplyChainTradeTransaction
/ram:ApplicableHeaderTradeSettlement
/ram:SpecifiedTradeAllowanceCharge
/ram:ChargeIndicator</v>
      </c>
      <c r="BB204" s="75" t="str">
        <f t="shared" ref="BB204:BB239" si="113">R204</f>
        <v>/rsm:CrossIndustryInvoice/rsm:SupplyChainTradeTransaction/ram:ApplicableHeaderTradeSettlement/ram:SpecifiedTradeAllowanceCharge/ram:ChargeIndicator</v>
      </c>
      <c r="BC204" s="66" t="str">
        <f t="shared" si="99"/>
        <v/>
      </c>
      <c r="BD204" s="68" t="str">
        <f t="shared" si="99"/>
        <v>G</v>
      </c>
      <c r="BE204" s="66" t="str">
        <f t="shared" si="99"/>
        <v>0..1</v>
      </c>
      <c r="BF204" s="66" t="str">
        <f t="shared" si="99"/>
        <v/>
      </c>
      <c r="BG204" s="249" t="str">
        <f t="shared" si="99"/>
        <v/>
      </c>
      <c r="BH204" s="7"/>
      <c r="BI204" s="68" t="str">
        <f t="shared" si="98"/>
        <v>-</v>
      </c>
      <c r="BJ204" s="68" t="str">
        <f t="shared" si="98"/>
        <v>X</v>
      </c>
      <c r="BK204" s="68" t="str">
        <f t="shared" si="98"/>
        <v>X</v>
      </c>
      <c r="BL204" s="68" t="str">
        <f t="shared" si="97"/>
        <v>X</v>
      </c>
      <c r="BM204" s="68" t="str">
        <f t="shared" si="97"/>
        <v>X</v>
      </c>
      <c r="BN204" s="68" t="str">
        <f t="shared" si="97"/>
        <v>X</v>
      </c>
      <c r="BO204" s="68" t="str">
        <f t="shared" si="97"/>
        <v>X</v>
      </c>
      <c r="BP204" s="7"/>
      <c r="BQ204" s="68" t="str">
        <f t="shared" si="109"/>
        <v>BASIC WL</v>
      </c>
      <c r="BR204" s="68" t="str">
        <f t="shared" si="109"/>
        <v>BASIC WL</v>
      </c>
      <c r="BS204" s="15"/>
      <c r="BT204" s="57" t="s">
        <v>18642</v>
      </c>
    </row>
    <row r="205" spans="1:72" s="59" customFormat="1" ht="105" x14ac:dyDescent="0.2">
      <c r="A205" s="45" t="str">
        <f t="shared" si="100"/>
        <v>NO</v>
      </c>
      <c r="B205" s="45"/>
      <c r="C205" s="45"/>
      <c r="D205" s="213" t="s">
        <v>3431</v>
      </c>
      <c r="E205" s="214" t="s">
        <v>4381</v>
      </c>
      <c r="F205" s="312"/>
      <c r="G205" s="66">
        <f t="shared" si="101"/>
        <v>5</v>
      </c>
      <c r="H205" s="66" t="s">
        <v>32</v>
      </c>
      <c r="I205" s="97" t="s">
        <v>4382</v>
      </c>
      <c r="J205" s="64"/>
      <c r="K205" s="65" t="s">
        <v>750</v>
      </c>
      <c r="L205" s="65"/>
      <c r="M205" s="65" t="s">
        <v>750</v>
      </c>
      <c r="N205" s="64" t="s">
        <v>50</v>
      </c>
      <c r="O205" s="66" t="s">
        <v>32</v>
      </c>
      <c r="P205" s="66" t="str">
        <f t="shared" si="95"/>
        <v>1..1</v>
      </c>
      <c r="Q205" s="2" t="s">
        <v>4295</v>
      </c>
      <c r="R205" s="75" t="s">
        <v>4296</v>
      </c>
      <c r="S205" s="66" t="s">
        <v>10319</v>
      </c>
      <c r="T205" s="68" t="str">
        <f t="shared" si="111"/>
        <v>G</v>
      </c>
      <c r="U205" s="66" t="s">
        <v>32</v>
      </c>
      <c r="V205" s="66" t="s">
        <v>35</v>
      </c>
      <c r="W205" s="249" t="s">
        <v>750</v>
      </c>
      <c r="X205" s="38"/>
      <c r="Y205" s="68" t="str">
        <f t="shared" si="102"/>
        <v>-</v>
      </c>
      <c r="Z205" s="68" t="str">
        <f t="shared" si="112"/>
        <v>X</v>
      </c>
      <c r="AA205" s="68" t="str">
        <f t="shared" si="112"/>
        <v>X</v>
      </c>
      <c r="AB205" s="68" t="str">
        <f t="shared" si="112"/>
        <v>X</v>
      </c>
      <c r="AC205" s="68" t="str">
        <f t="shared" si="112"/>
        <v>X</v>
      </c>
      <c r="AD205" s="68" t="str">
        <f t="shared" si="112"/>
        <v>X</v>
      </c>
      <c r="AE205" s="68" t="str">
        <f t="shared" si="112"/>
        <v>X</v>
      </c>
      <c r="AF205" s="38"/>
      <c r="AG205" s="68" t="s">
        <v>185</v>
      </c>
      <c r="AH205" s="68" t="s">
        <v>185</v>
      </c>
      <c r="AI205" s="38"/>
      <c r="AJ205" s="13" t="str">
        <f t="shared" si="104"/>
        <v>/rsm:CrossIndustryInvoice/rsm:SupplyChainTradeTransaction/ram:ApplicableHeaderTradeSettlement/ram:SpecifiedTradeAllowanceCharge/ram:ChargeIndicator</v>
      </c>
      <c r="AK205" s="13" t="str">
        <f t="shared" si="105"/>
        <v>/udt:Indicator</v>
      </c>
      <c r="AL205" s="14">
        <f>COUNTIFS(R$4:R205,AJ205)</f>
        <v>2</v>
      </c>
      <c r="AM205" s="1"/>
      <c r="AN205" s="213" t="str">
        <f t="shared" si="110"/>
        <v>SCT_HTS</v>
      </c>
      <c r="AO205" s="214" t="str">
        <f t="shared" si="110"/>
        <v>BG-21-1</v>
      </c>
      <c r="AP205" s="312" t="str">
        <f t="shared" si="106"/>
        <v/>
      </c>
      <c r="AQ205" s="66">
        <f t="shared" si="107"/>
        <v>5</v>
      </c>
      <c r="AR205" s="66" t="str">
        <f t="shared" si="108"/>
        <v>1..1</v>
      </c>
      <c r="AS205" s="97" t="s">
        <v>1314</v>
      </c>
      <c r="AT205" s="64" t="s">
        <v>35</v>
      </c>
      <c r="AU205" s="65" t="s">
        <v>1371</v>
      </c>
      <c r="AV205" s="65"/>
      <c r="AW205" s="65" t="s">
        <v>1371</v>
      </c>
      <c r="AX205" s="64" t="s">
        <v>18319</v>
      </c>
      <c r="AY205" s="66" t="str">
        <f t="shared" ref="AY205:BA239" si="114">O205</f>
        <v>1..1</v>
      </c>
      <c r="AZ205" s="66" t="str">
        <f t="shared" si="114"/>
        <v>1..1</v>
      </c>
      <c r="BA205" s="2" t="str">
        <f t="shared" si="114"/>
        <v>/rsm:CrossIndustryInvoice
/rsm:SupplyChainTradeTransaction
/ram:ApplicableHeaderTradeSettlement
/ram:SpecifiedTradeAllowanceCharge
/ram:ChargeIndicator
/udt:Indicator</v>
      </c>
      <c r="BB205" s="75" t="str">
        <f t="shared" si="113"/>
        <v>/rsm:CrossIndustryInvoice/rsm:SupplyChainTradeTransaction/ram:ApplicableHeaderTradeSettlement/ram:SpecifiedTradeAllowanceCharge/ram:ChargeIndicator/udt:Indicator</v>
      </c>
      <c r="BC205" s="66" t="str">
        <f t="shared" si="99"/>
        <v>XI</v>
      </c>
      <c r="BD205" s="68" t="str">
        <f t="shared" si="99"/>
        <v>G</v>
      </c>
      <c r="BE205" s="66" t="str">
        <f t="shared" si="99"/>
        <v>1..1</v>
      </c>
      <c r="BF205" s="66" t="str">
        <f t="shared" si="99"/>
        <v/>
      </c>
      <c r="BG205" s="249" t="str">
        <f t="shared" si="99"/>
        <v>Value = true</v>
      </c>
      <c r="BH205" s="7"/>
      <c r="BI205" s="68" t="str">
        <f t="shared" si="98"/>
        <v>-</v>
      </c>
      <c r="BJ205" s="68" t="str">
        <f t="shared" si="98"/>
        <v>X</v>
      </c>
      <c r="BK205" s="68" t="str">
        <f t="shared" si="98"/>
        <v>X</v>
      </c>
      <c r="BL205" s="68" t="str">
        <f t="shared" si="97"/>
        <v>X</v>
      </c>
      <c r="BM205" s="68" t="str">
        <f t="shared" si="97"/>
        <v>X</v>
      </c>
      <c r="BN205" s="68" t="str">
        <f t="shared" si="97"/>
        <v>X</v>
      </c>
      <c r="BO205" s="68" t="str">
        <f t="shared" si="97"/>
        <v>X</v>
      </c>
      <c r="BP205" s="7"/>
      <c r="BQ205" s="68" t="str">
        <f t="shared" si="109"/>
        <v>BASIC WL</v>
      </c>
      <c r="BR205" s="68" t="str">
        <f t="shared" si="109"/>
        <v>BASIC WL</v>
      </c>
      <c r="BS205" s="15"/>
      <c r="BT205" s="57" t="s">
        <v>18642</v>
      </c>
    </row>
    <row r="206" spans="1:72" s="59" customFormat="1" ht="96" x14ac:dyDescent="0.2">
      <c r="A206" s="45" t="str">
        <f t="shared" si="100"/>
        <v>YES</v>
      </c>
      <c r="B206" s="45"/>
      <c r="C206" s="45"/>
      <c r="D206" s="213" t="s">
        <v>3431</v>
      </c>
      <c r="E206" s="214" t="s">
        <v>4384</v>
      </c>
      <c r="F206" s="312" t="s">
        <v>4384</v>
      </c>
      <c r="G206" s="66">
        <f t="shared" si="101"/>
        <v>4</v>
      </c>
      <c r="H206" s="66" t="s">
        <v>42</v>
      </c>
      <c r="I206" s="64" t="s">
        <v>4385</v>
      </c>
      <c r="J206" s="64" t="s">
        <v>4386</v>
      </c>
      <c r="K206" s="65"/>
      <c r="L206" s="65" t="s">
        <v>826</v>
      </c>
      <c r="M206" s="65" t="s">
        <v>35</v>
      </c>
      <c r="N206" s="64" t="s">
        <v>1230</v>
      </c>
      <c r="O206" s="66" t="s">
        <v>42</v>
      </c>
      <c r="P206" s="66" t="str">
        <f t="shared" si="95"/>
        <v>0..1</v>
      </c>
      <c r="Q206" s="2" t="s">
        <v>4305</v>
      </c>
      <c r="R206" s="75" t="s">
        <v>4306</v>
      </c>
      <c r="S206" s="66" t="s">
        <v>722</v>
      </c>
      <c r="T206" s="68" t="str">
        <f t="shared" si="111"/>
        <v>E</v>
      </c>
      <c r="U206" s="66" t="s">
        <v>42</v>
      </c>
      <c r="V206" s="66" t="s">
        <v>35</v>
      </c>
      <c r="W206" s="249" t="s">
        <v>35</v>
      </c>
      <c r="X206" s="38"/>
      <c r="Y206" s="68" t="str">
        <f t="shared" si="102"/>
        <v>-</v>
      </c>
      <c r="Z206" s="68" t="str">
        <f t="shared" si="112"/>
        <v>X</v>
      </c>
      <c r="AA206" s="68" t="str">
        <f t="shared" si="112"/>
        <v>X</v>
      </c>
      <c r="AB206" s="68" t="str">
        <f t="shared" si="112"/>
        <v>X</v>
      </c>
      <c r="AC206" s="68" t="str">
        <f t="shared" si="112"/>
        <v>X</v>
      </c>
      <c r="AD206" s="68" t="str">
        <f t="shared" si="112"/>
        <v>X</v>
      </c>
      <c r="AE206" s="68" t="str">
        <f t="shared" si="112"/>
        <v>X</v>
      </c>
      <c r="AF206" s="38"/>
      <c r="AG206" s="68" t="s">
        <v>185</v>
      </c>
      <c r="AH206" s="68" t="s">
        <v>185</v>
      </c>
      <c r="AI206" s="38"/>
      <c r="AJ206" s="13" t="str">
        <f t="shared" si="104"/>
        <v>/rsm:CrossIndustryInvoice/rsm:SupplyChainTradeTransaction/ram:ApplicableHeaderTradeSettlement/ram:SpecifiedTradeAllowanceCharge</v>
      </c>
      <c r="AK206" s="13" t="str">
        <f t="shared" si="105"/>
        <v>/ram:CalculationPercent</v>
      </c>
      <c r="AL206" s="14">
        <f>COUNTIFS(R$4:R206,AJ206)</f>
        <v>2</v>
      </c>
      <c r="AM206" s="1"/>
      <c r="AN206" s="213" t="str">
        <f t="shared" si="110"/>
        <v>SCT_HTS</v>
      </c>
      <c r="AO206" s="214" t="str">
        <f t="shared" si="110"/>
        <v>BT-101</v>
      </c>
      <c r="AP206" s="312" t="str">
        <f t="shared" si="106"/>
        <v>BT-101</v>
      </c>
      <c r="AQ206" s="66">
        <f t="shared" si="107"/>
        <v>4</v>
      </c>
      <c r="AR206" s="66" t="str">
        <f t="shared" si="108"/>
        <v>0..1</v>
      </c>
      <c r="AS206" s="64" t="s">
        <v>4387</v>
      </c>
      <c r="AT206" s="64" t="s">
        <v>4388</v>
      </c>
      <c r="AU206" s="65"/>
      <c r="AV206" s="65" t="s">
        <v>1236</v>
      </c>
      <c r="AW206" s="65" t="s">
        <v>35</v>
      </c>
      <c r="AX206" s="64" t="s">
        <v>1237</v>
      </c>
      <c r="AY206" s="66" t="str">
        <f t="shared" si="114"/>
        <v>0..1</v>
      </c>
      <c r="AZ206" s="66" t="str">
        <f t="shared" si="114"/>
        <v>0..1</v>
      </c>
      <c r="BA206" s="2" t="str">
        <f t="shared" si="114"/>
        <v>/rsm:CrossIndustryInvoice
/rsm:SupplyChainTradeTransaction
/ram:ApplicableHeaderTradeSettlement
/ram:SpecifiedTradeAllowanceCharge
/ram:CalculationPercent</v>
      </c>
      <c r="BB206" s="75" t="str">
        <f t="shared" si="113"/>
        <v>/rsm:CrossIndustryInvoice/rsm:SupplyChainTradeTransaction/ram:ApplicableHeaderTradeSettlement/ram:SpecifiedTradeAllowanceCharge/ram:CalculationPercent</v>
      </c>
      <c r="BC206" s="66" t="str">
        <f t="shared" si="99"/>
        <v>P</v>
      </c>
      <c r="BD206" s="68" t="str">
        <f t="shared" si="99"/>
        <v>E</v>
      </c>
      <c r="BE206" s="66" t="str">
        <f t="shared" si="99"/>
        <v>0..1</v>
      </c>
      <c r="BF206" s="66" t="str">
        <f t="shared" si="99"/>
        <v/>
      </c>
      <c r="BG206" s="249" t="str">
        <f t="shared" si="99"/>
        <v/>
      </c>
      <c r="BH206" s="7"/>
      <c r="BI206" s="68" t="str">
        <f t="shared" si="98"/>
        <v>-</v>
      </c>
      <c r="BJ206" s="68" t="str">
        <f t="shared" si="98"/>
        <v>X</v>
      </c>
      <c r="BK206" s="68" t="str">
        <f t="shared" si="98"/>
        <v>X</v>
      </c>
      <c r="BL206" s="68" t="str">
        <f t="shared" si="97"/>
        <v>X</v>
      </c>
      <c r="BM206" s="68" t="str">
        <f t="shared" si="97"/>
        <v>X</v>
      </c>
      <c r="BN206" s="68" t="str">
        <f t="shared" si="97"/>
        <v>X</v>
      </c>
      <c r="BO206" s="68" t="str">
        <f t="shared" si="97"/>
        <v>X</v>
      </c>
      <c r="BP206" s="7"/>
      <c r="BQ206" s="68" t="str">
        <f t="shared" si="109"/>
        <v>BASIC WL</v>
      </c>
      <c r="BR206" s="68" t="str">
        <f t="shared" si="109"/>
        <v>BASIC WL</v>
      </c>
      <c r="BS206" s="15"/>
      <c r="BT206" s="57" t="s">
        <v>18642</v>
      </c>
    </row>
    <row r="207" spans="1:72" s="59" customFormat="1" ht="96" x14ac:dyDescent="0.2">
      <c r="A207" s="45" t="str">
        <f t="shared" si="100"/>
        <v>YES</v>
      </c>
      <c r="B207" s="45"/>
      <c r="C207" s="45"/>
      <c r="D207" s="213" t="s">
        <v>3431</v>
      </c>
      <c r="E207" s="214" t="s">
        <v>4389</v>
      </c>
      <c r="F207" s="312" t="s">
        <v>4389</v>
      </c>
      <c r="G207" s="66">
        <f t="shared" si="101"/>
        <v>4</v>
      </c>
      <c r="H207" s="66" t="s">
        <v>42</v>
      </c>
      <c r="I207" s="64" t="s">
        <v>4390</v>
      </c>
      <c r="J207" s="64" t="s">
        <v>4391</v>
      </c>
      <c r="K207" s="65"/>
      <c r="L207" s="65"/>
      <c r="M207" s="65" t="s">
        <v>35</v>
      </c>
      <c r="N207" s="64" t="s">
        <v>1325</v>
      </c>
      <c r="O207" s="66" t="s">
        <v>42</v>
      </c>
      <c r="P207" s="66" t="str">
        <f t="shared" si="95"/>
        <v>0..1</v>
      </c>
      <c r="Q207" s="2" t="s">
        <v>4312</v>
      </c>
      <c r="R207" s="75" t="s">
        <v>4313</v>
      </c>
      <c r="S207" s="66" t="s">
        <v>163</v>
      </c>
      <c r="T207" s="68" t="str">
        <f t="shared" si="111"/>
        <v>E</v>
      </c>
      <c r="U207" s="66" t="s">
        <v>42</v>
      </c>
      <c r="V207" s="66" t="s">
        <v>35</v>
      </c>
      <c r="W207" s="249" t="s">
        <v>35</v>
      </c>
      <c r="X207" s="38"/>
      <c r="Y207" s="68" t="str">
        <f t="shared" si="102"/>
        <v>-</v>
      </c>
      <c r="Z207" s="68" t="str">
        <f t="shared" si="112"/>
        <v>X</v>
      </c>
      <c r="AA207" s="68" t="str">
        <f t="shared" si="112"/>
        <v>X</v>
      </c>
      <c r="AB207" s="68" t="str">
        <f t="shared" si="112"/>
        <v>X</v>
      </c>
      <c r="AC207" s="68" t="str">
        <f t="shared" si="112"/>
        <v>X</v>
      </c>
      <c r="AD207" s="68" t="str">
        <f t="shared" si="112"/>
        <v>X</v>
      </c>
      <c r="AE207" s="68" t="str">
        <f t="shared" si="112"/>
        <v>X</v>
      </c>
      <c r="AF207" s="38"/>
      <c r="AG207" s="68" t="s">
        <v>185</v>
      </c>
      <c r="AH207" s="68" t="s">
        <v>185</v>
      </c>
      <c r="AI207" s="38"/>
      <c r="AJ207" s="13" t="str">
        <f t="shared" si="104"/>
        <v>/rsm:CrossIndustryInvoice/rsm:SupplyChainTradeTransaction/ram:ApplicableHeaderTradeSettlement/ram:SpecifiedTradeAllowanceCharge</v>
      </c>
      <c r="AK207" s="13" t="str">
        <f t="shared" si="105"/>
        <v>/ram:BasisAmount</v>
      </c>
      <c r="AL207" s="14">
        <f>COUNTIFS(R$4:R207,AJ207)</f>
        <v>2</v>
      </c>
      <c r="AM207" s="1"/>
      <c r="AN207" s="213" t="str">
        <f t="shared" si="110"/>
        <v>SCT_HTS</v>
      </c>
      <c r="AO207" s="214" t="str">
        <f t="shared" si="110"/>
        <v>BT-100</v>
      </c>
      <c r="AP207" s="312" t="str">
        <f t="shared" si="106"/>
        <v>BT-100</v>
      </c>
      <c r="AQ207" s="66">
        <f t="shared" si="107"/>
        <v>4</v>
      </c>
      <c r="AR207" s="66" t="str">
        <f t="shared" si="108"/>
        <v>0..1</v>
      </c>
      <c r="AS207" s="64" t="s">
        <v>4392</v>
      </c>
      <c r="AT207" s="64" t="s">
        <v>4393</v>
      </c>
      <c r="AU207" s="65"/>
      <c r="AV207" s="65"/>
      <c r="AW207" s="65" t="s">
        <v>35</v>
      </c>
      <c r="AX207" s="64" t="s">
        <v>1330</v>
      </c>
      <c r="AY207" s="66" t="str">
        <f t="shared" si="114"/>
        <v>0..1</v>
      </c>
      <c r="AZ207" s="66" t="str">
        <f t="shared" si="114"/>
        <v>0..1</v>
      </c>
      <c r="BA207" s="2" t="str">
        <f t="shared" si="114"/>
        <v>/rsm:CrossIndustryInvoice
/rsm:SupplyChainTradeTransaction
/ram:ApplicableHeaderTradeSettlement
/ram:SpecifiedTradeAllowanceCharge
/ram:BasisAmount</v>
      </c>
      <c r="BB207" s="75" t="str">
        <f t="shared" si="113"/>
        <v>/rsm:CrossIndustryInvoice/rsm:SupplyChainTradeTransaction/ram:ApplicableHeaderTradeSettlement/ram:SpecifiedTradeAllowanceCharge/ram:BasisAmount</v>
      </c>
      <c r="BC207" s="66" t="str">
        <f t="shared" si="99"/>
        <v>A</v>
      </c>
      <c r="BD207" s="68" t="str">
        <f t="shared" si="99"/>
        <v>E</v>
      </c>
      <c r="BE207" s="66" t="str">
        <f t="shared" si="99"/>
        <v>0..1</v>
      </c>
      <c r="BF207" s="66" t="str">
        <f t="shared" si="99"/>
        <v/>
      </c>
      <c r="BG207" s="249" t="str">
        <f t="shared" si="99"/>
        <v/>
      </c>
      <c r="BH207" s="7"/>
      <c r="BI207" s="68" t="str">
        <f t="shared" si="98"/>
        <v>-</v>
      </c>
      <c r="BJ207" s="68" t="str">
        <f t="shared" si="98"/>
        <v>X</v>
      </c>
      <c r="BK207" s="68" t="str">
        <f t="shared" si="98"/>
        <v>X</v>
      </c>
      <c r="BL207" s="68" t="str">
        <f t="shared" si="97"/>
        <v>X</v>
      </c>
      <c r="BM207" s="68" t="str">
        <f t="shared" si="97"/>
        <v>X</v>
      </c>
      <c r="BN207" s="68" t="str">
        <f t="shared" si="97"/>
        <v>X</v>
      </c>
      <c r="BO207" s="68" t="str">
        <f t="shared" si="97"/>
        <v>X</v>
      </c>
      <c r="BP207" s="7"/>
      <c r="BQ207" s="68" t="str">
        <f t="shared" si="109"/>
        <v>BASIC WL</v>
      </c>
      <c r="BR207" s="68" t="str">
        <f t="shared" si="109"/>
        <v>BASIC WL</v>
      </c>
      <c r="BS207" s="15"/>
      <c r="BT207" s="57" t="s">
        <v>18642</v>
      </c>
    </row>
    <row r="208" spans="1:72" s="59" customFormat="1" ht="96" x14ac:dyDescent="0.2">
      <c r="A208" s="45" t="str">
        <f t="shared" si="100"/>
        <v>YES</v>
      </c>
      <c r="B208" s="45"/>
      <c r="C208" s="45"/>
      <c r="D208" s="213" t="s">
        <v>3431</v>
      </c>
      <c r="E208" s="214" t="s">
        <v>4394</v>
      </c>
      <c r="F208" s="312" t="s">
        <v>4394</v>
      </c>
      <c r="G208" s="66">
        <f t="shared" si="101"/>
        <v>4</v>
      </c>
      <c r="H208" s="66" t="s">
        <v>32</v>
      </c>
      <c r="I208" s="64" t="s">
        <v>4395</v>
      </c>
      <c r="J208" s="64" t="s">
        <v>1384</v>
      </c>
      <c r="K208" s="65"/>
      <c r="L208" s="65"/>
      <c r="M208" s="65" t="s">
        <v>4396</v>
      </c>
      <c r="N208" s="64" t="s">
        <v>1325</v>
      </c>
      <c r="O208" s="66" t="s">
        <v>32</v>
      </c>
      <c r="P208" s="66" t="str">
        <f t="shared" si="95"/>
        <v>1..1</v>
      </c>
      <c r="Q208" s="2" t="s">
        <v>4327</v>
      </c>
      <c r="R208" s="75" t="s">
        <v>4328</v>
      </c>
      <c r="S208" s="66" t="s">
        <v>163</v>
      </c>
      <c r="T208" s="68" t="str">
        <f t="shared" si="111"/>
        <v>E</v>
      </c>
      <c r="U208" s="66" t="s">
        <v>62</v>
      </c>
      <c r="V208" s="66" t="s">
        <v>93</v>
      </c>
      <c r="W208" s="249" t="s">
        <v>35</v>
      </c>
      <c r="X208" s="38"/>
      <c r="Y208" s="68" t="str">
        <f t="shared" si="102"/>
        <v>-</v>
      </c>
      <c r="Z208" s="68" t="str">
        <f t="shared" si="112"/>
        <v>X</v>
      </c>
      <c r="AA208" s="68" t="str">
        <f t="shared" si="112"/>
        <v>X</v>
      </c>
      <c r="AB208" s="68" t="str">
        <f t="shared" si="112"/>
        <v>X</v>
      </c>
      <c r="AC208" s="68" t="str">
        <f t="shared" si="112"/>
        <v>X</v>
      </c>
      <c r="AD208" s="68" t="str">
        <f t="shared" si="112"/>
        <v>X</v>
      </c>
      <c r="AE208" s="68" t="str">
        <f t="shared" si="112"/>
        <v>X</v>
      </c>
      <c r="AF208" s="38"/>
      <c r="AG208" s="68" t="s">
        <v>185</v>
      </c>
      <c r="AH208" s="68" t="s">
        <v>185</v>
      </c>
      <c r="AI208" s="38"/>
      <c r="AJ208" s="13" t="str">
        <f t="shared" si="104"/>
        <v>/rsm:CrossIndustryInvoice/rsm:SupplyChainTradeTransaction/ram:ApplicableHeaderTradeSettlement/ram:SpecifiedTradeAllowanceCharge</v>
      </c>
      <c r="AK208" s="13" t="str">
        <f t="shared" si="105"/>
        <v>/ram:ActualAmount</v>
      </c>
      <c r="AL208" s="14">
        <f>COUNTIFS(R$4:R208,AJ208)</f>
        <v>2</v>
      </c>
      <c r="AM208" s="1"/>
      <c r="AN208" s="213" t="str">
        <f t="shared" si="110"/>
        <v>SCT_HTS</v>
      </c>
      <c r="AO208" s="214" t="str">
        <f t="shared" si="110"/>
        <v>BT-99</v>
      </c>
      <c r="AP208" s="312" t="str">
        <f t="shared" si="106"/>
        <v>BT-99</v>
      </c>
      <c r="AQ208" s="66">
        <f t="shared" si="107"/>
        <v>4</v>
      </c>
      <c r="AR208" s="66" t="str">
        <f t="shared" si="108"/>
        <v>1..1</v>
      </c>
      <c r="AS208" s="64" t="s">
        <v>4397</v>
      </c>
      <c r="AT208" s="64" t="s">
        <v>4398</v>
      </c>
      <c r="AU208" s="65"/>
      <c r="AV208" s="65"/>
      <c r="AW208" s="65" t="s">
        <v>4399</v>
      </c>
      <c r="AX208" s="64" t="s">
        <v>1330</v>
      </c>
      <c r="AY208" s="66" t="str">
        <f t="shared" si="114"/>
        <v>1..1</v>
      </c>
      <c r="AZ208" s="66" t="str">
        <f t="shared" si="114"/>
        <v>1..1</v>
      </c>
      <c r="BA208" s="2" t="str">
        <f t="shared" si="114"/>
        <v>/rsm:CrossIndustryInvoice
/rsm:SupplyChainTradeTransaction
/ram:ApplicableHeaderTradeSettlement
/ram:SpecifiedTradeAllowanceCharge
/ram:ActualAmount</v>
      </c>
      <c r="BB208" s="75" t="str">
        <f t="shared" si="113"/>
        <v>/rsm:CrossIndustryInvoice/rsm:SupplyChainTradeTransaction/ram:ApplicableHeaderTradeSettlement/ram:SpecifiedTradeAllowanceCharge/ram:ActualAmount</v>
      </c>
      <c r="BC208" s="66" t="str">
        <f t="shared" si="99"/>
        <v>A</v>
      </c>
      <c r="BD208" s="68" t="str">
        <f t="shared" si="99"/>
        <v>E</v>
      </c>
      <c r="BE208" s="66" t="str">
        <f t="shared" si="99"/>
        <v>0..n</v>
      </c>
      <c r="BF208" s="66" t="str">
        <f t="shared" si="99"/>
        <v>CAR-2, CAR-3</v>
      </c>
      <c r="BG208" s="249" t="str">
        <f t="shared" si="99"/>
        <v/>
      </c>
      <c r="BH208" s="7"/>
      <c r="BI208" s="68" t="str">
        <f t="shared" si="98"/>
        <v>-</v>
      </c>
      <c r="BJ208" s="68" t="str">
        <f t="shared" si="98"/>
        <v>X</v>
      </c>
      <c r="BK208" s="68" t="str">
        <f t="shared" si="98"/>
        <v>X</v>
      </c>
      <c r="BL208" s="68" t="str">
        <f t="shared" si="97"/>
        <v>X</v>
      </c>
      <c r="BM208" s="68" t="str">
        <f t="shared" si="97"/>
        <v>X</v>
      </c>
      <c r="BN208" s="68" t="str">
        <f t="shared" si="97"/>
        <v>X</v>
      </c>
      <c r="BO208" s="68" t="str">
        <f t="shared" si="97"/>
        <v>X</v>
      </c>
      <c r="BP208" s="7"/>
      <c r="BQ208" s="68" t="str">
        <f t="shared" si="109"/>
        <v>BASIC WL</v>
      </c>
      <c r="BR208" s="68" t="str">
        <f t="shared" si="109"/>
        <v>BASIC WL</v>
      </c>
      <c r="BS208" s="15"/>
      <c r="BT208" s="57" t="s">
        <v>18642</v>
      </c>
    </row>
    <row r="209" spans="1:72" s="59" customFormat="1" ht="195" x14ac:dyDescent="0.2">
      <c r="A209" s="45" t="str">
        <f t="shared" si="100"/>
        <v>YES</v>
      </c>
      <c r="B209" s="45"/>
      <c r="C209" s="45"/>
      <c r="D209" s="213" t="s">
        <v>3431</v>
      </c>
      <c r="E209" s="214" t="s">
        <v>4400</v>
      </c>
      <c r="F209" s="312" t="s">
        <v>4400</v>
      </c>
      <c r="G209" s="66">
        <f t="shared" si="101"/>
        <v>4</v>
      </c>
      <c r="H209" s="66" t="s">
        <v>42</v>
      </c>
      <c r="I209" s="64" t="s">
        <v>4401</v>
      </c>
      <c r="J209" s="64" t="s">
        <v>4402</v>
      </c>
      <c r="K209" s="65" t="s">
        <v>4403</v>
      </c>
      <c r="L209" s="65" t="s">
        <v>1393</v>
      </c>
      <c r="M209" s="65" t="s">
        <v>4404</v>
      </c>
      <c r="N209" s="64" t="s">
        <v>128</v>
      </c>
      <c r="O209" s="66" t="s">
        <v>42</v>
      </c>
      <c r="P209" s="66" t="str">
        <f t="shared" si="95"/>
        <v>0..1</v>
      </c>
      <c r="Q209" s="2" t="s">
        <v>4337</v>
      </c>
      <c r="R209" s="75" t="s">
        <v>4338</v>
      </c>
      <c r="S209" s="66" t="s">
        <v>131</v>
      </c>
      <c r="T209" s="68" t="str">
        <f t="shared" si="111"/>
        <v>E</v>
      </c>
      <c r="U209" s="66" t="s">
        <v>42</v>
      </c>
      <c r="V209" s="66" t="s">
        <v>35</v>
      </c>
      <c r="W209" s="249" t="s">
        <v>35</v>
      </c>
      <c r="X209" s="38"/>
      <c r="Y209" s="68" t="str">
        <f t="shared" si="102"/>
        <v>-</v>
      </c>
      <c r="Z209" s="68" t="str">
        <f t="shared" si="112"/>
        <v>X</v>
      </c>
      <c r="AA209" s="68" t="str">
        <f t="shared" si="112"/>
        <v>X</v>
      </c>
      <c r="AB209" s="68" t="str">
        <f t="shared" si="112"/>
        <v>X</v>
      </c>
      <c r="AC209" s="68" t="str">
        <f t="shared" si="112"/>
        <v>X</v>
      </c>
      <c r="AD209" s="68" t="str">
        <f t="shared" si="112"/>
        <v>X</v>
      </c>
      <c r="AE209" s="68" t="str">
        <f t="shared" si="112"/>
        <v>X</v>
      </c>
      <c r="AF209" s="38"/>
      <c r="AG209" s="68" t="s">
        <v>185</v>
      </c>
      <c r="AH209" s="68" t="s">
        <v>185</v>
      </c>
      <c r="AI209" s="38"/>
      <c r="AJ209" s="13" t="str">
        <f t="shared" si="104"/>
        <v>/rsm:CrossIndustryInvoice/rsm:SupplyChainTradeTransaction/ram:ApplicableHeaderTradeSettlement/ram:SpecifiedTradeAllowanceCharge</v>
      </c>
      <c r="AK209" s="13" t="str">
        <f t="shared" si="105"/>
        <v>/ram:ReasonCode</v>
      </c>
      <c r="AL209" s="14">
        <f>COUNTIFS(R$4:R209,AJ209)</f>
        <v>2</v>
      </c>
      <c r="AM209" s="1"/>
      <c r="AN209" s="213" t="str">
        <f t="shared" si="110"/>
        <v>SCT_HTS</v>
      </c>
      <c r="AO209" s="214" t="str">
        <f t="shared" si="110"/>
        <v>BT-105</v>
      </c>
      <c r="AP209" s="312" t="str">
        <f t="shared" si="106"/>
        <v>BT-105</v>
      </c>
      <c r="AQ209" s="66">
        <f t="shared" si="107"/>
        <v>4</v>
      </c>
      <c r="AR209" s="66" t="str">
        <f t="shared" si="108"/>
        <v>0..1</v>
      </c>
      <c r="AS209" s="64" t="s">
        <v>4405</v>
      </c>
      <c r="AT209" s="64" t="s">
        <v>4406</v>
      </c>
      <c r="AU209" s="65" t="s">
        <v>4407</v>
      </c>
      <c r="AV209" s="65" t="s">
        <v>1398</v>
      </c>
      <c r="AW209" s="65" t="s">
        <v>18304</v>
      </c>
      <c r="AX209" s="64" t="s">
        <v>128</v>
      </c>
      <c r="AY209" s="66" t="str">
        <f t="shared" si="114"/>
        <v>0..1</v>
      </c>
      <c r="AZ209" s="66" t="str">
        <f t="shared" si="114"/>
        <v>0..1</v>
      </c>
      <c r="BA209" s="2" t="str">
        <f t="shared" si="114"/>
        <v>/rsm:CrossIndustryInvoice
/rsm:SupplyChainTradeTransaction
/ram:ApplicableHeaderTradeSettlement
/ram:SpecifiedTradeAllowanceCharge
/ram:ReasonCode</v>
      </c>
      <c r="BB209" s="75" t="str">
        <f t="shared" si="113"/>
        <v>/rsm:CrossIndustryInvoice/rsm:SupplyChainTradeTransaction/ram:ApplicableHeaderTradeSettlement/ram:SpecifiedTradeAllowanceCharge/ram:ReasonCode</v>
      </c>
      <c r="BC209" s="66" t="str">
        <f t="shared" si="99"/>
        <v>C</v>
      </c>
      <c r="BD209" s="68" t="str">
        <f t="shared" si="99"/>
        <v>E</v>
      </c>
      <c r="BE209" s="66" t="str">
        <f t="shared" si="99"/>
        <v>0..1</v>
      </c>
      <c r="BF209" s="66" t="str">
        <f t="shared" si="99"/>
        <v/>
      </c>
      <c r="BG209" s="249" t="str">
        <f t="shared" si="99"/>
        <v/>
      </c>
      <c r="BH209" s="7"/>
      <c r="BI209" s="68" t="str">
        <f t="shared" si="98"/>
        <v>-</v>
      </c>
      <c r="BJ209" s="68" t="str">
        <f t="shared" si="98"/>
        <v>X</v>
      </c>
      <c r="BK209" s="68" t="str">
        <f t="shared" si="98"/>
        <v>X</v>
      </c>
      <c r="BL209" s="68" t="str">
        <f t="shared" si="97"/>
        <v>X</v>
      </c>
      <c r="BM209" s="68" t="str">
        <f t="shared" si="97"/>
        <v>X</v>
      </c>
      <c r="BN209" s="68" t="str">
        <f t="shared" si="97"/>
        <v>X</v>
      </c>
      <c r="BO209" s="68" t="str">
        <f t="shared" si="97"/>
        <v>X</v>
      </c>
      <c r="BP209" s="7"/>
      <c r="BQ209" s="68" t="str">
        <f t="shared" si="109"/>
        <v>BASIC WL</v>
      </c>
      <c r="BR209" s="68" t="str">
        <f t="shared" si="109"/>
        <v>BASIC WL</v>
      </c>
      <c r="BS209" s="15"/>
      <c r="BT209" s="57" t="s">
        <v>18642</v>
      </c>
    </row>
    <row r="210" spans="1:72" s="59" customFormat="1" ht="195" x14ac:dyDescent="0.2">
      <c r="A210" s="45" t="str">
        <f t="shared" si="100"/>
        <v>YES</v>
      </c>
      <c r="B210" s="45"/>
      <c r="C210" s="45"/>
      <c r="D210" s="213" t="s">
        <v>3431</v>
      </c>
      <c r="E210" s="214" t="s">
        <v>4409</v>
      </c>
      <c r="F210" s="312" t="s">
        <v>4409</v>
      </c>
      <c r="G210" s="66">
        <f t="shared" si="101"/>
        <v>4</v>
      </c>
      <c r="H210" s="66" t="s">
        <v>42</v>
      </c>
      <c r="I210" s="64" t="s">
        <v>4410</v>
      </c>
      <c r="J210" s="64" t="s">
        <v>4411</v>
      </c>
      <c r="K210" s="65"/>
      <c r="L210" s="65" t="s">
        <v>4139</v>
      </c>
      <c r="M210" s="65" t="s">
        <v>4404</v>
      </c>
      <c r="N210" s="64" t="s">
        <v>70</v>
      </c>
      <c r="O210" s="66" t="s">
        <v>42</v>
      </c>
      <c r="P210" s="66" t="str">
        <f t="shared" si="95"/>
        <v>0..1</v>
      </c>
      <c r="Q210" s="2" t="s">
        <v>4346</v>
      </c>
      <c r="R210" s="75" t="s">
        <v>4347</v>
      </c>
      <c r="S210" s="66" t="s">
        <v>73</v>
      </c>
      <c r="T210" s="68" t="str">
        <f t="shared" si="111"/>
        <v>E</v>
      </c>
      <c r="U210" s="66" t="s">
        <v>42</v>
      </c>
      <c r="V210" s="66" t="s">
        <v>35</v>
      </c>
      <c r="W210" s="249" t="s">
        <v>35</v>
      </c>
      <c r="X210" s="38"/>
      <c r="Y210" s="68" t="str">
        <f t="shared" si="102"/>
        <v>-</v>
      </c>
      <c r="Z210" s="68" t="str">
        <f t="shared" si="112"/>
        <v>X</v>
      </c>
      <c r="AA210" s="68" t="str">
        <f t="shared" si="112"/>
        <v>X</v>
      </c>
      <c r="AB210" s="68" t="str">
        <f t="shared" si="112"/>
        <v>X</v>
      </c>
      <c r="AC210" s="68" t="str">
        <f t="shared" si="112"/>
        <v>X</v>
      </c>
      <c r="AD210" s="68" t="str">
        <f t="shared" si="112"/>
        <v>X</v>
      </c>
      <c r="AE210" s="68" t="str">
        <f t="shared" si="112"/>
        <v>X</v>
      </c>
      <c r="AF210" s="38"/>
      <c r="AG210" s="68" t="s">
        <v>185</v>
      </c>
      <c r="AH210" s="68" t="s">
        <v>185</v>
      </c>
      <c r="AI210" s="38"/>
      <c r="AJ210" s="13" t="str">
        <f t="shared" si="104"/>
        <v>/rsm:CrossIndustryInvoice/rsm:SupplyChainTradeTransaction/ram:ApplicableHeaderTradeSettlement/ram:SpecifiedTradeAllowanceCharge</v>
      </c>
      <c r="AK210" s="13" t="str">
        <f t="shared" si="105"/>
        <v>/ram:Reason</v>
      </c>
      <c r="AL210" s="14">
        <f>COUNTIFS(R$4:R210,AJ210)</f>
        <v>2</v>
      </c>
      <c r="AM210" s="1"/>
      <c r="AN210" s="213" t="str">
        <f t="shared" si="110"/>
        <v>SCT_HTS</v>
      </c>
      <c r="AO210" s="214" t="str">
        <f t="shared" si="110"/>
        <v>BT-104</v>
      </c>
      <c r="AP210" s="312" t="str">
        <f t="shared" si="106"/>
        <v>BT-104</v>
      </c>
      <c r="AQ210" s="66">
        <f t="shared" si="107"/>
        <v>4</v>
      </c>
      <c r="AR210" s="66" t="str">
        <f t="shared" si="108"/>
        <v>0..1</v>
      </c>
      <c r="AS210" s="64" t="s">
        <v>4412</v>
      </c>
      <c r="AT210" s="64" t="s">
        <v>4413</v>
      </c>
      <c r="AU210" s="65"/>
      <c r="AV210" s="65" t="s">
        <v>4144</v>
      </c>
      <c r="AW210" s="65" t="s">
        <v>18304</v>
      </c>
      <c r="AX210" s="64" t="s">
        <v>78</v>
      </c>
      <c r="AY210" s="66" t="str">
        <f t="shared" si="114"/>
        <v>0..1</v>
      </c>
      <c r="AZ210" s="66" t="str">
        <f t="shared" si="114"/>
        <v>0..1</v>
      </c>
      <c r="BA210" s="2" t="str">
        <f t="shared" si="114"/>
        <v>/rsm:CrossIndustryInvoice
/rsm:SupplyChainTradeTransaction
/ram:ApplicableHeaderTradeSettlement
/ram:SpecifiedTradeAllowanceCharge
/ram:Reason</v>
      </c>
      <c r="BB210" s="75" t="str">
        <f t="shared" si="113"/>
        <v>/rsm:CrossIndustryInvoice/rsm:SupplyChainTradeTransaction/ram:ApplicableHeaderTradeSettlement/ram:SpecifiedTradeAllowanceCharge/ram:Reason</v>
      </c>
      <c r="BC210" s="66" t="str">
        <f t="shared" si="99"/>
        <v>T</v>
      </c>
      <c r="BD210" s="68" t="str">
        <f t="shared" si="99"/>
        <v>E</v>
      </c>
      <c r="BE210" s="66" t="str">
        <f t="shared" si="99"/>
        <v>0..1</v>
      </c>
      <c r="BF210" s="66" t="str">
        <f t="shared" si="99"/>
        <v/>
      </c>
      <c r="BG210" s="249" t="str">
        <f t="shared" si="99"/>
        <v/>
      </c>
      <c r="BH210" s="7"/>
      <c r="BI210" s="68" t="str">
        <f t="shared" si="98"/>
        <v>-</v>
      </c>
      <c r="BJ210" s="68" t="str">
        <f t="shared" si="98"/>
        <v>X</v>
      </c>
      <c r="BK210" s="68" t="str">
        <f t="shared" si="98"/>
        <v>X</v>
      </c>
      <c r="BL210" s="68" t="str">
        <f t="shared" si="97"/>
        <v>X</v>
      </c>
      <c r="BM210" s="68" t="str">
        <f t="shared" si="97"/>
        <v>X</v>
      </c>
      <c r="BN210" s="68" t="str">
        <f t="shared" si="97"/>
        <v>X</v>
      </c>
      <c r="BO210" s="68" t="str">
        <f t="shared" si="97"/>
        <v>X</v>
      </c>
      <c r="BP210" s="7"/>
      <c r="BQ210" s="68" t="str">
        <f t="shared" si="109"/>
        <v>BASIC WL</v>
      </c>
      <c r="BR210" s="68" t="str">
        <f t="shared" si="109"/>
        <v>BASIC WL</v>
      </c>
      <c r="BS210" s="15"/>
      <c r="BT210" s="57" t="s">
        <v>18642</v>
      </c>
    </row>
    <row r="211" spans="1:72" s="59" customFormat="1" ht="96" x14ac:dyDescent="0.2">
      <c r="A211" s="45" t="str">
        <f t="shared" si="100"/>
        <v>NO</v>
      </c>
      <c r="B211" s="45"/>
      <c r="C211" s="45"/>
      <c r="D211" s="213" t="s">
        <v>3431</v>
      </c>
      <c r="E211" s="223" t="s">
        <v>4415</v>
      </c>
      <c r="F211" s="313"/>
      <c r="G211" s="124">
        <f t="shared" si="101"/>
        <v>4</v>
      </c>
      <c r="H211" s="124" t="s">
        <v>32</v>
      </c>
      <c r="I211" s="138" t="s">
        <v>4416</v>
      </c>
      <c r="J211" s="125"/>
      <c r="K211" s="126"/>
      <c r="L211" s="126"/>
      <c r="M211" s="126"/>
      <c r="N211" s="125"/>
      <c r="O211" s="124" t="s">
        <v>32</v>
      </c>
      <c r="P211" s="124" t="str">
        <f t="shared" si="95"/>
        <v>1..1</v>
      </c>
      <c r="Q211" s="127" t="s">
        <v>4352</v>
      </c>
      <c r="R211" s="128" t="s">
        <v>4353</v>
      </c>
      <c r="S211" s="124"/>
      <c r="T211" s="129" t="str">
        <f t="shared" si="111"/>
        <v/>
      </c>
      <c r="U211" s="124" t="s">
        <v>62</v>
      </c>
      <c r="V211" s="124"/>
      <c r="W211" s="675"/>
      <c r="X211" s="38"/>
      <c r="Y211" s="129" t="str">
        <f t="shared" si="102"/>
        <v>-</v>
      </c>
      <c r="Z211" s="129" t="str">
        <f t="shared" si="112"/>
        <v>X</v>
      </c>
      <c r="AA211" s="129" t="str">
        <f t="shared" si="112"/>
        <v>X</v>
      </c>
      <c r="AB211" s="129" t="str">
        <f t="shared" si="112"/>
        <v>X</v>
      </c>
      <c r="AC211" s="129" t="str">
        <f t="shared" si="112"/>
        <v>X</v>
      </c>
      <c r="AD211" s="129" t="str">
        <f t="shared" si="112"/>
        <v>X</v>
      </c>
      <c r="AE211" s="129" t="str">
        <f t="shared" si="112"/>
        <v>X</v>
      </c>
      <c r="AF211" s="38"/>
      <c r="AG211" s="129" t="s">
        <v>185</v>
      </c>
      <c r="AH211" s="129" t="s">
        <v>185</v>
      </c>
      <c r="AI211" s="38"/>
      <c r="AJ211" s="13" t="str">
        <f t="shared" si="104"/>
        <v>/rsm:CrossIndustryInvoice/rsm:SupplyChainTradeTransaction/ram:ApplicableHeaderTradeSettlement/ram:SpecifiedTradeAllowanceCharge</v>
      </c>
      <c r="AK211" s="13" t="str">
        <f t="shared" si="105"/>
        <v>/ram:CategoryTradeTax</v>
      </c>
      <c r="AL211" s="14">
        <f>COUNTIFS(R$4:R211,AJ211)</f>
        <v>2</v>
      </c>
      <c r="AM211" s="1"/>
      <c r="AN211" s="213" t="str">
        <f t="shared" si="110"/>
        <v>SCT_HTS</v>
      </c>
      <c r="AO211" s="223" t="str">
        <f t="shared" si="110"/>
        <v>BT-102-00</v>
      </c>
      <c r="AP211" s="313" t="str">
        <f t="shared" si="106"/>
        <v/>
      </c>
      <c r="AQ211" s="124">
        <f t="shared" si="107"/>
        <v>4</v>
      </c>
      <c r="AR211" s="124" t="str">
        <f t="shared" si="108"/>
        <v>1..1</v>
      </c>
      <c r="AS211" s="138" t="s">
        <v>4417</v>
      </c>
      <c r="AT211" s="125"/>
      <c r="AU211" s="126"/>
      <c r="AV211" s="126"/>
      <c r="AW211" s="126"/>
      <c r="AX211" s="125"/>
      <c r="AY211" s="124" t="str">
        <f t="shared" si="114"/>
        <v>1..1</v>
      </c>
      <c r="AZ211" s="124" t="str">
        <f t="shared" si="114"/>
        <v>1..1</v>
      </c>
      <c r="BA211" s="127" t="str">
        <f t="shared" si="114"/>
        <v>/rsm:CrossIndustryInvoice
/rsm:SupplyChainTradeTransaction
/ram:ApplicableHeaderTradeSettlement
/ram:SpecifiedTradeAllowanceCharge
/ram:CategoryTradeTax</v>
      </c>
      <c r="BB211" s="128" t="str">
        <f t="shared" si="113"/>
        <v>/rsm:CrossIndustryInvoice/rsm:SupplyChainTradeTransaction/ram:ApplicableHeaderTradeSettlement/ram:SpecifiedTradeAllowanceCharge/ram:CategoryTradeTax</v>
      </c>
      <c r="BC211" s="124" t="str">
        <f t="shared" si="99"/>
        <v/>
      </c>
      <c r="BD211" s="129" t="str">
        <f t="shared" si="99"/>
        <v/>
      </c>
      <c r="BE211" s="124" t="str">
        <f t="shared" si="99"/>
        <v>0..n</v>
      </c>
      <c r="BF211" s="124" t="str">
        <f t="shared" si="99"/>
        <v/>
      </c>
      <c r="BG211" s="675" t="str">
        <f t="shared" si="99"/>
        <v/>
      </c>
      <c r="BH211" s="7"/>
      <c r="BI211" s="129" t="str">
        <f t="shared" si="98"/>
        <v>-</v>
      </c>
      <c r="BJ211" s="129" t="str">
        <f t="shared" si="98"/>
        <v>X</v>
      </c>
      <c r="BK211" s="129" t="str">
        <f t="shared" si="98"/>
        <v>X</v>
      </c>
      <c r="BL211" s="129" t="str">
        <f t="shared" si="97"/>
        <v>X</v>
      </c>
      <c r="BM211" s="129" t="str">
        <f t="shared" si="97"/>
        <v>X</v>
      </c>
      <c r="BN211" s="129" t="str">
        <f t="shared" si="97"/>
        <v>X</v>
      </c>
      <c r="BO211" s="129" t="str">
        <f t="shared" si="97"/>
        <v>X</v>
      </c>
      <c r="BP211" s="7"/>
      <c r="BQ211" s="129" t="str">
        <f t="shared" si="109"/>
        <v>BASIC WL</v>
      </c>
      <c r="BR211" s="129" t="str">
        <f t="shared" si="109"/>
        <v>BASIC WL</v>
      </c>
      <c r="BS211" s="15"/>
      <c r="BT211" s="57" t="s">
        <v>18642</v>
      </c>
    </row>
    <row r="212" spans="1:72" s="59" customFormat="1" ht="105" x14ac:dyDescent="0.2">
      <c r="A212" s="45" t="str">
        <f t="shared" si="100"/>
        <v>NO</v>
      </c>
      <c r="B212" s="45"/>
      <c r="C212" s="45"/>
      <c r="D212" s="213" t="s">
        <v>3431</v>
      </c>
      <c r="E212" s="214" t="s">
        <v>4418</v>
      </c>
      <c r="F212" s="312"/>
      <c r="G212" s="66">
        <f t="shared" si="101"/>
        <v>5</v>
      </c>
      <c r="H212" s="66" t="s">
        <v>32</v>
      </c>
      <c r="I212" s="97" t="s">
        <v>4419</v>
      </c>
      <c r="J212" s="64" t="s">
        <v>35</v>
      </c>
      <c r="K212" s="65" t="s">
        <v>804</v>
      </c>
      <c r="L212" s="65"/>
      <c r="M212" s="65" t="s">
        <v>805</v>
      </c>
      <c r="N212" s="64" t="s">
        <v>128</v>
      </c>
      <c r="O212" s="66" t="s">
        <v>32</v>
      </c>
      <c r="P212" s="66" t="str">
        <f t="shared" si="95"/>
        <v>1..1</v>
      </c>
      <c r="Q212" s="2" t="s">
        <v>4357</v>
      </c>
      <c r="R212" s="75" t="s">
        <v>4358</v>
      </c>
      <c r="S212" s="66" t="s">
        <v>131</v>
      </c>
      <c r="T212" s="68" t="str">
        <f t="shared" si="111"/>
        <v/>
      </c>
      <c r="U212" s="66" t="s">
        <v>42</v>
      </c>
      <c r="V212" s="66" t="s">
        <v>35</v>
      </c>
      <c r="W212" s="249" t="s">
        <v>805</v>
      </c>
      <c r="X212" s="38"/>
      <c r="Y212" s="68" t="str">
        <f t="shared" si="102"/>
        <v>-</v>
      </c>
      <c r="Z212" s="68" t="str">
        <f t="shared" si="112"/>
        <v>X</v>
      </c>
      <c r="AA212" s="68" t="str">
        <f t="shared" si="112"/>
        <v>X</v>
      </c>
      <c r="AB212" s="68" t="str">
        <f t="shared" si="112"/>
        <v>X</v>
      </c>
      <c r="AC212" s="68" t="str">
        <f t="shared" si="112"/>
        <v>X</v>
      </c>
      <c r="AD212" s="68" t="str">
        <f t="shared" si="112"/>
        <v>X</v>
      </c>
      <c r="AE212" s="68" t="str">
        <f t="shared" si="112"/>
        <v>X</v>
      </c>
      <c r="AF212" s="38"/>
      <c r="AG212" s="68" t="s">
        <v>185</v>
      </c>
      <c r="AH212" s="68" t="s">
        <v>185</v>
      </c>
      <c r="AI212" s="38"/>
      <c r="AJ212" s="13" t="str">
        <f t="shared" si="104"/>
        <v>/rsm:CrossIndustryInvoice/rsm:SupplyChainTradeTransaction/ram:ApplicableHeaderTradeSettlement/ram:SpecifiedTradeAllowanceCharge/ram:CategoryTradeTax</v>
      </c>
      <c r="AK212" s="13" t="str">
        <f t="shared" si="105"/>
        <v>/ram:TypeCode</v>
      </c>
      <c r="AL212" s="14">
        <f>COUNTIFS(R$4:R212,AJ212)</f>
        <v>2</v>
      </c>
      <c r="AM212" s="1"/>
      <c r="AN212" s="213" t="str">
        <f t="shared" si="110"/>
        <v>SCT_HTS</v>
      </c>
      <c r="AO212" s="214" t="str">
        <f t="shared" si="110"/>
        <v>BT-102-0</v>
      </c>
      <c r="AP212" s="312" t="str">
        <f t="shared" si="106"/>
        <v/>
      </c>
      <c r="AQ212" s="66">
        <f t="shared" si="107"/>
        <v>5</v>
      </c>
      <c r="AR212" s="66" t="str">
        <f t="shared" si="108"/>
        <v>1..1</v>
      </c>
      <c r="AS212" s="97" t="s">
        <v>4420</v>
      </c>
      <c r="AT212" s="64" t="s">
        <v>35</v>
      </c>
      <c r="AU212" s="65" t="s">
        <v>18215</v>
      </c>
      <c r="AV212" s="65"/>
      <c r="AW212" s="65" t="s">
        <v>1208</v>
      </c>
      <c r="AX212" s="64" t="s">
        <v>128</v>
      </c>
      <c r="AY212" s="66" t="str">
        <f t="shared" si="114"/>
        <v>1..1</v>
      </c>
      <c r="AZ212" s="66" t="str">
        <f t="shared" si="114"/>
        <v>1..1</v>
      </c>
      <c r="BA212" s="2" t="str">
        <f t="shared" si="114"/>
        <v>/rsm:CrossIndustryInvoice
/rsm:SupplyChainTradeTransaction
/ram:ApplicableHeaderTradeSettlement
/ram:SpecifiedTradeAllowanceCharge
/ram:CategoryTradeTax
/ram:TypeCode</v>
      </c>
      <c r="BB212" s="75" t="str">
        <f t="shared" si="113"/>
        <v>/rsm:CrossIndustryInvoice/rsm:SupplyChainTradeTransaction/ram:ApplicableHeaderTradeSettlement/ram:SpecifiedTradeAllowanceCharge/ram:CategoryTradeTax/ram:TypeCode</v>
      </c>
      <c r="BC212" s="66" t="str">
        <f t="shared" si="99"/>
        <v>C</v>
      </c>
      <c r="BD212" s="68" t="str">
        <f t="shared" si="99"/>
        <v/>
      </c>
      <c r="BE212" s="66" t="str">
        <f t="shared" si="99"/>
        <v>0..1</v>
      </c>
      <c r="BF212" s="66" t="str">
        <f t="shared" si="99"/>
        <v/>
      </c>
      <c r="BG212" s="249" t="str">
        <f t="shared" si="99"/>
        <v>Fixed value "VAT"</v>
      </c>
      <c r="BH212" s="7"/>
      <c r="BI212" s="68" t="str">
        <f t="shared" si="98"/>
        <v>-</v>
      </c>
      <c r="BJ212" s="68" t="str">
        <f t="shared" si="98"/>
        <v>X</v>
      </c>
      <c r="BK212" s="68" t="str">
        <f t="shared" si="98"/>
        <v>X</v>
      </c>
      <c r="BL212" s="68" t="str">
        <f t="shared" si="97"/>
        <v>X</v>
      </c>
      <c r="BM212" s="68" t="str">
        <f t="shared" si="97"/>
        <v>X</v>
      </c>
      <c r="BN212" s="68" t="str">
        <f t="shared" si="97"/>
        <v>X</v>
      </c>
      <c r="BO212" s="68" t="str">
        <f t="shared" si="97"/>
        <v>X</v>
      </c>
      <c r="BP212" s="7"/>
      <c r="BQ212" s="68" t="str">
        <f t="shared" si="109"/>
        <v>BASIC WL</v>
      </c>
      <c r="BR212" s="68" t="str">
        <f t="shared" si="109"/>
        <v>BASIC WL</v>
      </c>
      <c r="BS212" s="15"/>
      <c r="BT212" s="57" t="s">
        <v>18642</v>
      </c>
    </row>
    <row r="213" spans="1:72" s="59" customFormat="1" ht="240" x14ac:dyDescent="0.2">
      <c r="A213" s="45" t="str">
        <f t="shared" si="100"/>
        <v>YES</v>
      </c>
      <c r="B213" s="45"/>
      <c r="C213" s="45"/>
      <c r="D213" s="213" t="s">
        <v>3431</v>
      </c>
      <c r="E213" s="214" t="s">
        <v>4421</v>
      </c>
      <c r="F213" s="312" t="s">
        <v>4421</v>
      </c>
      <c r="G213" s="66">
        <f t="shared" si="101"/>
        <v>5</v>
      </c>
      <c r="H213" s="66" t="s">
        <v>32</v>
      </c>
      <c r="I213" s="64" t="s">
        <v>4422</v>
      </c>
      <c r="J213" s="64" t="s">
        <v>4423</v>
      </c>
      <c r="K213" s="65" t="s">
        <v>815</v>
      </c>
      <c r="L213" s="65" t="s">
        <v>816</v>
      </c>
      <c r="M213" s="65" t="s">
        <v>4424</v>
      </c>
      <c r="N213" s="64" t="s">
        <v>128</v>
      </c>
      <c r="O213" s="66" t="s">
        <v>32</v>
      </c>
      <c r="P213" s="66" t="str">
        <f t="shared" si="95"/>
        <v>1..1</v>
      </c>
      <c r="Q213" s="2" t="s">
        <v>4364</v>
      </c>
      <c r="R213" s="75" t="s">
        <v>4365</v>
      </c>
      <c r="S213" s="66" t="s">
        <v>131</v>
      </c>
      <c r="T213" s="68" t="str">
        <f t="shared" si="111"/>
        <v>E</v>
      </c>
      <c r="U213" s="66" t="s">
        <v>42</v>
      </c>
      <c r="V213" s="66" t="s">
        <v>35</v>
      </c>
      <c r="W213" s="249" t="s">
        <v>35</v>
      </c>
      <c r="X213" s="38"/>
      <c r="Y213" s="68" t="str">
        <f t="shared" si="102"/>
        <v>-</v>
      </c>
      <c r="Z213" s="68" t="str">
        <f t="shared" si="112"/>
        <v>X</v>
      </c>
      <c r="AA213" s="68" t="str">
        <f t="shared" si="112"/>
        <v>X</v>
      </c>
      <c r="AB213" s="68" t="str">
        <f t="shared" si="112"/>
        <v>X</v>
      </c>
      <c r="AC213" s="68" t="str">
        <f t="shared" si="112"/>
        <v>X</v>
      </c>
      <c r="AD213" s="68" t="str">
        <f t="shared" si="112"/>
        <v>X</v>
      </c>
      <c r="AE213" s="68" t="str">
        <f t="shared" si="112"/>
        <v>X</v>
      </c>
      <c r="AF213" s="38"/>
      <c r="AG213" s="68" t="s">
        <v>185</v>
      </c>
      <c r="AH213" s="68" t="s">
        <v>185</v>
      </c>
      <c r="AI213" s="38"/>
      <c r="AJ213" s="13" t="str">
        <f t="shared" si="104"/>
        <v>/rsm:CrossIndustryInvoice/rsm:SupplyChainTradeTransaction/ram:ApplicableHeaderTradeSettlement/ram:SpecifiedTradeAllowanceCharge/ram:CategoryTradeTax</v>
      </c>
      <c r="AK213" s="13" t="str">
        <f t="shared" si="105"/>
        <v>/ram:CategoryCode</v>
      </c>
      <c r="AL213" s="14">
        <f>COUNTIFS(R$4:R213,AJ213)</f>
        <v>2</v>
      </c>
      <c r="AM213" s="1"/>
      <c r="AN213" s="213" t="str">
        <f t="shared" si="110"/>
        <v>SCT_HTS</v>
      </c>
      <c r="AO213" s="214" t="str">
        <f t="shared" si="110"/>
        <v>BT-102</v>
      </c>
      <c r="AP213" s="312" t="str">
        <f t="shared" si="106"/>
        <v>BT-102</v>
      </c>
      <c r="AQ213" s="66">
        <f t="shared" si="107"/>
        <v>5</v>
      </c>
      <c r="AR213" s="66" t="str">
        <f t="shared" si="108"/>
        <v>1..1</v>
      </c>
      <c r="AS213" s="64" t="s">
        <v>4420</v>
      </c>
      <c r="AT213" s="64" t="s">
        <v>4425</v>
      </c>
      <c r="AU213" s="65" t="s">
        <v>1221</v>
      </c>
      <c r="AV213" s="65" t="s">
        <v>1222</v>
      </c>
      <c r="AW213" s="65" t="s">
        <v>4426</v>
      </c>
      <c r="AX213" s="64" t="s">
        <v>128</v>
      </c>
      <c r="AY213" s="66" t="str">
        <f t="shared" si="114"/>
        <v>1..1</v>
      </c>
      <c r="AZ213" s="66" t="str">
        <f t="shared" si="114"/>
        <v>1..1</v>
      </c>
      <c r="BA213" s="2" t="str">
        <f t="shared" si="114"/>
        <v>/rsm:CrossIndustryInvoice
/rsm:SupplyChainTradeTransaction
/ram:ApplicableHeaderTradeSettlement
/ram:SpecifiedTradeAllowanceCharge
/ram:CategoryTradeTax
/ram:CategoryCode</v>
      </c>
      <c r="BB213" s="75" t="str">
        <f t="shared" si="113"/>
        <v>/rsm:CrossIndustryInvoice/rsm:SupplyChainTradeTransaction/ram:ApplicableHeaderTradeSettlement/ram:SpecifiedTradeAllowanceCharge/ram:CategoryTradeTax/ram:CategoryCode</v>
      </c>
      <c r="BC213" s="66" t="str">
        <f t="shared" si="99"/>
        <v>C</v>
      </c>
      <c r="BD213" s="68" t="str">
        <f t="shared" si="99"/>
        <v>E</v>
      </c>
      <c r="BE213" s="66" t="str">
        <f t="shared" si="99"/>
        <v>0..1</v>
      </c>
      <c r="BF213" s="66" t="str">
        <f t="shared" si="99"/>
        <v/>
      </c>
      <c r="BG213" s="249" t="str">
        <f t="shared" si="99"/>
        <v/>
      </c>
      <c r="BH213" s="7"/>
      <c r="BI213" s="68" t="str">
        <f t="shared" si="98"/>
        <v>-</v>
      </c>
      <c r="BJ213" s="68" t="str">
        <f t="shared" si="98"/>
        <v>X</v>
      </c>
      <c r="BK213" s="68" t="str">
        <f t="shared" si="98"/>
        <v>X</v>
      </c>
      <c r="BL213" s="68" t="str">
        <f t="shared" si="97"/>
        <v>X</v>
      </c>
      <c r="BM213" s="68" t="str">
        <f t="shared" si="97"/>
        <v>X</v>
      </c>
      <c r="BN213" s="68" t="str">
        <f t="shared" si="97"/>
        <v>X</v>
      </c>
      <c r="BO213" s="68" t="str">
        <f t="shared" si="97"/>
        <v>X</v>
      </c>
      <c r="BP213" s="7"/>
      <c r="BQ213" s="68" t="str">
        <f t="shared" si="109"/>
        <v>BASIC WL</v>
      </c>
      <c r="BR213" s="68" t="str">
        <f t="shared" si="109"/>
        <v>BASIC WL</v>
      </c>
      <c r="BS213" s="15"/>
      <c r="BT213" s="57" t="s">
        <v>18642</v>
      </c>
    </row>
    <row r="214" spans="1:72" s="59" customFormat="1" ht="105" x14ac:dyDescent="0.2">
      <c r="A214" s="45" t="str">
        <f t="shared" si="100"/>
        <v>YES</v>
      </c>
      <c r="B214" s="45"/>
      <c r="C214" s="45"/>
      <c r="D214" s="213" t="s">
        <v>3431</v>
      </c>
      <c r="E214" s="214" t="s">
        <v>4427</v>
      </c>
      <c r="F214" s="312" t="s">
        <v>4427</v>
      </c>
      <c r="G214" s="66">
        <f t="shared" si="101"/>
        <v>5</v>
      </c>
      <c r="H214" s="66" t="s">
        <v>42</v>
      </c>
      <c r="I214" s="64" t="s">
        <v>4428</v>
      </c>
      <c r="J214" s="64" t="s">
        <v>4429</v>
      </c>
      <c r="K214" s="65"/>
      <c r="L214" s="65" t="s">
        <v>17213</v>
      </c>
      <c r="M214" s="65" t="s">
        <v>35</v>
      </c>
      <c r="N214" s="64" t="s">
        <v>1230</v>
      </c>
      <c r="O214" s="66" t="s">
        <v>42</v>
      </c>
      <c r="P214" s="66" t="str">
        <f t="shared" si="95"/>
        <v>0..1</v>
      </c>
      <c r="Q214" s="2" t="s">
        <v>4371</v>
      </c>
      <c r="R214" s="75" t="s">
        <v>4372</v>
      </c>
      <c r="S214" s="66" t="s">
        <v>722</v>
      </c>
      <c r="T214" s="68" t="str">
        <f t="shared" si="111"/>
        <v>E</v>
      </c>
      <c r="U214" s="66" t="s">
        <v>42</v>
      </c>
      <c r="V214" s="66" t="s">
        <v>35</v>
      </c>
      <c r="W214" s="249" t="s">
        <v>35</v>
      </c>
      <c r="X214" s="38"/>
      <c r="Y214" s="68" t="str">
        <f t="shared" si="102"/>
        <v>-</v>
      </c>
      <c r="Z214" s="68" t="str">
        <f t="shared" si="112"/>
        <v>X</v>
      </c>
      <c r="AA214" s="68" t="str">
        <f t="shared" si="112"/>
        <v>X</v>
      </c>
      <c r="AB214" s="68" t="str">
        <f t="shared" si="112"/>
        <v>X</v>
      </c>
      <c r="AC214" s="68" t="str">
        <f t="shared" si="112"/>
        <v>X</v>
      </c>
      <c r="AD214" s="68" t="str">
        <f t="shared" si="112"/>
        <v>X</v>
      </c>
      <c r="AE214" s="68" t="str">
        <f t="shared" si="112"/>
        <v>X</v>
      </c>
      <c r="AF214" s="38"/>
      <c r="AG214" s="68" t="s">
        <v>185</v>
      </c>
      <c r="AH214" s="68" t="s">
        <v>185</v>
      </c>
      <c r="AI214" s="38"/>
      <c r="AJ214" s="13" t="str">
        <f t="shared" si="104"/>
        <v>/rsm:CrossIndustryInvoice/rsm:SupplyChainTradeTransaction/ram:ApplicableHeaderTradeSettlement/ram:SpecifiedTradeAllowanceCharge/ram:CategoryTradeTax</v>
      </c>
      <c r="AK214" s="13" t="str">
        <f t="shared" si="105"/>
        <v>/ram:RateApplicablePercent</v>
      </c>
      <c r="AL214" s="14">
        <f>COUNTIFS(R$4:R214,AJ214)</f>
        <v>2</v>
      </c>
      <c r="AM214" s="1"/>
      <c r="AN214" s="213" t="str">
        <f t="shared" si="110"/>
        <v>SCT_HTS</v>
      </c>
      <c r="AO214" s="214" t="str">
        <f t="shared" si="110"/>
        <v>BT-103</v>
      </c>
      <c r="AP214" s="312" t="str">
        <f t="shared" si="106"/>
        <v>BT-103</v>
      </c>
      <c r="AQ214" s="66">
        <f t="shared" si="107"/>
        <v>5</v>
      </c>
      <c r="AR214" s="66" t="str">
        <f t="shared" si="108"/>
        <v>0..1</v>
      </c>
      <c r="AS214" s="64" t="s">
        <v>4430</v>
      </c>
      <c r="AT214" s="64" t="s">
        <v>4431</v>
      </c>
      <c r="AU214" s="65"/>
      <c r="AV214" s="65" t="s">
        <v>1236</v>
      </c>
      <c r="AW214" s="65" t="s">
        <v>35</v>
      </c>
      <c r="AX214" s="64" t="s">
        <v>1237</v>
      </c>
      <c r="AY214" s="66" t="str">
        <f t="shared" si="114"/>
        <v>0..1</v>
      </c>
      <c r="AZ214" s="66" t="str">
        <f t="shared" si="114"/>
        <v>0..1</v>
      </c>
      <c r="BA214" s="2" t="str">
        <f t="shared" si="114"/>
        <v>/rsm:CrossIndustryInvoice
/rsm:SupplyChainTradeTransaction
/ram:ApplicableHeaderTradeSettlement
/ram:SpecifiedTradeAllowanceCharge
/ram:CategoryTradeTax
/ram:RateApplicablePercent</v>
      </c>
      <c r="BB214" s="75" t="str">
        <f t="shared" si="113"/>
        <v>/rsm:CrossIndustryInvoice/rsm:SupplyChainTradeTransaction/ram:ApplicableHeaderTradeSettlement/ram:SpecifiedTradeAllowanceCharge/ram:CategoryTradeTax/ram:RateApplicablePercent</v>
      </c>
      <c r="BC214" s="66" t="str">
        <f t="shared" si="99"/>
        <v>P</v>
      </c>
      <c r="BD214" s="68" t="str">
        <f t="shared" si="99"/>
        <v>E</v>
      </c>
      <c r="BE214" s="66" t="str">
        <f t="shared" si="99"/>
        <v>0..1</v>
      </c>
      <c r="BF214" s="66" t="str">
        <f t="shared" si="99"/>
        <v/>
      </c>
      <c r="BG214" s="249" t="str">
        <f t="shared" si="99"/>
        <v/>
      </c>
      <c r="BH214" s="7"/>
      <c r="BI214" s="68" t="str">
        <f t="shared" si="98"/>
        <v>-</v>
      </c>
      <c r="BJ214" s="68" t="str">
        <f t="shared" si="98"/>
        <v>X</v>
      </c>
      <c r="BK214" s="68" t="str">
        <f t="shared" si="98"/>
        <v>X</v>
      </c>
      <c r="BL214" s="68" t="str">
        <f t="shared" si="97"/>
        <v>X</v>
      </c>
      <c r="BM214" s="68" t="str">
        <f t="shared" si="97"/>
        <v>X</v>
      </c>
      <c r="BN214" s="68" t="str">
        <f t="shared" si="97"/>
        <v>X</v>
      </c>
      <c r="BO214" s="68" t="str">
        <f t="shared" si="97"/>
        <v>X</v>
      </c>
      <c r="BP214" s="7"/>
      <c r="BQ214" s="68" t="str">
        <f t="shared" si="109"/>
        <v>BASIC WL</v>
      </c>
      <c r="BR214" s="68" t="str">
        <f t="shared" si="109"/>
        <v>BASIC WL</v>
      </c>
      <c r="BS214" s="15"/>
      <c r="BT214" s="57" t="s">
        <v>18642</v>
      </c>
    </row>
    <row r="215" spans="1:72" s="59" customFormat="1" ht="96" x14ac:dyDescent="0.2">
      <c r="A215" s="45" t="str">
        <f t="shared" si="100"/>
        <v>NO</v>
      </c>
      <c r="B215" s="45"/>
      <c r="C215" s="45"/>
      <c r="D215" s="211" t="s">
        <v>3431</v>
      </c>
      <c r="E215" s="212" t="s">
        <v>4450</v>
      </c>
      <c r="F215" s="311"/>
      <c r="G215" s="231">
        <f t="shared" si="101"/>
        <v>3</v>
      </c>
      <c r="H215" s="231" t="s">
        <v>42</v>
      </c>
      <c r="I215" s="235" t="s">
        <v>4451</v>
      </c>
      <c r="J215" s="232"/>
      <c r="K215" s="233"/>
      <c r="L215" s="233"/>
      <c r="M215" s="233"/>
      <c r="N215" s="232"/>
      <c r="O215" s="219" t="s">
        <v>42</v>
      </c>
      <c r="P215" s="219" t="s">
        <v>62</v>
      </c>
      <c r="Q215" s="220" t="s">
        <v>4452</v>
      </c>
      <c r="R215" s="221" t="s">
        <v>4453</v>
      </c>
      <c r="S215" s="219"/>
      <c r="T215" s="184" t="str">
        <f t="shared" si="111"/>
        <v/>
      </c>
      <c r="U215" s="219" t="s">
        <v>62</v>
      </c>
      <c r="V215" s="219"/>
      <c r="W215" s="678"/>
      <c r="X215" s="38"/>
      <c r="Y215" s="184" t="str">
        <f t="shared" si="102"/>
        <v>-</v>
      </c>
      <c r="Z215" s="184" t="str">
        <f t="shared" si="112"/>
        <v>X</v>
      </c>
      <c r="AA215" s="184" t="str">
        <f t="shared" si="112"/>
        <v>X</v>
      </c>
      <c r="AB215" s="184" t="str">
        <f t="shared" si="112"/>
        <v>X</v>
      </c>
      <c r="AC215" s="184" t="str">
        <f t="shared" si="112"/>
        <v>X</v>
      </c>
      <c r="AD215" s="184" t="str">
        <f t="shared" si="112"/>
        <v>X</v>
      </c>
      <c r="AE215" s="184" t="str">
        <f t="shared" si="112"/>
        <v>X</v>
      </c>
      <c r="AF215" s="38"/>
      <c r="AG215" s="184" t="s">
        <v>185</v>
      </c>
      <c r="AH215" s="184" t="s">
        <v>185</v>
      </c>
      <c r="AI215" s="38"/>
      <c r="AJ215" s="13" t="str">
        <f t="shared" si="104"/>
        <v>/rsm:CrossIndustryInvoice/rsm:SupplyChainTradeTransaction/ram:ApplicableHeaderTradeSettlement</v>
      </c>
      <c r="AK215" s="13" t="str">
        <f t="shared" si="105"/>
        <v>/ram:SpecifiedTradePaymentTerms</v>
      </c>
      <c r="AL215" s="14">
        <f>COUNTIFS(R$4:R215,AJ215)</f>
        <v>1</v>
      </c>
      <c r="AM215" s="1"/>
      <c r="AN215" s="211" t="str">
        <f t="shared" si="110"/>
        <v>SCT_HTS</v>
      </c>
      <c r="AO215" s="212" t="str">
        <f t="shared" si="110"/>
        <v>BT-20-00</v>
      </c>
      <c r="AP215" s="311" t="str">
        <f t="shared" si="106"/>
        <v/>
      </c>
      <c r="AQ215" s="231">
        <f t="shared" si="107"/>
        <v>3</v>
      </c>
      <c r="AR215" s="231" t="str">
        <f t="shared" si="108"/>
        <v>0..1</v>
      </c>
      <c r="AS215" s="232" t="s">
        <v>4454</v>
      </c>
      <c r="AT215" s="232"/>
      <c r="AU215" s="233"/>
      <c r="AV215" s="233"/>
      <c r="AW215" s="233" t="s">
        <v>35</v>
      </c>
      <c r="AX215" s="232"/>
      <c r="AY215" s="219" t="str">
        <f t="shared" si="114"/>
        <v>0..1</v>
      </c>
      <c r="AZ215" s="219" t="str">
        <f t="shared" si="114"/>
        <v>0..n</v>
      </c>
      <c r="BA215" s="220" t="str">
        <f t="shared" si="114"/>
        <v>/rsm:CrossIndustryInvoice
/rsm:SupplyChainTradeTransaction
/ram:ApplicableHeaderTradeSettlement
/ram:SpecifiedTradePaymentTerms</v>
      </c>
      <c r="BB215" s="221" t="str">
        <f t="shared" si="113"/>
        <v>/rsm:CrossIndustryInvoice/rsm:SupplyChainTradeTransaction/ram:ApplicableHeaderTradeSettlement/ram:SpecifiedTradePaymentTerms</v>
      </c>
      <c r="BC215" s="219" t="str">
        <f t="shared" si="99"/>
        <v/>
      </c>
      <c r="BD215" s="184" t="str">
        <f t="shared" si="99"/>
        <v/>
      </c>
      <c r="BE215" s="219" t="str">
        <f t="shared" si="99"/>
        <v>0..n</v>
      </c>
      <c r="BF215" s="219" t="str">
        <f t="shared" si="99"/>
        <v/>
      </c>
      <c r="BG215" s="678" t="str">
        <f t="shared" si="99"/>
        <v/>
      </c>
      <c r="BH215" s="7"/>
      <c r="BI215" s="184" t="str">
        <f t="shared" si="98"/>
        <v>-</v>
      </c>
      <c r="BJ215" s="184" t="str">
        <f t="shared" si="98"/>
        <v>X</v>
      </c>
      <c r="BK215" s="184" t="str">
        <f t="shared" si="98"/>
        <v>X</v>
      </c>
      <c r="BL215" s="184" t="str">
        <f t="shared" si="97"/>
        <v>X</v>
      </c>
      <c r="BM215" s="184" t="str">
        <f t="shared" si="97"/>
        <v>X</v>
      </c>
      <c r="BN215" s="184" t="str">
        <f t="shared" si="97"/>
        <v>X</v>
      </c>
      <c r="BO215" s="184" t="str">
        <f t="shared" si="97"/>
        <v>X</v>
      </c>
      <c r="BP215" s="7"/>
      <c r="BQ215" s="184" t="str">
        <f t="shared" si="109"/>
        <v>BASIC WL</v>
      </c>
      <c r="BR215" s="184" t="str">
        <f t="shared" si="109"/>
        <v>BASIC WL</v>
      </c>
      <c r="BS215" s="15"/>
      <c r="BT215" s="57" t="s">
        <v>18642</v>
      </c>
    </row>
    <row r="216" spans="1:72" s="59" customFormat="1" ht="96" x14ac:dyDescent="0.2">
      <c r="A216" s="45" t="str">
        <f t="shared" si="100"/>
        <v>YES</v>
      </c>
      <c r="B216" s="45"/>
      <c r="C216" s="45"/>
      <c r="D216" s="213" t="s">
        <v>3431</v>
      </c>
      <c r="E216" s="214" t="s">
        <v>4455</v>
      </c>
      <c r="F216" s="312" t="s">
        <v>4455</v>
      </c>
      <c r="G216" s="66">
        <f t="shared" si="101"/>
        <v>4</v>
      </c>
      <c r="H216" s="66" t="s">
        <v>42</v>
      </c>
      <c r="I216" s="64" t="s">
        <v>4456</v>
      </c>
      <c r="J216" s="64" t="s">
        <v>4457</v>
      </c>
      <c r="K216" s="65" t="s">
        <v>4458</v>
      </c>
      <c r="L216" s="65"/>
      <c r="M216" s="65" t="s">
        <v>4459</v>
      </c>
      <c r="N216" s="64" t="s">
        <v>70</v>
      </c>
      <c r="O216" s="66" t="s">
        <v>42</v>
      </c>
      <c r="P216" s="66" t="str">
        <f t="shared" ref="P216:P237" si="115">O216</f>
        <v>0..1</v>
      </c>
      <c r="Q216" s="2" t="s">
        <v>4460</v>
      </c>
      <c r="R216" s="75" t="s">
        <v>4461</v>
      </c>
      <c r="S216" s="66" t="s">
        <v>73</v>
      </c>
      <c r="T216" s="68" t="str">
        <f t="shared" si="111"/>
        <v>E</v>
      </c>
      <c r="U216" s="66" t="s">
        <v>62</v>
      </c>
      <c r="V216" s="66" t="s">
        <v>200</v>
      </c>
      <c r="W216" s="249" t="s">
        <v>35</v>
      </c>
      <c r="X216" s="38"/>
      <c r="Y216" s="68" t="str">
        <f t="shared" si="102"/>
        <v>-</v>
      </c>
      <c r="Z216" s="68" t="str">
        <f t="shared" si="112"/>
        <v>X</v>
      </c>
      <c r="AA216" s="68" t="str">
        <f t="shared" si="112"/>
        <v>X</v>
      </c>
      <c r="AB216" s="68" t="str">
        <f t="shared" si="112"/>
        <v>X</v>
      </c>
      <c r="AC216" s="68" t="str">
        <f t="shared" si="112"/>
        <v>X</v>
      </c>
      <c r="AD216" s="68" t="str">
        <f t="shared" si="112"/>
        <v>X</v>
      </c>
      <c r="AE216" s="68" t="str">
        <f t="shared" si="112"/>
        <v>X</v>
      </c>
      <c r="AF216" s="38"/>
      <c r="AG216" s="68" t="s">
        <v>185</v>
      </c>
      <c r="AH216" s="68" t="s">
        <v>185</v>
      </c>
      <c r="AI216" s="38"/>
      <c r="AJ216" s="13" t="str">
        <f t="shared" si="104"/>
        <v>/rsm:CrossIndustryInvoice/rsm:SupplyChainTradeTransaction/ram:ApplicableHeaderTradeSettlement/ram:SpecifiedTradePaymentTerms</v>
      </c>
      <c r="AK216" s="13" t="str">
        <f t="shared" si="105"/>
        <v>/ram:Description</v>
      </c>
      <c r="AL216" s="14">
        <f>COUNTIFS(R$4:R216,AJ216)</f>
        <v>1</v>
      </c>
      <c r="AM216" s="1"/>
      <c r="AN216" s="213" t="str">
        <f t="shared" si="110"/>
        <v>SCT_HTS</v>
      </c>
      <c r="AO216" s="214" t="str">
        <f t="shared" si="110"/>
        <v>BT-20</v>
      </c>
      <c r="AP216" s="312" t="str">
        <f t="shared" si="106"/>
        <v>BT-20</v>
      </c>
      <c r="AQ216" s="66">
        <f t="shared" si="107"/>
        <v>4</v>
      </c>
      <c r="AR216" s="66" t="str">
        <f t="shared" si="108"/>
        <v>0..1</v>
      </c>
      <c r="AS216" s="64" t="s">
        <v>4462</v>
      </c>
      <c r="AT216" s="64" t="s">
        <v>4463</v>
      </c>
      <c r="AU216" s="65" t="s">
        <v>4464</v>
      </c>
      <c r="AV216" s="65"/>
      <c r="AW216" s="65" t="s">
        <v>4465</v>
      </c>
      <c r="AX216" s="64" t="s">
        <v>78</v>
      </c>
      <c r="AY216" s="66" t="str">
        <f t="shared" si="114"/>
        <v>0..1</v>
      </c>
      <c r="AZ216" s="66" t="str">
        <f t="shared" si="114"/>
        <v>0..1</v>
      </c>
      <c r="BA216" s="2" t="str">
        <f t="shared" si="114"/>
        <v>/rsm:CrossIndustryInvoice
/rsm:SupplyChainTradeTransaction
/ram:ApplicableHeaderTradeSettlement
/ram:SpecifiedTradePaymentTerms
/ram:Description</v>
      </c>
      <c r="BB216" s="75" t="str">
        <f t="shared" si="113"/>
        <v>/rsm:CrossIndustryInvoice/rsm:SupplyChainTradeTransaction/ram:ApplicableHeaderTradeSettlement/ram:SpecifiedTradePaymentTerms/ram:Description</v>
      </c>
      <c r="BC216" s="66" t="str">
        <f t="shared" si="99"/>
        <v>T</v>
      </c>
      <c r="BD216" s="68" t="str">
        <f t="shared" si="99"/>
        <v>E</v>
      </c>
      <c r="BE216" s="66" t="str">
        <f t="shared" si="99"/>
        <v>0..n</v>
      </c>
      <c r="BF216" s="66" t="str">
        <f t="shared" si="99"/>
        <v>CAR-3</v>
      </c>
      <c r="BG216" s="249" t="str">
        <f t="shared" si="99"/>
        <v/>
      </c>
      <c r="BH216" s="7"/>
      <c r="BI216" s="68" t="str">
        <f t="shared" si="98"/>
        <v>-</v>
      </c>
      <c r="BJ216" s="68" t="str">
        <f t="shared" si="98"/>
        <v>X</v>
      </c>
      <c r="BK216" s="68" t="str">
        <f t="shared" si="98"/>
        <v>X</v>
      </c>
      <c r="BL216" s="68" t="str">
        <f t="shared" si="97"/>
        <v>X</v>
      </c>
      <c r="BM216" s="68" t="str">
        <f t="shared" si="97"/>
        <v>X</v>
      </c>
      <c r="BN216" s="68" t="str">
        <f t="shared" si="97"/>
        <v>X</v>
      </c>
      <c r="BO216" s="68" t="str">
        <f t="shared" si="97"/>
        <v>X</v>
      </c>
      <c r="BP216" s="7"/>
      <c r="BQ216" s="68" t="str">
        <f t="shared" si="109"/>
        <v>BASIC WL</v>
      </c>
      <c r="BR216" s="68" t="str">
        <f t="shared" si="109"/>
        <v>BASIC WL</v>
      </c>
      <c r="BS216" s="15"/>
      <c r="BT216" s="57" t="s">
        <v>18642</v>
      </c>
    </row>
    <row r="217" spans="1:72" s="59" customFormat="1" ht="96" x14ac:dyDescent="0.2">
      <c r="A217" s="45" t="str">
        <f t="shared" si="100"/>
        <v>NO</v>
      </c>
      <c r="B217" s="45"/>
      <c r="C217" s="45"/>
      <c r="D217" s="213" t="s">
        <v>3431</v>
      </c>
      <c r="E217" s="223" t="s">
        <v>4466</v>
      </c>
      <c r="F217" s="313"/>
      <c r="G217" s="124">
        <f t="shared" si="101"/>
        <v>4</v>
      </c>
      <c r="H217" s="124" t="s">
        <v>42</v>
      </c>
      <c r="I217" s="138" t="s">
        <v>4467</v>
      </c>
      <c r="J217" s="125"/>
      <c r="K217" s="126"/>
      <c r="L217" s="126"/>
      <c r="M217" s="126"/>
      <c r="N217" s="125"/>
      <c r="O217" s="124" t="s">
        <v>42</v>
      </c>
      <c r="P217" s="124" t="str">
        <f t="shared" si="115"/>
        <v>0..1</v>
      </c>
      <c r="Q217" s="127" t="s">
        <v>4468</v>
      </c>
      <c r="R217" s="128" t="s">
        <v>4469</v>
      </c>
      <c r="S217" s="124"/>
      <c r="T217" s="129" t="str">
        <f t="shared" si="111"/>
        <v/>
      </c>
      <c r="U217" s="124" t="s">
        <v>42</v>
      </c>
      <c r="V217" s="124"/>
      <c r="W217" s="675"/>
      <c r="X217" s="38"/>
      <c r="Y217" s="129" t="str">
        <f t="shared" si="102"/>
        <v>-</v>
      </c>
      <c r="Z217" s="129" t="str">
        <f t="shared" si="112"/>
        <v>X</v>
      </c>
      <c r="AA217" s="129" t="str">
        <f t="shared" si="112"/>
        <v>X</v>
      </c>
      <c r="AB217" s="129" t="str">
        <f t="shared" si="112"/>
        <v>X</v>
      </c>
      <c r="AC217" s="129" t="str">
        <f t="shared" si="112"/>
        <v>X</v>
      </c>
      <c r="AD217" s="129" t="str">
        <f t="shared" si="112"/>
        <v>X</v>
      </c>
      <c r="AE217" s="129" t="str">
        <f t="shared" si="112"/>
        <v>X</v>
      </c>
      <c r="AF217" s="38"/>
      <c r="AG217" s="129" t="s">
        <v>185</v>
      </c>
      <c r="AH217" s="129" t="s">
        <v>185</v>
      </c>
      <c r="AI217" s="38"/>
      <c r="AJ217" s="13" t="str">
        <f t="shared" si="104"/>
        <v>/rsm:CrossIndustryInvoice/rsm:SupplyChainTradeTransaction/ram:ApplicableHeaderTradeSettlement/ram:SpecifiedTradePaymentTerms</v>
      </c>
      <c r="AK217" s="13" t="str">
        <f t="shared" si="105"/>
        <v>/ram:DueDateDateTime</v>
      </c>
      <c r="AL217" s="14">
        <f>COUNTIFS(R$4:R217,AJ217)</f>
        <v>1</v>
      </c>
      <c r="AM217" s="1"/>
      <c r="AN217" s="213" t="str">
        <f t="shared" si="110"/>
        <v>SCT_HTS</v>
      </c>
      <c r="AO217" s="223" t="str">
        <f t="shared" si="110"/>
        <v>BT-9-00</v>
      </c>
      <c r="AP217" s="313" t="str">
        <f t="shared" si="106"/>
        <v/>
      </c>
      <c r="AQ217" s="124">
        <f t="shared" si="107"/>
        <v>4</v>
      </c>
      <c r="AR217" s="124" t="str">
        <f t="shared" si="108"/>
        <v>0..1</v>
      </c>
      <c r="AS217" s="138" t="s">
        <v>4470</v>
      </c>
      <c r="AT217" s="125"/>
      <c r="AU217" s="126"/>
      <c r="AV217" s="126"/>
      <c r="AW217" s="126" t="s">
        <v>35</v>
      </c>
      <c r="AX217" s="125"/>
      <c r="AY217" s="124" t="str">
        <f t="shared" si="114"/>
        <v>0..1</v>
      </c>
      <c r="AZ217" s="124" t="str">
        <f t="shared" si="114"/>
        <v>0..1</v>
      </c>
      <c r="BA217" s="127" t="str">
        <f t="shared" si="114"/>
        <v>/rsm:CrossIndustryInvoice
/rsm:SupplyChainTradeTransaction
/ram:ApplicableHeaderTradeSettlement
/ram:SpecifiedTradePaymentTerms
/ram:DueDateDateTime</v>
      </c>
      <c r="BB217" s="128" t="str">
        <f t="shared" si="113"/>
        <v>/rsm:CrossIndustryInvoice/rsm:SupplyChainTradeTransaction/ram:ApplicableHeaderTradeSettlement/ram:SpecifiedTradePaymentTerms/ram:DueDateDateTime</v>
      </c>
      <c r="BC217" s="124" t="str">
        <f t="shared" si="99"/>
        <v/>
      </c>
      <c r="BD217" s="129" t="str">
        <f t="shared" si="99"/>
        <v/>
      </c>
      <c r="BE217" s="124" t="str">
        <f t="shared" si="99"/>
        <v>0..1</v>
      </c>
      <c r="BF217" s="124" t="str">
        <f t="shared" si="99"/>
        <v/>
      </c>
      <c r="BG217" s="675" t="str">
        <f t="shared" si="99"/>
        <v/>
      </c>
      <c r="BH217" s="7"/>
      <c r="BI217" s="129" t="str">
        <f t="shared" si="98"/>
        <v>-</v>
      </c>
      <c r="BJ217" s="129" t="str">
        <f t="shared" si="98"/>
        <v>X</v>
      </c>
      <c r="BK217" s="129" t="str">
        <f t="shared" si="98"/>
        <v>X</v>
      </c>
      <c r="BL217" s="129" t="str">
        <f t="shared" si="97"/>
        <v>X</v>
      </c>
      <c r="BM217" s="129" t="str">
        <f t="shared" si="97"/>
        <v>X</v>
      </c>
      <c r="BN217" s="129" t="str">
        <f t="shared" si="97"/>
        <v>X</v>
      </c>
      <c r="BO217" s="129" t="str">
        <f t="shared" si="97"/>
        <v>X</v>
      </c>
      <c r="BP217" s="7"/>
      <c r="BQ217" s="129" t="str">
        <f t="shared" si="109"/>
        <v>BASIC WL</v>
      </c>
      <c r="BR217" s="129" t="str">
        <f t="shared" si="109"/>
        <v>BASIC WL</v>
      </c>
      <c r="BS217" s="15"/>
      <c r="BT217" s="57" t="s">
        <v>18642</v>
      </c>
    </row>
    <row r="218" spans="1:72" s="59" customFormat="1" ht="105" x14ac:dyDescent="0.2">
      <c r="A218" s="45" t="str">
        <f t="shared" si="100"/>
        <v>YES</v>
      </c>
      <c r="B218" s="45"/>
      <c r="C218" s="45"/>
      <c r="D218" s="213" t="s">
        <v>3431</v>
      </c>
      <c r="E218" s="214" t="s">
        <v>4471</v>
      </c>
      <c r="F218" s="312" t="s">
        <v>4471</v>
      </c>
      <c r="G218" s="66">
        <f t="shared" si="101"/>
        <v>5</v>
      </c>
      <c r="H218" s="66" t="s">
        <v>42</v>
      </c>
      <c r="I218" s="64" t="s">
        <v>4472</v>
      </c>
      <c r="J218" s="64" t="s">
        <v>4473</v>
      </c>
      <c r="K218" s="65" t="s">
        <v>4474</v>
      </c>
      <c r="L218" s="65"/>
      <c r="M218" s="65" t="s">
        <v>4459</v>
      </c>
      <c r="N218" s="64" t="s">
        <v>148</v>
      </c>
      <c r="O218" s="66" t="s">
        <v>32</v>
      </c>
      <c r="P218" s="66" t="str">
        <f t="shared" si="115"/>
        <v>1..1</v>
      </c>
      <c r="Q218" s="2" t="s">
        <v>4475</v>
      </c>
      <c r="R218" s="75" t="s">
        <v>4476</v>
      </c>
      <c r="S218" s="66" t="s">
        <v>151</v>
      </c>
      <c r="T218" s="68" t="str">
        <f t="shared" si="111"/>
        <v>E</v>
      </c>
      <c r="U218" s="66" t="s">
        <v>32</v>
      </c>
      <c r="V218" s="66" t="s">
        <v>35</v>
      </c>
      <c r="W218" s="249" t="s">
        <v>152</v>
      </c>
      <c r="X218" s="38"/>
      <c r="Y218" s="68" t="str">
        <f t="shared" si="102"/>
        <v>-</v>
      </c>
      <c r="Z218" s="68" t="str">
        <f t="shared" ref="Z218:AE232" si="116">IF(Y218="X","X",IF($AH218=Z$4,"X","-"))</f>
        <v>X</v>
      </c>
      <c r="AA218" s="68" t="str">
        <f t="shared" si="116"/>
        <v>X</v>
      </c>
      <c r="AB218" s="68" t="str">
        <f t="shared" si="116"/>
        <v>X</v>
      </c>
      <c r="AC218" s="68" t="str">
        <f t="shared" si="116"/>
        <v>X</v>
      </c>
      <c r="AD218" s="68" t="str">
        <f t="shared" si="116"/>
        <v>X</v>
      </c>
      <c r="AE218" s="68" t="str">
        <f t="shared" si="116"/>
        <v>X</v>
      </c>
      <c r="AF218" s="38"/>
      <c r="AG218" s="68" t="s">
        <v>185</v>
      </c>
      <c r="AH218" s="68" t="s">
        <v>185</v>
      </c>
      <c r="AI218" s="38"/>
      <c r="AJ218" s="13" t="str">
        <f t="shared" si="104"/>
        <v>/rsm:CrossIndustryInvoice/rsm:SupplyChainTradeTransaction/ram:ApplicableHeaderTradeSettlement/ram:SpecifiedTradePaymentTerms/ram:DueDateDateTime</v>
      </c>
      <c r="AK218" s="13" t="str">
        <f t="shared" si="105"/>
        <v>/udt:DateTimeString</v>
      </c>
      <c r="AL218" s="14">
        <f>COUNTIFS(R$4:R218,AJ218)</f>
        <v>1</v>
      </c>
      <c r="AM218" s="1"/>
      <c r="AN218" s="213" t="str">
        <f t="shared" si="110"/>
        <v>SCT_HTS</v>
      </c>
      <c r="AO218" s="214" t="str">
        <f t="shared" si="110"/>
        <v>BT-9</v>
      </c>
      <c r="AP218" s="312" t="str">
        <f t="shared" si="106"/>
        <v>BT-9</v>
      </c>
      <c r="AQ218" s="66">
        <f t="shared" si="107"/>
        <v>5</v>
      </c>
      <c r="AR218" s="66" t="str">
        <f t="shared" si="108"/>
        <v>0..1</v>
      </c>
      <c r="AS218" s="64" t="s">
        <v>4477</v>
      </c>
      <c r="AT218" s="64" t="s">
        <v>4478</v>
      </c>
      <c r="AU218" s="65" t="s">
        <v>4479</v>
      </c>
      <c r="AV218" s="65"/>
      <c r="AW218" s="65" t="s">
        <v>4465</v>
      </c>
      <c r="AX218" s="64" t="s">
        <v>148</v>
      </c>
      <c r="AY218" s="66" t="str">
        <f t="shared" si="114"/>
        <v>1..1</v>
      </c>
      <c r="AZ218" s="66" t="str">
        <f t="shared" si="114"/>
        <v>1..1</v>
      </c>
      <c r="BA218" s="2" t="str">
        <f t="shared" si="114"/>
        <v>/rsm:CrossIndustryInvoice
/rsm:SupplyChainTradeTransaction
/ram:ApplicableHeaderTradeSettlement
/ram:SpecifiedTradePaymentTerms
/ram:DueDateDateTime
/udt:DateTimeString</v>
      </c>
      <c r="BB218" s="75" t="str">
        <f t="shared" si="113"/>
        <v>/rsm:CrossIndustryInvoice/rsm:SupplyChainTradeTransaction/ram:ApplicableHeaderTradeSettlement/ram:SpecifiedTradePaymentTerms/ram:DueDateDateTime/udt:DateTimeString</v>
      </c>
      <c r="BC218" s="66" t="str">
        <f t="shared" si="99"/>
        <v>D</v>
      </c>
      <c r="BD218" s="68" t="str">
        <f t="shared" si="99"/>
        <v>E</v>
      </c>
      <c r="BE218" s="66" t="str">
        <f t="shared" si="99"/>
        <v>1..1</v>
      </c>
      <c r="BF218" s="66" t="str">
        <f t="shared" si="99"/>
        <v/>
      </c>
      <c r="BG218" s="249" t="str">
        <f t="shared" si="99"/>
        <v>@format="102"</v>
      </c>
      <c r="BH218" s="7"/>
      <c r="BI218" s="68" t="str">
        <f t="shared" si="98"/>
        <v>-</v>
      </c>
      <c r="BJ218" s="68" t="str">
        <f t="shared" si="98"/>
        <v>X</v>
      </c>
      <c r="BK218" s="68" t="str">
        <f t="shared" si="98"/>
        <v>X</v>
      </c>
      <c r="BL218" s="68" t="str">
        <f t="shared" si="97"/>
        <v>X</v>
      </c>
      <c r="BM218" s="68" t="str">
        <f t="shared" si="97"/>
        <v>X</v>
      </c>
      <c r="BN218" s="68" t="str">
        <f t="shared" si="97"/>
        <v>X</v>
      </c>
      <c r="BO218" s="68" t="str">
        <f t="shared" si="97"/>
        <v>X</v>
      </c>
      <c r="BP218" s="7"/>
      <c r="BQ218" s="68" t="str">
        <f t="shared" si="109"/>
        <v>BASIC WL</v>
      </c>
      <c r="BR218" s="68" t="str">
        <f t="shared" si="109"/>
        <v>BASIC WL</v>
      </c>
      <c r="BS218" s="15"/>
      <c r="BT218" s="57" t="s">
        <v>18642</v>
      </c>
    </row>
    <row r="219" spans="1:72" s="59" customFormat="1" ht="120" x14ac:dyDescent="0.2">
      <c r="A219" s="45" t="str">
        <f t="shared" si="100"/>
        <v>YES</v>
      </c>
      <c r="B219" s="45"/>
      <c r="C219" s="45"/>
      <c r="D219" s="213" t="s">
        <v>3431</v>
      </c>
      <c r="E219" s="214" t="s">
        <v>4480</v>
      </c>
      <c r="F219" s="312"/>
      <c r="G219" s="66">
        <f t="shared" si="101"/>
        <v>6</v>
      </c>
      <c r="H219" s="66" t="s">
        <v>32</v>
      </c>
      <c r="I219" s="97" t="s">
        <v>229</v>
      </c>
      <c r="J219" s="64" t="s">
        <v>35</v>
      </c>
      <c r="K219" s="65" t="s">
        <v>160</v>
      </c>
      <c r="L219" s="65"/>
      <c r="M219" s="65" t="s">
        <v>160</v>
      </c>
      <c r="N219" s="64" t="s">
        <v>128</v>
      </c>
      <c r="O219" s="66" t="s">
        <v>32</v>
      </c>
      <c r="P219" s="66" t="str">
        <f t="shared" si="115"/>
        <v>1..1</v>
      </c>
      <c r="Q219" s="2" t="s">
        <v>4481</v>
      </c>
      <c r="R219" s="75" t="s">
        <v>4482</v>
      </c>
      <c r="S219" s="66" t="s">
        <v>131</v>
      </c>
      <c r="T219" s="68" t="str">
        <f t="shared" si="111"/>
        <v>A</v>
      </c>
      <c r="U219" s="66" t="s">
        <v>42</v>
      </c>
      <c r="V219" s="66" t="s">
        <v>35</v>
      </c>
      <c r="W219" s="249" t="s">
        <v>160</v>
      </c>
      <c r="X219" s="38"/>
      <c r="Y219" s="68" t="str">
        <f t="shared" si="102"/>
        <v>-</v>
      </c>
      <c r="Z219" s="68" t="str">
        <f t="shared" si="116"/>
        <v>X</v>
      </c>
      <c r="AA219" s="68" t="str">
        <f t="shared" si="116"/>
        <v>X</v>
      </c>
      <c r="AB219" s="68" t="str">
        <f t="shared" si="116"/>
        <v>X</v>
      </c>
      <c r="AC219" s="68" t="str">
        <f t="shared" si="116"/>
        <v>X</v>
      </c>
      <c r="AD219" s="68" t="str">
        <f t="shared" si="116"/>
        <v>X</v>
      </c>
      <c r="AE219" s="68" t="str">
        <f t="shared" si="116"/>
        <v>X</v>
      </c>
      <c r="AF219" s="38"/>
      <c r="AG219" s="68" t="s">
        <v>185</v>
      </c>
      <c r="AH219" s="68" t="s">
        <v>185</v>
      </c>
      <c r="AI219" s="38"/>
      <c r="AJ219" s="13" t="str">
        <f t="shared" si="104"/>
        <v>/rsm:CrossIndustryInvoice/rsm:SupplyChainTradeTransaction/ram:ApplicableHeaderTradeSettlement/ram:SpecifiedTradePaymentTerms/ram:DueDateDateTime/udt:DateTimeString</v>
      </c>
      <c r="AK219" s="13" t="str">
        <f t="shared" si="105"/>
        <v>/@format</v>
      </c>
      <c r="AL219" s="14">
        <f>COUNTIFS(R$4:R219,AJ219)</f>
        <v>1</v>
      </c>
      <c r="AM219" s="1"/>
      <c r="AN219" s="213" t="str">
        <f t="shared" si="110"/>
        <v>SCT_HTS</v>
      </c>
      <c r="AO219" s="214" t="str">
        <f t="shared" si="110"/>
        <v>BT-9-0</v>
      </c>
      <c r="AP219" s="312" t="str">
        <f t="shared" si="106"/>
        <v/>
      </c>
      <c r="AQ219" s="66">
        <f t="shared" si="107"/>
        <v>6</v>
      </c>
      <c r="AR219" s="66" t="str">
        <f t="shared" si="108"/>
        <v>1..1</v>
      </c>
      <c r="AS219" s="97" t="s">
        <v>229</v>
      </c>
      <c r="AT219" s="64" t="s">
        <v>35</v>
      </c>
      <c r="AU219" s="65" t="s">
        <v>18166</v>
      </c>
      <c r="AV219" s="65"/>
      <c r="AW219" s="65" t="s">
        <v>166</v>
      </c>
      <c r="AX219" s="64" t="s">
        <v>128</v>
      </c>
      <c r="AY219" s="66" t="str">
        <f t="shared" si="114"/>
        <v>1..1</v>
      </c>
      <c r="AZ219" s="66" t="str">
        <f t="shared" si="114"/>
        <v>1..1</v>
      </c>
      <c r="BA219" s="2" t="str">
        <f t="shared" si="114"/>
        <v>/rsm:CrossIndustryInvoice
/rsm:SupplyChainTradeTransaction
/ram:ApplicableHeaderTradeSettlement
/ram:SpecifiedTradePaymentTerms
/ram:DueDateDateTime
/udt:DateTimeString
/@format</v>
      </c>
      <c r="BB219" s="75" t="str">
        <f t="shared" si="113"/>
        <v>/rsm:CrossIndustryInvoice/rsm:SupplyChainTradeTransaction/ram:ApplicableHeaderTradeSettlement/ram:SpecifiedTradePaymentTerms/ram:DueDateDateTime/udt:DateTimeString/@format</v>
      </c>
      <c r="BC219" s="66" t="str">
        <f t="shared" si="99"/>
        <v>C</v>
      </c>
      <c r="BD219" s="68" t="str">
        <f t="shared" si="99"/>
        <v>A</v>
      </c>
      <c r="BE219" s="66" t="str">
        <f t="shared" si="99"/>
        <v>0..1</v>
      </c>
      <c r="BF219" s="66" t="str">
        <f t="shared" si="99"/>
        <v/>
      </c>
      <c r="BG219" s="249" t="str">
        <f t="shared" si="99"/>
        <v>Only value "102"</v>
      </c>
      <c r="BH219" s="7"/>
      <c r="BI219" s="68" t="str">
        <f t="shared" si="98"/>
        <v>-</v>
      </c>
      <c r="BJ219" s="68" t="str">
        <f t="shared" si="98"/>
        <v>X</v>
      </c>
      <c r="BK219" s="68" t="str">
        <f t="shared" si="98"/>
        <v>X</v>
      </c>
      <c r="BL219" s="68" t="str">
        <f t="shared" si="97"/>
        <v>X</v>
      </c>
      <c r="BM219" s="68" t="str">
        <f t="shared" si="97"/>
        <v>X</v>
      </c>
      <c r="BN219" s="68" t="str">
        <f t="shared" si="97"/>
        <v>X</v>
      </c>
      <c r="BO219" s="68" t="str">
        <f t="shared" si="97"/>
        <v>X</v>
      </c>
      <c r="BP219" s="7"/>
      <c r="BQ219" s="68" t="str">
        <f t="shared" si="109"/>
        <v>BASIC WL</v>
      </c>
      <c r="BR219" s="68" t="str">
        <f t="shared" si="109"/>
        <v>BASIC WL</v>
      </c>
      <c r="BS219" s="15"/>
      <c r="BT219" s="57" t="s">
        <v>18642</v>
      </c>
    </row>
    <row r="220" spans="1:72" s="59" customFormat="1" ht="96" x14ac:dyDescent="0.2">
      <c r="A220" s="45" t="str">
        <f t="shared" si="100"/>
        <v>YES</v>
      </c>
      <c r="B220" s="45"/>
      <c r="C220" s="45"/>
      <c r="D220" s="213" t="s">
        <v>3431</v>
      </c>
      <c r="E220" s="214" t="s">
        <v>4483</v>
      </c>
      <c r="F220" s="312" t="s">
        <v>4483</v>
      </c>
      <c r="G220" s="66">
        <f t="shared" si="101"/>
        <v>4</v>
      </c>
      <c r="H220" s="66" t="s">
        <v>42</v>
      </c>
      <c r="I220" s="64" t="s">
        <v>4484</v>
      </c>
      <c r="J220" s="64" t="s">
        <v>4485</v>
      </c>
      <c r="K220" s="65" t="s">
        <v>3444</v>
      </c>
      <c r="L220" s="65" t="s">
        <v>4486</v>
      </c>
      <c r="M220" s="65" t="s">
        <v>35</v>
      </c>
      <c r="N220" s="64" t="s">
        <v>90</v>
      </c>
      <c r="O220" s="66" t="s">
        <v>42</v>
      </c>
      <c r="P220" s="66" t="str">
        <f t="shared" si="115"/>
        <v>0..1</v>
      </c>
      <c r="Q220" s="2" t="s">
        <v>4487</v>
      </c>
      <c r="R220" s="75" t="s">
        <v>4488</v>
      </c>
      <c r="S220" s="66" t="s">
        <v>55</v>
      </c>
      <c r="T220" s="68" t="str">
        <f t="shared" si="111"/>
        <v>E</v>
      </c>
      <c r="U220" s="66" t="s">
        <v>62</v>
      </c>
      <c r="V220" s="66" t="s">
        <v>35</v>
      </c>
      <c r="W220" s="249" t="s">
        <v>35</v>
      </c>
      <c r="X220" s="38"/>
      <c r="Y220" s="68" t="str">
        <f t="shared" si="102"/>
        <v>-</v>
      </c>
      <c r="Z220" s="68" t="str">
        <f t="shared" si="116"/>
        <v>X</v>
      </c>
      <c r="AA220" s="68" t="str">
        <f t="shared" si="116"/>
        <v>X</v>
      </c>
      <c r="AB220" s="68" t="str">
        <f t="shared" si="116"/>
        <v>X</v>
      </c>
      <c r="AC220" s="68" t="str">
        <f t="shared" si="116"/>
        <v>X</v>
      </c>
      <c r="AD220" s="68" t="str">
        <f t="shared" si="116"/>
        <v>X</v>
      </c>
      <c r="AE220" s="68" t="str">
        <f t="shared" si="116"/>
        <v>X</v>
      </c>
      <c r="AF220" s="38"/>
      <c r="AG220" s="68" t="s">
        <v>185</v>
      </c>
      <c r="AH220" s="68" t="s">
        <v>185</v>
      </c>
      <c r="AI220" s="38"/>
      <c r="AJ220" s="13" t="str">
        <f t="shared" si="104"/>
        <v>/rsm:CrossIndustryInvoice/rsm:SupplyChainTradeTransaction/ram:ApplicableHeaderTradeSettlement/ram:SpecifiedTradePaymentTerms</v>
      </c>
      <c r="AK220" s="13" t="str">
        <f t="shared" si="105"/>
        <v>/ram:DirectDebitMandateID</v>
      </c>
      <c r="AL220" s="14">
        <f>COUNTIFS(R$4:R216,AJ220)</f>
        <v>1</v>
      </c>
      <c r="AM220" s="1"/>
      <c r="AN220" s="213" t="str">
        <f t="shared" si="110"/>
        <v>SCT_HTS</v>
      </c>
      <c r="AO220" s="214" t="str">
        <f t="shared" si="110"/>
        <v>BT-89</v>
      </c>
      <c r="AP220" s="312" t="str">
        <f t="shared" si="106"/>
        <v>BT-89</v>
      </c>
      <c r="AQ220" s="66">
        <f t="shared" si="107"/>
        <v>4</v>
      </c>
      <c r="AR220" s="66" t="str">
        <f t="shared" si="108"/>
        <v>0..1</v>
      </c>
      <c r="AS220" s="64" t="s">
        <v>4489</v>
      </c>
      <c r="AT220" s="64" t="s">
        <v>4490</v>
      </c>
      <c r="AU220" s="65" t="s">
        <v>3450</v>
      </c>
      <c r="AV220" s="65" t="s">
        <v>4491</v>
      </c>
      <c r="AW220" s="65" t="s">
        <v>35</v>
      </c>
      <c r="AX220" s="64" t="s">
        <v>99</v>
      </c>
      <c r="AY220" s="66" t="str">
        <f t="shared" si="114"/>
        <v>0..1</v>
      </c>
      <c r="AZ220" s="66" t="str">
        <f t="shared" si="114"/>
        <v>0..1</v>
      </c>
      <c r="BA220" s="2" t="str">
        <f t="shared" si="114"/>
        <v>/rsm:CrossIndustryInvoice
/rsm:SupplyChainTradeTransaction
/ram:ApplicableHeaderTradeSettlement
/ram:SpecifiedTradePaymentTerms
/ram:DirectDebitMandateID</v>
      </c>
      <c r="BB220" s="75" t="str">
        <f t="shared" si="113"/>
        <v>/rsm:CrossIndustryInvoice/rsm:SupplyChainTradeTransaction/ram:ApplicableHeaderTradeSettlement/ram:SpecifiedTradePaymentTerms/ram:DirectDebitMandateID</v>
      </c>
      <c r="BC220" s="66" t="str">
        <f t="shared" si="99"/>
        <v>I</v>
      </c>
      <c r="BD220" s="68" t="str">
        <f t="shared" si="99"/>
        <v>E</v>
      </c>
      <c r="BE220" s="66" t="str">
        <f t="shared" si="99"/>
        <v>0..n</v>
      </c>
      <c r="BF220" s="66" t="str">
        <f t="shared" si="99"/>
        <v/>
      </c>
      <c r="BG220" s="249" t="str">
        <f t="shared" si="99"/>
        <v/>
      </c>
      <c r="BH220" s="7"/>
      <c r="BI220" s="68" t="str">
        <f t="shared" si="98"/>
        <v>-</v>
      </c>
      <c r="BJ220" s="68" t="str">
        <f t="shared" si="98"/>
        <v>X</v>
      </c>
      <c r="BK220" s="68" t="str">
        <f t="shared" si="98"/>
        <v>X</v>
      </c>
      <c r="BL220" s="68" t="str">
        <f t="shared" si="97"/>
        <v>X</v>
      </c>
      <c r="BM220" s="68" t="str">
        <f t="shared" si="97"/>
        <v>X</v>
      </c>
      <c r="BN220" s="68" t="str">
        <f t="shared" si="97"/>
        <v>X</v>
      </c>
      <c r="BO220" s="68" t="str">
        <f t="shared" si="97"/>
        <v>X</v>
      </c>
      <c r="BP220" s="7"/>
      <c r="BQ220" s="68" t="str">
        <f t="shared" si="109"/>
        <v>BASIC WL</v>
      </c>
      <c r="BR220" s="68" t="str">
        <f t="shared" si="109"/>
        <v>BASIC WL</v>
      </c>
      <c r="BS220" s="15"/>
      <c r="BT220" s="57" t="s">
        <v>18642</v>
      </c>
    </row>
    <row r="221" spans="1:72" s="59" customFormat="1" ht="96" x14ac:dyDescent="0.2">
      <c r="A221" s="45" t="str">
        <f t="shared" si="100"/>
        <v>NO</v>
      </c>
      <c r="B221" s="45"/>
      <c r="C221" s="45"/>
      <c r="D221" s="211" t="s">
        <v>3431</v>
      </c>
      <c r="E221" s="212" t="s">
        <v>4649</v>
      </c>
      <c r="F221" s="311" t="s">
        <v>4649</v>
      </c>
      <c r="G221" s="231">
        <f t="shared" si="101"/>
        <v>3</v>
      </c>
      <c r="H221" s="231" t="s">
        <v>32</v>
      </c>
      <c r="I221" s="232" t="s">
        <v>4650</v>
      </c>
      <c r="J221" s="232" t="s">
        <v>4651</v>
      </c>
      <c r="K221" s="233"/>
      <c r="L221" s="233" t="s">
        <v>4652</v>
      </c>
      <c r="M221" s="233" t="s">
        <v>35</v>
      </c>
      <c r="N221" s="232"/>
      <c r="O221" s="219" t="s">
        <v>32</v>
      </c>
      <c r="P221" s="219" t="str">
        <f t="shared" si="115"/>
        <v>1..1</v>
      </c>
      <c r="Q221" s="220" t="s">
        <v>4653</v>
      </c>
      <c r="R221" s="221" t="s">
        <v>4654</v>
      </c>
      <c r="S221" s="219" t="s">
        <v>35</v>
      </c>
      <c r="T221" s="184" t="str">
        <f t="shared" si="111"/>
        <v>G</v>
      </c>
      <c r="U221" s="219" t="s">
        <v>42</v>
      </c>
      <c r="V221" s="219" t="s">
        <v>35</v>
      </c>
      <c r="W221" s="678" t="s">
        <v>35</v>
      </c>
      <c r="X221" s="38"/>
      <c r="Y221" s="184" t="str">
        <f t="shared" si="102"/>
        <v>X</v>
      </c>
      <c r="Z221" s="184" t="str">
        <f t="shared" si="116"/>
        <v>X</v>
      </c>
      <c r="AA221" s="184" t="str">
        <f t="shared" si="116"/>
        <v>X</v>
      </c>
      <c r="AB221" s="184" t="str">
        <f t="shared" si="116"/>
        <v>X</v>
      </c>
      <c r="AC221" s="184" t="str">
        <f t="shared" si="116"/>
        <v>X</v>
      </c>
      <c r="AD221" s="184" t="str">
        <f t="shared" si="116"/>
        <v>X</v>
      </c>
      <c r="AE221" s="184" t="str">
        <f t="shared" si="116"/>
        <v>X</v>
      </c>
      <c r="AF221" s="38"/>
      <c r="AG221" s="184" t="s">
        <v>39</v>
      </c>
      <c r="AH221" s="184" t="s">
        <v>39</v>
      </c>
      <c r="AI221" s="38"/>
      <c r="AJ221" s="13" t="str">
        <f t="shared" si="104"/>
        <v>/rsm:CrossIndustryInvoice/rsm:SupplyChainTradeTransaction/ram:ApplicableHeaderTradeSettlement</v>
      </c>
      <c r="AK221" s="13" t="str">
        <f t="shared" si="105"/>
        <v>/ram:SpecifiedTradeSettlementHeaderMonetarySummation</v>
      </c>
      <c r="AL221" s="14">
        <f>COUNTIFS(R$4:R221,AJ221)</f>
        <v>1</v>
      </c>
      <c r="AM221" s="1"/>
      <c r="AN221" s="211" t="str">
        <f t="shared" si="110"/>
        <v>SCT_HTS</v>
      </c>
      <c r="AO221" s="212" t="str">
        <f t="shared" si="110"/>
        <v>BG-22</v>
      </c>
      <c r="AP221" s="311" t="str">
        <f t="shared" si="106"/>
        <v>BG-22</v>
      </c>
      <c r="AQ221" s="231">
        <f t="shared" si="107"/>
        <v>3</v>
      </c>
      <c r="AR221" s="231" t="str">
        <f t="shared" si="108"/>
        <v>1..1</v>
      </c>
      <c r="AS221" s="232" t="s">
        <v>4655</v>
      </c>
      <c r="AT221" s="232" t="s">
        <v>4656</v>
      </c>
      <c r="AU221" s="233"/>
      <c r="AV221" s="233" t="s">
        <v>18314</v>
      </c>
      <c r="AW221" s="233" t="s">
        <v>35</v>
      </c>
      <c r="AX221" s="232"/>
      <c r="AY221" s="219" t="str">
        <f t="shared" si="114"/>
        <v>1..1</v>
      </c>
      <c r="AZ221" s="219" t="str">
        <f t="shared" si="114"/>
        <v>1..1</v>
      </c>
      <c r="BA221" s="220" t="str">
        <f t="shared" si="114"/>
        <v>/rsm:CrossIndustryInvoice
/rsm:SupplyChainTradeTransaction
/ram:ApplicableHeaderTradeSettlement
/ram:SpecifiedTradeSettlementHeaderMonetarySummation</v>
      </c>
      <c r="BB221" s="221" t="str">
        <f t="shared" si="113"/>
        <v>/rsm:CrossIndustryInvoice/rsm:SupplyChainTradeTransaction/ram:ApplicableHeaderTradeSettlement/ram:SpecifiedTradeSettlementHeaderMonetarySummation</v>
      </c>
      <c r="BC221" s="219" t="str">
        <f t="shared" si="99"/>
        <v/>
      </c>
      <c r="BD221" s="184" t="str">
        <f t="shared" si="99"/>
        <v>G</v>
      </c>
      <c r="BE221" s="219" t="str">
        <f t="shared" si="99"/>
        <v>0..1</v>
      </c>
      <c r="BF221" s="219" t="str">
        <f t="shared" si="99"/>
        <v/>
      </c>
      <c r="BG221" s="678" t="str">
        <f t="shared" si="99"/>
        <v/>
      </c>
      <c r="BH221" s="7"/>
      <c r="BI221" s="184" t="str">
        <f t="shared" si="98"/>
        <v>X</v>
      </c>
      <c r="BJ221" s="184" t="str">
        <f t="shared" si="98"/>
        <v>X</v>
      </c>
      <c r="BK221" s="184" t="str">
        <f t="shared" si="98"/>
        <v>X</v>
      </c>
      <c r="BL221" s="184" t="str">
        <f t="shared" si="97"/>
        <v>X</v>
      </c>
      <c r="BM221" s="184" t="str">
        <f t="shared" si="97"/>
        <v>X</v>
      </c>
      <c r="BN221" s="184" t="str">
        <f t="shared" si="97"/>
        <v>X</v>
      </c>
      <c r="BO221" s="184" t="str">
        <f t="shared" si="97"/>
        <v>X</v>
      </c>
      <c r="BP221" s="7"/>
      <c r="BQ221" s="184" t="str">
        <f t="shared" si="109"/>
        <v>MINIMUM</v>
      </c>
      <c r="BR221" s="184" t="str">
        <f t="shared" si="109"/>
        <v>MINIMUM</v>
      </c>
      <c r="BS221" s="15"/>
      <c r="BT221" s="57" t="s">
        <v>18642</v>
      </c>
    </row>
    <row r="222" spans="1:72" s="59" customFormat="1" ht="135" x14ac:dyDescent="0.2">
      <c r="A222" s="45" t="str">
        <f t="shared" si="100"/>
        <v>YES</v>
      </c>
      <c r="B222" s="45"/>
      <c r="C222" s="45"/>
      <c r="D222" s="213" t="s">
        <v>3431</v>
      </c>
      <c r="E222" s="214" t="s">
        <v>4658</v>
      </c>
      <c r="F222" s="312" t="s">
        <v>4658</v>
      </c>
      <c r="G222" s="66">
        <f t="shared" si="101"/>
        <v>4</v>
      </c>
      <c r="H222" s="66" t="s">
        <v>32</v>
      </c>
      <c r="I222" s="64" t="s">
        <v>4659</v>
      </c>
      <c r="J222" s="64" t="s">
        <v>4660</v>
      </c>
      <c r="K222" s="65"/>
      <c r="L222" s="65"/>
      <c r="M222" s="65" t="s">
        <v>18150</v>
      </c>
      <c r="N222" s="64" t="s">
        <v>1325</v>
      </c>
      <c r="O222" s="66" t="s">
        <v>32</v>
      </c>
      <c r="P222" s="66" t="str">
        <f t="shared" si="115"/>
        <v>1..1</v>
      </c>
      <c r="Q222" s="2" t="s">
        <v>4662</v>
      </c>
      <c r="R222" s="75" t="s">
        <v>4663</v>
      </c>
      <c r="S222" s="66" t="s">
        <v>163</v>
      </c>
      <c r="T222" s="68" t="str">
        <f t="shared" si="111"/>
        <v>E</v>
      </c>
      <c r="U222" s="66" t="s">
        <v>62</v>
      </c>
      <c r="V222" s="66" t="s">
        <v>93</v>
      </c>
      <c r="W222" s="249" t="s">
        <v>35</v>
      </c>
      <c r="X222" s="38"/>
      <c r="Y222" s="68" t="str">
        <f t="shared" si="102"/>
        <v>-</v>
      </c>
      <c r="Z222" s="68" t="str">
        <f t="shared" si="116"/>
        <v>X</v>
      </c>
      <c r="AA222" s="68" t="str">
        <f t="shared" si="116"/>
        <v>X</v>
      </c>
      <c r="AB222" s="68" t="str">
        <f t="shared" si="116"/>
        <v>X</v>
      </c>
      <c r="AC222" s="68" t="str">
        <f t="shared" si="116"/>
        <v>X</v>
      </c>
      <c r="AD222" s="68" t="str">
        <f t="shared" si="116"/>
        <v>X</v>
      </c>
      <c r="AE222" s="68" t="str">
        <f t="shared" si="116"/>
        <v>X</v>
      </c>
      <c r="AF222" s="38"/>
      <c r="AG222" s="68" t="s">
        <v>185</v>
      </c>
      <c r="AH222" s="68" t="s">
        <v>185</v>
      </c>
      <c r="AI222" s="38"/>
      <c r="AJ222" s="13" t="str">
        <f t="shared" si="104"/>
        <v>/rsm:CrossIndustryInvoice/rsm:SupplyChainTradeTransaction/ram:ApplicableHeaderTradeSettlement/ram:SpecifiedTradeSettlementHeaderMonetarySummation</v>
      </c>
      <c r="AK222" s="13" t="str">
        <f t="shared" si="105"/>
        <v>/ram:LineTotalAmount</v>
      </c>
      <c r="AL222" s="14">
        <f>COUNTIFS(R$4:R222,AJ222)</f>
        <v>1</v>
      </c>
      <c r="AM222" s="1"/>
      <c r="AN222" s="213" t="str">
        <f t="shared" si="110"/>
        <v>SCT_HTS</v>
      </c>
      <c r="AO222" s="214" t="str">
        <f t="shared" si="110"/>
        <v>BT-106</v>
      </c>
      <c r="AP222" s="312" t="str">
        <f t="shared" si="106"/>
        <v>BT-106</v>
      </c>
      <c r="AQ222" s="66">
        <f t="shared" si="107"/>
        <v>4</v>
      </c>
      <c r="AR222" s="66" t="str">
        <f t="shared" si="108"/>
        <v>1..1</v>
      </c>
      <c r="AS222" s="64" t="s">
        <v>4664</v>
      </c>
      <c r="AT222" s="64" t="s">
        <v>4665</v>
      </c>
      <c r="AU222" s="65"/>
      <c r="AV222" s="65"/>
      <c r="AW222" s="65" t="s">
        <v>18315</v>
      </c>
      <c r="AX222" s="64" t="s">
        <v>1330</v>
      </c>
      <c r="AY222" s="66" t="str">
        <f t="shared" si="114"/>
        <v>1..1</v>
      </c>
      <c r="AZ222" s="66" t="str">
        <f t="shared" si="114"/>
        <v>1..1</v>
      </c>
      <c r="BA222" s="2" t="str">
        <f t="shared" si="114"/>
        <v>/rsm:CrossIndustryInvoice
/rsm:SupplyChainTradeTransaction
/ram:ApplicableHeaderTradeSettlement
/ram:SpecifiedTradeSettlementHeaderMonetarySummation
/ram:LineTotalAmount</v>
      </c>
      <c r="BB222" s="75" t="str">
        <f t="shared" si="113"/>
        <v>/rsm:CrossIndustryInvoice/rsm:SupplyChainTradeTransaction/ram:ApplicableHeaderTradeSettlement/ram:SpecifiedTradeSettlementHeaderMonetarySummation/ram:LineTotalAmount</v>
      </c>
      <c r="BC222" s="66" t="str">
        <f t="shared" si="99"/>
        <v>A</v>
      </c>
      <c r="BD222" s="68" t="str">
        <f t="shared" si="99"/>
        <v>E</v>
      </c>
      <c r="BE222" s="66" t="str">
        <f t="shared" si="99"/>
        <v>0..n</v>
      </c>
      <c r="BF222" s="66" t="str">
        <f t="shared" si="99"/>
        <v>CAR-2, CAR-3</v>
      </c>
      <c r="BG222" s="249" t="str">
        <f t="shared" si="99"/>
        <v/>
      </c>
      <c r="BH222" s="7"/>
      <c r="BI222" s="68" t="str">
        <f t="shared" si="98"/>
        <v>-</v>
      </c>
      <c r="BJ222" s="68" t="str">
        <f t="shared" si="98"/>
        <v>X</v>
      </c>
      <c r="BK222" s="68" t="str">
        <f t="shared" si="98"/>
        <v>X</v>
      </c>
      <c r="BL222" s="68" t="str">
        <f t="shared" si="97"/>
        <v>X</v>
      </c>
      <c r="BM222" s="68" t="str">
        <f t="shared" si="97"/>
        <v>X</v>
      </c>
      <c r="BN222" s="68" t="str">
        <f t="shared" si="97"/>
        <v>X</v>
      </c>
      <c r="BO222" s="68" t="str">
        <f t="shared" si="97"/>
        <v>X</v>
      </c>
      <c r="BP222" s="7"/>
      <c r="BQ222" s="68" t="str">
        <f t="shared" si="109"/>
        <v>BASIC WL</v>
      </c>
      <c r="BR222" s="68" t="str">
        <f t="shared" si="109"/>
        <v>BASIC WL</v>
      </c>
      <c r="BS222" s="15"/>
      <c r="BT222" s="57" t="s">
        <v>18642</v>
      </c>
    </row>
    <row r="223" spans="1:72" s="59" customFormat="1" ht="96" x14ac:dyDescent="0.2">
      <c r="A223" s="45" t="str">
        <f t="shared" si="100"/>
        <v>YES</v>
      </c>
      <c r="B223" s="45"/>
      <c r="C223" s="45"/>
      <c r="D223" s="213" t="s">
        <v>3431</v>
      </c>
      <c r="E223" s="214" t="s">
        <v>4667</v>
      </c>
      <c r="F223" s="312" t="s">
        <v>4667</v>
      </c>
      <c r="G223" s="66">
        <f t="shared" si="101"/>
        <v>4</v>
      </c>
      <c r="H223" s="66" t="s">
        <v>42</v>
      </c>
      <c r="I223" s="64" t="s">
        <v>4668</v>
      </c>
      <c r="J223" s="64" t="s">
        <v>4669</v>
      </c>
      <c r="K223" s="65" t="s">
        <v>4670</v>
      </c>
      <c r="L223" s="65"/>
      <c r="M223" s="65" t="s">
        <v>18151</v>
      </c>
      <c r="N223" s="64" t="s">
        <v>1325</v>
      </c>
      <c r="O223" s="66" t="s">
        <v>42</v>
      </c>
      <c r="P223" s="66" t="str">
        <f t="shared" si="115"/>
        <v>0..1</v>
      </c>
      <c r="Q223" s="2" t="s">
        <v>4672</v>
      </c>
      <c r="R223" s="75" t="s">
        <v>4673</v>
      </c>
      <c r="S223" s="66" t="s">
        <v>163</v>
      </c>
      <c r="T223" s="68" t="str">
        <f t="shared" si="111"/>
        <v>E</v>
      </c>
      <c r="U223" s="66" t="s">
        <v>62</v>
      </c>
      <c r="V223" s="66" t="s">
        <v>200</v>
      </c>
      <c r="W223" s="249" t="s">
        <v>35</v>
      </c>
      <c r="X223" s="38"/>
      <c r="Y223" s="68" t="str">
        <f t="shared" si="102"/>
        <v>-</v>
      </c>
      <c r="Z223" s="68" t="str">
        <f t="shared" si="116"/>
        <v>X</v>
      </c>
      <c r="AA223" s="68" t="str">
        <f t="shared" si="116"/>
        <v>X</v>
      </c>
      <c r="AB223" s="68" t="str">
        <f t="shared" si="116"/>
        <v>X</v>
      </c>
      <c r="AC223" s="68" t="str">
        <f t="shared" si="116"/>
        <v>X</v>
      </c>
      <c r="AD223" s="68" t="str">
        <f t="shared" si="116"/>
        <v>X</v>
      </c>
      <c r="AE223" s="68" t="str">
        <f t="shared" si="116"/>
        <v>X</v>
      </c>
      <c r="AF223" s="38"/>
      <c r="AG223" s="68" t="s">
        <v>185</v>
      </c>
      <c r="AH223" s="68" t="s">
        <v>185</v>
      </c>
      <c r="AI223" s="38"/>
      <c r="AJ223" s="13" t="str">
        <f t="shared" si="104"/>
        <v>/rsm:CrossIndustryInvoice/rsm:SupplyChainTradeTransaction/ram:ApplicableHeaderTradeSettlement/ram:SpecifiedTradeSettlementHeaderMonetarySummation</v>
      </c>
      <c r="AK223" s="13" t="str">
        <f t="shared" si="105"/>
        <v>/ram:ChargeTotalAmount</v>
      </c>
      <c r="AL223" s="14">
        <f>COUNTIFS(R$4:R223,AJ223)</f>
        <v>1</v>
      </c>
      <c r="AM223" s="1"/>
      <c r="AN223" s="213" t="str">
        <f t="shared" si="110"/>
        <v>SCT_HTS</v>
      </c>
      <c r="AO223" s="214" t="str">
        <f t="shared" si="110"/>
        <v>BT-108</v>
      </c>
      <c r="AP223" s="312" t="str">
        <f t="shared" si="106"/>
        <v>BT-108</v>
      </c>
      <c r="AQ223" s="66">
        <f t="shared" si="107"/>
        <v>4</v>
      </c>
      <c r="AR223" s="66" t="str">
        <f t="shared" si="108"/>
        <v>0..1</v>
      </c>
      <c r="AS223" s="64" t="s">
        <v>4674</v>
      </c>
      <c r="AT223" s="64" t="s">
        <v>4675</v>
      </c>
      <c r="AU223" s="65" t="s">
        <v>4676</v>
      </c>
      <c r="AV223" s="65"/>
      <c r="AW223" s="65" t="s">
        <v>18316</v>
      </c>
      <c r="AX223" s="64" t="s">
        <v>1330</v>
      </c>
      <c r="AY223" s="66" t="str">
        <f t="shared" si="114"/>
        <v>0..1</v>
      </c>
      <c r="AZ223" s="66" t="str">
        <f t="shared" si="114"/>
        <v>0..1</v>
      </c>
      <c r="BA223" s="2" t="str">
        <f t="shared" si="114"/>
        <v>/rsm:CrossIndustryInvoice
/rsm:SupplyChainTradeTransaction
/ram:ApplicableHeaderTradeSettlement
/ram:SpecifiedTradeSettlementHeaderMonetarySummation
/ram:ChargeTotalAmount</v>
      </c>
      <c r="BB223" s="75" t="str">
        <f t="shared" si="113"/>
        <v>/rsm:CrossIndustryInvoice/rsm:SupplyChainTradeTransaction/ram:ApplicableHeaderTradeSettlement/ram:SpecifiedTradeSettlementHeaderMonetarySummation/ram:ChargeTotalAmount</v>
      </c>
      <c r="BC223" s="66" t="str">
        <f t="shared" si="99"/>
        <v>A</v>
      </c>
      <c r="BD223" s="68" t="str">
        <f t="shared" si="99"/>
        <v>E</v>
      </c>
      <c r="BE223" s="66" t="str">
        <f t="shared" si="99"/>
        <v>0..n</v>
      </c>
      <c r="BF223" s="66" t="str">
        <f t="shared" si="99"/>
        <v>CAR-3</v>
      </c>
      <c r="BG223" s="249" t="str">
        <f t="shared" si="99"/>
        <v/>
      </c>
      <c r="BH223" s="7"/>
      <c r="BI223" s="68" t="str">
        <f t="shared" si="98"/>
        <v>-</v>
      </c>
      <c r="BJ223" s="68" t="str">
        <f t="shared" si="98"/>
        <v>X</v>
      </c>
      <c r="BK223" s="68" t="str">
        <f t="shared" si="98"/>
        <v>X</v>
      </c>
      <c r="BL223" s="68" t="str">
        <f t="shared" si="97"/>
        <v>X</v>
      </c>
      <c r="BM223" s="68" t="str">
        <f t="shared" si="97"/>
        <v>X</v>
      </c>
      <c r="BN223" s="68" t="str">
        <f t="shared" si="97"/>
        <v>X</v>
      </c>
      <c r="BO223" s="68" t="str">
        <f t="shared" si="97"/>
        <v>X</v>
      </c>
      <c r="BP223" s="7"/>
      <c r="BQ223" s="68" t="str">
        <f t="shared" si="109"/>
        <v>BASIC WL</v>
      </c>
      <c r="BR223" s="68" t="str">
        <f t="shared" si="109"/>
        <v>BASIC WL</v>
      </c>
      <c r="BS223" s="15"/>
      <c r="BT223" s="57" t="s">
        <v>18642</v>
      </c>
    </row>
    <row r="224" spans="1:72" s="59" customFormat="1" ht="96" x14ac:dyDescent="0.2">
      <c r="A224" s="45" t="str">
        <f t="shared" si="100"/>
        <v>YES</v>
      </c>
      <c r="B224" s="45"/>
      <c r="C224" s="45"/>
      <c r="D224" s="213" t="s">
        <v>3431</v>
      </c>
      <c r="E224" s="214" t="s">
        <v>4678</v>
      </c>
      <c r="F224" s="312" t="s">
        <v>4678</v>
      </c>
      <c r="G224" s="66">
        <f t="shared" si="101"/>
        <v>4</v>
      </c>
      <c r="H224" s="66" t="s">
        <v>42</v>
      </c>
      <c r="I224" s="64" t="s">
        <v>4679</v>
      </c>
      <c r="J224" s="64" t="s">
        <v>4680</v>
      </c>
      <c r="K224" s="65" t="s">
        <v>4681</v>
      </c>
      <c r="L224" s="65"/>
      <c r="M224" s="65" t="s">
        <v>18152</v>
      </c>
      <c r="N224" s="64" t="s">
        <v>1325</v>
      </c>
      <c r="O224" s="66" t="s">
        <v>42</v>
      </c>
      <c r="P224" s="66" t="str">
        <f t="shared" si="115"/>
        <v>0..1</v>
      </c>
      <c r="Q224" s="2" t="s">
        <v>4683</v>
      </c>
      <c r="R224" s="75" t="s">
        <v>4684</v>
      </c>
      <c r="S224" s="66" t="s">
        <v>163</v>
      </c>
      <c r="T224" s="68" t="str">
        <f t="shared" si="111"/>
        <v>E</v>
      </c>
      <c r="U224" s="66" t="s">
        <v>62</v>
      </c>
      <c r="V224" s="66" t="s">
        <v>200</v>
      </c>
      <c r="W224" s="249" t="s">
        <v>35</v>
      </c>
      <c r="X224" s="38"/>
      <c r="Y224" s="68" t="str">
        <f t="shared" si="102"/>
        <v>-</v>
      </c>
      <c r="Z224" s="68" t="str">
        <f t="shared" si="116"/>
        <v>X</v>
      </c>
      <c r="AA224" s="68" t="str">
        <f t="shared" si="116"/>
        <v>X</v>
      </c>
      <c r="AB224" s="68" t="str">
        <f t="shared" si="116"/>
        <v>X</v>
      </c>
      <c r="AC224" s="68" t="str">
        <f t="shared" si="116"/>
        <v>X</v>
      </c>
      <c r="AD224" s="68" t="str">
        <f t="shared" si="116"/>
        <v>X</v>
      </c>
      <c r="AE224" s="68" t="str">
        <f t="shared" si="116"/>
        <v>X</v>
      </c>
      <c r="AF224" s="38"/>
      <c r="AG224" s="68" t="s">
        <v>185</v>
      </c>
      <c r="AH224" s="68" t="s">
        <v>185</v>
      </c>
      <c r="AI224" s="38"/>
      <c r="AJ224" s="13" t="str">
        <f t="shared" si="104"/>
        <v>/rsm:CrossIndustryInvoice/rsm:SupplyChainTradeTransaction/ram:ApplicableHeaderTradeSettlement/ram:SpecifiedTradeSettlementHeaderMonetarySummation</v>
      </c>
      <c r="AK224" s="13" t="str">
        <f t="shared" si="105"/>
        <v>/ram:AllowanceTotalAmount</v>
      </c>
      <c r="AL224" s="14">
        <f>COUNTIFS(R$4:R224,AJ224)</f>
        <v>1</v>
      </c>
      <c r="AM224" s="1"/>
      <c r="AN224" s="213" t="str">
        <f t="shared" si="110"/>
        <v>SCT_HTS</v>
      </c>
      <c r="AO224" s="214" t="str">
        <f t="shared" si="110"/>
        <v>BT-107</v>
      </c>
      <c r="AP224" s="312" t="str">
        <f t="shared" si="106"/>
        <v>BT-107</v>
      </c>
      <c r="AQ224" s="66">
        <f t="shared" si="107"/>
        <v>4</v>
      </c>
      <c r="AR224" s="66" t="str">
        <f t="shared" si="108"/>
        <v>0..1</v>
      </c>
      <c r="AS224" s="64" t="s">
        <v>4685</v>
      </c>
      <c r="AT224" s="64" t="s">
        <v>4686</v>
      </c>
      <c r="AU224" s="65" t="s">
        <v>4687</v>
      </c>
      <c r="AV224" s="65"/>
      <c r="AW224" s="65" t="s">
        <v>18317</v>
      </c>
      <c r="AX224" s="64" t="s">
        <v>1330</v>
      </c>
      <c r="AY224" s="66" t="str">
        <f t="shared" si="114"/>
        <v>0..1</v>
      </c>
      <c r="AZ224" s="66" t="str">
        <f t="shared" si="114"/>
        <v>0..1</v>
      </c>
      <c r="BA224" s="2" t="str">
        <f t="shared" si="114"/>
        <v>/rsm:CrossIndustryInvoice
/rsm:SupplyChainTradeTransaction
/ram:ApplicableHeaderTradeSettlement
/ram:SpecifiedTradeSettlementHeaderMonetarySummation
/ram:AllowanceTotalAmount</v>
      </c>
      <c r="BB224" s="75" t="str">
        <f t="shared" si="113"/>
        <v>/rsm:CrossIndustryInvoice/rsm:SupplyChainTradeTransaction/ram:ApplicableHeaderTradeSettlement/ram:SpecifiedTradeSettlementHeaderMonetarySummation/ram:AllowanceTotalAmount</v>
      </c>
      <c r="BC224" s="66" t="str">
        <f t="shared" si="99"/>
        <v>A</v>
      </c>
      <c r="BD224" s="68" t="str">
        <f t="shared" si="99"/>
        <v>E</v>
      </c>
      <c r="BE224" s="66" t="str">
        <f t="shared" si="99"/>
        <v>0..n</v>
      </c>
      <c r="BF224" s="66" t="str">
        <f t="shared" si="99"/>
        <v>CAR-3</v>
      </c>
      <c r="BG224" s="249" t="str">
        <f t="shared" si="99"/>
        <v/>
      </c>
      <c r="BH224" s="7"/>
      <c r="BI224" s="68" t="str">
        <f t="shared" si="98"/>
        <v>-</v>
      </c>
      <c r="BJ224" s="68" t="str">
        <f t="shared" si="98"/>
        <v>X</v>
      </c>
      <c r="BK224" s="68" t="str">
        <f t="shared" si="98"/>
        <v>X</v>
      </c>
      <c r="BL224" s="68" t="str">
        <f t="shared" si="97"/>
        <v>X</v>
      </c>
      <c r="BM224" s="68" t="str">
        <f t="shared" si="97"/>
        <v>X</v>
      </c>
      <c r="BN224" s="68" t="str">
        <f t="shared" si="97"/>
        <v>X</v>
      </c>
      <c r="BO224" s="68" t="str">
        <f t="shared" si="97"/>
        <v>X</v>
      </c>
      <c r="BP224" s="7"/>
      <c r="BQ224" s="68" t="str">
        <f t="shared" si="109"/>
        <v>BASIC WL</v>
      </c>
      <c r="BR224" s="68" t="str">
        <f t="shared" si="109"/>
        <v>BASIC WL</v>
      </c>
      <c r="BS224" s="15"/>
      <c r="BT224" s="57" t="s">
        <v>18642</v>
      </c>
    </row>
    <row r="225" spans="1:72" s="59" customFormat="1" ht="105" x14ac:dyDescent="0.2">
      <c r="A225" s="45" t="str">
        <f t="shared" si="100"/>
        <v>YES</v>
      </c>
      <c r="B225" s="31" t="s">
        <v>17445</v>
      </c>
      <c r="C225" s="30"/>
      <c r="D225" s="213" t="s">
        <v>3431</v>
      </c>
      <c r="E225" s="214" t="s">
        <v>4689</v>
      </c>
      <c r="F225" s="312" t="s">
        <v>4689</v>
      </c>
      <c r="G225" s="66">
        <f t="shared" si="101"/>
        <v>4</v>
      </c>
      <c r="H225" s="66" t="s">
        <v>32</v>
      </c>
      <c r="I225" s="64" t="s">
        <v>4690</v>
      </c>
      <c r="J225" s="64" t="s">
        <v>4691</v>
      </c>
      <c r="K225" s="65" t="s">
        <v>4692</v>
      </c>
      <c r="L225" s="65"/>
      <c r="M225" s="65" t="s">
        <v>4693</v>
      </c>
      <c r="N225" s="64" t="s">
        <v>1325</v>
      </c>
      <c r="O225" s="66" t="s">
        <v>32</v>
      </c>
      <c r="P225" s="66" t="str">
        <f t="shared" si="115"/>
        <v>1..1</v>
      </c>
      <c r="Q225" s="2" t="s">
        <v>4695</v>
      </c>
      <c r="R225" s="75" t="s">
        <v>4696</v>
      </c>
      <c r="S225" s="66" t="s">
        <v>163</v>
      </c>
      <c r="T225" s="68" t="str">
        <f t="shared" si="111"/>
        <v>E</v>
      </c>
      <c r="U225" s="66" t="s">
        <v>62</v>
      </c>
      <c r="V225" s="66" t="s">
        <v>93</v>
      </c>
      <c r="W225" s="249" t="s">
        <v>35</v>
      </c>
      <c r="X225" s="38"/>
      <c r="Y225" s="68" t="str">
        <f t="shared" si="102"/>
        <v>X</v>
      </c>
      <c r="Z225" s="68" t="str">
        <f t="shared" si="116"/>
        <v>X</v>
      </c>
      <c r="AA225" s="68" t="str">
        <f t="shared" si="116"/>
        <v>X</v>
      </c>
      <c r="AB225" s="68" t="str">
        <f t="shared" si="116"/>
        <v>X</v>
      </c>
      <c r="AC225" s="68" t="str">
        <f t="shared" si="116"/>
        <v>X</v>
      </c>
      <c r="AD225" s="68" t="str">
        <f t="shared" si="116"/>
        <v>X</v>
      </c>
      <c r="AE225" s="68" t="str">
        <f t="shared" si="116"/>
        <v>X</v>
      </c>
      <c r="AF225" s="38"/>
      <c r="AG225" s="68" t="s">
        <v>39</v>
      </c>
      <c r="AH225" s="68" t="s">
        <v>39</v>
      </c>
      <c r="AI225" s="38"/>
      <c r="AJ225" s="13" t="str">
        <f t="shared" si="104"/>
        <v>/rsm:CrossIndustryInvoice/rsm:SupplyChainTradeTransaction/ram:ApplicableHeaderTradeSettlement/ram:SpecifiedTradeSettlementHeaderMonetarySummation</v>
      </c>
      <c r="AK225" s="13" t="str">
        <f t="shared" si="105"/>
        <v>/ram:TaxBasisTotalAmount</v>
      </c>
      <c r="AL225" s="14">
        <f>COUNTIFS(R$4:R225,AJ225)</f>
        <v>1</v>
      </c>
      <c r="AM225" s="1"/>
      <c r="AN225" s="213" t="str">
        <f t="shared" si="110"/>
        <v>SCT_HTS</v>
      </c>
      <c r="AO225" s="214" t="str">
        <f t="shared" si="110"/>
        <v>BT-109</v>
      </c>
      <c r="AP225" s="312" t="str">
        <f t="shared" si="106"/>
        <v>BT-109</v>
      </c>
      <c r="AQ225" s="66">
        <f t="shared" si="107"/>
        <v>4</v>
      </c>
      <c r="AR225" s="66" t="str">
        <f t="shared" si="108"/>
        <v>1..1</v>
      </c>
      <c r="AS225" s="64" t="s">
        <v>4697</v>
      </c>
      <c r="AT225" s="64" t="s">
        <v>4698</v>
      </c>
      <c r="AU225" s="65" t="s">
        <v>4699</v>
      </c>
      <c r="AV225" s="65"/>
      <c r="AW225" s="65" t="s">
        <v>4700</v>
      </c>
      <c r="AX225" s="64" t="s">
        <v>1330</v>
      </c>
      <c r="AY225" s="66" t="str">
        <f t="shared" si="114"/>
        <v>1..1</v>
      </c>
      <c r="AZ225" s="66" t="str">
        <f t="shared" si="114"/>
        <v>1..1</v>
      </c>
      <c r="BA225" s="2" t="str">
        <f t="shared" si="114"/>
        <v>/rsm:CrossIndustryInvoice
/rsm:SupplyChainTradeTransaction
/ram:ApplicableHeaderTradeSettlement
/ram:SpecifiedTradeSettlementHeaderMonetarySummation
/ram:TaxBasisTotalAmount</v>
      </c>
      <c r="BB225" s="75" t="str">
        <f t="shared" si="113"/>
        <v>/rsm:CrossIndustryInvoice/rsm:SupplyChainTradeTransaction/ram:ApplicableHeaderTradeSettlement/ram:SpecifiedTradeSettlementHeaderMonetarySummation/ram:TaxBasisTotalAmount</v>
      </c>
      <c r="BC225" s="66" t="str">
        <f t="shared" si="99"/>
        <v>A</v>
      </c>
      <c r="BD225" s="68" t="str">
        <f t="shared" si="99"/>
        <v>E</v>
      </c>
      <c r="BE225" s="66" t="str">
        <f t="shared" si="99"/>
        <v>0..n</v>
      </c>
      <c r="BF225" s="66" t="str">
        <f t="shared" si="99"/>
        <v>CAR-2, CAR-3</v>
      </c>
      <c r="BG225" s="249" t="str">
        <f t="shared" si="99"/>
        <v/>
      </c>
      <c r="BH225" s="7"/>
      <c r="BI225" s="68" t="str">
        <f t="shared" si="98"/>
        <v>X</v>
      </c>
      <c r="BJ225" s="68" t="str">
        <f t="shared" si="98"/>
        <v>X</v>
      </c>
      <c r="BK225" s="68" t="str">
        <f t="shared" si="98"/>
        <v>X</v>
      </c>
      <c r="BL225" s="68" t="str">
        <f t="shared" si="97"/>
        <v>X</v>
      </c>
      <c r="BM225" s="68" t="str">
        <f t="shared" si="97"/>
        <v>X</v>
      </c>
      <c r="BN225" s="68" t="str">
        <f t="shared" si="97"/>
        <v>X</v>
      </c>
      <c r="BO225" s="68" t="str">
        <f t="shared" si="97"/>
        <v>X</v>
      </c>
      <c r="BP225" s="7"/>
      <c r="BQ225" s="68" t="str">
        <f t="shared" si="109"/>
        <v>MINIMUM</v>
      </c>
      <c r="BR225" s="68" t="str">
        <f t="shared" si="109"/>
        <v>MINIMUM</v>
      </c>
      <c r="BS225" s="15"/>
      <c r="BT225" s="57" t="s">
        <v>18642</v>
      </c>
    </row>
    <row r="226" spans="1:72" s="59" customFormat="1" ht="96" x14ac:dyDescent="0.2">
      <c r="A226" s="45" t="str">
        <f t="shared" si="100"/>
        <v>YES</v>
      </c>
      <c r="B226" s="45"/>
      <c r="C226" s="45"/>
      <c r="D226" s="213" t="s">
        <v>3431</v>
      </c>
      <c r="E226" s="214" t="s">
        <v>4704</v>
      </c>
      <c r="F226" s="312" t="s">
        <v>4704</v>
      </c>
      <c r="G226" s="66">
        <f t="shared" si="101"/>
        <v>4</v>
      </c>
      <c r="H226" s="66" t="s">
        <v>42</v>
      </c>
      <c r="I226" s="250" t="s">
        <v>4705</v>
      </c>
      <c r="J226" s="64" t="s">
        <v>4706</v>
      </c>
      <c r="K226" s="65" t="s">
        <v>4707</v>
      </c>
      <c r="L226" s="65"/>
      <c r="M226" s="65" t="s">
        <v>4708</v>
      </c>
      <c r="N226" s="64" t="s">
        <v>1325</v>
      </c>
      <c r="O226" s="66" t="s">
        <v>1807</v>
      </c>
      <c r="P226" s="66" t="str">
        <f t="shared" si="115"/>
        <v>0..2</v>
      </c>
      <c r="Q226" s="2" t="s">
        <v>4709</v>
      </c>
      <c r="R226" s="75" t="s">
        <v>4710</v>
      </c>
      <c r="S226" s="66" t="s">
        <v>163</v>
      </c>
      <c r="T226" s="68" t="str">
        <f t="shared" si="111"/>
        <v>E</v>
      </c>
      <c r="U226" s="66" t="s">
        <v>62</v>
      </c>
      <c r="V226" s="66" t="s">
        <v>4711</v>
      </c>
      <c r="W226" s="249" t="s">
        <v>4712</v>
      </c>
      <c r="X226" s="38"/>
      <c r="Y226" s="68" t="str">
        <f t="shared" si="102"/>
        <v>X</v>
      </c>
      <c r="Z226" s="68" t="str">
        <f t="shared" si="116"/>
        <v>X</v>
      </c>
      <c r="AA226" s="68" t="str">
        <f t="shared" si="116"/>
        <v>X</v>
      </c>
      <c r="AB226" s="68" t="str">
        <f t="shared" si="116"/>
        <v>X</v>
      </c>
      <c r="AC226" s="68" t="str">
        <f t="shared" si="116"/>
        <v>X</v>
      </c>
      <c r="AD226" s="68" t="str">
        <f t="shared" si="116"/>
        <v>X</v>
      </c>
      <c r="AE226" s="68" t="str">
        <f t="shared" si="116"/>
        <v>X</v>
      </c>
      <c r="AF226" s="38"/>
      <c r="AG226" s="68" t="s">
        <v>39</v>
      </c>
      <c r="AH226" s="68" t="s">
        <v>39</v>
      </c>
      <c r="AI226" s="38"/>
      <c r="AJ226" s="13" t="str">
        <f t="shared" si="104"/>
        <v>/rsm:CrossIndustryInvoice/rsm:SupplyChainTradeTransaction/ram:ApplicableHeaderTradeSettlement/ram:SpecifiedTradeSettlementHeaderMonetarySummation</v>
      </c>
      <c r="AK226" s="13" t="str">
        <f t="shared" si="105"/>
        <v>/ram:TaxTotalAmount</v>
      </c>
      <c r="AL226" s="14">
        <f>COUNTIFS(R$4:R226,AJ226)</f>
        <v>1</v>
      </c>
      <c r="AM226" s="1"/>
      <c r="AN226" s="213" t="str">
        <f t="shared" si="110"/>
        <v>SCT_HTS</v>
      </c>
      <c r="AO226" s="214" t="str">
        <f t="shared" si="110"/>
        <v>BT-110</v>
      </c>
      <c r="AP226" s="312" t="str">
        <f t="shared" si="106"/>
        <v>BT-110</v>
      </c>
      <c r="AQ226" s="66">
        <f t="shared" si="107"/>
        <v>4</v>
      </c>
      <c r="AR226" s="66" t="str">
        <f t="shared" si="108"/>
        <v>0..1</v>
      </c>
      <c r="AS226" s="250" t="s">
        <v>4713</v>
      </c>
      <c r="AT226" s="64" t="s">
        <v>4714</v>
      </c>
      <c r="AU226" s="65" t="s">
        <v>4715</v>
      </c>
      <c r="AV226" s="65"/>
      <c r="AW226" s="65" t="s">
        <v>4716</v>
      </c>
      <c r="AX226" s="64" t="s">
        <v>1330</v>
      </c>
      <c r="AY226" s="66" t="str">
        <f t="shared" si="114"/>
        <v>0..2</v>
      </c>
      <c r="AZ226" s="66" t="str">
        <f t="shared" si="114"/>
        <v>0..2</v>
      </c>
      <c r="BA226" s="2" t="str">
        <f t="shared" si="114"/>
        <v>/rsm:CrossIndustryInvoice
/rsm:SupplyChainTradeTransaction
/ram:ApplicableHeaderTradeSettlement
/ram:SpecifiedTradeSettlementHeaderMonetarySummation
/ram:TaxTotalAmount</v>
      </c>
      <c r="BB226" s="75" t="str">
        <f t="shared" si="113"/>
        <v>/rsm:CrossIndustryInvoice/rsm:SupplyChainTradeTransaction/ram:ApplicableHeaderTradeSettlement/ram:SpecifiedTradeSettlementHeaderMonetarySummation/ram:TaxTotalAmount</v>
      </c>
      <c r="BC226" s="66" t="str">
        <f t="shared" si="99"/>
        <v>A</v>
      </c>
      <c r="BD226" s="68" t="str">
        <f t="shared" si="99"/>
        <v>E</v>
      </c>
      <c r="BE226" s="66" t="str">
        <f t="shared" si="99"/>
        <v>0..n</v>
      </c>
      <c r="BF226" s="66" t="str">
        <f t="shared" si="99"/>
        <v>STR-4, CAR-3</v>
      </c>
      <c r="BG226" s="249" t="str">
        <f t="shared" si="99"/>
        <v>@currencyID is mandatory to differentiate between VAT amount and VAT amount in accounting currency.</v>
      </c>
      <c r="BH226" s="7"/>
      <c r="BI226" s="68" t="str">
        <f t="shared" si="98"/>
        <v>X</v>
      </c>
      <c r="BJ226" s="68" t="str">
        <f t="shared" si="98"/>
        <v>X</v>
      </c>
      <c r="BK226" s="68" t="str">
        <f t="shared" si="98"/>
        <v>X</v>
      </c>
      <c r="BL226" s="68" t="str">
        <f t="shared" si="97"/>
        <v>X</v>
      </c>
      <c r="BM226" s="68" t="str">
        <f t="shared" si="97"/>
        <v>X</v>
      </c>
      <c r="BN226" s="68" t="str">
        <f t="shared" si="97"/>
        <v>X</v>
      </c>
      <c r="BO226" s="68" t="str">
        <f t="shared" si="97"/>
        <v>X</v>
      </c>
      <c r="BP226" s="7"/>
      <c r="BQ226" s="68" t="str">
        <f t="shared" si="109"/>
        <v>MINIMUM</v>
      </c>
      <c r="BR226" s="68" t="str">
        <f t="shared" si="109"/>
        <v>MINIMUM</v>
      </c>
      <c r="BS226" s="15"/>
      <c r="BT226" s="57" t="s">
        <v>18642</v>
      </c>
    </row>
    <row r="227" spans="1:72" s="59" customFormat="1" ht="105" x14ac:dyDescent="0.2">
      <c r="A227" s="45" t="str">
        <f t="shared" si="100"/>
        <v>YES</v>
      </c>
      <c r="B227" s="45"/>
      <c r="C227" s="45"/>
      <c r="D227" s="213" t="s">
        <v>3431</v>
      </c>
      <c r="E227" s="214" t="s">
        <v>4717</v>
      </c>
      <c r="F227" s="312" t="s">
        <v>18721</v>
      </c>
      <c r="G227" s="66">
        <f t="shared" si="101"/>
        <v>5</v>
      </c>
      <c r="H227" s="66" t="s">
        <v>32</v>
      </c>
      <c r="I227" s="97" t="s">
        <v>4718</v>
      </c>
      <c r="J227" s="64" t="s">
        <v>35</v>
      </c>
      <c r="K227" s="65" t="s">
        <v>35</v>
      </c>
      <c r="L227" s="65"/>
      <c r="M227" s="65" t="s">
        <v>4712</v>
      </c>
      <c r="N227" s="64" t="s">
        <v>128</v>
      </c>
      <c r="O227" s="66" t="s">
        <v>32</v>
      </c>
      <c r="P227" s="66" t="str">
        <f t="shared" si="115"/>
        <v>1..1</v>
      </c>
      <c r="Q227" s="2" t="s">
        <v>4719</v>
      </c>
      <c r="R227" s="75" t="s">
        <v>4720</v>
      </c>
      <c r="S227" s="66" t="s">
        <v>131</v>
      </c>
      <c r="T227" s="68" t="str">
        <f t="shared" si="111"/>
        <v>A</v>
      </c>
      <c r="U227" s="66" t="s">
        <v>42</v>
      </c>
      <c r="V227" s="66" t="s">
        <v>35</v>
      </c>
      <c r="W227" s="249" t="s">
        <v>4712</v>
      </c>
      <c r="X227" s="38"/>
      <c r="Y227" s="68" t="str">
        <f t="shared" si="102"/>
        <v>X</v>
      </c>
      <c r="Z227" s="68" t="str">
        <f t="shared" si="116"/>
        <v>X</v>
      </c>
      <c r="AA227" s="68" t="str">
        <f t="shared" si="116"/>
        <v>X</v>
      </c>
      <c r="AB227" s="68" t="str">
        <f t="shared" si="116"/>
        <v>X</v>
      </c>
      <c r="AC227" s="68" t="str">
        <f t="shared" si="116"/>
        <v>X</v>
      </c>
      <c r="AD227" s="68" t="str">
        <f t="shared" si="116"/>
        <v>X</v>
      </c>
      <c r="AE227" s="68" t="str">
        <f t="shared" si="116"/>
        <v>X</v>
      </c>
      <c r="AF227" s="38"/>
      <c r="AG227" s="68" t="s">
        <v>39</v>
      </c>
      <c r="AH227" s="68" t="s">
        <v>39</v>
      </c>
      <c r="AI227" s="38"/>
      <c r="AJ227" s="13" t="str">
        <f t="shared" si="104"/>
        <v>/rsm:CrossIndustryInvoice/rsm:SupplyChainTradeTransaction/ram:ApplicableHeaderTradeSettlement/ram:SpecifiedTradeSettlementHeaderMonetarySummation/ram:TaxTotalAmount</v>
      </c>
      <c r="AK227" s="13" t="str">
        <f t="shared" si="105"/>
        <v>/@currencyID</v>
      </c>
      <c r="AL227" s="14">
        <f>COUNTIFS(R$4:R227,AJ227)</f>
        <v>1</v>
      </c>
      <c r="AM227" s="1"/>
      <c r="AN227" s="213" t="str">
        <f t="shared" si="110"/>
        <v>SCT_HTS</v>
      </c>
      <c r="AO227" s="214" t="str">
        <f t="shared" si="110"/>
        <v>BT-110-0</v>
      </c>
      <c r="AP227" s="312" t="str">
        <f t="shared" si="106"/>
        <v>BT-110-1</v>
      </c>
      <c r="AQ227" s="66">
        <f t="shared" si="107"/>
        <v>5</v>
      </c>
      <c r="AR227" s="66" t="str">
        <f t="shared" si="108"/>
        <v>1..1</v>
      </c>
      <c r="AS227" s="97" t="s">
        <v>4721</v>
      </c>
      <c r="AT227" s="64" t="s">
        <v>35</v>
      </c>
      <c r="AU227" s="65" t="s">
        <v>35</v>
      </c>
      <c r="AV227" s="65"/>
      <c r="AW227" s="65" t="s">
        <v>4722</v>
      </c>
      <c r="AX227" s="64" t="s">
        <v>128</v>
      </c>
      <c r="AY227" s="66" t="str">
        <f t="shared" si="114"/>
        <v>1..1</v>
      </c>
      <c r="AZ227" s="66" t="str">
        <f t="shared" si="114"/>
        <v>1..1</v>
      </c>
      <c r="BA227" s="2" t="str">
        <f t="shared" si="114"/>
        <v>/rsm:CrossIndustryInvoice
/rsm:SupplyChainTradeTransaction
/ram:ApplicableHeaderTradeSettlement
/ram:SpecifiedTradeSettlementHeaderMonetarySummation
/ram:TaxTotalAmount
/@currencyID</v>
      </c>
      <c r="BB227" s="75" t="str">
        <f t="shared" si="113"/>
        <v>/rsm:CrossIndustryInvoice/rsm:SupplyChainTradeTransaction/ram:ApplicableHeaderTradeSettlement/ram:SpecifiedTradeSettlementHeaderMonetarySummation/ram:TaxTotalAmount/@currencyID</v>
      </c>
      <c r="BC227" s="66" t="str">
        <f t="shared" si="99"/>
        <v>C</v>
      </c>
      <c r="BD227" s="68" t="str">
        <f t="shared" si="99"/>
        <v>A</v>
      </c>
      <c r="BE227" s="66" t="str">
        <f t="shared" si="99"/>
        <v>0..1</v>
      </c>
      <c r="BF227" s="66" t="str">
        <f t="shared" si="99"/>
        <v/>
      </c>
      <c r="BG227" s="249" t="str">
        <f t="shared" si="99"/>
        <v>@currencyID is mandatory to differentiate between VAT amount and VAT amount in accounting currency.</v>
      </c>
      <c r="BH227" s="7"/>
      <c r="BI227" s="68" t="str">
        <f t="shared" si="98"/>
        <v>X</v>
      </c>
      <c r="BJ227" s="68" t="str">
        <f t="shared" si="98"/>
        <v>X</v>
      </c>
      <c r="BK227" s="68" t="str">
        <f t="shared" si="98"/>
        <v>X</v>
      </c>
      <c r="BL227" s="68" t="str">
        <f t="shared" si="97"/>
        <v>X</v>
      </c>
      <c r="BM227" s="68" t="str">
        <f t="shared" si="97"/>
        <v>X</v>
      </c>
      <c r="BN227" s="68" t="str">
        <f t="shared" si="97"/>
        <v>X</v>
      </c>
      <c r="BO227" s="68" t="str">
        <f t="shared" si="97"/>
        <v>X</v>
      </c>
      <c r="BP227" s="7"/>
      <c r="BQ227" s="68" t="str">
        <f t="shared" si="109"/>
        <v>MINIMUM</v>
      </c>
      <c r="BR227" s="68" t="str">
        <f t="shared" si="109"/>
        <v>MINIMUM</v>
      </c>
      <c r="BS227" s="15"/>
      <c r="BT227" s="57" t="s">
        <v>18642</v>
      </c>
    </row>
    <row r="228" spans="1:72" s="59" customFormat="1" ht="120" x14ac:dyDescent="0.2">
      <c r="A228" s="45" t="str">
        <f t="shared" si="100"/>
        <v>YES</v>
      </c>
      <c r="B228" s="45"/>
      <c r="C228" s="45"/>
      <c r="D228" s="213" t="s">
        <v>3431</v>
      </c>
      <c r="E228" s="214" t="s">
        <v>4723</v>
      </c>
      <c r="F228" s="312" t="s">
        <v>4723</v>
      </c>
      <c r="G228" s="66">
        <f t="shared" si="101"/>
        <v>4</v>
      </c>
      <c r="H228" s="66" t="s">
        <v>42</v>
      </c>
      <c r="I228" s="64" t="s">
        <v>4724</v>
      </c>
      <c r="J228" s="64" t="s">
        <v>4725</v>
      </c>
      <c r="K228" s="65" t="s">
        <v>17404</v>
      </c>
      <c r="L228" s="65"/>
      <c r="M228" s="65" t="s">
        <v>4727</v>
      </c>
      <c r="N228" s="64" t="s">
        <v>1325</v>
      </c>
      <c r="O228" s="66" t="s">
        <v>1807</v>
      </c>
      <c r="P228" s="66" t="str">
        <f t="shared" si="115"/>
        <v>0..2</v>
      </c>
      <c r="Q228" s="2" t="s">
        <v>4709</v>
      </c>
      <c r="R228" s="75" t="s">
        <v>4710</v>
      </c>
      <c r="S228" s="66" t="s">
        <v>163</v>
      </c>
      <c r="T228" s="68" t="str">
        <f t="shared" si="111"/>
        <v>E</v>
      </c>
      <c r="U228" s="66" t="s">
        <v>62</v>
      </c>
      <c r="V228" s="66" t="s">
        <v>4711</v>
      </c>
      <c r="W228" s="249" t="s">
        <v>4712</v>
      </c>
      <c r="X228" s="38"/>
      <c r="Y228" s="68" t="str">
        <f t="shared" si="102"/>
        <v>-</v>
      </c>
      <c r="Z228" s="68" t="str">
        <f t="shared" si="116"/>
        <v>X</v>
      </c>
      <c r="AA228" s="68" t="str">
        <f t="shared" si="116"/>
        <v>X</v>
      </c>
      <c r="AB228" s="68" t="str">
        <f t="shared" si="116"/>
        <v>X</v>
      </c>
      <c r="AC228" s="68" t="str">
        <f t="shared" si="116"/>
        <v>X</v>
      </c>
      <c r="AD228" s="68" t="str">
        <f t="shared" si="116"/>
        <v>X</v>
      </c>
      <c r="AE228" s="68" t="str">
        <f t="shared" si="116"/>
        <v>X</v>
      </c>
      <c r="AF228" s="38"/>
      <c r="AG228" s="68" t="s">
        <v>185</v>
      </c>
      <c r="AH228" s="68" t="s">
        <v>185</v>
      </c>
      <c r="AI228" s="38"/>
      <c r="AJ228" s="13" t="str">
        <f t="shared" si="104"/>
        <v>/rsm:CrossIndustryInvoice/rsm:SupplyChainTradeTransaction/ram:ApplicableHeaderTradeSettlement/ram:SpecifiedTradeSettlementHeaderMonetarySummation</v>
      </c>
      <c r="AK228" s="13" t="str">
        <f t="shared" si="105"/>
        <v>/ram:TaxTotalAmount</v>
      </c>
      <c r="AL228" s="14">
        <f>COUNTIFS(R$4:R228,AJ228)</f>
        <v>1</v>
      </c>
      <c r="AM228" s="1"/>
      <c r="AN228" s="213" t="str">
        <f t="shared" si="110"/>
        <v>SCT_HTS</v>
      </c>
      <c r="AO228" s="214" t="str">
        <f t="shared" si="110"/>
        <v>BT-111</v>
      </c>
      <c r="AP228" s="312" t="str">
        <f t="shared" si="106"/>
        <v>BT-111</v>
      </c>
      <c r="AQ228" s="66">
        <f t="shared" si="107"/>
        <v>4</v>
      </c>
      <c r="AR228" s="66" t="str">
        <f t="shared" si="108"/>
        <v>0..1</v>
      </c>
      <c r="AS228" s="64" t="s">
        <v>4728</v>
      </c>
      <c r="AT228" s="64" t="s">
        <v>4729</v>
      </c>
      <c r="AU228" s="65" t="s">
        <v>4730</v>
      </c>
      <c r="AV228" s="65"/>
      <c r="AW228" s="65" t="s">
        <v>4731</v>
      </c>
      <c r="AX228" s="64" t="s">
        <v>1330</v>
      </c>
      <c r="AY228" s="66" t="str">
        <f t="shared" si="114"/>
        <v>0..2</v>
      </c>
      <c r="AZ228" s="66" t="str">
        <f t="shared" si="114"/>
        <v>0..2</v>
      </c>
      <c r="BA228" s="2" t="str">
        <f t="shared" si="114"/>
        <v>/rsm:CrossIndustryInvoice
/rsm:SupplyChainTradeTransaction
/ram:ApplicableHeaderTradeSettlement
/ram:SpecifiedTradeSettlementHeaderMonetarySummation
/ram:TaxTotalAmount</v>
      </c>
      <c r="BB228" s="75" t="str">
        <f t="shared" si="113"/>
        <v>/rsm:CrossIndustryInvoice/rsm:SupplyChainTradeTransaction/ram:ApplicableHeaderTradeSettlement/ram:SpecifiedTradeSettlementHeaderMonetarySummation/ram:TaxTotalAmount</v>
      </c>
      <c r="BC228" s="66" t="str">
        <f t="shared" si="99"/>
        <v>A</v>
      </c>
      <c r="BD228" s="68" t="str">
        <f t="shared" si="99"/>
        <v>E</v>
      </c>
      <c r="BE228" s="66" t="str">
        <f t="shared" si="99"/>
        <v>0..n</v>
      </c>
      <c r="BF228" s="66" t="str">
        <f t="shared" si="99"/>
        <v>STR-4, CAR-3</v>
      </c>
      <c r="BG228" s="249" t="str">
        <f t="shared" si="99"/>
        <v>@currencyID is mandatory to differentiate between VAT amount and VAT amount in accounting currency.</v>
      </c>
      <c r="BH228" s="7"/>
      <c r="BI228" s="68" t="str">
        <f t="shared" si="98"/>
        <v>-</v>
      </c>
      <c r="BJ228" s="68" t="str">
        <f t="shared" si="98"/>
        <v>X</v>
      </c>
      <c r="BK228" s="68" t="str">
        <f t="shared" si="98"/>
        <v>X</v>
      </c>
      <c r="BL228" s="68" t="str">
        <f t="shared" si="97"/>
        <v>X</v>
      </c>
      <c r="BM228" s="68" t="str">
        <f t="shared" si="97"/>
        <v>X</v>
      </c>
      <c r="BN228" s="68" t="str">
        <f t="shared" si="97"/>
        <v>X</v>
      </c>
      <c r="BO228" s="68" t="str">
        <f t="shared" si="97"/>
        <v>X</v>
      </c>
      <c r="BP228" s="7"/>
      <c r="BQ228" s="68" t="str">
        <f t="shared" si="109"/>
        <v>BASIC WL</v>
      </c>
      <c r="BR228" s="68" t="str">
        <f t="shared" si="109"/>
        <v>BASIC WL</v>
      </c>
      <c r="BS228" s="15"/>
      <c r="BT228" s="57" t="s">
        <v>18642</v>
      </c>
    </row>
    <row r="229" spans="1:72" s="59" customFormat="1" ht="105" x14ac:dyDescent="0.2">
      <c r="A229" s="45" t="str">
        <f t="shared" si="100"/>
        <v>YES</v>
      </c>
      <c r="B229" s="45"/>
      <c r="C229" s="45"/>
      <c r="D229" s="213" t="s">
        <v>3431</v>
      </c>
      <c r="E229" s="214" t="s">
        <v>4732</v>
      </c>
      <c r="F229" s="312" t="s">
        <v>18720</v>
      </c>
      <c r="G229" s="66">
        <f t="shared" si="101"/>
        <v>5</v>
      </c>
      <c r="H229" s="66" t="s">
        <v>32</v>
      </c>
      <c r="I229" s="97" t="s">
        <v>4733</v>
      </c>
      <c r="J229" s="64" t="s">
        <v>35</v>
      </c>
      <c r="K229" s="65" t="s">
        <v>35</v>
      </c>
      <c r="L229" s="65"/>
      <c r="M229" s="65" t="s">
        <v>4712</v>
      </c>
      <c r="N229" s="64" t="s">
        <v>128</v>
      </c>
      <c r="O229" s="66" t="s">
        <v>32</v>
      </c>
      <c r="P229" s="66" t="str">
        <f t="shared" si="115"/>
        <v>1..1</v>
      </c>
      <c r="Q229" s="2" t="s">
        <v>4719</v>
      </c>
      <c r="R229" s="75" t="s">
        <v>4720</v>
      </c>
      <c r="S229" s="66" t="s">
        <v>131</v>
      </c>
      <c r="T229" s="68" t="str">
        <f t="shared" si="111"/>
        <v>A</v>
      </c>
      <c r="U229" s="66" t="s">
        <v>42</v>
      </c>
      <c r="V229" s="66" t="s">
        <v>35</v>
      </c>
      <c r="W229" s="249" t="s">
        <v>4712</v>
      </c>
      <c r="X229" s="38"/>
      <c r="Y229" s="68" t="str">
        <f t="shared" si="102"/>
        <v>-</v>
      </c>
      <c r="Z229" s="68" t="str">
        <f t="shared" si="116"/>
        <v>X</v>
      </c>
      <c r="AA229" s="68" t="str">
        <f t="shared" si="116"/>
        <v>X</v>
      </c>
      <c r="AB229" s="68" t="str">
        <f t="shared" si="116"/>
        <v>X</v>
      </c>
      <c r="AC229" s="68" t="str">
        <f t="shared" si="116"/>
        <v>X</v>
      </c>
      <c r="AD229" s="68" t="str">
        <f t="shared" si="116"/>
        <v>X</v>
      </c>
      <c r="AE229" s="68" t="str">
        <f t="shared" si="116"/>
        <v>X</v>
      </c>
      <c r="AF229" s="38"/>
      <c r="AG229" s="68" t="s">
        <v>185</v>
      </c>
      <c r="AH229" s="68" t="s">
        <v>185</v>
      </c>
      <c r="AI229" s="38"/>
      <c r="AJ229" s="13" t="str">
        <f t="shared" si="104"/>
        <v>/rsm:CrossIndustryInvoice/rsm:SupplyChainTradeTransaction/ram:ApplicableHeaderTradeSettlement/ram:SpecifiedTradeSettlementHeaderMonetarySummation/ram:TaxTotalAmount</v>
      </c>
      <c r="AK229" s="13" t="str">
        <f t="shared" si="105"/>
        <v>/@currencyID</v>
      </c>
      <c r="AL229" s="14">
        <f>COUNTIFS(R$4:R229,AJ229)</f>
        <v>2</v>
      </c>
      <c r="AM229" s="1"/>
      <c r="AN229" s="213" t="str">
        <f t="shared" si="110"/>
        <v>SCT_HTS</v>
      </c>
      <c r="AO229" s="214" t="str">
        <f t="shared" si="110"/>
        <v>BT-111-0</v>
      </c>
      <c r="AP229" s="312" t="str">
        <f t="shared" si="106"/>
        <v>BT-111-1</v>
      </c>
      <c r="AQ229" s="66">
        <f t="shared" si="107"/>
        <v>5</v>
      </c>
      <c r="AR229" s="66" t="str">
        <f t="shared" si="108"/>
        <v>1..1</v>
      </c>
      <c r="AS229" s="97" t="s">
        <v>4721</v>
      </c>
      <c r="AT229" s="64" t="s">
        <v>35</v>
      </c>
      <c r="AU229" s="65" t="s">
        <v>35</v>
      </c>
      <c r="AV229" s="65"/>
      <c r="AW229" s="65" t="s">
        <v>4722</v>
      </c>
      <c r="AX229" s="64"/>
      <c r="AY229" s="66" t="str">
        <f t="shared" si="114"/>
        <v>1..1</v>
      </c>
      <c r="AZ229" s="66" t="str">
        <f t="shared" si="114"/>
        <v>1..1</v>
      </c>
      <c r="BA229" s="2" t="str">
        <f t="shared" si="114"/>
        <v>/rsm:CrossIndustryInvoice
/rsm:SupplyChainTradeTransaction
/ram:ApplicableHeaderTradeSettlement
/ram:SpecifiedTradeSettlementHeaderMonetarySummation
/ram:TaxTotalAmount
/@currencyID</v>
      </c>
      <c r="BB229" s="75" t="str">
        <f t="shared" si="113"/>
        <v>/rsm:CrossIndustryInvoice/rsm:SupplyChainTradeTransaction/ram:ApplicableHeaderTradeSettlement/ram:SpecifiedTradeSettlementHeaderMonetarySummation/ram:TaxTotalAmount/@currencyID</v>
      </c>
      <c r="BC229" s="66" t="str">
        <f t="shared" si="99"/>
        <v>C</v>
      </c>
      <c r="BD229" s="68" t="str">
        <f t="shared" si="99"/>
        <v>A</v>
      </c>
      <c r="BE229" s="66" t="str">
        <f t="shared" si="99"/>
        <v>0..1</v>
      </c>
      <c r="BF229" s="66" t="str">
        <f t="shared" si="99"/>
        <v/>
      </c>
      <c r="BG229" s="249" t="str">
        <f t="shared" si="99"/>
        <v>@currencyID is mandatory to differentiate between VAT amount and VAT amount in accounting currency.</v>
      </c>
      <c r="BH229" s="7"/>
      <c r="BI229" s="68" t="str">
        <f t="shared" si="98"/>
        <v>-</v>
      </c>
      <c r="BJ229" s="68" t="str">
        <f t="shared" si="98"/>
        <v>X</v>
      </c>
      <c r="BK229" s="68" t="str">
        <f t="shared" si="98"/>
        <v>X</v>
      </c>
      <c r="BL229" s="68" t="str">
        <f t="shared" si="97"/>
        <v>X</v>
      </c>
      <c r="BM229" s="68" t="str">
        <f t="shared" si="97"/>
        <v>X</v>
      </c>
      <c r="BN229" s="68" t="str">
        <f t="shared" si="97"/>
        <v>X</v>
      </c>
      <c r="BO229" s="68" t="str">
        <f t="shared" si="97"/>
        <v>X</v>
      </c>
      <c r="BP229" s="7"/>
      <c r="BQ229" s="68" t="str">
        <f t="shared" si="109"/>
        <v>BASIC WL</v>
      </c>
      <c r="BR229" s="68" t="str">
        <f t="shared" si="109"/>
        <v>BASIC WL</v>
      </c>
      <c r="BS229" s="15"/>
      <c r="BT229" s="57" t="s">
        <v>18642</v>
      </c>
    </row>
    <row r="230" spans="1:72" ht="150" x14ac:dyDescent="0.2">
      <c r="A230" s="45" t="str">
        <f t="shared" si="100"/>
        <v>YES</v>
      </c>
      <c r="B230" s="340" t="s">
        <v>17412</v>
      </c>
      <c r="C230" s="742"/>
      <c r="D230" s="213" t="s">
        <v>3431</v>
      </c>
      <c r="E230" s="214" t="s">
        <v>4743</v>
      </c>
      <c r="F230" s="312" t="s">
        <v>4743</v>
      </c>
      <c r="G230" s="66">
        <f t="shared" si="101"/>
        <v>4</v>
      </c>
      <c r="H230" s="66" t="s">
        <v>32</v>
      </c>
      <c r="I230" s="64" t="s">
        <v>4744</v>
      </c>
      <c r="J230" s="64" t="s">
        <v>4745</v>
      </c>
      <c r="K230" s="65" t="s">
        <v>4746</v>
      </c>
      <c r="L230" s="65"/>
      <c r="M230" s="65" t="s">
        <v>18718</v>
      </c>
      <c r="N230" s="64" t="s">
        <v>1325</v>
      </c>
      <c r="O230" s="66" t="s">
        <v>32</v>
      </c>
      <c r="P230" s="66" t="str">
        <f t="shared" si="115"/>
        <v>1..1</v>
      </c>
      <c r="Q230" s="2" t="s">
        <v>4748</v>
      </c>
      <c r="R230" s="75" t="s">
        <v>4749</v>
      </c>
      <c r="S230" s="66" t="s">
        <v>163</v>
      </c>
      <c r="T230" s="68" t="str">
        <f t="shared" si="111"/>
        <v>E</v>
      </c>
      <c r="U230" s="66" t="s">
        <v>62</v>
      </c>
      <c r="V230" s="66" t="s">
        <v>93</v>
      </c>
      <c r="W230" s="249" t="s">
        <v>35</v>
      </c>
      <c r="X230" s="38"/>
      <c r="Y230" s="68" t="str">
        <f t="shared" si="102"/>
        <v>X</v>
      </c>
      <c r="Z230" s="68" t="str">
        <f t="shared" si="116"/>
        <v>X</v>
      </c>
      <c r="AA230" s="68" t="str">
        <f t="shared" si="116"/>
        <v>X</v>
      </c>
      <c r="AB230" s="68" t="str">
        <f t="shared" si="116"/>
        <v>X</v>
      </c>
      <c r="AC230" s="68" t="str">
        <f t="shared" si="116"/>
        <v>X</v>
      </c>
      <c r="AD230" s="68" t="str">
        <f t="shared" si="116"/>
        <v>X</v>
      </c>
      <c r="AE230" s="68" t="str">
        <f t="shared" si="116"/>
        <v>X</v>
      </c>
      <c r="AF230" s="38"/>
      <c r="AG230" s="68" t="s">
        <v>39</v>
      </c>
      <c r="AH230" s="68" t="s">
        <v>39</v>
      </c>
      <c r="AI230" s="38"/>
      <c r="AJ230" s="13" t="str">
        <f t="shared" si="104"/>
        <v>/rsm:CrossIndustryInvoice/rsm:SupplyChainTradeTransaction/ram:ApplicableHeaderTradeSettlement/ram:SpecifiedTradeSettlementHeaderMonetarySummation</v>
      </c>
      <c r="AK230" s="13" t="str">
        <f t="shared" si="105"/>
        <v>/ram:GrandTotalAmount</v>
      </c>
      <c r="AL230" s="14">
        <f>COUNTIFS(R$4:R230,AJ230)</f>
        <v>1</v>
      </c>
      <c r="AN230" s="213" t="str">
        <f t="shared" si="110"/>
        <v>SCT_HTS</v>
      </c>
      <c r="AO230" s="214" t="str">
        <f t="shared" si="110"/>
        <v>BT-112</v>
      </c>
      <c r="AP230" s="312" t="str">
        <f t="shared" si="106"/>
        <v>BT-112</v>
      </c>
      <c r="AQ230" s="66">
        <f t="shared" si="107"/>
        <v>4</v>
      </c>
      <c r="AR230" s="66" t="str">
        <f t="shared" si="108"/>
        <v>1..1</v>
      </c>
      <c r="AS230" s="64" t="s">
        <v>4750</v>
      </c>
      <c r="AT230" s="64" t="s">
        <v>4751</v>
      </c>
      <c r="AU230" s="65" t="s">
        <v>4752</v>
      </c>
      <c r="AV230" s="65"/>
      <c r="AW230" s="65" t="s">
        <v>18719</v>
      </c>
      <c r="AX230" s="64" t="s">
        <v>1330</v>
      </c>
      <c r="AY230" s="66" t="str">
        <f t="shared" si="114"/>
        <v>1..1</v>
      </c>
      <c r="AZ230" s="66" t="str">
        <f t="shared" si="114"/>
        <v>1..1</v>
      </c>
      <c r="BA230" s="2" t="str">
        <f t="shared" si="114"/>
        <v>/rsm:CrossIndustryInvoice
/rsm:SupplyChainTradeTransaction
/ram:ApplicableHeaderTradeSettlement
/ram:SpecifiedTradeSettlementHeaderMonetarySummation
/ram:GrandTotalAmount</v>
      </c>
      <c r="BB230" s="75" t="str">
        <f t="shared" si="113"/>
        <v>/rsm:CrossIndustryInvoice/rsm:SupplyChainTradeTransaction/ram:ApplicableHeaderTradeSettlement/ram:SpecifiedTradeSettlementHeaderMonetarySummation/ram:GrandTotalAmount</v>
      </c>
      <c r="BC230" s="66" t="str">
        <f t="shared" si="99"/>
        <v>A</v>
      </c>
      <c r="BD230" s="68" t="str">
        <f t="shared" si="99"/>
        <v>E</v>
      </c>
      <c r="BE230" s="66" t="str">
        <f t="shared" si="99"/>
        <v>0..n</v>
      </c>
      <c r="BF230" s="66" t="str">
        <f t="shared" si="99"/>
        <v>CAR-2, CAR-3</v>
      </c>
      <c r="BG230" s="249" t="str">
        <f t="shared" si="99"/>
        <v/>
      </c>
      <c r="BH230" s="7"/>
      <c r="BI230" s="68" t="str">
        <f t="shared" si="98"/>
        <v>X</v>
      </c>
      <c r="BJ230" s="68" t="str">
        <f t="shared" si="98"/>
        <v>X</v>
      </c>
      <c r="BK230" s="68" t="str">
        <f t="shared" si="98"/>
        <v>X</v>
      </c>
      <c r="BL230" s="68" t="str">
        <f t="shared" si="97"/>
        <v>X</v>
      </c>
      <c r="BM230" s="68" t="str">
        <f t="shared" si="97"/>
        <v>X</v>
      </c>
      <c r="BN230" s="68" t="str">
        <f t="shared" si="97"/>
        <v>X</v>
      </c>
      <c r="BO230" s="68" t="str">
        <f t="shared" si="97"/>
        <v>X</v>
      </c>
      <c r="BP230" s="7"/>
      <c r="BQ230" s="68" t="str">
        <f t="shared" si="109"/>
        <v>MINIMUM</v>
      </c>
      <c r="BR230" s="68" t="str">
        <f t="shared" si="109"/>
        <v>MINIMUM</v>
      </c>
      <c r="BS230" s="15"/>
      <c r="BT230" s="57" t="s">
        <v>18642</v>
      </c>
    </row>
    <row r="231" spans="1:72" ht="96" x14ac:dyDescent="0.2">
      <c r="A231" s="45" t="str">
        <f t="shared" si="100"/>
        <v>YES</v>
      </c>
      <c r="B231" s="45"/>
      <c r="C231" s="45"/>
      <c r="D231" s="213" t="s">
        <v>3431</v>
      </c>
      <c r="E231" s="214" t="s">
        <v>4756</v>
      </c>
      <c r="F231" s="312" t="s">
        <v>4756</v>
      </c>
      <c r="G231" s="66">
        <f t="shared" si="101"/>
        <v>4</v>
      </c>
      <c r="H231" s="66" t="s">
        <v>42</v>
      </c>
      <c r="I231" s="64" t="s">
        <v>4757</v>
      </c>
      <c r="J231" s="64" t="s">
        <v>4758</v>
      </c>
      <c r="K231" s="65" t="s">
        <v>4759</v>
      </c>
      <c r="L231" s="65"/>
      <c r="M231" s="65" t="s">
        <v>35</v>
      </c>
      <c r="N231" s="64" t="s">
        <v>1325</v>
      </c>
      <c r="O231" s="66" t="s">
        <v>42</v>
      </c>
      <c r="P231" s="66" t="str">
        <f t="shared" si="115"/>
        <v>0..1</v>
      </c>
      <c r="Q231" s="2" t="s">
        <v>4760</v>
      </c>
      <c r="R231" s="75" t="s">
        <v>4761</v>
      </c>
      <c r="S231" s="66" t="s">
        <v>163</v>
      </c>
      <c r="T231" s="68" t="str">
        <f t="shared" si="111"/>
        <v>E</v>
      </c>
      <c r="U231" s="66" t="s">
        <v>62</v>
      </c>
      <c r="V231" s="66" t="s">
        <v>200</v>
      </c>
      <c r="W231" s="249" t="s">
        <v>35</v>
      </c>
      <c r="X231" s="38"/>
      <c r="Y231" s="68" t="str">
        <f t="shared" si="102"/>
        <v>-</v>
      </c>
      <c r="Z231" s="68" t="str">
        <f t="shared" si="116"/>
        <v>X</v>
      </c>
      <c r="AA231" s="68" t="str">
        <f t="shared" si="116"/>
        <v>X</v>
      </c>
      <c r="AB231" s="68" t="str">
        <f t="shared" si="116"/>
        <v>X</v>
      </c>
      <c r="AC231" s="68" t="str">
        <f t="shared" si="116"/>
        <v>X</v>
      </c>
      <c r="AD231" s="68" t="str">
        <f t="shared" si="116"/>
        <v>X</v>
      </c>
      <c r="AE231" s="68" t="str">
        <f t="shared" si="116"/>
        <v>X</v>
      </c>
      <c r="AF231" s="38"/>
      <c r="AG231" s="68" t="s">
        <v>185</v>
      </c>
      <c r="AH231" s="68" t="s">
        <v>185</v>
      </c>
      <c r="AI231" s="38"/>
      <c r="AJ231" s="13" t="str">
        <f t="shared" si="104"/>
        <v>/rsm:CrossIndustryInvoice/rsm:SupplyChainTradeTransaction/ram:ApplicableHeaderTradeSettlement/ram:SpecifiedTradeSettlementHeaderMonetarySummation</v>
      </c>
      <c r="AK231" s="13" t="str">
        <f t="shared" si="105"/>
        <v>/ram:TotalPrepaidAmount</v>
      </c>
      <c r="AL231" s="14">
        <f>COUNTIFS(R$4:R231,AJ231)</f>
        <v>1</v>
      </c>
      <c r="AN231" s="213" t="str">
        <f t="shared" si="110"/>
        <v>SCT_HTS</v>
      </c>
      <c r="AO231" s="214" t="str">
        <f t="shared" si="110"/>
        <v>BT-113</v>
      </c>
      <c r="AP231" s="312" t="str">
        <f t="shared" si="106"/>
        <v>BT-113</v>
      </c>
      <c r="AQ231" s="66">
        <f t="shared" si="107"/>
        <v>4</v>
      </c>
      <c r="AR231" s="66" t="str">
        <f t="shared" si="108"/>
        <v>0..1</v>
      </c>
      <c r="AS231" s="64" t="s">
        <v>4762</v>
      </c>
      <c r="AT231" s="64" t="s">
        <v>4763</v>
      </c>
      <c r="AU231" s="65" t="s">
        <v>4764</v>
      </c>
      <c r="AV231" s="65"/>
      <c r="AW231" s="65" t="s">
        <v>35</v>
      </c>
      <c r="AX231" s="64" t="s">
        <v>1330</v>
      </c>
      <c r="AY231" s="66" t="str">
        <f t="shared" si="114"/>
        <v>0..1</v>
      </c>
      <c r="AZ231" s="66" t="str">
        <f t="shared" si="114"/>
        <v>0..1</v>
      </c>
      <c r="BA231" s="2" t="str">
        <f t="shared" si="114"/>
        <v>/rsm:CrossIndustryInvoice
/rsm:SupplyChainTradeTransaction
/ram:ApplicableHeaderTradeSettlement
/ram:SpecifiedTradeSettlementHeaderMonetarySummation
/ram:TotalPrepaidAmount</v>
      </c>
      <c r="BB231" s="75" t="str">
        <f t="shared" si="113"/>
        <v>/rsm:CrossIndustryInvoice/rsm:SupplyChainTradeTransaction/ram:ApplicableHeaderTradeSettlement/ram:SpecifiedTradeSettlementHeaderMonetarySummation/ram:TotalPrepaidAmount</v>
      </c>
      <c r="BC231" s="66" t="str">
        <f t="shared" si="99"/>
        <v>A</v>
      </c>
      <c r="BD231" s="68" t="str">
        <f t="shared" si="99"/>
        <v>E</v>
      </c>
      <c r="BE231" s="66" t="str">
        <f t="shared" si="99"/>
        <v>0..n</v>
      </c>
      <c r="BF231" s="66" t="str">
        <f t="shared" si="99"/>
        <v>CAR-3</v>
      </c>
      <c r="BG231" s="249" t="str">
        <f t="shared" si="99"/>
        <v/>
      </c>
      <c r="BH231" s="7"/>
      <c r="BI231" s="68" t="str">
        <f t="shared" si="98"/>
        <v>-</v>
      </c>
      <c r="BJ231" s="68" t="str">
        <f t="shared" si="98"/>
        <v>X</v>
      </c>
      <c r="BK231" s="68" t="str">
        <f t="shared" si="98"/>
        <v>X</v>
      </c>
      <c r="BL231" s="68" t="str">
        <f t="shared" si="97"/>
        <v>X</v>
      </c>
      <c r="BM231" s="68" t="str">
        <f t="shared" si="97"/>
        <v>X</v>
      </c>
      <c r="BN231" s="68" t="str">
        <f t="shared" si="97"/>
        <v>X</v>
      </c>
      <c r="BO231" s="68" t="str">
        <f t="shared" si="97"/>
        <v>X</v>
      </c>
      <c r="BP231" s="7"/>
      <c r="BQ231" s="68" t="str">
        <f t="shared" si="109"/>
        <v>BASIC WL</v>
      </c>
      <c r="BR231" s="68" t="str">
        <f t="shared" si="109"/>
        <v>BASIC WL</v>
      </c>
      <c r="BS231" s="15"/>
      <c r="BT231" s="57" t="s">
        <v>18642</v>
      </c>
    </row>
    <row r="232" spans="1:72" ht="96" x14ac:dyDescent="0.2">
      <c r="A232" s="45" t="str">
        <f t="shared" si="100"/>
        <v>YES</v>
      </c>
      <c r="B232" s="45"/>
      <c r="C232" s="45"/>
      <c r="D232" s="213" t="s">
        <v>3431</v>
      </c>
      <c r="E232" s="214" t="s">
        <v>4765</v>
      </c>
      <c r="F232" s="312" t="s">
        <v>4765</v>
      </c>
      <c r="G232" s="66">
        <f t="shared" si="101"/>
        <v>4</v>
      </c>
      <c r="H232" s="66" t="s">
        <v>32</v>
      </c>
      <c r="I232" s="64" t="s">
        <v>4766</v>
      </c>
      <c r="J232" s="64" t="s">
        <v>4767</v>
      </c>
      <c r="K232" s="65" t="s">
        <v>4768</v>
      </c>
      <c r="L232" s="65"/>
      <c r="M232" s="65" t="s">
        <v>4769</v>
      </c>
      <c r="N232" s="64" t="s">
        <v>1325</v>
      </c>
      <c r="O232" s="66" t="s">
        <v>32</v>
      </c>
      <c r="P232" s="66" t="str">
        <f t="shared" si="115"/>
        <v>1..1</v>
      </c>
      <c r="Q232" s="2" t="s">
        <v>4770</v>
      </c>
      <c r="R232" s="75" t="s">
        <v>4771</v>
      </c>
      <c r="S232" s="66" t="s">
        <v>163</v>
      </c>
      <c r="T232" s="68" t="str">
        <f t="shared" si="111"/>
        <v>E</v>
      </c>
      <c r="U232" s="66" t="s">
        <v>62</v>
      </c>
      <c r="V232" s="66" t="s">
        <v>93</v>
      </c>
      <c r="W232" s="249" t="s">
        <v>35</v>
      </c>
      <c r="X232" s="38"/>
      <c r="Y232" s="68" t="str">
        <f t="shared" si="102"/>
        <v>X</v>
      </c>
      <c r="Z232" s="68" t="str">
        <f t="shared" si="116"/>
        <v>X</v>
      </c>
      <c r="AA232" s="68" t="str">
        <f t="shared" si="116"/>
        <v>X</v>
      </c>
      <c r="AB232" s="68" t="str">
        <f t="shared" si="116"/>
        <v>X</v>
      </c>
      <c r="AC232" s="68" t="str">
        <f t="shared" si="116"/>
        <v>X</v>
      </c>
      <c r="AD232" s="68" t="str">
        <f t="shared" si="116"/>
        <v>X</v>
      </c>
      <c r="AE232" s="68" t="str">
        <f t="shared" si="116"/>
        <v>X</v>
      </c>
      <c r="AF232" s="38"/>
      <c r="AG232" s="68" t="s">
        <v>39</v>
      </c>
      <c r="AH232" s="68" t="s">
        <v>39</v>
      </c>
      <c r="AI232" s="38"/>
      <c r="AJ232" s="13" t="str">
        <f t="shared" si="104"/>
        <v>/rsm:CrossIndustryInvoice/rsm:SupplyChainTradeTransaction/ram:ApplicableHeaderTradeSettlement/ram:SpecifiedTradeSettlementHeaderMonetarySummation</v>
      </c>
      <c r="AK232" s="13" t="str">
        <f t="shared" si="105"/>
        <v>/ram:DuePayableAmount</v>
      </c>
      <c r="AL232" s="14">
        <f>COUNTIFS(R$4:R232,AJ232)</f>
        <v>1</v>
      </c>
      <c r="AN232" s="213" t="str">
        <f t="shared" si="110"/>
        <v>SCT_HTS</v>
      </c>
      <c r="AO232" s="214" t="str">
        <f t="shared" si="110"/>
        <v>BT-115</v>
      </c>
      <c r="AP232" s="312" t="str">
        <f t="shared" si="106"/>
        <v>BT-115</v>
      </c>
      <c r="AQ232" s="66">
        <f t="shared" si="107"/>
        <v>4</v>
      </c>
      <c r="AR232" s="66" t="str">
        <f t="shared" si="108"/>
        <v>1..1</v>
      </c>
      <c r="AS232" s="64" t="s">
        <v>4772</v>
      </c>
      <c r="AT232" s="64" t="s">
        <v>4773</v>
      </c>
      <c r="AU232" s="65" t="s">
        <v>4774</v>
      </c>
      <c r="AV232" s="65"/>
      <c r="AW232" s="65" t="s">
        <v>4775</v>
      </c>
      <c r="AX232" s="64" t="s">
        <v>1330</v>
      </c>
      <c r="AY232" s="66" t="str">
        <f t="shared" si="114"/>
        <v>1..1</v>
      </c>
      <c r="AZ232" s="66" t="str">
        <f t="shared" si="114"/>
        <v>1..1</v>
      </c>
      <c r="BA232" s="2" t="str">
        <f t="shared" si="114"/>
        <v>/rsm:CrossIndustryInvoice
/rsm:SupplyChainTradeTransaction
/ram:ApplicableHeaderTradeSettlement
/ram:SpecifiedTradeSettlementHeaderMonetarySummation
/ram:DuePayableAmount</v>
      </c>
      <c r="BB232" s="75" t="str">
        <f t="shared" si="113"/>
        <v>/rsm:CrossIndustryInvoice/rsm:SupplyChainTradeTransaction/ram:ApplicableHeaderTradeSettlement/ram:SpecifiedTradeSettlementHeaderMonetarySummation/ram:DuePayableAmount</v>
      </c>
      <c r="BC232" s="66" t="str">
        <f t="shared" si="99"/>
        <v>A</v>
      </c>
      <c r="BD232" s="68" t="str">
        <f t="shared" si="99"/>
        <v>E</v>
      </c>
      <c r="BE232" s="66" t="str">
        <f t="shared" si="99"/>
        <v>0..n</v>
      </c>
      <c r="BF232" s="66" t="str">
        <f t="shared" si="99"/>
        <v>CAR-2, CAR-3</v>
      </c>
      <c r="BG232" s="249" t="str">
        <f t="shared" si="99"/>
        <v/>
      </c>
      <c r="BH232" s="7"/>
      <c r="BI232" s="68" t="str">
        <f t="shared" si="98"/>
        <v>X</v>
      </c>
      <c r="BJ232" s="68" t="str">
        <f t="shared" si="98"/>
        <v>X</v>
      </c>
      <c r="BK232" s="68" t="str">
        <f t="shared" si="98"/>
        <v>X</v>
      </c>
      <c r="BL232" s="68" t="str">
        <f t="shared" si="97"/>
        <v>X</v>
      </c>
      <c r="BM232" s="68" t="str">
        <f t="shared" si="97"/>
        <v>X</v>
      </c>
      <c r="BN232" s="68" t="str">
        <f t="shared" si="97"/>
        <v>X</v>
      </c>
      <c r="BO232" s="68" t="str">
        <f t="shared" si="97"/>
        <v>X</v>
      </c>
      <c r="BP232" s="7"/>
      <c r="BQ232" s="68" t="str">
        <f t="shared" si="109"/>
        <v>MINIMUM</v>
      </c>
      <c r="BR232" s="68" t="str">
        <f t="shared" si="109"/>
        <v>MINIMUM</v>
      </c>
      <c r="BS232" s="15"/>
      <c r="BT232" s="57" t="s">
        <v>18642</v>
      </c>
    </row>
    <row r="233" spans="1:72" ht="96" x14ac:dyDescent="0.2">
      <c r="A233" s="45" t="str">
        <f t="shared" si="100"/>
        <v>NO</v>
      </c>
      <c r="B233" s="76" t="s">
        <v>17059</v>
      </c>
      <c r="C233" s="45"/>
      <c r="D233" s="211" t="s">
        <v>3431</v>
      </c>
      <c r="E233" s="212" t="s">
        <v>4777</v>
      </c>
      <c r="F233" s="311" t="s">
        <v>4777</v>
      </c>
      <c r="G233" s="218">
        <f t="shared" si="101"/>
        <v>3</v>
      </c>
      <c r="H233" s="251" t="s">
        <v>62</v>
      </c>
      <c r="I233" s="252" t="s">
        <v>1443</v>
      </c>
      <c r="J233" s="252" t="s">
        <v>4778</v>
      </c>
      <c r="K233" s="253" t="s">
        <v>17217</v>
      </c>
      <c r="L233" s="253" t="s">
        <v>4779</v>
      </c>
      <c r="M233" s="253" t="s">
        <v>35</v>
      </c>
      <c r="N233" s="252"/>
      <c r="O233" s="219" t="s">
        <v>62</v>
      </c>
      <c r="P233" s="219" t="str">
        <f t="shared" si="115"/>
        <v>0..n</v>
      </c>
      <c r="Q233" s="220" t="s">
        <v>4780</v>
      </c>
      <c r="R233" s="221" t="s">
        <v>4781</v>
      </c>
      <c r="S233" s="219" t="s">
        <v>35</v>
      </c>
      <c r="T233" s="184" t="str">
        <f t="shared" si="111"/>
        <v>G</v>
      </c>
      <c r="U233" s="254" t="s">
        <v>62</v>
      </c>
      <c r="V233" s="219" t="s">
        <v>35</v>
      </c>
      <c r="W233" s="678" t="s">
        <v>35</v>
      </c>
      <c r="X233" s="38"/>
      <c r="Y233" s="184" t="str">
        <f t="shared" si="102"/>
        <v>-</v>
      </c>
      <c r="Z233" s="184" t="str">
        <f t="shared" ref="Z233:AE239" si="117">IF(Y233="X","X",IF($AH233=Z$4,"X","-"))</f>
        <v>X</v>
      </c>
      <c r="AA233" s="184" t="str">
        <f t="shared" si="117"/>
        <v>X</v>
      </c>
      <c r="AB233" s="184" t="str">
        <f t="shared" si="117"/>
        <v>X</v>
      </c>
      <c r="AC233" s="184" t="str">
        <f t="shared" si="117"/>
        <v>X</v>
      </c>
      <c r="AD233" s="184" t="str">
        <f t="shared" si="117"/>
        <v>X</v>
      </c>
      <c r="AE233" s="184" t="str">
        <f t="shared" si="117"/>
        <v>X</v>
      </c>
      <c r="AF233" s="38"/>
      <c r="AG233" s="184" t="s">
        <v>185</v>
      </c>
      <c r="AH233" s="184" t="s">
        <v>185</v>
      </c>
      <c r="AI233" s="38"/>
      <c r="AJ233" s="13" t="str">
        <f t="shared" si="104"/>
        <v>/rsm:CrossIndustryInvoice/rsm:SupplyChainTradeTransaction/ram:ApplicableHeaderTradeSettlement</v>
      </c>
      <c r="AK233" s="13" t="str">
        <f t="shared" si="105"/>
        <v>/ram:InvoiceReferencedDocument</v>
      </c>
      <c r="AL233" s="14">
        <f>COUNTIFS(R$4:R233,AJ233)</f>
        <v>1</v>
      </c>
      <c r="AN233" s="211" t="str">
        <f t="shared" si="110"/>
        <v>SCT_HTS</v>
      </c>
      <c r="AO233" s="212" t="str">
        <f t="shared" si="110"/>
        <v>BG-3</v>
      </c>
      <c r="AP233" s="311" t="str">
        <f t="shared" si="106"/>
        <v>BG-3</v>
      </c>
      <c r="AQ233" s="218">
        <f t="shared" si="107"/>
        <v>3</v>
      </c>
      <c r="AR233" s="251" t="str">
        <f t="shared" si="108"/>
        <v>0..n</v>
      </c>
      <c r="AS233" s="252" t="s">
        <v>1449</v>
      </c>
      <c r="AT233" s="252" t="s">
        <v>4782</v>
      </c>
      <c r="AU233" s="253" t="s">
        <v>1451</v>
      </c>
      <c r="AV233" s="253" t="s">
        <v>4783</v>
      </c>
      <c r="AW233" s="253" t="s">
        <v>35</v>
      </c>
      <c r="AX233" s="252"/>
      <c r="AY233" s="219" t="str">
        <f t="shared" si="114"/>
        <v>0..n</v>
      </c>
      <c r="AZ233" s="219" t="str">
        <f t="shared" si="114"/>
        <v>0..n</v>
      </c>
      <c r="BA233" s="220" t="str">
        <f t="shared" si="114"/>
        <v>/rsm:CrossIndustryInvoice
/rsm:SupplyChainTradeTransaction
/ram:ApplicableHeaderTradeSettlement
/ram:InvoiceReferencedDocument</v>
      </c>
      <c r="BB233" s="221" t="str">
        <f t="shared" si="113"/>
        <v>/rsm:CrossIndustryInvoice/rsm:SupplyChainTradeTransaction/ram:ApplicableHeaderTradeSettlement/ram:InvoiceReferencedDocument</v>
      </c>
      <c r="BC233" s="219" t="str">
        <f t="shared" si="99"/>
        <v/>
      </c>
      <c r="BD233" s="184" t="str">
        <f t="shared" si="99"/>
        <v>G</v>
      </c>
      <c r="BE233" s="254" t="str">
        <f t="shared" si="99"/>
        <v>0..n</v>
      </c>
      <c r="BF233" s="219" t="str">
        <f t="shared" si="99"/>
        <v/>
      </c>
      <c r="BG233" s="678" t="str">
        <f t="shared" si="99"/>
        <v/>
      </c>
      <c r="BH233" s="7"/>
      <c r="BI233" s="184" t="str">
        <f t="shared" si="98"/>
        <v>-</v>
      </c>
      <c r="BJ233" s="184" t="str">
        <f t="shared" si="98"/>
        <v>X</v>
      </c>
      <c r="BK233" s="184" t="str">
        <f t="shared" si="98"/>
        <v>X</v>
      </c>
      <c r="BL233" s="184" t="str">
        <f t="shared" si="97"/>
        <v>X</v>
      </c>
      <c r="BM233" s="184" t="str">
        <f t="shared" si="97"/>
        <v>X</v>
      </c>
      <c r="BN233" s="184" t="str">
        <f t="shared" si="97"/>
        <v>X</v>
      </c>
      <c r="BO233" s="184" t="str">
        <f t="shared" si="97"/>
        <v>X</v>
      </c>
      <c r="BP233" s="7"/>
      <c r="BQ233" s="184" t="str">
        <f t="shared" si="109"/>
        <v>BASIC WL</v>
      </c>
      <c r="BR233" s="184" t="str">
        <f t="shared" si="109"/>
        <v>BASIC WL</v>
      </c>
      <c r="BS233" s="15"/>
      <c r="BT233" s="57" t="s">
        <v>18642</v>
      </c>
    </row>
    <row r="234" spans="1:72" ht="96" x14ac:dyDescent="0.2">
      <c r="A234" s="45" t="str">
        <f t="shared" si="100"/>
        <v>YES</v>
      </c>
      <c r="B234" s="45"/>
      <c r="C234" s="45"/>
      <c r="D234" s="213" t="s">
        <v>3431</v>
      </c>
      <c r="E234" s="214" t="s">
        <v>4784</v>
      </c>
      <c r="F234" s="312" t="s">
        <v>4784</v>
      </c>
      <c r="G234" s="66">
        <f t="shared" si="101"/>
        <v>4</v>
      </c>
      <c r="H234" s="66" t="s">
        <v>32</v>
      </c>
      <c r="I234" s="64" t="s">
        <v>1453</v>
      </c>
      <c r="J234" s="64" t="s">
        <v>1454</v>
      </c>
      <c r="K234" s="65"/>
      <c r="L234" s="65"/>
      <c r="M234" s="65" t="s">
        <v>4785</v>
      </c>
      <c r="N234" s="150" t="s">
        <v>548</v>
      </c>
      <c r="O234" s="66" t="s">
        <v>32</v>
      </c>
      <c r="P234" s="66" t="str">
        <f t="shared" si="115"/>
        <v>1..1</v>
      </c>
      <c r="Q234" s="2" t="s">
        <v>4786</v>
      </c>
      <c r="R234" s="75" t="s">
        <v>4787</v>
      </c>
      <c r="S234" s="66" t="s">
        <v>17054</v>
      </c>
      <c r="T234" s="68" t="str">
        <f t="shared" si="111"/>
        <v>E</v>
      </c>
      <c r="U234" s="66" t="s">
        <v>42</v>
      </c>
      <c r="V234" s="66" t="s">
        <v>132</v>
      </c>
      <c r="W234" s="249" t="s">
        <v>35</v>
      </c>
      <c r="X234" s="38"/>
      <c r="Y234" s="68" t="str">
        <f t="shared" si="102"/>
        <v>-</v>
      </c>
      <c r="Z234" s="68" t="str">
        <f t="shared" si="117"/>
        <v>X</v>
      </c>
      <c r="AA234" s="68" t="str">
        <f t="shared" si="117"/>
        <v>X</v>
      </c>
      <c r="AB234" s="68" t="str">
        <f t="shared" si="117"/>
        <v>X</v>
      </c>
      <c r="AC234" s="68" t="str">
        <f t="shared" si="117"/>
        <v>X</v>
      </c>
      <c r="AD234" s="68" t="str">
        <f t="shared" si="117"/>
        <v>X</v>
      </c>
      <c r="AE234" s="68" t="str">
        <f t="shared" si="117"/>
        <v>X</v>
      </c>
      <c r="AF234" s="38"/>
      <c r="AG234" s="68" t="s">
        <v>185</v>
      </c>
      <c r="AH234" s="68" t="s">
        <v>185</v>
      </c>
      <c r="AI234" s="38"/>
      <c r="AJ234" s="13" t="str">
        <f t="shared" si="104"/>
        <v>/rsm:CrossIndustryInvoice/rsm:SupplyChainTradeTransaction/ram:ApplicableHeaderTradeSettlement/ram:InvoiceReferencedDocument</v>
      </c>
      <c r="AK234" s="13" t="str">
        <f t="shared" si="105"/>
        <v>/ram:IssuerAssignedID</v>
      </c>
      <c r="AL234" s="14">
        <f>COUNTIFS(R$4:R234,AJ234)</f>
        <v>1</v>
      </c>
      <c r="AN234" s="213" t="str">
        <f t="shared" si="110"/>
        <v>SCT_HTS</v>
      </c>
      <c r="AO234" s="214" t="str">
        <f t="shared" si="110"/>
        <v>BT-25</v>
      </c>
      <c r="AP234" s="312" t="str">
        <f t="shared" si="106"/>
        <v>BT-25</v>
      </c>
      <c r="AQ234" s="66">
        <f t="shared" si="107"/>
        <v>4</v>
      </c>
      <c r="AR234" s="66" t="str">
        <f t="shared" si="108"/>
        <v>1..1</v>
      </c>
      <c r="AS234" s="64" t="s">
        <v>1457</v>
      </c>
      <c r="AT234" s="64" t="s">
        <v>18318</v>
      </c>
      <c r="AU234" s="65"/>
      <c r="AV234" s="65"/>
      <c r="AW234" s="65" t="s">
        <v>4788</v>
      </c>
      <c r="AX234" s="150" t="s">
        <v>555</v>
      </c>
      <c r="AY234" s="66" t="str">
        <f t="shared" si="114"/>
        <v>1..1</v>
      </c>
      <c r="AZ234" s="66" t="str">
        <f t="shared" si="114"/>
        <v>1..1</v>
      </c>
      <c r="BA234" s="2" t="str">
        <f t="shared" si="114"/>
        <v>/rsm:CrossIndustryInvoice
/rsm:SupplyChainTradeTransaction
/ram:ApplicableHeaderTradeSettlement
/ram:InvoiceReferencedDocument
/ram:IssuerAssignedID</v>
      </c>
      <c r="BB234" s="75" t="str">
        <f t="shared" si="113"/>
        <v>/rsm:CrossIndustryInvoice/rsm:SupplyChainTradeTransaction/ram:ApplicableHeaderTradeSettlement/ram:InvoiceReferencedDocument/ram:IssuerAssignedID</v>
      </c>
      <c r="BC234" s="66" t="str">
        <f t="shared" si="99"/>
        <v>R</v>
      </c>
      <c r="BD234" s="68" t="str">
        <f t="shared" si="99"/>
        <v>E</v>
      </c>
      <c r="BE234" s="66" t="str">
        <f t="shared" si="99"/>
        <v>0..1</v>
      </c>
      <c r="BF234" s="66" t="str">
        <f t="shared" si="99"/>
        <v>CAR-2</v>
      </c>
      <c r="BG234" s="249" t="str">
        <f t="shared" si="99"/>
        <v/>
      </c>
      <c r="BH234" s="7"/>
      <c r="BI234" s="68" t="str">
        <f t="shared" si="98"/>
        <v>-</v>
      </c>
      <c r="BJ234" s="68" t="str">
        <f t="shared" si="98"/>
        <v>X</v>
      </c>
      <c r="BK234" s="68" t="str">
        <f t="shared" si="98"/>
        <v>X</v>
      </c>
      <c r="BL234" s="68" t="str">
        <f t="shared" si="97"/>
        <v>X</v>
      </c>
      <c r="BM234" s="68" t="str">
        <f t="shared" si="97"/>
        <v>X</v>
      </c>
      <c r="BN234" s="68" t="str">
        <f t="shared" si="97"/>
        <v>X</v>
      </c>
      <c r="BO234" s="68" t="str">
        <f t="shared" si="97"/>
        <v>X</v>
      </c>
      <c r="BP234" s="7"/>
      <c r="BQ234" s="68" t="str">
        <f t="shared" si="109"/>
        <v>BASIC WL</v>
      </c>
      <c r="BR234" s="68" t="str">
        <f t="shared" si="109"/>
        <v>BASIC WL</v>
      </c>
      <c r="BS234" s="15"/>
      <c r="BT234" s="57" t="s">
        <v>18642</v>
      </c>
    </row>
    <row r="235" spans="1:72" ht="96" x14ac:dyDescent="0.2">
      <c r="A235" s="45" t="str">
        <f t="shared" si="100"/>
        <v>NO</v>
      </c>
      <c r="B235" s="45"/>
      <c r="C235" s="45"/>
      <c r="D235" s="213" t="s">
        <v>3431</v>
      </c>
      <c r="E235" s="223" t="s">
        <v>4791</v>
      </c>
      <c r="F235" s="313"/>
      <c r="G235" s="124">
        <f t="shared" si="101"/>
        <v>4</v>
      </c>
      <c r="H235" s="124" t="s">
        <v>42</v>
      </c>
      <c r="I235" s="138" t="s">
        <v>1467</v>
      </c>
      <c r="J235" s="125"/>
      <c r="K235" s="126"/>
      <c r="L235" s="126"/>
      <c r="M235" s="126"/>
      <c r="N235" s="125"/>
      <c r="O235" s="124" t="s">
        <v>42</v>
      </c>
      <c r="P235" s="124" t="str">
        <f t="shared" si="115"/>
        <v>0..1</v>
      </c>
      <c r="Q235" s="127" t="s">
        <v>4792</v>
      </c>
      <c r="R235" s="128" t="s">
        <v>4793</v>
      </c>
      <c r="S235" s="124"/>
      <c r="T235" s="129" t="str">
        <f t="shared" si="111"/>
        <v/>
      </c>
      <c r="U235" s="124" t="s">
        <v>42</v>
      </c>
      <c r="V235" s="124"/>
      <c r="W235" s="675"/>
      <c r="X235" s="38"/>
      <c r="Y235" s="129" t="str">
        <f t="shared" si="102"/>
        <v>-</v>
      </c>
      <c r="Z235" s="129" t="str">
        <f t="shared" si="117"/>
        <v>X</v>
      </c>
      <c r="AA235" s="129" t="str">
        <f t="shared" si="117"/>
        <v>X</v>
      </c>
      <c r="AB235" s="129" t="str">
        <f t="shared" si="117"/>
        <v>X</v>
      </c>
      <c r="AC235" s="129" t="str">
        <f t="shared" si="117"/>
        <v>X</v>
      </c>
      <c r="AD235" s="129" t="str">
        <f t="shared" si="117"/>
        <v>X</v>
      </c>
      <c r="AE235" s="129" t="str">
        <f t="shared" si="117"/>
        <v>X</v>
      </c>
      <c r="AF235" s="38"/>
      <c r="AG235" s="129" t="s">
        <v>185</v>
      </c>
      <c r="AH235" s="129" t="s">
        <v>185</v>
      </c>
      <c r="AI235" s="38"/>
      <c r="AJ235" s="13" t="str">
        <f t="shared" si="104"/>
        <v>/rsm:CrossIndustryInvoice/rsm:SupplyChainTradeTransaction/ram:ApplicableHeaderTradeSettlement/ram:InvoiceReferencedDocument</v>
      </c>
      <c r="AK235" s="13" t="str">
        <f t="shared" si="105"/>
        <v>/ram:FormattedIssueDateTime</v>
      </c>
      <c r="AL235" s="14">
        <f>COUNTIFS(R$4:R235,AJ235)</f>
        <v>1</v>
      </c>
      <c r="AN235" s="213" t="str">
        <f t="shared" si="110"/>
        <v>SCT_HTS</v>
      </c>
      <c r="AO235" s="223" t="str">
        <f t="shared" si="110"/>
        <v>BT-26-00</v>
      </c>
      <c r="AP235" s="313" t="str">
        <f t="shared" si="106"/>
        <v/>
      </c>
      <c r="AQ235" s="124">
        <f t="shared" si="107"/>
        <v>4</v>
      </c>
      <c r="AR235" s="124" t="str">
        <f t="shared" si="108"/>
        <v>0..1</v>
      </c>
      <c r="AS235" s="138" t="s">
        <v>1469</v>
      </c>
      <c r="AT235" s="125"/>
      <c r="AU235" s="126"/>
      <c r="AV235" s="126"/>
      <c r="AW235" s="126" t="s">
        <v>35</v>
      </c>
      <c r="AX235" s="125"/>
      <c r="AY235" s="124" t="str">
        <f t="shared" si="114"/>
        <v>0..1</v>
      </c>
      <c r="AZ235" s="124" t="str">
        <f t="shared" si="114"/>
        <v>0..1</v>
      </c>
      <c r="BA235" s="127" t="str">
        <f t="shared" si="114"/>
        <v>/rsm:CrossIndustryInvoice
/rsm:SupplyChainTradeTransaction
/ram:ApplicableHeaderTradeSettlement
/ram:InvoiceReferencedDocument
/ram:FormattedIssueDateTime</v>
      </c>
      <c r="BB235" s="128" t="str">
        <f t="shared" si="113"/>
        <v>/rsm:CrossIndustryInvoice/rsm:SupplyChainTradeTransaction/ram:ApplicableHeaderTradeSettlement/ram:InvoiceReferencedDocument/ram:FormattedIssueDateTime</v>
      </c>
      <c r="BC235" s="124" t="str">
        <f t="shared" ref="BC235:BG239" si="118">IF(S235="","",S235)</f>
        <v/>
      </c>
      <c r="BD235" s="129" t="str">
        <f t="shared" si="118"/>
        <v/>
      </c>
      <c r="BE235" s="124" t="str">
        <f t="shared" si="118"/>
        <v>0..1</v>
      </c>
      <c r="BF235" s="124" t="str">
        <f t="shared" si="118"/>
        <v/>
      </c>
      <c r="BG235" s="675" t="str">
        <f t="shared" si="118"/>
        <v/>
      </c>
      <c r="BH235" s="7"/>
      <c r="BI235" s="129" t="str">
        <f t="shared" si="98"/>
        <v>-</v>
      </c>
      <c r="BJ235" s="129" t="str">
        <f t="shared" si="98"/>
        <v>X</v>
      </c>
      <c r="BK235" s="129" t="str">
        <f t="shared" si="98"/>
        <v>X</v>
      </c>
      <c r="BL235" s="129" t="str">
        <f t="shared" si="97"/>
        <v>X</v>
      </c>
      <c r="BM235" s="129" t="str">
        <f t="shared" si="97"/>
        <v>X</v>
      </c>
      <c r="BN235" s="129" t="str">
        <f t="shared" si="97"/>
        <v>X</v>
      </c>
      <c r="BO235" s="129" t="str">
        <f t="shared" si="97"/>
        <v>X</v>
      </c>
      <c r="BP235" s="7"/>
      <c r="BQ235" s="129" t="str">
        <f t="shared" si="109"/>
        <v>BASIC WL</v>
      </c>
      <c r="BR235" s="129" t="str">
        <f t="shared" si="109"/>
        <v>BASIC WL</v>
      </c>
      <c r="BS235" s="15"/>
      <c r="BT235" s="57" t="s">
        <v>18642</v>
      </c>
    </row>
    <row r="236" spans="1:72" ht="105" x14ac:dyDescent="0.2">
      <c r="A236" s="45" t="str">
        <f t="shared" si="100"/>
        <v>YES</v>
      </c>
      <c r="B236" s="45"/>
      <c r="C236" s="45"/>
      <c r="D236" s="213" t="s">
        <v>3431</v>
      </c>
      <c r="E236" s="214" t="s">
        <v>4794</v>
      </c>
      <c r="F236" s="312" t="s">
        <v>4794</v>
      </c>
      <c r="G236" s="66">
        <f t="shared" si="101"/>
        <v>5</v>
      </c>
      <c r="H236" s="66" t="s">
        <v>42</v>
      </c>
      <c r="I236" s="64" t="s">
        <v>1470</v>
      </c>
      <c r="J236" s="64" t="s">
        <v>1471</v>
      </c>
      <c r="K236" s="65" t="s">
        <v>1472</v>
      </c>
      <c r="L236" s="65"/>
      <c r="M236" s="65" t="s">
        <v>35</v>
      </c>
      <c r="N236" s="64" t="s">
        <v>148</v>
      </c>
      <c r="O236" s="66" t="s">
        <v>32</v>
      </c>
      <c r="P236" s="66" t="str">
        <f t="shared" si="115"/>
        <v>1..1</v>
      </c>
      <c r="Q236" s="2" t="s">
        <v>4795</v>
      </c>
      <c r="R236" s="75" t="s">
        <v>4796</v>
      </c>
      <c r="S236" s="66" t="s">
        <v>151</v>
      </c>
      <c r="T236" s="68" t="str">
        <f t="shared" si="111"/>
        <v>E</v>
      </c>
      <c r="U236" s="66" t="s">
        <v>32</v>
      </c>
      <c r="V236" s="66" t="s">
        <v>35</v>
      </c>
      <c r="W236" s="249" t="s">
        <v>35</v>
      </c>
      <c r="X236" s="38"/>
      <c r="Y236" s="68" t="str">
        <f t="shared" si="102"/>
        <v>-</v>
      </c>
      <c r="Z236" s="68" t="str">
        <f t="shared" si="117"/>
        <v>X</v>
      </c>
      <c r="AA236" s="68" t="str">
        <f t="shared" si="117"/>
        <v>X</v>
      </c>
      <c r="AB236" s="68" t="str">
        <f t="shared" si="117"/>
        <v>X</v>
      </c>
      <c r="AC236" s="68" t="str">
        <f t="shared" si="117"/>
        <v>X</v>
      </c>
      <c r="AD236" s="68" t="str">
        <f t="shared" si="117"/>
        <v>X</v>
      </c>
      <c r="AE236" s="68" t="str">
        <f t="shared" si="117"/>
        <v>X</v>
      </c>
      <c r="AF236" s="38"/>
      <c r="AG236" s="68" t="s">
        <v>185</v>
      </c>
      <c r="AH236" s="68" t="s">
        <v>185</v>
      </c>
      <c r="AI236" s="38"/>
      <c r="AJ236" s="13" t="str">
        <f t="shared" si="104"/>
        <v>/rsm:CrossIndustryInvoice/rsm:SupplyChainTradeTransaction/ram:ApplicableHeaderTradeSettlement/ram:InvoiceReferencedDocument/ram:FormattedIssueDateTime</v>
      </c>
      <c r="AK236" s="13" t="str">
        <f t="shared" si="105"/>
        <v>/qdt:DateTimeString</v>
      </c>
      <c r="AL236" s="14">
        <f>COUNTIFS(R$4:R236,AJ236)</f>
        <v>1</v>
      </c>
      <c r="AN236" s="213" t="str">
        <f t="shared" si="110"/>
        <v>SCT_HTS</v>
      </c>
      <c r="AO236" s="214" t="str">
        <f t="shared" si="110"/>
        <v>BT-26</v>
      </c>
      <c r="AP236" s="312" t="str">
        <f t="shared" si="106"/>
        <v>BT-26</v>
      </c>
      <c r="AQ236" s="66">
        <f t="shared" si="107"/>
        <v>5</v>
      </c>
      <c r="AR236" s="66" t="str">
        <f t="shared" si="108"/>
        <v>0..1</v>
      </c>
      <c r="AS236" s="64" t="s">
        <v>1475</v>
      </c>
      <c r="AT236" s="64" t="s">
        <v>1476</v>
      </c>
      <c r="AU236" s="65" t="s">
        <v>1477</v>
      </c>
      <c r="AV236" s="65"/>
      <c r="AW236" s="65" t="s">
        <v>35</v>
      </c>
      <c r="AX236" s="64" t="s">
        <v>148</v>
      </c>
      <c r="AY236" s="66" t="str">
        <f t="shared" si="114"/>
        <v>1..1</v>
      </c>
      <c r="AZ236" s="66" t="str">
        <f t="shared" si="114"/>
        <v>1..1</v>
      </c>
      <c r="BA236" s="2" t="str">
        <f t="shared" si="114"/>
        <v>/rsm:CrossIndustryInvoice
/rsm:SupplyChainTradeTransaction
/ram:ApplicableHeaderTradeSettlement
/ram:InvoiceReferencedDocument
/ram:FormattedIssueDateTime
/qdt:DateTimeString</v>
      </c>
      <c r="BB236" s="75" t="str">
        <f t="shared" si="113"/>
        <v>/rsm:CrossIndustryInvoice/rsm:SupplyChainTradeTransaction/ram:ApplicableHeaderTradeSettlement/ram:InvoiceReferencedDocument/ram:FormattedIssueDateTime/qdt:DateTimeString</v>
      </c>
      <c r="BC236" s="66" t="str">
        <f t="shared" si="118"/>
        <v>D</v>
      </c>
      <c r="BD236" s="68" t="str">
        <f t="shared" si="118"/>
        <v>E</v>
      </c>
      <c r="BE236" s="66" t="str">
        <f t="shared" si="118"/>
        <v>1..1</v>
      </c>
      <c r="BF236" s="66" t="str">
        <f t="shared" si="118"/>
        <v/>
      </c>
      <c r="BG236" s="249" t="str">
        <f t="shared" si="118"/>
        <v/>
      </c>
      <c r="BH236" s="7"/>
      <c r="BI236" s="68" t="str">
        <f t="shared" si="98"/>
        <v>-</v>
      </c>
      <c r="BJ236" s="68" t="str">
        <f t="shared" si="98"/>
        <v>X</v>
      </c>
      <c r="BK236" s="68" t="str">
        <f t="shared" si="98"/>
        <v>X</v>
      </c>
      <c r="BL236" s="68" t="str">
        <f t="shared" si="97"/>
        <v>X</v>
      </c>
      <c r="BM236" s="68" t="str">
        <f t="shared" si="97"/>
        <v>X</v>
      </c>
      <c r="BN236" s="68" t="str">
        <f t="shared" si="97"/>
        <v>X</v>
      </c>
      <c r="BO236" s="68" t="str">
        <f t="shared" ref="BO236:BO239" si="119">AE236</f>
        <v>X</v>
      </c>
      <c r="BP236" s="7"/>
      <c r="BQ236" s="68" t="str">
        <f t="shared" si="109"/>
        <v>BASIC WL</v>
      </c>
      <c r="BR236" s="68" t="str">
        <f t="shared" si="109"/>
        <v>BASIC WL</v>
      </c>
      <c r="BS236" s="15"/>
      <c r="BT236" s="57" t="s">
        <v>18642</v>
      </c>
    </row>
    <row r="237" spans="1:72" ht="120" x14ac:dyDescent="0.2">
      <c r="A237" s="45" t="str">
        <f t="shared" si="100"/>
        <v>YES</v>
      </c>
      <c r="B237" s="45"/>
      <c r="C237" s="45"/>
      <c r="D237" s="213" t="s">
        <v>3431</v>
      </c>
      <c r="E237" s="214" t="s">
        <v>4797</v>
      </c>
      <c r="F237" s="312"/>
      <c r="G237" s="66">
        <f t="shared" si="101"/>
        <v>6</v>
      </c>
      <c r="H237" s="66" t="s">
        <v>32</v>
      </c>
      <c r="I237" s="97" t="s">
        <v>229</v>
      </c>
      <c r="J237" s="64" t="s">
        <v>35</v>
      </c>
      <c r="K237" s="65" t="s">
        <v>160</v>
      </c>
      <c r="L237" s="65"/>
      <c r="M237" s="2" t="s">
        <v>160</v>
      </c>
      <c r="N237" s="64" t="s">
        <v>128</v>
      </c>
      <c r="O237" s="66" t="s">
        <v>32</v>
      </c>
      <c r="P237" s="66" t="str">
        <f t="shared" si="115"/>
        <v>1..1</v>
      </c>
      <c r="Q237" s="2" t="s">
        <v>4798</v>
      </c>
      <c r="R237" s="75" t="s">
        <v>4799</v>
      </c>
      <c r="S237" s="66" t="s">
        <v>131</v>
      </c>
      <c r="T237" s="68" t="str">
        <f t="shared" si="111"/>
        <v>A</v>
      </c>
      <c r="U237" s="66" t="s">
        <v>42</v>
      </c>
      <c r="V237" s="66" t="s">
        <v>35</v>
      </c>
      <c r="W237" s="249" t="s">
        <v>160</v>
      </c>
      <c r="X237" s="38"/>
      <c r="Y237" s="68" t="str">
        <f t="shared" si="102"/>
        <v>-</v>
      </c>
      <c r="Z237" s="68" t="str">
        <f t="shared" si="117"/>
        <v>X</v>
      </c>
      <c r="AA237" s="68" t="str">
        <f t="shared" si="117"/>
        <v>X</v>
      </c>
      <c r="AB237" s="68" t="str">
        <f t="shared" si="117"/>
        <v>X</v>
      </c>
      <c r="AC237" s="68" t="str">
        <f t="shared" si="117"/>
        <v>X</v>
      </c>
      <c r="AD237" s="68" t="str">
        <f t="shared" si="117"/>
        <v>X</v>
      </c>
      <c r="AE237" s="68" t="str">
        <f t="shared" si="117"/>
        <v>X</v>
      </c>
      <c r="AF237" s="38"/>
      <c r="AG237" s="68" t="s">
        <v>185</v>
      </c>
      <c r="AH237" s="68" t="s">
        <v>185</v>
      </c>
      <c r="AI237" s="38"/>
      <c r="AJ237" s="13" t="str">
        <f t="shared" si="104"/>
        <v>/rsm:CrossIndustryInvoice/rsm:SupplyChainTradeTransaction/ram:ApplicableHeaderTradeSettlement/ram:InvoiceReferencedDocument/ram:FormattedIssueDateTime/qdt:DateTimeString</v>
      </c>
      <c r="AK237" s="13" t="str">
        <f t="shared" si="105"/>
        <v>/@format</v>
      </c>
      <c r="AL237" s="14">
        <f>COUNTIFS(R$4:R237,AJ237)</f>
        <v>1</v>
      </c>
      <c r="AN237" s="213" t="str">
        <f t="shared" si="110"/>
        <v>SCT_HTS</v>
      </c>
      <c r="AO237" s="214" t="str">
        <f t="shared" si="110"/>
        <v>BT-26-0</v>
      </c>
      <c r="AP237" s="312" t="str">
        <f t="shared" si="106"/>
        <v/>
      </c>
      <c r="AQ237" s="66">
        <f t="shared" si="107"/>
        <v>6</v>
      </c>
      <c r="AR237" s="66" t="str">
        <f t="shared" si="108"/>
        <v>1..1</v>
      </c>
      <c r="AS237" s="97" t="s">
        <v>1270</v>
      </c>
      <c r="AT237" s="64" t="s">
        <v>35</v>
      </c>
      <c r="AU237" s="65" t="s">
        <v>18166</v>
      </c>
      <c r="AV237" s="65"/>
      <c r="AW237" s="2" t="s">
        <v>166</v>
      </c>
      <c r="AX237" s="64" t="s">
        <v>128</v>
      </c>
      <c r="AY237" s="66" t="str">
        <f t="shared" si="114"/>
        <v>1..1</v>
      </c>
      <c r="AZ237" s="66" t="str">
        <f t="shared" si="114"/>
        <v>1..1</v>
      </c>
      <c r="BA237" s="2" t="str">
        <f t="shared" si="114"/>
        <v>/rsm:CrossIndustryInvoice
/rsm:SupplyChainTradeTransaction
/ram:ApplicableHeaderTradeSettlement
/ram:InvoiceReferencedDocument
/ram:FormattedIssueDateTime
/qdt:DateTimeString
/@format</v>
      </c>
      <c r="BB237" s="75" t="str">
        <f t="shared" si="113"/>
        <v>/rsm:CrossIndustryInvoice/rsm:SupplyChainTradeTransaction/ram:ApplicableHeaderTradeSettlement/ram:InvoiceReferencedDocument/ram:FormattedIssueDateTime/qdt:DateTimeString/@format</v>
      </c>
      <c r="BC237" s="66" t="str">
        <f t="shared" si="118"/>
        <v>C</v>
      </c>
      <c r="BD237" s="68" t="str">
        <f t="shared" si="118"/>
        <v>A</v>
      </c>
      <c r="BE237" s="66" t="str">
        <f t="shared" si="118"/>
        <v>0..1</v>
      </c>
      <c r="BF237" s="66" t="str">
        <f t="shared" si="118"/>
        <v/>
      </c>
      <c r="BG237" s="249" t="str">
        <f t="shared" si="118"/>
        <v>Only value "102"</v>
      </c>
      <c r="BH237" s="7"/>
      <c r="BI237" s="68" t="str">
        <f t="shared" si="98"/>
        <v>-</v>
      </c>
      <c r="BJ237" s="68" t="str">
        <f t="shared" si="98"/>
        <v>X</v>
      </c>
      <c r="BK237" s="68" t="str">
        <f t="shared" si="98"/>
        <v>X</v>
      </c>
      <c r="BL237" s="68" t="str">
        <f t="shared" si="98"/>
        <v>X</v>
      </c>
      <c r="BM237" s="68" t="str">
        <f t="shared" si="98"/>
        <v>X</v>
      </c>
      <c r="BN237" s="68" t="str">
        <f t="shared" si="98"/>
        <v>X</v>
      </c>
      <c r="BO237" s="68" t="str">
        <f t="shared" si="119"/>
        <v>X</v>
      </c>
      <c r="BP237" s="7"/>
      <c r="BQ237" s="68" t="str">
        <f t="shared" si="109"/>
        <v>BASIC WL</v>
      </c>
      <c r="BR237" s="68" t="str">
        <f t="shared" si="109"/>
        <v>BASIC WL</v>
      </c>
      <c r="BS237" s="15"/>
      <c r="BT237" s="57" t="s">
        <v>18642</v>
      </c>
    </row>
    <row r="238" spans="1:72" ht="96" x14ac:dyDescent="0.2">
      <c r="A238" s="45" t="str">
        <f t="shared" si="100"/>
        <v>NO</v>
      </c>
      <c r="B238" s="45"/>
      <c r="C238" s="45"/>
      <c r="D238" s="211" t="s">
        <v>3431</v>
      </c>
      <c r="E238" s="212" t="s">
        <v>4800</v>
      </c>
      <c r="F238" s="311"/>
      <c r="G238" s="218">
        <f t="shared" si="101"/>
        <v>3</v>
      </c>
      <c r="H238" s="251" t="s">
        <v>42</v>
      </c>
      <c r="I238" s="252" t="s">
        <v>4801</v>
      </c>
      <c r="J238" s="252"/>
      <c r="K238" s="253"/>
      <c r="L238" s="253"/>
      <c r="M238" s="253"/>
      <c r="N238" s="252"/>
      <c r="O238" s="219" t="s">
        <v>42</v>
      </c>
      <c r="P238" s="219" t="s">
        <v>62</v>
      </c>
      <c r="Q238" s="220" t="s">
        <v>4802</v>
      </c>
      <c r="R238" s="221" t="s">
        <v>4803</v>
      </c>
      <c r="S238" s="219"/>
      <c r="T238" s="184" t="str">
        <f t="shared" si="111"/>
        <v/>
      </c>
      <c r="U238" s="219" t="s">
        <v>62</v>
      </c>
      <c r="V238" s="219"/>
      <c r="W238" s="678"/>
      <c r="X238" s="38"/>
      <c r="Y238" s="184" t="str">
        <f t="shared" si="102"/>
        <v>-</v>
      </c>
      <c r="Z238" s="184" t="str">
        <f t="shared" si="117"/>
        <v>X</v>
      </c>
      <c r="AA238" s="184" t="str">
        <f t="shared" si="117"/>
        <v>X</v>
      </c>
      <c r="AB238" s="184" t="str">
        <f t="shared" si="117"/>
        <v>X</v>
      </c>
      <c r="AC238" s="184" t="str">
        <f t="shared" si="117"/>
        <v>X</v>
      </c>
      <c r="AD238" s="184" t="str">
        <f t="shared" si="117"/>
        <v>X</v>
      </c>
      <c r="AE238" s="184" t="str">
        <f t="shared" si="117"/>
        <v>X</v>
      </c>
      <c r="AF238" s="38"/>
      <c r="AG238" s="184" t="s">
        <v>185</v>
      </c>
      <c r="AH238" s="184" t="s">
        <v>185</v>
      </c>
      <c r="AI238" s="38"/>
      <c r="AJ238" s="13" t="str">
        <f t="shared" si="104"/>
        <v>/rsm:CrossIndustryInvoice/rsm:SupplyChainTradeTransaction/ram:ApplicableHeaderTradeSettlement</v>
      </c>
      <c r="AK238" s="13" t="str">
        <f t="shared" si="105"/>
        <v>/ram:ReceivableSpecifiedTradeAccountingAccount</v>
      </c>
      <c r="AL238" s="14">
        <f>COUNTIFS(R$4:R238,AJ238)</f>
        <v>1</v>
      </c>
      <c r="AN238" s="211" t="str">
        <f t="shared" si="110"/>
        <v>SCT_HTS</v>
      </c>
      <c r="AO238" s="212" t="str">
        <f t="shared" si="110"/>
        <v>BT-19-00</v>
      </c>
      <c r="AP238" s="311" t="str">
        <f t="shared" si="106"/>
        <v/>
      </c>
      <c r="AQ238" s="218">
        <f t="shared" si="107"/>
        <v>3</v>
      </c>
      <c r="AR238" s="251" t="str">
        <f t="shared" si="108"/>
        <v>0..1</v>
      </c>
      <c r="AS238" s="252" t="s">
        <v>4804</v>
      </c>
      <c r="AT238" s="252"/>
      <c r="AU238" s="253"/>
      <c r="AV238" s="253"/>
      <c r="AW238" s="253" t="s">
        <v>35</v>
      </c>
      <c r="AX238" s="252"/>
      <c r="AY238" s="219" t="str">
        <f t="shared" si="114"/>
        <v>0..1</v>
      </c>
      <c r="AZ238" s="219" t="str">
        <f t="shared" si="114"/>
        <v>0..n</v>
      </c>
      <c r="BA238" s="220" t="str">
        <f t="shared" si="114"/>
        <v>/rsm:CrossIndustryInvoice
/rsm:SupplyChainTradeTransaction
/ram:ApplicableHeaderTradeSettlement
/ram:ReceivableSpecifiedTradeAccountingAccount</v>
      </c>
      <c r="BB238" s="221" t="str">
        <f t="shared" si="113"/>
        <v>/rsm:CrossIndustryInvoice/rsm:SupplyChainTradeTransaction/ram:ApplicableHeaderTradeSettlement/ram:ReceivableSpecifiedTradeAccountingAccount</v>
      </c>
      <c r="BC238" s="219" t="str">
        <f t="shared" si="118"/>
        <v/>
      </c>
      <c r="BD238" s="184" t="str">
        <f t="shared" si="118"/>
        <v/>
      </c>
      <c r="BE238" s="219" t="str">
        <f t="shared" si="118"/>
        <v>0..n</v>
      </c>
      <c r="BF238" s="219" t="str">
        <f t="shared" si="118"/>
        <v/>
      </c>
      <c r="BG238" s="678" t="str">
        <f t="shared" si="118"/>
        <v/>
      </c>
      <c r="BH238" s="7"/>
      <c r="BI238" s="184" t="str">
        <f t="shared" ref="BI238:BN239" si="120">Y238</f>
        <v>-</v>
      </c>
      <c r="BJ238" s="184" t="str">
        <f t="shared" si="120"/>
        <v>X</v>
      </c>
      <c r="BK238" s="184" t="str">
        <f t="shared" si="120"/>
        <v>X</v>
      </c>
      <c r="BL238" s="184" t="str">
        <f t="shared" si="120"/>
        <v>X</v>
      </c>
      <c r="BM238" s="184" t="str">
        <f t="shared" si="120"/>
        <v>X</v>
      </c>
      <c r="BN238" s="184" t="str">
        <f t="shared" si="120"/>
        <v>X</v>
      </c>
      <c r="BO238" s="184" t="str">
        <f t="shared" si="119"/>
        <v>X</v>
      </c>
      <c r="BP238" s="7"/>
      <c r="BQ238" s="184" t="str">
        <f t="shared" si="109"/>
        <v>BASIC WL</v>
      </c>
      <c r="BR238" s="184" t="str">
        <f t="shared" si="109"/>
        <v>BASIC WL</v>
      </c>
      <c r="BS238" s="15"/>
      <c r="BT238" s="57" t="s">
        <v>18642</v>
      </c>
    </row>
    <row r="239" spans="1:72" ht="96" x14ac:dyDescent="0.2">
      <c r="A239" s="45" t="str">
        <f t="shared" si="100"/>
        <v>YES</v>
      </c>
      <c r="B239" s="45"/>
      <c r="C239" s="45"/>
      <c r="D239" s="213" t="s">
        <v>3431</v>
      </c>
      <c r="E239" s="214" t="s">
        <v>4805</v>
      </c>
      <c r="F239" s="312" t="s">
        <v>4805</v>
      </c>
      <c r="G239" s="66">
        <f t="shared" si="101"/>
        <v>4</v>
      </c>
      <c r="H239" s="66" t="s">
        <v>42</v>
      </c>
      <c r="I239" s="64" t="s">
        <v>4806</v>
      </c>
      <c r="J239" s="64" t="s">
        <v>1516</v>
      </c>
      <c r="K239" s="65"/>
      <c r="L239" s="65" t="s">
        <v>4807</v>
      </c>
      <c r="M239" s="65" t="s">
        <v>35</v>
      </c>
      <c r="N239" s="64" t="s">
        <v>70</v>
      </c>
      <c r="O239" s="66" t="s">
        <v>32</v>
      </c>
      <c r="P239" s="66" t="str">
        <f>O239</f>
        <v>1..1</v>
      </c>
      <c r="Q239" s="2" t="s">
        <v>4808</v>
      </c>
      <c r="R239" s="75" t="s">
        <v>4809</v>
      </c>
      <c r="S239" s="66" t="s">
        <v>73</v>
      </c>
      <c r="T239" s="68" t="str">
        <f t="shared" si="111"/>
        <v>E</v>
      </c>
      <c r="U239" s="66" t="s">
        <v>32</v>
      </c>
      <c r="V239" s="66" t="s">
        <v>132</v>
      </c>
      <c r="W239" s="249" t="s">
        <v>35</v>
      </c>
      <c r="X239" s="38"/>
      <c r="Y239" s="68" t="str">
        <f t="shared" si="102"/>
        <v>-</v>
      </c>
      <c r="Z239" s="68" t="str">
        <f t="shared" si="117"/>
        <v>X</v>
      </c>
      <c r="AA239" s="68" t="str">
        <f t="shared" si="117"/>
        <v>X</v>
      </c>
      <c r="AB239" s="68" t="str">
        <f t="shared" si="117"/>
        <v>X</v>
      </c>
      <c r="AC239" s="68" t="str">
        <f t="shared" si="117"/>
        <v>X</v>
      </c>
      <c r="AD239" s="68" t="str">
        <f t="shared" si="117"/>
        <v>X</v>
      </c>
      <c r="AE239" s="68" t="str">
        <f t="shared" si="117"/>
        <v>X</v>
      </c>
      <c r="AF239" s="38"/>
      <c r="AG239" s="68" t="s">
        <v>185</v>
      </c>
      <c r="AH239" s="68" t="s">
        <v>185</v>
      </c>
      <c r="AI239" s="38"/>
      <c r="AJ239" s="13" t="str">
        <f t="shared" si="104"/>
        <v>/rsm:CrossIndustryInvoice/rsm:SupplyChainTradeTransaction/ram:ApplicableHeaderTradeSettlement/ram:ReceivableSpecifiedTradeAccountingAccount</v>
      </c>
      <c r="AK239" s="13" t="str">
        <f t="shared" si="105"/>
        <v>/ram:ID</v>
      </c>
      <c r="AL239" s="14">
        <f>COUNTIFS(R$4:R239,AJ239)</f>
        <v>1</v>
      </c>
      <c r="AN239" s="213" t="str">
        <f t="shared" si="110"/>
        <v>SCT_HTS</v>
      </c>
      <c r="AO239" s="214" t="str">
        <f t="shared" si="110"/>
        <v>BT-19</v>
      </c>
      <c r="AP239" s="312" t="str">
        <f t="shared" si="106"/>
        <v>BT-19</v>
      </c>
      <c r="AQ239" s="66">
        <f t="shared" si="107"/>
        <v>4</v>
      </c>
      <c r="AR239" s="66" t="str">
        <f t="shared" si="108"/>
        <v>0..1</v>
      </c>
      <c r="AS239" s="64" t="s">
        <v>1520</v>
      </c>
      <c r="AT239" s="64" t="s">
        <v>1521</v>
      </c>
      <c r="AU239" s="65"/>
      <c r="AV239" s="65" t="s">
        <v>3392</v>
      </c>
      <c r="AW239" s="65" t="s">
        <v>35</v>
      </c>
      <c r="AX239" s="64" t="s">
        <v>78</v>
      </c>
      <c r="AY239" s="66" t="str">
        <f t="shared" si="114"/>
        <v>1..1</v>
      </c>
      <c r="AZ239" s="66" t="str">
        <f t="shared" si="114"/>
        <v>1..1</v>
      </c>
      <c r="BA239" s="2" t="str">
        <f t="shared" si="114"/>
        <v>/rsm:CrossIndustryInvoice
/rsm:SupplyChainTradeTransaction
/ram:ApplicableHeaderTradeSettlement
/ram:ReceivableSpecifiedTradeAccountingAccount
/ram:ID</v>
      </c>
      <c r="BB239" s="75" t="str">
        <f t="shared" si="113"/>
        <v>/rsm:CrossIndustryInvoice/rsm:SupplyChainTradeTransaction/ram:ApplicableHeaderTradeSettlement/ram:ReceivableSpecifiedTradeAccountingAccount/ram:ID</v>
      </c>
      <c r="BC239" s="66" t="str">
        <f t="shared" si="118"/>
        <v>T</v>
      </c>
      <c r="BD239" s="68" t="str">
        <f t="shared" si="118"/>
        <v>E</v>
      </c>
      <c r="BE239" s="66" t="str">
        <f t="shared" si="118"/>
        <v>1..1</v>
      </c>
      <c r="BF239" s="66" t="str">
        <f t="shared" si="118"/>
        <v>CAR-2</v>
      </c>
      <c r="BG239" s="249" t="str">
        <f t="shared" si="118"/>
        <v/>
      </c>
      <c r="BH239" s="7"/>
      <c r="BI239" s="68" t="str">
        <f t="shared" si="120"/>
        <v>-</v>
      </c>
      <c r="BJ239" s="68" t="str">
        <f t="shared" si="120"/>
        <v>X</v>
      </c>
      <c r="BK239" s="68" t="str">
        <f t="shared" si="120"/>
        <v>X</v>
      </c>
      <c r="BL239" s="68" t="str">
        <f t="shared" si="120"/>
        <v>X</v>
      </c>
      <c r="BM239" s="68" t="str">
        <f t="shared" si="120"/>
        <v>X</v>
      </c>
      <c r="BN239" s="68" t="str">
        <f t="shared" si="120"/>
        <v>X</v>
      </c>
      <c r="BO239" s="68" t="str">
        <f t="shared" si="119"/>
        <v>X</v>
      </c>
      <c r="BP239" s="7"/>
      <c r="BQ239" s="68" t="str">
        <f t="shared" si="109"/>
        <v>BASIC WL</v>
      </c>
      <c r="BR239" s="68" t="str">
        <f t="shared" si="109"/>
        <v>BASIC WL</v>
      </c>
      <c r="BS239" s="15"/>
      <c r="BT239" s="57" t="s">
        <v>18642</v>
      </c>
    </row>
  </sheetData>
  <autoFilter ref="A4:BT239" xr:uid="{2D5B7D63-704A-9442-81DD-1D7A25C60963}"/>
  <conditionalFormatting sqref="O5:O239 AY5:AY239">
    <cfRule type="expression" dxfId="20" priority="4" stopIfTrue="1">
      <formula>LEFT($AH5,3)="EXT"</formula>
    </cfRule>
    <cfRule type="expression" dxfId="19" priority="5">
      <formula>LEFT($AG5,3)="EXT"</formula>
    </cfRule>
    <cfRule type="expression" dxfId="18" priority="8">
      <formula>O5&lt;&gt;U5</formula>
    </cfRule>
  </conditionalFormatting>
  <conditionalFormatting sqref="P5:P239 AZ5:AZ239">
    <cfRule type="expression" dxfId="17" priority="6">
      <formula>O5&lt;&gt;P5</formula>
    </cfRule>
    <cfRule type="expression" dxfId="16" priority="7">
      <formula>P5&lt;&gt;U5</formula>
    </cfRule>
  </conditionalFormatting>
  <conditionalFormatting sqref="X5:X239 AF5:AF239">
    <cfRule type="expression" dxfId="15" priority="3" stopIfTrue="1">
      <formula>X5=TRUE</formula>
    </cfRule>
  </conditionalFormatting>
  <conditionalFormatting sqref="AH5:AH239 BR29:BR134 BR221:BR239">
    <cfRule type="expression" dxfId="14" priority="2">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6BEB-5A56-DF49-A5A4-22867CAF31B8}">
  <sheetPr>
    <tabColor theme="6" tint="-0.249977111117893"/>
    <pageSetUpPr autoPageBreaks="0" fitToPage="1"/>
  </sheetPr>
  <dimension ref="A1:BU188"/>
  <sheetViews>
    <sheetView showGridLines="0" zoomScale="90" zoomScaleNormal="90" zoomScaleSheetLayoutView="70" zoomScalePageLayoutView="70" workbookViewId="0">
      <pane xSplit="9" ySplit="4" topLeftCell="J24" activePane="bottomRight" state="frozen"/>
      <selection pane="topRight" activeCell="J1" sqref="J1"/>
      <selection pane="bottomLeft" activeCell="A5" sqref="A5"/>
      <selection pane="bottomRight" activeCell="L29" sqref="L29"/>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20961</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622" t="s">
        <v>18644</v>
      </c>
      <c r="F3" s="623"/>
      <c r="G3" s="623"/>
      <c r="H3" s="623"/>
      <c r="I3" s="623"/>
      <c r="J3" s="623"/>
      <c r="K3" s="623"/>
      <c r="L3" s="623"/>
      <c r="M3" s="623"/>
      <c r="N3" s="623"/>
      <c r="O3" s="623"/>
      <c r="P3" s="624"/>
      <c r="Q3" s="625"/>
      <c r="R3" s="625"/>
      <c r="S3" s="625"/>
      <c r="T3" s="625"/>
      <c r="U3" s="625"/>
      <c r="V3" s="625"/>
      <c r="W3" s="670"/>
      <c r="X3" s="25"/>
      <c r="Y3" s="25"/>
      <c r="Z3" s="25"/>
      <c r="AA3" s="25"/>
      <c r="AB3" s="25"/>
      <c r="AC3" s="25"/>
      <c r="AD3" s="25"/>
      <c r="AE3" s="25"/>
      <c r="AF3" s="25"/>
      <c r="AG3" s="25"/>
      <c r="AH3" s="25"/>
      <c r="AI3" s="25"/>
      <c r="AJ3" s="626"/>
      <c r="AK3" s="626"/>
      <c r="AL3" s="626"/>
      <c r="AM3" s="1"/>
      <c r="AN3" s="17"/>
      <c r="AO3" s="628" t="str">
        <f>E3</f>
        <v>UN/CEFACT XML D22B : Factur-X, BASIC WL</v>
      </c>
      <c r="AP3" s="627"/>
      <c r="AQ3" s="627"/>
      <c r="AR3" s="627"/>
      <c r="AS3" s="627"/>
      <c r="AT3" s="627"/>
      <c r="AU3" s="627"/>
      <c r="AV3" s="627"/>
      <c r="AW3" s="627"/>
      <c r="AX3" s="627"/>
      <c r="AY3" s="627"/>
      <c r="AZ3" s="627"/>
      <c r="BA3" s="627"/>
      <c r="BB3" s="627"/>
      <c r="BC3" s="627"/>
      <c r="BD3" s="627"/>
      <c r="BE3" s="627"/>
      <c r="BF3" s="627"/>
      <c r="BG3" s="682"/>
      <c r="BI3" s="25"/>
      <c r="BJ3" s="25"/>
      <c r="BK3" s="25"/>
      <c r="BL3" s="25"/>
      <c r="BM3" s="25"/>
      <c r="BN3" s="25"/>
      <c r="BO3" s="25"/>
      <c r="BQ3" s="25"/>
      <c r="BR3" s="25"/>
    </row>
    <row r="4" spans="1:72" s="44" customFormat="1" ht="105" x14ac:dyDescent="0.2">
      <c r="A4" s="30" t="s">
        <v>1</v>
      </c>
      <c r="B4" s="31" t="s">
        <v>4851</v>
      </c>
      <c r="C4" s="31" t="s">
        <v>20963</v>
      </c>
      <c r="D4" s="669" t="s">
        <v>18646</v>
      </c>
      <c r="E4" s="613" t="s">
        <v>3</v>
      </c>
      <c r="F4" s="614" t="s">
        <v>20955</v>
      </c>
      <c r="G4" s="615" t="s">
        <v>18593</v>
      </c>
      <c r="H4" s="615" t="s">
        <v>18591</v>
      </c>
      <c r="I4" s="616" t="s">
        <v>6</v>
      </c>
      <c r="J4" s="616" t="s">
        <v>7</v>
      </c>
      <c r="K4" s="616" t="s">
        <v>8</v>
      </c>
      <c r="L4" s="616" t="s">
        <v>9</v>
      </c>
      <c r="M4" s="616" t="s">
        <v>10</v>
      </c>
      <c r="N4" s="616" t="s">
        <v>11</v>
      </c>
      <c r="O4" s="617" t="s">
        <v>12</v>
      </c>
      <c r="P4" s="615" t="s">
        <v>13</v>
      </c>
      <c r="Q4" s="616" t="s">
        <v>17056</v>
      </c>
      <c r="R4" s="616" t="s">
        <v>17056</v>
      </c>
      <c r="S4" s="615" t="s">
        <v>15</v>
      </c>
      <c r="T4" s="617" t="s">
        <v>16</v>
      </c>
      <c r="U4" s="617" t="s">
        <v>18590</v>
      </c>
      <c r="V4" s="616" t="s">
        <v>18</v>
      </c>
      <c r="W4" s="618" t="s">
        <v>19</v>
      </c>
      <c r="X4" s="38"/>
      <c r="Y4" s="619" t="s">
        <v>39</v>
      </c>
      <c r="Z4" s="619" t="s">
        <v>185</v>
      </c>
      <c r="AA4" s="619" t="s">
        <v>244</v>
      </c>
      <c r="AB4" s="619" t="s">
        <v>282</v>
      </c>
      <c r="AC4" s="620" t="s">
        <v>5901</v>
      </c>
      <c r="AD4" s="620" t="s">
        <v>18617</v>
      </c>
      <c r="AE4" s="619" t="s">
        <v>47</v>
      </c>
      <c r="AF4" s="38"/>
      <c r="AG4" s="621" t="s">
        <v>18328</v>
      </c>
      <c r="AH4" s="621" t="s">
        <v>18329</v>
      </c>
      <c r="AI4" s="38"/>
      <c r="AJ4" s="40" t="s">
        <v>22</v>
      </c>
      <c r="AK4" s="40" t="s">
        <v>23</v>
      </c>
      <c r="AL4" s="40" t="s">
        <v>24</v>
      </c>
      <c r="AM4" s="41"/>
      <c r="AN4" s="669" t="str">
        <f>D4</f>
        <v>CDE BLOC CII</v>
      </c>
      <c r="AO4" s="613" t="s">
        <v>3</v>
      </c>
      <c r="AP4" s="614" t="s">
        <v>20955</v>
      </c>
      <c r="AQ4" s="615" t="s">
        <v>18593</v>
      </c>
      <c r="AR4" s="615" t="s">
        <v>18592</v>
      </c>
      <c r="AS4" s="616" t="s">
        <v>25</v>
      </c>
      <c r="AT4" s="616" t="s">
        <v>26</v>
      </c>
      <c r="AU4" s="616" t="s">
        <v>27</v>
      </c>
      <c r="AV4" s="616" t="s">
        <v>28</v>
      </c>
      <c r="AW4" s="616" t="s">
        <v>29</v>
      </c>
      <c r="AX4" s="616" t="s">
        <v>11</v>
      </c>
      <c r="AY4" s="617" t="s">
        <v>12</v>
      </c>
      <c r="AZ4" s="615" t="s">
        <v>13</v>
      </c>
      <c r="BA4" s="616" t="s">
        <v>17056</v>
      </c>
      <c r="BB4" s="616" t="s">
        <v>17056</v>
      </c>
      <c r="BC4" s="615" t="s">
        <v>15</v>
      </c>
      <c r="BD4" s="617" t="s">
        <v>16</v>
      </c>
      <c r="BE4" s="617" t="s">
        <v>18590</v>
      </c>
      <c r="BF4" s="616" t="s">
        <v>18</v>
      </c>
      <c r="BG4" s="618" t="s">
        <v>19</v>
      </c>
      <c r="BI4" s="412" t="s">
        <v>39</v>
      </c>
      <c r="BJ4" s="412" t="s">
        <v>185</v>
      </c>
      <c r="BK4" s="412" t="s">
        <v>244</v>
      </c>
      <c r="BL4" s="412" t="s">
        <v>18004</v>
      </c>
      <c r="BM4" s="413" t="s">
        <v>5901</v>
      </c>
      <c r="BN4" s="413" t="s">
        <v>18617</v>
      </c>
      <c r="BO4" s="412" t="s">
        <v>47</v>
      </c>
      <c r="BQ4" s="39" t="s">
        <v>18328</v>
      </c>
      <c r="BR4" s="39" t="s">
        <v>18329</v>
      </c>
      <c r="BT4" s="57" t="s">
        <v>18642</v>
      </c>
    </row>
    <row r="5" spans="1:72" s="11" customFormat="1" ht="96" x14ac:dyDescent="0.2">
      <c r="A5" s="45" t="str">
        <f t="shared" ref="A5:A19" si="3">IF(OR(T5="E",T5="A"),"YES","NO")</f>
        <v>NO</v>
      </c>
      <c r="B5" s="45"/>
      <c r="C5" s="45"/>
      <c r="D5" s="46" t="s">
        <v>30</v>
      </c>
      <c r="E5" s="47" t="s">
        <v>31</v>
      </c>
      <c r="F5" s="281" t="s">
        <v>31</v>
      </c>
      <c r="G5" s="48">
        <f t="shared" ref="G5:G19"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19" si="6">IF($E5="","",IF(ISERROR(SEARCH("@",$R5)),IF(LEFT($E5,4)="BG-X","EG",IF(LEFT($E5,2)="BG","G",IF(LEFT($E5,4)="BT-X",IF(LEN($E5)-LEN(SUBSTITUTE($E5,"-",))&gt;2,"","E"),IF(LEN($E5)-LEN(SUBSTITUTE($E5,"-",))&gt;1,"","E")))),"A"))</f>
        <v>G</v>
      </c>
      <c r="U5" s="52" t="s">
        <v>32</v>
      </c>
      <c r="V5" s="52" t="s">
        <v>35</v>
      </c>
      <c r="W5" s="671" t="s">
        <v>35</v>
      </c>
      <c r="X5" s="38"/>
      <c r="Y5" s="58" t="str">
        <f t="shared" ref="Y5:Y19" si="7">IF(AH5=Y$4,"X","-")</f>
        <v>X</v>
      </c>
      <c r="Z5" s="58" t="str">
        <f t="shared" ref="Z5:AE19"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19" si="9">IF(ISERROR(FIND("/",R5)),R5,LEFT(R5,FIND(CHAR(1),SUBSTITUTE(R5,"/",CHAR(1),LEN(R5)-LEN(SUBSTITUTE(R5,"/",""))))-1))</f>
        <v>/rsm:CrossIndustryInvoice</v>
      </c>
      <c r="AK5" s="13" t="str">
        <f t="shared" ref="AK5:AK19" si="10">IF(ISERROR(FIND("/",R5)),R5,MID(R5, FIND(CHAR(1),SUBSTITUTE(R5,"/",CHAR(1), LEN(R5)-LEN(SUBSTITUTE(R5,"/","")))), LEN(R5)))</f>
        <v>/rsm:ExchangedDocumentContext</v>
      </c>
      <c r="AL5" s="14">
        <f>COUNTIFS(R$4:R5,AJ5)</f>
        <v>0</v>
      </c>
      <c r="AM5" s="1"/>
      <c r="AN5" s="46" t="str">
        <f>D5</f>
        <v>EDC</v>
      </c>
      <c r="AO5" s="47" t="str">
        <f t="shared" ref="AO5:AO19" si="11">E5</f>
        <v>BG-2</v>
      </c>
      <c r="AP5" s="281" t="str">
        <f t="shared" ref="AP5:AP19" si="12">IF(F5="","",F5)</f>
        <v>BG-2</v>
      </c>
      <c r="AQ5" s="48">
        <f t="shared" ref="AQ5:AQ19" si="13">LEN(BB5)-LEN(SUBSTITUTE(BB5,"/",""))-1</f>
        <v>1</v>
      </c>
      <c r="AR5" s="49" t="str">
        <f t="shared" ref="AR5:AR19" si="14">H5</f>
        <v>1..1</v>
      </c>
      <c r="AS5" s="50" t="s">
        <v>33</v>
      </c>
      <c r="AT5" s="50" t="s">
        <v>18153</v>
      </c>
      <c r="AU5" s="51"/>
      <c r="AV5" s="51"/>
      <c r="AW5" s="51" t="s">
        <v>35</v>
      </c>
      <c r="AX5" s="50"/>
      <c r="AY5" s="52" t="str">
        <f t="shared" ref="AY5:BB19" si="15">O5</f>
        <v>1..1</v>
      </c>
      <c r="AZ5" s="52" t="str">
        <f t="shared" si="15"/>
        <v>1..1</v>
      </c>
      <c r="BA5" s="53" t="str">
        <f t="shared" si="15"/>
        <v>/rsm:CrossIndustryInvoice
/rsm:ExchangedDocumentContext</v>
      </c>
      <c r="BB5" s="54" t="str">
        <f t="shared" si="15"/>
        <v>/rsm:CrossIndustryInvoice/rsm:ExchangedDocumentContext</v>
      </c>
      <c r="BC5" s="52" t="str">
        <f t="shared" ref="BC5:BG19" si="16">IF(S5="","",S5)</f>
        <v/>
      </c>
      <c r="BD5" s="55" t="str">
        <f t="shared" si="16"/>
        <v>G</v>
      </c>
      <c r="BE5" s="52" t="str">
        <f t="shared" si="16"/>
        <v>1..1</v>
      </c>
      <c r="BF5" s="52" t="str">
        <f t="shared" si="16"/>
        <v/>
      </c>
      <c r="BG5" s="671" t="str">
        <f t="shared" si="16"/>
        <v/>
      </c>
      <c r="BH5" s="7"/>
      <c r="BI5" s="58" t="str">
        <f t="shared" ref="BI5:BO1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9" si="18">AG5</f>
        <v>MINIMUM</v>
      </c>
      <c r="BR5" s="58" t="str">
        <f t="shared" si="18"/>
        <v>MINIMUM</v>
      </c>
      <c r="BS5" s="57"/>
      <c r="BT5" s="57" t="s">
        <v>18642</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N19"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18642</v>
      </c>
    </row>
    <row r="7" spans="1:72" s="11" customFormat="1" ht="96" x14ac:dyDescent="0.2">
      <c r="A7" s="45" t="str">
        <f t="shared" si="3"/>
        <v>YES</v>
      </c>
      <c r="B7" s="76"/>
      <c r="C7" s="45"/>
      <c r="D7" s="71" t="s">
        <v>30</v>
      </c>
      <c r="E7" s="72" t="s">
        <v>65</v>
      </c>
      <c r="F7" s="283" t="s">
        <v>65</v>
      </c>
      <c r="G7" s="66">
        <f t="shared" si="4"/>
        <v>3</v>
      </c>
      <c r="H7" s="66" t="s">
        <v>42</v>
      </c>
      <c r="I7" s="64" t="s">
        <v>66</v>
      </c>
      <c r="J7" s="64" t="s">
        <v>67</v>
      </c>
      <c r="K7" s="65" t="s">
        <v>17187</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18642</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18642</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17186</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18642</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672"/>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18157</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672"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18642</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17185</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18642</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17184</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18642</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673"/>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673"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18642</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18642</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t="s">
        <v>160</v>
      </c>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18166</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18642</v>
      </c>
    </row>
    <row r="16" spans="1:72" ht="96" x14ac:dyDescent="0.2">
      <c r="A16" s="45" t="str">
        <f t="shared" si="3"/>
        <v>NO</v>
      </c>
      <c r="B16" s="45"/>
      <c r="C16" s="45"/>
      <c r="D16" s="78" t="s">
        <v>30</v>
      </c>
      <c r="E16" s="105" t="s">
        <v>180</v>
      </c>
      <c r="F16" s="290"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673"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90"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673"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18642</v>
      </c>
    </row>
    <row r="17" spans="1:72" ht="96" x14ac:dyDescent="0.2">
      <c r="A17" s="45" t="str">
        <f t="shared" si="3"/>
        <v>YES</v>
      </c>
      <c r="B17" s="340" t="s">
        <v>17031</v>
      </c>
      <c r="C17" s="742"/>
      <c r="D17" s="84" t="s">
        <v>30</v>
      </c>
      <c r="E17" s="85" t="s">
        <v>194</v>
      </c>
      <c r="F17" s="286" t="s">
        <v>194</v>
      </c>
      <c r="G17" s="66">
        <f t="shared" si="4"/>
        <v>3</v>
      </c>
      <c r="H17" s="66" t="s">
        <v>32</v>
      </c>
      <c r="I17" s="64" t="s">
        <v>195</v>
      </c>
      <c r="J17" s="64" t="s">
        <v>196</v>
      </c>
      <c r="K17" s="65" t="s">
        <v>17073</v>
      </c>
      <c r="L17" s="65"/>
      <c r="M17" s="65" t="s">
        <v>35</v>
      </c>
      <c r="N17" s="64" t="s">
        <v>70</v>
      </c>
      <c r="O17" s="66" t="s">
        <v>32</v>
      </c>
      <c r="P17" s="66" t="s">
        <v>42</v>
      </c>
      <c r="Q17" s="2" t="s">
        <v>198</v>
      </c>
      <c r="R17" s="75" t="s">
        <v>199</v>
      </c>
      <c r="S17" s="66" t="s">
        <v>73</v>
      </c>
      <c r="T17" s="68" t="str">
        <f t="shared" si="6"/>
        <v>E</v>
      </c>
      <c r="U17" s="66" t="s">
        <v>62</v>
      </c>
      <c r="V17" s="66" t="s">
        <v>200</v>
      </c>
      <c r="W17" s="249"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86"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9"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18642</v>
      </c>
    </row>
    <row r="18" spans="1:72" ht="105" x14ac:dyDescent="0.2">
      <c r="A18" s="45" t="str">
        <f t="shared" si="3"/>
        <v>YES</v>
      </c>
      <c r="B18" s="45"/>
      <c r="C18" s="45"/>
      <c r="D18" s="84" t="s">
        <v>30</v>
      </c>
      <c r="E18" s="85" t="s">
        <v>204</v>
      </c>
      <c r="F18" s="286"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9"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86"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9"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18642</v>
      </c>
    </row>
    <row r="19" spans="1:72" ht="96" collapsed="1" x14ac:dyDescent="0.2">
      <c r="A19" s="45" t="str">
        <f t="shared" si="3"/>
        <v>NO</v>
      </c>
      <c r="B19" s="45"/>
      <c r="C19" s="45"/>
      <c r="D19" s="106" t="s">
        <v>230</v>
      </c>
      <c r="E19" s="79" t="s">
        <v>231</v>
      </c>
      <c r="F19" s="285"/>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672"/>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85"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672"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18642</v>
      </c>
    </row>
    <row r="20" spans="1:72" s="11" customFormat="1" ht="96" x14ac:dyDescent="0.2">
      <c r="A20" s="45" t="str">
        <f t="shared" ref="A20:A46" si="20">IF(OR(T20="E",T20="A"),"YES","NO")</f>
        <v>NO</v>
      </c>
      <c r="B20" s="45"/>
      <c r="C20" s="45"/>
      <c r="D20" s="182" t="s">
        <v>1526</v>
      </c>
      <c r="E20" s="183" t="s">
        <v>1527</v>
      </c>
      <c r="F20" s="300"/>
      <c r="G20" s="88">
        <f t="shared" ref="G20:G46" si="21">LEN(R20)-LEN(SUBSTITUTE(R20,"/",""))-1</f>
        <v>2</v>
      </c>
      <c r="H20" s="88" t="s">
        <v>32</v>
      </c>
      <c r="I20" s="90" t="s">
        <v>1528</v>
      </c>
      <c r="J20" s="90"/>
      <c r="K20" s="91"/>
      <c r="L20" s="91"/>
      <c r="M20" s="91"/>
      <c r="N20" s="90"/>
      <c r="O20" s="88" t="s">
        <v>32</v>
      </c>
      <c r="P20" s="88" t="str">
        <f t="shared" ref="P20:P30" si="22">O20</f>
        <v>1..1</v>
      </c>
      <c r="Q20" s="92" t="s">
        <v>1529</v>
      </c>
      <c r="R20" s="93" t="s">
        <v>1530</v>
      </c>
      <c r="S20" s="88"/>
      <c r="T20" s="94" t="str">
        <f t="shared" ref="T20:T30" si="23">IF($E20="","",IF(ISERROR(SEARCH("@",$R20)),IF(LEFT($E20,4)="BG-X","EG",IF(LEFT($E20,2)="BG","G",IF(LEFT($E20,4)="BT-X",IF(LEN($E20)-LEN(SUBSTITUTE($E20,"-",))&gt;2,"","E"),IF(LEN($E20)-LEN(SUBSTITUTE($E20,"-",))&gt;1,"","E")))),"A"))</f>
        <v/>
      </c>
      <c r="U20" s="88" t="s">
        <v>32</v>
      </c>
      <c r="V20" s="88"/>
      <c r="W20" s="673"/>
      <c r="X20" s="38"/>
      <c r="Y20" s="184" t="str">
        <f t="shared" ref="Y20:Y46" si="24">IF(AH20=Y$4,"X","-")</f>
        <v>X</v>
      </c>
      <c r="Z20" s="184" t="str">
        <f t="shared" ref="Z20:AE25" si="25">IF(Y20="X","X",IF($AH20=Z$4,"X","-"))</f>
        <v>X</v>
      </c>
      <c r="AA20" s="184" t="str">
        <f t="shared" si="25"/>
        <v>X</v>
      </c>
      <c r="AB20" s="184" t="str">
        <f t="shared" si="25"/>
        <v>X</v>
      </c>
      <c r="AC20" s="184" t="str">
        <f t="shared" si="25"/>
        <v>X</v>
      </c>
      <c r="AD20" s="184" t="str">
        <f t="shared" si="25"/>
        <v>X</v>
      </c>
      <c r="AE20" s="184" t="str">
        <f t="shared" si="25"/>
        <v>X</v>
      </c>
      <c r="AF20" s="38"/>
      <c r="AG20" s="184" t="s">
        <v>39</v>
      </c>
      <c r="AH20" s="184" t="s">
        <v>39</v>
      </c>
      <c r="AI20" s="38"/>
      <c r="AJ20" s="13" t="str">
        <f t="shared" ref="AJ20:AJ46" si="26">IF(ISERROR(FIND("/",R20)),R20,LEFT(R20,FIND(CHAR(1),SUBSTITUTE(R20,"/",CHAR(1),LEN(R20)-LEN(SUBSTITUTE(R20,"/",""))))-1))</f>
        <v>/rsm:CrossIndustryInvoice/rsm:SupplyChainTradeTransaction</v>
      </c>
      <c r="AK20" s="13" t="str">
        <f t="shared" ref="AK20:AK46" si="27">IF(ISERROR(FIND("/",R20)),R20,MID(R20, FIND(CHAR(1),SUBSTITUTE(R20,"/",CHAR(1), LEN(R20)-LEN(SUBSTITUTE(R20,"/","")))), LEN(R20)))</f>
        <v>/ram:ApplicableHeaderTradeAgreement</v>
      </c>
      <c r="AL20" s="14">
        <f>COUNTIFS(R$4:R20,AJ20)</f>
        <v>1</v>
      </c>
      <c r="AM20" s="1"/>
      <c r="AN20" s="182" t="str">
        <f t="shared" ref="AN20:AO47" si="28">D20</f>
        <v>SCT_HTA</v>
      </c>
      <c r="AO20" s="183" t="str">
        <f t="shared" si="28"/>
        <v>BT-10-00</v>
      </c>
      <c r="AP20" s="300" t="str">
        <f t="shared" ref="AP20:AP46" si="29">IF(F20="","",F20)</f>
        <v/>
      </c>
      <c r="AQ20" s="88">
        <f t="shared" ref="AQ20:AQ46" si="30">LEN(BB20)-LEN(SUBSTITUTE(BB20,"/",""))-1</f>
        <v>2</v>
      </c>
      <c r="AR20" s="88" t="str">
        <f t="shared" ref="AR20:AR46" si="31">H20</f>
        <v>1..1</v>
      </c>
      <c r="AS20" s="90" t="s">
        <v>1528</v>
      </c>
      <c r="AT20" s="90" t="s">
        <v>18249</v>
      </c>
      <c r="AU20" s="91"/>
      <c r="AV20" s="91"/>
      <c r="AW20" s="91" t="s">
        <v>35</v>
      </c>
      <c r="AX20" s="90"/>
      <c r="AY20" s="88" t="str">
        <f t="shared" ref="AY20:BB57" si="32">O20</f>
        <v>1..1</v>
      </c>
      <c r="AZ20" s="88" t="str">
        <f t="shared" si="32"/>
        <v>1..1</v>
      </c>
      <c r="BA20" s="92" t="str">
        <f t="shared" si="32"/>
        <v>/rsm:CrossIndustryInvoice
/rsm:SupplyChainTradeTransaction
/ram:ApplicableHeaderTradeAgreement</v>
      </c>
      <c r="BB20" s="93" t="str">
        <f t="shared" si="32"/>
        <v>/rsm:CrossIndustryInvoice/rsm:SupplyChainTradeTransaction/ram:ApplicableHeaderTradeAgreement</v>
      </c>
      <c r="BC20" s="88" t="str">
        <f t="shared" ref="BC20:BG30" si="33">IF(S20="","",S20)</f>
        <v/>
      </c>
      <c r="BD20" s="94" t="str">
        <f t="shared" si="33"/>
        <v/>
      </c>
      <c r="BE20" s="88" t="str">
        <f t="shared" si="33"/>
        <v>1..1</v>
      </c>
      <c r="BF20" s="88" t="str">
        <f t="shared" si="33"/>
        <v/>
      </c>
      <c r="BG20" s="673" t="str">
        <f t="shared" si="33"/>
        <v/>
      </c>
      <c r="BH20" s="7"/>
      <c r="BI20" s="184" t="str">
        <f t="shared" ref="BI20:BN29" si="34">Y20</f>
        <v>X</v>
      </c>
      <c r="BJ20" s="184" t="str">
        <f t="shared" si="34"/>
        <v>X</v>
      </c>
      <c r="BK20" s="184" t="str">
        <f t="shared" si="34"/>
        <v>X</v>
      </c>
      <c r="BL20" s="184" t="str">
        <f t="shared" ref="BL20:BO28" si="35">AB20</f>
        <v>X</v>
      </c>
      <c r="BM20" s="184" t="str">
        <f t="shared" si="35"/>
        <v>X</v>
      </c>
      <c r="BN20" s="184" t="str">
        <f t="shared" si="35"/>
        <v>X</v>
      </c>
      <c r="BO20" s="184" t="str">
        <f t="shared" si="35"/>
        <v>X</v>
      </c>
      <c r="BP20" s="7"/>
      <c r="BQ20" s="184" t="str">
        <f t="shared" ref="BQ20:BR46" si="36">AG20</f>
        <v>MINIMUM</v>
      </c>
      <c r="BR20" s="184" t="str">
        <f t="shared" si="36"/>
        <v>MINIMUM</v>
      </c>
      <c r="BS20" s="15"/>
      <c r="BT20" s="57" t="s">
        <v>18642</v>
      </c>
    </row>
    <row r="21" spans="1:72" s="11" customFormat="1" ht="96" x14ac:dyDescent="0.2">
      <c r="A21" s="45" t="str">
        <f t="shared" si="20"/>
        <v>YES</v>
      </c>
      <c r="B21" s="45"/>
      <c r="C21" s="45"/>
      <c r="D21" s="185" t="s">
        <v>1526</v>
      </c>
      <c r="E21" s="186" t="s">
        <v>1531</v>
      </c>
      <c r="F21" s="301" t="s">
        <v>1531</v>
      </c>
      <c r="G21" s="66">
        <f t="shared" si="21"/>
        <v>3</v>
      </c>
      <c r="H21" s="66" t="s">
        <v>42</v>
      </c>
      <c r="I21" s="64" t="s">
        <v>1532</v>
      </c>
      <c r="J21" s="64" t="s">
        <v>1533</v>
      </c>
      <c r="K21" s="65" t="s">
        <v>1534</v>
      </c>
      <c r="L21" s="65" t="s">
        <v>1535</v>
      </c>
      <c r="M21" s="65" t="s">
        <v>35</v>
      </c>
      <c r="N21" s="64" t="s">
        <v>70</v>
      </c>
      <c r="O21" s="66" t="s">
        <v>42</v>
      </c>
      <c r="P21" s="66" t="str">
        <f t="shared" si="22"/>
        <v>0..1</v>
      </c>
      <c r="Q21" s="2" t="s">
        <v>1536</v>
      </c>
      <c r="R21" s="75" t="s">
        <v>1537</v>
      </c>
      <c r="S21" s="66" t="s">
        <v>73</v>
      </c>
      <c r="T21" s="68" t="str">
        <f t="shared" si="23"/>
        <v>E</v>
      </c>
      <c r="U21" s="66" t="s">
        <v>42</v>
      </c>
      <c r="V21" s="66" t="s">
        <v>35</v>
      </c>
      <c r="W21" s="249" t="s">
        <v>35</v>
      </c>
      <c r="X21" s="38"/>
      <c r="Y21" s="68" t="str">
        <f t="shared" si="24"/>
        <v>X</v>
      </c>
      <c r="Z21" s="68" t="str">
        <f t="shared" si="25"/>
        <v>X</v>
      </c>
      <c r="AA21" s="68" t="str">
        <f t="shared" si="25"/>
        <v>X</v>
      </c>
      <c r="AB21" s="68" t="str">
        <f t="shared" si="25"/>
        <v>X</v>
      </c>
      <c r="AC21" s="68" t="str">
        <f t="shared" si="25"/>
        <v>X</v>
      </c>
      <c r="AD21" s="68" t="str">
        <f t="shared" si="25"/>
        <v>X</v>
      </c>
      <c r="AE21" s="68" t="str">
        <f t="shared" si="25"/>
        <v>X</v>
      </c>
      <c r="AF21" s="38"/>
      <c r="AG21" s="68" t="s">
        <v>39</v>
      </c>
      <c r="AH21" s="68" t="s">
        <v>39</v>
      </c>
      <c r="AI21" s="38"/>
      <c r="AJ21" s="13" t="str">
        <f t="shared" si="26"/>
        <v>/rsm:CrossIndustryInvoice/rsm:SupplyChainTradeTransaction/ram:ApplicableHeaderTradeAgreement</v>
      </c>
      <c r="AK21" s="13" t="str">
        <f t="shared" si="27"/>
        <v>/ram:BuyerReference</v>
      </c>
      <c r="AL21" s="14">
        <f>COUNTIFS(R$4:R21,AJ21)</f>
        <v>1</v>
      </c>
      <c r="AM21" s="1"/>
      <c r="AN21" s="185" t="str">
        <f t="shared" si="28"/>
        <v>SCT_HTA</v>
      </c>
      <c r="AO21" s="186" t="str">
        <f t="shared" si="28"/>
        <v>BT-10</v>
      </c>
      <c r="AP21" s="301" t="str">
        <f t="shared" si="29"/>
        <v>BT-10</v>
      </c>
      <c r="AQ21" s="66">
        <f t="shared" si="30"/>
        <v>3</v>
      </c>
      <c r="AR21" s="66" t="str">
        <f t="shared" si="31"/>
        <v>0..1</v>
      </c>
      <c r="AS21" s="64" t="s">
        <v>1538</v>
      </c>
      <c r="AT21" s="64" t="s">
        <v>1539</v>
      </c>
      <c r="AU21" s="65" t="s">
        <v>1540</v>
      </c>
      <c r="AV21" s="65" t="s">
        <v>1541</v>
      </c>
      <c r="AW21" s="65" t="s">
        <v>35</v>
      </c>
      <c r="AX21" s="64" t="s">
        <v>78</v>
      </c>
      <c r="AY21" s="66" t="str">
        <f t="shared" si="32"/>
        <v>0..1</v>
      </c>
      <c r="AZ21" s="66" t="str">
        <f t="shared" si="32"/>
        <v>0..1</v>
      </c>
      <c r="BA21" s="2" t="str">
        <f t="shared" si="32"/>
        <v>/rsm:CrossIndustryInvoice
/rsm:SupplyChainTradeTransaction
/ram:ApplicableHeaderTradeAgreement
/ram:BuyerReference</v>
      </c>
      <c r="BB21" s="75" t="str">
        <f t="shared" si="32"/>
        <v>/rsm:CrossIndustryInvoice/rsm:SupplyChainTradeTransaction/ram:ApplicableHeaderTradeAgreement/ram:BuyerReference</v>
      </c>
      <c r="BC21" s="66" t="str">
        <f t="shared" si="33"/>
        <v>T</v>
      </c>
      <c r="BD21" s="68" t="str">
        <f t="shared" si="33"/>
        <v>E</v>
      </c>
      <c r="BE21" s="66" t="str">
        <f t="shared" si="33"/>
        <v>0..1</v>
      </c>
      <c r="BF21" s="66" t="str">
        <f t="shared" si="33"/>
        <v/>
      </c>
      <c r="BG21" s="249" t="str">
        <f t="shared" si="33"/>
        <v/>
      </c>
      <c r="BH21" s="7"/>
      <c r="BI21" s="68" t="str">
        <f t="shared" si="34"/>
        <v>X</v>
      </c>
      <c r="BJ21" s="68" t="str">
        <f t="shared" si="34"/>
        <v>X</v>
      </c>
      <c r="BK21" s="68" t="str">
        <f t="shared" si="34"/>
        <v>X</v>
      </c>
      <c r="BL21" s="68" t="str">
        <f t="shared" si="35"/>
        <v>X</v>
      </c>
      <c r="BM21" s="68" t="str">
        <f t="shared" si="35"/>
        <v>X</v>
      </c>
      <c r="BN21" s="68" t="str">
        <f t="shared" si="35"/>
        <v>X</v>
      </c>
      <c r="BO21" s="68" t="str">
        <f t="shared" si="35"/>
        <v>X</v>
      </c>
      <c r="BP21" s="7"/>
      <c r="BQ21" s="68" t="str">
        <f t="shared" si="36"/>
        <v>MINIMUM</v>
      </c>
      <c r="BR21" s="68" t="str">
        <f t="shared" si="36"/>
        <v>MINIMUM</v>
      </c>
      <c r="BS21" s="15"/>
      <c r="BT21" s="57" t="s">
        <v>18642</v>
      </c>
    </row>
    <row r="22" spans="1:72" s="11" customFormat="1" ht="96" x14ac:dyDescent="0.2">
      <c r="A22" s="45" t="str">
        <f t="shared" si="20"/>
        <v>NO</v>
      </c>
      <c r="B22" s="45"/>
      <c r="C22" s="45"/>
      <c r="D22" s="182" t="s">
        <v>1526</v>
      </c>
      <c r="E22" s="187" t="s">
        <v>1542</v>
      </c>
      <c r="F22" s="302" t="s">
        <v>1542</v>
      </c>
      <c r="G22" s="110">
        <f t="shared" si="21"/>
        <v>3</v>
      </c>
      <c r="H22" s="110" t="s">
        <v>32</v>
      </c>
      <c r="I22" s="112" t="s">
        <v>1543</v>
      </c>
      <c r="J22" s="112" t="s">
        <v>1544</v>
      </c>
      <c r="K22" s="113"/>
      <c r="L22" s="113"/>
      <c r="M22" s="113" t="s">
        <v>35</v>
      </c>
      <c r="N22" s="112"/>
      <c r="O22" s="110" t="s">
        <v>32</v>
      </c>
      <c r="P22" s="110" t="str">
        <f t="shared" si="22"/>
        <v>1..1</v>
      </c>
      <c r="Q22" s="114" t="s">
        <v>1545</v>
      </c>
      <c r="R22" s="115" t="s">
        <v>1546</v>
      </c>
      <c r="S22" s="110" t="s">
        <v>35</v>
      </c>
      <c r="T22" s="116" t="str">
        <f t="shared" si="23"/>
        <v>G</v>
      </c>
      <c r="U22" s="110" t="s">
        <v>42</v>
      </c>
      <c r="V22" s="110" t="s">
        <v>35</v>
      </c>
      <c r="W22" s="674" t="s">
        <v>35</v>
      </c>
      <c r="X22" s="38"/>
      <c r="Y22" s="116" t="str">
        <f t="shared" si="24"/>
        <v>X</v>
      </c>
      <c r="Z22" s="116" t="str">
        <f t="shared" si="25"/>
        <v>X</v>
      </c>
      <c r="AA22" s="116" t="str">
        <f t="shared" si="25"/>
        <v>X</v>
      </c>
      <c r="AB22" s="116" t="str">
        <f t="shared" si="25"/>
        <v>X</v>
      </c>
      <c r="AC22" s="116" t="str">
        <f t="shared" si="25"/>
        <v>X</v>
      </c>
      <c r="AD22" s="116" t="str">
        <f t="shared" si="25"/>
        <v>X</v>
      </c>
      <c r="AE22" s="116" t="str">
        <f t="shared" si="25"/>
        <v>X</v>
      </c>
      <c r="AF22" s="38"/>
      <c r="AG22" s="116" t="s">
        <v>39</v>
      </c>
      <c r="AH22" s="116" t="s">
        <v>39</v>
      </c>
      <c r="AI22" s="38"/>
      <c r="AJ22" s="13" t="str">
        <f t="shared" si="26"/>
        <v>/rsm:CrossIndustryInvoice/rsm:SupplyChainTradeTransaction/ram:ApplicableHeaderTradeAgreement</v>
      </c>
      <c r="AK22" s="13" t="str">
        <f t="shared" si="27"/>
        <v>/ram:SellerTradeParty</v>
      </c>
      <c r="AL22" s="14">
        <f>COUNTIFS(R$4:R22,AJ22)</f>
        <v>1</v>
      </c>
      <c r="AM22" s="1"/>
      <c r="AN22" s="182" t="str">
        <f t="shared" si="28"/>
        <v>SCT_HTA</v>
      </c>
      <c r="AO22" s="187" t="str">
        <f t="shared" si="28"/>
        <v>BG-4</v>
      </c>
      <c r="AP22" s="302" t="str">
        <f t="shared" si="29"/>
        <v>BG-4</v>
      </c>
      <c r="AQ22" s="110">
        <f t="shared" si="30"/>
        <v>3</v>
      </c>
      <c r="AR22" s="110" t="str">
        <f t="shared" si="31"/>
        <v>1..1</v>
      </c>
      <c r="AS22" s="112" t="s">
        <v>1547</v>
      </c>
      <c r="AT22" s="112" t="s">
        <v>1548</v>
      </c>
      <c r="AU22" s="113"/>
      <c r="AV22" s="113"/>
      <c r="AW22" s="113" t="s">
        <v>35</v>
      </c>
      <c r="AX22" s="112"/>
      <c r="AY22" s="110" t="str">
        <f t="shared" si="32"/>
        <v>1..1</v>
      </c>
      <c r="AZ22" s="110" t="str">
        <f t="shared" si="32"/>
        <v>1..1</v>
      </c>
      <c r="BA22" s="114" t="str">
        <f t="shared" si="32"/>
        <v>/rsm:CrossIndustryInvoice
/rsm:SupplyChainTradeTransaction
/ram:ApplicableHeaderTradeAgreement
/ram:SellerTradeParty</v>
      </c>
      <c r="BB22" s="115" t="str">
        <f t="shared" si="32"/>
        <v>/rsm:CrossIndustryInvoice/rsm:SupplyChainTradeTransaction/ram:ApplicableHeaderTradeAgreement/ram:SellerTradeParty</v>
      </c>
      <c r="BC22" s="110" t="str">
        <f t="shared" si="33"/>
        <v/>
      </c>
      <c r="BD22" s="116" t="str">
        <f t="shared" si="33"/>
        <v>G</v>
      </c>
      <c r="BE22" s="110" t="str">
        <f t="shared" si="33"/>
        <v>0..1</v>
      </c>
      <c r="BF22" s="110" t="str">
        <f t="shared" si="33"/>
        <v/>
      </c>
      <c r="BG22" s="674" t="str">
        <f t="shared" si="33"/>
        <v/>
      </c>
      <c r="BH22" s="7"/>
      <c r="BI22" s="116" t="str">
        <f t="shared" si="34"/>
        <v>X</v>
      </c>
      <c r="BJ22" s="116" t="str">
        <f t="shared" si="34"/>
        <v>X</v>
      </c>
      <c r="BK22" s="116" t="str">
        <f t="shared" si="34"/>
        <v>X</v>
      </c>
      <c r="BL22" s="116" t="str">
        <f t="shared" si="35"/>
        <v>X</v>
      </c>
      <c r="BM22" s="116" t="str">
        <f t="shared" si="35"/>
        <v>X</v>
      </c>
      <c r="BN22" s="116" t="str">
        <f t="shared" si="35"/>
        <v>X</v>
      </c>
      <c r="BO22" s="116" t="str">
        <f t="shared" si="35"/>
        <v>X</v>
      </c>
      <c r="BP22" s="7"/>
      <c r="BQ22" s="116" t="str">
        <f t="shared" si="36"/>
        <v>MINIMUM</v>
      </c>
      <c r="BR22" s="116" t="str">
        <f t="shared" si="36"/>
        <v>MINIMUM</v>
      </c>
      <c r="BS22" s="15"/>
      <c r="BT22" s="57" t="s">
        <v>18642</v>
      </c>
    </row>
    <row r="23" spans="1:72" customFormat="1" ht="96" x14ac:dyDescent="0.2">
      <c r="A23" s="45" t="str">
        <f t="shared" si="20"/>
        <v>YES</v>
      </c>
      <c r="B23" s="45"/>
      <c r="C23" s="45"/>
      <c r="D23" s="185" t="s">
        <v>1526</v>
      </c>
      <c r="E23" s="186" t="s">
        <v>1549</v>
      </c>
      <c r="F23" s="301"/>
      <c r="G23" s="66">
        <f t="shared" si="21"/>
        <v>4</v>
      </c>
      <c r="H23" s="66" t="s">
        <v>62</v>
      </c>
      <c r="I23" s="64" t="s">
        <v>1550</v>
      </c>
      <c r="J23" s="64" t="s">
        <v>1551</v>
      </c>
      <c r="K23" s="65" t="s">
        <v>17224</v>
      </c>
      <c r="L23" s="65"/>
      <c r="M23" s="65" t="s">
        <v>1554</v>
      </c>
      <c r="N23" s="64" t="s">
        <v>90</v>
      </c>
      <c r="O23" s="66" t="s">
        <v>62</v>
      </c>
      <c r="P23" s="66" t="str">
        <f t="shared" si="22"/>
        <v>0..n</v>
      </c>
      <c r="Q23" s="2" t="s">
        <v>1555</v>
      </c>
      <c r="R23" s="75" t="s">
        <v>1556</v>
      </c>
      <c r="S23" s="66" t="s">
        <v>55</v>
      </c>
      <c r="T23" s="68" t="str">
        <f t="shared" si="23"/>
        <v>E</v>
      </c>
      <c r="U23" s="66" t="s">
        <v>62</v>
      </c>
      <c r="V23" s="66" t="s">
        <v>1557</v>
      </c>
      <c r="W23" s="249" t="s">
        <v>894</v>
      </c>
      <c r="X23" s="38"/>
      <c r="Y23" s="68" t="str">
        <f t="shared" si="24"/>
        <v>-</v>
      </c>
      <c r="Z23" s="68" t="str">
        <f t="shared" si="25"/>
        <v>X</v>
      </c>
      <c r="AA23" s="68" t="str">
        <f t="shared" si="25"/>
        <v>X</v>
      </c>
      <c r="AB23" s="68" t="str">
        <f t="shared" si="25"/>
        <v>X</v>
      </c>
      <c r="AC23" s="68" t="str">
        <f t="shared" si="25"/>
        <v>X</v>
      </c>
      <c r="AD23" s="68" t="str">
        <f t="shared" si="25"/>
        <v>X</v>
      </c>
      <c r="AE23" s="68" t="str">
        <f t="shared" si="25"/>
        <v>X</v>
      </c>
      <c r="AF23" s="38"/>
      <c r="AG23" s="68" t="s">
        <v>185</v>
      </c>
      <c r="AH23" s="68" t="s">
        <v>185</v>
      </c>
      <c r="AI23" s="38"/>
      <c r="AJ23" s="13" t="str">
        <f t="shared" si="26"/>
        <v>/rsm:CrossIndustryInvoice/rsm:SupplyChainTradeTransaction/ram:ApplicableHeaderTradeAgreement/ram:SellerTradeParty</v>
      </c>
      <c r="AK23" s="13" t="str">
        <f t="shared" si="27"/>
        <v>/ram:ID</v>
      </c>
      <c r="AL23" s="14">
        <f>COUNTIFS(R$4:R23,AJ23)</f>
        <v>1</v>
      </c>
      <c r="AM23" s="1"/>
      <c r="AN23" s="185" t="str">
        <f t="shared" si="28"/>
        <v>SCT_HTA</v>
      </c>
      <c r="AO23" s="186" t="str">
        <f t="shared" si="28"/>
        <v>BT-29</v>
      </c>
      <c r="AP23" s="301" t="str">
        <f t="shared" si="29"/>
        <v/>
      </c>
      <c r="AQ23" s="66">
        <f t="shared" si="30"/>
        <v>4</v>
      </c>
      <c r="AR23" s="66" t="str">
        <f t="shared" si="31"/>
        <v>0..n</v>
      </c>
      <c r="AS23" s="64" t="s">
        <v>1558</v>
      </c>
      <c r="AT23" s="64" t="s">
        <v>1559</v>
      </c>
      <c r="AU23" s="65" t="s">
        <v>1560</v>
      </c>
      <c r="AV23" s="65" t="s">
        <v>1561</v>
      </c>
      <c r="AW23" s="65" t="s">
        <v>1562</v>
      </c>
      <c r="AX23" s="64" t="s">
        <v>99</v>
      </c>
      <c r="AY23" s="66" t="str">
        <f t="shared" si="32"/>
        <v>0..n</v>
      </c>
      <c r="AZ23" s="66" t="str">
        <f t="shared" si="32"/>
        <v>0..n</v>
      </c>
      <c r="BA23" s="2" t="str">
        <f t="shared" si="32"/>
        <v>/rsm:CrossIndustryInvoice
/rsm:SupplyChainTradeTransaction
/ram:ApplicableHeaderTradeAgreement
/ram:SellerTradeParty
/ram:ID</v>
      </c>
      <c r="BB23" s="75" t="str">
        <f t="shared" si="32"/>
        <v>/rsm:CrossIndustryInvoice/rsm:SupplyChainTradeTransaction/ram:ApplicableHeaderTradeAgreement/ram:SellerTradeParty/ram:ID</v>
      </c>
      <c r="BC23" s="66" t="str">
        <f t="shared" si="33"/>
        <v>I</v>
      </c>
      <c r="BD23" s="68" t="str">
        <f t="shared" si="33"/>
        <v>E</v>
      </c>
      <c r="BE23" s="66" t="str">
        <f t="shared" si="33"/>
        <v>0..n</v>
      </c>
      <c r="BF23" s="66" t="str">
        <f t="shared" si="33"/>
        <v>SYN-1, CAR-3</v>
      </c>
      <c r="BG23" s="249" t="str">
        <f t="shared" si="33"/>
        <v>GloablID, if global identifier exists and can be stated in @schemeID, ID else</v>
      </c>
      <c r="BH23" s="7"/>
      <c r="BI23" s="68" t="str">
        <f t="shared" si="34"/>
        <v>-</v>
      </c>
      <c r="BJ23" s="68" t="str">
        <f t="shared" si="34"/>
        <v>X</v>
      </c>
      <c r="BK23" s="68" t="str">
        <f t="shared" si="34"/>
        <v>X</v>
      </c>
      <c r="BL23" s="68" t="str">
        <f t="shared" si="35"/>
        <v>X</v>
      </c>
      <c r="BM23" s="68" t="str">
        <f t="shared" si="35"/>
        <v>X</v>
      </c>
      <c r="BN23" s="68" t="str">
        <f t="shared" si="35"/>
        <v>X</v>
      </c>
      <c r="BO23" s="68" t="str">
        <f t="shared" si="35"/>
        <v>X</v>
      </c>
      <c r="BP23" s="7"/>
      <c r="BQ23" s="68" t="str">
        <f t="shared" si="36"/>
        <v>BASIC WL</v>
      </c>
      <c r="BR23" s="68" t="str">
        <f t="shared" si="36"/>
        <v>BASIC WL</v>
      </c>
      <c r="BS23" s="15"/>
      <c r="BT23" s="57" t="s">
        <v>18642</v>
      </c>
    </row>
    <row r="24" spans="1:72" customFormat="1" ht="96" x14ac:dyDescent="0.2">
      <c r="A24" s="45" t="str">
        <f t="shared" si="20"/>
        <v>NO</v>
      </c>
      <c r="B24" s="45"/>
      <c r="C24" s="317" t="s">
        <v>20954</v>
      </c>
      <c r="D24" s="185" t="s">
        <v>1526</v>
      </c>
      <c r="E24" s="186" t="s">
        <v>1563</v>
      </c>
      <c r="F24" s="301" t="s">
        <v>1549</v>
      </c>
      <c r="G24" s="66">
        <f t="shared" si="21"/>
        <v>4</v>
      </c>
      <c r="H24" s="66" t="s">
        <v>62</v>
      </c>
      <c r="I24" s="97" t="s">
        <v>1564</v>
      </c>
      <c r="J24" s="64" t="s">
        <v>1551</v>
      </c>
      <c r="K24" s="65" t="s">
        <v>894</v>
      </c>
      <c r="L24" s="65" t="s">
        <v>17225</v>
      </c>
      <c r="M24" s="65" t="s">
        <v>894</v>
      </c>
      <c r="N24" s="64"/>
      <c r="O24" s="66" t="s">
        <v>62</v>
      </c>
      <c r="P24" s="66" t="str">
        <f t="shared" si="22"/>
        <v>0..n</v>
      </c>
      <c r="Q24" s="2" t="s">
        <v>1565</v>
      </c>
      <c r="R24" s="75" t="s">
        <v>1566</v>
      </c>
      <c r="S24" s="66" t="s">
        <v>35</v>
      </c>
      <c r="T24" s="68" t="str">
        <f t="shared" si="23"/>
        <v/>
      </c>
      <c r="U24" s="66" t="s">
        <v>62</v>
      </c>
      <c r="V24" s="66" t="s">
        <v>1557</v>
      </c>
      <c r="W24" s="249" t="s">
        <v>894</v>
      </c>
      <c r="X24" s="38"/>
      <c r="Y24" s="68" t="str">
        <f t="shared" si="24"/>
        <v>-</v>
      </c>
      <c r="Z24" s="68" t="str">
        <f t="shared" si="25"/>
        <v>X</v>
      </c>
      <c r="AA24" s="68" t="str">
        <f t="shared" si="25"/>
        <v>X</v>
      </c>
      <c r="AB24" s="68" t="str">
        <f t="shared" si="25"/>
        <v>X</v>
      </c>
      <c r="AC24" s="68" t="str">
        <f t="shared" si="25"/>
        <v>X</v>
      </c>
      <c r="AD24" s="68" t="str">
        <f t="shared" si="25"/>
        <v>X</v>
      </c>
      <c r="AE24" s="68" t="str">
        <f t="shared" si="25"/>
        <v>X</v>
      </c>
      <c r="AF24" s="38"/>
      <c r="AG24" s="68" t="s">
        <v>185</v>
      </c>
      <c r="AH24" s="68" t="s">
        <v>185</v>
      </c>
      <c r="AI24" s="38"/>
      <c r="AJ24" s="13" t="str">
        <f t="shared" si="26"/>
        <v>/rsm:CrossIndustryInvoice/rsm:SupplyChainTradeTransaction/ram:ApplicableHeaderTradeAgreement/ram:SellerTradeParty</v>
      </c>
      <c r="AK24" s="13" t="str">
        <f t="shared" si="27"/>
        <v>/ram:GlobalID</v>
      </c>
      <c r="AL24" s="14">
        <f>COUNTIFS(R$4:R24,AJ24)</f>
        <v>1</v>
      </c>
      <c r="AM24" s="1"/>
      <c r="AN24" s="185" t="str">
        <f t="shared" si="28"/>
        <v>SCT_HTA</v>
      </c>
      <c r="AO24" s="186" t="str">
        <f t="shared" si="28"/>
        <v>BT-29-0</v>
      </c>
      <c r="AP24" s="301" t="str">
        <f t="shared" si="29"/>
        <v>BT-29</v>
      </c>
      <c r="AQ24" s="66">
        <f t="shared" si="30"/>
        <v>4</v>
      </c>
      <c r="AR24" s="66" t="str">
        <f t="shared" si="31"/>
        <v>0..n</v>
      </c>
      <c r="AS24" s="97" t="s">
        <v>1567</v>
      </c>
      <c r="AT24" s="64" t="s">
        <v>1568</v>
      </c>
      <c r="AU24" s="65" t="s">
        <v>18250</v>
      </c>
      <c r="AV24" s="65" t="s">
        <v>1561</v>
      </c>
      <c r="AW24" s="65" t="s">
        <v>35</v>
      </c>
      <c r="AX24" s="64"/>
      <c r="AY24" s="66" t="str">
        <f t="shared" si="32"/>
        <v>0..n</v>
      </c>
      <c r="AZ24" s="66" t="str">
        <f t="shared" si="32"/>
        <v>0..n</v>
      </c>
      <c r="BA24" s="2" t="str">
        <f t="shared" si="32"/>
        <v>/rsm:CrossIndustryInvoice
/rsm:SupplyChainTradeTransaction
/ram:ApplicableHeaderTradeAgreement
/ram:SellerTradeParty
/ram:GlobalID</v>
      </c>
      <c r="BB24" s="75" t="str">
        <f t="shared" si="32"/>
        <v>/rsm:CrossIndustryInvoice/rsm:SupplyChainTradeTransaction/ram:ApplicableHeaderTradeAgreement/ram:SellerTradeParty/ram:GlobalID</v>
      </c>
      <c r="BC24" s="66" t="str">
        <f t="shared" si="33"/>
        <v/>
      </c>
      <c r="BD24" s="68" t="str">
        <f t="shared" si="33"/>
        <v/>
      </c>
      <c r="BE24" s="66" t="str">
        <f t="shared" si="33"/>
        <v>0..n</v>
      </c>
      <c r="BF24" s="66" t="str">
        <f t="shared" si="33"/>
        <v>SYN-1, CAR-3</v>
      </c>
      <c r="BG24" s="249" t="str">
        <f t="shared" si="33"/>
        <v>GloablID, if global identifier exists and can be stated in @schemeID, ID else</v>
      </c>
      <c r="BH24" s="7"/>
      <c r="BI24" s="68" t="str">
        <f t="shared" si="34"/>
        <v>-</v>
      </c>
      <c r="BJ24" s="68" t="str">
        <f t="shared" si="34"/>
        <v>X</v>
      </c>
      <c r="BK24" s="68" t="str">
        <f t="shared" si="34"/>
        <v>X</v>
      </c>
      <c r="BL24" s="68" t="str">
        <f t="shared" si="35"/>
        <v>X</v>
      </c>
      <c r="BM24" s="68" t="str">
        <f t="shared" si="35"/>
        <v>X</v>
      </c>
      <c r="BN24" s="68" t="str">
        <f t="shared" si="35"/>
        <v>X</v>
      </c>
      <c r="BO24" s="68" t="str">
        <f t="shared" si="35"/>
        <v>X</v>
      </c>
      <c r="BP24" s="7"/>
      <c r="BQ24" s="68" t="str">
        <f t="shared" si="36"/>
        <v>BASIC WL</v>
      </c>
      <c r="BR24" s="68" t="str">
        <f t="shared" si="36"/>
        <v>BASIC WL</v>
      </c>
      <c r="BS24" s="15"/>
      <c r="BT24" s="57" t="s">
        <v>18642</v>
      </c>
    </row>
    <row r="25" spans="1:72" customFormat="1" ht="105" x14ac:dyDescent="0.2">
      <c r="A25" s="45" t="str">
        <f t="shared" si="20"/>
        <v>YES</v>
      </c>
      <c r="B25" s="45"/>
      <c r="C25" s="317" t="s">
        <v>20954</v>
      </c>
      <c r="D25" s="185" t="s">
        <v>1526</v>
      </c>
      <c r="E25" s="186" t="s">
        <v>1570</v>
      </c>
      <c r="F25" s="301" t="s">
        <v>1570</v>
      </c>
      <c r="G25" s="66">
        <f t="shared" si="21"/>
        <v>5</v>
      </c>
      <c r="H25" s="66" t="s">
        <v>42</v>
      </c>
      <c r="I25" s="97" t="s">
        <v>1571</v>
      </c>
      <c r="J25" s="64" t="s">
        <v>443</v>
      </c>
      <c r="K25" s="65" t="s">
        <v>17227</v>
      </c>
      <c r="L25" s="65" t="s">
        <v>17226</v>
      </c>
      <c r="M25" s="65" t="s">
        <v>35</v>
      </c>
      <c r="N25" s="64" t="s">
        <v>17064</v>
      </c>
      <c r="O25" s="66" t="s">
        <v>32</v>
      </c>
      <c r="P25" s="66" t="str">
        <f t="shared" si="22"/>
        <v>1..1</v>
      </c>
      <c r="Q25" s="2" t="s">
        <v>1574</v>
      </c>
      <c r="R25" s="75" t="s">
        <v>1575</v>
      </c>
      <c r="S25" s="66" t="s">
        <v>329</v>
      </c>
      <c r="T25" s="68" t="str">
        <f t="shared" si="23"/>
        <v>A</v>
      </c>
      <c r="U25" s="66" t="s">
        <v>42</v>
      </c>
      <c r="V25" s="66" t="s">
        <v>35</v>
      </c>
      <c r="W25" s="249" t="s">
        <v>35</v>
      </c>
      <c r="X25" s="38"/>
      <c r="Y25" s="68" t="str">
        <f t="shared" si="24"/>
        <v>-</v>
      </c>
      <c r="Z25" s="68" t="str">
        <f t="shared" si="25"/>
        <v>X</v>
      </c>
      <c r="AA25" s="68" t="str">
        <f t="shared" si="25"/>
        <v>X</v>
      </c>
      <c r="AB25" s="68" t="str">
        <f t="shared" si="25"/>
        <v>X</v>
      </c>
      <c r="AC25" s="68" t="str">
        <f t="shared" si="25"/>
        <v>X</v>
      </c>
      <c r="AD25" s="68" t="str">
        <f t="shared" si="25"/>
        <v>X</v>
      </c>
      <c r="AE25" s="68" t="str">
        <f t="shared" si="25"/>
        <v>X</v>
      </c>
      <c r="AF25" s="38"/>
      <c r="AG25" s="68" t="s">
        <v>185</v>
      </c>
      <c r="AH25" s="68" t="s">
        <v>185</v>
      </c>
      <c r="AI25" s="38"/>
      <c r="AJ25" s="13" t="str">
        <f t="shared" si="26"/>
        <v>/rsm:CrossIndustryInvoice/rsm:SupplyChainTradeTransaction/ram:ApplicableHeaderTradeAgreement/ram:SellerTradeParty/ram:GlobalID</v>
      </c>
      <c r="AK25" s="13" t="str">
        <f t="shared" si="27"/>
        <v>/@schemeID</v>
      </c>
      <c r="AL25" s="14">
        <f>COUNTIFS(R$4:R25,AJ25)</f>
        <v>1</v>
      </c>
      <c r="AM25" s="1"/>
      <c r="AN25" s="185" t="str">
        <f t="shared" si="28"/>
        <v>SCT_HTA</v>
      </c>
      <c r="AO25" s="186" t="str">
        <f t="shared" si="28"/>
        <v>BT-29-1</v>
      </c>
      <c r="AP25" s="301" t="str">
        <f t="shared" si="29"/>
        <v>BT-29-1</v>
      </c>
      <c r="AQ25" s="66">
        <f t="shared" si="30"/>
        <v>5</v>
      </c>
      <c r="AR25" s="66" t="str">
        <f t="shared" si="31"/>
        <v>0..1</v>
      </c>
      <c r="AS25" s="97" t="s">
        <v>330</v>
      </c>
      <c r="AT25" s="64" t="s">
        <v>1576</v>
      </c>
      <c r="AU25" s="65" t="s">
        <v>331</v>
      </c>
      <c r="AV25" s="65" t="s">
        <v>18258</v>
      </c>
      <c r="AW25" s="65" t="s">
        <v>35</v>
      </c>
      <c r="AX25" s="64"/>
      <c r="AY25" s="66" t="str">
        <f t="shared" si="32"/>
        <v>1..1</v>
      </c>
      <c r="AZ25" s="66" t="str">
        <f t="shared" si="32"/>
        <v>1..1</v>
      </c>
      <c r="BA25" s="2" t="str">
        <f t="shared" si="32"/>
        <v>/rsm:CrossIndustryInvoice
/rsm:SupplyChainTradeTransaction
/ram:ApplicableHeaderTradeAgreement
/ram:SellerTradeParty
/ram:GlobalID
/@schemeID</v>
      </c>
      <c r="BB25" s="75" t="str">
        <f t="shared" si="32"/>
        <v>/rsm:CrossIndustryInvoice/rsm:SupplyChainTradeTransaction/ram:ApplicableHeaderTradeAgreement/ram:SellerTradeParty/ram:GlobalID/@schemeID</v>
      </c>
      <c r="BC25" s="66" t="str">
        <f t="shared" si="33"/>
        <v>S</v>
      </c>
      <c r="BD25" s="68" t="str">
        <f t="shared" si="33"/>
        <v>A</v>
      </c>
      <c r="BE25" s="66" t="str">
        <f t="shared" si="33"/>
        <v>0..1</v>
      </c>
      <c r="BF25" s="66" t="str">
        <f t="shared" si="33"/>
        <v/>
      </c>
      <c r="BG25" s="249" t="str">
        <f t="shared" si="33"/>
        <v/>
      </c>
      <c r="BH25" s="7"/>
      <c r="BI25" s="68" t="str">
        <f t="shared" si="34"/>
        <v>-</v>
      </c>
      <c r="BJ25" s="68" t="str">
        <f t="shared" si="34"/>
        <v>X</v>
      </c>
      <c r="BK25" s="68" t="str">
        <f t="shared" si="34"/>
        <v>X</v>
      </c>
      <c r="BL25" s="68" t="str">
        <f t="shared" si="35"/>
        <v>X</v>
      </c>
      <c r="BM25" s="68" t="str">
        <f t="shared" si="35"/>
        <v>X</v>
      </c>
      <c r="BN25" s="68" t="str">
        <f t="shared" si="35"/>
        <v>X</v>
      </c>
      <c r="BO25" s="68" t="str">
        <f t="shared" si="35"/>
        <v>X</v>
      </c>
      <c r="BP25" s="7"/>
      <c r="BQ25" s="68" t="str">
        <f t="shared" si="36"/>
        <v>BASIC WL</v>
      </c>
      <c r="BR25" s="68" t="str">
        <f t="shared" si="36"/>
        <v>BASIC WL</v>
      </c>
      <c r="BS25" s="15"/>
      <c r="BT25" s="57" t="s">
        <v>18642</v>
      </c>
    </row>
    <row r="26" spans="1:72" customFormat="1" ht="96" x14ac:dyDescent="0.2">
      <c r="A26" s="45" t="str">
        <f t="shared" si="20"/>
        <v>YES</v>
      </c>
      <c r="B26" s="45"/>
      <c r="C26" s="45"/>
      <c r="D26" s="185" t="s">
        <v>1526</v>
      </c>
      <c r="E26" s="186" t="s">
        <v>1578</v>
      </c>
      <c r="F26" s="301" t="s">
        <v>1578</v>
      </c>
      <c r="G26" s="66">
        <f t="shared" si="21"/>
        <v>4</v>
      </c>
      <c r="H26" s="66" t="s">
        <v>32</v>
      </c>
      <c r="I26" s="64" t="s">
        <v>1579</v>
      </c>
      <c r="J26" s="64" t="s">
        <v>1580</v>
      </c>
      <c r="K26" s="65"/>
      <c r="L26" s="65"/>
      <c r="M26" s="65" t="s">
        <v>1581</v>
      </c>
      <c r="N26" s="64" t="s">
        <v>70</v>
      </c>
      <c r="O26" s="66" t="s">
        <v>32</v>
      </c>
      <c r="P26" s="66" t="str">
        <f t="shared" si="22"/>
        <v>1..1</v>
      </c>
      <c r="Q26" s="2" t="s">
        <v>1582</v>
      </c>
      <c r="R26" s="75" t="s">
        <v>1583</v>
      </c>
      <c r="S26" s="66" t="s">
        <v>73</v>
      </c>
      <c r="T26" s="68" t="str">
        <f t="shared" si="23"/>
        <v>E</v>
      </c>
      <c r="U26" s="66" t="s">
        <v>42</v>
      </c>
      <c r="V26" s="66" t="s">
        <v>132</v>
      </c>
      <c r="W26" s="249" t="s">
        <v>35</v>
      </c>
      <c r="X26" s="38"/>
      <c r="Y26" s="68" t="str">
        <f t="shared" si="24"/>
        <v>X</v>
      </c>
      <c r="Z26" s="68" t="str">
        <f t="shared" ref="Z26:AE33" si="37">IF(Y26="X","X",IF($AH26=Z$4,"X","-"))</f>
        <v>X</v>
      </c>
      <c r="AA26" s="68" t="str">
        <f t="shared" si="37"/>
        <v>X</v>
      </c>
      <c r="AB26" s="68" t="str">
        <f t="shared" si="37"/>
        <v>X</v>
      </c>
      <c r="AC26" s="68" t="str">
        <f t="shared" si="37"/>
        <v>X</v>
      </c>
      <c r="AD26" s="68" t="str">
        <f t="shared" si="37"/>
        <v>X</v>
      </c>
      <c r="AE26" s="68" t="str">
        <f t="shared" si="37"/>
        <v>X</v>
      </c>
      <c r="AF26" s="38"/>
      <c r="AG26" s="68" t="s">
        <v>39</v>
      </c>
      <c r="AH26" s="68" t="s">
        <v>39</v>
      </c>
      <c r="AI26" s="38"/>
      <c r="AJ26" s="13" t="str">
        <f t="shared" si="26"/>
        <v>/rsm:CrossIndustryInvoice/rsm:SupplyChainTradeTransaction/ram:ApplicableHeaderTradeAgreement/ram:SellerTradeParty</v>
      </c>
      <c r="AK26" s="13" t="str">
        <f t="shared" si="27"/>
        <v>/ram:Name</v>
      </c>
      <c r="AL26" s="14">
        <f>COUNTIFS(R$4:R26,AJ26)</f>
        <v>1</v>
      </c>
      <c r="AM26" s="1"/>
      <c r="AN26" s="185" t="str">
        <f t="shared" si="28"/>
        <v>SCT_HTA</v>
      </c>
      <c r="AO26" s="186" t="str">
        <f t="shared" si="28"/>
        <v>BT-27</v>
      </c>
      <c r="AP26" s="301" t="str">
        <f t="shared" si="29"/>
        <v>BT-27</v>
      </c>
      <c r="AQ26" s="66">
        <f t="shared" si="30"/>
        <v>4</v>
      </c>
      <c r="AR26" s="66" t="str">
        <f t="shared" si="31"/>
        <v>1..1</v>
      </c>
      <c r="AS26" s="64" t="s">
        <v>1584</v>
      </c>
      <c r="AT26" s="64" t="s">
        <v>1585</v>
      </c>
      <c r="AU26" s="65"/>
      <c r="AV26" s="65"/>
      <c r="AW26" s="65" t="s">
        <v>1586</v>
      </c>
      <c r="AX26" s="64" t="s">
        <v>78</v>
      </c>
      <c r="AY26" s="66" t="str">
        <f t="shared" si="32"/>
        <v>1..1</v>
      </c>
      <c r="AZ26" s="66" t="str">
        <f t="shared" si="32"/>
        <v>1..1</v>
      </c>
      <c r="BA26" s="2" t="str">
        <f t="shared" si="32"/>
        <v>/rsm:CrossIndustryInvoice
/rsm:SupplyChainTradeTransaction
/ram:ApplicableHeaderTradeAgreement
/ram:SellerTradeParty
/ram:Name</v>
      </c>
      <c r="BB26" s="75" t="str">
        <f t="shared" si="32"/>
        <v>/rsm:CrossIndustryInvoice/rsm:SupplyChainTradeTransaction/ram:ApplicableHeaderTradeAgreement/ram:SellerTradeParty/ram:Name</v>
      </c>
      <c r="BC26" s="66" t="str">
        <f t="shared" si="33"/>
        <v>T</v>
      </c>
      <c r="BD26" s="68" t="str">
        <f t="shared" si="33"/>
        <v>E</v>
      </c>
      <c r="BE26" s="66" t="str">
        <f t="shared" si="33"/>
        <v>0..1</v>
      </c>
      <c r="BF26" s="66" t="str">
        <f t="shared" si="33"/>
        <v>CAR-2</v>
      </c>
      <c r="BG26" s="249" t="str">
        <f t="shared" si="33"/>
        <v/>
      </c>
      <c r="BH26" s="7"/>
      <c r="BI26" s="68" t="str">
        <f t="shared" si="34"/>
        <v>X</v>
      </c>
      <c r="BJ26" s="68" t="str">
        <f t="shared" si="34"/>
        <v>X</v>
      </c>
      <c r="BK26" s="68" t="str">
        <f t="shared" si="34"/>
        <v>X</v>
      </c>
      <c r="BL26" s="68" t="str">
        <f t="shared" si="35"/>
        <v>X</v>
      </c>
      <c r="BM26" s="68" t="str">
        <f t="shared" si="35"/>
        <v>X</v>
      </c>
      <c r="BN26" s="68" t="str">
        <f t="shared" si="35"/>
        <v>X</v>
      </c>
      <c r="BO26" s="68" t="str">
        <f t="shared" si="35"/>
        <v>X</v>
      </c>
      <c r="BP26" s="7"/>
      <c r="BQ26" s="68" t="str">
        <f t="shared" si="36"/>
        <v>MINIMUM</v>
      </c>
      <c r="BR26" s="68" t="str">
        <f t="shared" si="36"/>
        <v>MINIMUM</v>
      </c>
      <c r="BS26" s="15"/>
      <c r="BT26" s="57" t="s">
        <v>18642</v>
      </c>
    </row>
    <row r="27" spans="1:72" customFormat="1" ht="96" x14ac:dyDescent="0.2">
      <c r="A27" s="45" t="str">
        <f t="shared" si="20"/>
        <v>NO</v>
      </c>
      <c r="B27" s="45"/>
      <c r="C27" s="45"/>
      <c r="D27" s="185" t="s">
        <v>1526</v>
      </c>
      <c r="E27" s="188" t="s">
        <v>1596</v>
      </c>
      <c r="F27" s="303"/>
      <c r="G27" s="124">
        <f t="shared" si="21"/>
        <v>4</v>
      </c>
      <c r="H27" s="124" t="s">
        <v>42</v>
      </c>
      <c r="I27" s="125" t="s">
        <v>1597</v>
      </c>
      <c r="J27" s="125" t="s">
        <v>17145</v>
      </c>
      <c r="K27" s="126"/>
      <c r="L27" s="126"/>
      <c r="M27" s="126"/>
      <c r="N27" s="125"/>
      <c r="O27" s="124" t="s">
        <v>42</v>
      </c>
      <c r="P27" s="124" t="str">
        <f t="shared" si="22"/>
        <v>0..1</v>
      </c>
      <c r="Q27" s="127" t="s">
        <v>1598</v>
      </c>
      <c r="R27" s="128" t="s">
        <v>1599</v>
      </c>
      <c r="S27" s="124"/>
      <c r="T27" s="129" t="str">
        <f t="shared" si="23"/>
        <v/>
      </c>
      <c r="U27" s="124" t="s">
        <v>42</v>
      </c>
      <c r="V27" s="124"/>
      <c r="W27" s="675"/>
      <c r="X27" s="38"/>
      <c r="Y27" s="129" t="str">
        <f t="shared" si="24"/>
        <v>X</v>
      </c>
      <c r="Z27" s="129" t="str">
        <f t="shared" si="37"/>
        <v>X</v>
      </c>
      <c r="AA27" s="129" t="str">
        <f t="shared" si="37"/>
        <v>X</v>
      </c>
      <c r="AB27" s="129" t="str">
        <f t="shared" si="37"/>
        <v>X</v>
      </c>
      <c r="AC27" s="129" t="str">
        <f t="shared" si="37"/>
        <v>X</v>
      </c>
      <c r="AD27" s="129" t="str">
        <f t="shared" si="37"/>
        <v>X</v>
      </c>
      <c r="AE27" s="129" t="str">
        <f t="shared" si="37"/>
        <v>X</v>
      </c>
      <c r="AF27" s="38"/>
      <c r="AG27" s="129" t="s">
        <v>39</v>
      </c>
      <c r="AH27" s="129" t="s">
        <v>39</v>
      </c>
      <c r="AI27" s="38"/>
      <c r="AJ27" s="13" t="str">
        <f t="shared" si="26"/>
        <v>/rsm:CrossIndustryInvoice/rsm:SupplyChainTradeTransaction/ram:ApplicableHeaderTradeAgreement/ram:SellerTradeParty</v>
      </c>
      <c r="AK27" s="13" t="str">
        <f t="shared" si="27"/>
        <v>/ram:SpecifiedLegalOrganization</v>
      </c>
      <c r="AL27" s="14">
        <f>COUNTIFS(R$4:R27,AJ27)</f>
        <v>1</v>
      </c>
      <c r="AM27" s="1"/>
      <c r="AN27" s="185" t="str">
        <f t="shared" si="28"/>
        <v>SCT_HTA</v>
      </c>
      <c r="AO27" s="188" t="str">
        <f t="shared" si="28"/>
        <v>BT-30-00</v>
      </c>
      <c r="AP27" s="303" t="str">
        <f t="shared" si="29"/>
        <v/>
      </c>
      <c r="AQ27" s="124">
        <f t="shared" si="30"/>
        <v>4</v>
      </c>
      <c r="AR27" s="124" t="str">
        <f t="shared" si="31"/>
        <v>0..1</v>
      </c>
      <c r="AS27" s="125" t="s">
        <v>1600</v>
      </c>
      <c r="AT27" s="125"/>
      <c r="AU27" s="126"/>
      <c r="AV27" s="126"/>
      <c r="AW27" s="126" t="s">
        <v>35</v>
      </c>
      <c r="AX27" s="125"/>
      <c r="AY27" s="124" t="str">
        <f t="shared" si="32"/>
        <v>0..1</v>
      </c>
      <c r="AZ27" s="124" t="str">
        <f t="shared" si="32"/>
        <v>0..1</v>
      </c>
      <c r="BA27" s="127" t="str">
        <f t="shared" si="32"/>
        <v>/rsm:CrossIndustryInvoice
/rsm:SupplyChainTradeTransaction
/ram:ApplicableHeaderTradeAgreement
/ram:SellerTradeParty
/ram:SpecifiedLegalOrganization</v>
      </c>
      <c r="BB27" s="128" t="str">
        <f t="shared" si="32"/>
        <v>/rsm:CrossIndustryInvoice/rsm:SupplyChainTradeTransaction/ram:ApplicableHeaderTradeAgreement/ram:SellerTradeParty/ram:SpecifiedLegalOrganization</v>
      </c>
      <c r="BC27" s="124" t="str">
        <f t="shared" si="33"/>
        <v/>
      </c>
      <c r="BD27" s="129" t="str">
        <f t="shared" si="33"/>
        <v/>
      </c>
      <c r="BE27" s="124" t="str">
        <f t="shared" si="33"/>
        <v>0..1</v>
      </c>
      <c r="BF27" s="124" t="str">
        <f t="shared" si="33"/>
        <v/>
      </c>
      <c r="BG27" s="675" t="str">
        <f t="shared" si="33"/>
        <v/>
      </c>
      <c r="BH27" s="7"/>
      <c r="BI27" s="129" t="str">
        <f t="shared" si="34"/>
        <v>X</v>
      </c>
      <c r="BJ27" s="129" t="str">
        <f t="shared" si="34"/>
        <v>X</v>
      </c>
      <c r="BK27" s="129" t="str">
        <f t="shared" si="34"/>
        <v>X</v>
      </c>
      <c r="BL27" s="129" t="str">
        <f t="shared" si="35"/>
        <v>X</v>
      </c>
      <c r="BM27" s="129" t="str">
        <f t="shared" si="35"/>
        <v>X</v>
      </c>
      <c r="BN27" s="129" t="str">
        <f t="shared" si="35"/>
        <v>X</v>
      </c>
      <c r="BO27" s="129" t="str">
        <f t="shared" si="35"/>
        <v>X</v>
      </c>
      <c r="BP27" s="7"/>
      <c r="BQ27" s="129" t="str">
        <f t="shared" si="36"/>
        <v>MINIMUM</v>
      </c>
      <c r="BR27" s="129" t="str">
        <f t="shared" si="36"/>
        <v>MINIMUM</v>
      </c>
      <c r="BS27" s="15"/>
      <c r="BT27" s="57" t="s">
        <v>18642</v>
      </c>
    </row>
    <row r="28" spans="1:72" s="59" customFormat="1" ht="105" x14ac:dyDescent="0.2">
      <c r="A28" s="45" t="str">
        <f t="shared" si="20"/>
        <v>YES</v>
      </c>
      <c r="B28" s="45"/>
      <c r="C28" s="45"/>
      <c r="D28" s="185" t="s">
        <v>1526</v>
      </c>
      <c r="E28" s="186" t="s">
        <v>1601</v>
      </c>
      <c r="F28" s="301" t="s">
        <v>1601</v>
      </c>
      <c r="G28" s="66">
        <f t="shared" si="21"/>
        <v>5</v>
      </c>
      <c r="H28" s="66" t="s">
        <v>42</v>
      </c>
      <c r="I28" s="64" t="s">
        <v>1602</v>
      </c>
      <c r="J28" s="64" t="s">
        <v>1603</v>
      </c>
      <c r="K28" s="65" t="s">
        <v>17229</v>
      </c>
      <c r="L28" s="65"/>
      <c r="M28" s="65" t="s">
        <v>1554</v>
      </c>
      <c r="N28" s="64" t="s">
        <v>90</v>
      </c>
      <c r="O28" s="66" t="s">
        <v>42</v>
      </c>
      <c r="P28" s="66" t="str">
        <f t="shared" si="22"/>
        <v>0..1</v>
      </c>
      <c r="Q28" s="2" t="s">
        <v>1605</v>
      </c>
      <c r="R28" s="75" t="s">
        <v>1606</v>
      </c>
      <c r="S28" s="66" t="s">
        <v>55</v>
      </c>
      <c r="T28" s="68" t="str">
        <f t="shared" si="23"/>
        <v>E</v>
      </c>
      <c r="U28" s="66" t="s">
        <v>42</v>
      </c>
      <c r="V28" s="66" t="s">
        <v>35</v>
      </c>
      <c r="W28" s="249" t="s">
        <v>35</v>
      </c>
      <c r="X28" s="38"/>
      <c r="Y28" s="68" t="str">
        <f t="shared" si="24"/>
        <v>X</v>
      </c>
      <c r="Z28" s="68" t="str">
        <f t="shared" si="37"/>
        <v>X</v>
      </c>
      <c r="AA28" s="68" t="str">
        <f t="shared" si="37"/>
        <v>X</v>
      </c>
      <c r="AB28" s="68" t="str">
        <f t="shared" si="37"/>
        <v>X</v>
      </c>
      <c r="AC28" s="68" t="str">
        <f t="shared" si="37"/>
        <v>X</v>
      </c>
      <c r="AD28" s="68" t="str">
        <f t="shared" si="37"/>
        <v>X</v>
      </c>
      <c r="AE28" s="68" t="str">
        <f t="shared" si="37"/>
        <v>X</v>
      </c>
      <c r="AF28" s="38"/>
      <c r="AG28" s="68" t="s">
        <v>39</v>
      </c>
      <c r="AH28" s="68" t="s">
        <v>39</v>
      </c>
      <c r="AI28" s="38"/>
      <c r="AJ28" s="13" t="str">
        <f t="shared" si="26"/>
        <v>/rsm:CrossIndustryInvoice/rsm:SupplyChainTradeTransaction/ram:ApplicableHeaderTradeAgreement/ram:SellerTradeParty/ram:SpecifiedLegalOrganization</v>
      </c>
      <c r="AK28" s="13" t="str">
        <f t="shared" si="27"/>
        <v>/ram:ID</v>
      </c>
      <c r="AL28" s="14">
        <f>COUNTIFS(R$4:R28,AJ28)</f>
        <v>1</v>
      </c>
      <c r="AM28" s="1"/>
      <c r="AN28" s="185" t="str">
        <f t="shared" si="28"/>
        <v>SCT_HTA</v>
      </c>
      <c r="AO28" s="186" t="str">
        <f t="shared" si="28"/>
        <v>BT-30</v>
      </c>
      <c r="AP28" s="301" t="str">
        <f t="shared" si="29"/>
        <v>BT-30</v>
      </c>
      <c r="AQ28" s="66">
        <f t="shared" si="30"/>
        <v>5</v>
      </c>
      <c r="AR28" s="66" t="str">
        <f t="shared" si="31"/>
        <v>0..1</v>
      </c>
      <c r="AS28" s="64" t="s">
        <v>1607</v>
      </c>
      <c r="AT28" s="64" t="s">
        <v>1608</v>
      </c>
      <c r="AU28" s="65" t="s">
        <v>1609</v>
      </c>
      <c r="AV28" s="65"/>
      <c r="AW28" s="65" t="s">
        <v>1562</v>
      </c>
      <c r="AX28" s="64" t="s">
        <v>99</v>
      </c>
      <c r="AY28" s="66" t="str">
        <f t="shared" si="32"/>
        <v>0..1</v>
      </c>
      <c r="AZ28" s="66" t="str">
        <f t="shared" si="32"/>
        <v>0..1</v>
      </c>
      <c r="BA28" s="2" t="str">
        <f t="shared" si="32"/>
        <v>/rsm:CrossIndustryInvoice
/rsm:SupplyChainTradeTransaction
/ram:ApplicableHeaderTradeAgreement
/ram:SellerTradeParty
/ram:SpecifiedLegalOrganization
/ram:ID</v>
      </c>
      <c r="BB28" s="75" t="str">
        <f t="shared" si="32"/>
        <v>/rsm:CrossIndustryInvoice/rsm:SupplyChainTradeTransaction/ram:ApplicableHeaderTradeAgreement/ram:SellerTradeParty/ram:SpecifiedLegalOrganization/ram:ID</v>
      </c>
      <c r="BC28" s="66" t="str">
        <f t="shared" si="33"/>
        <v>I</v>
      </c>
      <c r="BD28" s="68" t="str">
        <f t="shared" si="33"/>
        <v>E</v>
      </c>
      <c r="BE28" s="66" t="str">
        <f t="shared" si="33"/>
        <v>0..1</v>
      </c>
      <c r="BF28" s="66" t="str">
        <f t="shared" si="33"/>
        <v/>
      </c>
      <c r="BG28" s="249" t="str">
        <f t="shared" si="33"/>
        <v/>
      </c>
      <c r="BH28" s="7"/>
      <c r="BI28" s="68" t="str">
        <f t="shared" si="34"/>
        <v>X</v>
      </c>
      <c r="BJ28" s="68" t="str">
        <f t="shared" si="34"/>
        <v>X</v>
      </c>
      <c r="BK28" s="68" t="str">
        <f t="shared" si="34"/>
        <v>X</v>
      </c>
      <c r="BL28" s="68" t="str">
        <f t="shared" si="35"/>
        <v>X</v>
      </c>
      <c r="BM28" s="68" t="str">
        <f t="shared" si="35"/>
        <v>X</v>
      </c>
      <c r="BN28" s="68" t="str">
        <f t="shared" si="35"/>
        <v>X</v>
      </c>
      <c r="BO28" s="68" t="str">
        <f t="shared" ref="BO28:BO73" si="38">AE28</f>
        <v>X</v>
      </c>
      <c r="BP28" s="7"/>
      <c r="BQ28" s="68" t="str">
        <f t="shared" si="36"/>
        <v>MINIMUM</v>
      </c>
      <c r="BR28" s="68" t="str">
        <f t="shared" si="36"/>
        <v>MINIMUM</v>
      </c>
      <c r="BS28" s="15"/>
      <c r="BT28" s="57" t="s">
        <v>18642</v>
      </c>
    </row>
    <row r="29" spans="1:72" s="59" customFormat="1" ht="120" x14ac:dyDescent="0.2">
      <c r="A29" s="45" t="str">
        <f t="shared" si="20"/>
        <v>YES</v>
      </c>
      <c r="B29" s="45"/>
      <c r="C29" s="45"/>
      <c r="D29" s="185" t="s">
        <v>1526</v>
      </c>
      <c r="E29" s="186" t="s">
        <v>1610</v>
      </c>
      <c r="F29" s="301" t="s">
        <v>1610</v>
      </c>
      <c r="G29" s="66">
        <f t="shared" si="21"/>
        <v>6</v>
      </c>
      <c r="H29" s="66" t="s">
        <v>42</v>
      </c>
      <c r="I29" s="97" t="s">
        <v>443</v>
      </c>
      <c r="J29" s="64" t="s">
        <v>1612</v>
      </c>
      <c r="K29" s="65" t="s">
        <v>17135</v>
      </c>
      <c r="L29" s="65" t="s">
        <v>916</v>
      </c>
      <c r="M29" s="65" t="s">
        <v>35</v>
      </c>
      <c r="N29" s="64" t="s">
        <v>17064</v>
      </c>
      <c r="O29" s="66" t="s">
        <v>42</v>
      </c>
      <c r="P29" s="66" t="str">
        <f t="shared" si="22"/>
        <v>0..1</v>
      </c>
      <c r="Q29" s="2" t="s">
        <v>1613</v>
      </c>
      <c r="R29" s="75" t="s">
        <v>1614</v>
      </c>
      <c r="S29" s="66" t="s">
        <v>329</v>
      </c>
      <c r="T29" s="68" t="str">
        <f t="shared" si="23"/>
        <v>A</v>
      </c>
      <c r="U29" s="66" t="s">
        <v>42</v>
      </c>
      <c r="V29" s="66" t="s">
        <v>35</v>
      </c>
      <c r="W29" s="249" t="s">
        <v>35</v>
      </c>
      <c r="X29" s="38"/>
      <c r="Y29" s="68" t="str">
        <f t="shared" si="24"/>
        <v>X</v>
      </c>
      <c r="Z29" s="68" t="str">
        <f t="shared" si="37"/>
        <v>X</v>
      </c>
      <c r="AA29" s="68" t="str">
        <f t="shared" si="37"/>
        <v>X</v>
      </c>
      <c r="AB29" s="68" t="str">
        <f t="shared" si="37"/>
        <v>X</v>
      </c>
      <c r="AC29" s="68" t="str">
        <f t="shared" si="37"/>
        <v>X</v>
      </c>
      <c r="AD29" s="68" t="str">
        <f t="shared" si="37"/>
        <v>X</v>
      </c>
      <c r="AE29" s="68" t="str">
        <f t="shared" si="37"/>
        <v>X</v>
      </c>
      <c r="AF29" s="38"/>
      <c r="AG29" s="68" t="s">
        <v>39</v>
      </c>
      <c r="AH29" s="68" t="s">
        <v>39</v>
      </c>
      <c r="AI29" s="38"/>
      <c r="AJ29" s="13" t="str">
        <f t="shared" si="26"/>
        <v>/rsm:CrossIndustryInvoice/rsm:SupplyChainTradeTransaction/ram:ApplicableHeaderTradeAgreement/ram:SellerTradeParty/ram:SpecifiedLegalOrganization/ram:ID</v>
      </c>
      <c r="AK29" s="13" t="str">
        <f t="shared" si="27"/>
        <v>/@schemeID</v>
      </c>
      <c r="AL29" s="14">
        <f>COUNTIFS(R$4:R29,AJ29)</f>
        <v>1</v>
      </c>
      <c r="AM29" s="1"/>
      <c r="AN29" s="185" t="str">
        <f t="shared" si="28"/>
        <v>SCT_HTA</v>
      </c>
      <c r="AO29" s="186" t="str">
        <f t="shared" si="28"/>
        <v>BT-30-1</v>
      </c>
      <c r="AP29" s="301" t="str">
        <f t="shared" si="29"/>
        <v>BT-30-1</v>
      </c>
      <c r="AQ29" s="66">
        <f t="shared" si="30"/>
        <v>6</v>
      </c>
      <c r="AR29" s="66" t="str">
        <f t="shared" si="31"/>
        <v>0..1</v>
      </c>
      <c r="AS29" s="97" t="s">
        <v>330</v>
      </c>
      <c r="AT29" s="64" t="s">
        <v>1615</v>
      </c>
      <c r="AU29" s="65" t="s">
        <v>331</v>
      </c>
      <c r="AV29" s="65" t="s">
        <v>1616</v>
      </c>
      <c r="AW29" s="65" t="s">
        <v>35</v>
      </c>
      <c r="AX29" s="64" t="s">
        <v>128</v>
      </c>
      <c r="AY29" s="66" t="str">
        <f t="shared" si="32"/>
        <v>0..1</v>
      </c>
      <c r="AZ29" s="66" t="str">
        <f t="shared" si="32"/>
        <v>0..1</v>
      </c>
      <c r="BA29" s="2" t="str">
        <f t="shared" si="32"/>
        <v>/rsm:CrossIndustryInvoice
/rsm:SupplyChainTradeTransaction
/ram:ApplicableHeaderTradeAgreement
/ram:SellerTradeParty
/ram:SpecifiedLegalOrganization
/ram:ID
/@schemeID</v>
      </c>
      <c r="BB29" s="75" t="str">
        <f t="shared" si="32"/>
        <v>/rsm:CrossIndustryInvoice/rsm:SupplyChainTradeTransaction/ram:ApplicableHeaderTradeAgreement/ram:SellerTradeParty/ram:SpecifiedLegalOrganization/ram:ID/@schemeID</v>
      </c>
      <c r="BC29" s="66" t="str">
        <f t="shared" si="33"/>
        <v>S</v>
      </c>
      <c r="BD29" s="68" t="str">
        <f t="shared" si="33"/>
        <v>A</v>
      </c>
      <c r="BE29" s="66" t="str">
        <f t="shared" si="33"/>
        <v>0..1</v>
      </c>
      <c r="BF29" s="66" t="str">
        <f t="shared" si="33"/>
        <v/>
      </c>
      <c r="BG29" s="249" t="str">
        <f t="shared" si="33"/>
        <v/>
      </c>
      <c r="BH29" s="7"/>
      <c r="BI29" s="68" t="str">
        <f t="shared" si="34"/>
        <v>X</v>
      </c>
      <c r="BJ29" s="68" t="str">
        <f t="shared" si="34"/>
        <v>X</v>
      </c>
      <c r="BK29" s="68" t="str">
        <f t="shared" si="34"/>
        <v>X</v>
      </c>
      <c r="BL29" s="68" t="str">
        <f t="shared" si="34"/>
        <v>X</v>
      </c>
      <c r="BM29" s="68" t="str">
        <f t="shared" si="34"/>
        <v>X</v>
      </c>
      <c r="BN29" s="68" t="str">
        <f t="shared" si="34"/>
        <v>X</v>
      </c>
      <c r="BO29" s="68" t="str">
        <f t="shared" si="38"/>
        <v>X</v>
      </c>
      <c r="BP29" s="7"/>
      <c r="BQ29" s="68" t="str">
        <f t="shared" si="36"/>
        <v>MINIMUM</v>
      </c>
      <c r="BR29" s="68" t="str">
        <f t="shared" si="36"/>
        <v>MINIMUM</v>
      </c>
      <c r="BS29" s="15"/>
      <c r="BT29" s="57" t="s">
        <v>18642</v>
      </c>
    </row>
    <row r="30" spans="1:72" s="59" customFormat="1" ht="105" x14ac:dyDescent="0.2">
      <c r="A30" s="45" t="str">
        <f t="shared" si="20"/>
        <v>YES</v>
      </c>
      <c r="B30" s="45"/>
      <c r="C30" s="45"/>
      <c r="D30" s="185" t="s">
        <v>1526</v>
      </c>
      <c r="E30" s="186" t="s">
        <v>1617</v>
      </c>
      <c r="F30" s="301" t="s">
        <v>1617</v>
      </c>
      <c r="G30" s="66">
        <f t="shared" si="21"/>
        <v>5</v>
      </c>
      <c r="H30" s="66" t="s">
        <v>42</v>
      </c>
      <c r="I30" s="64" t="s">
        <v>1618</v>
      </c>
      <c r="J30" s="64" t="s">
        <v>1619</v>
      </c>
      <c r="K30" s="65" t="s">
        <v>1620</v>
      </c>
      <c r="L30" s="65" t="s">
        <v>1621</v>
      </c>
      <c r="M30" s="65" t="s">
        <v>35</v>
      </c>
      <c r="N30" s="64" t="s">
        <v>70</v>
      </c>
      <c r="O30" s="66" t="s">
        <v>42</v>
      </c>
      <c r="P30" s="66" t="str">
        <f t="shared" si="22"/>
        <v>0..1</v>
      </c>
      <c r="Q30" s="2" t="s">
        <v>1622</v>
      </c>
      <c r="R30" s="75" t="s">
        <v>1623</v>
      </c>
      <c r="S30" s="66" t="s">
        <v>73</v>
      </c>
      <c r="T30" s="68" t="str">
        <f t="shared" si="23"/>
        <v>E</v>
      </c>
      <c r="U30" s="66" t="s">
        <v>42</v>
      </c>
      <c r="V30" s="66" t="s">
        <v>35</v>
      </c>
      <c r="W30" s="249" t="s">
        <v>35</v>
      </c>
      <c r="X30" s="38"/>
      <c r="Y30" s="68" t="str">
        <f t="shared" si="24"/>
        <v>-</v>
      </c>
      <c r="Z30" s="68" t="str">
        <f t="shared" si="37"/>
        <v>X</v>
      </c>
      <c r="AA30" s="68" t="str">
        <f t="shared" si="37"/>
        <v>X</v>
      </c>
      <c r="AB30" s="68" t="str">
        <f t="shared" si="37"/>
        <v>X</v>
      </c>
      <c r="AC30" s="68" t="str">
        <f t="shared" si="37"/>
        <v>X</v>
      </c>
      <c r="AD30" s="68" t="str">
        <f t="shared" si="37"/>
        <v>X</v>
      </c>
      <c r="AE30" s="68" t="str">
        <f t="shared" si="37"/>
        <v>X</v>
      </c>
      <c r="AF30" s="38"/>
      <c r="AG30" s="68" t="s">
        <v>185</v>
      </c>
      <c r="AH30" s="68" t="s">
        <v>185</v>
      </c>
      <c r="AI30" s="38"/>
      <c r="AJ30" s="13" t="str">
        <f t="shared" si="26"/>
        <v>/rsm:CrossIndustryInvoice/rsm:SupplyChainTradeTransaction/ram:ApplicableHeaderTradeAgreement/ram:SellerTradeParty/ram:SpecifiedLegalOrganization</v>
      </c>
      <c r="AK30" s="13" t="str">
        <f t="shared" si="27"/>
        <v>/ram:TradingBusinessName</v>
      </c>
      <c r="AL30" s="14">
        <f>COUNTIFS(R$4:R30,AJ30)</f>
        <v>1</v>
      </c>
      <c r="AM30" s="1"/>
      <c r="AN30" s="185" t="str">
        <f t="shared" si="28"/>
        <v>SCT_HTA</v>
      </c>
      <c r="AO30" s="186" t="str">
        <f t="shared" si="28"/>
        <v>BT-28</v>
      </c>
      <c r="AP30" s="301" t="str">
        <f t="shared" si="29"/>
        <v>BT-28</v>
      </c>
      <c r="AQ30" s="66">
        <f t="shared" si="30"/>
        <v>5</v>
      </c>
      <c r="AR30" s="66" t="str">
        <f t="shared" si="31"/>
        <v>0..1</v>
      </c>
      <c r="AS30" s="64" t="s">
        <v>1624</v>
      </c>
      <c r="AT30" s="64" t="s">
        <v>1625</v>
      </c>
      <c r="AU30" s="65" t="s">
        <v>1626</v>
      </c>
      <c r="AV30" s="65" t="s">
        <v>1627</v>
      </c>
      <c r="AW30" s="65" t="s">
        <v>35</v>
      </c>
      <c r="AX30" s="64" t="s">
        <v>78</v>
      </c>
      <c r="AY30" s="66" t="str">
        <f t="shared" si="32"/>
        <v>0..1</v>
      </c>
      <c r="AZ30" s="66" t="str">
        <f t="shared" si="32"/>
        <v>0..1</v>
      </c>
      <c r="BA30" s="2" t="str">
        <f t="shared" si="32"/>
        <v>/rsm:CrossIndustryInvoice
/rsm:SupplyChainTradeTransaction
/ram:ApplicableHeaderTradeAgreement
/ram:SellerTradeParty
/ram:SpecifiedLegalOrganization
/ram:TradingBusinessName</v>
      </c>
      <c r="BB30" s="75" t="str">
        <f t="shared" si="32"/>
        <v>/rsm:CrossIndustryInvoice/rsm:SupplyChainTradeTransaction/ram:ApplicableHeaderTradeAgreement/ram:SellerTradeParty/ram:SpecifiedLegalOrganization/ram:TradingBusinessName</v>
      </c>
      <c r="BC30" s="66" t="str">
        <f t="shared" si="33"/>
        <v>T</v>
      </c>
      <c r="BD30" s="68" t="str">
        <f t="shared" si="33"/>
        <v>E</v>
      </c>
      <c r="BE30" s="66" t="str">
        <f t="shared" si="33"/>
        <v>0..1</v>
      </c>
      <c r="BF30" s="66" t="str">
        <f t="shared" si="33"/>
        <v/>
      </c>
      <c r="BG30" s="249" t="str">
        <f t="shared" si="33"/>
        <v/>
      </c>
      <c r="BH30" s="7"/>
      <c r="BI30" s="68" t="str">
        <f t="shared" ref="BI30:BN54" si="39">Y30</f>
        <v>-</v>
      </c>
      <c r="BJ30" s="68" t="str">
        <f t="shared" si="39"/>
        <v>X</v>
      </c>
      <c r="BK30" s="68" t="str">
        <f t="shared" si="39"/>
        <v>X</v>
      </c>
      <c r="BL30" s="68" t="str">
        <f t="shared" si="39"/>
        <v>X</v>
      </c>
      <c r="BM30" s="68" t="str">
        <f t="shared" si="39"/>
        <v>X</v>
      </c>
      <c r="BN30" s="68" t="str">
        <f t="shared" si="39"/>
        <v>X</v>
      </c>
      <c r="BO30" s="68" t="str">
        <f t="shared" si="38"/>
        <v>X</v>
      </c>
      <c r="BP30" s="7"/>
      <c r="BQ30" s="68" t="str">
        <f t="shared" si="36"/>
        <v>BASIC WL</v>
      </c>
      <c r="BR30" s="68" t="str">
        <f t="shared" si="36"/>
        <v>BASIC WL</v>
      </c>
      <c r="BS30" s="15"/>
      <c r="BT30" s="57" t="s">
        <v>18642</v>
      </c>
    </row>
    <row r="31" spans="1:72" s="59" customFormat="1" ht="96" x14ac:dyDescent="0.2">
      <c r="A31" s="45" t="str">
        <f t="shared" si="20"/>
        <v>NO</v>
      </c>
      <c r="B31" s="45"/>
      <c r="C31" s="45"/>
      <c r="D31" s="185" t="s">
        <v>1526</v>
      </c>
      <c r="E31" s="188" t="s">
        <v>1730</v>
      </c>
      <c r="F31" s="303" t="s">
        <v>1730</v>
      </c>
      <c r="G31" s="124">
        <f t="shared" si="21"/>
        <v>4</v>
      </c>
      <c r="H31" s="124" t="s">
        <v>32</v>
      </c>
      <c r="I31" s="125" t="s">
        <v>1731</v>
      </c>
      <c r="J31" s="125" t="s">
        <v>1732</v>
      </c>
      <c r="K31" s="126" t="s">
        <v>17238</v>
      </c>
      <c r="L31" s="126" t="s">
        <v>1734</v>
      </c>
      <c r="M31" s="126" t="s">
        <v>1735</v>
      </c>
      <c r="N31" s="125"/>
      <c r="O31" s="124" t="s">
        <v>32</v>
      </c>
      <c r="P31" s="124" t="str">
        <f t="shared" ref="P31:P46" si="40">O31</f>
        <v>1..1</v>
      </c>
      <c r="Q31" s="127" t="s">
        <v>1736</v>
      </c>
      <c r="R31" s="128" t="s">
        <v>1737</v>
      </c>
      <c r="S31" s="124" t="s">
        <v>35</v>
      </c>
      <c r="T31" s="129" t="str">
        <f t="shared" ref="T31:T46" si="41">IF($E31="","",IF(ISERROR(SEARCH("@",$R31)),IF(LEFT($E31,4)="BG-X","EG",IF(LEFT($E31,2)="BG","G",IF(LEFT($E31,4)="BT-X",IF(LEN($E31)-LEN(SUBSTITUTE($E31,"-",))&gt;2,"","E"),IF(LEN($E31)-LEN(SUBSTITUTE($E31,"-",))&gt;1,"","E")))),"A"))</f>
        <v>G</v>
      </c>
      <c r="U31" s="124" t="s">
        <v>42</v>
      </c>
      <c r="V31" s="124" t="s">
        <v>35</v>
      </c>
      <c r="W31" s="675" t="s">
        <v>35</v>
      </c>
      <c r="X31" s="38"/>
      <c r="Y31" s="129" t="str">
        <f t="shared" si="24"/>
        <v>X</v>
      </c>
      <c r="Z31" s="129" t="str">
        <f t="shared" si="37"/>
        <v>X</v>
      </c>
      <c r="AA31" s="129" t="str">
        <f t="shared" si="37"/>
        <v>X</v>
      </c>
      <c r="AB31" s="129" t="str">
        <f t="shared" si="37"/>
        <v>X</v>
      </c>
      <c r="AC31" s="129" t="str">
        <f t="shared" si="37"/>
        <v>X</v>
      </c>
      <c r="AD31" s="129" t="str">
        <f t="shared" si="37"/>
        <v>X</v>
      </c>
      <c r="AE31" s="129" t="str">
        <f t="shared" si="37"/>
        <v>X</v>
      </c>
      <c r="AF31" s="38"/>
      <c r="AG31" s="129" t="s">
        <v>39</v>
      </c>
      <c r="AH31" s="129" t="s">
        <v>39</v>
      </c>
      <c r="AI31" s="38"/>
      <c r="AJ31" s="13" t="str">
        <f t="shared" si="26"/>
        <v>/rsm:CrossIndustryInvoice/rsm:SupplyChainTradeTransaction/ram:ApplicableHeaderTradeAgreement/ram:SellerTradeParty</v>
      </c>
      <c r="AK31" s="13" t="str">
        <f t="shared" si="27"/>
        <v>/ram:PostalTradeAddress</v>
      </c>
      <c r="AL31" s="14">
        <f>COUNTIFS(R$4:R31,AJ31)</f>
        <v>1</v>
      </c>
      <c r="AM31" s="1"/>
      <c r="AN31" s="185" t="str">
        <f t="shared" si="28"/>
        <v>SCT_HTA</v>
      </c>
      <c r="AO31" s="188" t="str">
        <f t="shared" si="28"/>
        <v>BG-5</v>
      </c>
      <c r="AP31" s="303" t="str">
        <f t="shared" si="29"/>
        <v>BG-5</v>
      </c>
      <c r="AQ31" s="124">
        <f t="shared" si="30"/>
        <v>4</v>
      </c>
      <c r="AR31" s="124" t="str">
        <f t="shared" si="31"/>
        <v>1..1</v>
      </c>
      <c r="AS31" s="125" t="s">
        <v>1738</v>
      </c>
      <c r="AT31" s="125" t="s">
        <v>1739</v>
      </c>
      <c r="AU31" s="126" t="s">
        <v>1740</v>
      </c>
      <c r="AV31" s="126" t="s">
        <v>1741</v>
      </c>
      <c r="AW31" s="126" t="s">
        <v>1742</v>
      </c>
      <c r="AX31" s="125"/>
      <c r="AY31" s="124" t="str">
        <f t="shared" si="32"/>
        <v>1..1</v>
      </c>
      <c r="AZ31" s="124" t="str">
        <f t="shared" si="32"/>
        <v>1..1</v>
      </c>
      <c r="BA31" s="127" t="str">
        <f t="shared" si="32"/>
        <v>/rsm:CrossIndustryInvoice
/rsm:SupplyChainTradeTransaction
/ram:ApplicableHeaderTradeAgreement
/ram:SellerTradeParty
/ram:PostalTradeAddress</v>
      </c>
      <c r="BB31" s="128" t="str">
        <f t="shared" si="32"/>
        <v>/rsm:CrossIndustryInvoice/rsm:SupplyChainTradeTransaction/ram:ApplicableHeaderTradeAgreement/ram:SellerTradeParty/ram:PostalTradeAddress</v>
      </c>
      <c r="BC31" s="124" t="str">
        <f t="shared" ref="BC31:BG63" si="42">IF(S31="","",S31)</f>
        <v/>
      </c>
      <c r="BD31" s="129" t="str">
        <f t="shared" si="42"/>
        <v>G</v>
      </c>
      <c r="BE31" s="124" t="str">
        <f t="shared" si="42"/>
        <v>0..1</v>
      </c>
      <c r="BF31" s="124" t="str">
        <f t="shared" si="42"/>
        <v/>
      </c>
      <c r="BG31" s="675" t="str">
        <f t="shared" si="42"/>
        <v/>
      </c>
      <c r="BH31" s="7"/>
      <c r="BI31" s="129" t="str">
        <f t="shared" si="39"/>
        <v>X</v>
      </c>
      <c r="BJ31" s="129" t="str">
        <f t="shared" si="39"/>
        <v>X</v>
      </c>
      <c r="BK31" s="129" t="str">
        <f t="shared" si="39"/>
        <v>X</v>
      </c>
      <c r="BL31" s="129" t="str">
        <f t="shared" si="39"/>
        <v>X</v>
      </c>
      <c r="BM31" s="129" t="str">
        <f t="shared" si="39"/>
        <v>X</v>
      </c>
      <c r="BN31" s="129" t="str">
        <f t="shared" si="39"/>
        <v>X</v>
      </c>
      <c r="BO31" s="129" t="str">
        <f t="shared" si="38"/>
        <v>X</v>
      </c>
      <c r="BP31" s="7"/>
      <c r="BQ31" s="129" t="str">
        <f t="shared" si="36"/>
        <v>MINIMUM</v>
      </c>
      <c r="BR31" s="129" t="str">
        <f t="shared" si="36"/>
        <v>MINIMUM</v>
      </c>
      <c r="BS31" s="15"/>
      <c r="BT31" s="57" t="s">
        <v>18642</v>
      </c>
    </row>
    <row r="32" spans="1:72" s="59" customFormat="1" ht="105" x14ac:dyDescent="0.2">
      <c r="A32" s="45" t="str">
        <f t="shared" si="20"/>
        <v>YES</v>
      </c>
      <c r="B32" s="45"/>
      <c r="C32" s="45"/>
      <c r="D32" s="185" t="s">
        <v>1526</v>
      </c>
      <c r="E32" s="186" t="s">
        <v>1743</v>
      </c>
      <c r="F32" s="301" t="s">
        <v>1743</v>
      </c>
      <c r="G32" s="66">
        <f t="shared" si="21"/>
        <v>5</v>
      </c>
      <c r="H32" s="66" t="s">
        <v>42</v>
      </c>
      <c r="I32" s="64" t="s">
        <v>1744</v>
      </c>
      <c r="J32" s="64" t="s">
        <v>1635</v>
      </c>
      <c r="K32" s="65" t="s">
        <v>1636</v>
      </c>
      <c r="L32" s="65"/>
      <c r="M32" s="65" t="s">
        <v>35</v>
      </c>
      <c r="N32" s="64" t="s">
        <v>70</v>
      </c>
      <c r="O32" s="66" t="s">
        <v>42</v>
      </c>
      <c r="P32" s="66" t="str">
        <f t="shared" si="40"/>
        <v>0..1</v>
      </c>
      <c r="Q32" s="2" t="s">
        <v>1745</v>
      </c>
      <c r="R32" s="75" t="s">
        <v>1746</v>
      </c>
      <c r="S32" s="66" t="s">
        <v>73</v>
      </c>
      <c r="T32" s="68" t="str">
        <f t="shared" si="41"/>
        <v>E</v>
      </c>
      <c r="U32" s="66" t="s">
        <v>42</v>
      </c>
      <c r="V32" s="66" t="s">
        <v>35</v>
      </c>
      <c r="W32" s="249" t="s">
        <v>35</v>
      </c>
      <c r="X32" s="38"/>
      <c r="Y32" s="68" t="str">
        <f t="shared" si="24"/>
        <v>-</v>
      </c>
      <c r="Z32" s="68" t="str">
        <f t="shared" si="37"/>
        <v>X</v>
      </c>
      <c r="AA32" s="68" t="str">
        <f t="shared" si="37"/>
        <v>X</v>
      </c>
      <c r="AB32" s="68" t="str">
        <f t="shared" si="37"/>
        <v>X</v>
      </c>
      <c r="AC32" s="68" t="str">
        <f t="shared" si="37"/>
        <v>X</v>
      </c>
      <c r="AD32" s="68" t="str">
        <f t="shared" si="37"/>
        <v>X</v>
      </c>
      <c r="AE32" s="68" t="str">
        <f t="shared" si="37"/>
        <v>X</v>
      </c>
      <c r="AF32" s="38"/>
      <c r="AG32" s="68" t="s">
        <v>185</v>
      </c>
      <c r="AH32" s="68" t="s">
        <v>185</v>
      </c>
      <c r="AI32" s="38"/>
      <c r="AJ32" s="13" t="str">
        <f t="shared" si="26"/>
        <v>/rsm:CrossIndustryInvoice/rsm:SupplyChainTradeTransaction/ram:ApplicableHeaderTradeAgreement/ram:SellerTradeParty/ram:PostalTradeAddress</v>
      </c>
      <c r="AK32" s="13" t="str">
        <f t="shared" si="27"/>
        <v>/ram:PostcodeCode</v>
      </c>
      <c r="AL32" s="14">
        <f>COUNTIFS(R$4:R32,AJ32)</f>
        <v>1</v>
      </c>
      <c r="AM32" s="1"/>
      <c r="AN32" s="185" t="str">
        <f t="shared" si="28"/>
        <v>SCT_HTA</v>
      </c>
      <c r="AO32" s="186" t="str">
        <f t="shared" si="28"/>
        <v>BT-38</v>
      </c>
      <c r="AP32" s="301" t="str">
        <f t="shared" si="29"/>
        <v>BT-38</v>
      </c>
      <c r="AQ32" s="66">
        <f t="shared" si="30"/>
        <v>5</v>
      </c>
      <c r="AR32" s="66" t="str">
        <f t="shared" si="31"/>
        <v>0..1</v>
      </c>
      <c r="AS32" s="64" t="s">
        <v>1639</v>
      </c>
      <c r="AT32" s="64" t="s">
        <v>1747</v>
      </c>
      <c r="AU32" s="65" t="s">
        <v>1748</v>
      </c>
      <c r="AV32" s="65"/>
      <c r="AW32" s="65" t="s">
        <v>35</v>
      </c>
      <c r="AX32" s="64" t="s">
        <v>78</v>
      </c>
      <c r="AY32" s="66" t="str">
        <f t="shared" si="32"/>
        <v>0..1</v>
      </c>
      <c r="AZ32" s="66" t="str">
        <f t="shared" si="32"/>
        <v>0..1</v>
      </c>
      <c r="BA32" s="2" t="str">
        <f t="shared" si="32"/>
        <v>/rsm:CrossIndustryInvoice
/rsm:SupplyChainTradeTransaction
/ram:ApplicableHeaderTradeAgreement
/ram:SellerTradeParty
/ram:PostalTradeAddress
/ram:PostcodeCode</v>
      </c>
      <c r="BB32" s="75" t="str">
        <f t="shared" si="32"/>
        <v>/rsm:CrossIndustryInvoice/rsm:SupplyChainTradeTransaction/ram:ApplicableHeaderTradeAgreement/ram:SellerTradeParty/ram:PostalTradeAddress/ram:PostcodeCode</v>
      </c>
      <c r="BC32" s="66" t="str">
        <f t="shared" si="42"/>
        <v>T</v>
      </c>
      <c r="BD32" s="68" t="str">
        <f t="shared" si="42"/>
        <v>E</v>
      </c>
      <c r="BE32" s="66" t="str">
        <f t="shared" si="42"/>
        <v>0..1</v>
      </c>
      <c r="BF32" s="66" t="str">
        <f t="shared" si="42"/>
        <v/>
      </c>
      <c r="BG32" s="249" t="str">
        <f t="shared" si="42"/>
        <v/>
      </c>
      <c r="BH32" s="7"/>
      <c r="BI32" s="68" t="str">
        <f t="shared" si="39"/>
        <v>-</v>
      </c>
      <c r="BJ32" s="68" t="str">
        <f t="shared" si="39"/>
        <v>X</v>
      </c>
      <c r="BK32" s="68" t="str">
        <f t="shared" si="39"/>
        <v>X</v>
      </c>
      <c r="BL32" s="68" t="str">
        <f t="shared" si="39"/>
        <v>X</v>
      </c>
      <c r="BM32" s="68" t="str">
        <f t="shared" si="39"/>
        <v>X</v>
      </c>
      <c r="BN32" s="68" t="str">
        <f t="shared" si="39"/>
        <v>X</v>
      </c>
      <c r="BO32" s="68" t="str">
        <f t="shared" si="38"/>
        <v>X</v>
      </c>
      <c r="BP32" s="7"/>
      <c r="BQ32" s="68" t="str">
        <f t="shared" si="36"/>
        <v>BASIC WL</v>
      </c>
      <c r="BR32" s="68" t="str">
        <f t="shared" si="36"/>
        <v>BASIC WL</v>
      </c>
      <c r="BS32" s="15"/>
      <c r="BT32" s="57" t="s">
        <v>18642</v>
      </c>
    </row>
    <row r="33" spans="1:72" s="59" customFormat="1" ht="105" x14ac:dyDescent="0.2">
      <c r="A33" s="45" t="str">
        <f t="shared" si="20"/>
        <v>YES</v>
      </c>
      <c r="B33" s="45"/>
      <c r="C33" s="45"/>
      <c r="D33" s="185" t="s">
        <v>1526</v>
      </c>
      <c r="E33" s="186" t="s">
        <v>1749</v>
      </c>
      <c r="F33" s="301" t="s">
        <v>1749</v>
      </c>
      <c r="G33" s="66">
        <f t="shared" si="21"/>
        <v>5</v>
      </c>
      <c r="H33" s="66" t="s">
        <v>42</v>
      </c>
      <c r="I33" s="64" t="s">
        <v>1750</v>
      </c>
      <c r="J33" s="64" t="s">
        <v>1641</v>
      </c>
      <c r="K33" s="65" t="s">
        <v>1642</v>
      </c>
      <c r="L33" s="65"/>
      <c r="M33" s="65" t="s">
        <v>35</v>
      </c>
      <c r="N33" s="64" t="s">
        <v>70</v>
      </c>
      <c r="O33" s="66" t="s">
        <v>42</v>
      </c>
      <c r="P33" s="66" t="str">
        <f t="shared" si="40"/>
        <v>0..1</v>
      </c>
      <c r="Q33" s="2" t="s">
        <v>1751</v>
      </c>
      <c r="R33" s="75" t="s">
        <v>1752</v>
      </c>
      <c r="S33" s="66" t="s">
        <v>73</v>
      </c>
      <c r="T33" s="68" t="str">
        <f t="shared" si="41"/>
        <v>E</v>
      </c>
      <c r="U33" s="66" t="s">
        <v>42</v>
      </c>
      <c r="V33" s="66" t="s">
        <v>35</v>
      </c>
      <c r="W33" s="249" t="s">
        <v>35</v>
      </c>
      <c r="X33" s="38"/>
      <c r="Y33" s="68" t="str">
        <f t="shared" si="24"/>
        <v>-</v>
      </c>
      <c r="Z33" s="68" t="str">
        <f t="shared" si="37"/>
        <v>X</v>
      </c>
      <c r="AA33" s="68" t="str">
        <f t="shared" si="37"/>
        <v>X</v>
      </c>
      <c r="AB33" s="68" t="str">
        <f t="shared" si="37"/>
        <v>X</v>
      </c>
      <c r="AC33" s="68" t="str">
        <f t="shared" si="37"/>
        <v>X</v>
      </c>
      <c r="AD33" s="68" t="str">
        <f t="shared" si="37"/>
        <v>X</v>
      </c>
      <c r="AE33" s="68" t="str">
        <f t="shared" si="37"/>
        <v>X</v>
      </c>
      <c r="AF33" s="38"/>
      <c r="AG33" s="68" t="s">
        <v>185</v>
      </c>
      <c r="AH33" s="68" t="s">
        <v>185</v>
      </c>
      <c r="AI33" s="38"/>
      <c r="AJ33" s="13" t="str">
        <f t="shared" si="26"/>
        <v>/rsm:CrossIndustryInvoice/rsm:SupplyChainTradeTransaction/ram:ApplicableHeaderTradeAgreement/ram:SellerTradeParty/ram:PostalTradeAddress</v>
      </c>
      <c r="AK33" s="13" t="str">
        <f t="shared" si="27"/>
        <v>/ram:LineOne</v>
      </c>
      <c r="AL33" s="14">
        <f>COUNTIFS(R$4:R33,AJ33)</f>
        <v>1</v>
      </c>
      <c r="AM33" s="1"/>
      <c r="AN33" s="185" t="str">
        <f t="shared" si="28"/>
        <v>SCT_HTA</v>
      </c>
      <c r="AO33" s="186" t="str">
        <f t="shared" si="28"/>
        <v>BT-35</v>
      </c>
      <c r="AP33" s="301" t="str">
        <f t="shared" si="29"/>
        <v>BT-35</v>
      </c>
      <c r="AQ33" s="66">
        <f t="shared" si="30"/>
        <v>5</v>
      </c>
      <c r="AR33" s="66" t="str">
        <f t="shared" si="31"/>
        <v>0..1</v>
      </c>
      <c r="AS33" s="64" t="s">
        <v>1753</v>
      </c>
      <c r="AT33" s="64" t="s">
        <v>1754</v>
      </c>
      <c r="AU33" s="65" t="s">
        <v>1755</v>
      </c>
      <c r="AV33" s="65"/>
      <c r="AW33" s="65" t="s">
        <v>35</v>
      </c>
      <c r="AX33" s="64" t="s">
        <v>78</v>
      </c>
      <c r="AY33" s="66" t="str">
        <f t="shared" si="32"/>
        <v>0..1</v>
      </c>
      <c r="AZ33" s="66" t="str">
        <f t="shared" si="32"/>
        <v>0..1</v>
      </c>
      <c r="BA33" s="2" t="str">
        <f t="shared" si="32"/>
        <v>/rsm:CrossIndustryInvoice
/rsm:SupplyChainTradeTransaction
/ram:ApplicableHeaderTradeAgreement
/ram:SellerTradeParty
/ram:PostalTradeAddress
/ram:LineOne</v>
      </c>
      <c r="BB33" s="75" t="str">
        <f t="shared" si="32"/>
        <v>/rsm:CrossIndustryInvoice/rsm:SupplyChainTradeTransaction/ram:ApplicableHeaderTradeAgreement/ram:SellerTradeParty/ram:PostalTradeAddress/ram:LineOne</v>
      </c>
      <c r="BC33" s="66" t="str">
        <f t="shared" si="42"/>
        <v>T</v>
      </c>
      <c r="BD33" s="68" t="str">
        <f t="shared" si="42"/>
        <v>E</v>
      </c>
      <c r="BE33" s="66" t="str">
        <f t="shared" si="42"/>
        <v>0..1</v>
      </c>
      <c r="BF33" s="66" t="str">
        <f t="shared" si="42"/>
        <v/>
      </c>
      <c r="BG33" s="249" t="str">
        <f t="shared" si="42"/>
        <v/>
      </c>
      <c r="BH33" s="7"/>
      <c r="BI33" s="68" t="str">
        <f t="shared" si="39"/>
        <v>-</v>
      </c>
      <c r="BJ33" s="68" t="str">
        <f t="shared" si="39"/>
        <v>X</v>
      </c>
      <c r="BK33" s="68" t="str">
        <f t="shared" si="39"/>
        <v>X</v>
      </c>
      <c r="BL33" s="68" t="str">
        <f t="shared" si="39"/>
        <v>X</v>
      </c>
      <c r="BM33" s="68" t="str">
        <f t="shared" si="39"/>
        <v>X</v>
      </c>
      <c r="BN33" s="68" t="str">
        <f t="shared" si="39"/>
        <v>X</v>
      </c>
      <c r="BO33" s="68" t="str">
        <f t="shared" si="38"/>
        <v>X</v>
      </c>
      <c r="BP33" s="7"/>
      <c r="BQ33" s="68" t="str">
        <f t="shared" si="36"/>
        <v>BASIC WL</v>
      </c>
      <c r="BR33" s="68" t="str">
        <f t="shared" si="36"/>
        <v>BASIC WL</v>
      </c>
      <c r="BS33" s="15"/>
      <c r="BT33" s="57" t="s">
        <v>18642</v>
      </c>
    </row>
    <row r="34" spans="1:72" s="59" customFormat="1" ht="105" x14ac:dyDescent="0.2">
      <c r="A34" s="45" t="str">
        <f t="shared" si="20"/>
        <v>YES</v>
      </c>
      <c r="B34" s="45"/>
      <c r="C34" s="45"/>
      <c r="D34" s="185" t="s">
        <v>1526</v>
      </c>
      <c r="E34" s="186" t="s">
        <v>1756</v>
      </c>
      <c r="F34" s="301" t="s">
        <v>1756</v>
      </c>
      <c r="G34" s="66">
        <f t="shared" si="21"/>
        <v>5</v>
      </c>
      <c r="H34" s="66" t="s">
        <v>42</v>
      </c>
      <c r="I34" s="64" t="s">
        <v>1757</v>
      </c>
      <c r="J34" s="64" t="s">
        <v>1647</v>
      </c>
      <c r="K34" s="65"/>
      <c r="L34" s="65"/>
      <c r="M34" s="65" t="s">
        <v>35</v>
      </c>
      <c r="N34" s="64" t="s">
        <v>70</v>
      </c>
      <c r="O34" s="66" t="s">
        <v>42</v>
      </c>
      <c r="P34" s="66" t="str">
        <f t="shared" si="40"/>
        <v>0..1</v>
      </c>
      <c r="Q34" s="2" t="s">
        <v>1758</v>
      </c>
      <c r="R34" s="75" t="s">
        <v>1759</v>
      </c>
      <c r="S34" s="66" t="s">
        <v>73</v>
      </c>
      <c r="T34" s="68" t="str">
        <f t="shared" si="41"/>
        <v>E</v>
      </c>
      <c r="U34" s="66" t="s">
        <v>42</v>
      </c>
      <c r="V34" s="66" t="s">
        <v>35</v>
      </c>
      <c r="W34" s="249" t="s">
        <v>35</v>
      </c>
      <c r="X34" s="38"/>
      <c r="Y34" s="68" t="str">
        <f t="shared" si="24"/>
        <v>-</v>
      </c>
      <c r="Z34" s="68" t="str">
        <f t="shared" ref="Z34:AE46" si="43">IF(Y34="X","X",IF($AH34=Z$4,"X","-"))</f>
        <v>X</v>
      </c>
      <c r="AA34" s="68" t="str">
        <f t="shared" si="43"/>
        <v>X</v>
      </c>
      <c r="AB34" s="68" t="str">
        <f t="shared" si="43"/>
        <v>X</v>
      </c>
      <c r="AC34" s="68" t="str">
        <f t="shared" si="43"/>
        <v>X</v>
      </c>
      <c r="AD34" s="68" t="str">
        <f t="shared" si="43"/>
        <v>X</v>
      </c>
      <c r="AE34" s="68" t="str">
        <f t="shared" si="43"/>
        <v>X</v>
      </c>
      <c r="AF34" s="38"/>
      <c r="AG34" s="68" t="s">
        <v>185</v>
      </c>
      <c r="AH34" s="68" t="s">
        <v>185</v>
      </c>
      <c r="AI34" s="38"/>
      <c r="AJ34" s="13" t="str">
        <f t="shared" si="26"/>
        <v>/rsm:CrossIndustryInvoice/rsm:SupplyChainTradeTransaction/ram:ApplicableHeaderTradeAgreement/ram:SellerTradeParty/ram:PostalTradeAddress</v>
      </c>
      <c r="AK34" s="13" t="str">
        <f t="shared" si="27"/>
        <v>/ram:LineTwo</v>
      </c>
      <c r="AL34" s="14">
        <f>COUNTIFS(R$4:R34,AJ34)</f>
        <v>1</v>
      </c>
      <c r="AM34" s="1"/>
      <c r="AN34" s="185" t="str">
        <f t="shared" si="28"/>
        <v>SCT_HTA</v>
      </c>
      <c r="AO34" s="186" t="str">
        <f t="shared" si="28"/>
        <v>BT-36</v>
      </c>
      <c r="AP34" s="301" t="str">
        <f t="shared" si="29"/>
        <v>BT-36</v>
      </c>
      <c r="AQ34" s="66">
        <f t="shared" si="30"/>
        <v>5</v>
      </c>
      <c r="AR34" s="66" t="str">
        <f t="shared" si="31"/>
        <v>0..1</v>
      </c>
      <c r="AS34" s="64" t="s">
        <v>1760</v>
      </c>
      <c r="AT34" s="64" t="s">
        <v>1761</v>
      </c>
      <c r="AU34" s="65" t="s">
        <v>35</v>
      </c>
      <c r="AV34" s="65"/>
      <c r="AW34" s="65" t="s">
        <v>35</v>
      </c>
      <c r="AX34" s="64" t="s">
        <v>78</v>
      </c>
      <c r="AY34" s="66" t="str">
        <f t="shared" si="32"/>
        <v>0..1</v>
      </c>
      <c r="AZ34" s="66" t="str">
        <f t="shared" si="32"/>
        <v>0..1</v>
      </c>
      <c r="BA34" s="2" t="str">
        <f t="shared" si="32"/>
        <v>/rsm:CrossIndustryInvoice
/rsm:SupplyChainTradeTransaction
/ram:ApplicableHeaderTradeAgreement
/ram:SellerTradeParty
/ram:PostalTradeAddress
/ram:LineTwo</v>
      </c>
      <c r="BB34" s="75" t="str">
        <f t="shared" si="32"/>
        <v>/rsm:CrossIndustryInvoice/rsm:SupplyChainTradeTransaction/ram:ApplicableHeaderTradeAgreement/ram:SellerTradeParty/ram:PostalTradeAddress/ram:LineTwo</v>
      </c>
      <c r="BC34" s="66" t="str">
        <f t="shared" si="42"/>
        <v>T</v>
      </c>
      <c r="BD34" s="68" t="str">
        <f t="shared" si="42"/>
        <v>E</v>
      </c>
      <c r="BE34" s="66" t="str">
        <f t="shared" si="42"/>
        <v>0..1</v>
      </c>
      <c r="BF34" s="66" t="str">
        <f t="shared" si="42"/>
        <v/>
      </c>
      <c r="BG34" s="249" t="str">
        <f t="shared" si="42"/>
        <v/>
      </c>
      <c r="BH34" s="7"/>
      <c r="BI34" s="68" t="str">
        <f t="shared" si="39"/>
        <v>-</v>
      </c>
      <c r="BJ34" s="68" t="str">
        <f t="shared" si="39"/>
        <v>X</v>
      </c>
      <c r="BK34" s="68" t="str">
        <f t="shared" si="39"/>
        <v>X</v>
      </c>
      <c r="BL34" s="68" t="str">
        <f t="shared" si="39"/>
        <v>X</v>
      </c>
      <c r="BM34" s="68" t="str">
        <f t="shared" si="39"/>
        <v>X</v>
      </c>
      <c r="BN34" s="68" t="str">
        <f t="shared" si="39"/>
        <v>X</v>
      </c>
      <c r="BO34" s="68" t="str">
        <f t="shared" si="38"/>
        <v>X</v>
      </c>
      <c r="BP34" s="7"/>
      <c r="BQ34" s="68" t="str">
        <f t="shared" si="36"/>
        <v>BASIC WL</v>
      </c>
      <c r="BR34" s="68" t="str">
        <f t="shared" si="36"/>
        <v>BASIC WL</v>
      </c>
      <c r="BS34" s="15"/>
      <c r="BT34" s="57" t="s">
        <v>18642</v>
      </c>
    </row>
    <row r="35" spans="1:72" s="59" customFormat="1" ht="105" x14ac:dyDescent="0.2">
      <c r="A35" s="45" t="str">
        <f t="shared" si="20"/>
        <v>YES</v>
      </c>
      <c r="B35" s="45"/>
      <c r="C35" s="45"/>
      <c r="D35" s="185" t="s">
        <v>1526</v>
      </c>
      <c r="E35" s="186" t="s">
        <v>1762</v>
      </c>
      <c r="F35" s="301" t="s">
        <v>1762</v>
      </c>
      <c r="G35" s="66">
        <f t="shared" si="21"/>
        <v>5</v>
      </c>
      <c r="H35" s="66" t="s">
        <v>42</v>
      </c>
      <c r="I35" s="64" t="s">
        <v>1763</v>
      </c>
      <c r="J35" s="64" t="s">
        <v>1647</v>
      </c>
      <c r="K35" s="65"/>
      <c r="L35" s="65"/>
      <c r="M35" s="65" t="s">
        <v>35</v>
      </c>
      <c r="N35" s="64" t="s">
        <v>70</v>
      </c>
      <c r="O35" s="66" t="s">
        <v>42</v>
      </c>
      <c r="P35" s="66" t="str">
        <f t="shared" si="40"/>
        <v>0..1</v>
      </c>
      <c r="Q35" s="2" t="s">
        <v>1764</v>
      </c>
      <c r="R35" s="75" t="s">
        <v>1765</v>
      </c>
      <c r="S35" s="66" t="s">
        <v>73</v>
      </c>
      <c r="T35" s="68" t="str">
        <f t="shared" si="41"/>
        <v>E</v>
      </c>
      <c r="U35" s="66" t="s">
        <v>42</v>
      </c>
      <c r="V35" s="66" t="s">
        <v>35</v>
      </c>
      <c r="W35" s="249" t="s">
        <v>35</v>
      </c>
      <c r="X35" s="38"/>
      <c r="Y35" s="68" t="str">
        <f t="shared" si="24"/>
        <v>-</v>
      </c>
      <c r="Z35" s="68" t="str">
        <f t="shared" si="43"/>
        <v>X</v>
      </c>
      <c r="AA35" s="68" t="str">
        <f t="shared" si="43"/>
        <v>X</v>
      </c>
      <c r="AB35" s="68" t="str">
        <f t="shared" si="43"/>
        <v>X</v>
      </c>
      <c r="AC35" s="68" t="str">
        <f t="shared" si="43"/>
        <v>X</v>
      </c>
      <c r="AD35" s="68" t="str">
        <f t="shared" si="43"/>
        <v>X</v>
      </c>
      <c r="AE35" s="68" t="str">
        <f t="shared" si="43"/>
        <v>X</v>
      </c>
      <c r="AF35" s="38"/>
      <c r="AG35" s="68" t="s">
        <v>185</v>
      </c>
      <c r="AH35" s="68" t="s">
        <v>185</v>
      </c>
      <c r="AI35" s="38"/>
      <c r="AJ35" s="13" t="str">
        <f t="shared" si="26"/>
        <v>/rsm:CrossIndustryInvoice/rsm:SupplyChainTradeTransaction/ram:ApplicableHeaderTradeAgreement/ram:SellerTradeParty/ram:PostalTradeAddress</v>
      </c>
      <c r="AK35" s="13" t="str">
        <f t="shared" si="27"/>
        <v>/ram:LineThree</v>
      </c>
      <c r="AL35" s="14">
        <f>COUNTIFS(R$4:R35,AJ35)</f>
        <v>1</v>
      </c>
      <c r="AM35" s="1"/>
      <c r="AN35" s="185" t="str">
        <f t="shared" si="28"/>
        <v>SCT_HTA</v>
      </c>
      <c r="AO35" s="186" t="str">
        <f t="shared" si="28"/>
        <v>BT-162</v>
      </c>
      <c r="AP35" s="301" t="str">
        <f t="shared" si="29"/>
        <v>BT-162</v>
      </c>
      <c r="AQ35" s="66">
        <f t="shared" si="30"/>
        <v>5</v>
      </c>
      <c r="AR35" s="66" t="str">
        <f t="shared" si="31"/>
        <v>0..1</v>
      </c>
      <c r="AS35" s="64" t="s">
        <v>1766</v>
      </c>
      <c r="AT35" s="64" t="s">
        <v>1761</v>
      </c>
      <c r="AU35" s="65" t="s">
        <v>35</v>
      </c>
      <c r="AV35" s="65"/>
      <c r="AW35" s="65" t="s">
        <v>35</v>
      </c>
      <c r="AX35" s="64" t="s">
        <v>78</v>
      </c>
      <c r="AY35" s="66" t="str">
        <f t="shared" si="32"/>
        <v>0..1</v>
      </c>
      <c r="AZ35" s="66" t="str">
        <f t="shared" si="32"/>
        <v>0..1</v>
      </c>
      <c r="BA35" s="2" t="str">
        <f t="shared" si="32"/>
        <v>/rsm:CrossIndustryInvoice
/rsm:SupplyChainTradeTransaction
/ram:ApplicableHeaderTradeAgreement
/ram:SellerTradeParty
/ram:PostalTradeAddress
/ram:LineThree</v>
      </c>
      <c r="BB35" s="75" t="str">
        <f t="shared" si="32"/>
        <v>/rsm:CrossIndustryInvoice/rsm:SupplyChainTradeTransaction/ram:ApplicableHeaderTradeAgreement/ram:SellerTradeParty/ram:PostalTradeAddress/ram:LineThree</v>
      </c>
      <c r="BC35" s="66" t="str">
        <f t="shared" si="42"/>
        <v>T</v>
      </c>
      <c r="BD35" s="68" t="str">
        <f t="shared" si="42"/>
        <v>E</v>
      </c>
      <c r="BE35" s="66" t="str">
        <f t="shared" si="42"/>
        <v>0..1</v>
      </c>
      <c r="BF35" s="66" t="str">
        <f t="shared" si="42"/>
        <v/>
      </c>
      <c r="BG35" s="249" t="str">
        <f t="shared" si="42"/>
        <v/>
      </c>
      <c r="BH35" s="7"/>
      <c r="BI35" s="68" t="str">
        <f t="shared" si="39"/>
        <v>-</v>
      </c>
      <c r="BJ35" s="68" t="str">
        <f t="shared" si="39"/>
        <v>X</v>
      </c>
      <c r="BK35" s="68" t="str">
        <f t="shared" si="39"/>
        <v>X</v>
      </c>
      <c r="BL35" s="68" t="str">
        <f t="shared" si="39"/>
        <v>X</v>
      </c>
      <c r="BM35" s="68" t="str">
        <f t="shared" si="39"/>
        <v>X</v>
      </c>
      <c r="BN35" s="68" t="str">
        <f t="shared" si="39"/>
        <v>X</v>
      </c>
      <c r="BO35" s="68" t="str">
        <f t="shared" si="38"/>
        <v>X</v>
      </c>
      <c r="BP35" s="7"/>
      <c r="BQ35" s="68" t="str">
        <f t="shared" si="36"/>
        <v>BASIC WL</v>
      </c>
      <c r="BR35" s="68" t="str">
        <f t="shared" si="36"/>
        <v>BASIC WL</v>
      </c>
      <c r="BS35" s="15"/>
      <c r="BT35" s="57" t="s">
        <v>18642</v>
      </c>
    </row>
    <row r="36" spans="1:72" s="59" customFormat="1" ht="105" x14ac:dyDescent="0.2">
      <c r="A36" s="45" t="str">
        <f t="shared" si="20"/>
        <v>YES</v>
      </c>
      <c r="B36" s="45"/>
      <c r="C36" s="45"/>
      <c r="D36" s="185" t="s">
        <v>1526</v>
      </c>
      <c r="E36" s="186" t="s">
        <v>1767</v>
      </c>
      <c r="F36" s="301" t="s">
        <v>1767</v>
      </c>
      <c r="G36" s="66">
        <f t="shared" si="21"/>
        <v>5</v>
      </c>
      <c r="H36" s="66" t="s">
        <v>42</v>
      </c>
      <c r="I36" s="64" t="s">
        <v>1768</v>
      </c>
      <c r="J36" s="64" t="s">
        <v>1656</v>
      </c>
      <c r="K36" s="65"/>
      <c r="L36" s="65"/>
      <c r="M36" s="65" t="s">
        <v>35</v>
      </c>
      <c r="N36" s="64" t="s">
        <v>70</v>
      </c>
      <c r="O36" s="66" t="s">
        <v>42</v>
      </c>
      <c r="P36" s="66" t="str">
        <f t="shared" si="40"/>
        <v>0..1</v>
      </c>
      <c r="Q36" s="2" t="s">
        <v>1769</v>
      </c>
      <c r="R36" s="75" t="s">
        <v>1770</v>
      </c>
      <c r="S36" s="66" t="s">
        <v>73</v>
      </c>
      <c r="T36" s="68" t="str">
        <f t="shared" si="41"/>
        <v>E</v>
      </c>
      <c r="U36" s="66" t="s">
        <v>42</v>
      </c>
      <c r="V36" s="66" t="s">
        <v>35</v>
      </c>
      <c r="W36" s="249" t="s">
        <v>35</v>
      </c>
      <c r="X36" s="38"/>
      <c r="Y36" s="68" t="str">
        <f t="shared" si="24"/>
        <v>-</v>
      </c>
      <c r="Z36" s="68" t="str">
        <f t="shared" si="43"/>
        <v>X</v>
      </c>
      <c r="AA36" s="68" t="str">
        <f t="shared" si="43"/>
        <v>X</v>
      </c>
      <c r="AB36" s="68" t="str">
        <f t="shared" si="43"/>
        <v>X</v>
      </c>
      <c r="AC36" s="68" t="str">
        <f t="shared" si="43"/>
        <v>X</v>
      </c>
      <c r="AD36" s="68" t="str">
        <f t="shared" si="43"/>
        <v>X</v>
      </c>
      <c r="AE36" s="68" t="str">
        <f t="shared" si="43"/>
        <v>X</v>
      </c>
      <c r="AF36" s="38"/>
      <c r="AG36" s="68" t="s">
        <v>185</v>
      </c>
      <c r="AH36" s="68" t="s">
        <v>185</v>
      </c>
      <c r="AI36" s="38"/>
      <c r="AJ36" s="13" t="str">
        <f t="shared" si="26"/>
        <v>/rsm:CrossIndustryInvoice/rsm:SupplyChainTradeTransaction/ram:ApplicableHeaderTradeAgreement/ram:SellerTradeParty/ram:PostalTradeAddress</v>
      </c>
      <c r="AK36" s="13" t="str">
        <f t="shared" si="27"/>
        <v>/ram:CityName</v>
      </c>
      <c r="AL36" s="14">
        <f>COUNTIFS(R$4:R36,AJ36)</f>
        <v>1</v>
      </c>
      <c r="AM36" s="1"/>
      <c r="AN36" s="185" t="str">
        <f t="shared" si="28"/>
        <v>SCT_HTA</v>
      </c>
      <c r="AO36" s="186" t="str">
        <f t="shared" si="28"/>
        <v>BT-37</v>
      </c>
      <c r="AP36" s="301" t="str">
        <f t="shared" si="29"/>
        <v>BT-37</v>
      </c>
      <c r="AQ36" s="66">
        <f t="shared" si="30"/>
        <v>5</v>
      </c>
      <c r="AR36" s="66" t="str">
        <f t="shared" si="31"/>
        <v>0..1</v>
      </c>
      <c r="AS36" s="64" t="s">
        <v>1659</v>
      </c>
      <c r="AT36" s="64" t="s">
        <v>1771</v>
      </c>
      <c r="AU36" s="65" t="s">
        <v>35</v>
      </c>
      <c r="AV36" s="65"/>
      <c r="AW36" s="65" t="s">
        <v>35</v>
      </c>
      <c r="AX36" s="64" t="s">
        <v>78</v>
      </c>
      <c r="AY36" s="66" t="str">
        <f t="shared" si="32"/>
        <v>0..1</v>
      </c>
      <c r="AZ36" s="66" t="str">
        <f t="shared" si="32"/>
        <v>0..1</v>
      </c>
      <c r="BA36" s="2" t="str">
        <f t="shared" si="32"/>
        <v>/rsm:CrossIndustryInvoice
/rsm:SupplyChainTradeTransaction
/ram:ApplicableHeaderTradeAgreement
/ram:SellerTradeParty
/ram:PostalTradeAddress
/ram:CityName</v>
      </c>
      <c r="BB36" s="75" t="str">
        <f t="shared" si="32"/>
        <v>/rsm:CrossIndustryInvoice/rsm:SupplyChainTradeTransaction/ram:ApplicableHeaderTradeAgreement/ram:SellerTradeParty/ram:PostalTradeAddress/ram:CityName</v>
      </c>
      <c r="BC36" s="66" t="str">
        <f t="shared" si="42"/>
        <v>T</v>
      </c>
      <c r="BD36" s="68" t="str">
        <f t="shared" si="42"/>
        <v>E</v>
      </c>
      <c r="BE36" s="66" t="str">
        <f t="shared" si="42"/>
        <v>0..1</v>
      </c>
      <c r="BF36" s="66" t="str">
        <f t="shared" si="42"/>
        <v/>
      </c>
      <c r="BG36" s="249" t="str">
        <f t="shared" si="42"/>
        <v/>
      </c>
      <c r="BH36" s="7"/>
      <c r="BI36" s="68" t="str">
        <f t="shared" si="39"/>
        <v>-</v>
      </c>
      <c r="BJ36" s="68" t="str">
        <f t="shared" si="39"/>
        <v>X</v>
      </c>
      <c r="BK36" s="68" t="str">
        <f t="shared" si="39"/>
        <v>X</v>
      </c>
      <c r="BL36" s="68" t="str">
        <f t="shared" si="39"/>
        <v>X</v>
      </c>
      <c r="BM36" s="68" t="str">
        <f t="shared" si="39"/>
        <v>X</v>
      </c>
      <c r="BN36" s="68" t="str">
        <f t="shared" si="39"/>
        <v>X</v>
      </c>
      <c r="BO36" s="68" t="str">
        <f t="shared" si="38"/>
        <v>X</v>
      </c>
      <c r="BP36" s="7"/>
      <c r="BQ36" s="68" t="str">
        <f t="shared" si="36"/>
        <v>BASIC WL</v>
      </c>
      <c r="BR36" s="68" t="str">
        <f t="shared" si="36"/>
        <v>BASIC WL</v>
      </c>
      <c r="BS36" s="15"/>
      <c r="BT36" s="57" t="s">
        <v>18642</v>
      </c>
    </row>
    <row r="37" spans="1:72" s="59" customFormat="1" ht="105" x14ac:dyDescent="0.2">
      <c r="A37" s="45" t="str">
        <f t="shared" si="20"/>
        <v>YES</v>
      </c>
      <c r="B37" s="45"/>
      <c r="C37" s="45"/>
      <c r="D37" s="185" t="s">
        <v>1526</v>
      </c>
      <c r="E37" s="186" t="s">
        <v>1772</v>
      </c>
      <c r="F37" s="301" t="s">
        <v>1772</v>
      </c>
      <c r="G37" s="66">
        <f t="shared" si="21"/>
        <v>5</v>
      </c>
      <c r="H37" s="66" t="s">
        <v>32</v>
      </c>
      <c r="I37" s="64" t="s">
        <v>1773</v>
      </c>
      <c r="J37" s="64" t="s">
        <v>1661</v>
      </c>
      <c r="K37" s="65" t="s">
        <v>17239</v>
      </c>
      <c r="L37" s="65"/>
      <c r="M37" s="65" t="s">
        <v>1774</v>
      </c>
      <c r="N37" s="64" t="s">
        <v>128</v>
      </c>
      <c r="O37" s="66" t="s">
        <v>32</v>
      </c>
      <c r="P37" s="66" t="str">
        <f t="shared" si="40"/>
        <v>1..1</v>
      </c>
      <c r="Q37" s="2" t="s">
        <v>1775</v>
      </c>
      <c r="R37" s="75" t="s">
        <v>1776</v>
      </c>
      <c r="S37" s="66" t="s">
        <v>131</v>
      </c>
      <c r="T37" s="68" t="str">
        <f t="shared" si="41"/>
        <v>E</v>
      </c>
      <c r="U37" s="66" t="s">
        <v>42</v>
      </c>
      <c r="V37" s="66" t="s">
        <v>35</v>
      </c>
      <c r="W37" s="249" t="s">
        <v>35</v>
      </c>
      <c r="X37" s="38"/>
      <c r="Y37" s="68" t="str">
        <f t="shared" si="24"/>
        <v>X</v>
      </c>
      <c r="Z37" s="68" t="str">
        <f t="shared" si="43"/>
        <v>X</v>
      </c>
      <c r="AA37" s="68" t="str">
        <f t="shared" si="43"/>
        <v>X</v>
      </c>
      <c r="AB37" s="68" t="str">
        <f t="shared" si="43"/>
        <v>X</v>
      </c>
      <c r="AC37" s="68" t="str">
        <f t="shared" si="43"/>
        <v>X</v>
      </c>
      <c r="AD37" s="68" t="str">
        <f t="shared" si="43"/>
        <v>X</v>
      </c>
      <c r="AE37" s="68" t="str">
        <f t="shared" si="43"/>
        <v>X</v>
      </c>
      <c r="AF37" s="38"/>
      <c r="AG37" s="68" t="s">
        <v>39</v>
      </c>
      <c r="AH37" s="68" t="s">
        <v>39</v>
      </c>
      <c r="AI37" s="38"/>
      <c r="AJ37" s="13" t="str">
        <f t="shared" si="26"/>
        <v>/rsm:CrossIndustryInvoice/rsm:SupplyChainTradeTransaction/ram:ApplicableHeaderTradeAgreement/ram:SellerTradeParty/ram:PostalTradeAddress</v>
      </c>
      <c r="AK37" s="13" t="str">
        <f t="shared" si="27"/>
        <v>/ram:CountryID</v>
      </c>
      <c r="AL37" s="14">
        <f>COUNTIFS(R$4:R37,AJ37)</f>
        <v>1</v>
      </c>
      <c r="AM37" s="1"/>
      <c r="AN37" s="185" t="str">
        <f t="shared" si="28"/>
        <v>SCT_HTA</v>
      </c>
      <c r="AO37" s="186" t="str">
        <f t="shared" si="28"/>
        <v>BT-40</v>
      </c>
      <c r="AP37" s="301" t="str">
        <f t="shared" si="29"/>
        <v>BT-40</v>
      </c>
      <c r="AQ37" s="66">
        <f t="shared" si="30"/>
        <v>5</v>
      </c>
      <c r="AR37" s="66" t="str">
        <f t="shared" si="31"/>
        <v>1..1</v>
      </c>
      <c r="AS37" s="64" t="s">
        <v>1665</v>
      </c>
      <c r="AT37" s="64" t="s">
        <v>1777</v>
      </c>
      <c r="AU37" s="65" t="s">
        <v>485</v>
      </c>
      <c r="AV37" s="65"/>
      <c r="AW37" s="65" t="s">
        <v>1778</v>
      </c>
      <c r="AX37" s="64" t="s">
        <v>128</v>
      </c>
      <c r="AY37" s="66" t="str">
        <f t="shared" si="32"/>
        <v>1..1</v>
      </c>
      <c r="AZ37" s="66" t="str">
        <f t="shared" si="32"/>
        <v>1..1</v>
      </c>
      <c r="BA37" s="2" t="str">
        <f t="shared" si="32"/>
        <v>/rsm:CrossIndustryInvoice
/rsm:SupplyChainTradeTransaction
/ram:ApplicableHeaderTradeAgreement
/ram:SellerTradeParty
/ram:PostalTradeAddress
/ram:CountryID</v>
      </c>
      <c r="BB37" s="75" t="str">
        <f t="shared" si="32"/>
        <v>/rsm:CrossIndustryInvoice/rsm:SupplyChainTradeTransaction/ram:ApplicableHeaderTradeAgreement/ram:SellerTradeParty/ram:PostalTradeAddress/ram:CountryID</v>
      </c>
      <c r="BC37" s="66" t="str">
        <f t="shared" si="42"/>
        <v>C</v>
      </c>
      <c r="BD37" s="68" t="str">
        <f t="shared" si="42"/>
        <v>E</v>
      </c>
      <c r="BE37" s="66" t="str">
        <f t="shared" si="42"/>
        <v>0..1</v>
      </c>
      <c r="BF37" s="66" t="str">
        <f t="shared" si="42"/>
        <v/>
      </c>
      <c r="BG37" s="249" t="str">
        <f t="shared" si="42"/>
        <v/>
      </c>
      <c r="BH37" s="7"/>
      <c r="BI37" s="68" t="str">
        <f t="shared" si="39"/>
        <v>X</v>
      </c>
      <c r="BJ37" s="68" t="str">
        <f t="shared" si="39"/>
        <v>X</v>
      </c>
      <c r="BK37" s="68" t="str">
        <f t="shared" si="39"/>
        <v>X</v>
      </c>
      <c r="BL37" s="68" t="str">
        <f t="shared" si="39"/>
        <v>X</v>
      </c>
      <c r="BM37" s="68" t="str">
        <f t="shared" si="39"/>
        <v>X</v>
      </c>
      <c r="BN37" s="68" t="str">
        <f t="shared" si="39"/>
        <v>X</v>
      </c>
      <c r="BO37" s="68" t="str">
        <f t="shared" si="38"/>
        <v>X</v>
      </c>
      <c r="BP37" s="7"/>
      <c r="BQ37" s="68" t="str">
        <f t="shared" si="36"/>
        <v>MINIMUM</v>
      </c>
      <c r="BR37" s="68" t="str">
        <f t="shared" si="36"/>
        <v>MINIMUM</v>
      </c>
      <c r="BS37" s="15"/>
      <c r="BT37" s="57" t="s">
        <v>18642</v>
      </c>
    </row>
    <row r="38" spans="1:72" s="59" customFormat="1" ht="105" x14ac:dyDescent="0.2">
      <c r="A38" s="45" t="str">
        <f t="shared" si="20"/>
        <v>YES</v>
      </c>
      <c r="B38" s="45"/>
      <c r="C38" s="45"/>
      <c r="D38" s="185" t="s">
        <v>1526</v>
      </c>
      <c r="E38" s="186" t="s">
        <v>1779</v>
      </c>
      <c r="F38" s="301" t="s">
        <v>1779</v>
      </c>
      <c r="G38" s="66">
        <f t="shared" si="21"/>
        <v>5</v>
      </c>
      <c r="H38" s="66" t="s">
        <v>42</v>
      </c>
      <c r="I38" s="64" t="s">
        <v>1780</v>
      </c>
      <c r="J38" s="64" t="s">
        <v>1667</v>
      </c>
      <c r="K38" s="65" t="s">
        <v>1668</v>
      </c>
      <c r="L38" s="65"/>
      <c r="M38" s="65" t="s">
        <v>35</v>
      </c>
      <c r="N38" s="64" t="s">
        <v>70</v>
      </c>
      <c r="O38" s="66" t="s">
        <v>42</v>
      </c>
      <c r="P38" s="66" t="str">
        <f t="shared" si="40"/>
        <v>0..1</v>
      </c>
      <c r="Q38" s="2" t="s">
        <v>1781</v>
      </c>
      <c r="R38" s="75" t="s">
        <v>1782</v>
      </c>
      <c r="S38" s="66" t="s">
        <v>73</v>
      </c>
      <c r="T38" s="68" t="str">
        <f t="shared" si="41"/>
        <v>E</v>
      </c>
      <c r="U38" s="66" t="s">
        <v>62</v>
      </c>
      <c r="V38" s="66" t="s">
        <v>200</v>
      </c>
      <c r="W38" s="249" t="s">
        <v>35</v>
      </c>
      <c r="X38" s="38"/>
      <c r="Y38" s="68" t="str">
        <f t="shared" si="24"/>
        <v>-</v>
      </c>
      <c r="Z38" s="68" t="str">
        <f t="shared" si="43"/>
        <v>X</v>
      </c>
      <c r="AA38" s="68" t="str">
        <f t="shared" si="43"/>
        <v>X</v>
      </c>
      <c r="AB38" s="68" t="str">
        <f t="shared" si="43"/>
        <v>X</v>
      </c>
      <c r="AC38" s="68" t="str">
        <f t="shared" si="43"/>
        <v>X</v>
      </c>
      <c r="AD38" s="68" t="str">
        <f t="shared" si="43"/>
        <v>X</v>
      </c>
      <c r="AE38" s="68" t="str">
        <f t="shared" si="43"/>
        <v>X</v>
      </c>
      <c r="AF38" s="38"/>
      <c r="AG38" s="68" t="s">
        <v>185</v>
      </c>
      <c r="AH38" s="68" t="s">
        <v>185</v>
      </c>
      <c r="AI38" s="38"/>
      <c r="AJ38" s="13" t="str">
        <f t="shared" si="26"/>
        <v>/rsm:CrossIndustryInvoice/rsm:SupplyChainTradeTransaction/ram:ApplicableHeaderTradeAgreement/ram:SellerTradeParty/ram:PostalTradeAddress</v>
      </c>
      <c r="AK38" s="13" t="str">
        <f t="shared" si="27"/>
        <v>/ram:CountrySubDivisionName</v>
      </c>
      <c r="AL38" s="14">
        <f>COUNTIFS(R$4:R38,AJ38)</f>
        <v>1</v>
      </c>
      <c r="AM38" s="1"/>
      <c r="AN38" s="185" t="str">
        <f t="shared" si="28"/>
        <v>SCT_HTA</v>
      </c>
      <c r="AO38" s="186" t="str">
        <f t="shared" si="28"/>
        <v>BT-39</v>
      </c>
      <c r="AP38" s="301" t="str">
        <f t="shared" si="29"/>
        <v>BT-39</v>
      </c>
      <c r="AQ38" s="66">
        <f t="shared" si="30"/>
        <v>5</v>
      </c>
      <c r="AR38" s="66" t="str">
        <f t="shared" si="31"/>
        <v>0..1</v>
      </c>
      <c r="AS38" s="64" t="s">
        <v>1783</v>
      </c>
      <c r="AT38" s="64" t="s">
        <v>1671</v>
      </c>
      <c r="AU38" s="65" t="s">
        <v>1672</v>
      </c>
      <c r="AV38" s="65"/>
      <c r="AW38" s="65" t="s">
        <v>35</v>
      </c>
      <c r="AX38" s="64" t="s">
        <v>78</v>
      </c>
      <c r="AY38" s="66" t="str">
        <f t="shared" si="32"/>
        <v>0..1</v>
      </c>
      <c r="AZ38" s="66" t="str">
        <f t="shared" si="32"/>
        <v>0..1</v>
      </c>
      <c r="BA38" s="2" t="str">
        <f t="shared" si="32"/>
        <v>/rsm:CrossIndustryInvoice
/rsm:SupplyChainTradeTransaction
/ram:ApplicableHeaderTradeAgreement
/ram:SellerTradeParty
/ram:PostalTradeAddress
/ram:CountrySubDivisionName</v>
      </c>
      <c r="BB38" s="75" t="str">
        <f t="shared" si="32"/>
        <v>/rsm:CrossIndustryInvoice/rsm:SupplyChainTradeTransaction/ram:ApplicableHeaderTradeAgreement/ram:SellerTradeParty/ram:PostalTradeAddress/ram:CountrySubDivisionName</v>
      </c>
      <c r="BC38" s="66" t="str">
        <f t="shared" si="42"/>
        <v>T</v>
      </c>
      <c r="BD38" s="68" t="str">
        <f t="shared" si="42"/>
        <v>E</v>
      </c>
      <c r="BE38" s="66" t="str">
        <f t="shared" si="42"/>
        <v>0..n</v>
      </c>
      <c r="BF38" s="66" t="str">
        <f t="shared" si="42"/>
        <v>CAR-3</v>
      </c>
      <c r="BG38" s="249" t="str">
        <f t="shared" si="42"/>
        <v/>
      </c>
      <c r="BH38" s="7"/>
      <c r="BI38" s="68" t="str">
        <f t="shared" si="39"/>
        <v>-</v>
      </c>
      <c r="BJ38" s="68" t="str">
        <f t="shared" si="39"/>
        <v>X</v>
      </c>
      <c r="BK38" s="68" t="str">
        <f t="shared" si="39"/>
        <v>X</v>
      </c>
      <c r="BL38" s="68" t="str">
        <f t="shared" si="39"/>
        <v>X</v>
      </c>
      <c r="BM38" s="68" t="str">
        <f t="shared" si="39"/>
        <v>X</v>
      </c>
      <c r="BN38" s="68" t="str">
        <f t="shared" si="39"/>
        <v>X</v>
      </c>
      <c r="BO38" s="68" t="str">
        <f t="shared" si="38"/>
        <v>X</v>
      </c>
      <c r="BP38" s="7"/>
      <c r="BQ38" s="68" t="str">
        <f t="shared" si="36"/>
        <v>BASIC WL</v>
      </c>
      <c r="BR38" s="68" t="str">
        <f t="shared" si="36"/>
        <v>BASIC WL</v>
      </c>
      <c r="BS38" s="15"/>
      <c r="BT38" s="57" t="s">
        <v>18642</v>
      </c>
    </row>
    <row r="39" spans="1:72" s="59" customFormat="1" ht="96" x14ac:dyDescent="0.2">
      <c r="A39" s="45" t="str">
        <f t="shared" si="20"/>
        <v>NO</v>
      </c>
      <c r="B39" s="45"/>
      <c r="C39" s="45"/>
      <c r="D39" s="185" t="s">
        <v>1526</v>
      </c>
      <c r="E39" s="188" t="s">
        <v>1784</v>
      </c>
      <c r="F39" s="303"/>
      <c r="G39" s="124">
        <f t="shared" si="21"/>
        <v>4</v>
      </c>
      <c r="H39" s="124" t="s">
        <v>42</v>
      </c>
      <c r="I39" s="138" t="s">
        <v>1785</v>
      </c>
      <c r="J39" s="125" t="s">
        <v>17168</v>
      </c>
      <c r="K39" s="126"/>
      <c r="L39" s="126"/>
      <c r="M39" s="126"/>
      <c r="N39" s="125"/>
      <c r="O39" s="124" t="s">
        <v>42</v>
      </c>
      <c r="P39" s="124" t="str">
        <f t="shared" si="40"/>
        <v>0..1</v>
      </c>
      <c r="Q39" s="127" t="s">
        <v>1786</v>
      </c>
      <c r="R39" s="128" t="s">
        <v>1787</v>
      </c>
      <c r="S39" s="124"/>
      <c r="T39" s="129" t="str">
        <f t="shared" si="41"/>
        <v/>
      </c>
      <c r="U39" s="124" t="s">
        <v>62</v>
      </c>
      <c r="V39" s="124"/>
      <c r="W39" s="675"/>
      <c r="X39" s="38"/>
      <c r="Y39" s="129" t="str">
        <f t="shared" si="24"/>
        <v>-</v>
      </c>
      <c r="Z39" s="129" t="str">
        <f t="shared" si="43"/>
        <v>X</v>
      </c>
      <c r="AA39" s="129" t="str">
        <f t="shared" si="43"/>
        <v>X</v>
      </c>
      <c r="AB39" s="129" t="str">
        <f t="shared" si="43"/>
        <v>X</v>
      </c>
      <c r="AC39" s="129" t="str">
        <f t="shared" si="43"/>
        <v>X</v>
      </c>
      <c r="AD39" s="129" t="str">
        <f t="shared" si="43"/>
        <v>X</v>
      </c>
      <c r="AE39" s="129" t="str">
        <f t="shared" si="43"/>
        <v>X</v>
      </c>
      <c r="AF39" s="38"/>
      <c r="AG39" s="129" t="s">
        <v>185</v>
      </c>
      <c r="AH39" s="129" t="s">
        <v>185</v>
      </c>
      <c r="AI39" s="38"/>
      <c r="AJ39" s="13" t="str">
        <f t="shared" si="26"/>
        <v>/rsm:CrossIndustryInvoice/rsm:SupplyChainTradeTransaction/ram:ApplicableHeaderTradeAgreement/ram:SellerTradeParty</v>
      </c>
      <c r="AK39" s="13" t="str">
        <f t="shared" si="27"/>
        <v>/ram:URIUniversalCommunication</v>
      </c>
      <c r="AL39" s="14">
        <f>COUNTIFS(R$4:R39,AJ39)</f>
        <v>1</v>
      </c>
      <c r="AM39" s="1"/>
      <c r="AN39" s="185" t="str">
        <f t="shared" si="28"/>
        <v>SCT_HTA</v>
      </c>
      <c r="AO39" s="188" t="str">
        <f t="shared" si="28"/>
        <v>BT-34-00</v>
      </c>
      <c r="AP39" s="303" t="str">
        <f t="shared" si="29"/>
        <v/>
      </c>
      <c r="AQ39" s="124">
        <f t="shared" si="30"/>
        <v>4</v>
      </c>
      <c r="AR39" s="124" t="str">
        <f t="shared" si="31"/>
        <v>0..1</v>
      </c>
      <c r="AS39" s="125" t="s">
        <v>1788</v>
      </c>
      <c r="AT39" s="125"/>
      <c r="AU39" s="126"/>
      <c r="AV39" s="126"/>
      <c r="AW39" s="126" t="s">
        <v>35</v>
      </c>
      <c r="AX39" s="125"/>
      <c r="AY39" s="124" t="str">
        <f t="shared" si="32"/>
        <v>0..1</v>
      </c>
      <c r="AZ39" s="124" t="str">
        <f t="shared" si="32"/>
        <v>0..1</v>
      </c>
      <c r="BA39" s="127" t="str">
        <f t="shared" si="32"/>
        <v>/rsm:CrossIndustryInvoice
/rsm:SupplyChainTradeTransaction
/ram:ApplicableHeaderTradeAgreement
/ram:SellerTradeParty
/ram:URIUniversalCommunication</v>
      </c>
      <c r="BB39" s="128" t="str">
        <f t="shared" si="32"/>
        <v>/rsm:CrossIndustryInvoice/rsm:SupplyChainTradeTransaction/ram:ApplicableHeaderTradeAgreement/ram:SellerTradeParty/ram:URIUniversalCommunication</v>
      </c>
      <c r="BC39" s="124" t="str">
        <f t="shared" si="42"/>
        <v/>
      </c>
      <c r="BD39" s="129" t="str">
        <f t="shared" si="42"/>
        <v/>
      </c>
      <c r="BE39" s="124" t="str">
        <f t="shared" si="42"/>
        <v>0..n</v>
      </c>
      <c r="BF39" s="124" t="str">
        <f t="shared" si="42"/>
        <v/>
      </c>
      <c r="BG39" s="675" t="str">
        <f t="shared" si="42"/>
        <v/>
      </c>
      <c r="BH39" s="7"/>
      <c r="BI39" s="129" t="str">
        <f t="shared" si="39"/>
        <v>-</v>
      </c>
      <c r="BJ39" s="129" t="str">
        <f t="shared" si="39"/>
        <v>X</v>
      </c>
      <c r="BK39" s="129" t="str">
        <f t="shared" si="39"/>
        <v>X</v>
      </c>
      <c r="BL39" s="129" t="str">
        <f t="shared" si="39"/>
        <v>X</v>
      </c>
      <c r="BM39" s="129" t="str">
        <f t="shared" si="39"/>
        <v>X</v>
      </c>
      <c r="BN39" s="129" t="str">
        <f t="shared" si="39"/>
        <v>X</v>
      </c>
      <c r="BO39" s="129" t="str">
        <f t="shared" si="38"/>
        <v>X</v>
      </c>
      <c r="BP39" s="7"/>
      <c r="BQ39" s="129" t="str">
        <f t="shared" si="36"/>
        <v>BASIC WL</v>
      </c>
      <c r="BR39" s="129" t="str">
        <f t="shared" si="36"/>
        <v>BASIC WL</v>
      </c>
      <c r="BS39" s="15"/>
      <c r="BT39" s="57" t="s">
        <v>18642</v>
      </c>
    </row>
    <row r="40" spans="1:72" s="59" customFormat="1" ht="105" x14ac:dyDescent="0.2">
      <c r="A40" s="45" t="str">
        <f t="shared" si="20"/>
        <v>YES</v>
      </c>
      <c r="B40" s="45"/>
      <c r="C40" s="45"/>
      <c r="D40" s="185" t="s">
        <v>1526</v>
      </c>
      <c r="E40" s="186" t="s">
        <v>1789</v>
      </c>
      <c r="F40" s="301" t="s">
        <v>1789</v>
      </c>
      <c r="G40" s="66">
        <f t="shared" si="21"/>
        <v>5</v>
      </c>
      <c r="H40" s="66" t="s">
        <v>42</v>
      </c>
      <c r="I40" s="64" t="s">
        <v>1790</v>
      </c>
      <c r="J40" s="64" t="s">
        <v>17240</v>
      </c>
      <c r="K40" s="65"/>
      <c r="L40" s="65"/>
      <c r="M40" s="65" t="s">
        <v>1792</v>
      </c>
      <c r="N40" s="64" t="s">
        <v>90</v>
      </c>
      <c r="O40" s="66" t="s">
        <v>32</v>
      </c>
      <c r="P40" s="66" t="str">
        <f t="shared" si="40"/>
        <v>1..1</v>
      </c>
      <c r="Q40" s="2" t="s">
        <v>1793</v>
      </c>
      <c r="R40" s="75" t="s">
        <v>1794</v>
      </c>
      <c r="S40" s="66" t="s">
        <v>55</v>
      </c>
      <c r="T40" s="68" t="str">
        <f t="shared" si="41"/>
        <v>E</v>
      </c>
      <c r="U40" s="66" t="s">
        <v>42</v>
      </c>
      <c r="V40" s="66" t="s">
        <v>200</v>
      </c>
      <c r="W40" s="249" t="s">
        <v>35</v>
      </c>
      <c r="X40" s="38"/>
      <c r="Y40" s="68" t="str">
        <f t="shared" si="24"/>
        <v>-</v>
      </c>
      <c r="Z40" s="68" t="str">
        <f t="shared" si="43"/>
        <v>X</v>
      </c>
      <c r="AA40" s="68" t="str">
        <f t="shared" si="43"/>
        <v>X</v>
      </c>
      <c r="AB40" s="68" t="str">
        <f t="shared" si="43"/>
        <v>X</v>
      </c>
      <c r="AC40" s="68" t="str">
        <f t="shared" si="43"/>
        <v>X</v>
      </c>
      <c r="AD40" s="68" t="str">
        <f t="shared" si="43"/>
        <v>X</v>
      </c>
      <c r="AE40" s="68" t="str">
        <f t="shared" si="43"/>
        <v>X</v>
      </c>
      <c r="AF40" s="38"/>
      <c r="AG40" s="68" t="s">
        <v>185</v>
      </c>
      <c r="AH40" s="68" t="s">
        <v>185</v>
      </c>
      <c r="AI40" s="38"/>
      <c r="AJ40" s="13" t="str">
        <f t="shared" si="26"/>
        <v>/rsm:CrossIndustryInvoice/rsm:SupplyChainTradeTransaction/ram:ApplicableHeaderTradeAgreement/ram:SellerTradeParty/ram:URIUniversalCommunication</v>
      </c>
      <c r="AK40" s="13" t="str">
        <f t="shared" si="27"/>
        <v>/ram:URIID</v>
      </c>
      <c r="AL40" s="14">
        <f>COUNTIFS(R$4:R40,AJ40)</f>
        <v>1</v>
      </c>
      <c r="AM40" s="1"/>
      <c r="AN40" s="185" t="str">
        <f t="shared" si="28"/>
        <v>SCT_HTA</v>
      </c>
      <c r="AO40" s="186" t="str">
        <f t="shared" si="28"/>
        <v>BT-34</v>
      </c>
      <c r="AP40" s="301" t="str">
        <f t="shared" si="29"/>
        <v>BT-34</v>
      </c>
      <c r="AQ40" s="66">
        <f t="shared" si="30"/>
        <v>5</v>
      </c>
      <c r="AR40" s="66" t="str">
        <f t="shared" si="31"/>
        <v>0..1</v>
      </c>
      <c r="AS40" s="64" t="s">
        <v>1795</v>
      </c>
      <c r="AT40" s="64" t="s">
        <v>1796</v>
      </c>
      <c r="AU40" s="65"/>
      <c r="AV40" s="65"/>
      <c r="AW40" s="65" t="s">
        <v>1797</v>
      </c>
      <c r="AX40" s="64" t="s">
        <v>99</v>
      </c>
      <c r="AY40" s="66" t="str">
        <f t="shared" si="32"/>
        <v>1..1</v>
      </c>
      <c r="AZ40" s="66" t="str">
        <f t="shared" si="32"/>
        <v>1..1</v>
      </c>
      <c r="BA40" s="2" t="str">
        <f t="shared" si="32"/>
        <v>/rsm:CrossIndustryInvoice
/rsm:SupplyChainTradeTransaction
/ram:ApplicableHeaderTradeAgreement
/ram:SellerTradeParty
/ram:URIUniversalCommunication
/ram:URIID</v>
      </c>
      <c r="BB40" s="75" t="str">
        <f t="shared" si="32"/>
        <v>/rsm:CrossIndustryInvoice/rsm:SupplyChainTradeTransaction/ram:ApplicableHeaderTradeAgreement/ram:SellerTradeParty/ram:URIUniversalCommunication/ram:URIID</v>
      </c>
      <c r="BC40" s="66" t="str">
        <f t="shared" si="42"/>
        <v>I</v>
      </c>
      <c r="BD40" s="68" t="str">
        <f t="shared" si="42"/>
        <v>E</v>
      </c>
      <c r="BE40" s="66" t="str">
        <f t="shared" si="42"/>
        <v>0..1</v>
      </c>
      <c r="BF40" s="66" t="str">
        <f t="shared" si="42"/>
        <v>CAR-3</v>
      </c>
      <c r="BG40" s="249" t="str">
        <f t="shared" si="42"/>
        <v/>
      </c>
      <c r="BH40" s="7"/>
      <c r="BI40" s="68" t="str">
        <f t="shared" si="39"/>
        <v>-</v>
      </c>
      <c r="BJ40" s="68" t="str">
        <f t="shared" si="39"/>
        <v>X</v>
      </c>
      <c r="BK40" s="68" t="str">
        <f t="shared" si="39"/>
        <v>X</v>
      </c>
      <c r="BL40" s="68" t="str">
        <f t="shared" si="39"/>
        <v>X</v>
      </c>
      <c r="BM40" s="68" t="str">
        <f t="shared" si="39"/>
        <v>X</v>
      </c>
      <c r="BN40" s="68" t="str">
        <f t="shared" si="39"/>
        <v>X</v>
      </c>
      <c r="BO40" s="68" t="str">
        <f t="shared" si="38"/>
        <v>X</v>
      </c>
      <c r="BP40" s="7"/>
      <c r="BQ40" s="68" t="str">
        <f t="shared" si="36"/>
        <v>BASIC WL</v>
      </c>
      <c r="BR40" s="68" t="str">
        <f t="shared" si="36"/>
        <v>BASIC WL</v>
      </c>
      <c r="BS40" s="15"/>
      <c r="BT40" s="57" t="s">
        <v>18642</v>
      </c>
    </row>
    <row r="41" spans="1:72" s="59" customFormat="1" ht="120" x14ac:dyDescent="0.2">
      <c r="A41" s="45" t="str">
        <f t="shared" si="20"/>
        <v>YES</v>
      </c>
      <c r="B41" s="45"/>
      <c r="C41" s="45"/>
      <c r="D41" s="185" t="s">
        <v>1526</v>
      </c>
      <c r="E41" s="186" t="s">
        <v>1798</v>
      </c>
      <c r="F41" s="301" t="s">
        <v>1798</v>
      </c>
      <c r="G41" s="66">
        <f t="shared" si="21"/>
        <v>6</v>
      </c>
      <c r="H41" s="66" t="s">
        <v>32</v>
      </c>
      <c r="I41" s="97" t="s">
        <v>443</v>
      </c>
      <c r="J41" s="64" t="s">
        <v>1800</v>
      </c>
      <c r="K41" s="65" t="s">
        <v>1005</v>
      </c>
      <c r="L41" s="65"/>
      <c r="M41" s="65" t="s">
        <v>35</v>
      </c>
      <c r="N41" s="64" t="s">
        <v>17064</v>
      </c>
      <c r="O41" s="66" t="s">
        <v>32</v>
      </c>
      <c r="P41" s="66" t="str">
        <f t="shared" si="40"/>
        <v>1..1</v>
      </c>
      <c r="Q41" s="2" t="s">
        <v>1801</v>
      </c>
      <c r="R41" s="75" t="s">
        <v>1802</v>
      </c>
      <c r="S41" s="66" t="s">
        <v>329</v>
      </c>
      <c r="T41" s="68" t="str">
        <f t="shared" si="41"/>
        <v>A</v>
      </c>
      <c r="U41" s="66" t="s">
        <v>42</v>
      </c>
      <c r="V41" s="66" t="s">
        <v>35</v>
      </c>
      <c r="W41" s="249" t="s">
        <v>35</v>
      </c>
      <c r="X41" s="38"/>
      <c r="Y41" s="68" t="str">
        <f t="shared" si="24"/>
        <v>-</v>
      </c>
      <c r="Z41" s="68" t="str">
        <f t="shared" si="43"/>
        <v>X</v>
      </c>
      <c r="AA41" s="68" t="str">
        <f t="shared" si="43"/>
        <v>X</v>
      </c>
      <c r="AB41" s="68" t="str">
        <f t="shared" si="43"/>
        <v>X</v>
      </c>
      <c r="AC41" s="68" t="str">
        <f t="shared" si="43"/>
        <v>X</v>
      </c>
      <c r="AD41" s="68" t="str">
        <f t="shared" si="43"/>
        <v>X</v>
      </c>
      <c r="AE41" s="68" t="str">
        <f t="shared" si="43"/>
        <v>X</v>
      </c>
      <c r="AF41" s="38"/>
      <c r="AG41" s="68" t="s">
        <v>185</v>
      </c>
      <c r="AH41" s="68" t="s">
        <v>185</v>
      </c>
      <c r="AI41" s="38"/>
      <c r="AJ41" s="13" t="str">
        <f t="shared" si="26"/>
        <v>/rsm:CrossIndustryInvoice/rsm:SupplyChainTradeTransaction/ram:ApplicableHeaderTradeAgreement/ram:SellerTradeParty/ram:URIUniversalCommunication/ram:URIID</v>
      </c>
      <c r="AK41" s="13" t="str">
        <f t="shared" si="27"/>
        <v>/@schemeID</v>
      </c>
      <c r="AL41" s="14">
        <f>COUNTIFS(R$4:R41,AJ41)</f>
        <v>1</v>
      </c>
      <c r="AM41" s="1"/>
      <c r="AN41" s="185" t="str">
        <f t="shared" si="28"/>
        <v>SCT_HTA</v>
      </c>
      <c r="AO41" s="186" t="str">
        <f t="shared" si="28"/>
        <v>BT-34-1</v>
      </c>
      <c r="AP41" s="301" t="str">
        <f t="shared" si="29"/>
        <v>BT-34-1</v>
      </c>
      <c r="AQ41" s="66">
        <f t="shared" si="30"/>
        <v>6</v>
      </c>
      <c r="AR41" s="66" t="str">
        <f t="shared" si="31"/>
        <v>1..1</v>
      </c>
      <c r="AS41" s="97" t="s">
        <v>330</v>
      </c>
      <c r="AT41" s="64" t="s">
        <v>1803</v>
      </c>
      <c r="AU41" s="65" t="s">
        <v>1804</v>
      </c>
      <c r="AV41" s="65"/>
      <c r="AW41" s="65" t="s">
        <v>35</v>
      </c>
      <c r="AX41" s="64"/>
      <c r="AY41" s="66" t="str">
        <f t="shared" si="32"/>
        <v>1..1</v>
      </c>
      <c r="AZ41" s="66" t="str">
        <f t="shared" si="32"/>
        <v>1..1</v>
      </c>
      <c r="BA41" s="2" t="str">
        <f t="shared" si="32"/>
        <v>/rsm:CrossIndustryInvoice
/rsm:SupplyChainTradeTransaction
/ram:ApplicableHeaderTradeAgreement
/ram:SellerTradeParty
/ram:URIUniversalCommunication
/ram:URIID
/@schemeID</v>
      </c>
      <c r="BB41" s="75" t="str">
        <f t="shared" si="32"/>
        <v>/rsm:CrossIndustryInvoice/rsm:SupplyChainTradeTransaction/ram:ApplicableHeaderTradeAgreement/ram:SellerTradeParty/ram:URIUniversalCommunication/ram:URIID/@schemeID</v>
      </c>
      <c r="BC41" s="66" t="str">
        <f t="shared" si="42"/>
        <v>S</v>
      </c>
      <c r="BD41" s="68" t="str">
        <f t="shared" si="42"/>
        <v>A</v>
      </c>
      <c r="BE41" s="66" t="str">
        <f t="shared" si="42"/>
        <v>0..1</v>
      </c>
      <c r="BF41" s="66" t="str">
        <f t="shared" si="42"/>
        <v/>
      </c>
      <c r="BG41" s="249" t="str">
        <f t="shared" si="42"/>
        <v/>
      </c>
      <c r="BH41" s="7"/>
      <c r="BI41" s="68" t="str">
        <f t="shared" si="39"/>
        <v>-</v>
      </c>
      <c r="BJ41" s="68" t="str">
        <f t="shared" si="39"/>
        <v>X</v>
      </c>
      <c r="BK41" s="68" t="str">
        <f t="shared" si="39"/>
        <v>X</v>
      </c>
      <c r="BL41" s="68" t="str">
        <f t="shared" si="39"/>
        <v>X</v>
      </c>
      <c r="BM41" s="68" t="str">
        <f t="shared" si="39"/>
        <v>X</v>
      </c>
      <c r="BN41" s="68" t="str">
        <f t="shared" si="39"/>
        <v>X</v>
      </c>
      <c r="BO41" s="68" t="str">
        <f t="shared" si="38"/>
        <v>X</v>
      </c>
      <c r="BP41" s="7"/>
      <c r="BQ41" s="68" t="str">
        <f t="shared" si="36"/>
        <v>BASIC WL</v>
      </c>
      <c r="BR41" s="68" t="str">
        <f t="shared" si="36"/>
        <v>BASIC WL</v>
      </c>
      <c r="BS41" s="15"/>
      <c r="BT41" s="57" t="s">
        <v>18642</v>
      </c>
    </row>
    <row r="42" spans="1:72" s="59" customFormat="1" ht="96" x14ac:dyDescent="0.2">
      <c r="A42" s="45" t="str">
        <f t="shared" si="20"/>
        <v>NO</v>
      </c>
      <c r="B42" s="45"/>
      <c r="C42" s="45"/>
      <c r="D42" s="185" t="s">
        <v>1526</v>
      </c>
      <c r="E42" s="188" t="s">
        <v>1805</v>
      </c>
      <c r="F42" s="303"/>
      <c r="G42" s="124">
        <f t="shared" si="21"/>
        <v>4</v>
      </c>
      <c r="H42" s="124" t="s">
        <v>42</v>
      </c>
      <c r="I42" s="138" t="s">
        <v>1806</v>
      </c>
      <c r="J42" s="125" t="s">
        <v>17241</v>
      </c>
      <c r="K42" s="126"/>
      <c r="L42" s="126"/>
      <c r="M42" s="126"/>
      <c r="N42" s="125"/>
      <c r="O42" s="124" t="s">
        <v>1807</v>
      </c>
      <c r="P42" s="124" t="str">
        <f t="shared" si="40"/>
        <v>0..2</v>
      </c>
      <c r="Q42" s="127" t="s">
        <v>1808</v>
      </c>
      <c r="R42" s="128" t="s">
        <v>1809</v>
      </c>
      <c r="S42" s="124"/>
      <c r="T42" s="129" t="str">
        <f t="shared" si="41"/>
        <v/>
      </c>
      <c r="U42" s="124" t="s">
        <v>62</v>
      </c>
      <c r="V42" s="124"/>
      <c r="W42" s="675"/>
      <c r="X42" s="38"/>
      <c r="Y42" s="129" t="str">
        <f t="shared" si="24"/>
        <v>X</v>
      </c>
      <c r="Z42" s="129" t="str">
        <f t="shared" si="43"/>
        <v>X</v>
      </c>
      <c r="AA42" s="129" t="str">
        <f t="shared" si="43"/>
        <v>X</v>
      </c>
      <c r="AB42" s="129" t="str">
        <f t="shared" si="43"/>
        <v>X</v>
      </c>
      <c r="AC42" s="129" t="str">
        <f t="shared" si="43"/>
        <v>X</v>
      </c>
      <c r="AD42" s="129" t="str">
        <f t="shared" si="43"/>
        <v>X</v>
      </c>
      <c r="AE42" s="129" t="str">
        <f t="shared" si="43"/>
        <v>X</v>
      </c>
      <c r="AF42" s="38"/>
      <c r="AG42" s="129" t="s">
        <v>39</v>
      </c>
      <c r="AH42" s="129" t="s">
        <v>39</v>
      </c>
      <c r="AI42" s="38"/>
      <c r="AJ42" s="13" t="str">
        <f t="shared" si="26"/>
        <v>/rsm:CrossIndustryInvoice/rsm:SupplyChainTradeTransaction/ram:ApplicableHeaderTradeAgreement/ram:SellerTradeParty</v>
      </c>
      <c r="AK42" s="13" t="str">
        <f t="shared" si="27"/>
        <v>/ram:SpecifiedTaxRegistration</v>
      </c>
      <c r="AL42" s="14">
        <f>COUNTIFS(R$4:R42,AJ42)</f>
        <v>1</v>
      </c>
      <c r="AM42" s="1"/>
      <c r="AN42" s="185" t="str">
        <f t="shared" si="28"/>
        <v>SCT_HTA</v>
      </c>
      <c r="AO42" s="188" t="str">
        <f t="shared" si="28"/>
        <v>BT-31-00</v>
      </c>
      <c r="AP42" s="303" t="str">
        <f t="shared" si="29"/>
        <v/>
      </c>
      <c r="AQ42" s="124">
        <f t="shared" si="30"/>
        <v>4</v>
      </c>
      <c r="AR42" s="124" t="str">
        <f t="shared" si="31"/>
        <v>0..1</v>
      </c>
      <c r="AS42" s="138" t="s">
        <v>1810</v>
      </c>
      <c r="AT42" s="125"/>
      <c r="AU42" s="126"/>
      <c r="AV42" s="126"/>
      <c r="AW42" s="126" t="s">
        <v>35</v>
      </c>
      <c r="AX42" s="125"/>
      <c r="AY42" s="124" t="str">
        <f t="shared" si="32"/>
        <v>0..2</v>
      </c>
      <c r="AZ42" s="124" t="str">
        <f t="shared" si="32"/>
        <v>0..2</v>
      </c>
      <c r="BA42" s="127" t="str">
        <f t="shared" si="32"/>
        <v>/rsm:CrossIndustryInvoice
/rsm:SupplyChainTradeTransaction
/ram:ApplicableHeaderTradeAgreement
/ram:SellerTradeParty
/ram:SpecifiedTaxRegistration</v>
      </c>
      <c r="BB42" s="128" t="str">
        <f t="shared" si="32"/>
        <v>/rsm:CrossIndustryInvoice/rsm:SupplyChainTradeTransaction/ram:ApplicableHeaderTradeAgreement/ram:SellerTradeParty/ram:SpecifiedTaxRegistration</v>
      </c>
      <c r="BC42" s="124" t="str">
        <f t="shared" si="42"/>
        <v/>
      </c>
      <c r="BD42" s="129" t="str">
        <f t="shared" si="42"/>
        <v/>
      </c>
      <c r="BE42" s="124" t="str">
        <f t="shared" si="42"/>
        <v>0..n</v>
      </c>
      <c r="BF42" s="124" t="str">
        <f t="shared" si="42"/>
        <v/>
      </c>
      <c r="BG42" s="675" t="str">
        <f t="shared" si="42"/>
        <v/>
      </c>
      <c r="BH42" s="7"/>
      <c r="BI42" s="129" t="str">
        <f t="shared" si="39"/>
        <v>X</v>
      </c>
      <c r="BJ42" s="129" t="str">
        <f t="shared" si="39"/>
        <v>X</v>
      </c>
      <c r="BK42" s="129" t="str">
        <f t="shared" si="39"/>
        <v>X</v>
      </c>
      <c r="BL42" s="129" t="str">
        <f t="shared" si="39"/>
        <v>X</v>
      </c>
      <c r="BM42" s="129" t="str">
        <f t="shared" si="39"/>
        <v>X</v>
      </c>
      <c r="BN42" s="129" t="str">
        <f t="shared" si="39"/>
        <v>X</v>
      </c>
      <c r="BO42" s="129" t="str">
        <f t="shared" si="38"/>
        <v>X</v>
      </c>
      <c r="BP42" s="7"/>
      <c r="BQ42" s="129" t="str">
        <f t="shared" si="36"/>
        <v>MINIMUM</v>
      </c>
      <c r="BR42" s="129" t="str">
        <f t="shared" si="36"/>
        <v>MINIMUM</v>
      </c>
      <c r="BS42" s="15"/>
      <c r="BT42" s="57" t="s">
        <v>18642</v>
      </c>
    </row>
    <row r="43" spans="1:72" s="59" customFormat="1" ht="150" x14ac:dyDescent="0.2">
      <c r="A43" s="45" t="str">
        <f t="shared" si="20"/>
        <v>YES</v>
      </c>
      <c r="B43" s="45"/>
      <c r="C43" s="45"/>
      <c r="D43" s="185" t="s">
        <v>1526</v>
      </c>
      <c r="E43" s="186" t="s">
        <v>1811</v>
      </c>
      <c r="F43" s="301" t="s">
        <v>1811</v>
      </c>
      <c r="G43" s="66">
        <f t="shared" si="21"/>
        <v>5</v>
      </c>
      <c r="H43" s="66" t="s">
        <v>42</v>
      </c>
      <c r="I43" s="64" t="s">
        <v>1812</v>
      </c>
      <c r="J43" s="64" t="s">
        <v>1813</v>
      </c>
      <c r="K43" s="65" t="s">
        <v>1814</v>
      </c>
      <c r="L43" s="65"/>
      <c r="M43" s="65" t="s">
        <v>1815</v>
      </c>
      <c r="N43" s="64" t="s">
        <v>90</v>
      </c>
      <c r="O43" s="66" t="s">
        <v>32</v>
      </c>
      <c r="P43" s="66" t="str">
        <f t="shared" si="40"/>
        <v>1..1</v>
      </c>
      <c r="Q43" s="2" t="s">
        <v>1816</v>
      </c>
      <c r="R43" s="75" t="s">
        <v>1817</v>
      </c>
      <c r="S43" s="66" t="s">
        <v>55</v>
      </c>
      <c r="T43" s="68" t="str">
        <f t="shared" si="41"/>
        <v>E</v>
      </c>
      <c r="U43" s="66" t="s">
        <v>42</v>
      </c>
      <c r="V43" s="66" t="s">
        <v>35</v>
      </c>
      <c r="W43" s="249" t="s">
        <v>1016</v>
      </c>
      <c r="X43" s="38"/>
      <c r="Y43" s="68" t="str">
        <f t="shared" si="24"/>
        <v>X</v>
      </c>
      <c r="Z43" s="68" t="str">
        <f t="shared" si="43"/>
        <v>X</v>
      </c>
      <c r="AA43" s="68" t="str">
        <f t="shared" si="43"/>
        <v>X</v>
      </c>
      <c r="AB43" s="68" t="str">
        <f t="shared" si="43"/>
        <v>X</v>
      </c>
      <c r="AC43" s="68" t="str">
        <f t="shared" si="43"/>
        <v>X</v>
      </c>
      <c r="AD43" s="68" t="str">
        <f t="shared" si="43"/>
        <v>X</v>
      </c>
      <c r="AE43" s="68" t="str">
        <f t="shared" si="43"/>
        <v>X</v>
      </c>
      <c r="AF43" s="38"/>
      <c r="AG43" s="68" t="s">
        <v>39</v>
      </c>
      <c r="AH43" s="68" t="s">
        <v>39</v>
      </c>
      <c r="AI43" s="38"/>
      <c r="AJ43" s="13" t="str">
        <f t="shared" si="26"/>
        <v>/rsm:CrossIndustryInvoice/rsm:SupplyChainTradeTransaction/ram:ApplicableHeaderTradeAgreement/ram:SellerTradeParty/ram:SpecifiedTaxRegistration</v>
      </c>
      <c r="AK43" s="13" t="str">
        <f t="shared" si="27"/>
        <v>/ram:ID</v>
      </c>
      <c r="AL43" s="14">
        <f>COUNTIFS(R$4:R43,AJ43)</f>
        <v>1</v>
      </c>
      <c r="AM43" s="1"/>
      <c r="AN43" s="185" t="str">
        <f t="shared" si="28"/>
        <v>SCT_HTA</v>
      </c>
      <c r="AO43" s="186" t="str">
        <f t="shared" si="28"/>
        <v>BT-31</v>
      </c>
      <c r="AP43" s="301" t="str">
        <f t="shared" si="29"/>
        <v>BT-31</v>
      </c>
      <c r="AQ43" s="66">
        <f t="shared" si="30"/>
        <v>5</v>
      </c>
      <c r="AR43" s="66" t="str">
        <f t="shared" si="31"/>
        <v>0..1</v>
      </c>
      <c r="AS43" s="64" t="s">
        <v>1818</v>
      </c>
      <c r="AT43" s="64" t="s">
        <v>1819</v>
      </c>
      <c r="AU43" s="65" t="s">
        <v>1820</v>
      </c>
      <c r="AV43" s="65"/>
      <c r="AW43" s="65" t="s">
        <v>1821</v>
      </c>
      <c r="AX43" s="64" t="s">
        <v>99</v>
      </c>
      <c r="AY43" s="66" t="str">
        <f t="shared" si="32"/>
        <v>1..1</v>
      </c>
      <c r="AZ43" s="66" t="str">
        <f t="shared" si="32"/>
        <v>1..1</v>
      </c>
      <c r="BA43" s="2" t="str">
        <f t="shared" si="32"/>
        <v>/rsm:CrossIndustryInvoice
/rsm:SupplyChainTradeTransaction
/ram:ApplicableHeaderTradeAgreement
/ram:SellerTradeParty
/ram:SpecifiedTaxRegistration
/ram:ID</v>
      </c>
      <c r="BB43" s="75" t="str">
        <f t="shared" si="32"/>
        <v>/rsm:CrossIndustryInvoice/rsm:SupplyChainTradeTransaction/ram:ApplicableHeaderTradeAgreement/ram:SellerTradeParty/ram:SpecifiedTaxRegistration/ram:ID</v>
      </c>
      <c r="BC43" s="66" t="str">
        <f t="shared" si="42"/>
        <v>I</v>
      </c>
      <c r="BD43" s="68" t="str">
        <f t="shared" si="42"/>
        <v>E</v>
      </c>
      <c r="BE43" s="66" t="str">
        <f t="shared" si="42"/>
        <v>0..1</v>
      </c>
      <c r="BF43" s="66" t="str">
        <f t="shared" si="42"/>
        <v/>
      </c>
      <c r="BG43" s="249" t="str">
        <f t="shared" si="42"/>
        <v>@schemeID="VA"</v>
      </c>
      <c r="BH43" s="7"/>
      <c r="BI43" s="68" t="str">
        <f t="shared" si="39"/>
        <v>X</v>
      </c>
      <c r="BJ43" s="68" t="str">
        <f t="shared" si="39"/>
        <v>X</v>
      </c>
      <c r="BK43" s="68" t="str">
        <f t="shared" si="39"/>
        <v>X</v>
      </c>
      <c r="BL43" s="68" t="str">
        <f t="shared" si="39"/>
        <v>X</v>
      </c>
      <c r="BM43" s="68" t="str">
        <f t="shared" si="39"/>
        <v>X</v>
      </c>
      <c r="BN43" s="68" t="str">
        <f t="shared" si="39"/>
        <v>X</v>
      </c>
      <c r="BO43" s="68" t="str">
        <f t="shared" si="38"/>
        <v>X</v>
      </c>
      <c r="BP43" s="7"/>
      <c r="BQ43" s="68" t="str">
        <f t="shared" si="36"/>
        <v>MINIMUM</v>
      </c>
      <c r="BR43" s="68" t="str">
        <f t="shared" si="36"/>
        <v>MINIMUM</v>
      </c>
      <c r="BS43" s="15"/>
      <c r="BT43" s="57" t="s">
        <v>18642</v>
      </c>
    </row>
    <row r="44" spans="1:72" s="59" customFormat="1" ht="120" x14ac:dyDescent="0.2">
      <c r="A44" s="45" t="str">
        <f t="shared" si="20"/>
        <v>YES</v>
      </c>
      <c r="B44" s="45"/>
      <c r="C44" s="45"/>
      <c r="D44" s="185" t="s">
        <v>1526</v>
      </c>
      <c r="E44" s="186" t="s">
        <v>1822</v>
      </c>
      <c r="F44" s="301" t="s">
        <v>1822</v>
      </c>
      <c r="G44" s="66">
        <f t="shared" si="21"/>
        <v>6</v>
      </c>
      <c r="H44" s="66" t="s">
        <v>32</v>
      </c>
      <c r="I44" s="97" t="s">
        <v>17157</v>
      </c>
      <c r="J44" s="64" t="s">
        <v>1824</v>
      </c>
      <c r="K44" s="65" t="s">
        <v>1015</v>
      </c>
      <c r="L44" s="65"/>
      <c r="M44" s="65" t="s">
        <v>1016</v>
      </c>
      <c r="N44" s="64" t="s">
        <v>17064</v>
      </c>
      <c r="O44" s="66" t="s">
        <v>32</v>
      </c>
      <c r="P44" s="66" t="str">
        <f t="shared" si="40"/>
        <v>1..1</v>
      </c>
      <c r="Q44" s="2" t="s">
        <v>1825</v>
      </c>
      <c r="R44" s="75" t="s">
        <v>1826</v>
      </c>
      <c r="S44" s="66" t="s">
        <v>329</v>
      </c>
      <c r="T44" s="68" t="str">
        <f t="shared" si="41"/>
        <v>A</v>
      </c>
      <c r="U44" s="66" t="s">
        <v>42</v>
      </c>
      <c r="V44" s="66" t="s">
        <v>35</v>
      </c>
      <c r="W44" s="249" t="s">
        <v>1016</v>
      </c>
      <c r="X44" s="38"/>
      <c r="Y44" s="68" t="str">
        <f t="shared" si="24"/>
        <v>X</v>
      </c>
      <c r="Z44" s="68" t="str">
        <f t="shared" si="43"/>
        <v>X</v>
      </c>
      <c r="AA44" s="68" t="str">
        <f t="shared" si="43"/>
        <v>X</v>
      </c>
      <c r="AB44" s="68" t="str">
        <f t="shared" si="43"/>
        <v>X</v>
      </c>
      <c r="AC44" s="68" t="str">
        <f t="shared" si="43"/>
        <v>X</v>
      </c>
      <c r="AD44" s="68" t="str">
        <f t="shared" si="43"/>
        <v>X</v>
      </c>
      <c r="AE44" s="68" t="str">
        <f t="shared" si="43"/>
        <v>X</v>
      </c>
      <c r="AF44" s="38"/>
      <c r="AG44" s="68" t="s">
        <v>39</v>
      </c>
      <c r="AH44" s="68" t="s">
        <v>39</v>
      </c>
      <c r="AI44" s="38"/>
      <c r="AJ44" s="13" t="str">
        <f t="shared" si="26"/>
        <v>/rsm:CrossIndustryInvoice/rsm:SupplyChainTradeTransaction/ram:ApplicableHeaderTradeAgreement/ram:SellerTradeParty/ram:SpecifiedTaxRegistration/ram:ID</v>
      </c>
      <c r="AK44" s="13" t="str">
        <f t="shared" si="27"/>
        <v>/@schemeID</v>
      </c>
      <c r="AL44" s="14">
        <f>COUNTIFS(R$4:R44,AJ44)</f>
        <v>1</v>
      </c>
      <c r="AM44" s="1"/>
      <c r="AN44" s="185" t="str">
        <f t="shared" si="28"/>
        <v>SCT_HTA</v>
      </c>
      <c r="AO44" s="186" t="str">
        <f t="shared" si="28"/>
        <v>BT-31-0</v>
      </c>
      <c r="AP44" s="301" t="str">
        <f t="shared" si="29"/>
        <v>BT-31-0</v>
      </c>
      <c r="AQ44" s="66">
        <f t="shared" si="30"/>
        <v>6</v>
      </c>
      <c r="AR44" s="66" t="str">
        <f t="shared" si="31"/>
        <v>1..1</v>
      </c>
      <c r="AS44" s="97" t="s">
        <v>330</v>
      </c>
      <c r="AT44" s="64" t="s">
        <v>1827</v>
      </c>
      <c r="AU44" s="65" t="s">
        <v>1828</v>
      </c>
      <c r="AV44" s="65"/>
      <c r="AW44" s="65" t="s">
        <v>1828</v>
      </c>
      <c r="AX44" s="64"/>
      <c r="AY44" s="66" t="str">
        <f t="shared" si="32"/>
        <v>1..1</v>
      </c>
      <c r="AZ44" s="66" t="str">
        <f t="shared" si="32"/>
        <v>1..1</v>
      </c>
      <c r="BA44" s="2" t="str">
        <f t="shared" si="32"/>
        <v>/rsm:CrossIndustryInvoice
/rsm:SupplyChainTradeTransaction
/ram:ApplicableHeaderTradeAgreement
/ram:SellerTradeParty
/ram:SpecifiedTaxRegistration
/ram:ID
/@schemeID</v>
      </c>
      <c r="BB44" s="75" t="str">
        <f t="shared" si="32"/>
        <v>/rsm:CrossIndustryInvoice/rsm:SupplyChainTradeTransaction/ram:ApplicableHeaderTradeAgreement/ram:SellerTradeParty/ram:SpecifiedTaxRegistration/ram:ID/@schemeID</v>
      </c>
      <c r="BC44" s="66" t="str">
        <f t="shared" si="42"/>
        <v>S</v>
      </c>
      <c r="BD44" s="68" t="str">
        <f t="shared" si="42"/>
        <v>A</v>
      </c>
      <c r="BE44" s="66" t="str">
        <f t="shared" si="42"/>
        <v>0..1</v>
      </c>
      <c r="BF44" s="66" t="str">
        <f t="shared" si="42"/>
        <v/>
      </c>
      <c r="BG44" s="249" t="str">
        <f t="shared" si="42"/>
        <v>@schemeID="VA"</v>
      </c>
      <c r="BH44" s="7"/>
      <c r="BI44" s="68" t="str">
        <f t="shared" si="39"/>
        <v>X</v>
      </c>
      <c r="BJ44" s="68" t="str">
        <f t="shared" si="39"/>
        <v>X</v>
      </c>
      <c r="BK44" s="68" t="str">
        <f t="shared" si="39"/>
        <v>X</v>
      </c>
      <c r="BL44" s="68" t="str">
        <f t="shared" si="39"/>
        <v>X</v>
      </c>
      <c r="BM44" s="68" t="str">
        <f t="shared" si="39"/>
        <v>X</v>
      </c>
      <c r="BN44" s="68" t="str">
        <f t="shared" si="39"/>
        <v>X</v>
      </c>
      <c r="BO44" s="68" t="str">
        <f t="shared" si="38"/>
        <v>X</v>
      </c>
      <c r="BP44" s="7"/>
      <c r="BQ44" s="68" t="str">
        <f t="shared" si="36"/>
        <v>MINIMUM</v>
      </c>
      <c r="BR44" s="68" t="str">
        <f t="shared" si="36"/>
        <v>MINIMUM</v>
      </c>
      <c r="BS44" s="15"/>
      <c r="BT44" s="57" t="s">
        <v>18642</v>
      </c>
    </row>
    <row r="45" spans="1:72" s="59" customFormat="1" ht="96" x14ac:dyDescent="0.2">
      <c r="A45" s="45" t="str">
        <f t="shared" si="20"/>
        <v>NO</v>
      </c>
      <c r="B45" s="45"/>
      <c r="C45" s="45"/>
      <c r="D45" s="182" t="s">
        <v>1526</v>
      </c>
      <c r="E45" s="187" t="s">
        <v>1843</v>
      </c>
      <c r="F45" s="302" t="s">
        <v>1843</v>
      </c>
      <c r="G45" s="110">
        <f t="shared" si="21"/>
        <v>3</v>
      </c>
      <c r="H45" s="110" t="s">
        <v>32</v>
      </c>
      <c r="I45" s="112" t="s">
        <v>1844</v>
      </c>
      <c r="J45" s="112" t="s">
        <v>1845</v>
      </c>
      <c r="K45" s="113"/>
      <c r="L45" s="113"/>
      <c r="M45" s="113" t="s">
        <v>35</v>
      </c>
      <c r="N45" s="112"/>
      <c r="O45" s="110" t="s">
        <v>32</v>
      </c>
      <c r="P45" s="110" t="str">
        <f t="shared" si="40"/>
        <v>1..1</v>
      </c>
      <c r="Q45" s="114" t="s">
        <v>1846</v>
      </c>
      <c r="R45" s="115" t="s">
        <v>1847</v>
      </c>
      <c r="S45" s="110" t="s">
        <v>35</v>
      </c>
      <c r="T45" s="116" t="str">
        <f t="shared" si="41"/>
        <v>G</v>
      </c>
      <c r="U45" s="110" t="s">
        <v>42</v>
      </c>
      <c r="V45" s="110" t="s">
        <v>35</v>
      </c>
      <c r="W45" s="674" t="s">
        <v>35</v>
      </c>
      <c r="X45" s="38"/>
      <c r="Y45" s="116" t="str">
        <f t="shared" si="24"/>
        <v>X</v>
      </c>
      <c r="Z45" s="116" t="str">
        <f t="shared" si="43"/>
        <v>X</v>
      </c>
      <c r="AA45" s="116" t="str">
        <f t="shared" si="43"/>
        <v>X</v>
      </c>
      <c r="AB45" s="116" t="str">
        <f t="shared" si="43"/>
        <v>X</v>
      </c>
      <c r="AC45" s="116" t="str">
        <f t="shared" si="43"/>
        <v>X</v>
      </c>
      <c r="AD45" s="116" t="str">
        <f t="shared" si="43"/>
        <v>X</v>
      </c>
      <c r="AE45" s="116" t="str">
        <f t="shared" si="43"/>
        <v>X</v>
      </c>
      <c r="AF45" s="38"/>
      <c r="AG45" s="116" t="s">
        <v>39</v>
      </c>
      <c r="AH45" s="116" t="s">
        <v>39</v>
      </c>
      <c r="AI45" s="38"/>
      <c r="AJ45" s="13" t="str">
        <f t="shared" si="26"/>
        <v>/rsm:CrossIndustryInvoice/rsm:SupplyChainTradeTransaction/ram:ApplicableHeaderTradeAgreement</v>
      </c>
      <c r="AK45" s="13" t="str">
        <f t="shared" si="27"/>
        <v>/ram:BuyerTradeParty</v>
      </c>
      <c r="AL45" s="14">
        <f>COUNTIFS(R$4:R45,AJ45)</f>
        <v>1</v>
      </c>
      <c r="AM45" s="1"/>
      <c r="AN45" s="182" t="str">
        <f t="shared" si="28"/>
        <v>SCT_HTA</v>
      </c>
      <c r="AO45" s="187" t="str">
        <f t="shared" si="28"/>
        <v>BG-7</v>
      </c>
      <c r="AP45" s="302" t="str">
        <f t="shared" si="29"/>
        <v>BG-7</v>
      </c>
      <c r="AQ45" s="110">
        <f t="shared" si="30"/>
        <v>3</v>
      </c>
      <c r="AR45" s="110" t="str">
        <f t="shared" si="31"/>
        <v>1..1</v>
      </c>
      <c r="AS45" s="112" t="s">
        <v>1848</v>
      </c>
      <c r="AT45" s="112" t="s">
        <v>1849</v>
      </c>
      <c r="AU45" s="113"/>
      <c r="AV45" s="113"/>
      <c r="AW45" s="113" t="s">
        <v>35</v>
      </c>
      <c r="AX45" s="112"/>
      <c r="AY45" s="110" t="str">
        <f t="shared" si="32"/>
        <v>1..1</v>
      </c>
      <c r="AZ45" s="110" t="str">
        <f t="shared" si="32"/>
        <v>1..1</v>
      </c>
      <c r="BA45" s="114" t="str">
        <f t="shared" si="32"/>
        <v>/rsm:CrossIndustryInvoice
/rsm:SupplyChainTradeTransaction
/ram:ApplicableHeaderTradeAgreement
/ram:BuyerTradeParty</v>
      </c>
      <c r="BB45" s="115" t="str">
        <f t="shared" si="32"/>
        <v>/rsm:CrossIndustryInvoice/rsm:SupplyChainTradeTransaction/ram:ApplicableHeaderTradeAgreement/ram:BuyerTradeParty</v>
      </c>
      <c r="BC45" s="110" t="str">
        <f t="shared" si="42"/>
        <v/>
      </c>
      <c r="BD45" s="116" t="str">
        <f t="shared" si="42"/>
        <v>G</v>
      </c>
      <c r="BE45" s="110" t="str">
        <f t="shared" si="42"/>
        <v>0..1</v>
      </c>
      <c r="BF45" s="110" t="str">
        <f t="shared" si="42"/>
        <v/>
      </c>
      <c r="BG45" s="674" t="str">
        <f t="shared" si="42"/>
        <v/>
      </c>
      <c r="BH45" s="7"/>
      <c r="BI45" s="116" t="str">
        <f t="shared" si="39"/>
        <v>X</v>
      </c>
      <c r="BJ45" s="116" t="str">
        <f t="shared" si="39"/>
        <v>X</v>
      </c>
      <c r="BK45" s="116" t="str">
        <f t="shared" si="39"/>
        <v>X</v>
      </c>
      <c r="BL45" s="116" t="str">
        <f t="shared" si="39"/>
        <v>X</v>
      </c>
      <c r="BM45" s="116" t="str">
        <f t="shared" si="39"/>
        <v>X</v>
      </c>
      <c r="BN45" s="116" t="str">
        <f t="shared" si="39"/>
        <v>X</v>
      </c>
      <c r="BO45" s="116" t="str">
        <f t="shared" si="38"/>
        <v>X</v>
      </c>
      <c r="BP45" s="7"/>
      <c r="BQ45" s="116" t="str">
        <f t="shared" si="36"/>
        <v>MINIMUM</v>
      </c>
      <c r="BR45" s="116" t="str">
        <f t="shared" si="36"/>
        <v>MINIMUM</v>
      </c>
      <c r="BS45" s="15"/>
      <c r="BT45" s="57" t="s">
        <v>18642</v>
      </c>
    </row>
    <row r="46" spans="1:72" s="59" customFormat="1" ht="96" x14ac:dyDescent="0.2">
      <c r="A46" s="45" t="str">
        <f t="shared" si="20"/>
        <v>YES</v>
      </c>
      <c r="B46" s="45"/>
      <c r="C46" s="45"/>
      <c r="D46" s="185" t="s">
        <v>1526</v>
      </c>
      <c r="E46" s="186" t="s">
        <v>1850</v>
      </c>
      <c r="F46" s="301"/>
      <c r="G46" s="66">
        <f t="shared" si="21"/>
        <v>4</v>
      </c>
      <c r="H46" s="66" t="s">
        <v>42</v>
      </c>
      <c r="I46" s="64" t="s">
        <v>1851</v>
      </c>
      <c r="J46" s="64" t="s">
        <v>17242</v>
      </c>
      <c r="K46" s="65" t="s">
        <v>17243</v>
      </c>
      <c r="L46" s="65"/>
      <c r="M46" s="65"/>
      <c r="N46" s="64" t="s">
        <v>90</v>
      </c>
      <c r="O46" s="66" t="s">
        <v>42</v>
      </c>
      <c r="P46" s="66" t="str">
        <f t="shared" si="40"/>
        <v>0..1</v>
      </c>
      <c r="Q46" s="2" t="s">
        <v>1854</v>
      </c>
      <c r="R46" s="75" t="s">
        <v>1855</v>
      </c>
      <c r="S46" s="66" t="s">
        <v>55</v>
      </c>
      <c r="T46" s="68" t="str">
        <f t="shared" si="41"/>
        <v>E</v>
      </c>
      <c r="U46" s="66" t="s">
        <v>62</v>
      </c>
      <c r="V46" s="66" t="s">
        <v>1557</v>
      </c>
      <c r="W46" s="249" t="s">
        <v>894</v>
      </c>
      <c r="X46" s="38"/>
      <c r="Y46" s="68" t="str">
        <f t="shared" si="24"/>
        <v>-</v>
      </c>
      <c r="Z46" s="68" t="str">
        <f t="shared" si="43"/>
        <v>X</v>
      </c>
      <c r="AA46" s="68" t="str">
        <f t="shared" si="43"/>
        <v>X</v>
      </c>
      <c r="AB46" s="68" t="str">
        <f t="shared" si="43"/>
        <v>X</v>
      </c>
      <c r="AC46" s="68" t="str">
        <f t="shared" si="43"/>
        <v>X</v>
      </c>
      <c r="AD46" s="68" t="str">
        <f t="shared" si="43"/>
        <v>X</v>
      </c>
      <c r="AE46" s="68" t="str">
        <f t="shared" si="43"/>
        <v>X</v>
      </c>
      <c r="AF46" s="38"/>
      <c r="AG46" s="68" t="s">
        <v>185</v>
      </c>
      <c r="AH46" s="68" t="s">
        <v>185</v>
      </c>
      <c r="AI46" s="38"/>
      <c r="AJ46" s="13" t="str">
        <f t="shared" si="26"/>
        <v>/rsm:CrossIndustryInvoice/rsm:SupplyChainTradeTransaction/ram:ApplicableHeaderTradeAgreement/ram:BuyerTradeParty</v>
      </c>
      <c r="AK46" s="13" t="str">
        <f t="shared" si="27"/>
        <v>/ram:ID</v>
      </c>
      <c r="AL46" s="14">
        <f>COUNTIFS(R$4:R46,AJ46)</f>
        <v>1</v>
      </c>
      <c r="AM46" s="1"/>
      <c r="AN46" s="185" t="str">
        <f t="shared" si="28"/>
        <v>SCT_HTA</v>
      </c>
      <c r="AO46" s="186" t="str">
        <f t="shared" si="28"/>
        <v>BT-46</v>
      </c>
      <c r="AP46" s="301" t="str">
        <f t="shared" si="29"/>
        <v/>
      </c>
      <c r="AQ46" s="66">
        <f t="shared" si="30"/>
        <v>4</v>
      </c>
      <c r="AR46" s="66" t="str">
        <f t="shared" si="31"/>
        <v>0..1</v>
      </c>
      <c r="AS46" s="64" t="s">
        <v>1856</v>
      </c>
      <c r="AT46" s="64" t="s">
        <v>1857</v>
      </c>
      <c r="AU46" s="65" t="s">
        <v>1858</v>
      </c>
      <c r="AV46" s="65"/>
      <c r="AW46" s="65" t="s">
        <v>35</v>
      </c>
      <c r="AX46" s="64" t="s">
        <v>99</v>
      </c>
      <c r="AY46" s="66" t="str">
        <f t="shared" si="32"/>
        <v>0..1</v>
      </c>
      <c r="AZ46" s="66" t="str">
        <f t="shared" si="32"/>
        <v>0..1</v>
      </c>
      <c r="BA46" s="2" t="str">
        <f t="shared" si="32"/>
        <v>/rsm:CrossIndustryInvoice
/rsm:SupplyChainTradeTransaction
/ram:ApplicableHeaderTradeAgreement
/ram:BuyerTradeParty
/ram:ID</v>
      </c>
      <c r="BB46" s="75" t="str">
        <f t="shared" si="32"/>
        <v>/rsm:CrossIndustryInvoice/rsm:SupplyChainTradeTransaction/ram:ApplicableHeaderTradeAgreement/ram:BuyerTradeParty/ram:ID</v>
      </c>
      <c r="BC46" s="66" t="str">
        <f t="shared" si="42"/>
        <v>I</v>
      </c>
      <c r="BD46" s="68" t="str">
        <f t="shared" si="42"/>
        <v>E</v>
      </c>
      <c r="BE46" s="66" t="str">
        <f t="shared" si="42"/>
        <v>0..n</v>
      </c>
      <c r="BF46" s="66" t="str">
        <f t="shared" si="42"/>
        <v>SYN-1, CAR-3</v>
      </c>
      <c r="BG46" s="249" t="str">
        <f t="shared" si="42"/>
        <v>GloablID, if global identifier exists and can be stated in @schemeID, ID else</v>
      </c>
      <c r="BH46" s="7"/>
      <c r="BI46" s="68" t="str">
        <f t="shared" si="39"/>
        <v>-</v>
      </c>
      <c r="BJ46" s="68" t="str">
        <f t="shared" si="39"/>
        <v>X</v>
      </c>
      <c r="BK46" s="68" t="str">
        <f t="shared" si="39"/>
        <v>X</v>
      </c>
      <c r="BL46" s="68" t="str">
        <f t="shared" si="39"/>
        <v>X</v>
      </c>
      <c r="BM46" s="68" t="str">
        <f t="shared" si="39"/>
        <v>X</v>
      </c>
      <c r="BN46" s="68" t="str">
        <f t="shared" si="39"/>
        <v>X</v>
      </c>
      <c r="BO46" s="68" t="str">
        <f t="shared" si="38"/>
        <v>X</v>
      </c>
      <c r="BP46" s="7"/>
      <c r="BQ46" s="68" t="str">
        <f t="shared" si="36"/>
        <v>BASIC WL</v>
      </c>
      <c r="BR46" s="68" t="str">
        <f t="shared" si="36"/>
        <v>BASIC WL</v>
      </c>
      <c r="BS46" s="15"/>
      <c r="BT46" s="57" t="s">
        <v>18642</v>
      </c>
    </row>
    <row r="47" spans="1:72" s="59" customFormat="1" ht="96" x14ac:dyDescent="0.2">
      <c r="A47" s="45" t="str">
        <f t="shared" ref="A47:A83" si="44">IF(OR(T47="E",T47="A"),"YES","NO")</f>
        <v>YES</v>
      </c>
      <c r="B47" s="45"/>
      <c r="C47" s="317" t="s">
        <v>20954</v>
      </c>
      <c r="D47" s="185" t="s">
        <v>1526</v>
      </c>
      <c r="E47" s="186" t="s">
        <v>1859</v>
      </c>
      <c r="F47" s="301" t="s">
        <v>1850</v>
      </c>
      <c r="G47" s="66">
        <f t="shared" ref="G47:G83" si="45">LEN(R47)-LEN(SUBSTITUTE(R47,"/",""))-1</f>
        <v>4</v>
      </c>
      <c r="H47" s="66" t="s">
        <v>42</v>
      </c>
      <c r="I47" s="97" t="s">
        <v>17244</v>
      </c>
      <c r="J47" s="64" t="s">
        <v>35</v>
      </c>
      <c r="K47" s="65" t="s">
        <v>894</v>
      </c>
      <c r="L47" s="65"/>
      <c r="M47" s="65" t="s">
        <v>894</v>
      </c>
      <c r="N47" s="64" t="s">
        <v>90</v>
      </c>
      <c r="O47" s="66" t="s">
        <v>42</v>
      </c>
      <c r="P47" s="66" t="s">
        <v>62</v>
      </c>
      <c r="Q47" s="2" t="s">
        <v>1860</v>
      </c>
      <c r="R47" s="75" t="s">
        <v>1861</v>
      </c>
      <c r="S47" s="66" t="s">
        <v>55</v>
      </c>
      <c r="T47" s="344" t="s">
        <v>56</v>
      </c>
      <c r="U47" s="66" t="s">
        <v>62</v>
      </c>
      <c r="V47" s="66" t="s">
        <v>1557</v>
      </c>
      <c r="W47" s="249" t="s">
        <v>894</v>
      </c>
      <c r="X47" s="38"/>
      <c r="Y47" s="68" t="str">
        <f t="shared" ref="Y47:Y83" si="46">IF(AH47=Y$4,"X","-")</f>
        <v>-</v>
      </c>
      <c r="Z47" s="68" t="str">
        <f t="shared" ref="Z47:AE54" si="47">IF(Y47="X","X",IF($AH47=Z$4,"X","-"))</f>
        <v>X</v>
      </c>
      <c r="AA47" s="68" t="str">
        <f t="shared" si="47"/>
        <v>X</v>
      </c>
      <c r="AB47" s="68" t="str">
        <f t="shared" si="47"/>
        <v>X</v>
      </c>
      <c r="AC47" s="68" t="str">
        <f t="shared" si="47"/>
        <v>X</v>
      </c>
      <c r="AD47" s="68" t="str">
        <f t="shared" si="47"/>
        <v>X</v>
      </c>
      <c r="AE47" s="68" t="str">
        <f t="shared" si="47"/>
        <v>X</v>
      </c>
      <c r="AF47" s="38"/>
      <c r="AG47" s="68" t="s">
        <v>185</v>
      </c>
      <c r="AH47" s="68" t="s">
        <v>185</v>
      </c>
      <c r="AI47" s="38"/>
      <c r="AJ47" s="13" t="str">
        <f t="shared" ref="AJ47:AJ83" si="48">IF(ISERROR(FIND("/",R47)),R47,LEFT(R47,FIND(CHAR(1),SUBSTITUTE(R47,"/",CHAR(1),LEN(R47)-LEN(SUBSTITUTE(R47,"/",""))))-1))</f>
        <v>/rsm:CrossIndustryInvoice/rsm:SupplyChainTradeTransaction/ram:ApplicableHeaderTradeAgreement/ram:BuyerTradeParty</v>
      </c>
      <c r="AK47" s="13" t="str">
        <f t="shared" ref="AK47:AK83" si="49">IF(ISERROR(FIND("/",R47)),R47,MID(R47, FIND(CHAR(1),SUBSTITUTE(R47,"/",CHAR(1), LEN(R47)-LEN(SUBSTITUTE(R47,"/","")))), LEN(R47)))</f>
        <v>/ram:GlobalID</v>
      </c>
      <c r="AL47" s="14">
        <f>COUNTIFS(R$4:R47,AJ47)</f>
        <v>1</v>
      </c>
      <c r="AM47" s="1"/>
      <c r="AN47" s="185" t="str">
        <f t="shared" si="28"/>
        <v>SCT_HTA</v>
      </c>
      <c r="AO47" s="186" t="str">
        <f t="shared" si="28"/>
        <v>BT-46-0</v>
      </c>
      <c r="AP47" s="301" t="str">
        <f t="shared" ref="AP47:AP83" si="50">IF(F47="","",F47)</f>
        <v>BT-46</v>
      </c>
      <c r="AQ47" s="66">
        <f t="shared" ref="AQ47:AQ83" si="51">LEN(BB47)-LEN(SUBSTITUTE(BB47,"/",""))-1</f>
        <v>4</v>
      </c>
      <c r="AR47" s="66" t="str">
        <f t="shared" ref="AR47:AR83" si="52">H47</f>
        <v>0..1</v>
      </c>
      <c r="AS47" s="97" t="s">
        <v>1862</v>
      </c>
      <c r="AT47" s="64" t="s">
        <v>35</v>
      </c>
      <c r="AU47" s="65" t="s">
        <v>1569</v>
      </c>
      <c r="AV47" s="65"/>
      <c r="AW47" s="65" t="s">
        <v>35</v>
      </c>
      <c r="AX47" s="64" t="s">
        <v>99</v>
      </c>
      <c r="AY47" s="66" t="str">
        <f t="shared" si="32"/>
        <v>0..1</v>
      </c>
      <c r="AZ47" s="66" t="str">
        <f t="shared" si="32"/>
        <v>0..n</v>
      </c>
      <c r="BA47" s="2" t="str">
        <f t="shared" si="32"/>
        <v>/rsm:CrossIndustryInvoice
/rsm:SupplyChainTradeTransaction
/ram:ApplicableHeaderTradeAgreement
/ram:BuyerTradeParty
/ram:GlobalID</v>
      </c>
      <c r="BB47" s="75" t="str">
        <f t="shared" si="32"/>
        <v>/rsm:CrossIndustryInvoice/rsm:SupplyChainTradeTransaction/ram:ApplicableHeaderTradeAgreement/ram:BuyerTradeParty/ram:GlobalID</v>
      </c>
      <c r="BC47" s="66" t="str">
        <f t="shared" si="42"/>
        <v>I</v>
      </c>
      <c r="BD47" s="68" t="str">
        <f t="shared" si="42"/>
        <v>E</v>
      </c>
      <c r="BE47" s="66" t="str">
        <f t="shared" si="42"/>
        <v>0..n</v>
      </c>
      <c r="BF47" s="66" t="str">
        <f t="shared" si="42"/>
        <v>SYN-1, CAR-3</v>
      </c>
      <c r="BG47" s="249" t="str">
        <f t="shared" si="42"/>
        <v>GloablID, if global identifier exists and can be stated in @schemeID, ID else</v>
      </c>
      <c r="BH47" s="7"/>
      <c r="BI47" s="68" t="str">
        <f t="shared" si="39"/>
        <v>-</v>
      </c>
      <c r="BJ47" s="68" t="str">
        <f t="shared" si="39"/>
        <v>X</v>
      </c>
      <c r="BK47" s="68" t="str">
        <f t="shared" si="39"/>
        <v>X</v>
      </c>
      <c r="BL47" s="68" t="str">
        <f t="shared" si="39"/>
        <v>X</v>
      </c>
      <c r="BM47" s="68" t="str">
        <f t="shared" si="39"/>
        <v>X</v>
      </c>
      <c r="BN47" s="68" t="str">
        <f t="shared" si="39"/>
        <v>X</v>
      </c>
      <c r="BO47" s="68" t="str">
        <f t="shared" si="38"/>
        <v>X</v>
      </c>
      <c r="BP47" s="7"/>
      <c r="BQ47" s="68" t="str">
        <f t="shared" ref="BQ47:BR83" si="53">AG47</f>
        <v>BASIC WL</v>
      </c>
      <c r="BR47" s="68" t="str">
        <f t="shared" si="53"/>
        <v>BASIC WL</v>
      </c>
      <c r="BS47" s="15"/>
      <c r="BT47" s="57" t="s">
        <v>18642</v>
      </c>
    </row>
    <row r="48" spans="1:72" s="59" customFormat="1" ht="105" x14ac:dyDescent="0.2">
      <c r="A48" s="45" t="str">
        <f t="shared" si="44"/>
        <v>YES</v>
      </c>
      <c r="B48" s="45"/>
      <c r="C48" s="317" t="s">
        <v>20954</v>
      </c>
      <c r="D48" s="185" t="s">
        <v>1526</v>
      </c>
      <c r="E48" s="186" t="s">
        <v>1863</v>
      </c>
      <c r="F48" s="301" t="s">
        <v>1863</v>
      </c>
      <c r="G48" s="66">
        <f t="shared" si="45"/>
        <v>5</v>
      </c>
      <c r="H48" s="66" t="s">
        <v>32</v>
      </c>
      <c r="I48" s="97" t="s">
        <v>443</v>
      </c>
      <c r="J48" s="64" t="s">
        <v>17245</v>
      </c>
      <c r="K48" s="65" t="s">
        <v>17135</v>
      </c>
      <c r="L48" s="65"/>
      <c r="M48" s="65" t="s">
        <v>35</v>
      </c>
      <c r="N48" s="64" t="s">
        <v>17064</v>
      </c>
      <c r="O48" s="66" t="s">
        <v>32</v>
      </c>
      <c r="P48" s="66" t="str">
        <f t="shared" ref="P48:P52" si="54">O48</f>
        <v>1..1</v>
      </c>
      <c r="Q48" s="2" t="s">
        <v>1866</v>
      </c>
      <c r="R48" s="75" t="s">
        <v>1867</v>
      </c>
      <c r="S48" s="66" t="s">
        <v>329</v>
      </c>
      <c r="T48" s="68" t="str">
        <f t="shared" ref="T48:T52" si="55">IF($E48="","",IF(ISERROR(SEARCH("@",$R48)),IF(LEFT($E48,4)="BG-X","EG",IF(LEFT($E48,2)="BG","G",IF(LEFT($E48,4)="BT-X",IF(LEN($E48)-LEN(SUBSTITUTE($E48,"-",))&gt;2,"","E"),IF(LEN($E48)-LEN(SUBSTITUTE($E48,"-",))&gt;1,"","E")))),"A"))</f>
        <v>A</v>
      </c>
      <c r="U48" s="66" t="s">
        <v>42</v>
      </c>
      <c r="V48" s="66" t="s">
        <v>35</v>
      </c>
      <c r="W48" s="249" t="s">
        <v>35</v>
      </c>
      <c r="X48" s="38"/>
      <c r="Y48" s="68" t="str">
        <f t="shared" si="46"/>
        <v>-</v>
      </c>
      <c r="Z48" s="68" t="str">
        <f t="shared" si="47"/>
        <v>X</v>
      </c>
      <c r="AA48" s="68" t="str">
        <f t="shared" si="47"/>
        <v>X</v>
      </c>
      <c r="AB48" s="68" t="str">
        <f t="shared" si="47"/>
        <v>X</v>
      </c>
      <c r="AC48" s="68" t="str">
        <f t="shared" si="47"/>
        <v>X</v>
      </c>
      <c r="AD48" s="68" t="str">
        <f t="shared" si="47"/>
        <v>X</v>
      </c>
      <c r="AE48" s="68" t="str">
        <f t="shared" si="47"/>
        <v>X</v>
      </c>
      <c r="AF48" s="38"/>
      <c r="AG48" s="68" t="s">
        <v>185</v>
      </c>
      <c r="AH48" s="68" t="s">
        <v>185</v>
      </c>
      <c r="AI48" s="38"/>
      <c r="AJ48" s="13" t="str">
        <f t="shared" si="48"/>
        <v>/rsm:CrossIndustryInvoice/rsm:SupplyChainTradeTransaction/ram:ApplicableHeaderTradeAgreement/ram:BuyerTradeParty/ram:GlobalID</v>
      </c>
      <c r="AK48" s="13" t="str">
        <f t="shared" si="49"/>
        <v>/@schemeID</v>
      </c>
      <c r="AL48" s="14">
        <f>COUNTIFS(R$4:R48,AJ48)</f>
        <v>1</v>
      </c>
      <c r="AM48" s="1"/>
      <c r="AN48" s="185" t="str">
        <f t="shared" ref="AN48:AO83" si="56">D48</f>
        <v>SCT_HTA</v>
      </c>
      <c r="AO48" s="186" t="str">
        <f t="shared" si="56"/>
        <v>BT-46-1</v>
      </c>
      <c r="AP48" s="301" t="str">
        <f t="shared" si="50"/>
        <v>BT-46-1</v>
      </c>
      <c r="AQ48" s="66">
        <f t="shared" si="51"/>
        <v>5</v>
      </c>
      <c r="AR48" s="66" t="str">
        <f t="shared" si="52"/>
        <v>1..1</v>
      </c>
      <c r="AS48" s="97" t="s">
        <v>1868</v>
      </c>
      <c r="AT48" s="64" t="s">
        <v>1869</v>
      </c>
      <c r="AU48" s="65" t="s">
        <v>331</v>
      </c>
      <c r="AV48" s="65"/>
      <c r="AW48" s="65" t="s">
        <v>35</v>
      </c>
      <c r="AX48" s="64"/>
      <c r="AY48" s="66" t="str">
        <f t="shared" si="32"/>
        <v>1..1</v>
      </c>
      <c r="AZ48" s="66" t="str">
        <f t="shared" si="32"/>
        <v>1..1</v>
      </c>
      <c r="BA48" s="2" t="str">
        <f t="shared" si="32"/>
        <v>/rsm:CrossIndustryInvoice
/rsm:SupplyChainTradeTransaction
/ram:ApplicableHeaderTradeAgreement
/ram:BuyerTradeParty
/ram:GlobalID
/@schemeID</v>
      </c>
      <c r="BB48" s="75" t="str">
        <f t="shared" si="32"/>
        <v>/rsm:CrossIndustryInvoice/rsm:SupplyChainTradeTransaction/ram:ApplicableHeaderTradeAgreement/ram:BuyerTradeParty/ram:GlobalID/@schemeID</v>
      </c>
      <c r="BC48" s="66" t="str">
        <f t="shared" si="42"/>
        <v>S</v>
      </c>
      <c r="BD48" s="68" t="str">
        <f t="shared" si="42"/>
        <v>A</v>
      </c>
      <c r="BE48" s="66" t="str">
        <f t="shared" si="42"/>
        <v>0..1</v>
      </c>
      <c r="BF48" s="66" t="str">
        <f t="shared" si="42"/>
        <v/>
      </c>
      <c r="BG48" s="249" t="str">
        <f t="shared" si="42"/>
        <v/>
      </c>
      <c r="BH48" s="7"/>
      <c r="BI48" s="68" t="str">
        <f t="shared" si="39"/>
        <v>-</v>
      </c>
      <c r="BJ48" s="68" t="str">
        <f t="shared" si="39"/>
        <v>X</v>
      </c>
      <c r="BK48" s="68" t="str">
        <f t="shared" si="39"/>
        <v>X</v>
      </c>
      <c r="BL48" s="68" t="str">
        <f t="shared" si="39"/>
        <v>X</v>
      </c>
      <c r="BM48" s="68" t="str">
        <f t="shared" si="39"/>
        <v>X</v>
      </c>
      <c r="BN48" s="68" t="str">
        <f t="shared" si="39"/>
        <v>X</v>
      </c>
      <c r="BO48" s="68" t="str">
        <f t="shared" si="38"/>
        <v>X</v>
      </c>
      <c r="BP48" s="7"/>
      <c r="BQ48" s="68" t="str">
        <f t="shared" si="53"/>
        <v>BASIC WL</v>
      </c>
      <c r="BR48" s="68" t="str">
        <f t="shared" si="53"/>
        <v>BASIC WL</v>
      </c>
      <c r="BS48" s="15"/>
      <c r="BT48" s="57" t="s">
        <v>18642</v>
      </c>
    </row>
    <row r="49" spans="1:72" s="59" customFormat="1" ht="96" x14ac:dyDescent="0.2">
      <c r="A49" s="45" t="str">
        <f t="shared" si="44"/>
        <v>YES</v>
      </c>
      <c r="B49" s="45"/>
      <c r="C49" s="45"/>
      <c r="D49" s="185" t="s">
        <v>1526</v>
      </c>
      <c r="E49" s="186" t="s">
        <v>1870</v>
      </c>
      <c r="F49" s="301" t="s">
        <v>1870</v>
      </c>
      <c r="G49" s="66">
        <f t="shared" si="45"/>
        <v>4</v>
      </c>
      <c r="H49" s="66" t="s">
        <v>32</v>
      </c>
      <c r="I49" s="64" t="s">
        <v>1871</v>
      </c>
      <c r="J49" s="64" t="s">
        <v>1872</v>
      </c>
      <c r="K49" s="65"/>
      <c r="L49" s="65" t="s">
        <v>1621</v>
      </c>
      <c r="M49" s="65" t="s">
        <v>1873</v>
      </c>
      <c r="N49" s="64" t="s">
        <v>70</v>
      </c>
      <c r="O49" s="66" t="s">
        <v>32</v>
      </c>
      <c r="P49" s="66" t="str">
        <f t="shared" si="54"/>
        <v>1..1</v>
      </c>
      <c r="Q49" s="2" t="s">
        <v>1874</v>
      </c>
      <c r="R49" s="75" t="s">
        <v>1875</v>
      </c>
      <c r="S49" s="66" t="s">
        <v>73</v>
      </c>
      <c r="T49" s="68" t="str">
        <f t="shared" si="55"/>
        <v>E</v>
      </c>
      <c r="U49" s="66" t="s">
        <v>42</v>
      </c>
      <c r="V49" s="66" t="s">
        <v>132</v>
      </c>
      <c r="W49" s="249" t="s">
        <v>35</v>
      </c>
      <c r="X49" s="38"/>
      <c r="Y49" s="68" t="str">
        <f t="shared" si="46"/>
        <v>X</v>
      </c>
      <c r="Z49" s="68" t="str">
        <f t="shared" si="47"/>
        <v>X</v>
      </c>
      <c r="AA49" s="68" t="str">
        <f t="shared" si="47"/>
        <v>X</v>
      </c>
      <c r="AB49" s="68" t="str">
        <f t="shared" si="47"/>
        <v>X</v>
      </c>
      <c r="AC49" s="68" t="str">
        <f t="shared" si="47"/>
        <v>X</v>
      </c>
      <c r="AD49" s="68" t="str">
        <f t="shared" si="47"/>
        <v>X</v>
      </c>
      <c r="AE49" s="68" t="str">
        <f t="shared" si="47"/>
        <v>X</v>
      </c>
      <c r="AF49" s="38"/>
      <c r="AG49" s="68" t="s">
        <v>39</v>
      </c>
      <c r="AH49" s="68" t="s">
        <v>39</v>
      </c>
      <c r="AI49" s="38"/>
      <c r="AJ49" s="13" t="str">
        <f t="shared" si="48"/>
        <v>/rsm:CrossIndustryInvoice/rsm:SupplyChainTradeTransaction/ram:ApplicableHeaderTradeAgreement/ram:BuyerTradeParty</v>
      </c>
      <c r="AK49" s="13" t="str">
        <f t="shared" si="49"/>
        <v>/ram:Name</v>
      </c>
      <c r="AL49" s="14">
        <f>COUNTIFS(R$4:R49,AJ49)</f>
        <v>1</v>
      </c>
      <c r="AM49" s="1"/>
      <c r="AN49" s="185" t="str">
        <f t="shared" si="56"/>
        <v>SCT_HTA</v>
      </c>
      <c r="AO49" s="186" t="str">
        <f t="shared" si="56"/>
        <v>BT-44</v>
      </c>
      <c r="AP49" s="301" t="str">
        <f t="shared" si="50"/>
        <v>BT-44</v>
      </c>
      <c r="AQ49" s="66">
        <f t="shared" si="51"/>
        <v>4</v>
      </c>
      <c r="AR49" s="66" t="str">
        <f t="shared" si="52"/>
        <v>1..1</v>
      </c>
      <c r="AS49" s="64" t="s">
        <v>1876</v>
      </c>
      <c r="AT49" s="64" t="s">
        <v>1877</v>
      </c>
      <c r="AU49" s="65" t="s">
        <v>1878</v>
      </c>
      <c r="AV49" s="65" t="s">
        <v>1627</v>
      </c>
      <c r="AW49" s="65" t="s">
        <v>1879</v>
      </c>
      <c r="AX49" s="64" t="s">
        <v>78</v>
      </c>
      <c r="AY49" s="66" t="str">
        <f t="shared" si="32"/>
        <v>1..1</v>
      </c>
      <c r="AZ49" s="66" t="str">
        <f t="shared" si="32"/>
        <v>1..1</v>
      </c>
      <c r="BA49" s="2" t="str">
        <f t="shared" si="32"/>
        <v>/rsm:CrossIndustryInvoice
/rsm:SupplyChainTradeTransaction
/ram:ApplicableHeaderTradeAgreement
/ram:BuyerTradeParty
/ram:Name</v>
      </c>
      <c r="BB49" s="75" t="str">
        <f t="shared" si="32"/>
        <v>/rsm:CrossIndustryInvoice/rsm:SupplyChainTradeTransaction/ram:ApplicableHeaderTradeAgreement/ram:BuyerTradeParty/ram:Name</v>
      </c>
      <c r="BC49" s="66" t="str">
        <f t="shared" si="42"/>
        <v>T</v>
      </c>
      <c r="BD49" s="68" t="str">
        <f t="shared" si="42"/>
        <v>E</v>
      </c>
      <c r="BE49" s="66" t="str">
        <f t="shared" si="42"/>
        <v>0..1</v>
      </c>
      <c r="BF49" s="66" t="str">
        <f t="shared" si="42"/>
        <v>CAR-2</v>
      </c>
      <c r="BG49" s="249" t="str">
        <f t="shared" si="42"/>
        <v/>
      </c>
      <c r="BH49" s="7"/>
      <c r="BI49" s="68" t="str">
        <f t="shared" si="39"/>
        <v>X</v>
      </c>
      <c r="BJ49" s="68" t="str">
        <f t="shared" si="39"/>
        <v>X</v>
      </c>
      <c r="BK49" s="68" t="str">
        <f t="shared" si="39"/>
        <v>X</v>
      </c>
      <c r="BL49" s="68" t="str">
        <f t="shared" si="39"/>
        <v>X</v>
      </c>
      <c r="BM49" s="68" t="str">
        <f t="shared" si="39"/>
        <v>X</v>
      </c>
      <c r="BN49" s="68" t="str">
        <f t="shared" si="39"/>
        <v>X</v>
      </c>
      <c r="BO49" s="68" t="str">
        <f t="shared" si="38"/>
        <v>X</v>
      </c>
      <c r="BP49" s="7"/>
      <c r="BQ49" s="68" t="str">
        <f t="shared" si="53"/>
        <v>MINIMUM</v>
      </c>
      <c r="BR49" s="68" t="str">
        <f t="shared" si="53"/>
        <v>MINIMUM</v>
      </c>
      <c r="BS49" s="15"/>
      <c r="BT49" s="57" t="s">
        <v>18642</v>
      </c>
    </row>
    <row r="50" spans="1:72" s="59" customFormat="1" ht="96" x14ac:dyDescent="0.2">
      <c r="A50" s="45" t="str">
        <f t="shared" si="44"/>
        <v>NO</v>
      </c>
      <c r="B50" s="45"/>
      <c r="C50" s="45"/>
      <c r="D50" s="185" t="s">
        <v>1526</v>
      </c>
      <c r="E50" s="188" t="s">
        <v>1885</v>
      </c>
      <c r="F50" s="303"/>
      <c r="G50" s="124">
        <f t="shared" si="45"/>
        <v>4</v>
      </c>
      <c r="H50" s="124" t="s">
        <v>42</v>
      </c>
      <c r="I50" s="138" t="s">
        <v>1886</v>
      </c>
      <c r="J50" s="125" t="s">
        <v>17145</v>
      </c>
      <c r="K50" s="126"/>
      <c r="L50" s="126"/>
      <c r="M50" s="126"/>
      <c r="N50" s="125"/>
      <c r="O50" s="124" t="s">
        <v>42</v>
      </c>
      <c r="P50" s="124" t="str">
        <f t="shared" si="54"/>
        <v>0..1</v>
      </c>
      <c r="Q50" s="127" t="s">
        <v>1887</v>
      </c>
      <c r="R50" s="128" t="s">
        <v>1888</v>
      </c>
      <c r="S50" s="124"/>
      <c r="T50" s="129" t="str">
        <f t="shared" si="55"/>
        <v/>
      </c>
      <c r="U50" s="124" t="s">
        <v>42</v>
      </c>
      <c r="V50" s="124"/>
      <c r="W50" s="675"/>
      <c r="X50" s="38"/>
      <c r="Y50" s="129" t="str">
        <f t="shared" si="46"/>
        <v>X</v>
      </c>
      <c r="Z50" s="129" t="str">
        <f t="shared" si="47"/>
        <v>X</v>
      </c>
      <c r="AA50" s="129" t="str">
        <f t="shared" si="47"/>
        <v>X</v>
      </c>
      <c r="AB50" s="129" t="str">
        <f t="shared" si="47"/>
        <v>X</v>
      </c>
      <c r="AC50" s="129" t="str">
        <f t="shared" si="47"/>
        <v>X</v>
      </c>
      <c r="AD50" s="129" t="str">
        <f t="shared" si="47"/>
        <v>X</v>
      </c>
      <c r="AE50" s="129" t="str">
        <f t="shared" si="47"/>
        <v>X</v>
      </c>
      <c r="AF50" s="38"/>
      <c r="AG50" s="129" t="s">
        <v>39</v>
      </c>
      <c r="AH50" s="129" t="s">
        <v>39</v>
      </c>
      <c r="AI50" s="38"/>
      <c r="AJ50" s="13" t="str">
        <f t="shared" si="48"/>
        <v>/rsm:CrossIndustryInvoice/rsm:SupplyChainTradeTransaction/ram:ApplicableHeaderTradeAgreement/ram:BuyerTradeParty</v>
      </c>
      <c r="AK50" s="13" t="str">
        <f t="shared" si="49"/>
        <v>/ram:SpecifiedLegalOrganization</v>
      </c>
      <c r="AL50" s="14">
        <f>COUNTIFS(R$4:R50,AJ50)</f>
        <v>1</v>
      </c>
      <c r="AM50" s="1"/>
      <c r="AN50" s="185" t="str">
        <f t="shared" si="56"/>
        <v>SCT_HTA</v>
      </c>
      <c r="AO50" s="188" t="str">
        <f t="shared" si="56"/>
        <v>BT-47-00</v>
      </c>
      <c r="AP50" s="303" t="str">
        <f t="shared" si="50"/>
        <v/>
      </c>
      <c r="AQ50" s="124">
        <f t="shared" si="51"/>
        <v>4</v>
      </c>
      <c r="AR50" s="124" t="str">
        <f t="shared" si="52"/>
        <v>0..1</v>
      </c>
      <c r="AS50" s="138" t="s">
        <v>1889</v>
      </c>
      <c r="AT50" s="125"/>
      <c r="AU50" s="126"/>
      <c r="AV50" s="126"/>
      <c r="AW50" s="126" t="s">
        <v>35</v>
      </c>
      <c r="AX50" s="125"/>
      <c r="AY50" s="124" t="str">
        <f t="shared" si="32"/>
        <v>0..1</v>
      </c>
      <c r="AZ50" s="124" t="str">
        <f t="shared" si="32"/>
        <v>0..1</v>
      </c>
      <c r="BA50" s="127" t="str">
        <f t="shared" si="32"/>
        <v>/rsm:CrossIndustryInvoice
/rsm:SupplyChainTradeTransaction
/ram:ApplicableHeaderTradeAgreement
/ram:BuyerTradeParty
/ram:SpecifiedLegalOrganization</v>
      </c>
      <c r="BB50" s="128" t="str">
        <f t="shared" si="32"/>
        <v>/rsm:CrossIndustryInvoice/rsm:SupplyChainTradeTransaction/ram:ApplicableHeaderTradeAgreement/ram:BuyerTradeParty/ram:SpecifiedLegalOrganization</v>
      </c>
      <c r="BC50" s="124" t="str">
        <f t="shared" si="42"/>
        <v/>
      </c>
      <c r="BD50" s="129" t="str">
        <f t="shared" si="42"/>
        <v/>
      </c>
      <c r="BE50" s="124" t="str">
        <f t="shared" si="42"/>
        <v>0..1</v>
      </c>
      <c r="BF50" s="124" t="str">
        <f t="shared" si="42"/>
        <v/>
      </c>
      <c r="BG50" s="675" t="str">
        <f t="shared" si="42"/>
        <v/>
      </c>
      <c r="BH50" s="7"/>
      <c r="BI50" s="129" t="str">
        <f t="shared" si="39"/>
        <v>X</v>
      </c>
      <c r="BJ50" s="129" t="str">
        <f t="shared" si="39"/>
        <v>X</v>
      </c>
      <c r="BK50" s="129" t="str">
        <f t="shared" si="39"/>
        <v>X</v>
      </c>
      <c r="BL50" s="129" t="str">
        <f t="shared" si="39"/>
        <v>X</v>
      </c>
      <c r="BM50" s="129" t="str">
        <f t="shared" si="39"/>
        <v>X</v>
      </c>
      <c r="BN50" s="129" t="str">
        <f t="shared" si="39"/>
        <v>X</v>
      </c>
      <c r="BO50" s="129" t="str">
        <f t="shared" si="38"/>
        <v>X</v>
      </c>
      <c r="BP50" s="7"/>
      <c r="BQ50" s="129" t="str">
        <f t="shared" si="53"/>
        <v>MINIMUM</v>
      </c>
      <c r="BR50" s="129" t="str">
        <f t="shared" si="53"/>
        <v>MINIMUM</v>
      </c>
      <c r="BS50" s="15"/>
      <c r="BT50" s="57" t="s">
        <v>18642</v>
      </c>
    </row>
    <row r="51" spans="1:72" s="59" customFormat="1" ht="105" x14ac:dyDescent="0.2">
      <c r="A51" s="45" t="str">
        <f t="shared" si="44"/>
        <v>YES</v>
      </c>
      <c r="B51" s="120" t="s">
        <v>17049</v>
      </c>
      <c r="C51" s="45"/>
      <c r="D51" s="185" t="s">
        <v>1526</v>
      </c>
      <c r="E51" s="186" t="s">
        <v>1890</v>
      </c>
      <c r="F51" s="301" t="s">
        <v>1890</v>
      </c>
      <c r="G51" s="66">
        <f t="shared" si="45"/>
        <v>5</v>
      </c>
      <c r="H51" s="66" t="s">
        <v>42</v>
      </c>
      <c r="I51" s="64" t="s">
        <v>1891</v>
      </c>
      <c r="J51" s="64" t="s">
        <v>17246</v>
      </c>
      <c r="K51" s="65" t="s">
        <v>17247</v>
      </c>
      <c r="L51" s="65" t="s">
        <v>1894</v>
      </c>
      <c r="M51" s="65" t="s">
        <v>35</v>
      </c>
      <c r="N51" s="64" t="s">
        <v>90</v>
      </c>
      <c r="O51" s="66" t="s">
        <v>42</v>
      </c>
      <c r="P51" s="66" t="str">
        <f t="shared" si="54"/>
        <v>0..1</v>
      </c>
      <c r="Q51" s="2" t="s">
        <v>1895</v>
      </c>
      <c r="R51" s="75" t="s">
        <v>1896</v>
      </c>
      <c r="S51" s="66" t="s">
        <v>55</v>
      </c>
      <c r="T51" s="68" t="str">
        <f t="shared" si="55"/>
        <v>E</v>
      </c>
      <c r="U51" s="66" t="s">
        <v>42</v>
      </c>
      <c r="V51" s="66" t="s">
        <v>35</v>
      </c>
      <c r="W51" s="249" t="s">
        <v>35</v>
      </c>
      <c r="X51" s="38"/>
      <c r="Y51" s="68" t="str">
        <f t="shared" si="46"/>
        <v>X</v>
      </c>
      <c r="Z51" s="68" t="str">
        <f t="shared" si="47"/>
        <v>X</v>
      </c>
      <c r="AA51" s="68" t="str">
        <f t="shared" si="47"/>
        <v>X</v>
      </c>
      <c r="AB51" s="68" t="str">
        <f t="shared" si="47"/>
        <v>X</v>
      </c>
      <c r="AC51" s="68" t="str">
        <f t="shared" si="47"/>
        <v>X</v>
      </c>
      <c r="AD51" s="68" t="str">
        <f t="shared" si="47"/>
        <v>X</v>
      </c>
      <c r="AE51" s="68" t="str">
        <f t="shared" si="47"/>
        <v>X</v>
      </c>
      <c r="AF51" s="38"/>
      <c r="AG51" s="68" t="s">
        <v>39</v>
      </c>
      <c r="AH51" s="68" t="s">
        <v>39</v>
      </c>
      <c r="AI51" s="38"/>
      <c r="AJ51" s="13" t="str">
        <f t="shared" si="48"/>
        <v>/rsm:CrossIndustryInvoice/rsm:SupplyChainTradeTransaction/ram:ApplicableHeaderTradeAgreement/ram:BuyerTradeParty/ram:SpecifiedLegalOrganization</v>
      </c>
      <c r="AK51" s="13" t="str">
        <f t="shared" si="49"/>
        <v>/ram:ID</v>
      </c>
      <c r="AL51" s="14">
        <f>COUNTIFS(R$4:R51,AJ51)</f>
        <v>1</v>
      </c>
      <c r="AM51" s="1"/>
      <c r="AN51" s="185" t="str">
        <f t="shared" si="56"/>
        <v>SCT_HTA</v>
      </c>
      <c r="AO51" s="186" t="str">
        <f t="shared" si="56"/>
        <v>BT-47</v>
      </c>
      <c r="AP51" s="301" t="str">
        <f t="shared" si="50"/>
        <v>BT-47</v>
      </c>
      <c r="AQ51" s="66">
        <f t="shared" si="51"/>
        <v>5</v>
      </c>
      <c r="AR51" s="66" t="str">
        <f t="shared" si="52"/>
        <v>0..1</v>
      </c>
      <c r="AS51" s="64" t="s">
        <v>1897</v>
      </c>
      <c r="AT51" s="64" t="s">
        <v>1898</v>
      </c>
      <c r="AU51" s="65" t="s">
        <v>1899</v>
      </c>
      <c r="AV51" s="65" t="s">
        <v>1900</v>
      </c>
      <c r="AW51" s="65" t="s">
        <v>35</v>
      </c>
      <c r="AX51" s="64" t="s">
        <v>99</v>
      </c>
      <c r="AY51" s="66" t="str">
        <f t="shared" si="32"/>
        <v>0..1</v>
      </c>
      <c r="AZ51" s="66" t="str">
        <f t="shared" si="32"/>
        <v>0..1</v>
      </c>
      <c r="BA51" s="2" t="str">
        <f t="shared" si="32"/>
        <v>/rsm:CrossIndustryInvoice
/rsm:SupplyChainTradeTransaction
/ram:ApplicableHeaderTradeAgreement
/ram:BuyerTradeParty
/ram:SpecifiedLegalOrganization
/ram:ID</v>
      </c>
      <c r="BB51" s="75" t="str">
        <f t="shared" si="32"/>
        <v>/rsm:CrossIndustryInvoice/rsm:SupplyChainTradeTransaction/ram:ApplicableHeaderTradeAgreement/ram:BuyerTradeParty/ram:SpecifiedLegalOrganization/ram:ID</v>
      </c>
      <c r="BC51" s="66" t="str">
        <f t="shared" si="42"/>
        <v>I</v>
      </c>
      <c r="BD51" s="68" t="str">
        <f t="shared" si="42"/>
        <v>E</v>
      </c>
      <c r="BE51" s="66" t="str">
        <f t="shared" si="42"/>
        <v>0..1</v>
      </c>
      <c r="BF51" s="66" t="str">
        <f t="shared" si="42"/>
        <v/>
      </c>
      <c r="BG51" s="249" t="str">
        <f t="shared" si="42"/>
        <v/>
      </c>
      <c r="BH51" s="7"/>
      <c r="BI51" s="68" t="str">
        <f t="shared" si="39"/>
        <v>X</v>
      </c>
      <c r="BJ51" s="68" t="str">
        <f t="shared" si="39"/>
        <v>X</v>
      </c>
      <c r="BK51" s="68" t="str">
        <f t="shared" si="39"/>
        <v>X</v>
      </c>
      <c r="BL51" s="68" t="str">
        <f t="shared" si="39"/>
        <v>X</v>
      </c>
      <c r="BM51" s="68" t="str">
        <f t="shared" si="39"/>
        <v>X</v>
      </c>
      <c r="BN51" s="68" t="str">
        <f t="shared" si="39"/>
        <v>X</v>
      </c>
      <c r="BO51" s="68" t="str">
        <f t="shared" si="38"/>
        <v>X</v>
      </c>
      <c r="BP51" s="7"/>
      <c r="BQ51" s="68" t="str">
        <f t="shared" si="53"/>
        <v>MINIMUM</v>
      </c>
      <c r="BR51" s="68" t="str">
        <f t="shared" si="53"/>
        <v>MINIMUM</v>
      </c>
      <c r="BS51" s="15"/>
      <c r="BT51" s="57" t="s">
        <v>18642</v>
      </c>
    </row>
    <row r="52" spans="1:72" s="59" customFormat="1" ht="120" x14ac:dyDescent="0.2">
      <c r="A52" s="45" t="str">
        <f t="shared" si="44"/>
        <v>YES</v>
      </c>
      <c r="B52" s="45"/>
      <c r="C52" s="45"/>
      <c r="D52" s="185" t="s">
        <v>1526</v>
      </c>
      <c r="E52" s="186" t="s">
        <v>1901</v>
      </c>
      <c r="F52" s="301" t="s">
        <v>1901</v>
      </c>
      <c r="G52" s="66">
        <f t="shared" si="45"/>
        <v>6</v>
      </c>
      <c r="H52" s="66" t="s">
        <v>42</v>
      </c>
      <c r="I52" s="97" t="s">
        <v>443</v>
      </c>
      <c r="J52" s="64" t="s">
        <v>17137</v>
      </c>
      <c r="K52" s="65" t="s">
        <v>17140</v>
      </c>
      <c r="L52" s="65" t="s">
        <v>916</v>
      </c>
      <c r="M52" s="65" t="s">
        <v>35</v>
      </c>
      <c r="N52" s="64" t="s">
        <v>17064</v>
      </c>
      <c r="O52" s="66" t="s">
        <v>42</v>
      </c>
      <c r="P52" s="66" t="str">
        <f t="shared" si="54"/>
        <v>0..1</v>
      </c>
      <c r="Q52" s="2" t="s">
        <v>1903</v>
      </c>
      <c r="R52" s="75" t="s">
        <v>1904</v>
      </c>
      <c r="S52" s="66" t="s">
        <v>329</v>
      </c>
      <c r="T52" s="68" t="str">
        <f t="shared" si="55"/>
        <v>A</v>
      </c>
      <c r="U52" s="66" t="s">
        <v>42</v>
      </c>
      <c r="V52" s="66" t="s">
        <v>35</v>
      </c>
      <c r="W52" s="249" t="s">
        <v>35</v>
      </c>
      <c r="X52" s="38"/>
      <c r="Y52" s="68" t="str">
        <f t="shared" si="46"/>
        <v>X</v>
      </c>
      <c r="Z52" s="68" t="str">
        <f t="shared" si="47"/>
        <v>X</v>
      </c>
      <c r="AA52" s="68" t="str">
        <f t="shared" si="47"/>
        <v>X</v>
      </c>
      <c r="AB52" s="68" t="str">
        <f t="shared" si="47"/>
        <v>X</v>
      </c>
      <c r="AC52" s="68" t="str">
        <f t="shared" si="47"/>
        <v>X</v>
      </c>
      <c r="AD52" s="68" t="str">
        <f t="shared" si="47"/>
        <v>X</v>
      </c>
      <c r="AE52" s="68" t="str">
        <f t="shared" si="47"/>
        <v>X</v>
      </c>
      <c r="AF52" s="38"/>
      <c r="AG52" s="68" t="s">
        <v>39</v>
      </c>
      <c r="AH52" s="68" t="s">
        <v>39</v>
      </c>
      <c r="AI52" s="38"/>
      <c r="AJ52" s="13" t="str">
        <f t="shared" si="48"/>
        <v>/rsm:CrossIndustryInvoice/rsm:SupplyChainTradeTransaction/ram:ApplicableHeaderTradeAgreement/ram:BuyerTradeParty/ram:SpecifiedLegalOrganization/ram:ID</v>
      </c>
      <c r="AK52" s="13" t="str">
        <f t="shared" si="49"/>
        <v>/@schemeID</v>
      </c>
      <c r="AL52" s="14">
        <f>COUNTIFS(R$4:R52,AJ52)</f>
        <v>1</v>
      </c>
      <c r="AM52" s="1"/>
      <c r="AN52" s="185" t="str">
        <f t="shared" si="56"/>
        <v>SCT_HTA</v>
      </c>
      <c r="AO52" s="186" t="str">
        <f t="shared" si="56"/>
        <v>BT-47-1</v>
      </c>
      <c r="AP52" s="301" t="str">
        <f t="shared" si="50"/>
        <v>BT-47-1</v>
      </c>
      <c r="AQ52" s="66">
        <f t="shared" si="51"/>
        <v>6</v>
      </c>
      <c r="AR52" s="66" t="str">
        <f t="shared" si="52"/>
        <v>0..1</v>
      </c>
      <c r="AS52" s="97" t="s">
        <v>1897</v>
      </c>
      <c r="AT52" s="64" t="s">
        <v>1898</v>
      </c>
      <c r="AU52" s="65" t="s">
        <v>1899</v>
      </c>
      <c r="AV52" s="65" t="s">
        <v>1616</v>
      </c>
      <c r="AW52" s="65" t="s">
        <v>35</v>
      </c>
      <c r="AX52" s="64" t="s">
        <v>128</v>
      </c>
      <c r="AY52" s="66" t="str">
        <f t="shared" si="32"/>
        <v>0..1</v>
      </c>
      <c r="AZ52" s="66" t="str">
        <f t="shared" si="32"/>
        <v>0..1</v>
      </c>
      <c r="BA52" s="2" t="str">
        <f t="shared" si="32"/>
        <v>/rsm:CrossIndustryInvoice
/rsm:SupplyChainTradeTransaction
/ram:ApplicableHeaderTradeAgreement
/ram:BuyerTradeParty
/ram:SpecifiedLegalOrganization
/ram:ID
/@schemeID</v>
      </c>
      <c r="BB52" s="75" t="str">
        <f t="shared" si="32"/>
        <v>/rsm:CrossIndustryInvoice/rsm:SupplyChainTradeTransaction/ram:ApplicableHeaderTradeAgreement/ram:BuyerTradeParty/ram:SpecifiedLegalOrganization/ram:ID/@schemeID</v>
      </c>
      <c r="BC52" s="66" t="str">
        <f t="shared" si="42"/>
        <v>S</v>
      </c>
      <c r="BD52" s="68" t="str">
        <f t="shared" si="42"/>
        <v>A</v>
      </c>
      <c r="BE52" s="66" t="str">
        <f t="shared" si="42"/>
        <v>0..1</v>
      </c>
      <c r="BF52" s="66" t="str">
        <f t="shared" si="42"/>
        <v/>
      </c>
      <c r="BG52" s="249" t="str">
        <f t="shared" si="42"/>
        <v/>
      </c>
      <c r="BH52" s="7"/>
      <c r="BI52" s="68" t="str">
        <f t="shared" si="39"/>
        <v>X</v>
      </c>
      <c r="BJ52" s="68" t="str">
        <f t="shared" si="39"/>
        <v>X</v>
      </c>
      <c r="BK52" s="68" t="str">
        <f t="shared" si="39"/>
        <v>X</v>
      </c>
      <c r="BL52" s="68" t="str">
        <f t="shared" si="39"/>
        <v>X</v>
      </c>
      <c r="BM52" s="68" t="str">
        <f t="shared" si="39"/>
        <v>X</v>
      </c>
      <c r="BN52" s="68" t="str">
        <f t="shared" si="39"/>
        <v>X</v>
      </c>
      <c r="BO52" s="68" t="str">
        <f t="shared" si="38"/>
        <v>X</v>
      </c>
      <c r="BP52" s="7"/>
      <c r="BQ52" s="68" t="str">
        <f t="shared" si="53"/>
        <v>MINIMUM</v>
      </c>
      <c r="BR52" s="68" t="str">
        <f t="shared" si="53"/>
        <v>MINIMUM</v>
      </c>
      <c r="BS52" s="15"/>
      <c r="BT52" s="57" t="s">
        <v>18642</v>
      </c>
    </row>
    <row r="53" spans="1:72" s="59" customFormat="1" ht="96" x14ac:dyDescent="0.2">
      <c r="A53" s="45" t="str">
        <f t="shared" si="44"/>
        <v>NO</v>
      </c>
      <c r="B53" s="45"/>
      <c r="C53" s="45"/>
      <c r="D53" s="185" t="s">
        <v>1526</v>
      </c>
      <c r="E53" s="188" t="s">
        <v>1991</v>
      </c>
      <c r="F53" s="303" t="s">
        <v>1991</v>
      </c>
      <c r="G53" s="124">
        <f t="shared" si="45"/>
        <v>4</v>
      </c>
      <c r="H53" s="124" t="s">
        <v>32</v>
      </c>
      <c r="I53" s="138" t="s">
        <v>1992</v>
      </c>
      <c r="J53" s="125" t="s">
        <v>1993</v>
      </c>
      <c r="K53" s="126" t="s">
        <v>17238</v>
      </c>
      <c r="L53" s="126" t="s">
        <v>1734</v>
      </c>
      <c r="M53" s="126" t="s">
        <v>1994</v>
      </c>
      <c r="N53" s="125"/>
      <c r="O53" s="124" t="s">
        <v>32</v>
      </c>
      <c r="P53" s="124" t="str">
        <f t="shared" ref="P53:P86" si="57">O53</f>
        <v>1..1</v>
      </c>
      <c r="Q53" s="127" t="s">
        <v>1995</v>
      </c>
      <c r="R53" s="128" t="s">
        <v>1996</v>
      </c>
      <c r="S53" s="124" t="s">
        <v>35</v>
      </c>
      <c r="T53" s="129" t="str">
        <f t="shared" ref="T53:T83" si="58">IF($E53="","",IF(ISERROR(SEARCH("@",$R53)),IF(LEFT($E53,4)="BG-X","EG",IF(LEFT($E53,2)="BG","G",IF(LEFT($E53,4)="BT-X",IF(LEN($E53)-LEN(SUBSTITUTE($E53,"-",))&gt;2,"","E"),IF(LEN($E53)-LEN(SUBSTITUTE($E53,"-",))&gt;1,"","E")))),"A"))</f>
        <v>G</v>
      </c>
      <c r="U53" s="124" t="s">
        <v>42</v>
      </c>
      <c r="V53" s="124" t="s">
        <v>35</v>
      </c>
      <c r="W53" s="675" t="s">
        <v>35</v>
      </c>
      <c r="X53" s="38"/>
      <c r="Y53" s="129" t="str">
        <f t="shared" si="46"/>
        <v>-</v>
      </c>
      <c r="Z53" s="129" t="str">
        <f t="shared" si="47"/>
        <v>X</v>
      </c>
      <c r="AA53" s="129" t="str">
        <f t="shared" si="47"/>
        <v>X</v>
      </c>
      <c r="AB53" s="129" t="str">
        <f t="shared" si="47"/>
        <v>X</v>
      </c>
      <c r="AC53" s="129" t="str">
        <f t="shared" si="47"/>
        <v>X</v>
      </c>
      <c r="AD53" s="129" t="str">
        <f t="shared" si="47"/>
        <v>X</v>
      </c>
      <c r="AE53" s="129" t="str">
        <f t="shared" si="47"/>
        <v>X</v>
      </c>
      <c r="AF53" s="38"/>
      <c r="AG53" s="129" t="s">
        <v>185</v>
      </c>
      <c r="AH53" s="129" t="s">
        <v>185</v>
      </c>
      <c r="AI53" s="38"/>
      <c r="AJ53" s="13" t="str">
        <f t="shared" si="48"/>
        <v>/rsm:CrossIndustryInvoice/rsm:SupplyChainTradeTransaction/ram:ApplicableHeaderTradeAgreement/ram:BuyerTradeParty</v>
      </c>
      <c r="AK53" s="13" t="str">
        <f t="shared" si="49"/>
        <v>/ram:PostalTradeAddress</v>
      </c>
      <c r="AL53" s="14">
        <f>COUNTIFS(R$4:R53,AJ53)</f>
        <v>1</v>
      </c>
      <c r="AM53" s="1"/>
      <c r="AN53" s="185" t="str">
        <f t="shared" si="56"/>
        <v>SCT_HTA</v>
      </c>
      <c r="AO53" s="188" t="str">
        <f t="shared" si="56"/>
        <v>BG-8</v>
      </c>
      <c r="AP53" s="303" t="str">
        <f t="shared" si="50"/>
        <v>BG-8</v>
      </c>
      <c r="AQ53" s="124">
        <f t="shared" si="51"/>
        <v>4</v>
      </c>
      <c r="AR53" s="124" t="str">
        <f t="shared" si="52"/>
        <v>1..1</v>
      </c>
      <c r="AS53" s="138" t="s">
        <v>1997</v>
      </c>
      <c r="AT53" s="125" t="s">
        <v>1998</v>
      </c>
      <c r="AU53" s="126" t="s">
        <v>1740</v>
      </c>
      <c r="AV53" s="126" t="s">
        <v>1741</v>
      </c>
      <c r="AW53" s="126" t="s">
        <v>1999</v>
      </c>
      <c r="AX53" s="125"/>
      <c r="AY53" s="124" t="str">
        <f t="shared" si="32"/>
        <v>1..1</v>
      </c>
      <c r="AZ53" s="124" t="str">
        <f t="shared" si="32"/>
        <v>1..1</v>
      </c>
      <c r="BA53" s="127" t="str">
        <f t="shared" si="32"/>
        <v>/rsm:CrossIndustryInvoice
/rsm:SupplyChainTradeTransaction
/ram:ApplicableHeaderTradeAgreement
/ram:BuyerTradeParty
/ram:PostalTradeAddress</v>
      </c>
      <c r="BB53" s="128" t="str">
        <f t="shared" si="32"/>
        <v>/rsm:CrossIndustryInvoice/rsm:SupplyChainTradeTransaction/ram:ApplicableHeaderTradeAgreement/ram:BuyerTradeParty/ram:PostalTradeAddress</v>
      </c>
      <c r="BC53" s="124" t="str">
        <f t="shared" si="42"/>
        <v/>
      </c>
      <c r="BD53" s="129" t="str">
        <f t="shared" si="42"/>
        <v>G</v>
      </c>
      <c r="BE53" s="124" t="str">
        <f t="shared" si="42"/>
        <v>0..1</v>
      </c>
      <c r="BF53" s="124" t="str">
        <f t="shared" si="42"/>
        <v/>
      </c>
      <c r="BG53" s="675" t="str">
        <f t="shared" si="42"/>
        <v/>
      </c>
      <c r="BH53" s="7"/>
      <c r="BI53" s="129" t="str">
        <f t="shared" si="39"/>
        <v>-</v>
      </c>
      <c r="BJ53" s="129" t="str">
        <f t="shared" si="39"/>
        <v>X</v>
      </c>
      <c r="BK53" s="129" t="str">
        <f t="shared" si="39"/>
        <v>X</v>
      </c>
      <c r="BL53" s="129" t="str">
        <f t="shared" si="39"/>
        <v>X</v>
      </c>
      <c r="BM53" s="129" t="str">
        <f t="shared" si="39"/>
        <v>X</v>
      </c>
      <c r="BN53" s="129" t="str">
        <f t="shared" si="39"/>
        <v>X</v>
      </c>
      <c r="BO53" s="129" t="str">
        <f t="shared" si="38"/>
        <v>X</v>
      </c>
      <c r="BP53" s="7"/>
      <c r="BQ53" s="129" t="str">
        <f t="shared" si="53"/>
        <v>BASIC WL</v>
      </c>
      <c r="BR53" s="129" t="str">
        <f t="shared" si="53"/>
        <v>BASIC WL</v>
      </c>
      <c r="BS53" s="15"/>
      <c r="BT53" s="57" t="s">
        <v>18642</v>
      </c>
    </row>
    <row r="54" spans="1:72" s="59" customFormat="1" ht="105" x14ac:dyDescent="0.2">
      <c r="A54" s="45" t="str">
        <f t="shared" si="44"/>
        <v>YES</v>
      </c>
      <c r="B54" s="45"/>
      <c r="C54" s="45"/>
      <c r="D54" s="185" t="s">
        <v>1526</v>
      </c>
      <c r="E54" s="186" t="s">
        <v>2000</v>
      </c>
      <c r="F54" s="301" t="s">
        <v>2000</v>
      </c>
      <c r="G54" s="66">
        <f t="shared" si="45"/>
        <v>5</v>
      </c>
      <c r="H54" s="66" t="s">
        <v>42</v>
      </c>
      <c r="I54" s="64" t="s">
        <v>2001</v>
      </c>
      <c r="J54" s="64" t="s">
        <v>1635</v>
      </c>
      <c r="K54" s="65" t="s">
        <v>1636</v>
      </c>
      <c r="L54" s="65"/>
      <c r="M54" s="65" t="s">
        <v>35</v>
      </c>
      <c r="N54" s="64" t="s">
        <v>70</v>
      </c>
      <c r="O54" s="66" t="s">
        <v>42</v>
      </c>
      <c r="P54" s="66" t="str">
        <f t="shared" si="57"/>
        <v>0..1</v>
      </c>
      <c r="Q54" s="2" t="s">
        <v>2002</v>
      </c>
      <c r="R54" s="75" t="s">
        <v>2003</v>
      </c>
      <c r="S54" s="66" t="s">
        <v>73</v>
      </c>
      <c r="T54" s="68" t="str">
        <f t="shared" si="58"/>
        <v>E</v>
      </c>
      <c r="U54" s="66" t="s">
        <v>42</v>
      </c>
      <c r="V54" s="66" t="s">
        <v>35</v>
      </c>
      <c r="W54" s="249" t="s">
        <v>35</v>
      </c>
      <c r="X54" s="38"/>
      <c r="Y54" s="68" t="str">
        <f t="shared" si="46"/>
        <v>-</v>
      </c>
      <c r="Z54" s="68" t="str">
        <f t="shared" si="47"/>
        <v>X</v>
      </c>
      <c r="AA54" s="68" t="str">
        <f t="shared" si="47"/>
        <v>X</v>
      </c>
      <c r="AB54" s="68" t="str">
        <f t="shared" si="47"/>
        <v>X</v>
      </c>
      <c r="AC54" s="68" t="str">
        <f t="shared" si="47"/>
        <v>X</v>
      </c>
      <c r="AD54" s="68" t="str">
        <f t="shared" si="47"/>
        <v>X</v>
      </c>
      <c r="AE54" s="68" t="str">
        <f t="shared" si="47"/>
        <v>X</v>
      </c>
      <c r="AF54" s="38"/>
      <c r="AG54" s="68" t="s">
        <v>185</v>
      </c>
      <c r="AH54" s="68" t="s">
        <v>185</v>
      </c>
      <c r="AI54" s="38"/>
      <c r="AJ54" s="13" t="str">
        <f t="shared" si="48"/>
        <v>/rsm:CrossIndustryInvoice/rsm:SupplyChainTradeTransaction/ram:ApplicableHeaderTradeAgreement/ram:BuyerTradeParty/ram:PostalTradeAddress</v>
      </c>
      <c r="AK54" s="13" t="str">
        <f t="shared" si="49"/>
        <v>/ram:PostcodeCode</v>
      </c>
      <c r="AL54" s="14">
        <f>COUNTIFS(R$4:R54,AJ54)</f>
        <v>1</v>
      </c>
      <c r="AM54" s="1"/>
      <c r="AN54" s="185" t="str">
        <f t="shared" si="56"/>
        <v>SCT_HTA</v>
      </c>
      <c r="AO54" s="186" t="str">
        <f t="shared" si="56"/>
        <v>BT-53</v>
      </c>
      <c r="AP54" s="301" t="str">
        <f t="shared" si="50"/>
        <v>BT-53</v>
      </c>
      <c r="AQ54" s="66">
        <f t="shared" si="51"/>
        <v>5</v>
      </c>
      <c r="AR54" s="66" t="str">
        <f t="shared" si="52"/>
        <v>0..1</v>
      </c>
      <c r="AS54" s="64" t="s">
        <v>2004</v>
      </c>
      <c r="AT54" s="64" t="s">
        <v>1747</v>
      </c>
      <c r="AU54" s="65" t="s">
        <v>1748</v>
      </c>
      <c r="AV54" s="65"/>
      <c r="AW54" s="65" t="s">
        <v>35</v>
      </c>
      <c r="AX54" s="64" t="s">
        <v>78</v>
      </c>
      <c r="AY54" s="66" t="str">
        <f t="shared" si="32"/>
        <v>0..1</v>
      </c>
      <c r="AZ54" s="66" t="str">
        <f t="shared" si="32"/>
        <v>0..1</v>
      </c>
      <c r="BA54" s="2" t="str">
        <f t="shared" si="32"/>
        <v>/rsm:CrossIndustryInvoice
/rsm:SupplyChainTradeTransaction
/ram:ApplicableHeaderTradeAgreement
/ram:BuyerTradeParty
/ram:PostalTradeAddress
/ram:PostcodeCode</v>
      </c>
      <c r="BB54" s="75" t="str">
        <f t="shared" si="32"/>
        <v>/rsm:CrossIndustryInvoice/rsm:SupplyChainTradeTransaction/ram:ApplicableHeaderTradeAgreement/ram:BuyerTradeParty/ram:PostalTradeAddress/ram:PostcodeCode</v>
      </c>
      <c r="BC54" s="66" t="str">
        <f t="shared" si="42"/>
        <v>T</v>
      </c>
      <c r="BD54" s="68" t="str">
        <f t="shared" si="42"/>
        <v>E</v>
      </c>
      <c r="BE54" s="66" t="str">
        <f t="shared" si="42"/>
        <v>0..1</v>
      </c>
      <c r="BF54" s="66" t="str">
        <f t="shared" si="42"/>
        <v/>
      </c>
      <c r="BG54" s="249" t="str">
        <f t="shared" si="42"/>
        <v/>
      </c>
      <c r="BH54" s="7"/>
      <c r="BI54" s="68" t="str">
        <f t="shared" si="39"/>
        <v>-</v>
      </c>
      <c r="BJ54" s="68" t="str">
        <f t="shared" si="39"/>
        <v>X</v>
      </c>
      <c r="BK54" s="68" t="str">
        <f t="shared" si="39"/>
        <v>X</v>
      </c>
      <c r="BL54" s="68" t="str">
        <f t="shared" ref="BL54:BO97" si="59">AB54</f>
        <v>X</v>
      </c>
      <c r="BM54" s="68" t="str">
        <f t="shared" si="59"/>
        <v>X</v>
      </c>
      <c r="BN54" s="68" t="str">
        <f t="shared" si="59"/>
        <v>X</v>
      </c>
      <c r="BO54" s="68" t="str">
        <f t="shared" si="38"/>
        <v>X</v>
      </c>
      <c r="BP54" s="7"/>
      <c r="BQ54" s="68" t="str">
        <f t="shared" si="53"/>
        <v>BASIC WL</v>
      </c>
      <c r="BR54" s="68" t="str">
        <f t="shared" si="53"/>
        <v>BASIC WL</v>
      </c>
      <c r="BS54" s="15"/>
      <c r="BT54" s="57" t="s">
        <v>18642</v>
      </c>
    </row>
    <row r="55" spans="1:72" s="59" customFormat="1" ht="105" x14ac:dyDescent="0.2">
      <c r="A55" s="45" t="str">
        <f t="shared" si="44"/>
        <v>YES</v>
      </c>
      <c r="B55" s="45"/>
      <c r="C55" s="45"/>
      <c r="D55" s="185" t="s">
        <v>1526</v>
      </c>
      <c r="E55" s="186" t="s">
        <v>2005</v>
      </c>
      <c r="F55" s="301" t="s">
        <v>2005</v>
      </c>
      <c r="G55" s="66">
        <f t="shared" si="45"/>
        <v>5</v>
      </c>
      <c r="H55" s="66" t="s">
        <v>42</v>
      </c>
      <c r="I55" s="64" t="s">
        <v>2006</v>
      </c>
      <c r="J55" s="64" t="s">
        <v>1641</v>
      </c>
      <c r="K55" s="65" t="s">
        <v>1642</v>
      </c>
      <c r="L55" s="65"/>
      <c r="M55" s="65" t="s">
        <v>35</v>
      </c>
      <c r="N55" s="64" t="s">
        <v>70</v>
      </c>
      <c r="O55" s="66" t="s">
        <v>42</v>
      </c>
      <c r="P55" s="66" t="str">
        <f t="shared" si="57"/>
        <v>0..1</v>
      </c>
      <c r="Q55" s="2" t="s">
        <v>2007</v>
      </c>
      <c r="R55" s="75" t="s">
        <v>2008</v>
      </c>
      <c r="S55" s="66" t="s">
        <v>73</v>
      </c>
      <c r="T55" s="68" t="str">
        <f t="shared" si="58"/>
        <v>E</v>
      </c>
      <c r="U55" s="66" t="s">
        <v>42</v>
      </c>
      <c r="V55" s="66" t="s">
        <v>35</v>
      </c>
      <c r="W55" s="249" t="s">
        <v>35</v>
      </c>
      <c r="X55" s="38"/>
      <c r="Y55" s="68" t="str">
        <f t="shared" si="46"/>
        <v>-</v>
      </c>
      <c r="Z55" s="68" t="str">
        <f t="shared" ref="Z55:AE70" si="60">IF(Y55="X","X",IF($AH55=Z$4,"X","-"))</f>
        <v>X</v>
      </c>
      <c r="AA55" s="68" t="str">
        <f t="shared" si="60"/>
        <v>X</v>
      </c>
      <c r="AB55" s="68" t="str">
        <f t="shared" si="60"/>
        <v>X</v>
      </c>
      <c r="AC55" s="68" t="str">
        <f t="shared" si="60"/>
        <v>X</v>
      </c>
      <c r="AD55" s="68" t="str">
        <f t="shared" si="60"/>
        <v>X</v>
      </c>
      <c r="AE55" s="68" t="str">
        <f t="shared" si="60"/>
        <v>X</v>
      </c>
      <c r="AF55" s="38"/>
      <c r="AG55" s="68" t="s">
        <v>185</v>
      </c>
      <c r="AH55" s="68" t="s">
        <v>185</v>
      </c>
      <c r="AI55" s="38"/>
      <c r="AJ55" s="13" t="str">
        <f t="shared" si="48"/>
        <v>/rsm:CrossIndustryInvoice/rsm:SupplyChainTradeTransaction/ram:ApplicableHeaderTradeAgreement/ram:BuyerTradeParty/ram:PostalTradeAddress</v>
      </c>
      <c r="AK55" s="13" t="str">
        <f t="shared" si="49"/>
        <v>/ram:LineOne</v>
      </c>
      <c r="AL55" s="14">
        <f>COUNTIFS(R$4:R55,AJ55)</f>
        <v>1</v>
      </c>
      <c r="AM55" s="1"/>
      <c r="AN55" s="185" t="str">
        <f t="shared" si="56"/>
        <v>SCT_HTA</v>
      </c>
      <c r="AO55" s="186" t="str">
        <f t="shared" si="56"/>
        <v>BT-50</v>
      </c>
      <c r="AP55" s="301" t="str">
        <f t="shared" si="50"/>
        <v>BT-50</v>
      </c>
      <c r="AQ55" s="66">
        <f t="shared" si="51"/>
        <v>5</v>
      </c>
      <c r="AR55" s="66" t="str">
        <f t="shared" si="52"/>
        <v>0..1</v>
      </c>
      <c r="AS55" s="64" t="s">
        <v>2009</v>
      </c>
      <c r="AT55" s="64" t="s">
        <v>1754</v>
      </c>
      <c r="AU55" s="65" t="s">
        <v>1755</v>
      </c>
      <c r="AV55" s="65"/>
      <c r="AW55" s="65" t="s">
        <v>35</v>
      </c>
      <c r="AX55" s="64" t="s">
        <v>78</v>
      </c>
      <c r="AY55" s="66" t="str">
        <f t="shared" si="32"/>
        <v>0..1</v>
      </c>
      <c r="AZ55" s="66" t="str">
        <f t="shared" si="32"/>
        <v>0..1</v>
      </c>
      <c r="BA55" s="2" t="str">
        <f t="shared" si="32"/>
        <v>/rsm:CrossIndustryInvoice
/rsm:SupplyChainTradeTransaction
/ram:ApplicableHeaderTradeAgreement
/ram:BuyerTradeParty
/ram:PostalTradeAddress
/ram:LineOne</v>
      </c>
      <c r="BB55" s="75" t="str">
        <f t="shared" si="32"/>
        <v>/rsm:CrossIndustryInvoice/rsm:SupplyChainTradeTransaction/ram:ApplicableHeaderTradeAgreement/ram:BuyerTradeParty/ram:PostalTradeAddress/ram:LineOne</v>
      </c>
      <c r="BC55" s="66" t="str">
        <f t="shared" si="42"/>
        <v>T</v>
      </c>
      <c r="BD55" s="68" t="str">
        <f t="shared" si="42"/>
        <v>E</v>
      </c>
      <c r="BE55" s="66" t="str">
        <f t="shared" si="42"/>
        <v>0..1</v>
      </c>
      <c r="BF55" s="66" t="str">
        <f t="shared" si="42"/>
        <v/>
      </c>
      <c r="BG55" s="249" t="str">
        <f t="shared" si="42"/>
        <v/>
      </c>
      <c r="BH55" s="7"/>
      <c r="BI55" s="68" t="str">
        <f t="shared" ref="BI55:BO98" si="61">Y55</f>
        <v>-</v>
      </c>
      <c r="BJ55" s="68" t="str">
        <f t="shared" si="61"/>
        <v>X</v>
      </c>
      <c r="BK55" s="68" t="str">
        <f t="shared" si="61"/>
        <v>X</v>
      </c>
      <c r="BL55" s="68" t="str">
        <f t="shared" si="59"/>
        <v>X</v>
      </c>
      <c r="BM55" s="68" t="str">
        <f t="shared" si="59"/>
        <v>X</v>
      </c>
      <c r="BN55" s="68" t="str">
        <f t="shared" si="59"/>
        <v>X</v>
      </c>
      <c r="BO55" s="68" t="str">
        <f t="shared" si="38"/>
        <v>X</v>
      </c>
      <c r="BP55" s="7"/>
      <c r="BQ55" s="68" t="str">
        <f t="shared" si="53"/>
        <v>BASIC WL</v>
      </c>
      <c r="BR55" s="68" t="str">
        <f t="shared" si="53"/>
        <v>BASIC WL</v>
      </c>
      <c r="BS55" s="15"/>
      <c r="BT55" s="57" t="s">
        <v>18642</v>
      </c>
    </row>
    <row r="56" spans="1:72" s="59" customFormat="1" ht="105" x14ac:dyDescent="0.2">
      <c r="A56" s="45" t="str">
        <f t="shared" si="44"/>
        <v>YES</v>
      </c>
      <c r="B56" s="45"/>
      <c r="C56" s="45"/>
      <c r="D56" s="185" t="s">
        <v>1526</v>
      </c>
      <c r="E56" s="186" t="s">
        <v>2010</v>
      </c>
      <c r="F56" s="301" t="s">
        <v>2010</v>
      </c>
      <c r="G56" s="66">
        <f t="shared" si="45"/>
        <v>5</v>
      </c>
      <c r="H56" s="66" t="s">
        <v>42</v>
      </c>
      <c r="I56" s="64" t="s">
        <v>2011</v>
      </c>
      <c r="J56" s="64" t="s">
        <v>1647</v>
      </c>
      <c r="K56" s="65"/>
      <c r="L56" s="65"/>
      <c r="M56" s="65" t="s">
        <v>35</v>
      </c>
      <c r="N56" s="64" t="s">
        <v>70</v>
      </c>
      <c r="O56" s="66" t="s">
        <v>42</v>
      </c>
      <c r="P56" s="66" t="str">
        <f t="shared" si="57"/>
        <v>0..1</v>
      </c>
      <c r="Q56" s="2" t="s">
        <v>2012</v>
      </c>
      <c r="R56" s="75" t="s">
        <v>2013</v>
      </c>
      <c r="S56" s="66" t="s">
        <v>73</v>
      </c>
      <c r="T56" s="68" t="str">
        <f t="shared" si="58"/>
        <v>E</v>
      </c>
      <c r="U56" s="66" t="s">
        <v>42</v>
      </c>
      <c r="V56" s="66" t="s">
        <v>35</v>
      </c>
      <c r="W56" s="249" t="s">
        <v>35</v>
      </c>
      <c r="X56" s="38"/>
      <c r="Y56" s="68" t="str">
        <f t="shared" si="46"/>
        <v>-</v>
      </c>
      <c r="Z56" s="68" t="str">
        <f t="shared" si="60"/>
        <v>X</v>
      </c>
      <c r="AA56" s="68" t="str">
        <f t="shared" si="60"/>
        <v>X</v>
      </c>
      <c r="AB56" s="68" t="str">
        <f t="shared" si="60"/>
        <v>X</v>
      </c>
      <c r="AC56" s="68" t="str">
        <f t="shared" si="60"/>
        <v>X</v>
      </c>
      <c r="AD56" s="68" t="str">
        <f t="shared" si="60"/>
        <v>X</v>
      </c>
      <c r="AE56" s="68" t="str">
        <f t="shared" si="60"/>
        <v>X</v>
      </c>
      <c r="AF56" s="38"/>
      <c r="AG56" s="68" t="s">
        <v>185</v>
      </c>
      <c r="AH56" s="68" t="s">
        <v>185</v>
      </c>
      <c r="AI56" s="38"/>
      <c r="AJ56" s="13" t="str">
        <f t="shared" si="48"/>
        <v>/rsm:CrossIndustryInvoice/rsm:SupplyChainTradeTransaction/ram:ApplicableHeaderTradeAgreement/ram:BuyerTradeParty/ram:PostalTradeAddress</v>
      </c>
      <c r="AK56" s="13" t="str">
        <f t="shared" si="49"/>
        <v>/ram:LineTwo</v>
      </c>
      <c r="AL56" s="14">
        <f>COUNTIFS(R$4:R56,AJ56)</f>
        <v>1</v>
      </c>
      <c r="AM56" s="1"/>
      <c r="AN56" s="185" t="str">
        <f t="shared" si="56"/>
        <v>SCT_HTA</v>
      </c>
      <c r="AO56" s="186" t="str">
        <f t="shared" si="56"/>
        <v>BT-51</v>
      </c>
      <c r="AP56" s="301" t="str">
        <f t="shared" si="50"/>
        <v>BT-51</v>
      </c>
      <c r="AQ56" s="66">
        <f t="shared" si="51"/>
        <v>5</v>
      </c>
      <c r="AR56" s="66" t="str">
        <f t="shared" si="52"/>
        <v>0..1</v>
      </c>
      <c r="AS56" s="64" t="s">
        <v>2014</v>
      </c>
      <c r="AT56" s="64" t="s">
        <v>1761</v>
      </c>
      <c r="AU56" s="65"/>
      <c r="AV56" s="65"/>
      <c r="AW56" s="65" t="s">
        <v>35</v>
      </c>
      <c r="AX56" s="64" t="s">
        <v>78</v>
      </c>
      <c r="AY56" s="66" t="str">
        <f t="shared" si="32"/>
        <v>0..1</v>
      </c>
      <c r="AZ56" s="66" t="str">
        <f t="shared" si="32"/>
        <v>0..1</v>
      </c>
      <c r="BA56" s="2" t="str">
        <f t="shared" si="32"/>
        <v>/rsm:CrossIndustryInvoice
/rsm:SupplyChainTradeTransaction
/ram:ApplicableHeaderTradeAgreement
/ram:BuyerTradeParty
/ram:PostalTradeAddress
/ram:LineTwo</v>
      </c>
      <c r="BB56" s="75" t="str">
        <f t="shared" si="32"/>
        <v>/rsm:CrossIndustryInvoice/rsm:SupplyChainTradeTransaction/ram:ApplicableHeaderTradeAgreement/ram:BuyerTradeParty/ram:PostalTradeAddress/ram:LineTwo</v>
      </c>
      <c r="BC56" s="66" t="str">
        <f t="shared" si="42"/>
        <v>T</v>
      </c>
      <c r="BD56" s="68" t="str">
        <f t="shared" si="42"/>
        <v>E</v>
      </c>
      <c r="BE56" s="66" t="str">
        <f t="shared" si="42"/>
        <v>0..1</v>
      </c>
      <c r="BF56" s="66" t="str">
        <f t="shared" si="42"/>
        <v/>
      </c>
      <c r="BG56" s="249" t="str">
        <f t="shared" si="42"/>
        <v/>
      </c>
      <c r="BH56" s="7"/>
      <c r="BI56" s="68" t="str">
        <f t="shared" si="61"/>
        <v>-</v>
      </c>
      <c r="BJ56" s="68" t="str">
        <f t="shared" si="61"/>
        <v>X</v>
      </c>
      <c r="BK56" s="68" t="str">
        <f t="shared" si="61"/>
        <v>X</v>
      </c>
      <c r="BL56" s="68" t="str">
        <f t="shared" si="59"/>
        <v>X</v>
      </c>
      <c r="BM56" s="68" t="str">
        <f t="shared" si="59"/>
        <v>X</v>
      </c>
      <c r="BN56" s="68" t="str">
        <f t="shared" si="59"/>
        <v>X</v>
      </c>
      <c r="BO56" s="68" t="str">
        <f t="shared" si="38"/>
        <v>X</v>
      </c>
      <c r="BP56" s="7"/>
      <c r="BQ56" s="68" t="str">
        <f t="shared" si="53"/>
        <v>BASIC WL</v>
      </c>
      <c r="BR56" s="68" t="str">
        <f t="shared" si="53"/>
        <v>BASIC WL</v>
      </c>
      <c r="BS56" s="15"/>
      <c r="BT56" s="57" t="s">
        <v>18642</v>
      </c>
    </row>
    <row r="57" spans="1:72" s="59" customFormat="1" ht="105" x14ac:dyDescent="0.2">
      <c r="A57" s="45" t="str">
        <f t="shared" si="44"/>
        <v>YES</v>
      </c>
      <c r="B57" s="45"/>
      <c r="C57" s="45"/>
      <c r="D57" s="185" t="s">
        <v>1526</v>
      </c>
      <c r="E57" s="186" t="s">
        <v>2015</v>
      </c>
      <c r="F57" s="301" t="s">
        <v>2015</v>
      </c>
      <c r="G57" s="66">
        <f t="shared" si="45"/>
        <v>5</v>
      </c>
      <c r="H57" s="66" t="s">
        <v>42</v>
      </c>
      <c r="I57" s="64" t="s">
        <v>2016</v>
      </c>
      <c r="J57" s="64" t="s">
        <v>1647</v>
      </c>
      <c r="K57" s="65"/>
      <c r="L57" s="65"/>
      <c r="M57" s="65" t="s">
        <v>35</v>
      </c>
      <c r="N57" s="64" t="s">
        <v>70</v>
      </c>
      <c r="O57" s="66" t="s">
        <v>42</v>
      </c>
      <c r="P57" s="66" t="str">
        <f t="shared" si="57"/>
        <v>0..1</v>
      </c>
      <c r="Q57" s="2" t="s">
        <v>2017</v>
      </c>
      <c r="R57" s="75" t="s">
        <v>2018</v>
      </c>
      <c r="S57" s="66" t="s">
        <v>73</v>
      </c>
      <c r="T57" s="68" t="str">
        <f t="shared" si="58"/>
        <v>E</v>
      </c>
      <c r="U57" s="66" t="s">
        <v>42</v>
      </c>
      <c r="V57" s="66" t="s">
        <v>35</v>
      </c>
      <c r="W57" s="249" t="s">
        <v>35</v>
      </c>
      <c r="X57" s="38"/>
      <c r="Y57" s="68" t="str">
        <f t="shared" si="46"/>
        <v>-</v>
      </c>
      <c r="Z57" s="68" t="str">
        <f t="shared" si="60"/>
        <v>X</v>
      </c>
      <c r="AA57" s="68" t="str">
        <f t="shared" si="60"/>
        <v>X</v>
      </c>
      <c r="AB57" s="68" t="str">
        <f t="shared" si="60"/>
        <v>X</v>
      </c>
      <c r="AC57" s="68" t="str">
        <f t="shared" si="60"/>
        <v>X</v>
      </c>
      <c r="AD57" s="68" t="str">
        <f t="shared" si="60"/>
        <v>X</v>
      </c>
      <c r="AE57" s="68" t="str">
        <f t="shared" si="60"/>
        <v>X</v>
      </c>
      <c r="AF57" s="38"/>
      <c r="AG57" s="68" t="s">
        <v>185</v>
      </c>
      <c r="AH57" s="68" t="s">
        <v>185</v>
      </c>
      <c r="AI57" s="38"/>
      <c r="AJ57" s="13" t="str">
        <f t="shared" si="48"/>
        <v>/rsm:CrossIndustryInvoice/rsm:SupplyChainTradeTransaction/ram:ApplicableHeaderTradeAgreement/ram:BuyerTradeParty/ram:PostalTradeAddress</v>
      </c>
      <c r="AK57" s="13" t="str">
        <f t="shared" si="49"/>
        <v>/ram:LineThree</v>
      </c>
      <c r="AL57" s="14">
        <f>COUNTIFS(R$4:R57,AJ57)</f>
        <v>1</v>
      </c>
      <c r="AM57" s="1"/>
      <c r="AN57" s="185" t="str">
        <f t="shared" si="56"/>
        <v>SCT_HTA</v>
      </c>
      <c r="AO57" s="186" t="str">
        <f t="shared" si="56"/>
        <v>BT-163</v>
      </c>
      <c r="AP57" s="301" t="str">
        <f t="shared" si="50"/>
        <v>BT-163</v>
      </c>
      <c r="AQ57" s="66">
        <f t="shared" si="51"/>
        <v>5</v>
      </c>
      <c r="AR57" s="66" t="str">
        <f t="shared" si="52"/>
        <v>0..1</v>
      </c>
      <c r="AS57" s="64" t="s">
        <v>2019</v>
      </c>
      <c r="AT57" s="64" t="s">
        <v>1761</v>
      </c>
      <c r="AU57" s="65" t="s">
        <v>35</v>
      </c>
      <c r="AV57" s="65"/>
      <c r="AW57" s="65" t="s">
        <v>35</v>
      </c>
      <c r="AX57" s="64" t="s">
        <v>78</v>
      </c>
      <c r="AY57" s="66" t="str">
        <f t="shared" si="32"/>
        <v>0..1</v>
      </c>
      <c r="AZ57" s="66" t="str">
        <f t="shared" si="32"/>
        <v>0..1</v>
      </c>
      <c r="BA57" s="2" t="str">
        <f t="shared" si="32"/>
        <v>/rsm:CrossIndustryInvoice
/rsm:SupplyChainTradeTransaction
/ram:ApplicableHeaderTradeAgreement
/ram:BuyerTradeParty
/ram:PostalTradeAddress
/ram:LineThree</v>
      </c>
      <c r="BB57" s="75" t="str">
        <f t="shared" ref="BB57:BB100" si="62">R57</f>
        <v>/rsm:CrossIndustryInvoice/rsm:SupplyChainTradeTransaction/ram:ApplicableHeaderTradeAgreement/ram:BuyerTradeParty/ram:PostalTradeAddress/ram:LineThree</v>
      </c>
      <c r="BC57" s="66" t="str">
        <f t="shared" si="42"/>
        <v>T</v>
      </c>
      <c r="BD57" s="68" t="str">
        <f t="shared" si="42"/>
        <v>E</v>
      </c>
      <c r="BE57" s="66" t="str">
        <f t="shared" si="42"/>
        <v>0..1</v>
      </c>
      <c r="BF57" s="66" t="str">
        <f t="shared" si="42"/>
        <v/>
      </c>
      <c r="BG57" s="249" t="str">
        <f t="shared" si="42"/>
        <v/>
      </c>
      <c r="BH57" s="7"/>
      <c r="BI57" s="68" t="str">
        <f t="shared" si="61"/>
        <v>-</v>
      </c>
      <c r="BJ57" s="68" t="str">
        <f t="shared" si="61"/>
        <v>X</v>
      </c>
      <c r="BK57" s="68" t="str">
        <f t="shared" si="61"/>
        <v>X</v>
      </c>
      <c r="BL57" s="68" t="str">
        <f t="shared" si="59"/>
        <v>X</v>
      </c>
      <c r="BM57" s="68" t="str">
        <f t="shared" si="59"/>
        <v>X</v>
      </c>
      <c r="BN57" s="68" t="str">
        <f t="shared" si="59"/>
        <v>X</v>
      </c>
      <c r="BO57" s="68" t="str">
        <f t="shared" si="38"/>
        <v>X</v>
      </c>
      <c r="BP57" s="7"/>
      <c r="BQ57" s="68" t="str">
        <f t="shared" si="53"/>
        <v>BASIC WL</v>
      </c>
      <c r="BR57" s="68" t="str">
        <f t="shared" si="53"/>
        <v>BASIC WL</v>
      </c>
      <c r="BS57" s="15"/>
      <c r="BT57" s="57" t="s">
        <v>18642</v>
      </c>
    </row>
    <row r="58" spans="1:72" s="59" customFormat="1" ht="105" x14ac:dyDescent="0.2">
      <c r="A58" s="45" t="str">
        <f t="shared" si="44"/>
        <v>YES</v>
      </c>
      <c r="B58" s="45"/>
      <c r="C58" s="45"/>
      <c r="D58" s="185" t="s">
        <v>1526</v>
      </c>
      <c r="E58" s="186" t="s">
        <v>2020</v>
      </c>
      <c r="F58" s="301" t="s">
        <v>2020</v>
      </c>
      <c r="G58" s="66">
        <f t="shared" si="45"/>
        <v>5</v>
      </c>
      <c r="H58" s="66" t="s">
        <v>42</v>
      </c>
      <c r="I58" s="64" t="s">
        <v>2021</v>
      </c>
      <c r="J58" s="64" t="s">
        <v>1931</v>
      </c>
      <c r="K58" s="65"/>
      <c r="L58" s="65"/>
      <c r="M58" s="65" t="s">
        <v>35</v>
      </c>
      <c r="N58" s="64" t="s">
        <v>70</v>
      </c>
      <c r="O58" s="66" t="s">
        <v>42</v>
      </c>
      <c r="P58" s="66" t="str">
        <f t="shared" si="57"/>
        <v>0..1</v>
      </c>
      <c r="Q58" s="2" t="s">
        <v>2022</v>
      </c>
      <c r="R58" s="75" t="s">
        <v>2023</v>
      </c>
      <c r="S58" s="66" t="s">
        <v>73</v>
      </c>
      <c r="T58" s="68" t="str">
        <f t="shared" si="58"/>
        <v>E</v>
      </c>
      <c r="U58" s="66" t="s">
        <v>42</v>
      </c>
      <c r="V58" s="66" t="s">
        <v>35</v>
      </c>
      <c r="W58" s="249" t="s">
        <v>35</v>
      </c>
      <c r="X58" s="38"/>
      <c r="Y58" s="68" t="str">
        <f t="shared" si="46"/>
        <v>-</v>
      </c>
      <c r="Z58" s="68" t="str">
        <f t="shared" si="60"/>
        <v>X</v>
      </c>
      <c r="AA58" s="68" t="str">
        <f t="shared" si="60"/>
        <v>X</v>
      </c>
      <c r="AB58" s="68" t="str">
        <f t="shared" si="60"/>
        <v>X</v>
      </c>
      <c r="AC58" s="68" t="str">
        <f t="shared" si="60"/>
        <v>X</v>
      </c>
      <c r="AD58" s="68" t="str">
        <f t="shared" si="60"/>
        <v>X</v>
      </c>
      <c r="AE58" s="68" t="str">
        <f t="shared" si="60"/>
        <v>X</v>
      </c>
      <c r="AF58" s="38"/>
      <c r="AG58" s="68" t="s">
        <v>185</v>
      </c>
      <c r="AH58" s="68" t="s">
        <v>185</v>
      </c>
      <c r="AI58" s="38"/>
      <c r="AJ58" s="13" t="str">
        <f t="shared" si="48"/>
        <v>/rsm:CrossIndustryInvoice/rsm:SupplyChainTradeTransaction/ram:ApplicableHeaderTradeAgreement/ram:BuyerTradeParty/ram:PostalTradeAddress</v>
      </c>
      <c r="AK58" s="13" t="str">
        <f t="shared" si="49"/>
        <v>/ram:CityName</v>
      </c>
      <c r="AL58" s="14">
        <f>COUNTIFS(R$4:R58,AJ58)</f>
        <v>1</v>
      </c>
      <c r="AM58" s="1"/>
      <c r="AN58" s="185" t="str">
        <f t="shared" si="56"/>
        <v>SCT_HTA</v>
      </c>
      <c r="AO58" s="186" t="str">
        <f t="shared" si="56"/>
        <v>BT-52</v>
      </c>
      <c r="AP58" s="301" t="str">
        <f t="shared" si="50"/>
        <v>BT-52</v>
      </c>
      <c r="AQ58" s="66">
        <f t="shared" si="51"/>
        <v>5</v>
      </c>
      <c r="AR58" s="66" t="str">
        <f t="shared" si="52"/>
        <v>0..1</v>
      </c>
      <c r="AS58" s="64" t="s">
        <v>2024</v>
      </c>
      <c r="AT58" s="64" t="s">
        <v>2025</v>
      </c>
      <c r="AU58" s="65"/>
      <c r="AV58" s="65"/>
      <c r="AW58" s="65" t="s">
        <v>35</v>
      </c>
      <c r="AX58" s="64" t="s">
        <v>78</v>
      </c>
      <c r="AY58" s="66" t="str">
        <f t="shared" ref="AY58:BB101" si="63">O58</f>
        <v>0..1</v>
      </c>
      <c r="AZ58" s="66" t="str">
        <f t="shared" si="63"/>
        <v>0..1</v>
      </c>
      <c r="BA58" s="2" t="str">
        <f t="shared" si="63"/>
        <v>/rsm:CrossIndustryInvoice
/rsm:SupplyChainTradeTransaction
/ram:ApplicableHeaderTradeAgreement
/ram:BuyerTradeParty
/ram:PostalTradeAddress
/ram:CityName</v>
      </c>
      <c r="BB58" s="75" t="str">
        <f t="shared" si="62"/>
        <v>/rsm:CrossIndustryInvoice/rsm:SupplyChainTradeTransaction/ram:ApplicableHeaderTradeAgreement/ram:BuyerTradeParty/ram:PostalTradeAddress/ram:CityName</v>
      </c>
      <c r="BC58" s="66" t="str">
        <f t="shared" si="42"/>
        <v>T</v>
      </c>
      <c r="BD58" s="68" t="str">
        <f t="shared" si="42"/>
        <v>E</v>
      </c>
      <c r="BE58" s="66" t="str">
        <f t="shared" si="42"/>
        <v>0..1</v>
      </c>
      <c r="BF58" s="66" t="str">
        <f t="shared" si="42"/>
        <v/>
      </c>
      <c r="BG58" s="249" t="str">
        <f t="shared" si="42"/>
        <v/>
      </c>
      <c r="BH58" s="7"/>
      <c r="BI58" s="68" t="str">
        <f t="shared" si="61"/>
        <v>-</v>
      </c>
      <c r="BJ58" s="68" t="str">
        <f t="shared" si="61"/>
        <v>X</v>
      </c>
      <c r="BK58" s="68" t="str">
        <f t="shared" si="61"/>
        <v>X</v>
      </c>
      <c r="BL58" s="68" t="str">
        <f t="shared" si="59"/>
        <v>X</v>
      </c>
      <c r="BM58" s="68" t="str">
        <f t="shared" si="59"/>
        <v>X</v>
      </c>
      <c r="BN58" s="68" t="str">
        <f t="shared" si="59"/>
        <v>X</v>
      </c>
      <c r="BO58" s="68" t="str">
        <f t="shared" si="38"/>
        <v>X</v>
      </c>
      <c r="BP58" s="7"/>
      <c r="BQ58" s="68" t="str">
        <f t="shared" si="53"/>
        <v>BASIC WL</v>
      </c>
      <c r="BR58" s="68" t="str">
        <f t="shared" si="53"/>
        <v>BASIC WL</v>
      </c>
      <c r="BS58" s="15"/>
      <c r="BT58" s="57" t="s">
        <v>18642</v>
      </c>
    </row>
    <row r="59" spans="1:72" s="59" customFormat="1" ht="105" x14ac:dyDescent="0.2">
      <c r="A59" s="45" t="str">
        <f t="shared" si="44"/>
        <v>YES</v>
      </c>
      <c r="B59" s="45"/>
      <c r="C59" s="45"/>
      <c r="D59" s="185" t="s">
        <v>1526</v>
      </c>
      <c r="E59" s="186" t="s">
        <v>2026</v>
      </c>
      <c r="F59" s="301" t="s">
        <v>2026</v>
      </c>
      <c r="G59" s="66">
        <f t="shared" si="45"/>
        <v>5</v>
      </c>
      <c r="H59" s="66" t="s">
        <v>32</v>
      </c>
      <c r="I59" s="64" t="s">
        <v>2027</v>
      </c>
      <c r="J59" s="64" t="s">
        <v>1661</v>
      </c>
      <c r="K59" s="65" t="s">
        <v>17101</v>
      </c>
      <c r="L59" s="65"/>
      <c r="M59" s="65" t="s">
        <v>2028</v>
      </c>
      <c r="N59" s="64" t="s">
        <v>128</v>
      </c>
      <c r="O59" s="66" t="s">
        <v>32</v>
      </c>
      <c r="P59" s="66" t="str">
        <f t="shared" si="57"/>
        <v>1..1</v>
      </c>
      <c r="Q59" s="2" t="s">
        <v>2029</v>
      </c>
      <c r="R59" s="75" t="s">
        <v>2030</v>
      </c>
      <c r="S59" s="66" t="s">
        <v>131</v>
      </c>
      <c r="T59" s="68" t="str">
        <f t="shared" si="58"/>
        <v>E</v>
      </c>
      <c r="U59" s="66" t="s">
        <v>42</v>
      </c>
      <c r="V59" s="66" t="s">
        <v>35</v>
      </c>
      <c r="W59" s="249" t="s">
        <v>35</v>
      </c>
      <c r="X59" s="38"/>
      <c r="Y59" s="68" t="str">
        <f t="shared" si="46"/>
        <v>-</v>
      </c>
      <c r="Z59" s="68" t="str">
        <f t="shared" si="60"/>
        <v>X</v>
      </c>
      <c r="AA59" s="68" t="str">
        <f t="shared" si="60"/>
        <v>X</v>
      </c>
      <c r="AB59" s="68" t="str">
        <f t="shared" si="60"/>
        <v>X</v>
      </c>
      <c r="AC59" s="68" t="str">
        <f t="shared" si="60"/>
        <v>X</v>
      </c>
      <c r="AD59" s="68" t="str">
        <f t="shared" si="60"/>
        <v>X</v>
      </c>
      <c r="AE59" s="68" t="str">
        <f t="shared" si="60"/>
        <v>X</v>
      </c>
      <c r="AF59" s="38"/>
      <c r="AG59" s="68" t="s">
        <v>185</v>
      </c>
      <c r="AH59" s="68" t="s">
        <v>185</v>
      </c>
      <c r="AI59" s="38"/>
      <c r="AJ59" s="13" t="str">
        <f t="shared" si="48"/>
        <v>/rsm:CrossIndustryInvoice/rsm:SupplyChainTradeTransaction/ram:ApplicableHeaderTradeAgreement/ram:BuyerTradeParty/ram:PostalTradeAddress</v>
      </c>
      <c r="AK59" s="13" t="str">
        <f t="shared" si="49"/>
        <v>/ram:CountryID</v>
      </c>
      <c r="AL59" s="14">
        <f>COUNTIFS(R$4:R59,AJ59)</f>
        <v>1</v>
      </c>
      <c r="AM59" s="1"/>
      <c r="AN59" s="185" t="str">
        <f t="shared" si="56"/>
        <v>SCT_HTA</v>
      </c>
      <c r="AO59" s="186" t="str">
        <f t="shared" si="56"/>
        <v>BT-55</v>
      </c>
      <c r="AP59" s="301" t="str">
        <f t="shared" si="50"/>
        <v>BT-55</v>
      </c>
      <c r="AQ59" s="66">
        <f t="shared" si="51"/>
        <v>5</v>
      </c>
      <c r="AR59" s="66" t="str">
        <f t="shared" si="52"/>
        <v>1..1</v>
      </c>
      <c r="AS59" s="64" t="s">
        <v>2031</v>
      </c>
      <c r="AT59" s="64" t="s">
        <v>1777</v>
      </c>
      <c r="AU59" s="65" t="s">
        <v>485</v>
      </c>
      <c r="AV59" s="65"/>
      <c r="AW59" s="65" t="s">
        <v>2032</v>
      </c>
      <c r="AX59" s="64" t="s">
        <v>128</v>
      </c>
      <c r="AY59" s="66" t="str">
        <f t="shared" si="63"/>
        <v>1..1</v>
      </c>
      <c r="AZ59" s="66" t="str">
        <f t="shared" si="63"/>
        <v>1..1</v>
      </c>
      <c r="BA59" s="2" t="str">
        <f t="shared" si="63"/>
        <v>/rsm:CrossIndustryInvoice
/rsm:SupplyChainTradeTransaction
/ram:ApplicableHeaderTradeAgreement
/ram:BuyerTradeParty
/ram:PostalTradeAddress
/ram:CountryID</v>
      </c>
      <c r="BB59" s="75" t="str">
        <f t="shared" si="62"/>
        <v>/rsm:CrossIndustryInvoice/rsm:SupplyChainTradeTransaction/ram:ApplicableHeaderTradeAgreement/ram:BuyerTradeParty/ram:PostalTradeAddress/ram:CountryID</v>
      </c>
      <c r="BC59" s="66" t="str">
        <f t="shared" si="42"/>
        <v>C</v>
      </c>
      <c r="BD59" s="68" t="str">
        <f t="shared" si="42"/>
        <v>E</v>
      </c>
      <c r="BE59" s="66" t="str">
        <f t="shared" si="42"/>
        <v>0..1</v>
      </c>
      <c r="BF59" s="66" t="str">
        <f t="shared" si="42"/>
        <v/>
      </c>
      <c r="BG59" s="249" t="str">
        <f t="shared" si="42"/>
        <v/>
      </c>
      <c r="BH59" s="7"/>
      <c r="BI59" s="68" t="str">
        <f t="shared" si="61"/>
        <v>-</v>
      </c>
      <c r="BJ59" s="68" t="str">
        <f t="shared" si="61"/>
        <v>X</v>
      </c>
      <c r="BK59" s="68" t="str">
        <f t="shared" si="61"/>
        <v>X</v>
      </c>
      <c r="BL59" s="68" t="str">
        <f t="shared" si="59"/>
        <v>X</v>
      </c>
      <c r="BM59" s="68" t="str">
        <f t="shared" si="59"/>
        <v>X</v>
      </c>
      <c r="BN59" s="68" t="str">
        <f t="shared" si="59"/>
        <v>X</v>
      </c>
      <c r="BO59" s="68" t="str">
        <f t="shared" si="38"/>
        <v>X</v>
      </c>
      <c r="BP59" s="7"/>
      <c r="BQ59" s="68" t="str">
        <f t="shared" si="53"/>
        <v>BASIC WL</v>
      </c>
      <c r="BR59" s="68" t="str">
        <f t="shared" si="53"/>
        <v>BASIC WL</v>
      </c>
      <c r="BS59" s="15"/>
      <c r="BT59" s="57" t="s">
        <v>18642</v>
      </c>
    </row>
    <row r="60" spans="1:72" s="59" customFormat="1" ht="105" x14ac:dyDescent="0.2">
      <c r="A60" s="45" t="str">
        <f t="shared" si="44"/>
        <v>YES</v>
      </c>
      <c r="B60" s="45"/>
      <c r="C60" s="45"/>
      <c r="D60" s="185" t="s">
        <v>1526</v>
      </c>
      <c r="E60" s="186" t="s">
        <v>2033</v>
      </c>
      <c r="F60" s="301" t="s">
        <v>2033</v>
      </c>
      <c r="G60" s="66">
        <f t="shared" si="45"/>
        <v>5</v>
      </c>
      <c r="H60" s="66" t="s">
        <v>42</v>
      </c>
      <c r="I60" s="64" t="s">
        <v>2034</v>
      </c>
      <c r="J60" s="64" t="s">
        <v>1667</v>
      </c>
      <c r="K60" s="65" t="s">
        <v>1668</v>
      </c>
      <c r="L60" s="65"/>
      <c r="M60" s="65" t="s">
        <v>35</v>
      </c>
      <c r="N60" s="64" t="s">
        <v>70</v>
      </c>
      <c r="O60" s="66" t="s">
        <v>42</v>
      </c>
      <c r="P60" s="66" t="str">
        <f t="shared" si="57"/>
        <v>0..1</v>
      </c>
      <c r="Q60" s="2" t="s">
        <v>2035</v>
      </c>
      <c r="R60" s="75" t="s">
        <v>2036</v>
      </c>
      <c r="S60" s="66" t="s">
        <v>73</v>
      </c>
      <c r="T60" s="68" t="str">
        <f t="shared" si="58"/>
        <v>E</v>
      </c>
      <c r="U60" s="66" t="s">
        <v>62</v>
      </c>
      <c r="V60" s="66" t="s">
        <v>200</v>
      </c>
      <c r="W60" s="249" t="s">
        <v>35</v>
      </c>
      <c r="X60" s="38"/>
      <c r="Y60" s="68" t="str">
        <f t="shared" si="46"/>
        <v>-</v>
      </c>
      <c r="Z60" s="68" t="str">
        <f t="shared" si="60"/>
        <v>X</v>
      </c>
      <c r="AA60" s="68" t="str">
        <f t="shared" si="60"/>
        <v>X</v>
      </c>
      <c r="AB60" s="68" t="str">
        <f t="shared" si="60"/>
        <v>X</v>
      </c>
      <c r="AC60" s="68" t="str">
        <f t="shared" si="60"/>
        <v>X</v>
      </c>
      <c r="AD60" s="68" t="str">
        <f t="shared" si="60"/>
        <v>X</v>
      </c>
      <c r="AE60" s="68" t="str">
        <f t="shared" si="60"/>
        <v>X</v>
      </c>
      <c r="AF60" s="38"/>
      <c r="AG60" s="68" t="s">
        <v>185</v>
      </c>
      <c r="AH60" s="68" t="s">
        <v>185</v>
      </c>
      <c r="AI60" s="38"/>
      <c r="AJ60" s="13" t="str">
        <f t="shared" si="48"/>
        <v>/rsm:CrossIndustryInvoice/rsm:SupplyChainTradeTransaction/ram:ApplicableHeaderTradeAgreement/ram:BuyerTradeParty/ram:PostalTradeAddress</v>
      </c>
      <c r="AK60" s="13" t="str">
        <f t="shared" si="49"/>
        <v>/ram:CountrySubDivisionName</v>
      </c>
      <c r="AL60" s="14">
        <f>COUNTIFS(R$4:R60,AJ60)</f>
        <v>1</v>
      </c>
      <c r="AM60" s="1"/>
      <c r="AN60" s="185" t="str">
        <f t="shared" si="56"/>
        <v>SCT_HTA</v>
      </c>
      <c r="AO60" s="186" t="str">
        <f t="shared" si="56"/>
        <v>BT-54</v>
      </c>
      <c r="AP60" s="301" t="str">
        <f t="shared" si="50"/>
        <v>BT-54</v>
      </c>
      <c r="AQ60" s="66">
        <f t="shared" si="51"/>
        <v>5</v>
      </c>
      <c r="AR60" s="66" t="str">
        <f t="shared" si="52"/>
        <v>0..1</v>
      </c>
      <c r="AS60" s="64" t="s">
        <v>2037</v>
      </c>
      <c r="AT60" s="64" t="s">
        <v>1671</v>
      </c>
      <c r="AU60" s="65" t="s">
        <v>1672</v>
      </c>
      <c r="AV60" s="65"/>
      <c r="AW60" s="65" t="s">
        <v>35</v>
      </c>
      <c r="AX60" s="64" t="s">
        <v>78</v>
      </c>
      <c r="AY60" s="66" t="str">
        <f t="shared" si="63"/>
        <v>0..1</v>
      </c>
      <c r="AZ60" s="66" t="str">
        <f t="shared" si="63"/>
        <v>0..1</v>
      </c>
      <c r="BA60" s="2" t="str">
        <f t="shared" si="63"/>
        <v>/rsm:CrossIndustryInvoice
/rsm:SupplyChainTradeTransaction
/ram:ApplicableHeaderTradeAgreement
/ram:BuyerTradeParty
/ram:PostalTradeAddress
/ram:CountrySubDivisionName</v>
      </c>
      <c r="BB60" s="75" t="str">
        <f t="shared" si="62"/>
        <v>/rsm:CrossIndustryInvoice/rsm:SupplyChainTradeTransaction/ram:ApplicableHeaderTradeAgreement/ram:BuyerTradeParty/ram:PostalTradeAddress/ram:CountrySubDivisionName</v>
      </c>
      <c r="BC60" s="66" t="str">
        <f t="shared" si="42"/>
        <v>T</v>
      </c>
      <c r="BD60" s="68" t="str">
        <f t="shared" si="42"/>
        <v>E</v>
      </c>
      <c r="BE60" s="66" t="str">
        <f t="shared" si="42"/>
        <v>0..n</v>
      </c>
      <c r="BF60" s="66" t="str">
        <f t="shared" si="42"/>
        <v>CAR-3</v>
      </c>
      <c r="BG60" s="249" t="str">
        <f t="shared" si="42"/>
        <v/>
      </c>
      <c r="BH60" s="7"/>
      <c r="BI60" s="68" t="str">
        <f t="shared" si="61"/>
        <v>-</v>
      </c>
      <c r="BJ60" s="68" t="str">
        <f t="shared" si="61"/>
        <v>X</v>
      </c>
      <c r="BK60" s="68" t="str">
        <f t="shared" si="61"/>
        <v>X</v>
      </c>
      <c r="BL60" s="68" t="str">
        <f t="shared" si="59"/>
        <v>X</v>
      </c>
      <c r="BM60" s="68" t="str">
        <f t="shared" si="59"/>
        <v>X</v>
      </c>
      <c r="BN60" s="68" t="str">
        <f t="shared" si="59"/>
        <v>X</v>
      </c>
      <c r="BO60" s="68" t="str">
        <f t="shared" si="38"/>
        <v>X</v>
      </c>
      <c r="BP60" s="7"/>
      <c r="BQ60" s="68" t="str">
        <f t="shared" si="53"/>
        <v>BASIC WL</v>
      </c>
      <c r="BR60" s="68" t="str">
        <f t="shared" si="53"/>
        <v>BASIC WL</v>
      </c>
      <c r="BS60" s="15"/>
      <c r="BT60" s="57" t="s">
        <v>18642</v>
      </c>
    </row>
    <row r="61" spans="1:72" s="59" customFormat="1" ht="96" x14ac:dyDescent="0.2">
      <c r="A61" s="45" t="str">
        <f t="shared" si="44"/>
        <v>NO</v>
      </c>
      <c r="B61" s="45"/>
      <c r="C61" s="45"/>
      <c r="D61" s="185" t="s">
        <v>1526</v>
      </c>
      <c r="E61" s="188" t="s">
        <v>2038</v>
      </c>
      <c r="F61" s="303"/>
      <c r="G61" s="124">
        <f t="shared" si="45"/>
        <v>4</v>
      </c>
      <c r="H61" s="124" t="s">
        <v>42</v>
      </c>
      <c r="I61" s="138" t="s">
        <v>2039</v>
      </c>
      <c r="J61" s="125" t="s">
        <v>17168</v>
      </c>
      <c r="K61" s="126"/>
      <c r="L61" s="126"/>
      <c r="M61" s="126"/>
      <c r="N61" s="125"/>
      <c r="O61" s="124" t="s">
        <v>42</v>
      </c>
      <c r="P61" s="124" t="str">
        <f t="shared" si="57"/>
        <v>0..1</v>
      </c>
      <c r="Q61" s="127" t="s">
        <v>2040</v>
      </c>
      <c r="R61" s="128" t="s">
        <v>2041</v>
      </c>
      <c r="S61" s="124"/>
      <c r="T61" s="129" t="str">
        <f t="shared" si="58"/>
        <v/>
      </c>
      <c r="U61" s="124" t="s">
        <v>62</v>
      </c>
      <c r="V61" s="124"/>
      <c r="W61" s="675"/>
      <c r="X61" s="38"/>
      <c r="Y61" s="129" t="str">
        <f t="shared" si="46"/>
        <v>-</v>
      </c>
      <c r="Z61" s="129" t="str">
        <f t="shared" si="60"/>
        <v>X</v>
      </c>
      <c r="AA61" s="129" t="str">
        <f t="shared" si="60"/>
        <v>X</v>
      </c>
      <c r="AB61" s="129" t="str">
        <f t="shared" si="60"/>
        <v>X</v>
      </c>
      <c r="AC61" s="129" t="str">
        <f t="shared" si="60"/>
        <v>X</v>
      </c>
      <c r="AD61" s="129" t="str">
        <f t="shared" si="60"/>
        <v>X</v>
      </c>
      <c r="AE61" s="129" t="str">
        <f t="shared" si="60"/>
        <v>X</v>
      </c>
      <c r="AF61" s="38"/>
      <c r="AG61" s="129" t="s">
        <v>185</v>
      </c>
      <c r="AH61" s="129" t="s">
        <v>185</v>
      </c>
      <c r="AI61" s="38"/>
      <c r="AJ61" s="13" t="str">
        <f t="shared" si="48"/>
        <v>/rsm:CrossIndustryInvoice/rsm:SupplyChainTradeTransaction/ram:ApplicableHeaderTradeAgreement/ram:BuyerTradeParty</v>
      </c>
      <c r="AK61" s="13" t="str">
        <f t="shared" si="49"/>
        <v>/ram:URIUniversalCommunication</v>
      </c>
      <c r="AL61" s="14">
        <f>COUNTIFS(R$4:R61,AJ61)</f>
        <v>1</v>
      </c>
      <c r="AM61" s="1"/>
      <c r="AN61" s="185" t="str">
        <f t="shared" si="56"/>
        <v>SCT_HTA</v>
      </c>
      <c r="AO61" s="188" t="str">
        <f t="shared" si="56"/>
        <v>BT-49-00</v>
      </c>
      <c r="AP61" s="303" t="str">
        <f t="shared" si="50"/>
        <v/>
      </c>
      <c r="AQ61" s="124">
        <f t="shared" si="51"/>
        <v>4</v>
      </c>
      <c r="AR61" s="124" t="str">
        <f t="shared" si="52"/>
        <v>0..1</v>
      </c>
      <c r="AS61" s="138" t="s">
        <v>2042</v>
      </c>
      <c r="AT61" s="125"/>
      <c r="AU61" s="126"/>
      <c r="AV61" s="126"/>
      <c r="AW61" s="126" t="s">
        <v>35</v>
      </c>
      <c r="AX61" s="125"/>
      <c r="AY61" s="124" t="str">
        <f t="shared" si="63"/>
        <v>0..1</v>
      </c>
      <c r="AZ61" s="124" t="str">
        <f t="shared" si="63"/>
        <v>0..1</v>
      </c>
      <c r="BA61" s="127" t="str">
        <f t="shared" si="63"/>
        <v>/rsm:CrossIndustryInvoice
/rsm:SupplyChainTradeTransaction
/ram:ApplicableHeaderTradeAgreement
/ram:BuyerTradeParty
/ram:URIUniversalCommunication</v>
      </c>
      <c r="BB61" s="128" t="str">
        <f t="shared" si="62"/>
        <v>/rsm:CrossIndustryInvoice/rsm:SupplyChainTradeTransaction/ram:ApplicableHeaderTradeAgreement/ram:BuyerTradeParty/ram:URIUniversalCommunication</v>
      </c>
      <c r="BC61" s="124" t="str">
        <f t="shared" si="42"/>
        <v/>
      </c>
      <c r="BD61" s="129" t="str">
        <f t="shared" si="42"/>
        <v/>
      </c>
      <c r="BE61" s="124" t="str">
        <f t="shared" si="42"/>
        <v>0..n</v>
      </c>
      <c r="BF61" s="124" t="str">
        <f t="shared" si="42"/>
        <v/>
      </c>
      <c r="BG61" s="675" t="str">
        <f t="shared" si="42"/>
        <v/>
      </c>
      <c r="BH61" s="7"/>
      <c r="BI61" s="129" t="str">
        <f t="shared" si="61"/>
        <v>-</v>
      </c>
      <c r="BJ61" s="129" t="str">
        <f t="shared" si="61"/>
        <v>X</v>
      </c>
      <c r="BK61" s="129" t="str">
        <f t="shared" si="61"/>
        <v>X</v>
      </c>
      <c r="BL61" s="129" t="str">
        <f t="shared" si="59"/>
        <v>X</v>
      </c>
      <c r="BM61" s="129" t="str">
        <f t="shared" si="59"/>
        <v>X</v>
      </c>
      <c r="BN61" s="129" t="str">
        <f t="shared" si="59"/>
        <v>X</v>
      </c>
      <c r="BO61" s="129" t="str">
        <f t="shared" si="38"/>
        <v>X</v>
      </c>
      <c r="BP61" s="7"/>
      <c r="BQ61" s="129" t="str">
        <f t="shared" si="53"/>
        <v>BASIC WL</v>
      </c>
      <c r="BR61" s="129" t="str">
        <f t="shared" si="53"/>
        <v>BASIC WL</v>
      </c>
      <c r="BS61" s="15"/>
      <c r="BT61" s="57" t="s">
        <v>18642</v>
      </c>
    </row>
    <row r="62" spans="1:72" s="59" customFormat="1" ht="105" x14ac:dyDescent="0.2">
      <c r="A62" s="45" t="str">
        <f t="shared" si="44"/>
        <v>YES</v>
      </c>
      <c r="B62" s="45"/>
      <c r="C62" s="45"/>
      <c r="D62" s="185" t="s">
        <v>1526</v>
      </c>
      <c r="E62" s="186" t="s">
        <v>2043</v>
      </c>
      <c r="F62" s="301" t="s">
        <v>2043</v>
      </c>
      <c r="G62" s="66">
        <f t="shared" si="45"/>
        <v>5</v>
      </c>
      <c r="H62" s="66" t="s">
        <v>42</v>
      </c>
      <c r="I62" s="64" t="s">
        <v>2044</v>
      </c>
      <c r="J62" s="64" t="s">
        <v>2045</v>
      </c>
      <c r="K62" s="65"/>
      <c r="L62" s="65"/>
      <c r="M62" s="65" t="s">
        <v>2046</v>
      </c>
      <c r="N62" s="64" t="s">
        <v>90</v>
      </c>
      <c r="O62" s="66" t="s">
        <v>32</v>
      </c>
      <c r="P62" s="66" t="str">
        <f t="shared" si="57"/>
        <v>1..1</v>
      </c>
      <c r="Q62" s="2" t="s">
        <v>2047</v>
      </c>
      <c r="R62" s="75" t="s">
        <v>2048</v>
      </c>
      <c r="S62" s="66" t="s">
        <v>55</v>
      </c>
      <c r="T62" s="68" t="str">
        <f t="shared" si="58"/>
        <v>E</v>
      </c>
      <c r="U62" s="66" t="s">
        <v>42</v>
      </c>
      <c r="V62" s="66" t="s">
        <v>200</v>
      </c>
      <c r="W62" s="249" t="s">
        <v>35</v>
      </c>
      <c r="X62" s="38"/>
      <c r="Y62" s="68" t="str">
        <f t="shared" si="46"/>
        <v>-</v>
      </c>
      <c r="Z62" s="68" t="str">
        <f t="shared" si="60"/>
        <v>X</v>
      </c>
      <c r="AA62" s="68" t="str">
        <f t="shared" si="60"/>
        <v>X</v>
      </c>
      <c r="AB62" s="68" t="str">
        <f t="shared" si="60"/>
        <v>X</v>
      </c>
      <c r="AC62" s="68" t="str">
        <f t="shared" si="60"/>
        <v>X</v>
      </c>
      <c r="AD62" s="68" t="str">
        <f t="shared" si="60"/>
        <v>X</v>
      </c>
      <c r="AE62" s="68" t="str">
        <f t="shared" si="60"/>
        <v>X</v>
      </c>
      <c r="AF62" s="38"/>
      <c r="AG62" s="68" t="s">
        <v>185</v>
      </c>
      <c r="AH62" s="68" t="s">
        <v>185</v>
      </c>
      <c r="AI62" s="38"/>
      <c r="AJ62" s="13" t="str">
        <f t="shared" si="48"/>
        <v>/rsm:CrossIndustryInvoice/rsm:SupplyChainTradeTransaction/ram:ApplicableHeaderTradeAgreement/ram:BuyerTradeParty/ram:URIUniversalCommunication</v>
      </c>
      <c r="AK62" s="13" t="str">
        <f t="shared" si="49"/>
        <v>/ram:URIID</v>
      </c>
      <c r="AL62" s="14">
        <f>COUNTIFS(R$4:R62,AJ62)</f>
        <v>1</v>
      </c>
      <c r="AM62" s="1"/>
      <c r="AN62" s="185" t="str">
        <f t="shared" si="56"/>
        <v>SCT_HTA</v>
      </c>
      <c r="AO62" s="186" t="str">
        <f t="shared" si="56"/>
        <v>BT-49</v>
      </c>
      <c r="AP62" s="301" t="str">
        <f t="shared" si="50"/>
        <v>BT-49</v>
      </c>
      <c r="AQ62" s="66">
        <f t="shared" si="51"/>
        <v>5</v>
      </c>
      <c r="AR62" s="66" t="str">
        <f t="shared" si="52"/>
        <v>0..1</v>
      </c>
      <c r="AS62" s="64" t="s">
        <v>2049</v>
      </c>
      <c r="AT62" s="64" t="s">
        <v>2050</v>
      </c>
      <c r="AU62" s="65"/>
      <c r="AV62" s="65"/>
      <c r="AW62" s="65" t="s">
        <v>2051</v>
      </c>
      <c r="AX62" s="64" t="s">
        <v>99</v>
      </c>
      <c r="AY62" s="66" t="str">
        <f t="shared" si="63"/>
        <v>1..1</v>
      </c>
      <c r="AZ62" s="66" t="str">
        <f t="shared" si="63"/>
        <v>1..1</v>
      </c>
      <c r="BA62" s="2" t="str">
        <f t="shared" si="63"/>
        <v>/rsm:CrossIndustryInvoice
/rsm:SupplyChainTradeTransaction
/ram:ApplicableHeaderTradeAgreement
/ram:BuyerTradeParty
/ram:URIUniversalCommunication
/ram:URIID</v>
      </c>
      <c r="BB62" s="75" t="str">
        <f t="shared" si="62"/>
        <v>/rsm:CrossIndustryInvoice/rsm:SupplyChainTradeTransaction/ram:ApplicableHeaderTradeAgreement/ram:BuyerTradeParty/ram:URIUniversalCommunication/ram:URIID</v>
      </c>
      <c r="BC62" s="66" t="str">
        <f t="shared" si="42"/>
        <v>I</v>
      </c>
      <c r="BD62" s="68" t="str">
        <f t="shared" si="42"/>
        <v>E</v>
      </c>
      <c r="BE62" s="66" t="str">
        <f t="shared" si="42"/>
        <v>0..1</v>
      </c>
      <c r="BF62" s="66" t="str">
        <f t="shared" si="42"/>
        <v>CAR-3</v>
      </c>
      <c r="BG62" s="249" t="str">
        <f t="shared" si="42"/>
        <v/>
      </c>
      <c r="BH62" s="7"/>
      <c r="BI62" s="68" t="str">
        <f t="shared" si="61"/>
        <v>-</v>
      </c>
      <c r="BJ62" s="68" t="str">
        <f t="shared" si="61"/>
        <v>X</v>
      </c>
      <c r="BK62" s="68" t="str">
        <f t="shared" si="61"/>
        <v>X</v>
      </c>
      <c r="BL62" s="68" t="str">
        <f t="shared" si="59"/>
        <v>X</v>
      </c>
      <c r="BM62" s="68" t="str">
        <f t="shared" si="59"/>
        <v>X</v>
      </c>
      <c r="BN62" s="68" t="str">
        <f t="shared" si="59"/>
        <v>X</v>
      </c>
      <c r="BO62" s="68" t="str">
        <f t="shared" si="38"/>
        <v>X</v>
      </c>
      <c r="BP62" s="7"/>
      <c r="BQ62" s="68" t="str">
        <f t="shared" si="53"/>
        <v>BASIC WL</v>
      </c>
      <c r="BR62" s="68" t="str">
        <f t="shared" si="53"/>
        <v>BASIC WL</v>
      </c>
      <c r="BS62" s="15"/>
      <c r="BT62" s="57" t="s">
        <v>18642</v>
      </c>
    </row>
    <row r="63" spans="1:72" s="59" customFormat="1" ht="120" x14ac:dyDescent="0.2">
      <c r="A63" s="45" t="str">
        <f t="shared" si="44"/>
        <v>YES</v>
      </c>
      <c r="B63" s="45"/>
      <c r="C63" s="45"/>
      <c r="D63" s="185" t="s">
        <v>1526</v>
      </c>
      <c r="E63" s="186" t="s">
        <v>2052</v>
      </c>
      <c r="F63" s="301" t="s">
        <v>2052</v>
      </c>
      <c r="G63" s="66">
        <f t="shared" si="45"/>
        <v>6</v>
      </c>
      <c r="H63" s="66" t="s">
        <v>32</v>
      </c>
      <c r="I63" s="97" t="s">
        <v>443</v>
      </c>
      <c r="J63" s="64" t="s">
        <v>17253</v>
      </c>
      <c r="K63" s="65" t="s">
        <v>1005</v>
      </c>
      <c r="L63" s="65"/>
      <c r="M63" s="65" t="s">
        <v>35</v>
      </c>
      <c r="N63" s="64" t="s">
        <v>17064</v>
      </c>
      <c r="O63" s="66" t="s">
        <v>32</v>
      </c>
      <c r="P63" s="66" t="str">
        <f t="shared" si="57"/>
        <v>1..1</v>
      </c>
      <c r="Q63" s="2" t="s">
        <v>2054</v>
      </c>
      <c r="R63" s="75" t="s">
        <v>2055</v>
      </c>
      <c r="S63" s="66" t="s">
        <v>329</v>
      </c>
      <c r="T63" s="68" t="str">
        <f t="shared" si="58"/>
        <v>A</v>
      </c>
      <c r="U63" s="66" t="s">
        <v>42</v>
      </c>
      <c r="V63" s="66" t="s">
        <v>35</v>
      </c>
      <c r="W63" s="249" t="s">
        <v>35</v>
      </c>
      <c r="X63" s="38"/>
      <c r="Y63" s="68" t="str">
        <f t="shared" si="46"/>
        <v>-</v>
      </c>
      <c r="Z63" s="68" t="str">
        <f t="shared" si="60"/>
        <v>X</v>
      </c>
      <c r="AA63" s="68" t="str">
        <f t="shared" si="60"/>
        <v>X</v>
      </c>
      <c r="AB63" s="68" t="str">
        <f t="shared" si="60"/>
        <v>X</v>
      </c>
      <c r="AC63" s="68" t="str">
        <f t="shared" si="60"/>
        <v>X</v>
      </c>
      <c r="AD63" s="68" t="str">
        <f t="shared" si="60"/>
        <v>X</v>
      </c>
      <c r="AE63" s="68" t="str">
        <f t="shared" si="60"/>
        <v>X</v>
      </c>
      <c r="AF63" s="38"/>
      <c r="AG63" s="68" t="s">
        <v>185</v>
      </c>
      <c r="AH63" s="68" t="s">
        <v>185</v>
      </c>
      <c r="AI63" s="38"/>
      <c r="AJ63" s="13" t="str">
        <f t="shared" si="48"/>
        <v>/rsm:CrossIndustryInvoice/rsm:SupplyChainTradeTransaction/ram:ApplicableHeaderTradeAgreement/ram:BuyerTradeParty/ram:URIUniversalCommunication/ram:URIID</v>
      </c>
      <c r="AK63" s="13" t="str">
        <f t="shared" si="49"/>
        <v>/@schemeID</v>
      </c>
      <c r="AL63" s="14">
        <f>COUNTIFS(R$4:R63,AJ63)</f>
        <v>1</v>
      </c>
      <c r="AM63" s="1"/>
      <c r="AN63" s="185" t="str">
        <f t="shared" si="56"/>
        <v>SCT_HTA</v>
      </c>
      <c r="AO63" s="186" t="str">
        <f t="shared" si="56"/>
        <v>BT-49-1</v>
      </c>
      <c r="AP63" s="301" t="str">
        <f t="shared" si="50"/>
        <v>BT-49-1</v>
      </c>
      <c r="AQ63" s="66">
        <f t="shared" si="51"/>
        <v>6</v>
      </c>
      <c r="AR63" s="66" t="str">
        <f t="shared" si="52"/>
        <v>1..1</v>
      </c>
      <c r="AS63" s="97" t="s">
        <v>330</v>
      </c>
      <c r="AT63" s="64" t="s">
        <v>2056</v>
      </c>
      <c r="AU63" s="65" t="s">
        <v>1804</v>
      </c>
      <c r="AV63" s="65"/>
      <c r="AW63" s="65" t="s">
        <v>35</v>
      </c>
      <c r="AX63" s="64"/>
      <c r="AY63" s="66" t="str">
        <f t="shared" si="63"/>
        <v>1..1</v>
      </c>
      <c r="AZ63" s="66" t="str">
        <f t="shared" si="63"/>
        <v>1..1</v>
      </c>
      <c r="BA63" s="2" t="str">
        <f t="shared" si="63"/>
        <v>/rsm:CrossIndustryInvoice
/rsm:SupplyChainTradeTransaction
/ram:ApplicableHeaderTradeAgreement
/ram:BuyerTradeParty
/ram:URIUniversalCommunication
/ram:URIID
/@schemeID</v>
      </c>
      <c r="BB63" s="75" t="str">
        <f t="shared" si="62"/>
        <v>/rsm:CrossIndustryInvoice/rsm:SupplyChainTradeTransaction/ram:ApplicableHeaderTradeAgreement/ram:BuyerTradeParty/ram:URIUniversalCommunication/ram:URIID/@schemeID</v>
      </c>
      <c r="BC63" s="66" t="str">
        <f t="shared" si="42"/>
        <v>S</v>
      </c>
      <c r="BD63" s="68" t="str">
        <f t="shared" si="42"/>
        <v>A</v>
      </c>
      <c r="BE63" s="66" t="str">
        <f t="shared" si="42"/>
        <v>0..1</v>
      </c>
      <c r="BF63" s="66" t="str">
        <f t="shared" si="42"/>
        <v/>
      </c>
      <c r="BG63" s="249" t="str">
        <f t="shared" si="42"/>
        <v/>
      </c>
      <c r="BH63" s="7"/>
      <c r="BI63" s="68" t="str">
        <f t="shared" si="61"/>
        <v>-</v>
      </c>
      <c r="BJ63" s="68" t="str">
        <f t="shared" si="61"/>
        <v>X</v>
      </c>
      <c r="BK63" s="68" t="str">
        <f t="shared" si="61"/>
        <v>X</v>
      </c>
      <c r="BL63" s="68" t="str">
        <f t="shared" si="59"/>
        <v>X</v>
      </c>
      <c r="BM63" s="68" t="str">
        <f t="shared" si="59"/>
        <v>X</v>
      </c>
      <c r="BN63" s="68" t="str">
        <f t="shared" si="59"/>
        <v>X</v>
      </c>
      <c r="BO63" s="68" t="str">
        <f t="shared" si="38"/>
        <v>X</v>
      </c>
      <c r="BP63" s="7"/>
      <c r="BQ63" s="68" t="str">
        <f t="shared" si="53"/>
        <v>BASIC WL</v>
      </c>
      <c r="BR63" s="68" t="str">
        <f t="shared" si="53"/>
        <v>BASIC WL</v>
      </c>
      <c r="BS63" s="15"/>
      <c r="BT63" s="57" t="s">
        <v>18642</v>
      </c>
    </row>
    <row r="64" spans="1:72" s="59" customFormat="1" ht="96" x14ac:dyDescent="0.2">
      <c r="A64" s="45" t="str">
        <f t="shared" si="44"/>
        <v>NO</v>
      </c>
      <c r="B64" s="45"/>
      <c r="C64" s="45"/>
      <c r="D64" s="185" t="s">
        <v>1526</v>
      </c>
      <c r="E64" s="188" t="s">
        <v>2057</v>
      </c>
      <c r="F64" s="303"/>
      <c r="G64" s="124">
        <f t="shared" si="45"/>
        <v>4</v>
      </c>
      <c r="H64" s="124" t="s">
        <v>42</v>
      </c>
      <c r="I64" s="138" t="s">
        <v>2058</v>
      </c>
      <c r="J64" s="125" t="s">
        <v>17254</v>
      </c>
      <c r="K64" s="126"/>
      <c r="L64" s="126"/>
      <c r="M64" s="126"/>
      <c r="N64" s="125"/>
      <c r="O64" s="124" t="s">
        <v>42</v>
      </c>
      <c r="P64" s="124" t="str">
        <f t="shared" si="57"/>
        <v>0..1</v>
      </c>
      <c r="Q64" s="127" t="s">
        <v>2059</v>
      </c>
      <c r="R64" s="128" t="s">
        <v>2060</v>
      </c>
      <c r="S64" s="124"/>
      <c r="T64" s="129" t="str">
        <f t="shared" si="58"/>
        <v/>
      </c>
      <c r="U64" s="124" t="s">
        <v>62</v>
      </c>
      <c r="V64" s="124"/>
      <c r="W64" s="675"/>
      <c r="X64" s="38"/>
      <c r="Y64" s="129" t="str">
        <f t="shared" si="46"/>
        <v>-</v>
      </c>
      <c r="Z64" s="129" t="str">
        <f t="shared" si="60"/>
        <v>X</v>
      </c>
      <c r="AA64" s="129" t="str">
        <f t="shared" si="60"/>
        <v>X</v>
      </c>
      <c r="AB64" s="129" t="str">
        <f t="shared" si="60"/>
        <v>X</v>
      </c>
      <c r="AC64" s="129" t="str">
        <f t="shared" si="60"/>
        <v>X</v>
      </c>
      <c r="AD64" s="129" t="str">
        <f t="shared" si="60"/>
        <v>X</v>
      </c>
      <c r="AE64" s="129" t="str">
        <f t="shared" si="60"/>
        <v>X</v>
      </c>
      <c r="AF64" s="38"/>
      <c r="AG64" s="129" t="s">
        <v>185</v>
      </c>
      <c r="AH64" s="129" t="s">
        <v>185</v>
      </c>
      <c r="AI64" s="38"/>
      <c r="AJ64" s="13" t="str">
        <f t="shared" si="48"/>
        <v>/rsm:CrossIndustryInvoice/rsm:SupplyChainTradeTransaction/ram:ApplicableHeaderTradeAgreement/ram:BuyerTradeParty</v>
      </c>
      <c r="AK64" s="13" t="str">
        <f t="shared" si="49"/>
        <v>/ram:SpecifiedTaxRegistration</v>
      </c>
      <c r="AL64" s="14">
        <f>COUNTIFS(R$4:R64,AJ64)</f>
        <v>1</v>
      </c>
      <c r="AM64" s="1"/>
      <c r="AN64" s="185" t="str">
        <f t="shared" si="56"/>
        <v>SCT_HTA</v>
      </c>
      <c r="AO64" s="188" t="str">
        <f t="shared" si="56"/>
        <v>BT-48-00</v>
      </c>
      <c r="AP64" s="303" t="str">
        <f t="shared" si="50"/>
        <v/>
      </c>
      <c r="AQ64" s="124">
        <f t="shared" si="51"/>
        <v>4</v>
      </c>
      <c r="AR64" s="124" t="str">
        <f t="shared" si="52"/>
        <v>0..1</v>
      </c>
      <c r="AS64" s="138" t="s">
        <v>2061</v>
      </c>
      <c r="AT64" s="125"/>
      <c r="AU64" s="126"/>
      <c r="AV64" s="126"/>
      <c r="AW64" s="126" t="s">
        <v>35</v>
      </c>
      <c r="AX64" s="125"/>
      <c r="AY64" s="124" t="str">
        <f t="shared" si="63"/>
        <v>0..1</v>
      </c>
      <c r="AZ64" s="124" t="str">
        <f t="shared" si="63"/>
        <v>0..1</v>
      </c>
      <c r="BA64" s="127" t="str">
        <f t="shared" si="63"/>
        <v>/rsm:CrossIndustryInvoice
/rsm:SupplyChainTradeTransaction
/ram:ApplicableHeaderTradeAgreement
/ram:BuyerTradeParty
/ram:SpecifiedTaxRegistration</v>
      </c>
      <c r="BB64" s="128" t="str">
        <f t="shared" si="62"/>
        <v>/rsm:CrossIndustryInvoice/rsm:SupplyChainTradeTransaction/ram:ApplicableHeaderTradeAgreement/ram:BuyerTradeParty/ram:SpecifiedTaxRegistration</v>
      </c>
      <c r="BC64" s="124" t="str">
        <f t="shared" ref="BC64:BG94" si="64">IF(S64="","",S64)</f>
        <v/>
      </c>
      <c r="BD64" s="129" t="str">
        <f t="shared" si="64"/>
        <v/>
      </c>
      <c r="BE64" s="124" t="str">
        <f t="shared" si="64"/>
        <v>0..n</v>
      </c>
      <c r="BF64" s="124" t="str">
        <f t="shared" si="64"/>
        <v/>
      </c>
      <c r="BG64" s="675" t="str">
        <f t="shared" si="64"/>
        <v/>
      </c>
      <c r="BH64" s="7"/>
      <c r="BI64" s="129" t="str">
        <f t="shared" si="61"/>
        <v>-</v>
      </c>
      <c r="BJ64" s="129" t="str">
        <f t="shared" si="61"/>
        <v>X</v>
      </c>
      <c r="BK64" s="129" t="str">
        <f t="shared" si="61"/>
        <v>X</v>
      </c>
      <c r="BL64" s="129" t="str">
        <f t="shared" si="59"/>
        <v>X</v>
      </c>
      <c r="BM64" s="129" t="str">
        <f t="shared" si="59"/>
        <v>X</v>
      </c>
      <c r="BN64" s="129" t="str">
        <f t="shared" si="59"/>
        <v>X</v>
      </c>
      <c r="BO64" s="129" t="str">
        <f t="shared" si="38"/>
        <v>X</v>
      </c>
      <c r="BP64" s="7"/>
      <c r="BQ64" s="129" t="str">
        <f t="shared" si="53"/>
        <v>BASIC WL</v>
      </c>
      <c r="BR64" s="129" t="str">
        <f t="shared" si="53"/>
        <v>BASIC WL</v>
      </c>
      <c r="BS64" s="15"/>
      <c r="BT64" s="57" t="s">
        <v>18642</v>
      </c>
    </row>
    <row r="65" spans="1:72" s="59" customFormat="1" ht="105" x14ac:dyDescent="0.2">
      <c r="A65" s="45" t="str">
        <f t="shared" si="44"/>
        <v>YES</v>
      </c>
      <c r="B65" s="45"/>
      <c r="C65" s="45"/>
      <c r="D65" s="185" t="s">
        <v>1526</v>
      </c>
      <c r="E65" s="186" t="s">
        <v>2062</v>
      </c>
      <c r="F65" s="301" t="s">
        <v>2062</v>
      </c>
      <c r="G65" s="66">
        <f t="shared" si="45"/>
        <v>5</v>
      </c>
      <c r="H65" s="66" t="s">
        <v>42</v>
      </c>
      <c r="I65" s="64" t="s">
        <v>2063</v>
      </c>
      <c r="J65" s="64" t="s">
        <v>2064</v>
      </c>
      <c r="K65" s="65" t="s">
        <v>2065</v>
      </c>
      <c r="L65" s="65" t="s">
        <v>2066</v>
      </c>
      <c r="M65" s="65" t="s">
        <v>2067</v>
      </c>
      <c r="N65" s="64" t="s">
        <v>90</v>
      </c>
      <c r="O65" s="66" t="s">
        <v>32</v>
      </c>
      <c r="P65" s="66" t="str">
        <f t="shared" si="57"/>
        <v>1..1</v>
      </c>
      <c r="Q65" s="2" t="s">
        <v>2068</v>
      </c>
      <c r="R65" s="75" t="s">
        <v>2069</v>
      </c>
      <c r="S65" s="66" t="s">
        <v>55</v>
      </c>
      <c r="T65" s="68" t="str">
        <f t="shared" si="58"/>
        <v>E</v>
      </c>
      <c r="U65" s="66" t="s">
        <v>42</v>
      </c>
      <c r="V65" s="66" t="s">
        <v>35</v>
      </c>
      <c r="W65" s="249" t="s">
        <v>1016</v>
      </c>
      <c r="X65" s="38"/>
      <c r="Y65" s="68" t="str">
        <f t="shared" si="46"/>
        <v>-</v>
      </c>
      <c r="Z65" s="68" t="str">
        <f t="shared" si="60"/>
        <v>X</v>
      </c>
      <c r="AA65" s="68" t="str">
        <f t="shared" si="60"/>
        <v>X</v>
      </c>
      <c r="AB65" s="68" t="str">
        <f t="shared" si="60"/>
        <v>X</v>
      </c>
      <c r="AC65" s="68" t="str">
        <f t="shared" si="60"/>
        <v>X</v>
      </c>
      <c r="AD65" s="68" t="str">
        <f t="shared" si="60"/>
        <v>X</v>
      </c>
      <c r="AE65" s="68" t="str">
        <f t="shared" si="60"/>
        <v>X</v>
      </c>
      <c r="AF65" s="38"/>
      <c r="AG65" s="68" t="s">
        <v>185</v>
      </c>
      <c r="AH65" s="68" t="s">
        <v>185</v>
      </c>
      <c r="AI65" s="38"/>
      <c r="AJ65" s="13" t="str">
        <f t="shared" si="48"/>
        <v>/rsm:CrossIndustryInvoice/rsm:SupplyChainTradeTransaction/ram:ApplicableHeaderTradeAgreement/ram:BuyerTradeParty/ram:SpecifiedTaxRegistration</v>
      </c>
      <c r="AK65" s="13" t="str">
        <f t="shared" si="49"/>
        <v>/ram:ID</v>
      </c>
      <c r="AL65" s="14">
        <f>COUNTIFS(R$4:R65,AJ65)</f>
        <v>1</v>
      </c>
      <c r="AM65" s="1"/>
      <c r="AN65" s="185" t="str">
        <f t="shared" si="56"/>
        <v>SCT_HTA</v>
      </c>
      <c r="AO65" s="186" t="str">
        <f t="shared" si="56"/>
        <v>BT-48</v>
      </c>
      <c r="AP65" s="301" t="str">
        <f t="shared" si="50"/>
        <v>BT-48</v>
      </c>
      <c r="AQ65" s="66">
        <f t="shared" si="51"/>
        <v>5</v>
      </c>
      <c r="AR65" s="66" t="str">
        <f t="shared" si="52"/>
        <v>0..1</v>
      </c>
      <c r="AS65" s="64" t="s">
        <v>2070</v>
      </c>
      <c r="AT65" s="64" t="s">
        <v>2071</v>
      </c>
      <c r="AU65" s="65" t="s">
        <v>1820</v>
      </c>
      <c r="AV65" s="65" t="s">
        <v>2072</v>
      </c>
      <c r="AW65" s="65" t="s">
        <v>2073</v>
      </c>
      <c r="AX65" s="64" t="s">
        <v>99</v>
      </c>
      <c r="AY65" s="66" t="str">
        <f t="shared" si="63"/>
        <v>1..1</v>
      </c>
      <c r="AZ65" s="66" t="str">
        <f t="shared" si="63"/>
        <v>1..1</v>
      </c>
      <c r="BA65" s="2" t="str">
        <f t="shared" si="63"/>
        <v>/rsm:CrossIndustryInvoice
/rsm:SupplyChainTradeTransaction
/ram:ApplicableHeaderTradeAgreement
/ram:BuyerTradeParty
/ram:SpecifiedTaxRegistration
/ram:ID</v>
      </c>
      <c r="BB65" s="75" t="str">
        <f t="shared" si="62"/>
        <v>/rsm:CrossIndustryInvoice/rsm:SupplyChainTradeTransaction/ram:ApplicableHeaderTradeAgreement/ram:BuyerTradeParty/ram:SpecifiedTaxRegistration/ram:ID</v>
      </c>
      <c r="BC65" s="66" t="str">
        <f t="shared" si="64"/>
        <v>I</v>
      </c>
      <c r="BD65" s="68" t="str">
        <f t="shared" si="64"/>
        <v>E</v>
      </c>
      <c r="BE65" s="66" t="str">
        <f t="shared" si="64"/>
        <v>0..1</v>
      </c>
      <c r="BF65" s="66" t="str">
        <f t="shared" si="64"/>
        <v/>
      </c>
      <c r="BG65" s="249" t="str">
        <f t="shared" si="64"/>
        <v>@schemeID="VA"</v>
      </c>
      <c r="BH65" s="7"/>
      <c r="BI65" s="68" t="str">
        <f t="shared" si="61"/>
        <v>-</v>
      </c>
      <c r="BJ65" s="68" t="str">
        <f t="shared" si="61"/>
        <v>X</v>
      </c>
      <c r="BK65" s="68" t="str">
        <f t="shared" si="61"/>
        <v>X</v>
      </c>
      <c r="BL65" s="68" t="str">
        <f t="shared" si="59"/>
        <v>X</v>
      </c>
      <c r="BM65" s="68" t="str">
        <f t="shared" si="59"/>
        <v>X</v>
      </c>
      <c r="BN65" s="68" t="str">
        <f t="shared" si="59"/>
        <v>X</v>
      </c>
      <c r="BO65" s="68" t="str">
        <f t="shared" si="38"/>
        <v>X</v>
      </c>
      <c r="BP65" s="7"/>
      <c r="BQ65" s="68" t="str">
        <f t="shared" si="53"/>
        <v>BASIC WL</v>
      </c>
      <c r="BR65" s="68" t="str">
        <f t="shared" si="53"/>
        <v>BASIC WL</v>
      </c>
      <c r="BS65" s="15"/>
      <c r="BT65" s="57" t="s">
        <v>18642</v>
      </c>
    </row>
    <row r="66" spans="1:72" s="59" customFormat="1" ht="120" x14ac:dyDescent="0.2">
      <c r="A66" s="45" t="str">
        <f t="shared" si="44"/>
        <v>YES</v>
      </c>
      <c r="B66" s="45"/>
      <c r="C66" s="45"/>
      <c r="D66" s="185" t="s">
        <v>1526</v>
      </c>
      <c r="E66" s="186" t="s">
        <v>2074</v>
      </c>
      <c r="F66" s="301" t="s">
        <v>2074</v>
      </c>
      <c r="G66" s="66">
        <f t="shared" si="45"/>
        <v>6</v>
      </c>
      <c r="H66" s="66" t="s">
        <v>32</v>
      </c>
      <c r="I66" s="97" t="s">
        <v>17157</v>
      </c>
      <c r="J66" s="64" t="s">
        <v>2075</v>
      </c>
      <c r="K66" s="65" t="s">
        <v>1015</v>
      </c>
      <c r="L66" s="65"/>
      <c r="M66" s="65" t="s">
        <v>1016</v>
      </c>
      <c r="N66" s="64" t="s">
        <v>17064</v>
      </c>
      <c r="O66" s="66" t="s">
        <v>32</v>
      </c>
      <c r="P66" s="66" t="str">
        <f t="shared" si="57"/>
        <v>1..1</v>
      </c>
      <c r="Q66" s="2" t="s">
        <v>2076</v>
      </c>
      <c r="R66" s="75" t="s">
        <v>2077</v>
      </c>
      <c r="S66" s="66" t="s">
        <v>329</v>
      </c>
      <c r="T66" s="68" t="str">
        <f t="shared" si="58"/>
        <v>A</v>
      </c>
      <c r="U66" s="66" t="s">
        <v>42</v>
      </c>
      <c r="V66" s="66" t="s">
        <v>35</v>
      </c>
      <c r="W66" s="249" t="s">
        <v>1016</v>
      </c>
      <c r="X66" s="38"/>
      <c r="Y66" s="68" t="str">
        <f t="shared" si="46"/>
        <v>-</v>
      </c>
      <c r="Z66" s="68" t="str">
        <f t="shared" si="60"/>
        <v>X</v>
      </c>
      <c r="AA66" s="68" t="str">
        <f t="shared" si="60"/>
        <v>X</v>
      </c>
      <c r="AB66" s="68" t="str">
        <f t="shared" si="60"/>
        <v>X</v>
      </c>
      <c r="AC66" s="68" t="str">
        <f t="shared" si="60"/>
        <v>X</v>
      </c>
      <c r="AD66" s="68" t="str">
        <f t="shared" si="60"/>
        <v>X</v>
      </c>
      <c r="AE66" s="68" t="str">
        <f t="shared" si="60"/>
        <v>X</v>
      </c>
      <c r="AF66" s="38"/>
      <c r="AG66" s="68" t="s">
        <v>185</v>
      </c>
      <c r="AH66" s="68" t="s">
        <v>185</v>
      </c>
      <c r="AI66" s="38"/>
      <c r="AJ66" s="13" t="str">
        <f t="shared" si="48"/>
        <v>/rsm:CrossIndustryInvoice/rsm:SupplyChainTradeTransaction/ram:ApplicableHeaderTradeAgreement/ram:BuyerTradeParty/ram:SpecifiedTaxRegistration/ram:ID</v>
      </c>
      <c r="AK66" s="13" t="str">
        <f t="shared" si="49"/>
        <v>/@schemeID</v>
      </c>
      <c r="AL66" s="14">
        <f>COUNTIFS(R$4:R66,AJ66)</f>
        <v>1</v>
      </c>
      <c r="AM66" s="1"/>
      <c r="AN66" s="185" t="str">
        <f t="shared" si="56"/>
        <v>SCT_HTA</v>
      </c>
      <c r="AO66" s="186" t="str">
        <f t="shared" si="56"/>
        <v>BT-48-0</v>
      </c>
      <c r="AP66" s="301" t="str">
        <f t="shared" si="50"/>
        <v>BT-48-0</v>
      </c>
      <c r="AQ66" s="66">
        <f t="shared" si="51"/>
        <v>6</v>
      </c>
      <c r="AR66" s="66" t="str">
        <f t="shared" si="52"/>
        <v>1..1</v>
      </c>
      <c r="AS66" s="97" t="s">
        <v>330</v>
      </c>
      <c r="AT66" s="64" t="s">
        <v>2078</v>
      </c>
      <c r="AU66" s="65" t="s">
        <v>1828</v>
      </c>
      <c r="AV66" s="65"/>
      <c r="AW66" s="65" t="s">
        <v>1828</v>
      </c>
      <c r="AX66" s="64"/>
      <c r="AY66" s="66" t="str">
        <f t="shared" si="63"/>
        <v>1..1</v>
      </c>
      <c r="AZ66" s="66" t="str">
        <f t="shared" si="63"/>
        <v>1..1</v>
      </c>
      <c r="BA66" s="2" t="str">
        <f t="shared" si="63"/>
        <v>/rsm:CrossIndustryInvoice
/rsm:SupplyChainTradeTransaction
/ram:ApplicableHeaderTradeAgreement
/ram:BuyerTradeParty
/ram:SpecifiedTaxRegistration
/ram:ID
/@schemeID</v>
      </c>
      <c r="BB66" s="75" t="str">
        <f t="shared" si="62"/>
        <v>/rsm:CrossIndustryInvoice/rsm:SupplyChainTradeTransaction/ram:ApplicableHeaderTradeAgreement/ram:BuyerTradeParty/ram:SpecifiedTaxRegistration/ram:ID/@schemeID</v>
      </c>
      <c r="BC66" s="66" t="str">
        <f t="shared" si="64"/>
        <v>S</v>
      </c>
      <c r="BD66" s="68" t="str">
        <f t="shared" si="64"/>
        <v>A</v>
      </c>
      <c r="BE66" s="66" t="str">
        <f t="shared" si="64"/>
        <v>0..1</v>
      </c>
      <c r="BF66" s="66" t="str">
        <f t="shared" si="64"/>
        <v/>
      </c>
      <c r="BG66" s="249" t="str">
        <f t="shared" si="64"/>
        <v>@schemeID="VA"</v>
      </c>
      <c r="BH66" s="7"/>
      <c r="BI66" s="68" t="str">
        <f t="shared" si="61"/>
        <v>-</v>
      </c>
      <c r="BJ66" s="68" t="str">
        <f t="shared" si="61"/>
        <v>X</v>
      </c>
      <c r="BK66" s="68" t="str">
        <f t="shared" si="61"/>
        <v>X</v>
      </c>
      <c r="BL66" s="68" t="str">
        <f t="shared" si="59"/>
        <v>X</v>
      </c>
      <c r="BM66" s="68" t="str">
        <f t="shared" si="59"/>
        <v>X</v>
      </c>
      <c r="BN66" s="68" t="str">
        <f t="shared" si="59"/>
        <v>X</v>
      </c>
      <c r="BO66" s="68" t="str">
        <f t="shared" si="38"/>
        <v>X</v>
      </c>
      <c r="BP66" s="7"/>
      <c r="BQ66" s="68" t="str">
        <f t="shared" si="53"/>
        <v>BASIC WL</v>
      </c>
      <c r="BR66" s="68" t="str">
        <f t="shared" si="53"/>
        <v>BASIC WL</v>
      </c>
      <c r="BS66" s="15"/>
      <c r="BT66" s="57" t="s">
        <v>18642</v>
      </c>
    </row>
    <row r="67" spans="1:72" s="59" customFormat="1" ht="96" x14ac:dyDescent="0.2">
      <c r="A67" s="45" t="str">
        <f t="shared" si="44"/>
        <v>NO</v>
      </c>
      <c r="B67" s="45"/>
      <c r="C67" s="45"/>
      <c r="D67" s="182" t="s">
        <v>1526</v>
      </c>
      <c r="E67" s="187" t="s">
        <v>2378</v>
      </c>
      <c r="F67" s="302" t="s">
        <v>2378</v>
      </c>
      <c r="G67" s="110">
        <f t="shared" si="45"/>
        <v>3</v>
      </c>
      <c r="H67" s="110" t="s">
        <v>42</v>
      </c>
      <c r="I67" s="112" t="s">
        <v>2379</v>
      </c>
      <c r="J67" s="112" t="s">
        <v>2380</v>
      </c>
      <c r="K67" s="113"/>
      <c r="L67" s="113" t="s">
        <v>2381</v>
      </c>
      <c r="M67" s="113" t="s">
        <v>35</v>
      </c>
      <c r="N67" s="112"/>
      <c r="O67" s="110" t="s">
        <v>42</v>
      </c>
      <c r="P67" s="110" t="str">
        <f t="shared" si="57"/>
        <v>0..1</v>
      </c>
      <c r="Q67" s="114" t="s">
        <v>2382</v>
      </c>
      <c r="R67" s="115" t="s">
        <v>2383</v>
      </c>
      <c r="S67" s="110" t="s">
        <v>35</v>
      </c>
      <c r="T67" s="116" t="str">
        <f t="shared" si="58"/>
        <v>G</v>
      </c>
      <c r="U67" s="110" t="s">
        <v>42</v>
      </c>
      <c r="V67" s="110" t="s">
        <v>35</v>
      </c>
      <c r="W67" s="674" t="s">
        <v>35</v>
      </c>
      <c r="X67" s="38"/>
      <c r="Y67" s="116" t="str">
        <f t="shared" si="46"/>
        <v>-</v>
      </c>
      <c r="Z67" s="116" t="str">
        <f t="shared" si="60"/>
        <v>X</v>
      </c>
      <c r="AA67" s="116" t="str">
        <f t="shared" si="60"/>
        <v>X</v>
      </c>
      <c r="AB67" s="116" t="str">
        <f t="shared" si="60"/>
        <v>X</v>
      </c>
      <c r="AC67" s="116" t="str">
        <f t="shared" si="60"/>
        <v>X</v>
      </c>
      <c r="AD67" s="116" t="str">
        <f t="shared" si="60"/>
        <v>X</v>
      </c>
      <c r="AE67" s="116" t="str">
        <f t="shared" si="60"/>
        <v>X</v>
      </c>
      <c r="AF67" s="38"/>
      <c r="AG67" s="116" t="s">
        <v>185</v>
      </c>
      <c r="AH67" s="116" t="s">
        <v>185</v>
      </c>
      <c r="AI67" s="38"/>
      <c r="AJ67" s="13" t="str">
        <f t="shared" si="48"/>
        <v>/rsm:CrossIndustryInvoice/rsm:SupplyChainTradeTransaction/ram:ApplicableHeaderTradeAgreement</v>
      </c>
      <c r="AK67" s="13" t="str">
        <f t="shared" si="49"/>
        <v>/ram:SellerTaxRepresentativeTradeParty</v>
      </c>
      <c r="AL67" s="14">
        <f>COUNTIFS(R$4:R67,AJ67)</f>
        <v>1</v>
      </c>
      <c r="AM67" s="1"/>
      <c r="AN67" s="182" t="str">
        <f t="shared" si="56"/>
        <v>SCT_HTA</v>
      </c>
      <c r="AO67" s="187" t="str">
        <f t="shared" si="56"/>
        <v>BG-11</v>
      </c>
      <c r="AP67" s="302" t="str">
        <f t="shared" si="50"/>
        <v>BG-11</v>
      </c>
      <c r="AQ67" s="110">
        <f t="shared" si="51"/>
        <v>3</v>
      </c>
      <c r="AR67" s="110" t="str">
        <f t="shared" si="52"/>
        <v>0..1</v>
      </c>
      <c r="AS67" s="112" t="s">
        <v>2384</v>
      </c>
      <c r="AT67" s="112" t="s">
        <v>2385</v>
      </c>
      <c r="AU67" s="113"/>
      <c r="AV67" s="113" t="s">
        <v>2386</v>
      </c>
      <c r="AW67" s="113" t="s">
        <v>35</v>
      </c>
      <c r="AX67" s="112"/>
      <c r="AY67" s="110" t="str">
        <f t="shared" si="63"/>
        <v>0..1</v>
      </c>
      <c r="AZ67" s="110" t="str">
        <f t="shared" si="63"/>
        <v>0..1</v>
      </c>
      <c r="BA67" s="114" t="str">
        <f t="shared" si="63"/>
        <v>/rsm:CrossIndustryInvoice
/rsm:SupplyChainTradeTransaction
/ram:ApplicableHeaderTradeAgreement
/ram:SellerTaxRepresentativeTradeParty</v>
      </c>
      <c r="BB67" s="115" t="str">
        <f t="shared" si="62"/>
        <v>/rsm:CrossIndustryInvoice/rsm:SupplyChainTradeTransaction/ram:ApplicableHeaderTradeAgreement/ram:SellerTaxRepresentativeTradeParty</v>
      </c>
      <c r="BC67" s="110" t="str">
        <f t="shared" si="64"/>
        <v/>
      </c>
      <c r="BD67" s="116" t="str">
        <f t="shared" si="64"/>
        <v>G</v>
      </c>
      <c r="BE67" s="110" t="str">
        <f t="shared" si="64"/>
        <v>0..1</v>
      </c>
      <c r="BF67" s="110" t="str">
        <f t="shared" si="64"/>
        <v/>
      </c>
      <c r="BG67" s="674" t="str">
        <f t="shared" si="64"/>
        <v/>
      </c>
      <c r="BH67" s="7"/>
      <c r="BI67" s="116" t="str">
        <f t="shared" si="61"/>
        <v>-</v>
      </c>
      <c r="BJ67" s="116" t="str">
        <f t="shared" si="61"/>
        <v>X</v>
      </c>
      <c r="BK67" s="116" t="str">
        <f t="shared" si="61"/>
        <v>X</v>
      </c>
      <c r="BL67" s="116" t="str">
        <f t="shared" si="59"/>
        <v>X</v>
      </c>
      <c r="BM67" s="116" t="str">
        <f t="shared" si="59"/>
        <v>X</v>
      </c>
      <c r="BN67" s="116" t="str">
        <f t="shared" si="59"/>
        <v>X</v>
      </c>
      <c r="BO67" s="116" t="str">
        <f t="shared" si="38"/>
        <v>X</v>
      </c>
      <c r="BP67" s="7"/>
      <c r="BQ67" s="116" t="str">
        <f t="shared" si="53"/>
        <v>BASIC WL</v>
      </c>
      <c r="BR67" s="116" t="str">
        <f t="shared" si="53"/>
        <v>BASIC WL</v>
      </c>
      <c r="BS67" s="15"/>
      <c r="BT67" s="57" t="s">
        <v>18642</v>
      </c>
    </row>
    <row r="68" spans="1:72" s="59" customFormat="1" ht="96" x14ac:dyDescent="0.2">
      <c r="A68" s="45" t="str">
        <f t="shared" si="44"/>
        <v>YES</v>
      </c>
      <c r="B68" s="45"/>
      <c r="C68" s="45"/>
      <c r="D68" s="185" t="s">
        <v>1526</v>
      </c>
      <c r="E68" s="186" t="s">
        <v>2395</v>
      </c>
      <c r="F68" s="301" t="s">
        <v>2395</v>
      </c>
      <c r="G68" s="66">
        <f t="shared" si="45"/>
        <v>4</v>
      </c>
      <c r="H68" s="66" t="s">
        <v>32</v>
      </c>
      <c r="I68" s="64" t="s">
        <v>17275</v>
      </c>
      <c r="J68" s="64" t="s">
        <v>2397</v>
      </c>
      <c r="K68" s="65"/>
      <c r="L68" s="65"/>
      <c r="M68" s="65" t="s">
        <v>2398</v>
      </c>
      <c r="N68" s="64" t="s">
        <v>70</v>
      </c>
      <c r="O68" s="66" t="s">
        <v>32</v>
      </c>
      <c r="P68" s="66" t="str">
        <f t="shared" si="57"/>
        <v>1..1</v>
      </c>
      <c r="Q68" s="2" t="s">
        <v>2399</v>
      </c>
      <c r="R68" s="75" t="s">
        <v>2400</v>
      </c>
      <c r="S68" s="66" t="s">
        <v>73</v>
      </c>
      <c r="T68" s="68" t="str">
        <f t="shared" si="58"/>
        <v>E</v>
      </c>
      <c r="U68" s="66" t="s">
        <v>42</v>
      </c>
      <c r="V68" s="66" t="s">
        <v>35</v>
      </c>
      <c r="W68" s="249" t="s">
        <v>35</v>
      </c>
      <c r="X68" s="38"/>
      <c r="Y68" s="68" t="str">
        <f t="shared" si="46"/>
        <v>-</v>
      </c>
      <c r="Z68" s="68" t="str">
        <f t="shared" si="60"/>
        <v>X</v>
      </c>
      <c r="AA68" s="68" t="str">
        <f t="shared" si="60"/>
        <v>X</v>
      </c>
      <c r="AB68" s="68" t="str">
        <f t="shared" si="60"/>
        <v>X</v>
      </c>
      <c r="AC68" s="68" t="str">
        <f t="shared" si="60"/>
        <v>X</v>
      </c>
      <c r="AD68" s="68" t="str">
        <f t="shared" si="60"/>
        <v>X</v>
      </c>
      <c r="AE68" s="68" t="str">
        <f t="shared" si="60"/>
        <v>X</v>
      </c>
      <c r="AF68" s="38"/>
      <c r="AG68" s="68" t="s">
        <v>185</v>
      </c>
      <c r="AH68" s="68" t="s">
        <v>185</v>
      </c>
      <c r="AI68" s="38"/>
      <c r="AJ68" s="13" t="str">
        <f t="shared" si="48"/>
        <v>/rsm:CrossIndustryInvoice/rsm:SupplyChainTradeTransaction/ram:ApplicableHeaderTradeAgreement/ram:SellerTaxRepresentativeTradeParty</v>
      </c>
      <c r="AK68" s="13" t="str">
        <f t="shared" si="49"/>
        <v>/ram:Name</v>
      </c>
      <c r="AL68" s="14">
        <f>COUNTIFS(R$4:R68,AJ68)</f>
        <v>1</v>
      </c>
      <c r="AM68" s="1"/>
      <c r="AN68" s="185" t="str">
        <f t="shared" si="56"/>
        <v>SCT_HTA</v>
      </c>
      <c r="AO68" s="186" t="str">
        <f t="shared" si="56"/>
        <v>BT-62</v>
      </c>
      <c r="AP68" s="301" t="str">
        <f t="shared" si="50"/>
        <v>BT-62</v>
      </c>
      <c r="AQ68" s="66">
        <f t="shared" si="51"/>
        <v>4</v>
      </c>
      <c r="AR68" s="66" t="str">
        <f t="shared" si="52"/>
        <v>1..1</v>
      </c>
      <c r="AS68" s="64" t="s">
        <v>2401</v>
      </c>
      <c r="AT68" s="64" t="s">
        <v>2402</v>
      </c>
      <c r="AU68" s="65"/>
      <c r="AV68" s="65"/>
      <c r="AW68" s="65" t="s">
        <v>2258</v>
      </c>
      <c r="AX68" s="64" t="s">
        <v>78</v>
      </c>
      <c r="AY68" s="66" t="str">
        <f t="shared" si="63"/>
        <v>1..1</v>
      </c>
      <c r="AZ68" s="66" t="str">
        <f t="shared" si="63"/>
        <v>1..1</v>
      </c>
      <c r="BA68" s="2" t="str">
        <f t="shared" si="63"/>
        <v>/rsm:CrossIndustryInvoice
/rsm:SupplyChainTradeTransaction
/ram:ApplicableHeaderTradeAgreement
/ram:SellerTaxRepresentativeTradeParty
/ram:Name</v>
      </c>
      <c r="BB68" s="75" t="str">
        <f t="shared" si="62"/>
        <v>/rsm:CrossIndustryInvoice/rsm:SupplyChainTradeTransaction/ram:ApplicableHeaderTradeAgreement/ram:SellerTaxRepresentativeTradeParty/ram:Name</v>
      </c>
      <c r="BC68" s="66" t="str">
        <f t="shared" si="64"/>
        <v>T</v>
      </c>
      <c r="BD68" s="68" t="str">
        <f t="shared" si="64"/>
        <v>E</v>
      </c>
      <c r="BE68" s="66" t="str">
        <f t="shared" si="64"/>
        <v>0..1</v>
      </c>
      <c r="BF68" s="66" t="str">
        <f t="shared" si="64"/>
        <v/>
      </c>
      <c r="BG68" s="249" t="str">
        <f t="shared" si="64"/>
        <v/>
      </c>
      <c r="BH68" s="7"/>
      <c r="BI68" s="68" t="str">
        <f t="shared" si="61"/>
        <v>-</v>
      </c>
      <c r="BJ68" s="68" t="str">
        <f t="shared" si="61"/>
        <v>X</v>
      </c>
      <c r="BK68" s="68" t="str">
        <f t="shared" si="61"/>
        <v>X</v>
      </c>
      <c r="BL68" s="68" t="str">
        <f t="shared" si="59"/>
        <v>X</v>
      </c>
      <c r="BM68" s="68" t="str">
        <f t="shared" si="59"/>
        <v>X</v>
      </c>
      <c r="BN68" s="68" t="str">
        <f t="shared" si="59"/>
        <v>X</v>
      </c>
      <c r="BO68" s="68" t="str">
        <f t="shared" si="38"/>
        <v>X</v>
      </c>
      <c r="BP68" s="7"/>
      <c r="BQ68" s="68" t="str">
        <f t="shared" si="53"/>
        <v>BASIC WL</v>
      </c>
      <c r="BR68" s="68" t="str">
        <f t="shared" si="53"/>
        <v>BASIC WL</v>
      </c>
      <c r="BS68" s="15"/>
      <c r="BT68" s="57" t="s">
        <v>18642</v>
      </c>
    </row>
    <row r="69" spans="1:72" s="59" customFormat="1" ht="96" x14ac:dyDescent="0.2">
      <c r="A69" s="45" t="str">
        <f t="shared" si="44"/>
        <v>NO</v>
      </c>
      <c r="B69" s="45"/>
      <c r="C69" s="45"/>
      <c r="D69" s="185" t="s">
        <v>1526</v>
      </c>
      <c r="E69" s="188" t="s">
        <v>2461</v>
      </c>
      <c r="F69" s="303" t="s">
        <v>2461</v>
      </c>
      <c r="G69" s="124">
        <f t="shared" si="45"/>
        <v>4</v>
      </c>
      <c r="H69" s="124" t="s">
        <v>32</v>
      </c>
      <c r="I69" s="138" t="s">
        <v>2462</v>
      </c>
      <c r="J69" s="125" t="s">
        <v>2319</v>
      </c>
      <c r="K69" s="126" t="s">
        <v>17278</v>
      </c>
      <c r="L69" s="126" t="s">
        <v>2464</v>
      </c>
      <c r="M69" s="126" t="s">
        <v>2465</v>
      </c>
      <c r="N69" s="125"/>
      <c r="O69" s="124" t="s">
        <v>32</v>
      </c>
      <c r="P69" s="124" t="str">
        <f t="shared" si="57"/>
        <v>1..1</v>
      </c>
      <c r="Q69" s="127" t="s">
        <v>2466</v>
      </c>
      <c r="R69" s="128" t="s">
        <v>2467</v>
      </c>
      <c r="S69" s="124" t="s">
        <v>35</v>
      </c>
      <c r="T69" s="129" t="str">
        <f t="shared" si="58"/>
        <v>G</v>
      </c>
      <c r="U69" s="124" t="s">
        <v>42</v>
      </c>
      <c r="V69" s="124" t="s">
        <v>35</v>
      </c>
      <c r="W69" s="675" t="s">
        <v>35</v>
      </c>
      <c r="X69" s="38"/>
      <c r="Y69" s="129" t="str">
        <f t="shared" si="46"/>
        <v>-</v>
      </c>
      <c r="Z69" s="129" t="str">
        <f t="shared" si="60"/>
        <v>X</v>
      </c>
      <c r="AA69" s="129" t="str">
        <f t="shared" si="60"/>
        <v>X</v>
      </c>
      <c r="AB69" s="129" t="str">
        <f t="shared" si="60"/>
        <v>X</v>
      </c>
      <c r="AC69" s="129" t="str">
        <f t="shared" si="60"/>
        <v>X</v>
      </c>
      <c r="AD69" s="129" t="str">
        <f t="shared" si="60"/>
        <v>X</v>
      </c>
      <c r="AE69" s="129" t="str">
        <f t="shared" si="60"/>
        <v>X</v>
      </c>
      <c r="AF69" s="38"/>
      <c r="AG69" s="129" t="s">
        <v>185</v>
      </c>
      <c r="AH69" s="129" t="s">
        <v>185</v>
      </c>
      <c r="AI69" s="38"/>
      <c r="AJ69" s="13" t="str">
        <f t="shared" si="48"/>
        <v>/rsm:CrossIndustryInvoice/rsm:SupplyChainTradeTransaction/ram:ApplicableHeaderTradeAgreement/ram:SellerTaxRepresentativeTradeParty</v>
      </c>
      <c r="AK69" s="13" t="str">
        <f t="shared" si="49"/>
        <v>/ram:PostalTradeAddress</v>
      </c>
      <c r="AL69" s="14">
        <f>COUNTIFS(R$4:R69,AJ69)</f>
        <v>1</v>
      </c>
      <c r="AM69" s="1"/>
      <c r="AN69" s="185" t="str">
        <f t="shared" si="56"/>
        <v>SCT_HTA</v>
      </c>
      <c r="AO69" s="188" t="str">
        <f t="shared" si="56"/>
        <v>BG-12</v>
      </c>
      <c r="AP69" s="303" t="str">
        <f t="shared" si="50"/>
        <v>BG-12</v>
      </c>
      <c r="AQ69" s="124">
        <f t="shared" si="51"/>
        <v>4</v>
      </c>
      <c r="AR69" s="124" t="str">
        <f t="shared" si="52"/>
        <v>1..1</v>
      </c>
      <c r="AS69" s="138" t="s">
        <v>2323</v>
      </c>
      <c r="AT69" s="125" t="s">
        <v>2324</v>
      </c>
      <c r="AU69" s="126" t="s">
        <v>2468</v>
      </c>
      <c r="AV69" s="126" t="s">
        <v>2469</v>
      </c>
      <c r="AW69" s="126" t="s">
        <v>2470</v>
      </c>
      <c r="AX69" s="125"/>
      <c r="AY69" s="124" t="str">
        <f t="shared" si="63"/>
        <v>1..1</v>
      </c>
      <c r="AZ69" s="124" t="str">
        <f t="shared" si="63"/>
        <v>1..1</v>
      </c>
      <c r="BA69" s="127" t="str">
        <f t="shared" si="63"/>
        <v>/rsm:CrossIndustryInvoice
/rsm:SupplyChainTradeTransaction
/ram:ApplicableHeaderTradeAgreement
/ram:SellerTaxRepresentativeTradeParty
/ram:PostalTradeAddress</v>
      </c>
      <c r="BB69" s="128" t="str">
        <f t="shared" si="62"/>
        <v>/rsm:CrossIndustryInvoice/rsm:SupplyChainTradeTransaction/ram:ApplicableHeaderTradeAgreement/ram:SellerTaxRepresentativeTradeParty/ram:PostalTradeAddress</v>
      </c>
      <c r="BC69" s="124" t="str">
        <f t="shared" si="64"/>
        <v/>
      </c>
      <c r="BD69" s="129" t="str">
        <f t="shared" si="64"/>
        <v>G</v>
      </c>
      <c r="BE69" s="124" t="str">
        <f t="shared" si="64"/>
        <v>0..1</v>
      </c>
      <c r="BF69" s="124" t="str">
        <f t="shared" si="64"/>
        <v/>
      </c>
      <c r="BG69" s="675" t="str">
        <f t="shared" si="64"/>
        <v/>
      </c>
      <c r="BH69" s="7"/>
      <c r="BI69" s="129" t="str">
        <f t="shared" si="61"/>
        <v>-</v>
      </c>
      <c r="BJ69" s="129" t="str">
        <f t="shared" si="61"/>
        <v>X</v>
      </c>
      <c r="BK69" s="129" t="str">
        <f t="shared" si="61"/>
        <v>X</v>
      </c>
      <c r="BL69" s="129" t="str">
        <f t="shared" si="59"/>
        <v>X</v>
      </c>
      <c r="BM69" s="129" t="str">
        <f t="shared" si="59"/>
        <v>X</v>
      </c>
      <c r="BN69" s="129" t="str">
        <f t="shared" si="59"/>
        <v>X</v>
      </c>
      <c r="BO69" s="129" t="str">
        <f t="shared" si="38"/>
        <v>X</v>
      </c>
      <c r="BP69" s="7"/>
      <c r="BQ69" s="129" t="str">
        <f t="shared" si="53"/>
        <v>BASIC WL</v>
      </c>
      <c r="BR69" s="129" t="str">
        <f t="shared" si="53"/>
        <v>BASIC WL</v>
      </c>
      <c r="BS69" s="15"/>
      <c r="BT69" s="57" t="s">
        <v>18642</v>
      </c>
    </row>
    <row r="70" spans="1:72" s="59" customFormat="1" ht="105" x14ac:dyDescent="0.2">
      <c r="A70" s="45" t="str">
        <f t="shared" si="44"/>
        <v>YES</v>
      </c>
      <c r="B70" s="45"/>
      <c r="C70" s="45"/>
      <c r="D70" s="185" t="s">
        <v>1526</v>
      </c>
      <c r="E70" s="186" t="s">
        <v>2471</v>
      </c>
      <c r="F70" s="301" t="s">
        <v>2471</v>
      </c>
      <c r="G70" s="66">
        <f t="shared" si="45"/>
        <v>5</v>
      </c>
      <c r="H70" s="66" t="s">
        <v>42</v>
      </c>
      <c r="I70" s="64" t="s">
        <v>2326</v>
      </c>
      <c r="J70" s="64" t="s">
        <v>1635</v>
      </c>
      <c r="K70" s="65" t="s">
        <v>1636</v>
      </c>
      <c r="L70" s="65"/>
      <c r="M70" s="65" t="s">
        <v>35</v>
      </c>
      <c r="N70" s="64" t="s">
        <v>70</v>
      </c>
      <c r="O70" s="66" t="s">
        <v>42</v>
      </c>
      <c r="P70" s="66" t="str">
        <f t="shared" si="57"/>
        <v>0..1</v>
      </c>
      <c r="Q70" s="2" t="s">
        <v>2472</v>
      </c>
      <c r="R70" s="75" t="s">
        <v>2473</v>
      </c>
      <c r="S70" s="66" t="s">
        <v>73</v>
      </c>
      <c r="T70" s="68" t="str">
        <f t="shared" si="58"/>
        <v>E</v>
      </c>
      <c r="U70" s="66" t="s">
        <v>42</v>
      </c>
      <c r="V70" s="66" t="s">
        <v>35</v>
      </c>
      <c r="W70" s="249" t="s">
        <v>35</v>
      </c>
      <c r="X70" s="38"/>
      <c r="Y70" s="68" t="str">
        <f t="shared" si="46"/>
        <v>-</v>
      </c>
      <c r="Z70" s="68" t="str">
        <f t="shared" si="60"/>
        <v>X</v>
      </c>
      <c r="AA70" s="68" t="str">
        <f t="shared" si="60"/>
        <v>X</v>
      </c>
      <c r="AB70" s="68" t="str">
        <f t="shared" si="60"/>
        <v>X</v>
      </c>
      <c r="AC70" s="68" t="str">
        <f t="shared" si="60"/>
        <v>X</v>
      </c>
      <c r="AD70" s="68" t="str">
        <f t="shared" si="60"/>
        <v>X</v>
      </c>
      <c r="AE70" s="68" t="str">
        <f t="shared" si="60"/>
        <v>X</v>
      </c>
      <c r="AF70" s="38"/>
      <c r="AG70" s="68" t="s">
        <v>185</v>
      </c>
      <c r="AH70" s="68" t="s">
        <v>185</v>
      </c>
      <c r="AI70" s="38"/>
      <c r="AJ70" s="13" t="str">
        <f t="shared" si="48"/>
        <v>/rsm:CrossIndustryInvoice/rsm:SupplyChainTradeTransaction/ram:ApplicableHeaderTradeAgreement/ram:SellerTaxRepresentativeTradeParty/ram:PostalTradeAddress</v>
      </c>
      <c r="AK70" s="13" t="str">
        <f t="shared" si="49"/>
        <v>/ram:PostcodeCode</v>
      </c>
      <c r="AL70" s="14">
        <f>COUNTIFS(R$4:R70,AJ70)</f>
        <v>1</v>
      </c>
      <c r="AM70" s="1"/>
      <c r="AN70" s="185" t="str">
        <f t="shared" si="56"/>
        <v>SCT_HTA</v>
      </c>
      <c r="AO70" s="186" t="str">
        <f t="shared" si="56"/>
        <v>BT-67</v>
      </c>
      <c r="AP70" s="301" t="str">
        <f t="shared" si="50"/>
        <v>BT-67</v>
      </c>
      <c r="AQ70" s="66">
        <f t="shared" si="51"/>
        <v>5</v>
      </c>
      <c r="AR70" s="66" t="str">
        <f t="shared" si="52"/>
        <v>0..1</v>
      </c>
      <c r="AS70" s="64" t="s">
        <v>2329</v>
      </c>
      <c r="AT70" s="64" t="s">
        <v>1747</v>
      </c>
      <c r="AU70" s="65" t="s">
        <v>1748</v>
      </c>
      <c r="AV70" s="65"/>
      <c r="AW70" s="65" t="s">
        <v>35</v>
      </c>
      <c r="AX70" s="64" t="s">
        <v>78</v>
      </c>
      <c r="AY70" s="66" t="str">
        <f t="shared" si="63"/>
        <v>0..1</v>
      </c>
      <c r="AZ70" s="66" t="str">
        <f t="shared" si="63"/>
        <v>0..1</v>
      </c>
      <c r="BA70" s="2" t="str">
        <f t="shared" si="63"/>
        <v>/rsm:CrossIndustryInvoice
/rsm:SupplyChainTradeTransaction
/ram:ApplicableHeaderTradeAgreement
/ram:SellerTaxRepresentativeTradeParty
/ram:PostalTradeAddress
/ram:PostcodeCode</v>
      </c>
      <c r="BB70" s="75" t="str">
        <f t="shared" si="62"/>
        <v>/rsm:CrossIndustryInvoice/rsm:SupplyChainTradeTransaction/ram:ApplicableHeaderTradeAgreement/ram:SellerTaxRepresentativeTradeParty/ram:PostalTradeAddress/ram:PostcodeCode</v>
      </c>
      <c r="BC70" s="66" t="str">
        <f t="shared" si="64"/>
        <v>T</v>
      </c>
      <c r="BD70" s="68" t="str">
        <f t="shared" si="64"/>
        <v>E</v>
      </c>
      <c r="BE70" s="66" t="str">
        <f t="shared" si="64"/>
        <v>0..1</v>
      </c>
      <c r="BF70" s="66" t="str">
        <f t="shared" si="64"/>
        <v/>
      </c>
      <c r="BG70" s="249" t="str">
        <f t="shared" si="64"/>
        <v/>
      </c>
      <c r="BH70" s="7"/>
      <c r="BI70" s="68" t="str">
        <f t="shared" si="61"/>
        <v>-</v>
      </c>
      <c r="BJ70" s="68" t="str">
        <f t="shared" si="61"/>
        <v>X</v>
      </c>
      <c r="BK70" s="68" t="str">
        <f t="shared" si="61"/>
        <v>X</v>
      </c>
      <c r="BL70" s="68" t="str">
        <f t="shared" si="59"/>
        <v>X</v>
      </c>
      <c r="BM70" s="68" t="str">
        <f t="shared" si="59"/>
        <v>X</v>
      </c>
      <c r="BN70" s="68" t="str">
        <f t="shared" si="59"/>
        <v>X</v>
      </c>
      <c r="BO70" s="68" t="str">
        <f t="shared" si="38"/>
        <v>X</v>
      </c>
      <c r="BP70" s="7"/>
      <c r="BQ70" s="68" t="str">
        <f t="shared" si="53"/>
        <v>BASIC WL</v>
      </c>
      <c r="BR70" s="68" t="str">
        <f t="shared" si="53"/>
        <v>BASIC WL</v>
      </c>
      <c r="BS70" s="15"/>
      <c r="BT70" s="57" t="s">
        <v>18642</v>
      </c>
    </row>
    <row r="71" spans="1:72" s="59" customFormat="1" ht="105" x14ac:dyDescent="0.2">
      <c r="A71" s="45" t="str">
        <f t="shared" si="44"/>
        <v>YES</v>
      </c>
      <c r="B71" s="45"/>
      <c r="C71" s="45"/>
      <c r="D71" s="185" t="s">
        <v>1526</v>
      </c>
      <c r="E71" s="186" t="s">
        <v>2474</v>
      </c>
      <c r="F71" s="301" t="s">
        <v>2474</v>
      </c>
      <c r="G71" s="66">
        <f t="shared" si="45"/>
        <v>5</v>
      </c>
      <c r="H71" s="66" t="s">
        <v>42</v>
      </c>
      <c r="I71" s="64" t="s">
        <v>2330</v>
      </c>
      <c r="J71" s="64" t="s">
        <v>1641</v>
      </c>
      <c r="K71" s="65" t="s">
        <v>2184</v>
      </c>
      <c r="L71" s="65"/>
      <c r="M71" s="65" t="s">
        <v>35</v>
      </c>
      <c r="N71" s="64" t="s">
        <v>70</v>
      </c>
      <c r="O71" s="66" t="s">
        <v>42</v>
      </c>
      <c r="P71" s="66" t="str">
        <f t="shared" si="57"/>
        <v>0..1</v>
      </c>
      <c r="Q71" s="2" t="s">
        <v>2475</v>
      </c>
      <c r="R71" s="75" t="s">
        <v>2476</v>
      </c>
      <c r="S71" s="66" t="s">
        <v>73</v>
      </c>
      <c r="T71" s="68" t="str">
        <f t="shared" si="58"/>
        <v>E</v>
      </c>
      <c r="U71" s="66" t="s">
        <v>42</v>
      </c>
      <c r="V71" s="66" t="s">
        <v>35</v>
      </c>
      <c r="W71" s="249" t="s">
        <v>35</v>
      </c>
      <c r="X71" s="38"/>
      <c r="Y71" s="68" t="str">
        <f t="shared" si="46"/>
        <v>-</v>
      </c>
      <c r="Z71" s="68" t="str">
        <f t="shared" ref="Z71:AE83" si="65">IF(Y71="X","X",IF($AH71=Z$4,"X","-"))</f>
        <v>X</v>
      </c>
      <c r="AA71" s="68" t="str">
        <f t="shared" si="65"/>
        <v>X</v>
      </c>
      <c r="AB71" s="68" t="str">
        <f t="shared" si="65"/>
        <v>X</v>
      </c>
      <c r="AC71" s="68" t="str">
        <f t="shared" si="65"/>
        <v>X</v>
      </c>
      <c r="AD71" s="68" t="str">
        <f t="shared" si="65"/>
        <v>X</v>
      </c>
      <c r="AE71" s="68" t="str">
        <f t="shared" si="65"/>
        <v>X</v>
      </c>
      <c r="AF71" s="38"/>
      <c r="AG71" s="68" t="s">
        <v>185</v>
      </c>
      <c r="AH71" s="68" t="s">
        <v>185</v>
      </c>
      <c r="AI71" s="38"/>
      <c r="AJ71" s="13" t="str">
        <f t="shared" si="48"/>
        <v>/rsm:CrossIndustryInvoice/rsm:SupplyChainTradeTransaction/ram:ApplicableHeaderTradeAgreement/ram:SellerTaxRepresentativeTradeParty/ram:PostalTradeAddress</v>
      </c>
      <c r="AK71" s="13" t="str">
        <f t="shared" si="49"/>
        <v>/ram:LineOne</v>
      </c>
      <c r="AL71" s="14">
        <f>COUNTIFS(R$4:R71,AJ71)</f>
        <v>1</v>
      </c>
      <c r="AM71" s="1"/>
      <c r="AN71" s="185" t="str">
        <f t="shared" si="56"/>
        <v>SCT_HTA</v>
      </c>
      <c r="AO71" s="186" t="str">
        <f t="shared" si="56"/>
        <v>BT-64</v>
      </c>
      <c r="AP71" s="301" t="str">
        <f t="shared" si="50"/>
        <v>BT-64</v>
      </c>
      <c r="AQ71" s="66">
        <f t="shared" si="51"/>
        <v>5</v>
      </c>
      <c r="AR71" s="66" t="str">
        <f t="shared" si="52"/>
        <v>0..1</v>
      </c>
      <c r="AS71" s="64" t="s">
        <v>2333</v>
      </c>
      <c r="AT71" s="64" t="s">
        <v>1754</v>
      </c>
      <c r="AU71" s="65" t="s">
        <v>1755</v>
      </c>
      <c r="AV71" s="65"/>
      <c r="AW71" s="65" t="s">
        <v>35</v>
      </c>
      <c r="AX71" s="64" t="s">
        <v>78</v>
      </c>
      <c r="AY71" s="66" t="str">
        <f t="shared" si="63"/>
        <v>0..1</v>
      </c>
      <c r="AZ71" s="66" t="str">
        <f t="shared" si="63"/>
        <v>0..1</v>
      </c>
      <c r="BA71" s="2" t="str">
        <f t="shared" si="63"/>
        <v>/rsm:CrossIndustryInvoice
/rsm:SupplyChainTradeTransaction
/ram:ApplicableHeaderTradeAgreement
/ram:SellerTaxRepresentativeTradeParty
/ram:PostalTradeAddress
/ram:LineOne</v>
      </c>
      <c r="BB71" s="75" t="str">
        <f t="shared" si="62"/>
        <v>/rsm:CrossIndustryInvoice/rsm:SupplyChainTradeTransaction/ram:ApplicableHeaderTradeAgreement/ram:SellerTaxRepresentativeTradeParty/ram:PostalTradeAddress/ram:LineOne</v>
      </c>
      <c r="BC71" s="66" t="str">
        <f t="shared" si="64"/>
        <v>T</v>
      </c>
      <c r="BD71" s="68" t="str">
        <f t="shared" si="64"/>
        <v>E</v>
      </c>
      <c r="BE71" s="66" t="str">
        <f t="shared" si="64"/>
        <v>0..1</v>
      </c>
      <c r="BF71" s="66" t="str">
        <f t="shared" si="64"/>
        <v/>
      </c>
      <c r="BG71" s="249" t="str">
        <f t="shared" si="64"/>
        <v/>
      </c>
      <c r="BH71" s="7"/>
      <c r="BI71" s="68" t="str">
        <f t="shared" si="61"/>
        <v>-</v>
      </c>
      <c r="BJ71" s="68" t="str">
        <f t="shared" si="61"/>
        <v>X</v>
      </c>
      <c r="BK71" s="68" t="str">
        <f t="shared" si="61"/>
        <v>X</v>
      </c>
      <c r="BL71" s="68" t="str">
        <f t="shared" si="59"/>
        <v>X</v>
      </c>
      <c r="BM71" s="68" t="str">
        <f t="shared" si="59"/>
        <v>X</v>
      </c>
      <c r="BN71" s="68" t="str">
        <f t="shared" si="59"/>
        <v>X</v>
      </c>
      <c r="BO71" s="68" t="str">
        <f t="shared" si="38"/>
        <v>X</v>
      </c>
      <c r="BP71" s="7"/>
      <c r="BQ71" s="68" t="str">
        <f t="shared" si="53"/>
        <v>BASIC WL</v>
      </c>
      <c r="BR71" s="68" t="str">
        <f t="shared" si="53"/>
        <v>BASIC WL</v>
      </c>
      <c r="BS71" s="15"/>
      <c r="BT71" s="57" t="s">
        <v>18642</v>
      </c>
    </row>
    <row r="72" spans="1:72" s="59" customFormat="1" ht="105" x14ac:dyDescent="0.2">
      <c r="A72" s="45" t="str">
        <f t="shared" si="44"/>
        <v>YES</v>
      </c>
      <c r="B72" s="45"/>
      <c r="C72" s="45"/>
      <c r="D72" s="185" t="s">
        <v>1526</v>
      </c>
      <c r="E72" s="186" t="s">
        <v>2477</v>
      </c>
      <c r="F72" s="301" t="s">
        <v>2477</v>
      </c>
      <c r="G72" s="66">
        <f t="shared" si="45"/>
        <v>5</v>
      </c>
      <c r="H72" s="66" t="s">
        <v>42</v>
      </c>
      <c r="I72" s="64" t="s">
        <v>2334</v>
      </c>
      <c r="J72" s="64" t="s">
        <v>1647</v>
      </c>
      <c r="K72" s="65"/>
      <c r="L72" s="65"/>
      <c r="M72" s="65" t="s">
        <v>35</v>
      </c>
      <c r="N72" s="64" t="s">
        <v>70</v>
      </c>
      <c r="O72" s="66" t="s">
        <v>42</v>
      </c>
      <c r="P72" s="66" t="str">
        <f t="shared" si="57"/>
        <v>0..1</v>
      </c>
      <c r="Q72" s="2" t="s">
        <v>2478</v>
      </c>
      <c r="R72" s="75" t="s">
        <v>2479</v>
      </c>
      <c r="S72" s="66" t="s">
        <v>73</v>
      </c>
      <c r="T72" s="68" t="str">
        <f t="shared" si="58"/>
        <v>E</v>
      </c>
      <c r="U72" s="66" t="s">
        <v>42</v>
      </c>
      <c r="V72" s="66" t="s">
        <v>35</v>
      </c>
      <c r="W72" s="249" t="s">
        <v>35</v>
      </c>
      <c r="X72" s="38"/>
      <c r="Y72" s="68" t="str">
        <f t="shared" si="46"/>
        <v>-</v>
      </c>
      <c r="Z72" s="68" t="str">
        <f t="shared" si="65"/>
        <v>X</v>
      </c>
      <c r="AA72" s="68" t="str">
        <f t="shared" si="65"/>
        <v>X</v>
      </c>
      <c r="AB72" s="68" t="str">
        <f t="shared" si="65"/>
        <v>X</v>
      </c>
      <c r="AC72" s="68" t="str">
        <f t="shared" si="65"/>
        <v>X</v>
      </c>
      <c r="AD72" s="68" t="str">
        <f t="shared" si="65"/>
        <v>X</v>
      </c>
      <c r="AE72" s="68" t="str">
        <f t="shared" si="65"/>
        <v>X</v>
      </c>
      <c r="AF72" s="38"/>
      <c r="AG72" s="68" t="s">
        <v>185</v>
      </c>
      <c r="AH72" s="68" t="s">
        <v>185</v>
      </c>
      <c r="AI72" s="38"/>
      <c r="AJ72" s="13" t="str">
        <f t="shared" si="48"/>
        <v>/rsm:CrossIndustryInvoice/rsm:SupplyChainTradeTransaction/ram:ApplicableHeaderTradeAgreement/ram:SellerTaxRepresentativeTradeParty/ram:PostalTradeAddress</v>
      </c>
      <c r="AK72" s="13" t="str">
        <f t="shared" si="49"/>
        <v>/ram:LineTwo</v>
      </c>
      <c r="AL72" s="14">
        <f>COUNTIFS(R$4:R72,AJ72)</f>
        <v>1</v>
      </c>
      <c r="AM72" s="1"/>
      <c r="AN72" s="185" t="str">
        <f t="shared" si="56"/>
        <v>SCT_HTA</v>
      </c>
      <c r="AO72" s="186" t="str">
        <f t="shared" si="56"/>
        <v>BT-65</v>
      </c>
      <c r="AP72" s="301" t="str">
        <f t="shared" si="50"/>
        <v>BT-65</v>
      </c>
      <c r="AQ72" s="66">
        <f t="shared" si="51"/>
        <v>5</v>
      </c>
      <c r="AR72" s="66" t="str">
        <f t="shared" si="52"/>
        <v>0..1</v>
      </c>
      <c r="AS72" s="64" t="s">
        <v>2337</v>
      </c>
      <c r="AT72" s="64" t="s">
        <v>1761</v>
      </c>
      <c r="AU72" s="65"/>
      <c r="AV72" s="65"/>
      <c r="AW72" s="65" t="s">
        <v>35</v>
      </c>
      <c r="AX72" s="64" t="s">
        <v>78</v>
      </c>
      <c r="AY72" s="66" t="str">
        <f t="shared" si="63"/>
        <v>0..1</v>
      </c>
      <c r="AZ72" s="66" t="str">
        <f t="shared" si="63"/>
        <v>0..1</v>
      </c>
      <c r="BA72" s="2" t="str">
        <f t="shared" si="63"/>
        <v>/rsm:CrossIndustryInvoice
/rsm:SupplyChainTradeTransaction
/ram:ApplicableHeaderTradeAgreement
/ram:SellerTaxRepresentativeTradeParty
/ram:PostalTradeAddress
/ram:LineTwo</v>
      </c>
      <c r="BB72" s="75" t="str">
        <f t="shared" si="62"/>
        <v>/rsm:CrossIndustryInvoice/rsm:SupplyChainTradeTransaction/ram:ApplicableHeaderTradeAgreement/ram:SellerTaxRepresentativeTradeParty/ram:PostalTradeAddress/ram:LineTwo</v>
      </c>
      <c r="BC72" s="66" t="str">
        <f t="shared" si="64"/>
        <v>T</v>
      </c>
      <c r="BD72" s="68" t="str">
        <f t="shared" si="64"/>
        <v>E</v>
      </c>
      <c r="BE72" s="66" t="str">
        <f t="shared" si="64"/>
        <v>0..1</v>
      </c>
      <c r="BF72" s="66" t="str">
        <f t="shared" si="64"/>
        <v/>
      </c>
      <c r="BG72" s="249" t="str">
        <f t="shared" si="64"/>
        <v/>
      </c>
      <c r="BH72" s="7"/>
      <c r="BI72" s="68" t="str">
        <f t="shared" si="61"/>
        <v>-</v>
      </c>
      <c r="BJ72" s="68" t="str">
        <f t="shared" si="61"/>
        <v>X</v>
      </c>
      <c r="BK72" s="68" t="str">
        <f t="shared" si="61"/>
        <v>X</v>
      </c>
      <c r="BL72" s="68" t="str">
        <f t="shared" si="59"/>
        <v>X</v>
      </c>
      <c r="BM72" s="68" t="str">
        <f t="shared" si="59"/>
        <v>X</v>
      </c>
      <c r="BN72" s="68" t="str">
        <f t="shared" si="59"/>
        <v>X</v>
      </c>
      <c r="BO72" s="68" t="str">
        <f t="shared" si="38"/>
        <v>X</v>
      </c>
      <c r="BP72" s="7"/>
      <c r="BQ72" s="68" t="str">
        <f t="shared" si="53"/>
        <v>BASIC WL</v>
      </c>
      <c r="BR72" s="68" t="str">
        <f t="shared" si="53"/>
        <v>BASIC WL</v>
      </c>
      <c r="BS72" s="15"/>
      <c r="BT72" s="57" t="s">
        <v>18642</v>
      </c>
    </row>
    <row r="73" spans="1:72" s="59" customFormat="1" ht="105" x14ac:dyDescent="0.2">
      <c r="A73" s="45" t="str">
        <f t="shared" si="44"/>
        <v>YES</v>
      </c>
      <c r="B73" s="45"/>
      <c r="C73" s="45"/>
      <c r="D73" s="185" t="s">
        <v>1526</v>
      </c>
      <c r="E73" s="186" t="s">
        <v>2480</v>
      </c>
      <c r="F73" s="301" t="s">
        <v>2480</v>
      </c>
      <c r="G73" s="66">
        <f t="shared" si="45"/>
        <v>5</v>
      </c>
      <c r="H73" s="66" t="s">
        <v>42</v>
      </c>
      <c r="I73" s="64" t="s">
        <v>2338</v>
      </c>
      <c r="J73" s="64" t="s">
        <v>1647</v>
      </c>
      <c r="K73" s="65"/>
      <c r="L73" s="65"/>
      <c r="M73" s="65" t="s">
        <v>35</v>
      </c>
      <c r="N73" s="64" t="s">
        <v>70</v>
      </c>
      <c r="O73" s="66" t="s">
        <v>42</v>
      </c>
      <c r="P73" s="66" t="str">
        <f t="shared" si="57"/>
        <v>0..1</v>
      </c>
      <c r="Q73" s="2" t="s">
        <v>2481</v>
      </c>
      <c r="R73" s="75" t="s">
        <v>2482</v>
      </c>
      <c r="S73" s="66" t="s">
        <v>73</v>
      </c>
      <c r="T73" s="68" t="str">
        <f t="shared" si="58"/>
        <v>E</v>
      </c>
      <c r="U73" s="66" t="s">
        <v>42</v>
      </c>
      <c r="V73" s="66" t="s">
        <v>35</v>
      </c>
      <c r="W73" s="249" t="s">
        <v>35</v>
      </c>
      <c r="X73" s="38"/>
      <c r="Y73" s="68" t="str">
        <f t="shared" si="46"/>
        <v>-</v>
      </c>
      <c r="Z73" s="68" t="str">
        <f t="shared" si="65"/>
        <v>X</v>
      </c>
      <c r="AA73" s="68" t="str">
        <f t="shared" si="65"/>
        <v>X</v>
      </c>
      <c r="AB73" s="68" t="str">
        <f t="shared" si="65"/>
        <v>X</v>
      </c>
      <c r="AC73" s="68" t="str">
        <f t="shared" si="65"/>
        <v>X</v>
      </c>
      <c r="AD73" s="68" t="str">
        <f t="shared" si="65"/>
        <v>X</v>
      </c>
      <c r="AE73" s="68" t="str">
        <f t="shared" si="65"/>
        <v>X</v>
      </c>
      <c r="AF73" s="38"/>
      <c r="AG73" s="68" t="s">
        <v>185</v>
      </c>
      <c r="AH73" s="68" t="s">
        <v>185</v>
      </c>
      <c r="AI73" s="38"/>
      <c r="AJ73" s="13" t="str">
        <f t="shared" si="48"/>
        <v>/rsm:CrossIndustryInvoice/rsm:SupplyChainTradeTransaction/ram:ApplicableHeaderTradeAgreement/ram:SellerTaxRepresentativeTradeParty/ram:PostalTradeAddress</v>
      </c>
      <c r="AK73" s="13" t="str">
        <f t="shared" si="49"/>
        <v>/ram:LineThree</v>
      </c>
      <c r="AL73" s="14">
        <f>COUNTIFS(R$4:R73,AJ73)</f>
        <v>1</v>
      </c>
      <c r="AM73" s="1"/>
      <c r="AN73" s="185" t="str">
        <f t="shared" si="56"/>
        <v>SCT_HTA</v>
      </c>
      <c r="AO73" s="186" t="str">
        <f t="shared" si="56"/>
        <v>BT-164</v>
      </c>
      <c r="AP73" s="301" t="str">
        <f t="shared" si="50"/>
        <v>BT-164</v>
      </c>
      <c r="AQ73" s="66">
        <f t="shared" si="51"/>
        <v>5</v>
      </c>
      <c r="AR73" s="66" t="str">
        <f t="shared" si="52"/>
        <v>0..1</v>
      </c>
      <c r="AS73" s="64" t="s">
        <v>2341</v>
      </c>
      <c r="AT73" s="64" t="s">
        <v>1761</v>
      </c>
      <c r="AU73" s="65" t="s">
        <v>35</v>
      </c>
      <c r="AV73" s="65"/>
      <c r="AW73" s="65" t="s">
        <v>35</v>
      </c>
      <c r="AX73" s="64" t="s">
        <v>78</v>
      </c>
      <c r="AY73" s="66" t="str">
        <f t="shared" si="63"/>
        <v>0..1</v>
      </c>
      <c r="AZ73" s="66" t="str">
        <f t="shared" si="63"/>
        <v>0..1</v>
      </c>
      <c r="BA73" s="2" t="str">
        <f t="shared" si="63"/>
        <v>/rsm:CrossIndustryInvoice
/rsm:SupplyChainTradeTransaction
/ram:ApplicableHeaderTradeAgreement
/ram:SellerTaxRepresentativeTradeParty
/ram:PostalTradeAddress
/ram:LineThree</v>
      </c>
      <c r="BB73" s="75" t="str">
        <f t="shared" si="62"/>
        <v>/rsm:CrossIndustryInvoice/rsm:SupplyChainTradeTransaction/ram:ApplicableHeaderTradeAgreement/ram:SellerTaxRepresentativeTradeParty/ram:PostalTradeAddress/ram:LineThree</v>
      </c>
      <c r="BC73" s="66" t="str">
        <f t="shared" si="64"/>
        <v>T</v>
      </c>
      <c r="BD73" s="68" t="str">
        <f t="shared" si="64"/>
        <v>E</v>
      </c>
      <c r="BE73" s="66" t="str">
        <f t="shared" si="64"/>
        <v>0..1</v>
      </c>
      <c r="BF73" s="66" t="str">
        <f t="shared" si="64"/>
        <v/>
      </c>
      <c r="BG73" s="249" t="str">
        <f t="shared" si="64"/>
        <v/>
      </c>
      <c r="BH73" s="7"/>
      <c r="BI73" s="68" t="str">
        <f t="shared" si="61"/>
        <v>-</v>
      </c>
      <c r="BJ73" s="68" t="str">
        <f t="shared" si="61"/>
        <v>X</v>
      </c>
      <c r="BK73" s="68" t="str">
        <f t="shared" si="61"/>
        <v>X</v>
      </c>
      <c r="BL73" s="68" t="str">
        <f t="shared" si="59"/>
        <v>X</v>
      </c>
      <c r="BM73" s="68" t="str">
        <f t="shared" si="59"/>
        <v>X</v>
      </c>
      <c r="BN73" s="68" t="str">
        <f t="shared" si="59"/>
        <v>X</v>
      </c>
      <c r="BO73" s="68" t="str">
        <f t="shared" si="38"/>
        <v>X</v>
      </c>
      <c r="BP73" s="7"/>
      <c r="BQ73" s="68" t="str">
        <f t="shared" si="53"/>
        <v>BASIC WL</v>
      </c>
      <c r="BR73" s="68" t="str">
        <f t="shared" si="53"/>
        <v>BASIC WL</v>
      </c>
      <c r="BS73" s="15"/>
      <c r="BT73" s="57" t="s">
        <v>18642</v>
      </c>
    </row>
    <row r="74" spans="1:72" s="59" customFormat="1" ht="105" x14ac:dyDescent="0.2">
      <c r="A74" s="45" t="str">
        <f t="shared" si="44"/>
        <v>YES</v>
      </c>
      <c r="B74" s="45"/>
      <c r="C74" s="45"/>
      <c r="D74" s="185" t="s">
        <v>1526</v>
      </c>
      <c r="E74" s="186" t="s">
        <v>2483</v>
      </c>
      <c r="F74" s="301" t="s">
        <v>2483</v>
      </c>
      <c r="G74" s="66">
        <f t="shared" si="45"/>
        <v>5</v>
      </c>
      <c r="H74" s="66" t="s">
        <v>42</v>
      </c>
      <c r="I74" s="64" t="s">
        <v>2342</v>
      </c>
      <c r="J74" s="64" t="s">
        <v>2197</v>
      </c>
      <c r="K74" s="65"/>
      <c r="L74" s="65"/>
      <c r="M74" s="65" t="s">
        <v>35</v>
      </c>
      <c r="N74" s="64" t="s">
        <v>70</v>
      </c>
      <c r="O74" s="66" t="s">
        <v>42</v>
      </c>
      <c r="P74" s="66" t="str">
        <f t="shared" si="57"/>
        <v>0..1</v>
      </c>
      <c r="Q74" s="2" t="s">
        <v>2484</v>
      </c>
      <c r="R74" s="75" t="s">
        <v>2485</v>
      </c>
      <c r="S74" s="66" t="s">
        <v>73</v>
      </c>
      <c r="T74" s="68" t="str">
        <f t="shared" si="58"/>
        <v>E</v>
      </c>
      <c r="U74" s="66" t="s">
        <v>42</v>
      </c>
      <c r="V74" s="66" t="s">
        <v>35</v>
      </c>
      <c r="W74" s="249" t="s">
        <v>35</v>
      </c>
      <c r="X74" s="38"/>
      <c r="Y74" s="68" t="str">
        <f t="shared" si="46"/>
        <v>-</v>
      </c>
      <c r="Z74" s="68" t="str">
        <f t="shared" si="65"/>
        <v>X</v>
      </c>
      <c r="AA74" s="68" t="str">
        <f t="shared" si="65"/>
        <v>X</v>
      </c>
      <c r="AB74" s="68" t="str">
        <f t="shared" si="65"/>
        <v>X</v>
      </c>
      <c r="AC74" s="68" t="str">
        <f t="shared" si="65"/>
        <v>X</v>
      </c>
      <c r="AD74" s="68" t="str">
        <f t="shared" si="65"/>
        <v>X</v>
      </c>
      <c r="AE74" s="68" t="str">
        <f t="shared" si="65"/>
        <v>X</v>
      </c>
      <c r="AF74" s="38"/>
      <c r="AG74" s="68" t="s">
        <v>185</v>
      </c>
      <c r="AH74" s="68" t="s">
        <v>185</v>
      </c>
      <c r="AI74" s="38"/>
      <c r="AJ74" s="13" t="str">
        <f t="shared" si="48"/>
        <v>/rsm:CrossIndustryInvoice/rsm:SupplyChainTradeTransaction/ram:ApplicableHeaderTradeAgreement/ram:SellerTaxRepresentativeTradeParty/ram:PostalTradeAddress</v>
      </c>
      <c r="AK74" s="13" t="str">
        <f t="shared" si="49"/>
        <v>/ram:CityName</v>
      </c>
      <c r="AL74" s="14">
        <f>COUNTIFS(R$4:R74,AJ74)</f>
        <v>1</v>
      </c>
      <c r="AM74" s="1"/>
      <c r="AN74" s="185" t="str">
        <f t="shared" si="56"/>
        <v>SCT_HTA</v>
      </c>
      <c r="AO74" s="186" t="str">
        <f t="shared" si="56"/>
        <v>BT-66</v>
      </c>
      <c r="AP74" s="301" t="str">
        <f t="shared" si="50"/>
        <v>BT-66</v>
      </c>
      <c r="AQ74" s="66">
        <f t="shared" si="51"/>
        <v>5</v>
      </c>
      <c r="AR74" s="66" t="str">
        <f t="shared" si="52"/>
        <v>0..1</v>
      </c>
      <c r="AS74" s="64" t="s">
        <v>2345</v>
      </c>
      <c r="AT74" s="64" t="s">
        <v>2201</v>
      </c>
      <c r="AU74" s="65"/>
      <c r="AV74" s="65"/>
      <c r="AW74" s="65" t="s">
        <v>35</v>
      </c>
      <c r="AX74" s="64" t="s">
        <v>78</v>
      </c>
      <c r="AY74" s="66" t="str">
        <f t="shared" si="63"/>
        <v>0..1</v>
      </c>
      <c r="AZ74" s="66" t="str">
        <f t="shared" si="63"/>
        <v>0..1</v>
      </c>
      <c r="BA74" s="2" t="str">
        <f t="shared" si="63"/>
        <v>/rsm:CrossIndustryInvoice
/rsm:SupplyChainTradeTransaction
/ram:ApplicableHeaderTradeAgreement
/ram:SellerTaxRepresentativeTradeParty
/ram:PostalTradeAddress
/ram:CityName</v>
      </c>
      <c r="BB74" s="75" t="str">
        <f t="shared" si="62"/>
        <v>/rsm:CrossIndustryInvoice/rsm:SupplyChainTradeTransaction/ram:ApplicableHeaderTradeAgreement/ram:SellerTaxRepresentativeTradeParty/ram:PostalTradeAddress/ram:CityName</v>
      </c>
      <c r="BC74" s="66" t="str">
        <f t="shared" si="64"/>
        <v>T</v>
      </c>
      <c r="BD74" s="68" t="str">
        <f t="shared" si="64"/>
        <v>E</v>
      </c>
      <c r="BE74" s="66" t="str">
        <f t="shared" si="64"/>
        <v>0..1</v>
      </c>
      <c r="BF74" s="66" t="str">
        <f t="shared" si="64"/>
        <v/>
      </c>
      <c r="BG74" s="249" t="str">
        <f t="shared" si="64"/>
        <v/>
      </c>
      <c r="BH74" s="7"/>
      <c r="BI74" s="68" t="str">
        <f t="shared" si="61"/>
        <v>-</v>
      </c>
      <c r="BJ74" s="68" t="str">
        <f t="shared" si="61"/>
        <v>X</v>
      </c>
      <c r="BK74" s="68" t="str">
        <f t="shared" si="61"/>
        <v>X</v>
      </c>
      <c r="BL74" s="68" t="str">
        <f t="shared" si="59"/>
        <v>X</v>
      </c>
      <c r="BM74" s="68" t="str">
        <f t="shared" si="59"/>
        <v>X</v>
      </c>
      <c r="BN74" s="68" t="str">
        <f t="shared" si="59"/>
        <v>X</v>
      </c>
      <c r="BO74" s="68" t="str">
        <f t="shared" si="59"/>
        <v>X</v>
      </c>
      <c r="BP74" s="7"/>
      <c r="BQ74" s="68" t="str">
        <f t="shared" si="53"/>
        <v>BASIC WL</v>
      </c>
      <c r="BR74" s="68" t="str">
        <f t="shared" si="53"/>
        <v>BASIC WL</v>
      </c>
      <c r="BS74" s="15"/>
      <c r="BT74" s="57" t="s">
        <v>18642</v>
      </c>
    </row>
    <row r="75" spans="1:72" s="59" customFormat="1" ht="105" x14ac:dyDescent="0.2">
      <c r="A75" s="45" t="str">
        <f t="shared" si="44"/>
        <v>YES</v>
      </c>
      <c r="B75" s="45"/>
      <c r="C75" s="45"/>
      <c r="D75" s="185" t="s">
        <v>1526</v>
      </c>
      <c r="E75" s="186" t="s">
        <v>2486</v>
      </c>
      <c r="F75" s="301" t="s">
        <v>2486</v>
      </c>
      <c r="G75" s="66">
        <f t="shared" si="45"/>
        <v>5</v>
      </c>
      <c r="H75" s="66" t="s">
        <v>32</v>
      </c>
      <c r="I75" s="64" t="s">
        <v>2346</v>
      </c>
      <c r="J75" s="64" t="s">
        <v>1661</v>
      </c>
      <c r="K75" s="65" t="s">
        <v>17279</v>
      </c>
      <c r="L75" s="65"/>
      <c r="M75" s="65" t="s">
        <v>2347</v>
      </c>
      <c r="N75" s="64" t="s">
        <v>128</v>
      </c>
      <c r="O75" s="66" t="s">
        <v>32</v>
      </c>
      <c r="P75" s="66" t="str">
        <f t="shared" si="57"/>
        <v>1..1</v>
      </c>
      <c r="Q75" s="2" t="s">
        <v>2487</v>
      </c>
      <c r="R75" s="75" t="s">
        <v>2488</v>
      </c>
      <c r="S75" s="66" t="s">
        <v>131</v>
      </c>
      <c r="T75" s="68" t="str">
        <f t="shared" si="58"/>
        <v>E</v>
      </c>
      <c r="U75" s="66" t="s">
        <v>42</v>
      </c>
      <c r="V75" s="66" t="s">
        <v>35</v>
      </c>
      <c r="W75" s="249" t="s">
        <v>35</v>
      </c>
      <c r="X75" s="38"/>
      <c r="Y75" s="68" t="str">
        <f t="shared" si="46"/>
        <v>-</v>
      </c>
      <c r="Z75" s="68" t="str">
        <f t="shared" si="65"/>
        <v>X</v>
      </c>
      <c r="AA75" s="68" t="str">
        <f t="shared" si="65"/>
        <v>X</v>
      </c>
      <c r="AB75" s="68" t="str">
        <f t="shared" si="65"/>
        <v>X</v>
      </c>
      <c r="AC75" s="68" t="str">
        <f t="shared" si="65"/>
        <v>X</v>
      </c>
      <c r="AD75" s="68" t="str">
        <f t="shared" si="65"/>
        <v>X</v>
      </c>
      <c r="AE75" s="68" t="str">
        <f t="shared" si="65"/>
        <v>X</v>
      </c>
      <c r="AF75" s="38"/>
      <c r="AG75" s="68" t="s">
        <v>185</v>
      </c>
      <c r="AH75" s="68" t="s">
        <v>185</v>
      </c>
      <c r="AI75" s="38"/>
      <c r="AJ75" s="13" t="str">
        <f t="shared" si="48"/>
        <v>/rsm:CrossIndustryInvoice/rsm:SupplyChainTradeTransaction/ram:ApplicableHeaderTradeAgreement/ram:SellerTaxRepresentativeTradeParty/ram:PostalTradeAddress</v>
      </c>
      <c r="AK75" s="13" t="str">
        <f t="shared" si="49"/>
        <v>/ram:CountryID</v>
      </c>
      <c r="AL75" s="14">
        <f>COUNTIFS(R$4:R75,AJ75)</f>
        <v>1</v>
      </c>
      <c r="AM75" s="1"/>
      <c r="AN75" s="185" t="str">
        <f t="shared" si="56"/>
        <v>SCT_HTA</v>
      </c>
      <c r="AO75" s="186" t="str">
        <f t="shared" si="56"/>
        <v>BT-69</v>
      </c>
      <c r="AP75" s="301" t="str">
        <f t="shared" si="50"/>
        <v>BT-69</v>
      </c>
      <c r="AQ75" s="66">
        <f t="shared" si="51"/>
        <v>5</v>
      </c>
      <c r="AR75" s="66" t="str">
        <f t="shared" si="52"/>
        <v>1..1</v>
      </c>
      <c r="AS75" s="64" t="s">
        <v>2350</v>
      </c>
      <c r="AT75" s="64" t="s">
        <v>1777</v>
      </c>
      <c r="AU75" s="65" t="s">
        <v>485</v>
      </c>
      <c r="AV75" s="65"/>
      <c r="AW75" s="65" t="s">
        <v>2351</v>
      </c>
      <c r="AX75" s="64" t="s">
        <v>128</v>
      </c>
      <c r="AY75" s="66" t="str">
        <f t="shared" si="63"/>
        <v>1..1</v>
      </c>
      <c r="AZ75" s="66" t="str">
        <f t="shared" si="63"/>
        <v>1..1</v>
      </c>
      <c r="BA75" s="2" t="str">
        <f t="shared" si="63"/>
        <v>/rsm:CrossIndustryInvoice
/rsm:SupplyChainTradeTransaction
/ram:ApplicableHeaderTradeAgreement
/ram:SellerTaxRepresentativeTradeParty
/ram:PostalTradeAddress
/ram:CountryID</v>
      </c>
      <c r="BB75" s="75" t="str">
        <f t="shared" si="62"/>
        <v>/rsm:CrossIndustryInvoice/rsm:SupplyChainTradeTransaction/ram:ApplicableHeaderTradeAgreement/ram:SellerTaxRepresentativeTradeParty/ram:PostalTradeAddress/ram:CountryID</v>
      </c>
      <c r="BC75" s="66" t="str">
        <f t="shared" si="64"/>
        <v>C</v>
      </c>
      <c r="BD75" s="68" t="str">
        <f t="shared" si="64"/>
        <v>E</v>
      </c>
      <c r="BE75" s="66" t="str">
        <f t="shared" si="64"/>
        <v>0..1</v>
      </c>
      <c r="BF75" s="66" t="str">
        <f t="shared" si="64"/>
        <v/>
      </c>
      <c r="BG75" s="249" t="str">
        <f t="shared" si="64"/>
        <v/>
      </c>
      <c r="BH75" s="7"/>
      <c r="BI75" s="68" t="str">
        <f t="shared" si="61"/>
        <v>-</v>
      </c>
      <c r="BJ75" s="68" t="str">
        <f t="shared" si="61"/>
        <v>X</v>
      </c>
      <c r="BK75" s="68" t="str">
        <f t="shared" si="61"/>
        <v>X</v>
      </c>
      <c r="BL75" s="68" t="str">
        <f t="shared" si="59"/>
        <v>X</v>
      </c>
      <c r="BM75" s="68" t="str">
        <f t="shared" si="59"/>
        <v>X</v>
      </c>
      <c r="BN75" s="68" t="str">
        <f t="shared" si="59"/>
        <v>X</v>
      </c>
      <c r="BO75" s="68" t="str">
        <f t="shared" si="59"/>
        <v>X</v>
      </c>
      <c r="BP75" s="7"/>
      <c r="BQ75" s="68" t="str">
        <f t="shared" si="53"/>
        <v>BASIC WL</v>
      </c>
      <c r="BR75" s="68" t="str">
        <f t="shared" si="53"/>
        <v>BASIC WL</v>
      </c>
      <c r="BS75" s="15"/>
      <c r="BT75" s="57" t="s">
        <v>18642</v>
      </c>
    </row>
    <row r="76" spans="1:72" s="59" customFormat="1" ht="105" x14ac:dyDescent="0.2">
      <c r="A76" s="45" t="str">
        <f t="shared" si="44"/>
        <v>YES</v>
      </c>
      <c r="B76" s="45"/>
      <c r="C76" s="45"/>
      <c r="D76" s="185" t="s">
        <v>1526</v>
      </c>
      <c r="E76" s="186" t="s">
        <v>2489</v>
      </c>
      <c r="F76" s="301" t="s">
        <v>2489</v>
      </c>
      <c r="G76" s="66">
        <f t="shared" si="45"/>
        <v>5</v>
      </c>
      <c r="H76" s="66" t="s">
        <v>42</v>
      </c>
      <c r="I76" s="64" t="s">
        <v>2352</v>
      </c>
      <c r="J76" s="64" t="s">
        <v>1667</v>
      </c>
      <c r="K76" s="65" t="s">
        <v>1668</v>
      </c>
      <c r="L76" s="65"/>
      <c r="M76" s="65" t="s">
        <v>35</v>
      </c>
      <c r="N76" s="64" t="s">
        <v>70</v>
      </c>
      <c r="O76" s="66" t="s">
        <v>42</v>
      </c>
      <c r="P76" s="66" t="str">
        <f t="shared" si="57"/>
        <v>0..1</v>
      </c>
      <c r="Q76" s="2" t="s">
        <v>2490</v>
      </c>
      <c r="R76" s="75" t="s">
        <v>2491</v>
      </c>
      <c r="S76" s="66" t="s">
        <v>73</v>
      </c>
      <c r="T76" s="68" t="str">
        <f t="shared" si="58"/>
        <v>E</v>
      </c>
      <c r="U76" s="66" t="s">
        <v>62</v>
      </c>
      <c r="V76" s="66" t="s">
        <v>200</v>
      </c>
      <c r="W76" s="249" t="s">
        <v>35</v>
      </c>
      <c r="X76" s="38"/>
      <c r="Y76" s="68" t="str">
        <f t="shared" si="46"/>
        <v>-</v>
      </c>
      <c r="Z76" s="68" t="str">
        <f t="shared" si="65"/>
        <v>X</v>
      </c>
      <c r="AA76" s="68" t="str">
        <f t="shared" si="65"/>
        <v>X</v>
      </c>
      <c r="AB76" s="68" t="str">
        <f t="shared" si="65"/>
        <v>X</v>
      </c>
      <c r="AC76" s="68" t="str">
        <f t="shared" si="65"/>
        <v>X</v>
      </c>
      <c r="AD76" s="68" t="str">
        <f t="shared" si="65"/>
        <v>X</v>
      </c>
      <c r="AE76" s="68" t="str">
        <f t="shared" si="65"/>
        <v>X</v>
      </c>
      <c r="AF76" s="38"/>
      <c r="AG76" s="68" t="s">
        <v>185</v>
      </c>
      <c r="AH76" s="68" t="s">
        <v>185</v>
      </c>
      <c r="AI76" s="38"/>
      <c r="AJ76" s="13" t="str">
        <f t="shared" si="48"/>
        <v>/rsm:CrossIndustryInvoice/rsm:SupplyChainTradeTransaction/ram:ApplicableHeaderTradeAgreement/ram:SellerTaxRepresentativeTradeParty/ram:PostalTradeAddress</v>
      </c>
      <c r="AK76" s="13" t="str">
        <f t="shared" si="49"/>
        <v>/ram:CountrySubDivisionName</v>
      </c>
      <c r="AL76" s="14">
        <f>COUNTIFS(R$4:R76,AJ76)</f>
        <v>1</v>
      </c>
      <c r="AM76" s="1"/>
      <c r="AN76" s="185" t="str">
        <f t="shared" si="56"/>
        <v>SCT_HTA</v>
      </c>
      <c r="AO76" s="186" t="str">
        <f t="shared" si="56"/>
        <v>BT-68</v>
      </c>
      <c r="AP76" s="301" t="str">
        <f t="shared" si="50"/>
        <v>BT-68</v>
      </c>
      <c r="AQ76" s="66">
        <f t="shared" si="51"/>
        <v>5</v>
      </c>
      <c r="AR76" s="66" t="str">
        <f t="shared" si="52"/>
        <v>0..1</v>
      </c>
      <c r="AS76" s="64" t="s">
        <v>2355</v>
      </c>
      <c r="AT76" s="64" t="s">
        <v>1671</v>
      </c>
      <c r="AU76" s="65" t="s">
        <v>1672</v>
      </c>
      <c r="AV76" s="65"/>
      <c r="AW76" s="65" t="s">
        <v>35</v>
      </c>
      <c r="AX76" s="64" t="s">
        <v>78</v>
      </c>
      <c r="AY76" s="66" t="str">
        <f t="shared" si="63"/>
        <v>0..1</v>
      </c>
      <c r="AZ76" s="66" t="str">
        <f t="shared" si="63"/>
        <v>0..1</v>
      </c>
      <c r="BA76" s="2" t="str">
        <f t="shared" si="63"/>
        <v>/rsm:CrossIndustryInvoice
/rsm:SupplyChainTradeTransaction
/ram:ApplicableHeaderTradeAgreement
/ram:SellerTaxRepresentativeTradeParty
/ram:PostalTradeAddress
/ram:CountrySubDivisionName</v>
      </c>
      <c r="BB76" s="75" t="str">
        <f t="shared" si="62"/>
        <v>/rsm:CrossIndustryInvoice/rsm:SupplyChainTradeTransaction/ram:ApplicableHeaderTradeAgreement/ram:SellerTaxRepresentativeTradeParty/ram:PostalTradeAddress/ram:CountrySubDivisionName</v>
      </c>
      <c r="BC76" s="66" t="str">
        <f t="shared" si="64"/>
        <v>T</v>
      </c>
      <c r="BD76" s="68" t="str">
        <f t="shared" si="64"/>
        <v>E</v>
      </c>
      <c r="BE76" s="66" t="str">
        <f t="shared" si="64"/>
        <v>0..n</v>
      </c>
      <c r="BF76" s="66" t="str">
        <f t="shared" si="64"/>
        <v>CAR-3</v>
      </c>
      <c r="BG76" s="249" t="str">
        <f t="shared" si="64"/>
        <v/>
      </c>
      <c r="BH76" s="7"/>
      <c r="BI76" s="68" t="str">
        <f t="shared" si="61"/>
        <v>-</v>
      </c>
      <c r="BJ76" s="68" t="str">
        <f t="shared" si="61"/>
        <v>X</v>
      </c>
      <c r="BK76" s="68" t="str">
        <f t="shared" si="61"/>
        <v>X</v>
      </c>
      <c r="BL76" s="68" t="str">
        <f t="shared" si="59"/>
        <v>X</v>
      </c>
      <c r="BM76" s="68" t="str">
        <f t="shared" si="59"/>
        <v>X</v>
      </c>
      <c r="BN76" s="68" t="str">
        <f t="shared" si="59"/>
        <v>X</v>
      </c>
      <c r="BO76" s="68" t="str">
        <f t="shared" si="59"/>
        <v>X</v>
      </c>
      <c r="BP76" s="7"/>
      <c r="BQ76" s="68" t="str">
        <f t="shared" si="53"/>
        <v>BASIC WL</v>
      </c>
      <c r="BR76" s="68" t="str">
        <f t="shared" si="53"/>
        <v>BASIC WL</v>
      </c>
      <c r="BS76" s="15"/>
      <c r="BT76" s="57" t="s">
        <v>18642</v>
      </c>
    </row>
    <row r="77" spans="1:72" s="59" customFormat="1" ht="96" x14ac:dyDescent="0.2">
      <c r="A77" s="45" t="str">
        <f t="shared" si="44"/>
        <v>NO</v>
      </c>
      <c r="B77" s="45"/>
      <c r="C77" s="45"/>
      <c r="D77" s="185" t="s">
        <v>1526</v>
      </c>
      <c r="E77" s="188" t="s">
        <v>2498</v>
      </c>
      <c r="F77" s="303"/>
      <c r="G77" s="124">
        <f t="shared" si="45"/>
        <v>4</v>
      </c>
      <c r="H77" s="124" t="s">
        <v>32</v>
      </c>
      <c r="I77" s="138" t="s">
        <v>2499</v>
      </c>
      <c r="J77" s="125"/>
      <c r="K77" s="126"/>
      <c r="L77" s="126"/>
      <c r="M77" s="126"/>
      <c r="N77" s="125"/>
      <c r="O77" s="124" t="s">
        <v>32</v>
      </c>
      <c r="P77" s="124" t="str">
        <f t="shared" si="57"/>
        <v>1..1</v>
      </c>
      <c r="Q77" s="127" t="s">
        <v>2500</v>
      </c>
      <c r="R77" s="128" t="s">
        <v>2501</v>
      </c>
      <c r="S77" s="124"/>
      <c r="T77" s="129" t="str">
        <f t="shared" si="58"/>
        <v/>
      </c>
      <c r="U77" s="124" t="s">
        <v>62</v>
      </c>
      <c r="V77" s="124"/>
      <c r="W77" s="675"/>
      <c r="X77" s="38"/>
      <c r="Y77" s="129" t="str">
        <f t="shared" si="46"/>
        <v>-</v>
      </c>
      <c r="Z77" s="129" t="str">
        <f t="shared" si="65"/>
        <v>X</v>
      </c>
      <c r="AA77" s="129" t="str">
        <f t="shared" si="65"/>
        <v>X</v>
      </c>
      <c r="AB77" s="129" t="str">
        <f t="shared" si="65"/>
        <v>X</v>
      </c>
      <c r="AC77" s="129" t="str">
        <f t="shared" si="65"/>
        <v>X</v>
      </c>
      <c r="AD77" s="129" t="str">
        <f t="shared" si="65"/>
        <v>X</v>
      </c>
      <c r="AE77" s="129" t="str">
        <f t="shared" si="65"/>
        <v>X</v>
      </c>
      <c r="AF77" s="38"/>
      <c r="AG77" s="129" t="s">
        <v>185</v>
      </c>
      <c r="AH77" s="129" t="s">
        <v>185</v>
      </c>
      <c r="AI77" s="38"/>
      <c r="AJ77" s="13" t="str">
        <f t="shared" si="48"/>
        <v>/rsm:CrossIndustryInvoice/rsm:SupplyChainTradeTransaction/ram:ApplicableHeaderTradeAgreement/ram:SellerTaxRepresentativeTradeParty</v>
      </c>
      <c r="AK77" s="13" t="str">
        <f t="shared" si="49"/>
        <v>/ram:SpecifiedTaxRegistration</v>
      </c>
      <c r="AL77" s="14">
        <f>COUNTIFS(R$4:R77,AJ77)</f>
        <v>1</v>
      </c>
      <c r="AM77" s="1"/>
      <c r="AN77" s="185" t="str">
        <f t="shared" si="56"/>
        <v>SCT_HTA</v>
      </c>
      <c r="AO77" s="188" t="str">
        <f t="shared" si="56"/>
        <v>BT-63-00</v>
      </c>
      <c r="AP77" s="303" t="str">
        <f t="shared" si="50"/>
        <v/>
      </c>
      <c r="AQ77" s="124">
        <f t="shared" si="51"/>
        <v>4</v>
      </c>
      <c r="AR77" s="124" t="str">
        <f t="shared" si="52"/>
        <v>1..1</v>
      </c>
      <c r="AS77" s="138" t="s">
        <v>2502</v>
      </c>
      <c r="AT77" s="125"/>
      <c r="AU77" s="126"/>
      <c r="AV77" s="126"/>
      <c r="AW77" s="126" t="s">
        <v>35</v>
      </c>
      <c r="AX77" s="125"/>
      <c r="AY77" s="124" t="str">
        <f t="shared" si="63"/>
        <v>1..1</v>
      </c>
      <c r="AZ77" s="124" t="s">
        <v>4694</v>
      </c>
      <c r="BA77" s="127" t="str">
        <f t="shared" si="63"/>
        <v>/rsm:CrossIndustryInvoice
/rsm:SupplyChainTradeTransaction
/ram:ApplicableHeaderTradeAgreement
/ram:SellerTaxRepresentativeTradeParty
/ram:SpecifiedTaxRegistration</v>
      </c>
      <c r="BB77" s="128" t="str">
        <f t="shared" si="62"/>
        <v>/rsm:CrossIndustryInvoice/rsm:SupplyChainTradeTransaction/ram:ApplicableHeaderTradeAgreement/ram:SellerTaxRepresentativeTradeParty/ram:SpecifiedTaxRegistration</v>
      </c>
      <c r="BC77" s="124" t="str">
        <f t="shared" si="64"/>
        <v/>
      </c>
      <c r="BD77" s="129" t="str">
        <f t="shared" si="64"/>
        <v/>
      </c>
      <c r="BE77" s="124" t="str">
        <f t="shared" si="64"/>
        <v>0..n</v>
      </c>
      <c r="BF77" s="124" t="str">
        <f t="shared" si="64"/>
        <v/>
      </c>
      <c r="BG77" s="675" t="str">
        <f t="shared" si="64"/>
        <v/>
      </c>
      <c r="BH77" s="7"/>
      <c r="BI77" s="129" t="str">
        <f t="shared" si="61"/>
        <v>-</v>
      </c>
      <c r="BJ77" s="129" t="str">
        <f t="shared" si="61"/>
        <v>X</v>
      </c>
      <c r="BK77" s="129" t="str">
        <f t="shared" si="61"/>
        <v>X</v>
      </c>
      <c r="BL77" s="129" t="str">
        <f t="shared" si="59"/>
        <v>X</v>
      </c>
      <c r="BM77" s="129" t="str">
        <f t="shared" si="59"/>
        <v>X</v>
      </c>
      <c r="BN77" s="129" t="str">
        <f t="shared" si="59"/>
        <v>X</v>
      </c>
      <c r="BO77" s="129" t="str">
        <f t="shared" si="59"/>
        <v>X</v>
      </c>
      <c r="BP77" s="7"/>
      <c r="BQ77" s="129" t="str">
        <f t="shared" si="53"/>
        <v>BASIC WL</v>
      </c>
      <c r="BR77" s="129" t="str">
        <f t="shared" si="53"/>
        <v>BASIC WL</v>
      </c>
      <c r="BS77" s="15"/>
      <c r="BT77" s="57" t="s">
        <v>18642</v>
      </c>
    </row>
    <row r="78" spans="1:72" s="59" customFormat="1" ht="120" x14ac:dyDescent="0.2">
      <c r="A78" s="45" t="str">
        <f t="shared" si="44"/>
        <v>YES</v>
      </c>
      <c r="B78" s="45"/>
      <c r="C78" s="45"/>
      <c r="D78" s="185" t="s">
        <v>1526</v>
      </c>
      <c r="E78" s="186" t="s">
        <v>2503</v>
      </c>
      <c r="F78" s="301" t="s">
        <v>2503</v>
      </c>
      <c r="G78" s="66">
        <f t="shared" si="45"/>
        <v>5</v>
      </c>
      <c r="H78" s="66" t="s">
        <v>32</v>
      </c>
      <c r="I78" s="64" t="s">
        <v>2504</v>
      </c>
      <c r="J78" s="64" t="s">
        <v>2505</v>
      </c>
      <c r="K78" s="65" t="s">
        <v>2226</v>
      </c>
      <c r="L78" s="65"/>
      <c r="M78" s="65" t="s">
        <v>2370</v>
      </c>
      <c r="N78" s="64" t="s">
        <v>90</v>
      </c>
      <c r="O78" s="66" t="s">
        <v>32</v>
      </c>
      <c r="P78" s="66" t="str">
        <f t="shared" si="57"/>
        <v>1..1</v>
      </c>
      <c r="Q78" s="2" t="s">
        <v>2506</v>
      </c>
      <c r="R78" s="75" t="s">
        <v>2507</v>
      </c>
      <c r="S78" s="66" t="s">
        <v>55</v>
      </c>
      <c r="T78" s="68" t="str">
        <f t="shared" si="58"/>
        <v>E</v>
      </c>
      <c r="U78" s="66" t="s">
        <v>42</v>
      </c>
      <c r="V78" s="66" t="s">
        <v>200</v>
      </c>
      <c r="W78" s="249" t="s">
        <v>1016</v>
      </c>
      <c r="X78" s="38"/>
      <c r="Y78" s="68" t="str">
        <f t="shared" si="46"/>
        <v>-</v>
      </c>
      <c r="Z78" s="68" t="str">
        <f t="shared" si="65"/>
        <v>X</v>
      </c>
      <c r="AA78" s="68" t="str">
        <f t="shared" si="65"/>
        <v>X</v>
      </c>
      <c r="AB78" s="68" t="str">
        <f t="shared" si="65"/>
        <v>X</v>
      </c>
      <c r="AC78" s="68" t="str">
        <f t="shared" si="65"/>
        <v>X</v>
      </c>
      <c r="AD78" s="68" t="str">
        <f t="shared" si="65"/>
        <v>X</v>
      </c>
      <c r="AE78" s="68" t="str">
        <f t="shared" si="65"/>
        <v>X</v>
      </c>
      <c r="AF78" s="38"/>
      <c r="AG78" s="68" t="s">
        <v>185</v>
      </c>
      <c r="AH78" s="68" t="s">
        <v>185</v>
      </c>
      <c r="AI78" s="38"/>
      <c r="AJ78" s="13" t="str">
        <f t="shared" si="48"/>
        <v>/rsm:CrossIndustryInvoice/rsm:SupplyChainTradeTransaction/ram:ApplicableHeaderTradeAgreement/ram:SellerTaxRepresentativeTradeParty/ram:SpecifiedTaxRegistration</v>
      </c>
      <c r="AK78" s="13" t="str">
        <f t="shared" si="49"/>
        <v>/ram:ID</v>
      </c>
      <c r="AL78" s="14">
        <f>COUNTIFS(R$4:R78,AJ78)</f>
        <v>1</v>
      </c>
      <c r="AM78" s="1"/>
      <c r="AN78" s="185" t="str">
        <f t="shared" si="56"/>
        <v>SCT_HTA</v>
      </c>
      <c r="AO78" s="186" t="str">
        <f t="shared" si="56"/>
        <v>BT-63</v>
      </c>
      <c r="AP78" s="301" t="str">
        <f t="shared" si="50"/>
        <v>BT-63</v>
      </c>
      <c r="AQ78" s="66">
        <f t="shared" si="51"/>
        <v>5</v>
      </c>
      <c r="AR78" s="66" t="str">
        <f t="shared" si="52"/>
        <v>1..1</v>
      </c>
      <c r="AS78" s="64" t="s">
        <v>2508</v>
      </c>
      <c r="AT78" s="64" t="s">
        <v>2509</v>
      </c>
      <c r="AU78" s="65" t="s">
        <v>2231</v>
      </c>
      <c r="AV78" s="65"/>
      <c r="AW78" s="65" t="s">
        <v>2374</v>
      </c>
      <c r="AX78" s="64" t="s">
        <v>99</v>
      </c>
      <c r="AY78" s="66" t="str">
        <f t="shared" si="63"/>
        <v>1..1</v>
      </c>
      <c r="AZ78" s="66" t="str">
        <f t="shared" si="63"/>
        <v>1..1</v>
      </c>
      <c r="BA78" s="2" t="str">
        <f t="shared" si="63"/>
        <v>/rsm:CrossIndustryInvoice
/rsm:SupplyChainTradeTransaction
/ram:ApplicableHeaderTradeAgreement
/ram:SellerTaxRepresentativeTradeParty
/ram:SpecifiedTaxRegistration
/ram:ID</v>
      </c>
      <c r="BB78" s="75" t="str">
        <f t="shared" si="62"/>
        <v>/rsm:CrossIndustryInvoice/rsm:SupplyChainTradeTransaction/ram:ApplicableHeaderTradeAgreement/ram:SellerTaxRepresentativeTradeParty/ram:SpecifiedTaxRegistration/ram:ID</v>
      </c>
      <c r="BC78" s="66" t="str">
        <f t="shared" si="64"/>
        <v>I</v>
      </c>
      <c r="BD78" s="68" t="str">
        <f t="shared" si="64"/>
        <v>E</v>
      </c>
      <c r="BE78" s="66" t="str">
        <f t="shared" si="64"/>
        <v>0..1</v>
      </c>
      <c r="BF78" s="66" t="str">
        <f t="shared" si="64"/>
        <v>CAR-3</v>
      </c>
      <c r="BG78" s="249" t="str">
        <f t="shared" si="64"/>
        <v>@schemeID="VA"</v>
      </c>
      <c r="BH78" s="7"/>
      <c r="BI78" s="68" t="str">
        <f t="shared" si="61"/>
        <v>-</v>
      </c>
      <c r="BJ78" s="68" t="str">
        <f t="shared" si="61"/>
        <v>X</v>
      </c>
      <c r="BK78" s="68" t="str">
        <f t="shared" si="61"/>
        <v>X</v>
      </c>
      <c r="BL78" s="68" t="str">
        <f t="shared" si="59"/>
        <v>X</v>
      </c>
      <c r="BM78" s="68" t="str">
        <f t="shared" si="59"/>
        <v>X</v>
      </c>
      <c r="BN78" s="68" t="str">
        <f t="shared" si="59"/>
        <v>X</v>
      </c>
      <c r="BO78" s="68" t="str">
        <f t="shared" si="59"/>
        <v>X</v>
      </c>
      <c r="BP78" s="7"/>
      <c r="BQ78" s="68" t="str">
        <f t="shared" si="53"/>
        <v>BASIC WL</v>
      </c>
      <c r="BR78" s="68" t="str">
        <f t="shared" si="53"/>
        <v>BASIC WL</v>
      </c>
      <c r="BS78" s="15"/>
      <c r="BT78" s="57" t="s">
        <v>18642</v>
      </c>
    </row>
    <row r="79" spans="1:72" s="59" customFormat="1" ht="120" x14ac:dyDescent="0.2">
      <c r="A79" s="45" t="str">
        <f t="shared" si="44"/>
        <v>YES</v>
      </c>
      <c r="B79" s="45"/>
      <c r="C79" s="45"/>
      <c r="D79" s="185" t="s">
        <v>1526</v>
      </c>
      <c r="E79" s="186" t="s">
        <v>2510</v>
      </c>
      <c r="F79" s="301" t="s">
        <v>5081</v>
      </c>
      <c r="G79" s="66">
        <f t="shared" si="45"/>
        <v>6</v>
      </c>
      <c r="H79" s="66" t="s">
        <v>32</v>
      </c>
      <c r="I79" s="97" t="s">
        <v>17157</v>
      </c>
      <c r="J79" s="64" t="s">
        <v>2511</v>
      </c>
      <c r="K79" s="65" t="s">
        <v>1015</v>
      </c>
      <c r="L79" s="65"/>
      <c r="M79" s="65" t="s">
        <v>1016</v>
      </c>
      <c r="N79" s="64" t="s">
        <v>17064</v>
      </c>
      <c r="O79" s="66" t="s">
        <v>32</v>
      </c>
      <c r="P79" s="66" t="str">
        <f t="shared" si="57"/>
        <v>1..1</v>
      </c>
      <c r="Q79" s="2" t="s">
        <v>2512</v>
      </c>
      <c r="R79" s="75" t="s">
        <v>2513</v>
      </c>
      <c r="S79" s="66" t="s">
        <v>329</v>
      </c>
      <c r="T79" s="68" t="str">
        <f t="shared" si="58"/>
        <v>A</v>
      </c>
      <c r="U79" s="66" t="s">
        <v>42</v>
      </c>
      <c r="V79" s="66" t="s">
        <v>35</v>
      </c>
      <c r="W79" s="249" t="s">
        <v>1016</v>
      </c>
      <c r="X79" s="38"/>
      <c r="Y79" s="68" t="str">
        <f t="shared" si="46"/>
        <v>-</v>
      </c>
      <c r="Z79" s="68" t="str">
        <f t="shared" si="65"/>
        <v>X</v>
      </c>
      <c r="AA79" s="68" t="str">
        <f t="shared" si="65"/>
        <v>X</v>
      </c>
      <c r="AB79" s="68" t="str">
        <f t="shared" si="65"/>
        <v>X</v>
      </c>
      <c r="AC79" s="68" t="str">
        <f t="shared" si="65"/>
        <v>X</v>
      </c>
      <c r="AD79" s="68" t="str">
        <f t="shared" si="65"/>
        <v>X</v>
      </c>
      <c r="AE79" s="68" t="str">
        <f t="shared" si="65"/>
        <v>X</v>
      </c>
      <c r="AF79" s="38"/>
      <c r="AG79" s="68" t="s">
        <v>185</v>
      </c>
      <c r="AH79" s="68" t="s">
        <v>185</v>
      </c>
      <c r="AI79" s="38"/>
      <c r="AJ79" s="13" t="str">
        <f t="shared" si="48"/>
        <v>/rsm:CrossIndustryInvoice/rsm:SupplyChainTradeTransaction/ram:ApplicableHeaderTradeAgreement/ram:SellerTaxRepresentativeTradeParty/ram:SpecifiedTaxRegistration/ram:ID</v>
      </c>
      <c r="AK79" s="13" t="str">
        <f t="shared" si="49"/>
        <v>/@schemeID</v>
      </c>
      <c r="AL79" s="14">
        <f>COUNTIFS(R$4:R79,AJ79)</f>
        <v>1</v>
      </c>
      <c r="AM79" s="1"/>
      <c r="AN79" s="185" t="str">
        <f t="shared" si="56"/>
        <v>SCT_HTA</v>
      </c>
      <c r="AO79" s="186" t="str">
        <f t="shared" si="56"/>
        <v>BT-63-0</v>
      </c>
      <c r="AP79" s="301" t="str">
        <f t="shared" si="50"/>
        <v>BT-63-1</v>
      </c>
      <c r="AQ79" s="66">
        <f t="shared" si="51"/>
        <v>6</v>
      </c>
      <c r="AR79" s="66" t="str">
        <f t="shared" si="52"/>
        <v>1..1</v>
      </c>
      <c r="AS79" s="97" t="s">
        <v>330</v>
      </c>
      <c r="AT79" s="64" t="s">
        <v>2235</v>
      </c>
      <c r="AU79" s="65" t="s">
        <v>18240</v>
      </c>
      <c r="AV79" s="65"/>
      <c r="AW79" s="65" t="s">
        <v>1828</v>
      </c>
      <c r="AX79" s="64"/>
      <c r="AY79" s="66" t="str">
        <f t="shared" si="63"/>
        <v>1..1</v>
      </c>
      <c r="AZ79" s="66" t="str">
        <f t="shared" si="63"/>
        <v>1..1</v>
      </c>
      <c r="BA79" s="2" t="str">
        <f t="shared" si="63"/>
        <v>/rsm:CrossIndustryInvoice
/rsm:SupplyChainTradeTransaction
/ram:ApplicableHeaderTradeAgreement
/ram:SellerTaxRepresentativeTradeParty
/ram:SpecifiedTaxRegistration
/ram:ID
/@schemeID</v>
      </c>
      <c r="BB79" s="75" t="str">
        <f t="shared" si="62"/>
        <v>/rsm:CrossIndustryInvoice/rsm:SupplyChainTradeTransaction/ram:ApplicableHeaderTradeAgreement/ram:SellerTaxRepresentativeTradeParty/ram:SpecifiedTaxRegistration/ram:ID/@schemeID</v>
      </c>
      <c r="BC79" s="66" t="str">
        <f t="shared" si="64"/>
        <v>S</v>
      </c>
      <c r="BD79" s="68" t="str">
        <f t="shared" si="64"/>
        <v>A</v>
      </c>
      <c r="BE79" s="66" t="str">
        <f t="shared" si="64"/>
        <v>0..1</v>
      </c>
      <c r="BF79" s="66" t="str">
        <f t="shared" si="64"/>
        <v/>
      </c>
      <c r="BG79" s="249" t="str">
        <f t="shared" si="64"/>
        <v>@schemeID="VA"</v>
      </c>
      <c r="BH79" s="7"/>
      <c r="BI79" s="68" t="str">
        <f t="shared" si="61"/>
        <v>-</v>
      </c>
      <c r="BJ79" s="68" t="str">
        <f t="shared" si="61"/>
        <v>X</v>
      </c>
      <c r="BK79" s="68" t="str">
        <f t="shared" si="61"/>
        <v>X</v>
      </c>
      <c r="BL79" s="68" t="str">
        <f t="shared" si="59"/>
        <v>X</v>
      </c>
      <c r="BM79" s="68" t="str">
        <f t="shared" si="59"/>
        <v>X</v>
      </c>
      <c r="BN79" s="68" t="str">
        <f t="shared" si="59"/>
        <v>X</v>
      </c>
      <c r="BO79" s="68" t="str">
        <f t="shared" si="59"/>
        <v>X</v>
      </c>
      <c r="BP79" s="7"/>
      <c r="BQ79" s="68" t="str">
        <f t="shared" si="53"/>
        <v>BASIC WL</v>
      </c>
      <c r="BR79" s="68" t="str">
        <f t="shared" si="53"/>
        <v>BASIC WL</v>
      </c>
      <c r="BS79" s="15"/>
      <c r="BT79" s="57" t="s">
        <v>18642</v>
      </c>
    </row>
    <row r="80" spans="1:72" s="59" customFormat="1" ht="96" x14ac:dyDescent="0.2">
      <c r="A80" s="45" t="str">
        <f t="shared" si="44"/>
        <v>NO</v>
      </c>
      <c r="B80" s="45"/>
      <c r="C80" s="45"/>
      <c r="D80" s="182" t="s">
        <v>1526</v>
      </c>
      <c r="E80" s="187" t="s">
        <v>2660</v>
      </c>
      <c r="F80" s="302"/>
      <c r="G80" s="110">
        <f t="shared" si="45"/>
        <v>3</v>
      </c>
      <c r="H80" s="110" t="s">
        <v>42</v>
      </c>
      <c r="I80" s="111" t="s">
        <v>2661</v>
      </c>
      <c r="J80" s="112"/>
      <c r="K80" s="113"/>
      <c r="L80" s="113"/>
      <c r="M80" s="113"/>
      <c r="N80" s="112"/>
      <c r="O80" s="110" t="s">
        <v>42</v>
      </c>
      <c r="P80" s="110" t="str">
        <f t="shared" si="57"/>
        <v>0..1</v>
      </c>
      <c r="Q80" s="114" t="s">
        <v>2662</v>
      </c>
      <c r="R80" s="115" t="s">
        <v>2663</v>
      </c>
      <c r="S80" s="110"/>
      <c r="T80" s="116" t="str">
        <f t="shared" si="58"/>
        <v/>
      </c>
      <c r="U80" s="110" t="s">
        <v>42</v>
      </c>
      <c r="V80" s="110"/>
      <c r="W80" s="674"/>
      <c r="X80" s="38"/>
      <c r="Y80" s="116" t="str">
        <f t="shared" si="46"/>
        <v>X</v>
      </c>
      <c r="Z80" s="116" t="str">
        <f t="shared" si="65"/>
        <v>X</v>
      </c>
      <c r="AA80" s="116" t="str">
        <f t="shared" si="65"/>
        <v>X</v>
      </c>
      <c r="AB80" s="116" t="str">
        <f t="shared" si="65"/>
        <v>X</v>
      </c>
      <c r="AC80" s="116" t="str">
        <f t="shared" si="65"/>
        <v>X</v>
      </c>
      <c r="AD80" s="116" t="str">
        <f t="shared" si="65"/>
        <v>X</v>
      </c>
      <c r="AE80" s="116" t="str">
        <f t="shared" si="65"/>
        <v>X</v>
      </c>
      <c r="AF80" s="38"/>
      <c r="AG80" s="116" t="s">
        <v>39</v>
      </c>
      <c r="AH80" s="116" t="s">
        <v>39</v>
      </c>
      <c r="AI80" s="38"/>
      <c r="AJ80" s="13" t="str">
        <f t="shared" si="48"/>
        <v>/rsm:CrossIndustryInvoice/rsm:SupplyChainTradeTransaction/ram:ApplicableHeaderTradeAgreement</v>
      </c>
      <c r="AK80" s="13" t="str">
        <f t="shared" si="49"/>
        <v>/ram:BuyerOrderReferencedDocument</v>
      </c>
      <c r="AL80" s="14">
        <f>COUNTIFS(R$4:R80,AJ80)</f>
        <v>1</v>
      </c>
      <c r="AM80" s="1"/>
      <c r="AN80" s="182" t="str">
        <f t="shared" si="56"/>
        <v>SCT_HTA</v>
      </c>
      <c r="AO80" s="187" t="str">
        <f t="shared" si="56"/>
        <v>BT-13-00</v>
      </c>
      <c r="AP80" s="302" t="str">
        <f t="shared" si="50"/>
        <v/>
      </c>
      <c r="AQ80" s="110">
        <f t="shared" si="51"/>
        <v>3</v>
      </c>
      <c r="AR80" s="110" t="str">
        <f t="shared" si="52"/>
        <v>0..1</v>
      </c>
      <c r="AS80" s="111" t="s">
        <v>2664</v>
      </c>
      <c r="AT80" s="112"/>
      <c r="AU80" s="113"/>
      <c r="AV80" s="113"/>
      <c r="AW80" s="113" t="s">
        <v>35</v>
      </c>
      <c r="AX80" s="112"/>
      <c r="AY80" s="110" t="str">
        <f t="shared" si="63"/>
        <v>0..1</v>
      </c>
      <c r="AZ80" s="110" t="str">
        <f t="shared" si="63"/>
        <v>0..1</v>
      </c>
      <c r="BA80" s="114" t="str">
        <f t="shared" si="63"/>
        <v>/rsm:CrossIndustryInvoice
/rsm:SupplyChainTradeTransaction
/ram:ApplicableHeaderTradeAgreement
/ram:BuyerOrderReferencedDocument</v>
      </c>
      <c r="BB80" s="115" t="str">
        <f t="shared" si="62"/>
        <v>/rsm:CrossIndustryInvoice/rsm:SupplyChainTradeTransaction/ram:ApplicableHeaderTradeAgreement/ram:BuyerOrderReferencedDocument</v>
      </c>
      <c r="BC80" s="110" t="str">
        <f t="shared" si="64"/>
        <v/>
      </c>
      <c r="BD80" s="116" t="str">
        <f t="shared" si="64"/>
        <v/>
      </c>
      <c r="BE80" s="110" t="str">
        <f t="shared" si="64"/>
        <v>0..1</v>
      </c>
      <c r="BF80" s="110" t="str">
        <f t="shared" si="64"/>
        <v/>
      </c>
      <c r="BG80" s="674" t="str">
        <f t="shared" si="64"/>
        <v/>
      </c>
      <c r="BH80" s="7"/>
      <c r="BI80" s="116" t="str">
        <f t="shared" si="61"/>
        <v>X</v>
      </c>
      <c r="BJ80" s="116" t="str">
        <f t="shared" si="61"/>
        <v>X</v>
      </c>
      <c r="BK80" s="116" t="str">
        <f t="shared" si="61"/>
        <v>X</v>
      </c>
      <c r="BL80" s="116" t="str">
        <f t="shared" si="59"/>
        <v>X</v>
      </c>
      <c r="BM80" s="116" t="str">
        <f t="shared" si="59"/>
        <v>X</v>
      </c>
      <c r="BN80" s="116" t="str">
        <f t="shared" si="59"/>
        <v>X</v>
      </c>
      <c r="BO80" s="116" t="str">
        <f t="shared" si="59"/>
        <v>X</v>
      </c>
      <c r="BP80" s="7"/>
      <c r="BQ80" s="116" t="str">
        <f t="shared" si="53"/>
        <v>MINIMUM</v>
      </c>
      <c r="BR80" s="116" t="str">
        <f t="shared" si="53"/>
        <v>MINIMUM</v>
      </c>
      <c r="BS80" s="15"/>
      <c r="BT80" s="57" t="s">
        <v>18642</v>
      </c>
    </row>
    <row r="81" spans="1:72" s="59" customFormat="1" ht="96" x14ac:dyDescent="0.2">
      <c r="A81" s="45" t="str">
        <f t="shared" si="44"/>
        <v>YES</v>
      </c>
      <c r="B81" s="45"/>
      <c r="C81" s="45"/>
      <c r="D81" s="185" t="s">
        <v>1526</v>
      </c>
      <c r="E81" s="186" t="s">
        <v>2665</v>
      </c>
      <c r="F81" s="301" t="s">
        <v>2665</v>
      </c>
      <c r="G81" s="66">
        <f t="shared" si="45"/>
        <v>4</v>
      </c>
      <c r="H81" s="66" t="s">
        <v>42</v>
      </c>
      <c r="I81" s="64" t="s">
        <v>2666</v>
      </c>
      <c r="J81" s="64" t="s">
        <v>2667</v>
      </c>
      <c r="K81" s="65"/>
      <c r="L81" s="65" t="s">
        <v>2668</v>
      </c>
      <c r="M81" s="65" t="s">
        <v>35</v>
      </c>
      <c r="N81" s="150" t="s">
        <v>548</v>
      </c>
      <c r="O81" s="66" t="s">
        <v>32</v>
      </c>
      <c r="P81" s="66" t="str">
        <f t="shared" si="57"/>
        <v>1..1</v>
      </c>
      <c r="Q81" s="2" t="s">
        <v>2669</v>
      </c>
      <c r="R81" s="75" t="s">
        <v>2670</v>
      </c>
      <c r="S81" s="66" t="s">
        <v>17054</v>
      </c>
      <c r="T81" s="68" t="str">
        <f t="shared" si="58"/>
        <v>E</v>
      </c>
      <c r="U81" s="66" t="s">
        <v>42</v>
      </c>
      <c r="V81" s="66" t="s">
        <v>35</v>
      </c>
      <c r="W81" s="249" t="s">
        <v>35</v>
      </c>
      <c r="X81" s="38"/>
      <c r="Y81" s="68" t="str">
        <f t="shared" si="46"/>
        <v>X</v>
      </c>
      <c r="Z81" s="68" t="str">
        <f t="shared" si="65"/>
        <v>X</v>
      </c>
      <c r="AA81" s="68" t="str">
        <f t="shared" si="65"/>
        <v>X</v>
      </c>
      <c r="AB81" s="68" t="str">
        <f t="shared" si="65"/>
        <v>X</v>
      </c>
      <c r="AC81" s="68" t="str">
        <f t="shared" si="65"/>
        <v>X</v>
      </c>
      <c r="AD81" s="68" t="str">
        <f t="shared" si="65"/>
        <v>X</v>
      </c>
      <c r="AE81" s="68" t="str">
        <f t="shared" si="65"/>
        <v>X</v>
      </c>
      <c r="AF81" s="38"/>
      <c r="AG81" s="68" t="s">
        <v>39</v>
      </c>
      <c r="AH81" s="68" t="s">
        <v>39</v>
      </c>
      <c r="AI81" s="38"/>
      <c r="AJ81" s="13" t="str">
        <f t="shared" si="48"/>
        <v>/rsm:CrossIndustryInvoice/rsm:SupplyChainTradeTransaction/ram:ApplicableHeaderTradeAgreement/ram:BuyerOrderReferencedDocument</v>
      </c>
      <c r="AK81" s="13" t="str">
        <f t="shared" si="49"/>
        <v>/ram:IssuerAssignedID</v>
      </c>
      <c r="AL81" s="14">
        <f>COUNTIFS(R$4:R81,AJ81)</f>
        <v>1</v>
      </c>
      <c r="AM81" s="1"/>
      <c r="AN81" s="185" t="str">
        <f t="shared" si="56"/>
        <v>SCT_HTA</v>
      </c>
      <c r="AO81" s="186" t="str">
        <f t="shared" si="56"/>
        <v>BT-13</v>
      </c>
      <c r="AP81" s="301" t="str">
        <f t="shared" si="50"/>
        <v>BT-13</v>
      </c>
      <c r="AQ81" s="66">
        <f t="shared" si="51"/>
        <v>4</v>
      </c>
      <c r="AR81" s="66" t="str">
        <f t="shared" si="52"/>
        <v>0..1</v>
      </c>
      <c r="AS81" s="64" t="s">
        <v>2671</v>
      </c>
      <c r="AT81" s="64" t="s">
        <v>2672</v>
      </c>
      <c r="AU81" s="65"/>
      <c r="AV81" s="65" t="s">
        <v>2673</v>
      </c>
      <c r="AW81" s="65" t="s">
        <v>35</v>
      </c>
      <c r="AX81" s="150" t="s">
        <v>555</v>
      </c>
      <c r="AY81" s="66" t="str">
        <f t="shared" si="63"/>
        <v>1..1</v>
      </c>
      <c r="AZ81" s="66" t="str">
        <f t="shared" si="63"/>
        <v>1..1</v>
      </c>
      <c r="BA81" s="2" t="str">
        <f t="shared" si="63"/>
        <v>/rsm:CrossIndustryInvoice
/rsm:SupplyChainTradeTransaction
/ram:ApplicableHeaderTradeAgreement
/ram:BuyerOrderReferencedDocument
/ram:IssuerAssignedID</v>
      </c>
      <c r="BB81" s="75" t="str">
        <f t="shared" si="62"/>
        <v>/rsm:CrossIndustryInvoice/rsm:SupplyChainTradeTransaction/ram:ApplicableHeaderTradeAgreement/ram:BuyerOrderReferencedDocument/ram:IssuerAssignedID</v>
      </c>
      <c r="BC81" s="66" t="str">
        <f t="shared" si="64"/>
        <v>R</v>
      </c>
      <c r="BD81" s="68" t="str">
        <f t="shared" si="64"/>
        <v>E</v>
      </c>
      <c r="BE81" s="66" t="str">
        <f t="shared" si="64"/>
        <v>0..1</v>
      </c>
      <c r="BF81" s="66" t="str">
        <f t="shared" si="64"/>
        <v/>
      </c>
      <c r="BG81" s="249" t="str">
        <f t="shared" si="64"/>
        <v/>
      </c>
      <c r="BH81" s="7"/>
      <c r="BI81" s="68" t="str">
        <f t="shared" si="61"/>
        <v>X</v>
      </c>
      <c r="BJ81" s="68" t="str">
        <f t="shared" si="61"/>
        <v>X</v>
      </c>
      <c r="BK81" s="68" t="str">
        <f t="shared" si="61"/>
        <v>X</v>
      </c>
      <c r="BL81" s="68" t="str">
        <f t="shared" si="59"/>
        <v>X</v>
      </c>
      <c r="BM81" s="68" t="str">
        <f t="shared" si="59"/>
        <v>X</v>
      </c>
      <c r="BN81" s="68" t="str">
        <f t="shared" si="59"/>
        <v>X</v>
      </c>
      <c r="BO81" s="68" t="str">
        <f t="shared" si="59"/>
        <v>X</v>
      </c>
      <c r="BP81" s="7"/>
      <c r="BQ81" s="68" t="str">
        <f t="shared" si="53"/>
        <v>MINIMUM</v>
      </c>
      <c r="BR81" s="68" t="str">
        <f t="shared" si="53"/>
        <v>MINIMUM</v>
      </c>
      <c r="BS81" s="15"/>
      <c r="BT81" s="57" t="s">
        <v>18642</v>
      </c>
    </row>
    <row r="82" spans="1:72" s="59" customFormat="1" ht="96" x14ac:dyDescent="0.2">
      <c r="A82" s="45" t="str">
        <f t="shared" si="44"/>
        <v>NO</v>
      </c>
      <c r="B82" s="45"/>
      <c r="C82" s="45"/>
      <c r="D82" s="182" t="s">
        <v>1526</v>
      </c>
      <c r="E82" s="187" t="s">
        <v>2697</v>
      </c>
      <c r="F82" s="302"/>
      <c r="G82" s="110">
        <f t="shared" si="45"/>
        <v>3</v>
      </c>
      <c r="H82" s="110" t="s">
        <v>42</v>
      </c>
      <c r="I82" s="111" t="s">
        <v>2698</v>
      </c>
      <c r="J82" s="112"/>
      <c r="K82" s="113"/>
      <c r="L82" s="113"/>
      <c r="M82" s="113"/>
      <c r="N82" s="112"/>
      <c r="O82" s="110" t="s">
        <v>42</v>
      </c>
      <c r="P82" s="110" t="str">
        <f t="shared" si="57"/>
        <v>0..1</v>
      </c>
      <c r="Q82" s="114" t="s">
        <v>2699</v>
      </c>
      <c r="R82" s="115" t="s">
        <v>2700</v>
      </c>
      <c r="S82" s="110"/>
      <c r="T82" s="116" t="str">
        <f t="shared" si="58"/>
        <v/>
      </c>
      <c r="U82" s="110" t="s">
        <v>42</v>
      </c>
      <c r="V82" s="110"/>
      <c r="W82" s="674"/>
      <c r="X82" s="38"/>
      <c r="Y82" s="116" t="str">
        <f t="shared" si="46"/>
        <v>-</v>
      </c>
      <c r="Z82" s="116" t="str">
        <f t="shared" si="65"/>
        <v>X</v>
      </c>
      <c r="AA82" s="116" t="str">
        <f t="shared" si="65"/>
        <v>X</v>
      </c>
      <c r="AB82" s="116" t="str">
        <f t="shared" si="65"/>
        <v>X</v>
      </c>
      <c r="AC82" s="116" t="str">
        <f t="shared" si="65"/>
        <v>X</v>
      </c>
      <c r="AD82" s="116" t="str">
        <f t="shared" si="65"/>
        <v>X</v>
      </c>
      <c r="AE82" s="116" t="str">
        <f t="shared" si="65"/>
        <v>X</v>
      </c>
      <c r="AF82" s="38"/>
      <c r="AG82" s="116" t="s">
        <v>185</v>
      </c>
      <c r="AH82" s="116" t="s">
        <v>185</v>
      </c>
      <c r="AI82" s="38"/>
      <c r="AJ82" s="13" t="str">
        <f t="shared" si="48"/>
        <v>/rsm:CrossIndustryInvoice/rsm:SupplyChainTradeTransaction/ram:ApplicableHeaderTradeAgreement</v>
      </c>
      <c r="AK82" s="13" t="str">
        <f t="shared" si="49"/>
        <v>/ram:ContractReferencedDocument</v>
      </c>
      <c r="AL82" s="14">
        <f>COUNTIFS(R$4:R82,AJ82)</f>
        <v>1</v>
      </c>
      <c r="AM82" s="1"/>
      <c r="AN82" s="182" t="str">
        <f t="shared" si="56"/>
        <v>SCT_HTA</v>
      </c>
      <c r="AO82" s="187" t="str">
        <f t="shared" si="56"/>
        <v>BT-12-00</v>
      </c>
      <c r="AP82" s="302" t="str">
        <f t="shared" si="50"/>
        <v/>
      </c>
      <c r="AQ82" s="110">
        <f t="shared" si="51"/>
        <v>3</v>
      </c>
      <c r="AR82" s="110" t="str">
        <f t="shared" si="52"/>
        <v>0..1</v>
      </c>
      <c r="AS82" s="111" t="s">
        <v>2701</v>
      </c>
      <c r="AT82" s="112"/>
      <c r="AU82" s="113"/>
      <c r="AV82" s="113"/>
      <c r="AW82" s="113" t="s">
        <v>35</v>
      </c>
      <c r="AX82" s="112"/>
      <c r="AY82" s="110" t="str">
        <f t="shared" si="63"/>
        <v>0..1</v>
      </c>
      <c r="AZ82" s="110" t="str">
        <f t="shared" si="63"/>
        <v>0..1</v>
      </c>
      <c r="BA82" s="114" t="str">
        <f t="shared" si="63"/>
        <v>/rsm:CrossIndustryInvoice
/rsm:SupplyChainTradeTransaction
/ram:ApplicableHeaderTradeAgreement
/ram:ContractReferencedDocument</v>
      </c>
      <c r="BB82" s="115" t="str">
        <f t="shared" si="62"/>
        <v>/rsm:CrossIndustryInvoice/rsm:SupplyChainTradeTransaction/ram:ApplicableHeaderTradeAgreement/ram:ContractReferencedDocument</v>
      </c>
      <c r="BC82" s="110" t="str">
        <f t="shared" si="64"/>
        <v/>
      </c>
      <c r="BD82" s="116" t="str">
        <f t="shared" si="64"/>
        <v/>
      </c>
      <c r="BE82" s="110" t="str">
        <f t="shared" si="64"/>
        <v>0..1</v>
      </c>
      <c r="BF82" s="110" t="str">
        <f t="shared" si="64"/>
        <v/>
      </c>
      <c r="BG82" s="674" t="str">
        <f t="shared" si="64"/>
        <v/>
      </c>
      <c r="BH82" s="7"/>
      <c r="BI82" s="116" t="str">
        <f t="shared" si="61"/>
        <v>-</v>
      </c>
      <c r="BJ82" s="116" t="str">
        <f t="shared" si="61"/>
        <v>X</v>
      </c>
      <c r="BK82" s="116" t="str">
        <f t="shared" si="61"/>
        <v>X</v>
      </c>
      <c r="BL82" s="116" t="str">
        <f t="shared" si="59"/>
        <v>X</v>
      </c>
      <c r="BM82" s="116" t="str">
        <f t="shared" si="59"/>
        <v>X</v>
      </c>
      <c r="BN82" s="116" t="str">
        <f t="shared" si="59"/>
        <v>X</v>
      </c>
      <c r="BO82" s="116" t="str">
        <f t="shared" si="59"/>
        <v>X</v>
      </c>
      <c r="BP82" s="7"/>
      <c r="BQ82" s="116" t="str">
        <f t="shared" si="53"/>
        <v>BASIC WL</v>
      </c>
      <c r="BR82" s="116" t="str">
        <f t="shared" si="53"/>
        <v>BASIC WL</v>
      </c>
      <c r="BS82" s="15"/>
      <c r="BT82" s="57" t="s">
        <v>18642</v>
      </c>
    </row>
    <row r="83" spans="1:72" s="59" customFormat="1" ht="96" x14ac:dyDescent="0.2">
      <c r="A83" s="45" t="str">
        <f t="shared" si="44"/>
        <v>YES</v>
      </c>
      <c r="B83" s="45"/>
      <c r="C83" s="45"/>
      <c r="D83" s="185" t="s">
        <v>1526</v>
      </c>
      <c r="E83" s="186" t="s">
        <v>2702</v>
      </c>
      <c r="F83" s="301" t="s">
        <v>2702</v>
      </c>
      <c r="G83" s="66">
        <f t="shared" si="45"/>
        <v>4</v>
      </c>
      <c r="H83" s="66" t="s">
        <v>42</v>
      </c>
      <c r="I83" s="64" t="s">
        <v>2703</v>
      </c>
      <c r="J83" s="64" t="s">
        <v>2704</v>
      </c>
      <c r="K83" s="65" t="s">
        <v>2705</v>
      </c>
      <c r="L83" s="65" t="s">
        <v>2706</v>
      </c>
      <c r="M83" s="65" t="s">
        <v>35</v>
      </c>
      <c r="N83" s="150" t="s">
        <v>548</v>
      </c>
      <c r="O83" s="66" t="s">
        <v>32</v>
      </c>
      <c r="P83" s="66" t="str">
        <f t="shared" si="57"/>
        <v>1..1</v>
      </c>
      <c r="Q83" s="2" t="s">
        <v>2707</v>
      </c>
      <c r="R83" s="75" t="s">
        <v>2708</v>
      </c>
      <c r="S83" s="66" t="s">
        <v>17054</v>
      </c>
      <c r="T83" s="68" t="str">
        <f t="shared" si="58"/>
        <v>E</v>
      </c>
      <c r="U83" s="66" t="s">
        <v>42</v>
      </c>
      <c r="V83" s="66" t="s">
        <v>35</v>
      </c>
      <c r="W83" s="249" t="s">
        <v>35</v>
      </c>
      <c r="X83" s="38"/>
      <c r="Y83" s="68" t="str">
        <f t="shared" si="46"/>
        <v>-</v>
      </c>
      <c r="Z83" s="68" t="str">
        <f t="shared" si="65"/>
        <v>X</v>
      </c>
      <c r="AA83" s="68" t="str">
        <f t="shared" si="65"/>
        <v>X</v>
      </c>
      <c r="AB83" s="68" t="str">
        <f t="shared" si="65"/>
        <v>X</v>
      </c>
      <c r="AC83" s="68" t="str">
        <f t="shared" si="65"/>
        <v>X</v>
      </c>
      <c r="AD83" s="68" t="str">
        <f t="shared" si="65"/>
        <v>X</v>
      </c>
      <c r="AE83" s="68" t="str">
        <f t="shared" si="65"/>
        <v>X</v>
      </c>
      <c r="AF83" s="38"/>
      <c r="AG83" s="68" t="s">
        <v>185</v>
      </c>
      <c r="AH83" s="68" t="s">
        <v>185</v>
      </c>
      <c r="AI83" s="38"/>
      <c r="AJ83" s="13" t="str">
        <f t="shared" si="48"/>
        <v>/rsm:CrossIndustryInvoice/rsm:SupplyChainTradeTransaction/ram:ApplicableHeaderTradeAgreement/ram:ContractReferencedDocument</v>
      </c>
      <c r="AK83" s="13" t="str">
        <f t="shared" si="49"/>
        <v>/ram:IssuerAssignedID</v>
      </c>
      <c r="AL83" s="14">
        <f>COUNTIFS(R$4:R83,AJ83)</f>
        <v>1</v>
      </c>
      <c r="AM83" s="1"/>
      <c r="AN83" s="185" t="str">
        <f t="shared" si="56"/>
        <v>SCT_HTA</v>
      </c>
      <c r="AO83" s="186" t="str">
        <f t="shared" si="56"/>
        <v>BT-12</v>
      </c>
      <c r="AP83" s="301" t="str">
        <f t="shared" si="50"/>
        <v>BT-12</v>
      </c>
      <c r="AQ83" s="66">
        <f t="shared" si="51"/>
        <v>4</v>
      </c>
      <c r="AR83" s="66" t="str">
        <f t="shared" si="52"/>
        <v>0..1</v>
      </c>
      <c r="AS83" s="64" t="s">
        <v>2709</v>
      </c>
      <c r="AT83" s="64" t="s">
        <v>2710</v>
      </c>
      <c r="AU83" s="65" t="s">
        <v>2711</v>
      </c>
      <c r="AV83" s="65" t="s">
        <v>2712</v>
      </c>
      <c r="AW83" s="65" t="s">
        <v>35</v>
      </c>
      <c r="AX83" s="150" t="s">
        <v>555</v>
      </c>
      <c r="AY83" s="66" t="str">
        <f t="shared" si="63"/>
        <v>1..1</v>
      </c>
      <c r="AZ83" s="66" t="str">
        <f t="shared" si="63"/>
        <v>1..1</v>
      </c>
      <c r="BA83" s="2" t="str">
        <f t="shared" si="63"/>
        <v>/rsm:CrossIndustryInvoice
/rsm:SupplyChainTradeTransaction
/ram:ApplicableHeaderTradeAgreement
/ram:ContractReferencedDocument
/ram:IssuerAssignedID</v>
      </c>
      <c r="BB83" s="75" t="str">
        <f t="shared" si="62"/>
        <v>/rsm:CrossIndustryInvoice/rsm:SupplyChainTradeTransaction/ram:ApplicableHeaderTradeAgreement/ram:ContractReferencedDocument/ram:IssuerAssignedID</v>
      </c>
      <c r="BC83" s="66" t="str">
        <f t="shared" si="64"/>
        <v>R</v>
      </c>
      <c r="BD83" s="68" t="str">
        <f t="shared" si="64"/>
        <v>E</v>
      </c>
      <c r="BE83" s="66" t="str">
        <f t="shared" si="64"/>
        <v>0..1</v>
      </c>
      <c r="BF83" s="66" t="str">
        <f t="shared" si="64"/>
        <v/>
      </c>
      <c r="BG83" s="249" t="str">
        <f t="shared" si="64"/>
        <v/>
      </c>
      <c r="BH83" s="7"/>
      <c r="BI83" s="68" t="str">
        <f t="shared" si="61"/>
        <v>-</v>
      </c>
      <c r="BJ83" s="68" t="str">
        <f t="shared" si="61"/>
        <v>X</v>
      </c>
      <c r="BK83" s="68" t="str">
        <f t="shared" si="61"/>
        <v>X</v>
      </c>
      <c r="BL83" s="68" t="str">
        <f t="shared" si="59"/>
        <v>X</v>
      </c>
      <c r="BM83" s="68" t="str">
        <f t="shared" si="59"/>
        <v>X</v>
      </c>
      <c r="BN83" s="68" t="str">
        <f t="shared" si="59"/>
        <v>X</v>
      </c>
      <c r="BO83" s="68" t="str">
        <f t="shared" si="59"/>
        <v>X</v>
      </c>
      <c r="BP83" s="7"/>
      <c r="BQ83" s="68" t="str">
        <f t="shared" si="53"/>
        <v>BASIC WL</v>
      </c>
      <c r="BR83" s="68" t="str">
        <f t="shared" si="53"/>
        <v>BASIC WL</v>
      </c>
      <c r="BS83" s="15"/>
      <c r="BT83" s="57" t="s">
        <v>18642</v>
      </c>
    </row>
    <row r="84" spans="1:72" s="59" customFormat="1" ht="96" collapsed="1" x14ac:dyDescent="0.2">
      <c r="A84" s="45" t="str">
        <f t="shared" ref="A84:A134" si="66">IF(OR(T84="E",T84="A"),"YES","NO")</f>
        <v>NO</v>
      </c>
      <c r="B84" s="45"/>
      <c r="C84" s="45"/>
      <c r="D84" s="202" t="s">
        <v>3007</v>
      </c>
      <c r="E84" s="203" t="s">
        <v>3008</v>
      </c>
      <c r="F84" s="306"/>
      <c r="G84" s="88">
        <f t="shared" ref="G84:G134" si="67">LEN(R84)-LEN(SUBSTITUTE(R84,"/",""))-1</f>
        <v>2</v>
      </c>
      <c r="H84" s="88" t="s">
        <v>32</v>
      </c>
      <c r="I84" s="90" t="s">
        <v>3009</v>
      </c>
      <c r="J84" s="90" t="s">
        <v>3010</v>
      </c>
      <c r="K84" s="91"/>
      <c r="L84" s="91"/>
      <c r="M84" s="91"/>
      <c r="N84" s="90"/>
      <c r="O84" s="88" t="s">
        <v>32</v>
      </c>
      <c r="P84" s="88" t="str">
        <f t="shared" si="57"/>
        <v>1..1</v>
      </c>
      <c r="Q84" s="92" t="s">
        <v>3011</v>
      </c>
      <c r="R84" s="93" t="s">
        <v>3012</v>
      </c>
      <c r="S84" s="88"/>
      <c r="T84" s="94" t="str">
        <f t="shared" ref="T84:T86" si="68">IF($E84="","",IF(ISERROR(SEARCH("@",$R84)),IF(LEFT($E84,4)="BG-X","EG",IF(LEFT($E84,2)="BG","G",IF(LEFT($E84,4)="BT-X",IF(LEN($E84)-LEN(SUBSTITUTE($E84,"-",))&gt;2,"","E"),IF(LEN($E84)-LEN(SUBSTITUTE($E84,"-",))&gt;1,"","E")))),"A"))</f>
        <v>G</v>
      </c>
      <c r="U84" s="88" t="s">
        <v>32</v>
      </c>
      <c r="V84" s="88"/>
      <c r="W84" s="673"/>
      <c r="X84" s="38"/>
      <c r="Y84" s="184" t="str">
        <f t="shared" ref="Y84:Y134" si="69">IF(AH84=Y$4,"X","-")</f>
        <v>X</v>
      </c>
      <c r="Z84" s="184" t="str">
        <f t="shared" ref="Z84:AE98" si="70">IF(Y84="X","X",IF($AH84=Z$4,"X","-"))</f>
        <v>X</v>
      </c>
      <c r="AA84" s="184" t="str">
        <f t="shared" si="70"/>
        <v>X</v>
      </c>
      <c r="AB84" s="184" t="str">
        <f t="shared" si="70"/>
        <v>X</v>
      </c>
      <c r="AC84" s="184" t="str">
        <f t="shared" si="70"/>
        <v>X</v>
      </c>
      <c r="AD84" s="184" t="str">
        <f t="shared" si="70"/>
        <v>X</v>
      </c>
      <c r="AE84" s="184" t="str">
        <f t="shared" si="70"/>
        <v>X</v>
      </c>
      <c r="AF84" s="38"/>
      <c r="AG84" s="184" t="s">
        <v>39</v>
      </c>
      <c r="AH84" s="184" t="s">
        <v>39</v>
      </c>
      <c r="AI84" s="38"/>
      <c r="AJ84" s="13" t="str">
        <f t="shared" ref="AJ84:AJ134" si="71">IF(ISERROR(FIND("/",R84)),R84,LEFT(R84,FIND(CHAR(1),SUBSTITUTE(R84,"/",CHAR(1),LEN(R84)-LEN(SUBSTITUTE(R84,"/",""))))-1))</f>
        <v>/rsm:CrossIndustryInvoice/rsm:SupplyChainTradeTransaction</v>
      </c>
      <c r="AK84" s="13" t="str">
        <f t="shared" ref="AK84:AK134" si="72">IF(ISERROR(FIND("/",R84)),R84,MID(R84, FIND(CHAR(1),SUBSTITUTE(R84,"/",CHAR(1), LEN(R84)-LEN(SUBSTITUTE(R84,"/","")))), LEN(R84)))</f>
        <v>/ram:ApplicableHeaderTradeDelivery</v>
      </c>
      <c r="AL84" s="14">
        <f>COUNTIFS(R$4:R84,AJ84)</f>
        <v>1</v>
      </c>
      <c r="AM84" s="1"/>
      <c r="AN84" s="202" t="str">
        <f t="shared" ref="AN84:AO135" si="73">D84</f>
        <v>SCT_HTD</v>
      </c>
      <c r="AO84" s="203" t="str">
        <f t="shared" si="73"/>
        <v>BG-13-00</v>
      </c>
      <c r="AP84" s="306" t="str">
        <f t="shared" ref="AP84:AP134" si="74">IF(F84="","",F84)</f>
        <v/>
      </c>
      <c r="AQ84" s="88">
        <f t="shared" ref="AQ84:AQ134" si="75">LEN(BB84)-LEN(SUBSTITUTE(BB84,"/",""))-1</f>
        <v>2</v>
      </c>
      <c r="AR84" s="88" t="str">
        <f t="shared" ref="AR84:AR134" si="76">H84</f>
        <v>1..1</v>
      </c>
      <c r="AS84" s="90" t="s">
        <v>3013</v>
      </c>
      <c r="AT84" s="90" t="s">
        <v>3014</v>
      </c>
      <c r="AU84" s="91"/>
      <c r="AV84" s="91"/>
      <c r="AW84" s="91" t="s">
        <v>35</v>
      </c>
      <c r="AX84" s="90"/>
      <c r="AY84" s="88" t="str">
        <f t="shared" si="63"/>
        <v>1..1</v>
      </c>
      <c r="AZ84" s="88" t="str">
        <f t="shared" si="63"/>
        <v>1..1</v>
      </c>
      <c r="BA84" s="92" t="str">
        <f t="shared" si="63"/>
        <v>/rsm:CrossIndustryInvoice
/rsm:SupplyChainTradeTransaction
/ram:ApplicableHeaderTradeDelivery</v>
      </c>
      <c r="BB84" s="93" t="str">
        <f t="shared" si="62"/>
        <v>/rsm:CrossIndustryInvoice/rsm:SupplyChainTradeTransaction/ram:ApplicableHeaderTradeDelivery</v>
      </c>
      <c r="BC84" s="88" t="str">
        <f t="shared" si="64"/>
        <v/>
      </c>
      <c r="BD84" s="94" t="str">
        <f t="shared" si="64"/>
        <v>G</v>
      </c>
      <c r="BE84" s="88" t="str">
        <f t="shared" si="64"/>
        <v>1..1</v>
      </c>
      <c r="BF84" s="88" t="str">
        <f t="shared" si="64"/>
        <v/>
      </c>
      <c r="BG84" s="673" t="str">
        <f t="shared" si="64"/>
        <v/>
      </c>
      <c r="BH84" s="7"/>
      <c r="BI84" s="184" t="str">
        <f t="shared" si="61"/>
        <v>X</v>
      </c>
      <c r="BJ84" s="184" t="str">
        <f t="shared" si="61"/>
        <v>X</v>
      </c>
      <c r="BK84" s="184" t="str">
        <f t="shared" si="61"/>
        <v>X</v>
      </c>
      <c r="BL84" s="184" t="str">
        <f t="shared" si="59"/>
        <v>X</v>
      </c>
      <c r="BM84" s="184" t="str">
        <f t="shared" si="59"/>
        <v>X</v>
      </c>
      <c r="BN84" s="184" t="str">
        <f t="shared" si="59"/>
        <v>X</v>
      </c>
      <c r="BO84" s="184" t="str">
        <f t="shared" si="59"/>
        <v>X</v>
      </c>
      <c r="BP84" s="7"/>
      <c r="BQ84" s="184" t="str">
        <f t="shared" ref="BQ84:BR134" si="77">AG84</f>
        <v>MINIMUM</v>
      </c>
      <c r="BR84" s="184" t="str">
        <f t="shared" si="77"/>
        <v>MINIMUM</v>
      </c>
      <c r="BS84" s="15"/>
      <c r="BT84" s="57" t="s">
        <v>18642</v>
      </c>
    </row>
    <row r="85" spans="1:72" s="59" customFormat="1" ht="96" x14ac:dyDescent="0.2">
      <c r="A85" s="45" t="str">
        <f t="shared" si="66"/>
        <v>NO</v>
      </c>
      <c r="B85" s="45"/>
      <c r="C85" s="45"/>
      <c r="D85" s="202" t="s">
        <v>3007</v>
      </c>
      <c r="E85" s="207" t="s">
        <v>3030</v>
      </c>
      <c r="F85" s="308" t="s">
        <v>3030</v>
      </c>
      <c r="G85" s="110">
        <f t="shared" si="67"/>
        <v>3</v>
      </c>
      <c r="H85" s="110" t="s">
        <v>42</v>
      </c>
      <c r="I85" s="111" t="s">
        <v>3031</v>
      </c>
      <c r="J85" s="112" t="s">
        <v>3010</v>
      </c>
      <c r="K85" s="113"/>
      <c r="L85" s="113"/>
      <c r="M85" s="113" t="s">
        <v>35</v>
      </c>
      <c r="N85" s="112"/>
      <c r="O85" s="110" t="s">
        <v>42</v>
      </c>
      <c r="P85" s="110" t="str">
        <f t="shared" si="57"/>
        <v>0..1</v>
      </c>
      <c r="Q85" s="114" t="s">
        <v>3032</v>
      </c>
      <c r="R85" s="115" t="s">
        <v>3033</v>
      </c>
      <c r="S85" s="110" t="s">
        <v>35</v>
      </c>
      <c r="T85" s="116" t="str">
        <f t="shared" si="68"/>
        <v>G</v>
      </c>
      <c r="U85" s="110" t="s">
        <v>42</v>
      </c>
      <c r="V85" s="110" t="s">
        <v>531</v>
      </c>
      <c r="W85" s="674" t="s">
        <v>35</v>
      </c>
      <c r="X85" s="38"/>
      <c r="Y85" s="116" t="str">
        <f t="shared" si="69"/>
        <v>-</v>
      </c>
      <c r="Z85" s="116" t="str">
        <f t="shared" si="70"/>
        <v>X</v>
      </c>
      <c r="AA85" s="116" t="str">
        <f t="shared" si="70"/>
        <v>X</v>
      </c>
      <c r="AB85" s="116" t="str">
        <f t="shared" si="70"/>
        <v>X</v>
      </c>
      <c r="AC85" s="116" t="str">
        <f t="shared" si="70"/>
        <v>X</v>
      </c>
      <c r="AD85" s="116" t="str">
        <f t="shared" si="70"/>
        <v>X</v>
      </c>
      <c r="AE85" s="116" t="str">
        <f t="shared" si="70"/>
        <v>X</v>
      </c>
      <c r="AF85" s="38"/>
      <c r="AG85" s="116" t="s">
        <v>185</v>
      </c>
      <c r="AH85" s="116" t="s">
        <v>185</v>
      </c>
      <c r="AI85" s="38"/>
      <c r="AJ85" s="13" t="str">
        <f t="shared" si="71"/>
        <v>/rsm:CrossIndustryInvoice/rsm:SupplyChainTradeTransaction/ram:ApplicableHeaderTradeDelivery</v>
      </c>
      <c r="AK85" s="13" t="str">
        <f t="shared" si="72"/>
        <v>/ram:ShipToTradeParty</v>
      </c>
      <c r="AL85" s="14">
        <f>COUNTIFS(R$4:R85,AJ85)</f>
        <v>1</v>
      </c>
      <c r="AM85" s="1"/>
      <c r="AN85" s="202" t="str">
        <f t="shared" si="73"/>
        <v>SCT_HTD</v>
      </c>
      <c r="AO85" s="207" t="str">
        <f t="shared" si="73"/>
        <v>BG-13</v>
      </c>
      <c r="AP85" s="308" t="str">
        <f t="shared" si="74"/>
        <v>BG-13</v>
      </c>
      <c r="AQ85" s="110">
        <f t="shared" si="75"/>
        <v>3</v>
      </c>
      <c r="AR85" s="110" t="str">
        <f t="shared" si="76"/>
        <v>0..1</v>
      </c>
      <c r="AS85" s="111" t="s">
        <v>3034</v>
      </c>
      <c r="AT85" s="112" t="s">
        <v>3014</v>
      </c>
      <c r="AU85" s="113"/>
      <c r="AV85" s="113"/>
      <c r="AW85" s="113" t="s">
        <v>35</v>
      </c>
      <c r="AX85" s="112"/>
      <c r="AY85" s="110" t="str">
        <f t="shared" si="63"/>
        <v>0..1</v>
      </c>
      <c r="AZ85" s="110" t="str">
        <f t="shared" si="63"/>
        <v>0..1</v>
      </c>
      <c r="BA85" s="114" t="str">
        <f t="shared" si="63"/>
        <v>/rsm:CrossIndustryInvoice
/rsm:SupplyChainTradeTransaction
/ram:ApplicableHeaderTradeDelivery
/ram:ShipToTradeParty</v>
      </c>
      <c r="BB85" s="115" t="str">
        <f t="shared" si="62"/>
        <v>/rsm:CrossIndustryInvoice/rsm:SupplyChainTradeTransaction/ram:ApplicableHeaderTradeDelivery/ram:ShipToTradeParty</v>
      </c>
      <c r="BC85" s="110" t="str">
        <f t="shared" si="64"/>
        <v/>
      </c>
      <c r="BD85" s="116" t="str">
        <f t="shared" si="64"/>
        <v>G</v>
      </c>
      <c r="BE85" s="110" t="str">
        <f t="shared" si="64"/>
        <v>0..1</v>
      </c>
      <c r="BF85" s="110" t="str">
        <f t="shared" si="64"/>
        <v>STR-3</v>
      </c>
      <c r="BG85" s="674" t="str">
        <f t="shared" si="64"/>
        <v/>
      </c>
      <c r="BH85" s="7"/>
      <c r="BI85" s="116" t="str">
        <f t="shared" si="61"/>
        <v>-</v>
      </c>
      <c r="BJ85" s="116" t="str">
        <f t="shared" si="61"/>
        <v>X</v>
      </c>
      <c r="BK85" s="116" t="str">
        <f t="shared" si="61"/>
        <v>X</v>
      </c>
      <c r="BL85" s="116" t="str">
        <f t="shared" si="59"/>
        <v>X</v>
      </c>
      <c r="BM85" s="116" t="str">
        <f t="shared" si="59"/>
        <v>X</v>
      </c>
      <c r="BN85" s="116" t="str">
        <f t="shared" si="59"/>
        <v>X</v>
      </c>
      <c r="BO85" s="116" t="str">
        <f t="shared" si="59"/>
        <v>X</v>
      </c>
      <c r="BP85" s="7"/>
      <c r="BQ85" s="116" t="str">
        <f t="shared" si="77"/>
        <v>BASIC WL</v>
      </c>
      <c r="BR85" s="116" t="str">
        <f t="shared" si="77"/>
        <v>BASIC WL</v>
      </c>
      <c r="BS85" s="15"/>
      <c r="BT85" s="57" t="s">
        <v>18642</v>
      </c>
    </row>
    <row r="86" spans="1:72" s="59" customFormat="1" ht="96" x14ac:dyDescent="0.2">
      <c r="A86" s="45" t="str">
        <f t="shared" si="66"/>
        <v>YES</v>
      </c>
      <c r="B86" s="45"/>
      <c r="C86" s="45"/>
      <c r="D86" s="208" t="s">
        <v>3007</v>
      </c>
      <c r="E86" s="209" t="s">
        <v>3035</v>
      </c>
      <c r="F86" s="309"/>
      <c r="G86" s="66">
        <f t="shared" si="67"/>
        <v>4</v>
      </c>
      <c r="H86" s="66" t="s">
        <v>42</v>
      </c>
      <c r="I86" s="64" t="s">
        <v>3036</v>
      </c>
      <c r="J86" s="64" t="s">
        <v>17308</v>
      </c>
      <c r="K86" s="65" t="s">
        <v>17309</v>
      </c>
      <c r="L86" s="65"/>
      <c r="M86" s="65"/>
      <c r="N86" s="64" t="s">
        <v>90</v>
      </c>
      <c r="O86" s="66" t="s">
        <v>42</v>
      </c>
      <c r="P86" s="66" t="str">
        <f t="shared" si="57"/>
        <v>0..1</v>
      </c>
      <c r="Q86" s="2" t="s">
        <v>3039</v>
      </c>
      <c r="R86" s="75" t="s">
        <v>3040</v>
      </c>
      <c r="S86" s="66" t="s">
        <v>55</v>
      </c>
      <c r="T86" s="68" t="str">
        <f t="shared" si="68"/>
        <v>E</v>
      </c>
      <c r="U86" s="66" t="s">
        <v>62</v>
      </c>
      <c r="V86" s="66" t="s">
        <v>1557</v>
      </c>
      <c r="W86" s="249" t="s">
        <v>894</v>
      </c>
      <c r="X86" s="38"/>
      <c r="Y86" s="68" t="str">
        <f t="shared" si="69"/>
        <v>-</v>
      </c>
      <c r="Z86" s="68" t="str">
        <f t="shared" si="70"/>
        <v>X</v>
      </c>
      <c r="AA86" s="68" t="str">
        <f t="shared" si="70"/>
        <v>X</v>
      </c>
      <c r="AB86" s="68" t="str">
        <f t="shared" si="70"/>
        <v>X</v>
      </c>
      <c r="AC86" s="68" t="str">
        <f t="shared" si="70"/>
        <v>X</v>
      </c>
      <c r="AD86" s="68" t="str">
        <f t="shared" si="70"/>
        <v>X</v>
      </c>
      <c r="AE86" s="68" t="str">
        <f t="shared" si="70"/>
        <v>X</v>
      </c>
      <c r="AF86" s="38"/>
      <c r="AG86" s="68" t="s">
        <v>185</v>
      </c>
      <c r="AH86" s="68" t="s">
        <v>185</v>
      </c>
      <c r="AI86" s="38"/>
      <c r="AJ86" s="13" t="str">
        <f t="shared" si="71"/>
        <v>/rsm:CrossIndustryInvoice/rsm:SupplyChainTradeTransaction/ram:ApplicableHeaderTradeDelivery/ram:ShipToTradeParty</v>
      </c>
      <c r="AK86" s="13" t="str">
        <f t="shared" si="72"/>
        <v>/ram:ID</v>
      </c>
      <c r="AL86" s="14">
        <f>COUNTIFS(R$4:R86,AJ86)</f>
        <v>1</v>
      </c>
      <c r="AM86" s="1"/>
      <c r="AN86" s="208" t="str">
        <f t="shared" si="73"/>
        <v>SCT_HTD</v>
      </c>
      <c r="AO86" s="209" t="str">
        <f t="shared" si="73"/>
        <v>BT-71</v>
      </c>
      <c r="AP86" s="309" t="str">
        <f t="shared" si="74"/>
        <v/>
      </c>
      <c r="AQ86" s="66">
        <f t="shared" si="75"/>
        <v>4</v>
      </c>
      <c r="AR86" s="66" t="str">
        <f t="shared" si="76"/>
        <v>0..1</v>
      </c>
      <c r="AS86" s="64" t="s">
        <v>3041</v>
      </c>
      <c r="AT86" s="64" t="s">
        <v>3042</v>
      </c>
      <c r="AU86" s="65" t="s">
        <v>3043</v>
      </c>
      <c r="AV86" s="65"/>
      <c r="AW86" s="65" t="s">
        <v>35</v>
      </c>
      <c r="AX86" s="64" t="s">
        <v>99</v>
      </c>
      <c r="AY86" s="66" t="str">
        <f t="shared" si="63"/>
        <v>0..1</v>
      </c>
      <c r="AZ86" s="66" t="str">
        <f t="shared" si="63"/>
        <v>0..1</v>
      </c>
      <c r="BA86" s="2" t="str">
        <f t="shared" si="63"/>
        <v>/rsm:CrossIndustryInvoice
/rsm:SupplyChainTradeTransaction
/ram:ApplicableHeaderTradeDelivery
/ram:ShipToTradeParty
/ram:ID</v>
      </c>
      <c r="BB86" s="75" t="str">
        <f t="shared" si="62"/>
        <v>/rsm:CrossIndustryInvoice/rsm:SupplyChainTradeTransaction/ram:ApplicableHeaderTradeDelivery/ram:ShipToTradeParty/ram:ID</v>
      </c>
      <c r="BC86" s="66" t="str">
        <f t="shared" si="64"/>
        <v>I</v>
      </c>
      <c r="BD86" s="68" t="str">
        <f t="shared" si="64"/>
        <v>E</v>
      </c>
      <c r="BE86" s="66" t="str">
        <f t="shared" si="64"/>
        <v>0..n</v>
      </c>
      <c r="BF86" s="66" t="str">
        <f t="shared" si="64"/>
        <v>SYN-1, CAR-3</v>
      </c>
      <c r="BG86" s="249" t="str">
        <f t="shared" si="64"/>
        <v>GloablID, if global identifier exists and can be stated in @schemeID, ID else</v>
      </c>
      <c r="BH86" s="7"/>
      <c r="BI86" s="68" t="str">
        <f t="shared" si="61"/>
        <v>-</v>
      </c>
      <c r="BJ86" s="68" t="str">
        <f t="shared" si="61"/>
        <v>X</v>
      </c>
      <c r="BK86" s="68" t="str">
        <f t="shared" si="61"/>
        <v>X</v>
      </c>
      <c r="BL86" s="68" t="str">
        <f t="shared" si="59"/>
        <v>X</v>
      </c>
      <c r="BM86" s="68" t="str">
        <f t="shared" si="59"/>
        <v>X</v>
      </c>
      <c r="BN86" s="68" t="str">
        <f t="shared" si="59"/>
        <v>X</v>
      </c>
      <c r="BO86" s="68" t="str">
        <f t="shared" si="59"/>
        <v>X</v>
      </c>
      <c r="BP86" s="7"/>
      <c r="BQ86" s="68" t="str">
        <f t="shared" si="77"/>
        <v>BASIC WL</v>
      </c>
      <c r="BR86" s="68" t="str">
        <f t="shared" si="77"/>
        <v>BASIC WL</v>
      </c>
      <c r="BS86" s="15"/>
      <c r="BT86" s="57" t="s">
        <v>18642</v>
      </c>
    </row>
    <row r="87" spans="1:72" s="59" customFormat="1" ht="96" x14ac:dyDescent="0.2">
      <c r="A87" s="45" t="str">
        <f t="shared" si="66"/>
        <v>YES</v>
      </c>
      <c r="B87" s="340" t="s">
        <v>17050</v>
      </c>
      <c r="C87" s="742"/>
      <c r="D87" s="208" t="s">
        <v>3007</v>
      </c>
      <c r="E87" s="209" t="s">
        <v>3044</v>
      </c>
      <c r="F87" s="309" t="s">
        <v>3035</v>
      </c>
      <c r="G87" s="66">
        <f t="shared" si="67"/>
        <v>4</v>
      </c>
      <c r="H87" s="66" t="s">
        <v>42</v>
      </c>
      <c r="I87" s="97" t="s">
        <v>17310</v>
      </c>
      <c r="J87" s="64" t="s">
        <v>35</v>
      </c>
      <c r="K87" s="65" t="s">
        <v>894</v>
      </c>
      <c r="L87" s="65"/>
      <c r="M87" s="65" t="s">
        <v>894</v>
      </c>
      <c r="N87" s="64" t="s">
        <v>90</v>
      </c>
      <c r="O87" s="66" t="s">
        <v>42</v>
      </c>
      <c r="P87" s="66" t="s">
        <v>62</v>
      </c>
      <c r="Q87" s="2" t="s">
        <v>3046</v>
      </c>
      <c r="R87" s="75" t="s">
        <v>3047</v>
      </c>
      <c r="S87" s="66" t="s">
        <v>55</v>
      </c>
      <c r="T87" s="344" t="s">
        <v>56</v>
      </c>
      <c r="U87" s="66" t="s">
        <v>62</v>
      </c>
      <c r="V87" s="66" t="s">
        <v>1557</v>
      </c>
      <c r="W87" s="249" t="s">
        <v>894</v>
      </c>
      <c r="X87" s="38"/>
      <c r="Y87" s="68" t="str">
        <f t="shared" si="69"/>
        <v>-</v>
      </c>
      <c r="Z87" s="68" t="str">
        <f t="shared" si="70"/>
        <v>X</v>
      </c>
      <c r="AA87" s="68" t="str">
        <f t="shared" si="70"/>
        <v>X</v>
      </c>
      <c r="AB87" s="68" t="str">
        <f t="shared" si="70"/>
        <v>X</v>
      </c>
      <c r="AC87" s="68" t="str">
        <f t="shared" si="70"/>
        <v>X</v>
      </c>
      <c r="AD87" s="68" t="str">
        <f t="shared" si="70"/>
        <v>X</v>
      </c>
      <c r="AE87" s="68" t="str">
        <f t="shared" si="70"/>
        <v>X</v>
      </c>
      <c r="AF87" s="38"/>
      <c r="AG87" s="68" t="s">
        <v>185</v>
      </c>
      <c r="AH87" s="68" t="s">
        <v>185</v>
      </c>
      <c r="AI87" s="38"/>
      <c r="AJ87" s="13" t="str">
        <f t="shared" si="71"/>
        <v>/rsm:CrossIndustryInvoice/rsm:SupplyChainTradeTransaction/ram:ApplicableHeaderTradeDelivery/ram:ShipToTradeParty</v>
      </c>
      <c r="AK87" s="13" t="str">
        <f t="shared" si="72"/>
        <v>/ram:GlobalID</v>
      </c>
      <c r="AL87" s="14">
        <f>COUNTIFS(R$4:R87,AJ87)</f>
        <v>1</v>
      </c>
      <c r="AM87" s="1"/>
      <c r="AN87" s="208" t="str">
        <f t="shared" si="73"/>
        <v>SCT_HTD</v>
      </c>
      <c r="AO87" s="209" t="str">
        <f t="shared" si="73"/>
        <v>BT-71-0</v>
      </c>
      <c r="AP87" s="309" t="str">
        <f t="shared" si="74"/>
        <v>BT-71</v>
      </c>
      <c r="AQ87" s="66">
        <f t="shared" si="75"/>
        <v>4</v>
      </c>
      <c r="AR87" s="66" t="str">
        <f t="shared" si="76"/>
        <v>0..1</v>
      </c>
      <c r="AS87" s="97" t="s">
        <v>35</v>
      </c>
      <c r="AT87" s="64" t="s">
        <v>35</v>
      </c>
      <c r="AU87" s="65" t="s">
        <v>1569</v>
      </c>
      <c r="AV87" s="65"/>
      <c r="AW87" s="65" t="s">
        <v>35</v>
      </c>
      <c r="AX87" s="64" t="s">
        <v>99</v>
      </c>
      <c r="AY87" s="66" t="str">
        <f t="shared" si="63"/>
        <v>0..1</v>
      </c>
      <c r="AZ87" s="66" t="str">
        <f t="shared" si="63"/>
        <v>0..n</v>
      </c>
      <c r="BA87" s="2" t="str">
        <f t="shared" si="63"/>
        <v>/rsm:CrossIndustryInvoice
/rsm:SupplyChainTradeTransaction
/ram:ApplicableHeaderTradeDelivery
/ram:ShipToTradeParty
/ram:GlobalID</v>
      </c>
      <c r="BB87" s="75" t="str">
        <f t="shared" si="62"/>
        <v>/rsm:CrossIndustryInvoice/rsm:SupplyChainTradeTransaction/ram:ApplicableHeaderTradeDelivery/ram:ShipToTradeParty/ram:GlobalID</v>
      </c>
      <c r="BC87" s="66" t="str">
        <f t="shared" si="64"/>
        <v>I</v>
      </c>
      <c r="BD87" s="68" t="str">
        <f t="shared" si="64"/>
        <v>E</v>
      </c>
      <c r="BE87" s="66" t="str">
        <f t="shared" si="64"/>
        <v>0..n</v>
      </c>
      <c r="BF87" s="66" t="str">
        <f t="shared" si="64"/>
        <v>SYN-1, CAR-3</v>
      </c>
      <c r="BG87" s="249" t="str">
        <f t="shared" si="64"/>
        <v>GloablID, if global identifier exists and can be stated in @schemeID, ID else</v>
      </c>
      <c r="BH87" s="7"/>
      <c r="BI87" s="68" t="str">
        <f t="shared" si="61"/>
        <v>-</v>
      </c>
      <c r="BJ87" s="68" t="str">
        <f t="shared" si="61"/>
        <v>X</v>
      </c>
      <c r="BK87" s="68" t="str">
        <f t="shared" si="61"/>
        <v>X</v>
      </c>
      <c r="BL87" s="68" t="str">
        <f t="shared" si="59"/>
        <v>X</v>
      </c>
      <c r="BM87" s="68" t="str">
        <f t="shared" si="59"/>
        <v>X</v>
      </c>
      <c r="BN87" s="68" t="str">
        <f t="shared" si="59"/>
        <v>X</v>
      </c>
      <c r="BO87" s="68" t="str">
        <f t="shared" si="59"/>
        <v>X</v>
      </c>
      <c r="BP87" s="7"/>
      <c r="BQ87" s="68" t="str">
        <f t="shared" si="77"/>
        <v>BASIC WL</v>
      </c>
      <c r="BR87" s="68" t="str">
        <f t="shared" si="77"/>
        <v>BASIC WL</v>
      </c>
      <c r="BS87" s="15"/>
      <c r="BT87" s="57" t="s">
        <v>18642</v>
      </c>
    </row>
    <row r="88" spans="1:72" s="59" customFormat="1" ht="105" x14ac:dyDescent="0.2">
      <c r="A88" s="45" t="str">
        <f t="shared" si="66"/>
        <v>YES</v>
      </c>
      <c r="B88" s="45"/>
      <c r="C88" s="45"/>
      <c r="D88" s="208" t="s">
        <v>3007</v>
      </c>
      <c r="E88" s="209" t="s">
        <v>3048</v>
      </c>
      <c r="F88" s="309" t="s">
        <v>3048</v>
      </c>
      <c r="G88" s="66">
        <f t="shared" si="67"/>
        <v>5</v>
      </c>
      <c r="H88" s="66" t="s">
        <v>42</v>
      </c>
      <c r="I88" s="97" t="s">
        <v>443</v>
      </c>
      <c r="J88" s="64" t="s">
        <v>17311</v>
      </c>
      <c r="K88" s="65" t="s">
        <v>18322</v>
      </c>
      <c r="L88" s="65"/>
      <c r="M88" s="65" t="s">
        <v>35</v>
      </c>
      <c r="N88" s="64" t="s">
        <v>17064</v>
      </c>
      <c r="O88" s="66" t="s">
        <v>32</v>
      </c>
      <c r="P88" s="66" t="str">
        <f t="shared" ref="P88:P110" si="78">O88</f>
        <v>1..1</v>
      </c>
      <c r="Q88" s="2" t="s">
        <v>3051</v>
      </c>
      <c r="R88" s="75" t="s">
        <v>3052</v>
      </c>
      <c r="S88" s="66" t="s">
        <v>329</v>
      </c>
      <c r="T88" s="68" t="str">
        <f t="shared" ref="T88:T139" si="79">IF($E88="","",IF(ISERROR(SEARCH("@",$R88)),IF(LEFT($E88,4)="BG-X","EG",IF(LEFT($E88,2)="BG","G",IF(LEFT($E88,4)="BT-X",IF(LEN($E88)-LEN(SUBSTITUTE($E88,"-",))&gt;2,"","E"),IF(LEN($E88)-LEN(SUBSTITUTE($E88,"-",))&gt;1,"","E")))),"A"))</f>
        <v>A</v>
      </c>
      <c r="U88" s="66" t="s">
        <v>42</v>
      </c>
      <c r="V88" s="66" t="s">
        <v>35</v>
      </c>
      <c r="W88" s="249" t="s">
        <v>35</v>
      </c>
      <c r="X88" s="38"/>
      <c r="Y88" s="68" t="str">
        <f t="shared" si="69"/>
        <v>-</v>
      </c>
      <c r="Z88" s="68" t="str">
        <f t="shared" si="70"/>
        <v>X</v>
      </c>
      <c r="AA88" s="68" t="str">
        <f t="shared" si="70"/>
        <v>X</v>
      </c>
      <c r="AB88" s="68" t="str">
        <f t="shared" si="70"/>
        <v>X</v>
      </c>
      <c r="AC88" s="68" t="str">
        <f t="shared" si="70"/>
        <v>X</v>
      </c>
      <c r="AD88" s="68" t="str">
        <f t="shared" si="70"/>
        <v>X</v>
      </c>
      <c r="AE88" s="68" t="str">
        <f t="shared" si="70"/>
        <v>X</v>
      </c>
      <c r="AF88" s="38"/>
      <c r="AG88" s="68" t="s">
        <v>185</v>
      </c>
      <c r="AH88" s="68" t="s">
        <v>185</v>
      </c>
      <c r="AI88" s="38"/>
      <c r="AJ88" s="13" t="str">
        <f t="shared" si="71"/>
        <v>/rsm:CrossIndustryInvoice/rsm:SupplyChainTradeTransaction/ram:ApplicableHeaderTradeDelivery/ram:ShipToTradeParty/ram:GlobalID</v>
      </c>
      <c r="AK88" s="13" t="str">
        <f t="shared" si="72"/>
        <v>/@schemeID</v>
      </c>
      <c r="AL88" s="14">
        <f>COUNTIFS(R$4:R88,AJ88)</f>
        <v>1</v>
      </c>
      <c r="AM88" s="1"/>
      <c r="AN88" s="208" t="str">
        <f t="shared" si="73"/>
        <v>SCT_HTD</v>
      </c>
      <c r="AO88" s="209" t="str">
        <f t="shared" si="73"/>
        <v>BT-71-1</v>
      </c>
      <c r="AP88" s="309" t="str">
        <f t="shared" si="74"/>
        <v>BT-71-1</v>
      </c>
      <c r="AQ88" s="66">
        <f t="shared" si="75"/>
        <v>5</v>
      </c>
      <c r="AR88" s="66" t="str">
        <f t="shared" si="76"/>
        <v>0..1</v>
      </c>
      <c r="AS88" s="97" t="s">
        <v>330</v>
      </c>
      <c r="AT88" s="64" t="s">
        <v>3050</v>
      </c>
      <c r="AU88" s="65" t="s">
        <v>331</v>
      </c>
      <c r="AV88" s="65"/>
      <c r="AW88" s="65" t="s">
        <v>35</v>
      </c>
      <c r="AX88" s="64"/>
      <c r="AY88" s="66" t="str">
        <f t="shared" si="63"/>
        <v>1..1</v>
      </c>
      <c r="AZ88" s="66" t="str">
        <f t="shared" si="63"/>
        <v>1..1</v>
      </c>
      <c r="BA88" s="2" t="str">
        <f t="shared" si="63"/>
        <v>/rsm:CrossIndustryInvoice
/rsm:SupplyChainTradeTransaction
/ram:ApplicableHeaderTradeDelivery
/ram:ShipToTradeParty
/ram:GlobalID
/@schemeID</v>
      </c>
      <c r="BB88" s="75" t="str">
        <f t="shared" si="62"/>
        <v>/rsm:CrossIndustryInvoice/rsm:SupplyChainTradeTransaction/ram:ApplicableHeaderTradeDelivery/ram:ShipToTradeParty/ram:GlobalID/@schemeID</v>
      </c>
      <c r="BC88" s="66" t="str">
        <f t="shared" si="64"/>
        <v>S</v>
      </c>
      <c r="BD88" s="68" t="str">
        <f t="shared" si="64"/>
        <v>A</v>
      </c>
      <c r="BE88" s="66" t="str">
        <f t="shared" si="64"/>
        <v>0..1</v>
      </c>
      <c r="BF88" s="66" t="str">
        <f t="shared" si="64"/>
        <v/>
      </c>
      <c r="BG88" s="249" t="str">
        <f t="shared" si="64"/>
        <v/>
      </c>
      <c r="BH88" s="7"/>
      <c r="BI88" s="68" t="str">
        <f t="shared" si="61"/>
        <v>-</v>
      </c>
      <c r="BJ88" s="68" t="str">
        <f t="shared" si="61"/>
        <v>X</v>
      </c>
      <c r="BK88" s="68" t="str">
        <f t="shared" si="61"/>
        <v>X</v>
      </c>
      <c r="BL88" s="68" t="str">
        <f t="shared" si="59"/>
        <v>X</v>
      </c>
      <c r="BM88" s="68" t="str">
        <f t="shared" si="59"/>
        <v>X</v>
      </c>
      <c r="BN88" s="68" t="str">
        <f t="shared" si="59"/>
        <v>X</v>
      </c>
      <c r="BO88" s="68" t="str">
        <f t="shared" si="59"/>
        <v>X</v>
      </c>
      <c r="BP88" s="7"/>
      <c r="BQ88" s="68" t="str">
        <f t="shared" si="77"/>
        <v>BASIC WL</v>
      </c>
      <c r="BR88" s="68" t="str">
        <f t="shared" si="77"/>
        <v>BASIC WL</v>
      </c>
      <c r="BS88" s="15"/>
      <c r="BT88" s="57" t="s">
        <v>18642</v>
      </c>
    </row>
    <row r="89" spans="1:72" s="59" customFormat="1" ht="96" x14ac:dyDescent="0.2">
      <c r="A89" s="45" t="str">
        <f t="shared" si="66"/>
        <v>YES</v>
      </c>
      <c r="B89" s="45"/>
      <c r="C89" s="45"/>
      <c r="D89" s="208" t="s">
        <v>3007</v>
      </c>
      <c r="E89" s="209" t="s">
        <v>3053</v>
      </c>
      <c r="F89" s="309" t="s">
        <v>3053</v>
      </c>
      <c r="G89" s="66">
        <f t="shared" si="67"/>
        <v>4</v>
      </c>
      <c r="H89" s="66" t="s">
        <v>42</v>
      </c>
      <c r="I89" s="64" t="s">
        <v>3054</v>
      </c>
      <c r="J89" s="64" t="s">
        <v>3055</v>
      </c>
      <c r="K89" s="65" t="s">
        <v>3056</v>
      </c>
      <c r="L89" s="65"/>
      <c r="M89" s="65" t="s">
        <v>35</v>
      </c>
      <c r="N89" s="64" t="s">
        <v>70</v>
      </c>
      <c r="O89" s="66" t="s">
        <v>42</v>
      </c>
      <c r="P89" s="66" t="str">
        <f t="shared" si="78"/>
        <v>0..1</v>
      </c>
      <c r="Q89" s="2" t="s">
        <v>3057</v>
      </c>
      <c r="R89" s="75" t="s">
        <v>3058</v>
      </c>
      <c r="S89" s="66" t="s">
        <v>73</v>
      </c>
      <c r="T89" s="68" t="str">
        <f t="shared" si="79"/>
        <v>E</v>
      </c>
      <c r="U89" s="66" t="s">
        <v>42</v>
      </c>
      <c r="V89" s="66" t="s">
        <v>35</v>
      </c>
      <c r="W89" s="249" t="s">
        <v>35</v>
      </c>
      <c r="X89" s="38"/>
      <c r="Y89" s="68" t="str">
        <f t="shared" si="69"/>
        <v>-</v>
      </c>
      <c r="Z89" s="68" t="str">
        <f t="shared" si="70"/>
        <v>X</v>
      </c>
      <c r="AA89" s="68" t="str">
        <f t="shared" si="70"/>
        <v>X</v>
      </c>
      <c r="AB89" s="68" t="str">
        <f t="shared" si="70"/>
        <v>X</v>
      </c>
      <c r="AC89" s="68" t="str">
        <f t="shared" si="70"/>
        <v>X</v>
      </c>
      <c r="AD89" s="68" t="str">
        <f t="shared" si="70"/>
        <v>X</v>
      </c>
      <c r="AE89" s="68" t="str">
        <f t="shared" si="70"/>
        <v>X</v>
      </c>
      <c r="AF89" s="38"/>
      <c r="AG89" s="68" t="s">
        <v>185</v>
      </c>
      <c r="AH89" s="68" t="s">
        <v>185</v>
      </c>
      <c r="AI89" s="38"/>
      <c r="AJ89" s="13" t="str">
        <f t="shared" si="71"/>
        <v>/rsm:CrossIndustryInvoice/rsm:SupplyChainTradeTransaction/ram:ApplicableHeaderTradeDelivery/ram:ShipToTradeParty</v>
      </c>
      <c r="AK89" s="13" t="str">
        <f t="shared" si="72"/>
        <v>/ram:Name</v>
      </c>
      <c r="AL89" s="14">
        <f>COUNTIFS(R$4:R89,AJ89)</f>
        <v>1</v>
      </c>
      <c r="AM89" s="1"/>
      <c r="AN89" s="208" t="str">
        <f t="shared" si="73"/>
        <v>SCT_HTD</v>
      </c>
      <c r="AO89" s="209" t="str">
        <f t="shared" si="73"/>
        <v>BT-70</v>
      </c>
      <c r="AP89" s="309" t="str">
        <f t="shared" si="74"/>
        <v>BT-70</v>
      </c>
      <c r="AQ89" s="66">
        <f t="shared" si="75"/>
        <v>4</v>
      </c>
      <c r="AR89" s="66" t="str">
        <f t="shared" si="76"/>
        <v>0..1</v>
      </c>
      <c r="AS89" s="64" t="s">
        <v>3059</v>
      </c>
      <c r="AT89" s="64" t="s">
        <v>3060</v>
      </c>
      <c r="AU89" s="65" t="s">
        <v>3061</v>
      </c>
      <c r="AV89" s="65"/>
      <c r="AW89" s="65" t="s">
        <v>35</v>
      </c>
      <c r="AX89" s="64" t="s">
        <v>78</v>
      </c>
      <c r="AY89" s="66" t="str">
        <f t="shared" si="63"/>
        <v>0..1</v>
      </c>
      <c r="AZ89" s="66" t="str">
        <f t="shared" si="63"/>
        <v>0..1</v>
      </c>
      <c r="BA89" s="2" t="str">
        <f t="shared" si="63"/>
        <v>/rsm:CrossIndustryInvoice
/rsm:SupplyChainTradeTransaction
/ram:ApplicableHeaderTradeDelivery
/ram:ShipToTradeParty
/ram:Name</v>
      </c>
      <c r="BB89" s="75" t="str">
        <f t="shared" si="62"/>
        <v>/rsm:CrossIndustryInvoice/rsm:SupplyChainTradeTransaction/ram:ApplicableHeaderTradeDelivery/ram:ShipToTradeParty/ram:Name</v>
      </c>
      <c r="BC89" s="66" t="str">
        <f t="shared" si="64"/>
        <v>T</v>
      </c>
      <c r="BD89" s="68" t="str">
        <f t="shared" si="64"/>
        <v>E</v>
      </c>
      <c r="BE89" s="66" t="str">
        <f t="shared" si="64"/>
        <v>0..1</v>
      </c>
      <c r="BF89" s="66" t="str">
        <f t="shared" si="64"/>
        <v/>
      </c>
      <c r="BG89" s="249" t="str">
        <f t="shared" si="64"/>
        <v/>
      </c>
      <c r="BH89" s="7"/>
      <c r="BI89" s="68" t="str">
        <f t="shared" si="61"/>
        <v>-</v>
      </c>
      <c r="BJ89" s="68" t="str">
        <f t="shared" si="61"/>
        <v>X</v>
      </c>
      <c r="BK89" s="68" t="str">
        <f t="shared" si="61"/>
        <v>X</v>
      </c>
      <c r="BL89" s="68" t="str">
        <f t="shared" si="59"/>
        <v>X</v>
      </c>
      <c r="BM89" s="68" t="str">
        <f t="shared" si="59"/>
        <v>X</v>
      </c>
      <c r="BN89" s="68" t="str">
        <f t="shared" si="59"/>
        <v>X</v>
      </c>
      <c r="BO89" s="68" t="str">
        <f t="shared" si="59"/>
        <v>X</v>
      </c>
      <c r="BP89" s="7"/>
      <c r="BQ89" s="68" t="str">
        <f t="shared" si="77"/>
        <v>BASIC WL</v>
      </c>
      <c r="BR89" s="68" t="str">
        <f t="shared" si="77"/>
        <v>BASIC WL</v>
      </c>
      <c r="BS89" s="15"/>
      <c r="BT89" s="57" t="s">
        <v>18642</v>
      </c>
    </row>
    <row r="90" spans="1:72" s="59" customFormat="1" ht="96" x14ac:dyDescent="0.2">
      <c r="A90" s="45" t="str">
        <f t="shared" si="66"/>
        <v>NO</v>
      </c>
      <c r="B90" s="45"/>
      <c r="C90" s="45"/>
      <c r="D90" s="208" t="s">
        <v>3007</v>
      </c>
      <c r="E90" s="210" t="s">
        <v>3111</v>
      </c>
      <c r="F90" s="310" t="s">
        <v>3111</v>
      </c>
      <c r="G90" s="124">
        <f t="shared" si="67"/>
        <v>4</v>
      </c>
      <c r="H90" s="124" t="s">
        <v>42</v>
      </c>
      <c r="I90" s="138" t="s">
        <v>3112</v>
      </c>
      <c r="J90" s="125" t="s">
        <v>3113</v>
      </c>
      <c r="K90" s="126" t="s">
        <v>3114</v>
      </c>
      <c r="L90" s="126" t="s">
        <v>1734</v>
      </c>
      <c r="M90" s="126" t="s">
        <v>35</v>
      </c>
      <c r="N90" s="125"/>
      <c r="O90" s="124" t="s">
        <v>42</v>
      </c>
      <c r="P90" s="124" t="str">
        <f t="shared" si="78"/>
        <v>0..1</v>
      </c>
      <c r="Q90" s="127" t="s">
        <v>3115</v>
      </c>
      <c r="R90" s="128" t="s">
        <v>3116</v>
      </c>
      <c r="S90" s="124" t="s">
        <v>35</v>
      </c>
      <c r="T90" s="129" t="str">
        <f t="shared" si="79"/>
        <v>G</v>
      </c>
      <c r="U90" s="124" t="s">
        <v>42</v>
      </c>
      <c r="V90" s="124" t="s">
        <v>35</v>
      </c>
      <c r="W90" s="675" t="s">
        <v>35</v>
      </c>
      <c r="X90" s="38"/>
      <c r="Y90" s="129" t="str">
        <f t="shared" si="69"/>
        <v>-</v>
      </c>
      <c r="Z90" s="129" t="str">
        <f t="shared" si="70"/>
        <v>X</v>
      </c>
      <c r="AA90" s="129" t="str">
        <f t="shared" si="70"/>
        <v>X</v>
      </c>
      <c r="AB90" s="129" t="str">
        <f t="shared" si="70"/>
        <v>X</v>
      </c>
      <c r="AC90" s="129" t="str">
        <f t="shared" si="70"/>
        <v>X</v>
      </c>
      <c r="AD90" s="129" t="str">
        <f t="shared" si="70"/>
        <v>X</v>
      </c>
      <c r="AE90" s="129" t="str">
        <f t="shared" si="70"/>
        <v>X</v>
      </c>
      <c r="AF90" s="38"/>
      <c r="AG90" s="129" t="s">
        <v>185</v>
      </c>
      <c r="AH90" s="129" t="s">
        <v>185</v>
      </c>
      <c r="AI90" s="38"/>
      <c r="AJ90" s="13" t="str">
        <f t="shared" si="71"/>
        <v>/rsm:CrossIndustryInvoice/rsm:SupplyChainTradeTransaction/ram:ApplicableHeaderTradeDelivery/ram:ShipToTradeParty</v>
      </c>
      <c r="AK90" s="13" t="str">
        <f t="shared" si="72"/>
        <v>/ram:PostalTradeAddress</v>
      </c>
      <c r="AL90" s="14">
        <f>COUNTIFS(R$4:R90,AJ90)</f>
        <v>1</v>
      </c>
      <c r="AM90" s="1"/>
      <c r="AN90" s="208" t="str">
        <f t="shared" si="73"/>
        <v>SCT_HTD</v>
      </c>
      <c r="AO90" s="210" t="str">
        <f t="shared" si="73"/>
        <v>BG-15</v>
      </c>
      <c r="AP90" s="310" t="str">
        <f t="shared" si="74"/>
        <v>BG-15</v>
      </c>
      <c r="AQ90" s="124">
        <f t="shared" si="75"/>
        <v>4</v>
      </c>
      <c r="AR90" s="124" t="str">
        <f t="shared" si="76"/>
        <v>0..1</v>
      </c>
      <c r="AS90" s="138" t="s">
        <v>3117</v>
      </c>
      <c r="AT90" s="125" t="s">
        <v>3118</v>
      </c>
      <c r="AU90" s="126" t="s">
        <v>3119</v>
      </c>
      <c r="AV90" s="126" t="s">
        <v>1741</v>
      </c>
      <c r="AW90" s="126" t="s">
        <v>35</v>
      </c>
      <c r="AX90" s="125"/>
      <c r="AY90" s="124" t="str">
        <f t="shared" si="63"/>
        <v>0..1</v>
      </c>
      <c r="AZ90" s="124" t="str">
        <f t="shared" si="63"/>
        <v>0..1</v>
      </c>
      <c r="BA90" s="127" t="str">
        <f t="shared" si="63"/>
        <v>/rsm:CrossIndustryInvoice
/rsm:SupplyChainTradeTransaction
/ram:ApplicableHeaderTradeDelivery
/ram:ShipToTradeParty
/ram:PostalTradeAddress</v>
      </c>
      <c r="BB90" s="128" t="str">
        <f t="shared" si="62"/>
        <v>/rsm:CrossIndustryInvoice/rsm:SupplyChainTradeTransaction/ram:ApplicableHeaderTradeDelivery/ram:ShipToTradeParty/ram:PostalTradeAddress</v>
      </c>
      <c r="BC90" s="124" t="str">
        <f t="shared" si="64"/>
        <v/>
      </c>
      <c r="BD90" s="129" t="str">
        <f t="shared" si="64"/>
        <v>G</v>
      </c>
      <c r="BE90" s="124" t="str">
        <f t="shared" si="64"/>
        <v>0..1</v>
      </c>
      <c r="BF90" s="124" t="str">
        <f t="shared" si="64"/>
        <v/>
      </c>
      <c r="BG90" s="675" t="str">
        <f t="shared" si="64"/>
        <v/>
      </c>
      <c r="BH90" s="7"/>
      <c r="BI90" s="129" t="str">
        <f t="shared" si="61"/>
        <v>-</v>
      </c>
      <c r="BJ90" s="129" t="str">
        <f t="shared" si="61"/>
        <v>X</v>
      </c>
      <c r="BK90" s="129" t="str">
        <f t="shared" si="61"/>
        <v>X</v>
      </c>
      <c r="BL90" s="129" t="str">
        <f t="shared" si="59"/>
        <v>X</v>
      </c>
      <c r="BM90" s="129" t="str">
        <f t="shared" si="59"/>
        <v>X</v>
      </c>
      <c r="BN90" s="129" t="str">
        <f t="shared" si="59"/>
        <v>X</v>
      </c>
      <c r="BO90" s="129" t="str">
        <f t="shared" si="59"/>
        <v>X</v>
      </c>
      <c r="BP90" s="7"/>
      <c r="BQ90" s="129" t="str">
        <f t="shared" si="77"/>
        <v>BASIC WL</v>
      </c>
      <c r="BR90" s="129" t="str">
        <f t="shared" si="77"/>
        <v>BASIC WL</v>
      </c>
      <c r="BS90" s="15"/>
      <c r="BT90" s="57" t="s">
        <v>18642</v>
      </c>
    </row>
    <row r="91" spans="1:72" s="59" customFormat="1" ht="105" x14ac:dyDescent="0.2">
      <c r="A91" s="45" t="str">
        <f t="shared" si="66"/>
        <v>YES</v>
      </c>
      <c r="B91" s="45"/>
      <c r="C91" s="45"/>
      <c r="D91" s="208" t="s">
        <v>3007</v>
      </c>
      <c r="E91" s="209" t="s">
        <v>3120</v>
      </c>
      <c r="F91" s="309" t="s">
        <v>3120</v>
      </c>
      <c r="G91" s="66">
        <f t="shared" si="67"/>
        <v>5</v>
      </c>
      <c r="H91" s="66" t="s">
        <v>42</v>
      </c>
      <c r="I91" s="64" t="s">
        <v>3121</v>
      </c>
      <c r="J91" s="64" t="s">
        <v>1635</v>
      </c>
      <c r="K91" s="65" t="s">
        <v>1636</v>
      </c>
      <c r="L91" s="65"/>
      <c r="M91" s="65" t="s">
        <v>35</v>
      </c>
      <c r="N91" s="64" t="s">
        <v>70</v>
      </c>
      <c r="O91" s="66" t="s">
        <v>42</v>
      </c>
      <c r="P91" s="66" t="str">
        <f t="shared" si="78"/>
        <v>0..1</v>
      </c>
      <c r="Q91" s="2" t="s">
        <v>3122</v>
      </c>
      <c r="R91" s="75" t="s">
        <v>3123</v>
      </c>
      <c r="S91" s="66" t="s">
        <v>73</v>
      </c>
      <c r="T91" s="68" t="str">
        <f t="shared" si="79"/>
        <v>E</v>
      </c>
      <c r="U91" s="66" t="s">
        <v>42</v>
      </c>
      <c r="V91" s="66" t="s">
        <v>35</v>
      </c>
      <c r="W91" s="249" t="s">
        <v>35</v>
      </c>
      <c r="X91" s="38"/>
      <c r="Y91" s="68" t="str">
        <f t="shared" si="69"/>
        <v>-</v>
      </c>
      <c r="Z91" s="68" t="str">
        <f t="shared" si="70"/>
        <v>X</v>
      </c>
      <c r="AA91" s="68" t="str">
        <f t="shared" si="70"/>
        <v>X</v>
      </c>
      <c r="AB91" s="68" t="str">
        <f t="shared" si="70"/>
        <v>X</v>
      </c>
      <c r="AC91" s="68" t="str">
        <f t="shared" si="70"/>
        <v>X</v>
      </c>
      <c r="AD91" s="68" t="str">
        <f t="shared" si="70"/>
        <v>X</v>
      </c>
      <c r="AE91" s="68" t="str">
        <f t="shared" si="70"/>
        <v>X</v>
      </c>
      <c r="AF91" s="38"/>
      <c r="AG91" s="68" t="s">
        <v>185</v>
      </c>
      <c r="AH91" s="68" t="s">
        <v>185</v>
      </c>
      <c r="AI91" s="38"/>
      <c r="AJ91" s="13" t="str">
        <f t="shared" si="71"/>
        <v>/rsm:CrossIndustryInvoice/rsm:SupplyChainTradeTransaction/ram:ApplicableHeaderTradeDelivery/ram:ShipToTradeParty/ram:PostalTradeAddress</v>
      </c>
      <c r="AK91" s="13" t="str">
        <f t="shared" si="72"/>
        <v>/ram:PostcodeCode</v>
      </c>
      <c r="AL91" s="14">
        <f>COUNTIFS(R$4:R91,AJ91)</f>
        <v>1</v>
      </c>
      <c r="AM91" s="1"/>
      <c r="AN91" s="208" t="str">
        <f t="shared" si="73"/>
        <v>SCT_HTD</v>
      </c>
      <c r="AO91" s="209" t="str">
        <f t="shared" si="73"/>
        <v>BT-78</v>
      </c>
      <c r="AP91" s="309" t="str">
        <f t="shared" si="74"/>
        <v>BT-78</v>
      </c>
      <c r="AQ91" s="66">
        <f t="shared" si="75"/>
        <v>5</v>
      </c>
      <c r="AR91" s="66" t="str">
        <f t="shared" si="76"/>
        <v>0..1</v>
      </c>
      <c r="AS91" s="64" t="s">
        <v>973</v>
      </c>
      <c r="AT91" s="64" t="s">
        <v>1747</v>
      </c>
      <c r="AU91" s="65" t="s">
        <v>1748</v>
      </c>
      <c r="AV91" s="65"/>
      <c r="AW91" s="65" t="s">
        <v>35</v>
      </c>
      <c r="AX91" s="64" t="s">
        <v>78</v>
      </c>
      <c r="AY91" s="66" t="str">
        <f t="shared" si="63"/>
        <v>0..1</v>
      </c>
      <c r="AZ91" s="66" t="str">
        <f t="shared" si="63"/>
        <v>0..1</v>
      </c>
      <c r="BA91" s="2" t="str">
        <f t="shared" si="63"/>
        <v>/rsm:CrossIndustryInvoice
/rsm:SupplyChainTradeTransaction
/ram:ApplicableHeaderTradeDelivery
/ram:ShipToTradeParty
/ram:PostalTradeAddress
/ram:PostcodeCode</v>
      </c>
      <c r="BB91" s="75" t="str">
        <f t="shared" si="62"/>
        <v>/rsm:CrossIndustryInvoice/rsm:SupplyChainTradeTransaction/ram:ApplicableHeaderTradeDelivery/ram:ShipToTradeParty/ram:PostalTradeAddress/ram:PostcodeCode</v>
      </c>
      <c r="BC91" s="66" t="str">
        <f t="shared" si="64"/>
        <v>T</v>
      </c>
      <c r="BD91" s="68" t="str">
        <f t="shared" si="64"/>
        <v>E</v>
      </c>
      <c r="BE91" s="66" t="str">
        <f t="shared" si="64"/>
        <v>0..1</v>
      </c>
      <c r="BF91" s="66" t="str">
        <f t="shared" si="64"/>
        <v/>
      </c>
      <c r="BG91" s="249" t="str">
        <f t="shared" si="64"/>
        <v/>
      </c>
      <c r="BH91" s="7"/>
      <c r="BI91" s="68" t="str">
        <f t="shared" si="61"/>
        <v>-</v>
      </c>
      <c r="BJ91" s="68" t="str">
        <f t="shared" si="61"/>
        <v>X</v>
      </c>
      <c r="BK91" s="68" t="str">
        <f t="shared" si="61"/>
        <v>X</v>
      </c>
      <c r="BL91" s="68" t="str">
        <f t="shared" si="59"/>
        <v>X</v>
      </c>
      <c r="BM91" s="68" t="str">
        <f t="shared" si="59"/>
        <v>X</v>
      </c>
      <c r="BN91" s="68" t="str">
        <f t="shared" si="59"/>
        <v>X</v>
      </c>
      <c r="BO91" s="68" t="str">
        <f t="shared" si="59"/>
        <v>X</v>
      </c>
      <c r="BP91" s="7"/>
      <c r="BQ91" s="68" t="str">
        <f t="shared" si="77"/>
        <v>BASIC WL</v>
      </c>
      <c r="BR91" s="68" t="str">
        <f t="shared" si="77"/>
        <v>BASIC WL</v>
      </c>
      <c r="BS91" s="15"/>
      <c r="BT91" s="57" t="s">
        <v>18642</v>
      </c>
    </row>
    <row r="92" spans="1:72" s="59" customFormat="1" ht="105" x14ac:dyDescent="0.2">
      <c r="A92" s="45" t="str">
        <f t="shared" si="66"/>
        <v>YES</v>
      </c>
      <c r="B92" s="45"/>
      <c r="C92" s="45"/>
      <c r="D92" s="208" t="s">
        <v>3007</v>
      </c>
      <c r="E92" s="209" t="s">
        <v>3124</v>
      </c>
      <c r="F92" s="309" t="s">
        <v>3124</v>
      </c>
      <c r="G92" s="66">
        <f t="shared" si="67"/>
        <v>5</v>
      </c>
      <c r="H92" s="66" t="s">
        <v>42</v>
      </c>
      <c r="I92" s="64" t="s">
        <v>3125</v>
      </c>
      <c r="J92" s="64" t="s">
        <v>1641</v>
      </c>
      <c r="K92" s="65" t="s">
        <v>3126</v>
      </c>
      <c r="L92" s="65"/>
      <c r="M92" s="65" t="s">
        <v>35</v>
      </c>
      <c r="N92" s="64" t="s">
        <v>70</v>
      </c>
      <c r="O92" s="66" t="s">
        <v>42</v>
      </c>
      <c r="P92" s="66" t="str">
        <f t="shared" si="78"/>
        <v>0..1</v>
      </c>
      <c r="Q92" s="2" t="s">
        <v>3127</v>
      </c>
      <c r="R92" s="75" t="s">
        <v>3128</v>
      </c>
      <c r="S92" s="66" t="s">
        <v>73</v>
      </c>
      <c r="T92" s="68" t="str">
        <f t="shared" si="79"/>
        <v>E</v>
      </c>
      <c r="U92" s="66" t="s">
        <v>42</v>
      </c>
      <c r="V92" s="66" t="s">
        <v>35</v>
      </c>
      <c r="W92" s="249" t="s">
        <v>35</v>
      </c>
      <c r="X92" s="38"/>
      <c r="Y92" s="68" t="str">
        <f t="shared" si="69"/>
        <v>-</v>
      </c>
      <c r="Z92" s="68" t="str">
        <f t="shared" si="70"/>
        <v>X</v>
      </c>
      <c r="AA92" s="68" t="str">
        <f t="shared" si="70"/>
        <v>X</v>
      </c>
      <c r="AB92" s="68" t="str">
        <f t="shared" si="70"/>
        <v>X</v>
      </c>
      <c r="AC92" s="68" t="str">
        <f t="shared" si="70"/>
        <v>X</v>
      </c>
      <c r="AD92" s="68" t="str">
        <f t="shared" si="70"/>
        <v>X</v>
      </c>
      <c r="AE92" s="68" t="str">
        <f t="shared" si="70"/>
        <v>X</v>
      </c>
      <c r="AF92" s="38"/>
      <c r="AG92" s="68" t="s">
        <v>185</v>
      </c>
      <c r="AH92" s="68" t="s">
        <v>185</v>
      </c>
      <c r="AI92" s="38"/>
      <c r="AJ92" s="13" t="str">
        <f t="shared" si="71"/>
        <v>/rsm:CrossIndustryInvoice/rsm:SupplyChainTradeTransaction/ram:ApplicableHeaderTradeDelivery/ram:ShipToTradeParty/ram:PostalTradeAddress</v>
      </c>
      <c r="AK92" s="13" t="str">
        <f t="shared" si="72"/>
        <v>/ram:LineOne</v>
      </c>
      <c r="AL92" s="14">
        <f>COUNTIFS(R$4:R92,AJ92)</f>
        <v>1</v>
      </c>
      <c r="AM92" s="1"/>
      <c r="AN92" s="208" t="str">
        <f t="shared" si="73"/>
        <v>SCT_HTD</v>
      </c>
      <c r="AO92" s="209" t="str">
        <f t="shared" si="73"/>
        <v>BT-75</v>
      </c>
      <c r="AP92" s="309" t="str">
        <f t="shared" si="74"/>
        <v>BT-75</v>
      </c>
      <c r="AQ92" s="66">
        <f t="shared" si="75"/>
        <v>5</v>
      </c>
      <c r="AR92" s="66" t="str">
        <f t="shared" si="76"/>
        <v>0..1</v>
      </c>
      <c r="AS92" s="64" t="s">
        <v>977</v>
      </c>
      <c r="AT92" s="64" t="s">
        <v>1754</v>
      </c>
      <c r="AU92" s="65" t="s">
        <v>3129</v>
      </c>
      <c r="AV92" s="65"/>
      <c r="AW92" s="65" t="s">
        <v>35</v>
      </c>
      <c r="AX92" s="64" t="s">
        <v>78</v>
      </c>
      <c r="AY92" s="66" t="str">
        <f t="shared" si="63"/>
        <v>0..1</v>
      </c>
      <c r="AZ92" s="66" t="str">
        <f t="shared" si="63"/>
        <v>0..1</v>
      </c>
      <c r="BA92" s="2" t="str">
        <f t="shared" si="63"/>
        <v>/rsm:CrossIndustryInvoice
/rsm:SupplyChainTradeTransaction
/ram:ApplicableHeaderTradeDelivery
/ram:ShipToTradeParty
/ram:PostalTradeAddress
/ram:LineOne</v>
      </c>
      <c r="BB92" s="75" t="str">
        <f t="shared" si="62"/>
        <v>/rsm:CrossIndustryInvoice/rsm:SupplyChainTradeTransaction/ram:ApplicableHeaderTradeDelivery/ram:ShipToTradeParty/ram:PostalTradeAddress/ram:LineOne</v>
      </c>
      <c r="BC92" s="66" t="str">
        <f t="shared" si="64"/>
        <v>T</v>
      </c>
      <c r="BD92" s="68" t="str">
        <f t="shared" si="64"/>
        <v>E</v>
      </c>
      <c r="BE92" s="66" t="str">
        <f t="shared" si="64"/>
        <v>0..1</v>
      </c>
      <c r="BF92" s="66" t="str">
        <f t="shared" si="64"/>
        <v/>
      </c>
      <c r="BG92" s="249" t="str">
        <f t="shared" si="64"/>
        <v/>
      </c>
      <c r="BH92" s="7"/>
      <c r="BI92" s="68" t="str">
        <f t="shared" si="61"/>
        <v>-</v>
      </c>
      <c r="BJ92" s="68" t="str">
        <f t="shared" si="61"/>
        <v>X</v>
      </c>
      <c r="BK92" s="68" t="str">
        <f t="shared" si="61"/>
        <v>X</v>
      </c>
      <c r="BL92" s="68" t="str">
        <f t="shared" si="59"/>
        <v>X</v>
      </c>
      <c r="BM92" s="68" t="str">
        <f t="shared" si="59"/>
        <v>X</v>
      </c>
      <c r="BN92" s="68" t="str">
        <f t="shared" si="59"/>
        <v>X</v>
      </c>
      <c r="BO92" s="68" t="str">
        <f t="shared" si="59"/>
        <v>X</v>
      </c>
      <c r="BP92" s="7"/>
      <c r="BQ92" s="68" t="str">
        <f t="shared" si="77"/>
        <v>BASIC WL</v>
      </c>
      <c r="BR92" s="68" t="str">
        <f t="shared" si="77"/>
        <v>BASIC WL</v>
      </c>
      <c r="BS92" s="15"/>
      <c r="BT92" s="57" t="s">
        <v>18642</v>
      </c>
    </row>
    <row r="93" spans="1:72" s="59" customFormat="1" ht="105" x14ac:dyDescent="0.2">
      <c r="A93" s="45" t="str">
        <f t="shared" si="66"/>
        <v>YES</v>
      </c>
      <c r="B93" s="45"/>
      <c r="C93" s="45"/>
      <c r="D93" s="208" t="s">
        <v>3007</v>
      </c>
      <c r="E93" s="209" t="s">
        <v>3130</v>
      </c>
      <c r="F93" s="309" t="s">
        <v>3130</v>
      </c>
      <c r="G93" s="66">
        <f t="shared" si="67"/>
        <v>5</v>
      </c>
      <c r="H93" s="66" t="s">
        <v>42</v>
      </c>
      <c r="I93" s="64" t="s">
        <v>3131</v>
      </c>
      <c r="J93" s="64" t="s">
        <v>1647</v>
      </c>
      <c r="K93" s="65"/>
      <c r="L93" s="65"/>
      <c r="M93" s="65" t="s">
        <v>35</v>
      </c>
      <c r="N93" s="64" t="s">
        <v>70</v>
      </c>
      <c r="O93" s="66" t="s">
        <v>42</v>
      </c>
      <c r="P93" s="66" t="str">
        <f t="shared" si="78"/>
        <v>0..1</v>
      </c>
      <c r="Q93" s="2" t="s">
        <v>3132</v>
      </c>
      <c r="R93" s="75" t="s">
        <v>3133</v>
      </c>
      <c r="S93" s="66" t="s">
        <v>73</v>
      </c>
      <c r="T93" s="68" t="str">
        <f t="shared" si="79"/>
        <v>E</v>
      </c>
      <c r="U93" s="66" t="s">
        <v>42</v>
      </c>
      <c r="V93" s="66" t="s">
        <v>35</v>
      </c>
      <c r="W93" s="249" t="s">
        <v>35</v>
      </c>
      <c r="X93" s="38"/>
      <c r="Y93" s="68" t="str">
        <f t="shared" si="69"/>
        <v>-</v>
      </c>
      <c r="Z93" s="68" t="str">
        <f t="shared" si="70"/>
        <v>X</v>
      </c>
      <c r="AA93" s="68" t="str">
        <f t="shared" si="70"/>
        <v>X</v>
      </c>
      <c r="AB93" s="68" t="str">
        <f t="shared" si="70"/>
        <v>X</v>
      </c>
      <c r="AC93" s="68" t="str">
        <f t="shared" si="70"/>
        <v>X</v>
      </c>
      <c r="AD93" s="68" t="str">
        <f t="shared" si="70"/>
        <v>X</v>
      </c>
      <c r="AE93" s="68" t="str">
        <f t="shared" si="70"/>
        <v>X</v>
      </c>
      <c r="AF93" s="38"/>
      <c r="AG93" s="68" t="s">
        <v>185</v>
      </c>
      <c r="AH93" s="68" t="s">
        <v>185</v>
      </c>
      <c r="AI93" s="38"/>
      <c r="AJ93" s="13" t="str">
        <f t="shared" si="71"/>
        <v>/rsm:CrossIndustryInvoice/rsm:SupplyChainTradeTransaction/ram:ApplicableHeaderTradeDelivery/ram:ShipToTradeParty/ram:PostalTradeAddress</v>
      </c>
      <c r="AK93" s="13" t="str">
        <f t="shared" si="72"/>
        <v>/ram:LineTwo</v>
      </c>
      <c r="AL93" s="14">
        <f>COUNTIFS(R$4:R93,AJ93)</f>
        <v>1</v>
      </c>
      <c r="AM93" s="1"/>
      <c r="AN93" s="208" t="str">
        <f t="shared" si="73"/>
        <v>SCT_HTD</v>
      </c>
      <c r="AO93" s="209" t="str">
        <f t="shared" si="73"/>
        <v>BT-76</v>
      </c>
      <c r="AP93" s="309" t="str">
        <f t="shared" si="74"/>
        <v>BT-76</v>
      </c>
      <c r="AQ93" s="66">
        <f t="shared" si="75"/>
        <v>5</v>
      </c>
      <c r="AR93" s="66" t="str">
        <f t="shared" si="76"/>
        <v>0..1</v>
      </c>
      <c r="AS93" s="64" t="s">
        <v>981</v>
      </c>
      <c r="AT93" s="64" t="s">
        <v>1761</v>
      </c>
      <c r="AU93" s="65"/>
      <c r="AV93" s="65"/>
      <c r="AW93" s="65" t="s">
        <v>35</v>
      </c>
      <c r="AX93" s="64" t="s">
        <v>78</v>
      </c>
      <c r="AY93" s="66" t="str">
        <f t="shared" si="63"/>
        <v>0..1</v>
      </c>
      <c r="AZ93" s="66" t="str">
        <f t="shared" si="63"/>
        <v>0..1</v>
      </c>
      <c r="BA93" s="2" t="str">
        <f t="shared" si="63"/>
        <v>/rsm:CrossIndustryInvoice
/rsm:SupplyChainTradeTransaction
/ram:ApplicableHeaderTradeDelivery
/ram:ShipToTradeParty
/ram:PostalTradeAddress
/ram:LineTwo</v>
      </c>
      <c r="BB93" s="75" t="str">
        <f t="shared" si="62"/>
        <v>/rsm:CrossIndustryInvoice/rsm:SupplyChainTradeTransaction/ram:ApplicableHeaderTradeDelivery/ram:ShipToTradeParty/ram:PostalTradeAddress/ram:LineTwo</v>
      </c>
      <c r="BC93" s="66" t="str">
        <f t="shared" si="64"/>
        <v>T</v>
      </c>
      <c r="BD93" s="68" t="str">
        <f t="shared" si="64"/>
        <v>E</v>
      </c>
      <c r="BE93" s="66" t="str">
        <f t="shared" si="64"/>
        <v>0..1</v>
      </c>
      <c r="BF93" s="66" t="str">
        <f t="shared" si="64"/>
        <v/>
      </c>
      <c r="BG93" s="249" t="str">
        <f t="shared" si="64"/>
        <v/>
      </c>
      <c r="BH93" s="7"/>
      <c r="BI93" s="68" t="str">
        <f t="shared" si="61"/>
        <v>-</v>
      </c>
      <c r="BJ93" s="68" t="str">
        <f t="shared" si="61"/>
        <v>X</v>
      </c>
      <c r="BK93" s="68" t="str">
        <f t="shared" si="61"/>
        <v>X</v>
      </c>
      <c r="BL93" s="68" t="str">
        <f t="shared" si="59"/>
        <v>X</v>
      </c>
      <c r="BM93" s="68" t="str">
        <f t="shared" si="59"/>
        <v>X</v>
      </c>
      <c r="BN93" s="68" t="str">
        <f t="shared" si="59"/>
        <v>X</v>
      </c>
      <c r="BO93" s="68" t="str">
        <f t="shared" si="59"/>
        <v>X</v>
      </c>
      <c r="BP93" s="7"/>
      <c r="BQ93" s="68" t="str">
        <f t="shared" si="77"/>
        <v>BASIC WL</v>
      </c>
      <c r="BR93" s="68" t="str">
        <f t="shared" si="77"/>
        <v>BASIC WL</v>
      </c>
      <c r="BS93" s="15"/>
      <c r="BT93" s="57" t="s">
        <v>18642</v>
      </c>
    </row>
    <row r="94" spans="1:72" s="59" customFormat="1" ht="105" x14ac:dyDescent="0.2">
      <c r="A94" s="45" t="str">
        <f t="shared" si="66"/>
        <v>YES</v>
      </c>
      <c r="B94" s="45"/>
      <c r="C94" s="45"/>
      <c r="D94" s="208" t="s">
        <v>3007</v>
      </c>
      <c r="E94" s="209" t="s">
        <v>3134</v>
      </c>
      <c r="F94" s="309" t="s">
        <v>3134</v>
      </c>
      <c r="G94" s="66">
        <f t="shared" si="67"/>
        <v>5</v>
      </c>
      <c r="H94" s="66" t="s">
        <v>42</v>
      </c>
      <c r="I94" s="64" t="s">
        <v>3135</v>
      </c>
      <c r="J94" s="64" t="s">
        <v>1647</v>
      </c>
      <c r="K94" s="65"/>
      <c r="L94" s="65"/>
      <c r="M94" s="65" t="s">
        <v>35</v>
      </c>
      <c r="N94" s="64" t="s">
        <v>70</v>
      </c>
      <c r="O94" s="66" t="s">
        <v>42</v>
      </c>
      <c r="P94" s="66" t="str">
        <f t="shared" si="78"/>
        <v>0..1</v>
      </c>
      <c r="Q94" s="2" t="s">
        <v>3136</v>
      </c>
      <c r="R94" s="75" t="s">
        <v>3137</v>
      </c>
      <c r="S94" s="66" t="s">
        <v>73</v>
      </c>
      <c r="T94" s="68" t="str">
        <f t="shared" si="79"/>
        <v>E</v>
      </c>
      <c r="U94" s="66" t="s">
        <v>42</v>
      </c>
      <c r="V94" s="66" t="s">
        <v>35</v>
      </c>
      <c r="W94" s="249" t="s">
        <v>35</v>
      </c>
      <c r="X94" s="38"/>
      <c r="Y94" s="68" t="str">
        <f t="shared" si="69"/>
        <v>-</v>
      </c>
      <c r="Z94" s="68" t="str">
        <f t="shared" si="70"/>
        <v>X</v>
      </c>
      <c r="AA94" s="68" t="str">
        <f t="shared" si="70"/>
        <v>X</v>
      </c>
      <c r="AB94" s="68" t="str">
        <f t="shared" si="70"/>
        <v>X</v>
      </c>
      <c r="AC94" s="68" t="str">
        <f t="shared" si="70"/>
        <v>X</v>
      </c>
      <c r="AD94" s="68" t="str">
        <f t="shared" si="70"/>
        <v>X</v>
      </c>
      <c r="AE94" s="68" t="str">
        <f t="shared" si="70"/>
        <v>X</v>
      </c>
      <c r="AF94" s="38"/>
      <c r="AG94" s="68" t="s">
        <v>185</v>
      </c>
      <c r="AH94" s="68" t="s">
        <v>185</v>
      </c>
      <c r="AI94" s="38"/>
      <c r="AJ94" s="13" t="str">
        <f t="shared" si="71"/>
        <v>/rsm:CrossIndustryInvoice/rsm:SupplyChainTradeTransaction/ram:ApplicableHeaderTradeDelivery/ram:ShipToTradeParty/ram:PostalTradeAddress</v>
      </c>
      <c r="AK94" s="13" t="str">
        <f t="shared" si="72"/>
        <v>/ram:LineThree</v>
      </c>
      <c r="AL94" s="14">
        <f>COUNTIFS(R$4:R94,AJ94)</f>
        <v>1</v>
      </c>
      <c r="AM94" s="1"/>
      <c r="AN94" s="208" t="str">
        <f t="shared" si="73"/>
        <v>SCT_HTD</v>
      </c>
      <c r="AO94" s="209" t="str">
        <f t="shared" si="73"/>
        <v>BT-165</v>
      </c>
      <c r="AP94" s="309" t="str">
        <f t="shared" si="74"/>
        <v>BT-165</v>
      </c>
      <c r="AQ94" s="66">
        <f t="shared" si="75"/>
        <v>5</v>
      </c>
      <c r="AR94" s="66" t="str">
        <f t="shared" si="76"/>
        <v>0..1</v>
      </c>
      <c r="AS94" s="64" t="s">
        <v>985</v>
      </c>
      <c r="AT94" s="64" t="s">
        <v>1761</v>
      </c>
      <c r="AU94" s="65" t="s">
        <v>35</v>
      </c>
      <c r="AV94" s="65"/>
      <c r="AW94" s="65" t="s">
        <v>35</v>
      </c>
      <c r="AX94" s="64" t="s">
        <v>78</v>
      </c>
      <c r="AY94" s="66" t="str">
        <f t="shared" si="63"/>
        <v>0..1</v>
      </c>
      <c r="AZ94" s="66" t="str">
        <f t="shared" si="63"/>
        <v>0..1</v>
      </c>
      <c r="BA94" s="2" t="str">
        <f t="shared" si="63"/>
        <v>/rsm:CrossIndustryInvoice
/rsm:SupplyChainTradeTransaction
/ram:ApplicableHeaderTradeDelivery
/ram:ShipToTradeParty
/ram:PostalTradeAddress
/ram:LineThree</v>
      </c>
      <c r="BB94" s="75" t="str">
        <f t="shared" si="62"/>
        <v>/rsm:CrossIndustryInvoice/rsm:SupplyChainTradeTransaction/ram:ApplicableHeaderTradeDelivery/ram:ShipToTradeParty/ram:PostalTradeAddress/ram:LineThree</v>
      </c>
      <c r="BC94" s="66" t="str">
        <f t="shared" si="64"/>
        <v>T</v>
      </c>
      <c r="BD94" s="68" t="str">
        <f t="shared" si="64"/>
        <v>E</v>
      </c>
      <c r="BE94" s="66" t="str">
        <f t="shared" si="64"/>
        <v>0..1</v>
      </c>
      <c r="BF94" s="66" t="str">
        <f t="shared" si="64"/>
        <v/>
      </c>
      <c r="BG94" s="249" t="str">
        <f t="shared" si="64"/>
        <v/>
      </c>
      <c r="BH94" s="7"/>
      <c r="BI94" s="68" t="str">
        <f t="shared" si="61"/>
        <v>-</v>
      </c>
      <c r="BJ94" s="68" t="str">
        <f t="shared" si="61"/>
        <v>X</v>
      </c>
      <c r="BK94" s="68" t="str">
        <f t="shared" si="61"/>
        <v>X</v>
      </c>
      <c r="BL94" s="68" t="str">
        <f t="shared" si="59"/>
        <v>X</v>
      </c>
      <c r="BM94" s="68" t="str">
        <f t="shared" si="59"/>
        <v>X</v>
      </c>
      <c r="BN94" s="68" t="str">
        <f t="shared" si="59"/>
        <v>X</v>
      </c>
      <c r="BO94" s="68" t="str">
        <f t="shared" si="59"/>
        <v>X</v>
      </c>
      <c r="BP94" s="7"/>
      <c r="BQ94" s="68" t="str">
        <f t="shared" si="77"/>
        <v>BASIC WL</v>
      </c>
      <c r="BR94" s="68" t="str">
        <f t="shared" si="77"/>
        <v>BASIC WL</v>
      </c>
      <c r="BS94" s="15"/>
      <c r="BT94" s="57" t="s">
        <v>18642</v>
      </c>
    </row>
    <row r="95" spans="1:72" s="59" customFormat="1" ht="105" x14ac:dyDescent="0.2">
      <c r="A95" s="45" t="str">
        <f t="shared" si="66"/>
        <v>YES</v>
      </c>
      <c r="B95" s="45"/>
      <c r="C95" s="45"/>
      <c r="D95" s="208" t="s">
        <v>3007</v>
      </c>
      <c r="E95" s="209" t="s">
        <v>3138</v>
      </c>
      <c r="F95" s="309" t="s">
        <v>3138</v>
      </c>
      <c r="G95" s="66">
        <f t="shared" si="67"/>
        <v>5</v>
      </c>
      <c r="H95" s="66" t="s">
        <v>42</v>
      </c>
      <c r="I95" s="64" t="s">
        <v>3139</v>
      </c>
      <c r="J95" s="64" t="s">
        <v>3140</v>
      </c>
      <c r="K95" s="65"/>
      <c r="L95" s="65"/>
      <c r="M95" s="65" t="s">
        <v>35</v>
      </c>
      <c r="N95" s="64" t="s">
        <v>70</v>
      </c>
      <c r="O95" s="66" t="s">
        <v>42</v>
      </c>
      <c r="P95" s="66" t="str">
        <f t="shared" si="78"/>
        <v>0..1</v>
      </c>
      <c r="Q95" s="2" t="s">
        <v>3141</v>
      </c>
      <c r="R95" s="75" t="s">
        <v>3142</v>
      </c>
      <c r="S95" s="66" t="s">
        <v>73</v>
      </c>
      <c r="T95" s="68" t="str">
        <f t="shared" si="79"/>
        <v>E</v>
      </c>
      <c r="U95" s="66" t="s">
        <v>42</v>
      </c>
      <c r="V95" s="66" t="s">
        <v>35</v>
      </c>
      <c r="W95" s="249" t="s">
        <v>35</v>
      </c>
      <c r="X95" s="38"/>
      <c r="Y95" s="68" t="str">
        <f t="shared" si="69"/>
        <v>-</v>
      </c>
      <c r="Z95" s="68" t="str">
        <f t="shared" si="70"/>
        <v>X</v>
      </c>
      <c r="AA95" s="68" t="str">
        <f t="shared" si="70"/>
        <v>X</v>
      </c>
      <c r="AB95" s="68" t="str">
        <f t="shared" si="70"/>
        <v>X</v>
      </c>
      <c r="AC95" s="68" t="str">
        <f t="shared" si="70"/>
        <v>X</v>
      </c>
      <c r="AD95" s="68" t="str">
        <f t="shared" si="70"/>
        <v>X</v>
      </c>
      <c r="AE95" s="68" t="str">
        <f t="shared" si="70"/>
        <v>X</v>
      </c>
      <c r="AF95" s="38"/>
      <c r="AG95" s="68" t="s">
        <v>185</v>
      </c>
      <c r="AH95" s="68" t="s">
        <v>185</v>
      </c>
      <c r="AI95" s="38"/>
      <c r="AJ95" s="13" t="str">
        <f t="shared" si="71"/>
        <v>/rsm:CrossIndustryInvoice/rsm:SupplyChainTradeTransaction/ram:ApplicableHeaderTradeDelivery/ram:ShipToTradeParty/ram:PostalTradeAddress</v>
      </c>
      <c r="AK95" s="13" t="str">
        <f t="shared" si="72"/>
        <v>/ram:CityName</v>
      </c>
      <c r="AL95" s="14">
        <f>COUNTIFS(R$4:R95,AJ95)</f>
        <v>1</v>
      </c>
      <c r="AM95" s="1"/>
      <c r="AN95" s="208" t="str">
        <f t="shared" si="73"/>
        <v>SCT_HTD</v>
      </c>
      <c r="AO95" s="209" t="str">
        <f t="shared" si="73"/>
        <v>BT-77</v>
      </c>
      <c r="AP95" s="309" t="str">
        <f t="shared" si="74"/>
        <v>BT-77</v>
      </c>
      <c r="AQ95" s="66">
        <f t="shared" si="75"/>
        <v>5</v>
      </c>
      <c r="AR95" s="66" t="str">
        <f t="shared" si="76"/>
        <v>0..1</v>
      </c>
      <c r="AS95" s="64" t="s">
        <v>989</v>
      </c>
      <c r="AT95" s="64" t="s">
        <v>3143</v>
      </c>
      <c r="AU95" s="65"/>
      <c r="AV95" s="65"/>
      <c r="AW95" s="65" t="s">
        <v>35</v>
      </c>
      <c r="AX95" s="64" t="s">
        <v>78</v>
      </c>
      <c r="AY95" s="66" t="str">
        <f t="shared" si="63"/>
        <v>0..1</v>
      </c>
      <c r="AZ95" s="66" t="str">
        <f t="shared" si="63"/>
        <v>0..1</v>
      </c>
      <c r="BA95" s="2" t="str">
        <f t="shared" si="63"/>
        <v>/rsm:CrossIndustryInvoice
/rsm:SupplyChainTradeTransaction
/ram:ApplicableHeaderTradeDelivery
/ram:ShipToTradeParty
/ram:PostalTradeAddress
/ram:CityName</v>
      </c>
      <c r="BB95" s="75" t="str">
        <f t="shared" si="62"/>
        <v>/rsm:CrossIndustryInvoice/rsm:SupplyChainTradeTransaction/ram:ApplicableHeaderTradeDelivery/ram:ShipToTradeParty/ram:PostalTradeAddress/ram:CityName</v>
      </c>
      <c r="BC95" s="66" t="str">
        <f t="shared" ref="BC95:BG133" si="80">IF(S95="","",S95)</f>
        <v>T</v>
      </c>
      <c r="BD95" s="68" t="str">
        <f t="shared" si="80"/>
        <v>E</v>
      </c>
      <c r="BE95" s="66" t="str">
        <f t="shared" si="80"/>
        <v>0..1</v>
      </c>
      <c r="BF95" s="66" t="str">
        <f t="shared" si="80"/>
        <v/>
      </c>
      <c r="BG95" s="249" t="str">
        <f t="shared" si="80"/>
        <v/>
      </c>
      <c r="BH95" s="7"/>
      <c r="BI95" s="68" t="str">
        <f t="shared" si="61"/>
        <v>-</v>
      </c>
      <c r="BJ95" s="68" t="str">
        <f t="shared" si="61"/>
        <v>X</v>
      </c>
      <c r="BK95" s="68" t="str">
        <f t="shared" si="61"/>
        <v>X</v>
      </c>
      <c r="BL95" s="68" t="str">
        <f t="shared" si="59"/>
        <v>X</v>
      </c>
      <c r="BM95" s="68" t="str">
        <f t="shared" si="59"/>
        <v>X</v>
      </c>
      <c r="BN95" s="68" t="str">
        <f t="shared" si="59"/>
        <v>X</v>
      </c>
      <c r="BO95" s="68" t="str">
        <f t="shared" si="59"/>
        <v>X</v>
      </c>
      <c r="BP95" s="7"/>
      <c r="BQ95" s="68" t="str">
        <f t="shared" si="77"/>
        <v>BASIC WL</v>
      </c>
      <c r="BR95" s="68" t="str">
        <f t="shared" si="77"/>
        <v>BASIC WL</v>
      </c>
      <c r="BS95" s="15"/>
      <c r="BT95" s="57" t="s">
        <v>18642</v>
      </c>
    </row>
    <row r="96" spans="1:72" s="59" customFormat="1" ht="105" x14ac:dyDescent="0.2">
      <c r="A96" s="45" t="str">
        <f t="shared" si="66"/>
        <v>YES</v>
      </c>
      <c r="B96" s="45"/>
      <c r="C96" s="45"/>
      <c r="D96" s="208" t="s">
        <v>3007</v>
      </c>
      <c r="E96" s="209" t="s">
        <v>3144</v>
      </c>
      <c r="F96" s="309" t="s">
        <v>3144</v>
      </c>
      <c r="G96" s="66">
        <f t="shared" si="67"/>
        <v>5</v>
      </c>
      <c r="H96" s="66" t="s">
        <v>32</v>
      </c>
      <c r="I96" s="64" t="s">
        <v>3145</v>
      </c>
      <c r="J96" s="64" t="s">
        <v>1661</v>
      </c>
      <c r="K96" s="65" t="s">
        <v>17101</v>
      </c>
      <c r="L96" s="65"/>
      <c r="M96" s="65" t="s">
        <v>3146</v>
      </c>
      <c r="N96" s="64" t="s">
        <v>128</v>
      </c>
      <c r="O96" s="66" t="s">
        <v>32</v>
      </c>
      <c r="P96" s="66" t="str">
        <f t="shared" si="78"/>
        <v>1..1</v>
      </c>
      <c r="Q96" s="2" t="s">
        <v>3147</v>
      </c>
      <c r="R96" s="75" t="s">
        <v>3148</v>
      </c>
      <c r="S96" s="66" t="s">
        <v>131</v>
      </c>
      <c r="T96" s="68" t="str">
        <f t="shared" si="79"/>
        <v>E</v>
      </c>
      <c r="U96" s="66" t="s">
        <v>42</v>
      </c>
      <c r="V96" s="66" t="s">
        <v>35</v>
      </c>
      <c r="W96" s="249" t="s">
        <v>35</v>
      </c>
      <c r="X96" s="38"/>
      <c r="Y96" s="68" t="str">
        <f t="shared" si="69"/>
        <v>-</v>
      </c>
      <c r="Z96" s="68" t="str">
        <f t="shared" si="70"/>
        <v>X</v>
      </c>
      <c r="AA96" s="68" t="str">
        <f t="shared" si="70"/>
        <v>X</v>
      </c>
      <c r="AB96" s="68" t="str">
        <f t="shared" si="70"/>
        <v>X</v>
      </c>
      <c r="AC96" s="68" t="str">
        <f t="shared" si="70"/>
        <v>X</v>
      </c>
      <c r="AD96" s="68" t="str">
        <f t="shared" si="70"/>
        <v>X</v>
      </c>
      <c r="AE96" s="68" t="str">
        <f t="shared" si="70"/>
        <v>X</v>
      </c>
      <c r="AF96" s="38"/>
      <c r="AG96" s="68" t="s">
        <v>185</v>
      </c>
      <c r="AH96" s="68" t="s">
        <v>185</v>
      </c>
      <c r="AI96" s="38"/>
      <c r="AJ96" s="13" t="str">
        <f t="shared" si="71"/>
        <v>/rsm:CrossIndustryInvoice/rsm:SupplyChainTradeTransaction/ram:ApplicableHeaderTradeDelivery/ram:ShipToTradeParty/ram:PostalTradeAddress</v>
      </c>
      <c r="AK96" s="13" t="str">
        <f t="shared" si="72"/>
        <v>/ram:CountryID</v>
      </c>
      <c r="AL96" s="14">
        <f>COUNTIFS(R$4:R96,AJ96)</f>
        <v>1</v>
      </c>
      <c r="AM96" s="1"/>
      <c r="AN96" s="208" t="str">
        <f t="shared" si="73"/>
        <v>SCT_HTD</v>
      </c>
      <c r="AO96" s="209" t="str">
        <f t="shared" si="73"/>
        <v>BT-80</v>
      </c>
      <c r="AP96" s="309" t="str">
        <f t="shared" si="74"/>
        <v>BT-80</v>
      </c>
      <c r="AQ96" s="66">
        <f t="shared" si="75"/>
        <v>5</v>
      </c>
      <c r="AR96" s="66" t="str">
        <f t="shared" si="76"/>
        <v>1..1</v>
      </c>
      <c r="AS96" s="64" t="s">
        <v>993</v>
      </c>
      <c r="AT96" s="64" t="s">
        <v>1777</v>
      </c>
      <c r="AU96" s="65" t="s">
        <v>485</v>
      </c>
      <c r="AV96" s="65"/>
      <c r="AW96" s="65" t="s">
        <v>3149</v>
      </c>
      <c r="AX96" s="64" t="s">
        <v>128</v>
      </c>
      <c r="AY96" s="66" t="str">
        <f t="shared" si="63"/>
        <v>1..1</v>
      </c>
      <c r="AZ96" s="66" t="str">
        <f t="shared" si="63"/>
        <v>1..1</v>
      </c>
      <c r="BA96" s="2" t="str">
        <f t="shared" si="63"/>
        <v>/rsm:CrossIndustryInvoice
/rsm:SupplyChainTradeTransaction
/ram:ApplicableHeaderTradeDelivery
/ram:ShipToTradeParty
/ram:PostalTradeAddress
/ram:CountryID</v>
      </c>
      <c r="BB96" s="75" t="str">
        <f t="shared" si="62"/>
        <v>/rsm:CrossIndustryInvoice/rsm:SupplyChainTradeTransaction/ram:ApplicableHeaderTradeDelivery/ram:ShipToTradeParty/ram:PostalTradeAddress/ram:CountryID</v>
      </c>
      <c r="BC96" s="66" t="str">
        <f t="shared" si="80"/>
        <v>C</v>
      </c>
      <c r="BD96" s="68" t="str">
        <f t="shared" si="80"/>
        <v>E</v>
      </c>
      <c r="BE96" s="66" t="str">
        <f t="shared" si="80"/>
        <v>0..1</v>
      </c>
      <c r="BF96" s="66" t="str">
        <f t="shared" si="80"/>
        <v/>
      </c>
      <c r="BG96" s="249" t="str">
        <f t="shared" si="80"/>
        <v/>
      </c>
      <c r="BH96" s="7"/>
      <c r="BI96" s="68" t="str">
        <f t="shared" si="61"/>
        <v>-</v>
      </c>
      <c r="BJ96" s="68" t="str">
        <f t="shared" si="61"/>
        <v>X</v>
      </c>
      <c r="BK96" s="68" t="str">
        <f t="shared" si="61"/>
        <v>X</v>
      </c>
      <c r="BL96" s="68" t="str">
        <f t="shared" si="59"/>
        <v>X</v>
      </c>
      <c r="BM96" s="68" t="str">
        <f t="shared" si="59"/>
        <v>X</v>
      </c>
      <c r="BN96" s="68" t="str">
        <f t="shared" si="59"/>
        <v>X</v>
      </c>
      <c r="BO96" s="68" t="str">
        <f t="shared" si="59"/>
        <v>X</v>
      </c>
      <c r="BP96" s="7"/>
      <c r="BQ96" s="68" t="str">
        <f t="shared" si="77"/>
        <v>BASIC WL</v>
      </c>
      <c r="BR96" s="68" t="str">
        <f t="shared" si="77"/>
        <v>BASIC WL</v>
      </c>
      <c r="BS96" s="15"/>
      <c r="BT96" s="57" t="s">
        <v>18642</v>
      </c>
    </row>
    <row r="97" spans="1:72" s="59" customFormat="1" ht="105" x14ac:dyDescent="0.2">
      <c r="A97" s="45" t="str">
        <f t="shared" si="66"/>
        <v>YES</v>
      </c>
      <c r="B97" s="45"/>
      <c r="C97" s="45"/>
      <c r="D97" s="208" t="s">
        <v>3007</v>
      </c>
      <c r="E97" s="209" t="s">
        <v>3150</v>
      </c>
      <c r="F97" s="309" t="s">
        <v>3150</v>
      </c>
      <c r="G97" s="66">
        <f t="shared" si="67"/>
        <v>5</v>
      </c>
      <c r="H97" s="66" t="s">
        <v>42</v>
      </c>
      <c r="I97" s="64" t="s">
        <v>3151</v>
      </c>
      <c r="J97" s="64" t="s">
        <v>1667</v>
      </c>
      <c r="K97" s="65" t="s">
        <v>1668</v>
      </c>
      <c r="L97" s="65"/>
      <c r="M97" s="65" t="s">
        <v>35</v>
      </c>
      <c r="N97" s="64" t="s">
        <v>70</v>
      </c>
      <c r="O97" s="66" t="s">
        <v>42</v>
      </c>
      <c r="P97" s="66" t="str">
        <f t="shared" si="78"/>
        <v>0..1</v>
      </c>
      <c r="Q97" s="2" t="s">
        <v>3152</v>
      </c>
      <c r="R97" s="75" t="s">
        <v>3153</v>
      </c>
      <c r="S97" s="66" t="s">
        <v>73</v>
      </c>
      <c r="T97" s="68" t="str">
        <f t="shared" si="79"/>
        <v>E</v>
      </c>
      <c r="U97" s="66" t="s">
        <v>62</v>
      </c>
      <c r="V97" s="66" t="s">
        <v>200</v>
      </c>
      <c r="W97" s="249" t="s">
        <v>35</v>
      </c>
      <c r="X97" s="38"/>
      <c r="Y97" s="68" t="str">
        <f t="shared" si="69"/>
        <v>-</v>
      </c>
      <c r="Z97" s="68" t="str">
        <f t="shared" si="70"/>
        <v>X</v>
      </c>
      <c r="AA97" s="68" t="str">
        <f t="shared" si="70"/>
        <v>X</v>
      </c>
      <c r="AB97" s="68" t="str">
        <f t="shared" si="70"/>
        <v>X</v>
      </c>
      <c r="AC97" s="68" t="str">
        <f t="shared" si="70"/>
        <v>X</v>
      </c>
      <c r="AD97" s="68" t="str">
        <f t="shared" si="70"/>
        <v>X</v>
      </c>
      <c r="AE97" s="68" t="str">
        <f t="shared" si="70"/>
        <v>X</v>
      </c>
      <c r="AF97" s="38"/>
      <c r="AG97" s="68" t="s">
        <v>185</v>
      </c>
      <c r="AH97" s="68" t="s">
        <v>185</v>
      </c>
      <c r="AI97" s="38"/>
      <c r="AJ97" s="13" t="str">
        <f t="shared" si="71"/>
        <v>/rsm:CrossIndustryInvoice/rsm:SupplyChainTradeTransaction/ram:ApplicableHeaderTradeDelivery/ram:ShipToTradeParty/ram:PostalTradeAddress</v>
      </c>
      <c r="AK97" s="13" t="str">
        <f t="shared" si="72"/>
        <v>/ram:CountrySubDivisionName</v>
      </c>
      <c r="AL97" s="14">
        <f>COUNTIFS(R$4:R97,AJ97)</f>
        <v>1</v>
      </c>
      <c r="AM97" s="1"/>
      <c r="AN97" s="208" t="str">
        <f t="shared" si="73"/>
        <v>SCT_HTD</v>
      </c>
      <c r="AO97" s="209" t="str">
        <f t="shared" si="73"/>
        <v>BT-79</v>
      </c>
      <c r="AP97" s="309" t="str">
        <f t="shared" si="74"/>
        <v>BT-79</v>
      </c>
      <c r="AQ97" s="66">
        <f t="shared" si="75"/>
        <v>5</v>
      </c>
      <c r="AR97" s="66" t="str">
        <f t="shared" si="76"/>
        <v>0..1</v>
      </c>
      <c r="AS97" s="64" t="s">
        <v>997</v>
      </c>
      <c r="AT97" s="64" t="s">
        <v>1671</v>
      </c>
      <c r="AU97" s="65" t="s">
        <v>1672</v>
      </c>
      <c r="AV97" s="65"/>
      <c r="AW97" s="65" t="s">
        <v>35</v>
      </c>
      <c r="AX97" s="64" t="s">
        <v>78</v>
      </c>
      <c r="AY97" s="66" t="str">
        <f t="shared" si="63"/>
        <v>0..1</v>
      </c>
      <c r="AZ97" s="66" t="str">
        <f t="shared" si="63"/>
        <v>0..1</v>
      </c>
      <c r="BA97" s="2" t="str">
        <f t="shared" si="63"/>
        <v>/rsm:CrossIndustryInvoice
/rsm:SupplyChainTradeTransaction
/ram:ApplicableHeaderTradeDelivery
/ram:ShipToTradeParty
/ram:PostalTradeAddress
/ram:CountrySubDivisionName</v>
      </c>
      <c r="BB97" s="75" t="str">
        <f t="shared" si="62"/>
        <v>/rsm:CrossIndustryInvoice/rsm:SupplyChainTradeTransaction/ram:ApplicableHeaderTradeDelivery/ram:ShipToTradeParty/ram:PostalTradeAddress/ram:CountrySubDivisionName</v>
      </c>
      <c r="BC97" s="66" t="str">
        <f t="shared" si="80"/>
        <v>T</v>
      </c>
      <c r="BD97" s="68" t="str">
        <f t="shared" si="80"/>
        <v>E</v>
      </c>
      <c r="BE97" s="66" t="str">
        <f t="shared" si="80"/>
        <v>0..n</v>
      </c>
      <c r="BF97" s="66" t="str">
        <f t="shared" si="80"/>
        <v>CAR-3</v>
      </c>
      <c r="BG97" s="249" t="str">
        <f t="shared" si="80"/>
        <v/>
      </c>
      <c r="BH97" s="7"/>
      <c r="BI97" s="68" t="str">
        <f t="shared" si="61"/>
        <v>-</v>
      </c>
      <c r="BJ97" s="68" t="str">
        <f t="shared" si="61"/>
        <v>X</v>
      </c>
      <c r="BK97" s="68" t="str">
        <f t="shared" si="61"/>
        <v>X</v>
      </c>
      <c r="BL97" s="68" t="str">
        <f t="shared" si="59"/>
        <v>X</v>
      </c>
      <c r="BM97" s="68" t="str">
        <f t="shared" si="59"/>
        <v>X</v>
      </c>
      <c r="BN97" s="68" t="str">
        <f t="shared" si="59"/>
        <v>X</v>
      </c>
      <c r="BO97" s="68" t="str">
        <f t="shared" si="59"/>
        <v>X</v>
      </c>
      <c r="BP97" s="7"/>
      <c r="BQ97" s="68" t="str">
        <f t="shared" si="77"/>
        <v>BASIC WL</v>
      </c>
      <c r="BR97" s="68" t="str">
        <f t="shared" si="77"/>
        <v>BASIC WL</v>
      </c>
      <c r="BS97" s="15"/>
      <c r="BT97" s="57" t="s">
        <v>18642</v>
      </c>
    </row>
    <row r="98" spans="1:72" s="59" customFormat="1" ht="96" x14ac:dyDescent="0.2">
      <c r="A98" s="45" t="str">
        <f t="shared" si="66"/>
        <v>NO</v>
      </c>
      <c r="B98" s="317" t="s">
        <v>17046</v>
      </c>
      <c r="C98" s="45"/>
      <c r="D98" s="202" t="s">
        <v>3007</v>
      </c>
      <c r="E98" s="207" t="s">
        <v>5646</v>
      </c>
      <c r="F98" s="308"/>
      <c r="G98" s="110">
        <f t="shared" si="67"/>
        <v>3</v>
      </c>
      <c r="H98" s="110" t="s">
        <v>42</v>
      </c>
      <c r="I98" s="111" t="s">
        <v>3360</v>
      </c>
      <c r="J98" s="112" t="s">
        <v>17324</v>
      </c>
      <c r="K98" s="113"/>
      <c r="L98" s="113"/>
      <c r="M98" s="113"/>
      <c r="N98" s="112"/>
      <c r="O98" s="110" t="s">
        <v>42</v>
      </c>
      <c r="P98" s="110" t="str">
        <f t="shared" si="78"/>
        <v>0..1</v>
      </c>
      <c r="Q98" s="114" t="s">
        <v>3361</v>
      </c>
      <c r="R98" s="115" t="s">
        <v>3362</v>
      </c>
      <c r="S98" s="110"/>
      <c r="T98" s="116" t="str">
        <f t="shared" si="79"/>
        <v/>
      </c>
      <c r="U98" s="110" t="s">
        <v>42</v>
      </c>
      <c r="V98" s="110"/>
      <c r="W98" s="674"/>
      <c r="X98" s="38"/>
      <c r="Y98" s="116" t="str">
        <f t="shared" si="69"/>
        <v>-</v>
      </c>
      <c r="Z98" s="116" t="str">
        <f t="shared" si="70"/>
        <v>X</v>
      </c>
      <c r="AA98" s="116" t="str">
        <f t="shared" si="70"/>
        <v>X</v>
      </c>
      <c r="AB98" s="116" t="str">
        <f t="shared" si="70"/>
        <v>X</v>
      </c>
      <c r="AC98" s="116" t="str">
        <f t="shared" si="70"/>
        <v>X</v>
      </c>
      <c r="AD98" s="116" t="str">
        <f t="shared" si="70"/>
        <v>X</v>
      </c>
      <c r="AE98" s="116" t="str">
        <f t="shared" si="70"/>
        <v>X</v>
      </c>
      <c r="AF98" s="38"/>
      <c r="AG98" s="116" t="s">
        <v>185</v>
      </c>
      <c r="AH98" s="116" t="s">
        <v>185</v>
      </c>
      <c r="AI98" s="38"/>
      <c r="AJ98" s="13" t="str">
        <f t="shared" si="71"/>
        <v>/rsm:CrossIndustryInvoice/rsm:SupplyChainTradeTransaction/ram:ApplicableHeaderTradeDelivery</v>
      </c>
      <c r="AK98" s="13" t="str">
        <f t="shared" si="72"/>
        <v>/ram:ActualDeliverySupplyChainEvent</v>
      </c>
      <c r="AL98" s="14">
        <f>COUNTIFS(R$4:R98,AJ98)</f>
        <v>1</v>
      </c>
      <c r="AM98" s="1"/>
      <c r="AN98" s="202" t="str">
        <f t="shared" si="73"/>
        <v>SCT_HTD</v>
      </c>
      <c r="AO98" s="207" t="str">
        <f t="shared" si="73"/>
        <v>BT-72-000</v>
      </c>
      <c r="AP98" s="308" t="str">
        <f t="shared" si="74"/>
        <v/>
      </c>
      <c r="AQ98" s="110">
        <f t="shared" si="75"/>
        <v>3</v>
      </c>
      <c r="AR98" s="110" t="str">
        <f t="shared" si="76"/>
        <v>0..1</v>
      </c>
      <c r="AS98" s="111" t="s">
        <v>3363</v>
      </c>
      <c r="AT98" s="112"/>
      <c r="AU98" s="113"/>
      <c r="AV98" s="113"/>
      <c r="AW98" s="113" t="s">
        <v>35</v>
      </c>
      <c r="AX98" s="112"/>
      <c r="AY98" s="110" t="str">
        <f t="shared" si="63"/>
        <v>0..1</v>
      </c>
      <c r="AZ98" s="110" t="str">
        <f t="shared" si="63"/>
        <v>0..1</v>
      </c>
      <c r="BA98" s="114" t="str">
        <f t="shared" si="63"/>
        <v>/rsm:CrossIndustryInvoice
/rsm:SupplyChainTradeTransaction
/ram:ApplicableHeaderTradeDelivery
/ram:ActualDeliverySupplyChainEvent</v>
      </c>
      <c r="BB98" s="115" t="str">
        <f t="shared" si="62"/>
        <v>/rsm:CrossIndustryInvoice/rsm:SupplyChainTradeTransaction/ram:ApplicableHeaderTradeDelivery/ram:ActualDeliverySupplyChainEvent</v>
      </c>
      <c r="BC98" s="110" t="str">
        <f t="shared" si="80"/>
        <v/>
      </c>
      <c r="BD98" s="116" t="str">
        <f t="shared" si="80"/>
        <v/>
      </c>
      <c r="BE98" s="110" t="str">
        <f t="shared" si="80"/>
        <v>0..1</v>
      </c>
      <c r="BF98" s="110" t="str">
        <f t="shared" si="80"/>
        <v/>
      </c>
      <c r="BG98" s="674" t="str">
        <f t="shared" si="80"/>
        <v/>
      </c>
      <c r="BH98" s="7"/>
      <c r="BI98" s="116" t="str">
        <f t="shared" si="61"/>
        <v>-</v>
      </c>
      <c r="BJ98" s="116" t="str">
        <f t="shared" si="61"/>
        <v>X</v>
      </c>
      <c r="BK98" s="116" t="str">
        <f t="shared" si="61"/>
        <v>X</v>
      </c>
      <c r="BL98" s="116" t="str">
        <f t="shared" si="61"/>
        <v>X</v>
      </c>
      <c r="BM98" s="116" t="str">
        <f t="shared" si="61"/>
        <v>X</v>
      </c>
      <c r="BN98" s="116" t="str">
        <f t="shared" si="61"/>
        <v>X</v>
      </c>
      <c r="BO98" s="116" t="str">
        <f t="shared" si="61"/>
        <v>X</v>
      </c>
      <c r="BP98" s="7"/>
      <c r="BQ98" s="116" t="str">
        <f t="shared" si="77"/>
        <v>BASIC WL</v>
      </c>
      <c r="BR98" s="116" t="str">
        <f t="shared" si="77"/>
        <v>BASIC WL</v>
      </c>
      <c r="BS98" s="15"/>
      <c r="BT98" s="57" t="s">
        <v>18642</v>
      </c>
    </row>
    <row r="99" spans="1:72" s="59" customFormat="1" ht="96" x14ac:dyDescent="0.2">
      <c r="A99" s="45" t="str">
        <f t="shared" si="66"/>
        <v>NO</v>
      </c>
      <c r="B99" s="317" t="s">
        <v>17047</v>
      </c>
      <c r="C99" s="45"/>
      <c r="D99" s="208" t="s">
        <v>3007</v>
      </c>
      <c r="E99" s="209" t="s">
        <v>3359</v>
      </c>
      <c r="F99" s="309"/>
      <c r="G99" s="156">
        <f t="shared" si="67"/>
        <v>4</v>
      </c>
      <c r="H99" s="73" t="s">
        <v>32</v>
      </c>
      <c r="I99" s="74" t="s">
        <v>3365</v>
      </c>
      <c r="J99" s="64" t="s">
        <v>17322</v>
      </c>
      <c r="K99" s="65" t="s">
        <v>17323</v>
      </c>
      <c r="L99" s="65"/>
      <c r="M99" s="65"/>
      <c r="N99" s="64" t="s">
        <v>148</v>
      </c>
      <c r="O99" s="66" t="s">
        <v>32</v>
      </c>
      <c r="P99" s="66" t="str">
        <f t="shared" si="78"/>
        <v>1..1</v>
      </c>
      <c r="Q99" s="2" t="s">
        <v>3366</v>
      </c>
      <c r="R99" s="75" t="s">
        <v>3367</v>
      </c>
      <c r="S99" s="88" t="s">
        <v>151</v>
      </c>
      <c r="T99" s="68" t="str">
        <f t="shared" si="79"/>
        <v/>
      </c>
      <c r="U99" s="66" t="s">
        <v>42</v>
      </c>
      <c r="V99" s="66"/>
      <c r="W99" s="249"/>
      <c r="X99" s="38"/>
      <c r="Y99" s="68" t="str">
        <f t="shared" si="69"/>
        <v>-</v>
      </c>
      <c r="Z99" s="68" t="str">
        <f t="shared" ref="Z99:AE112" si="81">IF(Y99="X","X",IF($AH99=Z$4,"X","-"))</f>
        <v>X</v>
      </c>
      <c r="AA99" s="68" t="str">
        <f t="shared" si="81"/>
        <v>X</v>
      </c>
      <c r="AB99" s="68" t="str">
        <f t="shared" si="81"/>
        <v>X</v>
      </c>
      <c r="AC99" s="68" t="str">
        <f t="shared" si="81"/>
        <v>X</v>
      </c>
      <c r="AD99" s="68" t="str">
        <f t="shared" si="81"/>
        <v>X</v>
      </c>
      <c r="AE99" s="68" t="str">
        <f t="shared" si="81"/>
        <v>X</v>
      </c>
      <c r="AF99" s="38"/>
      <c r="AG99" s="68" t="s">
        <v>185</v>
      </c>
      <c r="AH99" s="68" t="s">
        <v>185</v>
      </c>
      <c r="AI99" s="38"/>
      <c r="AJ99" s="13" t="str">
        <f t="shared" si="71"/>
        <v>/rsm:CrossIndustryInvoice/rsm:SupplyChainTradeTransaction/ram:ApplicableHeaderTradeDelivery/ram:ActualDeliverySupplyChainEvent</v>
      </c>
      <c r="AK99" s="13" t="str">
        <f t="shared" si="72"/>
        <v>/ram:OccurrenceDateTime</v>
      </c>
      <c r="AL99" s="14">
        <f>COUNTIFS(R$4:R99,AJ99)</f>
        <v>1</v>
      </c>
      <c r="AM99" s="1"/>
      <c r="AN99" s="208" t="str">
        <f t="shared" si="73"/>
        <v>SCT_HTD</v>
      </c>
      <c r="AO99" s="209" t="str">
        <f t="shared" si="73"/>
        <v>BT-72-00</v>
      </c>
      <c r="AP99" s="309" t="str">
        <f t="shared" si="74"/>
        <v/>
      </c>
      <c r="AQ99" s="156">
        <f t="shared" si="75"/>
        <v>4</v>
      </c>
      <c r="AR99" s="73" t="str">
        <f t="shared" si="76"/>
        <v>1..1</v>
      </c>
      <c r="AS99" s="74" t="s">
        <v>3368</v>
      </c>
      <c r="AT99" s="405" t="s">
        <v>18279</v>
      </c>
      <c r="AU99" s="65"/>
      <c r="AV99" s="65"/>
      <c r="AW99" s="65" t="s">
        <v>35</v>
      </c>
      <c r="AX99" s="64" t="s">
        <v>148</v>
      </c>
      <c r="AY99" s="66" t="str">
        <f t="shared" si="63"/>
        <v>1..1</v>
      </c>
      <c r="AZ99" s="66" t="str">
        <f t="shared" si="63"/>
        <v>1..1</v>
      </c>
      <c r="BA99" s="2" t="str">
        <f t="shared" si="63"/>
        <v>/rsm:CrossIndustryInvoice
/rsm:SupplyChainTradeTransaction
/ram:ApplicableHeaderTradeDelivery
/ram:ActualDeliverySupplyChainEvent
/ram:OccurrenceDateTime</v>
      </c>
      <c r="BB99" s="75" t="str">
        <f t="shared" si="62"/>
        <v>/rsm:CrossIndustryInvoice/rsm:SupplyChainTradeTransaction/ram:ApplicableHeaderTradeDelivery/ram:ActualDeliverySupplyChainEvent/ram:OccurrenceDateTime</v>
      </c>
      <c r="BC99" s="66" t="str">
        <f t="shared" si="80"/>
        <v>D</v>
      </c>
      <c r="BD99" s="68" t="str">
        <f t="shared" si="80"/>
        <v/>
      </c>
      <c r="BE99" s="66" t="str">
        <f t="shared" si="80"/>
        <v>0..1</v>
      </c>
      <c r="BF99" s="66" t="str">
        <f t="shared" si="80"/>
        <v/>
      </c>
      <c r="BG99" s="249" t="str">
        <f t="shared" si="80"/>
        <v/>
      </c>
      <c r="BH99" s="7"/>
      <c r="BI99" s="68" t="str">
        <f t="shared" ref="BI99:BO126" si="82">Y99</f>
        <v>-</v>
      </c>
      <c r="BJ99" s="68" t="str">
        <f t="shared" si="82"/>
        <v>X</v>
      </c>
      <c r="BK99" s="68" t="str">
        <f t="shared" si="82"/>
        <v>X</v>
      </c>
      <c r="BL99" s="68" t="str">
        <f t="shared" si="82"/>
        <v>X</v>
      </c>
      <c r="BM99" s="68" t="str">
        <f t="shared" si="82"/>
        <v>X</v>
      </c>
      <c r="BN99" s="68" t="str">
        <f t="shared" si="82"/>
        <v>X</v>
      </c>
      <c r="BO99" s="68" t="str">
        <f t="shared" si="82"/>
        <v>X</v>
      </c>
      <c r="BP99" s="7"/>
      <c r="BQ99" s="68" t="str">
        <f t="shared" si="77"/>
        <v>BASIC WL</v>
      </c>
      <c r="BR99" s="68" t="str">
        <f t="shared" si="77"/>
        <v>BASIC WL</v>
      </c>
      <c r="BS99" s="15"/>
      <c r="BT99" s="57" t="s">
        <v>18642</v>
      </c>
    </row>
    <row r="100" spans="1:72" s="59" customFormat="1" ht="105" x14ac:dyDescent="0.2">
      <c r="A100" s="45" t="str">
        <f t="shared" si="66"/>
        <v>YES</v>
      </c>
      <c r="B100" s="45"/>
      <c r="C100" s="45"/>
      <c r="D100" s="208" t="s">
        <v>3007</v>
      </c>
      <c r="E100" s="209" t="s">
        <v>3369</v>
      </c>
      <c r="F100" s="309" t="s">
        <v>3369</v>
      </c>
      <c r="G100" s="66">
        <f t="shared" si="67"/>
        <v>5</v>
      </c>
      <c r="H100" s="66" t="s">
        <v>42</v>
      </c>
      <c r="I100" s="64" t="s">
        <v>3370</v>
      </c>
      <c r="J100" s="64" t="s">
        <v>3371</v>
      </c>
      <c r="K100" s="65"/>
      <c r="L100" s="65"/>
      <c r="M100" s="65" t="s">
        <v>35</v>
      </c>
      <c r="N100" s="64" t="s">
        <v>148</v>
      </c>
      <c r="O100" s="66" t="s">
        <v>32</v>
      </c>
      <c r="P100" s="66" t="str">
        <f t="shared" si="78"/>
        <v>1..1</v>
      </c>
      <c r="Q100" s="2" t="s">
        <v>3372</v>
      </c>
      <c r="R100" s="75" t="s">
        <v>3373</v>
      </c>
      <c r="S100" s="66" t="s">
        <v>151</v>
      </c>
      <c r="T100" s="68" t="str">
        <f t="shared" si="79"/>
        <v>E</v>
      </c>
      <c r="U100" s="66" t="s">
        <v>32</v>
      </c>
      <c r="V100" s="66" t="s">
        <v>35</v>
      </c>
      <c r="W100" s="249" t="s">
        <v>152</v>
      </c>
      <c r="X100" s="38"/>
      <c r="Y100" s="68" t="str">
        <f t="shared" si="69"/>
        <v>-</v>
      </c>
      <c r="Z100" s="68" t="str">
        <f t="shared" si="81"/>
        <v>X</v>
      </c>
      <c r="AA100" s="68" t="str">
        <f t="shared" si="81"/>
        <v>X</v>
      </c>
      <c r="AB100" s="68" t="str">
        <f t="shared" si="81"/>
        <v>X</v>
      </c>
      <c r="AC100" s="68" t="str">
        <f t="shared" si="81"/>
        <v>X</v>
      </c>
      <c r="AD100" s="68" t="str">
        <f t="shared" si="81"/>
        <v>X</v>
      </c>
      <c r="AE100" s="68" t="str">
        <f t="shared" si="81"/>
        <v>X</v>
      </c>
      <c r="AF100" s="38"/>
      <c r="AG100" s="68" t="s">
        <v>185</v>
      </c>
      <c r="AH100" s="68" t="s">
        <v>185</v>
      </c>
      <c r="AI100" s="38"/>
      <c r="AJ100" s="13" t="str">
        <f t="shared" si="71"/>
        <v>/rsm:CrossIndustryInvoice/rsm:SupplyChainTradeTransaction/ram:ApplicableHeaderTradeDelivery/ram:ActualDeliverySupplyChainEvent/ram:OccurrenceDateTime</v>
      </c>
      <c r="AK100" s="13" t="str">
        <f t="shared" si="72"/>
        <v>/udt:DateTimeString</v>
      </c>
      <c r="AL100" s="14">
        <f>COUNTIFS(R$4:R100,AJ100)</f>
        <v>1</v>
      </c>
      <c r="AM100" s="1"/>
      <c r="AN100" s="208" t="str">
        <f t="shared" si="73"/>
        <v>SCT_HTD</v>
      </c>
      <c r="AO100" s="209" t="str">
        <f t="shared" si="73"/>
        <v>BT-72</v>
      </c>
      <c r="AP100" s="309" t="str">
        <f t="shared" si="74"/>
        <v>BT-72</v>
      </c>
      <c r="AQ100" s="66">
        <f t="shared" si="75"/>
        <v>5</v>
      </c>
      <c r="AR100" s="66" t="str">
        <f t="shared" si="76"/>
        <v>0..1</v>
      </c>
      <c r="AS100" s="64" t="s">
        <v>3374</v>
      </c>
      <c r="AT100" s="64" t="s">
        <v>3375</v>
      </c>
      <c r="AU100" s="65"/>
      <c r="AV100" s="65"/>
      <c r="AW100" s="65" t="s">
        <v>35</v>
      </c>
      <c r="AX100" s="64" t="s">
        <v>148</v>
      </c>
      <c r="AY100" s="66" t="str">
        <f t="shared" si="63"/>
        <v>1..1</v>
      </c>
      <c r="AZ100" s="66" t="str">
        <f t="shared" si="63"/>
        <v>1..1</v>
      </c>
      <c r="BA100" s="2" t="str">
        <f t="shared" si="63"/>
        <v>/rsm:CrossIndustryInvoice
/rsm:SupplyChainTradeTransaction
/ram:ApplicableHeaderTradeDelivery
/ram:ActualDeliverySupplyChainEvent
/ram:OccurrenceDateTime
/udt:DateTimeString</v>
      </c>
      <c r="BB100" s="75" t="str">
        <f t="shared" si="62"/>
        <v>/rsm:CrossIndustryInvoice/rsm:SupplyChainTradeTransaction/ram:ApplicableHeaderTradeDelivery/ram:ActualDeliverySupplyChainEvent/ram:OccurrenceDateTime/udt:DateTimeString</v>
      </c>
      <c r="BC100" s="66" t="str">
        <f t="shared" si="80"/>
        <v>D</v>
      </c>
      <c r="BD100" s="68" t="str">
        <f t="shared" si="80"/>
        <v>E</v>
      </c>
      <c r="BE100" s="66" t="str">
        <f t="shared" si="80"/>
        <v>1..1</v>
      </c>
      <c r="BF100" s="66" t="str">
        <f t="shared" si="80"/>
        <v/>
      </c>
      <c r="BG100" s="249" t="str">
        <f t="shared" si="80"/>
        <v>@format="102"</v>
      </c>
      <c r="BH100" s="7"/>
      <c r="BI100" s="68" t="str">
        <f t="shared" si="82"/>
        <v>-</v>
      </c>
      <c r="BJ100" s="68" t="str">
        <f t="shared" si="82"/>
        <v>X</v>
      </c>
      <c r="BK100" s="68" t="str">
        <f t="shared" si="82"/>
        <v>X</v>
      </c>
      <c r="BL100" s="68" t="str">
        <f t="shared" si="82"/>
        <v>X</v>
      </c>
      <c r="BM100" s="68" t="str">
        <f t="shared" si="82"/>
        <v>X</v>
      </c>
      <c r="BN100" s="68" t="str">
        <f t="shared" si="82"/>
        <v>X</v>
      </c>
      <c r="BO100" s="68" t="str">
        <f t="shared" si="82"/>
        <v>X</v>
      </c>
      <c r="BP100" s="7"/>
      <c r="BQ100" s="68" t="str">
        <f t="shared" si="77"/>
        <v>BASIC WL</v>
      </c>
      <c r="BR100" s="68" t="str">
        <f t="shared" si="77"/>
        <v>BASIC WL</v>
      </c>
      <c r="BS100" s="15"/>
      <c r="BT100" s="57" t="s">
        <v>18642</v>
      </c>
    </row>
    <row r="101" spans="1:72" s="59" customFormat="1" ht="120" x14ac:dyDescent="0.2">
      <c r="A101" s="45" t="str">
        <f t="shared" si="66"/>
        <v>YES</v>
      </c>
      <c r="B101" s="45"/>
      <c r="C101" s="45"/>
      <c r="D101" s="208" t="s">
        <v>3007</v>
      </c>
      <c r="E101" s="209" t="s">
        <v>3376</v>
      </c>
      <c r="F101" s="309"/>
      <c r="G101" s="156">
        <f t="shared" si="67"/>
        <v>6</v>
      </c>
      <c r="H101" s="66" t="s">
        <v>32</v>
      </c>
      <c r="I101" s="97" t="s">
        <v>229</v>
      </c>
      <c r="J101" s="64" t="s">
        <v>35</v>
      </c>
      <c r="K101" s="65" t="s">
        <v>1267</v>
      </c>
      <c r="L101" s="65"/>
      <c r="M101" s="2" t="s">
        <v>160</v>
      </c>
      <c r="N101" s="64" t="s">
        <v>128</v>
      </c>
      <c r="O101" s="66" t="s">
        <v>32</v>
      </c>
      <c r="P101" s="66" t="str">
        <f t="shared" si="78"/>
        <v>1..1</v>
      </c>
      <c r="Q101" s="2" t="s">
        <v>3377</v>
      </c>
      <c r="R101" s="75" t="s">
        <v>3378</v>
      </c>
      <c r="S101" s="66" t="s">
        <v>131</v>
      </c>
      <c r="T101" s="68" t="str">
        <f t="shared" si="79"/>
        <v>A</v>
      </c>
      <c r="U101" s="66" t="s">
        <v>42</v>
      </c>
      <c r="V101" s="66"/>
      <c r="W101" s="249" t="s">
        <v>160</v>
      </c>
      <c r="X101" s="38"/>
      <c r="Y101" s="68" t="str">
        <f t="shared" si="69"/>
        <v>-</v>
      </c>
      <c r="Z101" s="68" t="str">
        <f t="shared" si="81"/>
        <v>X</v>
      </c>
      <c r="AA101" s="68" t="str">
        <f t="shared" si="81"/>
        <v>X</v>
      </c>
      <c r="AB101" s="68" t="str">
        <f t="shared" si="81"/>
        <v>X</v>
      </c>
      <c r="AC101" s="68" t="str">
        <f t="shared" si="81"/>
        <v>X</v>
      </c>
      <c r="AD101" s="68" t="str">
        <f t="shared" si="81"/>
        <v>X</v>
      </c>
      <c r="AE101" s="68" t="str">
        <f t="shared" si="81"/>
        <v>X</v>
      </c>
      <c r="AF101" s="38"/>
      <c r="AG101" s="68" t="s">
        <v>185</v>
      </c>
      <c r="AH101" s="68" t="s">
        <v>185</v>
      </c>
      <c r="AI101" s="38"/>
      <c r="AJ101" s="13" t="str">
        <f t="shared" si="71"/>
        <v>/rsm:CrossIndustryInvoice/rsm:SupplyChainTradeTransaction/ram:ApplicableHeaderTradeDelivery/ram:ActualDeliverySupplyChainEvent/ram:OccurrenceDateTime/udt:DateTimeString</v>
      </c>
      <c r="AK101" s="13" t="str">
        <f t="shared" si="72"/>
        <v>/@format</v>
      </c>
      <c r="AL101" s="14">
        <f>COUNTIFS(R$4:R101,AJ101)</f>
        <v>1</v>
      </c>
      <c r="AM101" s="1"/>
      <c r="AN101" s="208" t="str">
        <f t="shared" si="73"/>
        <v>SCT_HTD</v>
      </c>
      <c r="AO101" s="209" t="str">
        <f t="shared" si="73"/>
        <v>BT-72-0</v>
      </c>
      <c r="AP101" s="309" t="str">
        <f t="shared" si="74"/>
        <v/>
      </c>
      <c r="AQ101" s="156">
        <f t="shared" si="75"/>
        <v>6</v>
      </c>
      <c r="AR101" s="66" t="str">
        <f t="shared" si="76"/>
        <v>1..1</v>
      </c>
      <c r="AS101" s="97" t="s">
        <v>1266</v>
      </c>
      <c r="AT101" s="64" t="s">
        <v>35</v>
      </c>
      <c r="AU101" s="65" t="s">
        <v>18166</v>
      </c>
      <c r="AV101" s="65"/>
      <c r="AW101" s="2" t="s">
        <v>166</v>
      </c>
      <c r="AX101" s="64" t="s">
        <v>128</v>
      </c>
      <c r="AY101" s="66" t="str">
        <f t="shared" si="63"/>
        <v>1..1</v>
      </c>
      <c r="AZ101" s="66" t="str">
        <f t="shared" si="63"/>
        <v>1..1</v>
      </c>
      <c r="BA101" s="2" t="str">
        <f t="shared" si="63"/>
        <v>/rsm:CrossIndustryInvoice
/rsm:SupplyChainTradeTransaction
/ram:ApplicableHeaderTradeDelivery
/ram:ActualDeliverySupplyChainEvent
/ram:OccurrenceDateTime
/udt:DateTimeString
/@format</v>
      </c>
      <c r="BB101" s="75" t="str">
        <f t="shared" si="63"/>
        <v>/rsm:CrossIndustryInvoice/rsm:SupplyChainTradeTransaction/ram:ApplicableHeaderTradeDelivery/ram:ActualDeliverySupplyChainEvent/ram:OccurrenceDateTime/udt:DateTimeString/@format</v>
      </c>
      <c r="BC101" s="66" t="str">
        <f t="shared" si="80"/>
        <v>C</v>
      </c>
      <c r="BD101" s="68" t="str">
        <f t="shared" si="80"/>
        <v>A</v>
      </c>
      <c r="BE101" s="66" t="str">
        <f t="shared" si="80"/>
        <v>0..1</v>
      </c>
      <c r="BF101" s="66" t="str">
        <f t="shared" si="80"/>
        <v/>
      </c>
      <c r="BG101" s="249" t="str">
        <f t="shared" si="80"/>
        <v>Only value "102"</v>
      </c>
      <c r="BH101" s="7"/>
      <c r="BI101" s="68" t="str">
        <f t="shared" si="82"/>
        <v>-</v>
      </c>
      <c r="BJ101" s="68" t="str">
        <f t="shared" si="82"/>
        <v>X</v>
      </c>
      <c r="BK101" s="68" t="str">
        <f t="shared" si="82"/>
        <v>X</v>
      </c>
      <c r="BL101" s="68" t="str">
        <f t="shared" si="82"/>
        <v>X</v>
      </c>
      <c r="BM101" s="68" t="str">
        <f t="shared" si="82"/>
        <v>X</v>
      </c>
      <c r="BN101" s="68" t="str">
        <f t="shared" si="82"/>
        <v>X</v>
      </c>
      <c r="BO101" s="68" t="str">
        <f t="shared" si="82"/>
        <v>X</v>
      </c>
      <c r="BP101" s="7"/>
      <c r="BQ101" s="68" t="str">
        <f t="shared" si="77"/>
        <v>BASIC WL</v>
      </c>
      <c r="BR101" s="68" t="str">
        <f t="shared" si="77"/>
        <v>BASIC WL</v>
      </c>
      <c r="BS101" s="15"/>
      <c r="BT101" s="57" t="s">
        <v>18642</v>
      </c>
    </row>
    <row r="102" spans="1:72" s="59" customFormat="1" ht="96" x14ac:dyDescent="0.2">
      <c r="A102" s="45" t="str">
        <f t="shared" si="66"/>
        <v>NO</v>
      </c>
      <c r="B102" s="45"/>
      <c r="C102" s="45"/>
      <c r="D102" s="202" t="s">
        <v>3007</v>
      </c>
      <c r="E102" s="207" t="s">
        <v>3379</v>
      </c>
      <c r="F102" s="308"/>
      <c r="G102" s="110">
        <f t="shared" si="67"/>
        <v>3</v>
      </c>
      <c r="H102" s="110" t="s">
        <v>42</v>
      </c>
      <c r="I102" s="111" t="s">
        <v>3380</v>
      </c>
      <c r="J102" s="112" t="s">
        <v>17173</v>
      </c>
      <c r="K102" s="113"/>
      <c r="L102" s="113"/>
      <c r="M102" s="113"/>
      <c r="N102" s="112"/>
      <c r="O102" s="110" t="s">
        <v>42</v>
      </c>
      <c r="P102" s="110" t="str">
        <f t="shared" si="78"/>
        <v>0..1</v>
      </c>
      <c r="Q102" s="114" t="s">
        <v>3381</v>
      </c>
      <c r="R102" s="115" t="s">
        <v>3382</v>
      </c>
      <c r="S102" s="110"/>
      <c r="T102" s="116" t="str">
        <f t="shared" si="79"/>
        <v/>
      </c>
      <c r="U102" s="110" t="s">
        <v>42</v>
      </c>
      <c r="V102" s="110"/>
      <c r="W102" s="674"/>
      <c r="X102" s="38"/>
      <c r="Y102" s="116" t="str">
        <f t="shared" si="69"/>
        <v>-</v>
      </c>
      <c r="Z102" s="116" t="str">
        <f t="shared" si="81"/>
        <v>X</v>
      </c>
      <c r="AA102" s="116" t="str">
        <f t="shared" si="81"/>
        <v>X</v>
      </c>
      <c r="AB102" s="116" t="str">
        <f t="shared" si="81"/>
        <v>X</v>
      </c>
      <c r="AC102" s="116" t="str">
        <f t="shared" si="81"/>
        <v>X</v>
      </c>
      <c r="AD102" s="116" t="str">
        <f t="shared" si="81"/>
        <v>X</v>
      </c>
      <c r="AE102" s="116" t="str">
        <f t="shared" si="81"/>
        <v>X</v>
      </c>
      <c r="AF102" s="38"/>
      <c r="AG102" s="116" t="s">
        <v>185</v>
      </c>
      <c r="AH102" s="116" t="s">
        <v>185</v>
      </c>
      <c r="AI102" s="38"/>
      <c r="AJ102" s="13" t="str">
        <f t="shared" si="71"/>
        <v>/rsm:CrossIndustryInvoice/rsm:SupplyChainTradeTransaction/ram:ApplicableHeaderTradeDelivery</v>
      </c>
      <c r="AK102" s="13" t="str">
        <f t="shared" si="72"/>
        <v>/ram:DespatchAdviceReferencedDocument</v>
      </c>
      <c r="AL102" s="14">
        <f>COUNTIFS(R$4:R102,AJ102)</f>
        <v>1</v>
      </c>
      <c r="AM102" s="1"/>
      <c r="AN102" s="202" t="str">
        <f t="shared" si="73"/>
        <v>SCT_HTD</v>
      </c>
      <c r="AO102" s="207" t="str">
        <f t="shared" si="73"/>
        <v>BT-16-00</v>
      </c>
      <c r="AP102" s="308" t="str">
        <f t="shared" si="74"/>
        <v/>
      </c>
      <c r="AQ102" s="110">
        <f t="shared" si="75"/>
        <v>3</v>
      </c>
      <c r="AR102" s="110" t="str">
        <f t="shared" si="76"/>
        <v>0..1</v>
      </c>
      <c r="AS102" s="111" t="s">
        <v>3383</v>
      </c>
      <c r="AT102" s="112"/>
      <c r="AU102" s="113"/>
      <c r="AV102" s="113"/>
      <c r="AW102" s="113" t="s">
        <v>35</v>
      </c>
      <c r="AX102" s="112"/>
      <c r="AY102" s="110" t="str">
        <f t="shared" ref="AY102:BB153" si="83">O102</f>
        <v>0..1</v>
      </c>
      <c r="AZ102" s="110" t="str">
        <f t="shared" si="83"/>
        <v>0..1</v>
      </c>
      <c r="BA102" s="114" t="str">
        <f t="shared" si="83"/>
        <v>/rsm:CrossIndustryInvoice
/rsm:SupplyChainTradeTransaction
/ram:ApplicableHeaderTradeDelivery
/ram:DespatchAdviceReferencedDocument</v>
      </c>
      <c r="BB102" s="115" t="str">
        <f t="shared" si="83"/>
        <v>/rsm:CrossIndustryInvoice/rsm:SupplyChainTradeTransaction/ram:ApplicableHeaderTradeDelivery/ram:DespatchAdviceReferencedDocument</v>
      </c>
      <c r="BC102" s="110" t="str">
        <f t="shared" si="80"/>
        <v/>
      </c>
      <c r="BD102" s="116" t="str">
        <f t="shared" si="80"/>
        <v/>
      </c>
      <c r="BE102" s="110" t="str">
        <f t="shared" si="80"/>
        <v>0..1</v>
      </c>
      <c r="BF102" s="110" t="str">
        <f t="shared" si="80"/>
        <v/>
      </c>
      <c r="BG102" s="674" t="str">
        <f t="shared" si="80"/>
        <v/>
      </c>
      <c r="BH102" s="7"/>
      <c r="BI102" s="116" t="str">
        <f t="shared" si="82"/>
        <v>-</v>
      </c>
      <c r="BJ102" s="116" t="str">
        <f t="shared" si="82"/>
        <v>X</v>
      </c>
      <c r="BK102" s="116" t="str">
        <f t="shared" si="82"/>
        <v>X</v>
      </c>
      <c r="BL102" s="116" t="str">
        <f t="shared" si="82"/>
        <v>X</v>
      </c>
      <c r="BM102" s="116" t="str">
        <f t="shared" si="82"/>
        <v>X</v>
      </c>
      <c r="BN102" s="116" t="str">
        <f t="shared" si="82"/>
        <v>X</v>
      </c>
      <c r="BO102" s="116" t="str">
        <f t="shared" si="82"/>
        <v>X</v>
      </c>
      <c r="BP102" s="7"/>
      <c r="BQ102" s="116" t="str">
        <f t="shared" si="77"/>
        <v>BASIC WL</v>
      </c>
      <c r="BR102" s="116" t="str">
        <f t="shared" si="77"/>
        <v>BASIC WL</v>
      </c>
      <c r="BS102" s="15"/>
      <c r="BT102" s="57" t="s">
        <v>18642</v>
      </c>
    </row>
    <row r="103" spans="1:72" s="59" customFormat="1" ht="96" x14ac:dyDescent="0.2">
      <c r="A103" s="45" t="str">
        <f t="shared" si="66"/>
        <v>YES</v>
      </c>
      <c r="B103" s="45"/>
      <c r="C103" s="45"/>
      <c r="D103" s="208" t="s">
        <v>3007</v>
      </c>
      <c r="E103" s="209" t="s">
        <v>3384</v>
      </c>
      <c r="F103" s="309" t="s">
        <v>3384</v>
      </c>
      <c r="G103" s="66">
        <f t="shared" si="67"/>
        <v>4</v>
      </c>
      <c r="H103" s="66" t="s">
        <v>42</v>
      </c>
      <c r="I103" s="64" t="s">
        <v>3385</v>
      </c>
      <c r="J103" s="64" t="s">
        <v>3386</v>
      </c>
      <c r="K103" s="65"/>
      <c r="L103" s="65" t="s">
        <v>3387</v>
      </c>
      <c r="M103" s="65" t="s">
        <v>35</v>
      </c>
      <c r="N103" s="150" t="s">
        <v>548</v>
      </c>
      <c r="O103" s="66" t="s">
        <v>32</v>
      </c>
      <c r="P103" s="66" t="str">
        <f t="shared" si="78"/>
        <v>1..1</v>
      </c>
      <c r="Q103" s="2" t="s">
        <v>3388</v>
      </c>
      <c r="R103" s="75" t="s">
        <v>3389</v>
      </c>
      <c r="S103" s="66" t="s">
        <v>17054</v>
      </c>
      <c r="T103" s="68" t="str">
        <f t="shared" si="79"/>
        <v>E</v>
      </c>
      <c r="U103" s="66" t="s">
        <v>42</v>
      </c>
      <c r="V103" s="66" t="s">
        <v>35</v>
      </c>
      <c r="W103" s="249" t="s">
        <v>35</v>
      </c>
      <c r="X103" s="38"/>
      <c r="Y103" s="68" t="str">
        <f t="shared" si="69"/>
        <v>-</v>
      </c>
      <c r="Z103" s="68" t="str">
        <f t="shared" si="81"/>
        <v>X</v>
      </c>
      <c r="AA103" s="68" t="str">
        <f t="shared" si="81"/>
        <v>X</v>
      </c>
      <c r="AB103" s="68" t="str">
        <f t="shared" si="81"/>
        <v>X</v>
      </c>
      <c r="AC103" s="68" t="str">
        <f t="shared" si="81"/>
        <v>X</v>
      </c>
      <c r="AD103" s="68" t="str">
        <f t="shared" si="81"/>
        <v>X</v>
      </c>
      <c r="AE103" s="68" t="str">
        <f t="shared" si="81"/>
        <v>X</v>
      </c>
      <c r="AF103" s="38"/>
      <c r="AG103" s="68" t="s">
        <v>185</v>
      </c>
      <c r="AH103" s="68" t="s">
        <v>185</v>
      </c>
      <c r="AI103" s="38"/>
      <c r="AJ103" s="13" t="str">
        <f t="shared" si="71"/>
        <v>/rsm:CrossIndustryInvoice/rsm:SupplyChainTradeTransaction/ram:ApplicableHeaderTradeDelivery/ram:DespatchAdviceReferencedDocument</v>
      </c>
      <c r="AK103" s="13" t="str">
        <f t="shared" si="72"/>
        <v>/ram:IssuerAssignedID</v>
      </c>
      <c r="AL103" s="14">
        <f>COUNTIFS(R$4:R103,AJ103)</f>
        <v>1</v>
      </c>
      <c r="AM103" s="1"/>
      <c r="AN103" s="208" t="str">
        <f t="shared" si="73"/>
        <v>SCT_HTD</v>
      </c>
      <c r="AO103" s="209" t="str">
        <f t="shared" si="73"/>
        <v>BT-16</v>
      </c>
      <c r="AP103" s="309" t="str">
        <f t="shared" si="74"/>
        <v>BT-16</v>
      </c>
      <c r="AQ103" s="66">
        <f t="shared" si="75"/>
        <v>4</v>
      </c>
      <c r="AR103" s="66" t="str">
        <f t="shared" si="76"/>
        <v>0..1</v>
      </c>
      <c r="AS103" s="64" t="s">
        <v>3390</v>
      </c>
      <c r="AT103" s="64" t="s">
        <v>3391</v>
      </c>
      <c r="AU103" s="65"/>
      <c r="AV103" s="65" t="s">
        <v>3392</v>
      </c>
      <c r="AW103" s="65" t="s">
        <v>35</v>
      </c>
      <c r="AX103" s="150" t="s">
        <v>555</v>
      </c>
      <c r="AY103" s="66" t="str">
        <f t="shared" si="83"/>
        <v>1..1</v>
      </c>
      <c r="AZ103" s="66" t="str">
        <f t="shared" si="83"/>
        <v>1..1</v>
      </c>
      <c r="BA103" s="2" t="str">
        <f t="shared" si="83"/>
        <v>/rsm:CrossIndustryInvoice
/rsm:SupplyChainTradeTransaction
/ram:ApplicableHeaderTradeDelivery
/ram:DespatchAdviceReferencedDocument
/ram:IssuerAssignedID</v>
      </c>
      <c r="BB103" s="75" t="str">
        <f t="shared" si="83"/>
        <v>/rsm:CrossIndustryInvoice/rsm:SupplyChainTradeTransaction/ram:ApplicableHeaderTradeDelivery/ram:DespatchAdviceReferencedDocument/ram:IssuerAssignedID</v>
      </c>
      <c r="BC103" s="66" t="str">
        <f t="shared" si="80"/>
        <v>R</v>
      </c>
      <c r="BD103" s="68" t="str">
        <f t="shared" si="80"/>
        <v>E</v>
      </c>
      <c r="BE103" s="66" t="str">
        <f t="shared" si="80"/>
        <v>0..1</v>
      </c>
      <c r="BF103" s="66" t="str">
        <f t="shared" si="80"/>
        <v/>
      </c>
      <c r="BG103" s="249" t="str">
        <f t="shared" si="80"/>
        <v/>
      </c>
      <c r="BH103" s="7"/>
      <c r="BI103" s="68" t="str">
        <f t="shared" si="82"/>
        <v>-</v>
      </c>
      <c r="BJ103" s="68" t="str">
        <f t="shared" si="82"/>
        <v>X</v>
      </c>
      <c r="BK103" s="68" t="str">
        <f t="shared" si="82"/>
        <v>X</v>
      </c>
      <c r="BL103" s="68" t="str">
        <f t="shared" si="82"/>
        <v>X</v>
      </c>
      <c r="BM103" s="68" t="str">
        <f t="shared" si="82"/>
        <v>X</v>
      </c>
      <c r="BN103" s="68" t="str">
        <f t="shared" si="82"/>
        <v>X</v>
      </c>
      <c r="BO103" s="68" t="str">
        <f t="shared" si="82"/>
        <v>X</v>
      </c>
      <c r="BP103" s="7"/>
      <c r="BQ103" s="68" t="str">
        <f t="shared" si="77"/>
        <v>BASIC WL</v>
      </c>
      <c r="BR103" s="68" t="str">
        <f t="shared" si="77"/>
        <v>BASIC WL</v>
      </c>
      <c r="BS103" s="15"/>
      <c r="BT103" s="57" t="s">
        <v>18642</v>
      </c>
    </row>
    <row r="104" spans="1:72" s="59" customFormat="1" ht="96" x14ac:dyDescent="0.2">
      <c r="A104" s="45" t="str">
        <f t="shared" si="66"/>
        <v>NO</v>
      </c>
      <c r="B104" s="45"/>
      <c r="C104" s="45"/>
      <c r="D104" s="211" t="s">
        <v>3431</v>
      </c>
      <c r="E104" s="212" t="s">
        <v>3432</v>
      </c>
      <c r="F104" s="311" t="s">
        <v>3432</v>
      </c>
      <c r="G104" s="88">
        <f t="shared" si="67"/>
        <v>2</v>
      </c>
      <c r="H104" s="88" t="s">
        <v>42</v>
      </c>
      <c r="I104" s="90" t="s">
        <v>3433</v>
      </c>
      <c r="J104" s="90" t="s">
        <v>3434</v>
      </c>
      <c r="K104" s="91" t="s">
        <v>3435</v>
      </c>
      <c r="L104" s="91" t="s">
        <v>3387</v>
      </c>
      <c r="M104" s="91" t="s">
        <v>35</v>
      </c>
      <c r="N104" s="90"/>
      <c r="O104" s="88" t="s">
        <v>32</v>
      </c>
      <c r="P104" s="88" t="str">
        <f t="shared" si="78"/>
        <v>1..1</v>
      </c>
      <c r="Q104" s="92" t="s">
        <v>3436</v>
      </c>
      <c r="R104" s="93" t="s">
        <v>3437</v>
      </c>
      <c r="S104" s="88" t="s">
        <v>35</v>
      </c>
      <c r="T104" s="94" t="str">
        <f t="shared" si="79"/>
        <v>G</v>
      </c>
      <c r="U104" s="88" t="s">
        <v>32</v>
      </c>
      <c r="V104" s="88" t="s">
        <v>531</v>
      </c>
      <c r="W104" s="673" t="s">
        <v>35</v>
      </c>
      <c r="X104" s="38"/>
      <c r="Y104" s="184" t="str">
        <f t="shared" si="69"/>
        <v>X</v>
      </c>
      <c r="Z104" s="184" t="str">
        <f t="shared" si="81"/>
        <v>X</v>
      </c>
      <c r="AA104" s="184" t="str">
        <f t="shared" si="81"/>
        <v>X</v>
      </c>
      <c r="AB104" s="184" t="str">
        <f t="shared" si="81"/>
        <v>X</v>
      </c>
      <c r="AC104" s="184" t="str">
        <f t="shared" si="81"/>
        <v>X</v>
      </c>
      <c r="AD104" s="184" t="str">
        <f t="shared" si="81"/>
        <v>X</v>
      </c>
      <c r="AE104" s="184" t="str">
        <f t="shared" si="81"/>
        <v>X</v>
      </c>
      <c r="AF104" s="38"/>
      <c r="AG104" s="184" t="s">
        <v>39</v>
      </c>
      <c r="AH104" s="184" t="s">
        <v>39</v>
      </c>
      <c r="AI104" s="38"/>
      <c r="AJ104" s="13" t="str">
        <f t="shared" si="71"/>
        <v>/rsm:CrossIndustryInvoice/rsm:SupplyChainTradeTransaction</v>
      </c>
      <c r="AK104" s="13" t="str">
        <f t="shared" si="72"/>
        <v>/ram:ApplicableHeaderTradeSettlement</v>
      </c>
      <c r="AL104" s="14">
        <f>COUNTIFS(R$4:R104,AJ104)</f>
        <v>1</v>
      </c>
      <c r="AM104" s="1"/>
      <c r="AN104" s="211" t="str">
        <f t="shared" si="73"/>
        <v>SCT_HTS</v>
      </c>
      <c r="AO104" s="212" t="str">
        <f t="shared" si="73"/>
        <v>BG-19</v>
      </c>
      <c r="AP104" s="311" t="str">
        <f t="shared" si="74"/>
        <v>BG-19</v>
      </c>
      <c r="AQ104" s="88">
        <f t="shared" si="75"/>
        <v>2</v>
      </c>
      <c r="AR104" s="88" t="str">
        <f t="shared" si="76"/>
        <v>0..1</v>
      </c>
      <c r="AS104" s="90" t="s">
        <v>3438</v>
      </c>
      <c r="AT104" s="90" t="s">
        <v>3439</v>
      </c>
      <c r="AU104" s="91" t="s">
        <v>3440</v>
      </c>
      <c r="AV104" s="91" t="s">
        <v>3392</v>
      </c>
      <c r="AW104" s="91" t="s">
        <v>35</v>
      </c>
      <c r="AX104" s="90"/>
      <c r="AY104" s="88" t="str">
        <f t="shared" si="83"/>
        <v>1..1</v>
      </c>
      <c r="AZ104" s="88" t="str">
        <f t="shared" si="83"/>
        <v>1..1</v>
      </c>
      <c r="BA104" s="92" t="str">
        <f t="shared" si="83"/>
        <v>/rsm:CrossIndustryInvoice
/rsm:SupplyChainTradeTransaction
/ram:ApplicableHeaderTradeSettlement</v>
      </c>
      <c r="BB104" s="93" t="str">
        <f t="shared" si="83"/>
        <v>/rsm:CrossIndustryInvoice/rsm:SupplyChainTradeTransaction/ram:ApplicableHeaderTradeSettlement</v>
      </c>
      <c r="BC104" s="88" t="str">
        <f t="shared" si="80"/>
        <v/>
      </c>
      <c r="BD104" s="94" t="str">
        <f t="shared" si="80"/>
        <v>G</v>
      </c>
      <c r="BE104" s="88" t="str">
        <f t="shared" si="80"/>
        <v>1..1</v>
      </c>
      <c r="BF104" s="88" t="str">
        <f t="shared" si="80"/>
        <v>STR-3</v>
      </c>
      <c r="BG104" s="673" t="str">
        <f t="shared" si="80"/>
        <v/>
      </c>
      <c r="BH104" s="7"/>
      <c r="BI104" s="184" t="str">
        <f t="shared" si="82"/>
        <v>X</v>
      </c>
      <c r="BJ104" s="184" t="str">
        <f t="shared" si="82"/>
        <v>X</v>
      </c>
      <c r="BK104" s="184" t="str">
        <f t="shared" si="82"/>
        <v>X</v>
      </c>
      <c r="BL104" s="184" t="str">
        <f t="shared" si="82"/>
        <v>X</v>
      </c>
      <c r="BM104" s="184" t="str">
        <f t="shared" si="82"/>
        <v>X</v>
      </c>
      <c r="BN104" s="184" t="str">
        <f t="shared" si="82"/>
        <v>X</v>
      </c>
      <c r="BO104" s="184" t="str">
        <f t="shared" si="82"/>
        <v>X</v>
      </c>
      <c r="BP104" s="7"/>
      <c r="BQ104" s="184" t="str">
        <f t="shared" si="77"/>
        <v>MINIMUM</v>
      </c>
      <c r="BR104" s="184" t="str">
        <f t="shared" si="77"/>
        <v>MINIMUM</v>
      </c>
      <c r="BS104" s="15"/>
      <c r="BT104" s="57" t="s">
        <v>18642</v>
      </c>
    </row>
    <row r="105" spans="1:72" s="59" customFormat="1" ht="96" x14ac:dyDescent="0.2">
      <c r="A105" s="45" t="str">
        <f t="shared" si="66"/>
        <v>YES</v>
      </c>
      <c r="B105" s="45"/>
      <c r="C105" s="45"/>
      <c r="D105" s="213" t="s">
        <v>3431</v>
      </c>
      <c r="E105" s="214" t="s">
        <v>3441</v>
      </c>
      <c r="F105" s="312" t="s">
        <v>3441</v>
      </c>
      <c r="G105" s="66">
        <f t="shared" si="67"/>
        <v>3</v>
      </c>
      <c r="H105" s="66" t="s">
        <v>42</v>
      </c>
      <c r="I105" s="64" t="s">
        <v>3442</v>
      </c>
      <c r="J105" s="64" t="s">
        <v>3443</v>
      </c>
      <c r="K105" s="65" t="s">
        <v>3444</v>
      </c>
      <c r="L105" s="65" t="s">
        <v>3445</v>
      </c>
      <c r="M105" s="65" t="s">
        <v>35</v>
      </c>
      <c r="N105" s="64" t="s">
        <v>90</v>
      </c>
      <c r="O105" s="66" t="s">
        <v>42</v>
      </c>
      <c r="P105" s="66" t="str">
        <f t="shared" si="78"/>
        <v>0..1</v>
      </c>
      <c r="Q105" s="2" t="s">
        <v>3446</v>
      </c>
      <c r="R105" s="75" t="s">
        <v>3447</v>
      </c>
      <c r="S105" s="66" t="s">
        <v>55</v>
      </c>
      <c r="T105" s="68" t="str">
        <f t="shared" si="79"/>
        <v>E</v>
      </c>
      <c r="U105" s="66" t="s">
        <v>42</v>
      </c>
      <c r="V105" s="66" t="s">
        <v>35</v>
      </c>
      <c r="W105" s="249" t="s">
        <v>35</v>
      </c>
      <c r="X105" s="38"/>
      <c r="Y105" s="68" t="str">
        <f t="shared" si="69"/>
        <v>-</v>
      </c>
      <c r="Z105" s="68" t="str">
        <f t="shared" si="81"/>
        <v>X</v>
      </c>
      <c r="AA105" s="68" t="str">
        <f t="shared" si="81"/>
        <v>X</v>
      </c>
      <c r="AB105" s="68" t="str">
        <f t="shared" si="81"/>
        <v>X</v>
      </c>
      <c r="AC105" s="68" t="str">
        <f t="shared" si="81"/>
        <v>X</v>
      </c>
      <c r="AD105" s="68" t="str">
        <f t="shared" si="81"/>
        <v>X</v>
      </c>
      <c r="AE105" s="68" t="str">
        <f t="shared" si="81"/>
        <v>X</v>
      </c>
      <c r="AF105" s="38"/>
      <c r="AG105" s="68" t="s">
        <v>185</v>
      </c>
      <c r="AH105" s="68" t="s">
        <v>185</v>
      </c>
      <c r="AI105" s="38"/>
      <c r="AJ105" s="13" t="str">
        <f t="shared" si="71"/>
        <v>/rsm:CrossIndustryInvoice/rsm:SupplyChainTradeTransaction/ram:ApplicableHeaderTradeSettlement</v>
      </c>
      <c r="AK105" s="13" t="str">
        <f t="shared" si="72"/>
        <v>/ram:CreditorReferenceID</v>
      </c>
      <c r="AL105" s="14">
        <f>COUNTIFS(R$4:R105,AJ105)</f>
        <v>1</v>
      </c>
      <c r="AM105" s="1"/>
      <c r="AN105" s="213" t="str">
        <f t="shared" si="73"/>
        <v>SCT_HTS</v>
      </c>
      <c r="AO105" s="214" t="str">
        <f t="shared" si="73"/>
        <v>BT-90</v>
      </c>
      <c r="AP105" s="312" t="str">
        <f t="shared" si="74"/>
        <v>BT-90</v>
      </c>
      <c r="AQ105" s="66">
        <f t="shared" si="75"/>
        <v>3</v>
      </c>
      <c r="AR105" s="66" t="str">
        <f t="shared" si="76"/>
        <v>0..1</v>
      </c>
      <c r="AS105" s="64" t="s">
        <v>3448</v>
      </c>
      <c r="AT105" s="64" t="s">
        <v>3449</v>
      </c>
      <c r="AU105" s="65" t="s">
        <v>3450</v>
      </c>
      <c r="AV105" s="65" t="s">
        <v>3451</v>
      </c>
      <c r="AW105" s="65" t="s">
        <v>35</v>
      </c>
      <c r="AX105" s="64" t="s">
        <v>99</v>
      </c>
      <c r="AY105" s="66" t="str">
        <f t="shared" si="83"/>
        <v>0..1</v>
      </c>
      <c r="AZ105" s="66" t="str">
        <f t="shared" si="83"/>
        <v>0..1</v>
      </c>
      <c r="BA105" s="2" t="str">
        <f t="shared" si="83"/>
        <v>/rsm:CrossIndustryInvoice
/rsm:SupplyChainTradeTransaction
/ram:ApplicableHeaderTradeSettlement
/ram:CreditorReferenceID</v>
      </c>
      <c r="BB105" s="75" t="str">
        <f t="shared" si="83"/>
        <v>/rsm:CrossIndustryInvoice/rsm:SupplyChainTradeTransaction/ram:ApplicableHeaderTradeSettlement/ram:CreditorReferenceID</v>
      </c>
      <c r="BC105" s="66" t="str">
        <f t="shared" si="80"/>
        <v>I</v>
      </c>
      <c r="BD105" s="68" t="str">
        <f t="shared" si="80"/>
        <v>E</v>
      </c>
      <c r="BE105" s="66" t="str">
        <f t="shared" si="80"/>
        <v>0..1</v>
      </c>
      <c r="BF105" s="66" t="str">
        <f t="shared" si="80"/>
        <v/>
      </c>
      <c r="BG105" s="249" t="str">
        <f t="shared" si="80"/>
        <v/>
      </c>
      <c r="BH105" s="7"/>
      <c r="BI105" s="68" t="str">
        <f t="shared" si="82"/>
        <v>-</v>
      </c>
      <c r="BJ105" s="68" t="str">
        <f t="shared" si="82"/>
        <v>X</v>
      </c>
      <c r="BK105" s="68" t="str">
        <f t="shared" si="82"/>
        <v>X</v>
      </c>
      <c r="BL105" s="68" t="str">
        <f t="shared" si="82"/>
        <v>X</v>
      </c>
      <c r="BM105" s="68" t="str">
        <f t="shared" si="82"/>
        <v>X</v>
      </c>
      <c r="BN105" s="68" t="str">
        <f t="shared" si="82"/>
        <v>X</v>
      </c>
      <c r="BO105" s="68" t="str">
        <f t="shared" si="82"/>
        <v>X</v>
      </c>
      <c r="BP105" s="7"/>
      <c r="BQ105" s="68" t="str">
        <f t="shared" si="77"/>
        <v>BASIC WL</v>
      </c>
      <c r="BR105" s="68" t="str">
        <f t="shared" si="77"/>
        <v>BASIC WL</v>
      </c>
      <c r="BS105" s="15"/>
      <c r="BT105" s="57" t="s">
        <v>18642</v>
      </c>
    </row>
    <row r="106" spans="1:72" s="59" customFormat="1" ht="127" customHeight="1" x14ac:dyDescent="0.2">
      <c r="A106" s="45" t="str">
        <f t="shared" si="66"/>
        <v>YES</v>
      </c>
      <c r="B106" s="45"/>
      <c r="C106" s="45"/>
      <c r="D106" s="213" t="s">
        <v>3431</v>
      </c>
      <c r="E106" s="214" t="s">
        <v>3452</v>
      </c>
      <c r="F106" s="312" t="s">
        <v>3452</v>
      </c>
      <c r="G106" s="66">
        <f t="shared" si="67"/>
        <v>3</v>
      </c>
      <c r="H106" s="66" t="s">
        <v>42</v>
      </c>
      <c r="I106" s="64" t="s">
        <v>3453</v>
      </c>
      <c r="J106" s="64" t="s">
        <v>3454</v>
      </c>
      <c r="K106" s="684" t="s">
        <v>17332</v>
      </c>
      <c r="L106" s="65"/>
      <c r="M106" s="65" t="s">
        <v>35</v>
      </c>
      <c r="N106" s="64" t="s">
        <v>70</v>
      </c>
      <c r="O106" s="66" t="s">
        <v>42</v>
      </c>
      <c r="P106" s="66" t="str">
        <f t="shared" si="78"/>
        <v>0..1</v>
      </c>
      <c r="Q106" s="2" t="s">
        <v>3456</v>
      </c>
      <c r="R106" s="75" t="s">
        <v>3457</v>
      </c>
      <c r="S106" s="66" t="s">
        <v>73</v>
      </c>
      <c r="T106" s="68" t="str">
        <f t="shared" si="79"/>
        <v>E</v>
      </c>
      <c r="U106" s="66" t="s">
        <v>62</v>
      </c>
      <c r="V106" s="66" t="s">
        <v>200</v>
      </c>
      <c r="W106" s="249" t="s">
        <v>35</v>
      </c>
      <c r="X106" s="38"/>
      <c r="Y106" s="68" t="str">
        <f t="shared" si="69"/>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71"/>
        <v>/rsm:CrossIndustryInvoice/rsm:SupplyChainTradeTransaction/ram:ApplicableHeaderTradeSettlement</v>
      </c>
      <c r="AK106" s="13" t="str">
        <f t="shared" si="72"/>
        <v>/ram:PaymentReference</v>
      </c>
      <c r="AL106" s="14">
        <f>COUNTIFS(R$4:R106,AJ106)</f>
        <v>1</v>
      </c>
      <c r="AM106" s="1"/>
      <c r="AN106" s="213" t="str">
        <f t="shared" si="73"/>
        <v>SCT_HTS</v>
      </c>
      <c r="AO106" s="214" t="str">
        <f t="shared" si="73"/>
        <v>BT-83</v>
      </c>
      <c r="AP106" s="312" t="str">
        <f t="shared" si="74"/>
        <v>BT-83</v>
      </c>
      <c r="AQ106" s="66">
        <f t="shared" si="75"/>
        <v>3</v>
      </c>
      <c r="AR106" s="66" t="str">
        <f t="shared" si="76"/>
        <v>0..1</v>
      </c>
      <c r="AS106" s="64" t="s">
        <v>3458</v>
      </c>
      <c r="AT106" s="64" t="s">
        <v>3459</v>
      </c>
      <c r="AU106" s="65" t="s">
        <v>3460</v>
      </c>
      <c r="AV106" s="65"/>
      <c r="AW106" s="65" t="s">
        <v>35</v>
      </c>
      <c r="AX106" s="64" t="s">
        <v>78</v>
      </c>
      <c r="AY106" s="66" t="str">
        <f t="shared" si="83"/>
        <v>0..1</v>
      </c>
      <c r="AZ106" s="66" t="str">
        <f t="shared" si="83"/>
        <v>0..1</v>
      </c>
      <c r="BA106" s="2" t="str">
        <f t="shared" si="83"/>
        <v>/rsm:CrossIndustryInvoice
/rsm:SupplyChainTradeTransaction
/ram:ApplicableHeaderTradeSettlement
/ram:PaymentReference</v>
      </c>
      <c r="BB106" s="75" t="str">
        <f t="shared" si="83"/>
        <v>/rsm:CrossIndustryInvoice/rsm:SupplyChainTradeTransaction/ram:ApplicableHeaderTradeSettlement/ram:PaymentReference</v>
      </c>
      <c r="BC106" s="66" t="str">
        <f t="shared" si="80"/>
        <v>T</v>
      </c>
      <c r="BD106" s="68" t="str">
        <f t="shared" si="80"/>
        <v>E</v>
      </c>
      <c r="BE106" s="66" t="str">
        <f t="shared" si="80"/>
        <v>0..n</v>
      </c>
      <c r="BF106" s="66" t="str">
        <f t="shared" si="80"/>
        <v>CAR-3</v>
      </c>
      <c r="BG106" s="249" t="str">
        <f t="shared" si="80"/>
        <v/>
      </c>
      <c r="BH106" s="7"/>
      <c r="BI106" s="68" t="str">
        <f t="shared" si="82"/>
        <v>-</v>
      </c>
      <c r="BJ106" s="68" t="str">
        <f t="shared" si="82"/>
        <v>X</v>
      </c>
      <c r="BK106" s="68" t="str">
        <f t="shared" si="82"/>
        <v>X</v>
      </c>
      <c r="BL106" s="68" t="str">
        <f t="shared" si="82"/>
        <v>X</v>
      </c>
      <c r="BM106" s="68" t="str">
        <f t="shared" si="82"/>
        <v>X</v>
      </c>
      <c r="BN106" s="68" t="str">
        <f t="shared" si="82"/>
        <v>X</v>
      </c>
      <c r="BO106" s="68" t="str">
        <f t="shared" si="82"/>
        <v>X</v>
      </c>
      <c r="BP106" s="7"/>
      <c r="BQ106" s="68" t="str">
        <f t="shared" si="77"/>
        <v>BASIC WL</v>
      </c>
      <c r="BR106" s="68" t="str">
        <f t="shared" si="77"/>
        <v>BASIC WL</v>
      </c>
      <c r="BS106" s="15"/>
      <c r="BT106" s="57" t="s">
        <v>18642</v>
      </c>
    </row>
    <row r="107" spans="1:72" s="59" customFormat="1" ht="150" x14ac:dyDescent="0.2">
      <c r="A107" s="45" t="str">
        <f t="shared" si="66"/>
        <v>YES</v>
      </c>
      <c r="B107" s="45"/>
      <c r="C107" s="45"/>
      <c r="D107" s="213" t="s">
        <v>3431</v>
      </c>
      <c r="E107" s="214" t="s">
        <v>3461</v>
      </c>
      <c r="F107" s="312" t="s">
        <v>3461</v>
      </c>
      <c r="G107" s="66">
        <f t="shared" si="67"/>
        <v>3</v>
      </c>
      <c r="H107" s="66" t="s">
        <v>42</v>
      </c>
      <c r="I107" s="64" t="s">
        <v>3462</v>
      </c>
      <c r="J107" s="64" t="s">
        <v>3463</v>
      </c>
      <c r="K107" s="65" t="s">
        <v>17333</v>
      </c>
      <c r="L107" s="65"/>
      <c r="M107" s="65" t="s">
        <v>35</v>
      </c>
      <c r="N107" s="64" t="s">
        <v>128</v>
      </c>
      <c r="O107" s="66" t="s">
        <v>42</v>
      </c>
      <c r="P107" s="66" t="str">
        <f t="shared" si="78"/>
        <v>0..1</v>
      </c>
      <c r="Q107" s="2" t="s">
        <v>3465</v>
      </c>
      <c r="R107" s="75" t="s">
        <v>3466</v>
      </c>
      <c r="S107" s="66" t="s">
        <v>131</v>
      </c>
      <c r="T107" s="68" t="str">
        <f t="shared" si="79"/>
        <v>E</v>
      </c>
      <c r="U107" s="66" t="s">
        <v>42</v>
      </c>
      <c r="V107" s="66" t="s">
        <v>132</v>
      </c>
      <c r="W107" s="249" t="s">
        <v>35</v>
      </c>
      <c r="X107" s="38"/>
      <c r="Y107" s="68" t="str">
        <f t="shared" si="69"/>
        <v>-</v>
      </c>
      <c r="Z107" s="68" t="str">
        <f t="shared" si="81"/>
        <v>X</v>
      </c>
      <c r="AA107" s="68" t="str">
        <f t="shared" si="81"/>
        <v>X</v>
      </c>
      <c r="AB107" s="68" t="str">
        <f t="shared" si="81"/>
        <v>X</v>
      </c>
      <c r="AC107" s="68" t="str">
        <f t="shared" si="81"/>
        <v>X</v>
      </c>
      <c r="AD107" s="68" t="str">
        <f t="shared" si="81"/>
        <v>X</v>
      </c>
      <c r="AE107" s="68" t="str">
        <f t="shared" si="81"/>
        <v>X</v>
      </c>
      <c r="AF107" s="38"/>
      <c r="AG107" s="68" t="s">
        <v>185</v>
      </c>
      <c r="AH107" s="68" t="s">
        <v>185</v>
      </c>
      <c r="AI107" s="38"/>
      <c r="AJ107" s="13" t="str">
        <f t="shared" si="71"/>
        <v>/rsm:CrossIndustryInvoice/rsm:SupplyChainTradeTransaction/ram:ApplicableHeaderTradeSettlement</v>
      </c>
      <c r="AK107" s="13" t="str">
        <f t="shared" si="72"/>
        <v>/ram:TaxCurrencyCode</v>
      </c>
      <c r="AL107" s="14">
        <f>COUNTIFS(R$4:R107,AJ107)</f>
        <v>1</v>
      </c>
      <c r="AM107" s="1"/>
      <c r="AN107" s="213" t="str">
        <f t="shared" si="73"/>
        <v>SCT_HTS</v>
      </c>
      <c r="AO107" s="214" t="str">
        <f t="shared" si="73"/>
        <v>BT-6</v>
      </c>
      <c r="AP107" s="312" t="str">
        <f t="shared" si="74"/>
        <v>BT-6</v>
      </c>
      <c r="AQ107" s="66">
        <f t="shared" si="75"/>
        <v>3</v>
      </c>
      <c r="AR107" s="66" t="str">
        <f t="shared" si="76"/>
        <v>0..1</v>
      </c>
      <c r="AS107" s="64" t="s">
        <v>3467</v>
      </c>
      <c r="AT107" s="64" t="s">
        <v>3468</v>
      </c>
      <c r="AU107" s="65" t="s">
        <v>3469</v>
      </c>
      <c r="AV107" s="65"/>
      <c r="AW107" s="65" t="s">
        <v>35</v>
      </c>
      <c r="AX107" s="64" t="s">
        <v>128</v>
      </c>
      <c r="AY107" s="66" t="str">
        <f t="shared" si="83"/>
        <v>0..1</v>
      </c>
      <c r="AZ107" s="66" t="str">
        <f t="shared" si="83"/>
        <v>0..1</v>
      </c>
      <c r="BA107" s="2" t="str">
        <f t="shared" si="83"/>
        <v>/rsm:CrossIndustryInvoice
/rsm:SupplyChainTradeTransaction
/ram:ApplicableHeaderTradeSettlement
/ram:TaxCurrencyCode</v>
      </c>
      <c r="BB107" s="75" t="str">
        <f t="shared" si="83"/>
        <v>/rsm:CrossIndustryInvoice/rsm:SupplyChainTradeTransaction/ram:ApplicableHeaderTradeSettlement/ram:TaxCurrencyCode</v>
      </c>
      <c r="BC107" s="66" t="str">
        <f t="shared" si="80"/>
        <v>C</v>
      </c>
      <c r="BD107" s="68" t="str">
        <f t="shared" si="80"/>
        <v>E</v>
      </c>
      <c r="BE107" s="66" t="str">
        <f t="shared" si="80"/>
        <v>0..1</v>
      </c>
      <c r="BF107" s="66" t="str">
        <f t="shared" si="80"/>
        <v>CAR-2</v>
      </c>
      <c r="BG107" s="249" t="str">
        <f t="shared" si="80"/>
        <v/>
      </c>
      <c r="BH107" s="7"/>
      <c r="BI107" s="68" t="str">
        <f t="shared" si="82"/>
        <v>-</v>
      </c>
      <c r="BJ107" s="68" t="str">
        <f t="shared" si="82"/>
        <v>X</v>
      </c>
      <c r="BK107" s="68" t="str">
        <f t="shared" si="82"/>
        <v>X</v>
      </c>
      <c r="BL107" s="68" t="str">
        <f t="shared" si="82"/>
        <v>X</v>
      </c>
      <c r="BM107" s="68" t="str">
        <f t="shared" si="82"/>
        <v>X</v>
      </c>
      <c r="BN107" s="68" t="str">
        <f t="shared" si="82"/>
        <v>X</v>
      </c>
      <c r="BO107" s="68" t="str">
        <f t="shared" si="82"/>
        <v>X</v>
      </c>
      <c r="BP107" s="7"/>
      <c r="BQ107" s="68" t="str">
        <f t="shared" si="77"/>
        <v>BASIC WL</v>
      </c>
      <c r="BR107" s="68" t="str">
        <f t="shared" si="77"/>
        <v>BASIC WL</v>
      </c>
      <c r="BS107" s="15"/>
      <c r="BT107" s="57" t="s">
        <v>18642</v>
      </c>
    </row>
    <row r="108" spans="1:72" s="59" customFormat="1" ht="120" x14ac:dyDescent="0.2">
      <c r="A108" s="45" t="str">
        <f t="shared" si="66"/>
        <v>YES</v>
      </c>
      <c r="B108" s="45"/>
      <c r="C108" s="45"/>
      <c r="D108" s="213" t="s">
        <v>3431</v>
      </c>
      <c r="E108" s="214" t="s">
        <v>3470</v>
      </c>
      <c r="F108" s="312" t="s">
        <v>3470</v>
      </c>
      <c r="G108" s="66">
        <f t="shared" si="67"/>
        <v>3</v>
      </c>
      <c r="H108" s="66" t="s">
        <v>32</v>
      </c>
      <c r="I108" s="64" t="s">
        <v>3471</v>
      </c>
      <c r="J108" s="64" t="s">
        <v>3472</v>
      </c>
      <c r="K108" s="65" t="s">
        <v>17334</v>
      </c>
      <c r="L108" s="65" t="s">
        <v>3474</v>
      </c>
      <c r="M108" s="65" t="s">
        <v>3475</v>
      </c>
      <c r="N108" s="64" t="s">
        <v>128</v>
      </c>
      <c r="O108" s="66" t="s">
        <v>32</v>
      </c>
      <c r="P108" s="66" t="str">
        <f t="shared" si="78"/>
        <v>1..1</v>
      </c>
      <c r="Q108" s="2" t="s">
        <v>3476</v>
      </c>
      <c r="R108" s="75" t="s">
        <v>3477</v>
      </c>
      <c r="S108" s="66" t="s">
        <v>131</v>
      </c>
      <c r="T108" s="68" t="str">
        <f t="shared" si="79"/>
        <v>E</v>
      </c>
      <c r="U108" s="66" t="s">
        <v>42</v>
      </c>
      <c r="V108" s="66" t="s">
        <v>132</v>
      </c>
      <c r="W108" s="249" t="s">
        <v>35</v>
      </c>
      <c r="X108" s="38"/>
      <c r="Y108" s="68" t="str">
        <f t="shared" si="69"/>
        <v>X</v>
      </c>
      <c r="Z108" s="68" t="str">
        <f t="shared" si="81"/>
        <v>X</v>
      </c>
      <c r="AA108" s="68" t="str">
        <f t="shared" si="81"/>
        <v>X</v>
      </c>
      <c r="AB108" s="68" t="str">
        <f t="shared" si="81"/>
        <v>X</v>
      </c>
      <c r="AC108" s="68" t="str">
        <f t="shared" si="81"/>
        <v>X</v>
      </c>
      <c r="AD108" s="68" t="str">
        <f t="shared" si="81"/>
        <v>X</v>
      </c>
      <c r="AE108" s="68" t="str">
        <f t="shared" si="81"/>
        <v>X</v>
      </c>
      <c r="AF108" s="38"/>
      <c r="AG108" s="68" t="s">
        <v>39</v>
      </c>
      <c r="AH108" s="68" t="s">
        <v>39</v>
      </c>
      <c r="AI108" s="38"/>
      <c r="AJ108" s="13" t="str">
        <f t="shared" si="71"/>
        <v>/rsm:CrossIndustryInvoice/rsm:SupplyChainTradeTransaction/ram:ApplicableHeaderTradeSettlement</v>
      </c>
      <c r="AK108" s="13" t="str">
        <f t="shared" si="72"/>
        <v>/ram:InvoiceCurrencyCode</v>
      </c>
      <c r="AL108" s="14">
        <f>COUNTIFS(R$4:R108,AJ108)</f>
        <v>1</v>
      </c>
      <c r="AM108" s="1"/>
      <c r="AN108" s="213" t="str">
        <f t="shared" si="73"/>
        <v>SCT_HTS</v>
      </c>
      <c r="AO108" s="214" t="str">
        <f t="shared" si="73"/>
        <v>BT-5</v>
      </c>
      <c r="AP108" s="312" t="str">
        <f t="shared" si="74"/>
        <v>BT-5</v>
      </c>
      <c r="AQ108" s="66">
        <f t="shared" si="75"/>
        <v>3</v>
      </c>
      <c r="AR108" s="66" t="str">
        <f t="shared" si="76"/>
        <v>1..1</v>
      </c>
      <c r="AS108" s="64" t="s">
        <v>3478</v>
      </c>
      <c r="AT108" s="64" t="s">
        <v>3479</v>
      </c>
      <c r="AU108" s="65" t="s">
        <v>3480</v>
      </c>
      <c r="AV108" s="65" t="s">
        <v>3481</v>
      </c>
      <c r="AW108" s="65" t="s">
        <v>3482</v>
      </c>
      <c r="AX108" s="64" t="s">
        <v>128</v>
      </c>
      <c r="AY108" s="66" t="str">
        <f t="shared" si="83"/>
        <v>1..1</v>
      </c>
      <c r="AZ108" s="66" t="str">
        <f t="shared" si="83"/>
        <v>1..1</v>
      </c>
      <c r="BA108" s="2" t="str">
        <f t="shared" si="83"/>
        <v>/rsm:CrossIndustryInvoice
/rsm:SupplyChainTradeTransaction
/ram:ApplicableHeaderTradeSettlement
/ram:InvoiceCurrencyCode</v>
      </c>
      <c r="BB108" s="75" t="str">
        <f t="shared" si="83"/>
        <v>/rsm:CrossIndustryInvoice/rsm:SupplyChainTradeTransaction/ram:ApplicableHeaderTradeSettlement/ram:InvoiceCurrencyCode</v>
      </c>
      <c r="BC108" s="66" t="str">
        <f t="shared" si="80"/>
        <v>C</v>
      </c>
      <c r="BD108" s="68" t="str">
        <f t="shared" si="80"/>
        <v>E</v>
      </c>
      <c r="BE108" s="66" t="str">
        <f t="shared" si="80"/>
        <v>0..1</v>
      </c>
      <c r="BF108" s="66" t="str">
        <f t="shared" si="80"/>
        <v>CAR-2</v>
      </c>
      <c r="BG108" s="249" t="str">
        <f t="shared" si="80"/>
        <v/>
      </c>
      <c r="BH108" s="7"/>
      <c r="BI108" s="68" t="str">
        <f t="shared" si="82"/>
        <v>X</v>
      </c>
      <c r="BJ108" s="68" t="str">
        <f t="shared" si="82"/>
        <v>X</v>
      </c>
      <c r="BK108" s="68" t="str">
        <f t="shared" si="82"/>
        <v>X</v>
      </c>
      <c r="BL108" s="68" t="str">
        <f t="shared" si="82"/>
        <v>X</v>
      </c>
      <c r="BM108" s="68" t="str">
        <f t="shared" si="82"/>
        <v>X</v>
      </c>
      <c r="BN108" s="68" t="str">
        <f t="shared" si="82"/>
        <v>X</v>
      </c>
      <c r="BO108" s="68" t="str">
        <f t="shared" si="82"/>
        <v>X</v>
      </c>
      <c r="BP108" s="7"/>
      <c r="BQ108" s="68" t="str">
        <f t="shared" si="77"/>
        <v>MINIMUM</v>
      </c>
      <c r="BR108" s="68" t="str">
        <f t="shared" si="77"/>
        <v>MINIMUM</v>
      </c>
      <c r="BS108" s="15"/>
      <c r="BT108" s="57" t="s">
        <v>18642</v>
      </c>
    </row>
    <row r="109" spans="1:72" s="59" customFormat="1" ht="105" x14ac:dyDescent="0.2">
      <c r="A109" s="45" t="str">
        <f t="shared" si="66"/>
        <v>NO</v>
      </c>
      <c r="B109" s="45"/>
      <c r="C109" s="45"/>
      <c r="D109" s="211" t="s">
        <v>3431</v>
      </c>
      <c r="E109" s="212" t="s">
        <v>3704</v>
      </c>
      <c r="F109" s="311" t="s">
        <v>3704</v>
      </c>
      <c r="G109" s="218">
        <f t="shared" si="67"/>
        <v>3</v>
      </c>
      <c r="H109" s="94" t="s">
        <v>42</v>
      </c>
      <c r="I109" s="90" t="s">
        <v>3705</v>
      </c>
      <c r="J109" s="90" t="s">
        <v>3706</v>
      </c>
      <c r="K109" s="91" t="s">
        <v>17346</v>
      </c>
      <c r="L109" s="91" t="s">
        <v>3708</v>
      </c>
      <c r="M109" s="91" t="s">
        <v>35</v>
      </c>
      <c r="N109" s="90"/>
      <c r="O109" s="219" t="s">
        <v>42</v>
      </c>
      <c r="P109" s="219" t="str">
        <f t="shared" si="78"/>
        <v>0..1</v>
      </c>
      <c r="Q109" s="220" t="s">
        <v>3709</v>
      </c>
      <c r="R109" s="221" t="s">
        <v>3710</v>
      </c>
      <c r="S109" s="219" t="s">
        <v>35</v>
      </c>
      <c r="T109" s="184" t="str">
        <f t="shared" si="79"/>
        <v>G</v>
      </c>
      <c r="U109" s="219" t="s">
        <v>42</v>
      </c>
      <c r="V109" s="219" t="s">
        <v>35</v>
      </c>
      <c r="W109" s="678" t="s">
        <v>35</v>
      </c>
      <c r="X109" s="38"/>
      <c r="Y109" s="184" t="str">
        <f t="shared" si="69"/>
        <v>-</v>
      </c>
      <c r="Z109" s="184" t="str">
        <f t="shared" si="81"/>
        <v>X</v>
      </c>
      <c r="AA109" s="184" t="str">
        <f t="shared" si="81"/>
        <v>X</v>
      </c>
      <c r="AB109" s="184" t="str">
        <f t="shared" si="81"/>
        <v>X</v>
      </c>
      <c r="AC109" s="184" t="str">
        <f t="shared" si="81"/>
        <v>X</v>
      </c>
      <c r="AD109" s="184" t="str">
        <f t="shared" si="81"/>
        <v>X</v>
      </c>
      <c r="AE109" s="184" t="str">
        <f t="shared" si="81"/>
        <v>X</v>
      </c>
      <c r="AF109" s="38"/>
      <c r="AG109" s="184" t="s">
        <v>185</v>
      </c>
      <c r="AH109" s="184" t="s">
        <v>185</v>
      </c>
      <c r="AI109" s="38"/>
      <c r="AJ109" s="13" t="str">
        <f t="shared" si="71"/>
        <v>/rsm:CrossIndustryInvoice/rsm:SupplyChainTradeTransaction/ram:ApplicableHeaderTradeSettlement</v>
      </c>
      <c r="AK109" s="13" t="str">
        <f t="shared" si="72"/>
        <v>/ram:PayeeTradeParty</v>
      </c>
      <c r="AL109" s="14">
        <f>COUNTIFS(R$4:R109,AJ109)</f>
        <v>1</v>
      </c>
      <c r="AM109" s="1"/>
      <c r="AN109" s="211" t="str">
        <f t="shared" si="73"/>
        <v>SCT_HTS</v>
      </c>
      <c r="AO109" s="212" t="str">
        <f t="shared" si="73"/>
        <v>BG-10</v>
      </c>
      <c r="AP109" s="311" t="str">
        <f t="shared" si="74"/>
        <v>BG-10</v>
      </c>
      <c r="AQ109" s="218">
        <f t="shared" si="75"/>
        <v>3</v>
      </c>
      <c r="AR109" s="94" t="str">
        <f t="shared" si="76"/>
        <v>0..1</v>
      </c>
      <c r="AS109" s="90" t="s">
        <v>3711</v>
      </c>
      <c r="AT109" s="90" t="s">
        <v>3712</v>
      </c>
      <c r="AU109" s="91" t="s">
        <v>3713</v>
      </c>
      <c r="AV109" s="91" t="s">
        <v>18288</v>
      </c>
      <c r="AW109" s="91" t="s">
        <v>35</v>
      </c>
      <c r="AX109" s="90"/>
      <c r="AY109" s="219" t="str">
        <f t="shared" si="83"/>
        <v>0..1</v>
      </c>
      <c r="AZ109" s="219" t="str">
        <f t="shared" si="83"/>
        <v>0..1</v>
      </c>
      <c r="BA109" s="220" t="str">
        <f t="shared" si="83"/>
        <v>/rsm:CrossIndustryInvoice
/rsm:SupplyChainTradeTransaction
/ram:ApplicableHeaderTradeSettlement
/ram:PayeeTradeParty</v>
      </c>
      <c r="BB109" s="221" t="str">
        <f t="shared" si="83"/>
        <v>/rsm:CrossIndustryInvoice/rsm:SupplyChainTradeTransaction/ram:ApplicableHeaderTradeSettlement/ram:PayeeTradeParty</v>
      </c>
      <c r="BC109" s="219" t="str">
        <f t="shared" si="80"/>
        <v/>
      </c>
      <c r="BD109" s="184" t="str">
        <f t="shared" si="80"/>
        <v>G</v>
      </c>
      <c r="BE109" s="219" t="str">
        <f t="shared" si="80"/>
        <v>0..1</v>
      </c>
      <c r="BF109" s="219" t="str">
        <f t="shared" si="80"/>
        <v/>
      </c>
      <c r="BG109" s="678" t="str">
        <f t="shared" si="80"/>
        <v/>
      </c>
      <c r="BH109" s="7"/>
      <c r="BI109" s="184" t="str">
        <f t="shared" si="82"/>
        <v>-</v>
      </c>
      <c r="BJ109" s="184" t="str">
        <f t="shared" si="82"/>
        <v>X</v>
      </c>
      <c r="BK109" s="184" t="str">
        <f t="shared" si="82"/>
        <v>X</v>
      </c>
      <c r="BL109" s="184" t="str">
        <f t="shared" si="82"/>
        <v>X</v>
      </c>
      <c r="BM109" s="184" t="str">
        <f t="shared" si="82"/>
        <v>X</v>
      </c>
      <c r="BN109" s="184" t="str">
        <f t="shared" si="82"/>
        <v>X</v>
      </c>
      <c r="BO109" s="184" t="str">
        <f t="shared" si="82"/>
        <v>X</v>
      </c>
      <c r="BP109" s="7"/>
      <c r="BQ109" s="184" t="str">
        <f t="shared" si="77"/>
        <v>BASIC WL</v>
      </c>
      <c r="BR109" s="184" t="str">
        <f t="shared" si="77"/>
        <v>BASIC WL</v>
      </c>
      <c r="BS109" s="15"/>
      <c r="BT109" s="57" t="s">
        <v>18642</v>
      </c>
    </row>
    <row r="110" spans="1:72" s="59" customFormat="1" ht="96" x14ac:dyDescent="0.2">
      <c r="A110" s="45" t="str">
        <f t="shared" si="66"/>
        <v>YES</v>
      </c>
      <c r="B110" s="45"/>
      <c r="C110" s="45"/>
      <c r="D110" s="213" t="s">
        <v>3431</v>
      </c>
      <c r="E110" s="214" t="s">
        <v>3715</v>
      </c>
      <c r="F110" s="312"/>
      <c r="G110" s="66">
        <f t="shared" si="67"/>
        <v>4</v>
      </c>
      <c r="H110" s="66" t="s">
        <v>42</v>
      </c>
      <c r="I110" s="64" t="s">
        <v>17347</v>
      </c>
      <c r="J110" s="64" t="s">
        <v>17348</v>
      </c>
      <c r="K110" s="65" t="s">
        <v>17309</v>
      </c>
      <c r="L110" s="65"/>
      <c r="M110" s="65"/>
      <c r="N110" s="64" t="s">
        <v>90</v>
      </c>
      <c r="O110" s="66" t="s">
        <v>42</v>
      </c>
      <c r="P110" s="66" t="str">
        <f t="shared" si="78"/>
        <v>0..1</v>
      </c>
      <c r="Q110" s="2" t="s">
        <v>3718</v>
      </c>
      <c r="R110" s="75" t="s">
        <v>3719</v>
      </c>
      <c r="S110" s="66" t="s">
        <v>55</v>
      </c>
      <c r="T110" s="68" t="str">
        <f t="shared" si="79"/>
        <v>E</v>
      </c>
      <c r="U110" s="66" t="s">
        <v>62</v>
      </c>
      <c r="V110" s="66" t="s">
        <v>1557</v>
      </c>
      <c r="W110" s="249" t="s">
        <v>894</v>
      </c>
      <c r="X110" s="38"/>
      <c r="Y110" s="68" t="str">
        <f t="shared" si="69"/>
        <v>-</v>
      </c>
      <c r="Z110" s="68" t="str">
        <f t="shared" si="81"/>
        <v>X</v>
      </c>
      <c r="AA110" s="68" t="str">
        <f t="shared" si="81"/>
        <v>X</v>
      </c>
      <c r="AB110" s="68" t="str">
        <f t="shared" si="81"/>
        <v>X</v>
      </c>
      <c r="AC110" s="68" t="str">
        <f t="shared" si="81"/>
        <v>X</v>
      </c>
      <c r="AD110" s="68" t="str">
        <f t="shared" si="81"/>
        <v>X</v>
      </c>
      <c r="AE110" s="68" t="str">
        <f t="shared" si="81"/>
        <v>X</v>
      </c>
      <c r="AF110" s="38"/>
      <c r="AG110" s="68" t="s">
        <v>185</v>
      </c>
      <c r="AH110" s="68" t="s">
        <v>185</v>
      </c>
      <c r="AI110" s="38"/>
      <c r="AJ110" s="13" t="str">
        <f t="shared" si="71"/>
        <v>/rsm:CrossIndustryInvoice/rsm:SupplyChainTradeTransaction/ram:ApplicableHeaderTradeSettlement/ram:PayeeTradeParty</v>
      </c>
      <c r="AK110" s="13" t="str">
        <f t="shared" si="72"/>
        <v>/ram:ID</v>
      </c>
      <c r="AL110" s="14">
        <f>COUNTIFS(R$4:R110,AJ110)</f>
        <v>1</v>
      </c>
      <c r="AM110" s="1"/>
      <c r="AN110" s="213" t="str">
        <f t="shared" si="73"/>
        <v>SCT_HTS</v>
      </c>
      <c r="AO110" s="214" t="str">
        <f t="shared" si="73"/>
        <v>BT-60</v>
      </c>
      <c r="AP110" s="312" t="str">
        <f t="shared" si="74"/>
        <v/>
      </c>
      <c r="AQ110" s="66">
        <f t="shared" si="75"/>
        <v>4</v>
      </c>
      <c r="AR110" s="66" t="str">
        <f t="shared" si="76"/>
        <v>0..1</v>
      </c>
      <c r="AS110" s="64" t="s">
        <v>3720</v>
      </c>
      <c r="AT110" s="64" t="s">
        <v>3721</v>
      </c>
      <c r="AU110" s="65" t="s">
        <v>3722</v>
      </c>
      <c r="AV110" s="65"/>
      <c r="AW110" s="65" t="s">
        <v>35</v>
      </c>
      <c r="AX110" s="64" t="s">
        <v>99</v>
      </c>
      <c r="AY110" s="66" t="str">
        <f t="shared" si="83"/>
        <v>0..1</v>
      </c>
      <c r="AZ110" s="66" t="str">
        <f t="shared" si="83"/>
        <v>0..1</v>
      </c>
      <c r="BA110" s="2" t="str">
        <f t="shared" si="83"/>
        <v>/rsm:CrossIndustryInvoice
/rsm:SupplyChainTradeTransaction
/ram:ApplicableHeaderTradeSettlement
/ram:PayeeTradeParty
/ram:ID</v>
      </c>
      <c r="BB110" s="75" t="str">
        <f t="shared" si="83"/>
        <v>/rsm:CrossIndustryInvoice/rsm:SupplyChainTradeTransaction/ram:ApplicableHeaderTradeSettlement/ram:PayeeTradeParty/ram:ID</v>
      </c>
      <c r="BC110" s="66" t="str">
        <f t="shared" si="80"/>
        <v>I</v>
      </c>
      <c r="BD110" s="68" t="str">
        <f t="shared" si="80"/>
        <v>E</v>
      </c>
      <c r="BE110" s="66" t="str">
        <f t="shared" si="80"/>
        <v>0..n</v>
      </c>
      <c r="BF110" s="66" t="str">
        <f t="shared" si="80"/>
        <v>SYN-1, CAR-3</v>
      </c>
      <c r="BG110" s="249" t="str">
        <f t="shared" si="80"/>
        <v>GloablID, if global identifier exists and can be stated in @schemeID, ID else</v>
      </c>
      <c r="BH110" s="7"/>
      <c r="BI110" s="68" t="str">
        <f t="shared" si="82"/>
        <v>-</v>
      </c>
      <c r="BJ110" s="68" t="str">
        <f t="shared" si="82"/>
        <v>X</v>
      </c>
      <c r="BK110" s="68" t="str">
        <f t="shared" si="82"/>
        <v>X</v>
      </c>
      <c r="BL110" s="68" t="str">
        <f t="shared" si="82"/>
        <v>X</v>
      </c>
      <c r="BM110" s="68" t="str">
        <f t="shared" si="82"/>
        <v>X</v>
      </c>
      <c r="BN110" s="68" t="str">
        <f t="shared" si="82"/>
        <v>X</v>
      </c>
      <c r="BO110" s="68" t="str">
        <f t="shared" si="82"/>
        <v>X</v>
      </c>
      <c r="BP110" s="7"/>
      <c r="BQ110" s="68" t="str">
        <f t="shared" si="77"/>
        <v>BASIC WL</v>
      </c>
      <c r="BR110" s="68" t="str">
        <f t="shared" si="77"/>
        <v>BASIC WL</v>
      </c>
      <c r="BS110" s="15"/>
      <c r="BT110" s="57" t="s">
        <v>18642</v>
      </c>
    </row>
    <row r="111" spans="1:72" s="59" customFormat="1" ht="96" x14ac:dyDescent="0.2">
      <c r="A111" s="45" t="str">
        <f t="shared" si="66"/>
        <v>NO</v>
      </c>
      <c r="B111" s="340" t="s">
        <v>17050</v>
      </c>
      <c r="C111" s="742"/>
      <c r="D111" s="213" t="s">
        <v>3431</v>
      </c>
      <c r="E111" s="214" t="s">
        <v>3723</v>
      </c>
      <c r="F111" s="312" t="s">
        <v>3715</v>
      </c>
      <c r="G111" s="66">
        <f t="shared" si="67"/>
        <v>4</v>
      </c>
      <c r="H111" s="66" t="s">
        <v>42</v>
      </c>
      <c r="I111" s="97" t="s">
        <v>17349</v>
      </c>
      <c r="J111" s="64" t="s">
        <v>35</v>
      </c>
      <c r="K111" s="65" t="s">
        <v>894</v>
      </c>
      <c r="L111" s="65"/>
      <c r="M111" s="65" t="s">
        <v>894</v>
      </c>
      <c r="N111" s="64"/>
      <c r="O111" s="66" t="s">
        <v>42</v>
      </c>
      <c r="P111" s="66" t="s">
        <v>62</v>
      </c>
      <c r="Q111" s="2" t="s">
        <v>3725</v>
      </c>
      <c r="R111" s="75" t="s">
        <v>3726</v>
      </c>
      <c r="S111" s="66" t="s">
        <v>35</v>
      </c>
      <c r="T111" s="68" t="str">
        <f t="shared" si="79"/>
        <v/>
      </c>
      <c r="U111" s="66" t="s">
        <v>62</v>
      </c>
      <c r="V111" s="66" t="s">
        <v>1557</v>
      </c>
      <c r="W111" s="249" t="s">
        <v>894</v>
      </c>
      <c r="X111" s="38"/>
      <c r="Y111" s="68" t="str">
        <f t="shared" si="69"/>
        <v>-</v>
      </c>
      <c r="Z111" s="68" t="str">
        <f t="shared" si="81"/>
        <v>X</v>
      </c>
      <c r="AA111" s="68" t="str">
        <f t="shared" si="81"/>
        <v>X</v>
      </c>
      <c r="AB111" s="68" t="str">
        <f t="shared" si="81"/>
        <v>X</v>
      </c>
      <c r="AC111" s="68" t="str">
        <f t="shared" si="81"/>
        <v>X</v>
      </c>
      <c r="AD111" s="68" t="str">
        <f t="shared" si="81"/>
        <v>X</v>
      </c>
      <c r="AE111" s="68" t="str">
        <f t="shared" si="81"/>
        <v>X</v>
      </c>
      <c r="AF111" s="38"/>
      <c r="AG111" s="68" t="s">
        <v>185</v>
      </c>
      <c r="AH111" s="68" t="s">
        <v>185</v>
      </c>
      <c r="AI111" s="38"/>
      <c r="AJ111" s="13" t="str">
        <f t="shared" si="71"/>
        <v>/rsm:CrossIndustryInvoice/rsm:SupplyChainTradeTransaction/ram:ApplicableHeaderTradeSettlement/ram:PayeeTradeParty</v>
      </c>
      <c r="AK111" s="13" t="str">
        <f t="shared" si="72"/>
        <v>/ram:GlobalID</v>
      </c>
      <c r="AL111" s="14">
        <f>COUNTIFS(R$4:R111,AJ111)</f>
        <v>1</v>
      </c>
      <c r="AM111" s="1"/>
      <c r="AN111" s="213" t="str">
        <f t="shared" si="73"/>
        <v>SCT_HTS</v>
      </c>
      <c r="AO111" s="214" t="str">
        <f t="shared" si="73"/>
        <v>BT-60-0</v>
      </c>
      <c r="AP111" s="312" t="str">
        <f t="shared" si="74"/>
        <v>BT-60</v>
      </c>
      <c r="AQ111" s="66">
        <f t="shared" si="75"/>
        <v>4</v>
      </c>
      <c r="AR111" s="66" t="str">
        <f t="shared" si="76"/>
        <v>0..1</v>
      </c>
      <c r="AS111" s="97" t="s">
        <v>3720</v>
      </c>
      <c r="AT111" s="64" t="s">
        <v>35</v>
      </c>
      <c r="AU111" s="65" t="s">
        <v>1569</v>
      </c>
      <c r="AV111" s="65"/>
      <c r="AW111" s="65" t="s">
        <v>35</v>
      </c>
      <c r="AX111" s="64"/>
      <c r="AY111" s="66" t="str">
        <f t="shared" si="83"/>
        <v>0..1</v>
      </c>
      <c r="AZ111" s="66" t="str">
        <f t="shared" si="83"/>
        <v>0..n</v>
      </c>
      <c r="BA111" s="2" t="str">
        <f t="shared" si="83"/>
        <v>/rsm:CrossIndustryInvoice
/rsm:SupplyChainTradeTransaction
/ram:ApplicableHeaderTradeSettlement
/ram:PayeeTradeParty
/ram:GlobalID</v>
      </c>
      <c r="BB111" s="75" t="str">
        <f t="shared" si="83"/>
        <v>/rsm:CrossIndustryInvoice/rsm:SupplyChainTradeTransaction/ram:ApplicableHeaderTradeSettlement/ram:PayeeTradeParty/ram:GlobalID</v>
      </c>
      <c r="BC111" s="66" t="str">
        <f t="shared" si="80"/>
        <v/>
      </c>
      <c r="BD111" s="68" t="str">
        <f t="shared" si="80"/>
        <v/>
      </c>
      <c r="BE111" s="66" t="str">
        <f t="shared" si="80"/>
        <v>0..n</v>
      </c>
      <c r="BF111" s="66" t="str">
        <f t="shared" si="80"/>
        <v>SYN-1, CAR-3</v>
      </c>
      <c r="BG111" s="249" t="str">
        <f t="shared" si="80"/>
        <v>GloablID, if global identifier exists and can be stated in @schemeID, ID else</v>
      </c>
      <c r="BH111" s="7"/>
      <c r="BI111" s="68" t="str">
        <f t="shared" si="82"/>
        <v>-</v>
      </c>
      <c r="BJ111" s="68" t="str">
        <f t="shared" si="82"/>
        <v>X</v>
      </c>
      <c r="BK111" s="68" t="str">
        <f t="shared" si="82"/>
        <v>X</v>
      </c>
      <c r="BL111" s="68" t="str">
        <f t="shared" si="82"/>
        <v>X</v>
      </c>
      <c r="BM111" s="68" t="str">
        <f t="shared" si="82"/>
        <v>X</v>
      </c>
      <c r="BN111" s="68" t="str">
        <f t="shared" si="82"/>
        <v>X</v>
      </c>
      <c r="BO111" s="68" t="str">
        <f t="shared" si="82"/>
        <v>X</v>
      </c>
      <c r="BP111" s="7"/>
      <c r="BQ111" s="68" t="str">
        <f t="shared" si="77"/>
        <v>BASIC WL</v>
      </c>
      <c r="BR111" s="68" t="str">
        <f t="shared" si="77"/>
        <v>BASIC WL</v>
      </c>
      <c r="BS111" s="15"/>
      <c r="BT111" s="57" t="s">
        <v>18642</v>
      </c>
    </row>
    <row r="112" spans="1:72" s="59" customFormat="1" ht="105" x14ac:dyDescent="0.2">
      <c r="A112" s="45" t="str">
        <f t="shared" si="66"/>
        <v>YES</v>
      </c>
      <c r="B112" s="45"/>
      <c r="C112" s="45"/>
      <c r="D112" s="213" t="s">
        <v>3431</v>
      </c>
      <c r="E112" s="214" t="s">
        <v>3727</v>
      </c>
      <c r="F112" s="312" t="s">
        <v>3727</v>
      </c>
      <c r="G112" s="66">
        <f t="shared" si="67"/>
        <v>5</v>
      </c>
      <c r="H112" s="66" t="s">
        <v>32</v>
      </c>
      <c r="I112" s="97" t="s">
        <v>443</v>
      </c>
      <c r="J112" s="64" t="s">
        <v>17350</v>
      </c>
      <c r="K112" s="65" t="s">
        <v>17135</v>
      </c>
      <c r="L112" s="65"/>
      <c r="M112" s="65" t="s">
        <v>35</v>
      </c>
      <c r="N112" s="64" t="s">
        <v>17064</v>
      </c>
      <c r="O112" s="66" t="s">
        <v>32</v>
      </c>
      <c r="P112" s="66" t="str">
        <f>O112</f>
        <v>1..1</v>
      </c>
      <c r="Q112" s="2" t="s">
        <v>3729</v>
      </c>
      <c r="R112" s="75" t="s">
        <v>3730</v>
      </c>
      <c r="S112" s="66" t="s">
        <v>329</v>
      </c>
      <c r="T112" s="68" t="str">
        <f t="shared" si="79"/>
        <v>A</v>
      </c>
      <c r="U112" s="66" t="s">
        <v>42</v>
      </c>
      <c r="V112" s="66" t="s">
        <v>35</v>
      </c>
      <c r="W112" s="249" t="s">
        <v>35</v>
      </c>
      <c r="X112" s="38"/>
      <c r="Y112" s="68" t="str">
        <f t="shared" si="69"/>
        <v>-</v>
      </c>
      <c r="Z112" s="68" t="str">
        <f t="shared" si="81"/>
        <v>X</v>
      </c>
      <c r="AA112" s="68" t="str">
        <f t="shared" si="81"/>
        <v>X</v>
      </c>
      <c r="AB112" s="68" t="str">
        <f t="shared" si="81"/>
        <v>X</v>
      </c>
      <c r="AC112" s="68" t="str">
        <f t="shared" si="81"/>
        <v>X</v>
      </c>
      <c r="AD112" s="68" t="str">
        <f t="shared" si="81"/>
        <v>X</v>
      </c>
      <c r="AE112" s="68" t="str">
        <f t="shared" si="81"/>
        <v>X</v>
      </c>
      <c r="AF112" s="38"/>
      <c r="AG112" s="68" t="s">
        <v>185</v>
      </c>
      <c r="AH112" s="68" t="s">
        <v>185</v>
      </c>
      <c r="AI112" s="38"/>
      <c r="AJ112" s="13" t="str">
        <f t="shared" si="71"/>
        <v>/rsm:CrossIndustryInvoice/rsm:SupplyChainTradeTransaction/ram:ApplicableHeaderTradeSettlement/ram:PayeeTradeParty/ram:GlobalID</v>
      </c>
      <c r="AK112" s="13" t="str">
        <f t="shared" si="72"/>
        <v>/@schemeID</v>
      </c>
      <c r="AL112" s="14">
        <f>COUNTIFS(R$4:R112,AJ112)</f>
        <v>1</v>
      </c>
      <c r="AM112" s="1"/>
      <c r="AN112" s="213" t="str">
        <f t="shared" si="73"/>
        <v>SCT_HTS</v>
      </c>
      <c r="AO112" s="214" t="str">
        <f t="shared" si="73"/>
        <v>BT-60-1</v>
      </c>
      <c r="AP112" s="312" t="str">
        <f t="shared" si="74"/>
        <v>BT-60-1</v>
      </c>
      <c r="AQ112" s="66">
        <f t="shared" si="75"/>
        <v>5</v>
      </c>
      <c r="AR112" s="66" t="str">
        <f t="shared" si="76"/>
        <v>1..1</v>
      </c>
      <c r="AS112" s="97" t="s">
        <v>330</v>
      </c>
      <c r="AT112" s="64" t="s">
        <v>3728</v>
      </c>
      <c r="AU112" s="65" t="s">
        <v>331</v>
      </c>
      <c r="AV112" s="65"/>
      <c r="AW112" s="65" t="s">
        <v>35</v>
      </c>
      <c r="AX112" s="64"/>
      <c r="AY112" s="66" t="str">
        <f t="shared" si="83"/>
        <v>1..1</v>
      </c>
      <c r="AZ112" s="66" t="str">
        <f t="shared" si="83"/>
        <v>1..1</v>
      </c>
      <c r="BA112" s="2" t="str">
        <f t="shared" si="83"/>
        <v>/rsm:CrossIndustryInvoice
/rsm:SupplyChainTradeTransaction
/ram:ApplicableHeaderTradeSettlement
/ram:PayeeTradeParty
/ram:GlobalID
/@schemeID</v>
      </c>
      <c r="BB112" s="75" t="str">
        <f t="shared" si="83"/>
        <v>/rsm:CrossIndustryInvoice/rsm:SupplyChainTradeTransaction/ram:ApplicableHeaderTradeSettlement/ram:PayeeTradeParty/ram:GlobalID/@schemeID</v>
      </c>
      <c r="BC112" s="66" t="str">
        <f t="shared" si="80"/>
        <v>S</v>
      </c>
      <c r="BD112" s="68" t="str">
        <f t="shared" si="80"/>
        <v>A</v>
      </c>
      <c r="BE112" s="66" t="str">
        <f t="shared" si="80"/>
        <v>0..1</v>
      </c>
      <c r="BF112" s="66" t="str">
        <f t="shared" si="80"/>
        <v/>
      </c>
      <c r="BG112" s="249" t="str">
        <f t="shared" si="80"/>
        <v/>
      </c>
      <c r="BH112" s="7"/>
      <c r="BI112" s="68" t="str">
        <f t="shared" si="82"/>
        <v>-</v>
      </c>
      <c r="BJ112" s="68" t="str">
        <f t="shared" si="82"/>
        <v>X</v>
      </c>
      <c r="BK112" s="68" t="str">
        <f t="shared" si="82"/>
        <v>X</v>
      </c>
      <c r="BL112" s="68" t="str">
        <f t="shared" si="82"/>
        <v>X</v>
      </c>
      <c r="BM112" s="68" t="str">
        <f t="shared" si="82"/>
        <v>X</v>
      </c>
      <c r="BN112" s="68" t="str">
        <f t="shared" si="82"/>
        <v>X</v>
      </c>
      <c r="BO112" s="68" t="str">
        <f t="shared" si="82"/>
        <v>X</v>
      </c>
      <c r="BP112" s="7"/>
      <c r="BQ112" s="68" t="str">
        <f t="shared" si="77"/>
        <v>BASIC WL</v>
      </c>
      <c r="BR112" s="68" t="str">
        <f t="shared" si="77"/>
        <v>BASIC WL</v>
      </c>
      <c r="BS112" s="15"/>
      <c r="BT112" s="57" t="s">
        <v>18642</v>
      </c>
    </row>
    <row r="113" spans="1:72" s="59" customFormat="1" ht="96" x14ac:dyDescent="0.2">
      <c r="A113" s="45" t="str">
        <f t="shared" si="66"/>
        <v>YES</v>
      </c>
      <c r="B113" s="45"/>
      <c r="C113" s="45"/>
      <c r="D113" s="213" t="s">
        <v>3431</v>
      </c>
      <c r="E113" s="214" t="s">
        <v>3731</v>
      </c>
      <c r="F113" s="312" t="s">
        <v>3731</v>
      </c>
      <c r="G113" s="66">
        <f t="shared" si="67"/>
        <v>4</v>
      </c>
      <c r="H113" s="66" t="s">
        <v>32</v>
      </c>
      <c r="I113" s="64" t="s">
        <v>3732</v>
      </c>
      <c r="J113" s="64" t="s">
        <v>3733</v>
      </c>
      <c r="K113" s="65" t="s">
        <v>17351</v>
      </c>
      <c r="L113" s="65" t="s">
        <v>17352</v>
      </c>
      <c r="M113" s="65" t="s">
        <v>3736</v>
      </c>
      <c r="N113" s="64" t="s">
        <v>70</v>
      </c>
      <c r="O113" s="66" t="s">
        <v>32</v>
      </c>
      <c r="P113" s="66" t="str">
        <f>O113</f>
        <v>1..1</v>
      </c>
      <c r="Q113" s="2" t="s">
        <v>3737</v>
      </c>
      <c r="R113" s="75" t="s">
        <v>3738</v>
      </c>
      <c r="S113" s="66" t="s">
        <v>73</v>
      </c>
      <c r="T113" s="68" t="str">
        <f t="shared" si="79"/>
        <v>E</v>
      </c>
      <c r="U113" s="66" t="s">
        <v>42</v>
      </c>
      <c r="V113" s="66" t="s">
        <v>35</v>
      </c>
      <c r="W113" s="249" t="s">
        <v>35</v>
      </c>
      <c r="X113" s="38"/>
      <c r="Y113" s="68" t="str">
        <f t="shared" si="69"/>
        <v>-</v>
      </c>
      <c r="Z113" s="68" t="str">
        <f t="shared" ref="Z113:AE123" si="84">IF(Y113="X","X",IF($AH113=Z$4,"X","-"))</f>
        <v>X</v>
      </c>
      <c r="AA113" s="68" t="str">
        <f t="shared" si="84"/>
        <v>X</v>
      </c>
      <c r="AB113" s="68" t="str">
        <f t="shared" si="84"/>
        <v>X</v>
      </c>
      <c r="AC113" s="68" t="str">
        <f t="shared" si="84"/>
        <v>X</v>
      </c>
      <c r="AD113" s="68" t="str">
        <f t="shared" si="84"/>
        <v>X</v>
      </c>
      <c r="AE113" s="68" t="str">
        <f t="shared" si="84"/>
        <v>X</v>
      </c>
      <c r="AF113" s="38"/>
      <c r="AG113" s="68" t="s">
        <v>185</v>
      </c>
      <c r="AH113" s="68" t="s">
        <v>185</v>
      </c>
      <c r="AI113" s="38"/>
      <c r="AJ113" s="13" t="str">
        <f t="shared" si="71"/>
        <v>/rsm:CrossIndustryInvoice/rsm:SupplyChainTradeTransaction/ram:ApplicableHeaderTradeSettlement/ram:PayeeTradeParty</v>
      </c>
      <c r="AK113" s="13" t="str">
        <f t="shared" si="72"/>
        <v>/ram:Name</v>
      </c>
      <c r="AL113" s="14">
        <f>COUNTIFS(R$4:R113,AJ113)</f>
        <v>1</v>
      </c>
      <c r="AM113" s="1"/>
      <c r="AN113" s="213" t="str">
        <f t="shared" si="73"/>
        <v>SCT_HTS</v>
      </c>
      <c r="AO113" s="214" t="str">
        <f t="shared" si="73"/>
        <v>BT-59</v>
      </c>
      <c r="AP113" s="312" t="str">
        <f t="shared" si="74"/>
        <v>BT-59</v>
      </c>
      <c r="AQ113" s="66">
        <f t="shared" si="75"/>
        <v>4</v>
      </c>
      <c r="AR113" s="66" t="str">
        <f t="shared" si="76"/>
        <v>1..1</v>
      </c>
      <c r="AS113" s="64" t="s">
        <v>3739</v>
      </c>
      <c r="AT113" s="64" t="s">
        <v>3740</v>
      </c>
      <c r="AU113" s="65" t="s">
        <v>3741</v>
      </c>
      <c r="AV113" s="65" t="s">
        <v>3742</v>
      </c>
      <c r="AW113" s="65" t="s">
        <v>3743</v>
      </c>
      <c r="AX113" s="64" t="s">
        <v>78</v>
      </c>
      <c r="AY113" s="66" t="str">
        <f t="shared" si="83"/>
        <v>1..1</v>
      </c>
      <c r="AZ113" s="66" t="str">
        <f t="shared" si="83"/>
        <v>1..1</v>
      </c>
      <c r="BA113" s="2" t="str">
        <f t="shared" si="83"/>
        <v>/rsm:CrossIndustryInvoice
/rsm:SupplyChainTradeTransaction
/ram:ApplicableHeaderTradeSettlement
/ram:PayeeTradeParty
/ram:Name</v>
      </c>
      <c r="BB113" s="75" t="str">
        <f t="shared" si="83"/>
        <v>/rsm:CrossIndustryInvoice/rsm:SupplyChainTradeTransaction/ram:ApplicableHeaderTradeSettlement/ram:PayeeTradeParty/ram:Name</v>
      </c>
      <c r="BC113" s="66" t="str">
        <f t="shared" si="80"/>
        <v>T</v>
      </c>
      <c r="BD113" s="68" t="str">
        <f t="shared" si="80"/>
        <v>E</v>
      </c>
      <c r="BE113" s="66" t="str">
        <f t="shared" si="80"/>
        <v>0..1</v>
      </c>
      <c r="BF113" s="66" t="str">
        <f t="shared" si="80"/>
        <v/>
      </c>
      <c r="BG113" s="249" t="str">
        <f t="shared" si="80"/>
        <v/>
      </c>
      <c r="BH113" s="7"/>
      <c r="BI113" s="68" t="str">
        <f t="shared" si="82"/>
        <v>-</v>
      </c>
      <c r="BJ113" s="68" t="str">
        <f t="shared" si="82"/>
        <v>X</v>
      </c>
      <c r="BK113" s="68" t="str">
        <f t="shared" si="82"/>
        <v>X</v>
      </c>
      <c r="BL113" s="68" t="str">
        <f t="shared" si="82"/>
        <v>X</v>
      </c>
      <c r="BM113" s="68" t="str">
        <f t="shared" si="82"/>
        <v>X</v>
      </c>
      <c r="BN113" s="68" t="str">
        <f t="shared" si="82"/>
        <v>X</v>
      </c>
      <c r="BO113" s="68" t="str">
        <f t="shared" si="82"/>
        <v>X</v>
      </c>
      <c r="BP113" s="7"/>
      <c r="BQ113" s="68" t="str">
        <f t="shared" si="77"/>
        <v>BASIC WL</v>
      </c>
      <c r="BR113" s="68" t="str">
        <f t="shared" si="77"/>
        <v>BASIC WL</v>
      </c>
      <c r="BS113" s="15"/>
      <c r="BT113" s="57" t="s">
        <v>18642</v>
      </c>
    </row>
    <row r="114" spans="1:72" s="59" customFormat="1" ht="96" x14ac:dyDescent="0.2">
      <c r="A114" s="45" t="str">
        <f t="shared" si="66"/>
        <v>NO</v>
      </c>
      <c r="B114" s="45"/>
      <c r="C114" s="45"/>
      <c r="D114" s="213" t="s">
        <v>3431</v>
      </c>
      <c r="E114" s="223" t="s">
        <v>3752</v>
      </c>
      <c r="F114" s="313"/>
      <c r="G114" s="124">
        <f t="shared" si="67"/>
        <v>4</v>
      </c>
      <c r="H114" s="124" t="s">
        <v>42</v>
      </c>
      <c r="I114" s="138" t="s">
        <v>3753</v>
      </c>
      <c r="J114" s="125"/>
      <c r="K114" s="126"/>
      <c r="L114" s="126"/>
      <c r="M114" s="126"/>
      <c r="N114" s="125"/>
      <c r="O114" s="124" t="s">
        <v>42</v>
      </c>
      <c r="P114" s="124" t="str">
        <f>O114</f>
        <v>0..1</v>
      </c>
      <c r="Q114" s="127" t="s">
        <v>3754</v>
      </c>
      <c r="R114" s="128" t="s">
        <v>3755</v>
      </c>
      <c r="S114" s="124"/>
      <c r="T114" s="129" t="str">
        <f t="shared" si="79"/>
        <v/>
      </c>
      <c r="U114" s="124" t="s">
        <v>42</v>
      </c>
      <c r="V114" s="124"/>
      <c r="W114" s="675"/>
      <c r="X114" s="38"/>
      <c r="Y114" s="129" t="str">
        <f t="shared" si="69"/>
        <v>-</v>
      </c>
      <c r="Z114" s="129" t="str">
        <f t="shared" si="84"/>
        <v>X</v>
      </c>
      <c r="AA114" s="129" t="str">
        <f t="shared" si="84"/>
        <v>X</v>
      </c>
      <c r="AB114" s="129" t="str">
        <f t="shared" si="84"/>
        <v>X</v>
      </c>
      <c r="AC114" s="129" t="str">
        <f t="shared" si="84"/>
        <v>X</v>
      </c>
      <c r="AD114" s="129" t="str">
        <f t="shared" si="84"/>
        <v>X</v>
      </c>
      <c r="AE114" s="129" t="str">
        <f t="shared" si="84"/>
        <v>X</v>
      </c>
      <c r="AF114" s="38"/>
      <c r="AG114" s="129" t="s">
        <v>185</v>
      </c>
      <c r="AH114" s="129" t="s">
        <v>185</v>
      </c>
      <c r="AI114" s="38"/>
      <c r="AJ114" s="13" t="str">
        <f t="shared" si="71"/>
        <v>/rsm:CrossIndustryInvoice/rsm:SupplyChainTradeTransaction/ram:ApplicableHeaderTradeSettlement/ram:PayeeTradeParty</v>
      </c>
      <c r="AK114" s="13" t="str">
        <f t="shared" si="72"/>
        <v>/ram:SpecifiedLegalOrganization</v>
      </c>
      <c r="AL114" s="14">
        <f>COUNTIFS(R$4:R114,AJ114)</f>
        <v>1</v>
      </c>
      <c r="AM114" s="1"/>
      <c r="AN114" s="213" t="str">
        <f t="shared" si="73"/>
        <v>SCT_HTS</v>
      </c>
      <c r="AO114" s="223" t="str">
        <f t="shared" si="73"/>
        <v>BT-61-00</v>
      </c>
      <c r="AP114" s="313" t="str">
        <f t="shared" si="74"/>
        <v/>
      </c>
      <c r="AQ114" s="124">
        <f t="shared" si="75"/>
        <v>4</v>
      </c>
      <c r="AR114" s="124" t="str">
        <f t="shared" si="76"/>
        <v>0..1</v>
      </c>
      <c r="AS114" s="138" t="s">
        <v>3756</v>
      </c>
      <c r="AT114" s="125"/>
      <c r="AU114" s="126"/>
      <c r="AV114" s="126"/>
      <c r="AW114" s="126" t="s">
        <v>35</v>
      </c>
      <c r="AX114" s="125"/>
      <c r="AY114" s="124" t="str">
        <f t="shared" si="83"/>
        <v>0..1</v>
      </c>
      <c r="AZ114" s="124" t="str">
        <f t="shared" si="83"/>
        <v>0..1</v>
      </c>
      <c r="BA114" s="127" t="str">
        <f t="shared" si="83"/>
        <v>/rsm:CrossIndustryInvoice
/rsm:SupplyChainTradeTransaction
/ram:ApplicableHeaderTradeSettlement
/ram:PayeeTradeParty
/ram:SpecifiedLegalOrganization</v>
      </c>
      <c r="BB114" s="128" t="str">
        <f t="shared" si="83"/>
        <v>/rsm:CrossIndustryInvoice/rsm:SupplyChainTradeTransaction/ram:ApplicableHeaderTradeSettlement/ram:PayeeTradeParty/ram:SpecifiedLegalOrganization</v>
      </c>
      <c r="BC114" s="124" t="str">
        <f t="shared" si="80"/>
        <v/>
      </c>
      <c r="BD114" s="129" t="str">
        <f t="shared" si="80"/>
        <v/>
      </c>
      <c r="BE114" s="124" t="str">
        <f t="shared" si="80"/>
        <v>0..1</v>
      </c>
      <c r="BF114" s="124" t="str">
        <f t="shared" si="80"/>
        <v/>
      </c>
      <c r="BG114" s="675" t="str">
        <f t="shared" si="80"/>
        <v/>
      </c>
      <c r="BH114" s="7"/>
      <c r="BI114" s="129" t="str">
        <f t="shared" si="82"/>
        <v>-</v>
      </c>
      <c r="BJ114" s="129" t="str">
        <f t="shared" si="82"/>
        <v>X</v>
      </c>
      <c r="BK114" s="129" t="str">
        <f t="shared" si="82"/>
        <v>X</v>
      </c>
      <c r="BL114" s="129" t="str">
        <f t="shared" si="82"/>
        <v>X</v>
      </c>
      <c r="BM114" s="129" t="str">
        <f t="shared" si="82"/>
        <v>X</v>
      </c>
      <c r="BN114" s="129" t="str">
        <f t="shared" si="82"/>
        <v>X</v>
      </c>
      <c r="BO114" s="129" t="str">
        <f t="shared" si="82"/>
        <v>X</v>
      </c>
      <c r="BP114" s="7"/>
      <c r="BQ114" s="129" t="str">
        <f t="shared" si="77"/>
        <v>BASIC WL</v>
      </c>
      <c r="BR114" s="129" t="str">
        <f t="shared" si="77"/>
        <v>BASIC WL</v>
      </c>
      <c r="BS114" s="15"/>
      <c r="BT114" s="57" t="s">
        <v>18642</v>
      </c>
    </row>
    <row r="115" spans="1:72" s="59" customFormat="1" ht="105" x14ac:dyDescent="0.2">
      <c r="A115" s="45" t="str">
        <f t="shared" si="66"/>
        <v>YES</v>
      </c>
      <c r="B115" s="120" t="s">
        <v>17051</v>
      </c>
      <c r="C115" s="45"/>
      <c r="D115" s="213" t="s">
        <v>3431</v>
      </c>
      <c r="E115" s="214" t="s">
        <v>3757</v>
      </c>
      <c r="F115" s="312" t="s">
        <v>3757</v>
      </c>
      <c r="G115" s="66">
        <f t="shared" si="67"/>
        <v>5</v>
      </c>
      <c r="H115" s="66" t="s">
        <v>42</v>
      </c>
      <c r="I115" s="64" t="s">
        <v>3758</v>
      </c>
      <c r="J115" s="64" t="s">
        <v>17356</v>
      </c>
      <c r="K115" s="65" t="s">
        <v>17357</v>
      </c>
      <c r="L115" s="65"/>
      <c r="M115" s="65" t="s">
        <v>35</v>
      </c>
      <c r="N115" s="64" t="s">
        <v>90</v>
      </c>
      <c r="O115" s="66" t="s">
        <v>42</v>
      </c>
      <c r="P115" s="66" t="str">
        <f>O115</f>
        <v>0..1</v>
      </c>
      <c r="Q115" s="2" t="s">
        <v>3761</v>
      </c>
      <c r="R115" s="75" t="s">
        <v>3762</v>
      </c>
      <c r="S115" s="66" t="s">
        <v>55</v>
      </c>
      <c r="T115" s="68" t="str">
        <f t="shared" si="79"/>
        <v>E</v>
      </c>
      <c r="U115" s="66" t="s">
        <v>42</v>
      </c>
      <c r="V115" s="66" t="s">
        <v>35</v>
      </c>
      <c r="W115" s="249" t="s">
        <v>35</v>
      </c>
      <c r="X115" s="38"/>
      <c r="Y115" s="68" t="str">
        <f t="shared" si="69"/>
        <v>-</v>
      </c>
      <c r="Z115" s="68" t="str">
        <f t="shared" si="84"/>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71"/>
        <v>/rsm:CrossIndustryInvoice/rsm:SupplyChainTradeTransaction/ram:ApplicableHeaderTradeSettlement/ram:PayeeTradeParty/ram:SpecifiedLegalOrganization</v>
      </c>
      <c r="AK115" s="13" t="str">
        <f t="shared" si="72"/>
        <v>/ram:ID</v>
      </c>
      <c r="AL115" s="14">
        <f>COUNTIFS(R$4:R115,AJ115)</f>
        <v>1</v>
      </c>
      <c r="AM115" s="1"/>
      <c r="AN115" s="213" t="str">
        <f t="shared" si="73"/>
        <v>SCT_HTS</v>
      </c>
      <c r="AO115" s="214" t="str">
        <f t="shared" si="73"/>
        <v>BT-61</v>
      </c>
      <c r="AP115" s="312" t="str">
        <f t="shared" si="74"/>
        <v>BT-61</v>
      </c>
      <c r="AQ115" s="66">
        <f t="shared" si="75"/>
        <v>5</v>
      </c>
      <c r="AR115" s="66" t="str">
        <f t="shared" si="76"/>
        <v>0..1</v>
      </c>
      <c r="AS115" s="64" t="s">
        <v>3763</v>
      </c>
      <c r="AT115" s="64" t="s">
        <v>3764</v>
      </c>
      <c r="AU115" s="65" t="s">
        <v>3765</v>
      </c>
      <c r="AV115" s="65"/>
      <c r="AW115" s="65" t="s">
        <v>35</v>
      </c>
      <c r="AX115" s="64" t="s">
        <v>99</v>
      </c>
      <c r="AY115" s="66" t="str">
        <f t="shared" si="83"/>
        <v>0..1</v>
      </c>
      <c r="AZ115" s="66" t="str">
        <f t="shared" si="83"/>
        <v>0..1</v>
      </c>
      <c r="BA115" s="2" t="str">
        <f t="shared" si="83"/>
        <v>/rsm:CrossIndustryInvoice
/rsm:SupplyChainTradeTransaction
/ram:ApplicableHeaderTradeSettlement
/ram:PayeeTradeParty
/ram:SpecifiedLegalOrganization
/ram:ID</v>
      </c>
      <c r="BB115" s="75" t="str">
        <f t="shared" si="83"/>
        <v>/rsm:CrossIndustryInvoice/rsm:SupplyChainTradeTransaction/ram:ApplicableHeaderTradeSettlement/ram:PayeeTradeParty/ram:SpecifiedLegalOrganization/ram:ID</v>
      </c>
      <c r="BC115" s="66" t="str">
        <f t="shared" si="80"/>
        <v>I</v>
      </c>
      <c r="BD115" s="68" t="str">
        <f t="shared" si="80"/>
        <v>E</v>
      </c>
      <c r="BE115" s="66" t="str">
        <f t="shared" si="80"/>
        <v>0..1</v>
      </c>
      <c r="BF115" s="66" t="str">
        <f t="shared" si="80"/>
        <v/>
      </c>
      <c r="BG115" s="249" t="str">
        <f t="shared" si="80"/>
        <v/>
      </c>
      <c r="BH115" s="7"/>
      <c r="BI115" s="68" t="str">
        <f t="shared" si="82"/>
        <v>-</v>
      </c>
      <c r="BJ115" s="68" t="str">
        <f t="shared" si="82"/>
        <v>X</v>
      </c>
      <c r="BK115" s="68" t="str">
        <f t="shared" si="82"/>
        <v>X</v>
      </c>
      <c r="BL115" s="68" t="str">
        <f t="shared" si="82"/>
        <v>X</v>
      </c>
      <c r="BM115" s="68" t="str">
        <f t="shared" si="82"/>
        <v>X</v>
      </c>
      <c r="BN115" s="68" t="str">
        <f t="shared" si="82"/>
        <v>X</v>
      </c>
      <c r="BO115" s="68" t="str">
        <f t="shared" si="82"/>
        <v>X</v>
      </c>
      <c r="BP115" s="7"/>
      <c r="BQ115" s="68" t="str">
        <f t="shared" si="77"/>
        <v>BASIC WL</v>
      </c>
      <c r="BR115" s="68" t="str">
        <f t="shared" si="77"/>
        <v>BASIC WL</v>
      </c>
      <c r="BS115" s="15"/>
      <c r="BT115" s="57" t="s">
        <v>18642</v>
      </c>
    </row>
    <row r="116" spans="1:72" s="59" customFormat="1" ht="120" x14ac:dyDescent="0.2">
      <c r="A116" s="45" t="str">
        <f t="shared" si="66"/>
        <v>YES</v>
      </c>
      <c r="B116" s="45"/>
      <c r="C116" s="45"/>
      <c r="D116" s="213" t="s">
        <v>3431</v>
      </c>
      <c r="E116" s="214" t="s">
        <v>3766</v>
      </c>
      <c r="F116" s="312" t="s">
        <v>3766</v>
      </c>
      <c r="G116" s="66">
        <f t="shared" si="67"/>
        <v>6</v>
      </c>
      <c r="H116" s="66" t="s">
        <v>42</v>
      </c>
      <c r="I116" s="97" t="s">
        <v>443</v>
      </c>
      <c r="J116" s="64" t="s">
        <v>3767</v>
      </c>
      <c r="K116" s="65" t="s">
        <v>17135</v>
      </c>
      <c r="L116" s="65" t="s">
        <v>916</v>
      </c>
      <c r="M116" s="65" t="s">
        <v>35</v>
      </c>
      <c r="N116" s="64" t="s">
        <v>17064</v>
      </c>
      <c r="O116" s="66" t="s">
        <v>42</v>
      </c>
      <c r="P116" s="66" t="str">
        <f>O116</f>
        <v>0..1</v>
      </c>
      <c r="Q116" s="2" t="s">
        <v>3768</v>
      </c>
      <c r="R116" s="75" t="s">
        <v>3769</v>
      </c>
      <c r="S116" s="66" t="s">
        <v>329</v>
      </c>
      <c r="T116" s="68" t="str">
        <f t="shared" si="79"/>
        <v>A</v>
      </c>
      <c r="U116" s="66" t="s">
        <v>42</v>
      </c>
      <c r="V116" s="66" t="s">
        <v>35</v>
      </c>
      <c r="W116" s="249" t="s">
        <v>35</v>
      </c>
      <c r="X116" s="38"/>
      <c r="Y116" s="68" t="str">
        <f t="shared" si="69"/>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71"/>
        <v>/rsm:CrossIndustryInvoice/rsm:SupplyChainTradeTransaction/ram:ApplicableHeaderTradeSettlement/ram:PayeeTradeParty/ram:SpecifiedLegalOrganization/ram:ID</v>
      </c>
      <c r="AK116" s="13" t="str">
        <f t="shared" si="72"/>
        <v>/@schemeID</v>
      </c>
      <c r="AL116" s="14">
        <f>COUNTIFS(R$4:R116,AJ116)</f>
        <v>1</v>
      </c>
      <c r="AM116" s="1"/>
      <c r="AN116" s="213" t="str">
        <f t="shared" si="73"/>
        <v>SCT_HTS</v>
      </c>
      <c r="AO116" s="214" t="str">
        <f t="shared" si="73"/>
        <v>BT-61-1</v>
      </c>
      <c r="AP116" s="312" t="str">
        <f t="shared" si="74"/>
        <v>BT-61-1</v>
      </c>
      <c r="AQ116" s="66">
        <f t="shared" si="75"/>
        <v>6</v>
      </c>
      <c r="AR116" s="66" t="str">
        <f t="shared" si="76"/>
        <v>0..1</v>
      </c>
      <c r="AS116" s="97" t="s">
        <v>330</v>
      </c>
      <c r="AT116" s="64" t="s">
        <v>3770</v>
      </c>
      <c r="AU116" s="65" t="s">
        <v>331</v>
      </c>
      <c r="AV116" s="65" t="s">
        <v>1616</v>
      </c>
      <c r="AW116" s="65" t="s">
        <v>35</v>
      </c>
      <c r="AX116" s="64" t="s">
        <v>128</v>
      </c>
      <c r="AY116" s="66" t="str">
        <f t="shared" si="83"/>
        <v>0..1</v>
      </c>
      <c r="AZ116" s="66" t="str">
        <f t="shared" si="83"/>
        <v>0..1</v>
      </c>
      <c r="BA116" s="2" t="str">
        <f t="shared" si="83"/>
        <v>/rsm:CrossIndustryInvoice
/rsm:SupplyChainTradeTransaction
/ram:ApplicableHeaderTradeSettlement
/ram:PayeeTradeParty
/ram:SpecifiedLegalOrganization
/ram:ID
/@schemeID</v>
      </c>
      <c r="BB116" s="75" t="str">
        <f t="shared" si="83"/>
        <v>/rsm:CrossIndustryInvoice/rsm:SupplyChainTradeTransaction/ram:ApplicableHeaderTradeSettlement/ram:PayeeTradeParty/ram:SpecifiedLegalOrganization/ram:ID/@schemeID</v>
      </c>
      <c r="BC116" s="66" t="str">
        <f t="shared" si="80"/>
        <v>S</v>
      </c>
      <c r="BD116" s="68" t="str">
        <f t="shared" si="80"/>
        <v>A</v>
      </c>
      <c r="BE116" s="66" t="str">
        <f t="shared" si="80"/>
        <v>0..1</v>
      </c>
      <c r="BF116" s="66" t="str">
        <f t="shared" si="80"/>
        <v/>
      </c>
      <c r="BG116" s="249" t="str">
        <f t="shared" si="80"/>
        <v/>
      </c>
      <c r="BH116" s="7"/>
      <c r="BI116" s="68" t="str">
        <f t="shared" si="82"/>
        <v>-</v>
      </c>
      <c r="BJ116" s="68" t="str">
        <f t="shared" si="82"/>
        <v>X</v>
      </c>
      <c r="BK116" s="68" t="str">
        <f t="shared" si="82"/>
        <v>X</v>
      </c>
      <c r="BL116" s="68" t="str">
        <f t="shared" si="82"/>
        <v>X</v>
      </c>
      <c r="BM116" s="68" t="str">
        <f t="shared" si="82"/>
        <v>X</v>
      </c>
      <c r="BN116" s="68" t="str">
        <f t="shared" si="82"/>
        <v>X</v>
      </c>
      <c r="BO116" s="68" t="str">
        <f t="shared" si="82"/>
        <v>X</v>
      </c>
      <c r="BP116" s="7"/>
      <c r="BQ116" s="68" t="str">
        <f t="shared" si="77"/>
        <v>BASIC WL</v>
      </c>
      <c r="BR116" s="68" t="str">
        <f t="shared" si="77"/>
        <v>BASIC WL</v>
      </c>
      <c r="BS116" s="15"/>
      <c r="BT116" s="57" t="s">
        <v>18642</v>
      </c>
    </row>
    <row r="117" spans="1:72" s="59" customFormat="1" ht="96" x14ac:dyDescent="0.2">
      <c r="A117" s="45" t="str">
        <f t="shared" si="66"/>
        <v>NO</v>
      </c>
      <c r="B117" s="340" t="s">
        <v>17444</v>
      </c>
      <c r="C117" s="742"/>
      <c r="D117" s="211" t="s">
        <v>3431</v>
      </c>
      <c r="E117" s="212" t="s">
        <v>3993</v>
      </c>
      <c r="F117" s="311" t="s">
        <v>3993</v>
      </c>
      <c r="G117" s="218">
        <f t="shared" si="67"/>
        <v>3</v>
      </c>
      <c r="H117" s="94" t="s">
        <v>42</v>
      </c>
      <c r="I117" s="90" t="s">
        <v>3994</v>
      </c>
      <c r="J117" s="90" t="s">
        <v>3995</v>
      </c>
      <c r="K117" s="91"/>
      <c r="L117" s="91"/>
      <c r="M117" s="91" t="s">
        <v>35</v>
      </c>
      <c r="N117" s="90"/>
      <c r="O117" s="219" t="s">
        <v>62</v>
      </c>
      <c r="P117" s="219" t="s">
        <v>62</v>
      </c>
      <c r="Q117" s="220" t="s">
        <v>3996</v>
      </c>
      <c r="R117" s="221" t="s">
        <v>3997</v>
      </c>
      <c r="S117" s="219" t="s">
        <v>35</v>
      </c>
      <c r="T117" s="184" t="str">
        <f t="shared" si="79"/>
        <v>G</v>
      </c>
      <c r="U117" s="219" t="s">
        <v>62</v>
      </c>
      <c r="V117" s="219" t="s">
        <v>531</v>
      </c>
      <c r="W117" s="678" t="s">
        <v>35</v>
      </c>
      <c r="X117" s="38"/>
      <c r="Y117" s="184" t="str">
        <f t="shared" si="69"/>
        <v>-</v>
      </c>
      <c r="Z117" s="184" t="str">
        <f t="shared" si="84"/>
        <v>X</v>
      </c>
      <c r="AA117" s="184" t="str">
        <f t="shared" si="84"/>
        <v>X</v>
      </c>
      <c r="AB117" s="184" t="str">
        <f t="shared" si="84"/>
        <v>X</v>
      </c>
      <c r="AC117" s="184" t="str">
        <f t="shared" si="84"/>
        <v>X</v>
      </c>
      <c r="AD117" s="184" t="str">
        <f t="shared" si="84"/>
        <v>X</v>
      </c>
      <c r="AE117" s="184" t="str">
        <f t="shared" si="84"/>
        <v>X</v>
      </c>
      <c r="AF117" s="38"/>
      <c r="AG117" s="184" t="s">
        <v>185</v>
      </c>
      <c r="AH117" s="184" t="s">
        <v>185</v>
      </c>
      <c r="AI117" s="38"/>
      <c r="AJ117" s="13" t="str">
        <f t="shared" si="71"/>
        <v>/rsm:CrossIndustryInvoice/rsm:SupplyChainTradeTransaction/ram:ApplicableHeaderTradeSettlement</v>
      </c>
      <c r="AK117" s="13" t="str">
        <f t="shared" si="72"/>
        <v>/ram:SpecifiedTradeSettlementPaymentMeans</v>
      </c>
      <c r="AL117" s="14">
        <f>COUNTIFS(R$4:R117,AJ117)</f>
        <v>1</v>
      </c>
      <c r="AM117" s="1"/>
      <c r="AN117" s="211" t="str">
        <f t="shared" si="73"/>
        <v>SCT_HTS</v>
      </c>
      <c r="AO117" s="212" t="str">
        <f t="shared" si="73"/>
        <v>BG-16</v>
      </c>
      <c r="AP117" s="311" t="str">
        <f t="shared" si="74"/>
        <v>BG-16</v>
      </c>
      <c r="AQ117" s="218">
        <f t="shared" si="75"/>
        <v>3</v>
      </c>
      <c r="AR117" s="94" t="str">
        <f t="shared" si="76"/>
        <v>0..1</v>
      </c>
      <c r="AS117" s="90" t="s">
        <v>3998</v>
      </c>
      <c r="AT117" s="90" t="s">
        <v>3999</v>
      </c>
      <c r="AU117" s="91"/>
      <c r="AV117" s="91"/>
      <c r="AW117" s="91" t="s">
        <v>35</v>
      </c>
      <c r="AX117" s="90"/>
      <c r="AY117" s="219" t="str">
        <f t="shared" si="83"/>
        <v>0..n</v>
      </c>
      <c r="AZ117" s="219" t="str">
        <f t="shared" si="83"/>
        <v>0..n</v>
      </c>
      <c r="BA117" s="220" t="str">
        <f t="shared" si="83"/>
        <v>/rsm:CrossIndustryInvoice
/rsm:SupplyChainTradeTransaction
/ram:ApplicableHeaderTradeSettlement
/ram:SpecifiedTradeSettlementPaymentMeans</v>
      </c>
      <c r="BB117" s="221" t="str">
        <f t="shared" si="83"/>
        <v>/rsm:CrossIndustryInvoice/rsm:SupplyChainTradeTransaction/ram:ApplicableHeaderTradeSettlement/ram:SpecifiedTradeSettlementPaymentMeans</v>
      </c>
      <c r="BC117" s="219" t="str">
        <f t="shared" si="80"/>
        <v/>
      </c>
      <c r="BD117" s="184" t="str">
        <f t="shared" si="80"/>
        <v>G</v>
      </c>
      <c r="BE117" s="219" t="str">
        <f t="shared" si="80"/>
        <v>0..n</v>
      </c>
      <c r="BF117" s="219" t="str">
        <f t="shared" si="80"/>
        <v>STR-3</v>
      </c>
      <c r="BG117" s="678" t="str">
        <f t="shared" si="80"/>
        <v/>
      </c>
      <c r="BH117" s="7"/>
      <c r="BI117" s="184" t="str">
        <f t="shared" si="82"/>
        <v>-</v>
      </c>
      <c r="BJ117" s="184" t="str">
        <f t="shared" si="82"/>
        <v>X</v>
      </c>
      <c r="BK117" s="184" t="str">
        <f t="shared" si="82"/>
        <v>X</v>
      </c>
      <c r="BL117" s="184" t="str">
        <f t="shared" si="82"/>
        <v>X</v>
      </c>
      <c r="BM117" s="184" t="str">
        <f t="shared" si="82"/>
        <v>X</v>
      </c>
      <c r="BN117" s="184" t="str">
        <f t="shared" si="82"/>
        <v>X</v>
      </c>
      <c r="BO117" s="184" t="str">
        <f t="shared" si="82"/>
        <v>X</v>
      </c>
      <c r="BP117" s="7"/>
      <c r="BQ117" s="184" t="str">
        <f t="shared" si="77"/>
        <v>BASIC WL</v>
      </c>
      <c r="BR117" s="184" t="str">
        <f t="shared" si="77"/>
        <v>BASIC WL</v>
      </c>
      <c r="BS117" s="15"/>
      <c r="BT117" s="57" t="s">
        <v>18642</v>
      </c>
    </row>
    <row r="118" spans="1:72" s="59" customFormat="1" ht="210" x14ac:dyDescent="0.2">
      <c r="A118" s="45" t="str">
        <f t="shared" si="66"/>
        <v>YES</v>
      </c>
      <c r="B118" s="45"/>
      <c r="C118" s="45"/>
      <c r="D118" s="213" t="s">
        <v>3431</v>
      </c>
      <c r="E118" s="214" t="s">
        <v>4000</v>
      </c>
      <c r="F118" s="312" t="s">
        <v>4000</v>
      </c>
      <c r="G118" s="66">
        <f t="shared" si="67"/>
        <v>4</v>
      </c>
      <c r="H118" s="66" t="s">
        <v>32</v>
      </c>
      <c r="I118" s="64" t="s">
        <v>4001</v>
      </c>
      <c r="J118" s="64" t="s">
        <v>4002</v>
      </c>
      <c r="K118" s="65" t="s">
        <v>17369</v>
      </c>
      <c r="L118" s="65" t="s">
        <v>17368</v>
      </c>
      <c r="M118" s="65" t="s">
        <v>4005</v>
      </c>
      <c r="N118" s="64" t="s">
        <v>128</v>
      </c>
      <c r="O118" s="66" t="s">
        <v>32</v>
      </c>
      <c r="P118" s="66" t="str">
        <f t="shared" ref="P118:P163" si="85">O118</f>
        <v>1..1</v>
      </c>
      <c r="Q118" s="2" t="s">
        <v>4006</v>
      </c>
      <c r="R118" s="75" t="s">
        <v>4007</v>
      </c>
      <c r="S118" s="66" t="s">
        <v>131</v>
      </c>
      <c r="T118" s="68" t="str">
        <f t="shared" si="79"/>
        <v>E</v>
      </c>
      <c r="U118" s="66" t="s">
        <v>42</v>
      </c>
      <c r="V118" s="66" t="s">
        <v>132</v>
      </c>
      <c r="W118" s="249" t="s">
        <v>35</v>
      </c>
      <c r="X118" s="38"/>
      <c r="Y118" s="68" t="str">
        <f t="shared" si="69"/>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71"/>
        <v>/rsm:CrossIndustryInvoice/rsm:SupplyChainTradeTransaction/ram:ApplicableHeaderTradeSettlement/ram:SpecifiedTradeSettlementPaymentMeans</v>
      </c>
      <c r="AK118" s="13" t="str">
        <f t="shared" si="72"/>
        <v>/ram:TypeCode</v>
      </c>
      <c r="AL118" s="14">
        <f>COUNTIFS(R$4:R118,AJ118)</f>
        <v>1</v>
      </c>
      <c r="AM118" s="1"/>
      <c r="AN118" s="213" t="str">
        <f t="shared" si="73"/>
        <v>SCT_HTS</v>
      </c>
      <c r="AO118" s="214" t="str">
        <f t="shared" si="73"/>
        <v>BT-81</v>
      </c>
      <c r="AP118" s="312" t="str">
        <f t="shared" si="74"/>
        <v>BT-81</v>
      </c>
      <c r="AQ118" s="66">
        <f t="shared" si="75"/>
        <v>4</v>
      </c>
      <c r="AR118" s="66" t="str">
        <f t="shared" si="76"/>
        <v>1..1</v>
      </c>
      <c r="AS118" s="64" t="s">
        <v>4008</v>
      </c>
      <c r="AT118" s="64" t="s">
        <v>4009</v>
      </c>
      <c r="AU118" s="65" t="s">
        <v>4010</v>
      </c>
      <c r="AV118" s="65" t="s">
        <v>18296</v>
      </c>
      <c r="AW118" s="65" t="s">
        <v>4012</v>
      </c>
      <c r="AX118" s="64" t="s">
        <v>128</v>
      </c>
      <c r="AY118" s="66" t="str">
        <f t="shared" si="83"/>
        <v>1..1</v>
      </c>
      <c r="AZ118" s="66" t="str">
        <f t="shared" si="83"/>
        <v>1..1</v>
      </c>
      <c r="BA118" s="2" t="str">
        <f t="shared" si="83"/>
        <v>/rsm:CrossIndustryInvoice
/rsm:SupplyChainTradeTransaction
/ram:ApplicableHeaderTradeSettlement
/ram:SpecifiedTradeSettlementPaymentMeans
/ram:TypeCode</v>
      </c>
      <c r="BB118" s="75" t="str">
        <f t="shared" si="83"/>
        <v>/rsm:CrossIndustryInvoice/rsm:SupplyChainTradeTransaction/ram:ApplicableHeaderTradeSettlement/ram:SpecifiedTradeSettlementPaymentMeans/ram:TypeCode</v>
      </c>
      <c r="BC118" s="66" t="str">
        <f t="shared" si="80"/>
        <v>C</v>
      </c>
      <c r="BD118" s="68" t="str">
        <f t="shared" si="80"/>
        <v>E</v>
      </c>
      <c r="BE118" s="66" t="str">
        <f t="shared" si="80"/>
        <v>0..1</v>
      </c>
      <c r="BF118" s="66" t="str">
        <f t="shared" si="80"/>
        <v>CAR-2</v>
      </c>
      <c r="BG118" s="249" t="str">
        <f t="shared" si="80"/>
        <v/>
      </c>
      <c r="BH118" s="7"/>
      <c r="BI118" s="68" t="str">
        <f t="shared" si="82"/>
        <v>-</v>
      </c>
      <c r="BJ118" s="68" t="str">
        <f t="shared" si="82"/>
        <v>X</v>
      </c>
      <c r="BK118" s="68" t="str">
        <f t="shared" si="82"/>
        <v>X</v>
      </c>
      <c r="BL118" s="68" t="str">
        <f t="shared" si="82"/>
        <v>X</v>
      </c>
      <c r="BM118" s="68" t="str">
        <f t="shared" si="82"/>
        <v>X</v>
      </c>
      <c r="BN118" s="68" t="str">
        <f t="shared" si="82"/>
        <v>X</v>
      </c>
      <c r="BO118" s="68" t="str">
        <f t="shared" si="82"/>
        <v>X</v>
      </c>
      <c r="BP118" s="7"/>
      <c r="BQ118" s="68" t="str">
        <f t="shared" si="77"/>
        <v>BASIC WL</v>
      </c>
      <c r="BR118" s="68" t="str">
        <f t="shared" si="77"/>
        <v>BASIC WL</v>
      </c>
      <c r="BS118" s="15"/>
      <c r="BT118" s="57" t="s">
        <v>18642</v>
      </c>
    </row>
    <row r="119" spans="1:72" s="59" customFormat="1" ht="96" x14ac:dyDescent="0.2">
      <c r="A119" s="45" t="str">
        <f t="shared" si="66"/>
        <v>NO</v>
      </c>
      <c r="B119" s="45"/>
      <c r="C119" s="45"/>
      <c r="D119" s="213" t="s">
        <v>3431</v>
      </c>
      <c r="E119" s="223" t="s">
        <v>4048</v>
      </c>
      <c r="F119" s="313"/>
      <c r="G119" s="124">
        <f t="shared" si="67"/>
        <v>4</v>
      </c>
      <c r="H119" s="124" t="s">
        <v>42</v>
      </c>
      <c r="I119" s="138" t="s">
        <v>4049</v>
      </c>
      <c r="J119" s="125" t="s">
        <v>17372</v>
      </c>
      <c r="K119" s="126"/>
      <c r="L119" s="126"/>
      <c r="M119" s="126"/>
      <c r="N119" s="125"/>
      <c r="O119" s="124" t="s">
        <v>42</v>
      </c>
      <c r="P119" s="124" t="str">
        <f t="shared" si="85"/>
        <v>0..1</v>
      </c>
      <c r="Q119" s="127" t="s">
        <v>4050</v>
      </c>
      <c r="R119" s="128" t="s">
        <v>4051</v>
      </c>
      <c r="S119" s="124"/>
      <c r="T119" s="129" t="str">
        <f t="shared" si="79"/>
        <v/>
      </c>
      <c r="U119" s="124" t="s">
        <v>42</v>
      </c>
      <c r="V119" s="124"/>
      <c r="W119" s="675"/>
      <c r="X119" s="38"/>
      <c r="Y119" s="129" t="str">
        <f t="shared" si="69"/>
        <v>-</v>
      </c>
      <c r="Z119" s="129" t="str">
        <f t="shared" si="84"/>
        <v>X</v>
      </c>
      <c r="AA119" s="129" t="str">
        <f t="shared" si="84"/>
        <v>X</v>
      </c>
      <c r="AB119" s="129" t="str">
        <f t="shared" si="84"/>
        <v>X</v>
      </c>
      <c r="AC119" s="129" t="str">
        <f t="shared" si="84"/>
        <v>X</v>
      </c>
      <c r="AD119" s="129" t="str">
        <f t="shared" si="84"/>
        <v>X</v>
      </c>
      <c r="AE119" s="129" t="str">
        <f t="shared" si="84"/>
        <v>X</v>
      </c>
      <c r="AF119" s="38"/>
      <c r="AG119" s="129" t="s">
        <v>185</v>
      </c>
      <c r="AH119" s="129" t="s">
        <v>185</v>
      </c>
      <c r="AI119" s="38"/>
      <c r="AJ119" s="13" t="str">
        <f t="shared" si="71"/>
        <v>/rsm:CrossIndustryInvoice/rsm:SupplyChainTradeTransaction/ram:ApplicableHeaderTradeSettlement/ram:SpecifiedTradeSettlementPaymentMeans</v>
      </c>
      <c r="AK119" s="13" t="str">
        <f t="shared" si="72"/>
        <v>/ram:PayerPartyDebtorFinancialAccount</v>
      </c>
      <c r="AL119" s="14">
        <f>COUNTIFS(R$4:R119,AJ119)</f>
        <v>1</v>
      </c>
      <c r="AM119" s="1"/>
      <c r="AN119" s="213" t="str">
        <f t="shared" si="73"/>
        <v>SCT_HTS</v>
      </c>
      <c r="AO119" s="223" t="str">
        <f t="shared" si="73"/>
        <v>BT-91-00</v>
      </c>
      <c r="AP119" s="313" t="str">
        <f t="shared" si="74"/>
        <v/>
      </c>
      <c r="AQ119" s="124">
        <f t="shared" si="75"/>
        <v>4</v>
      </c>
      <c r="AR119" s="124" t="str">
        <f t="shared" si="76"/>
        <v>0..1</v>
      </c>
      <c r="AS119" s="138" t="s">
        <v>4052</v>
      </c>
      <c r="AT119" s="125"/>
      <c r="AU119" s="126"/>
      <c r="AV119" s="126"/>
      <c r="AW119" s="126" t="s">
        <v>35</v>
      </c>
      <c r="AX119" s="125"/>
      <c r="AY119" s="124" t="str">
        <f t="shared" si="83"/>
        <v>0..1</v>
      </c>
      <c r="AZ119" s="124" t="str">
        <f t="shared" si="83"/>
        <v>0..1</v>
      </c>
      <c r="BA119" s="127" t="str">
        <f t="shared" si="83"/>
        <v>/rsm:CrossIndustryInvoice
/rsm:SupplyChainTradeTransaction
/ram:ApplicableHeaderTradeSettlement
/ram:SpecifiedTradeSettlementPaymentMeans
/ram:PayerPartyDebtorFinancialAccount</v>
      </c>
      <c r="BB119" s="128" t="str">
        <f t="shared" si="83"/>
        <v>/rsm:CrossIndustryInvoice/rsm:SupplyChainTradeTransaction/ram:ApplicableHeaderTradeSettlement/ram:SpecifiedTradeSettlementPaymentMeans/ram:PayerPartyDebtorFinancialAccount</v>
      </c>
      <c r="BC119" s="124" t="str">
        <f t="shared" si="80"/>
        <v/>
      </c>
      <c r="BD119" s="129" t="str">
        <f t="shared" si="80"/>
        <v/>
      </c>
      <c r="BE119" s="124" t="str">
        <f t="shared" si="80"/>
        <v>0..1</v>
      </c>
      <c r="BF119" s="124" t="str">
        <f t="shared" si="80"/>
        <v/>
      </c>
      <c r="BG119" s="675" t="str">
        <f t="shared" si="80"/>
        <v/>
      </c>
      <c r="BH119" s="7"/>
      <c r="BI119" s="129" t="str">
        <f t="shared" si="82"/>
        <v>-</v>
      </c>
      <c r="BJ119" s="129" t="str">
        <f t="shared" si="82"/>
        <v>X</v>
      </c>
      <c r="BK119" s="129" t="str">
        <f t="shared" si="82"/>
        <v>X</v>
      </c>
      <c r="BL119" s="129" t="str">
        <f t="shared" si="82"/>
        <v>X</v>
      </c>
      <c r="BM119" s="129" t="str">
        <f t="shared" si="82"/>
        <v>X</v>
      </c>
      <c r="BN119" s="129" t="str">
        <f t="shared" si="82"/>
        <v>X</v>
      </c>
      <c r="BO119" s="129" t="str">
        <f t="shared" si="82"/>
        <v>X</v>
      </c>
      <c r="BP119" s="7"/>
      <c r="BQ119" s="129" t="str">
        <f t="shared" si="77"/>
        <v>BASIC WL</v>
      </c>
      <c r="BR119" s="129" t="str">
        <f t="shared" si="77"/>
        <v>BASIC WL</v>
      </c>
      <c r="BS119" s="15"/>
      <c r="BT119" s="57" t="s">
        <v>18642</v>
      </c>
    </row>
    <row r="120" spans="1:72" s="59" customFormat="1" ht="105" x14ac:dyDescent="0.2">
      <c r="A120" s="45" t="str">
        <f t="shared" si="66"/>
        <v>YES</v>
      </c>
      <c r="B120" s="45"/>
      <c r="C120" s="45"/>
      <c r="D120" s="213" t="s">
        <v>3431</v>
      </c>
      <c r="E120" s="214" t="s">
        <v>4053</v>
      </c>
      <c r="F120" s="312" t="s">
        <v>4053</v>
      </c>
      <c r="G120" s="66">
        <f t="shared" si="67"/>
        <v>5</v>
      </c>
      <c r="H120" s="66" t="s">
        <v>42</v>
      </c>
      <c r="I120" s="64" t="s">
        <v>4054</v>
      </c>
      <c r="J120" s="64" t="s">
        <v>4055</v>
      </c>
      <c r="K120" s="65"/>
      <c r="L120" s="65"/>
      <c r="M120" s="65" t="s">
        <v>35</v>
      </c>
      <c r="N120" s="64" t="s">
        <v>90</v>
      </c>
      <c r="O120" s="66" t="s">
        <v>32</v>
      </c>
      <c r="P120" s="66" t="str">
        <f t="shared" si="85"/>
        <v>1..1</v>
      </c>
      <c r="Q120" s="2" t="s">
        <v>4056</v>
      </c>
      <c r="R120" s="75" t="s">
        <v>4057</v>
      </c>
      <c r="S120" s="66" t="s">
        <v>55</v>
      </c>
      <c r="T120" s="68" t="str">
        <f t="shared" si="79"/>
        <v>E</v>
      </c>
      <c r="U120" s="66" t="s">
        <v>42</v>
      </c>
      <c r="V120" s="66" t="s">
        <v>35</v>
      </c>
      <c r="W120" s="249" t="s">
        <v>35</v>
      </c>
      <c r="X120" s="38"/>
      <c r="Y120" s="68" t="str">
        <f t="shared" si="69"/>
        <v>-</v>
      </c>
      <c r="Z120" s="68" t="str">
        <f t="shared" si="84"/>
        <v>X</v>
      </c>
      <c r="AA120" s="68" t="str">
        <f t="shared" si="84"/>
        <v>X</v>
      </c>
      <c r="AB120" s="68" t="str">
        <f t="shared" si="84"/>
        <v>X</v>
      </c>
      <c r="AC120" s="68" t="str">
        <f t="shared" si="84"/>
        <v>X</v>
      </c>
      <c r="AD120" s="68" t="str">
        <f t="shared" si="84"/>
        <v>X</v>
      </c>
      <c r="AE120" s="68" t="str">
        <f t="shared" si="84"/>
        <v>X</v>
      </c>
      <c r="AF120" s="38"/>
      <c r="AG120" s="68" t="s">
        <v>185</v>
      </c>
      <c r="AH120" s="68" t="s">
        <v>185</v>
      </c>
      <c r="AI120" s="38"/>
      <c r="AJ120" s="13" t="str">
        <f t="shared" si="71"/>
        <v>/rsm:CrossIndustryInvoice/rsm:SupplyChainTradeTransaction/ram:ApplicableHeaderTradeSettlement/ram:SpecifiedTradeSettlementPaymentMeans/ram:PayerPartyDebtorFinancialAccount</v>
      </c>
      <c r="AK120" s="13" t="str">
        <f t="shared" si="72"/>
        <v>/ram:IBANID</v>
      </c>
      <c r="AL120" s="14">
        <f>COUNTIFS(R$4:R120,AJ120)</f>
        <v>1</v>
      </c>
      <c r="AM120" s="1"/>
      <c r="AN120" s="213" t="str">
        <f t="shared" si="73"/>
        <v>SCT_HTS</v>
      </c>
      <c r="AO120" s="214" t="str">
        <f t="shared" si="73"/>
        <v>BT-91</v>
      </c>
      <c r="AP120" s="312" t="str">
        <f t="shared" si="74"/>
        <v>BT-91</v>
      </c>
      <c r="AQ120" s="66">
        <f t="shared" si="75"/>
        <v>5</v>
      </c>
      <c r="AR120" s="66" t="str">
        <f t="shared" si="76"/>
        <v>0..1</v>
      </c>
      <c r="AS120" s="64" t="s">
        <v>4058</v>
      </c>
      <c r="AT120" s="64" t="s">
        <v>4059</v>
      </c>
      <c r="AU120" s="65" t="s">
        <v>35</v>
      </c>
      <c r="AV120" s="65"/>
      <c r="AW120" s="65" t="s">
        <v>35</v>
      </c>
      <c r="AX120" s="64" t="s">
        <v>99</v>
      </c>
      <c r="AY120" s="66" t="str">
        <f t="shared" si="83"/>
        <v>1..1</v>
      </c>
      <c r="AZ120" s="66" t="str">
        <f t="shared" si="83"/>
        <v>1..1</v>
      </c>
      <c r="BA120" s="2" t="str">
        <f t="shared" si="83"/>
        <v>/rsm:CrossIndustryInvoice
/rsm:SupplyChainTradeTransaction
/ram:ApplicableHeaderTradeSettlement
/ram:SpecifiedTradeSettlementPaymentMeans
/ram:PayerPartyDebtorFinancialAccount
/ram:IBANID</v>
      </c>
      <c r="BB120" s="75" t="str">
        <f t="shared" si="83"/>
        <v>/rsm:CrossIndustryInvoice/rsm:SupplyChainTradeTransaction/ram:ApplicableHeaderTradeSettlement/ram:SpecifiedTradeSettlementPaymentMeans/ram:PayerPartyDebtorFinancialAccount/ram:IBANID</v>
      </c>
      <c r="BC120" s="66" t="str">
        <f t="shared" si="80"/>
        <v>I</v>
      </c>
      <c r="BD120" s="68" t="str">
        <f t="shared" si="80"/>
        <v>E</v>
      </c>
      <c r="BE120" s="66" t="str">
        <f t="shared" si="80"/>
        <v>0..1</v>
      </c>
      <c r="BF120" s="66" t="str">
        <f t="shared" si="80"/>
        <v/>
      </c>
      <c r="BG120" s="249" t="str">
        <f t="shared" si="80"/>
        <v/>
      </c>
      <c r="BH120" s="7"/>
      <c r="BI120" s="68" t="str">
        <f t="shared" si="82"/>
        <v>-</v>
      </c>
      <c r="BJ120" s="68" t="str">
        <f t="shared" si="82"/>
        <v>X</v>
      </c>
      <c r="BK120" s="68" t="str">
        <f t="shared" si="82"/>
        <v>X</v>
      </c>
      <c r="BL120" s="68" t="str">
        <f t="shared" si="82"/>
        <v>X</v>
      </c>
      <c r="BM120" s="68" t="str">
        <f t="shared" si="82"/>
        <v>X</v>
      </c>
      <c r="BN120" s="68" t="str">
        <f t="shared" si="82"/>
        <v>X</v>
      </c>
      <c r="BO120" s="68" t="str">
        <f t="shared" si="82"/>
        <v>X</v>
      </c>
      <c r="BP120" s="7"/>
      <c r="BQ120" s="68" t="str">
        <f t="shared" si="77"/>
        <v>BASIC WL</v>
      </c>
      <c r="BR120" s="68" t="str">
        <f t="shared" si="77"/>
        <v>BASIC WL</v>
      </c>
      <c r="BS120" s="15"/>
      <c r="BT120" s="57" t="s">
        <v>18642</v>
      </c>
    </row>
    <row r="121" spans="1:72" s="59" customFormat="1" ht="96" x14ac:dyDescent="0.2">
      <c r="A121" s="45" t="str">
        <f t="shared" si="66"/>
        <v>NO</v>
      </c>
      <c r="B121" s="45"/>
      <c r="C121" s="45"/>
      <c r="D121" s="213" t="s">
        <v>3431</v>
      </c>
      <c r="E121" s="223" t="s">
        <v>4060</v>
      </c>
      <c r="F121" s="313" t="s">
        <v>4060</v>
      </c>
      <c r="G121" s="124">
        <f t="shared" si="67"/>
        <v>4</v>
      </c>
      <c r="H121" s="124" t="s">
        <v>62</v>
      </c>
      <c r="I121" s="138" t="s">
        <v>4061</v>
      </c>
      <c r="J121" s="125" t="s">
        <v>4062</v>
      </c>
      <c r="K121" s="126"/>
      <c r="L121" s="126"/>
      <c r="M121" s="126" t="s">
        <v>35</v>
      </c>
      <c r="N121" s="125"/>
      <c r="O121" s="124" t="s">
        <v>42</v>
      </c>
      <c r="P121" s="124" t="str">
        <f t="shared" si="85"/>
        <v>0..1</v>
      </c>
      <c r="Q121" s="127" t="s">
        <v>4063</v>
      </c>
      <c r="R121" s="128" t="s">
        <v>4064</v>
      </c>
      <c r="S121" s="124" t="s">
        <v>35</v>
      </c>
      <c r="T121" s="129" t="str">
        <f t="shared" si="79"/>
        <v>G</v>
      </c>
      <c r="U121" s="124" t="s">
        <v>62</v>
      </c>
      <c r="V121" s="124" t="s">
        <v>531</v>
      </c>
      <c r="W121" s="675" t="s">
        <v>35</v>
      </c>
      <c r="X121" s="38"/>
      <c r="Y121" s="129" t="str">
        <f t="shared" si="69"/>
        <v>-</v>
      </c>
      <c r="Z121" s="129" t="str">
        <f t="shared" si="84"/>
        <v>X</v>
      </c>
      <c r="AA121" s="129" t="str">
        <f t="shared" si="84"/>
        <v>X</v>
      </c>
      <c r="AB121" s="129" t="str">
        <f t="shared" si="84"/>
        <v>X</v>
      </c>
      <c r="AC121" s="129" t="str">
        <f t="shared" si="84"/>
        <v>X</v>
      </c>
      <c r="AD121" s="129" t="str">
        <f t="shared" si="84"/>
        <v>X</v>
      </c>
      <c r="AE121" s="129" t="str">
        <f t="shared" si="84"/>
        <v>X</v>
      </c>
      <c r="AF121" s="38"/>
      <c r="AG121" s="129" t="s">
        <v>185</v>
      </c>
      <c r="AH121" s="129" t="s">
        <v>185</v>
      </c>
      <c r="AI121" s="38"/>
      <c r="AJ121" s="13" t="str">
        <f t="shared" si="71"/>
        <v>/rsm:CrossIndustryInvoice/rsm:SupplyChainTradeTransaction/ram:ApplicableHeaderTradeSettlement/ram:SpecifiedTradeSettlementPaymentMeans</v>
      </c>
      <c r="AK121" s="13" t="str">
        <f t="shared" si="72"/>
        <v>/ram:PayeePartyCreditorFinancialAccount</v>
      </c>
      <c r="AL121" s="14">
        <f>COUNTIFS(R$4:R121,AJ121)</f>
        <v>1</v>
      </c>
      <c r="AM121" s="1"/>
      <c r="AN121" s="213" t="str">
        <f t="shared" si="73"/>
        <v>SCT_HTS</v>
      </c>
      <c r="AO121" s="223" t="str">
        <f t="shared" si="73"/>
        <v>BG-17</v>
      </c>
      <c r="AP121" s="313" t="str">
        <f t="shared" si="74"/>
        <v>BG-17</v>
      </c>
      <c r="AQ121" s="124">
        <f t="shared" si="75"/>
        <v>4</v>
      </c>
      <c r="AR121" s="124" t="str">
        <f t="shared" si="76"/>
        <v>0..n</v>
      </c>
      <c r="AS121" s="138" t="s">
        <v>4065</v>
      </c>
      <c r="AT121" s="125" t="s">
        <v>4066</v>
      </c>
      <c r="AU121" s="126" t="s">
        <v>35</v>
      </c>
      <c r="AV121" s="126"/>
      <c r="AW121" s="126" t="s">
        <v>35</v>
      </c>
      <c r="AX121" s="125"/>
      <c r="AY121" s="124" t="str">
        <f t="shared" si="83"/>
        <v>0..1</v>
      </c>
      <c r="AZ121" s="124" t="str">
        <f t="shared" si="83"/>
        <v>0..1</v>
      </c>
      <c r="BA121" s="127" t="str">
        <f t="shared" si="83"/>
        <v>/rsm:CrossIndustryInvoice
/rsm:SupplyChainTradeTransaction
/ram:ApplicableHeaderTradeSettlement
/ram:SpecifiedTradeSettlementPaymentMeans
/ram:PayeePartyCreditorFinancialAccount</v>
      </c>
      <c r="BB121" s="128" t="str">
        <f t="shared" si="83"/>
        <v>/rsm:CrossIndustryInvoice/rsm:SupplyChainTradeTransaction/ram:ApplicableHeaderTradeSettlement/ram:SpecifiedTradeSettlementPaymentMeans/ram:PayeePartyCreditorFinancialAccount</v>
      </c>
      <c r="BC121" s="124" t="str">
        <f t="shared" si="80"/>
        <v/>
      </c>
      <c r="BD121" s="129" t="str">
        <f t="shared" si="80"/>
        <v>G</v>
      </c>
      <c r="BE121" s="124" t="str">
        <f t="shared" si="80"/>
        <v>0..n</v>
      </c>
      <c r="BF121" s="124" t="str">
        <f t="shared" si="80"/>
        <v>STR-3</v>
      </c>
      <c r="BG121" s="675" t="str">
        <f t="shared" si="80"/>
        <v/>
      </c>
      <c r="BH121" s="7"/>
      <c r="BI121" s="129" t="str">
        <f t="shared" si="82"/>
        <v>-</v>
      </c>
      <c r="BJ121" s="129" t="str">
        <f t="shared" si="82"/>
        <v>X</v>
      </c>
      <c r="BK121" s="129" t="str">
        <f t="shared" si="82"/>
        <v>X</v>
      </c>
      <c r="BL121" s="129" t="str">
        <f t="shared" si="82"/>
        <v>X</v>
      </c>
      <c r="BM121" s="129" t="str">
        <f t="shared" si="82"/>
        <v>X</v>
      </c>
      <c r="BN121" s="129" t="str">
        <f t="shared" si="82"/>
        <v>X</v>
      </c>
      <c r="BO121" s="129" t="str">
        <f t="shared" si="82"/>
        <v>X</v>
      </c>
      <c r="BP121" s="7"/>
      <c r="BQ121" s="129" t="str">
        <f t="shared" si="77"/>
        <v>BASIC WL</v>
      </c>
      <c r="BR121" s="129" t="str">
        <f t="shared" si="77"/>
        <v>BASIC WL</v>
      </c>
      <c r="BS121" s="15"/>
      <c r="BT121" s="57" t="s">
        <v>18642</v>
      </c>
    </row>
    <row r="122" spans="1:72" s="59" customFormat="1" ht="120" x14ac:dyDescent="0.2">
      <c r="A122" s="45" t="str">
        <f t="shared" si="66"/>
        <v>YES</v>
      </c>
      <c r="B122" s="45"/>
      <c r="C122" s="45"/>
      <c r="D122" s="213" t="s">
        <v>3431</v>
      </c>
      <c r="E122" s="214" t="s">
        <v>4067</v>
      </c>
      <c r="F122" s="312" t="s">
        <v>4067</v>
      </c>
      <c r="G122" s="66">
        <f t="shared" si="67"/>
        <v>5</v>
      </c>
      <c r="H122" s="66" t="s">
        <v>32</v>
      </c>
      <c r="I122" s="64" t="s">
        <v>4068</v>
      </c>
      <c r="J122" s="64" t="s">
        <v>4069</v>
      </c>
      <c r="K122" s="65" t="s">
        <v>17373</v>
      </c>
      <c r="L122" s="65"/>
      <c r="M122" s="65" t="s">
        <v>4071</v>
      </c>
      <c r="N122" s="64" t="s">
        <v>90</v>
      </c>
      <c r="O122" s="66" t="s">
        <v>42</v>
      </c>
      <c r="P122" s="66" t="str">
        <f t="shared" si="85"/>
        <v>0..1</v>
      </c>
      <c r="Q122" s="2" t="s">
        <v>4072</v>
      </c>
      <c r="R122" s="75" t="s">
        <v>4073</v>
      </c>
      <c r="S122" s="66" t="s">
        <v>55</v>
      </c>
      <c r="T122" s="68" t="str">
        <f t="shared" si="79"/>
        <v>E</v>
      </c>
      <c r="U122" s="66" t="s">
        <v>42</v>
      </c>
      <c r="V122" s="66" t="s">
        <v>4074</v>
      </c>
      <c r="W122" s="249" t="s">
        <v>4075</v>
      </c>
      <c r="X122" s="38"/>
      <c r="Y122" s="68" t="str">
        <f t="shared" si="69"/>
        <v>-</v>
      </c>
      <c r="Z122" s="68" t="str">
        <f t="shared" si="84"/>
        <v>X</v>
      </c>
      <c r="AA122" s="68" t="str">
        <f t="shared" si="84"/>
        <v>X</v>
      </c>
      <c r="AB122" s="68" t="str">
        <f t="shared" si="84"/>
        <v>X</v>
      </c>
      <c r="AC122" s="68" t="str">
        <f t="shared" si="84"/>
        <v>X</v>
      </c>
      <c r="AD122" s="68" t="str">
        <f t="shared" si="84"/>
        <v>X</v>
      </c>
      <c r="AE122" s="68" t="str">
        <f t="shared" si="84"/>
        <v>X</v>
      </c>
      <c r="AF122" s="38"/>
      <c r="AG122" s="68" t="s">
        <v>185</v>
      </c>
      <c r="AH122" s="68" t="s">
        <v>185</v>
      </c>
      <c r="AI122" s="38"/>
      <c r="AJ122" s="13" t="str">
        <f t="shared" si="71"/>
        <v>/rsm:CrossIndustryInvoice/rsm:SupplyChainTradeTransaction/ram:ApplicableHeaderTradeSettlement/ram:SpecifiedTradeSettlementPaymentMeans/ram:PayeePartyCreditorFinancialAccount</v>
      </c>
      <c r="AK122" s="13" t="str">
        <f t="shared" si="72"/>
        <v>/ram:IBANID</v>
      </c>
      <c r="AL122" s="14">
        <f>COUNTIFS(R$4:R122,AJ122)</f>
        <v>1</v>
      </c>
      <c r="AM122" s="1"/>
      <c r="AN122" s="213" t="str">
        <f t="shared" si="73"/>
        <v>SCT_HTS</v>
      </c>
      <c r="AO122" s="214" t="str">
        <f t="shared" si="73"/>
        <v>BT-84</v>
      </c>
      <c r="AP122" s="312" t="str">
        <f t="shared" si="74"/>
        <v>BT-84</v>
      </c>
      <c r="AQ122" s="66">
        <f t="shared" si="75"/>
        <v>5</v>
      </c>
      <c r="AR122" s="66" t="str">
        <f t="shared" si="76"/>
        <v>1..1</v>
      </c>
      <c r="AS122" s="64" t="s">
        <v>4076</v>
      </c>
      <c r="AT122" s="64" t="s">
        <v>4077</v>
      </c>
      <c r="AU122" s="65" t="s">
        <v>4078</v>
      </c>
      <c r="AV122" s="65"/>
      <c r="AW122" s="65" t="s">
        <v>4079</v>
      </c>
      <c r="AX122" s="64" t="s">
        <v>99</v>
      </c>
      <c r="AY122" s="66" t="str">
        <f t="shared" si="83"/>
        <v>0..1</v>
      </c>
      <c r="AZ122" s="66" t="str">
        <f t="shared" si="83"/>
        <v>0..1</v>
      </c>
      <c r="BA122" s="2" t="str">
        <f t="shared" si="83"/>
        <v>/rsm:CrossIndustryInvoice
/rsm:SupplyChainTradeTransaction
/ram:ApplicableHeaderTradeSettlement
/ram:SpecifiedTradeSettlementPaymentMeans
/ram:PayeePartyCreditorFinancialAccount
/ram:IBANID</v>
      </c>
      <c r="BB122" s="75" t="str">
        <f t="shared" si="83"/>
        <v>/rsm:CrossIndustryInvoice/rsm:SupplyChainTradeTransaction/ram:ApplicableHeaderTradeSettlement/ram:SpecifiedTradeSettlementPaymentMeans/ram:PayeePartyCreditorFinancialAccount/ram:IBANID</v>
      </c>
      <c r="BC122" s="66" t="str">
        <f t="shared" si="80"/>
        <v>I</v>
      </c>
      <c r="BD122" s="68" t="str">
        <f t="shared" si="80"/>
        <v>E</v>
      </c>
      <c r="BE122" s="66" t="str">
        <f t="shared" si="80"/>
        <v>0..1</v>
      </c>
      <c r="BF122" s="66" t="str">
        <f t="shared" si="80"/>
        <v>CAR-2, SEM-2</v>
      </c>
      <c r="BG122" s="249" t="str">
        <f t="shared" si="80"/>
        <v>Use IBANID if applicable, ProprietaryID else</v>
      </c>
      <c r="BH122" s="7"/>
      <c r="BI122" s="68" t="str">
        <f t="shared" si="82"/>
        <v>-</v>
      </c>
      <c r="BJ122" s="68" t="str">
        <f t="shared" si="82"/>
        <v>X</v>
      </c>
      <c r="BK122" s="68" t="str">
        <f t="shared" si="82"/>
        <v>X</v>
      </c>
      <c r="BL122" s="68" t="str">
        <f t="shared" si="82"/>
        <v>X</v>
      </c>
      <c r="BM122" s="68" t="str">
        <f t="shared" si="82"/>
        <v>X</v>
      </c>
      <c r="BN122" s="68" t="str">
        <f t="shared" si="82"/>
        <v>X</v>
      </c>
      <c r="BO122" s="68" t="str">
        <f t="shared" si="82"/>
        <v>X</v>
      </c>
      <c r="BP122" s="7"/>
      <c r="BQ122" s="68" t="str">
        <f t="shared" si="77"/>
        <v>BASIC WL</v>
      </c>
      <c r="BR122" s="68" t="str">
        <f t="shared" si="77"/>
        <v>BASIC WL</v>
      </c>
      <c r="BS122" s="15"/>
      <c r="BT122" s="57" t="s">
        <v>18642</v>
      </c>
    </row>
    <row r="123" spans="1:72" s="59" customFormat="1" ht="105" x14ac:dyDescent="0.2">
      <c r="A123" s="45" t="str">
        <f t="shared" si="66"/>
        <v>NO</v>
      </c>
      <c r="B123" s="45"/>
      <c r="C123" s="45"/>
      <c r="D123" s="213" t="s">
        <v>3431</v>
      </c>
      <c r="E123" s="214" t="s">
        <v>4087</v>
      </c>
      <c r="F123" s="312"/>
      <c r="G123" s="66">
        <f t="shared" si="67"/>
        <v>5</v>
      </c>
      <c r="H123" s="66" t="s">
        <v>42</v>
      </c>
      <c r="I123" s="97" t="s">
        <v>17374</v>
      </c>
      <c r="J123" s="64" t="s">
        <v>35</v>
      </c>
      <c r="K123" s="65" t="s">
        <v>4088</v>
      </c>
      <c r="L123" s="65"/>
      <c r="M123" s="65" t="s">
        <v>4075</v>
      </c>
      <c r="N123" s="64" t="s">
        <v>90</v>
      </c>
      <c r="O123" s="66" t="s">
        <v>42</v>
      </c>
      <c r="P123" s="66" t="str">
        <f t="shared" si="85"/>
        <v>0..1</v>
      </c>
      <c r="Q123" s="2" t="s">
        <v>4089</v>
      </c>
      <c r="R123" s="75" t="s">
        <v>4090</v>
      </c>
      <c r="S123" s="66" t="s">
        <v>35</v>
      </c>
      <c r="T123" s="68" t="str">
        <f t="shared" si="79"/>
        <v/>
      </c>
      <c r="U123" s="66" t="s">
        <v>42</v>
      </c>
      <c r="V123" s="66" t="s">
        <v>4074</v>
      </c>
      <c r="W123" s="249" t="s">
        <v>4075</v>
      </c>
      <c r="X123" s="38"/>
      <c r="Y123" s="68" t="str">
        <f t="shared" si="69"/>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71"/>
        <v>/rsm:CrossIndustryInvoice/rsm:SupplyChainTradeTransaction/ram:ApplicableHeaderTradeSettlement/ram:SpecifiedTradeSettlementPaymentMeans/ram:PayeePartyCreditorFinancialAccount</v>
      </c>
      <c r="AK123" s="13" t="str">
        <f t="shared" si="72"/>
        <v>/ram:ProprietaryID</v>
      </c>
      <c r="AL123" s="14">
        <f>COUNTIFS(R$4:R123,AJ123)</f>
        <v>1</v>
      </c>
      <c r="AM123" s="1"/>
      <c r="AN123" s="213" t="str">
        <f t="shared" si="73"/>
        <v>SCT_HTS</v>
      </c>
      <c r="AO123" s="214" t="str">
        <f t="shared" si="73"/>
        <v>BT-84-0</v>
      </c>
      <c r="AP123" s="312" t="str">
        <f t="shared" si="74"/>
        <v/>
      </c>
      <c r="AQ123" s="66">
        <f t="shared" si="75"/>
        <v>5</v>
      </c>
      <c r="AR123" s="66" t="str">
        <f t="shared" si="76"/>
        <v>0..1</v>
      </c>
      <c r="AS123" s="97" t="s">
        <v>35</v>
      </c>
      <c r="AT123" s="64" t="s">
        <v>35</v>
      </c>
      <c r="AU123" s="65" t="s">
        <v>4091</v>
      </c>
      <c r="AV123" s="65"/>
      <c r="AW123" s="65" t="s">
        <v>35</v>
      </c>
      <c r="AX123" s="64" t="s">
        <v>99</v>
      </c>
      <c r="AY123" s="66" t="str">
        <f t="shared" si="83"/>
        <v>0..1</v>
      </c>
      <c r="AZ123" s="66" t="str">
        <f t="shared" si="83"/>
        <v>0..1</v>
      </c>
      <c r="BA123" s="2" t="str">
        <f t="shared" si="83"/>
        <v>/rsm:CrossIndustryInvoice
/rsm:SupplyChainTradeTransaction
/ram:ApplicableHeaderTradeSettlement
/ram:SpecifiedTradeSettlementPaymentMeans
/ram:PayeePartyCreditorFinancialAccount
/ram:ProprietaryID</v>
      </c>
      <c r="BB123" s="75" t="str">
        <f t="shared" si="83"/>
        <v>/rsm:CrossIndustryInvoice/rsm:SupplyChainTradeTransaction/ram:ApplicableHeaderTradeSettlement/ram:SpecifiedTradeSettlementPaymentMeans/ram:PayeePartyCreditorFinancialAccount/ram:ProprietaryID</v>
      </c>
      <c r="BC123" s="66" t="str">
        <f t="shared" si="80"/>
        <v/>
      </c>
      <c r="BD123" s="68" t="str">
        <f t="shared" si="80"/>
        <v/>
      </c>
      <c r="BE123" s="66" t="str">
        <f t="shared" si="80"/>
        <v>0..1</v>
      </c>
      <c r="BF123" s="66" t="str">
        <f t="shared" si="80"/>
        <v>CAR-2, SEM-2</v>
      </c>
      <c r="BG123" s="249" t="str">
        <f t="shared" si="80"/>
        <v>Use IBANID if applicable, ProprietaryID else</v>
      </c>
      <c r="BH123" s="7"/>
      <c r="BI123" s="68" t="str">
        <f t="shared" si="82"/>
        <v>-</v>
      </c>
      <c r="BJ123" s="68" t="str">
        <f t="shared" si="82"/>
        <v>X</v>
      </c>
      <c r="BK123" s="68" t="str">
        <f t="shared" si="82"/>
        <v>X</v>
      </c>
      <c r="BL123" s="68" t="str">
        <f t="shared" si="82"/>
        <v>X</v>
      </c>
      <c r="BM123" s="68" t="str">
        <f t="shared" si="82"/>
        <v>X</v>
      </c>
      <c r="BN123" s="68" t="str">
        <f t="shared" si="82"/>
        <v>X</v>
      </c>
      <c r="BO123" s="68" t="str">
        <f t="shared" si="82"/>
        <v>X</v>
      </c>
      <c r="BP123" s="7"/>
      <c r="BQ123" s="68" t="str">
        <f t="shared" si="77"/>
        <v>BASIC WL</v>
      </c>
      <c r="BR123" s="68" t="str">
        <f t="shared" si="77"/>
        <v>BASIC WL</v>
      </c>
      <c r="BS123" s="15"/>
      <c r="BT123" s="57" t="s">
        <v>18642</v>
      </c>
    </row>
    <row r="124" spans="1:72" s="59" customFormat="1" ht="96" x14ac:dyDescent="0.2">
      <c r="A124" s="45" t="str">
        <f t="shared" si="66"/>
        <v>NO</v>
      </c>
      <c r="B124" s="45"/>
      <c r="C124" s="45"/>
      <c r="D124" s="211" t="s">
        <v>3431</v>
      </c>
      <c r="E124" s="212" t="s">
        <v>4110</v>
      </c>
      <c r="F124" s="311" t="s">
        <v>4110</v>
      </c>
      <c r="G124" s="218">
        <f t="shared" si="67"/>
        <v>3</v>
      </c>
      <c r="H124" s="94" t="s">
        <v>238</v>
      </c>
      <c r="I124" s="90" t="s">
        <v>4111</v>
      </c>
      <c r="J124" s="90" t="s">
        <v>4112</v>
      </c>
      <c r="K124" s="91"/>
      <c r="L124" s="91"/>
      <c r="M124" s="91" t="s">
        <v>4113</v>
      </c>
      <c r="N124" s="90"/>
      <c r="O124" s="219" t="s">
        <v>238</v>
      </c>
      <c r="P124" s="219" t="str">
        <f t="shared" si="85"/>
        <v>1..n</v>
      </c>
      <c r="Q124" s="220" t="s">
        <v>4114</v>
      </c>
      <c r="R124" s="221" t="s">
        <v>4115</v>
      </c>
      <c r="S124" s="219" t="s">
        <v>35</v>
      </c>
      <c r="T124" s="184" t="str">
        <f t="shared" si="79"/>
        <v>G</v>
      </c>
      <c r="U124" s="219" t="s">
        <v>62</v>
      </c>
      <c r="V124" s="219" t="s">
        <v>132</v>
      </c>
      <c r="W124" s="678" t="s">
        <v>35</v>
      </c>
      <c r="X124" s="38"/>
      <c r="Y124" s="184" t="str">
        <f t="shared" si="69"/>
        <v>-</v>
      </c>
      <c r="Z124" s="184" t="str">
        <f t="shared" ref="Z124:AE134" si="86">IF(Y124="X","X",IF($AH124=Z$4,"X","-"))</f>
        <v>X</v>
      </c>
      <c r="AA124" s="184" t="str">
        <f t="shared" si="86"/>
        <v>X</v>
      </c>
      <c r="AB124" s="184" t="str">
        <f t="shared" si="86"/>
        <v>X</v>
      </c>
      <c r="AC124" s="184" t="str">
        <f t="shared" si="86"/>
        <v>X</v>
      </c>
      <c r="AD124" s="184" t="str">
        <f t="shared" si="86"/>
        <v>X</v>
      </c>
      <c r="AE124" s="184" t="str">
        <f t="shared" si="86"/>
        <v>X</v>
      </c>
      <c r="AF124" s="38"/>
      <c r="AG124" s="184" t="s">
        <v>185</v>
      </c>
      <c r="AH124" s="184" t="s">
        <v>185</v>
      </c>
      <c r="AI124" s="38"/>
      <c r="AJ124" s="13" t="str">
        <f t="shared" si="71"/>
        <v>/rsm:CrossIndustryInvoice/rsm:SupplyChainTradeTransaction/ram:ApplicableHeaderTradeSettlement</v>
      </c>
      <c r="AK124" s="13" t="str">
        <f t="shared" si="72"/>
        <v>/ram:ApplicableTradeTax</v>
      </c>
      <c r="AL124" s="14">
        <f>COUNTIFS(R$4:R124,AJ124)</f>
        <v>1</v>
      </c>
      <c r="AM124" s="1"/>
      <c r="AN124" s="211" t="str">
        <f t="shared" si="73"/>
        <v>SCT_HTS</v>
      </c>
      <c r="AO124" s="212" t="str">
        <f t="shared" si="73"/>
        <v>BG-23</v>
      </c>
      <c r="AP124" s="311" t="str">
        <f t="shared" si="74"/>
        <v>BG-23</v>
      </c>
      <c r="AQ124" s="218">
        <f t="shared" si="75"/>
        <v>3</v>
      </c>
      <c r="AR124" s="94" t="str">
        <f t="shared" si="76"/>
        <v>1..n</v>
      </c>
      <c r="AS124" s="90" t="s">
        <v>4116</v>
      </c>
      <c r="AT124" s="90" t="s">
        <v>4117</v>
      </c>
      <c r="AU124" s="91"/>
      <c r="AV124" s="91"/>
      <c r="AW124" s="91" t="s">
        <v>4118</v>
      </c>
      <c r="AX124" s="90"/>
      <c r="AY124" s="219" t="str">
        <f t="shared" si="83"/>
        <v>1..n</v>
      </c>
      <c r="AZ124" s="219" t="str">
        <f t="shared" si="83"/>
        <v>1..n</v>
      </c>
      <c r="BA124" s="220" t="str">
        <f t="shared" si="83"/>
        <v>/rsm:CrossIndustryInvoice
/rsm:SupplyChainTradeTransaction
/ram:ApplicableHeaderTradeSettlement
/ram:ApplicableTradeTax</v>
      </c>
      <c r="BB124" s="221" t="str">
        <f t="shared" si="83"/>
        <v>/rsm:CrossIndustryInvoice/rsm:SupplyChainTradeTransaction/ram:ApplicableHeaderTradeSettlement/ram:ApplicableTradeTax</v>
      </c>
      <c r="BC124" s="219" t="str">
        <f t="shared" si="80"/>
        <v/>
      </c>
      <c r="BD124" s="184" t="str">
        <f t="shared" si="80"/>
        <v>G</v>
      </c>
      <c r="BE124" s="219" t="str">
        <f t="shared" si="80"/>
        <v>0..n</v>
      </c>
      <c r="BF124" s="219" t="str">
        <f t="shared" si="80"/>
        <v>CAR-2</v>
      </c>
      <c r="BG124" s="678" t="str">
        <f t="shared" si="80"/>
        <v/>
      </c>
      <c r="BH124" s="7"/>
      <c r="BI124" s="184" t="str">
        <f t="shared" si="82"/>
        <v>-</v>
      </c>
      <c r="BJ124" s="184" t="str">
        <f t="shared" si="82"/>
        <v>X</v>
      </c>
      <c r="BK124" s="184" t="str">
        <f t="shared" si="82"/>
        <v>X</v>
      </c>
      <c r="BL124" s="184" t="str">
        <f t="shared" si="82"/>
        <v>X</v>
      </c>
      <c r="BM124" s="184" t="str">
        <f t="shared" si="82"/>
        <v>X</v>
      </c>
      <c r="BN124" s="184" t="str">
        <f t="shared" si="82"/>
        <v>X</v>
      </c>
      <c r="BO124" s="184" t="str">
        <f t="shared" si="82"/>
        <v>X</v>
      </c>
      <c r="BP124" s="7"/>
      <c r="BQ124" s="184" t="str">
        <f t="shared" si="77"/>
        <v>BASIC WL</v>
      </c>
      <c r="BR124" s="184" t="str">
        <f t="shared" si="77"/>
        <v>BASIC WL</v>
      </c>
      <c r="BS124" s="15"/>
      <c r="BT124" s="57" t="s">
        <v>18642</v>
      </c>
    </row>
    <row r="125" spans="1:72" s="59" customFormat="1" ht="120" x14ac:dyDescent="0.2">
      <c r="A125" s="45" t="str">
        <f t="shared" si="66"/>
        <v>YES</v>
      </c>
      <c r="B125" s="45"/>
      <c r="C125" s="45"/>
      <c r="D125" s="213" t="s">
        <v>3431</v>
      </c>
      <c r="E125" s="214" t="s">
        <v>4119</v>
      </c>
      <c r="F125" s="312" t="s">
        <v>4119</v>
      </c>
      <c r="G125" s="66">
        <f t="shared" si="67"/>
        <v>4</v>
      </c>
      <c r="H125" s="66" t="s">
        <v>32</v>
      </c>
      <c r="I125" s="64" t="s">
        <v>4120</v>
      </c>
      <c r="J125" s="64" t="s">
        <v>4121</v>
      </c>
      <c r="K125" s="65" t="s">
        <v>4122</v>
      </c>
      <c r="L125" s="65"/>
      <c r="M125" s="65" t="s">
        <v>4123</v>
      </c>
      <c r="N125" s="64" t="s">
        <v>1325</v>
      </c>
      <c r="O125" s="66" t="s">
        <v>32</v>
      </c>
      <c r="P125" s="66" t="str">
        <f t="shared" si="85"/>
        <v>1..1</v>
      </c>
      <c r="Q125" s="2" t="s">
        <v>4124</v>
      </c>
      <c r="R125" s="75" t="s">
        <v>4125</v>
      </c>
      <c r="S125" s="66" t="s">
        <v>163</v>
      </c>
      <c r="T125" s="68" t="str">
        <f t="shared" si="79"/>
        <v>E</v>
      </c>
      <c r="U125" s="66" t="s">
        <v>62</v>
      </c>
      <c r="V125" s="66" t="s">
        <v>93</v>
      </c>
      <c r="W125" s="249" t="s">
        <v>35</v>
      </c>
      <c r="X125" s="38"/>
      <c r="Y125" s="68" t="str">
        <f t="shared" si="69"/>
        <v>-</v>
      </c>
      <c r="Z125" s="68" t="str">
        <f t="shared" si="86"/>
        <v>X</v>
      </c>
      <c r="AA125" s="68" t="str">
        <f t="shared" si="86"/>
        <v>X</v>
      </c>
      <c r="AB125" s="68" t="str">
        <f t="shared" si="86"/>
        <v>X</v>
      </c>
      <c r="AC125" s="68" t="str">
        <f t="shared" si="86"/>
        <v>X</v>
      </c>
      <c r="AD125" s="68" t="str">
        <f t="shared" si="86"/>
        <v>X</v>
      </c>
      <c r="AE125" s="68" t="str">
        <f t="shared" si="86"/>
        <v>X</v>
      </c>
      <c r="AF125" s="38"/>
      <c r="AG125" s="68" t="s">
        <v>185</v>
      </c>
      <c r="AH125" s="68" t="s">
        <v>185</v>
      </c>
      <c r="AI125" s="38"/>
      <c r="AJ125" s="13" t="str">
        <f t="shared" si="71"/>
        <v>/rsm:CrossIndustryInvoice/rsm:SupplyChainTradeTransaction/ram:ApplicableHeaderTradeSettlement/ram:ApplicableTradeTax</v>
      </c>
      <c r="AK125" s="13" t="str">
        <f t="shared" si="72"/>
        <v>/ram:CalculatedAmount</v>
      </c>
      <c r="AL125" s="14">
        <f>COUNTIFS(R$4:R125,AJ125)</f>
        <v>1</v>
      </c>
      <c r="AM125" s="1"/>
      <c r="AN125" s="213" t="str">
        <f t="shared" si="73"/>
        <v>SCT_HTS</v>
      </c>
      <c r="AO125" s="214" t="str">
        <f t="shared" si="73"/>
        <v>BT-117</v>
      </c>
      <c r="AP125" s="312" t="str">
        <f t="shared" si="74"/>
        <v>BT-117</v>
      </c>
      <c r="AQ125" s="66">
        <f t="shared" si="75"/>
        <v>4</v>
      </c>
      <c r="AR125" s="66" t="str">
        <f t="shared" si="76"/>
        <v>1..1</v>
      </c>
      <c r="AS125" s="64" t="s">
        <v>4126</v>
      </c>
      <c r="AT125" s="64" t="s">
        <v>4127</v>
      </c>
      <c r="AU125" s="65" t="s">
        <v>4128</v>
      </c>
      <c r="AV125" s="65"/>
      <c r="AW125" s="65" t="s">
        <v>18297</v>
      </c>
      <c r="AX125" s="64" t="s">
        <v>1330</v>
      </c>
      <c r="AY125" s="66" t="str">
        <f t="shared" si="83"/>
        <v>1..1</v>
      </c>
      <c r="AZ125" s="66" t="str">
        <f t="shared" si="83"/>
        <v>1..1</v>
      </c>
      <c r="BA125" s="2" t="str">
        <f t="shared" si="83"/>
        <v>/rsm:CrossIndustryInvoice
/rsm:SupplyChainTradeTransaction
/ram:ApplicableHeaderTradeSettlement
/ram:ApplicableTradeTax
/ram:CalculatedAmount</v>
      </c>
      <c r="BB125" s="75" t="str">
        <f t="shared" si="83"/>
        <v>/rsm:CrossIndustryInvoice/rsm:SupplyChainTradeTransaction/ram:ApplicableHeaderTradeSettlement/ram:ApplicableTradeTax/ram:CalculatedAmount</v>
      </c>
      <c r="BC125" s="66" t="str">
        <f t="shared" si="80"/>
        <v>A</v>
      </c>
      <c r="BD125" s="68" t="str">
        <f t="shared" si="80"/>
        <v>E</v>
      </c>
      <c r="BE125" s="66" t="str">
        <f t="shared" si="80"/>
        <v>0..n</v>
      </c>
      <c r="BF125" s="66" t="str">
        <f t="shared" si="80"/>
        <v>CAR-2, CAR-3</v>
      </c>
      <c r="BG125" s="249" t="str">
        <f t="shared" si="80"/>
        <v/>
      </c>
      <c r="BH125" s="7"/>
      <c r="BI125" s="68" t="str">
        <f t="shared" si="82"/>
        <v>-</v>
      </c>
      <c r="BJ125" s="68" t="str">
        <f t="shared" si="82"/>
        <v>X</v>
      </c>
      <c r="BK125" s="68" t="str">
        <f t="shared" si="82"/>
        <v>X</v>
      </c>
      <c r="BL125" s="68" t="str">
        <f t="shared" si="82"/>
        <v>X</v>
      </c>
      <c r="BM125" s="68" t="str">
        <f t="shared" si="82"/>
        <v>X</v>
      </c>
      <c r="BN125" s="68" t="str">
        <f t="shared" si="82"/>
        <v>X</v>
      </c>
      <c r="BO125" s="68" t="str">
        <f t="shared" si="82"/>
        <v>X</v>
      </c>
      <c r="BP125" s="7"/>
      <c r="BQ125" s="68" t="str">
        <f t="shared" si="77"/>
        <v>BASIC WL</v>
      </c>
      <c r="BR125" s="68" t="str">
        <f t="shared" si="77"/>
        <v>BASIC WL</v>
      </c>
      <c r="BS125" s="15"/>
      <c r="BT125" s="57" t="s">
        <v>18642</v>
      </c>
    </row>
    <row r="126" spans="1:72" s="59" customFormat="1" ht="96" x14ac:dyDescent="0.2">
      <c r="A126" s="45" t="str">
        <f t="shared" si="66"/>
        <v>NO</v>
      </c>
      <c r="B126" s="45"/>
      <c r="C126" s="45"/>
      <c r="D126" s="213" t="s">
        <v>3431</v>
      </c>
      <c r="E126" s="214" t="s">
        <v>4130</v>
      </c>
      <c r="F126" s="312"/>
      <c r="G126" s="66">
        <f t="shared" si="67"/>
        <v>4</v>
      </c>
      <c r="H126" s="66" t="s">
        <v>32</v>
      </c>
      <c r="I126" s="97" t="s">
        <v>17375</v>
      </c>
      <c r="J126" s="64" t="s">
        <v>4168</v>
      </c>
      <c r="K126" s="65" t="s">
        <v>17376</v>
      </c>
      <c r="L126" s="65"/>
      <c r="M126" s="65" t="s">
        <v>805</v>
      </c>
      <c r="N126" s="64" t="s">
        <v>17064</v>
      </c>
      <c r="O126" s="66" t="s">
        <v>32</v>
      </c>
      <c r="P126" s="66" t="str">
        <f t="shared" si="85"/>
        <v>1..1</v>
      </c>
      <c r="Q126" s="2" t="s">
        <v>4132</v>
      </c>
      <c r="R126" s="75" t="s">
        <v>4133</v>
      </c>
      <c r="S126" s="66" t="s">
        <v>131</v>
      </c>
      <c r="T126" s="68" t="str">
        <f t="shared" si="79"/>
        <v/>
      </c>
      <c r="U126" s="66" t="s">
        <v>42</v>
      </c>
      <c r="V126" s="66" t="s">
        <v>35</v>
      </c>
      <c r="W126" s="249" t="s">
        <v>805</v>
      </c>
      <c r="X126" s="38"/>
      <c r="Y126" s="68" t="str">
        <f t="shared" si="69"/>
        <v>-</v>
      </c>
      <c r="Z126" s="68" t="str">
        <f t="shared" si="86"/>
        <v>X</v>
      </c>
      <c r="AA126" s="68" t="str">
        <f t="shared" si="86"/>
        <v>X</v>
      </c>
      <c r="AB126" s="68" t="str">
        <f t="shared" si="86"/>
        <v>X</v>
      </c>
      <c r="AC126" s="68" t="str">
        <f t="shared" si="86"/>
        <v>X</v>
      </c>
      <c r="AD126" s="68" t="str">
        <f t="shared" si="86"/>
        <v>X</v>
      </c>
      <c r="AE126" s="68" t="str">
        <f t="shared" si="86"/>
        <v>X</v>
      </c>
      <c r="AF126" s="38"/>
      <c r="AG126" s="68" t="s">
        <v>185</v>
      </c>
      <c r="AH126" s="68" t="s">
        <v>185</v>
      </c>
      <c r="AI126" s="38"/>
      <c r="AJ126" s="13" t="str">
        <f t="shared" si="71"/>
        <v>/rsm:CrossIndustryInvoice/rsm:SupplyChainTradeTransaction/ram:ApplicableHeaderTradeSettlement/ram:ApplicableTradeTax</v>
      </c>
      <c r="AK126" s="13" t="str">
        <f t="shared" si="72"/>
        <v>/ram:TypeCode</v>
      </c>
      <c r="AL126" s="14">
        <f>COUNTIFS(R$4:R126,AJ126)</f>
        <v>1</v>
      </c>
      <c r="AM126" s="1"/>
      <c r="AN126" s="213" t="str">
        <f t="shared" si="73"/>
        <v>SCT_HTS</v>
      </c>
      <c r="AO126" s="214" t="str">
        <f t="shared" si="73"/>
        <v>BT-118-0</v>
      </c>
      <c r="AP126" s="312" t="str">
        <f t="shared" si="74"/>
        <v/>
      </c>
      <c r="AQ126" s="66">
        <f t="shared" si="75"/>
        <v>4</v>
      </c>
      <c r="AR126" s="66" t="str">
        <f t="shared" si="76"/>
        <v>1..1</v>
      </c>
      <c r="AS126" s="97" t="s">
        <v>4134</v>
      </c>
      <c r="AT126" s="64" t="s">
        <v>4168</v>
      </c>
      <c r="AU126" s="65" t="s">
        <v>18298</v>
      </c>
      <c r="AV126" s="65"/>
      <c r="AW126" s="65" t="s">
        <v>1208</v>
      </c>
      <c r="AX126" s="64"/>
      <c r="AY126" s="66" t="str">
        <f t="shared" si="83"/>
        <v>1..1</v>
      </c>
      <c r="AZ126" s="66" t="str">
        <f t="shared" si="83"/>
        <v>1..1</v>
      </c>
      <c r="BA126" s="2" t="str">
        <f t="shared" si="83"/>
        <v>/rsm:CrossIndustryInvoice
/rsm:SupplyChainTradeTransaction
/ram:ApplicableHeaderTradeSettlement
/ram:ApplicableTradeTax
/ram:TypeCode</v>
      </c>
      <c r="BB126" s="75" t="str">
        <f t="shared" si="83"/>
        <v>/rsm:CrossIndustryInvoice/rsm:SupplyChainTradeTransaction/ram:ApplicableHeaderTradeSettlement/ram:ApplicableTradeTax/ram:TypeCode</v>
      </c>
      <c r="BC126" s="66" t="str">
        <f t="shared" si="80"/>
        <v>C</v>
      </c>
      <c r="BD126" s="68" t="str">
        <f t="shared" si="80"/>
        <v/>
      </c>
      <c r="BE126" s="66" t="str">
        <f t="shared" si="80"/>
        <v>0..1</v>
      </c>
      <c r="BF126" s="66" t="str">
        <f t="shared" si="80"/>
        <v/>
      </c>
      <c r="BG126" s="249" t="str">
        <f t="shared" si="80"/>
        <v>Fixed value "VAT"</v>
      </c>
      <c r="BH126" s="7"/>
      <c r="BI126" s="68" t="str">
        <f t="shared" si="82"/>
        <v>-</v>
      </c>
      <c r="BJ126" s="68" t="str">
        <f t="shared" si="82"/>
        <v>X</v>
      </c>
      <c r="BK126" s="68" t="str">
        <f t="shared" si="82"/>
        <v>X</v>
      </c>
      <c r="BL126" s="68" t="str">
        <f t="shared" ref="BL126:BO185" si="87">AB126</f>
        <v>X</v>
      </c>
      <c r="BM126" s="68" t="str">
        <f t="shared" si="87"/>
        <v>X</v>
      </c>
      <c r="BN126" s="68" t="str">
        <f t="shared" si="87"/>
        <v>X</v>
      </c>
      <c r="BO126" s="68" t="str">
        <f t="shared" si="87"/>
        <v>X</v>
      </c>
      <c r="BP126" s="7"/>
      <c r="BQ126" s="68" t="str">
        <f t="shared" si="77"/>
        <v>BASIC WL</v>
      </c>
      <c r="BR126" s="68" t="str">
        <f t="shared" si="77"/>
        <v>BASIC WL</v>
      </c>
      <c r="BS126" s="15"/>
      <c r="BT126" s="57" t="s">
        <v>18642</v>
      </c>
    </row>
    <row r="127" spans="1:72" s="59" customFormat="1" ht="96" x14ac:dyDescent="0.2">
      <c r="A127" s="45" t="str">
        <f t="shared" si="66"/>
        <v>YES</v>
      </c>
      <c r="B127" s="45"/>
      <c r="C127" s="45"/>
      <c r="D127" s="213" t="s">
        <v>3431</v>
      </c>
      <c r="E127" s="214" t="s">
        <v>4135</v>
      </c>
      <c r="F127" s="312" t="s">
        <v>4135</v>
      </c>
      <c r="G127" s="66">
        <f t="shared" si="67"/>
        <v>4</v>
      </c>
      <c r="H127" s="66" t="s">
        <v>42</v>
      </c>
      <c r="I127" s="64" t="s">
        <v>4136</v>
      </c>
      <c r="J127" s="64" t="s">
        <v>4137</v>
      </c>
      <c r="K127" s="65" t="s">
        <v>17377</v>
      </c>
      <c r="L127" s="65" t="s">
        <v>4139</v>
      </c>
      <c r="M127" s="65" t="s">
        <v>35</v>
      </c>
      <c r="N127" s="64" t="s">
        <v>70</v>
      </c>
      <c r="O127" s="66" t="s">
        <v>42</v>
      </c>
      <c r="P127" s="66" t="str">
        <f t="shared" si="85"/>
        <v>0..1</v>
      </c>
      <c r="Q127" s="2" t="s">
        <v>4140</v>
      </c>
      <c r="R127" s="75" t="s">
        <v>4141</v>
      </c>
      <c r="S127" s="66" t="s">
        <v>73</v>
      </c>
      <c r="T127" s="68" t="str">
        <f t="shared" si="79"/>
        <v>E</v>
      </c>
      <c r="U127" s="66" t="s">
        <v>42</v>
      </c>
      <c r="V127" s="66" t="s">
        <v>35</v>
      </c>
      <c r="W127" s="249" t="s">
        <v>35</v>
      </c>
      <c r="X127" s="38"/>
      <c r="Y127" s="68" t="str">
        <f t="shared" si="69"/>
        <v>-</v>
      </c>
      <c r="Z127" s="68" t="str">
        <f t="shared" si="86"/>
        <v>X</v>
      </c>
      <c r="AA127" s="68" t="str">
        <f t="shared" si="86"/>
        <v>X</v>
      </c>
      <c r="AB127" s="68" t="str">
        <f t="shared" si="86"/>
        <v>X</v>
      </c>
      <c r="AC127" s="68" t="str">
        <f t="shared" si="86"/>
        <v>X</v>
      </c>
      <c r="AD127" s="68" t="str">
        <f t="shared" si="86"/>
        <v>X</v>
      </c>
      <c r="AE127" s="68" t="str">
        <f t="shared" si="86"/>
        <v>X</v>
      </c>
      <c r="AF127" s="38"/>
      <c r="AG127" s="68" t="s">
        <v>185</v>
      </c>
      <c r="AH127" s="68" t="s">
        <v>185</v>
      </c>
      <c r="AI127" s="38"/>
      <c r="AJ127" s="13" t="str">
        <f t="shared" si="71"/>
        <v>/rsm:CrossIndustryInvoice/rsm:SupplyChainTradeTransaction/ram:ApplicableHeaderTradeSettlement/ram:ApplicableTradeTax</v>
      </c>
      <c r="AK127" s="13" t="str">
        <f t="shared" si="72"/>
        <v>/ram:ExemptionReason</v>
      </c>
      <c r="AL127" s="14">
        <f>COUNTIFS(R$4:R127,AJ127)</f>
        <v>1</v>
      </c>
      <c r="AM127" s="1"/>
      <c r="AN127" s="213" t="str">
        <f t="shared" si="73"/>
        <v>SCT_HTS</v>
      </c>
      <c r="AO127" s="214" t="str">
        <f t="shared" si="73"/>
        <v>BT-120</v>
      </c>
      <c r="AP127" s="312" t="str">
        <f t="shared" si="74"/>
        <v>BT-120</v>
      </c>
      <c r="AQ127" s="66">
        <f t="shared" si="75"/>
        <v>4</v>
      </c>
      <c r="AR127" s="66" t="str">
        <f t="shared" si="76"/>
        <v>0..1</v>
      </c>
      <c r="AS127" s="64" t="s">
        <v>1213</v>
      </c>
      <c r="AT127" s="64" t="s">
        <v>4142</v>
      </c>
      <c r="AU127" s="65" t="s">
        <v>4143</v>
      </c>
      <c r="AV127" s="65" t="s">
        <v>4144</v>
      </c>
      <c r="AW127" s="65" t="s">
        <v>35</v>
      </c>
      <c r="AX127" s="64" t="s">
        <v>78</v>
      </c>
      <c r="AY127" s="66" t="str">
        <f t="shared" si="83"/>
        <v>0..1</v>
      </c>
      <c r="AZ127" s="66" t="str">
        <f t="shared" si="83"/>
        <v>0..1</v>
      </c>
      <c r="BA127" s="2" t="str">
        <f t="shared" si="83"/>
        <v>/rsm:CrossIndustryInvoice
/rsm:SupplyChainTradeTransaction
/ram:ApplicableHeaderTradeSettlement
/ram:ApplicableTradeTax
/ram:ExemptionReason</v>
      </c>
      <c r="BB127" s="75" t="str">
        <f t="shared" si="83"/>
        <v>/rsm:CrossIndustryInvoice/rsm:SupplyChainTradeTransaction/ram:ApplicableHeaderTradeSettlement/ram:ApplicableTradeTax/ram:ExemptionReason</v>
      </c>
      <c r="BC127" s="66" t="str">
        <f t="shared" si="80"/>
        <v>T</v>
      </c>
      <c r="BD127" s="68" t="str">
        <f t="shared" si="80"/>
        <v>E</v>
      </c>
      <c r="BE127" s="66" t="str">
        <f t="shared" si="80"/>
        <v>0..1</v>
      </c>
      <c r="BF127" s="66" t="str">
        <f t="shared" si="80"/>
        <v/>
      </c>
      <c r="BG127" s="249" t="str">
        <f t="shared" si="80"/>
        <v/>
      </c>
      <c r="BH127" s="7"/>
      <c r="BI127" s="68" t="str">
        <f t="shared" ref="BI127:BN186" si="88">Y127</f>
        <v>-</v>
      </c>
      <c r="BJ127" s="68" t="str">
        <f t="shared" si="88"/>
        <v>X</v>
      </c>
      <c r="BK127" s="68" t="str">
        <f t="shared" si="88"/>
        <v>X</v>
      </c>
      <c r="BL127" s="68" t="str">
        <f t="shared" si="87"/>
        <v>X</v>
      </c>
      <c r="BM127" s="68" t="str">
        <f t="shared" si="87"/>
        <v>X</v>
      </c>
      <c r="BN127" s="68" t="str">
        <f t="shared" si="87"/>
        <v>X</v>
      </c>
      <c r="BO127" s="68" t="str">
        <f t="shared" si="87"/>
        <v>X</v>
      </c>
      <c r="BP127" s="7"/>
      <c r="BQ127" s="68" t="str">
        <f t="shared" si="77"/>
        <v>BASIC WL</v>
      </c>
      <c r="BR127" s="68" t="str">
        <f t="shared" si="77"/>
        <v>BASIC WL</v>
      </c>
      <c r="BS127" s="15"/>
      <c r="BT127" s="57" t="s">
        <v>18642</v>
      </c>
    </row>
    <row r="128" spans="1:72" s="59" customFormat="1" ht="96" x14ac:dyDescent="0.2">
      <c r="A128" s="45" t="str">
        <f t="shared" si="66"/>
        <v>YES</v>
      </c>
      <c r="B128" s="45"/>
      <c r="C128" s="45"/>
      <c r="D128" s="213" t="s">
        <v>3431</v>
      </c>
      <c r="E128" s="214" t="s">
        <v>4145</v>
      </c>
      <c r="F128" s="312" t="s">
        <v>4145</v>
      </c>
      <c r="G128" s="66">
        <f t="shared" si="67"/>
        <v>4</v>
      </c>
      <c r="H128" s="66" t="s">
        <v>32</v>
      </c>
      <c r="I128" s="64" t="s">
        <v>4146</v>
      </c>
      <c r="J128" s="64" t="s">
        <v>4147</v>
      </c>
      <c r="K128" s="65" t="s">
        <v>4148</v>
      </c>
      <c r="L128" s="65"/>
      <c r="M128" s="65" t="s">
        <v>4149</v>
      </c>
      <c r="N128" s="64" t="s">
        <v>1325</v>
      </c>
      <c r="O128" s="66" t="s">
        <v>32</v>
      </c>
      <c r="P128" s="66" t="str">
        <f t="shared" si="85"/>
        <v>1..1</v>
      </c>
      <c r="Q128" s="2" t="s">
        <v>4150</v>
      </c>
      <c r="R128" s="75" t="s">
        <v>4151</v>
      </c>
      <c r="S128" s="66" t="s">
        <v>163</v>
      </c>
      <c r="T128" s="68" t="str">
        <f t="shared" si="79"/>
        <v>E</v>
      </c>
      <c r="U128" s="66" t="s">
        <v>62</v>
      </c>
      <c r="V128" s="66" t="s">
        <v>93</v>
      </c>
      <c r="W128" s="249" t="s">
        <v>35</v>
      </c>
      <c r="X128" s="38"/>
      <c r="Y128" s="68" t="str">
        <f t="shared" si="69"/>
        <v>-</v>
      </c>
      <c r="Z128" s="68" t="str">
        <f t="shared" si="86"/>
        <v>X</v>
      </c>
      <c r="AA128" s="68" t="str">
        <f t="shared" si="86"/>
        <v>X</v>
      </c>
      <c r="AB128" s="68" t="str">
        <f t="shared" si="86"/>
        <v>X</v>
      </c>
      <c r="AC128" s="68" t="str">
        <f t="shared" si="86"/>
        <v>X</v>
      </c>
      <c r="AD128" s="68" t="str">
        <f t="shared" si="86"/>
        <v>X</v>
      </c>
      <c r="AE128" s="68" t="str">
        <f t="shared" si="86"/>
        <v>X</v>
      </c>
      <c r="AF128" s="38"/>
      <c r="AG128" s="68" t="s">
        <v>185</v>
      </c>
      <c r="AH128" s="68" t="s">
        <v>185</v>
      </c>
      <c r="AI128" s="38"/>
      <c r="AJ128" s="13" t="str">
        <f t="shared" si="71"/>
        <v>/rsm:CrossIndustryInvoice/rsm:SupplyChainTradeTransaction/ram:ApplicableHeaderTradeSettlement/ram:ApplicableTradeTax</v>
      </c>
      <c r="AK128" s="13" t="str">
        <f t="shared" si="72"/>
        <v>/ram:BasisAmount</v>
      </c>
      <c r="AL128" s="14">
        <f>COUNTIFS(R$4:R128,AJ128)</f>
        <v>1</v>
      </c>
      <c r="AM128" s="1"/>
      <c r="AN128" s="213" t="str">
        <f t="shared" si="73"/>
        <v>SCT_HTS</v>
      </c>
      <c r="AO128" s="214" t="str">
        <f t="shared" si="73"/>
        <v>BT-116</v>
      </c>
      <c r="AP128" s="312" t="str">
        <f t="shared" si="74"/>
        <v>BT-116</v>
      </c>
      <c r="AQ128" s="66">
        <f t="shared" si="75"/>
        <v>4</v>
      </c>
      <c r="AR128" s="66" t="str">
        <f t="shared" si="76"/>
        <v>1..1</v>
      </c>
      <c r="AS128" s="64" t="s">
        <v>4152</v>
      </c>
      <c r="AT128" s="64" t="s">
        <v>4153</v>
      </c>
      <c r="AU128" s="65" t="s">
        <v>4154</v>
      </c>
      <c r="AV128" s="65"/>
      <c r="AW128" s="65" t="s">
        <v>4155</v>
      </c>
      <c r="AX128" s="64" t="s">
        <v>1330</v>
      </c>
      <c r="AY128" s="66" t="str">
        <f t="shared" si="83"/>
        <v>1..1</v>
      </c>
      <c r="AZ128" s="66" t="str">
        <f t="shared" si="83"/>
        <v>1..1</v>
      </c>
      <c r="BA128" s="2" t="str">
        <f t="shared" si="83"/>
        <v>/rsm:CrossIndustryInvoice
/rsm:SupplyChainTradeTransaction
/ram:ApplicableHeaderTradeSettlement
/ram:ApplicableTradeTax
/ram:BasisAmount</v>
      </c>
      <c r="BB128" s="75" t="str">
        <f t="shared" si="83"/>
        <v>/rsm:CrossIndustryInvoice/rsm:SupplyChainTradeTransaction/ram:ApplicableHeaderTradeSettlement/ram:ApplicableTradeTax/ram:BasisAmount</v>
      </c>
      <c r="BC128" s="66" t="str">
        <f t="shared" si="80"/>
        <v>A</v>
      </c>
      <c r="BD128" s="68" t="str">
        <f t="shared" si="80"/>
        <v>E</v>
      </c>
      <c r="BE128" s="66" t="str">
        <f t="shared" si="80"/>
        <v>0..n</v>
      </c>
      <c r="BF128" s="66" t="str">
        <f t="shared" si="80"/>
        <v>CAR-2, CAR-3</v>
      </c>
      <c r="BG128" s="249" t="str">
        <f t="shared" si="80"/>
        <v/>
      </c>
      <c r="BH128" s="7"/>
      <c r="BI128" s="68" t="str">
        <f t="shared" si="88"/>
        <v>-</v>
      </c>
      <c r="BJ128" s="68" t="str">
        <f t="shared" si="88"/>
        <v>X</v>
      </c>
      <c r="BK128" s="68" t="str">
        <f t="shared" si="88"/>
        <v>X</v>
      </c>
      <c r="BL128" s="68" t="str">
        <f t="shared" si="87"/>
        <v>X</v>
      </c>
      <c r="BM128" s="68" t="str">
        <f t="shared" si="87"/>
        <v>X</v>
      </c>
      <c r="BN128" s="68" t="str">
        <f t="shared" si="87"/>
        <v>X</v>
      </c>
      <c r="BO128" s="68" t="str">
        <f t="shared" si="87"/>
        <v>X</v>
      </c>
      <c r="BP128" s="7"/>
      <c r="BQ128" s="68" t="str">
        <f t="shared" si="77"/>
        <v>BASIC WL</v>
      </c>
      <c r="BR128" s="68" t="str">
        <f t="shared" si="77"/>
        <v>BASIC WL</v>
      </c>
      <c r="BS128" s="15"/>
      <c r="BT128" s="57" t="s">
        <v>18642</v>
      </c>
    </row>
    <row r="129" spans="1:72" s="59" customFormat="1" ht="225" x14ac:dyDescent="0.2">
      <c r="A129" s="45" t="str">
        <f t="shared" si="66"/>
        <v>YES</v>
      </c>
      <c r="B129" s="45"/>
      <c r="C129" s="45"/>
      <c r="D129" s="213" t="s">
        <v>3431</v>
      </c>
      <c r="E129" s="214" t="s">
        <v>4166</v>
      </c>
      <c r="F129" s="312" t="s">
        <v>4166</v>
      </c>
      <c r="G129" s="66">
        <f t="shared" si="67"/>
        <v>4</v>
      </c>
      <c r="H129" s="66" t="s">
        <v>32</v>
      </c>
      <c r="I129" s="64" t="s">
        <v>4167</v>
      </c>
      <c r="J129" s="64" t="s">
        <v>4168</v>
      </c>
      <c r="K129" s="65" t="s">
        <v>815</v>
      </c>
      <c r="L129" s="65" t="s">
        <v>816</v>
      </c>
      <c r="M129" s="65" t="s">
        <v>18321</v>
      </c>
      <c r="N129" s="64" t="s">
        <v>128</v>
      </c>
      <c r="O129" s="66" t="s">
        <v>32</v>
      </c>
      <c r="P129" s="66" t="str">
        <f t="shared" si="85"/>
        <v>1..1</v>
      </c>
      <c r="Q129" s="2" t="s">
        <v>4170</v>
      </c>
      <c r="R129" s="75" t="s">
        <v>4171</v>
      </c>
      <c r="S129" s="66" t="s">
        <v>131</v>
      </c>
      <c r="T129" s="68" t="str">
        <f t="shared" si="79"/>
        <v>E</v>
      </c>
      <c r="U129" s="66" t="s">
        <v>42</v>
      </c>
      <c r="V129" s="66" t="s">
        <v>132</v>
      </c>
      <c r="W129" s="249" t="s">
        <v>35</v>
      </c>
      <c r="X129" s="38"/>
      <c r="Y129" s="68" t="str">
        <f t="shared" si="69"/>
        <v>-</v>
      </c>
      <c r="Z129" s="68" t="str">
        <f t="shared" si="86"/>
        <v>X</v>
      </c>
      <c r="AA129" s="68" t="str">
        <f t="shared" si="86"/>
        <v>X</v>
      </c>
      <c r="AB129" s="68" t="str">
        <f t="shared" si="86"/>
        <v>X</v>
      </c>
      <c r="AC129" s="68" t="str">
        <f t="shared" si="86"/>
        <v>X</v>
      </c>
      <c r="AD129" s="68" t="str">
        <f t="shared" si="86"/>
        <v>X</v>
      </c>
      <c r="AE129" s="68" t="str">
        <f t="shared" si="86"/>
        <v>X</v>
      </c>
      <c r="AF129" s="38"/>
      <c r="AG129" s="68" t="s">
        <v>185</v>
      </c>
      <c r="AH129" s="68" t="s">
        <v>185</v>
      </c>
      <c r="AI129" s="38"/>
      <c r="AJ129" s="13" t="str">
        <f t="shared" si="71"/>
        <v>/rsm:CrossIndustryInvoice/rsm:SupplyChainTradeTransaction/ram:ApplicableHeaderTradeSettlement/ram:ApplicableTradeTax</v>
      </c>
      <c r="AK129" s="13" t="str">
        <f t="shared" si="72"/>
        <v>/ram:CategoryCode</v>
      </c>
      <c r="AL129" s="14">
        <f>COUNTIFS(R$4:R129,AJ129)</f>
        <v>1</v>
      </c>
      <c r="AM129" s="1"/>
      <c r="AN129" s="213" t="str">
        <f t="shared" si="73"/>
        <v>SCT_HTS</v>
      </c>
      <c r="AO129" s="214" t="str">
        <f t="shared" si="73"/>
        <v>BT-118</v>
      </c>
      <c r="AP129" s="312" t="str">
        <f t="shared" si="74"/>
        <v>BT-118</v>
      </c>
      <c r="AQ129" s="66">
        <f t="shared" si="75"/>
        <v>4</v>
      </c>
      <c r="AR129" s="66" t="str">
        <f t="shared" si="76"/>
        <v>1..1</v>
      </c>
      <c r="AS129" s="64" t="s">
        <v>4134</v>
      </c>
      <c r="AT129" s="64" t="s">
        <v>4172</v>
      </c>
      <c r="AU129" s="65" t="s">
        <v>1221</v>
      </c>
      <c r="AV129" s="65" t="s">
        <v>1222</v>
      </c>
      <c r="AW129" s="65" t="s">
        <v>18300</v>
      </c>
      <c r="AX129" s="64" t="s">
        <v>128</v>
      </c>
      <c r="AY129" s="66" t="str">
        <f t="shared" si="83"/>
        <v>1..1</v>
      </c>
      <c r="AZ129" s="66" t="str">
        <f t="shared" si="83"/>
        <v>1..1</v>
      </c>
      <c r="BA129" s="2" t="str">
        <f t="shared" si="83"/>
        <v>/rsm:CrossIndustryInvoice
/rsm:SupplyChainTradeTransaction
/ram:ApplicableHeaderTradeSettlement
/ram:ApplicableTradeTax
/ram:CategoryCode</v>
      </c>
      <c r="BB129" s="75" t="str">
        <f t="shared" si="83"/>
        <v>/rsm:CrossIndustryInvoice/rsm:SupplyChainTradeTransaction/ram:ApplicableHeaderTradeSettlement/ram:ApplicableTradeTax/ram:CategoryCode</v>
      </c>
      <c r="BC129" s="66" t="str">
        <f t="shared" si="80"/>
        <v>C</v>
      </c>
      <c r="BD129" s="68" t="str">
        <f t="shared" si="80"/>
        <v>E</v>
      </c>
      <c r="BE129" s="66" t="str">
        <f t="shared" si="80"/>
        <v>0..1</v>
      </c>
      <c r="BF129" s="66" t="str">
        <f t="shared" si="80"/>
        <v>CAR-2</v>
      </c>
      <c r="BG129" s="249" t="str">
        <f t="shared" si="80"/>
        <v/>
      </c>
      <c r="BH129" s="7"/>
      <c r="BI129" s="68" t="str">
        <f t="shared" si="88"/>
        <v>-</v>
      </c>
      <c r="BJ129" s="68" t="str">
        <f t="shared" si="88"/>
        <v>X</v>
      </c>
      <c r="BK129" s="68" t="str">
        <f t="shared" si="88"/>
        <v>X</v>
      </c>
      <c r="BL129" s="68" t="str">
        <f t="shared" si="87"/>
        <v>X</v>
      </c>
      <c r="BM129" s="68" t="str">
        <f t="shared" si="87"/>
        <v>X</v>
      </c>
      <c r="BN129" s="68" t="str">
        <f t="shared" si="87"/>
        <v>X</v>
      </c>
      <c r="BO129" s="68" t="str">
        <f t="shared" si="87"/>
        <v>X</v>
      </c>
      <c r="BP129" s="7"/>
      <c r="BQ129" s="68" t="str">
        <f t="shared" si="77"/>
        <v>BASIC WL</v>
      </c>
      <c r="BR129" s="68" t="str">
        <f t="shared" si="77"/>
        <v>BASIC WL</v>
      </c>
      <c r="BS129" s="15"/>
      <c r="BT129" s="57" t="s">
        <v>18642</v>
      </c>
    </row>
    <row r="130" spans="1:72" s="59" customFormat="1" ht="96" x14ac:dyDescent="0.2">
      <c r="A130" s="45" t="str">
        <f t="shared" si="66"/>
        <v>YES</v>
      </c>
      <c r="B130" s="45"/>
      <c r="C130" s="45"/>
      <c r="D130" s="213" t="s">
        <v>3431</v>
      </c>
      <c r="E130" s="214" t="s">
        <v>4174</v>
      </c>
      <c r="F130" s="312" t="s">
        <v>4174</v>
      </c>
      <c r="G130" s="66">
        <f t="shared" si="67"/>
        <v>4</v>
      </c>
      <c r="H130" s="66" t="s">
        <v>42</v>
      </c>
      <c r="I130" s="64" t="s">
        <v>4175</v>
      </c>
      <c r="J130" s="64" t="s">
        <v>4176</v>
      </c>
      <c r="K130" s="65" t="s">
        <v>4177</v>
      </c>
      <c r="L130" s="65"/>
      <c r="M130" s="65" t="s">
        <v>35</v>
      </c>
      <c r="N130" s="64" t="s">
        <v>128</v>
      </c>
      <c r="O130" s="66" t="s">
        <v>42</v>
      </c>
      <c r="P130" s="66" t="str">
        <f t="shared" si="85"/>
        <v>0..1</v>
      </c>
      <c r="Q130" s="2" t="s">
        <v>4178</v>
      </c>
      <c r="R130" s="75" t="s">
        <v>4179</v>
      </c>
      <c r="S130" s="66" t="s">
        <v>131</v>
      </c>
      <c r="T130" s="68" t="str">
        <f t="shared" si="79"/>
        <v>E</v>
      </c>
      <c r="U130" s="66" t="s">
        <v>42</v>
      </c>
      <c r="V130" s="66" t="s">
        <v>35</v>
      </c>
      <c r="W130" s="249" t="s">
        <v>35</v>
      </c>
      <c r="X130" s="38"/>
      <c r="Y130" s="68" t="str">
        <f t="shared" si="69"/>
        <v>-</v>
      </c>
      <c r="Z130" s="68" t="str">
        <f t="shared" si="86"/>
        <v>X</v>
      </c>
      <c r="AA130" s="68" t="str">
        <f t="shared" si="86"/>
        <v>X</v>
      </c>
      <c r="AB130" s="68" t="str">
        <f t="shared" si="86"/>
        <v>X</v>
      </c>
      <c r="AC130" s="68" t="str">
        <f t="shared" si="86"/>
        <v>X</v>
      </c>
      <c r="AD130" s="68" t="str">
        <f t="shared" si="86"/>
        <v>X</v>
      </c>
      <c r="AE130" s="68" t="str">
        <f t="shared" si="86"/>
        <v>X</v>
      </c>
      <c r="AF130" s="38"/>
      <c r="AG130" s="68" t="s">
        <v>185</v>
      </c>
      <c r="AH130" s="68" t="s">
        <v>185</v>
      </c>
      <c r="AI130" s="38"/>
      <c r="AJ130" s="13" t="str">
        <f t="shared" si="71"/>
        <v>/rsm:CrossIndustryInvoice/rsm:SupplyChainTradeTransaction/ram:ApplicableHeaderTradeSettlement/ram:ApplicableTradeTax</v>
      </c>
      <c r="AK130" s="13" t="str">
        <f t="shared" si="72"/>
        <v>/ram:ExemptionReasonCode</v>
      </c>
      <c r="AL130" s="14">
        <f>COUNTIFS(R$4:R130,AJ130)</f>
        <v>1</v>
      </c>
      <c r="AM130" s="1"/>
      <c r="AN130" s="213" t="str">
        <f t="shared" si="73"/>
        <v>SCT_HTS</v>
      </c>
      <c r="AO130" s="214" t="str">
        <f t="shared" si="73"/>
        <v>BT-121</v>
      </c>
      <c r="AP130" s="312" t="str">
        <f t="shared" si="74"/>
        <v>BT-121</v>
      </c>
      <c r="AQ130" s="66">
        <f t="shared" si="75"/>
        <v>4</v>
      </c>
      <c r="AR130" s="66" t="str">
        <f t="shared" si="76"/>
        <v>0..1</v>
      </c>
      <c r="AS130" s="64" t="s">
        <v>823</v>
      </c>
      <c r="AT130" s="64" t="s">
        <v>4180</v>
      </c>
      <c r="AU130" s="65" t="s">
        <v>4181</v>
      </c>
      <c r="AV130" s="65"/>
      <c r="AW130" s="65" t="s">
        <v>35</v>
      </c>
      <c r="AX130" s="64" t="s">
        <v>128</v>
      </c>
      <c r="AY130" s="66" t="str">
        <f t="shared" si="83"/>
        <v>0..1</v>
      </c>
      <c r="AZ130" s="66" t="str">
        <f t="shared" si="83"/>
        <v>0..1</v>
      </c>
      <c r="BA130" s="2" t="str">
        <f t="shared" si="83"/>
        <v>/rsm:CrossIndustryInvoice
/rsm:SupplyChainTradeTransaction
/ram:ApplicableHeaderTradeSettlement
/ram:ApplicableTradeTax
/ram:ExemptionReasonCode</v>
      </c>
      <c r="BB130" s="75" t="str">
        <f t="shared" si="83"/>
        <v>/rsm:CrossIndustryInvoice/rsm:SupplyChainTradeTransaction/ram:ApplicableHeaderTradeSettlement/ram:ApplicableTradeTax/ram:ExemptionReasonCode</v>
      </c>
      <c r="BC130" s="66" t="str">
        <f t="shared" si="80"/>
        <v>C</v>
      </c>
      <c r="BD130" s="68" t="str">
        <f t="shared" si="80"/>
        <v>E</v>
      </c>
      <c r="BE130" s="66" t="str">
        <f t="shared" si="80"/>
        <v>0..1</v>
      </c>
      <c r="BF130" s="66" t="str">
        <f t="shared" si="80"/>
        <v/>
      </c>
      <c r="BG130" s="249" t="str">
        <f t="shared" si="80"/>
        <v/>
      </c>
      <c r="BH130" s="7"/>
      <c r="BI130" s="68" t="str">
        <f t="shared" si="88"/>
        <v>-</v>
      </c>
      <c r="BJ130" s="68" t="str">
        <f t="shared" si="88"/>
        <v>X</v>
      </c>
      <c r="BK130" s="68" t="str">
        <f t="shared" si="88"/>
        <v>X</v>
      </c>
      <c r="BL130" s="68" t="str">
        <f t="shared" si="87"/>
        <v>X</v>
      </c>
      <c r="BM130" s="68" t="str">
        <f t="shared" si="87"/>
        <v>X</v>
      </c>
      <c r="BN130" s="68" t="str">
        <f t="shared" si="87"/>
        <v>X</v>
      </c>
      <c r="BO130" s="68" t="str">
        <f t="shared" si="87"/>
        <v>X</v>
      </c>
      <c r="BP130" s="7"/>
      <c r="BQ130" s="68" t="str">
        <f t="shared" si="77"/>
        <v>BASIC WL</v>
      </c>
      <c r="BR130" s="68" t="str">
        <f t="shared" si="77"/>
        <v>BASIC WL</v>
      </c>
      <c r="BS130" s="15"/>
      <c r="BT130" s="57" t="s">
        <v>18642</v>
      </c>
    </row>
    <row r="131" spans="1:72" s="59" customFormat="1" ht="135" x14ac:dyDescent="0.2">
      <c r="A131" s="45" t="str">
        <f t="shared" si="66"/>
        <v>YES</v>
      </c>
      <c r="B131" s="45"/>
      <c r="C131" s="45"/>
      <c r="D131" s="213" t="s">
        <v>3431</v>
      </c>
      <c r="E131" s="214" t="s">
        <v>4204</v>
      </c>
      <c r="F131" s="312" t="s">
        <v>4204</v>
      </c>
      <c r="G131" s="66">
        <f t="shared" si="67"/>
        <v>4</v>
      </c>
      <c r="H131" s="66" t="s">
        <v>42</v>
      </c>
      <c r="I131" s="64" t="s">
        <v>4205</v>
      </c>
      <c r="J131" s="64" t="s">
        <v>4206</v>
      </c>
      <c r="K131" s="65" t="s">
        <v>17381</v>
      </c>
      <c r="L131" s="65" t="s">
        <v>17382</v>
      </c>
      <c r="M131" s="65" t="s">
        <v>4192</v>
      </c>
      <c r="N131" s="64" t="s">
        <v>128</v>
      </c>
      <c r="O131" s="66" t="s">
        <v>42</v>
      </c>
      <c r="P131" s="66" t="str">
        <f t="shared" si="85"/>
        <v>0..1</v>
      </c>
      <c r="Q131" s="2" t="s">
        <v>4209</v>
      </c>
      <c r="R131" s="75" t="s">
        <v>4210</v>
      </c>
      <c r="S131" s="66" t="s">
        <v>131</v>
      </c>
      <c r="T131" s="68" t="str">
        <f t="shared" si="79"/>
        <v>E</v>
      </c>
      <c r="U131" s="66" t="s">
        <v>42</v>
      </c>
      <c r="V131" s="66" t="s">
        <v>4195</v>
      </c>
      <c r="W131" s="249" t="s">
        <v>35</v>
      </c>
      <c r="X131" s="38"/>
      <c r="Y131" s="68" t="str">
        <f t="shared" si="69"/>
        <v>-</v>
      </c>
      <c r="Z131" s="68" t="str">
        <f t="shared" si="86"/>
        <v>X</v>
      </c>
      <c r="AA131" s="68" t="str">
        <f t="shared" si="86"/>
        <v>X</v>
      </c>
      <c r="AB131" s="68" t="str">
        <f t="shared" si="86"/>
        <v>X</v>
      </c>
      <c r="AC131" s="68" t="str">
        <f t="shared" si="86"/>
        <v>X</v>
      </c>
      <c r="AD131" s="68" t="str">
        <f t="shared" si="86"/>
        <v>X</v>
      </c>
      <c r="AE131" s="68" t="str">
        <f t="shared" si="86"/>
        <v>X</v>
      </c>
      <c r="AF131" s="38"/>
      <c r="AG131" s="68" t="s">
        <v>185</v>
      </c>
      <c r="AH131" s="68" t="s">
        <v>185</v>
      </c>
      <c r="AI131" s="38"/>
      <c r="AJ131" s="13" t="str">
        <f t="shared" si="71"/>
        <v>/rsm:CrossIndustryInvoice/rsm:SupplyChainTradeTransaction/ram:ApplicableHeaderTradeSettlement/ram:ApplicableTradeTax</v>
      </c>
      <c r="AK131" s="13" t="str">
        <f t="shared" si="72"/>
        <v>/ram:DueDateTypeCode</v>
      </c>
      <c r="AL131" s="14">
        <f>COUNTIFS(R$4:R131,AJ131)</f>
        <v>1</v>
      </c>
      <c r="AM131" s="1"/>
      <c r="AN131" s="213" t="str">
        <f t="shared" si="73"/>
        <v>SCT_HTS</v>
      </c>
      <c r="AO131" s="214" t="str">
        <f t="shared" si="73"/>
        <v>BT-8</v>
      </c>
      <c r="AP131" s="312" t="str">
        <f t="shared" si="74"/>
        <v>BT-8</v>
      </c>
      <c r="AQ131" s="66">
        <f t="shared" si="75"/>
        <v>4</v>
      </c>
      <c r="AR131" s="66" t="str">
        <f t="shared" si="76"/>
        <v>0..1</v>
      </c>
      <c r="AS131" s="64" t="s">
        <v>4211</v>
      </c>
      <c r="AT131" s="64" t="s">
        <v>4212</v>
      </c>
      <c r="AU131" s="65" t="s">
        <v>4213</v>
      </c>
      <c r="AV131" s="65" t="s">
        <v>18302</v>
      </c>
      <c r="AW131" s="65" t="s">
        <v>4200</v>
      </c>
      <c r="AX131" s="64" t="s">
        <v>128</v>
      </c>
      <c r="AY131" s="66" t="str">
        <f t="shared" si="83"/>
        <v>0..1</v>
      </c>
      <c r="AZ131" s="66" t="str">
        <f t="shared" si="83"/>
        <v>0..1</v>
      </c>
      <c r="BA131" s="2" t="str">
        <f t="shared" si="83"/>
        <v>/rsm:CrossIndustryInvoice
/rsm:SupplyChainTradeTransaction
/ram:ApplicableHeaderTradeSettlement
/ram:ApplicableTradeTax
/ram:DueDateTypeCode</v>
      </c>
      <c r="BB131" s="75" t="str">
        <f t="shared" si="83"/>
        <v>/rsm:CrossIndustryInvoice/rsm:SupplyChainTradeTransaction/ram:ApplicableHeaderTradeSettlement/ram:ApplicableTradeTax/ram:DueDateTypeCode</v>
      </c>
      <c r="BC131" s="66" t="str">
        <f t="shared" si="80"/>
        <v>C</v>
      </c>
      <c r="BD131" s="68" t="str">
        <f t="shared" si="80"/>
        <v>E</v>
      </c>
      <c r="BE131" s="66" t="str">
        <f t="shared" si="80"/>
        <v>0..1</v>
      </c>
      <c r="BF131" s="66" t="str">
        <f t="shared" si="80"/>
        <v>STR-2</v>
      </c>
      <c r="BG131" s="249" t="str">
        <f t="shared" si="80"/>
        <v/>
      </c>
      <c r="BH131" s="7"/>
      <c r="BI131" s="68" t="str">
        <f t="shared" si="88"/>
        <v>-</v>
      </c>
      <c r="BJ131" s="68" t="str">
        <f t="shared" si="88"/>
        <v>X</v>
      </c>
      <c r="BK131" s="68" t="str">
        <f t="shared" si="88"/>
        <v>X</v>
      </c>
      <c r="BL131" s="68" t="str">
        <f t="shared" si="87"/>
        <v>X</v>
      </c>
      <c r="BM131" s="68" t="str">
        <f t="shared" si="87"/>
        <v>X</v>
      </c>
      <c r="BN131" s="68" t="str">
        <f t="shared" si="87"/>
        <v>X</v>
      </c>
      <c r="BO131" s="68" t="str">
        <f t="shared" si="87"/>
        <v>X</v>
      </c>
      <c r="BP131" s="7"/>
      <c r="BQ131" s="68" t="str">
        <f t="shared" si="77"/>
        <v>BASIC WL</v>
      </c>
      <c r="BR131" s="68" t="str">
        <f t="shared" si="77"/>
        <v>BASIC WL</v>
      </c>
      <c r="BS131" s="15"/>
      <c r="BT131" s="57" t="s">
        <v>18642</v>
      </c>
    </row>
    <row r="132" spans="1:72" s="59" customFormat="1" ht="96" x14ac:dyDescent="0.2">
      <c r="A132" s="45" t="str">
        <f t="shared" si="66"/>
        <v>YES</v>
      </c>
      <c r="B132" s="45"/>
      <c r="C132" s="45"/>
      <c r="D132" s="213" t="s">
        <v>3431</v>
      </c>
      <c r="E132" s="214" t="s">
        <v>4215</v>
      </c>
      <c r="F132" s="312" t="s">
        <v>4215</v>
      </c>
      <c r="G132" s="66">
        <f t="shared" si="67"/>
        <v>4</v>
      </c>
      <c r="H132" s="66" t="s">
        <v>42</v>
      </c>
      <c r="I132" s="64" t="s">
        <v>4216</v>
      </c>
      <c r="J132" s="64" t="s">
        <v>4217</v>
      </c>
      <c r="K132" s="65" t="s">
        <v>4218</v>
      </c>
      <c r="L132" s="65" t="s">
        <v>17213</v>
      </c>
      <c r="M132" s="65" t="s">
        <v>4219</v>
      </c>
      <c r="N132" s="64" t="s">
        <v>1230</v>
      </c>
      <c r="O132" s="66" t="s">
        <v>42</v>
      </c>
      <c r="P132" s="66" t="str">
        <f t="shared" si="85"/>
        <v>0..1</v>
      </c>
      <c r="Q132" s="2" t="s">
        <v>4220</v>
      </c>
      <c r="R132" s="75" t="s">
        <v>4221</v>
      </c>
      <c r="S132" s="66" t="s">
        <v>722</v>
      </c>
      <c r="T132" s="68" t="str">
        <f t="shared" si="79"/>
        <v>E</v>
      </c>
      <c r="U132" s="66" t="s">
        <v>42</v>
      </c>
      <c r="V132" s="66" t="s">
        <v>35</v>
      </c>
      <c r="W132" s="249" t="s">
        <v>35</v>
      </c>
      <c r="X132" s="38"/>
      <c r="Y132" s="68" t="str">
        <f t="shared" si="69"/>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71"/>
        <v>/rsm:CrossIndustryInvoice/rsm:SupplyChainTradeTransaction/ram:ApplicableHeaderTradeSettlement/ram:ApplicableTradeTax</v>
      </c>
      <c r="AK132" s="13" t="str">
        <f t="shared" si="72"/>
        <v>/ram:RateApplicablePercent</v>
      </c>
      <c r="AL132" s="14">
        <f>COUNTIFS(R$4:R132,AJ132)</f>
        <v>1</v>
      </c>
      <c r="AM132" s="1"/>
      <c r="AN132" s="213" t="str">
        <f t="shared" si="73"/>
        <v>SCT_HTS</v>
      </c>
      <c r="AO132" s="214" t="str">
        <f t="shared" si="73"/>
        <v>BT-119</v>
      </c>
      <c r="AP132" s="312" t="str">
        <f t="shared" si="74"/>
        <v>BT-119</v>
      </c>
      <c r="AQ132" s="66">
        <f t="shared" si="75"/>
        <v>4</v>
      </c>
      <c r="AR132" s="66" t="str">
        <f t="shared" si="76"/>
        <v>0..1</v>
      </c>
      <c r="AS132" s="64" t="s">
        <v>4222</v>
      </c>
      <c r="AT132" s="64" t="s">
        <v>4223</v>
      </c>
      <c r="AU132" s="65" t="s">
        <v>4224</v>
      </c>
      <c r="AV132" s="65" t="s">
        <v>1236</v>
      </c>
      <c r="AW132" s="65" t="s">
        <v>4225</v>
      </c>
      <c r="AX132" s="64" t="s">
        <v>1237</v>
      </c>
      <c r="AY132" s="66" t="str">
        <f t="shared" si="83"/>
        <v>0..1</v>
      </c>
      <c r="AZ132" s="66" t="str">
        <f t="shared" si="83"/>
        <v>0..1</v>
      </c>
      <c r="BA132" s="2" t="str">
        <f t="shared" si="83"/>
        <v>/rsm:CrossIndustryInvoice
/rsm:SupplyChainTradeTransaction
/ram:ApplicableHeaderTradeSettlement
/ram:ApplicableTradeTax
/ram:RateApplicablePercent</v>
      </c>
      <c r="BB132" s="75" t="str">
        <f t="shared" si="83"/>
        <v>/rsm:CrossIndustryInvoice/rsm:SupplyChainTradeTransaction/ram:ApplicableHeaderTradeSettlement/ram:ApplicableTradeTax/ram:RateApplicablePercent</v>
      </c>
      <c r="BC132" s="66" t="str">
        <f t="shared" si="80"/>
        <v>P</v>
      </c>
      <c r="BD132" s="68" t="str">
        <f t="shared" si="80"/>
        <v>E</v>
      </c>
      <c r="BE132" s="66" t="str">
        <f t="shared" si="80"/>
        <v>0..1</v>
      </c>
      <c r="BF132" s="66" t="str">
        <f t="shared" si="80"/>
        <v/>
      </c>
      <c r="BG132" s="249" t="str">
        <f t="shared" si="80"/>
        <v/>
      </c>
      <c r="BH132" s="7"/>
      <c r="BI132" s="68" t="str">
        <f t="shared" si="88"/>
        <v>-</v>
      </c>
      <c r="BJ132" s="68" t="str">
        <f t="shared" si="88"/>
        <v>X</v>
      </c>
      <c r="BK132" s="68" t="str">
        <f t="shared" si="88"/>
        <v>X</v>
      </c>
      <c r="BL132" s="68" t="str">
        <f t="shared" si="87"/>
        <v>X</v>
      </c>
      <c r="BM132" s="68" t="str">
        <f t="shared" si="87"/>
        <v>X</v>
      </c>
      <c r="BN132" s="68" t="str">
        <f t="shared" si="87"/>
        <v>X</v>
      </c>
      <c r="BO132" s="68" t="str">
        <f t="shared" si="87"/>
        <v>X</v>
      </c>
      <c r="BP132" s="7"/>
      <c r="BQ132" s="68" t="str">
        <f t="shared" si="77"/>
        <v>BASIC WL</v>
      </c>
      <c r="BR132" s="68" t="str">
        <f t="shared" si="77"/>
        <v>BASIC WL</v>
      </c>
      <c r="BS132" s="15"/>
      <c r="BT132" s="57" t="s">
        <v>18642</v>
      </c>
    </row>
    <row r="133" spans="1:72" s="59" customFormat="1" ht="96" x14ac:dyDescent="0.2">
      <c r="A133" s="45" t="str">
        <f t="shared" si="66"/>
        <v>NO</v>
      </c>
      <c r="B133" s="45"/>
      <c r="C133" s="45"/>
      <c r="D133" s="211" t="s">
        <v>3431</v>
      </c>
      <c r="E133" s="212" t="s">
        <v>4226</v>
      </c>
      <c r="F133" s="311" t="s">
        <v>4226</v>
      </c>
      <c r="G133" s="218">
        <f t="shared" si="67"/>
        <v>3</v>
      </c>
      <c r="H133" s="94" t="s">
        <v>42</v>
      </c>
      <c r="I133" s="90" t="s">
        <v>4227</v>
      </c>
      <c r="J133" s="90" t="s">
        <v>4228</v>
      </c>
      <c r="K133" s="91" t="s">
        <v>4229</v>
      </c>
      <c r="L133" s="91"/>
      <c r="M133" s="91" t="s">
        <v>35</v>
      </c>
      <c r="N133" s="90"/>
      <c r="O133" s="219" t="s">
        <v>42</v>
      </c>
      <c r="P133" s="219" t="str">
        <f t="shared" si="85"/>
        <v>0..1</v>
      </c>
      <c r="Q133" s="220" t="s">
        <v>4230</v>
      </c>
      <c r="R133" s="221" t="s">
        <v>4231</v>
      </c>
      <c r="S133" s="219" t="s">
        <v>35</v>
      </c>
      <c r="T133" s="184" t="str">
        <f t="shared" si="79"/>
        <v>G</v>
      </c>
      <c r="U133" s="219" t="s">
        <v>42</v>
      </c>
      <c r="V133" s="219" t="s">
        <v>35</v>
      </c>
      <c r="W133" s="678" t="s">
        <v>35</v>
      </c>
      <c r="X133" s="38"/>
      <c r="Y133" s="184" t="str">
        <f t="shared" si="69"/>
        <v>-</v>
      </c>
      <c r="Z133" s="184" t="str">
        <f t="shared" si="86"/>
        <v>X</v>
      </c>
      <c r="AA133" s="184" t="str">
        <f t="shared" si="86"/>
        <v>X</v>
      </c>
      <c r="AB133" s="184" t="str">
        <f t="shared" si="86"/>
        <v>X</v>
      </c>
      <c r="AC133" s="184" t="str">
        <f t="shared" si="86"/>
        <v>X</v>
      </c>
      <c r="AD133" s="184" t="str">
        <f t="shared" si="86"/>
        <v>X</v>
      </c>
      <c r="AE133" s="184" t="str">
        <f t="shared" si="86"/>
        <v>X</v>
      </c>
      <c r="AF133" s="38"/>
      <c r="AG133" s="184" t="s">
        <v>185</v>
      </c>
      <c r="AH133" s="184" t="s">
        <v>185</v>
      </c>
      <c r="AI133" s="38"/>
      <c r="AJ133" s="13" t="str">
        <f t="shared" si="71"/>
        <v>/rsm:CrossIndustryInvoice/rsm:SupplyChainTradeTransaction/ram:ApplicableHeaderTradeSettlement</v>
      </c>
      <c r="AK133" s="13" t="str">
        <f t="shared" si="72"/>
        <v>/ram:BillingSpecifiedPeriod</v>
      </c>
      <c r="AL133" s="14">
        <f>COUNTIFS(R$4:R133,AJ133)</f>
        <v>1</v>
      </c>
      <c r="AM133" s="1"/>
      <c r="AN133" s="211" t="str">
        <f t="shared" si="73"/>
        <v>SCT_HTS</v>
      </c>
      <c r="AO133" s="212" t="str">
        <f t="shared" si="73"/>
        <v>BG-14</v>
      </c>
      <c r="AP133" s="311" t="str">
        <f t="shared" si="74"/>
        <v>BG-14</v>
      </c>
      <c r="AQ133" s="218">
        <f t="shared" si="75"/>
        <v>3</v>
      </c>
      <c r="AR133" s="94" t="str">
        <f t="shared" si="76"/>
        <v>0..1</v>
      </c>
      <c r="AS133" s="90" t="s">
        <v>4232</v>
      </c>
      <c r="AT133" s="90" t="s">
        <v>4233</v>
      </c>
      <c r="AU133" s="91" t="s">
        <v>4234</v>
      </c>
      <c r="AV133" s="91"/>
      <c r="AW133" s="91" t="s">
        <v>35</v>
      </c>
      <c r="AX133" s="90"/>
      <c r="AY133" s="219" t="str">
        <f t="shared" si="83"/>
        <v>0..1</v>
      </c>
      <c r="AZ133" s="219" t="str">
        <f t="shared" si="83"/>
        <v>0..1</v>
      </c>
      <c r="BA133" s="220" t="str">
        <f t="shared" si="83"/>
        <v>/rsm:CrossIndustryInvoice
/rsm:SupplyChainTradeTransaction
/ram:ApplicableHeaderTradeSettlement
/ram:BillingSpecifiedPeriod</v>
      </c>
      <c r="BB133" s="221" t="str">
        <f t="shared" si="83"/>
        <v>/rsm:CrossIndustryInvoice/rsm:SupplyChainTradeTransaction/ram:ApplicableHeaderTradeSettlement/ram:BillingSpecifiedPeriod</v>
      </c>
      <c r="BC133" s="219" t="str">
        <f t="shared" si="80"/>
        <v/>
      </c>
      <c r="BD133" s="184" t="str">
        <f t="shared" si="80"/>
        <v>G</v>
      </c>
      <c r="BE133" s="219" t="str">
        <f t="shared" si="80"/>
        <v>0..1</v>
      </c>
      <c r="BF133" s="219" t="str">
        <f t="shared" si="80"/>
        <v/>
      </c>
      <c r="BG133" s="678" t="str">
        <f t="shared" si="80"/>
        <v/>
      </c>
      <c r="BH133" s="7"/>
      <c r="BI133" s="184" t="str">
        <f t="shared" si="88"/>
        <v>-</v>
      </c>
      <c r="BJ133" s="184" t="str">
        <f t="shared" si="88"/>
        <v>X</v>
      </c>
      <c r="BK133" s="184" t="str">
        <f t="shared" si="88"/>
        <v>X</v>
      </c>
      <c r="BL133" s="184" t="str">
        <f t="shared" si="87"/>
        <v>X</v>
      </c>
      <c r="BM133" s="184" t="str">
        <f t="shared" si="87"/>
        <v>X</v>
      </c>
      <c r="BN133" s="184" t="str">
        <f t="shared" si="87"/>
        <v>X</v>
      </c>
      <c r="BO133" s="184" t="str">
        <f t="shared" si="87"/>
        <v>X</v>
      </c>
      <c r="BP133" s="7"/>
      <c r="BQ133" s="184" t="str">
        <f t="shared" si="77"/>
        <v>BASIC WL</v>
      </c>
      <c r="BR133" s="184" t="str">
        <f t="shared" si="77"/>
        <v>BASIC WL</v>
      </c>
      <c r="BS133" s="15"/>
      <c r="BT133" s="57" t="s">
        <v>18642</v>
      </c>
    </row>
    <row r="134" spans="1:72" s="59" customFormat="1" ht="96" x14ac:dyDescent="0.2">
      <c r="A134" s="45" t="str">
        <f t="shared" si="66"/>
        <v>NO</v>
      </c>
      <c r="B134" s="45"/>
      <c r="C134" s="45"/>
      <c r="D134" s="213" t="s">
        <v>3431</v>
      </c>
      <c r="E134" s="223" t="s">
        <v>4239</v>
      </c>
      <c r="F134" s="313"/>
      <c r="G134" s="124">
        <f t="shared" si="67"/>
        <v>4</v>
      </c>
      <c r="H134" s="124" t="s">
        <v>42</v>
      </c>
      <c r="I134" s="138" t="s">
        <v>4240</v>
      </c>
      <c r="J134" s="125"/>
      <c r="K134" s="126"/>
      <c r="L134" s="126"/>
      <c r="M134" s="126"/>
      <c r="N134" s="125"/>
      <c r="O134" s="124" t="s">
        <v>42</v>
      </c>
      <c r="P134" s="124" t="str">
        <f t="shared" si="85"/>
        <v>0..1</v>
      </c>
      <c r="Q134" s="127" t="s">
        <v>4241</v>
      </c>
      <c r="R134" s="128" t="s">
        <v>4242</v>
      </c>
      <c r="S134" s="124"/>
      <c r="T134" s="129" t="str">
        <f t="shared" si="79"/>
        <v/>
      </c>
      <c r="U134" s="124" t="s">
        <v>42</v>
      </c>
      <c r="V134" s="124"/>
      <c r="W134" s="675"/>
      <c r="X134" s="38"/>
      <c r="Y134" s="129" t="str">
        <f t="shared" si="69"/>
        <v>-</v>
      </c>
      <c r="Z134" s="129" t="str">
        <f t="shared" si="86"/>
        <v>X</v>
      </c>
      <c r="AA134" s="129" t="str">
        <f t="shared" si="86"/>
        <v>X</v>
      </c>
      <c r="AB134" s="129" t="str">
        <f t="shared" si="86"/>
        <v>X</v>
      </c>
      <c r="AC134" s="129" t="str">
        <f t="shared" si="86"/>
        <v>X</v>
      </c>
      <c r="AD134" s="129" t="str">
        <f t="shared" si="86"/>
        <v>X</v>
      </c>
      <c r="AE134" s="129" t="str">
        <f t="shared" si="86"/>
        <v>X</v>
      </c>
      <c r="AF134" s="38"/>
      <c r="AG134" s="129" t="s">
        <v>185</v>
      </c>
      <c r="AH134" s="129" t="s">
        <v>185</v>
      </c>
      <c r="AI134" s="38"/>
      <c r="AJ134" s="13" t="str">
        <f t="shared" si="71"/>
        <v>/rsm:CrossIndustryInvoice/rsm:SupplyChainTradeTransaction/ram:ApplicableHeaderTradeSettlement/ram:BillingSpecifiedPeriod</v>
      </c>
      <c r="AK134" s="13" t="str">
        <f t="shared" si="72"/>
        <v>/ram:StartDateTime</v>
      </c>
      <c r="AL134" s="14">
        <f>COUNTIFS(R$4:R134,AJ134)</f>
        <v>1</v>
      </c>
      <c r="AM134" s="1"/>
      <c r="AN134" s="213" t="str">
        <f t="shared" si="73"/>
        <v>SCT_HTS</v>
      </c>
      <c r="AO134" s="223" t="str">
        <f t="shared" si="73"/>
        <v>BT-73-00</v>
      </c>
      <c r="AP134" s="313" t="str">
        <f t="shared" si="74"/>
        <v/>
      </c>
      <c r="AQ134" s="124">
        <f t="shared" si="75"/>
        <v>4</v>
      </c>
      <c r="AR134" s="124" t="str">
        <f t="shared" si="76"/>
        <v>0..1</v>
      </c>
      <c r="AS134" s="138" t="s">
        <v>4243</v>
      </c>
      <c r="AT134" s="125" t="s">
        <v>4254</v>
      </c>
      <c r="AU134" s="126" t="s">
        <v>1262</v>
      </c>
      <c r="AV134" s="126"/>
      <c r="AW134" s="126" t="s">
        <v>35</v>
      </c>
      <c r="AX134" s="125"/>
      <c r="AY134" s="124" t="str">
        <f t="shared" si="83"/>
        <v>0..1</v>
      </c>
      <c r="AZ134" s="124" t="str">
        <f t="shared" si="83"/>
        <v>0..1</v>
      </c>
      <c r="BA134" s="127" t="str">
        <f t="shared" si="83"/>
        <v>/rsm:CrossIndustryInvoice
/rsm:SupplyChainTradeTransaction
/ram:ApplicableHeaderTradeSettlement
/ram:BillingSpecifiedPeriod
/ram:StartDateTime</v>
      </c>
      <c r="BB134" s="128" t="str">
        <f t="shared" si="83"/>
        <v>/rsm:CrossIndustryInvoice/rsm:SupplyChainTradeTransaction/ram:ApplicableHeaderTradeSettlement/ram:BillingSpecifiedPeriod/ram:StartDateTime</v>
      </c>
      <c r="BC134" s="124" t="str">
        <f t="shared" ref="BC134:BG183" si="89">IF(S134="","",S134)</f>
        <v/>
      </c>
      <c r="BD134" s="129" t="str">
        <f t="shared" si="89"/>
        <v/>
      </c>
      <c r="BE134" s="124" t="str">
        <f t="shared" si="89"/>
        <v>0..1</v>
      </c>
      <c r="BF134" s="124" t="str">
        <f t="shared" si="89"/>
        <v/>
      </c>
      <c r="BG134" s="675" t="str">
        <f t="shared" si="89"/>
        <v/>
      </c>
      <c r="BH134" s="7"/>
      <c r="BI134" s="129" t="str">
        <f t="shared" si="88"/>
        <v>-</v>
      </c>
      <c r="BJ134" s="129" t="str">
        <f t="shared" si="88"/>
        <v>X</v>
      </c>
      <c r="BK134" s="129" t="str">
        <f t="shared" si="88"/>
        <v>X</v>
      </c>
      <c r="BL134" s="129" t="str">
        <f t="shared" si="87"/>
        <v>X</v>
      </c>
      <c r="BM134" s="129" t="str">
        <f t="shared" si="87"/>
        <v>X</v>
      </c>
      <c r="BN134" s="129" t="str">
        <f t="shared" si="87"/>
        <v>X</v>
      </c>
      <c r="BO134" s="129" t="str">
        <f t="shared" si="87"/>
        <v>X</v>
      </c>
      <c r="BP134" s="7"/>
      <c r="BQ134" s="129" t="str">
        <f t="shared" si="77"/>
        <v>BASIC WL</v>
      </c>
      <c r="BR134" s="129" t="str">
        <f t="shared" si="77"/>
        <v>BASIC WL</v>
      </c>
      <c r="BS134" s="15"/>
      <c r="BT134" s="57" t="s">
        <v>18642</v>
      </c>
    </row>
    <row r="135" spans="1:72" s="59" customFormat="1" ht="105" x14ac:dyDescent="0.2">
      <c r="A135" s="45" t="str">
        <f t="shared" ref="A135:A188" si="90">IF(OR(T135="E",T135="A"),"YES","NO")</f>
        <v>YES</v>
      </c>
      <c r="B135" s="45"/>
      <c r="C135" s="45"/>
      <c r="D135" s="213" t="s">
        <v>3431</v>
      </c>
      <c r="E135" s="214" t="s">
        <v>4244</v>
      </c>
      <c r="F135" s="312" t="s">
        <v>4244</v>
      </c>
      <c r="G135" s="66">
        <f t="shared" ref="G135:G188" si="91">LEN(R135)-LEN(SUBSTITUTE(R135,"/",""))-1</f>
        <v>5</v>
      </c>
      <c r="H135" s="66" t="s">
        <v>42</v>
      </c>
      <c r="I135" s="64" t="s">
        <v>4245</v>
      </c>
      <c r="J135" s="64" t="s">
        <v>4246</v>
      </c>
      <c r="K135" s="65" t="s">
        <v>4247</v>
      </c>
      <c r="L135" s="65" t="s">
        <v>4248</v>
      </c>
      <c r="M135" s="65" t="s">
        <v>4249</v>
      </c>
      <c r="N135" s="64" t="s">
        <v>148</v>
      </c>
      <c r="O135" s="66" t="s">
        <v>32</v>
      </c>
      <c r="P135" s="66" t="str">
        <f t="shared" si="85"/>
        <v>1..1</v>
      </c>
      <c r="Q135" s="2" t="s">
        <v>4250</v>
      </c>
      <c r="R135" s="75" t="s">
        <v>4251</v>
      </c>
      <c r="S135" s="66" t="s">
        <v>151</v>
      </c>
      <c r="T135" s="68" t="str">
        <f t="shared" si="79"/>
        <v>E</v>
      </c>
      <c r="U135" s="66" t="s">
        <v>32</v>
      </c>
      <c r="V135" s="66" t="s">
        <v>4252</v>
      </c>
      <c r="W135" s="249" t="s">
        <v>152</v>
      </c>
      <c r="X135" s="38"/>
      <c r="Y135" s="68" t="str">
        <f t="shared" ref="Y135:Y188" si="92">IF(AH135=Y$4,"X","-")</f>
        <v>-</v>
      </c>
      <c r="Z135" s="68" t="str">
        <f t="shared" ref="Z135:AE150" si="93">IF(Y135="X","X",IF($AH135=Z$4,"X","-"))</f>
        <v>X</v>
      </c>
      <c r="AA135" s="68" t="str">
        <f t="shared" si="93"/>
        <v>X</v>
      </c>
      <c r="AB135" s="68" t="str">
        <f t="shared" si="93"/>
        <v>X</v>
      </c>
      <c r="AC135" s="68" t="str">
        <f t="shared" si="93"/>
        <v>X</v>
      </c>
      <c r="AD135" s="68" t="str">
        <f t="shared" si="93"/>
        <v>X</v>
      </c>
      <c r="AE135" s="68" t="str">
        <f t="shared" si="93"/>
        <v>X</v>
      </c>
      <c r="AF135" s="38"/>
      <c r="AG135" s="68" t="s">
        <v>185</v>
      </c>
      <c r="AH135" s="68" t="s">
        <v>185</v>
      </c>
      <c r="AI135" s="38"/>
      <c r="AJ135" s="13" t="str">
        <f t="shared" ref="AJ135:AJ188" si="94">IF(ISERROR(FIND("/",R135)),R135,LEFT(R135,FIND(CHAR(1),SUBSTITUTE(R135,"/",CHAR(1),LEN(R135)-LEN(SUBSTITUTE(R135,"/",""))))-1))</f>
        <v>/rsm:CrossIndustryInvoice/rsm:SupplyChainTradeTransaction/ram:ApplicableHeaderTradeSettlement/ram:BillingSpecifiedPeriod/ram:StartDateTime</v>
      </c>
      <c r="AK135" s="13" t="str">
        <f t="shared" ref="AK135:AK188" si="95">IF(ISERROR(FIND("/",R135)),R135,MID(R135, FIND(CHAR(1),SUBSTITUTE(R135,"/",CHAR(1), LEN(R135)-LEN(SUBSTITUTE(R135,"/","")))), LEN(R135)))</f>
        <v>/udt:DateTimeString</v>
      </c>
      <c r="AL135" s="14">
        <f>COUNTIFS(R$4:R135,AJ135)</f>
        <v>1</v>
      </c>
      <c r="AM135" s="1"/>
      <c r="AN135" s="213" t="str">
        <f t="shared" si="73"/>
        <v>SCT_HTS</v>
      </c>
      <c r="AO135" s="214" t="str">
        <f t="shared" si="73"/>
        <v>BT-73</v>
      </c>
      <c r="AP135" s="312" t="str">
        <f t="shared" ref="AP135:AP188" si="96">IF(F135="","",F135)</f>
        <v>BT-73</v>
      </c>
      <c r="AQ135" s="66">
        <f t="shared" ref="AQ135:AQ188" si="97">LEN(BB135)-LEN(SUBSTITUTE(BB135,"/",""))-1</f>
        <v>5</v>
      </c>
      <c r="AR135" s="66" t="str">
        <f t="shared" ref="AR135:AR188" si="98">H135</f>
        <v>0..1</v>
      </c>
      <c r="AS135" s="64" t="s">
        <v>4253</v>
      </c>
      <c r="AT135" s="64" t="s">
        <v>4254</v>
      </c>
      <c r="AU135" s="65" t="s">
        <v>1262</v>
      </c>
      <c r="AV135" s="65" t="s">
        <v>4255</v>
      </c>
      <c r="AW135" s="65" t="s">
        <v>4256</v>
      </c>
      <c r="AX135" s="64" t="s">
        <v>148</v>
      </c>
      <c r="AY135" s="66" t="str">
        <f t="shared" si="83"/>
        <v>1..1</v>
      </c>
      <c r="AZ135" s="66" t="str">
        <f t="shared" si="83"/>
        <v>1..1</v>
      </c>
      <c r="BA135" s="2" t="str">
        <f t="shared" si="83"/>
        <v>/rsm:CrossIndustryInvoice
/rsm:SupplyChainTradeTransaction
/ram:ApplicableHeaderTradeSettlement
/ram:BillingSpecifiedPeriod
/ram:StartDateTime
/udt:DateTimeString</v>
      </c>
      <c r="BB135" s="75" t="str">
        <f t="shared" si="83"/>
        <v>/rsm:CrossIndustryInvoice/rsm:SupplyChainTradeTransaction/ram:ApplicableHeaderTradeSettlement/ram:BillingSpecifiedPeriod/ram:StartDateTime/udt:DateTimeString</v>
      </c>
      <c r="BC135" s="66" t="str">
        <f t="shared" si="89"/>
        <v>D</v>
      </c>
      <c r="BD135" s="68" t="str">
        <f t="shared" si="89"/>
        <v>E</v>
      </c>
      <c r="BE135" s="66" t="str">
        <f t="shared" si="89"/>
        <v>1..1</v>
      </c>
      <c r="BF135" s="66" t="str">
        <f t="shared" si="89"/>
        <v>SYN-2, CAR-2</v>
      </c>
      <c r="BG135" s="249" t="str">
        <f t="shared" si="89"/>
        <v>@format="102"</v>
      </c>
      <c r="BH135" s="7"/>
      <c r="BI135" s="68" t="str">
        <f t="shared" si="88"/>
        <v>-</v>
      </c>
      <c r="BJ135" s="68" t="str">
        <f t="shared" si="88"/>
        <v>X</v>
      </c>
      <c r="BK135" s="68" t="str">
        <f t="shared" si="88"/>
        <v>X</v>
      </c>
      <c r="BL135" s="68" t="str">
        <f t="shared" si="87"/>
        <v>X</v>
      </c>
      <c r="BM135" s="68" t="str">
        <f t="shared" si="87"/>
        <v>X</v>
      </c>
      <c r="BN135" s="68" t="str">
        <f t="shared" si="87"/>
        <v>X</v>
      </c>
      <c r="BO135" s="68" t="str">
        <f t="shared" si="87"/>
        <v>X</v>
      </c>
      <c r="BP135" s="7"/>
      <c r="BQ135" s="68" t="str">
        <f t="shared" ref="BQ135:BR188" si="99">AG135</f>
        <v>BASIC WL</v>
      </c>
      <c r="BR135" s="68" t="str">
        <f t="shared" si="99"/>
        <v>BASIC WL</v>
      </c>
      <c r="BS135" s="15"/>
      <c r="BT135" s="57" t="s">
        <v>18642</v>
      </c>
    </row>
    <row r="136" spans="1:72" s="59" customFormat="1" ht="120" x14ac:dyDescent="0.2">
      <c r="A136" s="45" t="str">
        <f t="shared" si="90"/>
        <v>YES</v>
      </c>
      <c r="B136" s="45"/>
      <c r="C136" s="45"/>
      <c r="D136" s="213" t="s">
        <v>3431</v>
      </c>
      <c r="E136" s="214" t="s">
        <v>4257</v>
      </c>
      <c r="F136" s="312"/>
      <c r="G136" s="66">
        <f t="shared" si="91"/>
        <v>6</v>
      </c>
      <c r="H136" s="66" t="s">
        <v>32</v>
      </c>
      <c r="I136" s="97" t="s">
        <v>229</v>
      </c>
      <c r="J136" s="64" t="s">
        <v>35</v>
      </c>
      <c r="K136" s="65" t="s">
        <v>160</v>
      </c>
      <c r="L136" s="65"/>
      <c r="M136" s="65" t="s">
        <v>160</v>
      </c>
      <c r="N136" s="64" t="s">
        <v>128</v>
      </c>
      <c r="O136" s="66" t="s">
        <v>32</v>
      </c>
      <c r="P136" s="66" t="str">
        <f t="shared" si="85"/>
        <v>1..1</v>
      </c>
      <c r="Q136" s="2" t="s">
        <v>4258</v>
      </c>
      <c r="R136" s="75" t="s">
        <v>4259</v>
      </c>
      <c r="S136" s="66" t="s">
        <v>131</v>
      </c>
      <c r="T136" s="68" t="str">
        <f t="shared" si="79"/>
        <v>A</v>
      </c>
      <c r="U136" s="66" t="s">
        <v>42</v>
      </c>
      <c r="V136" s="66" t="s">
        <v>35</v>
      </c>
      <c r="W136" s="249" t="s">
        <v>160</v>
      </c>
      <c r="X136" s="38"/>
      <c r="Y136" s="68" t="str">
        <f t="shared" si="92"/>
        <v>-</v>
      </c>
      <c r="Z136" s="68" t="str">
        <f t="shared" si="93"/>
        <v>X</v>
      </c>
      <c r="AA136" s="68" t="str">
        <f t="shared" si="93"/>
        <v>X</v>
      </c>
      <c r="AB136" s="68" t="str">
        <f t="shared" si="93"/>
        <v>X</v>
      </c>
      <c r="AC136" s="68" t="str">
        <f t="shared" si="93"/>
        <v>X</v>
      </c>
      <c r="AD136" s="68" t="str">
        <f t="shared" si="93"/>
        <v>X</v>
      </c>
      <c r="AE136" s="68" t="str">
        <f t="shared" si="93"/>
        <v>X</v>
      </c>
      <c r="AF136" s="38"/>
      <c r="AG136" s="68" t="s">
        <v>185</v>
      </c>
      <c r="AH136" s="68" t="s">
        <v>185</v>
      </c>
      <c r="AI136" s="38"/>
      <c r="AJ136" s="13" t="str">
        <f t="shared" si="94"/>
        <v>/rsm:CrossIndustryInvoice/rsm:SupplyChainTradeTransaction/ram:ApplicableHeaderTradeSettlement/ram:BillingSpecifiedPeriod/ram:StartDateTime/udt:DateTimeString</v>
      </c>
      <c r="AK136" s="13" t="str">
        <f t="shared" si="95"/>
        <v>/@format</v>
      </c>
      <c r="AL136" s="14">
        <f>COUNTIFS(R$4:R136,AJ136)</f>
        <v>1</v>
      </c>
      <c r="AM136" s="1"/>
      <c r="AN136" s="213" t="str">
        <f t="shared" ref="AN136:AO188" si="100">D136</f>
        <v>SCT_HTS</v>
      </c>
      <c r="AO136" s="214" t="str">
        <f t="shared" si="100"/>
        <v>BT-73-0</v>
      </c>
      <c r="AP136" s="312" t="str">
        <f t="shared" si="96"/>
        <v/>
      </c>
      <c r="AQ136" s="66">
        <f t="shared" si="97"/>
        <v>6</v>
      </c>
      <c r="AR136" s="66" t="str">
        <f t="shared" si="98"/>
        <v>1..1</v>
      </c>
      <c r="AS136" s="97" t="s">
        <v>35</v>
      </c>
      <c r="AT136" s="64" t="s">
        <v>35</v>
      </c>
      <c r="AU136" s="65" t="s">
        <v>18166</v>
      </c>
      <c r="AV136" s="65"/>
      <c r="AW136" s="65" t="s">
        <v>166</v>
      </c>
      <c r="AX136" s="64" t="s">
        <v>128</v>
      </c>
      <c r="AY136" s="66" t="str">
        <f t="shared" si="83"/>
        <v>1..1</v>
      </c>
      <c r="AZ136" s="66" t="str">
        <f t="shared" si="83"/>
        <v>1..1</v>
      </c>
      <c r="BA136" s="2" t="str">
        <f t="shared" si="83"/>
        <v>/rsm:CrossIndustryInvoice
/rsm:SupplyChainTradeTransaction
/ram:ApplicableHeaderTradeSettlement
/ram:BillingSpecifiedPeriod
/ram:StartDateTime
/udt:DateTimeString
/@format</v>
      </c>
      <c r="BB136" s="75" t="str">
        <f t="shared" si="83"/>
        <v>/rsm:CrossIndustryInvoice/rsm:SupplyChainTradeTransaction/ram:ApplicableHeaderTradeSettlement/ram:BillingSpecifiedPeriod/ram:StartDateTime/udt:DateTimeString/@format</v>
      </c>
      <c r="BC136" s="66" t="str">
        <f t="shared" si="89"/>
        <v>C</v>
      </c>
      <c r="BD136" s="68" t="str">
        <f t="shared" si="89"/>
        <v>A</v>
      </c>
      <c r="BE136" s="66" t="str">
        <f t="shared" si="89"/>
        <v>0..1</v>
      </c>
      <c r="BF136" s="66" t="str">
        <f t="shared" si="89"/>
        <v/>
      </c>
      <c r="BG136" s="249" t="str">
        <f t="shared" si="89"/>
        <v>Only value "102"</v>
      </c>
      <c r="BH136" s="7"/>
      <c r="BI136" s="68" t="str">
        <f t="shared" si="88"/>
        <v>-</v>
      </c>
      <c r="BJ136" s="68" t="str">
        <f t="shared" si="88"/>
        <v>X</v>
      </c>
      <c r="BK136" s="68" t="str">
        <f t="shared" si="88"/>
        <v>X</v>
      </c>
      <c r="BL136" s="68" t="str">
        <f t="shared" si="87"/>
        <v>X</v>
      </c>
      <c r="BM136" s="68" t="str">
        <f t="shared" si="87"/>
        <v>X</v>
      </c>
      <c r="BN136" s="68" t="str">
        <f t="shared" si="87"/>
        <v>X</v>
      </c>
      <c r="BO136" s="68" t="str">
        <f t="shared" si="87"/>
        <v>X</v>
      </c>
      <c r="BP136" s="7"/>
      <c r="BQ136" s="68" t="str">
        <f t="shared" si="99"/>
        <v>BASIC WL</v>
      </c>
      <c r="BR136" s="68" t="str">
        <f t="shared" si="99"/>
        <v>BASIC WL</v>
      </c>
      <c r="BS136" s="15"/>
      <c r="BT136" s="57" t="s">
        <v>18642</v>
      </c>
    </row>
    <row r="137" spans="1:72" s="59" customFormat="1" ht="96" x14ac:dyDescent="0.2">
      <c r="A137" s="45" t="str">
        <f t="shared" si="90"/>
        <v>NO</v>
      </c>
      <c r="B137" s="45"/>
      <c r="C137" s="45"/>
      <c r="D137" s="213" t="s">
        <v>3431</v>
      </c>
      <c r="E137" s="223" t="s">
        <v>4260</v>
      </c>
      <c r="F137" s="313"/>
      <c r="G137" s="124">
        <f t="shared" si="91"/>
        <v>4</v>
      </c>
      <c r="H137" s="124" t="s">
        <v>42</v>
      </c>
      <c r="I137" s="138" t="s">
        <v>4261</v>
      </c>
      <c r="J137" s="125"/>
      <c r="K137" s="126"/>
      <c r="L137" s="126"/>
      <c r="M137" s="126"/>
      <c r="N137" s="125"/>
      <c r="O137" s="124" t="s">
        <v>42</v>
      </c>
      <c r="P137" s="124" t="str">
        <f t="shared" si="85"/>
        <v>0..1</v>
      </c>
      <c r="Q137" s="127" t="s">
        <v>4262</v>
      </c>
      <c r="R137" s="128" t="s">
        <v>4263</v>
      </c>
      <c r="S137" s="124"/>
      <c r="T137" s="129" t="str">
        <f t="shared" si="79"/>
        <v/>
      </c>
      <c r="U137" s="124" t="s">
        <v>42</v>
      </c>
      <c r="V137" s="124"/>
      <c r="W137" s="675"/>
      <c r="X137" s="38"/>
      <c r="Y137" s="129" t="str">
        <f t="shared" si="92"/>
        <v>-</v>
      </c>
      <c r="Z137" s="129" t="str">
        <f t="shared" si="93"/>
        <v>X</v>
      </c>
      <c r="AA137" s="129" t="str">
        <f t="shared" si="93"/>
        <v>X</v>
      </c>
      <c r="AB137" s="129" t="str">
        <f t="shared" si="93"/>
        <v>X</v>
      </c>
      <c r="AC137" s="129" t="str">
        <f t="shared" si="93"/>
        <v>X</v>
      </c>
      <c r="AD137" s="129" t="str">
        <f t="shared" si="93"/>
        <v>X</v>
      </c>
      <c r="AE137" s="129" t="str">
        <f t="shared" si="93"/>
        <v>X</v>
      </c>
      <c r="AF137" s="38"/>
      <c r="AG137" s="129" t="s">
        <v>185</v>
      </c>
      <c r="AH137" s="129" t="s">
        <v>185</v>
      </c>
      <c r="AI137" s="38"/>
      <c r="AJ137" s="13" t="str">
        <f t="shared" si="94"/>
        <v>/rsm:CrossIndustryInvoice/rsm:SupplyChainTradeTransaction/ram:ApplicableHeaderTradeSettlement/ram:BillingSpecifiedPeriod</v>
      </c>
      <c r="AK137" s="13" t="str">
        <f t="shared" si="95"/>
        <v>/ram:EndDateTime</v>
      </c>
      <c r="AL137" s="14">
        <f>COUNTIFS(R$4:R137,AJ137)</f>
        <v>1</v>
      </c>
      <c r="AM137" s="1"/>
      <c r="AN137" s="213" t="str">
        <f t="shared" si="100"/>
        <v>SCT_HTS</v>
      </c>
      <c r="AO137" s="223" t="str">
        <f t="shared" si="100"/>
        <v>BT-74-00</v>
      </c>
      <c r="AP137" s="313" t="str">
        <f t="shared" si="96"/>
        <v/>
      </c>
      <c r="AQ137" s="124">
        <f t="shared" si="97"/>
        <v>4</v>
      </c>
      <c r="AR137" s="124" t="str">
        <f t="shared" si="98"/>
        <v>0..1</v>
      </c>
      <c r="AS137" s="138" t="s">
        <v>4264</v>
      </c>
      <c r="AT137" s="125" t="s">
        <v>4274</v>
      </c>
      <c r="AU137" s="126" t="s">
        <v>1286</v>
      </c>
      <c r="AV137" s="126"/>
      <c r="AW137" s="126" t="s">
        <v>35</v>
      </c>
      <c r="AX137" s="125"/>
      <c r="AY137" s="124" t="str">
        <f t="shared" si="83"/>
        <v>0..1</v>
      </c>
      <c r="AZ137" s="124" t="str">
        <f t="shared" si="83"/>
        <v>0..1</v>
      </c>
      <c r="BA137" s="127" t="str">
        <f t="shared" si="83"/>
        <v>/rsm:CrossIndustryInvoice
/rsm:SupplyChainTradeTransaction
/ram:ApplicableHeaderTradeSettlement
/ram:BillingSpecifiedPeriod
/ram:EndDateTime</v>
      </c>
      <c r="BB137" s="128" t="str">
        <f t="shared" si="83"/>
        <v>/rsm:CrossIndustryInvoice/rsm:SupplyChainTradeTransaction/ram:ApplicableHeaderTradeSettlement/ram:BillingSpecifiedPeriod/ram:EndDateTime</v>
      </c>
      <c r="BC137" s="124" t="str">
        <f t="shared" si="89"/>
        <v/>
      </c>
      <c r="BD137" s="129" t="str">
        <f t="shared" si="89"/>
        <v/>
      </c>
      <c r="BE137" s="124" t="str">
        <f t="shared" si="89"/>
        <v>0..1</v>
      </c>
      <c r="BF137" s="124" t="str">
        <f t="shared" si="89"/>
        <v/>
      </c>
      <c r="BG137" s="675" t="str">
        <f t="shared" si="89"/>
        <v/>
      </c>
      <c r="BH137" s="7"/>
      <c r="BI137" s="129" t="str">
        <f t="shared" si="88"/>
        <v>-</v>
      </c>
      <c r="BJ137" s="129" t="str">
        <f t="shared" si="88"/>
        <v>X</v>
      </c>
      <c r="BK137" s="129" t="str">
        <f t="shared" si="88"/>
        <v>X</v>
      </c>
      <c r="BL137" s="129" t="str">
        <f t="shared" si="87"/>
        <v>X</v>
      </c>
      <c r="BM137" s="129" t="str">
        <f t="shared" si="87"/>
        <v>X</v>
      </c>
      <c r="BN137" s="129" t="str">
        <f t="shared" si="87"/>
        <v>X</v>
      </c>
      <c r="BO137" s="129" t="str">
        <f t="shared" si="87"/>
        <v>X</v>
      </c>
      <c r="BP137" s="7"/>
      <c r="BQ137" s="129" t="str">
        <f t="shared" si="99"/>
        <v>BASIC WL</v>
      </c>
      <c r="BR137" s="129" t="str">
        <f t="shared" si="99"/>
        <v>BASIC WL</v>
      </c>
      <c r="BS137" s="15"/>
      <c r="BT137" s="57" t="s">
        <v>18642</v>
      </c>
    </row>
    <row r="138" spans="1:72" s="59" customFormat="1" ht="120" x14ac:dyDescent="0.2">
      <c r="A138" s="45" t="str">
        <f t="shared" si="90"/>
        <v>YES</v>
      </c>
      <c r="B138" s="45"/>
      <c r="C138" s="45"/>
      <c r="D138" s="213" t="s">
        <v>3431</v>
      </c>
      <c r="E138" s="214" t="s">
        <v>4265</v>
      </c>
      <c r="F138" s="312" t="s">
        <v>4265</v>
      </c>
      <c r="G138" s="66">
        <f t="shared" si="91"/>
        <v>5</v>
      </c>
      <c r="H138" s="66" t="s">
        <v>42</v>
      </c>
      <c r="I138" s="64" t="s">
        <v>4266</v>
      </c>
      <c r="J138" s="64" t="s">
        <v>4267</v>
      </c>
      <c r="K138" s="65" t="s">
        <v>4268</v>
      </c>
      <c r="L138" s="65" t="s">
        <v>4269</v>
      </c>
      <c r="M138" s="65" t="s">
        <v>4270</v>
      </c>
      <c r="N138" s="64" t="s">
        <v>148</v>
      </c>
      <c r="O138" s="66" t="s">
        <v>32</v>
      </c>
      <c r="P138" s="66" t="str">
        <f t="shared" si="85"/>
        <v>1..1</v>
      </c>
      <c r="Q138" s="2" t="s">
        <v>4271</v>
      </c>
      <c r="R138" s="75" t="s">
        <v>4272</v>
      </c>
      <c r="S138" s="66" t="s">
        <v>151</v>
      </c>
      <c r="T138" s="68" t="str">
        <f t="shared" si="79"/>
        <v>E</v>
      </c>
      <c r="U138" s="66" t="s">
        <v>32</v>
      </c>
      <c r="V138" s="66" t="s">
        <v>4252</v>
      </c>
      <c r="W138" s="249" t="s">
        <v>152</v>
      </c>
      <c r="X138" s="38"/>
      <c r="Y138" s="68" t="str">
        <f t="shared" si="92"/>
        <v>-</v>
      </c>
      <c r="Z138" s="68" t="str">
        <f t="shared" si="93"/>
        <v>X</v>
      </c>
      <c r="AA138" s="68" t="str">
        <f t="shared" si="93"/>
        <v>X</v>
      </c>
      <c r="AB138" s="68" t="str">
        <f t="shared" si="93"/>
        <v>X</v>
      </c>
      <c r="AC138" s="68" t="str">
        <f t="shared" si="93"/>
        <v>X</v>
      </c>
      <c r="AD138" s="68" t="str">
        <f t="shared" si="93"/>
        <v>X</v>
      </c>
      <c r="AE138" s="68" t="str">
        <f t="shared" si="93"/>
        <v>X</v>
      </c>
      <c r="AF138" s="38"/>
      <c r="AG138" s="68" t="s">
        <v>185</v>
      </c>
      <c r="AH138" s="68" t="s">
        <v>185</v>
      </c>
      <c r="AI138" s="38"/>
      <c r="AJ138" s="13" t="str">
        <f t="shared" si="94"/>
        <v>/rsm:CrossIndustryInvoice/rsm:SupplyChainTradeTransaction/ram:ApplicableHeaderTradeSettlement/ram:BillingSpecifiedPeriod/ram:EndDateTime</v>
      </c>
      <c r="AK138" s="13" t="str">
        <f t="shared" si="95"/>
        <v>/udt:DateTimeString</v>
      </c>
      <c r="AL138" s="14">
        <f>COUNTIFS(R$4:R138,AJ138)</f>
        <v>1</v>
      </c>
      <c r="AM138" s="1"/>
      <c r="AN138" s="213" t="str">
        <f t="shared" si="100"/>
        <v>SCT_HTS</v>
      </c>
      <c r="AO138" s="214" t="str">
        <f t="shared" si="100"/>
        <v>BT-74</v>
      </c>
      <c r="AP138" s="312" t="str">
        <f t="shared" si="96"/>
        <v>BT-74</v>
      </c>
      <c r="AQ138" s="66">
        <f t="shared" si="97"/>
        <v>5</v>
      </c>
      <c r="AR138" s="66" t="str">
        <f t="shared" si="98"/>
        <v>0..1</v>
      </c>
      <c r="AS138" s="64" t="s">
        <v>4273</v>
      </c>
      <c r="AT138" s="64" t="s">
        <v>4274</v>
      </c>
      <c r="AU138" s="65" t="s">
        <v>1286</v>
      </c>
      <c r="AV138" s="65" t="s">
        <v>4275</v>
      </c>
      <c r="AW138" s="65" t="s">
        <v>4276</v>
      </c>
      <c r="AX138" s="64" t="s">
        <v>148</v>
      </c>
      <c r="AY138" s="66" t="str">
        <f t="shared" si="83"/>
        <v>1..1</v>
      </c>
      <c r="AZ138" s="66" t="str">
        <f t="shared" si="83"/>
        <v>1..1</v>
      </c>
      <c r="BA138" s="2" t="str">
        <f t="shared" si="83"/>
        <v>/rsm:CrossIndustryInvoice
/rsm:SupplyChainTradeTransaction
/ram:ApplicableHeaderTradeSettlement
/ram:BillingSpecifiedPeriod
/ram:EndDateTime
/udt:DateTimeString</v>
      </c>
      <c r="BB138" s="75" t="str">
        <f t="shared" si="83"/>
        <v>/rsm:CrossIndustryInvoice/rsm:SupplyChainTradeTransaction/ram:ApplicableHeaderTradeSettlement/ram:BillingSpecifiedPeriod/ram:EndDateTime/udt:DateTimeString</v>
      </c>
      <c r="BC138" s="66" t="str">
        <f t="shared" si="89"/>
        <v>D</v>
      </c>
      <c r="BD138" s="68" t="str">
        <f t="shared" si="89"/>
        <v>E</v>
      </c>
      <c r="BE138" s="66" t="str">
        <f t="shared" si="89"/>
        <v>1..1</v>
      </c>
      <c r="BF138" s="66" t="str">
        <f t="shared" si="89"/>
        <v>SYN-2, CAR-2</v>
      </c>
      <c r="BG138" s="249" t="str">
        <f t="shared" si="89"/>
        <v>@format="102"</v>
      </c>
      <c r="BH138" s="7"/>
      <c r="BI138" s="68" t="str">
        <f t="shared" si="88"/>
        <v>-</v>
      </c>
      <c r="BJ138" s="68" t="str">
        <f t="shared" si="88"/>
        <v>X</v>
      </c>
      <c r="BK138" s="68" t="str">
        <f t="shared" si="88"/>
        <v>X</v>
      </c>
      <c r="BL138" s="68" t="str">
        <f t="shared" si="87"/>
        <v>X</v>
      </c>
      <c r="BM138" s="68" t="str">
        <f t="shared" si="87"/>
        <v>X</v>
      </c>
      <c r="BN138" s="68" t="str">
        <f t="shared" si="87"/>
        <v>X</v>
      </c>
      <c r="BO138" s="68" t="str">
        <f t="shared" si="87"/>
        <v>X</v>
      </c>
      <c r="BP138" s="7"/>
      <c r="BQ138" s="68" t="str">
        <f t="shared" si="99"/>
        <v>BASIC WL</v>
      </c>
      <c r="BR138" s="68" t="str">
        <f t="shared" si="99"/>
        <v>BASIC WL</v>
      </c>
      <c r="BS138" s="15"/>
      <c r="BT138" s="57" t="s">
        <v>18642</v>
      </c>
    </row>
    <row r="139" spans="1:72" s="59" customFormat="1" ht="120" x14ac:dyDescent="0.2">
      <c r="A139" s="45" t="str">
        <f t="shared" si="90"/>
        <v>YES</v>
      </c>
      <c r="B139" s="45"/>
      <c r="C139" s="45"/>
      <c r="D139" s="213" t="s">
        <v>3431</v>
      </c>
      <c r="E139" s="214" t="s">
        <v>4277</v>
      </c>
      <c r="F139" s="312"/>
      <c r="G139" s="66">
        <f t="shared" si="91"/>
        <v>6</v>
      </c>
      <c r="H139" s="66" t="s">
        <v>32</v>
      </c>
      <c r="I139" s="97" t="s">
        <v>229</v>
      </c>
      <c r="J139" s="64" t="s">
        <v>35</v>
      </c>
      <c r="K139" s="65" t="s">
        <v>160</v>
      </c>
      <c r="L139" s="65"/>
      <c r="M139" s="65" t="s">
        <v>160</v>
      </c>
      <c r="N139" s="64" t="s">
        <v>128</v>
      </c>
      <c r="O139" s="66" t="s">
        <v>32</v>
      </c>
      <c r="P139" s="66" t="str">
        <f t="shared" si="85"/>
        <v>1..1</v>
      </c>
      <c r="Q139" s="2" t="s">
        <v>4278</v>
      </c>
      <c r="R139" s="75" t="s">
        <v>4279</v>
      </c>
      <c r="S139" s="66" t="s">
        <v>131</v>
      </c>
      <c r="T139" s="68" t="str">
        <f t="shared" si="79"/>
        <v>A</v>
      </c>
      <c r="U139" s="66" t="s">
        <v>42</v>
      </c>
      <c r="V139" s="66" t="s">
        <v>35</v>
      </c>
      <c r="W139" s="249" t="s">
        <v>160</v>
      </c>
      <c r="X139" s="38"/>
      <c r="Y139" s="68" t="str">
        <f t="shared" si="92"/>
        <v>-</v>
      </c>
      <c r="Z139" s="68" t="str">
        <f t="shared" si="93"/>
        <v>X</v>
      </c>
      <c r="AA139" s="68" t="str">
        <f t="shared" si="93"/>
        <v>X</v>
      </c>
      <c r="AB139" s="68" t="str">
        <f t="shared" si="93"/>
        <v>X</v>
      </c>
      <c r="AC139" s="68" t="str">
        <f t="shared" si="93"/>
        <v>X</v>
      </c>
      <c r="AD139" s="68" t="str">
        <f t="shared" si="93"/>
        <v>X</v>
      </c>
      <c r="AE139" s="68" t="str">
        <f t="shared" si="93"/>
        <v>X</v>
      </c>
      <c r="AF139" s="38"/>
      <c r="AG139" s="68" t="s">
        <v>185</v>
      </c>
      <c r="AH139" s="68" t="s">
        <v>185</v>
      </c>
      <c r="AI139" s="38"/>
      <c r="AJ139" s="13" t="str">
        <f t="shared" si="94"/>
        <v>/rsm:CrossIndustryInvoice/rsm:SupplyChainTradeTransaction/ram:ApplicableHeaderTradeSettlement/ram:BillingSpecifiedPeriod/ram:EndDateTime/udt:DateTimeString</v>
      </c>
      <c r="AK139" s="13" t="str">
        <f t="shared" si="95"/>
        <v>/@format</v>
      </c>
      <c r="AL139" s="14">
        <f>COUNTIFS(R$4:R139,AJ139)</f>
        <v>1</v>
      </c>
      <c r="AM139" s="1"/>
      <c r="AN139" s="213" t="str">
        <f t="shared" si="100"/>
        <v>SCT_HTS</v>
      </c>
      <c r="AO139" s="214" t="str">
        <f t="shared" si="100"/>
        <v>BT-74-0</v>
      </c>
      <c r="AP139" s="312" t="str">
        <f t="shared" si="96"/>
        <v/>
      </c>
      <c r="AQ139" s="66">
        <f t="shared" si="97"/>
        <v>6</v>
      </c>
      <c r="AR139" s="66" t="str">
        <f t="shared" si="98"/>
        <v>1..1</v>
      </c>
      <c r="AS139" s="97" t="s">
        <v>35</v>
      </c>
      <c r="AT139" s="64" t="s">
        <v>35</v>
      </c>
      <c r="AU139" s="65" t="s">
        <v>18166</v>
      </c>
      <c r="AV139" s="65"/>
      <c r="AW139" s="65" t="s">
        <v>166</v>
      </c>
      <c r="AX139" s="64" t="s">
        <v>128</v>
      </c>
      <c r="AY139" s="66" t="str">
        <f t="shared" si="83"/>
        <v>1..1</v>
      </c>
      <c r="AZ139" s="66" t="str">
        <f t="shared" si="83"/>
        <v>1..1</v>
      </c>
      <c r="BA139" s="2" t="str">
        <f t="shared" si="83"/>
        <v>/rsm:CrossIndustryInvoice
/rsm:SupplyChainTradeTransaction
/ram:ApplicableHeaderTradeSettlement
/ram:BillingSpecifiedPeriod
/ram:EndDateTime
/udt:DateTimeString
/@format</v>
      </c>
      <c r="BB139" s="75" t="str">
        <f t="shared" si="83"/>
        <v>/rsm:CrossIndustryInvoice/rsm:SupplyChainTradeTransaction/ram:ApplicableHeaderTradeSettlement/ram:BillingSpecifiedPeriod/ram:EndDateTime/udt:DateTimeString/@format</v>
      </c>
      <c r="BC139" s="66" t="str">
        <f t="shared" si="89"/>
        <v>C</v>
      </c>
      <c r="BD139" s="68" t="str">
        <f t="shared" si="89"/>
        <v>A</v>
      </c>
      <c r="BE139" s="66" t="str">
        <f t="shared" si="89"/>
        <v>0..1</v>
      </c>
      <c r="BF139" s="66" t="str">
        <f t="shared" si="89"/>
        <v/>
      </c>
      <c r="BG139" s="249" t="str">
        <f t="shared" si="89"/>
        <v>Only value "102"</v>
      </c>
      <c r="BH139" s="7"/>
      <c r="BI139" s="68" t="str">
        <f t="shared" si="88"/>
        <v>-</v>
      </c>
      <c r="BJ139" s="68" t="str">
        <f t="shared" si="88"/>
        <v>X</v>
      </c>
      <c r="BK139" s="68" t="str">
        <f t="shared" si="88"/>
        <v>X</v>
      </c>
      <c r="BL139" s="68" t="str">
        <f t="shared" si="87"/>
        <v>X</v>
      </c>
      <c r="BM139" s="68" t="str">
        <f t="shared" si="87"/>
        <v>X</v>
      </c>
      <c r="BN139" s="68" t="str">
        <f t="shared" si="87"/>
        <v>X</v>
      </c>
      <c r="BO139" s="68" t="str">
        <f t="shared" si="87"/>
        <v>X</v>
      </c>
      <c r="BP139" s="7"/>
      <c r="BQ139" s="68" t="str">
        <f t="shared" si="99"/>
        <v>BASIC WL</v>
      </c>
      <c r="BR139" s="68" t="str">
        <f t="shared" si="99"/>
        <v>BASIC WL</v>
      </c>
      <c r="BS139" s="15"/>
      <c r="BT139" s="57" t="s">
        <v>18642</v>
      </c>
    </row>
    <row r="140" spans="1:72" s="59" customFormat="1" ht="96" x14ac:dyDescent="0.2">
      <c r="A140" s="45" t="str">
        <f t="shared" si="90"/>
        <v>NO</v>
      </c>
      <c r="B140" s="45"/>
      <c r="C140" s="45"/>
      <c r="D140" s="211" t="s">
        <v>3431</v>
      </c>
      <c r="E140" s="212" t="s">
        <v>4280</v>
      </c>
      <c r="F140" s="311" t="s">
        <v>4280</v>
      </c>
      <c r="G140" s="231">
        <f t="shared" si="91"/>
        <v>3</v>
      </c>
      <c r="H140" s="231" t="s">
        <v>62</v>
      </c>
      <c r="I140" s="232" t="s">
        <v>4281</v>
      </c>
      <c r="J140" s="232" t="s">
        <v>4282</v>
      </c>
      <c r="K140" s="233" t="s">
        <v>4283</v>
      </c>
      <c r="L140" s="233"/>
      <c r="M140" s="233" t="s">
        <v>1296</v>
      </c>
      <c r="N140" s="232"/>
      <c r="O140" s="219" t="s">
        <v>62</v>
      </c>
      <c r="P140" s="219" t="str">
        <f t="shared" si="85"/>
        <v>0..n</v>
      </c>
      <c r="Q140" s="220" t="s">
        <v>4284</v>
      </c>
      <c r="R140" s="221" t="s">
        <v>4285</v>
      </c>
      <c r="S140" s="219" t="s">
        <v>35</v>
      </c>
      <c r="T140" s="184" t="str">
        <f t="shared" ref="T140:T188" si="101">IF($E140="","",IF(ISERROR(SEARCH("@",$R140)),IF(LEFT($E140,4)="BG-X","EG",IF(LEFT($E140,2)="BG","G",IF(LEFT($E140,4)="BT-X",IF(LEN($E140)-LEN(SUBSTITUTE($E140,"-",))&gt;2,"","E"),IF(LEN($E140)-LEN(SUBSTITUTE($E140,"-",))&gt;1,"","E")))),"A"))</f>
        <v>G</v>
      </c>
      <c r="U140" s="219" t="s">
        <v>62</v>
      </c>
      <c r="V140" s="219" t="s">
        <v>1299</v>
      </c>
      <c r="W140" s="678" t="s">
        <v>1296</v>
      </c>
      <c r="X140" s="38"/>
      <c r="Y140" s="184" t="str">
        <f t="shared" si="92"/>
        <v>-</v>
      </c>
      <c r="Z140" s="184" t="str">
        <f t="shared" si="93"/>
        <v>X</v>
      </c>
      <c r="AA140" s="184" t="str">
        <f t="shared" si="93"/>
        <v>X</v>
      </c>
      <c r="AB140" s="184" t="str">
        <f t="shared" si="93"/>
        <v>X</v>
      </c>
      <c r="AC140" s="184" t="str">
        <f t="shared" si="93"/>
        <v>X</v>
      </c>
      <c r="AD140" s="184" t="str">
        <f t="shared" si="93"/>
        <v>X</v>
      </c>
      <c r="AE140" s="184" t="str">
        <f t="shared" si="93"/>
        <v>X</v>
      </c>
      <c r="AF140" s="38"/>
      <c r="AG140" s="184" t="s">
        <v>185</v>
      </c>
      <c r="AH140" s="184" t="s">
        <v>185</v>
      </c>
      <c r="AI140" s="38"/>
      <c r="AJ140" s="13" t="str">
        <f t="shared" si="94"/>
        <v>/rsm:CrossIndustryInvoice/rsm:SupplyChainTradeTransaction/ram:ApplicableHeaderTradeSettlement</v>
      </c>
      <c r="AK140" s="13" t="str">
        <f t="shared" si="95"/>
        <v>/ram:SpecifiedTradeAllowanceCharge</v>
      </c>
      <c r="AL140" s="14">
        <f>COUNTIFS(R$4:R140,AJ140)</f>
        <v>1</v>
      </c>
      <c r="AM140" s="1"/>
      <c r="AN140" s="211" t="str">
        <f t="shared" si="100"/>
        <v>SCT_HTS</v>
      </c>
      <c r="AO140" s="212" t="str">
        <f t="shared" si="100"/>
        <v>BG-20</v>
      </c>
      <c r="AP140" s="311" t="str">
        <f t="shared" si="96"/>
        <v>BG-20</v>
      </c>
      <c r="AQ140" s="231">
        <f t="shared" si="97"/>
        <v>3</v>
      </c>
      <c r="AR140" s="231" t="str">
        <f t="shared" si="98"/>
        <v>0..n</v>
      </c>
      <c r="AS140" s="232" t="s">
        <v>4286</v>
      </c>
      <c r="AT140" s="232" t="s">
        <v>4287</v>
      </c>
      <c r="AU140" s="233" t="s">
        <v>4288</v>
      </c>
      <c r="AV140" s="233"/>
      <c r="AW140" s="233" t="s">
        <v>1296</v>
      </c>
      <c r="AX140" s="232"/>
      <c r="AY140" s="219" t="str">
        <f t="shared" si="83"/>
        <v>0..n</v>
      </c>
      <c r="AZ140" s="219" t="str">
        <f t="shared" si="83"/>
        <v>0..n</v>
      </c>
      <c r="BA140" s="220" t="str">
        <f t="shared" si="83"/>
        <v>/rsm:CrossIndustryInvoice
/rsm:SupplyChainTradeTransaction
/ram:ApplicableHeaderTradeSettlement
/ram:SpecifiedTradeAllowanceCharge</v>
      </c>
      <c r="BB140" s="221" t="str">
        <f t="shared" si="83"/>
        <v>/rsm:CrossIndustryInvoice/rsm:SupplyChainTradeTransaction/ram:ApplicableHeaderTradeSettlement/ram:SpecifiedTradeAllowanceCharge</v>
      </c>
      <c r="BC140" s="219" t="str">
        <f t="shared" si="89"/>
        <v/>
      </c>
      <c r="BD140" s="184" t="str">
        <f t="shared" si="89"/>
        <v>G</v>
      </c>
      <c r="BE140" s="219" t="str">
        <f t="shared" si="89"/>
        <v>0..n</v>
      </c>
      <c r="BF140" s="219" t="str">
        <f t="shared" si="89"/>
        <v>STR-4</v>
      </c>
      <c r="BG140" s="678" t="str">
        <f t="shared" si="89"/>
        <v>ChargeIndicator=false</v>
      </c>
      <c r="BH140" s="7"/>
      <c r="BI140" s="184" t="str">
        <f t="shared" si="88"/>
        <v>-</v>
      </c>
      <c r="BJ140" s="184" t="str">
        <f t="shared" si="88"/>
        <v>X</v>
      </c>
      <c r="BK140" s="184" t="str">
        <f t="shared" si="88"/>
        <v>X</v>
      </c>
      <c r="BL140" s="184" t="str">
        <f t="shared" si="87"/>
        <v>X</v>
      </c>
      <c r="BM140" s="184" t="str">
        <f t="shared" si="87"/>
        <v>X</v>
      </c>
      <c r="BN140" s="184" t="str">
        <f t="shared" si="87"/>
        <v>X</v>
      </c>
      <c r="BO140" s="184" t="str">
        <f t="shared" si="87"/>
        <v>X</v>
      </c>
      <c r="BP140" s="7"/>
      <c r="BQ140" s="184" t="str">
        <f t="shared" si="99"/>
        <v>BASIC WL</v>
      </c>
      <c r="BR140" s="184" t="str">
        <f t="shared" si="99"/>
        <v>BASIC WL</v>
      </c>
      <c r="BS140" s="15"/>
      <c r="BT140" s="57" t="s">
        <v>18642</v>
      </c>
    </row>
    <row r="141" spans="1:72" s="59" customFormat="1" ht="96" x14ac:dyDescent="0.2">
      <c r="A141" s="45" t="str">
        <f t="shared" si="90"/>
        <v>NO</v>
      </c>
      <c r="B141" s="45"/>
      <c r="C141" s="45"/>
      <c r="D141" s="213" t="s">
        <v>3431</v>
      </c>
      <c r="E141" s="214" t="s">
        <v>4289</v>
      </c>
      <c r="F141" s="312"/>
      <c r="G141" s="66">
        <f t="shared" si="91"/>
        <v>4</v>
      </c>
      <c r="H141" s="66" t="s">
        <v>32</v>
      </c>
      <c r="I141" s="97" t="s">
        <v>4290</v>
      </c>
      <c r="J141" s="64" t="s">
        <v>35</v>
      </c>
      <c r="K141" s="65" t="s">
        <v>35</v>
      </c>
      <c r="L141" s="65"/>
      <c r="M141" s="65" t="s">
        <v>35</v>
      </c>
      <c r="N141" s="64"/>
      <c r="O141" s="66" t="s">
        <v>32</v>
      </c>
      <c r="P141" s="66" t="str">
        <f t="shared" si="85"/>
        <v>1..1</v>
      </c>
      <c r="Q141" s="2" t="s">
        <v>4291</v>
      </c>
      <c r="R141" s="75" t="s">
        <v>4292</v>
      </c>
      <c r="S141" s="66"/>
      <c r="T141" s="68" t="str">
        <f t="shared" si="101"/>
        <v>G</v>
      </c>
      <c r="U141" s="66" t="s">
        <v>42</v>
      </c>
      <c r="V141" s="66" t="s">
        <v>35</v>
      </c>
      <c r="W141" s="249" t="s">
        <v>35</v>
      </c>
      <c r="X141" s="38"/>
      <c r="Y141" s="68" t="str">
        <f t="shared" si="92"/>
        <v>-</v>
      </c>
      <c r="Z141" s="68" t="str">
        <f t="shared" si="93"/>
        <v>X</v>
      </c>
      <c r="AA141" s="68" t="str">
        <f t="shared" si="93"/>
        <v>X</v>
      </c>
      <c r="AB141" s="68" t="str">
        <f t="shared" si="93"/>
        <v>X</v>
      </c>
      <c r="AC141" s="68" t="str">
        <f t="shared" si="93"/>
        <v>X</v>
      </c>
      <c r="AD141" s="68" t="str">
        <f t="shared" si="93"/>
        <v>X</v>
      </c>
      <c r="AE141" s="68" t="str">
        <f t="shared" si="93"/>
        <v>X</v>
      </c>
      <c r="AF141" s="38"/>
      <c r="AG141" s="68" t="s">
        <v>185</v>
      </c>
      <c r="AH141" s="68" t="s">
        <v>185</v>
      </c>
      <c r="AI141" s="38"/>
      <c r="AJ141" s="13" t="str">
        <f t="shared" si="94"/>
        <v>/rsm:CrossIndustryInvoice/rsm:SupplyChainTradeTransaction/ram:ApplicableHeaderTradeSettlement/ram:SpecifiedTradeAllowanceCharge</v>
      </c>
      <c r="AK141" s="13" t="str">
        <f t="shared" si="95"/>
        <v>/ram:ChargeIndicator</v>
      </c>
      <c r="AL141" s="14">
        <f>COUNTIFS(R$4:R141,AJ141)</f>
        <v>1</v>
      </c>
      <c r="AM141" s="1"/>
      <c r="AN141" s="213" t="str">
        <f t="shared" si="100"/>
        <v>SCT_HTS</v>
      </c>
      <c r="AO141" s="214" t="str">
        <f t="shared" si="100"/>
        <v>BG-20-0</v>
      </c>
      <c r="AP141" s="312" t="str">
        <f t="shared" si="96"/>
        <v/>
      </c>
      <c r="AQ141" s="66">
        <f t="shared" si="97"/>
        <v>4</v>
      </c>
      <c r="AR141" s="66" t="str">
        <f t="shared" si="98"/>
        <v>1..1</v>
      </c>
      <c r="AS141" s="97" t="s">
        <v>1308</v>
      </c>
      <c r="AT141" s="64" t="s">
        <v>35</v>
      </c>
      <c r="AU141" s="65" t="s">
        <v>35</v>
      </c>
      <c r="AV141" s="65"/>
      <c r="AW141" s="65" t="s">
        <v>35</v>
      </c>
      <c r="AX141" s="64"/>
      <c r="AY141" s="66" t="str">
        <f t="shared" si="83"/>
        <v>1..1</v>
      </c>
      <c r="AZ141" s="66" t="str">
        <f t="shared" si="83"/>
        <v>1..1</v>
      </c>
      <c r="BA141" s="2" t="str">
        <f t="shared" si="83"/>
        <v>/rsm:CrossIndustryInvoice
/rsm:SupplyChainTradeTransaction
/ram:ApplicableHeaderTradeSettlement
/ram:SpecifiedTradeAllowanceCharge
/ram:ChargeIndicator</v>
      </c>
      <c r="BB141" s="75" t="str">
        <f t="shared" si="83"/>
        <v>/rsm:CrossIndustryInvoice/rsm:SupplyChainTradeTransaction/ram:ApplicableHeaderTradeSettlement/ram:SpecifiedTradeAllowanceCharge/ram:ChargeIndicator</v>
      </c>
      <c r="BC141" s="66" t="str">
        <f t="shared" si="89"/>
        <v/>
      </c>
      <c r="BD141" s="68" t="str">
        <f t="shared" si="89"/>
        <v>G</v>
      </c>
      <c r="BE141" s="66" t="str">
        <f t="shared" si="89"/>
        <v>0..1</v>
      </c>
      <c r="BF141" s="66" t="str">
        <f t="shared" si="89"/>
        <v/>
      </c>
      <c r="BG141" s="249" t="str">
        <f t="shared" si="89"/>
        <v/>
      </c>
      <c r="BH141" s="7"/>
      <c r="BI141" s="68" t="str">
        <f t="shared" si="88"/>
        <v>-</v>
      </c>
      <c r="BJ141" s="68" t="str">
        <f t="shared" si="88"/>
        <v>X</v>
      </c>
      <c r="BK141" s="68" t="str">
        <f t="shared" si="88"/>
        <v>X</v>
      </c>
      <c r="BL141" s="68" t="str">
        <f t="shared" si="87"/>
        <v>X</v>
      </c>
      <c r="BM141" s="68" t="str">
        <f t="shared" si="87"/>
        <v>X</v>
      </c>
      <c r="BN141" s="68" t="str">
        <f t="shared" si="87"/>
        <v>X</v>
      </c>
      <c r="BO141" s="68" t="str">
        <f t="shared" si="87"/>
        <v>X</v>
      </c>
      <c r="BP141" s="7"/>
      <c r="BQ141" s="68" t="str">
        <f t="shared" si="99"/>
        <v>BASIC WL</v>
      </c>
      <c r="BR141" s="68" t="str">
        <f t="shared" si="99"/>
        <v>BASIC WL</v>
      </c>
      <c r="BS141" s="15"/>
      <c r="BT141" s="57" t="s">
        <v>18642</v>
      </c>
    </row>
    <row r="142" spans="1:72" s="59" customFormat="1" ht="105" x14ac:dyDescent="0.2">
      <c r="A142" s="45" t="str">
        <f t="shared" si="90"/>
        <v>NO</v>
      </c>
      <c r="B142" s="45"/>
      <c r="C142" s="45"/>
      <c r="D142" s="213" t="s">
        <v>3431</v>
      </c>
      <c r="E142" s="214" t="s">
        <v>4293</v>
      </c>
      <c r="F142" s="312"/>
      <c r="G142" s="66">
        <f t="shared" si="91"/>
        <v>5</v>
      </c>
      <c r="H142" s="66" t="s">
        <v>32</v>
      </c>
      <c r="I142" s="97" t="s">
        <v>4294</v>
      </c>
      <c r="J142" s="64" t="s">
        <v>35</v>
      </c>
      <c r="K142" s="65" t="s">
        <v>713</v>
      </c>
      <c r="L142" s="65"/>
      <c r="M142" s="65" t="s">
        <v>713</v>
      </c>
      <c r="N142" s="64" t="s">
        <v>50</v>
      </c>
      <c r="O142" s="66" t="s">
        <v>32</v>
      </c>
      <c r="P142" s="66" t="str">
        <f t="shared" si="85"/>
        <v>1..1</v>
      </c>
      <c r="Q142" s="2" t="s">
        <v>4295</v>
      </c>
      <c r="R142" s="75" t="s">
        <v>4296</v>
      </c>
      <c r="S142" s="66" t="s">
        <v>10319</v>
      </c>
      <c r="T142" s="68" t="str">
        <f t="shared" si="101"/>
        <v>G</v>
      </c>
      <c r="U142" s="66" t="s">
        <v>32</v>
      </c>
      <c r="V142" s="66" t="s">
        <v>35</v>
      </c>
      <c r="W142" s="249" t="s">
        <v>713</v>
      </c>
      <c r="X142" s="38"/>
      <c r="Y142" s="68" t="str">
        <f t="shared" si="92"/>
        <v>-</v>
      </c>
      <c r="Z142" s="68" t="str">
        <f t="shared" si="93"/>
        <v>X</v>
      </c>
      <c r="AA142" s="68" t="str">
        <f t="shared" si="93"/>
        <v>X</v>
      </c>
      <c r="AB142" s="68" t="str">
        <f t="shared" si="93"/>
        <v>X</v>
      </c>
      <c r="AC142" s="68" t="str">
        <f t="shared" si="93"/>
        <v>X</v>
      </c>
      <c r="AD142" s="68" t="str">
        <f t="shared" si="93"/>
        <v>X</v>
      </c>
      <c r="AE142" s="68" t="str">
        <f t="shared" si="93"/>
        <v>X</v>
      </c>
      <c r="AF142" s="38"/>
      <c r="AG142" s="68" t="s">
        <v>185</v>
      </c>
      <c r="AH142" s="68" t="s">
        <v>185</v>
      </c>
      <c r="AI142" s="38"/>
      <c r="AJ142" s="13" t="str">
        <f t="shared" si="94"/>
        <v>/rsm:CrossIndustryInvoice/rsm:SupplyChainTradeTransaction/ram:ApplicableHeaderTradeSettlement/ram:SpecifiedTradeAllowanceCharge/ram:ChargeIndicator</v>
      </c>
      <c r="AK142" s="13" t="str">
        <f t="shared" si="95"/>
        <v>/udt:Indicator</v>
      </c>
      <c r="AL142" s="14">
        <f>COUNTIFS(R$4:R142,AJ142)</f>
        <v>1</v>
      </c>
      <c r="AM142" s="1"/>
      <c r="AN142" s="213" t="str">
        <f t="shared" si="100"/>
        <v>SCT_HTS</v>
      </c>
      <c r="AO142" s="214" t="str">
        <f t="shared" si="100"/>
        <v>BG-20-1</v>
      </c>
      <c r="AP142" s="312" t="str">
        <f t="shared" si="96"/>
        <v/>
      </c>
      <c r="AQ142" s="66">
        <f t="shared" si="97"/>
        <v>5</v>
      </c>
      <c r="AR142" s="66" t="str">
        <f t="shared" si="98"/>
        <v>1..1</v>
      </c>
      <c r="AS142" s="97" t="s">
        <v>1314</v>
      </c>
      <c r="AT142" s="64" t="s">
        <v>35</v>
      </c>
      <c r="AU142" s="65" t="s">
        <v>717</v>
      </c>
      <c r="AV142" s="65"/>
      <c r="AW142" s="65" t="s">
        <v>717</v>
      </c>
      <c r="AX142" s="64" t="s">
        <v>18319</v>
      </c>
      <c r="AY142" s="66" t="str">
        <f t="shared" si="83"/>
        <v>1..1</v>
      </c>
      <c r="AZ142" s="66" t="str">
        <f t="shared" si="83"/>
        <v>1..1</v>
      </c>
      <c r="BA142" s="2" t="str">
        <f t="shared" si="83"/>
        <v>/rsm:CrossIndustryInvoice
/rsm:SupplyChainTradeTransaction
/ram:ApplicableHeaderTradeSettlement
/ram:SpecifiedTradeAllowanceCharge
/ram:ChargeIndicator
/udt:Indicator</v>
      </c>
      <c r="BB142" s="75" t="str">
        <f t="shared" si="83"/>
        <v>/rsm:CrossIndustryInvoice/rsm:SupplyChainTradeTransaction/ram:ApplicableHeaderTradeSettlement/ram:SpecifiedTradeAllowanceCharge/ram:ChargeIndicator/udt:Indicator</v>
      </c>
      <c r="BC142" s="66" t="str">
        <f t="shared" si="89"/>
        <v>XI</v>
      </c>
      <c r="BD142" s="68" t="str">
        <f t="shared" si="89"/>
        <v>G</v>
      </c>
      <c r="BE142" s="66" t="str">
        <f t="shared" si="89"/>
        <v>1..1</v>
      </c>
      <c r="BF142" s="66" t="str">
        <f t="shared" si="89"/>
        <v/>
      </c>
      <c r="BG142" s="249" t="str">
        <f t="shared" si="89"/>
        <v>Value = false</v>
      </c>
      <c r="BH142" s="7"/>
      <c r="BI142" s="68" t="str">
        <f t="shared" si="88"/>
        <v>-</v>
      </c>
      <c r="BJ142" s="68" t="str">
        <f t="shared" si="88"/>
        <v>X</v>
      </c>
      <c r="BK142" s="68" t="str">
        <f t="shared" si="88"/>
        <v>X</v>
      </c>
      <c r="BL142" s="68" t="str">
        <f t="shared" si="87"/>
        <v>X</v>
      </c>
      <c r="BM142" s="68" t="str">
        <f t="shared" si="87"/>
        <v>X</v>
      </c>
      <c r="BN142" s="68" t="str">
        <f t="shared" si="87"/>
        <v>X</v>
      </c>
      <c r="BO142" s="68" t="str">
        <f t="shared" si="87"/>
        <v>X</v>
      </c>
      <c r="BP142" s="7"/>
      <c r="BQ142" s="68" t="str">
        <f t="shared" si="99"/>
        <v>BASIC WL</v>
      </c>
      <c r="BR142" s="68" t="str">
        <f t="shared" si="99"/>
        <v>BASIC WL</v>
      </c>
      <c r="BS142" s="15"/>
      <c r="BT142" s="57" t="s">
        <v>18642</v>
      </c>
    </row>
    <row r="143" spans="1:72" s="59" customFormat="1" ht="96" x14ac:dyDescent="0.2">
      <c r="A143" s="45" t="str">
        <f t="shared" si="90"/>
        <v>YES</v>
      </c>
      <c r="B143" s="45"/>
      <c r="C143" s="45"/>
      <c r="D143" s="213" t="s">
        <v>3431</v>
      </c>
      <c r="E143" s="214" t="s">
        <v>4302</v>
      </c>
      <c r="F143" s="312" t="s">
        <v>4302</v>
      </c>
      <c r="G143" s="66">
        <f t="shared" si="91"/>
        <v>4</v>
      </c>
      <c r="H143" s="66" t="s">
        <v>42</v>
      </c>
      <c r="I143" s="64" t="s">
        <v>4303</v>
      </c>
      <c r="J143" s="64" t="s">
        <v>4304</v>
      </c>
      <c r="K143" s="65"/>
      <c r="L143" s="65" t="s">
        <v>826</v>
      </c>
      <c r="M143" s="65" t="s">
        <v>35</v>
      </c>
      <c r="N143" s="64" t="s">
        <v>1230</v>
      </c>
      <c r="O143" s="66" t="s">
        <v>42</v>
      </c>
      <c r="P143" s="66" t="str">
        <f t="shared" si="85"/>
        <v>0..1</v>
      </c>
      <c r="Q143" s="2" t="s">
        <v>4305</v>
      </c>
      <c r="R143" s="75" t="s">
        <v>4306</v>
      </c>
      <c r="S143" s="66" t="s">
        <v>722</v>
      </c>
      <c r="T143" s="68" t="str">
        <f t="shared" si="101"/>
        <v>E</v>
      </c>
      <c r="U143" s="66" t="s">
        <v>42</v>
      </c>
      <c r="V143" s="66" t="s">
        <v>35</v>
      </c>
      <c r="W143" s="249" t="s">
        <v>35</v>
      </c>
      <c r="X143" s="38"/>
      <c r="Y143" s="68" t="str">
        <f t="shared" si="92"/>
        <v>-</v>
      </c>
      <c r="Z143" s="68" t="str">
        <f t="shared" si="93"/>
        <v>X</v>
      </c>
      <c r="AA143" s="68" t="str">
        <f t="shared" si="93"/>
        <v>X</v>
      </c>
      <c r="AB143" s="68" t="str">
        <f t="shared" si="93"/>
        <v>X</v>
      </c>
      <c r="AC143" s="68" t="str">
        <f t="shared" si="93"/>
        <v>X</v>
      </c>
      <c r="AD143" s="68" t="str">
        <f t="shared" si="93"/>
        <v>X</v>
      </c>
      <c r="AE143" s="68" t="str">
        <f t="shared" si="93"/>
        <v>X</v>
      </c>
      <c r="AF143" s="38"/>
      <c r="AG143" s="68" t="s">
        <v>185</v>
      </c>
      <c r="AH143" s="68" t="s">
        <v>185</v>
      </c>
      <c r="AI143" s="38"/>
      <c r="AJ143" s="13" t="str">
        <f t="shared" si="94"/>
        <v>/rsm:CrossIndustryInvoice/rsm:SupplyChainTradeTransaction/ram:ApplicableHeaderTradeSettlement/ram:SpecifiedTradeAllowanceCharge</v>
      </c>
      <c r="AK143" s="13" t="str">
        <f t="shared" si="95"/>
        <v>/ram:CalculationPercent</v>
      </c>
      <c r="AL143" s="14">
        <f>COUNTIFS(R$4:R143,AJ143)</f>
        <v>1</v>
      </c>
      <c r="AM143" s="1"/>
      <c r="AN143" s="213" t="str">
        <f t="shared" si="100"/>
        <v>SCT_HTS</v>
      </c>
      <c r="AO143" s="214" t="str">
        <f t="shared" si="100"/>
        <v>BT-94</v>
      </c>
      <c r="AP143" s="312" t="str">
        <f t="shared" si="96"/>
        <v>BT-94</v>
      </c>
      <c r="AQ143" s="66">
        <f t="shared" si="97"/>
        <v>4</v>
      </c>
      <c r="AR143" s="66" t="str">
        <f t="shared" si="98"/>
        <v>0..1</v>
      </c>
      <c r="AS143" s="64" t="s">
        <v>4307</v>
      </c>
      <c r="AT143" s="64" t="s">
        <v>4308</v>
      </c>
      <c r="AU143" s="65"/>
      <c r="AV143" s="65" t="s">
        <v>1236</v>
      </c>
      <c r="AW143" s="65" t="s">
        <v>35</v>
      </c>
      <c r="AX143" s="64" t="s">
        <v>1237</v>
      </c>
      <c r="AY143" s="66" t="str">
        <f t="shared" si="83"/>
        <v>0..1</v>
      </c>
      <c r="AZ143" s="66" t="str">
        <f t="shared" si="83"/>
        <v>0..1</v>
      </c>
      <c r="BA143" s="2" t="str">
        <f t="shared" si="83"/>
        <v>/rsm:CrossIndustryInvoice
/rsm:SupplyChainTradeTransaction
/ram:ApplicableHeaderTradeSettlement
/ram:SpecifiedTradeAllowanceCharge
/ram:CalculationPercent</v>
      </c>
      <c r="BB143" s="75" t="str">
        <f t="shared" si="83"/>
        <v>/rsm:CrossIndustryInvoice/rsm:SupplyChainTradeTransaction/ram:ApplicableHeaderTradeSettlement/ram:SpecifiedTradeAllowanceCharge/ram:CalculationPercent</v>
      </c>
      <c r="BC143" s="66" t="str">
        <f t="shared" si="89"/>
        <v>P</v>
      </c>
      <c r="BD143" s="68" t="str">
        <f t="shared" si="89"/>
        <v>E</v>
      </c>
      <c r="BE143" s="66" t="str">
        <f t="shared" si="89"/>
        <v>0..1</v>
      </c>
      <c r="BF143" s="66" t="str">
        <f t="shared" si="89"/>
        <v/>
      </c>
      <c r="BG143" s="249" t="str">
        <f t="shared" si="89"/>
        <v/>
      </c>
      <c r="BH143" s="7"/>
      <c r="BI143" s="68" t="str">
        <f t="shared" si="88"/>
        <v>-</v>
      </c>
      <c r="BJ143" s="68" t="str">
        <f t="shared" si="88"/>
        <v>X</v>
      </c>
      <c r="BK143" s="68" t="str">
        <f t="shared" si="88"/>
        <v>X</v>
      </c>
      <c r="BL143" s="68" t="str">
        <f t="shared" si="87"/>
        <v>X</v>
      </c>
      <c r="BM143" s="68" t="str">
        <f t="shared" si="87"/>
        <v>X</v>
      </c>
      <c r="BN143" s="68" t="str">
        <f t="shared" si="87"/>
        <v>X</v>
      </c>
      <c r="BO143" s="68" t="str">
        <f t="shared" si="87"/>
        <v>X</v>
      </c>
      <c r="BP143" s="7"/>
      <c r="BQ143" s="68" t="str">
        <f t="shared" si="99"/>
        <v>BASIC WL</v>
      </c>
      <c r="BR143" s="68" t="str">
        <f t="shared" si="99"/>
        <v>BASIC WL</v>
      </c>
      <c r="BS143" s="15"/>
      <c r="BT143" s="57" t="s">
        <v>18642</v>
      </c>
    </row>
    <row r="144" spans="1:72" s="59" customFormat="1" ht="96" x14ac:dyDescent="0.2">
      <c r="A144" s="45" t="str">
        <f t="shared" si="90"/>
        <v>YES</v>
      </c>
      <c r="B144" s="45"/>
      <c r="C144" s="45"/>
      <c r="D144" s="213" t="s">
        <v>3431</v>
      </c>
      <c r="E144" s="214" t="s">
        <v>4309</v>
      </c>
      <c r="F144" s="312" t="s">
        <v>4309</v>
      </c>
      <c r="G144" s="66">
        <f t="shared" si="91"/>
        <v>4</v>
      </c>
      <c r="H144" s="66" t="s">
        <v>42</v>
      </c>
      <c r="I144" s="64" t="s">
        <v>4310</v>
      </c>
      <c r="J144" s="64" t="s">
        <v>4311</v>
      </c>
      <c r="K144" s="65"/>
      <c r="L144" s="65"/>
      <c r="M144" s="65" t="s">
        <v>35</v>
      </c>
      <c r="N144" s="64" t="s">
        <v>1325</v>
      </c>
      <c r="O144" s="66" t="s">
        <v>42</v>
      </c>
      <c r="P144" s="66" t="str">
        <f t="shared" si="85"/>
        <v>0..1</v>
      </c>
      <c r="Q144" s="2" t="s">
        <v>4312</v>
      </c>
      <c r="R144" s="75" t="s">
        <v>4313</v>
      </c>
      <c r="S144" s="66" t="s">
        <v>163</v>
      </c>
      <c r="T144" s="68" t="str">
        <f t="shared" si="101"/>
        <v>E</v>
      </c>
      <c r="U144" s="66" t="s">
        <v>42</v>
      </c>
      <c r="V144" s="66" t="s">
        <v>35</v>
      </c>
      <c r="W144" s="249" t="s">
        <v>35</v>
      </c>
      <c r="X144" s="38"/>
      <c r="Y144" s="68" t="str">
        <f t="shared" si="92"/>
        <v>-</v>
      </c>
      <c r="Z144" s="68" t="str">
        <f t="shared" si="93"/>
        <v>X</v>
      </c>
      <c r="AA144" s="68" t="str">
        <f t="shared" si="93"/>
        <v>X</v>
      </c>
      <c r="AB144" s="68" t="str">
        <f t="shared" si="93"/>
        <v>X</v>
      </c>
      <c r="AC144" s="68" t="str">
        <f t="shared" si="93"/>
        <v>X</v>
      </c>
      <c r="AD144" s="68" t="str">
        <f t="shared" si="93"/>
        <v>X</v>
      </c>
      <c r="AE144" s="68" t="str">
        <f t="shared" si="93"/>
        <v>X</v>
      </c>
      <c r="AF144" s="38"/>
      <c r="AG144" s="68" t="s">
        <v>185</v>
      </c>
      <c r="AH144" s="68" t="s">
        <v>185</v>
      </c>
      <c r="AI144" s="38"/>
      <c r="AJ144" s="13" t="str">
        <f t="shared" si="94"/>
        <v>/rsm:CrossIndustryInvoice/rsm:SupplyChainTradeTransaction/ram:ApplicableHeaderTradeSettlement/ram:SpecifiedTradeAllowanceCharge</v>
      </c>
      <c r="AK144" s="13" t="str">
        <f t="shared" si="95"/>
        <v>/ram:BasisAmount</v>
      </c>
      <c r="AL144" s="14">
        <f>COUNTIFS(R$4:R144,AJ144)</f>
        <v>1</v>
      </c>
      <c r="AM144" s="1"/>
      <c r="AN144" s="213" t="str">
        <f t="shared" si="100"/>
        <v>SCT_HTS</v>
      </c>
      <c r="AO144" s="214" t="str">
        <f t="shared" si="100"/>
        <v>BT-93</v>
      </c>
      <c r="AP144" s="312" t="str">
        <f t="shared" si="96"/>
        <v>BT-93</v>
      </c>
      <c r="AQ144" s="66">
        <f t="shared" si="97"/>
        <v>4</v>
      </c>
      <c r="AR144" s="66" t="str">
        <f t="shared" si="98"/>
        <v>0..1</v>
      </c>
      <c r="AS144" s="64" t="s">
        <v>4314</v>
      </c>
      <c r="AT144" s="64" t="s">
        <v>4315</v>
      </c>
      <c r="AU144" s="65"/>
      <c r="AV144" s="65"/>
      <c r="AW144" s="65" t="s">
        <v>35</v>
      </c>
      <c r="AX144" s="64" t="s">
        <v>1330</v>
      </c>
      <c r="AY144" s="66" t="str">
        <f t="shared" si="83"/>
        <v>0..1</v>
      </c>
      <c r="AZ144" s="66" t="str">
        <f t="shared" si="83"/>
        <v>0..1</v>
      </c>
      <c r="BA144" s="2" t="str">
        <f t="shared" si="83"/>
        <v>/rsm:CrossIndustryInvoice
/rsm:SupplyChainTradeTransaction
/ram:ApplicableHeaderTradeSettlement
/ram:SpecifiedTradeAllowanceCharge
/ram:BasisAmount</v>
      </c>
      <c r="BB144" s="75" t="str">
        <f t="shared" si="83"/>
        <v>/rsm:CrossIndustryInvoice/rsm:SupplyChainTradeTransaction/ram:ApplicableHeaderTradeSettlement/ram:SpecifiedTradeAllowanceCharge/ram:BasisAmount</v>
      </c>
      <c r="BC144" s="66" t="str">
        <f t="shared" si="89"/>
        <v>A</v>
      </c>
      <c r="BD144" s="68" t="str">
        <f t="shared" si="89"/>
        <v>E</v>
      </c>
      <c r="BE144" s="66" t="str">
        <f t="shared" si="89"/>
        <v>0..1</v>
      </c>
      <c r="BF144" s="66" t="str">
        <f t="shared" si="89"/>
        <v/>
      </c>
      <c r="BG144" s="249" t="str">
        <f t="shared" si="89"/>
        <v/>
      </c>
      <c r="BH144" s="7"/>
      <c r="BI144" s="68" t="str">
        <f t="shared" si="88"/>
        <v>-</v>
      </c>
      <c r="BJ144" s="68" t="str">
        <f t="shared" si="88"/>
        <v>X</v>
      </c>
      <c r="BK144" s="68" t="str">
        <f t="shared" si="88"/>
        <v>X</v>
      </c>
      <c r="BL144" s="68" t="str">
        <f t="shared" si="87"/>
        <v>X</v>
      </c>
      <c r="BM144" s="68" t="str">
        <f t="shared" si="87"/>
        <v>X</v>
      </c>
      <c r="BN144" s="68" t="str">
        <f t="shared" si="87"/>
        <v>X</v>
      </c>
      <c r="BO144" s="68" t="str">
        <f t="shared" si="87"/>
        <v>X</v>
      </c>
      <c r="BP144" s="7"/>
      <c r="BQ144" s="68" t="str">
        <f t="shared" si="99"/>
        <v>BASIC WL</v>
      </c>
      <c r="BR144" s="68" t="str">
        <f t="shared" si="99"/>
        <v>BASIC WL</v>
      </c>
      <c r="BS144" s="15"/>
      <c r="BT144" s="57" t="s">
        <v>18642</v>
      </c>
    </row>
    <row r="145" spans="1:72" s="59" customFormat="1" ht="96" x14ac:dyDescent="0.2">
      <c r="A145" s="45" t="str">
        <f t="shared" si="90"/>
        <v>YES</v>
      </c>
      <c r="B145" s="45"/>
      <c r="C145" s="45"/>
      <c r="D145" s="213" t="s">
        <v>3431</v>
      </c>
      <c r="E145" s="214" t="s">
        <v>4324</v>
      </c>
      <c r="F145" s="312" t="s">
        <v>4324</v>
      </c>
      <c r="G145" s="66">
        <f t="shared" si="91"/>
        <v>4</v>
      </c>
      <c r="H145" s="66" t="s">
        <v>32</v>
      </c>
      <c r="I145" s="64" t="s">
        <v>4325</v>
      </c>
      <c r="J145" s="64" t="s">
        <v>1333</v>
      </c>
      <c r="K145" s="65"/>
      <c r="L145" s="65"/>
      <c r="M145" s="65" t="s">
        <v>4326</v>
      </c>
      <c r="N145" s="64" t="s">
        <v>1325</v>
      </c>
      <c r="O145" s="66" t="s">
        <v>32</v>
      </c>
      <c r="P145" s="66" t="str">
        <f t="shared" si="85"/>
        <v>1..1</v>
      </c>
      <c r="Q145" s="2" t="s">
        <v>4327</v>
      </c>
      <c r="R145" s="75" t="s">
        <v>4328</v>
      </c>
      <c r="S145" s="66" t="s">
        <v>163</v>
      </c>
      <c r="T145" s="68" t="str">
        <f t="shared" si="101"/>
        <v>E</v>
      </c>
      <c r="U145" s="66" t="s">
        <v>62</v>
      </c>
      <c r="V145" s="66" t="s">
        <v>93</v>
      </c>
      <c r="W145" s="249" t="s">
        <v>35</v>
      </c>
      <c r="X145" s="38"/>
      <c r="Y145" s="68" t="str">
        <f t="shared" si="92"/>
        <v>-</v>
      </c>
      <c r="Z145" s="68" t="str">
        <f t="shared" si="93"/>
        <v>X</v>
      </c>
      <c r="AA145" s="68" t="str">
        <f t="shared" si="93"/>
        <v>X</v>
      </c>
      <c r="AB145" s="68" t="str">
        <f t="shared" si="93"/>
        <v>X</v>
      </c>
      <c r="AC145" s="68" t="str">
        <f t="shared" si="93"/>
        <v>X</v>
      </c>
      <c r="AD145" s="68" t="str">
        <f t="shared" si="93"/>
        <v>X</v>
      </c>
      <c r="AE145" s="68" t="str">
        <f t="shared" si="93"/>
        <v>X</v>
      </c>
      <c r="AF145" s="38"/>
      <c r="AG145" s="68" t="s">
        <v>185</v>
      </c>
      <c r="AH145" s="68" t="s">
        <v>185</v>
      </c>
      <c r="AI145" s="38"/>
      <c r="AJ145" s="13" t="str">
        <f t="shared" si="94"/>
        <v>/rsm:CrossIndustryInvoice/rsm:SupplyChainTradeTransaction/ram:ApplicableHeaderTradeSettlement/ram:SpecifiedTradeAllowanceCharge</v>
      </c>
      <c r="AK145" s="13" t="str">
        <f t="shared" si="95"/>
        <v>/ram:ActualAmount</v>
      </c>
      <c r="AL145" s="14">
        <f>COUNTIFS(R$4:R145,AJ145)</f>
        <v>1</v>
      </c>
      <c r="AM145" s="1"/>
      <c r="AN145" s="213" t="str">
        <f t="shared" si="100"/>
        <v>SCT_HTS</v>
      </c>
      <c r="AO145" s="214" t="str">
        <f t="shared" si="100"/>
        <v>BT-92</v>
      </c>
      <c r="AP145" s="312" t="str">
        <f t="shared" si="96"/>
        <v>BT-92</v>
      </c>
      <c r="AQ145" s="66">
        <f t="shared" si="97"/>
        <v>4</v>
      </c>
      <c r="AR145" s="66" t="str">
        <f t="shared" si="98"/>
        <v>1..1</v>
      </c>
      <c r="AS145" s="64" t="s">
        <v>4329</v>
      </c>
      <c r="AT145" s="64" t="s">
        <v>4330</v>
      </c>
      <c r="AU145" s="65"/>
      <c r="AV145" s="65"/>
      <c r="AW145" s="65" t="s">
        <v>4331</v>
      </c>
      <c r="AX145" s="64" t="s">
        <v>1330</v>
      </c>
      <c r="AY145" s="66" t="str">
        <f t="shared" si="83"/>
        <v>1..1</v>
      </c>
      <c r="AZ145" s="66" t="str">
        <f t="shared" si="83"/>
        <v>1..1</v>
      </c>
      <c r="BA145" s="2" t="str">
        <f t="shared" si="83"/>
        <v>/rsm:CrossIndustryInvoice
/rsm:SupplyChainTradeTransaction
/ram:ApplicableHeaderTradeSettlement
/ram:SpecifiedTradeAllowanceCharge
/ram:ActualAmount</v>
      </c>
      <c r="BB145" s="75" t="str">
        <f t="shared" si="83"/>
        <v>/rsm:CrossIndustryInvoice/rsm:SupplyChainTradeTransaction/ram:ApplicableHeaderTradeSettlement/ram:SpecifiedTradeAllowanceCharge/ram:ActualAmount</v>
      </c>
      <c r="BC145" s="66" t="str">
        <f t="shared" si="89"/>
        <v>A</v>
      </c>
      <c r="BD145" s="68" t="str">
        <f t="shared" si="89"/>
        <v>E</v>
      </c>
      <c r="BE145" s="66" t="str">
        <f t="shared" si="89"/>
        <v>0..n</v>
      </c>
      <c r="BF145" s="66" t="str">
        <f t="shared" si="89"/>
        <v>CAR-2, CAR-3</v>
      </c>
      <c r="BG145" s="249" t="str">
        <f t="shared" si="89"/>
        <v/>
      </c>
      <c r="BH145" s="7"/>
      <c r="BI145" s="68" t="str">
        <f t="shared" si="88"/>
        <v>-</v>
      </c>
      <c r="BJ145" s="68" t="str">
        <f t="shared" si="88"/>
        <v>X</v>
      </c>
      <c r="BK145" s="68" t="str">
        <f t="shared" si="88"/>
        <v>X</v>
      </c>
      <c r="BL145" s="68" t="str">
        <f t="shared" si="87"/>
        <v>X</v>
      </c>
      <c r="BM145" s="68" t="str">
        <f t="shared" si="87"/>
        <v>X</v>
      </c>
      <c r="BN145" s="68" t="str">
        <f t="shared" si="87"/>
        <v>X</v>
      </c>
      <c r="BO145" s="68" t="str">
        <f t="shared" si="87"/>
        <v>X</v>
      </c>
      <c r="BP145" s="7"/>
      <c r="BQ145" s="68" t="str">
        <f t="shared" si="99"/>
        <v>BASIC WL</v>
      </c>
      <c r="BR145" s="68" t="str">
        <f t="shared" si="99"/>
        <v>BASIC WL</v>
      </c>
      <c r="BS145" s="15"/>
      <c r="BT145" s="57" t="s">
        <v>18642</v>
      </c>
    </row>
    <row r="146" spans="1:72" s="59" customFormat="1" ht="165" x14ac:dyDescent="0.2">
      <c r="A146" s="45" t="str">
        <f t="shared" si="90"/>
        <v>YES</v>
      </c>
      <c r="B146" s="45"/>
      <c r="C146" s="45"/>
      <c r="D146" s="213" t="s">
        <v>3431</v>
      </c>
      <c r="E146" s="214" t="s">
        <v>4332</v>
      </c>
      <c r="F146" s="312" t="s">
        <v>4332</v>
      </c>
      <c r="G146" s="66">
        <f t="shared" si="91"/>
        <v>4</v>
      </c>
      <c r="H146" s="66" t="s">
        <v>42</v>
      </c>
      <c r="I146" s="64" t="s">
        <v>4333</v>
      </c>
      <c r="J146" s="64" t="s">
        <v>4334</v>
      </c>
      <c r="K146" s="65" t="s">
        <v>4335</v>
      </c>
      <c r="L146" s="65"/>
      <c r="M146" s="65" t="s">
        <v>4336</v>
      </c>
      <c r="N146" s="64" t="s">
        <v>128</v>
      </c>
      <c r="O146" s="66" t="s">
        <v>42</v>
      </c>
      <c r="P146" s="66" t="str">
        <f t="shared" si="85"/>
        <v>0..1</v>
      </c>
      <c r="Q146" s="2" t="s">
        <v>4337</v>
      </c>
      <c r="R146" s="75" t="s">
        <v>4338</v>
      </c>
      <c r="S146" s="66" t="s">
        <v>131</v>
      </c>
      <c r="T146" s="68" t="str">
        <f t="shared" si="101"/>
        <v>E</v>
      </c>
      <c r="U146" s="66" t="s">
        <v>42</v>
      </c>
      <c r="V146" s="66" t="s">
        <v>35</v>
      </c>
      <c r="W146" s="249" t="s">
        <v>35</v>
      </c>
      <c r="X146" s="38"/>
      <c r="Y146" s="68" t="str">
        <f t="shared" si="92"/>
        <v>-</v>
      </c>
      <c r="Z146" s="68" t="str">
        <f t="shared" si="93"/>
        <v>X</v>
      </c>
      <c r="AA146" s="68" t="str">
        <f t="shared" si="93"/>
        <v>X</v>
      </c>
      <c r="AB146" s="68" t="str">
        <f t="shared" si="93"/>
        <v>X</v>
      </c>
      <c r="AC146" s="68" t="str">
        <f t="shared" si="93"/>
        <v>X</v>
      </c>
      <c r="AD146" s="68" t="str">
        <f t="shared" si="93"/>
        <v>X</v>
      </c>
      <c r="AE146" s="68" t="str">
        <f t="shared" si="93"/>
        <v>X</v>
      </c>
      <c r="AF146" s="38"/>
      <c r="AG146" s="68" t="s">
        <v>185</v>
      </c>
      <c r="AH146" s="68" t="s">
        <v>185</v>
      </c>
      <c r="AI146" s="38"/>
      <c r="AJ146" s="13" t="str">
        <f t="shared" si="94"/>
        <v>/rsm:CrossIndustryInvoice/rsm:SupplyChainTradeTransaction/ram:ApplicableHeaderTradeSettlement/ram:SpecifiedTradeAllowanceCharge</v>
      </c>
      <c r="AK146" s="13" t="str">
        <f t="shared" si="95"/>
        <v>/ram:ReasonCode</v>
      </c>
      <c r="AL146" s="14">
        <f>COUNTIFS(R$4:R146,AJ146)</f>
        <v>1</v>
      </c>
      <c r="AM146" s="1"/>
      <c r="AN146" s="213" t="str">
        <f t="shared" si="100"/>
        <v>SCT_HTS</v>
      </c>
      <c r="AO146" s="214" t="str">
        <f t="shared" si="100"/>
        <v>BT-98</v>
      </c>
      <c r="AP146" s="312" t="str">
        <f t="shared" si="96"/>
        <v>BT-98</v>
      </c>
      <c r="AQ146" s="66">
        <f t="shared" si="97"/>
        <v>4</v>
      </c>
      <c r="AR146" s="66" t="str">
        <f t="shared" si="98"/>
        <v>0..1</v>
      </c>
      <c r="AS146" s="64" t="s">
        <v>4339</v>
      </c>
      <c r="AT146" s="64" t="s">
        <v>4340</v>
      </c>
      <c r="AU146" s="65" t="s">
        <v>4341</v>
      </c>
      <c r="AV146" s="65"/>
      <c r="AW146" s="65" t="s">
        <v>18303</v>
      </c>
      <c r="AX146" s="64" t="s">
        <v>128</v>
      </c>
      <c r="AY146" s="66" t="str">
        <f t="shared" si="83"/>
        <v>0..1</v>
      </c>
      <c r="AZ146" s="66" t="str">
        <f t="shared" si="83"/>
        <v>0..1</v>
      </c>
      <c r="BA146" s="2" t="str">
        <f t="shared" si="83"/>
        <v>/rsm:CrossIndustryInvoice
/rsm:SupplyChainTradeTransaction
/ram:ApplicableHeaderTradeSettlement
/ram:SpecifiedTradeAllowanceCharge
/ram:ReasonCode</v>
      </c>
      <c r="BB146" s="75" t="str">
        <f t="shared" si="83"/>
        <v>/rsm:CrossIndustryInvoice/rsm:SupplyChainTradeTransaction/ram:ApplicableHeaderTradeSettlement/ram:SpecifiedTradeAllowanceCharge/ram:ReasonCode</v>
      </c>
      <c r="BC146" s="66" t="str">
        <f t="shared" si="89"/>
        <v>C</v>
      </c>
      <c r="BD146" s="68" t="str">
        <f t="shared" si="89"/>
        <v>E</v>
      </c>
      <c r="BE146" s="66" t="str">
        <f t="shared" si="89"/>
        <v>0..1</v>
      </c>
      <c r="BF146" s="66" t="str">
        <f t="shared" si="89"/>
        <v/>
      </c>
      <c r="BG146" s="249" t="str">
        <f t="shared" si="89"/>
        <v/>
      </c>
      <c r="BH146" s="7"/>
      <c r="BI146" s="68" t="str">
        <f t="shared" si="88"/>
        <v>-</v>
      </c>
      <c r="BJ146" s="68" t="str">
        <f t="shared" si="88"/>
        <v>X</v>
      </c>
      <c r="BK146" s="68" t="str">
        <f t="shared" si="88"/>
        <v>X</v>
      </c>
      <c r="BL146" s="68" t="str">
        <f t="shared" si="87"/>
        <v>X</v>
      </c>
      <c r="BM146" s="68" t="str">
        <f t="shared" si="87"/>
        <v>X</v>
      </c>
      <c r="BN146" s="68" t="str">
        <f t="shared" si="87"/>
        <v>X</v>
      </c>
      <c r="BO146" s="68" t="str">
        <f t="shared" si="87"/>
        <v>X</v>
      </c>
      <c r="BP146" s="7"/>
      <c r="BQ146" s="68" t="str">
        <f t="shared" si="99"/>
        <v>BASIC WL</v>
      </c>
      <c r="BR146" s="68" t="str">
        <f t="shared" si="99"/>
        <v>BASIC WL</v>
      </c>
      <c r="BS146" s="15"/>
      <c r="BT146" s="57" t="s">
        <v>18642</v>
      </c>
    </row>
    <row r="147" spans="1:72" s="59" customFormat="1" ht="165" x14ac:dyDescent="0.2">
      <c r="A147" s="45" t="str">
        <f t="shared" si="90"/>
        <v>YES</v>
      </c>
      <c r="B147" s="45"/>
      <c r="C147" s="45"/>
      <c r="D147" s="213" t="s">
        <v>3431</v>
      </c>
      <c r="E147" s="214" t="s">
        <v>4343</v>
      </c>
      <c r="F147" s="312" t="s">
        <v>4343</v>
      </c>
      <c r="G147" s="66">
        <f t="shared" si="91"/>
        <v>4</v>
      </c>
      <c r="H147" s="66" t="s">
        <v>42</v>
      </c>
      <c r="I147" s="64" t="s">
        <v>4344</v>
      </c>
      <c r="J147" s="64" t="s">
        <v>4345</v>
      </c>
      <c r="K147" s="65"/>
      <c r="L147" s="65" t="s">
        <v>4139</v>
      </c>
      <c r="M147" s="65" t="s">
        <v>4336</v>
      </c>
      <c r="N147" s="64" t="s">
        <v>70</v>
      </c>
      <c r="O147" s="66" t="s">
        <v>42</v>
      </c>
      <c r="P147" s="66" t="str">
        <f t="shared" si="85"/>
        <v>0..1</v>
      </c>
      <c r="Q147" s="2" t="s">
        <v>4346</v>
      </c>
      <c r="R147" s="75" t="s">
        <v>4347</v>
      </c>
      <c r="S147" s="66" t="s">
        <v>73</v>
      </c>
      <c r="T147" s="68" t="str">
        <f t="shared" si="101"/>
        <v>E</v>
      </c>
      <c r="U147" s="66" t="s">
        <v>42</v>
      </c>
      <c r="V147" s="66" t="s">
        <v>35</v>
      </c>
      <c r="W147" s="249" t="s">
        <v>35</v>
      </c>
      <c r="X147" s="38"/>
      <c r="Y147" s="68" t="str">
        <f t="shared" si="92"/>
        <v>-</v>
      </c>
      <c r="Z147" s="68" t="str">
        <f t="shared" si="93"/>
        <v>X</v>
      </c>
      <c r="AA147" s="68" t="str">
        <f t="shared" si="93"/>
        <v>X</v>
      </c>
      <c r="AB147" s="68" t="str">
        <f t="shared" si="93"/>
        <v>X</v>
      </c>
      <c r="AC147" s="68" t="str">
        <f t="shared" si="93"/>
        <v>X</v>
      </c>
      <c r="AD147" s="68" t="str">
        <f t="shared" si="93"/>
        <v>X</v>
      </c>
      <c r="AE147" s="68" t="str">
        <f t="shared" si="93"/>
        <v>X</v>
      </c>
      <c r="AF147" s="38"/>
      <c r="AG147" s="68" t="s">
        <v>185</v>
      </c>
      <c r="AH147" s="68" t="s">
        <v>185</v>
      </c>
      <c r="AI147" s="38"/>
      <c r="AJ147" s="13" t="str">
        <f t="shared" si="94"/>
        <v>/rsm:CrossIndustryInvoice/rsm:SupplyChainTradeTransaction/ram:ApplicableHeaderTradeSettlement/ram:SpecifiedTradeAllowanceCharge</v>
      </c>
      <c r="AK147" s="13" t="str">
        <f t="shared" si="95"/>
        <v>/ram:Reason</v>
      </c>
      <c r="AL147" s="14">
        <f>COUNTIFS(R$4:R147,AJ147)</f>
        <v>1</v>
      </c>
      <c r="AM147" s="1"/>
      <c r="AN147" s="213" t="str">
        <f t="shared" si="100"/>
        <v>SCT_HTS</v>
      </c>
      <c r="AO147" s="214" t="str">
        <f t="shared" si="100"/>
        <v>BT-97</v>
      </c>
      <c r="AP147" s="312" t="str">
        <f t="shared" si="96"/>
        <v>BT-97</v>
      </c>
      <c r="AQ147" s="66">
        <f t="shared" si="97"/>
        <v>4</v>
      </c>
      <c r="AR147" s="66" t="str">
        <f t="shared" si="98"/>
        <v>0..1</v>
      </c>
      <c r="AS147" s="64" t="s">
        <v>4348</v>
      </c>
      <c r="AT147" s="64" t="s">
        <v>4349</v>
      </c>
      <c r="AU147" s="65"/>
      <c r="AV147" s="65" t="s">
        <v>4144</v>
      </c>
      <c r="AW147" s="65" t="s">
        <v>18303</v>
      </c>
      <c r="AX147" s="64" t="s">
        <v>78</v>
      </c>
      <c r="AY147" s="66" t="str">
        <f t="shared" si="83"/>
        <v>0..1</v>
      </c>
      <c r="AZ147" s="66" t="str">
        <f t="shared" si="83"/>
        <v>0..1</v>
      </c>
      <c r="BA147" s="2" t="str">
        <f t="shared" si="83"/>
        <v>/rsm:CrossIndustryInvoice
/rsm:SupplyChainTradeTransaction
/ram:ApplicableHeaderTradeSettlement
/ram:SpecifiedTradeAllowanceCharge
/ram:Reason</v>
      </c>
      <c r="BB147" s="75" t="str">
        <f t="shared" si="83"/>
        <v>/rsm:CrossIndustryInvoice/rsm:SupplyChainTradeTransaction/ram:ApplicableHeaderTradeSettlement/ram:SpecifiedTradeAllowanceCharge/ram:Reason</v>
      </c>
      <c r="BC147" s="66" t="str">
        <f t="shared" si="89"/>
        <v>T</v>
      </c>
      <c r="BD147" s="68" t="str">
        <f t="shared" si="89"/>
        <v>E</v>
      </c>
      <c r="BE147" s="66" t="str">
        <f t="shared" si="89"/>
        <v>0..1</v>
      </c>
      <c r="BF147" s="66" t="str">
        <f t="shared" si="89"/>
        <v/>
      </c>
      <c r="BG147" s="249" t="str">
        <f t="shared" si="89"/>
        <v/>
      </c>
      <c r="BH147" s="7"/>
      <c r="BI147" s="68" t="str">
        <f t="shared" si="88"/>
        <v>-</v>
      </c>
      <c r="BJ147" s="68" t="str">
        <f t="shared" si="88"/>
        <v>X</v>
      </c>
      <c r="BK147" s="68" t="str">
        <f t="shared" si="88"/>
        <v>X</v>
      </c>
      <c r="BL147" s="68" t="str">
        <f t="shared" si="87"/>
        <v>X</v>
      </c>
      <c r="BM147" s="68" t="str">
        <f t="shared" si="87"/>
        <v>X</v>
      </c>
      <c r="BN147" s="68" t="str">
        <f t="shared" si="87"/>
        <v>X</v>
      </c>
      <c r="BO147" s="68" t="str">
        <f t="shared" si="87"/>
        <v>X</v>
      </c>
      <c r="BP147" s="7"/>
      <c r="BQ147" s="68" t="str">
        <f t="shared" si="99"/>
        <v>BASIC WL</v>
      </c>
      <c r="BR147" s="68" t="str">
        <f t="shared" si="99"/>
        <v>BASIC WL</v>
      </c>
      <c r="BS147" s="15"/>
      <c r="BT147" s="57" t="s">
        <v>18642</v>
      </c>
    </row>
    <row r="148" spans="1:72" s="59" customFormat="1" ht="96" x14ac:dyDescent="0.2">
      <c r="A148" s="45" t="str">
        <f t="shared" si="90"/>
        <v>NO</v>
      </c>
      <c r="B148" s="45"/>
      <c r="C148" s="45"/>
      <c r="D148" s="213" t="s">
        <v>3431</v>
      </c>
      <c r="E148" s="223" t="s">
        <v>4350</v>
      </c>
      <c r="F148" s="313"/>
      <c r="G148" s="124">
        <f t="shared" si="91"/>
        <v>4</v>
      </c>
      <c r="H148" s="124" t="s">
        <v>32</v>
      </c>
      <c r="I148" s="138" t="s">
        <v>4351</v>
      </c>
      <c r="J148" s="125"/>
      <c r="K148" s="126"/>
      <c r="L148" s="126"/>
      <c r="M148" s="126"/>
      <c r="N148" s="125"/>
      <c r="O148" s="124" t="s">
        <v>32</v>
      </c>
      <c r="P148" s="124" t="str">
        <f t="shared" si="85"/>
        <v>1..1</v>
      </c>
      <c r="Q148" s="127" t="s">
        <v>4352</v>
      </c>
      <c r="R148" s="128" t="s">
        <v>4353</v>
      </c>
      <c r="S148" s="124"/>
      <c r="T148" s="129" t="str">
        <f t="shared" si="101"/>
        <v/>
      </c>
      <c r="U148" s="124" t="s">
        <v>62</v>
      </c>
      <c r="V148" s="124"/>
      <c r="W148" s="675"/>
      <c r="X148" s="38"/>
      <c r="Y148" s="129" t="str">
        <f t="shared" si="92"/>
        <v>-</v>
      </c>
      <c r="Z148" s="129" t="str">
        <f t="shared" si="93"/>
        <v>X</v>
      </c>
      <c r="AA148" s="129" t="str">
        <f t="shared" si="93"/>
        <v>X</v>
      </c>
      <c r="AB148" s="129" t="str">
        <f t="shared" si="93"/>
        <v>X</v>
      </c>
      <c r="AC148" s="129" t="str">
        <f t="shared" si="93"/>
        <v>X</v>
      </c>
      <c r="AD148" s="129" t="str">
        <f t="shared" si="93"/>
        <v>X</v>
      </c>
      <c r="AE148" s="129" t="str">
        <f t="shared" si="93"/>
        <v>X</v>
      </c>
      <c r="AF148" s="38"/>
      <c r="AG148" s="129" t="s">
        <v>185</v>
      </c>
      <c r="AH148" s="129" t="s">
        <v>185</v>
      </c>
      <c r="AI148" s="38"/>
      <c r="AJ148" s="13" t="str">
        <f t="shared" si="94"/>
        <v>/rsm:CrossIndustryInvoice/rsm:SupplyChainTradeTransaction/ram:ApplicableHeaderTradeSettlement/ram:SpecifiedTradeAllowanceCharge</v>
      </c>
      <c r="AK148" s="13" t="str">
        <f t="shared" si="95"/>
        <v>/ram:CategoryTradeTax</v>
      </c>
      <c r="AL148" s="14">
        <f>COUNTIFS(R$4:R148,AJ148)</f>
        <v>1</v>
      </c>
      <c r="AM148" s="1"/>
      <c r="AN148" s="213" t="str">
        <f t="shared" si="100"/>
        <v>SCT_HTS</v>
      </c>
      <c r="AO148" s="223" t="str">
        <f t="shared" si="100"/>
        <v>BT-95-00</v>
      </c>
      <c r="AP148" s="313" t="str">
        <f t="shared" si="96"/>
        <v/>
      </c>
      <c r="AQ148" s="124">
        <f t="shared" si="97"/>
        <v>4</v>
      </c>
      <c r="AR148" s="124" t="str">
        <f t="shared" si="98"/>
        <v>1..1</v>
      </c>
      <c r="AS148" s="138" t="s">
        <v>4354</v>
      </c>
      <c r="AT148" s="125"/>
      <c r="AU148" s="126"/>
      <c r="AV148" s="126"/>
      <c r="AW148" s="126"/>
      <c r="AX148" s="125"/>
      <c r="AY148" s="124" t="str">
        <f t="shared" si="83"/>
        <v>1..1</v>
      </c>
      <c r="AZ148" s="124" t="str">
        <f t="shared" si="83"/>
        <v>1..1</v>
      </c>
      <c r="BA148" s="127" t="str">
        <f t="shared" si="83"/>
        <v>/rsm:CrossIndustryInvoice
/rsm:SupplyChainTradeTransaction
/ram:ApplicableHeaderTradeSettlement
/ram:SpecifiedTradeAllowanceCharge
/ram:CategoryTradeTax</v>
      </c>
      <c r="BB148" s="128" t="str">
        <f t="shared" si="83"/>
        <v>/rsm:CrossIndustryInvoice/rsm:SupplyChainTradeTransaction/ram:ApplicableHeaderTradeSettlement/ram:SpecifiedTradeAllowanceCharge/ram:CategoryTradeTax</v>
      </c>
      <c r="BC148" s="124" t="str">
        <f t="shared" si="89"/>
        <v/>
      </c>
      <c r="BD148" s="129" t="str">
        <f t="shared" si="89"/>
        <v/>
      </c>
      <c r="BE148" s="124" t="str">
        <f t="shared" si="89"/>
        <v>0..n</v>
      </c>
      <c r="BF148" s="124" t="str">
        <f t="shared" si="89"/>
        <v/>
      </c>
      <c r="BG148" s="675" t="str">
        <f t="shared" si="89"/>
        <v/>
      </c>
      <c r="BH148" s="7"/>
      <c r="BI148" s="129" t="str">
        <f t="shared" si="88"/>
        <v>-</v>
      </c>
      <c r="BJ148" s="129" t="str">
        <f t="shared" si="88"/>
        <v>X</v>
      </c>
      <c r="BK148" s="129" t="str">
        <f t="shared" si="88"/>
        <v>X</v>
      </c>
      <c r="BL148" s="129" t="str">
        <f t="shared" si="87"/>
        <v>X</v>
      </c>
      <c r="BM148" s="129" t="str">
        <f t="shared" si="87"/>
        <v>X</v>
      </c>
      <c r="BN148" s="129" t="str">
        <f t="shared" si="87"/>
        <v>X</v>
      </c>
      <c r="BO148" s="129" t="str">
        <f t="shared" si="87"/>
        <v>X</v>
      </c>
      <c r="BP148" s="7"/>
      <c r="BQ148" s="129" t="str">
        <f t="shared" si="99"/>
        <v>BASIC WL</v>
      </c>
      <c r="BR148" s="129" t="str">
        <f t="shared" si="99"/>
        <v>BASIC WL</v>
      </c>
      <c r="BS148" s="15"/>
      <c r="BT148" s="57" t="s">
        <v>18642</v>
      </c>
    </row>
    <row r="149" spans="1:72" s="59" customFormat="1" ht="105" x14ac:dyDescent="0.2">
      <c r="A149" s="45" t="str">
        <f t="shared" si="90"/>
        <v>NO</v>
      </c>
      <c r="B149" s="45"/>
      <c r="C149" s="45"/>
      <c r="D149" s="213" t="s">
        <v>3431</v>
      </c>
      <c r="E149" s="214" t="s">
        <v>4355</v>
      </c>
      <c r="F149" s="312"/>
      <c r="G149" s="66">
        <f t="shared" si="91"/>
        <v>5</v>
      </c>
      <c r="H149" s="66" t="s">
        <v>32</v>
      </c>
      <c r="I149" s="97" t="s">
        <v>4356</v>
      </c>
      <c r="J149" s="64" t="s">
        <v>35</v>
      </c>
      <c r="K149" s="65" t="s">
        <v>804</v>
      </c>
      <c r="L149" s="65"/>
      <c r="M149" s="65" t="s">
        <v>805</v>
      </c>
      <c r="N149" s="64"/>
      <c r="O149" s="66" t="s">
        <v>32</v>
      </c>
      <c r="P149" s="66" t="str">
        <f t="shared" si="85"/>
        <v>1..1</v>
      </c>
      <c r="Q149" s="2" t="s">
        <v>4357</v>
      </c>
      <c r="R149" s="75" t="s">
        <v>4358</v>
      </c>
      <c r="S149" s="66" t="s">
        <v>131</v>
      </c>
      <c r="T149" s="68" t="str">
        <f t="shared" si="101"/>
        <v/>
      </c>
      <c r="U149" s="66" t="s">
        <v>42</v>
      </c>
      <c r="V149" s="66" t="s">
        <v>35</v>
      </c>
      <c r="W149" s="249" t="s">
        <v>805</v>
      </c>
      <c r="X149" s="38"/>
      <c r="Y149" s="68" t="str">
        <f t="shared" si="92"/>
        <v>-</v>
      </c>
      <c r="Z149" s="68" t="str">
        <f t="shared" si="93"/>
        <v>X</v>
      </c>
      <c r="AA149" s="68" t="str">
        <f t="shared" si="93"/>
        <v>X</v>
      </c>
      <c r="AB149" s="68" t="str">
        <f t="shared" si="93"/>
        <v>X</v>
      </c>
      <c r="AC149" s="68" t="str">
        <f t="shared" si="93"/>
        <v>X</v>
      </c>
      <c r="AD149" s="68" t="str">
        <f t="shared" si="93"/>
        <v>X</v>
      </c>
      <c r="AE149" s="68" t="str">
        <f t="shared" si="93"/>
        <v>X</v>
      </c>
      <c r="AF149" s="38"/>
      <c r="AG149" s="68" t="s">
        <v>185</v>
      </c>
      <c r="AH149" s="68" t="s">
        <v>185</v>
      </c>
      <c r="AI149" s="38"/>
      <c r="AJ149" s="13" t="str">
        <f t="shared" si="94"/>
        <v>/rsm:CrossIndustryInvoice/rsm:SupplyChainTradeTransaction/ram:ApplicableHeaderTradeSettlement/ram:SpecifiedTradeAllowanceCharge/ram:CategoryTradeTax</v>
      </c>
      <c r="AK149" s="13" t="str">
        <f t="shared" si="95"/>
        <v>/ram:TypeCode</v>
      </c>
      <c r="AL149" s="14">
        <f>COUNTIFS(R$4:R149,AJ149)</f>
        <v>1</v>
      </c>
      <c r="AM149" s="1"/>
      <c r="AN149" s="213" t="str">
        <f t="shared" si="100"/>
        <v>SCT_HTS</v>
      </c>
      <c r="AO149" s="214" t="str">
        <f t="shared" si="100"/>
        <v>BT-95-0</v>
      </c>
      <c r="AP149" s="312" t="str">
        <f t="shared" si="96"/>
        <v/>
      </c>
      <c r="AQ149" s="66">
        <f t="shared" si="97"/>
        <v>5</v>
      </c>
      <c r="AR149" s="66" t="str">
        <f t="shared" si="98"/>
        <v>1..1</v>
      </c>
      <c r="AS149" s="97" t="s">
        <v>4359</v>
      </c>
      <c r="AT149" s="64" t="s">
        <v>35</v>
      </c>
      <c r="AU149" s="65" t="s">
        <v>18215</v>
      </c>
      <c r="AV149" s="65"/>
      <c r="AW149" s="65" t="s">
        <v>1208</v>
      </c>
      <c r="AX149" s="64"/>
      <c r="AY149" s="66" t="str">
        <f t="shared" si="83"/>
        <v>1..1</v>
      </c>
      <c r="AZ149" s="66" t="str">
        <f t="shared" si="83"/>
        <v>1..1</v>
      </c>
      <c r="BA149" s="2" t="str">
        <f t="shared" si="83"/>
        <v>/rsm:CrossIndustryInvoice
/rsm:SupplyChainTradeTransaction
/ram:ApplicableHeaderTradeSettlement
/ram:SpecifiedTradeAllowanceCharge
/ram:CategoryTradeTax
/ram:TypeCode</v>
      </c>
      <c r="BB149" s="75" t="str">
        <f t="shared" si="83"/>
        <v>/rsm:CrossIndustryInvoice/rsm:SupplyChainTradeTransaction/ram:ApplicableHeaderTradeSettlement/ram:SpecifiedTradeAllowanceCharge/ram:CategoryTradeTax/ram:TypeCode</v>
      </c>
      <c r="BC149" s="66" t="str">
        <f t="shared" si="89"/>
        <v>C</v>
      </c>
      <c r="BD149" s="68" t="str">
        <f t="shared" si="89"/>
        <v/>
      </c>
      <c r="BE149" s="66" t="str">
        <f t="shared" si="89"/>
        <v>0..1</v>
      </c>
      <c r="BF149" s="66" t="str">
        <f t="shared" si="89"/>
        <v/>
      </c>
      <c r="BG149" s="249" t="str">
        <f t="shared" si="89"/>
        <v>Fixed value "VAT"</v>
      </c>
      <c r="BH149" s="7"/>
      <c r="BI149" s="68" t="str">
        <f t="shared" si="88"/>
        <v>-</v>
      </c>
      <c r="BJ149" s="68" t="str">
        <f t="shared" si="88"/>
        <v>X</v>
      </c>
      <c r="BK149" s="68" t="str">
        <f t="shared" si="88"/>
        <v>X</v>
      </c>
      <c r="BL149" s="68" t="str">
        <f t="shared" si="87"/>
        <v>X</v>
      </c>
      <c r="BM149" s="68" t="str">
        <f t="shared" si="87"/>
        <v>X</v>
      </c>
      <c r="BN149" s="68" t="str">
        <f t="shared" si="87"/>
        <v>X</v>
      </c>
      <c r="BO149" s="68" t="str">
        <f t="shared" si="87"/>
        <v>X</v>
      </c>
      <c r="BP149" s="7"/>
      <c r="BQ149" s="68" t="str">
        <f t="shared" si="99"/>
        <v>BASIC WL</v>
      </c>
      <c r="BR149" s="68" t="str">
        <f t="shared" si="99"/>
        <v>BASIC WL</v>
      </c>
      <c r="BS149" s="15"/>
      <c r="BT149" s="57" t="s">
        <v>18642</v>
      </c>
    </row>
    <row r="150" spans="1:72" s="59" customFormat="1" ht="225" x14ac:dyDescent="0.2">
      <c r="A150" s="45" t="str">
        <f t="shared" si="90"/>
        <v>YES</v>
      </c>
      <c r="B150" s="45"/>
      <c r="C150" s="45"/>
      <c r="D150" s="213" t="s">
        <v>3431</v>
      </c>
      <c r="E150" s="214" t="s">
        <v>4360</v>
      </c>
      <c r="F150" s="312" t="s">
        <v>4360</v>
      </c>
      <c r="G150" s="66">
        <f t="shared" si="91"/>
        <v>5</v>
      </c>
      <c r="H150" s="66" t="s">
        <v>32</v>
      </c>
      <c r="I150" s="64" t="s">
        <v>4361</v>
      </c>
      <c r="J150" s="64" t="s">
        <v>4362</v>
      </c>
      <c r="K150" s="65" t="s">
        <v>815</v>
      </c>
      <c r="L150" s="65" t="s">
        <v>816</v>
      </c>
      <c r="M150" s="65" t="s">
        <v>4363</v>
      </c>
      <c r="N150" s="64" t="s">
        <v>128</v>
      </c>
      <c r="O150" s="66" t="s">
        <v>32</v>
      </c>
      <c r="P150" s="66" t="str">
        <f t="shared" si="85"/>
        <v>1..1</v>
      </c>
      <c r="Q150" s="2" t="s">
        <v>4364</v>
      </c>
      <c r="R150" s="75" t="s">
        <v>4365</v>
      </c>
      <c r="S150" s="66" t="s">
        <v>131</v>
      </c>
      <c r="T150" s="68" t="str">
        <f t="shared" si="101"/>
        <v>E</v>
      </c>
      <c r="U150" s="66" t="s">
        <v>42</v>
      </c>
      <c r="V150" s="66" t="s">
        <v>35</v>
      </c>
      <c r="W150" s="249" t="s">
        <v>35</v>
      </c>
      <c r="X150" s="38"/>
      <c r="Y150" s="68" t="str">
        <f t="shared" si="92"/>
        <v>-</v>
      </c>
      <c r="Z150" s="68" t="str">
        <f t="shared" si="93"/>
        <v>X</v>
      </c>
      <c r="AA150" s="68" t="str">
        <f t="shared" si="93"/>
        <v>X</v>
      </c>
      <c r="AB150" s="68" t="str">
        <f t="shared" si="93"/>
        <v>X</v>
      </c>
      <c r="AC150" s="68" t="str">
        <f t="shared" si="93"/>
        <v>X</v>
      </c>
      <c r="AD150" s="68" t="str">
        <f t="shared" si="93"/>
        <v>X</v>
      </c>
      <c r="AE150" s="68" t="str">
        <f t="shared" si="93"/>
        <v>X</v>
      </c>
      <c r="AF150" s="38"/>
      <c r="AG150" s="68" t="s">
        <v>185</v>
      </c>
      <c r="AH150" s="68" t="s">
        <v>185</v>
      </c>
      <c r="AI150" s="38"/>
      <c r="AJ150" s="13" t="str">
        <f t="shared" si="94"/>
        <v>/rsm:CrossIndustryInvoice/rsm:SupplyChainTradeTransaction/ram:ApplicableHeaderTradeSettlement/ram:SpecifiedTradeAllowanceCharge/ram:CategoryTradeTax</v>
      </c>
      <c r="AK150" s="13" t="str">
        <f t="shared" si="95"/>
        <v>/ram:CategoryCode</v>
      </c>
      <c r="AL150" s="14">
        <f>COUNTIFS(R$4:R150,AJ150)</f>
        <v>1</v>
      </c>
      <c r="AM150" s="1"/>
      <c r="AN150" s="213" t="str">
        <f t="shared" si="100"/>
        <v>SCT_HTS</v>
      </c>
      <c r="AO150" s="214" t="str">
        <f t="shared" si="100"/>
        <v>BT-95</v>
      </c>
      <c r="AP150" s="312" t="str">
        <f t="shared" si="96"/>
        <v>BT-95</v>
      </c>
      <c r="AQ150" s="66">
        <f t="shared" si="97"/>
        <v>5</v>
      </c>
      <c r="AR150" s="66" t="str">
        <f t="shared" si="98"/>
        <v>1..1</v>
      </c>
      <c r="AS150" s="64" t="s">
        <v>4359</v>
      </c>
      <c r="AT150" s="64" t="s">
        <v>4366</v>
      </c>
      <c r="AU150" s="65" t="s">
        <v>1221</v>
      </c>
      <c r="AV150" s="65" t="s">
        <v>1222</v>
      </c>
      <c r="AW150" s="65" t="s">
        <v>4367</v>
      </c>
      <c r="AX150" s="64" t="s">
        <v>128</v>
      </c>
      <c r="AY150" s="66" t="str">
        <f t="shared" si="83"/>
        <v>1..1</v>
      </c>
      <c r="AZ150" s="66" t="str">
        <f t="shared" si="83"/>
        <v>1..1</v>
      </c>
      <c r="BA150" s="2" t="str">
        <f t="shared" si="83"/>
        <v>/rsm:CrossIndustryInvoice
/rsm:SupplyChainTradeTransaction
/ram:ApplicableHeaderTradeSettlement
/ram:SpecifiedTradeAllowanceCharge
/ram:CategoryTradeTax
/ram:CategoryCode</v>
      </c>
      <c r="BB150" s="75" t="str">
        <f t="shared" si="83"/>
        <v>/rsm:CrossIndustryInvoice/rsm:SupplyChainTradeTransaction/ram:ApplicableHeaderTradeSettlement/ram:SpecifiedTradeAllowanceCharge/ram:CategoryTradeTax/ram:CategoryCode</v>
      </c>
      <c r="BC150" s="66" t="str">
        <f t="shared" si="89"/>
        <v>C</v>
      </c>
      <c r="BD150" s="68" t="str">
        <f t="shared" si="89"/>
        <v>E</v>
      </c>
      <c r="BE150" s="66" t="str">
        <f t="shared" si="89"/>
        <v>0..1</v>
      </c>
      <c r="BF150" s="66" t="str">
        <f t="shared" si="89"/>
        <v/>
      </c>
      <c r="BG150" s="249" t="str">
        <f t="shared" si="89"/>
        <v/>
      </c>
      <c r="BH150" s="7"/>
      <c r="BI150" s="68" t="str">
        <f t="shared" si="88"/>
        <v>-</v>
      </c>
      <c r="BJ150" s="68" t="str">
        <f t="shared" si="88"/>
        <v>X</v>
      </c>
      <c r="BK150" s="68" t="str">
        <f t="shared" si="88"/>
        <v>X</v>
      </c>
      <c r="BL150" s="68" t="str">
        <f t="shared" si="87"/>
        <v>X</v>
      </c>
      <c r="BM150" s="68" t="str">
        <f t="shared" si="87"/>
        <v>X</v>
      </c>
      <c r="BN150" s="68" t="str">
        <f t="shared" si="87"/>
        <v>X</v>
      </c>
      <c r="BO150" s="68" t="str">
        <f t="shared" si="87"/>
        <v>X</v>
      </c>
      <c r="BP150" s="7"/>
      <c r="BQ150" s="68" t="str">
        <f t="shared" si="99"/>
        <v>BASIC WL</v>
      </c>
      <c r="BR150" s="68" t="str">
        <f t="shared" si="99"/>
        <v>BASIC WL</v>
      </c>
      <c r="BS150" s="15"/>
      <c r="BT150" s="57" t="s">
        <v>18642</v>
      </c>
    </row>
    <row r="151" spans="1:72" s="59" customFormat="1" ht="105" x14ac:dyDescent="0.2">
      <c r="A151" s="45" t="str">
        <f t="shared" si="90"/>
        <v>YES</v>
      </c>
      <c r="B151" s="45"/>
      <c r="C151" s="45"/>
      <c r="D151" s="213" t="s">
        <v>3431</v>
      </c>
      <c r="E151" s="214" t="s">
        <v>4368</v>
      </c>
      <c r="F151" s="312" t="s">
        <v>4368</v>
      </c>
      <c r="G151" s="66">
        <f t="shared" si="91"/>
        <v>5</v>
      </c>
      <c r="H151" s="66" t="s">
        <v>42</v>
      </c>
      <c r="I151" s="64" t="s">
        <v>4369</v>
      </c>
      <c r="J151" s="64" t="s">
        <v>4370</v>
      </c>
      <c r="K151" s="65"/>
      <c r="L151" s="65" t="s">
        <v>17213</v>
      </c>
      <c r="M151" s="65" t="s">
        <v>35</v>
      </c>
      <c r="N151" s="64" t="s">
        <v>1230</v>
      </c>
      <c r="O151" s="66" t="s">
        <v>42</v>
      </c>
      <c r="P151" s="66" t="str">
        <f t="shared" si="85"/>
        <v>0..1</v>
      </c>
      <c r="Q151" s="2" t="s">
        <v>4371</v>
      </c>
      <c r="R151" s="75" t="s">
        <v>4372</v>
      </c>
      <c r="S151" s="66" t="s">
        <v>722</v>
      </c>
      <c r="T151" s="68" t="str">
        <f t="shared" si="101"/>
        <v>E</v>
      </c>
      <c r="U151" s="66" t="s">
        <v>42</v>
      </c>
      <c r="V151" s="66" t="s">
        <v>35</v>
      </c>
      <c r="W151" s="249" t="s">
        <v>35</v>
      </c>
      <c r="X151" s="38"/>
      <c r="Y151" s="68" t="str">
        <f t="shared" si="92"/>
        <v>-</v>
      </c>
      <c r="Z151" s="68" t="str">
        <f t="shared" ref="Z151:AE166" si="102">IF(Y151="X","X",IF($AH151=Z$4,"X","-"))</f>
        <v>X</v>
      </c>
      <c r="AA151" s="68" t="str">
        <f t="shared" si="102"/>
        <v>X</v>
      </c>
      <c r="AB151" s="68" t="str">
        <f t="shared" si="102"/>
        <v>X</v>
      </c>
      <c r="AC151" s="68" t="str">
        <f t="shared" si="102"/>
        <v>X</v>
      </c>
      <c r="AD151" s="68" t="str">
        <f t="shared" si="102"/>
        <v>X</v>
      </c>
      <c r="AE151" s="68" t="str">
        <f t="shared" si="102"/>
        <v>X</v>
      </c>
      <c r="AF151" s="38"/>
      <c r="AG151" s="68" t="s">
        <v>185</v>
      </c>
      <c r="AH151" s="68" t="s">
        <v>185</v>
      </c>
      <c r="AI151" s="38"/>
      <c r="AJ151" s="13" t="str">
        <f t="shared" si="94"/>
        <v>/rsm:CrossIndustryInvoice/rsm:SupplyChainTradeTransaction/ram:ApplicableHeaderTradeSettlement/ram:SpecifiedTradeAllowanceCharge/ram:CategoryTradeTax</v>
      </c>
      <c r="AK151" s="13" t="str">
        <f t="shared" si="95"/>
        <v>/ram:RateApplicablePercent</v>
      </c>
      <c r="AL151" s="14">
        <f>COUNTIFS(R$4:R151,AJ151)</f>
        <v>1</v>
      </c>
      <c r="AM151" s="1"/>
      <c r="AN151" s="213" t="str">
        <f t="shared" si="100"/>
        <v>SCT_HTS</v>
      </c>
      <c r="AO151" s="214" t="str">
        <f t="shared" si="100"/>
        <v>BT-96</v>
      </c>
      <c r="AP151" s="312" t="str">
        <f t="shared" si="96"/>
        <v>BT-96</v>
      </c>
      <c r="AQ151" s="66">
        <f t="shared" si="97"/>
        <v>5</v>
      </c>
      <c r="AR151" s="66" t="str">
        <f t="shared" si="98"/>
        <v>0..1</v>
      </c>
      <c r="AS151" s="64" t="s">
        <v>4373</v>
      </c>
      <c r="AT151" s="64" t="s">
        <v>4374</v>
      </c>
      <c r="AU151" s="65"/>
      <c r="AV151" s="65" t="s">
        <v>1236</v>
      </c>
      <c r="AW151" s="65" t="s">
        <v>35</v>
      </c>
      <c r="AX151" s="64" t="s">
        <v>1237</v>
      </c>
      <c r="AY151" s="66" t="str">
        <f t="shared" si="83"/>
        <v>0..1</v>
      </c>
      <c r="AZ151" s="66" t="str">
        <f t="shared" si="83"/>
        <v>0..1</v>
      </c>
      <c r="BA151" s="2" t="str">
        <f t="shared" si="83"/>
        <v>/rsm:CrossIndustryInvoice
/rsm:SupplyChainTradeTransaction
/ram:ApplicableHeaderTradeSettlement
/ram:SpecifiedTradeAllowanceCharge
/ram:CategoryTradeTax
/ram:RateApplicablePercent</v>
      </c>
      <c r="BB151" s="75" t="str">
        <f t="shared" si="83"/>
        <v>/rsm:CrossIndustryInvoice/rsm:SupplyChainTradeTransaction/ram:ApplicableHeaderTradeSettlement/ram:SpecifiedTradeAllowanceCharge/ram:CategoryTradeTax/ram:RateApplicablePercent</v>
      </c>
      <c r="BC151" s="66" t="str">
        <f t="shared" si="89"/>
        <v>P</v>
      </c>
      <c r="BD151" s="68" t="str">
        <f t="shared" si="89"/>
        <v>E</v>
      </c>
      <c r="BE151" s="66" t="str">
        <f t="shared" si="89"/>
        <v>0..1</v>
      </c>
      <c r="BF151" s="66" t="str">
        <f t="shared" si="89"/>
        <v/>
      </c>
      <c r="BG151" s="249" t="str">
        <f t="shared" si="89"/>
        <v/>
      </c>
      <c r="BH151" s="7"/>
      <c r="BI151" s="68" t="str">
        <f t="shared" si="88"/>
        <v>-</v>
      </c>
      <c r="BJ151" s="68" t="str">
        <f t="shared" si="88"/>
        <v>X</v>
      </c>
      <c r="BK151" s="68" t="str">
        <f t="shared" si="88"/>
        <v>X</v>
      </c>
      <c r="BL151" s="68" t="str">
        <f t="shared" si="87"/>
        <v>X</v>
      </c>
      <c r="BM151" s="68" t="str">
        <f t="shared" si="87"/>
        <v>X</v>
      </c>
      <c r="BN151" s="68" t="str">
        <f t="shared" si="87"/>
        <v>X</v>
      </c>
      <c r="BO151" s="68" t="str">
        <f t="shared" si="87"/>
        <v>X</v>
      </c>
      <c r="BP151" s="7"/>
      <c r="BQ151" s="68" t="str">
        <f t="shared" si="99"/>
        <v>BASIC WL</v>
      </c>
      <c r="BR151" s="68" t="str">
        <f t="shared" si="99"/>
        <v>BASIC WL</v>
      </c>
      <c r="BS151" s="15"/>
      <c r="BT151" s="57" t="s">
        <v>18642</v>
      </c>
    </row>
    <row r="152" spans="1:72" s="59" customFormat="1" ht="96" x14ac:dyDescent="0.2">
      <c r="A152" s="45" t="str">
        <f t="shared" si="90"/>
        <v>NO</v>
      </c>
      <c r="B152" s="45"/>
      <c r="C152" s="45"/>
      <c r="D152" s="211" t="s">
        <v>3431</v>
      </c>
      <c r="E152" s="212" t="s">
        <v>4375</v>
      </c>
      <c r="F152" s="311" t="s">
        <v>4375</v>
      </c>
      <c r="G152" s="231">
        <f t="shared" si="91"/>
        <v>3</v>
      </c>
      <c r="H152" s="231" t="s">
        <v>62</v>
      </c>
      <c r="I152" s="232" t="s">
        <v>4376</v>
      </c>
      <c r="J152" s="232" t="s">
        <v>4377</v>
      </c>
      <c r="K152" s="233"/>
      <c r="L152" s="233"/>
      <c r="M152" s="233" t="s">
        <v>1363</v>
      </c>
      <c r="N152" s="232"/>
      <c r="O152" s="219" t="s">
        <v>62</v>
      </c>
      <c r="P152" s="219" t="str">
        <f t="shared" si="85"/>
        <v>0..n</v>
      </c>
      <c r="Q152" s="220" t="s">
        <v>4284</v>
      </c>
      <c r="R152" s="221" t="s">
        <v>4285</v>
      </c>
      <c r="S152" s="219" t="s">
        <v>35</v>
      </c>
      <c r="T152" s="184" t="str">
        <f t="shared" si="101"/>
        <v>G</v>
      </c>
      <c r="U152" s="219" t="s">
        <v>62</v>
      </c>
      <c r="V152" s="219" t="s">
        <v>1299</v>
      </c>
      <c r="W152" s="678" t="s">
        <v>1363</v>
      </c>
      <c r="X152" s="38"/>
      <c r="Y152" s="184" t="str">
        <f t="shared" si="92"/>
        <v>-</v>
      </c>
      <c r="Z152" s="184" t="str">
        <f t="shared" si="102"/>
        <v>X</v>
      </c>
      <c r="AA152" s="184" t="str">
        <f t="shared" si="102"/>
        <v>X</v>
      </c>
      <c r="AB152" s="184" t="str">
        <f t="shared" si="102"/>
        <v>X</v>
      </c>
      <c r="AC152" s="184" t="str">
        <f t="shared" si="102"/>
        <v>X</v>
      </c>
      <c r="AD152" s="184" t="str">
        <f t="shared" si="102"/>
        <v>X</v>
      </c>
      <c r="AE152" s="184" t="str">
        <f t="shared" si="102"/>
        <v>X</v>
      </c>
      <c r="AF152" s="38"/>
      <c r="AG152" s="184" t="s">
        <v>185</v>
      </c>
      <c r="AH152" s="184" t="s">
        <v>185</v>
      </c>
      <c r="AI152" s="38"/>
      <c r="AJ152" s="13" t="str">
        <f t="shared" si="94"/>
        <v>/rsm:CrossIndustryInvoice/rsm:SupplyChainTradeTransaction/ram:ApplicableHeaderTradeSettlement</v>
      </c>
      <c r="AK152" s="13" t="str">
        <f t="shared" si="95"/>
        <v>/ram:SpecifiedTradeAllowanceCharge</v>
      </c>
      <c r="AL152" s="14">
        <f>COUNTIFS(R$4:R152,AJ152)</f>
        <v>1</v>
      </c>
      <c r="AM152" s="1"/>
      <c r="AN152" s="211" t="str">
        <f t="shared" si="100"/>
        <v>SCT_HTS</v>
      </c>
      <c r="AO152" s="212" t="str">
        <f t="shared" si="100"/>
        <v>BG-21</v>
      </c>
      <c r="AP152" s="311" t="str">
        <f t="shared" si="96"/>
        <v>BG-21</v>
      </c>
      <c r="AQ152" s="231">
        <f t="shared" si="97"/>
        <v>3</v>
      </c>
      <c r="AR152" s="231" t="str">
        <f t="shared" si="98"/>
        <v>0..n</v>
      </c>
      <c r="AS152" s="232" t="s">
        <v>4378</v>
      </c>
      <c r="AT152" s="232" t="s">
        <v>4379</v>
      </c>
      <c r="AU152" s="233"/>
      <c r="AV152" s="233"/>
      <c r="AW152" s="233" t="s">
        <v>1363</v>
      </c>
      <c r="AX152" s="232"/>
      <c r="AY152" s="219" t="str">
        <f t="shared" si="83"/>
        <v>0..n</v>
      </c>
      <c r="AZ152" s="219" t="str">
        <f t="shared" si="83"/>
        <v>0..n</v>
      </c>
      <c r="BA152" s="220" t="str">
        <f t="shared" si="83"/>
        <v>/rsm:CrossIndustryInvoice
/rsm:SupplyChainTradeTransaction
/ram:ApplicableHeaderTradeSettlement
/ram:SpecifiedTradeAllowanceCharge</v>
      </c>
      <c r="BB152" s="221" t="str">
        <f t="shared" si="83"/>
        <v>/rsm:CrossIndustryInvoice/rsm:SupplyChainTradeTransaction/ram:ApplicableHeaderTradeSettlement/ram:SpecifiedTradeAllowanceCharge</v>
      </c>
      <c r="BC152" s="219" t="str">
        <f t="shared" si="89"/>
        <v/>
      </c>
      <c r="BD152" s="184" t="str">
        <f t="shared" si="89"/>
        <v>G</v>
      </c>
      <c r="BE152" s="219" t="str">
        <f t="shared" si="89"/>
        <v>0..n</v>
      </c>
      <c r="BF152" s="219" t="str">
        <f t="shared" si="89"/>
        <v>STR-4</v>
      </c>
      <c r="BG152" s="678" t="str">
        <f t="shared" si="89"/>
        <v>ChargeIndicator=true</v>
      </c>
      <c r="BH152" s="7"/>
      <c r="BI152" s="184" t="str">
        <f t="shared" si="88"/>
        <v>-</v>
      </c>
      <c r="BJ152" s="184" t="str">
        <f t="shared" si="88"/>
        <v>X</v>
      </c>
      <c r="BK152" s="184" t="str">
        <f t="shared" si="88"/>
        <v>X</v>
      </c>
      <c r="BL152" s="184" t="str">
        <f t="shared" si="87"/>
        <v>X</v>
      </c>
      <c r="BM152" s="184" t="str">
        <f t="shared" si="87"/>
        <v>X</v>
      </c>
      <c r="BN152" s="184" t="str">
        <f t="shared" si="87"/>
        <v>X</v>
      </c>
      <c r="BO152" s="184" t="str">
        <f t="shared" si="87"/>
        <v>X</v>
      </c>
      <c r="BP152" s="7"/>
      <c r="BQ152" s="184" t="str">
        <f t="shared" si="99"/>
        <v>BASIC WL</v>
      </c>
      <c r="BR152" s="184" t="str">
        <f t="shared" si="99"/>
        <v>BASIC WL</v>
      </c>
      <c r="BS152" s="15"/>
      <c r="BT152" s="57" t="s">
        <v>18642</v>
      </c>
    </row>
    <row r="153" spans="1:72" s="59" customFormat="1" ht="96" x14ac:dyDescent="0.2">
      <c r="A153" s="45" t="str">
        <f t="shared" si="90"/>
        <v>NO</v>
      </c>
      <c r="B153" s="45"/>
      <c r="C153" s="45"/>
      <c r="D153" s="213" t="s">
        <v>3431</v>
      </c>
      <c r="E153" s="214" t="s">
        <v>4380</v>
      </c>
      <c r="F153" s="312"/>
      <c r="G153" s="66">
        <f t="shared" si="91"/>
        <v>4</v>
      </c>
      <c r="H153" s="66" t="s">
        <v>32</v>
      </c>
      <c r="I153" s="97" t="s">
        <v>4290</v>
      </c>
      <c r="J153" s="64" t="s">
        <v>35</v>
      </c>
      <c r="K153" s="65"/>
      <c r="L153" s="65"/>
      <c r="M153" s="65" t="s">
        <v>35</v>
      </c>
      <c r="N153" s="64"/>
      <c r="O153" s="66" t="s">
        <v>32</v>
      </c>
      <c r="P153" s="66" t="str">
        <f t="shared" si="85"/>
        <v>1..1</v>
      </c>
      <c r="Q153" s="2" t="s">
        <v>4291</v>
      </c>
      <c r="R153" s="75" t="s">
        <v>4292</v>
      </c>
      <c r="S153" s="66"/>
      <c r="T153" s="68" t="str">
        <f t="shared" si="101"/>
        <v>G</v>
      </c>
      <c r="U153" s="66" t="s">
        <v>42</v>
      </c>
      <c r="V153" s="66" t="s">
        <v>35</v>
      </c>
      <c r="W153" s="249" t="s">
        <v>35</v>
      </c>
      <c r="X153" s="38"/>
      <c r="Y153" s="68" t="str">
        <f t="shared" si="92"/>
        <v>-</v>
      </c>
      <c r="Z153" s="68" t="str">
        <f t="shared" si="102"/>
        <v>X</v>
      </c>
      <c r="AA153" s="68" t="str">
        <f t="shared" si="102"/>
        <v>X</v>
      </c>
      <c r="AB153" s="68" t="str">
        <f t="shared" si="102"/>
        <v>X</v>
      </c>
      <c r="AC153" s="68" t="str">
        <f t="shared" si="102"/>
        <v>X</v>
      </c>
      <c r="AD153" s="68" t="str">
        <f t="shared" si="102"/>
        <v>X</v>
      </c>
      <c r="AE153" s="68" t="str">
        <f t="shared" si="102"/>
        <v>X</v>
      </c>
      <c r="AF153" s="38"/>
      <c r="AG153" s="68" t="s">
        <v>185</v>
      </c>
      <c r="AH153" s="68" t="s">
        <v>185</v>
      </c>
      <c r="AI153" s="38"/>
      <c r="AJ153" s="13" t="str">
        <f t="shared" si="94"/>
        <v>/rsm:CrossIndustryInvoice/rsm:SupplyChainTradeTransaction/ram:ApplicableHeaderTradeSettlement/ram:SpecifiedTradeAllowanceCharge</v>
      </c>
      <c r="AK153" s="13" t="str">
        <f t="shared" si="95"/>
        <v>/ram:ChargeIndicator</v>
      </c>
      <c r="AL153" s="14">
        <f>COUNTIFS(R$4:R153,AJ153)</f>
        <v>2</v>
      </c>
      <c r="AM153" s="1"/>
      <c r="AN153" s="213" t="str">
        <f t="shared" si="100"/>
        <v>SCT_HTS</v>
      </c>
      <c r="AO153" s="214" t="str">
        <f t="shared" si="100"/>
        <v>BG-21-0</v>
      </c>
      <c r="AP153" s="312" t="str">
        <f t="shared" si="96"/>
        <v/>
      </c>
      <c r="AQ153" s="66">
        <f t="shared" si="97"/>
        <v>4</v>
      </c>
      <c r="AR153" s="66" t="str">
        <f t="shared" si="98"/>
        <v>1..1</v>
      </c>
      <c r="AS153" s="97" t="s">
        <v>1308</v>
      </c>
      <c r="AT153" s="64" t="s">
        <v>35</v>
      </c>
      <c r="AU153" s="65" t="s">
        <v>35</v>
      </c>
      <c r="AV153" s="65"/>
      <c r="AW153" s="65" t="s">
        <v>35</v>
      </c>
      <c r="AX153" s="64"/>
      <c r="AY153" s="66" t="str">
        <f t="shared" si="83"/>
        <v>1..1</v>
      </c>
      <c r="AZ153" s="66" t="str">
        <f t="shared" si="83"/>
        <v>1..1</v>
      </c>
      <c r="BA153" s="2" t="str">
        <f t="shared" si="83"/>
        <v>/rsm:CrossIndustryInvoice
/rsm:SupplyChainTradeTransaction
/ram:ApplicableHeaderTradeSettlement
/ram:SpecifiedTradeAllowanceCharge
/ram:ChargeIndicator</v>
      </c>
      <c r="BB153" s="75" t="str">
        <f t="shared" ref="BB153:BB188" si="103">R153</f>
        <v>/rsm:CrossIndustryInvoice/rsm:SupplyChainTradeTransaction/ram:ApplicableHeaderTradeSettlement/ram:SpecifiedTradeAllowanceCharge/ram:ChargeIndicator</v>
      </c>
      <c r="BC153" s="66" t="str">
        <f t="shared" si="89"/>
        <v/>
      </c>
      <c r="BD153" s="68" t="str">
        <f t="shared" si="89"/>
        <v>G</v>
      </c>
      <c r="BE153" s="66" t="str">
        <f t="shared" si="89"/>
        <v>0..1</v>
      </c>
      <c r="BF153" s="66" t="str">
        <f t="shared" si="89"/>
        <v/>
      </c>
      <c r="BG153" s="249" t="str">
        <f t="shared" si="89"/>
        <v/>
      </c>
      <c r="BH153" s="7"/>
      <c r="BI153" s="68" t="str">
        <f t="shared" si="88"/>
        <v>-</v>
      </c>
      <c r="BJ153" s="68" t="str">
        <f t="shared" si="88"/>
        <v>X</v>
      </c>
      <c r="BK153" s="68" t="str">
        <f t="shared" si="88"/>
        <v>X</v>
      </c>
      <c r="BL153" s="68" t="str">
        <f t="shared" si="87"/>
        <v>X</v>
      </c>
      <c r="BM153" s="68" t="str">
        <f t="shared" si="87"/>
        <v>X</v>
      </c>
      <c r="BN153" s="68" t="str">
        <f t="shared" si="87"/>
        <v>X</v>
      </c>
      <c r="BO153" s="68" t="str">
        <f t="shared" si="87"/>
        <v>X</v>
      </c>
      <c r="BP153" s="7"/>
      <c r="BQ153" s="68" t="str">
        <f t="shared" si="99"/>
        <v>BASIC WL</v>
      </c>
      <c r="BR153" s="68" t="str">
        <f t="shared" si="99"/>
        <v>BASIC WL</v>
      </c>
      <c r="BS153" s="15"/>
      <c r="BT153" s="57" t="s">
        <v>18642</v>
      </c>
    </row>
    <row r="154" spans="1:72" s="59" customFormat="1" ht="105" x14ac:dyDescent="0.2">
      <c r="A154" s="45" t="str">
        <f t="shared" si="90"/>
        <v>NO</v>
      </c>
      <c r="B154" s="45"/>
      <c r="C154" s="45"/>
      <c r="D154" s="213" t="s">
        <v>3431</v>
      </c>
      <c r="E154" s="214" t="s">
        <v>4381</v>
      </c>
      <c r="F154" s="312"/>
      <c r="G154" s="66">
        <f t="shared" si="91"/>
        <v>5</v>
      </c>
      <c r="H154" s="66" t="s">
        <v>32</v>
      </c>
      <c r="I154" s="97" t="s">
        <v>4382</v>
      </c>
      <c r="J154" s="64"/>
      <c r="K154" s="65" t="s">
        <v>750</v>
      </c>
      <c r="L154" s="65"/>
      <c r="M154" s="65" t="s">
        <v>750</v>
      </c>
      <c r="N154" s="64" t="s">
        <v>50</v>
      </c>
      <c r="O154" s="66" t="s">
        <v>32</v>
      </c>
      <c r="P154" s="66" t="str">
        <f t="shared" si="85"/>
        <v>1..1</v>
      </c>
      <c r="Q154" s="2" t="s">
        <v>4295</v>
      </c>
      <c r="R154" s="75" t="s">
        <v>4296</v>
      </c>
      <c r="S154" s="66" t="s">
        <v>10319</v>
      </c>
      <c r="T154" s="68" t="str">
        <f t="shared" si="101"/>
        <v>G</v>
      </c>
      <c r="U154" s="66" t="s">
        <v>32</v>
      </c>
      <c r="V154" s="66" t="s">
        <v>35</v>
      </c>
      <c r="W154" s="249" t="s">
        <v>750</v>
      </c>
      <c r="X154" s="38"/>
      <c r="Y154" s="68" t="str">
        <f t="shared" si="92"/>
        <v>-</v>
      </c>
      <c r="Z154" s="68" t="str">
        <f t="shared" si="102"/>
        <v>X</v>
      </c>
      <c r="AA154" s="68" t="str">
        <f t="shared" si="102"/>
        <v>X</v>
      </c>
      <c r="AB154" s="68" t="str">
        <f t="shared" si="102"/>
        <v>X</v>
      </c>
      <c r="AC154" s="68" t="str">
        <f t="shared" si="102"/>
        <v>X</v>
      </c>
      <c r="AD154" s="68" t="str">
        <f t="shared" si="102"/>
        <v>X</v>
      </c>
      <c r="AE154" s="68" t="str">
        <f t="shared" si="102"/>
        <v>X</v>
      </c>
      <c r="AF154" s="38"/>
      <c r="AG154" s="68" t="s">
        <v>185</v>
      </c>
      <c r="AH154" s="68" t="s">
        <v>185</v>
      </c>
      <c r="AI154" s="38"/>
      <c r="AJ154" s="13" t="str">
        <f t="shared" si="94"/>
        <v>/rsm:CrossIndustryInvoice/rsm:SupplyChainTradeTransaction/ram:ApplicableHeaderTradeSettlement/ram:SpecifiedTradeAllowanceCharge/ram:ChargeIndicator</v>
      </c>
      <c r="AK154" s="13" t="str">
        <f t="shared" si="95"/>
        <v>/udt:Indicator</v>
      </c>
      <c r="AL154" s="14">
        <f>COUNTIFS(R$4:R154,AJ154)</f>
        <v>2</v>
      </c>
      <c r="AM154" s="1"/>
      <c r="AN154" s="213" t="str">
        <f t="shared" si="100"/>
        <v>SCT_HTS</v>
      </c>
      <c r="AO154" s="214" t="str">
        <f t="shared" si="100"/>
        <v>BG-21-1</v>
      </c>
      <c r="AP154" s="312" t="str">
        <f t="shared" si="96"/>
        <v/>
      </c>
      <c r="AQ154" s="66">
        <f t="shared" si="97"/>
        <v>5</v>
      </c>
      <c r="AR154" s="66" t="str">
        <f t="shared" si="98"/>
        <v>1..1</v>
      </c>
      <c r="AS154" s="97" t="s">
        <v>1314</v>
      </c>
      <c r="AT154" s="64" t="s">
        <v>35</v>
      </c>
      <c r="AU154" s="65" t="s">
        <v>1371</v>
      </c>
      <c r="AV154" s="65"/>
      <c r="AW154" s="65" t="s">
        <v>1371</v>
      </c>
      <c r="AX154" s="64" t="s">
        <v>18319</v>
      </c>
      <c r="AY154" s="66" t="str">
        <f t="shared" ref="AY154:BA188" si="104">O154</f>
        <v>1..1</v>
      </c>
      <c r="AZ154" s="66" t="str">
        <f t="shared" si="104"/>
        <v>1..1</v>
      </c>
      <c r="BA154" s="2" t="str">
        <f t="shared" si="104"/>
        <v>/rsm:CrossIndustryInvoice
/rsm:SupplyChainTradeTransaction
/ram:ApplicableHeaderTradeSettlement
/ram:SpecifiedTradeAllowanceCharge
/ram:ChargeIndicator
/udt:Indicator</v>
      </c>
      <c r="BB154" s="75" t="str">
        <f t="shared" si="103"/>
        <v>/rsm:CrossIndustryInvoice/rsm:SupplyChainTradeTransaction/ram:ApplicableHeaderTradeSettlement/ram:SpecifiedTradeAllowanceCharge/ram:ChargeIndicator/udt:Indicator</v>
      </c>
      <c r="BC154" s="66" t="str">
        <f t="shared" si="89"/>
        <v>XI</v>
      </c>
      <c r="BD154" s="68" t="str">
        <f t="shared" si="89"/>
        <v>G</v>
      </c>
      <c r="BE154" s="66" t="str">
        <f t="shared" si="89"/>
        <v>1..1</v>
      </c>
      <c r="BF154" s="66" t="str">
        <f t="shared" si="89"/>
        <v/>
      </c>
      <c r="BG154" s="249" t="str">
        <f t="shared" si="89"/>
        <v>Value = true</v>
      </c>
      <c r="BH154" s="7"/>
      <c r="BI154" s="68" t="str">
        <f t="shared" si="88"/>
        <v>-</v>
      </c>
      <c r="BJ154" s="68" t="str">
        <f t="shared" si="88"/>
        <v>X</v>
      </c>
      <c r="BK154" s="68" t="str">
        <f t="shared" si="88"/>
        <v>X</v>
      </c>
      <c r="BL154" s="68" t="str">
        <f t="shared" si="87"/>
        <v>X</v>
      </c>
      <c r="BM154" s="68" t="str">
        <f t="shared" si="87"/>
        <v>X</v>
      </c>
      <c r="BN154" s="68" t="str">
        <f t="shared" si="87"/>
        <v>X</v>
      </c>
      <c r="BO154" s="68" t="str">
        <f t="shared" si="87"/>
        <v>X</v>
      </c>
      <c r="BP154" s="7"/>
      <c r="BQ154" s="68" t="str">
        <f t="shared" si="99"/>
        <v>BASIC WL</v>
      </c>
      <c r="BR154" s="68" t="str">
        <f t="shared" si="99"/>
        <v>BASIC WL</v>
      </c>
      <c r="BS154" s="15"/>
      <c r="BT154" s="57" t="s">
        <v>18642</v>
      </c>
    </row>
    <row r="155" spans="1:72" s="59" customFormat="1" ht="96" x14ac:dyDescent="0.2">
      <c r="A155" s="45" t="str">
        <f t="shared" si="90"/>
        <v>YES</v>
      </c>
      <c r="B155" s="45"/>
      <c r="C155" s="45"/>
      <c r="D155" s="213" t="s">
        <v>3431</v>
      </c>
      <c r="E155" s="214" t="s">
        <v>4384</v>
      </c>
      <c r="F155" s="312" t="s">
        <v>4384</v>
      </c>
      <c r="G155" s="66">
        <f t="shared" si="91"/>
        <v>4</v>
      </c>
      <c r="H155" s="66" t="s">
        <v>42</v>
      </c>
      <c r="I155" s="64" t="s">
        <v>4385</v>
      </c>
      <c r="J155" s="64" t="s">
        <v>4386</v>
      </c>
      <c r="K155" s="65"/>
      <c r="L155" s="65" t="s">
        <v>826</v>
      </c>
      <c r="M155" s="65" t="s">
        <v>35</v>
      </c>
      <c r="N155" s="64" t="s">
        <v>1230</v>
      </c>
      <c r="O155" s="66" t="s">
        <v>42</v>
      </c>
      <c r="P155" s="66" t="str">
        <f t="shared" si="85"/>
        <v>0..1</v>
      </c>
      <c r="Q155" s="2" t="s">
        <v>4305</v>
      </c>
      <c r="R155" s="75" t="s">
        <v>4306</v>
      </c>
      <c r="S155" s="66" t="s">
        <v>722</v>
      </c>
      <c r="T155" s="68" t="str">
        <f t="shared" si="101"/>
        <v>E</v>
      </c>
      <c r="U155" s="66" t="s">
        <v>42</v>
      </c>
      <c r="V155" s="66" t="s">
        <v>35</v>
      </c>
      <c r="W155" s="249" t="s">
        <v>35</v>
      </c>
      <c r="X155" s="38"/>
      <c r="Y155" s="68" t="str">
        <f t="shared" si="92"/>
        <v>-</v>
      </c>
      <c r="Z155" s="68" t="str">
        <f t="shared" si="102"/>
        <v>X</v>
      </c>
      <c r="AA155" s="68" t="str">
        <f t="shared" si="102"/>
        <v>X</v>
      </c>
      <c r="AB155" s="68" t="str">
        <f t="shared" si="102"/>
        <v>X</v>
      </c>
      <c r="AC155" s="68" t="str">
        <f t="shared" si="102"/>
        <v>X</v>
      </c>
      <c r="AD155" s="68" t="str">
        <f t="shared" si="102"/>
        <v>X</v>
      </c>
      <c r="AE155" s="68" t="str">
        <f t="shared" si="102"/>
        <v>X</v>
      </c>
      <c r="AF155" s="38"/>
      <c r="AG155" s="68" t="s">
        <v>185</v>
      </c>
      <c r="AH155" s="68" t="s">
        <v>185</v>
      </c>
      <c r="AI155" s="38"/>
      <c r="AJ155" s="13" t="str">
        <f t="shared" si="94"/>
        <v>/rsm:CrossIndustryInvoice/rsm:SupplyChainTradeTransaction/ram:ApplicableHeaderTradeSettlement/ram:SpecifiedTradeAllowanceCharge</v>
      </c>
      <c r="AK155" s="13" t="str">
        <f t="shared" si="95"/>
        <v>/ram:CalculationPercent</v>
      </c>
      <c r="AL155" s="14">
        <f>COUNTIFS(R$4:R155,AJ155)</f>
        <v>2</v>
      </c>
      <c r="AM155" s="1"/>
      <c r="AN155" s="213" t="str">
        <f t="shared" si="100"/>
        <v>SCT_HTS</v>
      </c>
      <c r="AO155" s="214" t="str">
        <f t="shared" si="100"/>
        <v>BT-101</v>
      </c>
      <c r="AP155" s="312" t="str">
        <f t="shared" si="96"/>
        <v>BT-101</v>
      </c>
      <c r="AQ155" s="66">
        <f t="shared" si="97"/>
        <v>4</v>
      </c>
      <c r="AR155" s="66" t="str">
        <f t="shared" si="98"/>
        <v>0..1</v>
      </c>
      <c r="AS155" s="64" t="s">
        <v>4387</v>
      </c>
      <c r="AT155" s="64" t="s">
        <v>4388</v>
      </c>
      <c r="AU155" s="65"/>
      <c r="AV155" s="65" t="s">
        <v>1236</v>
      </c>
      <c r="AW155" s="65" t="s">
        <v>35</v>
      </c>
      <c r="AX155" s="64" t="s">
        <v>1237</v>
      </c>
      <c r="AY155" s="66" t="str">
        <f t="shared" si="104"/>
        <v>0..1</v>
      </c>
      <c r="AZ155" s="66" t="str">
        <f t="shared" si="104"/>
        <v>0..1</v>
      </c>
      <c r="BA155" s="2" t="str">
        <f t="shared" si="104"/>
        <v>/rsm:CrossIndustryInvoice
/rsm:SupplyChainTradeTransaction
/ram:ApplicableHeaderTradeSettlement
/ram:SpecifiedTradeAllowanceCharge
/ram:CalculationPercent</v>
      </c>
      <c r="BB155" s="75" t="str">
        <f t="shared" si="103"/>
        <v>/rsm:CrossIndustryInvoice/rsm:SupplyChainTradeTransaction/ram:ApplicableHeaderTradeSettlement/ram:SpecifiedTradeAllowanceCharge/ram:CalculationPercent</v>
      </c>
      <c r="BC155" s="66" t="str">
        <f t="shared" si="89"/>
        <v>P</v>
      </c>
      <c r="BD155" s="68" t="str">
        <f t="shared" si="89"/>
        <v>E</v>
      </c>
      <c r="BE155" s="66" t="str">
        <f t="shared" si="89"/>
        <v>0..1</v>
      </c>
      <c r="BF155" s="66" t="str">
        <f t="shared" si="89"/>
        <v/>
      </c>
      <c r="BG155" s="249" t="str">
        <f t="shared" si="89"/>
        <v/>
      </c>
      <c r="BH155" s="7"/>
      <c r="BI155" s="68" t="str">
        <f t="shared" si="88"/>
        <v>-</v>
      </c>
      <c r="BJ155" s="68" t="str">
        <f t="shared" si="88"/>
        <v>X</v>
      </c>
      <c r="BK155" s="68" t="str">
        <f t="shared" si="88"/>
        <v>X</v>
      </c>
      <c r="BL155" s="68" t="str">
        <f t="shared" si="87"/>
        <v>X</v>
      </c>
      <c r="BM155" s="68" t="str">
        <f t="shared" si="87"/>
        <v>X</v>
      </c>
      <c r="BN155" s="68" t="str">
        <f t="shared" si="87"/>
        <v>X</v>
      </c>
      <c r="BO155" s="68" t="str">
        <f t="shared" si="87"/>
        <v>X</v>
      </c>
      <c r="BP155" s="7"/>
      <c r="BQ155" s="68" t="str">
        <f t="shared" si="99"/>
        <v>BASIC WL</v>
      </c>
      <c r="BR155" s="68" t="str">
        <f t="shared" si="99"/>
        <v>BASIC WL</v>
      </c>
      <c r="BS155" s="15"/>
      <c r="BT155" s="57" t="s">
        <v>18642</v>
      </c>
    </row>
    <row r="156" spans="1:72" s="59" customFormat="1" ht="96" x14ac:dyDescent="0.2">
      <c r="A156" s="45" t="str">
        <f t="shared" si="90"/>
        <v>YES</v>
      </c>
      <c r="B156" s="45"/>
      <c r="C156" s="45"/>
      <c r="D156" s="213" t="s">
        <v>3431</v>
      </c>
      <c r="E156" s="214" t="s">
        <v>4389</v>
      </c>
      <c r="F156" s="312" t="s">
        <v>4389</v>
      </c>
      <c r="G156" s="66">
        <f t="shared" si="91"/>
        <v>4</v>
      </c>
      <c r="H156" s="66" t="s">
        <v>42</v>
      </c>
      <c r="I156" s="64" t="s">
        <v>4390</v>
      </c>
      <c r="J156" s="64" t="s">
        <v>4391</v>
      </c>
      <c r="K156" s="65"/>
      <c r="L156" s="65"/>
      <c r="M156" s="65" t="s">
        <v>35</v>
      </c>
      <c r="N156" s="64" t="s">
        <v>1325</v>
      </c>
      <c r="O156" s="66" t="s">
        <v>42</v>
      </c>
      <c r="P156" s="66" t="str">
        <f t="shared" si="85"/>
        <v>0..1</v>
      </c>
      <c r="Q156" s="2" t="s">
        <v>4312</v>
      </c>
      <c r="R156" s="75" t="s">
        <v>4313</v>
      </c>
      <c r="S156" s="66" t="s">
        <v>163</v>
      </c>
      <c r="T156" s="68" t="str">
        <f t="shared" si="101"/>
        <v>E</v>
      </c>
      <c r="U156" s="66" t="s">
        <v>42</v>
      </c>
      <c r="V156" s="66" t="s">
        <v>35</v>
      </c>
      <c r="W156" s="249" t="s">
        <v>35</v>
      </c>
      <c r="X156" s="38"/>
      <c r="Y156" s="68" t="str">
        <f t="shared" si="92"/>
        <v>-</v>
      </c>
      <c r="Z156" s="68" t="str">
        <f t="shared" si="102"/>
        <v>X</v>
      </c>
      <c r="AA156" s="68" t="str">
        <f t="shared" si="102"/>
        <v>X</v>
      </c>
      <c r="AB156" s="68" t="str">
        <f t="shared" si="102"/>
        <v>X</v>
      </c>
      <c r="AC156" s="68" t="str">
        <f t="shared" si="102"/>
        <v>X</v>
      </c>
      <c r="AD156" s="68" t="str">
        <f t="shared" si="102"/>
        <v>X</v>
      </c>
      <c r="AE156" s="68" t="str">
        <f t="shared" si="102"/>
        <v>X</v>
      </c>
      <c r="AF156" s="38"/>
      <c r="AG156" s="68" t="s">
        <v>185</v>
      </c>
      <c r="AH156" s="68" t="s">
        <v>185</v>
      </c>
      <c r="AI156" s="38"/>
      <c r="AJ156" s="13" t="str">
        <f t="shared" si="94"/>
        <v>/rsm:CrossIndustryInvoice/rsm:SupplyChainTradeTransaction/ram:ApplicableHeaderTradeSettlement/ram:SpecifiedTradeAllowanceCharge</v>
      </c>
      <c r="AK156" s="13" t="str">
        <f t="shared" si="95"/>
        <v>/ram:BasisAmount</v>
      </c>
      <c r="AL156" s="14">
        <f>COUNTIFS(R$4:R156,AJ156)</f>
        <v>2</v>
      </c>
      <c r="AM156" s="1"/>
      <c r="AN156" s="213" t="str">
        <f t="shared" si="100"/>
        <v>SCT_HTS</v>
      </c>
      <c r="AO156" s="214" t="str">
        <f t="shared" si="100"/>
        <v>BT-100</v>
      </c>
      <c r="AP156" s="312" t="str">
        <f t="shared" si="96"/>
        <v>BT-100</v>
      </c>
      <c r="AQ156" s="66">
        <f t="shared" si="97"/>
        <v>4</v>
      </c>
      <c r="AR156" s="66" t="str">
        <f t="shared" si="98"/>
        <v>0..1</v>
      </c>
      <c r="AS156" s="64" t="s">
        <v>4392</v>
      </c>
      <c r="AT156" s="64" t="s">
        <v>4393</v>
      </c>
      <c r="AU156" s="65"/>
      <c r="AV156" s="65"/>
      <c r="AW156" s="65" t="s">
        <v>35</v>
      </c>
      <c r="AX156" s="64" t="s">
        <v>1330</v>
      </c>
      <c r="AY156" s="66" t="str">
        <f t="shared" si="104"/>
        <v>0..1</v>
      </c>
      <c r="AZ156" s="66" t="str">
        <f t="shared" si="104"/>
        <v>0..1</v>
      </c>
      <c r="BA156" s="2" t="str">
        <f t="shared" si="104"/>
        <v>/rsm:CrossIndustryInvoice
/rsm:SupplyChainTradeTransaction
/ram:ApplicableHeaderTradeSettlement
/ram:SpecifiedTradeAllowanceCharge
/ram:BasisAmount</v>
      </c>
      <c r="BB156" s="75" t="str">
        <f t="shared" si="103"/>
        <v>/rsm:CrossIndustryInvoice/rsm:SupplyChainTradeTransaction/ram:ApplicableHeaderTradeSettlement/ram:SpecifiedTradeAllowanceCharge/ram:BasisAmount</v>
      </c>
      <c r="BC156" s="66" t="str">
        <f t="shared" si="89"/>
        <v>A</v>
      </c>
      <c r="BD156" s="68" t="str">
        <f t="shared" si="89"/>
        <v>E</v>
      </c>
      <c r="BE156" s="66" t="str">
        <f t="shared" si="89"/>
        <v>0..1</v>
      </c>
      <c r="BF156" s="66" t="str">
        <f t="shared" si="89"/>
        <v/>
      </c>
      <c r="BG156" s="249" t="str">
        <f t="shared" si="89"/>
        <v/>
      </c>
      <c r="BH156" s="7"/>
      <c r="BI156" s="68" t="str">
        <f t="shared" si="88"/>
        <v>-</v>
      </c>
      <c r="BJ156" s="68" t="str">
        <f t="shared" si="88"/>
        <v>X</v>
      </c>
      <c r="BK156" s="68" t="str">
        <f t="shared" si="88"/>
        <v>X</v>
      </c>
      <c r="BL156" s="68" t="str">
        <f t="shared" si="87"/>
        <v>X</v>
      </c>
      <c r="BM156" s="68" t="str">
        <f t="shared" si="87"/>
        <v>X</v>
      </c>
      <c r="BN156" s="68" t="str">
        <f t="shared" si="87"/>
        <v>X</v>
      </c>
      <c r="BO156" s="68" t="str">
        <f t="shared" si="87"/>
        <v>X</v>
      </c>
      <c r="BP156" s="7"/>
      <c r="BQ156" s="68" t="str">
        <f t="shared" si="99"/>
        <v>BASIC WL</v>
      </c>
      <c r="BR156" s="68" t="str">
        <f t="shared" si="99"/>
        <v>BASIC WL</v>
      </c>
      <c r="BS156" s="15"/>
      <c r="BT156" s="57" t="s">
        <v>18642</v>
      </c>
    </row>
    <row r="157" spans="1:72" s="59" customFormat="1" ht="96" x14ac:dyDescent="0.2">
      <c r="A157" s="45" t="str">
        <f t="shared" si="90"/>
        <v>YES</v>
      </c>
      <c r="B157" s="45"/>
      <c r="C157" s="45"/>
      <c r="D157" s="213" t="s">
        <v>3431</v>
      </c>
      <c r="E157" s="214" t="s">
        <v>4394</v>
      </c>
      <c r="F157" s="312" t="s">
        <v>4394</v>
      </c>
      <c r="G157" s="66">
        <f t="shared" si="91"/>
        <v>4</v>
      </c>
      <c r="H157" s="66" t="s">
        <v>32</v>
      </c>
      <c r="I157" s="64" t="s">
        <v>4395</v>
      </c>
      <c r="J157" s="64" t="s">
        <v>1384</v>
      </c>
      <c r="K157" s="65"/>
      <c r="L157" s="65"/>
      <c r="M157" s="65" t="s">
        <v>4396</v>
      </c>
      <c r="N157" s="64" t="s">
        <v>1325</v>
      </c>
      <c r="O157" s="66" t="s">
        <v>32</v>
      </c>
      <c r="P157" s="66" t="str">
        <f t="shared" si="85"/>
        <v>1..1</v>
      </c>
      <c r="Q157" s="2" t="s">
        <v>4327</v>
      </c>
      <c r="R157" s="75" t="s">
        <v>4328</v>
      </c>
      <c r="S157" s="66" t="s">
        <v>163</v>
      </c>
      <c r="T157" s="68" t="str">
        <f t="shared" si="101"/>
        <v>E</v>
      </c>
      <c r="U157" s="66" t="s">
        <v>62</v>
      </c>
      <c r="V157" s="66" t="s">
        <v>93</v>
      </c>
      <c r="W157" s="249" t="s">
        <v>35</v>
      </c>
      <c r="X157" s="38"/>
      <c r="Y157" s="68" t="str">
        <f t="shared" si="92"/>
        <v>-</v>
      </c>
      <c r="Z157" s="68" t="str">
        <f t="shared" si="102"/>
        <v>X</v>
      </c>
      <c r="AA157" s="68" t="str">
        <f t="shared" si="102"/>
        <v>X</v>
      </c>
      <c r="AB157" s="68" t="str">
        <f t="shared" si="102"/>
        <v>X</v>
      </c>
      <c r="AC157" s="68" t="str">
        <f t="shared" si="102"/>
        <v>X</v>
      </c>
      <c r="AD157" s="68" t="str">
        <f t="shared" si="102"/>
        <v>X</v>
      </c>
      <c r="AE157" s="68" t="str">
        <f t="shared" si="102"/>
        <v>X</v>
      </c>
      <c r="AF157" s="38"/>
      <c r="AG157" s="68" t="s">
        <v>185</v>
      </c>
      <c r="AH157" s="68" t="s">
        <v>185</v>
      </c>
      <c r="AI157" s="38"/>
      <c r="AJ157" s="13" t="str">
        <f t="shared" si="94"/>
        <v>/rsm:CrossIndustryInvoice/rsm:SupplyChainTradeTransaction/ram:ApplicableHeaderTradeSettlement/ram:SpecifiedTradeAllowanceCharge</v>
      </c>
      <c r="AK157" s="13" t="str">
        <f t="shared" si="95"/>
        <v>/ram:ActualAmount</v>
      </c>
      <c r="AL157" s="14">
        <f>COUNTIFS(R$4:R157,AJ157)</f>
        <v>2</v>
      </c>
      <c r="AM157" s="1"/>
      <c r="AN157" s="213" t="str">
        <f t="shared" si="100"/>
        <v>SCT_HTS</v>
      </c>
      <c r="AO157" s="214" t="str">
        <f t="shared" si="100"/>
        <v>BT-99</v>
      </c>
      <c r="AP157" s="312" t="str">
        <f t="shared" si="96"/>
        <v>BT-99</v>
      </c>
      <c r="AQ157" s="66">
        <f t="shared" si="97"/>
        <v>4</v>
      </c>
      <c r="AR157" s="66" t="str">
        <f t="shared" si="98"/>
        <v>1..1</v>
      </c>
      <c r="AS157" s="64" t="s">
        <v>4397</v>
      </c>
      <c r="AT157" s="64" t="s">
        <v>4398</v>
      </c>
      <c r="AU157" s="65"/>
      <c r="AV157" s="65"/>
      <c r="AW157" s="65" t="s">
        <v>4399</v>
      </c>
      <c r="AX157" s="64" t="s">
        <v>1330</v>
      </c>
      <c r="AY157" s="66" t="str">
        <f t="shared" si="104"/>
        <v>1..1</v>
      </c>
      <c r="AZ157" s="66" t="str">
        <f t="shared" si="104"/>
        <v>1..1</v>
      </c>
      <c r="BA157" s="2" t="str">
        <f t="shared" si="104"/>
        <v>/rsm:CrossIndustryInvoice
/rsm:SupplyChainTradeTransaction
/ram:ApplicableHeaderTradeSettlement
/ram:SpecifiedTradeAllowanceCharge
/ram:ActualAmount</v>
      </c>
      <c r="BB157" s="75" t="str">
        <f t="shared" si="103"/>
        <v>/rsm:CrossIndustryInvoice/rsm:SupplyChainTradeTransaction/ram:ApplicableHeaderTradeSettlement/ram:SpecifiedTradeAllowanceCharge/ram:ActualAmount</v>
      </c>
      <c r="BC157" s="66" t="str">
        <f t="shared" si="89"/>
        <v>A</v>
      </c>
      <c r="BD157" s="68" t="str">
        <f t="shared" si="89"/>
        <v>E</v>
      </c>
      <c r="BE157" s="66" t="str">
        <f t="shared" si="89"/>
        <v>0..n</v>
      </c>
      <c r="BF157" s="66" t="str">
        <f t="shared" si="89"/>
        <v>CAR-2, CAR-3</v>
      </c>
      <c r="BG157" s="249" t="str">
        <f t="shared" si="89"/>
        <v/>
      </c>
      <c r="BH157" s="7"/>
      <c r="BI157" s="68" t="str">
        <f t="shared" si="88"/>
        <v>-</v>
      </c>
      <c r="BJ157" s="68" t="str">
        <f t="shared" si="88"/>
        <v>X</v>
      </c>
      <c r="BK157" s="68" t="str">
        <f t="shared" si="88"/>
        <v>X</v>
      </c>
      <c r="BL157" s="68" t="str">
        <f t="shared" si="87"/>
        <v>X</v>
      </c>
      <c r="BM157" s="68" t="str">
        <f t="shared" si="87"/>
        <v>X</v>
      </c>
      <c r="BN157" s="68" t="str">
        <f t="shared" si="87"/>
        <v>X</v>
      </c>
      <c r="BO157" s="68" t="str">
        <f t="shared" si="87"/>
        <v>X</v>
      </c>
      <c r="BP157" s="7"/>
      <c r="BQ157" s="68" t="str">
        <f t="shared" si="99"/>
        <v>BASIC WL</v>
      </c>
      <c r="BR157" s="68" t="str">
        <f t="shared" si="99"/>
        <v>BASIC WL</v>
      </c>
      <c r="BS157" s="15"/>
      <c r="BT157" s="57" t="s">
        <v>18642</v>
      </c>
    </row>
    <row r="158" spans="1:72" s="59" customFormat="1" ht="195" x14ac:dyDescent="0.2">
      <c r="A158" s="45" t="str">
        <f t="shared" si="90"/>
        <v>YES</v>
      </c>
      <c r="B158" s="45"/>
      <c r="C158" s="45"/>
      <c r="D158" s="213" t="s">
        <v>3431</v>
      </c>
      <c r="E158" s="214" t="s">
        <v>4400</v>
      </c>
      <c r="F158" s="312" t="s">
        <v>4400</v>
      </c>
      <c r="G158" s="66">
        <f t="shared" si="91"/>
        <v>4</v>
      </c>
      <c r="H158" s="66" t="s">
        <v>42</v>
      </c>
      <c r="I158" s="64" t="s">
        <v>4401</v>
      </c>
      <c r="J158" s="64" t="s">
        <v>4402</v>
      </c>
      <c r="K158" s="65" t="s">
        <v>4403</v>
      </c>
      <c r="L158" s="65" t="s">
        <v>1393</v>
      </c>
      <c r="M158" s="65" t="s">
        <v>4404</v>
      </c>
      <c r="N158" s="64" t="s">
        <v>128</v>
      </c>
      <c r="O158" s="66" t="s">
        <v>42</v>
      </c>
      <c r="P158" s="66" t="str">
        <f t="shared" si="85"/>
        <v>0..1</v>
      </c>
      <c r="Q158" s="2" t="s">
        <v>4337</v>
      </c>
      <c r="R158" s="75" t="s">
        <v>4338</v>
      </c>
      <c r="S158" s="66" t="s">
        <v>131</v>
      </c>
      <c r="T158" s="68" t="str">
        <f t="shared" si="101"/>
        <v>E</v>
      </c>
      <c r="U158" s="66" t="s">
        <v>42</v>
      </c>
      <c r="V158" s="66" t="s">
        <v>35</v>
      </c>
      <c r="W158" s="249" t="s">
        <v>35</v>
      </c>
      <c r="X158" s="38"/>
      <c r="Y158" s="68" t="str">
        <f t="shared" si="92"/>
        <v>-</v>
      </c>
      <c r="Z158" s="68" t="str">
        <f t="shared" si="102"/>
        <v>X</v>
      </c>
      <c r="AA158" s="68" t="str">
        <f t="shared" si="102"/>
        <v>X</v>
      </c>
      <c r="AB158" s="68" t="str">
        <f t="shared" si="102"/>
        <v>X</v>
      </c>
      <c r="AC158" s="68" t="str">
        <f t="shared" si="102"/>
        <v>X</v>
      </c>
      <c r="AD158" s="68" t="str">
        <f t="shared" si="102"/>
        <v>X</v>
      </c>
      <c r="AE158" s="68" t="str">
        <f t="shared" si="102"/>
        <v>X</v>
      </c>
      <c r="AF158" s="38"/>
      <c r="AG158" s="68" t="s">
        <v>185</v>
      </c>
      <c r="AH158" s="68" t="s">
        <v>185</v>
      </c>
      <c r="AI158" s="38"/>
      <c r="AJ158" s="13" t="str">
        <f t="shared" si="94"/>
        <v>/rsm:CrossIndustryInvoice/rsm:SupplyChainTradeTransaction/ram:ApplicableHeaderTradeSettlement/ram:SpecifiedTradeAllowanceCharge</v>
      </c>
      <c r="AK158" s="13" t="str">
        <f t="shared" si="95"/>
        <v>/ram:ReasonCode</v>
      </c>
      <c r="AL158" s="14">
        <f>COUNTIFS(R$4:R158,AJ158)</f>
        <v>2</v>
      </c>
      <c r="AM158" s="1"/>
      <c r="AN158" s="213" t="str">
        <f t="shared" si="100"/>
        <v>SCT_HTS</v>
      </c>
      <c r="AO158" s="214" t="str">
        <f t="shared" si="100"/>
        <v>BT-105</v>
      </c>
      <c r="AP158" s="312" t="str">
        <f t="shared" si="96"/>
        <v>BT-105</v>
      </c>
      <c r="AQ158" s="66">
        <f t="shared" si="97"/>
        <v>4</v>
      </c>
      <c r="AR158" s="66" t="str">
        <f t="shared" si="98"/>
        <v>0..1</v>
      </c>
      <c r="AS158" s="64" t="s">
        <v>4405</v>
      </c>
      <c r="AT158" s="64" t="s">
        <v>4406</v>
      </c>
      <c r="AU158" s="65" t="s">
        <v>4407</v>
      </c>
      <c r="AV158" s="65" t="s">
        <v>1398</v>
      </c>
      <c r="AW158" s="65" t="s">
        <v>18304</v>
      </c>
      <c r="AX158" s="64" t="s">
        <v>128</v>
      </c>
      <c r="AY158" s="66" t="str">
        <f t="shared" si="104"/>
        <v>0..1</v>
      </c>
      <c r="AZ158" s="66" t="str">
        <f t="shared" si="104"/>
        <v>0..1</v>
      </c>
      <c r="BA158" s="2" t="str">
        <f t="shared" si="104"/>
        <v>/rsm:CrossIndustryInvoice
/rsm:SupplyChainTradeTransaction
/ram:ApplicableHeaderTradeSettlement
/ram:SpecifiedTradeAllowanceCharge
/ram:ReasonCode</v>
      </c>
      <c r="BB158" s="75" t="str">
        <f t="shared" si="103"/>
        <v>/rsm:CrossIndustryInvoice/rsm:SupplyChainTradeTransaction/ram:ApplicableHeaderTradeSettlement/ram:SpecifiedTradeAllowanceCharge/ram:ReasonCode</v>
      </c>
      <c r="BC158" s="66" t="str">
        <f t="shared" si="89"/>
        <v>C</v>
      </c>
      <c r="BD158" s="68" t="str">
        <f t="shared" si="89"/>
        <v>E</v>
      </c>
      <c r="BE158" s="66" t="str">
        <f t="shared" si="89"/>
        <v>0..1</v>
      </c>
      <c r="BF158" s="66" t="str">
        <f t="shared" si="89"/>
        <v/>
      </c>
      <c r="BG158" s="249" t="str">
        <f t="shared" si="89"/>
        <v/>
      </c>
      <c r="BH158" s="7"/>
      <c r="BI158" s="68" t="str">
        <f t="shared" si="88"/>
        <v>-</v>
      </c>
      <c r="BJ158" s="68" t="str">
        <f t="shared" si="88"/>
        <v>X</v>
      </c>
      <c r="BK158" s="68" t="str">
        <f t="shared" si="88"/>
        <v>X</v>
      </c>
      <c r="BL158" s="68" t="str">
        <f t="shared" si="87"/>
        <v>X</v>
      </c>
      <c r="BM158" s="68" t="str">
        <f t="shared" si="87"/>
        <v>X</v>
      </c>
      <c r="BN158" s="68" t="str">
        <f t="shared" si="87"/>
        <v>X</v>
      </c>
      <c r="BO158" s="68" t="str">
        <f t="shared" si="87"/>
        <v>X</v>
      </c>
      <c r="BP158" s="7"/>
      <c r="BQ158" s="68" t="str">
        <f t="shared" si="99"/>
        <v>BASIC WL</v>
      </c>
      <c r="BR158" s="68" t="str">
        <f t="shared" si="99"/>
        <v>BASIC WL</v>
      </c>
      <c r="BS158" s="15"/>
      <c r="BT158" s="57" t="s">
        <v>18642</v>
      </c>
    </row>
    <row r="159" spans="1:72" s="59" customFormat="1" ht="195" x14ac:dyDescent="0.2">
      <c r="A159" s="45" t="str">
        <f t="shared" si="90"/>
        <v>YES</v>
      </c>
      <c r="B159" s="45"/>
      <c r="C159" s="45"/>
      <c r="D159" s="213" t="s">
        <v>3431</v>
      </c>
      <c r="E159" s="214" t="s">
        <v>4409</v>
      </c>
      <c r="F159" s="312" t="s">
        <v>4409</v>
      </c>
      <c r="G159" s="66">
        <f t="shared" si="91"/>
        <v>4</v>
      </c>
      <c r="H159" s="66" t="s">
        <v>42</v>
      </c>
      <c r="I159" s="64" t="s">
        <v>4410</v>
      </c>
      <c r="J159" s="64" t="s">
        <v>4411</v>
      </c>
      <c r="K159" s="65"/>
      <c r="L159" s="65" t="s">
        <v>4139</v>
      </c>
      <c r="M159" s="65" t="s">
        <v>4404</v>
      </c>
      <c r="N159" s="64" t="s">
        <v>70</v>
      </c>
      <c r="O159" s="66" t="s">
        <v>42</v>
      </c>
      <c r="P159" s="66" t="str">
        <f t="shared" si="85"/>
        <v>0..1</v>
      </c>
      <c r="Q159" s="2" t="s">
        <v>4346</v>
      </c>
      <c r="R159" s="75" t="s">
        <v>4347</v>
      </c>
      <c r="S159" s="66" t="s">
        <v>73</v>
      </c>
      <c r="T159" s="68" t="str">
        <f t="shared" si="101"/>
        <v>E</v>
      </c>
      <c r="U159" s="66" t="s">
        <v>42</v>
      </c>
      <c r="V159" s="66" t="s">
        <v>35</v>
      </c>
      <c r="W159" s="249" t="s">
        <v>35</v>
      </c>
      <c r="X159" s="38"/>
      <c r="Y159" s="68" t="str">
        <f t="shared" si="92"/>
        <v>-</v>
      </c>
      <c r="Z159" s="68" t="str">
        <f t="shared" si="102"/>
        <v>X</v>
      </c>
      <c r="AA159" s="68" t="str">
        <f t="shared" si="102"/>
        <v>X</v>
      </c>
      <c r="AB159" s="68" t="str">
        <f t="shared" si="102"/>
        <v>X</v>
      </c>
      <c r="AC159" s="68" t="str">
        <f t="shared" si="102"/>
        <v>X</v>
      </c>
      <c r="AD159" s="68" t="str">
        <f t="shared" si="102"/>
        <v>X</v>
      </c>
      <c r="AE159" s="68" t="str">
        <f t="shared" si="102"/>
        <v>X</v>
      </c>
      <c r="AF159" s="38"/>
      <c r="AG159" s="68" t="s">
        <v>185</v>
      </c>
      <c r="AH159" s="68" t="s">
        <v>185</v>
      </c>
      <c r="AI159" s="38"/>
      <c r="AJ159" s="13" t="str">
        <f t="shared" si="94"/>
        <v>/rsm:CrossIndustryInvoice/rsm:SupplyChainTradeTransaction/ram:ApplicableHeaderTradeSettlement/ram:SpecifiedTradeAllowanceCharge</v>
      </c>
      <c r="AK159" s="13" t="str">
        <f t="shared" si="95"/>
        <v>/ram:Reason</v>
      </c>
      <c r="AL159" s="14">
        <f>COUNTIFS(R$4:R159,AJ159)</f>
        <v>2</v>
      </c>
      <c r="AM159" s="1"/>
      <c r="AN159" s="213" t="str">
        <f t="shared" si="100"/>
        <v>SCT_HTS</v>
      </c>
      <c r="AO159" s="214" t="str">
        <f t="shared" si="100"/>
        <v>BT-104</v>
      </c>
      <c r="AP159" s="312" t="str">
        <f t="shared" si="96"/>
        <v>BT-104</v>
      </c>
      <c r="AQ159" s="66">
        <f t="shared" si="97"/>
        <v>4</v>
      </c>
      <c r="AR159" s="66" t="str">
        <f t="shared" si="98"/>
        <v>0..1</v>
      </c>
      <c r="AS159" s="64" t="s">
        <v>4412</v>
      </c>
      <c r="AT159" s="64" t="s">
        <v>4413</v>
      </c>
      <c r="AU159" s="65"/>
      <c r="AV159" s="65" t="s">
        <v>4144</v>
      </c>
      <c r="AW159" s="65" t="s">
        <v>18304</v>
      </c>
      <c r="AX159" s="64" t="s">
        <v>78</v>
      </c>
      <c r="AY159" s="66" t="str">
        <f t="shared" si="104"/>
        <v>0..1</v>
      </c>
      <c r="AZ159" s="66" t="str">
        <f t="shared" si="104"/>
        <v>0..1</v>
      </c>
      <c r="BA159" s="2" t="str">
        <f t="shared" si="104"/>
        <v>/rsm:CrossIndustryInvoice
/rsm:SupplyChainTradeTransaction
/ram:ApplicableHeaderTradeSettlement
/ram:SpecifiedTradeAllowanceCharge
/ram:Reason</v>
      </c>
      <c r="BB159" s="75" t="str">
        <f t="shared" si="103"/>
        <v>/rsm:CrossIndustryInvoice/rsm:SupplyChainTradeTransaction/ram:ApplicableHeaderTradeSettlement/ram:SpecifiedTradeAllowanceCharge/ram:Reason</v>
      </c>
      <c r="BC159" s="66" t="str">
        <f t="shared" si="89"/>
        <v>T</v>
      </c>
      <c r="BD159" s="68" t="str">
        <f t="shared" si="89"/>
        <v>E</v>
      </c>
      <c r="BE159" s="66" t="str">
        <f t="shared" si="89"/>
        <v>0..1</v>
      </c>
      <c r="BF159" s="66" t="str">
        <f t="shared" si="89"/>
        <v/>
      </c>
      <c r="BG159" s="249" t="str">
        <f t="shared" si="89"/>
        <v/>
      </c>
      <c r="BH159" s="7"/>
      <c r="BI159" s="68" t="str">
        <f t="shared" si="88"/>
        <v>-</v>
      </c>
      <c r="BJ159" s="68" t="str">
        <f t="shared" si="88"/>
        <v>X</v>
      </c>
      <c r="BK159" s="68" t="str">
        <f t="shared" si="88"/>
        <v>X</v>
      </c>
      <c r="BL159" s="68" t="str">
        <f t="shared" si="87"/>
        <v>X</v>
      </c>
      <c r="BM159" s="68" t="str">
        <f t="shared" si="87"/>
        <v>X</v>
      </c>
      <c r="BN159" s="68" t="str">
        <f t="shared" si="87"/>
        <v>X</v>
      </c>
      <c r="BO159" s="68" t="str">
        <f t="shared" si="87"/>
        <v>X</v>
      </c>
      <c r="BP159" s="7"/>
      <c r="BQ159" s="68" t="str">
        <f t="shared" si="99"/>
        <v>BASIC WL</v>
      </c>
      <c r="BR159" s="68" t="str">
        <f t="shared" si="99"/>
        <v>BASIC WL</v>
      </c>
      <c r="BS159" s="15"/>
      <c r="BT159" s="57" t="s">
        <v>18642</v>
      </c>
    </row>
    <row r="160" spans="1:72" s="59" customFormat="1" ht="96" x14ac:dyDescent="0.2">
      <c r="A160" s="45" t="str">
        <f t="shared" si="90"/>
        <v>NO</v>
      </c>
      <c r="B160" s="45"/>
      <c r="C160" s="45"/>
      <c r="D160" s="213" t="s">
        <v>3431</v>
      </c>
      <c r="E160" s="223" t="s">
        <v>4415</v>
      </c>
      <c r="F160" s="313"/>
      <c r="G160" s="124">
        <f t="shared" si="91"/>
        <v>4</v>
      </c>
      <c r="H160" s="124" t="s">
        <v>32</v>
      </c>
      <c r="I160" s="138" t="s">
        <v>4416</v>
      </c>
      <c r="J160" s="125"/>
      <c r="K160" s="126"/>
      <c r="L160" s="126"/>
      <c r="M160" s="126"/>
      <c r="N160" s="125"/>
      <c r="O160" s="124" t="s">
        <v>32</v>
      </c>
      <c r="P160" s="124" t="str">
        <f t="shared" si="85"/>
        <v>1..1</v>
      </c>
      <c r="Q160" s="127" t="s">
        <v>4352</v>
      </c>
      <c r="R160" s="128" t="s">
        <v>4353</v>
      </c>
      <c r="S160" s="124"/>
      <c r="T160" s="129" t="str">
        <f t="shared" si="101"/>
        <v/>
      </c>
      <c r="U160" s="124" t="s">
        <v>62</v>
      </c>
      <c r="V160" s="124"/>
      <c r="W160" s="675"/>
      <c r="X160" s="38"/>
      <c r="Y160" s="129" t="str">
        <f t="shared" si="92"/>
        <v>-</v>
      </c>
      <c r="Z160" s="129" t="str">
        <f t="shared" si="102"/>
        <v>X</v>
      </c>
      <c r="AA160" s="129" t="str">
        <f t="shared" si="102"/>
        <v>X</v>
      </c>
      <c r="AB160" s="129" t="str">
        <f t="shared" si="102"/>
        <v>X</v>
      </c>
      <c r="AC160" s="129" t="str">
        <f t="shared" si="102"/>
        <v>X</v>
      </c>
      <c r="AD160" s="129" t="str">
        <f t="shared" si="102"/>
        <v>X</v>
      </c>
      <c r="AE160" s="129" t="str">
        <f t="shared" si="102"/>
        <v>X</v>
      </c>
      <c r="AF160" s="38"/>
      <c r="AG160" s="129" t="s">
        <v>185</v>
      </c>
      <c r="AH160" s="129" t="s">
        <v>185</v>
      </c>
      <c r="AI160" s="38"/>
      <c r="AJ160" s="13" t="str">
        <f t="shared" si="94"/>
        <v>/rsm:CrossIndustryInvoice/rsm:SupplyChainTradeTransaction/ram:ApplicableHeaderTradeSettlement/ram:SpecifiedTradeAllowanceCharge</v>
      </c>
      <c r="AK160" s="13" t="str">
        <f t="shared" si="95"/>
        <v>/ram:CategoryTradeTax</v>
      </c>
      <c r="AL160" s="14">
        <f>COUNTIFS(R$4:R160,AJ160)</f>
        <v>2</v>
      </c>
      <c r="AM160" s="1"/>
      <c r="AN160" s="213" t="str">
        <f t="shared" si="100"/>
        <v>SCT_HTS</v>
      </c>
      <c r="AO160" s="223" t="str">
        <f t="shared" si="100"/>
        <v>BT-102-00</v>
      </c>
      <c r="AP160" s="313" t="str">
        <f t="shared" si="96"/>
        <v/>
      </c>
      <c r="AQ160" s="124">
        <f t="shared" si="97"/>
        <v>4</v>
      </c>
      <c r="AR160" s="124" t="str">
        <f t="shared" si="98"/>
        <v>1..1</v>
      </c>
      <c r="AS160" s="138" t="s">
        <v>4417</v>
      </c>
      <c r="AT160" s="125"/>
      <c r="AU160" s="126"/>
      <c r="AV160" s="126"/>
      <c r="AW160" s="126"/>
      <c r="AX160" s="125"/>
      <c r="AY160" s="124" t="str">
        <f t="shared" si="104"/>
        <v>1..1</v>
      </c>
      <c r="AZ160" s="124" t="str">
        <f t="shared" si="104"/>
        <v>1..1</v>
      </c>
      <c r="BA160" s="127" t="str">
        <f t="shared" si="104"/>
        <v>/rsm:CrossIndustryInvoice
/rsm:SupplyChainTradeTransaction
/ram:ApplicableHeaderTradeSettlement
/ram:SpecifiedTradeAllowanceCharge
/ram:CategoryTradeTax</v>
      </c>
      <c r="BB160" s="128" t="str">
        <f t="shared" si="103"/>
        <v>/rsm:CrossIndustryInvoice/rsm:SupplyChainTradeTransaction/ram:ApplicableHeaderTradeSettlement/ram:SpecifiedTradeAllowanceCharge/ram:CategoryTradeTax</v>
      </c>
      <c r="BC160" s="124" t="str">
        <f t="shared" si="89"/>
        <v/>
      </c>
      <c r="BD160" s="129" t="str">
        <f t="shared" si="89"/>
        <v/>
      </c>
      <c r="BE160" s="124" t="str">
        <f t="shared" si="89"/>
        <v>0..n</v>
      </c>
      <c r="BF160" s="124" t="str">
        <f t="shared" si="89"/>
        <v/>
      </c>
      <c r="BG160" s="675" t="str">
        <f t="shared" si="89"/>
        <v/>
      </c>
      <c r="BH160" s="7"/>
      <c r="BI160" s="129" t="str">
        <f t="shared" si="88"/>
        <v>-</v>
      </c>
      <c r="BJ160" s="129" t="str">
        <f t="shared" si="88"/>
        <v>X</v>
      </c>
      <c r="BK160" s="129" t="str">
        <f t="shared" si="88"/>
        <v>X</v>
      </c>
      <c r="BL160" s="129" t="str">
        <f t="shared" si="87"/>
        <v>X</v>
      </c>
      <c r="BM160" s="129" t="str">
        <f t="shared" si="87"/>
        <v>X</v>
      </c>
      <c r="BN160" s="129" t="str">
        <f t="shared" si="87"/>
        <v>X</v>
      </c>
      <c r="BO160" s="129" t="str">
        <f t="shared" si="87"/>
        <v>X</v>
      </c>
      <c r="BP160" s="7"/>
      <c r="BQ160" s="129" t="str">
        <f t="shared" si="99"/>
        <v>BASIC WL</v>
      </c>
      <c r="BR160" s="129" t="str">
        <f t="shared" si="99"/>
        <v>BASIC WL</v>
      </c>
      <c r="BS160" s="15"/>
      <c r="BT160" s="57" t="s">
        <v>18642</v>
      </c>
    </row>
    <row r="161" spans="1:72" s="59" customFormat="1" ht="105" x14ac:dyDescent="0.2">
      <c r="A161" s="45" t="str">
        <f t="shared" si="90"/>
        <v>NO</v>
      </c>
      <c r="B161" s="45"/>
      <c r="C161" s="45"/>
      <c r="D161" s="213" t="s">
        <v>3431</v>
      </c>
      <c r="E161" s="214" t="s">
        <v>4418</v>
      </c>
      <c r="F161" s="312"/>
      <c r="G161" s="66">
        <f t="shared" si="91"/>
        <v>5</v>
      </c>
      <c r="H161" s="66" t="s">
        <v>32</v>
      </c>
      <c r="I161" s="97" t="s">
        <v>4419</v>
      </c>
      <c r="J161" s="64" t="s">
        <v>35</v>
      </c>
      <c r="K161" s="65" t="s">
        <v>804</v>
      </c>
      <c r="L161" s="65"/>
      <c r="M161" s="65" t="s">
        <v>805</v>
      </c>
      <c r="N161" s="64" t="s">
        <v>128</v>
      </c>
      <c r="O161" s="66" t="s">
        <v>32</v>
      </c>
      <c r="P161" s="66" t="str">
        <f t="shared" si="85"/>
        <v>1..1</v>
      </c>
      <c r="Q161" s="2" t="s">
        <v>4357</v>
      </c>
      <c r="R161" s="75" t="s">
        <v>4358</v>
      </c>
      <c r="S161" s="66" t="s">
        <v>131</v>
      </c>
      <c r="T161" s="68" t="str">
        <f t="shared" si="101"/>
        <v/>
      </c>
      <c r="U161" s="66" t="s">
        <v>42</v>
      </c>
      <c r="V161" s="66" t="s">
        <v>35</v>
      </c>
      <c r="W161" s="249" t="s">
        <v>805</v>
      </c>
      <c r="X161" s="38"/>
      <c r="Y161" s="68" t="str">
        <f t="shared" si="92"/>
        <v>-</v>
      </c>
      <c r="Z161" s="68" t="str">
        <f t="shared" si="102"/>
        <v>X</v>
      </c>
      <c r="AA161" s="68" t="str">
        <f t="shared" si="102"/>
        <v>X</v>
      </c>
      <c r="AB161" s="68" t="str">
        <f t="shared" si="102"/>
        <v>X</v>
      </c>
      <c r="AC161" s="68" t="str">
        <f t="shared" si="102"/>
        <v>X</v>
      </c>
      <c r="AD161" s="68" t="str">
        <f t="shared" si="102"/>
        <v>X</v>
      </c>
      <c r="AE161" s="68" t="str">
        <f t="shared" si="102"/>
        <v>X</v>
      </c>
      <c r="AF161" s="38"/>
      <c r="AG161" s="68" t="s">
        <v>185</v>
      </c>
      <c r="AH161" s="68" t="s">
        <v>185</v>
      </c>
      <c r="AI161" s="38"/>
      <c r="AJ161" s="13" t="str">
        <f t="shared" si="94"/>
        <v>/rsm:CrossIndustryInvoice/rsm:SupplyChainTradeTransaction/ram:ApplicableHeaderTradeSettlement/ram:SpecifiedTradeAllowanceCharge/ram:CategoryTradeTax</v>
      </c>
      <c r="AK161" s="13" t="str">
        <f t="shared" si="95"/>
        <v>/ram:TypeCode</v>
      </c>
      <c r="AL161" s="14">
        <f>COUNTIFS(R$4:R161,AJ161)</f>
        <v>2</v>
      </c>
      <c r="AM161" s="1"/>
      <c r="AN161" s="213" t="str">
        <f t="shared" si="100"/>
        <v>SCT_HTS</v>
      </c>
      <c r="AO161" s="214" t="str">
        <f t="shared" si="100"/>
        <v>BT-102-0</v>
      </c>
      <c r="AP161" s="312" t="str">
        <f t="shared" si="96"/>
        <v/>
      </c>
      <c r="AQ161" s="66">
        <f t="shared" si="97"/>
        <v>5</v>
      </c>
      <c r="AR161" s="66" t="str">
        <f t="shared" si="98"/>
        <v>1..1</v>
      </c>
      <c r="AS161" s="97" t="s">
        <v>4420</v>
      </c>
      <c r="AT161" s="64" t="s">
        <v>35</v>
      </c>
      <c r="AU161" s="65" t="s">
        <v>18215</v>
      </c>
      <c r="AV161" s="65"/>
      <c r="AW161" s="65" t="s">
        <v>1208</v>
      </c>
      <c r="AX161" s="64" t="s">
        <v>128</v>
      </c>
      <c r="AY161" s="66" t="str">
        <f t="shared" si="104"/>
        <v>1..1</v>
      </c>
      <c r="AZ161" s="66" t="str">
        <f t="shared" si="104"/>
        <v>1..1</v>
      </c>
      <c r="BA161" s="2" t="str">
        <f t="shared" si="104"/>
        <v>/rsm:CrossIndustryInvoice
/rsm:SupplyChainTradeTransaction
/ram:ApplicableHeaderTradeSettlement
/ram:SpecifiedTradeAllowanceCharge
/ram:CategoryTradeTax
/ram:TypeCode</v>
      </c>
      <c r="BB161" s="75" t="str">
        <f t="shared" si="103"/>
        <v>/rsm:CrossIndustryInvoice/rsm:SupplyChainTradeTransaction/ram:ApplicableHeaderTradeSettlement/ram:SpecifiedTradeAllowanceCharge/ram:CategoryTradeTax/ram:TypeCode</v>
      </c>
      <c r="BC161" s="66" t="str">
        <f t="shared" si="89"/>
        <v>C</v>
      </c>
      <c r="BD161" s="68" t="str">
        <f t="shared" si="89"/>
        <v/>
      </c>
      <c r="BE161" s="66" t="str">
        <f t="shared" si="89"/>
        <v>0..1</v>
      </c>
      <c r="BF161" s="66" t="str">
        <f t="shared" si="89"/>
        <v/>
      </c>
      <c r="BG161" s="249" t="str">
        <f t="shared" si="89"/>
        <v>Fixed value "VAT"</v>
      </c>
      <c r="BH161" s="7"/>
      <c r="BI161" s="68" t="str">
        <f t="shared" si="88"/>
        <v>-</v>
      </c>
      <c r="BJ161" s="68" t="str">
        <f t="shared" si="88"/>
        <v>X</v>
      </c>
      <c r="BK161" s="68" t="str">
        <f t="shared" si="88"/>
        <v>X</v>
      </c>
      <c r="BL161" s="68" t="str">
        <f t="shared" si="87"/>
        <v>X</v>
      </c>
      <c r="BM161" s="68" t="str">
        <f t="shared" si="87"/>
        <v>X</v>
      </c>
      <c r="BN161" s="68" t="str">
        <f t="shared" si="87"/>
        <v>X</v>
      </c>
      <c r="BO161" s="68" t="str">
        <f t="shared" si="87"/>
        <v>X</v>
      </c>
      <c r="BP161" s="7"/>
      <c r="BQ161" s="68" t="str">
        <f t="shared" si="99"/>
        <v>BASIC WL</v>
      </c>
      <c r="BR161" s="68" t="str">
        <f t="shared" si="99"/>
        <v>BASIC WL</v>
      </c>
      <c r="BS161" s="15"/>
      <c r="BT161" s="57" t="s">
        <v>18642</v>
      </c>
    </row>
    <row r="162" spans="1:72" s="59" customFormat="1" ht="225" x14ac:dyDescent="0.2">
      <c r="A162" s="45" t="str">
        <f t="shared" si="90"/>
        <v>YES</v>
      </c>
      <c r="B162" s="45"/>
      <c r="C162" s="45"/>
      <c r="D162" s="213" t="s">
        <v>3431</v>
      </c>
      <c r="E162" s="214" t="s">
        <v>4421</v>
      </c>
      <c r="F162" s="312" t="s">
        <v>4421</v>
      </c>
      <c r="G162" s="66">
        <f t="shared" si="91"/>
        <v>5</v>
      </c>
      <c r="H162" s="66" t="s">
        <v>32</v>
      </c>
      <c r="I162" s="64" t="s">
        <v>4422</v>
      </c>
      <c r="J162" s="64" t="s">
        <v>4423</v>
      </c>
      <c r="K162" s="65" t="s">
        <v>815</v>
      </c>
      <c r="L162" s="65" t="s">
        <v>816</v>
      </c>
      <c r="M162" s="65" t="s">
        <v>4424</v>
      </c>
      <c r="N162" s="64" t="s">
        <v>128</v>
      </c>
      <c r="O162" s="66" t="s">
        <v>32</v>
      </c>
      <c r="P162" s="66" t="str">
        <f t="shared" si="85"/>
        <v>1..1</v>
      </c>
      <c r="Q162" s="2" t="s">
        <v>4364</v>
      </c>
      <c r="R162" s="75" t="s">
        <v>4365</v>
      </c>
      <c r="S162" s="66" t="s">
        <v>131</v>
      </c>
      <c r="T162" s="68" t="str">
        <f t="shared" si="101"/>
        <v>E</v>
      </c>
      <c r="U162" s="66" t="s">
        <v>42</v>
      </c>
      <c r="V162" s="66" t="s">
        <v>35</v>
      </c>
      <c r="W162" s="249" t="s">
        <v>35</v>
      </c>
      <c r="X162" s="38"/>
      <c r="Y162" s="68" t="str">
        <f t="shared" si="92"/>
        <v>-</v>
      </c>
      <c r="Z162" s="68" t="str">
        <f t="shared" si="102"/>
        <v>X</v>
      </c>
      <c r="AA162" s="68" t="str">
        <f t="shared" si="102"/>
        <v>X</v>
      </c>
      <c r="AB162" s="68" t="str">
        <f t="shared" si="102"/>
        <v>X</v>
      </c>
      <c r="AC162" s="68" t="str">
        <f t="shared" si="102"/>
        <v>X</v>
      </c>
      <c r="AD162" s="68" t="str">
        <f t="shared" si="102"/>
        <v>X</v>
      </c>
      <c r="AE162" s="68" t="str">
        <f t="shared" si="102"/>
        <v>X</v>
      </c>
      <c r="AF162" s="38"/>
      <c r="AG162" s="68" t="s">
        <v>185</v>
      </c>
      <c r="AH162" s="68" t="s">
        <v>185</v>
      </c>
      <c r="AI162" s="38"/>
      <c r="AJ162" s="13" t="str">
        <f t="shared" si="94"/>
        <v>/rsm:CrossIndustryInvoice/rsm:SupplyChainTradeTransaction/ram:ApplicableHeaderTradeSettlement/ram:SpecifiedTradeAllowanceCharge/ram:CategoryTradeTax</v>
      </c>
      <c r="AK162" s="13" t="str">
        <f t="shared" si="95"/>
        <v>/ram:CategoryCode</v>
      </c>
      <c r="AL162" s="14">
        <f>COUNTIFS(R$4:R162,AJ162)</f>
        <v>2</v>
      </c>
      <c r="AM162" s="1"/>
      <c r="AN162" s="213" t="str">
        <f t="shared" si="100"/>
        <v>SCT_HTS</v>
      </c>
      <c r="AO162" s="214" t="str">
        <f t="shared" si="100"/>
        <v>BT-102</v>
      </c>
      <c r="AP162" s="312" t="str">
        <f t="shared" si="96"/>
        <v>BT-102</v>
      </c>
      <c r="AQ162" s="66">
        <f t="shared" si="97"/>
        <v>5</v>
      </c>
      <c r="AR162" s="66" t="str">
        <f t="shared" si="98"/>
        <v>1..1</v>
      </c>
      <c r="AS162" s="64" t="s">
        <v>4420</v>
      </c>
      <c r="AT162" s="64" t="s">
        <v>4425</v>
      </c>
      <c r="AU162" s="65" t="s">
        <v>1221</v>
      </c>
      <c r="AV162" s="65" t="s">
        <v>1222</v>
      </c>
      <c r="AW162" s="65" t="s">
        <v>4426</v>
      </c>
      <c r="AX162" s="64" t="s">
        <v>128</v>
      </c>
      <c r="AY162" s="66" t="str">
        <f t="shared" si="104"/>
        <v>1..1</v>
      </c>
      <c r="AZ162" s="66" t="str">
        <f t="shared" si="104"/>
        <v>1..1</v>
      </c>
      <c r="BA162" s="2" t="str">
        <f t="shared" si="104"/>
        <v>/rsm:CrossIndustryInvoice
/rsm:SupplyChainTradeTransaction
/ram:ApplicableHeaderTradeSettlement
/ram:SpecifiedTradeAllowanceCharge
/ram:CategoryTradeTax
/ram:CategoryCode</v>
      </c>
      <c r="BB162" s="75" t="str">
        <f t="shared" si="103"/>
        <v>/rsm:CrossIndustryInvoice/rsm:SupplyChainTradeTransaction/ram:ApplicableHeaderTradeSettlement/ram:SpecifiedTradeAllowanceCharge/ram:CategoryTradeTax/ram:CategoryCode</v>
      </c>
      <c r="BC162" s="66" t="str">
        <f t="shared" si="89"/>
        <v>C</v>
      </c>
      <c r="BD162" s="68" t="str">
        <f t="shared" si="89"/>
        <v>E</v>
      </c>
      <c r="BE162" s="66" t="str">
        <f t="shared" si="89"/>
        <v>0..1</v>
      </c>
      <c r="BF162" s="66" t="str">
        <f t="shared" si="89"/>
        <v/>
      </c>
      <c r="BG162" s="249" t="str">
        <f t="shared" si="89"/>
        <v/>
      </c>
      <c r="BH162" s="7"/>
      <c r="BI162" s="68" t="str">
        <f t="shared" si="88"/>
        <v>-</v>
      </c>
      <c r="BJ162" s="68" t="str">
        <f t="shared" si="88"/>
        <v>X</v>
      </c>
      <c r="BK162" s="68" t="str">
        <f t="shared" si="88"/>
        <v>X</v>
      </c>
      <c r="BL162" s="68" t="str">
        <f t="shared" si="87"/>
        <v>X</v>
      </c>
      <c r="BM162" s="68" t="str">
        <f t="shared" si="87"/>
        <v>X</v>
      </c>
      <c r="BN162" s="68" t="str">
        <f t="shared" si="87"/>
        <v>X</v>
      </c>
      <c r="BO162" s="68" t="str">
        <f t="shared" si="87"/>
        <v>X</v>
      </c>
      <c r="BP162" s="7"/>
      <c r="BQ162" s="68" t="str">
        <f t="shared" si="99"/>
        <v>BASIC WL</v>
      </c>
      <c r="BR162" s="68" t="str">
        <f t="shared" si="99"/>
        <v>BASIC WL</v>
      </c>
      <c r="BS162" s="15"/>
      <c r="BT162" s="57" t="s">
        <v>18642</v>
      </c>
    </row>
    <row r="163" spans="1:72" s="59" customFormat="1" ht="105" x14ac:dyDescent="0.2">
      <c r="A163" s="45" t="str">
        <f t="shared" si="90"/>
        <v>YES</v>
      </c>
      <c r="B163" s="45"/>
      <c r="C163" s="45"/>
      <c r="D163" s="213" t="s">
        <v>3431</v>
      </c>
      <c r="E163" s="214" t="s">
        <v>4427</v>
      </c>
      <c r="F163" s="312" t="s">
        <v>4427</v>
      </c>
      <c r="G163" s="66">
        <f t="shared" si="91"/>
        <v>5</v>
      </c>
      <c r="H163" s="66" t="s">
        <v>42</v>
      </c>
      <c r="I163" s="64" t="s">
        <v>4428</v>
      </c>
      <c r="J163" s="64" t="s">
        <v>4429</v>
      </c>
      <c r="K163" s="65"/>
      <c r="L163" s="65" t="s">
        <v>17213</v>
      </c>
      <c r="M163" s="65" t="s">
        <v>35</v>
      </c>
      <c r="N163" s="64" t="s">
        <v>1230</v>
      </c>
      <c r="O163" s="66" t="s">
        <v>42</v>
      </c>
      <c r="P163" s="66" t="str">
        <f t="shared" si="85"/>
        <v>0..1</v>
      </c>
      <c r="Q163" s="2" t="s">
        <v>4371</v>
      </c>
      <c r="R163" s="75" t="s">
        <v>4372</v>
      </c>
      <c r="S163" s="66" t="s">
        <v>722</v>
      </c>
      <c r="T163" s="68" t="str">
        <f t="shared" si="101"/>
        <v>E</v>
      </c>
      <c r="U163" s="66" t="s">
        <v>42</v>
      </c>
      <c r="V163" s="66" t="s">
        <v>35</v>
      </c>
      <c r="W163" s="249" t="s">
        <v>35</v>
      </c>
      <c r="X163" s="38"/>
      <c r="Y163" s="68" t="str">
        <f t="shared" si="92"/>
        <v>-</v>
      </c>
      <c r="Z163" s="68" t="str">
        <f t="shared" si="102"/>
        <v>X</v>
      </c>
      <c r="AA163" s="68" t="str">
        <f t="shared" si="102"/>
        <v>X</v>
      </c>
      <c r="AB163" s="68" t="str">
        <f t="shared" si="102"/>
        <v>X</v>
      </c>
      <c r="AC163" s="68" t="str">
        <f t="shared" si="102"/>
        <v>X</v>
      </c>
      <c r="AD163" s="68" t="str">
        <f t="shared" si="102"/>
        <v>X</v>
      </c>
      <c r="AE163" s="68" t="str">
        <f t="shared" si="102"/>
        <v>X</v>
      </c>
      <c r="AF163" s="38"/>
      <c r="AG163" s="68" t="s">
        <v>185</v>
      </c>
      <c r="AH163" s="68" t="s">
        <v>185</v>
      </c>
      <c r="AI163" s="38"/>
      <c r="AJ163" s="13" t="str">
        <f t="shared" si="94"/>
        <v>/rsm:CrossIndustryInvoice/rsm:SupplyChainTradeTransaction/ram:ApplicableHeaderTradeSettlement/ram:SpecifiedTradeAllowanceCharge/ram:CategoryTradeTax</v>
      </c>
      <c r="AK163" s="13" t="str">
        <f t="shared" si="95"/>
        <v>/ram:RateApplicablePercent</v>
      </c>
      <c r="AL163" s="14">
        <f>COUNTIFS(R$4:R163,AJ163)</f>
        <v>2</v>
      </c>
      <c r="AM163" s="1"/>
      <c r="AN163" s="213" t="str">
        <f t="shared" si="100"/>
        <v>SCT_HTS</v>
      </c>
      <c r="AO163" s="214" t="str">
        <f t="shared" si="100"/>
        <v>BT-103</v>
      </c>
      <c r="AP163" s="312" t="str">
        <f t="shared" si="96"/>
        <v>BT-103</v>
      </c>
      <c r="AQ163" s="66">
        <f t="shared" si="97"/>
        <v>5</v>
      </c>
      <c r="AR163" s="66" t="str">
        <f t="shared" si="98"/>
        <v>0..1</v>
      </c>
      <c r="AS163" s="64" t="s">
        <v>4430</v>
      </c>
      <c r="AT163" s="64" t="s">
        <v>4431</v>
      </c>
      <c r="AU163" s="65"/>
      <c r="AV163" s="65" t="s">
        <v>1236</v>
      </c>
      <c r="AW163" s="65" t="s">
        <v>35</v>
      </c>
      <c r="AX163" s="64" t="s">
        <v>1237</v>
      </c>
      <c r="AY163" s="66" t="str">
        <f t="shared" si="104"/>
        <v>0..1</v>
      </c>
      <c r="AZ163" s="66" t="str">
        <f t="shared" si="104"/>
        <v>0..1</v>
      </c>
      <c r="BA163" s="2" t="str">
        <f t="shared" si="104"/>
        <v>/rsm:CrossIndustryInvoice
/rsm:SupplyChainTradeTransaction
/ram:ApplicableHeaderTradeSettlement
/ram:SpecifiedTradeAllowanceCharge
/ram:CategoryTradeTax
/ram:RateApplicablePercent</v>
      </c>
      <c r="BB163" s="75" t="str">
        <f t="shared" si="103"/>
        <v>/rsm:CrossIndustryInvoice/rsm:SupplyChainTradeTransaction/ram:ApplicableHeaderTradeSettlement/ram:SpecifiedTradeAllowanceCharge/ram:CategoryTradeTax/ram:RateApplicablePercent</v>
      </c>
      <c r="BC163" s="66" t="str">
        <f t="shared" si="89"/>
        <v>P</v>
      </c>
      <c r="BD163" s="68" t="str">
        <f t="shared" si="89"/>
        <v>E</v>
      </c>
      <c r="BE163" s="66" t="str">
        <f t="shared" si="89"/>
        <v>0..1</v>
      </c>
      <c r="BF163" s="66" t="str">
        <f t="shared" si="89"/>
        <v/>
      </c>
      <c r="BG163" s="249" t="str">
        <f t="shared" si="89"/>
        <v/>
      </c>
      <c r="BH163" s="7"/>
      <c r="BI163" s="68" t="str">
        <f t="shared" si="88"/>
        <v>-</v>
      </c>
      <c r="BJ163" s="68" t="str">
        <f t="shared" si="88"/>
        <v>X</v>
      </c>
      <c r="BK163" s="68" t="str">
        <f t="shared" si="88"/>
        <v>X</v>
      </c>
      <c r="BL163" s="68" t="str">
        <f t="shared" si="87"/>
        <v>X</v>
      </c>
      <c r="BM163" s="68" t="str">
        <f t="shared" si="87"/>
        <v>X</v>
      </c>
      <c r="BN163" s="68" t="str">
        <f t="shared" si="87"/>
        <v>X</v>
      </c>
      <c r="BO163" s="68" t="str">
        <f t="shared" si="87"/>
        <v>X</v>
      </c>
      <c r="BP163" s="7"/>
      <c r="BQ163" s="68" t="str">
        <f t="shared" si="99"/>
        <v>BASIC WL</v>
      </c>
      <c r="BR163" s="68" t="str">
        <f t="shared" si="99"/>
        <v>BASIC WL</v>
      </c>
      <c r="BS163" s="15"/>
      <c r="BT163" s="57" t="s">
        <v>18642</v>
      </c>
    </row>
    <row r="164" spans="1:72" s="59" customFormat="1" ht="96" x14ac:dyDescent="0.2">
      <c r="A164" s="45" t="str">
        <f t="shared" si="90"/>
        <v>NO</v>
      </c>
      <c r="B164" s="45"/>
      <c r="C164" s="45"/>
      <c r="D164" s="211" t="s">
        <v>3431</v>
      </c>
      <c r="E164" s="212" t="s">
        <v>4450</v>
      </c>
      <c r="F164" s="311"/>
      <c r="G164" s="231">
        <f t="shared" si="91"/>
        <v>3</v>
      </c>
      <c r="H164" s="231" t="s">
        <v>42</v>
      </c>
      <c r="I164" s="235" t="s">
        <v>4451</v>
      </c>
      <c r="J164" s="232"/>
      <c r="K164" s="233"/>
      <c r="L164" s="233"/>
      <c r="M164" s="233"/>
      <c r="N164" s="232"/>
      <c r="O164" s="219" t="s">
        <v>42</v>
      </c>
      <c r="P164" s="219" t="s">
        <v>62</v>
      </c>
      <c r="Q164" s="220" t="s">
        <v>4452</v>
      </c>
      <c r="R164" s="221" t="s">
        <v>4453</v>
      </c>
      <c r="S164" s="219"/>
      <c r="T164" s="184" t="str">
        <f t="shared" si="101"/>
        <v/>
      </c>
      <c r="U164" s="219" t="s">
        <v>62</v>
      </c>
      <c r="V164" s="219"/>
      <c r="W164" s="678"/>
      <c r="X164" s="38"/>
      <c r="Y164" s="184" t="str">
        <f t="shared" si="92"/>
        <v>-</v>
      </c>
      <c r="Z164" s="184" t="str">
        <f t="shared" si="102"/>
        <v>X</v>
      </c>
      <c r="AA164" s="184" t="str">
        <f t="shared" si="102"/>
        <v>X</v>
      </c>
      <c r="AB164" s="184" t="str">
        <f t="shared" si="102"/>
        <v>X</v>
      </c>
      <c r="AC164" s="184" t="str">
        <f t="shared" si="102"/>
        <v>X</v>
      </c>
      <c r="AD164" s="184" t="str">
        <f t="shared" si="102"/>
        <v>X</v>
      </c>
      <c r="AE164" s="184" t="str">
        <f t="shared" si="102"/>
        <v>X</v>
      </c>
      <c r="AF164" s="38"/>
      <c r="AG164" s="184" t="s">
        <v>185</v>
      </c>
      <c r="AH164" s="184" t="s">
        <v>185</v>
      </c>
      <c r="AI164" s="38"/>
      <c r="AJ164" s="13" t="str">
        <f t="shared" si="94"/>
        <v>/rsm:CrossIndustryInvoice/rsm:SupplyChainTradeTransaction/ram:ApplicableHeaderTradeSettlement</v>
      </c>
      <c r="AK164" s="13" t="str">
        <f t="shared" si="95"/>
        <v>/ram:SpecifiedTradePaymentTerms</v>
      </c>
      <c r="AL164" s="14">
        <f>COUNTIFS(R$4:R164,AJ164)</f>
        <v>1</v>
      </c>
      <c r="AM164" s="1"/>
      <c r="AN164" s="211" t="str">
        <f t="shared" si="100"/>
        <v>SCT_HTS</v>
      </c>
      <c r="AO164" s="212" t="str">
        <f t="shared" si="100"/>
        <v>BT-20-00</v>
      </c>
      <c r="AP164" s="311" t="str">
        <f t="shared" si="96"/>
        <v/>
      </c>
      <c r="AQ164" s="231">
        <f t="shared" si="97"/>
        <v>3</v>
      </c>
      <c r="AR164" s="231" t="str">
        <f t="shared" si="98"/>
        <v>0..1</v>
      </c>
      <c r="AS164" s="232" t="s">
        <v>4454</v>
      </c>
      <c r="AT164" s="232"/>
      <c r="AU164" s="233"/>
      <c r="AV164" s="233"/>
      <c r="AW164" s="233" t="s">
        <v>35</v>
      </c>
      <c r="AX164" s="232"/>
      <c r="AY164" s="219" t="str">
        <f t="shared" si="104"/>
        <v>0..1</v>
      </c>
      <c r="AZ164" s="219" t="str">
        <f t="shared" si="104"/>
        <v>0..n</v>
      </c>
      <c r="BA164" s="220" t="str">
        <f t="shared" si="104"/>
        <v>/rsm:CrossIndustryInvoice
/rsm:SupplyChainTradeTransaction
/ram:ApplicableHeaderTradeSettlement
/ram:SpecifiedTradePaymentTerms</v>
      </c>
      <c r="BB164" s="221" t="str">
        <f t="shared" si="103"/>
        <v>/rsm:CrossIndustryInvoice/rsm:SupplyChainTradeTransaction/ram:ApplicableHeaderTradeSettlement/ram:SpecifiedTradePaymentTerms</v>
      </c>
      <c r="BC164" s="219" t="str">
        <f t="shared" si="89"/>
        <v/>
      </c>
      <c r="BD164" s="184" t="str">
        <f t="shared" si="89"/>
        <v/>
      </c>
      <c r="BE164" s="219" t="str">
        <f t="shared" si="89"/>
        <v>0..n</v>
      </c>
      <c r="BF164" s="219" t="str">
        <f t="shared" si="89"/>
        <v/>
      </c>
      <c r="BG164" s="678" t="str">
        <f t="shared" si="89"/>
        <v/>
      </c>
      <c r="BH164" s="7"/>
      <c r="BI164" s="184" t="str">
        <f t="shared" si="88"/>
        <v>-</v>
      </c>
      <c r="BJ164" s="184" t="str">
        <f t="shared" si="88"/>
        <v>X</v>
      </c>
      <c r="BK164" s="184" t="str">
        <f t="shared" si="88"/>
        <v>X</v>
      </c>
      <c r="BL164" s="184" t="str">
        <f t="shared" si="87"/>
        <v>X</v>
      </c>
      <c r="BM164" s="184" t="str">
        <f t="shared" si="87"/>
        <v>X</v>
      </c>
      <c r="BN164" s="184" t="str">
        <f t="shared" si="87"/>
        <v>X</v>
      </c>
      <c r="BO164" s="184" t="str">
        <f t="shared" si="87"/>
        <v>X</v>
      </c>
      <c r="BP164" s="7"/>
      <c r="BQ164" s="184" t="str">
        <f t="shared" si="99"/>
        <v>BASIC WL</v>
      </c>
      <c r="BR164" s="184" t="str">
        <f t="shared" si="99"/>
        <v>BASIC WL</v>
      </c>
      <c r="BS164" s="15"/>
      <c r="BT164" s="57" t="s">
        <v>18642</v>
      </c>
    </row>
    <row r="165" spans="1:72" s="59" customFormat="1" ht="96" x14ac:dyDescent="0.2">
      <c r="A165" s="45" t="str">
        <f t="shared" si="90"/>
        <v>YES</v>
      </c>
      <c r="B165" s="45"/>
      <c r="C165" s="45"/>
      <c r="D165" s="213" t="s">
        <v>3431</v>
      </c>
      <c r="E165" s="214" t="s">
        <v>4455</v>
      </c>
      <c r="F165" s="312" t="s">
        <v>4455</v>
      </c>
      <c r="G165" s="66">
        <f t="shared" si="91"/>
        <v>4</v>
      </c>
      <c r="H165" s="66" t="s">
        <v>42</v>
      </c>
      <c r="I165" s="64" t="s">
        <v>4456</v>
      </c>
      <c r="J165" s="64" t="s">
        <v>4457</v>
      </c>
      <c r="K165" s="65" t="s">
        <v>4458</v>
      </c>
      <c r="L165" s="65"/>
      <c r="M165" s="65" t="s">
        <v>4459</v>
      </c>
      <c r="N165" s="64" t="s">
        <v>70</v>
      </c>
      <c r="O165" s="66" t="s">
        <v>42</v>
      </c>
      <c r="P165" s="66" t="str">
        <f t="shared" ref="P165:P186" si="105">O165</f>
        <v>0..1</v>
      </c>
      <c r="Q165" s="2" t="s">
        <v>4460</v>
      </c>
      <c r="R165" s="75" t="s">
        <v>4461</v>
      </c>
      <c r="S165" s="66" t="s">
        <v>73</v>
      </c>
      <c r="T165" s="68" t="str">
        <f t="shared" si="101"/>
        <v>E</v>
      </c>
      <c r="U165" s="66" t="s">
        <v>62</v>
      </c>
      <c r="V165" s="66" t="s">
        <v>200</v>
      </c>
      <c r="W165" s="249" t="s">
        <v>35</v>
      </c>
      <c r="X165" s="38"/>
      <c r="Y165" s="68" t="str">
        <f t="shared" si="92"/>
        <v>-</v>
      </c>
      <c r="Z165" s="68" t="str">
        <f t="shared" si="102"/>
        <v>X</v>
      </c>
      <c r="AA165" s="68" t="str">
        <f t="shared" si="102"/>
        <v>X</v>
      </c>
      <c r="AB165" s="68" t="str">
        <f t="shared" si="102"/>
        <v>X</v>
      </c>
      <c r="AC165" s="68" t="str">
        <f t="shared" si="102"/>
        <v>X</v>
      </c>
      <c r="AD165" s="68" t="str">
        <f t="shared" si="102"/>
        <v>X</v>
      </c>
      <c r="AE165" s="68" t="str">
        <f t="shared" si="102"/>
        <v>X</v>
      </c>
      <c r="AF165" s="38"/>
      <c r="AG165" s="68" t="s">
        <v>185</v>
      </c>
      <c r="AH165" s="68" t="s">
        <v>185</v>
      </c>
      <c r="AI165" s="38"/>
      <c r="AJ165" s="13" t="str">
        <f t="shared" si="94"/>
        <v>/rsm:CrossIndustryInvoice/rsm:SupplyChainTradeTransaction/ram:ApplicableHeaderTradeSettlement/ram:SpecifiedTradePaymentTerms</v>
      </c>
      <c r="AK165" s="13" t="str">
        <f t="shared" si="95"/>
        <v>/ram:Description</v>
      </c>
      <c r="AL165" s="14">
        <f>COUNTIFS(R$4:R165,AJ165)</f>
        <v>1</v>
      </c>
      <c r="AM165" s="1"/>
      <c r="AN165" s="213" t="str">
        <f t="shared" si="100"/>
        <v>SCT_HTS</v>
      </c>
      <c r="AO165" s="214" t="str">
        <f t="shared" si="100"/>
        <v>BT-20</v>
      </c>
      <c r="AP165" s="312" t="str">
        <f t="shared" si="96"/>
        <v>BT-20</v>
      </c>
      <c r="AQ165" s="66">
        <f t="shared" si="97"/>
        <v>4</v>
      </c>
      <c r="AR165" s="66" t="str">
        <f t="shared" si="98"/>
        <v>0..1</v>
      </c>
      <c r="AS165" s="64" t="s">
        <v>4462</v>
      </c>
      <c r="AT165" s="64" t="s">
        <v>4463</v>
      </c>
      <c r="AU165" s="65" t="s">
        <v>4464</v>
      </c>
      <c r="AV165" s="65"/>
      <c r="AW165" s="65" t="s">
        <v>4465</v>
      </c>
      <c r="AX165" s="64" t="s">
        <v>78</v>
      </c>
      <c r="AY165" s="66" t="str">
        <f t="shared" si="104"/>
        <v>0..1</v>
      </c>
      <c r="AZ165" s="66" t="str">
        <f t="shared" si="104"/>
        <v>0..1</v>
      </c>
      <c r="BA165" s="2" t="str">
        <f t="shared" si="104"/>
        <v>/rsm:CrossIndustryInvoice
/rsm:SupplyChainTradeTransaction
/ram:ApplicableHeaderTradeSettlement
/ram:SpecifiedTradePaymentTerms
/ram:Description</v>
      </c>
      <c r="BB165" s="75" t="str">
        <f t="shared" si="103"/>
        <v>/rsm:CrossIndustryInvoice/rsm:SupplyChainTradeTransaction/ram:ApplicableHeaderTradeSettlement/ram:SpecifiedTradePaymentTerms/ram:Description</v>
      </c>
      <c r="BC165" s="66" t="str">
        <f t="shared" si="89"/>
        <v>T</v>
      </c>
      <c r="BD165" s="68" t="str">
        <f t="shared" si="89"/>
        <v>E</v>
      </c>
      <c r="BE165" s="66" t="str">
        <f t="shared" si="89"/>
        <v>0..n</v>
      </c>
      <c r="BF165" s="66" t="str">
        <f t="shared" si="89"/>
        <v>CAR-3</v>
      </c>
      <c r="BG165" s="249" t="str">
        <f t="shared" si="89"/>
        <v/>
      </c>
      <c r="BH165" s="7"/>
      <c r="BI165" s="68" t="str">
        <f t="shared" si="88"/>
        <v>-</v>
      </c>
      <c r="BJ165" s="68" t="str">
        <f t="shared" si="88"/>
        <v>X</v>
      </c>
      <c r="BK165" s="68" t="str">
        <f t="shared" si="88"/>
        <v>X</v>
      </c>
      <c r="BL165" s="68" t="str">
        <f t="shared" si="87"/>
        <v>X</v>
      </c>
      <c r="BM165" s="68" t="str">
        <f t="shared" si="87"/>
        <v>X</v>
      </c>
      <c r="BN165" s="68" t="str">
        <f t="shared" si="87"/>
        <v>X</v>
      </c>
      <c r="BO165" s="68" t="str">
        <f t="shared" si="87"/>
        <v>X</v>
      </c>
      <c r="BP165" s="7"/>
      <c r="BQ165" s="68" t="str">
        <f t="shared" si="99"/>
        <v>BASIC WL</v>
      </c>
      <c r="BR165" s="68" t="str">
        <f t="shared" si="99"/>
        <v>BASIC WL</v>
      </c>
      <c r="BS165" s="15"/>
      <c r="BT165" s="57" t="s">
        <v>18642</v>
      </c>
    </row>
    <row r="166" spans="1:72" s="59" customFormat="1" ht="96" x14ac:dyDescent="0.2">
      <c r="A166" s="45" t="str">
        <f t="shared" si="90"/>
        <v>NO</v>
      </c>
      <c r="B166" s="45"/>
      <c r="C166" s="45"/>
      <c r="D166" s="213" t="s">
        <v>3431</v>
      </c>
      <c r="E166" s="223" t="s">
        <v>4466</v>
      </c>
      <c r="F166" s="313"/>
      <c r="G166" s="124">
        <f t="shared" si="91"/>
        <v>4</v>
      </c>
      <c r="H166" s="124" t="s">
        <v>42</v>
      </c>
      <c r="I166" s="138" t="s">
        <v>4467</v>
      </c>
      <c r="J166" s="125"/>
      <c r="K166" s="126"/>
      <c r="L166" s="126"/>
      <c r="M166" s="126"/>
      <c r="N166" s="125"/>
      <c r="O166" s="124" t="s">
        <v>42</v>
      </c>
      <c r="P166" s="124" t="str">
        <f t="shared" si="105"/>
        <v>0..1</v>
      </c>
      <c r="Q166" s="127" t="s">
        <v>4468</v>
      </c>
      <c r="R166" s="128" t="s">
        <v>4469</v>
      </c>
      <c r="S166" s="124"/>
      <c r="T166" s="129" t="str">
        <f t="shared" si="101"/>
        <v/>
      </c>
      <c r="U166" s="124" t="s">
        <v>42</v>
      </c>
      <c r="V166" s="124"/>
      <c r="W166" s="675"/>
      <c r="X166" s="38"/>
      <c r="Y166" s="129" t="str">
        <f t="shared" si="92"/>
        <v>-</v>
      </c>
      <c r="Z166" s="129" t="str">
        <f t="shared" si="102"/>
        <v>X</v>
      </c>
      <c r="AA166" s="129" t="str">
        <f t="shared" si="102"/>
        <v>X</v>
      </c>
      <c r="AB166" s="129" t="str">
        <f t="shared" si="102"/>
        <v>X</v>
      </c>
      <c r="AC166" s="129" t="str">
        <f t="shared" si="102"/>
        <v>X</v>
      </c>
      <c r="AD166" s="129" t="str">
        <f t="shared" si="102"/>
        <v>X</v>
      </c>
      <c r="AE166" s="129" t="str">
        <f t="shared" si="102"/>
        <v>X</v>
      </c>
      <c r="AF166" s="38"/>
      <c r="AG166" s="129" t="s">
        <v>185</v>
      </c>
      <c r="AH166" s="129" t="s">
        <v>185</v>
      </c>
      <c r="AI166" s="38"/>
      <c r="AJ166" s="13" t="str">
        <f t="shared" si="94"/>
        <v>/rsm:CrossIndustryInvoice/rsm:SupplyChainTradeTransaction/ram:ApplicableHeaderTradeSettlement/ram:SpecifiedTradePaymentTerms</v>
      </c>
      <c r="AK166" s="13" t="str">
        <f t="shared" si="95"/>
        <v>/ram:DueDateDateTime</v>
      </c>
      <c r="AL166" s="14">
        <f>COUNTIFS(R$4:R166,AJ166)</f>
        <v>1</v>
      </c>
      <c r="AM166" s="1"/>
      <c r="AN166" s="213" t="str">
        <f t="shared" si="100"/>
        <v>SCT_HTS</v>
      </c>
      <c r="AO166" s="223" t="str">
        <f t="shared" si="100"/>
        <v>BT-9-00</v>
      </c>
      <c r="AP166" s="313" t="str">
        <f t="shared" si="96"/>
        <v/>
      </c>
      <c r="AQ166" s="124">
        <f t="shared" si="97"/>
        <v>4</v>
      </c>
      <c r="AR166" s="124" t="str">
        <f t="shared" si="98"/>
        <v>0..1</v>
      </c>
      <c r="AS166" s="138" t="s">
        <v>4470</v>
      </c>
      <c r="AT166" s="125"/>
      <c r="AU166" s="126"/>
      <c r="AV166" s="126"/>
      <c r="AW166" s="126" t="s">
        <v>35</v>
      </c>
      <c r="AX166" s="125"/>
      <c r="AY166" s="124" t="str">
        <f t="shared" si="104"/>
        <v>0..1</v>
      </c>
      <c r="AZ166" s="124" t="str">
        <f t="shared" si="104"/>
        <v>0..1</v>
      </c>
      <c r="BA166" s="127" t="str">
        <f t="shared" si="104"/>
        <v>/rsm:CrossIndustryInvoice
/rsm:SupplyChainTradeTransaction
/ram:ApplicableHeaderTradeSettlement
/ram:SpecifiedTradePaymentTerms
/ram:DueDateDateTime</v>
      </c>
      <c r="BB166" s="128" t="str">
        <f t="shared" si="103"/>
        <v>/rsm:CrossIndustryInvoice/rsm:SupplyChainTradeTransaction/ram:ApplicableHeaderTradeSettlement/ram:SpecifiedTradePaymentTerms/ram:DueDateDateTime</v>
      </c>
      <c r="BC166" s="124" t="str">
        <f t="shared" si="89"/>
        <v/>
      </c>
      <c r="BD166" s="129" t="str">
        <f t="shared" si="89"/>
        <v/>
      </c>
      <c r="BE166" s="124" t="str">
        <f t="shared" si="89"/>
        <v>0..1</v>
      </c>
      <c r="BF166" s="124" t="str">
        <f t="shared" si="89"/>
        <v/>
      </c>
      <c r="BG166" s="675" t="str">
        <f t="shared" si="89"/>
        <v/>
      </c>
      <c r="BH166" s="7"/>
      <c r="BI166" s="129" t="str">
        <f t="shared" si="88"/>
        <v>-</v>
      </c>
      <c r="BJ166" s="129" t="str">
        <f t="shared" si="88"/>
        <v>X</v>
      </c>
      <c r="BK166" s="129" t="str">
        <f t="shared" si="88"/>
        <v>X</v>
      </c>
      <c r="BL166" s="129" t="str">
        <f t="shared" si="87"/>
        <v>X</v>
      </c>
      <c r="BM166" s="129" t="str">
        <f t="shared" si="87"/>
        <v>X</v>
      </c>
      <c r="BN166" s="129" t="str">
        <f t="shared" si="87"/>
        <v>X</v>
      </c>
      <c r="BO166" s="129" t="str">
        <f t="shared" si="87"/>
        <v>X</v>
      </c>
      <c r="BP166" s="7"/>
      <c r="BQ166" s="129" t="str">
        <f t="shared" si="99"/>
        <v>BASIC WL</v>
      </c>
      <c r="BR166" s="129" t="str">
        <f t="shared" si="99"/>
        <v>BASIC WL</v>
      </c>
      <c r="BS166" s="15"/>
      <c r="BT166" s="57" t="s">
        <v>18642</v>
      </c>
    </row>
    <row r="167" spans="1:72" s="59" customFormat="1" ht="105" x14ac:dyDescent="0.2">
      <c r="A167" s="45" t="str">
        <f t="shared" si="90"/>
        <v>YES</v>
      </c>
      <c r="B167" s="45"/>
      <c r="C167" s="45"/>
      <c r="D167" s="213" t="s">
        <v>3431</v>
      </c>
      <c r="E167" s="214" t="s">
        <v>4471</v>
      </c>
      <c r="F167" s="312" t="s">
        <v>4471</v>
      </c>
      <c r="G167" s="66">
        <f t="shared" si="91"/>
        <v>5</v>
      </c>
      <c r="H167" s="66" t="s">
        <v>42</v>
      </c>
      <c r="I167" s="64" t="s">
        <v>4472</v>
      </c>
      <c r="J167" s="64" t="s">
        <v>4473</v>
      </c>
      <c r="K167" s="65" t="s">
        <v>4474</v>
      </c>
      <c r="L167" s="65"/>
      <c r="M167" s="65" t="s">
        <v>4459</v>
      </c>
      <c r="N167" s="64" t="s">
        <v>148</v>
      </c>
      <c r="O167" s="66" t="s">
        <v>32</v>
      </c>
      <c r="P167" s="66" t="str">
        <f t="shared" si="105"/>
        <v>1..1</v>
      </c>
      <c r="Q167" s="2" t="s">
        <v>4475</v>
      </c>
      <c r="R167" s="75" t="s">
        <v>4476</v>
      </c>
      <c r="S167" s="66" t="s">
        <v>151</v>
      </c>
      <c r="T167" s="68" t="str">
        <f t="shared" si="101"/>
        <v>E</v>
      </c>
      <c r="U167" s="66" t="s">
        <v>32</v>
      </c>
      <c r="V167" s="66" t="s">
        <v>35</v>
      </c>
      <c r="W167" s="249" t="s">
        <v>152</v>
      </c>
      <c r="X167" s="38"/>
      <c r="Y167" s="68" t="str">
        <f t="shared" si="92"/>
        <v>-</v>
      </c>
      <c r="Z167" s="68" t="str">
        <f t="shared" ref="Z167:AE181" si="106">IF(Y167="X","X",IF($AH167=Z$4,"X","-"))</f>
        <v>X</v>
      </c>
      <c r="AA167" s="68" t="str">
        <f t="shared" si="106"/>
        <v>X</v>
      </c>
      <c r="AB167" s="68" t="str">
        <f t="shared" si="106"/>
        <v>X</v>
      </c>
      <c r="AC167" s="68" t="str">
        <f t="shared" si="106"/>
        <v>X</v>
      </c>
      <c r="AD167" s="68" t="str">
        <f t="shared" si="106"/>
        <v>X</v>
      </c>
      <c r="AE167" s="68" t="str">
        <f t="shared" si="106"/>
        <v>X</v>
      </c>
      <c r="AF167" s="38"/>
      <c r="AG167" s="68" t="s">
        <v>185</v>
      </c>
      <c r="AH167" s="68" t="s">
        <v>185</v>
      </c>
      <c r="AI167" s="38"/>
      <c r="AJ167" s="13" t="str">
        <f t="shared" si="94"/>
        <v>/rsm:CrossIndustryInvoice/rsm:SupplyChainTradeTransaction/ram:ApplicableHeaderTradeSettlement/ram:SpecifiedTradePaymentTerms/ram:DueDateDateTime</v>
      </c>
      <c r="AK167" s="13" t="str">
        <f t="shared" si="95"/>
        <v>/udt:DateTimeString</v>
      </c>
      <c r="AL167" s="14">
        <f>COUNTIFS(R$4:R167,AJ167)</f>
        <v>1</v>
      </c>
      <c r="AM167" s="1"/>
      <c r="AN167" s="213" t="str">
        <f t="shared" si="100"/>
        <v>SCT_HTS</v>
      </c>
      <c r="AO167" s="214" t="str">
        <f t="shared" si="100"/>
        <v>BT-9</v>
      </c>
      <c r="AP167" s="312" t="str">
        <f t="shared" si="96"/>
        <v>BT-9</v>
      </c>
      <c r="AQ167" s="66">
        <f t="shared" si="97"/>
        <v>5</v>
      </c>
      <c r="AR167" s="66" t="str">
        <f t="shared" si="98"/>
        <v>0..1</v>
      </c>
      <c r="AS167" s="64" t="s">
        <v>4477</v>
      </c>
      <c r="AT167" s="64" t="s">
        <v>4478</v>
      </c>
      <c r="AU167" s="65" t="s">
        <v>4479</v>
      </c>
      <c r="AV167" s="65"/>
      <c r="AW167" s="65" t="s">
        <v>4465</v>
      </c>
      <c r="AX167" s="64" t="s">
        <v>148</v>
      </c>
      <c r="AY167" s="66" t="str">
        <f t="shared" si="104"/>
        <v>1..1</v>
      </c>
      <c r="AZ167" s="66" t="str">
        <f t="shared" si="104"/>
        <v>1..1</v>
      </c>
      <c r="BA167" s="2" t="str">
        <f t="shared" si="104"/>
        <v>/rsm:CrossIndustryInvoice
/rsm:SupplyChainTradeTransaction
/ram:ApplicableHeaderTradeSettlement
/ram:SpecifiedTradePaymentTerms
/ram:DueDateDateTime
/udt:DateTimeString</v>
      </c>
      <c r="BB167" s="75" t="str">
        <f t="shared" si="103"/>
        <v>/rsm:CrossIndustryInvoice/rsm:SupplyChainTradeTransaction/ram:ApplicableHeaderTradeSettlement/ram:SpecifiedTradePaymentTerms/ram:DueDateDateTime/udt:DateTimeString</v>
      </c>
      <c r="BC167" s="66" t="str">
        <f t="shared" si="89"/>
        <v>D</v>
      </c>
      <c r="BD167" s="68" t="str">
        <f t="shared" si="89"/>
        <v>E</v>
      </c>
      <c r="BE167" s="66" t="str">
        <f t="shared" si="89"/>
        <v>1..1</v>
      </c>
      <c r="BF167" s="66" t="str">
        <f t="shared" si="89"/>
        <v/>
      </c>
      <c r="BG167" s="249" t="str">
        <f t="shared" si="89"/>
        <v>@format="102"</v>
      </c>
      <c r="BH167" s="7"/>
      <c r="BI167" s="68" t="str">
        <f t="shared" si="88"/>
        <v>-</v>
      </c>
      <c r="BJ167" s="68" t="str">
        <f t="shared" si="88"/>
        <v>X</v>
      </c>
      <c r="BK167" s="68" t="str">
        <f t="shared" si="88"/>
        <v>X</v>
      </c>
      <c r="BL167" s="68" t="str">
        <f t="shared" si="87"/>
        <v>X</v>
      </c>
      <c r="BM167" s="68" t="str">
        <f t="shared" si="87"/>
        <v>X</v>
      </c>
      <c r="BN167" s="68" t="str">
        <f t="shared" si="87"/>
        <v>X</v>
      </c>
      <c r="BO167" s="68" t="str">
        <f t="shared" si="87"/>
        <v>X</v>
      </c>
      <c r="BP167" s="7"/>
      <c r="BQ167" s="68" t="str">
        <f t="shared" si="99"/>
        <v>BASIC WL</v>
      </c>
      <c r="BR167" s="68" t="str">
        <f t="shared" si="99"/>
        <v>BASIC WL</v>
      </c>
      <c r="BS167" s="15"/>
      <c r="BT167" s="57" t="s">
        <v>18642</v>
      </c>
    </row>
    <row r="168" spans="1:72" s="59" customFormat="1" ht="120" x14ac:dyDescent="0.2">
      <c r="A168" s="45" t="str">
        <f t="shared" si="90"/>
        <v>YES</v>
      </c>
      <c r="B168" s="45"/>
      <c r="C168" s="45"/>
      <c r="D168" s="213" t="s">
        <v>3431</v>
      </c>
      <c r="E168" s="214" t="s">
        <v>4480</v>
      </c>
      <c r="F168" s="312"/>
      <c r="G168" s="66">
        <f t="shared" si="91"/>
        <v>6</v>
      </c>
      <c r="H168" s="66" t="s">
        <v>32</v>
      </c>
      <c r="I168" s="97" t="s">
        <v>229</v>
      </c>
      <c r="J168" s="64" t="s">
        <v>35</v>
      </c>
      <c r="K168" s="65" t="s">
        <v>160</v>
      </c>
      <c r="L168" s="65"/>
      <c r="M168" s="65" t="s">
        <v>160</v>
      </c>
      <c r="N168" s="64" t="s">
        <v>128</v>
      </c>
      <c r="O168" s="66" t="s">
        <v>32</v>
      </c>
      <c r="P168" s="66" t="str">
        <f t="shared" si="105"/>
        <v>1..1</v>
      </c>
      <c r="Q168" s="2" t="s">
        <v>4481</v>
      </c>
      <c r="R168" s="75" t="s">
        <v>4482</v>
      </c>
      <c r="S168" s="66" t="s">
        <v>131</v>
      </c>
      <c r="T168" s="68" t="str">
        <f t="shared" si="101"/>
        <v>A</v>
      </c>
      <c r="U168" s="66" t="s">
        <v>42</v>
      </c>
      <c r="V168" s="66" t="s">
        <v>35</v>
      </c>
      <c r="W168" s="249" t="s">
        <v>160</v>
      </c>
      <c r="X168" s="38"/>
      <c r="Y168" s="68" t="str">
        <f t="shared" si="92"/>
        <v>-</v>
      </c>
      <c r="Z168" s="68" t="str">
        <f t="shared" si="106"/>
        <v>X</v>
      </c>
      <c r="AA168" s="68" t="str">
        <f t="shared" si="106"/>
        <v>X</v>
      </c>
      <c r="AB168" s="68" t="str">
        <f t="shared" si="106"/>
        <v>X</v>
      </c>
      <c r="AC168" s="68" t="str">
        <f t="shared" si="106"/>
        <v>X</v>
      </c>
      <c r="AD168" s="68" t="str">
        <f t="shared" si="106"/>
        <v>X</v>
      </c>
      <c r="AE168" s="68" t="str">
        <f t="shared" si="106"/>
        <v>X</v>
      </c>
      <c r="AF168" s="38"/>
      <c r="AG168" s="68" t="s">
        <v>185</v>
      </c>
      <c r="AH168" s="68" t="s">
        <v>185</v>
      </c>
      <c r="AI168" s="38"/>
      <c r="AJ168" s="13" t="str">
        <f t="shared" si="94"/>
        <v>/rsm:CrossIndustryInvoice/rsm:SupplyChainTradeTransaction/ram:ApplicableHeaderTradeSettlement/ram:SpecifiedTradePaymentTerms/ram:DueDateDateTime/udt:DateTimeString</v>
      </c>
      <c r="AK168" s="13" t="str">
        <f t="shared" si="95"/>
        <v>/@format</v>
      </c>
      <c r="AL168" s="14">
        <f>COUNTIFS(R$4:R168,AJ168)</f>
        <v>1</v>
      </c>
      <c r="AM168" s="1"/>
      <c r="AN168" s="213" t="str">
        <f t="shared" si="100"/>
        <v>SCT_HTS</v>
      </c>
      <c r="AO168" s="214" t="str">
        <f t="shared" si="100"/>
        <v>BT-9-0</v>
      </c>
      <c r="AP168" s="312" t="str">
        <f t="shared" si="96"/>
        <v/>
      </c>
      <c r="AQ168" s="66">
        <f t="shared" si="97"/>
        <v>6</v>
      </c>
      <c r="AR168" s="66" t="str">
        <f t="shared" si="98"/>
        <v>1..1</v>
      </c>
      <c r="AS168" s="97" t="s">
        <v>229</v>
      </c>
      <c r="AT168" s="64" t="s">
        <v>35</v>
      </c>
      <c r="AU168" s="65" t="s">
        <v>18166</v>
      </c>
      <c r="AV168" s="65"/>
      <c r="AW168" s="65" t="s">
        <v>166</v>
      </c>
      <c r="AX168" s="64" t="s">
        <v>128</v>
      </c>
      <c r="AY168" s="66" t="str">
        <f t="shared" si="104"/>
        <v>1..1</v>
      </c>
      <c r="AZ168" s="66" t="str">
        <f t="shared" si="104"/>
        <v>1..1</v>
      </c>
      <c r="BA168" s="2" t="str">
        <f t="shared" si="104"/>
        <v>/rsm:CrossIndustryInvoice
/rsm:SupplyChainTradeTransaction
/ram:ApplicableHeaderTradeSettlement
/ram:SpecifiedTradePaymentTerms
/ram:DueDateDateTime
/udt:DateTimeString
/@format</v>
      </c>
      <c r="BB168" s="75" t="str">
        <f t="shared" si="103"/>
        <v>/rsm:CrossIndustryInvoice/rsm:SupplyChainTradeTransaction/ram:ApplicableHeaderTradeSettlement/ram:SpecifiedTradePaymentTerms/ram:DueDateDateTime/udt:DateTimeString/@format</v>
      </c>
      <c r="BC168" s="66" t="str">
        <f t="shared" si="89"/>
        <v>C</v>
      </c>
      <c r="BD168" s="68" t="str">
        <f t="shared" si="89"/>
        <v>A</v>
      </c>
      <c r="BE168" s="66" t="str">
        <f t="shared" si="89"/>
        <v>0..1</v>
      </c>
      <c r="BF168" s="66" t="str">
        <f t="shared" si="89"/>
        <v/>
      </c>
      <c r="BG168" s="249" t="str">
        <f t="shared" si="89"/>
        <v>Only value "102"</v>
      </c>
      <c r="BH168" s="7"/>
      <c r="BI168" s="68" t="str">
        <f t="shared" si="88"/>
        <v>-</v>
      </c>
      <c r="BJ168" s="68" t="str">
        <f t="shared" si="88"/>
        <v>X</v>
      </c>
      <c r="BK168" s="68" t="str">
        <f t="shared" si="88"/>
        <v>X</v>
      </c>
      <c r="BL168" s="68" t="str">
        <f t="shared" si="87"/>
        <v>X</v>
      </c>
      <c r="BM168" s="68" t="str">
        <f t="shared" si="87"/>
        <v>X</v>
      </c>
      <c r="BN168" s="68" t="str">
        <f t="shared" si="87"/>
        <v>X</v>
      </c>
      <c r="BO168" s="68" t="str">
        <f t="shared" si="87"/>
        <v>X</v>
      </c>
      <c r="BP168" s="7"/>
      <c r="BQ168" s="68" t="str">
        <f t="shared" si="99"/>
        <v>BASIC WL</v>
      </c>
      <c r="BR168" s="68" t="str">
        <f t="shared" si="99"/>
        <v>BASIC WL</v>
      </c>
      <c r="BS168" s="15"/>
      <c r="BT168" s="57" t="s">
        <v>18642</v>
      </c>
    </row>
    <row r="169" spans="1:72" s="59" customFormat="1" ht="96" x14ac:dyDescent="0.2">
      <c r="A169" s="45" t="str">
        <f t="shared" si="90"/>
        <v>YES</v>
      </c>
      <c r="B169" s="45"/>
      <c r="C169" s="45"/>
      <c r="D169" s="213" t="s">
        <v>3431</v>
      </c>
      <c r="E169" s="214" t="s">
        <v>4483</v>
      </c>
      <c r="F169" s="312" t="s">
        <v>4483</v>
      </c>
      <c r="G169" s="66">
        <f t="shared" si="91"/>
        <v>4</v>
      </c>
      <c r="H169" s="66" t="s">
        <v>42</v>
      </c>
      <c r="I169" s="64" t="s">
        <v>4484</v>
      </c>
      <c r="J169" s="64" t="s">
        <v>4485</v>
      </c>
      <c r="K169" s="65" t="s">
        <v>3444</v>
      </c>
      <c r="L169" s="65" t="s">
        <v>4486</v>
      </c>
      <c r="M169" s="65" t="s">
        <v>35</v>
      </c>
      <c r="N169" s="64" t="s">
        <v>90</v>
      </c>
      <c r="O169" s="66" t="s">
        <v>42</v>
      </c>
      <c r="P169" s="66" t="str">
        <f t="shared" si="105"/>
        <v>0..1</v>
      </c>
      <c r="Q169" s="2" t="s">
        <v>4487</v>
      </c>
      <c r="R169" s="75" t="s">
        <v>4488</v>
      </c>
      <c r="S169" s="66" t="s">
        <v>55</v>
      </c>
      <c r="T169" s="68" t="str">
        <f t="shared" si="101"/>
        <v>E</v>
      </c>
      <c r="U169" s="66" t="s">
        <v>62</v>
      </c>
      <c r="V169" s="66" t="s">
        <v>35</v>
      </c>
      <c r="W169" s="249" t="s">
        <v>35</v>
      </c>
      <c r="X169" s="38"/>
      <c r="Y169" s="68" t="str">
        <f t="shared" si="92"/>
        <v>-</v>
      </c>
      <c r="Z169" s="68" t="str">
        <f t="shared" si="106"/>
        <v>X</v>
      </c>
      <c r="AA169" s="68" t="str">
        <f t="shared" si="106"/>
        <v>X</v>
      </c>
      <c r="AB169" s="68" t="str">
        <f t="shared" si="106"/>
        <v>X</v>
      </c>
      <c r="AC169" s="68" t="str">
        <f t="shared" si="106"/>
        <v>X</v>
      </c>
      <c r="AD169" s="68" t="str">
        <f t="shared" si="106"/>
        <v>X</v>
      </c>
      <c r="AE169" s="68" t="str">
        <f t="shared" si="106"/>
        <v>X</v>
      </c>
      <c r="AF169" s="38"/>
      <c r="AG169" s="68" t="s">
        <v>185</v>
      </c>
      <c r="AH169" s="68" t="s">
        <v>185</v>
      </c>
      <c r="AI169" s="38"/>
      <c r="AJ169" s="13" t="str">
        <f t="shared" si="94"/>
        <v>/rsm:CrossIndustryInvoice/rsm:SupplyChainTradeTransaction/ram:ApplicableHeaderTradeSettlement/ram:SpecifiedTradePaymentTerms</v>
      </c>
      <c r="AK169" s="13" t="str">
        <f t="shared" si="95"/>
        <v>/ram:DirectDebitMandateID</v>
      </c>
      <c r="AL169" s="14">
        <f>COUNTIFS(R$4:R165,AJ169)</f>
        <v>1</v>
      </c>
      <c r="AM169" s="1"/>
      <c r="AN169" s="213" t="str">
        <f t="shared" si="100"/>
        <v>SCT_HTS</v>
      </c>
      <c r="AO169" s="214" t="str">
        <f t="shared" si="100"/>
        <v>BT-89</v>
      </c>
      <c r="AP169" s="312" t="str">
        <f t="shared" si="96"/>
        <v>BT-89</v>
      </c>
      <c r="AQ169" s="66">
        <f t="shared" si="97"/>
        <v>4</v>
      </c>
      <c r="AR169" s="66" t="str">
        <f t="shared" si="98"/>
        <v>0..1</v>
      </c>
      <c r="AS169" s="64" t="s">
        <v>4489</v>
      </c>
      <c r="AT169" s="64" t="s">
        <v>4490</v>
      </c>
      <c r="AU169" s="65" t="s">
        <v>3450</v>
      </c>
      <c r="AV169" s="65" t="s">
        <v>4491</v>
      </c>
      <c r="AW169" s="65" t="s">
        <v>35</v>
      </c>
      <c r="AX169" s="64" t="s">
        <v>99</v>
      </c>
      <c r="AY169" s="66" t="str">
        <f t="shared" si="104"/>
        <v>0..1</v>
      </c>
      <c r="AZ169" s="66" t="str">
        <f t="shared" si="104"/>
        <v>0..1</v>
      </c>
      <c r="BA169" s="2" t="str">
        <f t="shared" si="104"/>
        <v>/rsm:CrossIndustryInvoice
/rsm:SupplyChainTradeTransaction
/ram:ApplicableHeaderTradeSettlement
/ram:SpecifiedTradePaymentTerms
/ram:DirectDebitMandateID</v>
      </c>
      <c r="BB169" s="75" t="str">
        <f t="shared" si="103"/>
        <v>/rsm:CrossIndustryInvoice/rsm:SupplyChainTradeTransaction/ram:ApplicableHeaderTradeSettlement/ram:SpecifiedTradePaymentTerms/ram:DirectDebitMandateID</v>
      </c>
      <c r="BC169" s="66" t="str">
        <f t="shared" si="89"/>
        <v>I</v>
      </c>
      <c r="BD169" s="68" t="str">
        <f t="shared" si="89"/>
        <v>E</v>
      </c>
      <c r="BE169" s="66" t="str">
        <f t="shared" si="89"/>
        <v>0..n</v>
      </c>
      <c r="BF169" s="66" t="str">
        <f t="shared" si="89"/>
        <v/>
      </c>
      <c r="BG169" s="249" t="str">
        <f t="shared" si="89"/>
        <v/>
      </c>
      <c r="BH169" s="7"/>
      <c r="BI169" s="68" t="str">
        <f t="shared" si="88"/>
        <v>-</v>
      </c>
      <c r="BJ169" s="68" t="str">
        <f t="shared" si="88"/>
        <v>X</v>
      </c>
      <c r="BK169" s="68" t="str">
        <f t="shared" si="88"/>
        <v>X</v>
      </c>
      <c r="BL169" s="68" t="str">
        <f t="shared" si="87"/>
        <v>X</v>
      </c>
      <c r="BM169" s="68" t="str">
        <f t="shared" si="87"/>
        <v>X</v>
      </c>
      <c r="BN169" s="68" t="str">
        <f t="shared" si="87"/>
        <v>X</v>
      </c>
      <c r="BO169" s="68" t="str">
        <f t="shared" si="87"/>
        <v>X</v>
      </c>
      <c r="BP169" s="7"/>
      <c r="BQ169" s="68" t="str">
        <f t="shared" si="99"/>
        <v>BASIC WL</v>
      </c>
      <c r="BR169" s="68" t="str">
        <f t="shared" si="99"/>
        <v>BASIC WL</v>
      </c>
      <c r="BS169" s="15"/>
      <c r="BT169" s="57" t="s">
        <v>18642</v>
      </c>
    </row>
    <row r="170" spans="1:72" s="59" customFormat="1" ht="96" x14ac:dyDescent="0.2">
      <c r="A170" s="45" t="str">
        <f t="shared" si="90"/>
        <v>NO</v>
      </c>
      <c r="B170" s="45"/>
      <c r="C170" s="45"/>
      <c r="D170" s="211" t="s">
        <v>3431</v>
      </c>
      <c r="E170" s="212" t="s">
        <v>4649</v>
      </c>
      <c r="F170" s="311" t="s">
        <v>4649</v>
      </c>
      <c r="G170" s="231">
        <f t="shared" si="91"/>
        <v>3</v>
      </c>
      <c r="H170" s="231" t="s">
        <v>32</v>
      </c>
      <c r="I170" s="232" t="s">
        <v>4650</v>
      </c>
      <c r="J170" s="232" t="s">
        <v>4651</v>
      </c>
      <c r="K170" s="233"/>
      <c r="L170" s="233" t="s">
        <v>4652</v>
      </c>
      <c r="M170" s="233" t="s">
        <v>35</v>
      </c>
      <c r="N170" s="232"/>
      <c r="O170" s="219" t="s">
        <v>32</v>
      </c>
      <c r="P170" s="219" t="str">
        <f t="shared" si="105"/>
        <v>1..1</v>
      </c>
      <c r="Q170" s="220" t="s">
        <v>4653</v>
      </c>
      <c r="R170" s="221" t="s">
        <v>4654</v>
      </c>
      <c r="S170" s="219" t="s">
        <v>35</v>
      </c>
      <c r="T170" s="184" t="str">
        <f t="shared" si="101"/>
        <v>G</v>
      </c>
      <c r="U170" s="219" t="s">
        <v>42</v>
      </c>
      <c r="V170" s="219" t="s">
        <v>35</v>
      </c>
      <c r="W170" s="678" t="s">
        <v>35</v>
      </c>
      <c r="X170" s="38"/>
      <c r="Y170" s="184" t="str">
        <f t="shared" si="92"/>
        <v>X</v>
      </c>
      <c r="Z170" s="184" t="str">
        <f t="shared" si="106"/>
        <v>X</v>
      </c>
      <c r="AA170" s="184" t="str">
        <f t="shared" si="106"/>
        <v>X</v>
      </c>
      <c r="AB170" s="184" t="str">
        <f t="shared" si="106"/>
        <v>X</v>
      </c>
      <c r="AC170" s="184" t="str">
        <f t="shared" si="106"/>
        <v>X</v>
      </c>
      <c r="AD170" s="184" t="str">
        <f t="shared" si="106"/>
        <v>X</v>
      </c>
      <c r="AE170" s="184" t="str">
        <f t="shared" si="106"/>
        <v>X</v>
      </c>
      <c r="AF170" s="38"/>
      <c r="AG170" s="184" t="s">
        <v>39</v>
      </c>
      <c r="AH170" s="184" t="s">
        <v>39</v>
      </c>
      <c r="AI170" s="38"/>
      <c r="AJ170" s="13" t="str">
        <f t="shared" si="94"/>
        <v>/rsm:CrossIndustryInvoice/rsm:SupplyChainTradeTransaction/ram:ApplicableHeaderTradeSettlement</v>
      </c>
      <c r="AK170" s="13" t="str">
        <f t="shared" si="95"/>
        <v>/ram:SpecifiedTradeSettlementHeaderMonetarySummation</v>
      </c>
      <c r="AL170" s="14">
        <f>COUNTIFS(R$4:R170,AJ170)</f>
        <v>1</v>
      </c>
      <c r="AM170" s="1"/>
      <c r="AN170" s="211" t="str">
        <f t="shared" si="100"/>
        <v>SCT_HTS</v>
      </c>
      <c r="AO170" s="212" t="str">
        <f t="shared" si="100"/>
        <v>BG-22</v>
      </c>
      <c r="AP170" s="311" t="str">
        <f t="shared" si="96"/>
        <v>BG-22</v>
      </c>
      <c r="AQ170" s="231">
        <f t="shared" si="97"/>
        <v>3</v>
      </c>
      <c r="AR170" s="231" t="str">
        <f t="shared" si="98"/>
        <v>1..1</v>
      </c>
      <c r="AS170" s="232" t="s">
        <v>4655</v>
      </c>
      <c r="AT170" s="232" t="s">
        <v>4656</v>
      </c>
      <c r="AU170" s="233"/>
      <c r="AV170" s="233" t="s">
        <v>18314</v>
      </c>
      <c r="AW170" s="233" t="s">
        <v>35</v>
      </c>
      <c r="AX170" s="232"/>
      <c r="AY170" s="219" t="str">
        <f t="shared" si="104"/>
        <v>1..1</v>
      </c>
      <c r="AZ170" s="219" t="str">
        <f t="shared" si="104"/>
        <v>1..1</v>
      </c>
      <c r="BA170" s="220" t="str">
        <f t="shared" si="104"/>
        <v>/rsm:CrossIndustryInvoice
/rsm:SupplyChainTradeTransaction
/ram:ApplicableHeaderTradeSettlement
/ram:SpecifiedTradeSettlementHeaderMonetarySummation</v>
      </c>
      <c r="BB170" s="221" t="str">
        <f t="shared" si="103"/>
        <v>/rsm:CrossIndustryInvoice/rsm:SupplyChainTradeTransaction/ram:ApplicableHeaderTradeSettlement/ram:SpecifiedTradeSettlementHeaderMonetarySummation</v>
      </c>
      <c r="BC170" s="219" t="str">
        <f t="shared" si="89"/>
        <v/>
      </c>
      <c r="BD170" s="184" t="str">
        <f t="shared" si="89"/>
        <v>G</v>
      </c>
      <c r="BE170" s="219" t="str">
        <f t="shared" si="89"/>
        <v>0..1</v>
      </c>
      <c r="BF170" s="219" t="str">
        <f t="shared" si="89"/>
        <v/>
      </c>
      <c r="BG170" s="678" t="str">
        <f t="shared" si="89"/>
        <v/>
      </c>
      <c r="BH170" s="7"/>
      <c r="BI170" s="184" t="str">
        <f t="shared" si="88"/>
        <v>X</v>
      </c>
      <c r="BJ170" s="184" t="str">
        <f t="shared" si="88"/>
        <v>X</v>
      </c>
      <c r="BK170" s="184" t="str">
        <f t="shared" si="88"/>
        <v>X</v>
      </c>
      <c r="BL170" s="184" t="str">
        <f t="shared" si="87"/>
        <v>X</v>
      </c>
      <c r="BM170" s="184" t="str">
        <f t="shared" si="87"/>
        <v>X</v>
      </c>
      <c r="BN170" s="184" t="str">
        <f t="shared" si="87"/>
        <v>X</v>
      </c>
      <c r="BO170" s="184" t="str">
        <f t="shared" si="87"/>
        <v>X</v>
      </c>
      <c r="BP170" s="7"/>
      <c r="BQ170" s="184" t="str">
        <f t="shared" si="99"/>
        <v>MINIMUM</v>
      </c>
      <c r="BR170" s="184" t="str">
        <f t="shared" si="99"/>
        <v>MINIMUM</v>
      </c>
      <c r="BS170" s="15"/>
      <c r="BT170" s="57" t="s">
        <v>18642</v>
      </c>
    </row>
    <row r="171" spans="1:72" s="59" customFormat="1" ht="135" x14ac:dyDescent="0.2">
      <c r="A171" s="45" t="str">
        <f t="shared" si="90"/>
        <v>YES</v>
      </c>
      <c r="B171" s="45"/>
      <c r="C171" s="45"/>
      <c r="D171" s="213" t="s">
        <v>3431</v>
      </c>
      <c r="E171" s="214" t="s">
        <v>4658</v>
      </c>
      <c r="F171" s="312" t="s">
        <v>4658</v>
      </c>
      <c r="G171" s="66">
        <f t="shared" si="91"/>
        <v>4</v>
      </c>
      <c r="H171" s="66" t="s">
        <v>32</v>
      </c>
      <c r="I171" s="64" t="s">
        <v>4659</v>
      </c>
      <c r="J171" s="64" t="s">
        <v>4660</v>
      </c>
      <c r="K171" s="65"/>
      <c r="L171" s="65"/>
      <c r="M171" s="65" t="s">
        <v>18150</v>
      </c>
      <c r="N171" s="64" t="s">
        <v>1325</v>
      </c>
      <c r="O171" s="66" t="s">
        <v>32</v>
      </c>
      <c r="P171" s="66" t="str">
        <f t="shared" si="105"/>
        <v>1..1</v>
      </c>
      <c r="Q171" s="2" t="s">
        <v>4662</v>
      </c>
      <c r="R171" s="75" t="s">
        <v>4663</v>
      </c>
      <c r="S171" s="66" t="s">
        <v>163</v>
      </c>
      <c r="T171" s="68" t="str">
        <f t="shared" si="101"/>
        <v>E</v>
      </c>
      <c r="U171" s="66" t="s">
        <v>62</v>
      </c>
      <c r="V171" s="66" t="s">
        <v>93</v>
      </c>
      <c r="W171" s="249" t="s">
        <v>35</v>
      </c>
      <c r="X171" s="38"/>
      <c r="Y171" s="68" t="str">
        <f t="shared" si="92"/>
        <v>-</v>
      </c>
      <c r="Z171" s="68" t="str">
        <f t="shared" si="106"/>
        <v>X</v>
      </c>
      <c r="AA171" s="68" t="str">
        <f t="shared" si="106"/>
        <v>X</v>
      </c>
      <c r="AB171" s="68" t="str">
        <f t="shared" si="106"/>
        <v>X</v>
      </c>
      <c r="AC171" s="68" t="str">
        <f t="shared" si="106"/>
        <v>X</v>
      </c>
      <c r="AD171" s="68" t="str">
        <f t="shared" si="106"/>
        <v>X</v>
      </c>
      <c r="AE171" s="68" t="str">
        <f t="shared" si="106"/>
        <v>X</v>
      </c>
      <c r="AF171" s="38"/>
      <c r="AG171" s="68" t="s">
        <v>185</v>
      </c>
      <c r="AH171" s="68" t="s">
        <v>185</v>
      </c>
      <c r="AI171" s="38"/>
      <c r="AJ171" s="13" t="str">
        <f t="shared" si="94"/>
        <v>/rsm:CrossIndustryInvoice/rsm:SupplyChainTradeTransaction/ram:ApplicableHeaderTradeSettlement/ram:SpecifiedTradeSettlementHeaderMonetarySummation</v>
      </c>
      <c r="AK171" s="13" t="str">
        <f t="shared" si="95"/>
        <v>/ram:LineTotalAmount</v>
      </c>
      <c r="AL171" s="14">
        <f>COUNTIFS(R$4:R171,AJ171)</f>
        <v>1</v>
      </c>
      <c r="AM171" s="1"/>
      <c r="AN171" s="213" t="str">
        <f t="shared" si="100"/>
        <v>SCT_HTS</v>
      </c>
      <c r="AO171" s="214" t="str">
        <f t="shared" si="100"/>
        <v>BT-106</v>
      </c>
      <c r="AP171" s="312" t="str">
        <f t="shared" si="96"/>
        <v>BT-106</v>
      </c>
      <c r="AQ171" s="66">
        <f t="shared" si="97"/>
        <v>4</v>
      </c>
      <c r="AR171" s="66" t="str">
        <f t="shared" si="98"/>
        <v>1..1</v>
      </c>
      <c r="AS171" s="64" t="s">
        <v>4664</v>
      </c>
      <c r="AT171" s="64" t="s">
        <v>4665</v>
      </c>
      <c r="AU171" s="65"/>
      <c r="AV171" s="65"/>
      <c r="AW171" s="65" t="s">
        <v>18315</v>
      </c>
      <c r="AX171" s="64" t="s">
        <v>1330</v>
      </c>
      <c r="AY171" s="66" t="str">
        <f t="shared" si="104"/>
        <v>1..1</v>
      </c>
      <c r="AZ171" s="66" t="str">
        <f t="shared" si="104"/>
        <v>1..1</v>
      </c>
      <c r="BA171" s="2" t="str">
        <f t="shared" si="104"/>
        <v>/rsm:CrossIndustryInvoice
/rsm:SupplyChainTradeTransaction
/ram:ApplicableHeaderTradeSettlement
/ram:SpecifiedTradeSettlementHeaderMonetarySummation
/ram:LineTotalAmount</v>
      </c>
      <c r="BB171" s="75" t="str">
        <f t="shared" si="103"/>
        <v>/rsm:CrossIndustryInvoice/rsm:SupplyChainTradeTransaction/ram:ApplicableHeaderTradeSettlement/ram:SpecifiedTradeSettlementHeaderMonetarySummation/ram:LineTotalAmount</v>
      </c>
      <c r="BC171" s="66" t="str">
        <f t="shared" si="89"/>
        <v>A</v>
      </c>
      <c r="BD171" s="68" t="str">
        <f t="shared" si="89"/>
        <v>E</v>
      </c>
      <c r="BE171" s="66" t="str">
        <f t="shared" si="89"/>
        <v>0..n</v>
      </c>
      <c r="BF171" s="66" t="str">
        <f t="shared" si="89"/>
        <v>CAR-2, CAR-3</v>
      </c>
      <c r="BG171" s="249" t="str">
        <f t="shared" si="89"/>
        <v/>
      </c>
      <c r="BH171" s="7"/>
      <c r="BI171" s="68" t="str">
        <f t="shared" si="88"/>
        <v>-</v>
      </c>
      <c r="BJ171" s="68" t="str">
        <f t="shared" si="88"/>
        <v>X</v>
      </c>
      <c r="BK171" s="68" t="str">
        <f t="shared" si="88"/>
        <v>X</v>
      </c>
      <c r="BL171" s="68" t="str">
        <f t="shared" si="87"/>
        <v>X</v>
      </c>
      <c r="BM171" s="68" t="str">
        <f t="shared" si="87"/>
        <v>X</v>
      </c>
      <c r="BN171" s="68" t="str">
        <f t="shared" si="87"/>
        <v>X</v>
      </c>
      <c r="BO171" s="68" t="str">
        <f t="shared" si="87"/>
        <v>X</v>
      </c>
      <c r="BP171" s="7"/>
      <c r="BQ171" s="68" t="str">
        <f t="shared" si="99"/>
        <v>BASIC WL</v>
      </c>
      <c r="BR171" s="68" t="str">
        <f t="shared" si="99"/>
        <v>BASIC WL</v>
      </c>
      <c r="BS171" s="15"/>
      <c r="BT171" s="57" t="s">
        <v>18642</v>
      </c>
    </row>
    <row r="172" spans="1:72" s="59" customFormat="1" ht="96" x14ac:dyDescent="0.2">
      <c r="A172" s="45" t="str">
        <f t="shared" si="90"/>
        <v>YES</v>
      </c>
      <c r="B172" s="45"/>
      <c r="C172" s="45"/>
      <c r="D172" s="213" t="s">
        <v>3431</v>
      </c>
      <c r="E172" s="214" t="s">
        <v>4667</v>
      </c>
      <c r="F172" s="312" t="s">
        <v>4667</v>
      </c>
      <c r="G172" s="66">
        <f t="shared" si="91"/>
        <v>4</v>
      </c>
      <c r="H172" s="66" t="s">
        <v>42</v>
      </c>
      <c r="I172" s="64" t="s">
        <v>4668</v>
      </c>
      <c r="J172" s="64" t="s">
        <v>4669</v>
      </c>
      <c r="K172" s="65" t="s">
        <v>4670</v>
      </c>
      <c r="L172" s="65"/>
      <c r="M172" s="65" t="s">
        <v>18151</v>
      </c>
      <c r="N172" s="64" t="s">
        <v>1325</v>
      </c>
      <c r="O172" s="66" t="s">
        <v>42</v>
      </c>
      <c r="P172" s="66" t="str">
        <f t="shared" si="105"/>
        <v>0..1</v>
      </c>
      <c r="Q172" s="2" t="s">
        <v>4672</v>
      </c>
      <c r="R172" s="75" t="s">
        <v>4673</v>
      </c>
      <c r="S172" s="66" t="s">
        <v>163</v>
      </c>
      <c r="T172" s="68" t="str">
        <f t="shared" si="101"/>
        <v>E</v>
      </c>
      <c r="U172" s="66" t="s">
        <v>62</v>
      </c>
      <c r="V172" s="66" t="s">
        <v>200</v>
      </c>
      <c r="W172" s="249" t="s">
        <v>35</v>
      </c>
      <c r="X172" s="38"/>
      <c r="Y172" s="68" t="str">
        <f t="shared" si="92"/>
        <v>-</v>
      </c>
      <c r="Z172" s="68" t="str">
        <f t="shared" si="106"/>
        <v>X</v>
      </c>
      <c r="AA172" s="68" t="str">
        <f t="shared" si="106"/>
        <v>X</v>
      </c>
      <c r="AB172" s="68" t="str">
        <f t="shared" si="106"/>
        <v>X</v>
      </c>
      <c r="AC172" s="68" t="str">
        <f t="shared" si="106"/>
        <v>X</v>
      </c>
      <c r="AD172" s="68" t="str">
        <f t="shared" si="106"/>
        <v>X</v>
      </c>
      <c r="AE172" s="68" t="str">
        <f t="shared" si="106"/>
        <v>X</v>
      </c>
      <c r="AF172" s="38"/>
      <c r="AG172" s="68" t="s">
        <v>185</v>
      </c>
      <c r="AH172" s="68" t="s">
        <v>185</v>
      </c>
      <c r="AI172" s="38"/>
      <c r="AJ172" s="13" t="str">
        <f t="shared" si="94"/>
        <v>/rsm:CrossIndustryInvoice/rsm:SupplyChainTradeTransaction/ram:ApplicableHeaderTradeSettlement/ram:SpecifiedTradeSettlementHeaderMonetarySummation</v>
      </c>
      <c r="AK172" s="13" t="str">
        <f t="shared" si="95"/>
        <v>/ram:ChargeTotalAmount</v>
      </c>
      <c r="AL172" s="14">
        <f>COUNTIFS(R$4:R172,AJ172)</f>
        <v>1</v>
      </c>
      <c r="AM172" s="1"/>
      <c r="AN172" s="213" t="str">
        <f t="shared" si="100"/>
        <v>SCT_HTS</v>
      </c>
      <c r="AO172" s="214" t="str">
        <f t="shared" si="100"/>
        <v>BT-108</v>
      </c>
      <c r="AP172" s="312" t="str">
        <f t="shared" si="96"/>
        <v>BT-108</v>
      </c>
      <c r="AQ172" s="66">
        <f t="shared" si="97"/>
        <v>4</v>
      </c>
      <c r="AR172" s="66" t="str">
        <f t="shared" si="98"/>
        <v>0..1</v>
      </c>
      <c r="AS172" s="64" t="s">
        <v>4674</v>
      </c>
      <c r="AT172" s="64" t="s">
        <v>4675</v>
      </c>
      <c r="AU172" s="65" t="s">
        <v>4676</v>
      </c>
      <c r="AV172" s="65"/>
      <c r="AW172" s="65" t="s">
        <v>18316</v>
      </c>
      <c r="AX172" s="64" t="s">
        <v>1330</v>
      </c>
      <c r="AY172" s="66" t="str">
        <f t="shared" si="104"/>
        <v>0..1</v>
      </c>
      <c r="AZ172" s="66" t="str">
        <f t="shared" si="104"/>
        <v>0..1</v>
      </c>
      <c r="BA172" s="2" t="str">
        <f t="shared" si="104"/>
        <v>/rsm:CrossIndustryInvoice
/rsm:SupplyChainTradeTransaction
/ram:ApplicableHeaderTradeSettlement
/ram:SpecifiedTradeSettlementHeaderMonetarySummation
/ram:ChargeTotalAmount</v>
      </c>
      <c r="BB172" s="75" t="str">
        <f t="shared" si="103"/>
        <v>/rsm:CrossIndustryInvoice/rsm:SupplyChainTradeTransaction/ram:ApplicableHeaderTradeSettlement/ram:SpecifiedTradeSettlementHeaderMonetarySummation/ram:ChargeTotalAmount</v>
      </c>
      <c r="BC172" s="66" t="str">
        <f t="shared" si="89"/>
        <v>A</v>
      </c>
      <c r="BD172" s="68" t="str">
        <f t="shared" si="89"/>
        <v>E</v>
      </c>
      <c r="BE172" s="66" t="str">
        <f t="shared" si="89"/>
        <v>0..n</v>
      </c>
      <c r="BF172" s="66" t="str">
        <f t="shared" si="89"/>
        <v>CAR-3</v>
      </c>
      <c r="BG172" s="249" t="str">
        <f t="shared" si="89"/>
        <v/>
      </c>
      <c r="BH172" s="7"/>
      <c r="BI172" s="68" t="str">
        <f t="shared" si="88"/>
        <v>-</v>
      </c>
      <c r="BJ172" s="68" t="str">
        <f t="shared" si="88"/>
        <v>X</v>
      </c>
      <c r="BK172" s="68" t="str">
        <f t="shared" si="88"/>
        <v>X</v>
      </c>
      <c r="BL172" s="68" t="str">
        <f t="shared" si="87"/>
        <v>X</v>
      </c>
      <c r="BM172" s="68" t="str">
        <f t="shared" si="87"/>
        <v>X</v>
      </c>
      <c r="BN172" s="68" t="str">
        <f t="shared" si="87"/>
        <v>X</v>
      </c>
      <c r="BO172" s="68" t="str">
        <f t="shared" si="87"/>
        <v>X</v>
      </c>
      <c r="BP172" s="7"/>
      <c r="BQ172" s="68" t="str">
        <f t="shared" si="99"/>
        <v>BASIC WL</v>
      </c>
      <c r="BR172" s="68" t="str">
        <f t="shared" si="99"/>
        <v>BASIC WL</v>
      </c>
      <c r="BS172" s="15"/>
      <c r="BT172" s="57" t="s">
        <v>18642</v>
      </c>
    </row>
    <row r="173" spans="1:72" s="59" customFormat="1" ht="96" x14ac:dyDescent="0.2">
      <c r="A173" s="45" t="str">
        <f t="shared" si="90"/>
        <v>YES</v>
      </c>
      <c r="B173" s="45"/>
      <c r="C173" s="45"/>
      <c r="D173" s="213" t="s">
        <v>3431</v>
      </c>
      <c r="E173" s="214" t="s">
        <v>4678</v>
      </c>
      <c r="F173" s="312" t="s">
        <v>4678</v>
      </c>
      <c r="G173" s="66">
        <f t="shared" si="91"/>
        <v>4</v>
      </c>
      <c r="H173" s="66" t="s">
        <v>42</v>
      </c>
      <c r="I173" s="64" t="s">
        <v>4679</v>
      </c>
      <c r="J173" s="64" t="s">
        <v>4680</v>
      </c>
      <c r="K173" s="65" t="s">
        <v>4681</v>
      </c>
      <c r="L173" s="65"/>
      <c r="M173" s="65" t="s">
        <v>18152</v>
      </c>
      <c r="N173" s="64" t="s">
        <v>1325</v>
      </c>
      <c r="O173" s="66" t="s">
        <v>42</v>
      </c>
      <c r="P173" s="66" t="str">
        <f t="shared" si="105"/>
        <v>0..1</v>
      </c>
      <c r="Q173" s="2" t="s">
        <v>4683</v>
      </c>
      <c r="R173" s="75" t="s">
        <v>4684</v>
      </c>
      <c r="S173" s="66" t="s">
        <v>163</v>
      </c>
      <c r="T173" s="68" t="str">
        <f t="shared" si="101"/>
        <v>E</v>
      </c>
      <c r="U173" s="66" t="s">
        <v>62</v>
      </c>
      <c r="V173" s="66" t="s">
        <v>200</v>
      </c>
      <c r="W173" s="249" t="s">
        <v>35</v>
      </c>
      <c r="X173" s="38"/>
      <c r="Y173" s="68" t="str">
        <f t="shared" si="92"/>
        <v>-</v>
      </c>
      <c r="Z173" s="68" t="str">
        <f t="shared" si="106"/>
        <v>X</v>
      </c>
      <c r="AA173" s="68" t="str">
        <f t="shared" si="106"/>
        <v>X</v>
      </c>
      <c r="AB173" s="68" t="str">
        <f t="shared" si="106"/>
        <v>X</v>
      </c>
      <c r="AC173" s="68" t="str">
        <f t="shared" si="106"/>
        <v>X</v>
      </c>
      <c r="AD173" s="68" t="str">
        <f t="shared" si="106"/>
        <v>X</v>
      </c>
      <c r="AE173" s="68" t="str">
        <f t="shared" si="106"/>
        <v>X</v>
      </c>
      <c r="AF173" s="38"/>
      <c r="AG173" s="68" t="s">
        <v>185</v>
      </c>
      <c r="AH173" s="68" t="s">
        <v>185</v>
      </c>
      <c r="AI173" s="38"/>
      <c r="AJ173" s="13" t="str">
        <f t="shared" si="94"/>
        <v>/rsm:CrossIndustryInvoice/rsm:SupplyChainTradeTransaction/ram:ApplicableHeaderTradeSettlement/ram:SpecifiedTradeSettlementHeaderMonetarySummation</v>
      </c>
      <c r="AK173" s="13" t="str">
        <f t="shared" si="95"/>
        <v>/ram:AllowanceTotalAmount</v>
      </c>
      <c r="AL173" s="14">
        <f>COUNTIFS(R$4:R173,AJ173)</f>
        <v>1</v>
      </c>
      <c r="AM173" s="1"/>
      <c r="AN173" s="213" t="str">
        <f t="shared" si="100"/>
        <v>SCT_HTS</v>
      </c>
      <c r="AO173" s="214" t="str">
        <f t="shared" si="100"/>
        <v>BT-107</v>
      </c>
      <c r="AP173" s="312" t="str">
        <f t="shared" si="96"/>
        <v>BT-107</v>
      </c>
      <c r="AQ173" s="66">
        <f t="shared" si="97"/>
        <v>4</v>
      </c>
      <c r="AR173" s="66" t="str">
        <f t="shared" si="98"/>
        <v>0..1</v>
      </c>
      <c r="AS173" s="64" t="s">
        <v>4685</v>
      </c>
      <c r="AT173" s="64" t="s">
        <v>4686</v>
      </c>
      <c r="AU173" s="65" t="s">
        <v>4687</v>
      </c>
      <c r="AV173" s="65"/>
      <c r="AW173" s="65" t="s">
        <v>18317</v>
      </c>
      <c r="AX173" s="64" t="s">
        <v>1330</v>
      </c>
      <c r="AY173" s="66" t="str">
        <f t="shared" si="104"/>
        <v>0..1</v>
      </c>
      <c r="AZ173" s="66" t="str">
        <f t="shared" si="104"/>
        <v>0..1</v>
      </c>
      <c r="BA173" s="2" t="str">
        <f t="shared" si="104"/>
        <v>/rsm:CrossIndustryInvoice
/rsm:SupplyChainTradeTransaction
/ram:ApplicableHeaderTradeSettlement
/ram:SpecifiedTradeSettlementHeaderMonetarySummation
/ram:AllowanceTotalAmount</v>
      </c>
      <c r="BB173" s="75" t="str">
        <f t="shared" si="103"/>
        <v>/rsm:CrossIndustryInvoice/rsm:SupplyChainTradeTransaction/ram:ApplicableHeaderTradeSettlement/ram:SpecifiedTradeSettlementHeaderMonetarySummation/ram:AllowanceTotalAmount</v>
      </c>
      <c r="BC173" s="66" t="str">
        <f t="shared" si="89"/>
        <v>A</v>
      </c>
      <c r="BD173" s="68" t="str">
        <f t="shared" si="89"/>
        <v>E</v>
      </c>
      <c r="BE173" s="66" t="str">
        <f t="shared" si="89"/>
        <v>0..n</v>
      </c>
      <c r="BF173" s="66" t="str">
        <f t="shared" si="89"/>
        <v>CAR-3</v>
      </c>
      <c r="BG173" s="249" t="str">
        <f t="shared" si="89"/>
        <v/>
      </c>
      <c r="BH173" s="7"/>
      <c r="BI173" s="68" t="str">
        <f t="shared" si="88"/>
        <v>-</v>
      </c>
      <c r="BJ173" s="68" t="str">
        <f t="shared" si="88"/>
        <v>X</v>
      </c>
      <c r="BK173" s="68" t="str">
        <f t="shared" si="88"/>
        <v>X</v>
      </c>
      <c r="BL173" s="68" t="str">
        <f t="shared" si="87"/>
        <v>X</v>
      </c>
      <c r="BM173" s="68" t="str">
        <f t="shared" si="87"/>
        <v>X</v>
      </c>
      <c r="BN173" s="68" t="str">
        <f t="shared" si="87"/>
        <v>X</v>
      </c>
      <c r="BO173" s="68" t="str">
        <f t="shared" si="87"/>
        <v>X</v>
      </c>
      <c r="BP173" s="7"/>
      <c r="BQ173" s="68" t="str">
        <f t="shared" si="99"/>
        <v>BASIC WL</v>
      </c>
      <c r="BR173" s="68" t="str">
        <f t="shared" si="99"/>
        <v>BASIC WL</v>
      </c>
      <c r="BS173" s="15"/>
      <c r="BT173" s="57" t="s">
        <v>18642</v>
      </c>
    </row>
    <row r="174" spans="1:72" s="59" customFormat="1" ht="105" x14ac:dyDescent="0.2">
      <c r="A174" s="45" t="str">
        <f t="shared" si="90"/>
        <v>YES</v>
      </c>
      <c r="B174" s="31" t="s">
        <v>17445</v>
      </c>
      <c r="C174" s="30"/>
      <c r="D174" s="213" t="s">
        <v>3431</v>
      </c>
      <c r="E174" s="214" t="s">
        <v>4689</v>
      </c>
      <c r="F174" s="312" t="s">
        <v>4689</v>
      </c>
      <c r="G174" s="66">
        <f t="shared" si="91"/>
        <v>4</v>
      </c>
      <c r="H174" s="66" t="s">
        <v>32</v>
      </c>
      <c r="I174" s="64" t="s">
        <v>4690</v>
      </c>
      <c r="J174" s="64" t="s">
        <v>4691</v>
      </c>
      <c r="K174" s="65" t="s">
        <v>4692</v>
      </c>
      <c r="L174" s="65"/>
      <c r="M174" s="65" t="s">
        <v>4693</v>
      </c>
      <c r="N174" s="64" t="s">
        <v>1325</v>
      </c>
      <c r="O174" s="66" t="s">
        <v>32</v>
      </c>
      <c r="P174" s="66" t="str">
        <f t="shared" si="105"/>
        <v>1..1</v>
      </c>
      <c r="Q174" s="2" t="s">
        <v>4695</v>
      </c>
      <c r="R174" s="75" t="s">
        <v>4696</v>
      </c>
      <c r="S174" s="66" t="s">
        <v>163</v>
      </c>
      <c r="T174" s="68" t="str">
        <f t="shared" si="101"/>
        <v>E</v>
      </c>
      <c r="U174" s="66" t="s">
        <v>62</v>
      </c>
      <c r="V174" s="66" t="s">
        <v>93</v>
      </c>
      <c r="W174" s="249" t="s">
        <v>35</v>
      </c>
      <c r="X174" s="38"/>
      <c r="Y174" s="68" t="str">
        <f t="shared" si="92"/>
        <v>X</v>
      </c>
      <c r="Z174" s="68" t="str">
        <f t="shared" si="106"/>
        <v>X</v>
      </c>
      <c r="AA174" s="68" t="str">
        <f t="shared" si="106"/>
        <v>X</v>
      </c>
      <c r="AB174" s="68" t="str">
        <f t="shared" si="106"/>
        <v>X</v>
      </c>
      <c r="AC174" s="68" t="str">
        <f t="shared" si="106"/>
        <v>X</v>
      </c>
      <c r="AD174" s="68" t="str">
        <f t="shared" si="106"/>
        <v>X</v>
      </c>
      <c r="AE174" s="68" t="str">
        <f t="shared" si="106"/>
        <v>X</v>
      </c>
      <c r="AF174" s="38"/>
      <c r="AG174" s="68" t="s">
        <v>39</v>
      </c>
      <c r="AH174" s="68" t="s">
        <v>39</v>
      </c>
      <c r="AI174" s="38"/>
      <c r="AJ174" s="13" t="str">
        <f t="shared" si="94"/>
        <v>/rsm:CrossIndustryInvoice/rsm:SupplyChainTradeTransaction/ram:ApplicableHeaderTradeSettlement/ram:SpecifiedTradeSettlementHeaderMonetarySummation</v>
      </c>
      <c r="AK174" s="13" t="str">
        <f t="shared" si="95"/>
        <v>/ram:TaxBasisTotalAmount</v>
      </c>
      <c r="AL174" s="14">
        <f>COUNTIFS(R$4:R174,AJ174)</f>
        <v>1</v>
      </c>
      <c r="AM174" s="1"/>
      <c r="AN174" s="213" t="str">
        <f t="shared" si="100"/>
        <v>SCT_HTS</v>
      </c>
      <c r="AO174" s="214" t="str">
        <f t="shared" si="100"/>
        <v>BT-109</v>
      </c>
      <c r="AP174" s="312" t="str">
        <f t="shared" si="96"/>
        <v>BT-109</v>
      </c>
      <c r="AQ174" s="66">
        <f t="shared" si="97"/>
        <v>4</v>
      </c>
      <c r="AR174" s="66" t="str">
        <f t="shared" si="98"/>
        <v>1..1</v>
      </c>
      <c r="AS174" s="64" t="s">
        <v>4697</v>
      </c>
      <c r="AT174" s="64" t="s">
        <v>4698</v>
      </c>
      <c r="AU174" s="65" t="s">
        <v>4699</v>
      </c>
      <c r="AV174" s="65"/>
      <c r="AW174" s="65" t="s">
        <v>4700</v>
      </c>
      <c r="AX174" s="64" t="s">
        <v>1330</v>
      </c>
      <c r="AY174" s="66" t="str">
        <f t="shared" si="104"/>
        <v>1..1</v>
      </c>
      <c r="AZ174" s="66" t="str">
        <f t="shared" si="104"/>
        <v>1..1</v>
      </c>
      <c r="BA174" s="2" t="str">
        <f t="shared" si="104"/>
        <v>/rsm:CrossIndustryInvoice
/rsm:SupplyChainTradeTransaction
/ram:ApplicableHeaderTradeSettlement
/ram:SpecifiedTradeSettlementHeaderMonetarySummation
/ram:TaxBasisTotalAmount</v>
      </c>
      <c r="BB174" s="75" t="str">
        <f t="shared" si="103"/>
        <v>/rsm:CrossIndustryInvoice/rsm:SupplyChainTradeTransaction/ram:ApplicableHeaderTradeSettlement/ram:SpecifiedTradeSettlementHeaderMonetarySummation/ram:TaxBasisTotalAmount</v>
      </c>
      <c r="BC174" s="66" t="str">
        <f t="shared" si="89"/>
        <v>A</v>
      </c>
      <c r="BD174" s="68" t="str">
        <f t="shared" si="89"/>
        <v>E</v>
      </c>
      <c r="BE174" s="66" t="str">
        <f t="shared" si="89"/>
        <v>0..n</v>
      </c>
      <c r="BF174" s="66" t="str">
        <f t="shared" si="89"/>
        <v>CAR-2, CAR-3</v>
      </c>
      <c r="BG174" s="249" t="str">
        <f t="shared" si="89"/>
        <v/>
      </c>
      <c r="BH174" s="7"/>
      <c r="BI174" s="68" t="str">
        <f t="shared" si="88"/>
        <v>X</v>
      </c>
      <c r="BJ174" s="68" t="str">
        <f t="shared" si="88"/>
        <v>X</v>
      </c>
      <c r="BK174" s="68" t="str">
        <f t="shared" si="88"/>
        <v>X</v>
      </c>
      <c r="BL174" s="68" t="str">
        <f t="shared" si="87"/>
        <v>X</v>
      </c>
      <c r="BM174" s="68" t="str">
        <f t="shared" si="87"/>
        <v>X</v>
      </c>
      <c r="BN174" s="68" t="str">
        <f t="shared" si="87"/>
        <v>X</v>
      </c>
      <c r="BO174" s="68" t="str">
        <f t="shared" si="87"/>
        <v>X</v>
      </c>
      <c r="BP174" s="7"/>
      <c r="BQ174" s="68" t="str">
        <f t="shared" si="99"/>
        <v>MINIMUM</v>
      </c>
      <c r="BR174" s="68" t="str">
        <f t="shared" si="99"/>
        <v>MINIMUM</v>
      </c>
      <c r="BS174" s="15"/>
      <c r="BT174" s="57" t="s">
        <v>18642</v>
      </c>
    </row>
    <row r="175" spans="1:72" s="59" customFormat="1" ht="96" x14ac:dyDescent="0.2">
      <c r="A175" s="45" t="str">
        <f t="shared" si="90"/>
        <v>YES</v>
      </c>
      <c r="B175" s="45"/>
      <c r="C175" s="45"/>
      <c r="D175" s="213" t="s">
        <v>3431</v>
      </c>
      <c r="E175" s="214" t="s">
        <v>4704</v>
      </c>
      <c r="F175" s="312" t="s">
        <v>4704</v>
      </c>
      <c r="G175" s="66">
        <f t="shared" si="91"/>
        <v>4</v>
      </c>
      <c r="H175" s="66" t="s">
        <v>42</v>
      </c>
      <c r="I175" s="250" t="s">
        <v>4705</v>
      </c>
      <c r="J175" s="64" t="s">
        <v>4706</v>
      </c>
      <c r="K175" s="65" t="s">
        <v>4707</v>
      </c>
      <c r="L175" s="65"/>
      <c r="M175" s="65" t="s">
        <v>4708</v>
      </c>
      <c r="N175" s="64" t="s">
        <v>1325</v>
      </c>
      <c r="O175" s="66" t="s">
        <v>1807</v>
      </c>
      <c r="P175" s="66" t="str">
        <f t="shared" si="105"/>
        <v>0..2</v>
      </c>
      <c r="Q175" s="2" t="s">
        <v>4709</v>
      </c>
      <c r="R175" s="75" t="s">
        <v>4710</v>
      </c>
      <c r="S175" s="66" t="s">
        <v>163</v>
      </c>
      <c r="T175" s="68" t="str">
        <f t="shared" si="101"/>
        <v>E</v>
      </c>
      <c r="U175" s="66" t="s">
        <v>62</v>
      </c>
      <c r="V175" s="66" t="s">
        <v>4711</v>
      </c>
      <c r="W175" s="249" t="s">
        <v>4712</v>
      </c>
      <c r="X175" s="38"/>
      <c r="Y175" s="68" t="str">
        <f t="shared" si="92"/>
        <v>X</v>
      </c>
      <c r="Z175" s="68" t="str">
        <f t="shared" si="106"/>
        <v>X</v>
      </c>
      <c r="AA175" s="68" t="str">
        <f t="shared" si="106"/>
        <v>X</v>
      </c>
      <c r="AB175" s="68" t="str">
        <f t="shared" si="106"/>
        <v>X</v>
      </c>
      <c r="AC175" s="68" t="str">
        <f t="shared" si="106"/>
        <v>X</v>
      </c>
      <c r="AD175" s="68" t="str">
        <f t="shared" si="106"/>
        <v>X</v>
      </c>
      <c r="AE175" s="68" t="str">
        <f t="shared" si="106"/>
        <v>X</v>
      </c>
      <c r="AF175" s="38"/>
      <c r="AG175" s="68" t="s">
        <v>39</v>
      </c>
      <c r="AH175" s="68" t="s">
        <v>39</v>
      </c>
      <c r="AI175" s="38"/>
      <c r="AJ175" s="13" t="str">
        <f t="shared" si="94"/>
        <v>/rsm:CrossIndustryInvoice/rsm:SupplyChainTradeTransaction/ram:ApplicableHeaderTradeSettlement/ram:SpecifiedTradeSettlementHeaderMonetarySummation</v>
      </c>
      <c r="AK175" s="13" t="str">
        <f t="shared" si="95"/>
        <v>/ram:TaxTotalAmount</v>
      </c>
      <c r="AL175" s="14">
        <f>COUNTIFS(R$4:R175,AJ175)</f>
        <v>1</v>
      </c>
      <c r="AM175" s="1"/>
      <c r="AN175" s="213" t="str">
        <f t="shared" si="100"/>
        <v>SCT_HTS</v>
      </c>
      <c r="AO175" s="214" t="str">
        <f t="shared" si="100"/>
        <v>BT-110</v>
      </c>
      <c r="AP175" s="312" t="str">
        <f t="shared" si="96"/>
        <v>BT-110</v>
      </c>
      <c r="AQ175" s="66">
        <f t="shared" si="97"/>
        <v>4</v>
      </c>
      <c r="AR175" s="66" t="str">
        <f t="shared" si="98"/>
        <v>0..1</v>
      </c>
      <c r="AS175" s="250" t="s">
        <v>4713</v>
      </c>
      <c r="AT175" s="64" t="s">
        <v>4714</v>
      </c>
      <c r="AU175" s="65" t="s">
        <v>4715</v>
      </c>
      <c r="AV175" s="65"/>
      <c r="AW175" s="65" t="s">
        <v>4716</v>
      </c>
      <c r="AX175" s="64" t="s">
        <v>1330</v>
      </c>
      <c r="AY175" s="66" t="str">
        <f t="shared" si="104"/>
        <v>0..2</v>
      </c>
      <c r="AZ175" s="66" t="str">
        <f t="shared" si="104"/>
        <v>0..2</v>
      </c>
      <c r="BA175" s="2" t="str">
        <f t="shared" si="104"/>
        <v>/rsm:CrossIndustryInvoice
/rsm:SupplyChainTradeTransaction
/ram:ApplicableHeaderTradeSettlement
/ram:SpecifiedTradeSettlementHeaderMonetarySummation
/ram:TaxTotalAmount</v>
      </c>
      <c r="BB175" s="75" t="str">
        <f t="shared" si="103"/>
        <v>/rsm:CrossIndustryInvoice/rsm:SupplyChainTradeTransaction/ram:ApplicableHeaderTradeSettlement/ram:SpecifiedTradeSettlementHeaderMonetarySummation/ram:TaxTotalAmount</v>
      </c>
      <c r="BC175" s="66" t="str">
        <f t="shared" si="89"/>
        <v>A</v>
      </c>
      <c r="BD175" s="68" t="str">
        <f t="shared" si="89"/>
        <v>E</v>
      </c>
      <c r="BE175" s="66" t="str">
        <f t="shared" si="89"/>
        <v>0..n</v>
      </c>
      <c r="BF175" s="66" t="str">
        <f t="shared" si="89"/>
        <v>STR-4, CAR-3</v>
      </c>
      <c r="BG175" s="249" t="str">
        <f t="shared" si="89"/>
        <v>@currencyID is mandatory to differentiate between VAT amount and VAT amount in accounting currency.</v>
      </c>
      <c r="BH175" s="7"/>
      <c r="BI175" s="68" t="str">
        <f t="shared" si="88"/>
        <v>X</v>
      </c>
      <c r="BJ175" s="68" t="str">
        <f t="shared" si="88"/>
        <v>X</v>
      </c>
      <c r="BK175" s="68" t="str">
        <f t="shared" si="88"/>
        <v>X</v>
      </c>
      <c r="BL175" s="68" t="str">
        <f t="shared" si="87"/>
        <v>X</v>
      </c>
      <c r="BM175" s="68" t="str">
        <f t="shared" si="87"/>
        <v>X</v>
      </c>
      <c r="BN175" s="68" t="str">
        <f t="shared" si="87"/>
        <v>X</v>
      </c>
      <c r="BO175" s="68" t="str">
        <f t="shared" si="87"/>
        <v>X</v>
      </c>
      <c r="BP175" s="7"/>
      <c r="BQ175" s="68" t="str">
        <f t="shared" si="99"/>
        <v>MINIMUM</v>
      </c>
      <c r="BR175" s="68" t="str">
        <f t="shared" si="99"/>
        <v>MINIMUM</v>
      </c>
      <c r="BS175" s="15"/>
      <c r="BT175" s="57" t="s">
        <v>18642</v>
      </c>
    </row>
    <row r="176" spans="1:72" s="59" customFormat="1" ht="105" x14ac:dyDescent="0.2">
      <c r="A176" s="45" t="str">
        <f t="shared" si="90"/>
        <v>YES</v>
      </c>
      <c r="B176" s="45"/>
      <c r="C176" s="45"/>
      <c r="D176" s="213" t="s">
        <v>3431</v>
      </c>
      <c r="E176" s="214" t="s">
        <v>4717</v>
      </c>
      <c r="F176" s="312" t="s">
        <v>18721</v>
      </c>
      <c r="G176" s="66">
        <f t="shared" si="91"/>
        <v>5</v>
      </c>
      <c r="H176" s="66" t="s">
        <v>32</v>
      </c>
      <c r="I176" s="97" t="s">
        <v>4718</v>
      </c>
      <c r="J176" s="64" t="s">
        <v>35</v>
      </c>
      <c r="K176" s="65" t="s">
        <v>35</v>
      </c>
      <c r="L176" s="65"/>
      <c r="M176" s="65" t="s">
        <v>4712</v>
      </c>
      <c r="N176" s="64" t="s">
        <v>128</v>
      </c>
      <c r="O176" s="66" t="s">
        <v>32</v>
      </c>
      <c r="P176" s="66" t="str">
        <f t="shared" si="105"/>
        <v>1..1</v>
      </c>
      <c r="Q176" s="2" t="s">
        <v>4719</v>
      </c>
      <c r="R176" s="75" t="s">
        <v>4720</v>
      </c>
      <c r="S176" s="66" t="s">
        <v>131</v>
      </c>
      <c r="T176" s="68" t="str">
        <f t="shared" si="101"/>
        <v>A</v>
      </c>
      <c r="U176" s="66" t="s">
        <v>42</v>
      </c>
      <c r="V176" s="66" t="s">
        <v>35</v>
      </c>
      <c r="W176" s="249" t="s">
        <v>4712</v>
      </c>
      <c r="X176" s="38"/>
      <c r="Y176" s="68" t="str">
        <f t="shared" si="92"/>
        <v>X</v>
      </c>
      <c r="Z176" s="68" t="str">
        <f t="shared" si="106"/>
        <v>X</v>
      </c>
      <c r="AA176" s="68" t="str">
        <f t="shared" si="106"/>
        <v>X</v>
      </c>
      <c r="AB176" s="68" t="str">
        <f t="shared" si="106"/>
        <v>X</v>
      </c>
      <c r="AC176" s="68" t="str">
        <f t="shared" si="106"/>
        <v>X</v>
      </c>
      <c r="AD176" s="68" t="str">
        <f t="shared" si="106"/>
        <v>X</v>
      </c>
      <c r="AE176" s="68" t="str">
        <f t="shared" si="106"/>
        <v>X</v>
      </c>
      <c r="AF176" s="38"/>
      <c r="AG176" s="68" t="s">
        <v>39</v>
      </c>
      <c r="AH176" s="68" t="s">
        <v>39</v>
      </c>
      <c r="AI176" s="38"/>
      <c r="AJ176" s="13" t="str">
        <f t="shared" si="94"/>
        <v>/rsm:CrossIndustryInvoice/rsm:SupplyChainTradeTransaction/ram:ApplicableHeaderTradeSettlement/ram:SpecifiedTradeSettlementHeaderMonetarySummation/ram:TaxTotalAmount</v>
      </c>
      <c r="AK176" s="13" t="str">
        <f t="shared" si="95"/>
        <v>/@currencyID</v>
      </c>
      <c r="AL176" s="14">
        <f>COUNTIFS(R$4:R176,AJ176)</f>
        <v>1</v>
      </c>
      <c r="AM176" s="1"/>
      <c r="AN176" s="213" t="str">
        <f t="shared" si="100"/>
        <v>SCT_HTS</v>
      </c>
      <c r="AO176" s="214" t="str">
        <f t="shared" si="100"/>
        <v>BT-110-0</v>
      </c>
      <c r="AP176" s="312" t="str">
        <f t="shared" si="96"/>
        <v>BT-110-1</v>
      </c>
      <c r="AQ176" s="66">
        <f t="shared" si="97"/>
        <v>5</v>
      </c>
      <c r="AR176" s="66" t="str">
        <f t="shared" si="98"/>
        <v>1..1</v>
      </c>
      <c r="AS176" s="97" t="s">
        <v>4721</v>
      </c>
      <c r="AT176" s="64" t="s">
        <v>35</v>
      </c>
      <c r="AU176" s="65" t="s">
        <v>35</v>
      </c>
      <c r="AV176" s="65"/>
      <c r="AW176" s="65" t="s">
        <v>4722</v>
      </c>
      <c r="AX176" s="64" t="s">
        <v>128</v>
      </c>
      <c r="AY176" s="66" t="str">
        <f t="shared" si="104"/>
        <v>1..1</v>
      </c>
      <c r="AZ176" s="66" t="str">
        <f t="shared" si="104"/>
        <v>1..1</v>
      </c>
      <c r="BA176" s="2" t="str">
        <f t="shared" si="104"/>
        <v>/rsm:CrossIndustryInvoice
/rsm:SupplyChainTradeTransaction
/ram:ApplicableHeaderTradeSettlement
/ram:SpecifiedTradeSettlementHeaderMonetarySummation
/ram:TaxTotalAmount
/@currencyID</v>
      </c>
      <c r="BB176" s="75" t="str">
        <f t="shared" si="103"/>
        <v>/rsm:CrossIndustryInvoice/rsm:SupplyChainTradeTransaction/ram:ApplicableHeaderTradeSettlement/ram:SpecifiedTradeSettlementHeaderMonetarySummation/ram:TaxTotalAmount/@currencyID</v>
      </c>
      <c r="BC176" s="66" t="str">
        <f t="shared" si="89"/>
        <v>C</v>
      </c>
      <c r="BD176" s="68" t="str">
        <f t="shared" si="89"/>
        <v>A</v>
      </c>
      <c r="BE176" s="66" t="str">
        <f t="shared" si="89"/>
        <v>0..1</v>
      </c>
      <c r="BF176" s="66" t="str">
        <f t="shared" si="89"/>
        <v/>
      </c>
      <c r="BG176" s="249" t="str">
        <f t="shared" si="89"/>
        <v>@currencyID is mandatory to differentiate between VAT amount and VAT amount in accounting currency.</v>
      </c>
      <c r="BH176" s="7"/>
      <c r="BI176" s="68" t="str">
        <f t="shared" si="88"/>
        <v>X</v>
      </c>
      <c r="BJ176" s="68" t="str">
        <f t="shared" si="88"/>
        <v>X</v>
      </c>
      <c r="BK176" s="68" t="str">
        <f t="shared" si="88"/>
        <v>X</v>
      </c>
      <c r="BL176" s="68" t="str">
        <f t="shared" si="87"/>
        <v>X</v>
      </c>
      <c r="BM176" s="68" t="str">
        <f t="shared" si="87"/>
        <v>X</v>
      </c>
      <c r="BN176" s="68" t="str">
        <f t="shared" si="87"/>
        <v>X</v>
      </c>
      <c r="BO176" s="68" t="str">
        <f t="shared" si="87"/>
        <v>X</v>
      </c>
      <c r="BP176" s="7"/>
      <c r="BQ176" s="68" t="str">
        <f t="shared" si="99"/>
        <v>MINIMUM</v>
      </c>
      <c r="BR176" s="68" t="str">
        <f t="shared" si="99"/>
        <v>MINIMUM</v>
      </c>
      <c r="BS176" s="15"/>
      <c r="BT176" s="57" t="s">
        <v>18642</v>
      </c>
    </row>
    <row r="177" spans="1:72" s="59" customFormat="1" ht="120" x14ac:dyDescent="0.2">
      <c r="A177" s="45" t="str">
        <f t="shared" si="90"/>
        <v>YES</v>
      </c>
      <c r="B177" s="45"/>
      <c r="C177" s="45"/>
      <c r="D177" s="213" t="s">
        <v>3431</v>
      </c>
      <c r="E177" s="214" t="s">
        <v>4723</v>
      </c>
      <c r="F177" s="312" t="s">
        <v>4723</v>
      </c>
      <c r="G177" s="66">
        <f t="shared" si="91"/>
        <v>4</v>
      </c>
      <c r="H177" s="66" t="s">
        <v>42</v>
      </c>
      <c r="I177" s="64" t="s">
        <v>4724</v>
      </c>
      <c r="J177" s="64" t="s">
        <v>4725</v>
      </c>
      <c r="K177" s="65" t="s">
        <v>17404</v>
      </c>
      <c r="L177" s="65"/>
      <c r="M177" s="65" t="s">
        <v>4727</v>
      </c>
      <c r="N177" s="64" t="s">
        <v>1325</v>
      </c>
      <c r="O177" s="66" t="s">
        <v>1807</v>
      </c>
      <c r="P177" s="66" t="str">
        <f t="shared" si="105"/>
        <v>0..2</v>
      </c>
      <c r="Q177" s="2" t="s">
        <v>4709</v>
      </c>
      <c r="R177" s="75" t="s">
        <v>4710</v>
      </c>
      <c r="S177" s="66" t="s">
        <v>163</v>
      </c>
      <c r="T177" s="68" t="str">
        <f t="shared" si="101"/>
        <v>E</v>
      </c>
      <c r="U177" s="66" t="s">
        <v>62</v>
      </c>
      <c r="V177" s="66" t="s">
        <v>4711</v>
      </c>
      <c r="W177" s="249" t="s">
        <v>4712</v>
      </c>
      <c r="X177" s="38"/>
      <c r="Y177" s="68" t="str">
        <f t="shared" si="92"/>
        <v>-</v>
      </c>
      <c r="Z177" s="68" t="str">
        <f t="shared" si="106"/>
        <v>X</v>
      </c>
      <c r="AA177" s="68" t="str">
        <f t="shared" si="106"/>
        <v>X</v>
      </c>
      <c r="AB177" s="68" t="str">
        <f t="shared" si="106"/>
        <v>X</v>
      </c>
      <c r="AC177" s="68" t="str">
        <f t="shared" si="106"/>
        <v>X</v>
      </c>
      <c r="AD177" s="68" t="str">
        <f t="shared" si="106"/>
        <v>X</v>
      </c>
      <c r="AE177" s="68" t="str">
        <f t="shared" si="106"/>
        <v>X</v>
      </c>
      <c r="AF177" s="38"/>
      <c r="AG177" s="68" t="s">
        <v>185</v>
      </c>
      <c r="AH177" s="68" t="s">
        <v>185</v>
      </c>
      <c r="AI177" s="38"/>
      <c r="AJ177" s="13" t="str">
        <f t="shared" si="94"/>
        <v>/rsm:CrossIndustryInvoice/rsm:SupplyChainTradeTransaction/ram:ApplicableHeaderTradeSettlement/ram:SpecifiedTradeSettlementHeaderMonetarySummation</v>
      </c>
      <c r="AK177" s="13" t="str">
        <f t="shared" si="95"/>
        <v>/ram:TaxTotalAmount</v>
      </c>
      <c r="AL177" s="14">
        <f>COUNTIFS(R$4:R177,AJ177)</f>
        <v>1</v>
      </c>
      <c r="AM177" s="1"/>
      <c r="AN177" s="213" t="str">
        <f t="shared" si="100"/>
        <v>SCT_HTS</v>
      </c>
      <c r="AO177" s="214" t="str">
        <f t="shared" si="100"/>
        <v>BT-111</v>
      </c>
      <c r="AP177" s="312" t="str">
        <f t="shared" si="96"/>
        <v>BT-111</v>
      </c>
      <c r="AQ177" s="66">
        <f t="shared" si="97"/>
        <v>4</v>
      </c>
      <c r="AR177" s="66" t="str">
        <f t="shared" si="98"/>
        <v>0..1</v>
      </c>
      <c r="AS177" s="64" t="s">
        <v>4728</v>
      </c>
      <c r="AT177" s="64" t="s">
        <v>4729</v>
      </c>
      <c r="AU177" s="65" t="s">
        <v>4730</v>
      </c>
      <c r="AV177" s="65"/>
      <c r="AW177" s="65" t="s">
        <v>4731</v>
      </c>
      <c r="AX177" s="64" t="s">
        <v>1330</v>
      </c>
      <c r="AY177" s="66" t="str">
        <f t="shared" si="104"/>
        <v>0..2</v>
      </c>
      <c r="AZ177" s="66" t="str">
        <f t="shared" si="104"/>
        <v>0..2</v>
      </c>
      <c r="BA177" s="2" t="str">
        <f t="shared" si="104"/>
        <v>/rsm:CrossIndustryInvoice
/rsm:SupplyChainTradeTransaction
/ram:ApplicableHeaderTradeSettlement
/ram:SpecifiedTradeSettlementHeaderMonetarySummation
/ram:TaxTotalAmount</v>
      </c>
      <c r="BB177" s="75" t="str">
        <f t="shared" si="103"/>
        <v>/rsm:CrossIndustryInvoice/rsm:SupplyChainTradeTransaction/ram:ApplicableHeaderTradeSettlement/ram:SpecifiedTradeSettlementHeaderMonetarySummation/ram:TaxTotalAmount</v>
      </c>
      <c r="BC177" s="66" t="str">
        <f t="shared" si="89"/>
        <v>A</v>
      </c>
      <c r="BD177" s="68" t="str">
        <f t="shared" si="89"/>
        <v>E</v>
      </c>
      <c r="BE177" s="66" t="str">
        <f t="shared" si="89"/>
        <v>0..n</v>
      </c>
      <c r="BF177" s="66" t="str">
        <f t="shared" si="89"/>
        <v>STR-4, CAR-3</v>
      </c>
      <c r="BG177" s="249" t="str">
        <f t="shared" si="89"/>
        <v>@currencyID is mandatory to differentiate between VAT amount and VAT amount in accounting currency.</v>
      </c>
      <c r="BH177" s="7"/>
      <c r="BI177" s="68" t="str">
        <f t="shared" si="88"/>
        <v>-</v>
      </c>
      <c r="BJ177" s="68" t="str">
        <f t="shared" si="88"/>
        <v>X</v>
      </c>
      <c r="BK177" s="68" t="str">
        <f t="shared" si="88"/>
        <v>X</v>
      </c>
      <c r="BL177" s="68" t="str">
        <f t="shared" si="87"/>
        <v>X</v>
      </c>
      <c r="BM177" s="68" t="str">
        <f t="shared" si="87"/>
        <v>X</v>
      </c>
      <c r="BN177" s="68" t="str">
        <f t="shared" si="87"/>
        <v>X</v>
      </c>
      <c r="BO177" s="68" t="str">
        <f t="shared" si="87"/>
        <v>X</v>
      </c>
      <c r="BP177" s="7"/>
      <c r="BQ177" s="68" t="str">
        <f t="shared" si="99"/>
        <v>BASIC WL</v>
      </c>
      <c r="BR177" s="68" t="str">
        <f t="shared" si="99"/>
        <v>BASIC WL</v>
      </c>
      <c r="BS177" s="15"/>
      <c r="BT177" s="57" t="s">
        <v>18642</v>
      </c>
    </row>
    <row r="178" spans="1:72" s="59" customFormat="1" ht="105" x14ac:dyDescent="0.2">
      <c r="A178" s="45" t="str">
        <f t="shared" si="90"/>
        <v>YES</v>
      </c>
      <c r="B178" s="45"/>
      <c r="C178" s="45"/>
      <c r="D178" s="213" t="s">
        <v>3431</v>
      </c>
      <c r="E178" s="214" t="s">
        <v>4732</v>
      </c>
      <c r="F178" s="312" t="s">
        <v>18720</v>
      </c>
      <c r="G178" s="66">
        <f t="shared" si="91"/>
        <v>5</v>
      </c>
      <c r="H178" s="66" t="s">
        <v>32</v>
      </c>
      <c r="I178" s="97" t="s">
        <v>4733</v>
      </c>
      <c r="J178" s="64" t="s">
        <v>35</v>
      </c>
      <c r="K178" s="65" t="s">
        <v>35</v>
      </c>
      <c r="L178" s="65"/>
      <c r="M178" s="65" t="s">
        <v>4712</v>
      </c>
      <c r="N178" s="64" t="s">
        <v>128</v>
      </c>
      <c r="O178" s="66" t="s">
        <v>32</v>
      </c>
      <c r="P178" s="66" t="str">
        <f t="shared" si="105"/>
        <v>1..1</v>
      </c>
      <c r="Q178" s="2" t="s">
        <v>4719</v>
      </c>
      <c r="R178" s="75" t="s">
        <v>4720</v>
      </c>
      <c r="S178" s="66" t="s">
        <v>131</v>
      </c>
      <c r="T178" s="68" t="str">
        <f t="shared" si="101"/>
        <v>A</v>
      </c>
      <c r="U178" s="66" t="s">
        <v>42</v>
      </c>
      <c r="V178" s="66" t="s">
        <v>35</v>
      </c>
      <c r="W178" s="249" t="s">
        <v>4712</v>
      </c>
      <c r="X178" s="38"/>
      <c r="Y178" s="68" t="str">
        <f t="shared" si="92"/>
        <v>-</v>
      </c>
      <c r="Z178" s="68" t="str">
        <f t="shared" si="106"/>
        <v>X</v>
      </c>
      <c r="AA178" s="68" t="str">
        <f t="shared" si="106"/>
        <v>X</v>
      </c>
      <c r="AB178" s="68" t="str">
        <f t="shared" si="106"/>
        <v>X</v>
      </c>
      <c r="AC178" s="68" t="str">
        <f t="shared" si="106"/>
        <v>X</v>
      </c>
      <c r="AD178" s="68" t="str">
        <f t="shared" si="106"/>
        <v>X</v>
      </c>
      <c r="AE178" s="68" t="str">
        <f t="shared" si="106"/>
        <v>X</v>
      </c>
      <c r="AF178" s="38"/>
      <c r="AG178" s="68" t="s">
        <v>185</v>
      </c>
      <c r="AH178" s="68" t="s">
        <v>185</v>
      </c>
      <c r="AI178" s="38"/>
      <c r="AJ178" s="13" t="str">
        <f t="shared" si="94"/>
        <v>/rsm:CrossIndustryInvoice/rsm:SupplyChainTradeTransaction/ram:ApplicableHeaderTradeSettlement/ram:SpecifiedTradeSettlementHeaderMonetarySummation/ram:TaxTotalAmount</v>
      </c>
      <c r="AK178" s="13" t="str">
        <f t="shared" si="95"/>
        <v>/@currencyID</v>
      </c>
      <c r="AL178" s="14">
        <f>COUNTIFS(R$4:R178,AJ178)</f>
        <v>2</v>
      </c>
      <c r="AM178" s="1"/>
      <c r="AN178" s="213" t="str">
        <f t="shared" si="100"/>
        <v>SCT_HTS</v>
      </c>
      <c r="AO178" s="214" t="str">
        <f t="shared" si="100"/>
        <v>BT-111-0</v>
      </c>
      <c r="AP178" s="312" t="str">
        <f t="shared" si="96"/>
        <v>BT-111-1</v>
      </c>
      <c r="AQ178" s="66">
        <f t="shared" si="97"/>
        <v>5</v>
      </c>
      <c r="AR178" s="66" t="str">
        <f t="shared" si="98"/>
        <v>1..1</v>
      </c>
      <c r="AS178" s="97" t="s">
        <v>4721</v>
      </c>
      <c r="AT178" s="64" t="s">
        <v>35</v>
      </c>
      <c r="AU178" s="65" t="s">
        <v>35</v>
      </c>
      <c r="AV178" s="65"/>
      <c r="AW178" s="65" t="s">
        <v>4722</v>
      </c>
      <c r="AX178" s="64"/>
      <c r="AY178" s="66" t="str">
        <f t="shared" si="104"/>
        <v>1..1</v>
      </c>
      <c r="AZ178" s="66" t="str">
        <f t="shared" si="104"/>
        <v>1..1</v>
      </c>
      <c r="BA178" s="2" t="str">
        <f t="shared" si="104"/>
        <v>/rsm:CrossIndustryInvoice
/rsm:SupplyChainTradeTransaction
/ram:ApplicableHeaderTradeSettlement
/ram:SpecifiedTradeSettlementHeaderMonetarySummation
/ram:TaxTotalAmount
/@currencyID</v>
      </c>
      <c r="BB178" s="75" t="str">
        <f t="shared" si="103"/>
        <v>/rsm:CrossIndustryInvoice/rsm:SupplyChainTradeTransaction/ram:ApplicableHeaderTradeSettlement/ram:SpecifiedTradeSettlementHeaderMonetarySummation/ram:TaxTotalAmount/@currencyID</v>
      </c>
      <c r="BC178" s="66" t="str">
        <f t="shared" si="89"/>
        <v>C</v>
      </c>
      <c r="BD178" s="68" t="str">
        <f t="shared" si="89"/>
        <v>A</v>
      </c>
      <c r="BE178" s="66" t="str">
        <f t="shared" si="89"/>
        <v>0..1</v>
      </c>
      <c r="BF178" s="66" t="str">
        <f t="shared" si="89"/>
        <v/>
      </c>
      <c r="BG178" s="249" t="str">
        <f t="shared" si="89"/>
        <v>@currencyID is mandatory to differentiate between VAT amount and VAT amount in accounting currency.</v>
      </c>
      <c r="BH178" s="7"/>
      <c r="BI178" s="68" t="str">
        <f t="shared" si="88"/>
        <v>-</v>
      </c>
      <c r="BJ178" s="68" t="str">
        <f t="shared" si="88"/>
        <v>X</v>
      </c>
      <c r="BK178" s="68" t="str">
        <f t="shared" si="88"/>
        <v>X</v>
      </c>
      <c r="BL178" s="68" t="str">
        <f t="shared" si="87"/>
        <v>X</v>
      </c>
      <c r="BM178" s="68" t="str">
        <f t="shared" si="87"/>
        <v>X</v>
      </c>
      <c r="BN178" s="68" t="str">
        <f t="shared" si="87"/>
        <v>X</v>
      </c>
      <c r="BO178" s="68" t="str">
        <f t="shared" si="87"/>
        <v>X</v>
      </c>
      <c r="BP178" s="7"/>
      <c r="BQ178" s="68" t="str">
        <f t="shared" si="99"/>
        <v>BASIC WL</v>
      </c>
      <c r="BR178" s="68" t="str">
        <f t="shared" si="99"/>
        <v>BASIC WL</v>
      </c>
      <c r="BS178" s="15"/>
      <c r="BT178" s="57" t="s">
        <v>18642</v>
      </c>
    </row>
    <row r="179" spans="1:72" ht="150" x14ac:dyDescent="0.2">
      <c r="A179" s="45" t="str">
        <f t="shared" si="90"/>
        <v>YES</v>
      </c>
      <c r="B179" s="340" t="s">
        <v>17412</v>
      </c>
      <c r="C179" s="742"/>
      <c r="D179" s="213" t="s">
        <v>3431</v>
      </c>
      <c r="E179" s="214" t="s">
        <v>4743</v>
      </c>
      <c r="F179" s="312" t="s">
        <v>4743</v>
      </c>
      <c r="G179" s="66">
        <f t="shared" si="91"/>
        <v>4</v>
      </c>
      <c r="H179" s="66" t="s">
        <v>32</v>
      </c>
      <c r="I179" s="64" t="s">
        <v>4744</v>
      </c>
      <c r="J179" s="64" t="s">
        <v>4745</v>
      </c>
      <c r="K179" s="65" t="s">
        <v>4746</v>
      </c>
      <c r="L179" s="65"/>
      <c r="M179" s="65" t="s">
        <v>18718</v>
      </c>
      <c r="N179" s="64" t="s">
        <v>1325</v>
      </c>
      <c r="O179" s="66" t="s">
        <v>32</v>
      </c>
      <c r="P179" s="66" t="str">
        <f t="shared" si="105"/>
        <v>1..1</v>
      </c>
      <c r="Q179" s="2" t="s">
        <v>4748</v>
      </c>
      <c r="R179" s="75" t="s">
        <v>4749</v>
      </c>
      <c r="S179" s="66" t="s">
        <v>163</v>
      </c>
      <c r="T179" s="68" t="str">
        <f t="shared" si="101"/>
        <v>E</v>
      </c>
      <c r="U179" s="66" t="s">
        <v>62</v>
      </c>
      <c r="V179" s="66" t="s">
        <v>93</v>
      </c>
      <c r="W179" s="249" t="s">
        <v>35</v>
      </c>
      <c r="X179" s="38"/>
      <c r="Y179" s="68" t="str">
        <f t="shared" si="92"/>
        <v>X</v>
      </c>
      <c r="Z179" s="68" t="str">
        <f t="shared" si="106"/>
        <v>X</v>
      </c>
      <c r="AA179" s="68" t="str">
        <f t="shared" si="106"/>
        <v>X</v>
      </c>
      <c r="AB179" s="68" t="str">
        <f t="shared" si="106"/>
        <v>X</v>
      </c>
      <c r="AC179" s="68" t="str">
        <f t="shared" si="106"/>
        <v>X</v>
      </c>
      <c r="AD179" s="68" t="str">
        <f t="shared" si="106"/>
        <v>X</v>
      </c>
      <c r="AE179" s="68" t="str">
        <f t="shared" si="106"/>
        <v>X</v>
      </c>
      <c r="AF179" s="38"/>
      <c r="AG179" s="68" t="s">
        <v>39</v>
      </c>
      <c r="AH179" s="68" t="s">
        <v>39</v>
      </c>
      <c r="AI179" s="38"/>
      <c r="AJ179" s="13" t="str">
        <f t="shared" si="94"/>
        <v>/rsm:CrossIndustryInvoice/rsm:SupplyChainTradeTransaction/ram:ApplicableHeaderTradeSettlement/ram:SpecifiedTradeSettlementHeaderMonetarySummation</v>
      </c>
      <c r="AK179" s="13" t="str">
        <f t="shared" si="95"/>
        <v>/ram:GrandTotalAmount</v>
      </c>
      <c r="AL179" s="14">
        <f>COUNTIFS(R$4:R179,AJ179)</f>
        <v>1</v>
      </c>
      <c r="AN179" s="213" t="str">
        <f t="shared" si="100"/>
        <v>SCT_HTS</v>
      </c>
      <c r="AO179" s="214" t="str">
        <f t="shared" si="100"/>
        <v>BT-112</v>
      </c>
      <c r="AP179" s="312" t="str">
        <f t="shared" si="96"/>
        <v>BT-112</v>
      </c>
      <c r="AQ179" s="66">
        <f t="shared" si="97"/>
        <v>4</v>
      </c>
      <c r="AR179" s="66" t="str">
        <f t="shared" si="98"/>
        <v>1..1</v>
      </c>
      <c r="AS179" s="64" t="s">
        <v>4750</v>
      </c>
      <c r="AT179" s="64" t="s">
        <v>4751</v>
      </c>
      <c r="AU179" s="65" t="s">
        <v>4752</v>
      </c>
      <c r="AV179" s="65"/>
      <c r="AW179" s="65" t="s">
        <v>18719</v>
      </c>
      <c r="AX179" s="64" t="s">
        <v>1330</v>
      </c>
      <c r="AY179" s="66" t="str">
        <f t="shared" si="104"/>
        <v>1..1</v>
      </c>
      <c r="AZ179" s="66" t="str">
        <f t="shared" si="104"/>
        <v>1..1</v>
      </c>
      <c r="BA179" s="2" t="str">
        <f t="shared" si="104"/>
        <v>/rsm:CrossIndustryInvoice
/rsm:SupplyChainTradeTransaction
/ram:ApplicableHeaderTradeSettlement
/ram:SpecifiedTradeSettlementHeaderMonetarySummation
/ram:GrandTotalAmount</v>
      </c>
      <c r="BB179" s="75" t="str">
        <f t="shared" si="103"/>
        <v>/rsm:CrossIndustryInvoice/rsm:SupplyChainTradeTransaction/ram:ApplicableHeaderTradeSettlement/ram:SpecifiedTradeSettlementHeaderMonetarySummation/ram:GrandTotalAmount</v>
      </c>
      <c r="BC179" s="66" t="str">
        <f t="shared" si="89"/>
        <v>A</v>
      </c>
      <c r="BD179" s="68" t="str">
        <f t="shared" si="89"/>
        <v>E</v>
      </c>
      <c r="BE179" s="66" t="str">
        <f t="shared" si="89"/>
        <v>0..n</v>
      </c>
      <c r="BF179" s="66" t="str">
        <f t="shared" si="89"/>
        <v>CAR-2, CAR-3</v>
      </c>
      <c r="BG179" s="249" t="str">
        <f t="shared" si="89"/>
        <v/>
      </c>
      <c r="BH179" s="7"/>
      <c r="BI179" s="68" t="str">
        <f t="shared" si="88"/>
        <v>X</v>
      </c>
      <c r="BJ179" s="68" t="str">
        <f t="shared" si="88"/>
        <v>X</v>
      </c>
      <c r="BK179" s="68" t="str">
        <f t="shared" si="88"/>
        <v>X</v>
      </c>
      <c r="BL179" s="68" t="str">
        <f t="shared" si="87"/>
        <v>X</v>
      </c>
      <c r="BM179" s="68" t="str">
        <f t="shared" si="87"/>
        <v>X</v>
      </c>
      <c r="BN179" s="68" t="str">
        <f t="shared" si="87"/>
        <v>X</v>
      </c>
      <c r="BO179" s="68" t="str">
        <f t="shared" si="87"/>
        <v>X</v>
      </c>
      <c r="BP179" s="7"/>
      <c r="BQ179" s="68" t="str">
        <f t="shared" si="99"/>
        <v>MINIMUM</v>
      </c>
      <c r="BR179" s="68" t="str">
        <f t="shared" si="99"/>
        <v>MINIMUM</v>
      </c>
      <c r="BS179" s="15"/>
      <c r="BT179" s="57" t="s">
        <v>18642</v>
      </c>
    </row>
    <row r="180" spans="1:72" ht="96" x14ac:dyDescent="0.2">
      <c r="A180" s="45" t="str">
        <f t="shared" si="90"/>
        <v>YES</v>
      </c>
      <c r="B180" s="45"/>
      <c r="C180" s="45"/>
      <c r="D180" s="213" t="s">
        <v>3431</v>
      </c>
      <c r="E180" s="214" t="s">
        <v>4756</v>
      </c>
      <c r="F180" s="312" t="s">
        <v>4756</v>
      </c>
      <c r="G180" s="66">
        <f t="shared" si="91"/>
        <v>4</v>
      </c>
      <c r="H180" s="66" t="s">
        <v>42</v>
      </c>
      <c r="I180" s="64" t="s">
        <v>4757</v>
      </c>
      <c r="J180" s="64" t="s">
        <v>4758</v>
      </c>
      <c r="K180" s="65" t="s">
        <v>4759</v>
      </c>
      <c r="L180" s="65"/>
      <c r="M180" s="65" t="s">
        <v>35</v>
      </c>
      <c r="N180" s="64" t="s">
        <v>1325</v>
      </c>
      <c r="O180" s="66" t="s">
        <v>42</v>
      </c>
      <c r="P180" s="66" t="str">
        <f t="shared" si="105"/>
        <v>0..1</v>
      </c>
      <c r="Q180" s="2" t="s">
        <v>4760</v>
      </c>
      <c r="R180" s="75" t="s">
        <v>4761</v>
      </c>
      <c r="S180" s="66" t="s">
        <v>163</v>
      </c>
      <c r="T180" s="68" t="str">
        <f t="shared" si="101"/>
        <v>E</v>
      </c>
      <c r="U180" s="66" t="s">
        <v>62</v>
      </c>
      <c r="V180" s="66" t="s">
        <v>200</v>
      </c>
      <c r="W180" s="249" t="s">
        <v>35</v>
      </c>
      <c r="X180" s="38"/>
      <c r="Y180" s="68" t="str">
        <f t="shared" si="92"/>
        <v>-</v>
      </c>
      <c r="Z180" s="68" t="str">
        <f t="shared" si="106"/>
        <v>X</v>
      </c>
      <c r="AA180" s="68" t="str">
        <f t="shared" si="106"/>
        <v>X</v>
      </c>
      <c r="AB180" s="68" t="str">
        <f t="shared" si="106"/>
        <v>X</v>
      </c>
      <c r="AC180" s="68" t="str">
        <f t="shared" si="106"/>
        <v>X</v>
      </c>
      <c r="AD180" s="68" t="str">
        <f t="shared" si="106"/>
        <v>X</v>
      </c>
      <c r="AE180" s="68" t="str">
        <f t="shared" si="106"/>
        <v>X</v>
      </c>
      <c r="AF180" s="38"/>
      <c r="AG180" s="68" t="s">
        <v>185</v>
      </c>
      <c r="AH180" s="68" t="s">
        <v>185</v>
      </c>
      <c r="AI180" s="38"/>
      <c r="AJ180" s="13" t="str">
        <f t="shared" si="94"/>
        <v>/rsm:CrossIndustryInvoice/rsm:SupplyChainTradeTransaction/ram:ApplicableHeaderTradeSettlement/ram:SpecifiedTradeSettlementHeaderMonetarySummation</v>
      </c>
      <c r="AK180" s="13" t="str">
        <f t="shared" si="95"/>
        <v>/ram:TotalPrepaidAmount</v>
      </c>
      <c r="AL180" s="14">
        <f>COUNTIFS(R$4:R180,AJ180)</f>
        <v>1</v>
      </c>
      <c r="AN180" s="213" t="str">
        <f t="shared" si="100"/>
        <v>SCT_HTS</v>
      </c>
      <c r="AO180" s="214" t="str">
        <f t="shared" si="100"/>
        <v>BT-113</v>
      </c>
      <c r="AP180" s="312" t="str">
        <f t="shared" si="96"/>
        <v>BT-113</v>
      </c>
      <c r="AQ180" s="66">
        <f t="shared" si="97"/>
        <v>4</v>
      </c>
      <c r="AR180" s="66" t="str">
        <f t="shared" si="98"/>
        <v>0..1</v>
      </c>
      <c r="AS180" s="64" t="s">
        <v>4762</v>
      </c>
      <c r="AT180" s="64" t="s">
        <v>4763</v>
      </c>
      <c r="AU180" s="65" t="s">
        <v>4764</v>
      </c>
      <c r="AV180" s="65"/>
      <c r="AW180" s="65" t="s">
        <v>35</v>
      </c>
      <c r="AX180" s="64" t="s">
        <v>1330</v>
      </c>
      <c r="AY180" s="66" t="str">
        <f t="shared" si="104"/>
        <v>0..1</v>
      </c>
      <c r="AZ180" s="66" t="str">
        <f t="shared" si="104"/>
        <v>0..1</v>
      </c>
      <c r="BA180" s="2" t="str">
        <f t="shared" si="104"/>
        <v>/rsm:CrossIndustryInvoice
/rsm:SupplyChainTradeTransaction
/ram:ApplicableHeaderTradeSettlement
/ram:SpecifiedTradeSettlementHeaderMonetarySummation
/ram:TotalPrepaidAmount</v>
      </c>
      <c r="BB180" s="75" t="str">
        <f t="shared" si="103"/>
        <v>/rsm:CrossIndustryInvoice/rsm:SupplyChainTradeTransaction/ram:ApplicableHeaderTradeSettlement/ram:SpecifiedTradeSettlementHeaderMonetarySummation/ram:TotalPrepaidAmount</v>
      </c>
      <c r="BC180" s="66" t="str">
        <f t="shared" si="89"/>
        <v>A</v>
      </c>
      <c r="BD180" s="68" t="str">
        <f t="shared" si="89"/>
        <v>E</v>
      </c>
      <c r="BE180" s="66" t="str">
        <f t="shared" si="89"/>
        <v>0..n</v>
      </c>
      <c r="BF180" s="66" t="str">
        <f t="shared" si="89"/>
        <v>CAR-3</v>
      </c>
      <c r="BG180" s="249" t="str">
        <f t="shared" si="89"/>
        <v/>
      </c>
      <c r="BH180" s="7"/>
      <c r="BI180" s="68" t="str">
        <f t="shared" si="88"/>
        <v>-</v>
      </c>
      <c r="BJ180" s="68" t="str">
        <f t="shared" si="88"/>
        <v>X</v>
      </c>
      <c r="BK180" s="68" t="str">
        <f t="shared" si="88"/>
        <v>X</v>
      </c>
      <c r="BL180" s="68" t="str">
        <f t="shared" si="87"/>
        <v>X</v>
      </c>
      <c r="BM180" s="68" t="str">
        <f t="shared" si="87"/>
        <v>X</v>
      </c>
      <c r="BN180" s="68" t="str">
        <f t="shared" si="87"/>
        <v>X</v>
      </c>
      <c r="BO180" s="68" t="str">
        <f t="shared" si="87"/>
        <v>X</v>
      </c>
      <c r="BP180" s="7"/>
      <c r="BQ180" s="68" t="str">
        <f t="shared" si="99"/>
        <v>BASIC WL</v>
      </c>
      <c r="BR180" s="68" t="str">
        <f t="shared" si="99"/>
        <v>BASIC WL</v>
      </c>
      <c r="BS180" s="15"/>
      <c r="BT180" s="57" t="s">
        <v>18642</v>
      </c>
    </row>
    <row r="181" spans="1:72" ht="96" x14ac:dyDescent="0.2">
      <c r="A181" s="45" t="str">
        <f t="shared" si="90"/>
        <v>YES</v>
      </c>
      <c r="B181" s="45"/>
      <c r="C181" s="45"/>
      <c r="D181" s="213" t="s">
        <v>3431</v>
      </c>
      <c r="E181" s="214" t="s">
        <v>4765</v>
      </c>
      <c r="F181" s="312" t="s">
        <v>4765</v>
      </c>
      <c r="G181" s="66">
        <f t="shared" si="91"/>
        <v>4</v>
      </c>
      <c r="H181" s="66" t="s">
        <v>32</v>
      </c>
      <c r="I181" s="64" t="s">
        <v>4766</v>
      </c>
      <c r="J181" s="64" t="s">
        <v>4767</v>
      </c>
      <c r="K181" s="65" t="s">
        <v>4768</v>
      </c>
      <c r="L181" s="65"/>
      <c r="M181" s="65" t="s">
        <v>4769</v>
      </c>
      <c r="N181" s="64" t="s">
        <v>1325</v>
      </c>
      <c r="O181" s="66" t="s">
        <v>32</v>
      </c>
      <c r="P181" s="66" t="str">
        <f t="shared" si="105"/>
        <v>1..1</v>
      </c>
      <c r="Q181" s="2" t="s">
        <v>4770</v>
      </c>
      <c r="R181" s="75" t="s">
        <v>4771</v>
      </c>
      <c r="S181" s="66" t="s">
        <v>163</v>
      </c>
      <c r="T181" s="68" t="str">
        <f t="shared" si="101"/>
        <v>E</v>
      </c>
      <c r="U181" s="66" t="s">
        <v>62</v>
      </c>
      <c r="V181" s="66" t="s">
        <v>93</v>
      </c>
      <c r="W181" s="249" t="s">
        <v>35</v>
      </c>
      <c r="X181" s="38"/>
      <c r="Y181" s="68" t="str">
        <f t="shared" si="92"/>
        <v>X</v>
      </c>
      <c r="Z181" s="68" t="str">
        <f t="shared" si="106"/>
        <v>X</v>
      </c>
      <c r="AA181" s="68" t="str">
        <f t="shared" si="106"/>
        <v>X</v>
      </c>
      <c r="AB181" s="68" t="str">
        <f t="shared" si="106"/>
        <v>X</v>
      </c>
      <c r="AC181" s="68" t="str">
        <f t="shared" si="106"/>
        <v>X</v>
      </c>
      <c r="AD181" s="68" t="str">
        <f t="shared" si="106"/>
        <v>X</v>
      </c>
      <c r="AE181" s="68" t="str">
        <f t="shared" si="106"/>
        <v>X</v>
      </c>
      <c r="AF181" s="38"/>
      <c r="AG181" s="68" t="s">
        <v>39</v>
      </c>
      <c r="AH181" s="68" t="s">
        <v>39</v>
      </c>
      <c r="AI181" s="38"/>
      <c r="AJ181" s="13" t="str">
        <f t="shared" si="94"/>
        <v>/rsm:CrossIndustryInvoice/rsm:SupplyChainTradeTransaction/ram:ApplicableHeaderTradeSettlement/ram:SpecifiedTradeSettlementHeaderMonetarySummation</v>
      </c>
      <c r="AK181" s="13" t="str">
        <f t="shared" si="95"/>
        <v>/ram:DuePayableAmount</v>
      </c>
      <c r="AL181" s="14">
        <f>COUNTIFS(R$4:R181,AJ181)</f>
        <v>1</v>
      </c>
      <c r="AN181" s="213" t="str">
        <f t="shared" si="100"/>
        <v>SCT_HTS</v>
      </c>
      <c r="AO181" s="214" t="str">
        <f t="shared" si="100"/>
        <v>BT-115</v>
      </c>
      <c r="AP181" s="312" t="str">
        <f t="shared" si="96"/>
        <v>BT-115</v>
      </c>
      <c r="AQ181" s="66">
        <f t="shared" si="97"/>
        <v>4</v>
      </c>
      <c r="AR181" s="66" t="str">
        <f t="shared" si="98"/>
        <v>1..1</v>
      </c>
      <c r="AS181" s="64" t="s">
        <v>4772</v>
      </c>
      <c r="AT181" s="64" t="s">
        <v>4773</v>
      </c>
      <c r="AU181" s="65" t="s">
        <v>4774</v>
      </c>
      <c r="AV181" s="65"/>
      <c r="AW181" s="65" t="s">
        <v>4775</v>
      </c>
      <c r="AX181" s="64" t="s">
        <v>1330</v>
      </c>
      <c r="AY181" s="66" t="str">
        <f t="shared" si="104"/>
        <v>1..1</v>
      </c>
      <c r="AZ181" s="66" t="str">
        <f t="shared" si="104"/>
        <v>1..1</v>
      </c>
      <c r="BA181" s="2" t="str">
        <f t="shared" si="104"/>
        <v>/rsm:CrossIndustryInvoice
/rsm:SupplyChainTradeTransaction
/ram:ApplicableHeaderTradeSettlement
/ram:SpecifiedTradeSettlementHeaderMonetarySummation
/ram:DuePayableAmount</v>
      </c>
      <c r="BB181" s="75" t="str">
        <f t="shared" si="103"/>
        <v>/rsm:CrossIndustryInvoice/rsm:SupplyChainTradeTransaction/ram:ApplicableHeaderTradeSettlement/ram:SpecifiedTradeSettlementHeaderMonetarySummation/ram:DuePayableAmount</v>
      </c>
      <c r="BC181" s="66" t="str">
        <f t="shared" si="89"/>
        <v>A</v>
      </c>
      <c r="BD181" s="68" t="str">
        <f t="shared" si="89"/>
        <v>E</v>
      </c>
      <c r="BE181" s="66" t="str">
        <f t="shared" si="89"/>
        <v>0..n</v>
      </c>
      <c r="BF181" s="66" t="str">
        <f t="shared" si="89"/>
        <v>CAR-2, CAR-3</v>
      </c>
      <c r="BG181" s="249" t="str">
        <f t="shared" si="89"/>
        <v/>
      </c>
      <c r="BH181" s="7"/>
      <c r="BI181" s="68" t="str">
        <f t="shared" si="88"/>
        <v>X</v>
      </c>
      <c r="BJ181" s="68" t="str">
        <f t="shared" si="88"/>
        <v>X</v>
      </c>
      <c r="BK181" s="68" t="str">
        <f t="shared" si="88"/>
        <v>X</v>
      </c>
      <c r="BL181" s="68" t="str">
        <f t="shared" si="87"/>
        <v>X</v>
      </c>
      <c r="BM181" s="68" t="str">
        <f t="shared" si="87"/>
        <v>X</v>
      </c>
      <c r="BN181" s="68" t="str">
        <f t="shared" si="87"/>
        <v>X</v>
      </c>
      <c r="BO181" s="68" t="str">
        <f t="shared" si="87"/>
        <v>X</v>
      </c>
      <c r="BP181" s="7"/>
      <c r="BQ181" s="68" t="str">
        <f t="shared" si="99"/>
        <v>MINIMUM</v>
      </c>
      <c r="BR181" s="68" t="str">
        <f t="shared" si="99"/>
        <v>MINIMUM</v>
      </c>
      <c r="BS181" s="15"/>
      <c r="BT181" s="57" t="s">
        <v>18642</v>
      </c>
    </row>
    <row r="182" spans="1:72" ht="96" x14ac:dyDescent="0.2">
      <c r="A182" s="45" t="str">
        <f t="shared" si="90"/>
        <v>NO</v>
      </c>
      <c r="B182" s="76" t="s">
        <v>17059</v>
      </c>
      <c r="C182" s="45"/>
      <c r="D182" s="211" t="s">
        <v>3431</v>
      </c>
      <c r="E182" s="212" t="s">
        <v>4777</v>
      </c>
      <c r="F182" s="311" t="s">
        <v>4777</v>
      </c>
      <c r="G182" s="218">
        <f t="shared" si="91"/>
        <v>3</v>
      </c>
      <c r="H182" s="251" t="s">
        <v>62</v>
      </c>
      <c r="I182" s="252" t="s">
        <v>1443</v>
      </c>
      <c r="J182" s="252" t="s">
        <v>4778</v>
      </c>
      <c r="K182" s="253" t="s">
        <v>17217</v>
      </c>
      <c r="L182" s="253" t="s">
        <v>4779</v>
      </c>
      <c r="M182" s="253" t="s">
        <v>35</v>
      </c>
      <c r="N182" s="252"/>
      <c r="O182" s="219" t="s">
        <v>62</v>
      </c>
      <c r="P182" s="219" t="str">
        <f t="shared" si="105"/>
        <v>0..n</v>
      </c>
      <c r="Q182" s="220" t="s">
        <v>4780</v>
      </c>
      <c r="R182" s="221" t="s">
        <v>4781</v>
      </c>
      <c r="S182" s="219" t="s">
        <v>35</v>
      </c>
      <c r="T182" s="184" t="str">
        <f t="shared" si="101"/>
        <v>G</v>
      </c>
      <c r="U182" s="254" t="s">
        <v>62</v>
      </c>
      <c r="V182" s="219" t="s">
        <v>35</v>
      </c>
      <c r="W182" s="678" t="s">
        <v>35</v>
      </c>
      <c r="X182" s="38"/>
      <c r="Y182" s="184" t="str">
        <f t="shared" si="92"/>
        <v>-</v>
      </c>
      <c r="Z182" s="184" t="str">
        <f t="shared" ref="Z182:AE188" si="107">IF(Y182="X","X",IF($AH182=Z$4,"X","-"))</f>
        <v>X</v>
      </c>
      <c r="AA182" s="184" t="str">
        <f t="shared" si="107"/>
        <v>X</v>
      </c>
      <c r="AB182" s="184" t="str">
        <f t="shared" si="107"/>
        <v>X</v>
      </c>
      <c r="AC182" s="184" t="str">
        <f t="shared" si="107"/>
        <v>X</v>
      </c>
      <c r="AD182" s="184" t="str">
        <f t="shared" si="107"/>
        <v>X</v>
      </c>
      <c r="AE182" s="184" t="str">
        <f t="shared" si="107"/>
        <v>X</v>
      </c>
      <c r="AF182" s="38"/>
      <c r="AG182" s="184" t="s">
        <v>185</v>
      </c>
      <c r="AH182" s="184" t="s">
        <v>185</v>
      </c>
      <c r="AI182" s="38"/>
      <c r="AJ182" s="13" t="str">
        <f t="shared" si="94"/>
        <v>/rsm:CrossIndustryInvoice/rsm:SupplyChainTradeTransaction/ram:ApplicableHeaderTradeSettlement</v>
      </c>
      <c r="AK182" s="13" t="str">
        <f t="shared" si="95"/>
        <v>/ram:InvoiceReferencedDocument</v>
      </c>
      <c r="AL182" s="14">
        <f>COUNTIFS(R$4:R182,AJ182)</f>
        <v>1</v>
      </c>
      <c r="AN182" s="211" t="str">
        <f t="shared" si="100"/>
        <v>SCT_HTS</v>
      </c>
      <c r="AO182" s="212" t="str">
        <f t="shared" si="100"/>
        <v>BG-3</v>
      </c>
      <c r="AP182" s="311" t="str">
        <f t="shared" si="96"/>
        <v>BG-3</v>
      </c>
      <c r="AQ182" s="218">
        <f t="shared" si="97"/>
        <v>3</v>
      </c>
      <c r="AR182" s="251" t="str">
        <f t="shared" si="98"/>
        <v>0..n</v>
      </c>
      <c r="AS182" s="252" t="s">
        <v>1449</v>
      </c>
      <c r="AT182" s="252" t="s">
        <v>4782</v>
      </c>
      <c r="AU182" s="253" t="s">
        <v>1451</v>
      </c>
      <c r="AV182" s="253" t="s">
        <v>4783</v>
      </c>
      <c r="AW182" s="253" t="s">
        <v>35</v>
      </c>
      <c r="AX182" s="252"/>
      <c r="AY182" s="219" t="str">
        <f t="shared" si="104"/>
        <v>0..n</v>
      </c>
      <c r="AZ182" s="219" t="str">
        <f t="shared" si="104"/>
        <v>0..n</v>
      </c>
      <c r="BA182" s="220" t="str">
        <f t="shared" si="104"/>
        <v>/rsm:CrossIndustryInvoice
/rsm:SupplyChainTradeTransaction
/ram:ApplicableHeaderTradeSettlement
/ram:InvoiceReferencedDocument</v>
      </c>
      <c r="BB182" s="221" t="str">
        <f t="shared" si="103"/>
        <v>/rsm:CrossIndustryInvoice/rsm:SupplyChainTradeTransaction/ram:ApplicableHeaderTradeSettlement/ram:InvoiceReferencedDocument</v>
      </c>
      <c r="BC182" s="219" t="str">
        <f t="shared" si="89"/>
        <v/>
      </c>
      <c r="BD182" s="184" t="str">
        <f t="shared" si="89"/>
        <v>G</v>
      </c>
      <c r="BE182" s="254" t="str">
        <f t="shared" si="89"/>
        <v>0..n</v>
      </c>
      <c r="BF182" s="219" t="str">
        <f t="shared" si="89"/>
        <v/>
      </c>
      <c r="BG182" s="678" t="str">
        <f t="shared" si="89"/>
        <v/>
      </c>
      <c r="BH182" s="7"/>
      <c r="BI182" s="184" t="str">
        <f t="shared" si="88"/>
        <v>-</v>
      </c>
      <c r="BJ182" s="184" t="str">
        <f t="shared" si="88"/>
        <v>X</v>
      </c>
      <c r="BK182" s="184" t="str">
        <f t="shared" si="88"/>
        <v>X</v>
      </c>
      <c r="BL182" s="184" t="str">
        <f t="shared" si="87"/>
        <v>X</v>
      </c>
      <c r="BM182" s="184" t="str">
        <f t="shared" si="87"/>
        <v>X</v>
      </c>
      <c r="BN182" s="184" t="str">
        <f t="shared" si="87"/>
        <v>X</v>
      </c>
      <c r="BO182" s="184" t="str">
        <f t="shared" si="87"/>
        <v>X</v>
      </c>
      <c r="BP182" s="7"/>
      <c r="BQ182" s="184" t="str">
        <f t="shared" si="99"/>
        <v>BASIC WL</v>
      </c>
      <c r="BR182" s="184" t="str">
        <f t="shared" si="99"/>
        <v>BASIC WL</v>
      </c>
      <c r="BS182" s="15"/>
      <c r="BT182" s="57" t="s">
        <v>18642</v>
      </c>
    </row>
    <row r="183" spans="1:72" ht="96" x14ac:dyDescent="0.2">
      <c r="A183" s="45" t="str">
        <f t="shared" si="90"/>
        <v>YES</v>
      </c>
      <c r="B183" s="45"/>
      <c r="C183" s="45"/>
      <c r="D183" s="213" t="s">
        <v>3431</v>
      </c>
      <c r="E183" s="214" t="s">
        <v>4784</v>
      </c>
      <c r="F183" s="312" t="s">
        <v>4784</v>
      </c>
      <c r="G183" s="66">
        <f t="shared" si="91"/>
        <v>4</v>
      </c>
      <c r="H183" s="66" t="s">
        <v>32</v>
      </c>
      <c r="I183" s="64" t="s">
        <v>1453</v>
      </c>
      <c r="J183" s="64" t="s">
        <v>1454</v>
      </c>
      <c r="K183" s="65"/>
      <c r="L183" s="65"/>
      <c r="M183" s="65" t="s">
        <v>4785</v>
      </c>
      <c r="N183" s="150" t="s">
        <v>548</v>
      </c>
      <c r="O183" s="66" t="s">
        <v>32</v>
      </c>
      <c r="P183" s="66" t="str">
        <f t="shared" si="105"/>
        <v>1..1</v>
      </c>
      <c r="Q183" s="2" t="s">
        <v>4786</v>
      </c>
      <c r="R183" s="75" t="s">
        <v>4787</v>
      </c>
      <c r="S183" s="66" t="s">
        <v>17054</v>
      </c>
      <c r="T183" s="68" t="str">
        <f t="shared" si="101"/>
        <v>E</v>
      </c>
      <c r="U183" s="66" t="s">
        <v>42</v>
      </c>
      <c r="V183" s="66" t="s">
        <v>132</v>
      </c>
      <c r="W183" s="249" t="s">
        <v>35</v>
      </c>
      <c r="X183" s="38"/>
      <c r="Y183" s="68" t="str">
        <f t="shared" si="92"/>
        <v>-</v>
      </c>
      <c r="Z183" s="68" t="str">
        <f t="shared" si="107"/>
        <v>X</v>
      </c>
      <c r="AA183" s="68" t="str">
        <f t="shared" si="107"/>
        <v>X</v>
      </c>
      <c r="AB183" s="68" t="str">
        <f t="shared" si="107"/>
        <v>X</v>
      </c>
      <c r="AC183" s="68" t="str">
        <f t="shared" si="107"/>
        <v>X</v>
      </c>
      <c r="AD183" s="68" t="str">
        <f t="shared" si="107"/>
        <v>X</v>
      </c>
      <c r="AE183" s="68" t="str">
        <f t="shared" si="107"/>
        <v>X</v>
      </c>
      <c r="AF183" s="38"/>
      <c r="AG183" s="68" t="s">
        <v>185</v>
      </c>
      <c r="AH183" s="68" t="s">
        <v>185</v>
      </c>
      <c r="AI183" s="38"/>
      <c r="AJ183" s="13" t="str">
        <f t="shared" si="94"/>
        <v>/rsm:CrossIndustryInvoice/rsm:SupplyChainTradeTransaction/ram:ApplicableHeaderTradeSettlement/ram:InvoiceReferencedDocument</v>
      </c>
      <c r="AK183" s="13" t="str">
        <f t="shared" si="95"/>
        <v>/ram:IssuerAssignedID</v>
      </c>
      <c r="AL183" s="14">
        <f>COUNTIFS(R$4:R183,AJ183)</f>
        <v>1</v>
      </c>
      <c r="AN183" s="213" t="str">
        <f t="shared" si="100"/>
        <v>SCT_HTS</v>
      </c>
      <c r="AO183" s="214" t="str">
        <f t="shared" si="100"/>
        <v>BT-25</v>
      </c>
      <c r="AP183" s="312" t="str">
        <f t="shared" si="96"/>
        <v>BT-25</v>
      </c>
      <c r="AQ183" s="66">
        <f t="shared" si="97"/>
        <v>4</v>
      </c>
      <c r="AR183" s="66" t="str">
        <f t="shared" si="98"/>
        <v>1..1</v>
      </c>
      <c r="AS183" s="64" t="s">
        <v>1457</v>
      </c>
      <c r="AT183" s="64" t="s">
        <v>18318</v>
      </c>
      <c r="AU183" s="65"/>
      <c r="AV183" s="65"/>
      <c r="AW183" s="65" t="s">
        <v>4788</v>
      </c>
      <c r="AX183" s="150" t="s">
        <v>555</v>
      </c>
      <c r="AY183" s="66" t="str">
        <f t="shared" si="104"/>
        <v>1..1</v>
      </c>
      <c r="AZ183" s="66" t="str">
        <f t="shared" si="104"/>
        <v>1..1</v>
      </c>
      <c r="BA183" s="2" t="str">
        <f t="shared" si="104"/>
        <v>/rsm:CrossIndustryInvoice
/rsm:SupplyChainTradeTransaction
/ram:ApplicableHeaderTradeSettlement
/ram:InvoiceReferencedDocument
/ram:IssuerAssignedID</v>
      </c>
      <c r="BB183" s="75" t="str">
        <f t="shared" si="103"/>
        <v>/rsm:CrossIndustryInvoice/rsm:SupplyChainTradeTransaction/ram:ApplicableHeaderTradeSettlement/ram:InvoiceReferencedDocument/ram:IssuerAssignedID</v>
      </c>
      <c r="BC183" s="66" t="str">
        <f t="shared" si="89"/>
        <v>R</v>
      </c>
      <c r="BD183" s="68" t="str">
        <f t="shared" si="89"/>
        <v>E</v>
      </c>
      <c r="BE183" s="66" t="str">
        <f t="shared" si="89"/>
        <v>0..1</v>
      </c>
      <c r="BF183" s="66" t="str">
        <f t="shared" si="89"/>
        <v>CAR-2</v>
      </c>
      <c r="BG183" s="249" t="str">
        <f t="shared" si="89"/>
        <v/>
      </c>
      <c r="BH183" s="7"/>
      <c r="BI183" s="68" t="str">
        <f t="shared" si="88"/>
        <v>-</v>
      </c>
      <c r="BJ183" s="68" t="str">
        <f t="shared" si="88"/>
        <v>X</v>
      </c>
      <c r="BK183" s="68" t="str">
        <f t="shared" si="88"/>
        <v>X</v>
      </c>
      <c r="BL183" s="68" t="str">
        <f t="shared" si="87"/>
        <v>X</v>
      </c>
      <c r="BM183" s="68" t="str">
        <f t="shared" si="87"/>
        <v>X</v>
      </c>
      <c r="BN183" s="68" t="str">
        <f t="shared" si="87"/>
        <v>X</v>
      </c>
      <c r="BO183" s="68" t="str">
        <f t="shared" si="87"/>
        <v>X</v>
      </c>
      <c r="BP183" s="7"/>
      <c r="BQ183" s="68" t="str">
        <f t="shared" si="99"/>
        <v>BASIC WL</v>
      </c>
      <c r="BR183" s="68" t="str">
        <f t="shared" si="99"/>
        <v>BASIC WL</v>
      </c>
      <c r="BS183" s="15"/>
      <c r="BT183" s="57" t="s">
        <v>18642</v>
      </c>
    </row>
    <row r="184" spans="1:72" ht="96" x14ac:dyDescent="0.2">
      <c r="A184" s="45" t="str">
        <f t="shared" si="90"/>
        <v>NO</v>
      </c>
      <c r="B184" s="45"/>
      <c r="C184" s="45"/>
      <c r="D184" s="213" t="s">
        <v>3431</v>
      </c>
      <c r="E184" s="223" t="s">
        <v>4791</v>
      </c>
      <c r="F184" s="313"/>
      <c r="G184" s="124">
        <f t="shared" si="91"/>
        <v>4</v>
      </c>
      <c r="H184" s="124" t="s">
        <v>42</v>
      </c>
      <c r="I184" s="138" t="s">
        <v>1467</v>
      </c>
      <c r="J184" s="125"/>
      <c r="K184" s="126"/>
      <c r="L184" s="126"/>
      <c r="M184" s="126"/>
      <c r="N184" s="125"/>
      <c r="O184" s="124" t="s">
        <v>42</v>
      </c>
      <c r="P184" s="124" t="str">
        <f t="shared" si="105"/>
        <v>0..1</v>
      </c>
      <c r="Q184" s="127" t="s">
        <v>4792</v>
      </c>
      <c r="R184" s="128" t="s">
        <v>4793</v>
      </c>
      <c r="S184" s="124"/>
      <c r="T184" s="129" t="str">
        <f t="shared" si="101"/>
        <v/>
      </c>
      <c r="U184" s="124" t="s">
        <v>42</v>
      </c>
      <c r="V184" s="124"/>
      <c r="W184" s="675"/>
      <c r="X184" s="38"/>
      <c r="Y184" s="129" t="str">
        <f t="shared" si="92"/>
        <v>-</v>
      </c>
      <c r="Z184" s="129" t="str">
        <f t="shared" si="107"/>
        <v>X</v>
      </c>
      <c r="AA184" s="129" t="str">
        <f t="shared" si="107"/>
        <v>X</v>
      </c>
      <c r="AB184" s="129" t="str">
        <f t="shared" si="107"/>
        <v>X</v>
      </c>
      <c r="AC184" s="129" t="str">
        <f t="shared" si="107"/>
        <v>X</v>
      </c>
      <c r="AD184" s="129" t="str">
        <f t="shared" si="107"/>
        <v>X</v>
      </c>
      <c r="AE184" s="129" t="str">
        <f t="shared" si="107"/>
        <v>X</v>
      </c>
      <c r="AF184" s="38"/>
      <c r="AG184" s="129" t="s">
        <v>185</v>
      </c>
      <c r="AH184" s="129" t="s">
        <v>185</v>
      </c>
      <c r="AI184" s="38"/>
      <c r="AJ184" s="13" t="str">
        <f t="shared" si="94"/>
        <v>/rsm:CrossIndustryInvoice/rsm:SupplyChainTradeTransaction/ram:ApplicableHeaderTradeSettlement/ram:InvoiceReferencedDocument</v>
      </c>
      <c r="AK184" s="13" t="str">
        <f t="shared" si="95"/>
        <v>/ram:FormattedIssueDateTime</v>
      </c>
      <c r="AL184" s="14">
        <f>COUNTIFS(R$4:R184,AJ184)</f>
        <v>1</v>
      </c>
      <c r="AN184" s="213" t="str">
        <f t="shared" si="100"/>
        <v>SCT_HTS</v>
      </c>
      <c r="AO184" s="223" t="str">
        <f t="shared" si="100"/>
        <v>BT-26-00</v>
      </c>
      <c r="AP184" s="313" t="str">
        <f t="shared" si="96"/>
        <v/>
      </c>
      <c r="AQ184" s="124">
        <f t="shared" si="97"/>
        <v>4</v>
      </c>
      <c r="AR184" s="124" t="str">
        <f t="shared" si="98"/>
        <v>0..1</v>
      </c>
      <c r="AS184" s="138" t="s">
        <v>1469</v>
      </c>
      <c r="AT184" s="125"/>
      <c r="AU184" s="126"/>
      <c r="AV184" s="126"/>
      <c r="AW184" s="126" t="s">
        <v>35</v>
      </c>
      <c r="AX184" s="125"/>
      <c r="AY184" s="124" t="str">
        <f t="shared" si="104"/>
        <v>0..1</v>
      </c>
      <c r="AZ184" s="124" t="str">
        <f t="shared" si="104"/>
        <v>0..1</v>
      </c>
      <c r="BA184" s="127" t="str">
        <f t="shared" si="104"/>
        <v>/rsm:CrossIndustryInvoice
/rsm:SupplyChainTradeTransaction
/ram:ApplicableHeaderTradeSettlement
/ram:InvoiceReferencedDocument
/ram:FormattedIssueDateTime</v>
      </c>
      <c r="BB184" s="128" t="str">
        <f t="shared" si="103"/>
        <v>/rsm:CrossIndustryInvoice/rsm:SupplyChainTradeTransaction/ram:ApplicableHeaderTradeSettlement/ram:InvoiceReferencedDocument/ram:FormattedIssueDateTime</v>
      </c>
      <c r="BC184" s="124" t="str">
        <f t="shared" ref="BC184:BG188" si="108">IF(S184="","",S184)</f>
        <v/>
      </c>
      <c r="BD184" s="129" t="str">
        <f t="shared" si="108"/>
        <v/>
      </c>
      <c r="BE184" s="124" t="str">
        <f t="shared" si="108"/>
        <v>0..1</v>
      </c>
      <c r="BF184" s="124" t="str">
        <f t="shared" si="108"/>
        <v/>
      </c>
      <c r="BG184" s="675" t="str">
        <f t="shared" si="108"/>
        <v/>
      </c>
      <c r="BH184" s="7"/>
      <c r="BI184" s="129" t="str">
        <f t="shared" si="88"/>
        <v>-</v>
      </c>
      <c r="BJ184" s="129" t="str">
        <f t="shared" si="88"/>
        <v>X</v>
      </c>
      <c r="BK184" s="129" t="str">
        <f t="shared" si="88"/>
        <v>X</v>
      </c>
      <c r="BL184" s="129" t="str">
        <f t="shared" si="87"/>
        <v>X</v>
      </c>
      <c r="BM184" s="129" t="str">
        <f t="shared" si="87"/>
        <v>X</v>
      </c>
      <c r="BN184" s="129" t="str">
        <f t="shared" si="87"/>
        <v>X</v>
      </c>
      <c r="BO184" s="129" t="str">
        <f t="shared" si="87"/>
        <v>X</v>
      </c>
      <c r="BP184" s="7"/>
      <c r="BQ184" s="129" t="str">
        <f t="shared" si="99"/>
        <v>BASIC WL</v>
      </c>
      <c r="BR184" s="129" t="str">
        <f t="shared" si="99"/>
        <v>BASIC WL</v>
      </c>
      <c r="BS184" s="15"/>
      <c r="BT184" s="57" t="s">
        <v>18642</v>
      </c>
    </row>
    <row r="185" spans="1:72" ht="105" x14ac:dyDescent="0.2">
      <c r="A185" s="45" t="str">
        <f t="shared" si="90"/>
        <v>YES</v>
      </c>
      <c r="B185" s="45"/>
      <c r="C185" s="45"/>
      <c r="D185" s="213" t="s">
        <v>3431</v>
      </c>
      <c r="E185" s="214" t="s">
        <v>4794</v>
      </c>
      <c r="F185" s="312" t="s">
        <v>4794</v>
      </c>
      <c r="G185" s="66">
        <f t="shared" si="91"/>
        <v>5</v>
      </c>
      <c r="H185" s="66" t="s">
        <v>42</v>
      </c>
      <c r="I185" s="64" t="s">
        <v>1470</v>
      </c>
      <c r="J185" s="64" t="s">
        <v>1471</v>
      </c>
      <c r="K185" s="65" t="s">
        <v>1472</v>
      </c>
      <c r="L185" s="65"/>
      <c r="M185" s="65" t="s">
        <v>35</v>
      </c>
      <c r="N185" s="64" t="s">
        <v>148</v>
      </c>
      <c r="O185" s="66" t="s">
        <v>32</v>
      </c>
      <c r="P185" s="66" t="str">
        <f t="shared" si="105"/>
        <v>1..1</v>
      </c>
      <c r="Q185" s="2" t="s">
        <v>4795</v>
      </c>
      <c r="R185" s="75" t="s">
        <v>4796</v>
      </c>
      <c r="S185" s="66" t="s">
        <v>151</v>
      </c>
      <c r="T185" s="68" t="str">
        <f t="shared" si="101"/>
        <v>E</v>
      </c>
      <c r="U185" s="66" t="s">
        <v>32</v>
      </c>
      <c r="V185" s="66" t="s">
        <v>35</v>
      </c>
      <c r="W185" s="249" t="s">
        <v>35</v>
      </c>
      <c r="X185" s="38"/>
      <c r="Y185" s="68" t="str">
        <f t="shared" si="92"/>
        <v>-</v>
      </c>
      <c r="Z185" s="68" t="str">
        <f t="shared" si="107"/>
        <v>X</v>
      </c>
      <c r="AA185" s="68" t="str">
        <f t="shared" si="107"/>
        <v>X</v>
      </c>
      <c r="AB185" s="68" t="str">
        <f t="shared" si="107"/>
        <v>X</v>
      </c>
      <c r="AC185" s="68" t="str">
        <f t="shared" si="107"/>
        <v>X</v>
      </c>
      <c r="AD185" s="68" t="str">
        <f t="shared" si="107"/>
        <v>X</v>
      </c>
      <c r="AE185" s="68" t="str">
        <f t="shared" si="107"/>
        <v>X</v>
      </c>
      <c r="AF185" s="38"/>
      <c r="AG185" s="68" t="s">
        <v>185</v>
      </c>
      <c r="AH185" s="68" t="s">
        <v>185</v>
      </c>
      <c r="AI185" s="38"/>
      <c r="AJ185" s="13" t="str">
        <f t="shared" si="94"/>
        <v>/rsm:CrossIndustryInvoice/rsm:SupplyChainTradeTransaction/ram:ApplicableHeaderTradeSettlement/ram:InvoiceReferencedDocument/ram:FormattedIssueDateTime</v>
      </c>
      <c r="AK185" s="13" t="str">
        <f t="shared" si="95"/>
        <v>/qdt:DateTimeString</v>
      </c>
      <c r="AL185" s="14">
        <f>COUNTIFS(R$4:R185,AJ185)</f>
        <v>1</v>
      </c>
      <c r="AN185" s="213" t="str">
        <f t="shared" si="100"/>
        <v>SCT_HTS</v>
      </c>
      <c r="AO185" s="214" t="str">
        <f t="shared" si="100"/>
        <v>BT-26</v>
      </c>
      <c r="AP185" s="312" t="str">
        <f t="shared" si="96"/>
        <v>BT-26</v>
      </c>
      <c r="AQ185" s="66">
        <f t="shared" si="97"/>
        <v>5</v>
      </c>
      <c r="AR185" s="66" t="str">
        <f t="shared" si="98"/>
        <v>0..1</v>
      </c>
      <c r="AS185" s="64" t="s">
        <v>1475</v>
      </c>
      <c r="AT185" s="64" t="s">
        <v>1476</v>
      </c>
      <c r="AU185" s="65" t="s">
        <v>1477</v>
      </c>
      <c r="AV185" s="65"/>
      <c r="AW185" s="65" t="s">
        <v>35</v>
      </c>
      <c r="AX185" s="64" t="s">
        <v>148</v>
      </c>
      <c r="AY185" s="66" t="str">
        <f t="shared" si="104"/>
        <v>1..1</v>
      </c>
      <c r="AZ185" s="66" t="str">
        <f t="shared" si="104"/>
        <v>1..1</v>
      </c>
      <c r="BA185" s="2" t="str">
        <f t="shared" si="104"/>
        <v>/rsm:CrossIndustryInvoice
/rsm:SupplyChainTradeTransaction
/ram:ApplicableHeaderTradeSettlement
/ram:InvoiceReferencedDocument
/ram:FormattedIssueDateTime
/qdt:DateTimeString</v>
      </c>
      <c r="BB185" s="75" t="str">
        <f t="shared" si="103"/>
        <v>/rsm:CrossIndustryInvoice/rsm:SupplyChainTradeTransaction/ram:ApplicableHeaderTradeSettlement/ram:InvoiceReferencedDocument/ram:FormattedIssueDateTime/qdt:DateTimeString</v>
      </c>
      <c r="BC185" s="66" t="str">
        <f t="shared" si="108"/>
        <v>D</v>
      </c>
      <c r="BD185" s="68" t="str">
        <f t="shared" si="108"/>
        <v>E</v>
      </c>
      <c r="BE185" s="66" t="str">
        <f t="shared" si="108"/>
        <v>1..1</v>
      </c>
      <c r="BF185" s="66" t="str">
        <f t="shared" si="108"/>
        <v/>
      </c>
      <c r="BG185" s="249" t="str">
        <f t="shared" si="108"/>
        <v/>
      </c>
      <c r="BH185" s="7"/>
      <c r="BI185" s="68" t="str">
        <f t="shared" si="88"/>
        <v>-</v>
      </c>
      <c r="BJ185" s="68" t="str">
        <f t="shared" si="88"/>
        <v>X</v>
      </c>
      <c r="BK185" s="68" t="str">
        <f t="shared" si="88"/>
        <v>X</v>
      </c>
      <c r="BL185" s="68" t="str">
        <f t="shared" si="87"/>
        <v>X</v>
      </c>
      <c r="BM185" s="68" t="str">
        <f t="shared" si="87"/>
        <v>X</v>
      </c>
      <c r="BN185" s="68" t="str">
        <f t="shared" si="87"/>
        <v>X</v>
      </c>
      <c r="BO185" s="68" t="str">
        <f t="shared" ref="BO185:BO188" si="109">AE185</f>
        <v>X</v>
      </c>
      <c r="BP185" s="7"/>
      <c r="BQ185" s="68" t="str">
        <f t="shared" si="99"/>
        <v>BASIC WL</v>
      </c>
      <c r="BR185" s="68" t="str">
        <f t="shared" si="99"/>
        <v>BASIC WL</v>
      </c>
      <c r="BS185" s="15"/>
      <c r="BT185" s="57" t="s">
        <v>18642</v>
      </c>
    </row>
    <row r="186" spans="1:72" ht="120" x14ac:dyDescent="0.2">
      <c r="A186" s="45" t="str">
        <f t="shared" si="90"/>
        <v>YES</v>
      </c>
      <c r="B186" s="45"/>
      <c r="C186" s="45"/>
      <c r="D186" s="213" t="s">
        <v>3431</v>
      </c>
      <c r="E186" s="214" t="s">
        <v>4797</v>
      </c>
      <c r="F186" s="312"/>
      <c r="G186" s="66">
        <f t="shared" si="91"/>
        <v>6</v>
      </c>
      <c r="H186" s="66" t="s">
        <v>32</v>
      </c>
      <c r="I186" s="97" t="s">
        <v>229</v>
      </c>
      <c r="J186" s="64" t="s">
        <v>35</v>
      </c>
      <c r="K186" s="65" t="s">
        <v>160</v>
      </c>
      <c r="L186" s="65"/>
      <c r="M186" s="2" t="s">
        <v>160</v>
      </c>
      <c r="N186" s="64" t="s">
        <v>128</v>
      </c>
      <c r="O186" s="66" t="s">
        <v>32</v>
      </c>
      <c r="P186" s="66" t="str">
        <f t="shared" si="105"/>
        <v>1..1</v>
      </c>
      <c r="Q186" s="2" t="s">
        <v>4798</v>
      </c>
      <c r="R186" s="75" t="s">
        <v>4799</v>
      </c>
      <c r="S186" s="66" t="s">
        <v>131</v>
      </c>
      <c r="T186" s="68" t="str">
        <f t="shared" si="101"/>
        <v>A</v>
      </c>
      <c r="U186" s="66" t="s">
        <v>42</v>
      </c>
      <c r="V186" s="66" t="s">
        <v>35</v>
      </c>
      <c r="W186" s="249" t="s">
        <v>160</v>
      </c>
      <c r="X186" s="38"/>
      <c r="Y186" s="68" t="str">
        <f t="shared" si="92"/>
        <v>-</v>
      </c>
      <c r="Z186" s="68" t="str">
        <f t="shared" si="107"/>
        <v>X</v>
      </c>
      <c r="AA186" s="68" t="str">
        <f t="shared" si="107"/>
        <v>X</v>
      </c>
      <c r="AB186" s="68" t="str">
        <f t="shared" si="107"/>
        <v>X</v>
      </c>
      <c r="AC186" s="68" t="str">
        <f t="shared" si="107"/>
        <v>X</v>
      </c>
      <c r="AD186" s="68" t="str">
        <f t="shared" si="107"/>
        <v>X</v>
      </c>
      <c r="AE186" s="68" t="str">
        <f t="shared" si="107"/>
        <v>X</v>
      </c>
      <c r="AF186" s="38"/>
      <c r="AG186" s="68" t="s">
        <v>185</v>
      </c>
      <c r="AH186" s="68" t="s">
        <v>185</v>
      </c>
      <c r="AI186" s="38"/>
      <c r="AJ186" s="13" t="str">
        <f t="shared" si="94"/>
        <v>/rsm:CrossIndustryInvoice/rsm:SupplyChainTradeTransaction/ram:ApplicableHeaderTradeSettlement/ram:InvoiceReferencedDocument/ram:FormattedIssueDateTime/qdt:DateTimeString</v>
      </c>
      <c r="AK186" s="13" t="str">
        <f t="shared" si="95"/>
        <v>/@format</v>
      </c>
      <c r="AL186" s="14">
        <f>COUNTIFS(R$4:R186,AJ186)</f>
        <v>1</v>
      </c>
      <c r="AN186" s="213" t="str">
        <f t="shared" si="100"/>
        <v>SCT_HTS</v>
      </c>
      <c r="AO186" s="214" t="str">
        <f t="shared" si="100"/>
        <v>BT-26-0</v>
      </c>
      <c r="AP186" s="312" t="str">
        <f t="shared" si="96"/>
        <v/>
      </c>
      <c r="AQ186" s="66">
        <f t="shared" si="97"/>
        <v>6</v>
      </c>
      <c r="AR186" s="66" t="str">
        <f t="shared" si="98"/>
        <v>1..1</v>
      </c>
      <c r="AS186" s="97" t="s">
        <v>1270</v>
      </c>
      <c r="AT186" s="64" t="s">
        <v>35</v>
      </c>
      <c r="AU186" s="65" t="s">
        <v>18166</v>
      </c>
      <c r="AV186" s="65"/>
      <c r="AW186" s="2" t="s">
        <v>166</v>
      </c>
      <c r="AX186" s="64" t="s">
        <v>128</v>
      </c>
      <c r="AY186" s="66" t="str">
        <f t="shared" si="104"/>
        <v>1..1</v>
      </c>
      <c r="AZ186" s="66" t="str">
        <f t="shared" si="104"/>
        <v>1..1</v>
      </c>
      <c r="BA186" s="2" t="str">
        <f t="shared" si="104"/>
        <v>/rsm:CrossIndustryInvoice
/rsm:SupplyChainTradeTransaction
/ram:ApplicableHeaderTradeSettlement
/ram:InvoiceReferencedDocument
/ram:FormattedIssueDateTime
/qdt:DateTimeString
/@format</v>
      </c>
      <c r="BB186" s="75" t="str">
        <f t="shared" si="103"/>
        <v>/rsm:CrossIndustryInvoice/rsm:SupplyChainTradeTransaction/ram:ApplicableHeaderTradeSettlement/ram:InvoiceReferencedDocument/ram:FormattedIssueDateTime/qdt:DateTimeString/@format</v>
      </c>
      <c r="BC186" s="66" t="str">
        <f t="shared" si="108"/>
        <v>C</v>
      </c>
      <c r="BD186" s="68" t="str">
        <f t="shared" si="108"/>
        <v>A</v>
      </c>
      <c r="BE186" s="66" t="str">
        <f t="shared" si="108"/>
        <v>0..1</v>
      </c>
      <c r="BF186" s="66" t="str">
        <f t="shared" si="108"/>
        <v/>
      </c>
      <c r="BG186" s="249" t="str">
        <f t="shared" si="108"/>
        <v>Only value "102"</v>
      </c>
      <c r="BH186" s="7"/>
      <c r="BI186" s="68" t="str">
        <f t="shared" si="88"/>
        <v>-</v>
      </c>
      <c r="BJ186" s="68" t="str">
        <f t="shared" si="88"/>
        <v>X</v>
      </c>
      <c r="BK186" s="68" t="str">
        <f t="shared" si="88"/>
        <v>X</v>
      </c>
      <c r="BL186" s="68" t="str">
        <f t="shared" si="88"/>
        <v>X</v>
      </c>
      <c r="BM186" s="68" t="str">
        <f t="shared" si="88"/>
        <v>X</v>
      </c>
      <c r="BN186" s="68" t="str">
        <f t="shared" si="88"/>
        <v>X</v>
      </c>
      <c r="BO186" s="68" t="str">
        <f t="shared" si="109"/>
        <v>X</v>
      </c>
      <c r="BP186" s="7"/>
      <c r="BQ186" s="68" t="str">
        <f t="shared" si="99"/>
        <v>BASIC WL</v>
      </c>
      <c r="BR186" s="68" t="str">
        <f t="shared" si="99"/>
        <v>BASIC WL</v>
      </c>
      <c r="BS186" s="15"/>
      <c r="BT186" s="57" t="s">
        <v>18642</v>
      </c>
    </row>
    <row r="187" spans="1:72" ht="96" x14ac:dyDescent="0.2">
      <c r="A187" s="45" t="str">
        <f t="shared" si="90"/>
        <v>NO</v>
      </c>
      <c r="B187" s="45"/>
      <c r="C187" s="45"/>
      <c r="D187" s="211" t="s">
        <v>3431</v>
      </c>
      <c r="E187" s="212" t="s">
        <v>4800</v>
      </c>
      <c r="F187" s="311"/>
      <c r="G187" s="218">
        <f t="shared" si="91"/>
        <v>3</v>
      </c>
      <c r="H187" s="251" t="s">
        <v>42</v>
      </c>
      <c r="I187" s="252" t="s">
        <v>4801</v>
      </c>
      <c r="J187" s="252"/>
      <c r="K187" s="253"/>
      <c r="L187" s="253"/>
      <c r="M187" s="253"/>
      <c r="N187" s="252"/>
      <c r="O187" s="219" t="s">
        <v>42</v>
      </c>
      <c r="P187" s="219" t="s">
        <v>62</v>
      </c>
      <c r="Q187" s="220" t="s">
        <v>4802</v>
      </c>
      <c r="R187" s="221" t="s">
        <v>4803</v>
      </c>
      <c r="S187" s="219"/>
      <c r="T187" s="184" t="str">
        <f t="shared" si="101"/>
        <v/>
      </c>
      <c r="U187" s="219" t="s">
        <v>62</v>
      </c>
      <c r="V187" s="219"/>
      <c r="W187" s="678"/>
      <c r="X187" s="38"/>
      <c r="Y187" s="184" t="str">
        <f t="shared" si="92"/>
        <v>-</v>
      </c>
      <c r="Z187" s="184" t="str">
        <f t="shared" si="107"/>
        <v>X</v>
      </c>
      <c r="AA187" s="184" t="str">
        <f t="shared" si="107"/>
        <v>X</v>
      </c>
      <c r="AB187" s="184" t="str">
        <f t="shared" si="107"/>
        <v>X</v>
      </c>
      <c r="AC187" s="184" t="str">
        <f t="shared" si="107"/>
        <v>X</v>
      </c>
      <c r="AD187" s="184" t="str">
        <f t="shared" si="107"/>
        <v>X</v>
      </c>
      <c r="AE187" s="184" t="str">
        <f t="shared" si="107"/>
        <v>X</v>
      </c>
      <c r="AF187" s="38"/>
      <c r="AG187" s="184" t="s">
        <v>185</v>
      </c>
      <c r="AH187" s="184" t="s">
        <v>185</v>
      </c>
      <c r="AI187" s="38"/>
      <c r="AJ187" s="13" t="str">
        <f t="shared" si="94"/>
        <v>/rsm:CrossIndustryInvoice/rsm:SupplyChainTradeTransaction/ram:ApplicableHeaderTradeSettlement</v>
      </c>
      <c r="AK187" s="13" t="str">
        <f t="shared" si="95"/>
        <v>/ram:ReceivableSpecifiedTradeAccountingAccount</v>
      </c>
      <c r="AL187" s="14">
        <f>COUNTIFS(R$4:R187,AJ187)</f>
        <v>1</v>
      </c>
      <c r="AN187" s="211" t="str">
        <f t="shared" si="100"/>
        <v>SCT_HTS</v>
      </c>
      <c r="AO187" s="212" t="str">
        <f t="shared" si="100"/>
        <v>BT-19-00</v>
      </c>
      <c r="AP187" s="311" t="str">
        <f t="shared" si="96"/>
        <v/>
      </c>
      <c r="AQ187" s="218">
        <f t="shared" si="97"/>
        <v>3</v>
      </c>
      <c r="AR187" s="251" t="str">
        <f t="shared" si="98"/>
        <v>0..1</v>
      </c>
      <c r="AS187" s="252" t="s">
        <v>4804</v>
      </c>
      <c r="AT187" s="252"/>
      <c r="AU187" s="253"/>
      <c r="AV187" s="253"/>
      <c r="AW187" s="253" t="s">
        <v>35</v>
      </c>
      <c r="AX187" s="252"/>
      <c r="AY187" s="219" t="str">
        <f t="shared" si="104"/>
        <v>0..1</v>
      </c>
      <c r="AZ187" s="219" t="str">
        <f t="shared" si="104"/>
        <v>0..n</v>
      </c>
      <c r="BA187" s="220" t="str">
        <f t="shared" si="104"/>
        <v>/rsm:CrossIndustryInvoice
/rsm:SupplyChainTradeTransaction
/ram:ApplicableHeaderTradeSettlement
/ram:ReceivableSpecifiedTradeAccountingAccount</v>
      </c>
      <c r="BB187" s="221" t="str">
        <f t="shared" si="103"/>
        <v>/rsm:CrossIndustryInvoice/rsm:SupplyChainTradeTransaction/ram:ApplicableHeaderTradeSettlement/ram:ReceivableSpecifiedTradeAccountingAccount</v>
      </c>
      <c r="BC187" s="219" t="str">
        <f t="shared" si="108"/>
        <v/>
      </c>
      <c r="BD187" s="184" t="str">
        <f t="shared" si="108"/>
        <v/>
      </c>
      <c r="BE187" s="219" t="str">
        <f t="shared" si="108"/>
        <v>0..n</v>
      </c>
      <c r="BF187" s="219" t="str">
        <f t="shared" si="108"/>
        <v/>
      </c>
      <c r="BG187" s="678" t="str">
        <f t="shared" si="108"/>
        <v/>
      </c>
      <c r="BH187" s="7"/>
      <c r="BI187" s="184" t="str">
        <f t="shared" ref="BI187:BN188" si="110">Y187</f>
        <v>-</v>
      </c>
      <c r="BJ187" s="184" t="str">
        <f t="shared" si="110"/>
        <v>X</v>
      </c>
      <c r="BK187" s="184" t="str">
        <f t="shared" si="110"/>
        <v>X</v>
      </c>
      <c r="BL187" s="184" t="str">
        <f t="shared" si="110"/>
        <v>X</v>
      </c>
      <c r="BM187" s="184" t="str">
        <f t="shared" si="110"/>
        <v>X</v>
      </c>
      <c r="BN187" s="184" t="str">
        <f t="shared" si="110"/>
        <v>X</v>
      </c>
      <c r="BO187" s="184" t="str">
        <f t="shared" si="109"/>
        <v>X</v>
      </c>
      <c r="BP187" s="7"/>
      <c r="BQ187" s="184" t="str">
        <f t="shared" si="99"/>
        <v>BASIC WL</v>
      </c>
      <c r="BR187" s="184" t="str">
        <f t="shared" si="99"/>
        <v>BASIC WL</v>
      </c>
      <c r="BS187" s="15"/>
      <c r="BT187" s="57" t="s">
        <v>18642</v>
      </c>
    </row>
    <row r="188" spans="1:72" ht="96" x14ac:dyDescent="0.2">
      <c r="A188" s="45" t="str">
        <f t="shared" si="90"/>
        <v>YES</v>
      </c>
      <c r="B188" s="45"/>
      <c r="C188" s="45"/>
      <c r="D188" s="213" t="s">
        <v>3431</v>
      </c>
      <c r="E188" s="214" t="s">
        <v>4805</v>
      </c>
      <c r="F188" s="312" t="s">
        <v>4805</v>
      </c>
      <c r="G188" s="66">
        <f t="shared" si="91"/>
        <v>4</v>
      </c>
      <c r="H188" s="66" t="s">
        <v>42</v>
      </c>
      <c r="I188" s="64" t="s">
        <v>4806</v>
      </c>
      <c r="J188" s="64" t="s">
        <v>1516</v>
      </c>
      <c r="K188" s="65"/>
      <c r="L188" s="65" t="s">
        <v>4807</v>
      </c>
      <c r="M188" s="65" t="s">
        <v>35</v>
      </c>
      <c r="N188" s="64" t="s">
        <v>70</v>
      </c>
      <c r="O188" s="66" t="s">
        <v>32</v>
      </c>
      <c r="P188" s="66" t="str">
        <f>O188</f>
        <v>1..1</v>
      </c>
      <c r="Q188" s="2" t="s">
        <v>4808</v>
      </c>
      <c r="R188" s="75" t="s">
        <v>4809</v>
      </c>
      <c r="S188" s="66" t="s">
        <v>73</v>
      </c>
      <c r="T188" s="68" t="str">
        <f t="shared" si="101"/>
        <v>E</v>
      </c>
      <c r="U188" s="66" t="s">
        <v>32</v>
      </c>
      <c r="V188" s="66" t="s">
        <v>132</v>
      </c>
      <c r="W188" s="249" t="s">
        <v>35</v>
      </c>
      <c r="X188" s="38"/>
      <c r="Y188" s="68" t="str">
        <f t="shared" si="92"/>
        <v>-</v>
      </c>
      <c r="Z188" s="68" t="str">
        <f t="shared" si="107"/>
        <v>X</v>
      </c>
      <c r="AA188" s="68" t="str">
        <f t="shared" si="107"/>
        <v>X</v>
      </c>
      <c r="AB188" s="68" t="str">
        <f t="shared" si="107"/>
        <v>X</v>
      </c>
      <c r="AC188" s="68" t="str">
        <f t="shared" si="107"/>
        <v>X</v>
      </c>
      <c r="AD188" s="68" t="str">
        <f t="shared" si="107"/>
        <v>X</v>
      </c>
      <c r="AE188" s="68" t="str">
        <f t="shared" si="107"/>
        <v>X</v>
      </c>
      <c r="AF188" s="38"/>
      <c r="AG188" s="68" t="s">
        <v>185</v>
      </c>
      <c r="AH188" s="68" t="s">
        <v>185</v>
      </c>
      <c r="AI188" s="38"/>
      <c r="AJ188" s="13" t="str">
        <f t="shared" si="94"/>
        <v>/rsm:CrossIndustryInvoice/rsm:SupplyChainTradeTransaction/ram:ApplicableHeaderTradeSettlement/ram:ReceivableSpecifiedTradeAccountingAccount</v>
      </c>
      <c r="AK188" s="13" t="str">
        <f t="shared" si="95"/>
        <v>/ram:ID</v>
      </c>
      <c r="AL188" s="14">
        <f>COUNTIFS(R$4:R188,AJ188)</f>
        <v>1</v>
      </c>
      <c r="AN188" s="213" t="str">
        <f t="shared" si="100"/>
        <v>SCT_HTS</v>
      </c>
      <c r="AO188" s="214" t="str">
        <f t="shared" si="100"/>
        <v>BT-19</v>
      </c>
      <c r="AP188" s="312" t="str">
        <f t="shared" si="96"/>
        <v>BT-19</v>
      </c>
      <c r="AQ188" s="66">
        <f t="shared" si="97"/>
        <v>4</v>
      </c>
      <c r="AR188" s="66" t="str">
        <f t="shared" si="98"/>
        <v>0..1</v>
      </c>
      <c r="AS188" s="64" t="s">
        <v>1520</v>
      </c>
      <c r="AT188" s="64" t="s">
        <v>1521</v>
      </c>
      <c r="AU188" s="65"/>
      <c r="AV188" s="65" t="s">
        <v>3392</v>
      </c>
      <c r="AW188" s="65" t="s">
        <v>35</v>
      </c>
      <c r="AX188" s="64" t="s">
        <v>78</v>
      </c>
      <c r="AY188" s="66" t="str">
        <f t="shared" si="104"/>
        <v>1..1</v>
      </c>
      <c r="AZ188" s="66" t="str">
        <f t="shared" si="104"/>
        <v>1..1</v>
      </c>
      <c r="BA188" s="2" t="str">
        <f t="shared" si="104"/>
        <v>/rsm:CrossIndustryInvoice
/rsm:SupplyChainTradeTransaction
/ram:ApplicableHeaderTradeSettlement
/ram:ReceivableSpecifiedTradeAccountingAccount
/ram:ID</v>
      </c>
      <c r="BB188" s="75" t="str">
        <f t="shared" si="103"/>
        <v>/rsm:CrossIndustryInvoice/rsm:SupplyChainTradeTransaction/ram:ApplicableHeaderTradeSettlement/ram:ReceivableSpecifiedTradeAccountingAccount/ram:ID</v>
      </c>
      <c r="BC188" s="66" t="str">
        <f t="shared" si="108"/>
        <v>T</v>
      </c>
      <c r="BD188" s="68" t="str">
        <f t="shared" si="108"/>
        <v>E</v>
      </c>
      <c r="BE188" s="66" t="str">
        <f t="shared" si="108"/>
        <v>1..1</v>
      </c>
      <c r="BF188" s="66" t="str">
        <f t="shared" si="108"/>
        <v>CAR-2</v>
      </c>
      <c r="BG188" s="249" t="str">
        <f t="shared" si="108"/>
        <v/>
      </c>
      <c r="BH188" s="7"/>
      <c r="BI188" s="68" t="str">
        <f t="shared" si="110"/>
        <v>-</v>
      </c>
      <c r="BJ188" s="68" t="str">
        <f t="shared" si="110"/>
        <v>X</v>
      </c>
      <c r="BK188" s="68" t="str">
        <f t="shared" si="110"/>
        <v>X</v>
      </c>
      <c r="BL188" s="68" t="str">
        <f t="shared" si="110"/>
        <v>X</v>
      </c>
      <c r="BM188" s="68" t="str">
        <f t="shared" si="110"/>
        <v>X</v>
      </c>
      <c r="BN188" s="68" t="str">
        <f t="shared" si="110"/>
        <v>X</v>
      </c>
      <c r="BO188" s="68" t="str">
        <f t="shared" si="109"/>
        <v>X</v>
      </c>
      <c r="BP188" s="7"/>
      <c r="BQ188" s="68" t="str">
        <f t="shared" si="99"/>
        <v>BASIC WL</v>
      </c>
      <c r="BR188" s="68" t="str">
        <f t="shared" si="99"/>
        <v>BASIC WL</v>
      </c>
      <c r="BS188" s="15"/>
      <c r="BT188" s="57" t="s">
        <v>18642</v>
      </c>
    </row>
  </sheetData>
  <autoFilter ref="A4:BT188" xr:uid="{2D5B7D63-704A-9442-81DD-1D7A25C60963}"/>
  <conditionalFormatting sqref="O5:O188 AY5:AY188">
    <cfRule type="expression" dxfId="13" priority="3" stopIfTrue="1">
      <formula>LEFT($AH5,3)="EXT"</formula>
    </cfRule>
    <cfRule type="expression" dxfId="12" priority="4">
      <formula>LEFT($AG5,3)="EXT"</formula>
    </cfRule>
    <cfRule type="expression" dxfId="11" priority="7">
      <formula>O5&lt;&gt;U5</formula>
    </cfRule>
  </conditionalFormatting>
  <conditionalFormatting sqref="P5:P188 AZ5:AZ188">
    <cfRule type="expression" dxfId="10" priority="5">
      <formula>O5&lt;&gt;P5</formula>
    </cfRule>
    <cfRule type="expression" dxfId="9" priority="6">
      <formula>P5&lt;&gt;U5</formula>
    </cfRule>
  </conditionalFormatting>
  <conditionalFormatting sqref="X5:X188 AF5:AF188">
    <cfRule type="expression" dxfId="8" priority="2" stopIfTrue="1">
      <formula>X5=TRUE</formula>
    </cfRule>
  </conditionalFormatting>
  <conditionalFormatting sqref="AH5:AH188 BR20:BR83 BR170:BR188">
    <cfRule type="expression" dxfId="7"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AF2F8-200C-6148-870A-74DE738018B9}">
  <sheetPr>
    <tabColor theme="6" tint="-0.249977111117893"/>
    <pageSetUpPr autoPageBreaks="0" fitToPage="1"/>
  </sheetPr>
  <dimension ref="A1:BU44"/>
  <sheetViews>
    <sheetView showGridLines="0" zoomScale="90" zoomScaleNormal="90" zoomScaleSheetLayoutView="70" zoomScalePageLayoutView="70" workbookViewId="0">
      <pane xSplit="9" ySplit="4" topLeftCell="J5" activePane="bottomRight" state="frozen"/>
      <selection pane="topRight" activeCell="J1" sqref="J1"/>
      <selection pane="bottomLeft" activeCell="A5" sqref="A5"/>
      <selection pane="bottomRight" activeCell="J8" sqref="J8"/>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20961</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622" t="s">
        <v>18645</v>
      </c>
      <c r="F3" s="623"/>
      <c r="G3" s="623"/>
      <c r="H3" s="623"/>
      <c r="I3" s="623"/>
      <c r="J3" s="623"/>
      <c r="K3" s="623"/>
      <c r="L3" s="623"/>
      <c r="M3" s="623"/>
      <c r="N3" s="623"/>
      <c r="O3" s="623"/>
      <c r="P3" s="624"/>
      <c r="Q3" s="625"/>
      <c r="R3" s="625"/>
      <c r="S3" s="625"/>
      <c r="T3" s="625"/>
      <c r="U3" s="625"/>
      <c r="V3" s="625"/>
      <c r="W3" s="670"/>
      <c r="X3" s="25"/>
      <c r="Y3" s="25"/>
      <c r="Z3" s="25"/>
      <c r="AA3" s="25"/>
      <c r="AB3" s="25"/>
      <c r="AC3" s="25"/>
      <c r="AD3" s="25"/>
      <c r="AE3" s="25"/>
      <c r="AF3" s="25"/>
      <c r="AG3" s="25"/>
      <c r="AH3" s="25"/>
      <c r="AI3" s="25"/>
      <c r="AJ3" s="626"/>
      <c r="AK3" s="626"/>
      <c r="AL3" s="626"/>
      <c r="AM3" s="1"/>
      <c r="AN3" s="17"/>
      <c r="AO3" s="628" t="str">
        <f>E3</f>
        <v>UN/CEFACT XML D22B : Factur-X, MINIMUM</v>
      </c>
      <c r="AP3" s="627"/>
      <c r="AQ3" s="627"/>
      <c r="AR3" s="627"/>
      <c r="AS3" s="627"/>
      <c r="AT3" s="627"/>
      <c r="AU3" s="627"/>
      <c r="AV3" s="627"/>
      <c r="AW3" s="627"/>
      <c r="AX3" s="627"/>
      <c r="AY3" s="627"/>
      <c r="AZ3" s="627"/>
      <c r="BA3" s="627"/>
      <c r="BB3" s="627"/>
      <c r="BC3" s="627"/>
      <c r="BD3" s="627"/>
      <c r="BE3" s="627"/>
      <c r="BF3" s="627"/>
      <c r="BG3" s="682"/>
      <c r="BI3" s="25"/>
      <c r="BJ3" s="25"/>
      <c r="BK3" s="25"/>
      <c r="BL3" s="25"/>
      <c r="BM3" s="25"/>
      <c r="BN3" s="25"/>
      <c r="BO3" s="25"/>
      <c r="BQ3" s="25"/>
      <c r="BR3" s="25"/>
    </row>
    <row r="4" spans="1:72" s="44" customFormat="1" ht="105" x14ac:dyDescent="0.2">
      <c r="A4" s="30" t="s">
        <v>1</v>
      </c>
      <c r="B4" s="31" t="s">
        <v>4851</v>
      </c>
      <c r="C4" s="31" t="s">
        <v>20963</v>
      </c>
      <c r="D4" s="669" t="s">
        <v>18646</v>
      </c>
      <c r="E4" s="613" t="s">
        <v>3</v>
      </c>
      <c r="F4" s="614" t="s">
        <v>20955</v>
      </c>
      <c r="G4" s="615" t="s">
        <v>18593</v>
      </c>
      <c r="H4" s="615" t="s">
        <v>18591</v>
      </c>
      <c r="I4" s="616" t="s">
        <v>6</v>
      </c>
      <c r="J4" s="616" t="s">
        <v>7</v>
      </c>
      <c r="K4" s="616" t="s">
        <v>8</v>
      </c>
      <c r="L4" s="616" t="s">
        <v>9</v>
      </c>
      <c r="M4" s="616" t="s">
        <v>10</v>
      </c>
      <c r="N4" s="616" t="s">
        <v>11</v>
      </c>
      <c r="O4" s="617" t="s">
        <v>12</v>
      </c>
      <c r="P4" s="615" t="s">
        <v>13</v>
      </c>
      <c r="Q4" s="616" t="s">
        <v>17056</v>
      </c>
      <c r="R4" s="616" t="s">
        <v>17056</v>
      </c>
      <c r="S4" s="615" t="s">
        <v>15</v>
      </c>
      <c r="T4" s="617" t="s">
        <v>16</v>
      </c>
      <c r="U4" s="617" t="s">
        <v>18590</v>
      </c>
      <c r="V4" s="616" t="s">
        <v>18</v>
      </c>
      <c r="W4" s="618" t="s">
        <v>19</v>
      </c>
      <c r="X4" s="38"/>
      <c r="Y4" s="619" t="s">
        <v>39</v>
      </c>
      <c r="Z4" s="619" t="s">
        <v>185</v>
      </c>
      <c r="AA4" s="619" t="s">
        <v>244</v>
      </c>
      <c r="AB4" s="619" t="s">
        <v>282</v>
      </c>
      <c r="AC4" s="620" t="s">
        <v>5901</v>
      </c>
      <c r="AD4" s="620" t="s">
        <v>18617</v>
      </c>
      <c r="AE4" s="619" t="s">
        <v>47</v>
      </c>
      <c r="AF4" s="38"/>
      <c r="AG4" s="621" t="s">
        <v>18328</v>
      </c>
      <c r="AH4" s="621" t="s">
        <v>18329</v>
      </c>
      <c r="AI4" s="38"/>
      <c r="AJ4" s="40" t="s">
        <v>22</v>
      </c>
      <c r="AK4" s="40" t="s">
        <v>23</v>
      </c>
      <c r="AL4" s="40" t="s">
        <v>24</v>
      </c>
      <c r="AM4" s="41"/>
      <c r="AN4" s="669" t="str">
        <f>D4</f>
        <v>CDE BLOC CII</v>
      </c>
      <c r="AO4" s="613" t="s">
        <v>3</v>
      </c>
      <c r="AP4" s="614" t="s">
        <v>20955</v>
      </c>
      <c r="AQ4" s="615" t="s">
        <v>18593</v>
      </c>
      <c r="AR4" s="615" t="s">
        <v>18592</v>
      </c>
      <c r="AS4" s="616" t="s">
        <v>25</v>
      </c>
      <c r="AT4" s="616" t="s">
        <v>26</v>
      </c>
      <c r="AU4" s="616" t="s">
        <v>27</v>
      </c>
      <c r="AV4" s="616" t="s">
        <v>28</v>
      </c>
      <c r="AW4" s="616" t="s">
        <v>29</v>
      </c>
      <c r="AX4" s="616" t="s">
        <v>11</v>
      </c>
      <c r="AY4" s="617" t="s">
        <v>12</v>
      </c>
      <c r="AZ4" s="615" t="s">
        <v>13</v>
      </c>
      <c r="BA4" s="616" t="s">
        <v>17056</v>
      </c>
      <c r="BB4" s="616" t="s">
        <v>17056</v>
      </c>
      <c r="BC4" s="615" t="s">
        <v>15</v>
      </c>
      <c r="BD4" s="617" t="s">
        <v>16</v>
      </c>
      <c r="BE4" s="617" t="s">
        <v>18590</v>
      </c>
      <c r="BF4" s="616" t="s">
        <v>18</v>
      </c>
      <c r="BG4" s="618" t="s">
        <v>19</v>
      </c>
      <c r="BI4" s="412" t="s">
        <v>39</v>
      </c>
      <c r="BJ4" s="412" t="s">
        <v>185</v>
      </c>
      <c r="BK4" s="412" t="s">
        <v>244</v>
      </c>
      <c r="BL4" s="412" t="s">
        <v>18004</v>
      </c>
      <c r="BM4" s="413" t="s">
        <v>5901</v>
      </c>
      <c r="BN4" s="413" t="s">
        <v>18617</v>
      </c>
      <c r="BO4" s="412" t="s">
        <v>47</v>
      </c>
      <c r="BQ4" s="39" t="s">
        <v>18328</v>
      </c>
      <c r="BR4" s="39" t="s">
        <v>18329</v>
      </c>
      <c r="BT4" s="57" t="s">
        <v>18642</v>
      </c>
    </row>
    <row r="5" spans="1:72" s="11" customFormat="1" ht="96" x14ac:dyDescent="0.2">
      <c r="A5" s="45" t="str">
        <f t="shared" ref="A5:A33" si="3">IF(OR(T5="E",T5="A"),"YES","NO")</f>
        <v>NO</v>
      </c>
      <c r="B5" s="45"/>
      <c r="C5" s="45"/>
      <c r="D5" s="46" t="s">
        <v>30</v>
      </c>
      <c r="E5" s="47" t="s">
        <v>31</v>
      </c>
      <c r="F5" s="281" t="s">
        <v>31</v>
      </c>
      <c r="G5" s="48">
        <f t="shared" ref="G5:G33" si="4">LEN(R5)-LEN(SUBSTITUTE(R5,"/",""))-1</f>
        <v>1</v>
      </c>
      <c r="H5" s="49" t="s">
        <v>32</v>
      </c>
      <c r="I5" s="50" t="s">
        <v>33</v>
      </c>
      <c r="J5" s="50" t="s">
        <v>34</v>
      </c>
      <c r="K5" s="51"/>
      <c r="L5" s="51"/>
      <c r="M5" s="51" t="s">
        <v>35</v>
      </c>
      <c r="N5" s="50"/>
      <c r="O5" s="52" t="s">
        <v>32</v>
      </c>
      <c r="P5" s="52" t="str">
        <f t="shared" ref="P5:P15" si="5">O5</f>
        <v>1..1</v>
      </c>
      <c r="Q5" s="53" t="s">
        <v>36</v>
      </c>
      <c r="R5" s="54" t="s">
        <v>37</v>
      </c>
      <c r="S5" s="52" t="s">
        <v>35</v>
      </c>
      <c r="T5" s="55" t="str">
        <f t="shared" ref="T5:T29" si="6">IF($E5="","",IF(ISERROR(SEARCH("@",$R5)),IF(LEFT($E5,4)="BG-X","EG",IF(LEFT($E5,2)="BG","G",IF(LEFT($E5,4)="BT-X",IF(LEN($E5)-LEN(SUBSTITUTE($E5,"-",))&gt;2,"","E"),IF(LEN($E5)-LEN(SUBSTITUTE($E5,"-",))&gt;1,"","E")))),"A"))</f>
        <v>G</v>
      </c>
      <c r="U5" s="52" t="s">
        <v>32</v>
      </c>
      <c r="V5" s="52" t="s">
        <v>35</v>
      </c>
      <c r="W5" s="671" t="s">
        <v>35</v>
      </c>
      <c r="X5" s="38"/>
      <c r="Y5" s="58" t="str">
        <f t="shared" ref="Y5:Y33" si="7">IF(AH5=Y$4,"X","-")</f>
        <v>X</v>
      </c>
      <c r="Z5" s="58" t="str">
        <f t="shared" ref="Z5:AE17"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33" si="9">IF(ISERROR(FIND("/",R5)),R5,LEFT(R5,FIND(CHAR(1),SUBSTITUTE(R5,"/",CHAR(1),LEN(R5)-LEN(SUBSTITUTE(R5,"/",""))))-1))</f>
        <v>/rsm:CrossIndustryInvoice</v>
      </c>
      <c r="AK5" s="13" t="str">
        <f t="shared" ref="AK5:AK33" si="10">IF(ISERROR(FIND("/",R5)),R5,MID(R5, FIND(CHAR(1),SUBSTITUTE(R5,"/",CHAR(1), LEN(R5)-LEN(SUBSTITUTE(R5,"/","")))), LEN(R5)))</f>
        <v>/rsm:ExchangedDocumentContext</v>
      </c>
      <c r="AL5" s="14">
        <f>COUNTIFS(R$4:R5,AJ5)</f>
        <v>0</v>
      </c>
      <c r="AM5" s="1"/>
      <c r="AN5" s="46" t="str">
        <f>D5</f>
        <v>EDC</v>
      </c>
      <c r="AO5" s="47" t="str">
        <f t="shared" ref="AO5:AO16" si="11">E5</f>
        <v>BG-2</v>
      </c>
      <c r="AP5" s="281" t="str">
        <f t="shared" ref="AP5:AP33" si="12">IF(F5="","",F5)</f>
        <v>BG-2</v>
      </c>
      <c r="AQ5" s="48">
        <f t="shared" ref="AQ5:AQ33" si="13">LEN(BB5)-LEN(SUBSTITUTE(BB5,"/",""))-1</f>
        <v>1</v>
      </c>
      <c r="AR5" s="49" t="str">
        <f t="shared" ref="AR5:AR33" si="14">H5</f>
        <v>1..1</v>
      </c>
      <c r="AS5" s="50" t="s">
        <v>33</v>
      </c>
      <c r="AT5" s="50" t="s">
        <v>18153</v>
      </c>
      <c r="AU5" s="51"/>
      <c r="AV5" s="51"/>
      <c r="AW5" s="51" t="s">
        <v>35</v>
      </c>
      <c r="AX5" s="50"/>
      <c r="AY5" s="52" t="str">
        <f t="shared" ref="AY5:BB17" si="15">O5</f>
        <v>1..1</v>
      </c>
      <c r="AZ5" s="52" t="str">
        <f t="shared" si="15"/>
        <v>1..1</v>
      </c>
      <c r="BA5" s="53" t="str">
        <f t="shared" si="15"/>
        <v>/rsm:CrossIndustryInvoice
/rsm:ExchangedDocumentContext</v>
      </c>
      <c r="BB5" s="54" t="str">
        <f t="shared" si="15"/>
        <v>/rsm:CrossIndustryInvoice/rsm:ExchangedDocumentContext</v>
      </c>
      <c r="BC5" s="52" t="str">
        <f t="shared" ref="BC5:BG17" si="16">IF(S5="","",S5)</f>
        <v/>
      </c>
      <c r="BD5" s="55" t="str">
        <f t="shared" si="16"/>
        <v>G</v>
      </c>
      <c r="BE5" s="52" t="str">
        <f t="shared" si="16"/>
        <v>1..1</v>
      </c>
      <c r="BF5" s="52" t="str">
        <f t="shared" si="16"/>
        <v/>
      </c>
      <c r="BG5" s="671" t="str">
        <f t="shared" si="16"/>
        <v/>
      </c>
      <c r="BH5" s="7"/>
      <c r="BI5" s="58" t="str">
        <f t="shared" ref="BI5:BO17"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7" si="18">AG5</f>
        <v>MINIMUM</v>
      </c>
      <c r="BR5" s="58" t="str">
        <f t="shared" si="18"/>
        <v>MINIMUM</v>
      </c>
      <c r="BS5" s="57"/>
      <c r="BT5" s="57" t="s">
        <v>18642</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18"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18642</v>
      </c>
    </row>
    <row r="7" spans="1:72" s="11" customFormat="1" ht="96" x14ac:dyDescent="0.2">
      <c r="A7" s="45" t="str">
        <f t="shared" si="3"/>
        <v>YES</v>
      </c>
      <c r="B7" s="76"/>
      <c r="C7" s="45"/>
      <c r="D7" s="71" t="s">
        <v>30</v>
      </c>
      <c r="E7" s="72" t="s">
        <v>65</v>
      </c>
      <c r="F7" s="283" t="s">
        <v>65</v>
      </c>
      <c r="G7" s="66">
        <f t="shared" si="4"/>
        <v>3</v>
      </c>
      <c r="H7" s="66" t="s">
        <v>42</v>
      </c>
      <c r="I7" s="64" t="s">
        <v>66</v>
      </c>
      <c r="J7" s="64" t="s">
        <v>67</v>
      </c>
      <c r="K7" s="65" t="s">
        <v>17187</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18642</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18642</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17186</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18642</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672"/>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18157</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672"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18642</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17185</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18642</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17184</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18642</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673"/>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673"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18642</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18642</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t="s">
        <v>160</v>
      </c>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18166</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18642</v>
      </c>
    </row>
    <row r="16" spans="1:72" ht="96" x14ac:dyDescent="0.2">
      <c r="A16" s="45" t="str">
        <f t="shared" si="3"/>
        <v>NO</v>
      </c>
      <c r="B16" s="45"/>
      <c r="C16" s="45"/>
      <c r="D16" s="106" t="s">
        <v>230</v>
      </c>
      <c r="E16" s="79" t="s">
        <v>231</v>
      </c>
      <c r="F16" s="285"/>
      <c r="G16" s="48">
        <f t="shared" si="4"/>
        <v>1</v>
      </c>
      <c r="H16" s="80" t="s">
        <v>32</v>
      </c>
      <c r="I16" s="50" t="s">
        <v>232</v>
      </c>
      <c r="J16" s="50"/>
      <c r="K16" s="51"/>
      <c r="L16" s="51"/>
      <c r="M16" s="51"/>
      <c r="N16" s="50"/>
      <c r="O16" s="80" t="s">
        <v>32</v>
      </c>
      <c r="P16" s="80" t="str">
        <f>O16</f>
        <v>1..1</v>
      </c>
      <c r="Q16" s="81" t="s">
        <v>233</v>
      </c>
      <c r="R16" s="82" t="s">
        <v>234</v>
      </c>
      <c r="S16" s="80"/>
      <c r="T16" s="49" t="str">
        <f t="shared" si="6"/>
        <v>G</v>
      </c>
      <c r="U16" s="80" t="s">
        <v>32</v>
      </c>
      <c r="V16" s="80"/>
      <c r="W16" s="672"/>
      <c r="X16" s="38"/>
      <c r="Y16" s="49" t="str">
        <f t="shared" si="7"/>
        <v>X</v>
      </c>
      <c r="Z16" s="49" t="str">
        <f t="shared" si="8"/>
        <v>X</v>
      </c>
      <c r="AA16" s="49" t="str">
        <f t="shared" si="8"/>
        <v>X</v>
      </c>
      <c r="AB16" s="49" t="str">
        <f t="shared" si="8"/>
        <v>X</v>
      </c>
      <c r="AC16" s="49" t="str">
        <f t="shared" si="8"/>
        <v>X</v>
      </c>
      <c r="AD16" s="49" t="str">
        <f t="shared" si="8"/>
        <v>X</v>
      </c>
      <c r="AE16" s="49" t="str">
        <f t="shared" si="8"/>
        <v>X</v>
      </c>
      <c r="AF16" s="38"/>
      <c r="AG16" s="49" t="s">
        <v>39</v>
      </c>
      <c r="AH16" s="49" t="s">
        <v>39</v>
      </c>
      <c r="AI16" s="38"/>
      <c r="AJ16" s="13" t="str">
        <f t="shared" si="9"/>
        <v>/rsm:CrossIndustryInvoice</v>
      </c>
      <c r="AK16" s="13" t="str">
        <f t="shared" si="10"/>
        <v>/rsm:SupplyChainTradeTransaction</v>
      </c>
      <c r="AL16" s="14">
        <f>COUNTIFS(R$4:R16,AJ16)</f>
        <v>0</v>
      </c>
      <c r="AN16" s="106" t="str">
        <f t="shared" si="19"/>
        <v>SCT</v>
      </c>
      <c r="AO16" s="79" t="str">
        <f t="shared" si="11"/>
        <v>BG-25-00</v>
      </c>
      <c r="AP16" s="285" t="str">
        <f t="shared" si="12"/>
        <v/>
      </c>
      <c r="AQ16" s="48">
        <f t="shared" si="13"/>
        <v>1</v>
      </c>
      <c r="AR16" s="80" t="str">
        <f t="shared" si="14"/>
        <v>1..1</v>
      </c>
      <c r="AS16" s="50" t="s">
        <v>235</v>
      </c>
      <c r="AT16" s="50"/>
      <c r="AU16" s="51"/>
      <c r="AV16" s="51"/>
      <c r="AW16" s="51" t="s">
        <v>35</v>
      </c>
      <c r="AX16" s="50"/>
      <c r="AY16" s="80" t="str">
        <f t="shared" si="15"/>
        <v>1..1</v>
      </c>
      <c r="AZ16" s="80" t="str">
        <f t="shared" si="15"/>
        <v>1..1</v>
      </c>
      <c r="BA16" s="81" t="str">
        <f t="shared" si="15"/>
        <v>/rsm:CrossIndustryInvoice
/rsm:SupplyChainTradeTransaction</v>
      </c>
      <c r="BB16" s="82" t="str">
        <f t="shared" si="15"/>
        <v>/rsm:CrossIndustryInvoice/rsm:SupplyChainTradeTransaction</v>
      </c>
      <c r="BC16" s="80" t="str">
        <f t="shared" si="16"/>
        <v/>
      </c>
      <c r="BD16" s="49" t="str">
        <f t="shared" si="16"/>
        <v>G</v>
      </c>
      <c r="BE16" s="80" t="str">
        <f t="shared" si="16"/>
        <v>1..1</v>
      </c>
      <c r="BF16" s="80" t="str">
        <f t="shared" si="16"/>
        <v/>
      </c>
      <c r="BG16" s="672" t="str">
        <f t="shared" si="16"/>
        <v/>
      </c>
      <c r="BH16" s="7"/>
      <c r="BI16" s="49" t="str">
        <f t="shared" si="17"/>
        <v>X</v>
      </c>
      <c r="BJ16" s="49" t="str">
        <f t="shared" si="17"/>
        <v>X</v>
      </c>
      <c r="BK16" s="49" t="str">
        <f t="shared" si="17"/>
        <v>X</v>
      </c>
      <c r="BL16" s="49" t="str">
        <f t="shared" si="17"/>
        <v>X</v>
      </c>
      <c r="BM16" s="49" t="str">
        <f t="shared" si="17"/>
        <v>X</v>
      </c>
      <c r="BN16" s="49" t="str">
        <f t="shared" si="17"/>
        <v>X</v>
      </c>
      <c r="BO16" s="49" t="str">
        <f t="shared" si="17"/>
        <v>X</v>
      </c>
      <c r="BP16" s="7"/>
      <c r="BQ16" s="49" t="str">
        <f t="shared" si="18"/>
        <v>MINIMUM</v>
      </c>
      <c r="BR16" s="49" t="str">
        <f t="shared" si="18"/>
        <v>MINIMUM</v>
      </c>
      <c r="BS16" s="15"/>
      <c r="BT16" s="57" t="s">
        <v>18642</v>
      </c>
    </row>
    <row r="17" spans="1:72" s="11" customFormat="1" ht="96" x14ac:dyDescent="0.2">
      <c r="A17" s="45" t="str">
        <f t="shared" si="3"/>
        <v>NO</v>
      </c>
      <c r="B17" s="45"/>
      <c r="C17" s="45"/>
      <c r="D17" s="182" t="s">
        <v>1526</v>
      </c>
      <c r="E17" s="183" t="s">
        <v>1527</v>
      </c>
      <c r="F17" s="300"/>
      <c r="G17" s="88">
        <f t="shared" si="4"/>
        <v>2</v>
      </c>
      <c r="H17" s="88" t="s">
        <v>32</v>
      </c>
      <c r="I17" s="90" t="s">
        <v>1528</v>
      </c>
      <c r="J17" s="90"/>
      <c r="K17" s="91"/>
      <c r="L17" s="91"/>
      <c r="M17" s="91"/>
      <c r="N17" s="90"/>
      <c r="O17" s="88" t="s">
        <v>32</v>
      </c>
      <c r="P17" s="88" t="str">
        <f t="shared" ref="P17:P29" si="20">O17</f>
        <v>1..1</v>
      </c>
      <c r="Q17" s="92" t="s">
        <v>1529</v>
      </c>
      <c r="R17" s="93" t="s">
        <v>1530</v>
      </c>
      <c r="S17" s="88"/>
      <c r="T17" s="94" t="str">
        <f t="shared" si="6"/>
        <v/>
      </c>
      <c r="U17" s="88" t="s">
        <v>32</v>
      </c>
      <c r="V17" s="88"/>
      <c r="W17" s="673"/>
      <c r="X17" s="38"/>
      <c r="Y17" s="184" t="str">
        <f t="shared" si="7"/>
        <v>X</v>
      </c>
      <c r="Z17" s="184" t="str">
        <f t="shared" si="8"/>
        <v>X</v>
      </c>
      <c r="AA17" s="184" t="str">
        <f t="shared" si="8"/>
        <v>X</v>
      </c>
      <c r="AB17" s="184" t="str">
        <f t="shared" si="8"/>
        <v>X</v>
      </c>
      <c r="AC17" s="184" t="str">
        <f t="shared" si="8"/>
        <v>X</v>
      </c>
      <c r="AD17" s="184" t="str">
        <f t="shared" si="8"/>
        <v>X</v>
      </c>
      <c r="AE17" s="184" t="str">
        <f t="shared" si="8"/>
        <v>X</v>
      </c>
      <c r="AF17" s="38"/>
      <c r="AG17" s="184" t="s">
        <v>39</v>
      </c>
      <c r="AH17" s="184" t="s">
        <v>39</v>
      </c>
      <c r="AI17" s="38"/>
      <c r="AJ17" s="13" t="str">
        <f t="shared" si="9"/>
        <v>/rsm:CrossIndustryInvoice/rsm:SupplyChainTradeTransaction</v>
      </c>
      <c r="AK17" s="13" t="str">
        <f t="shared" si="10"/>
        <v>/ram:ApplicableHeaderTradeAgreement</v>
      </c>
      <c r="AL17" s="14">
        <f>COUNTIFS(R$4:R17,AJ17)</f>
        <v>1</v>
      </c>
      <c r="AM17" s="1"/>
      <c r="AN17" s="182" t="str">
        <f t="shared" si="19"/>
        <v>SCT_HTA</v>
      </c>
      <c r="AO17" s="183" t="str">
        <f t="shared" si="19"/>
        <v>BT-10-00</v>
      </c>
      <c r="AP17" s="300" t="str">
        <f t="shared" si="12"/>
        <v/>
      </c>
      <c r="AQ17" s="88">
        <f t="shared" si="13"/>
        <v>2</v>
      </c>
      <c r="AR17" s="88" t="str">
        <f t="shared" si="14"/>
        <v>1..1</v>
      </c>
      <c r="AS17" s="90" t="s">
        <v>1528</v>
      </c>
      <c r="AT17" s="90" t="s">
        <v>18249</v>
      </c>
      <c r="AU17" s="91"/>
      <c r="AV17" s="91"/>
      <c r="AW17" s="91" t="s">
        <v>35</v>
      </c>
      <c r="AX17" s="90"/>
      <c r="AY17" s="88" t="str">
        <f t="shared" si="15"/>
        <v>1..1</v>
      </c>
      <c r="AZ17" s="88" t="str">
        <f t="shared" si="15"/>
        <v>1..1</v>
      </c>
      <c r="BA17" s="92" t="str">
        <f t="shared" si="15"/>
        <v>/rsm:CrossIndustryInvoice
/rsm:SupplyChainTradeTransaction
/ram:ApplicableHeaderTradeAgreement</v>
      </c>
      <c r="BB17" s="93" t="str">
        <f t="shared" si="15"/>
        <v>/rsm:CrossIndustryInvoice/rsm:SupplyChainTradeTransaction/ram:ApplicableHeaderTradeAgreement</v>
      </c>
      <c r="BC17" s="88" t="str">
        <f t="shared" si="16"/>
        <v/>
      </c>
      <c r="BD17" s="94" t="str">
        <f t="shared" si="16"/>
        <v/>
      </c>
      <c r="BE17" s="88" t="str">
        <f t="shared" si="16"/>
        <v>1..1</v>
      </c>
      <c r="BF17" s="88" t="str">
        <f t="shared" si="16"/>
        <v/>
      </c>
      <c r="BG17" s="673" t="str">
        <f t="shared" si="16"/>
        <v/>
      </c>
      <c r="BH17" s="7"/>
      <c r="BI17" s="184" t="str">
        <f t="shared" si="17"/>
        <v>X</v>
      </c>
      <c r="BJ17" s="184" t="str">
        <f t="shared" si="17"/>
        <v>X</v>
      </c>
      <c r="BK17" s="184" t="str">
        <f t="shared" si="17"/>
        <v>X</v>
      </c>
      <c r="BL17" s="184" t="str">
        <f t="shared" si="17"/>
        <v>X</v>
      </c>
      <c r="BM17" s="184" t="str">
        <f t="shared" si="17"/>
        <v>X</v>
      </c>
      <c r="BN17" s="184" t="str">
        <f t="shared" si="17"/>
        <v>X</v>
      </c>
      <c r="BO17" s="184" t="str">
        <f t="shared" si="17"/>
        <v>X</v>
      </c>
      <c r="BP17" s="7"/>
      <c r="BQ17" s="184" t="str">
        <f t="shared" si="18"/>
        <v>MINIMUM</v>
      </c>
      <c r="BR17" s="184" t="str">
        <f t="shared" si="18"/>
        <v>MINIMUM</v>
      </c>
      <c r="BS17" s="15"/>
      <c r="BT17" s="57" t="s">
        <v>18642</v>
      </c>
    </row>
    <row r="18" spans="1:72" s="11" customFormat="1" ht="96" x14ac:dyDescent="0.2">
      <c r="A18" s="45" t="str">
        <f t="shared" si="3"/>
        <v>YES</v>
      </c>
      <c r="B18" s="45"/>
      <c r="C18" s="45"/>
      <c r="D18" s="185" t="s">
        <v>1526</v>
      </c>
      <c r="E18" s="186" t="s">
        <v>1531</v>
      </c>
      <c r="F18" s="301" t="s">
        <v>1531</v>
      </c>
      <c r="G18" s="66">
        <f t="shared" si="4"/>
        <v>3</v>
      </c>
      <c r="H18" s="66" t="s">
        <v>42</v>
      </c>
      <c r="I18" s="64" t="s">
        <v>1532</v>
      </c>
      <c r="J18" s="64" t="s">
        <v>1533</v>
      </c>
      <c r="K18" s="65" t="s">
        <v>1534</v>
      </c>
      <c r="L18" s="65" t="s">
        <v>1535</v>
      </c>
      <c r="M18" s="65" t="s">
        <v>35</v>
      </c>
      <c r="N18" s="64" t="s">
        <v>70</v>
      </c>
      <c r="O18" s="66" t="s">
        <v>42</v>
      </c>
      <c r="P18" s="66" t="str">
        <f t="shared" si="20"/>
        <v>0..1</v>
      </c>
      <c r="Q18" s="2" t="s">
        <v>1536</v>
      </c>
      <c r="R18" s="75" t="s">
        <v>1537</v>
      </c>
      <c r="S18" s="66" t="s">
        <v>73</v>
      </c>
      <c r="T18" s="68" t="str">
        <f t="shared" si="6"/>
        <v>E</v>
      </c>
      <c r="U18" s="66" t="s">
        <v>42</v>
      </c>
      <c r="V18" s="66" t="s">
        <v>35</v>
      </c>
      <c r="W18" s="249" t="s">
        <v>35</v>
      </c>
      <c r="X18" s="38"/>
      <c r="Y18" s="68" t="str">
        <f t="shared" si="7"/>
        <v>X</v>
      </c>
      <c r="Z18" s="68" t="str">
        <f t="shared" ref="Z18:AE24" si="21">IF(Y18="X","X",IF($AH18=Z$4,"X","-"))</f>
        <v>X</v>
      </c>
      <c r="AA18" s="68" t="str">
        <f t="shared" si="21"/>
        <v>X</v>
      </c>
      <c r="AB18" s="68" t="str">
        <f t="shared" si="21"/>
        <v>X</v>
      </c>
      <c r="AC18" s="68" t="str">
        <f t="shared" si="21"/>
        <v>X</v>
      </c>
      <c r="AD18" s="68" t="str">
        <f t="shared" si="21"/>
        <v>X</v>
      </c>
      <c r="AE18" s="68" t="str">
        <f t="shared" si="21"/>
        <v>X</v>
      </c>
      <c r="AF18" s="38"/>
      <c r="AG18" s="68" t="s">
        <v>39</v>
      </c>
      <c r="AH18" s="68" t="s">
        <v>39</v>
      </c>
      <c r="AI18" s="38"/>
      <c r="AJ18" s="13" t="str">
        <f t="shared" si="9"/>
        <v>/rsm:CrossIndustryInvoice/rsm:SupplyChainTradeTransaction/ram:ApplicableHeaderTradeAgreement</v>
      </c>
      <c r="AK18" s="13" t="str">
        <f t="shared" si="10"/>
        <v>/ram:BuyerReference</v>
      </c>
      <c r="AL18" s="14">
        <f>COUNTIFS(R$4:R18,AJ18)</f>
        <v>1</v>
      </c>
      <c r="AM18" s="1"/>
      <c r="AN18" s="185" t="str">
        <f t="shared" si="19"/>
        <v>SCT_HTA</v>
      </c>
      <c r="AO18" s="186" t="str">
        <f t="shared" si="19"/>
        <v>BT-10</v>
      </c>
      <c r="AP18" s="301" t="str">
        <f t="shared" si="12"/>
        <v>BT-10</v>
      </c>
      <c r="AQ18" s="66">
        <f t="shared" si="13"/>
        <v>3</v>
      </c>
      <c r="AR18" s="66" t="str">
        <f t="shared" si="14"/>
        <v>0..1</v>
      </c>
      <c r="AS18" s="64" t="s">
        <v>1538</v>
      </c>
      <c r="AT18" s="64" t="s">
        <v>1539</v>
      </c>
      <c r="AU18" s="65" t="s">
        <v>1540</v>
      </c>
      <c r="AV18" s="65" t="s">
        <v>1541</v>
      </c>
      <c r="AW18" s="65" t="s">
        <v>35</v>
      </c>
      <c r="AX18" s="64" t="s">
        <v>78</v>
      </c>
      <c r="AY18" s="66" t="str">
        <f t="shared" ref="AY18:BB33" si="22">O18</f>
        <v>0..1</v>
      </c>
      <c r="AZ18" s="66" t="str">
        <f t="shared" si="22"/>
        <v>0..1</v>
      </c>
      <c r="BA18" s="2" t="str">
        <f t="shared" si="22"/>
        <v>/rsm:CrossIndustryInvoice
/rsm:SupplyChainTradeTransaction
/ram:ApplicableHeaderTradeAgreement
/ram:BuyerReference</v>
      </c>
      <c r="BB18" s="75" t="str">
        <f t="shared" si="22"/>
        <v>/rsm:CrossIndustryInvoice/rsm:SupplyChainTradeTransaction/ram:ApplicableHeaderTradeAgreement/ram:BuyerReference</v>
      </c>
      <c r="BC18" s="66" t="str">
        <f t="shared" ref="BC18:BG24" si="23">IF(S18="","",S18)</f>
        <v>T</v>
      </c>
      <c r="BD18" s="68" t="str">
        <f t="shared" si="23"/>
        <v>E</v>
      </c>
      <c r="BE18" s="66" t="str">
        <f t="shared" si="23"/>
        <v>0..1</v>
      </c>
      <c r="BF18" s="66" t="str">
        <f t="shared" si="23"/>
        <v/>
      </c>
      <c r="BG18" s="249" t="str">
        <f t="shared" si="23"/>
        <v/>
      </c>
      <c r="BH18" s="7"/>
      <c r="BI18" s="68" t="str">
        <f t="shared" ref="BI18:BO24" si="24">Y18</f>
        <v>X</v>
      </c>
      <c r="BJ18" s="68" t="str">
        <f t="shared" si="24"/>
        <v>X</v>
      </c>
      <c r="BK18" s="68" t="str">
        <f t="shared" si="24"/>
        <v>X</v>
      </c>
      <c r="BL18" s="68" t="str">
        <f t="shared" si="24"/>
        <v>X</v>
      </c>
      <c r="BM18" s="68" t="str">
        <f t="shared" si="24"/>
        <v>X</v>
      </c>
      <c r="BN18" s="68" t="str">
        <f t="shared" si="24"/>
        <v>X</v>
      </c>
      <c r="BO18" s="68" t="str">
        <f t="shared" si="24"/>
        <v>X</v>
      </c>
      <c r="BP18" s="7"/>
      <c r="BQ18" s="68" t="str">
        <f t="shared" ref="BQ18:BR29" si="25">AG18</f>
        <v>MINIMUM</v>
      </c>
      <c r="BR18" s="68" t="str">
        <f t="shared" si="25"/>
        <v>MINIMUM</v>
      </c>
      <c r="BS18" s="15"/>
      <c r="BT18" s="57" t="s">
        <v>18642</v>
      </c>
    </row>
    <row r="19" spans="1:72" s="11" customFormat="1" ht="96" x14ac:dyDescent="0.2">
      <c r="A19" s="45" t="str">
        <f t="shared" si="3"/>
        <v>NO</v>
      </c>
      <c r="B19" s="45"/>
      <c r="C19" s="45"/>
      <c r="D19" s="182" t="s">
        <v>1526</v>
      </c>
      <c r="E19" s="187" t="s">
        <v>1542</v>
      </c>
      <c r="F19" s="302" t="s">
        <v>1542</v>
      </c>
      <c r="G19" s="110">
        <f t="shared" si="4"/>
        <v>3</v>
      </c>
      <c r="H19" s="110" t="s">
        <v>32</v>
      </c>
      <c r="I19" s="112" t="s">
        <v>1543</v>
      </c>
      <c r="J19" s="112" t="s">
        <v>1544</v>
      </c>
      <c r="K19" s="113"/>
      <c r="L19" s="113"/>
      <c r="M19" s="113" t="s">
        <v>35</v>
      </c>
      <c r="N19" s="112"/>
      <c r="O19" s="110" t="s">
        <v>32</v>
      </c>
      <c r="P19" s="110" t="str">
        <f t="shared" si="20"/>
        <v>1..1</v>
      </c>
      <c r="Q19" s="114" t="s">
        <v>1545</v>
      </c>
      <c r="R19" s="115" t="s">
        <v>1546</v>
      </c>
      <c r="S19" s="110" t="s">
        <v>35</v>
      </c>
      <c r="T19" s="116" t="str">
        <f t="shared" si="6"/>
        <v>G</v>
      </c>
      <c r="U19" s="110" t="s">
        <v>42</v>
      </c>
      <c r="V19" s="110" t="s">
        <v>35</v>
      </c>
      <c r="W19" s="674" t="s">
        <v>35</v>
      </c>
      <c r="X19" s="38"/>
      <c r="Y19" s="116" t="str">
        <f t="shared" si="7"/>
        <v>X</v>
      </c>
      <c r="Z19" s="116" t="str">
        <f t="shared" si="21"/>
        <v>X</v>
      </c>
      <c r="AA19" s="116" t="str">
        <f t="shared" si="21"/>
        <v>X</v>
      </c>
      <c r="AB19" s="116" t="str">
        <f t="shared" si="21"/>
        <v>X</v>
      </c>
      <c r="AC19" s="116" t="str">
        <f t="shared" si="21"/>
        <v>X</v>
      </c>
      <c r="AD19" s="116" t="str">
        <f t="shared" si="21"/>
        <v>X</v>
      </c>
      <c r="AE19" s="116" t="str">
        <f t="shared" si="21"/>
        <v>X</v>
      </c>
      <c r="AF19" s="38"/>
      <c r="AG19" s="116" t="s">
        <v>39</v>
      </c>
      <c r="AH19" s="116" t="s">
        <v>39</v>
      </c>
      <c r="AI19" s="38"/>
      <c r="AJ19" s="13" t="str">
        <f t="shared" si="9"/>
        <v>/rsm:CrossIndustryInvoice/rsm:SupplyChainTradeTransaction/ram:ApplicableHeaderTradeAgreement</v>
      </c>
      <c r="AK19" s="13" t="str">
        <f t="shared" si="10"/>
        <v>/ram:SellerTradeParty</v>
      </c>
      <c r="AL19" s="14">
        <f>COUNTIFS(R$4:R19,AJ19)</f>
        <v>1</v>
      </c>
      <c r="AM19" s="1"/>
      <c r="AN19" s="182" t="str">
        <f t="shared" ref="AN19:AO30" si="26">D19</f>
        <v>SCT_HTA</v>
      </c>
      <c r="AO19" s="187" t="str">
        <f t="shared" si="26"/>
        <v>BG-4</v>
      </c>
      <c r="AP19" s="302" t="str">
        <f t="shared" si="12"/>
        <v>BG-4</v>
      </c>
      <c r="AQ19" s="110">
        <f t="shared" si="13"/>
        <v>3</v>
      </c>
      <c r="AR19" s="110" t="str">
        <f t="shared" si="14"/>
        <v>1..1</v>
      </c>
      <c r="AS19" s="112" t="s">
        <v>1547</v>
      </c>
      <c r="AT19" s="112" t="s">
        <v>1548</v>
      </c>
      <c r="AU19" s="113"/>
      <c r="AV19" s="113"/>
      <c r="AW19" s="113" t="s">
        <v>35</v>
      </c>
      <c r="AX19" s="112"/>
      <c r="AY19" s="110" t="str">
        <f t="shared" si="22"/>
        <v>1..1</v>
      </c>
      <c r="AZ19" s="110" t="str">
        <f t="shared" si="22"/>
        <v>1..1</v>
      </c>
      <c r="BA19" s="114" t="str">
        <f t="shared" si="22"/>
        <v>/rsm:CrossIndustryInvoice
/rsm:SupplyChainTradeTransaction
/ram:ApplicableHeaderTradeAgreement
/ram:SellerTradeParty</v>
      </c>
      <c r="BB19" s="115" t="str">
        <f t="shared" si="22"/>
        <v>/rsm:CrossIndustryInvoice/rsm:SupplyChainTradeTransaction/ram:ApplicableHeaderTradeAgreement/ram:SellerTradeParty</v>
      </c>
      <c r="BC19" s="110" t="str">
        <f t="shared" si="23"/>
        <v/>
      </c>
      <c r="BD19" s="116" t="str">
        <f t="shared" si="23"/>
        <v>G</v>
      </c>
      <c r="BE19" s="110" t="str">
        <f t="shared" si="23"/>
        <v>0..1</v>
      </c>
      <c r="BF19" s="110" t="str">
        <f t="shared" si="23"/>
        <v/>
      </c>
      <c r="BG19" s="674" t="str">
        <f t="shared" si="23"/>
        <v/>
      </c>
      <c r="BH19" s="7"/>
      <c r="BI19" s="116" t="str">
        <f t="shared" si="24"/>
        <v>X</v>
      </c>
      <c r="BJ19" s="116" t="str">
        <f t="shared" si="24"/>
        <v>X</v>
      </c>
      <c r="BK19" s="116" t="str">
        <f t="shared" si="24"/>
        <v>X</v>
      </c>
      <c r="BL19" s="116" t="str">
        <f t="shared" si="24"/>
        <v>X</v>
      </c>
      <c r="BM19" s="116" t="str">
        <f t="shared" si="24"/>
        <v>X</v>
      </c>
      <c r="BN19" s="116" t="str">
        <f t="shared" si="24"/>
        <v>X</v>
      </c>
      <c r="BO19" s="116" t="str">
        <f t="shared" si="24"/>
        <v>X</v>
      </c>
      <c r="BP19" s="7"/>
      <c r="BQ19" s="116" t="str">
        <f t="shared" si="25"/>
        <v>MINIMUM</v>
      </c>
      <c r="BR19" s="116" t="str">
        <f t="shared" si="25"/>
        <v>MINIMUM</v>
      </c>
      <c r="BS19" s="15"/>
      <c r="BT19" s="57" t="s">
        <v>18642</v>
      </c>
    </row>
    <row r="20" spans="1:72" customFormat="1" ht="96" x14ac:dyDescent="0.2">
      <c r="A20" s="45" t="str">
        <f t="shared" si="3"/>
        <v>YES</v>
      </c>
      <c r="B20" s="45"/>
      <c r="C20" s="45"/>
      <c r="D20" s="185" t="s">
        <v>1526</v>
      </c>
      <c r="E20" s="186" t="s">
        <v>1578</v>
      </c>
      <c r="F20" s="301" t="s">
        <v>1578</v>
      </c>
      <c r="G20" s="66">
        <f t="shared" si="4"/>
        <v>4</v>
      </c>
      <c r="H20" s="66" t="s">
        <v>32</v>
      </c>
      <c r="I20" s="64" t="s">
        <v>1579</v>
      </c>
      <c r="J20" s="64" t="s">
        <v>1580</v>
      </c>
      <c r="K20" s="65"/>
      <c r="L20" s="65"/>
      <c r="M20" s="65" t="s">
        <v>1581</v>
      </c>
      <c r="N20" s="64" t="s">
        <v>70</v>
      </c>
      <c r="O20" s="66" t="s">
        <v>32</v>
      </c>
      <c r="P20" s="66" t="str">
        <f t="shared" si="20"/>
        <v>1..1</v>
      </c>
      <c r="Q20" s="2" t="s">
        <v>1582</v>
      </c>
      <c r="R20" s="75" t="s">
        <v>1583</v>
      </c>
      <c r="S20" s="66" t="s">
        <v>73</v>
      </c>
      <c r="T20" s="68" t="str">
        <f t="shared" si="6"/>
        <v>E</v>
      </c>
      <c r="U20" s="66" t="s">
        <v>42</v>
      </c>
      <c r="V20" s="66" t="s">
        <v>132</v>
      </c>
      <c r="W20" s="249" t="s">
        <v>35</v>
      </c>
      <c r="X20" s="38"/>
      <c r="Y20" s="68" t="str">
        <f t="shared" si="7"/>
        <v>X</v>
      </c>
      <c r="Z20" s="68" t="str">
        <f t="shared" si="21"/>
        <v>X</v>
      </c>
      <c r="AA20" s="68" t="str">
        <f t="shared" si="21"/>
        <v>X</v>
      </c>
      <c r="AB20" s="68" t="str">
        <f t="shared" si="21"/>
        <v>X</v>
      </c>
      <c r="AC20" s="68" t="str">
        <f t="shared" si="21"/>
        <v>X</v>
      </c>
      <c r="AD20" s="68" t="str">
        <f t="shared" si="21"/>
        <v>X</v>
      </c>
      <c r="AE20" s="68" t="str">
        <f t="shared" si="21"/>
        <v>X</v>
      </c>
      <c r="AF20" s="38"/>
      <c r="AG20" s="68" t="s">
        <v>39</v>
      </c>
      <c r="AH20" s="68" t="s">
        <v>39</v>
      </c>
      <c r="AI20" s="38"/>
      <c r="AJ20" s="13" t="str">
        <f t="shared" si="9"/>
        <v>/rsm:CrossIndustryInvoice/rsm:SupplyChainTradeTransaction/ram:ApplicableHeaderTradeAgreement/ram:SellerTradeParty</v>
      </c>
      <c r="AK20" s="13" t="str">
        <f t="shared" si="10"/>
        <v>/ram:Name</v>
      </c>
      <c r="AL20" s="14">
        <f>COUNTIFS(R$4:R20,AJ20)</f>
        <v>1</v>
      </c>
      <c r="AM20" s="1"/>
      <c r="AN20" s="185" t="str">
        <f t="shared" si="26"/>
        <v>SCT_HTA</v>
      </c>
      <c r="AO20" s="186" t="str">
        <f t="shared" si="26"/>
        <v>BT-27</v>
      </c>
      <c r="AP20" s="301" t="str">
        <f t="shared" si="12"/>
        <v>BT-27</v>
      </c>
      <c r="AQ20" s="66">
        <f t="shared" si="13"/>
        <v>4</v>
      </c>
      <c r="AR20" s="66" t="str">
        <f t="shared" si="14"/>
        <v>1..1</v>
      </c>
      <c r="AS20" s="64" t="s">
        <v>1584</v>
      </c>
      <c r="AT20" s="64" t="s">
        <v>1585</v>
      </c>
      <c r="AU20" s="65"/>
      <c r="AV20" s="65"/>
      <c r="AW20" s="65" t="s">
        <v>1586</v>
      </c>
      <c r="AX20" s="64" t="s">
        <v>78</v>
      </c>
      <c r="AY20" s="66" t="str">
        <f t="shared" si="22"/>
        <v>1..1</v>
      </c>
      <c r="AZ20" s="66" t="str">
        <f t="shared" si="22"/>
        <v>1..1</v>
      </c>
      <c r="BA20" s="2" t="str">
        <f t="shared" si="22"/>
        <v>/rsm:CrossIndustryInvoice
/rsm:SupplyChainTradeTransaction
/ram:ApplicableHeaderTradeAgreement
/ram:SellerTradeParty
/ram:Name</v>
      </c>
      <c r="BB20" s="75" t="str">
        <f t="shared" si="22"/>
        <v>/rsm:CrossIndustryInvoice/rsm:SupplyChainTradeTransaction/ram:ApplicableHeaderTradeAgreement/ram:SellerTradeParty/ram:Name</v>
      </c>
      <c r="BC20" s="66" t="str">
        <f t="shared" si="23"/>
        <v>T</v>
      </c>
      <c r="BD20" s="68" t="str">
        <f t="shared" si="23"/>
        <v>E</v>
      </c>
      <c r="BE20" s="66" t="str">
        <f t="shared" si="23"/>
        <v>0..1</v>
      </c>
      <c r="BF20" s="66" t="str">
        <f t="shared" si="23"/>
        <v>CAR-2</v>
      </c>
      <c r="BG20" s="249" t="str">
        <f t="shared" si="23"/>
        <v/>
      </c>
      <c r="BH20" s="7"/>
      <c r="BI20" s="68" t="str">
        <f t="shared" si="24"/>
        <v>X</v>
      </c>
      <c r="BJ20" s="68" t="str">
        <f t="shared" si="24"/>
        <v>X</v>
      </c>
      <c r="BK20" s="68" t="str">
        <f t="shared" si="24"/>
        <v>X</v>
      </c>
      <c r="BL20" s="68" t="str">
        <f t="shared" si="24"/>
        <v>X</v>
      </c>
      <c r="BM20" s="68" t="str">
        <f t="shared" si="24"/>
        <v>X</v>
      </c>
      <c r="BN20" s="68" t="str">
        <f t="shared" si="24"/>
        <v>X</v>
      </c>
      <c r="BO20" s="68" t="str">
        <f t="shared" si="24"/>
        <v>X</v>
      </c>
      <c r="BP20" s="7"/>
      <c r="BQ20" s="68" t="str">
        <f t="shared" si="25"/>
        <v>MINIMUM</v>
      </c>
      <c r="BR20" s="68" t="str">
        <f t="shared" si="25"/>
        <v>MINIMUM</v>
      </c>
      <c r="BS20" s="15"/>
      <c r="BT20" s="57" t="s">
        <v>18642</v>
      </c>
    </row>
    <row r="21" spans="1:72" customFormat="1" ht="96" x14ac:dyDescent="0.2">
      <c r="A21" s="45" t="str">
        <f t="shared" si="3"/>
        <v>NO</v>
      </c>
      <c r="B21" s="45"/>
      <c r="C21" s="45"/>
      <c r="D21" s="185" t="s">
        <v>1526</v>
      </c>
      <c r="E21" s="188" t="s">
        <v>1596</v>
      </c>
      <c r="F21" s="303"/>
      <c r="G21" s="124">
        <f t="shared" si="4"/>
        <v>4</v>
      </c>
      <c r="H21" s="124" t="s">
        <v>42</v>
      </c>
      <c r="I21" s="125" t="s">
        <v>1597</v>
      </c>
      <c r="J21" s="125" t="s">
        <v>17145</v>
      </c>
      <c r="K21" s="126"/>
      <c r="L21" s="126"/>
      <c r="M21" s="126"/>
      <c r="N21" s="125"/>
      <c r="O21" s="124" t="s">
        <v>42</v>
      </c>
      <c r="P21" s="124" t="str">
        <f t="shared" si="20"/>
        <v>0..1</v>
      </c>
      <c r="Q21" s="127" t="s">
        <v>1598</v>
      </c>
      <c r="R21" s="128" t="s">
        <v>1599</v>
      </c>
      <c r="S21" s="124"/>
      <c r="T21" s="129" t="str">
        <f t="shared" si="6"/>
        <v/>
      </c>
      <c r="U21" s="124" t="s">
        <v>42</v>
      </c>
      <c r="V21" s="124"/>
      <c r="W21" s="675"/>
      <c r="X21" s="38"/>
      <c r="Y21" s="129" t="str">
        <f t="shared" si="7"/>
        <v>X</v>
      </c>
      <c r="Z21" s="129" t="str">
        <f t="shared" si="21"/>
        <v>X</v>
      </c>
      <c r="AA21" s="129" t="str">
        <f t="shared" si="21"/>
        <v>X</v>
      </c>
      <c r="AB21" s="129" t="str">
        <f t="shared" si="21"/>
        <v>X</v>
      </c>
      <c r="AC21" s="129" t="str">
        <f t="shared" si="21"/>
        <v>X</v>
      </c>
      <c r="AD21" s="129" t="str">
        <f t="shared" si="21"/>
        <v>X</v>
      </c>
      <c r="AE21" s="129" t="str">
        <f t="shared" si="21"/>
        <v>X</v>
      </c>
      <c r="AF21" s="38"/>
      <c r="AG21" s="129" t="s">
        <v>39</v>
      </c>
      <c r="AH21" s="129" t="s">
        <v>39</v>
      </c>
      <c r="AI21" s="38"/>
      <c r="AJ21" s="13" t="str">
        <f t="shared" si="9"/>
        <v>/rsm:CrossIndustryInvoice/rsm:SupplyChainTradeTransaction/ram:ApplicableHeaderTradeAgreement/ram:SellerTradeParty</v>
      </c>
      <c r="AK21" s="13" t="str">
        <f t="shared" si="10"/>
        <v>/ram:SpecifiedLegalOrganization</v>
      </c>
      <c r="AL21" s="14">
        <f>COUNTIFS(R$4:R21,AJ21)</f>
        <v>1</v>
      </c>
      <c r="AM21" s="1"/>
      <c r="AN21" s="185" t="str">
        <f t="shared" si="26"/>
        <v>SCT_HTA</v>
      </c>
      <c r="AO21" s="188" t="str">
        <f t="shared" si="26"/>
        <v>BT-30-00</v>
      </c>
      <c r="AP21" s="303" t="str">
        <f t="shared" si="12"/>
        <v/>
      </c>
      <c r="AQ21" s="124">
        <f t="shared" si="13"/>
        <v>4</v>
      </c>
      <c r="AR21" s="124" t="str">
        <f t="shared" si="14"/>
        <v>0..1</v>
      </c>
      <c r="AS21" s="125" t="s">
        <v>1600</v>
      </c>
      <c r="AT21" s="125"/>
      <c r="AU21" s="126"/>
      <c r="AV21" s="126"/>
      <c r="AW21" s="126" t="s">
        <v>35</v>
      </c>
      <c r="AX21" s="125"/>
      <c r="AY21" s="124" t="str">
        <f t="shared" si="22"/>
        <v>0..1</v>
      </c>
      <c r="AZ21" s="124" t="str">
        <f t="shared" si="22"/>
        <v>0..1</v>
      </c>
      <c r="BA21" s="127" t="str">
        <f t="shared" si="22"/>
        <v>/rsm:CrossIndustryInvoice
/rsm:SupplyChainTradeTransaction
/ram:ApplicableHeaderTradeAgreement
/ram:SellerTradeParty
/ram:SpecifiedLegalOrganization</v>
      </c>
      <c r="BB21" s="128" t="str">
        <f t="shared" si="22"/>
        <v>/rsm:CrossIndustryInvoice/rsm:SupplyChainTradeTransaction/ram:ApplicableHeaderTradeAgreement/ram:SellerTradeParty/ram:SpecifiedLegalOrganization</v>
      </c>
      <c r="BC21" s="124" t="str">
        <f t="shared" si="23"/>
        <v/>
      </c>
      <c r="BD21" s="129" t="str">
        <f t="shared" si="23"/>
        <v/>
      </c>
      <c r="BE21" s="124" t="str">
        <f t="shared" si="23"/>
        <v>0..1</v>
      </c>
      <c r="BF21" s="124" t="str">
        <f t="shared" si="23"/>
        <v/>
      </c>
      <c r="BG21" s="675" t="str">
        <f t="shared" si="23"/>
        <v/>
      </c>
      <c r="BH21" s="7"/>
      <c r="BI21" s="129" t="str">
        <f t="shared" si="24"/>
        <v>X</v>
      </c>
      <c r="BJ21" s="129" t="str">
        <f t="shared" si="24"/>
        <v>X</v>
      </c>
      <c r="BK21" s="129" t="str">
        <f t="shared" si="24"/>
        <v>X</v>
      </c>
      <c r="BL21" s="129" t="str">
        <f t="shared" si="24"/>
        <v>X</v>
      </c>
      <c r="BM21" s="129" t="str">
        <f t="shared" si="24"/>
        <v>X</v>
      </c>
      <c r="BN21" s="129" t="str">
        <f t="shared" si="24"/>
        <v>X</v>
      </c>
      <c r="BO21" s="129" t="str">
        <f t="shared" si="24"/>
        <v>X</v>
      </c>
      <c r="BP21" s="7"/>
      <c r="BQ21" s="129" t="str">
        <f t="shared" si="25"/>
        <v>MINIMUM</v>
      </c>
      <c r="BR21" s="129" t="str">
        <f t="shared" si="25"/>
        <v>MINIMUM</v>
      </c>
      <c r="BS21" s="15"/>
      <c r="BT21" s="57" t="s">
        <v>18642</v>
      </c>
    </row>
    <row r="22" spans="1:72" s="59" customFormat="1" ht="105" x14ac:dyDescent="0.2">
      <c r="A22" s="45" t="str">
        <f t="shared" si="3"/>
        <v>YES</v>
      </c>
      <c r="B22" s="45"/>
      <c r="C22" s="45"/>
      <c r="D22" s="185" t="s">
        <v>1526</v>
      </c>
      <c r="E22" s="186" t="s">
        <v>1601</v>
      </c>
      <c r="F22" s="301" t="s">
        <v>1601</v>
      </c>
      <c r="G22" s="66">
        <f t="shared" si="4"/>
        <v>5</v>
      </c>
      <c r="H22" s="66" t="s">
        <v>42</v>
      </c>
      <c r="I22" s="64" t="s">
        <v>1602</v>
      </c>
      <c r="J22" s="64" t="s">
        <v>1603</v>
      </c>
      <c r="K22" s="65" t="s">
        <v>17229</v>
      </c>
      <c r="L22" s="65"/>
      <c r="M22" s="65" t="s">
        <v>1554</v>
      </c>
      <c r="N22" s="64" t="s">
        <v>90</v>
      </c>
      <c r="O22" s="66" t="s">
        <v>42</v>
      </c>
      <c r="P22" s="66" t="str">
        <f t="shared" si="20"/>
        <v>0..1</v>
      </c>
      <c r="Q22" s="2" t="s">
        <v>1605</v>
      </c>
      <c r="R22" s="75" t="s">
        <v>1606</v>
      </c>
      <c r="S22" s="66" t="s">
        <v>55</v>
      </c>
      <c r="T22" s="68" t="str">
        <f t="shared" si="6"/>
        <v>E</v>
      </c>
      <c r="U22" s="66" t="s">
        <v>42</v>
      </c>
      <c r="V22" s="66" t="s">
        <v>35</v>
      </c>
      <c r="W22" s="249" t="s">
        <v>35</v>
      </c>
      <c r="X22" s="38"/>
      <c r="Y22" s="68" t="str">
        <f t="shared" si="7"/>
        <v>X</v>
      </c>
      <c r="Z22" s="68" t="str">
        <f t="shared" si="21"/>
        <v>X</v>
      </c>
      <c r="AA22" s="68" t="str">
        <f t="shared" si="21"/>
        <v>X</v>
      </c>
      <c r="AB22" s="68" t="str">
        <f t="shared" si="21"/>
        <v>X</v>
      </c>
      <c r="AC22" s="68" t="str">
        <f t="shared" si="21"/>
        <v>X</v>
      </c>
      <c r="AD22" s="68" t="str">
        <f t="shared" si="21"/>
        <v>X</v>
      </c>
      <c r="AE22" s="68" t="str">
        <f t="shared" si="21"/>
        <v>X</v>
      </c>
      <c r="AF22" s="38"/>
      <c r="AG22" s="68" t="s">
        <v>39</v>
      </c>
      <c r="AH22" s="68" t="s">
        <v>39</v>
      </c>
      <c r="AI22" s="38"/>
      <c r="AJ22" s="13" t="str">
        <f t="shared" si="9"/>
        <v>/rsm:CrossIndustryInvoice/rsm:SupplyChainTradeTransaction/ram:ApplicableHeaderTradeAgreement/ram:SellerTradeParty/ram:SpecifiedLegalOrganization</v>
      </c>
      <c r="AK22" s="13" t="str">
        <f t="shared" si="10"/>
        <v>/ram:ID</v>
      </c>
      <c r="AL22" s="14">
        <f>COUNTIFS(R$4:R22,AJ22)</f>
        <v>1</v>
      </c>
      <c r="AM22" s="1"/>
      <c r="AN22" s="185" t="str">
        <f t="shared" si="26"/>
        <v>SCT_HTA</v>
      </c>
      <c r="AO22" s="186" t="str">
        <f t="shared" si="26"/>
        <v>BT-30</v>
      </c>
      <c r="AP22" s="301" t="str">
        <f t="shared" si="12"/>
        <v>BT-30</v>
      </c>
      <c r="AQ22" s="66">
        <f t="shared" si="13"/>
        <v>5</v>
      </c>
      <c r="AR22" s="66" t="str">
        <f t="shared" si="14"/>
        <v>0..1</v>
      </c>
      <c r="AS22" s="64" t="s">
        <v>1607</v>
      </c>
      <c r="AT22" s="64" t="s">
        <v>1608</v>
      </c>
      <c r="AU22" s="65" t="s">
        <v>1609</v>
      </c>
      <c r="AV22" s="65"/>
      <c r="AW22" s="65" t="s">
        <v>1562</v>
      </c>
      <c r="AX22" s="64" t="s">
        <v>99</v>
      </c>
      <c r="AY22" s="66" t="str">
        <f t="shared" si="22"/>
        <v>0..1</v>
      </c>
      <c r="AZ22" s="66" t="str">
        <f t="shared" si="22"/>
        <v>0..1</v>
      </c>
      <c r="BA22" s="2" t="str">
        <f t="shared" si="22"/>
        <v>/rsm:CrossIndustryInvoice
/rsm:SupplyChainTradeTransaction
/ram:ApplicableHeaderTradeAgreement
/ram:SellerTradeParty
/ram:SpecifiedLegalOrganization
/ram:ID</v>
      </c>
      <c r="BB22" s="75" t="str">
        <f t="shared" si="22"/>
        <v>/rsm:CrossIndustryInvoice/rsm:SupplyChainTradeTransaction/ram:ApplicableHeaderTradeAgreement/ram:SellerTradeParty/ram:SpecifiedLegalOrganization/ram:ID</v>
      </c>
      <c r="BC22" s="66" t="str">
        <f t="shared" si="23"/>
        <v>I</v>
      </c>
      <c r="BD22" s="68" t="str">
        <f t="shared" si="23"/>
        <v>E</v>
      </c>
      <c r="BE22" s="66" t="str">
        <f t="shared" si="23"/>
        <v>0..1</v>
      </c>
      <c r="BF22" s="66" t="str">
        <f t="shared" si="23"/>
        <v/>
      </c>
      <c r="BG22" s="249" t="str">
        <f t="shared" si="23"/>
        <v/>
      </c>
      <c r="BH22" s="7"/>
      <c r="BI22" s="68" t="str">
        <f t="shared" si="24"/>
        <v>X</v>
      </c>
      <c r="BJ22" s="68" t="str">
        <f t="shared" si="24"/>
        <v>X</v>
      </c>
      <c r="BK22" s="68" t="str">
        <f t="shared" si="24"/>
        <v>X</v>
      </c>
      <c r="BL22" s="68" t="str">
        <f t="shared" si="24"/>
        <v>X</v>
      </c>
      <c r="BM22" s="68" t="str">
        <f t="shared" si="24"/>
        <v>X</v>
      </c>
      <c r="BN22" s="68" t="str">
        <f t="shared" si="24"/>
        <v>X</v>
      </c>
      <c r="BO22" s="68" t="str">
        <f t="shared" si="24"/>
        <v>X</v>
      </c>
      <c r="BP22" s="7"/>
      <c r="BQ22" s="68" t="str">
        <f t="shared" si="25"/>
        <v>MINIMUM</v>
      </c>
      <c r="BR22" s="68" t="str">
        <f t="shared" si="25"/>
        <v>MINIMUM</v>
      </c>
      <c r="BS22" s="15"/>
      <c r="BT22" s="57" t="s">
        <v>18642</v>
      </c>
    </row>
    <row r="23" spans="1:72" s="59" customFormat="1" ht="120" x14ac:dyDescent="0.2">
      <c r="A23" s="45" t="str">
        <f t="shared" si="3"/>
        <v>YES</v>
      </c>
      <c r="B23" s="45"/>
      <c r="C23" s="45"/>
      <c r="D23" s="185" t="s">
        <v>1526</v>
      </c>
      <c r="E23" s="186" t="s">
        <v>1610</v>
      </c>
      <c r="F23" s="301" t="s">
        <v>1610</v>
      </c>
      <c r="G23" s="66">
        <f t="shared" si="4"/>
        <v>6</v>
      </c>
      <c r="H23" s="66" t="s">
        <v>42</v>
      </c>
      <c r="I23" s="97" t="s">
        <v>443</v>
      </c>
      <c r="J23" s="64" t="s">
        <v>1612</v>
      </c>
      <c r="K23" s="65" t="s">
        <v>17135</v>
      </c>
      <c r="L23" s="65" t="s">
        <v>916</v>
      </c>
      <c r="M23" s="65" t="s">
        <v>35</v>
      </c>
      <c r="N23" s="64" t="s">
        <v>17064</v>
      </c>
      <c r="O23" s="66" t="s">
        <v>42</v>
      </c>
      <c r="P23" s="66" t="str">
        <f t="shared" si="20"/>
        <v>0..1</v>
      </c>
      <c r="Q23" s="2" t="s">
        <v>1613</v>
      </c>
      <c r="R23" s="75" t="s">
        <v>1614</v>
      </c>
      <c r="S23" s="66" t="s">
        <v>329</v>
      </c>
      <c r="T23" s="68" t="str">
        <f t="shared" si="6"/>
        <v>A</v>
      </c>
      <c r="U23" s="66" t="s">
        <v>42</v>
      </c>
      <c r="V23" s="66" t="s">
        <v>35</v>
      </c>
      <c r="W23" s="249" t="s">
        <v>35</v>
      </c>
      <c r="X23" s="38"/>
      <c r="Y23" s="68" t="str">
        <f t="shared" si="7"/>
        <v>X</v>
      </c>
      <c r="Z23" s="68" t="str">
        <f t="shared" si="21"/>
        <v>X</v>
      </c>
      <c r="AA23" s="68" t="str">
        <f t="shared" si="21"/>
        <v>X</v>
      </c>
      <c r="AB23" s="68" t="str">
        <f t="shared" si="21"/>
        <v>X</v>
      </c>
      <c r="AC23" s="68" t="str">
        <f t="shared" si="21"/>
        <v>X</v>
      </c>
      <c r="AD23" s="68" t="str">
        <f t="shared" si="21"/>
        <v>X</v>
      </c>
      <c r="AE23" s="68" t="str">
        <f t="shared" si="21"/>
        <v>X</v>
      </c>
      <c r="AF23" s="38"/>
      <c r="AG23" s="68" t="s">
        <v>39</v>
      </c>
      <c r="AH23" s="68" t="s">
        <v>39</v>
      </c>
      <c r="AI23" s="38"/>
      <c r="AJ23" s="13" t="str">
        <f t="shared" si="9"/>
        <v>/rsm:CrossIndustryInvoice/rsm:SupplyChainTradeTransaction/ram:ApplicableHeaderTradeAgreement/ram:SellerTradeParty/ram:SpecifiedLegalOrganization/ram:ID</v>
      </c>
      <c r="AK23" s="13" t="str">
        <f t="shared" si="10"/>
        <v>/@schemeID</v>
      </c>
      <c r="AL23" s="14">
        <f>COUNTIFS(R$4:R23,AJ23)</f>
        <v>1</v>
      </c>
      <c r="AM23" s="1"/>
      <c r="AN23" s="185" t="str">
        <f t="shared" si="26"/>
        <v>SCT_HTA</v>
      </c>
      <c r="AO23" s="186" t="str">
        <f t="shared" si="26"/>
        <v>BT-30-1</v>
      </c>
      <c r="AP23" s="301" t="str">
        <f t="shared" si="12"/>
        <v>BT-30-1</v>
      </c>
      <c r="AQ23" s="66">
        <f t="shared" si="13"/>
        <v>6</v>
      </c>
      <c r="AR23" s="66" t="str">
        <f t="shared" si="14"/>
        <v>0..1</v>
      </c>
      <c r="AS23" s="97" t="s">
        <v>330</v>
      </c>
      <c r="AT23" s="64" t="s">
        <v>1615</v>
      </c>
      <c r="AU23" s="65" t="s">
        <v>331</v>
      </c>
      <c r="AV23" s="65" t="s">
        <v>1616</v>
      </c>
      <c r="AW23" s="65" t="s">
        <v>35</v>
      </c>
      <c r="AX23" s="64" t="s">
        <v>128</v>
      </c>
      <c r="AY23" s="66" t="str">
        <f t="shared" si="22"/>
        <v>0..1</v>
      </c>
      <c r="AZ23" s="66" t="str">
        <f t="shared" si="22"/>
        <v>0..1</v>
      </c>
      <c r="BA23" s="2" t="str">
        <f t="shared" si="22"/>
        <v>/rsm:CrossIndustryInvoice
/rsm:SupplyChainTradeTransaction
/ram:ApplicableHeaderTradeAgreement
/ram:SellerTradeParty
/ram:SpecifiedLegalOrganization
/ram:ID
/@schemeID</v>
      </c>
      <c r="BB23" s="75" t="str">
        <f t="shared" si="22"/>
        <v>/rsm:CrossIndustryInvoice/rsm:SupplyChainTradeTransaction/ram:ApplicableHeaderTradeAgreement/ram:SellerTradeParty/ram:SpecifiedLegalOrganization/ram:ID/@schemeID</v>
      </c>
      <c r="BC23" s="66" t="str">
        <f t="shared" si="23"/>
        <v>S</v>
      </c>
      <c r="BD23" s="68" t="str">
        <f t="shared" si="23"/>
        <v>A</v>
      </c>
      <c r="BE23" s="66" t="str">
        <f t="shared" si="23"/>
        <v>0..1</v>
      </c>
      <c r="BF23" s="66" t="str">
        <f t="shared" si="23"/>
        <v/>
      </c>
      <c r="BG23" s="249" t="str">
        <f t="shared" si="23"/>
        <v/>
      </c>
      <c r="BH23" s="7"/>
      <c r="BI23" s="68" t="str">
        <f t="shared" si="24"/>
        <v>X</v>
      </c>
      <c r="BJ23" s="68" t="str">
        <f t="shared" si="24"/>
        <v>X</v>
      </c>
      <c r="BK23" s="68" t="str">
        <f t="shared" si="24"/>
        <v>X</v>
      </c>
      <c r="BL23" s="68" t="str">
        <f t="shared" si="24"/>
        <v>X</v>
      </c>
      <c r="BM23" s="68" t="str">
        <f t="shared" si="24"/>
        <v>X</v>
      </c>
      <c r="BN23" s="68" t="str">
        <f t="shared" si="24"/>
        <v>X</v>
      </c>
      <c r="BO23" s="68" t="str">
        <f t="shared" si="24"/>
        <v>X</v>
      </c>
      <c r="BP23" s="7"/>
      <c r="BQ23" s="68" t="str">
        <f t="shared" si="25"/>
        <v>MINIMUM</v>
      </c>
      <c r="BR23" s="68" t="str">
        <f t="shared" si="25"/>
        <v>MINIMUM</v>
      </c>
      <c r="BS23" s="15"/>
      <c r="BT23" s="57" t="s">
        <v>18642</v>
      </c>
    </row>
    <row r="24" spans="1:72" s="59" customFormat="1" ht="96" x14ac:dyDescent="0.2">
      <c r="A24" s="45" t="str">
        <f t="shared" si="3"/>
        <v>NO</v>
      </c>
      <c r="B24" s="45"/>
      <c r="C24" s="45"/>
      <c r="D24" s="185" t="s">
        <v>1526</v>
      </c>
      <c r="E24" s="188" t="s">
        <v>1730</v>
      </c>
      <c r="F24" s="303" t="s">
        <v>1730</v>
      </c>
      <c r="G24" s="124">
        <f t="shared" si="4"/>
        <v>4</v>
      </c>
      <c r="H24" s="124" t="s">
        <v>32</v>
      </c>
      <c r="I24" s="125" t="s">
        <v>1731</v>
      </c>
      <c r="J24" s="125" t="s">
        <v>1732</v>
      </c>
      <c r="K24" s="126" t="s">
        <v>17238</v>
      </c>
      <c r="L24" s="126" t="s">
        <v>1734</v>
      </c>
      <c r="M24" s="126" t="s">
        <v>1735</v>
      </c>
      <c r="N24" s="125"/>
      <c r="O24" s="124" t="s">
        <v>32</v>
      </c>
      <c r="P24" s="124" t="str">
        <f t="shared" si="20"/>
        <v>1..1</v>
      </c>
      <c r="Q24" s="127" t="s">
        <v>1736</v>
      </c>
      <c r="R24" s="128" t="s">
        <v>1737</v>
      </c>
      <c r="S24" s="124" t="s">
        <v>35</v>
      </c>
      <c r="T24" s="129" t="str">
        <f t="shared" si="6"/>
        <v>G</v>
      </c>
      <c r="U24" s="124" t="s">
        <v>42</v>
      </c>
      <c r="V24" s="124" t="s">
        <v>35</v>
      </c>
      <c r="W24" s="675" t="s">
        <v>35</v>
      </c>
      <c r="X24" s="38"/>
      <c r="Y24" s="129" t="str">
        <f t="shared" si="7"/>
        <v>X</v>
      </c>
      <c r="Z24" s="129" t="str">
        <f t="shared" si="21"/>
        <v>X</v>
      </c>
      <c r="AA24" s="129" t="str">
        <f t="shared" si="21"/>
        <v>X</v>
      </c>
      <c r="AB24" s="129" t="str">
        <f t="shared" si="21"/>
        <v>X</v>
      </c>
      <c r="AC24" s="129" t="str">
        <f t="shared" si="21"/>
        <v>X</v>
      </c>
      <c r="AD24" s="129" t="str">
        <f t="shared" si="21"/>
        <v>X</v>
      </c>
      <c r="AE24" s="129" t="str">
        <f t="shared" si="21"/>
        <v>X</v>
      </c>
      <c r="AF24" s="38"/>
      <c r="AG24" s="129" t="s">
        <v>39</v>
      </c>
      <c r="AH24" s="129" t="s">
        <v>39</v>
      </c>
      <c r="AI24" s="38"/>
      <c r="AJ24" s="13" t="str">
        <f t="shared" si="9"/>
        <v>/rsm:CrossIndustryInvoice/rsm:SupplyChainTradeTransaction/ram:ApplicableHeaderTradeAgreement/ram:SellerTradeParty</v>
      </c>
      <c r="AK24" s="13" t="str">
        <f t="shared" si="10"/>
        <v>/ram:PostalTradeAddress</v>
      </c>
      <c r="AL24" s="14">
        <f>COUNTIFS(R$4:R24,AJ24)</f>
        <v>1</v>
      </c>
      <c r="AM24" s="1"/>
      <c r="AN24" s="185" t="str">
        <f t="shared" si="26"/>
        <v>SCT_HTA</v>
      </c>
      <c r="AO24" s="188" t="str">
        <f t="shared" si="26"/>
        <v>BG-5</v>
      </c>
      <c r="AP24" s="303" t="str">
        <f t="shared" si="12"/>
        <v>BG-5</v>
      </c>
      <c r="AQ24" s="124">
        <f t="shared" si="13"/>
        <v>4</v>
      </c>
      <c r="AR24" s="124" t="str">
        <f t="shared" si="14"/>
        <v>1..1</v>
      </c>
      <c r="AS24" s="125" t="s">
        <v>1738</v>
      </c>
      <c r="AT24" s="125" t="s">
        <v>1739</v>
      </c>
      <c r="AU24" s="126" t="s">
        <v>1740</v>
      </c>
      <c r="AV24" s="126" t="s">
        <v>1741</v>
      </c>
      <c r="AW24" s="126" t="s">
        <v>1742</v>
      </c>
      <c r="AX24" s="125"/>
      <c r="AY24" s="124" t="str">
        <f t="shared" si="22"/>
        <v>1..1</v>
      </c>
      <c r="AZ24" s="124" t="str">
        <f t="shared" si="22"/>
        <v>1..1</v>
      </c>
      <c r="BA24" s="127" t="str">
        <f t="shared" si="22"/>
        <v>/rsm:CrossIndustryInvoice
/rsm:SupplyChainTradeTransaction
/ram:ApplicableHeaderTradeAgreement
/ram:SellerTradeParty
/ram:PostalTradeAddress</v>
      </c>
      <c r="BB24" s="128" t="str">
        <f t="shared" si="22"/>
        <v>/rsm:CrossIndustryInvoice/rsm:SupplyChainTradeTransaction/ram:ApplicableHeaderTradeAgreement/ram:SellerTradeParty/ram:PostalTradeAddress</v>
      </c>
      <c r="BC24" s="124" t="str">
        <f t="shared" si="23"/>
        <v/>
      </c>
      <c r="BD24" s="129" t="str">
        <f t="shared" si="23"/>
        <v>G</v>
      </c>
      <c r="BE24" s="124" t="str">
        <f t="shared" si="23"/>
        <v>0..1</v>
      </c>
      <c r="BF24" s="124" t="str">
        <f t="shared" si="23"/>
        <v/>
      </c>
      <c r="BG24" s="675" t="str">
        <f t="shared" si="23"/>
        <v/>
      </c>
      <c r="BH24" s="7"/>
      <c r="BI24" s="129" t="str">
        <f t="shared" si="24"/>
        <v>X</v>
      </c>
      <c r="BJ24" s="129" t="str">
        <f t="shared" si="24"/>
        <v>X</v>
      </c>
      <c r="BK24" s="129" t="str">
        <f t="shared" si="24"/>
        <v>X</v>
      </c>
      <c r="BL24" s="129" t="str">
        <f t="shared" si="24"/>
        <v>X</v>
      </c>
      <c r="BM24" s="129" t="str">
        <f t="shared" si="24"/>
        <v>X</v>
      </c>
      <c r="BN24" s="129" t="str">
        <f t="shared" si="24"/>
        <v>X</v>
      </c>
      <c r="BO24" s="129" t="str">
        <f t="shared" si="24"/>
        <v>X</v>
      </c>
      <c r="BP24" s="7"/>
      <c r="BQ24" s="129" t="str">
        <f t="shared" si="25"/>
        <v>MINIMUM</v>
      </c>
      <c r="BR24" s="129" t="str">
        <f t="shared" si="25"/>
        <v>MINIMUM</v>
      </c>
      <c r="BS24" s="15"/>
      <c r="BT24" s="57" t="s">
        <v>18642</v>
      </c>
    </row>
    <row r="25" spans="1:72" s="59" customFormat="1" ht="105" x14ac:dyDescent="0.2">
      <c r="A25" s="45" t="str">
        <f t="shared" si="3"/>
        <v>YES</v>
      </c>
      <c r="B25" s="45"/>
      <c r="C25" s="45"/>
      <c r="D25" s="185" t="s">
        <v>1526</v>
      </c>
      <c r="E25" s="186" t="s">
        <v>1772</v>
      </c>
      <c r="F25" s="301" t="s">
        <v>1772</v>
      </c>
      <c r="G25" s="66">
        <f t="shared" si="4"/>
        <v>5</v>
      </c>
      <c r="H25" s="66" t="s">
        <v>32</v>
      </c>
      <c r="I25" s="64" t="s">
        <v>1773</v>
      </c>
      <c r="J25" s="64" t="s">
        <v>1661</v>
      </c>
      <c r="K25" s="65" t="s">
        <v>17239</v>
      </c>
      <c r="L25" s="65"/>
      <c r="M25" s="65" t="s">
        <v>1774</v>
      </c>
      <c r="N25" s="64" t="s">
        <v>128</v>
      </c>
      <c r="O25" s="66" t="s">
        <v>32</v>
      </c>
      <c r="P25" s="66" t="str">
        <f t="shared" si="20"/>
        <v>1..1</v>
      </c>
      <c r="Q25" s="2" t="s">
        <v>1775</v>
      </c>
      <c r="R25" s="75" t="s">
        <v>1776</v>
      </c>
      <c r="S25" s="66" t="s">
        <v>131</v>
      </c>
      <c r="T25" s="68" t="str">
        <f t="shared" si="6"/>
        <v>E</v>
      </c>
      <c r="U25" s="66" t="s">
        <v>42</v>
      </c>
      <c r="V25" s="66" t="s">
        <v>35</v>
      </c>
      <c r="W25" s="249" t="s">
        <v>35</v>
      </c>
      <c r="X25" s="38"/>
      <c r="Y25" s="68" t="str">
        <f t="shared" si="7"/>
        <v>X</v>
      </c>
      <c r="Z25" s="68" t="str">
        <f t="shared" ref="Z25:AE33" si="27">IF(Y25="X","X",IF($AH25=Z$4,"X","-"))</f>
        <v>X</v>
      </c>
      <c r="AA25" s="68" t="str">
        <f t="shared" si="27"/>
        <v>X</v>
      </c>
      <c r="AB25" s="68" t="str">
        <f t="shared" si="27"/>
        <v>X</v>
      </c>
      <c r="AC25" s="68" t="str">
        <f t="shared" si="27"/>
        <v>X</v>
      </c>
      <c r="AD25" s="68" t="str">
        <f t="shared" si="27"/>
        <v>X</v>
      </c>
      <c r="AE25" s="68" t="str">
        <f t="shared" si="27"/>
        <v>X</v>
      </c>
      <c r="AF25" s="38"/>
      <c r="AG25" s="68" t="s">
        <v>39</v>
      </c>
      <c r="AH25" s="68" t="s">
        <v>39</v>
      </c>
      <c r="AI25" s="38"/>
      <c r="AJ25" s="13" t="str">
        <f t="shared" si="9"/>
        <v>/rsm:CrossIndustryInvoice/rsm:SupplyChainTradeTransaction/ram:ApplicableHeaderTradeAgreement/ram:SellerTradeParty/ram:PostalTradeAddress</v>
      </c>
      <c r="AK25" s="13" t="str">
        <f t="shared" si="10"/>
        <v>/ram:CountryID</v>
      </c>
      <c r="AL25" s="14">
        <f>COUNTIFS(R$4:R25,AJ25)</f>
        <v>1</v>
      </c>
      <c r="AM25" s="1"/>
      <c r="AN25" s="185" t="str">
        <f t="shared" si="26"/>
        <v>SCT_HTA</v>
      </c>
      <c r="AO25" s="186" t="str">
        <f t="shared" si="26"/>
        <v>BT-40</v>
      </c>
      <c r="AP25" s="301" t="str">
        <f t="shared" si="12"/>
        <v>BT-40</v>
      </c>
      <c r="AQ25" s="66">
        <f t="shared" si="13"/>
        <v>5</v>
      </c>
      <c r="AR25" s="66" t="str">
        <f t="shared" si="14"/>
        <v>1..1</v>
      </c>
      <c r="AS25" s="64" t="s">
        <v>1665</v>
      </c>
      <c r="AT25" s="64" t="s">
        <v>1777</v>
      </c>
      <c r="AU25" s="65" t="s">
        <v>485</v>
      </c>
      <c r="AV25" s="65"/>
      <c r="AW25" s="65" t="s">
        <v>1778</v>
      </c>
      <c r="AX25" s="64" t="s">
        <v>128</v>
      </c>
      <c r="AY25" s="66" t="str">
        <f t="shared" si="22"/>
        <v>1..1</v>
      </c>
      <c r="AZ25" s="66" t="str">
        <f t="shared" si="22"/>
        <v>1..1</v>
      </c>
      <c r="BA25" s="2" t="str">
        <f t="shared" si="22"/>
        <v>/rsm:CrossIndustryInvoice
/rsm:SupplyChainTradeTransaction
/ram:ApplicableHeaderTradeAgreement
/ram:SellerTradeParty
/ram:PostalTradeAddress
/ram:CountryID</v>
      </c>
      <c r="BB25" s="75" t="str">
        <f t="shared" si="22"/>
        <v>/rsm:CrossIndustryInvoice/rsm:SupplyChainTradeTransaction/ram:ApplicableHeaderTradeAgreement/ram:SellerTradeParty/ram:PostalTradeAddress/ram:CountryID</v>
      </c>
      <c r="BC25" s="66" t="str">
        <f t="shared" ref="BC25:BG33" si="28">IF(S25="","",S25)</f>
        <v>C</v>
      </c>
      <c r="BD25" s="68" t="str">
        <f t="shared" si="28"/>
        <v>E</v>
      </c>
      <c r="BE25" s="66" t="str">
        <f t="shared" si="28"/>
        <v>0..1</v>
      </c>
      <c r="BF25" s="66" t="str">
        <f t="shared" si="28"/>
        <v/>
      </c>
      <c r="BG25" s="249" t="str">
        <f t="shared" si="28"/>
        <v/>
      </c>
      <c r="BH25" s="7"/>
      <c r="BI25" s="68" t="str">
        <f t="shared" ref="BI25:BO33" si="29">Y25</f>
        <v>X</v>
      </c>
      <c r="BJ25" s="68" t="str">
        <f t="shared" si="29"/>
        <v>X</v>
      </c>
      <c r="BK25" s="68" t="str">
        <f t="shared" si="29"/>
        <v>X</v>
      </c>
      <c r="BL25" s="68" t="str">
        <f t="shared" si="29"/>
        <v>X</v>
      </c>
      <c r="BM25" s="68" t="str">
        <f t="shared" si="29"/>
        <v>X</v>
      </c>
      <c r="BN25" s="68" t="str">
        <f t="shared" si="29"/>
        <v>X</v>
      </c>
      <c r="BO25" s="68" t="str">
        <f t="shared" si="29"/>
        <v>X</v>
      </c>
      <c r="BP25" s="7"/>
      <c r="BQ25" s="68" t="str">
        <f t="shared" si="25"/>
        <v>MINIMUM</v>
      </c>
      <c r="BR25" s="68" t="str">
        <f t="shared" si="25"/>
        <v>MINIMUM</v>
      </c>
      <c r="BS25" s="15"/>
      <c r="BT25" s="57" t="s">
        <v>18642</v>
      </c>
    </row>
    <row r="26" spans="1:72" s="59" customFormat="1" ht="96" x14ac:dyDescent="0.2">
      <c r="A26" s="45" t="str">
        <f t="shared" si="3"/>
        <v>NO</v>
      </c>
      <c r="B26" s="45"/>
      <c r="C26" s="45"/>
      <c r="D26" s="185" t="s">
        <v>1526</v>
      </c>
      <c r="E26" s="188" t="s">
        <v>1805</v>
      </c>
      <c r="F26" s="303"/>
      <c r="G26" s="124">
        <f t="shared" si="4"/>
        <v>4</v>
      </c>
      <c r="H26" s="124" t="s">
        <v>42</v>
      </c>
      <c r="I26" s="138" t="s">
        <v>1806</v>
      </c>
      <c r="J26" s="125" t="s">
        <v>17241</v>
      </c>
      <c r="K26" s="126"/>
      <c r="L26" s="126"/>
      <c r="M26" s="126"/>
      <c r="N26" s="125"/>
      <c r="O26" s="124" t="s">
        <v>1807</v>
      </c>
      <c r="P26" s="124" t="str">
        <f t="shared" si="20"/>
        <v>0..2</v>
      </c>
      <c r="Q26" s="127" t="s">
        <v>1808</v>
      </c>
      <c r="R26" s="128" t="s">
        <v>1809</v>
      </c>
      <c r="S26" s="124"/>
      <c r="T26" s="129" t="str">
        <f t="shared" si="6"/>
        <v/>
      </c>
      <c r="U26" s="124" t="s">
        <v>62</v>
      </c>
      <c r="V26" s="124"/>
      <c r="W26" s="675"/>
      <c r="X26" s="38"/>
      <c r="Y26" s="129" t="str">
        <f t="shared" si="7"/>
        <v>X</v>
      </c>
      <c r="Z26" s="129" t="str">
        <f t="shared" si="27"/>
        <v>X</v>
      </c>
      <c r="AA26" s="129" t="str">
        <f t="shared" si="27"/>
        <v>X</v>
      </c>
      <c r="AB26" s="129" t="str">
        <f t="shared" si="27"/>
        <v>X</v>
      </c>
      <c r="AC26" s="129" t="str">
        <f t="shared" si="27"/>
        <v>X</v>
      </c>
      <c r="AD26" s="129" t="str">
        <f t="shared" si="27"/>
        <v>X</v>
      </c>
      <c r="AE26" s="129" t="str">
        <f t="shared" si="27"/>
        <v>X</v>
      </c>
      <c r="AF26" s="38"/>
      <c r="AG26" s="129" t="s">
        <v>39</v>
      </c>
      <c r="AH26" s="129" t="s">
        <v>39</v>
      </c>
      <c r="AI26" s="38"/>
      <c r="AJ26" s="13" t="str">
        <f t="shared" si="9"/>
        <v>/rsm:CrossIndustryInvoice/rsm:SupplyChainTradeTransaction/ram:ApplicableHeaderTradeAgreement/ram:SellerTradeParty</v>
      </c>
      <c r="AK26" s="13" t="str">
        <f t="shared" si="10"/>
        <v>/ram:SpecifiedTaxRegistration</v>
      </c>
      <c r="AL26" s="14">
        <f>COUNTIFS(R$4:R26,AJ26)</f>
        <v>1</v>
      </c>
      <c r="AM26" s="1"/>
      <c r="AN26" s="185" t="str">
        <f t="shared" si="26"/>
        <v>SCT_HTA</v>
      </c>
      <c r="AO26" s="188" t="str">
        <f t="shared" si="26"/>
        <v>BT-31-00</v>
      </c>
      <c r="AP26" s="303" t="str">
        <f t="shared" si="12"/>
        <v/>
      </c>
      <c r="AQ26" s="124">
        <f t="shared" si="13"/>
        <v>4</v>
      </c>
      <c r="AR26" s="124" t="str">
        <f t="shared" si="14"/>
        <v>0..1</v>
      </c>
      <c r="AS26" s="138" t="s">
        <v>1810</v>
      </c>
      <c r="AT26" s="125"/>
      <c r="AU26" s="126"/>
      <c r="AV26" s="126"/>
      <c r="AW26" s="126" t="s">
        <v>35</v>
      </c>
      <c r="AX26" s="125"/>
      <c r="AY26" s="124" t="str">
        <f t="shared" si="22"/>
        <v>0..2</v>
      </c>
      <c r="AZ26" s="124" t="str">
        <f t="shared" si="22"/>
        <v>0..2</v>
      </c>
      <c r="BA26" s="127" t="str">
        <f t="shared" si="22"/>
        <v>/rsm:CrossIndustryInvoice
/rsm:SupplyChainTradeTransaction
/ram:ApplicableHeaderTradeAgreement
/ram:SellerTradeParty
/ram:SpecifiedTaxRegistration</v>
      </c>
      <c r="BB26" s="128" t="str">
        <f t="shared" si="22"/>
        <v>/rsm:CrossIndustryInvoice/rsm:SupplyChainTradeTransaction/ram:ApplicableHeaderTradeAgreement/ram:SellerTradeParty/ram:SpecifiedTaxRegistration</v>
      </c>
      <c r="BC26" s="124" t="str">
        <f t="shared" si="28"/>
        <v/>
      </c>
      <c r="BD26" s="129" t="str">
        <f t="shared" si="28"/>
        <v/>
      </c>
      <c r="BE26" s="124" t="str">
        <f t="shared" si="28"/>
        <v>0..n</v>
      </c>
      <c r="BF26" s="124" t="str">
        <f t="shared" si="28"/>
        <v/>
      </c>
      <c r="BG26" s="675" t="str">
        <f t="shared" si="28"/>
        <v/>
      </c>
      <c r="BH26" s="7"/>
      <c r="BI26" s="129" t="str">
        <f t="shared" si="29"/>
        <v>X</v>
      </c>
      <c r="BJ26" s="129" t="str">
        <f t="shared" si="29"/>
        <v>X</v>
      </c>
      <c r="BK26" s="129" t="str">
        <f t="shared" si="29"/>
        <v>X</v>
      </c>
      <c r="BL26" s="129" t="str">
        <f t="shared" si="29"/>
        <v>X</v>
      </c>
      <c r="BM26" s="129" t="str">
        <f t="shared" si="29"/>
        <v>X</v>
      </c>
      <c r="BN26" s="129" t="str">
        <f t="shared" si="29"/>
        <v>X</v>
      </c>
      <c r="BO26" s="129" t="str">
        <f t="shared" si="29"/>
        <v>X</v>
      </c>
      <c r="BP26" s="7"/>
      <c r="BQ26" s="129" t="str">
        <f t="shared" si="25"/>
        <v>MINIMUM</v>
      </c>
      <c r="BR26" s="129" t="str">
        <f t="shared" si="25"/>
        <v>MINIMUM</v>
      </c>
      <c r="BS26" s="15"/>
      <c r="BT26" s="57" t="s">
        <v>18642</v>
      </c>
    </row>
    <row r="27" spans="1:72" s="59" customFormat="1" ht="150" x14ac:dyDescent="0.2">
      <c r="A27" s="45" t="str">
        <f t="shared" si="3"/>
        <v>YES</v>
      </c>
      <c r="B27" s="45"/>
      <c r="C27" s="45"/>
      <c r="D27" s="185" t="s">
        <v>1526</v>
      </c>
      <c r="E27" s="186" t="s">
        <v>1811</v>
      </c>
      <c r="F27" s="301" t="s">
        <v>1811</v>
      </c>
      <c r="G27" s="66">
        <f t="shared" si="4"/>
        <v>5</v>
      </c>
      <c r="H27" s="66" t="s">
        <v>42</v>
      </c>
      <c r="I27" s="64" t="s">
        <v>1812</v>
      </c>
      <c r="J27" s="64" t="s">
        <v>1813</v>
      </c>
      <c r="K27" s="65" t="s">
        <v>1814</v>
      </c>
      <c r="L27" s="65"/>
      <c r="M27" s="65" t="s">
        <v>1815</v>
      </c>
      <c r="N27" s="64" t="s">
        <v>90</v>
      </c>
      <c r="O27" s="66" t="s">
        <v>32</v>
      </c>
      <c r="P27" s="66" t="str">
        <f t="shared" si="20"/>
        <v>1..1</v>
      </c>
      <c r="Q27" s="2" t="s">
        <v>1816</v>
      </c>
      <c r="R27" s="75" t="s">
        <v>1817</v>
      </c>
      <c r="S27" s="66" t="s">
        <v>55</v>
      </c>
      <c r="T27" s="68" t="str">
        <f t="shared" si="6"/>
        <v>E</v>
      </c>
      <c r="U27" s="66" t="s">
        <v>42</v>
      </c>
      <c r="V27" s="66" t="s">
        <v>35</v>
      </c>
      <c r="W27" s="249" t="s">
        <v>1016</v>
      </c>
      <c r="X27" s="38"/>
      <c r="Y27" s="68" t="str">
        <f t="shared" si="7"/>
        <v>X</v>
      </c>
      <c r="Z27" s="68" t="str">
        <f t="shared" si="27"/>
        <v>X</v>
      </c>
      <c r="AA27" s="68" t="str">
        <f t="shared" si="27"/>
        <v>X</v>
      </c>
      <c r="AB27" s="68" t="str">
        <f t="shared" si="27"/>
        <v>X</v>
      </c>
      <c r="AC27" s="68" t="str">
        <f t="shared" si="27"/>
        <v>X</v>
      </c>
      <c r="AD27" s="68" t="str">
        <f t="shared" si="27"/>
        <v>X</v>
      </c>
      <c r="AE27" s="68" t="str">
        <f t="shared" si="27"/>
        <v>X</v>
      </c>
      <c r="AF27" s="38"/>
      <c r="AG27" s="68" t="s">
        <v>39</v>
      </c>
      <c r="AH27" s="68" t="s">
        <v>39</v>
      </c>
      <c r="AI27" s="38"/>
      <c r="AJ27" s="13" t="str">
        <f t="shared" si="9"/>
        <v>/rsm:CrossIndustryInvoice/rsm:SupplyChainTradeTransaction/ram:ApplicableHeaderTradeAgreement/ram:SellerTradeParty/ram:SpecifiedTaxRegistration</v>
      </c>
      <c r="AK27" s="13" t="str">
        <f t="shared" si="10"/>
        <v>/ram:ID</v>
      </c>
      <c r="AL27" s="14">
        <f>COUNTIFS(R$4:R27,AJ27)</f>
        <v>1</v>
      </c>
      <c r="AM27" s="1"/>
      <c r="AN27" s="185" t="str">
        <f t="shared" si="26"/>
        <v>SCT_HTA</v>
      </c>
      <c r="AO27" s="186" t="str">
        <f t="shared" si="26"/>
        <v>BT-31</v>
      </c>
      <c r="AP27" s="301" t="str">
        <f t="shared" si="12"/>
        <v>BT-31</v>
      </c>
      <c r="AQ27" s="66">
        <f t="shared" si="13"/>
        <v>5</v>
      </c>
      <c r="AR27" s="66" t="str">
        <f t="shared" si="14"/>
        <v>0..1</v>
      </c>
      <c r="AS27" s="64" t="s">
        <v>1818</v>
      </c>
      <c r="AT27" s="64" t="s">
        <v>1819</v>
      </c>
      <c r="AU27" s="65" t="s">
        <v>1820</v>
      </c>
      <c r="AV27" s="65"/>
      <c r="AW27" s="65" t="s">
        <v>1821</v>
      </c>
      <c r="AX27" s="64" t="s">
        <v>99</v>
      </c>
      <c r="AY27" s="66" t="str">
        <f t="shared" si="22"/>
        <v>1..1</v>
      </c>
      <c r="AZ27" s="66" t="str">
        <f t="shared" si="22"/>
        <v>1..1</v>
      </c>
      <c r="BA27" s="2" t="str">
        <f t="shared" si="22"/>
        <v>/rsm:CrossIndustryInvoice
/rsm:SupplyChainTradeTransaction
/ram:ApplicableHeaderTradeAgreement
/ram:SellerTradeParty
/ram:SpecifiedTaxRegistration
/ram:ID</v>
      </c>
      <c r="BB27" s="75" t="str">
        <f t="shared" si="22"/>
        <v>/rsm:CrossIndustryInvoice/rsm:SupplyChainTradeTransaction/ram:ApplicableHeaderTradeAgreement/ram:SellerTradeParty/ram:SpecifiedTaxRegistration/ram:ID</v>
      </c>
      <c r="BC27" s="66" t="str">
        <f t="shared" si="28"/>
        <v>I</v>
      </c>
      <c r="BD27" s="68" t="str">
        <f t="shared" si="28"/>
        <v>E</v>
      </c>
      <c r="BE27" s="66" t="str">
        <f t="shared" si="28"/>
        <v>0..1</v>
      </c>
      <c r="BF27" s="66" t="str">
        <f t="shared" si="28"/>
        <v/>
      </c>
      <c r="BG27" s="249" t="str">
        <f t="shared" si="28"/>
        <v>@schemeID="VA"</v>
      </c>
      <c r="BH27" s="7"/>
      <c r="BI27" s="68" t="str">
        <f t="shared" si="29"/>
        <v>X</v>
      </c>
      <c r="BJ27" s="68" t="str">
        <f t="shared" si="29"/>
        <v>X</v>
      </c>
      <c r="BK27" s="68" t="str">
        <f t="shared" si="29"/>
        <v>X</v>
      </c>
      <c r="BL27" s="68" t="str">
        <f t="shared" si="29"/>
        <v>X</v>
      </c>
      <c r="BM27" s="68" t="str">
        <f t="shared" si="29"/>
        <v>X</v>
      </c>
      <c r="BN27" s="68" t="str">
        <f t="shared" si="29"/>
        <v>X</v>
      </c>
      <c r="BO27" s="68" t="str">
        <f t="shared" si="29"/>
        <v>X</v>
      </c>
      <c r="BP27" s="7"/>
      <c r="BQ27" s="68" t="str">
        <f t="shared" si="25"/>
        <v>MINIMUM</v>
      </c>
      <c r="BR27" s="68" t="str">
        <f t="shared" si="25"/>
        <v>MINIMUM</v>
      </c>
      <c r="BS27" s="15"/>
      <c r="BT27" s="57" t="s">
        <v>18642</v>
      </c>
    </row>
    <row r="28" spans="1:72" s="59" customFormat="1" ht="120" x14ac:dyDescent="0.2">
      <c r="A28" s="45" t="str">
        <f t="shared" si="3"/>
        <v>YES</v>
      </c>
      <c r="B28" s="45"/>
      <c r="C28" s="45"/>
      <c r="D28" s="185" t="s">
        <v>1526</v>
      </c>
      <c r="E28" s="186" t="s">
        <v>1822</v>
      </c>
      <c r="F28" s="301" t="s">
        <v>1822</v>
      </c>
      <c r="G28" s="66">
        <f t="shared" si="4"/>
        <v>6</v>
      </c>
      <c r="H28" s="66" t="s">
        <v>32</v>
      </c>
      <c r="I28" s="97" t="s">
        <v>17157</v>
      </c>
      <c r="J28" s="64" t="s">
        <v>1824</v>
      </c>
      <c r="K28" s="65" t="s">
        <v>1015</v>
      </c>
      <c r="L28" s="65"/>
      <c r="M28" s="65" t="s">
        <v>1016</v>
      </c>
      <c r="N28" s="64" t="s">
        <v>17064</v>
      </c>
      <c r="O28" s="66" t="s">
        <v>32</v>
      </c>
      <c r="P28" s="66" t="str">
        <f t="shared" si="20"/>
        <v>1..1</v>
      </c>
      <c r="Q28" s="2" t="s">
        <v>1825</v>
      </c>
      <c r="R28" s="75" t="s">
        <v>1826</v>
      </c>
      <c r="S28" s="66" t="s">
        <v>329</v>
      </c>
      <c r="T28" s="68" t="str">
        <f t="shared" si="6"/>
        <v>A</v>
      </c>
      <c r="U28" s="66" t="s">
        <v>42</v>
      </c>
      <c r="V28" s="66" t="s">
        <v>35</v>
      </c>
      <c r="W28" s="249" t="s">
        <v>1016</v>
      </c>
      <c r="X28" s="38"/>
      <c r="Y28" s="68" t="str">
        <f t="shared" si="7"/>
        <v>X</v>
      </c>
      <c r="Z28" s="68" t="str">
        <f t="shared" si="27"/>
        <v>X</v>
      </c>
      <c r="AA28" s="68" t="str">
        <f t="shared" si="27"/>
        <v>X</v>
      </c>
      <c r="AB28" s="68" t="str">
        <f t="shared" si="27"/>
        <v>X</v>
      </c>
      <c r="AC28" s="68" t="str">
        <f t="shared" si="27"/>
        <v>X</v>
      </c>
      <c r="AD28" s="68" t="str">
        <f t="shared" si="27"/>
        <v>X</v>
      </c>
      <c r="AE28" s="68" t="str">
        <f t="shared" si="27"/>
        <v>X</v>
      </c>
      <c r="AF28" s="38"/>
      <c r="AG28" s="68" t="s">
        <v>39</v>
      </c>
      <c r="AH28" s="68" t="s">
        <v>39</v>
      </c>
      <c r="AI28" s="38"/>
      <c r="AJ28" s="13" t="str">
        <f t="shared" si="9"/>
        <v>/rsm:CrossIndustryInvoice/rsm:SupplyChainTradeTransaction/ram:ApplicableHeaderTradeAgreement/ram:SellerTradeParty/ram:SpecifiedTaxRegistration/ram:ID</v>
      </c>
      <c r="AK28" s="13" t="str">
        <f t="shared" si="10"/>
        <v>/@schemeID</v>
      </c>
      <c r="AL28" s="14">
        <f>COUNTIFS(R$4:R28,AJ28)</f>
        <v>1</v>
      </c>
      <c r="AM28" s="1"/>
      <c r="AN28" s="185" t="str">
        <f t="shared" si="26"/>
        <v>SCT_HTA</v>
      </c>
      <c r="AO28" s="186" t="str">
        <f t="shared" si="26"/>
        <v>BT-31-0</v>
      </c>
      <c r="AP28" s="301" t="str">
        <f t="shared" si="12"/>
        <v>BT-31-0</v>
      </c>
      <c r="AQ28" s="66">
        <f t="shared" si="13"/>
        <v>6</v>
      </c>
      <c r="AR28" s="66" t="str">
        <f t="shared" si="14"/>
        <v>1..1</v>
      </c>
      <c r="AS28" s="97" t="s">
        <v>330</v>
      </c>
      <c r="AT28" s="64" t="s">
        <v>1827</v>
      </c>
      <c r="AU28" s="65" t="s">
        <v>1828</v>
      </c>
      <c r="AV28" s="65"/>
      <c r="AW28" s="65" t="s">
        <v>1828</v>
      </c>
      <c r="AX28" s="64"/>
      <c r="AY28" s="66" t="str">
        <f t="shared" si="22"/>
        <v>1..1</v>
      </c>
      <c r="AZ28" s="66" t="str">
        <f t="shared" si="22"/>
        <v>1..1</v>
      </c>
      <c r="BA28" s="2" t="str">
        <f t="shared" si="22"/>
        <v>/rsm:CrossIndustryInvoice
/rsm:SupplyChainTradeTransaction
/ram:ApplicableHeaderTradeAgreement
/ram:SellerTradeParty
/ram:SpecifiedTaxRegistration
/ram:ID
/@schemeID</v>
      </c>
      <c r="BB28" s="75" t="str">
        <f t="shared" si="22"/>
        <v>/rsm:CrossIndustryInvoice/rsm:SupplyChainTradeTransaction/ram:ApplicableHeaderTradeAgreement/ram:SellerTradeParty/ram:SpecifiedTaxRegistration/ram:ID/@schemeID</v>
      </c>
      <c r="BC28" s="66" t="str">
        <f t="shared" si="28"/>
        <v>S</v>
      </c>
      <c r="BD28" s="68" t="str">
        <f t="shared" si="28"/>
        <v>A</v>
      </c>
      <c r="BE28" s="66" t="str">
        <f t="shared" si="28"/>
        <v>0..1</v>
      </c>
      <c r="BF28" s="66" t="str">
        <f t="shared" si="28"/>
        <v/>
      </c>
      <c r="BG28" s="249" t="str">
        <f t="shared" si="28"/>
        <v>@schemeID="VA"</v>
      </c>
      <c r="BH28" s="7"/>
      <c r="BI28" s="68" t="str">
        <f t="shared" si="29"/>
        <v>X</v>
      </c>
      <c r="BJ28" s="68" t="str">
        <f t="shared" si="29"/>
        <v>X</v>
      </c>
      <c r="BK28" s="68" t="str">
        <f t="shared" si="29"/>
        <v>X</v>
      </c>
      <c r="BL28" s="68" t="str">
        <f t="shared" si="29"/>
        <v>X</v>
      </c>
      <c r="BM28" s="68" t="str">
        <f t="shared" si="29"/>
        <v>X</v>
      </c>
      <c r="BN28" s="68" t="str">
        <f t="shared" si="29"/>
        <v>X</v>
      </c>
      <c r="BO28" s="68" t="str">
        <f t="shared" si="29"/>
        <v>X</v>
      </c>
      <c r="BP28" s="7"/>
      <c r="BQ28" s="68" t="str">
        <f t="shared" si="25"/>
        <v>MINIMUM</v>
      </c>
      <c r="BR28" s="68" t="str">
        <f t="shared" si="25"/>
        <v>MINIMUM</v>
      </c>
      <c r="BS28" s="15"/>
      <c r="BT28" s="57" t="s">
        <v>18642</v>
      </c>
    </row>
    <row r="29" spans="1:72" s="59" customFormat="1" ht="96" x14ac:dyDescent="0.2">
      <c r="A29" s="45" t="str">
        <f t="shared" si="3"/>
        <v>NO</v>
      </c>
      <c r="B29" s="45"/>
      <c r="C29" s="45"/>
      <c r="D29" s="182" t="s">
        <v>1526</v>
      </c>
      <c r="E29" s="187" t="s">
        <v>1843</v>
      </c>
      <c r="F29" s="302" t="s">
        <v>1843</v>
      </c>
      <c r="G29" s="110">
        <f t="shared" si="4"/>
        <v>3</v>
      </c>
      <c r="H29" s="110" t="s">
        <v>32</v>
      </c>
      <c r="I29" s="112" t="s">
        <v>1844</v>
      </c>
      <c r="J29" s="112" t="s">
        <v>1845</v>
      </c>
      <c r="K29" s="113"/>
      <c r="L29" s="113"/>
      <c r="M29" s="113" t="s">
        <v>35</v>
      </c>
      <c r="N29" s="112"/>
      <c r="O29" s="110" t="s">
        <v>32</v>
      </c>
      <c r="P29" s="110" t="str">
        <f t="shared" si="20"/>
        <v>1..1</v>
      </c>
      <c r="Q29" s="114" t="s">
        <v>1846</v>
      </c>
      <c r="R29" s="115" t="s">
        <v>1847</v>
      </c>
      <c r="S29" s="110" t="s">
        <v>35</v>
      </c>
      <c r="T29" s="116" t="str">
        <f t="shared" si="6"/>
        <v>G</v>
      </c>
      <c r="U29" s="110" t="s">
        <v>42</v>
      </c>
      <c r="V29" s="110" t="s">
        <v>35</v>
      </c>
      <c r="W29" s="674" t="s">
        <v>35</v>
      </c>
      <c r="X29" s="38"/>
      <c r="Y29" s="116" t="str">
        <f t="shared" si="7"/>
        <v>X</v>
      </c>
      <c r="Z29" s="116" t="str">
        <f t="shared" si="27"/>
        <v>X</v>
      </c>
      <c r="AA29" s="116" t="str">
        <f t="shared" si="27"/>
        <v>X</v>
      </c>
      <c r="AB29" s="116" t="str">
        <f t="shared" si="27"/>
        <v>X</v>
      </c>
      <c r="AC29" s="116" t="str">
        <f t="shared" si="27"/>
        <v>X</v>
      </c>
      <c r="AD29" s="116" t="str">
        <f t="shared" si="27"/>
        <v>X</v>
      </c>
      <c r="AE29" s="116" t="str">
        <f t="shared" si="27"/>
        <v>X</v>
      </c>
      <c r="AF29" s="38"/>
      <c r="AG29" s="116" t="s">
        <v>39</v>
      </c>
      <c r="AH29" s="116" t="s">
        <v>39</v>
      </c>
      <c r="AI29" s="38"/>
      <c r="AJ29" s="13" t="str">
        <f t="shared" si="9"/>
        <v>/rsm:CrossIndustryInvoice/rsm:SupplyChainTradeTransaction/ram:ApplicableHeaderTradeAgreement</v>
      </c>
      <c r="AK29" s="13" t="str">
        <f t="shared" si="10"/>
        <v>/ram:BuyerTradeParty</v>
      </c>
      <c r="AL29" s="14">
        <f>COUNTIFS(R$4:R29,AJ29)</f>
        <v>1</v>
      </c>
      <c r="AM29" s="1"/>
      <c r="AN29" s="182" t="str">
        <f t="shared" si="26"/>
        <v>SCT_HTA</v>
      </c>
      <c r="AO29" s="187" t="str">
        <f t="shared" si="26"/>
        <v>BG-7</v>
      </c>
      <c r="AP29" s="302" t="str">
        <f t="shared" si="12"/>
        <v>BG-7</v>
      </c>
      <c r="AQ29" s="110">
        <f t="shared" si="13"/>
        <v>3</v>
      </c>
      <c r="AR29" s="110" t="str">
        <f t="shared" si="14"/>
        <v>1..1</v>
      </c>
      <c r="AS29" s="112" t="s">
        <v>1848</v>
      </c>
      <c r="AT29" s="112" t="s">
        <v>1849</v>
      </c>
      <c r="AU29" s="113"/>
      <c r="AV29" s="113"/>
      <c r="AW29" s="113" t="s">
        <v>35</v>
      </c>
      <c r="AX29" s="112"/>
      <c r="AY29" s="110" t="str">
        <f t="shared" si="22"/>
        <v>1..1</v>
      </c>
      <c r="AZ29" s="110" t="str">
        <f t="shared" si="22"/>
        <v>1..1</v>
      </c>
      <c r="BA29" s="114" t="str">
        <f t="shared" si="22"/>
        <v>/rsm:CrossIndustryInvoice
/rsm:SupplyChainTradeTransaction
/ram:ApplicableHeaderTradeAgreement
/ram:BuyerTradeParty</v>
      </c>
      <c r="BB29" s="115" t="str">
        <f t="shared" si="22"/>
        <v>/rsm:CrossIndustryInvoice/rsm:SupplyChainTradeTransaction/ram:ApplicableHeaderTradeAgreement/ram:BuyerTradeParty</v>
      </c>
      <c r="BC29" s="110" t="str">
        <f t="shared" si="28"/>
        <v/>
      </c>
      <c r="BD29" s="116" t="str">
        <f t="shared" si="28"/>
        <v>G</v>
      </c>
      <c r="BE29" s="110" t="str">
        <f t="shared" si="28"/>
        <v>0..1</v>
      </c>
      <c r="BF29" s="110" t="str">
        <f t="shared" si="28"/>
        <v/>
      </c>
      <c r="BG29" s="674" t="str">
        <f t="shared" si="28"/>
        <v/>
      </c>
      <c r="BH29" s="7"/>
      <c r="BI29" s="116" t="str">
        <f t="shared" si="29"/>
        <v>X</v>
      </c>
      <c r="BJ29" s="116" t="str">
        <f t="shared" si="29"/>
        <v>X</v>
      </c>
      <c r="BK29" s="116" t="str">
        <f t="shared" si="29"/>
        <v>X</v>
      </c>
      <c r="BL29" s="116" t="str">
        <f t="shared" si="29"/>
        <v>X</v>
      </c>
      <c r="BM29" s="116" t="str">
        <f t="shared" si="29"/>
        <v>X</v>
      </c>
      <c r="BN29" s="116" t="str">
        <f t="shared" si="29"/>
        <v>X</v>
      </c>
      <c r="BO29" s="116" t="str">
        <f t="shared" si="29"/>
        <v>X</v>
      </c>
      <c r="BP29" s="7"/>
      <c r="BQ29" s="116" t="str">
        <f t="shared" si="25"/>
        <v>MINIMUM</v>
      </c>
      <c r="BR29" s="116" t="str">
        <f t="shared" si="25"/>
        <v>MINIMUM</v>
      </c>
      <c r="BS29" s="15"/>
      <c r="BT29" s="57" t="s">
        <v>18642</v>
      </c>
    </row>
    <row r="30" spans="1:72" s="59" customFormat="1" ht="96" x14ac:dyDescent="0.2">
      <c r="A30" s="45" t="str">
        <f t="shared" si="3"/>
        <v>YES</v>
      </c>
      <c r="B30" s="45"/>
      <c r="C30" s="45"/>
      <c r="D30" s="185" t="s">
        <v>1526</v>
      </c>
      <c r="E30" s="186" t="s">
        <v>1870</v>
      </c>
      <c r="F30" s="301" t="s">
        <v>1870</v>
      </c>
      <c r="G30" s="66">
        <f t="shared" si="4"/>
        <v>4</v>
      </c>
      <c r="H30" s="66" t="s">
        <v>32</v>
      </c>
      <c r="I30" s="64" t="s">
        <v>1871</v>
      </c>
      <c r="J30" s="64" t="s">
        <v>1872</v>
      </c>
      <c r="K30" s="65"/>
      <c r="L30" s="65" t="s">
        <v>1621</v>
      </c>
      <c r="M30" s="65" t="s">
        <v>1873</v>
      </c>
      <c r="N30" s="64" t="s">
        <v>70</v>
      </c>
      <c r="O30" s="66" t="s">
        <v>32</v>
      </c>
      <c r="P30" s="66" t="str">
        <f t="shared" ref="P30:P36" si="30">O30</f>
        <v>1..1</v>
      </c>
      <c r="Q30" s="2" t="s">
        <v>1874</v>
      </c>
      <c r="R30" s="75" t="s">
        <v>1875</v>
      </c>
      <c r="S30" s="66" t="s">
        <v>73</v>
      </c>
      <c r="T30" s="68" t="str">
        <f t="shared" ref="T30:T36" si="31">IF($E30="","",IF(ISERROR(SEARCH("@",$R30)),IF(LEFT($E30,4)="BG-X","EG",IF(LEFT($E30,2)="BG","G",IF(LEFT($E30,4)="BT-X",IF(LEN($E30)-LEN(SUBSTITUTE($E30,"-",))&gt;2,"","E"),IF(LEN($E30)-LEN(SUBSTITUTE($E30,"-",))&gt;1,"","E")))),"A"))</f>
        <v>E</v>
      </c>
      <c r="U30" s="66" t="s">
        <v>42</v>
      </c>
      <c r="V30" s="66" t="s">
        <v>132</v>
      </c>
      <c r="W30" s="249" t="s">
        <v>35</v>
      </c>
      <c r="X30" s="38"/>
      <c r="Y30" s="68" t="str">
        <f t="shared" si="7"/>
        <v>X</v>
      </c>
      <c r="Z30" s="68" t="str">
        <f t="shared" si="27"/>
        <v>X</v>
      </c>
      <c r="AA30" s="68" t="str">
        <f t="shared" si="27"/>
        <v>X</v>
      </c>
      <c r="AB30" s="68" t="str">
        <f t="shared" si="27"/>
        <v>X</v>
      </c>
      <c r="AC30" s="68" t="str">
        <f t="shared" si="27"/>
        <v>X</v>
      </c>
      <c r="AD30" s="68" t="str">
        <f t="shared" si="27"/>
        <v>X</v>
      </c>
      <c r="AE30" s="68" t="str">
        <f t="shared" si="27"/>
        <v>X</v>
      </c>
      <c r="AF30" s="38"/>
      <c r="AG30" s="68" t="s">
        <v>39</v>
      </c>
      <c r="AH30" s="68" t="s">
        <v>39</v>
      </c>
      <c r="AI30" s="38"/>
      <c r="AJ30" s="13" t="str">
        <f t="shared" si="9"/>
        <v>/rsm:CrossIndustryInvoice/rsm:SupplyChainTradeTransaction/ram:ApplicableHeaderTradeAgreement/ram:BuyerTradeParty</v>
      </c>
      <c r="AK30" s="13" t="str">
        <f t="shared" si="10"/>
        <v>/ram:Name</v>
      </c>
      <c r="AL30" s="14">
        <f>COUNTIFS(R$4:R30,AJ30)</f>
        <v>1</v>
      </c>
      <c r="AM30" s="1"/>
      <c r="AN30" s="185" t="str">
        <f t="shared" si="26"/>
        <v>SCT_HTA</v>
      </c>
      <c r="AO30" s="186" t="str">
        <f t="shared" si="26"/>
        <v>BT-44</v>
      </c>
      <c r="AP30" s="301" t="str">
        <f t="shared" si="12"/>
        <v>BT-44</v>
      </c>
      <c r="AQ30" s="66">
        <f t="shared" si="13"/>
        <v>4</v>
      </c>
      <c r="AR30" s="66" t="str">
        <f t="shared" si="14"/>
        <v>1..1</v>
      </c>
      <c r="AS30" s="64" t="s">
        <v>1876</v>
      </c>
      <c r="AT30" s="64" t="s">
        <v>1877</v>
      </c>
      <c r="AU30" s="65" t="s">
        <v>1878</v>
      </c>
      <c r="AV30" s="65" t="s">
        <v>1627</v>
      </c>
      <c r="AW30" s="65" t="s">
        <v>1879</v>
      </c>
      <c r="AX30" s="64" t="s">
        <v>78</v>
      </c>
      <c r="AY30" s="66" t="str">
        <f t="shared" si="22"/>
        <v>1..1</v>
      </c>
      <c r="AZ30" s="66" t="str">
        <f t="shared" si="22"/>
        <v>1..1</v>
      </c>
      <c r="BA30" s="2" t="str">
        <f t="shared" si="22"/>
        <v>/rsm:CrossIndustryInvoice
/rsm:SupplyChainTradeTransaction
/ram:ApplicableHeaderTradeAgreement
/ram:BuyerTradeParty
/ram:Name</v>
      </c>
      <c r="BB30" s="75" t="str">
        <f t="shared" si="22"/>
        <v>/rsm:CrossIndustryInvoice/rsm:SupplyChainTradeTransaction/ram:ApplicableHeaderTradeAgreement/ram:BuyerTradeParty/ram:Name</v>
      </c>
      <c r="BC30" s="66" t="str">
        <f t="shared" si="28"/>
        <v>T</v>
      </c>
      <c r="BD30" s="68" t="str">
        <f t="shared" si="28"/>
        <v>E</v>
      </c>
      <c r="BE30" s="66" t="str">
        <f t="shared" si="28"/>
        <v>0..1</v>
      </c>
      <c r="BF30" s="66" t="str">
        <f t="shared" si="28"/>
        <v>CAR-2</v>
      </c>
      <c r="BG30" s="249" t="str">
        <f t="shared" si="28"/>
        <v/>
      </c>
      <c r="BH30" s="7"/>
      <c r="BI30" s="68" t="str">
        <f t="shared" si="29"/>
        <v>X</v>
      </c>
      <c r="BJ30" s="68" t="str">
        <f t="shared" si="29"/>
        <v>X</v>
      </c>
      <c r="BK30" s="68" t="str">
        <f t="shared" si="29"/>
        <v>X</v>
      </c>
      <c r="BL30" s="68" t="str">
        <f t="shared" si="29"/>
        <v>X</v>
      </c>
      <c r="BM30" s="68" t="str">
        <f t="shared" si="29"/>
        <v>X</v>
      </c>
      <c r="BN30" s="68" t="str">
        <f t="shared" si="29"/>
        <v>X</v>
      </c>
      <c r="BO30" s="68" t="str">
        <f t="shared" si="29"/>
        <v>X</v>
      </c>
      <c r="BP30" s="7"/>
      <c r="BQ30" s="68" t="str">
        <f t="shared" ref="BQ30:BR36" si="32">AG30</f>
        <v>MINIMUM</v>
      </c>
      <c r="BR30" s="68" t="str">
        <f t="shared" si="32"/>
        <v>MINIMUM</v>
      </c>
      <c r="BS30" s="15"/>
      <c r="BT30" s="57" t="s">
        <v>18642</v>
      </c>
    </row>
    <row r="31" spans="1:72" s="59" customFormat="1" ht="96" x14ac:dyDescent="0.2">
      <c r="A31" s="45" t="str">
        <f t="shared" si="3"/>
        <v>NO</v>
      </c>
      <c r="B31" s="45"/>
      <c r="C31" s="45"/>
      <c r="D31" s="185" t="s">
        <v>1526</v>
      </c>
      <c r="E31" s="188" t="s">
        <v>1885</v>
      </c>
      <c r="F31" s="303"/>
      <c r="G31" s="124">
        <f t="shared" si="4"/>
        <v>4</v>
      </c>
      <c r="H31" s="124" t="s">
        <v>42</v>
      </c>
      <c r="I31" s="138" t="s">
        <v>1886</v>
      </c>
      <c r="J31" s="125" t="s">
        <v>17145</v>
      </c>
      <c r="K31" s="126"/>
      <c r="L31" s="126"/>
      <c r="M31" s="126"/>
      <c r="N31" s="125"/>
      <c r="O31" s="124" t="s">
        <v>42</v>
      </c>
      <c r="P31" s="124" t="str">
        <f t="shared" si="30"/>
        <v>0..1</v>
      </c>
      <c r="Q31" s="127" t="s">
        <v>1887</v>
      </c>
      <c r="R31" s="128" t="s">
        <v>1888</v>
      </c>
      <c r="S31" s="124"/>
      <c r="T31" s="129" t="str">
        <f t="shared" si="31"/>
        <v/>
      </c>
      <c r="U31" s="124" t="s">
        <v>42</v>
      </c>
      <c r="V31" s="124"/>
      <c r="W31" s="675"/>
      <c r="X31" s="38"/>
      <c r="Y31" s="129" t="str">
        <f t="shared" si="7"/>
        <v>X</v>
      </c>
      <c r="Z31" s="129" t="str">
        <f t="shared" si="27"/>
        <v>X</v>
      </c>
      <c r="AA31" s="129" t="str">
        <f t="shared" si="27"/>
        <v>X</v>
      </c>
      <c r="AB31" s="129" t="str">
        <f t="shared" si="27"/>
        <v>X</v>
      </c>
      <c r="AC31" s="129" t="str">
        <f t="shared" si="27"/>
        <v>X</v>
      </c>
      <c r="AD31" s="129" t="str">
        <f t="shared" si="27"/>
        <v>X</v>
      </c>
      <c r="AE31" s="129" t="str">
        <f t="shared" si="27"/>
        <v>X</v>
      </c>
      <c r="AF31" s="38"/>
      <c r="AG31" s="129" t="s">
        <v>39</v>
      </c>
      <c r="AH31" s="129" t="s">
        <v>39</v>
      </c>
      <c r="AI31" s="38"/>
      <c r="AJ31" s="13" t="str">
        <f t="shared" si="9"/>
        <v>/rsm:CrossIndustryInvoice/rsm:SupplyChainTradeTransaction/ram:ApplicableHeaderTradeAgreement/ram:BuyerTradeParty</v>
      </c>
      <c r="AK31" s="13" t="str">
        <f t="shared" si="10"/>
        <v>/ram:SpecifiedLegalOrganization</v>
      </c>
      <c r="AL31" s="14">
        <f>COUNTIFS(R$4:R31,AJ31)</f>
        <v>1</v>
      </c>
      <c r="AM31" s="1"/>
      <c r="AN31" s="185" t="str">
        <f t="shared" ref="AN31:AO36" si="33">D31</f>
        <v>SCT_HTA</v>
      </c>
      <c r="AO31" s="188" t="str">
        <f t="shared" si="33"/>
        <v>BT-47-00</v>
      </c>
      <c r="AP31" s="303" t="str">
        <f t="shared" si="12"/>
        <v/>
      </c>
      <c r="AQ31" s="124">
        <f t="shared" si="13"/>
        <v>4</v>
      </c>
      <c r="AR31" s="124" t="str">
        <f t="shared" si="14"/>
        <v>0..1</v>
      </c>
      <c r="AS31" s="138" t="s">
        <v>1889</v>
      </c>
      <c r="AT31" s="125"/>
      <c r="AU31" s="126"/>
      <c r="AV31" s="126"/>
      <c r="AW31" s="126" t="s">
        <v>35</v>
      </c>
      <c r="AX31" s="125"/>
      <c r="AY31" s="124" t="str">
        <f t="shared" si="22"/>
        <v>0..1</v>
      </c>
      <c r="AZ31" s="124" t="str">
        <f t="shared" si="22"/>
        <v>0..1</v>
      </c>
      <c r="BA31" s="127" t="str">
        <f t="shared" si="22"/>
        <v>/rsm:CrossIndustryInvoice
/rsm:SupplyChainTradeTransaction
/ram:ApplicableHeaderTradeAgreement
/ram:BuyerTradeParty
/ram:SpecifiedLegalOrganization</v>
      </c>
      <c r="BB31" s="128" t="str">
        <f t="shared" si="22"/>
        <v>/rsm:CrossIndustryInvoice/rsm:SupplyChainTradeTransaction/ram:ApplicableHeaderTradeAgreement/ram:BuyerTradeParty/ram:SpecifiedLegalOrganization</v>
      </c>
      <c r="BC31" s="124" t="str">
        <f t="shared" si="28"/>
        <v/>
      </c>
      <c r="BD31" s="129" t="str">
        <f t="shared" si="28"/>
        <v/>
      </c>
      <c r="BE31" s="124" t="str">
        <f t="shared" si="28"/>
        <v>0..1</v>
      </c>
      <c r="BF31" s="124" t="str">
        <f t="shared" si="28"/>
        <v/>
      </c>
      <c r="BG31" s="675" t="str">
        <f t="shared" si="28"/>
        <v/>
      </c>
      <c r="BH31" s="7"/>
      <c r="BI31" s="129" t="str">
        <f t="shared" si="29"/>
        <v>X</v>
      </c>
      <c r="BJ31" s="129" t="str">
        <f t="shared" si="29"/>
        <v>X</v>
      </c>
      <c r="BK31" s="129" t="str">
        <f t="shared" si="29"/>
        <v>X</v>
      </c>
      <c r="BL31" s="129" t="str">
        <f t="shared" si="29"/>
        <v>X</v>
      </c>
      <c r="BM31" s="129" t="str">
        <f t="shared" si="29"/>
        <v>X</v>
      </c>
      <c r="BN31" s="129" t="str">
        <f t="shared" si="29"/>
        <v>X</v>
      </c>
      <c r="BO31" s="129" t="str">
        <f t="shared" si="29"/>
        <v>X</v>
      </c>
      <c r="BP31" s="7"/>
      <c r="BQ31" s="129" t="str">
        <f t="shared" si="32"/>
        <v>MINIMUM</v>
      </c>
      <c r="BR31" s="129" t="str">
        <f t="shared" si="32"/>
        <v>MINIMUM</v>
      </c>
      <c r="BS31" s="15"/>
      <c r="BT31" s="57" t="s">
        <v>18642</v>
      </c>
    </row>
    <row r="32" spans="1:72" s="59" customFormat="1" ht="105" x14ac:dyDescent="0.2">
      <c r="A32" s="45" t="str">
        <f t="shared" si="3"/>
        <v>YES</v>
      </c>
      <c r="B32" s="120" t="s">
        <v>17049</v>
      </c>
      <c r="C32" s="45"/>
      <c r="D32" s="185" t="s">
        <v>1526</v>
      </c>
      <c r="E32" s="186" t="s">
        <v>1890</v>
      </c>
      <c r="F32" s="301" t="s">
        <v>1890</v>
      </c>
      <c r="G32" s="66">
        <f t="shared" si="4"/>
        <v>5</v>
      </c>
      <c r="H32" s="66" t="s">
        <v>42</v>
      </c>
      <c r="I32" s="64" t="s">
        <v>1891</v>
      </c>
      <c r="J32" s="64" t="s">
        <v>17246</v>
      </c>
      <c r="K32" s="65" t="s">
        <v>17247</v>
      </c>
      <c r="L32" s="65" t="s">
        <v>1894</v>
      </c>
      <c r="M32" s="65" t="s">
        <v>35</v>
      </c>
      <c r="N32" s="64" t="s">
        <v>90</v>
      </c>
      <c r="O32" s="66" t="s">
        <v>42</v>
      </c>
      <c r="P32" s="66" t="str">
        <f t="shared" si="30"/>
        <v>0..1</v>
      </c>
      <c r="Q32" s="2" t="s">
        <v>1895</v>
      </c>
      <c r="R32" s="75" t="s">
        <v>1896</v>
      </c>
      <c r="S32" s="66" t="s">
        <v>55</v>
      </c>
      <c r="T32" s="68" t="str">
        <f t="shared" si="31"/>
        <v>E</v>
      </c>
      <c r="U32" s="66" t="s">
        <v>42</v>
      </c>
      <c r="V32" s="66" t="s">
        <v>35</v>
      </c>
      <c r="W32" s="249" t="s">
        <v>35</v>
      </c>
      <c r="X32" s="38"/>
      <c r="Y32" s="68" t="str">
        <f t="shared" si="7"/>
        <v>X</v>
      </c>
      <c r="Z32" s="68" t="str">
        <f t="shared" si="27"/>
        <v>X</v>
      </c>
      <c r="AA32" s="68" t="str">
        <f t="shared" si="27"/>
        <v>X</v>
      </c>
      <c r="AB32" s="68" t="str">
        <f t="shared" si="27"/>
        <v>X</v>
      </c>
      <c r="AC32" s="68" t="str">
        <f t="shared" si="27"/>
        <v>X</v>
      </c>
      <c r="AD32" s="68" t="str">
        <f t="shared" si="27"/>
        <v>X</v>
      </c>
      <c r="AE32" s="68" t="str">
        <f t="shared" si="27"/>
        <v>X</v>
      </c>
      <c r="AF32" s="38"/>
      <c r="AG32" s="68" t="s">
        <v>39</v>
      </c>
      <c r="AH32" s="68" t="s">
        <v>39</v>
      </c>
      <c r="AI32" s="38"/>
      <c r="AJ32" s="13" t="str">
        <f t="shared" si="9"/>
        <v>/rsm:CrossIndustryInvoice/rsm:SupplyChainTradeTransaction/ram:ApplicableHeaderTradeAgreement/ram:BuyerTradeParty/ram:SpecifiedLegalOrganization</v>
      </c>
      <c r="AK32" s="13" t="str">
        <f t="shared" si="10"/>
        <v>/ram:ID</v>
      </c>
      <c r="AL32" s="14">
        <f>COUNTIFS(R$4:R32,AJ32)</f>
        <v>1</v>
      </c>
      <c r="AM32" s="1"/>
      <c r="AN32" s="185" t="str">
        <f t="shared" si="33"/>
        <v>SCT_HTA</v>
      </c>
      <c r="AO32" s="186" t="str">
        <f t="shared" si="33"/>
        <v>BT-47</v>
      </c>
      <c r="AP32" s="301" t="str">
        <f t="shared" si="12"/>
        <v>BT-47</v>
      </c>
      <c r="AQ32" s="66">
        <f t="shared" si="13"/>
        <v>5</v>
      </c>
      <c r="AR32" s="66" t="str">
        <f t="shared" si="14"/>
        <v>0..1</v>
      </c>
      <c r="AS32" s="64" t="s">
        <v>1897</v>
      </c>
      <c r="AT32" s="64" t="s">
        <v>1898</v>
      </c>
      <c r="AU32" s="65" t="s">
        <v>1899</v>
      </c>
      <c r="AV32" s="65" t="s">
        <v>1900</v>
      </c>
      <c r="AW32" s="65" t="s">
        <v>35</v>
      </c>
      <c r="AX32" s="64" t="s">
        <v>99</v>
      </c>
      <c r="AY32" s="66" t="str">
        <f t="shared" si="22"/>
        <v>0..1</v>
      </c>
      <c r="AZ32" s="66" t="str">
        <f t="shared" si="22"/>
        <v>0..1</v>
      </c>
      <c r="BA32" s="2" t="str">
        <f t="shared" si="22"/>
        <v>/rsm:CrossIndustryInvoice
/rsm:SupplyChainTradeTransaction
/ram:ApplicableHeaderTradeAgreement
/ram:BuyerTradeParty
/ram:SpecifiedLegalOrganization
/ram:ID</v>
      </c>
      <c r="BB32" s="75" t="str">
        <f t="shared" si="22"/>
        <v>/rsm:CrossIndustryInvoice/rsm:SupplyChainTradeTransaction/ram:ApplicableHeaderTradeAgreement/ram:BuyerTradeParty/ram:SpecifiedLegalOrganization/ram:ID</v>
      </c>
      <c r="BC32" s="66" t="str">
        <f t="shared" si="28"/>
        <v>I</v>
      </c>
      <c r="BD32" s="68" t="str">
        <f t="shared" si="28"/>
        <v>E</v>
      </c>
      <c r="BE32" s="66" t="str">
        <f t="shared" si="28"/>
        <v>0..1</v>
      </c>
      <c r="BF32" s="66" t="str">
        <f t="shared" si="28"/>
        <v/>
      </c>
      <c r="BG32" s="249" t="str">
        <f t="shared" si="28"/>
        <v/>
      </c>
      <c r="BH32" s="7"/>
      <c r="BI32" s="68" t="str">
        <f t="shared" si="29"/>
        <v>X</v>
      </c>
      <c r="BJ32" s="68" t="str">
        <f t="shared" si="29"/>
        <v>X</v>
      </c>
      <c r="BK32" s="68" t="str">
        <f t="shared" si="29"/>
        <v>X</v>
      </c>
      <c r="BL32" s="68" t="str">
        <f t="shared" si="29"/>
        <v>X</v>
      </c>
      <c r="BM32" s="68" t="str">
        <f t="shared" si="29"/>
        <v>X</v>
      </c>
      <c r="BN32" s="68" t="str">
        <f t="shared" si="29"/>
        <v>X</v>
      </c>
      <c r="BO32" s="68" t="str">
        <f t="shared" si="29"/>
        <v>X</v>
      </c>
      <c r="BP32" s="7"/>
      <c r="BQ32" s="68" t="str">
        <f t="shared" si="32"/>
        <v>MINIMUM</v>
      </c>
      <c r="BR32" s="68" t="str">
        <f t="shared" si="32"/>
        <v>MINIMUM</v>
      </c>
      <c r="BS32" s="15"/>
      <c r="BT32" s="57" t="s">
        <v>18642</v>
      </c>
    </row>
    <row r="33" spans="1:72" s="59" customFormat="1" ht="120" x14ac:dyDescent="0.2">
      <c r="A33" s="45" t="str">
        <f t="shared" si="3"/>
        <v>YES</v>
      </c>
      <c r="B33" s="45"/>
      <c r="C33" s="45"/>
      <c r="D33" s="185" t="s">
        <v>1526</v>
      </c>
      <c r="E33" s="186" t="s">
        <v>1901</v>
      </c>
      <c r="F33" s="301" t="s">
        <v>1901</v>
      </c>
      <c r="G33" s="66">
        <f t="shared" si="4"/>
        <v>6</v>
      </c>
      <c r="H33" s="66" t="s">
        <v>42</v>
      </c>
      <c r="I33" s="97" t="s">
        <v>443</v>
      </c>
      <c r="J33" s="64" t="s">
        <v>17137</v>
      </c>
      <c r="K33" s="65" t="s">
        <v>17140</v>
      </c>
      <c r="L33" s="65" t="s">
        <v>916</v>
      </c>
      <c r="M33" s="65" t="s">
        <v>35</v>
      </c>
      <c r="N33" s="64" t="s">
        <v>17064</v>
      </c>
      <c r="O33" s="66" t="s">
        <v>42</v>
      </c>
      <c r="P33" s="66" t="str">
        <f t="shared" si="30"/>
        <v>0..1</v>
      </c>
      <c r="Q33" s="2" t="s">
        <v>1903</v>
      </c>
      <c r="R33" s="75" t="s">
        <v>1904</v>
      </c>
      <c r="S33" s="66" t="s">
        <v>329</v>
      </c>
      <c r="T33" s="68" t="str">
        <f t="shared" si="31"/>
        <v>A</v>
      </c>
      <c r="U33" s="66" t="s">
        <v>42</v>
      </c>
      <c r="V33" s="66" t="s">
        <v>35</v>
      </c>
      <c r="W33" s="249" t="s">
        <v>35</v>
      </c>
      <c r="X33" s="38"/>
      <c r="Y33" s="68" t="str">
        <f t="shared" si="7"/>
        <v>X</v>
      </c>
      <c r="Z33" s="68" t="str">
        <f t="shared" si="27"/>
        <v>X</v>
      </c>
      <c r="AA33" s="68" t="str">
        <f t="shared" si="27"/>
        <v>X</v>
      </c>
      <c r="AB33" s="68" t="str">
        <f t="shared" si="27"/>
        <v>X</v>
      </c>
      <c r="AC33" s="68" t="str">
        <f t="shared" si="27"/>
        <v>X</v>
      </c>
      <c r="AD33" s="68" t="str">
        <f t="shared" si="27"/>
        <v>X</v>
      </c>
      <c r="AE33" s="68" t="str">
        <f t="shared" si="27"/>
        <v>X</v>
      </c>
      <c r="AF33" s="38"/>
      <c r="AG33" s="68" t="s">
        <v>39</v>
      </c>
      <c r="AH33" s="68" t="s">
        <v>39</v>
      </c>
      <c r="AI33" s="38"/>
      <c r="AJ33" s="13" t="str">
        <f t="shared" si="9"/>
        <v>/rsm:CrossIndustryInvoice/rsm:SupplyChainTradeTransaction/ram:ApplicableHeaderTradeAgreement/ram:BuyerTradeParty/ram:SpecifiedLegalOrganization/ram:ID</v>
      </c>
      <c r="AK33" s="13" t="str">
        <f t="shared" si="10"/>
        <v>/@schemeID</v>
      </c>
      <c r="AL33" s="14">
        <f>COUNTIFS(R$4:R33,AJ33)</f>
        <v>1</v>
      </c>
      <c r="AM33" s="1"/>
      <c r="AN33" s="185" t="str">
        <f t="shared" si="33"/>
        <v>SCT_HTA</v>
      </c>
      <c r="AO33" s="186" t="str">
        <f t="shared" si="33"/>
        <v>BT-47-1</v>
      </c>
      <c r="AP33" s="301" t="str">
        <f t="shared" si="12"/>
        <v>BT-47-1</v>
      </c>
      <c r="AQ33" s="66">
        <f t="shared" si="13"/>
        <v>6</v>
      </c>
      <c r="AR33" s="66" t="str">
        <f t="shared" si="14"/>
        <v>0..1</v>
      </c>
      <c r="AS33" s="97" t="s">
        <v>1897</v>
      </c>
      <c r="AT33" s="64" t="s">
        <v>1898</v>
      </c>
      <c r="AU33" s="65" t="s">
        <v>1899</v>
      </c>
      <c r="AV33" s="65" t="s">
        <v>1616</v>
      </c>
      <c r="AW33" s="65" t="s">
        <v>35</v>
      </c>
      <c r="AX33" s="64" t="s">
        <v>128</v>
      </c>
      <c r="AY33" s="66" t="str">
        <f t="shared" si="22"/>
        <v>0..1</v>
      </c>
      <c r="AZ33" s="66" t="str">
        <f t="shared" si="22"/>
        <v>0..1</v>
      </c>
      <c r="BA33" s="2" t="str">
        <f t="shared" si="22"/>
        <v>/rsm:CrossIndustryInvoice
/rsm:SupplyChainTradeTransaction
/ram:ApplicableHeaderTradeAgreement
/ram:BuyerTradeParty
/ram:SpecifiedLegalOrganization
/ram:ID
/@schemeID</v>
      </c>
      <c r="BB33" s="75" t="str">
        <f t="shared" si="22"/>
        <v>/rsm:CrossIndustryInvoice/rsm:SupplyChainTradeTransaction/ram:ApplicableHeaderTradeAgreement/ram:BuyerTradeParty/ram:SpecifiedLegalOrganization/ram:ID/@schemeID</v>
      </c>
      <c r="BC33" s="66" t="str">
        <f t="shared" si="28"/>
        <v>S</v>
      </c>
      <c r="BD33" s="68" t="str">
        <f t="shared" si="28"/>
        <v>A</v>
      </c>
      <c r="BE33" s="66" t="str">
        <f t="shared" si="28"/>
        <v>0..1</v>
      </c>
      <c r="BF33" s="66" t="str">
        <f t="shared" si="28"/>
        <v/>
      </c>
      <c r="BG33" s="249" t="str">
        <f t="shared" si="28"/>
        <v/>
      </c>
      <c r="BH33" s="7"/>
      <c r="BI33" s="68" t="str">
        <f t="shared" si="29"/>
        <v>X</v>
      </c>
      <c r="BJ33" s="68" t="str">
        <f t="shared" si="29"/>
        <v>X</v>
      </c>
      <c r="BK33" s="68" t="str">
        <f t="shared" si="29"/>
        <v>X</v>
      </c>
      <c r="BL33" s="68" t="str">
        <f t="shared" si="29"/>
        <v>X</v>
      </c>
      <c r="BM33" s="68" t="str">
        <f t="shared" si="29"/>
        <v>X</v>
      </c>
      <c r="BN33" s="68" t="str">
        <f t="shared" si="29"/>
        <v>X</v>
      </c>
      <c r="BO33" s="68" t="str">
        <f t="shared" si="29"/>
        <v>X</v>
      </c>
      <c r="BP33" s="7"/>
      <c r="BQ33" s="68" t="str">
        <f t="shared" si="32"/>
        <v>MINIMUM</v>
      </c>
      <c r="BR33" s="68" t="str">
        <f t="shared" si="32"/>
        <v>MINIMUM</v>
      </c>
      <c r="BS33" s="15"/>
      <c r="BT33" s="57" t="s">
        <v>18642</v>
      </c>
    </row>
    <row r="34" spans="1:72" s="59" customFormat="1" ht="96" x14ac:dyDescent="0.2">
      <c r="A34" s="45" t="str">
        <f t="shared" ref="A34:A38" si="34">IF(OR(T34="E",T34="A"),"YES","NO")</f>
        <v>NO</v>
      </c>
      <c r="B34" s="45"/>
      <c r="C34" s="45"/>
      <c r="D34" s="182" t="s">
        <v>1526</v>
      </c>
      <c r="E34" s="187" t="s">
        <v>2660</v>
      </c>
      <c r="F34" s="302"/>
      <c r="G34" s="110">
        <f t="shared" ref="G34:G38" si="35">LEN(R34)-LEN(SUBSTITUTE(R34,"/",""))-1</f>
        <v>3</v>
      </c>
      <c r="H34" s="110" t="s">
        <v>42</v>
      </c>
      <c r="I34" s="111" t="s">
        <v>2661</v>
      </c>
      <c r="J34" s="112"/>
      <c r="K34" s="113"/>
      <c r="L34" s="113"/>
      <c r="M34" s="113"/>
      <c r="N34" s="112"/>
      <c r="O34" s="110" t="s">
        <v>42</v>
      </c>
      <c r="P34" s="110" t="str">
        <f t="shared" si="30"/>
        <v>0..1</v>
      </c>
      <c r="Q34" s="114" t="s">
        <v>2662</v>
      </c>
      <c r="R34" s="115" t="s">
        <v>2663</v>
      </c>
      <c r="S34" s="110"/>
      <c r="T34" s="116" t="str">
        <f t="shared" si="31"/>
        <v/>
      </c>
      <c r="U34" s="110" t="s">
        <v>42</v>
      </c>
      <c r="V34" s="110"/>
      <c r="W34" s="674"/>
      <c r="X34" s="38"/>
      <c r="Y34" s="116" t="str">
        <f t="shared" ref="Y34:Y38" si="36">IF(AH34=Y$4,"X","-")</f>
        <v>X</v>
      </c>
      <c r="Z34" s="116" t="str">
        <f t="shared" ref="Z34:AE36" si="37">IF(Y34="X","X",IF($AH34=Z$4,"X","-"))</f>
        <v>X</v>
      </c>
      <c r="AA34" s="116" t="str">
        <f t="shared" si="37"/>
        <v>X</v>
      </c>
      <c r="AB34" s="116" t="str">
        <f t="shared" si="37"/>
        <v>X</v>
      </c>
      <c r="AC34" s="116" t="str">
        <f t="shared" si="37"/>
        <v>X</v>
      </c>
      <c r="AD34" s="116" t="str">
        <f t="shared" si="37"/>
        <v>X</v>
      </c>
      <c r="AE34" s="116" t="str">
        <f t="shared" si="37"/>
        <v>X</v>
      </c>
      <c r="AF34" s="38"/>
      <c r="AG34" s="116" t="s">
        <v>39</v>
      </c>
      <c r="AH34" s="116" t="s">
        <v>39</v>
      </c>
      <c r="AI34" s="38"/>
      <c r="AJ34" s="13" t="str">
        <f t="shared" ref="AJ34:AJ38" si="38">IF(ISERROR(FIND("/",R34)),R34,LEFT(R34,FIND(CHAR(1),SUBSTITUTE(R34,"/",CHAR(1),LEN(R34)-LEN(SUBSTITUTE(R34,"/",""))))-1))</f>
        <v>/rsm:CrossIndustryInvoice/rsm:SupplyChainTradeTransaction/ram:ApplicableHeaderTradeAgreement</v>
      </c>
      <c r="AK34" s="13" t="str">
        <f t="shared" ref="AK34:AK38" si="39">IF(ISERROR(FIND("/",R34)),R34,MID(R34, FIND(CHAR(1),SUBSTITUTE(R34,"/",CHAR(1), LEN(R34)-LEN(SUBSTITUTE(R34,"/","")))), LEN(R34)))</f>
        <v>/ram:BuyerOrderReferencedDocument</v>
      </c>
      <c r="AL34" s="14">
        <f>COUNTIFS(R$4:R34,AJ34)</f>
        <v>1</v>
      </c>
      <c r="AM34" s="1"/>
      <c r="AN34" s="182" t="str">
        <f t="shared" si="33"/>
        <v>SCT_HTA</v>
      </c>
      <c r="AO34" s="187" t="str">
        <f t="shared" si="33"/>
        <v>BT-13-00</v>
      </c>
      <c r="AP34" s="302" t="str">
        <f t="shared" ref="AP34:AP38" si="40">IF(F34="","",F34)</f>
        <v/>
      </c>
      <c r="AQ34" s="110">
        <f t="shared" ref="AQ34:AQ38" si="41">LEN(BB34)-LEN(SUBSTITUTE(BB34,"/",""))-1</f>
        <v>3</v>
      </c>
      <c r="AR34" s="110" t="str">
        <f t="shared" ref="AR34:AR38" si="42">H34</f>
        <v>0..1</v>
      </c>
      <c r="AS34" s="111" t="s">
        <v>2664</v>
      </c>
      <c r="AT34" s="112"/>
      <c r="AU34" s="113"/>
      <c r="AV34" s="113"/>
      <c r="AW34" s="113" t="s">
        <v>35</v>
      </c>
      <c r="AX34" s="112"/>
      <c r="AY34" s="110" t="str">
        <f t="shared" ref="AY34:BB36" si="43">O34</f>
        <v>0..1</v>
      </c>
      <c r="AZ34" s="110" t="str">
        <f t="shared" si="43"/>
        <v>0..1</v>
      </c>
      <c r="BA34" s="114" t="str">
        <f t="shared" si="43"/>
        <v>/rsm:CrossIndustryInvoice
/rsm:SupplyChainTradeTransaction
/ram:ApplicableHeaderTradeAgreement
/ram:BuyerOrderReferencedDocument</v>
      </c>
      <c r="BB34" s="115" t="str">
        <f t="shared" si="43"/>
        <v>/rsm:CrossIndustryInvoice/rsm:SupplyChainTradeTransaction/ram:ApplicableHeaderTradeAgreement/ram:BuyerOrderReferencedDocument</v>
      </c>
      <c r="BC34" s="110" t="str">
        <f t="shared" ref="BC34:BG36" si="44">IF(S34="","",S34)</f>
        <v/>
      </c>
      <c r="BD34" s="116" t="str">
        <f t="shared" si="44"/>
        <v/>
      </c>
      <c r="BE34" s="110" t="str">
        <f t="shared" si="44"/>
        <v>0..1</v>
      </c>
      <c r="BF34" s="110" t="str">
        <f t="shared" si="44"/>
        <v/>
      </c>
      <c r="BG34" s="674" t="str">
        <f t="shared" si="44"/>
        <v/>
      </c>
      <c r="BH34" s="7"/>
      <c r="BI34" s="116" t="str">
        <f t="shared" ref="BI34:BO36" si="45">Y34</f>
        <v>X</v>
      </c>
      <c r="BJ34" s="116" t="str">
        <f t="shared" si="45"/>
        <v>X</v>
      </c>
      <c r="BK34" s="116" t="str">
        <f t="shared" si="45"/>
        <v>X</v>
      </c>
      <c r="BL34" s="116" t="str">
        <f t="shared" si="45"/>
        <v>X</v>
      </c>
      <c r="BM34" s="116" t="str">
        <f t="shared" si="45"/>
        <v>X</v>
      </c>
      <c r="BN34" s="116" t="str">
        <f t="shared" si="45"/>
        <v>X</v>
      </c>
      <c r="BO34" s="116" t="str">
        <f t="shared" si="45"/>
        <v>X</v>
      </c>
      <c r="BP34" s="7"/>
      <c r="BQ34" s="116" t="str">
        <f t="shared" si="32"/>
        <v>MINIMUM</v>
      </c>
      <c r="BR34" s="116" t="str">
        <f t="shared" si="32"/>
        <v>MINIMUM</v>
      </c>
      <c r="BS34" s="15"/>
      <c r="BT34" s="57" t="s">
        <v>18642</v>
      </c>
    </row>
    <row r="35" spans="1:72" s="59" customFormat="1" ht="96" x14ac:dyDescent="0.2">
      <c r="A35" s="45" t="str">
        <f t="shared" si="34"/>
        <v>YES</v>
      </c>
      <c r="B35" s="45"/>
      <c r="C35" s="45"/>
      <c r="D35" s="185" t="s">
        <v>1526</v>
      </c>
      <c r="E35" s="186" t="s">
        <v>2665</v>
      </c>
      <c r="F35" s="301" t="s">
        <v>2665</v>
      </c>
      <c r="G35" s="66">
        <f t="shared" si="35"/>
        <v>4</v>
      </c>
      <c r="H35" s="66" t="s">
        <v>42</v>
      </c>
      <c r="I35" s="64" t="s">
        <v>2666</v>
      </c>
      <c r="J35" s="64" t="s">
        <v>2667</v>
      </c>
      <c r="K35" s="65"/>
      <c r="L35" s="65" t="s">
        <v>2668</v>
      </c>
      <c r="M35" s="65" t="s">
        <v>35</v>
      </c>
      <c r="N35" s="150" t="s">
        <v>548</v>
      </c>
      <c r="O35" s="66" t="s">
        <v>32</v>
      </c>
      <c r="P35" s="66" t="str">
        <f t="shared" si="30"/>
        <v>1..1</v>
      </c>
      <c r="Q35" s="2" t="s">
        <v>2669</v>
      </c>
      <c r="R35" s="75" t="s">
        <v>2670</v>
      </c>
      <c r="S35" s="66" t="s">
        <v>17054</v>
      </c>
      <c r="T35" s="68" t="str">
        <f t="shared" si="31"/>
        <v>E</v>
      </c>
      <c r="U35" s="66" t="s">
        <v>42</v>
      </c>
      <c r="V35" s="66" t="s">
        <v>35</v>
      </c>
      <c r="W35" s="249" t="s">
        <v>35</v>
      </c>
      <c r="X35" s="38"/>
      <c r="Y35" s="68" t="str">
        <f t="shared" si="36"/>
        <v>X</v>
      </c>
      <c r="Z35" s="68" t="str">
        <f t="shared" si="37"/>
        <v>X</v>
      </c>
      <c r="AA35" s="68" t="str">
        <f t="shared" si="37"/>
        <v>X</v>
      </c>
      <c r="AB35" s="68" t="str">
        <f t="shared" si="37"/>
        <v>X</v>
      </c>
      <c r="AC35" s="68" t="str">
        <f t="shared" si="37"/>
        <v>X</v>
      </c>
      <c r="AD35" s="68" t="str">
        <f t="shared" si="37"/>
        <v>X</v>
      </c>
      <c r="AE35" s="68" t="str">
        <f t="shared" si="37"/>
        <v>X</v>
      </c>
      <c r="AF35" s="38"/>
      <c r="AG35" s="68" t="s">
        <v>39</v>
      </c>
      <c r="AH35" s="68" t="s">
        <v>39</v>
      </c>
      <c r="AI35" s="38"/>
      <c r="AJ35" s="13" t="str">
        <f t="shared" si="38"/>
        <v>/rsm:CrossIndustryInvoice/rsm:SupplyChainTradeTransaction/ram:ApplicableHeaderTradeAgreement/ram:BuyerOrderReferencedDocument</v>
      </c>
      <c r="AK35" s="13" t="str">
        <f t="shared" si="39"/>
        <v>/ram:IssuerAssignedID</v>
      </c>
      <c r="AL35" s="14">
        <f>COUNTIFS(R$4:R35,AJ35)</f>
        <v>1</v>
      </c>
      <c r="AM35" s="1"/>
      <c r="AN35" s="185" t="str">
        <f t="shared" si="33"/>
        <v>SCT_HTA</v>
      </c>
      <c r="AO35" s="186" t="str">
        <f t="shared" si="33"/>
        <v>BT-13</v>
      </c>
      <c r="AP35" s="301" t="str">
        <f t="shared" si="40"/>
        <v>BT-13</v>
      </c>
      <c r="AQ35" s="66">
        <f t="shared" si="41"/>
        <v>4</v>
      </c>
      <c r="AR35" s="66" t="str">
        <f t="shared" si="42"/>
        <v>0..1</v>
      </c>
      <c r="AS35" s="64" t="s">
        <v>2671</v>
      </c>
      <c r="AT35" s="64" t="s">
        <v>2672</v>
      </c>
      <c r="AU35" s="65"/>
      <c r="AV35" s="65" t="s">
        <v>2673</v>
      </c>
      <c r="AW35" s="65" t="s">
        <v>35</v>
      </c>
      <c r="AX35" s="150" t="s">
        <v>555</v>
      </c>
      <c r="AY35" s="66" t="str">
        <f t="shared" si="43"/>
        <v>1..1</v>
      </c>
      <c r="AZ35" s="66" t="str">
        <f t="shared" si="43"/>
        <v>1..1</v>
      </c>
      <c r="BA35" s="2" t="str">
        <f t="shared" si="43"/>
        <v>/rsm:CrossIndustryInvoice
/rsm:SupplyChainTradeTransaction
/ram:ApplicableHeaderTradeAgreement
/ram:BuyerOrderReferencedDocument
/ram:IssuerAssignedID</v>
      </c>
      <c r="BB35" s="75" t="str">
        <f t="shared" si="43"/>
        <v>/rsm:CrossIndustryInvoice/rsm:SupplyChainTradeTransaction/ram:ApplicableHeaderTradeAgreement/ram:BuyerOrderReferencedDocument/ram:IssuerAssignedID</v>
      </c>
      <c r="BC35" s="66" t="str">
        <f t="shared" si="44"/>
        <v>R</v>
      </c>
      <c r="BD35" s="68" t="str">
        <f t="shared" si="44"/>
        <v>E</v>
      </c>
      <c r="BE35" s="66" t="str">
        <f t="shared" si="44"/>
        <v>0..1</v>
      </c>
      <c r="BF35" s="66" t="str">
        <f t="shared" si="44"/>
        <v/>
      </c>
      <c r="BG35" s="249" t="str">
        <f t="shared" si="44"/>
        <v/>
      </c>
      <c r="BH35" s="7"/>
      <c r="BI35" s="68" t="str">
        <f t="shared" si="45"/>
        <v>X</v>
      </c>
      <c r="BJ35" s="68" t="str">
        <f t="shared" si="45"/>
        <v>X</v>
      </c>
      <c r="BK35" s="68" t="str">
        <f t="shared" si="45"/>
        <v>X</v>
      </c>
      <c r="BL35" s="68" t="str">
        <f t="shared" si="45"/>
        <v>X</v>
      </c>
      <c r="BM35" s="68" t="str">
        <f t="shared" si="45"/>
        <v>X</v>
      </c>
      <c r="BN35" s="68" t="str">
        <f t="shared" si="45"/>
        <v>X</v>
      </c>
      <c r="BO35" s="68" t="str">
        <f t="shared" si="45"/>
        <v>X</v>
      </c>
      <c r="BP35" s="7"/>
      <c r="BQ35" s="68" t="str">
        <f t="shared" si="32"/>
        <v>MINIMUM</v>
      </c>
      <c r="BR35" s="68" t="str">
        <f t="shared" si="32"/>
        <v>MINIMUM</v>
      </c>
      <c r="BS35" s="15"/>
      <c r="BT35" s="57" t="s">
        <v>18642</v>
      </c>
    </row>
    <row r="36" spans="1:72" s="59" customFormat="1" ht="96" x14ac:dyDescent="0.2">
      <c r="A36" s="45" t="str">
        <f t="shared" si="34"/>
        <v>NO</v>
      </c>
      <c r="B36" s="45"/>
      <c r="C36" s="45"/>
      <c r="D36" s="202" t="s">
        <v>3007</v>
      </c>
      <c r="E36" s="203" t="s">
        <v>3008</v>
      </c>
      <c r="F36" s="306"/>
      <c r="G36" s="88">
        <f t="shared" si="35"/>
        <v>2</v>
      </c>
      <c r="H36" s="88" t="s">
        <v>32</v>
      </c>
      <c r="I36" s="90" t="s">
        <v>3009</v>
      </c>
      <c r="J36" s="90" t="s">
        <v>3010</v>
      </c>
      <c r="K36" s="91"/>
      <c r="L36" s="91"/>
      <c r="M36" s="91"/>
      <c r="N36" s="90"/>
      <c r="O36" s="88" t="s">
        <v>32</v>
      </c>
      <c r="P36" s="88" t="str">
        <f t="shared" si="30"/>
        <v>1..1</v>
      </c>
      <c r="Q36" s="92" t="s">
        <v>3011</v>
      </c>
      <c r="R36" s="93" t="s">
        <v>3012</v>
      </c>
      <c r="S36" s="88"/>
      <c r="T36" s="94" t="str">
        <f t="shared" si="31"/>
        <v>G</v>
      </c>
      <c r="U36" s="88" t="s">
        <v>32</v>
      </c>
      <c r="V36" s="88"/>
      <c r="W36" s="673"/>
      <c r="X36" s="38"/>
      <c r="Y36" s="184" t="str">
        <f t="shared" si="36"/>
        <v>X</v>
      </c>
      <c r="Z36" s="184" t="str">
        <f t="shared" si="37"/>
        <v>X</v>
      </c>
      <c r="AA36" s="184" t="str">
        <f t="shared" si="37"/>
        <v>X</v>
      </c>
      <c r="AB36" s="184" t="str">
        <f t="shared" si="37"/>
        <v>X</v>
      </c>
      <c r="AC36" s="184" t="str">
        <f t="shared" si="37"/>
        <v>X</v>
      </c>
      <c r="AD36" s="184" t="str">
        <f t="shared" si="37"/>
        <v>X</v>
      </c>
      <c r="AE36" s="184" t="str">
        <f t="shared" si="37"/>
        <v>X</v>
      </c>
      <c r="AF36" s="38"/>
      <c r="AG36" s="184" t="s">
        <v>39</v>
      </c>
      <c r="AH36" s="184" t="s">
        <v>39</v>
      </c>
      <c r="AI36" s="38"/>
      <c r="AJ36" s="13" t="str">
        <f t="shared" si="38"/>
        <v>/rsm:CrossIndustryInvoice/rsm:SupplyChainTradeTransaction</v>
      </c>
      <c r="AK36" s="13" t="str">
        <f t="shared" si="39"/>
        <v>/ram:ApplicableHeaderTradeDelivery</v>
      </c>
      <c r="AL36" s="14">
        <f>COUNTIFS(R$4:R36,AJ36)</f>
        <v>1</v>
      </c>
      <c r="AM36" s="1"/>
      <c r="AN36" s="202" t="str">
        <f t="shared" si="33"/>
        <v>SCT_HTD</v>
      </c>
      <c r="AO36" s="203" t="str">
        <f t="shared" si="33"/>
        <v>BG-13-00</v>
      </c>
      <c r="AP36" s="306" t="str">
        <f t="shared" si="40"/>
        <v/>
      </c>
      <c r="AQ36" s="88">
        <f t="shared" si="41"/>
        <v>2</v>
      </c>
      <c r="AR36" s="88" t="str">
        <f t="shared" si="42"/>
        <v>1..1</v>
      </c>
      <c r="AS36" s="90" t="s">
        <v>3013</v>
      </c>
      <c r="AT36" s="90" t="s">
        <v>3014</v>
      </c>
      <c r="AU36" s="91"/>
      <c r="AV36" s="91"/>
      <c r="AW36" s="91" t="s">
        <v>35</v>
      </c>
      <c r="AX36" s="90"/>
      <c r="AY36" s="88" t="str">
        <f t="shared" si="43"/>
        <v>1..1</v>
      </c>
      <c r="AZ36" s="88" t="str">
        <f t="shared" si="43"/>
        <v>1..1</v>
      </c>
      <c r="BA36" s="92" t="str">
        <f t="shared" si="43"/>
        <v>/rsm:CrossIndustryInvoice
/rsm:SupplyChainTradeTransaction
/ram:ApplicableHeaderTradeDelivery</v>
      </c>
      <c r="BB36" s="93" t="str">
        <f t="shared" si="43"/>
        <v>/rsm:CrossIndustryInvoice/rsm:SupplyChainTradeTransaction/ram:ApplicableHeaderTradeDelivery</v>
      </c>
      <c r="BC36" s="88" t="str">
        <f t="shared" si="44"/>
        <v/>
      </c>
      <c r="BD36" s="94" t="str">
        <f t="shared" si="44"/>
        <v>G</v>
      </c>
      <c r="BE36" s="88" t="str">
        <f t="shared" si="44"/>
        <v>1..1</v>
      </c>
      <c r="BF36" s="88" t="str">
        <f t="shared" si="44"/>
        <v/>
      </c>
      <c r="BG36" s="673" t="str">
        <f t="shared" si="44"/>
        <v/>
      </c>
      <c r="BH36" s="7"/>
      <c r="BI36" s="184" t="str">
        <f t="shared" si="45"/>
        <v>X</v>
      </c>
      <c r="BJ36" s="184" t="str">
        <f t="shared" si="45"/>
        <v>X</v>
      </c>
      <c r="BK36" s="184" t="str">
        <f t="shared" si="45"/>
        <v>X</v>
      </c>
      <c r="BL36" s="184" t="str">
        <f t="shared" si="45"/>
        <v>X</v>
      </c>
      <c r="BM36" s="184" t="str">
        <f t="shared" si="45"/>
        <v>X</v>
      </c>
      <c r="BN36" s="184" t="str">
        <f t="shared" si="45"/>
        <v>X</v>
      </c>
      <c r="BO36" s="184" t="str">
        <f t="shared" si="45"/>
        <v>X</v>
      </c>
      <c r="BP36" s="7"/>
      <c r="BQ36" s="184" t="str">
        <f t="shared" si="32"/>
        <v>MINIMUM</v>
      </c>
      <c r="BR36" s="184" t="str">
        <f t="shared" si="32"/>
        <v>MINIMUM</v>
      </c>
      <c r="BS36" s="15"/>
      <c r="BT36" s="57" t="s">
        <v>18642</v>
      </c>
    </row>
    <row r="37" spans="1:72" s="59" customFormat="1" ht="96" x14ac:dyDescent="0.2">
      <c r="A37" s="45" t="str">
        <f t="shared" si="34"/>
        <v>NO</v>
      </c>
      <c r="B37" s="45"/>
      <c r="C37" s="45"/>
      <c r="D37" s="211" t="s">
        <v>3431</v>
      </c>
      <c r="E37" s="212" t="s">
        <v>3432</v>
      </c>
      <c r="F37" s="311" t="s">
        <v>3432</v>
      </c>
      <c r="G37" s="88">
        <f t="shared" si="35"/>
        <v>2</v>
      </c>
      <c r="H37" s="88" t="s">
        <v>42</v>
      </c>
      <c r="I37" s="90" t="s">
        <v>3433</v>
      </c>
      <c r="J37" s="90" t="s">
        <v>3434</v>
      </c>
      <c r="K37" s="91" t="s">
        <v>3435</v>
      </c>
      <c r="L37" s="91" t="s">
        <v>3387</v>
      </c>
      <c r="M37" s="91" t="s">
        <v>35</v>
      </c>
      <c r="N37" s="90"/>
      <c r="O37" s="88" t="s">
        <v>32</v>
      </c>
      <c r="P37" s="88" t="str">
        <f t="shared" ref="P37:P38" si="46">O37</f>
        <v>1..1</v>
      </c>
      <c r="Q37" s="92" t="s">
        <v>3436</v>
      </c>
      <c r="R37" s="93" t="s">
        <v>3437</v>
      </c>
      <c r="S37" s="88" t="s">
        <v>35</v>
      </c>
      <c r="T37" s="94" t="str">
        <f t="shared" ref="T37:T38" si="47">IF($E37="","",IF(ISERROR(SEARCH("@",$R37)),IF(LEFT($E37,4)="BG-X","EG",IF(LEFT($E37,2)="BG","G",IF(LEFT($E37,4)="BT-X",IF(LEN($E37)-LEN(SUBSTITUTE($E37,"-",))&gt;2,"","E"),IF(LEN($E37)-LEN(SUBSTITUTE($E37,"-",))&gt;1,"","E")))),"A"))</f>
        <v>G</v>
      </c>
      <c r="U37" s="88" t="s">
        <v>32</v>
      </c>
      <c r="V37" s="88" t="s">
        <v>531</v>
      </c>
      <c r="W37" s="673" t="s">
        <v>35</v>
      </c>
      <c r="X37" s="38"/>
      <c r="Y37" s="184" t="str">
        <f t="shared" si="36"/>
        <v>X</v>
      </c>
      <c r="Z37" s="184" t="str">
        <f t="shared" ref="Z37:AE38" si="48">IF(Y37="X","X",IF($AH37=Z$4,"X","-"))</f>
        <v>X</v>
      </c>
      <c r="AA37" s="184" t="str">
        <f t="shared" si="48"/>
        <v>X</v>
      </c>
      <c r="AB37" s="184" t="str">
        <f t="shared" si="48"/>
        <v>X</v>
      </c>
      <c r="AC37" s="184" t="str">
        <f t="shared" si="48"/>
        <v>X</v>
      </c>
      <c r="AD37" s="184" t="str">
        <f t="shared" si="48"/>
        <v>X</v>
      </c>
      <c r="AE37" s="184" t="str">
        <f t="shared" si="48"/>
        <v>X</v>
      </c>
      <c r="AF37" s="38"/>
      <c r="AG37" s="184" t="s">
        <v>39</v>
      </c>
      <c r="AH37" s="184" t="s">
        <v>39</v>
      </c>
      <c r="AI37" s="38"/>
      <c r="AJ37" s="13" t="str">
        <f t="shared" si="38"/>
        <v>/rsm:CrossIndustryInvoice/rsm:SupplyChainTradeTransaction</v>
      </c>
      <c r="AK37" s="13" t="str">
        <f t="shared" si="39"/>
        <v>/ram:ApplicableHeaderTradeSettlement</v>
      </c>
      <c r="AL37" s="14">
        <f>COUNTIFS(R$4:R37,AJ37)</f>
        <v>1</v>
      </c>
      <c r="AM37" s="1"/>
      <c r="AN37" s="211" t="str">
        <f t="shared" ref="AN37:AO38" si="49">D37</f>
        <v>SCT_HTS</v>
      </c>
      <c r="AO37" s="212" t="str">
        <f t="shared" si="49"/>
        <v>BG-19</v>
      </c>
      <c r="AP37" s="311" t="str">
        <f t="shared" si="40"/>
        <v>BG-19</v>
      </c>
      <c r="AQ37" s="88">
        <f t="shared" si="41"/>
        <v>2</v>
      </c>
      <c r="AR37" s="88" t="str">
        <f t="shared" si="42"/>
        <v>0..1</v>
      </c>
      <c r="AS37" s="90" t="s">
        <v>3438</v>
      </c>
      <c r="AT37" s="90" t="s">
        <v>3439</v>
      </c>
      <c r="AU37" s="91" t="s">
        <v>3440</v>
      </c>
      <c r="AV37" s="91" t="s">
        <v>3392</v>
      </c>
      <c r="AW37" s="91" t="s">
        <v>35</v>
      </c>
      <c r="AX37" s="90"/>
      <c r="AY37" s="88" t="str">
        <f t="shared" ref="AY37:BB38" si="50">O37</f>
        <v>1..1</v>
      </c>
      <c r="AZ37" s="88" t="str">
        <f t="shared" si="50"/>
        <v>1..1</v>
      </c>
      <c r="BA37" s="92" t="str">
        <f t="shared" si="50"/>
        <v>/rsm:CrossIndustryInvoice
/rsm:SupplyChainTradeTransaction
/ram:ApplicableHeaderTradeSettlement</v>
      </c>
      <c r="BB37" s="93" t="str">
        <f t="shared" si="50"/>
        <v>/rsm:CrossIndustryInvoice/rsm:SupplyChainTradeTransaction/ram:ApplicableHeaderTradeSettlement</v>
      </c>
      <c r="BC37" s="88" t="str">
        <f t="shared" ref="BC37:BG38" si="51">IF(S37="","",S37)</f>
        <v/>
      </c>
      <c r="BD37" s="94" t="str">
        <f t="shared" si="51"/>
        <v>G</v>
      </c>
      <c r="BE37" s="88" t="str">
        <f t="shared" si="51"/>
        <v>1..1</v>
      </c>
      <c r="BF37" s="88" t="str">
        <f t="shared" si="51"/>
        <v>STR-3</v>
      </c>
      <c r="BG37" s="673" t="str">
        <f t="shared" si="51"/>
        <v/>
      </c>
      <c r="BH37" s="7"/>
      <c r="BI37" s="184" t="str">
        <f t="shared" ref="BI37:BO38" si="52">Y37</f>
        <v>X</v>
      </c>
      <c r="BJ37" s="184" t="str">
        <f t="shared" si="52"/>
        <v>X</v>
      </c>
      <c r="BK37" s="184" t="str">
        <f t="shared" si="52"/>
        <v>X</v>
      </c>
      <c r="BL37" s="184" t="str">
        <f t="shared" si="52"/>
        <v>X</v>
      </c>
      <c r="BM37" s="184" t="str">
        <f t="shared" si="52"/>
        <v>X</v>
      </c>
      <c r="BN37" s="184" t="str">
        <f t="shared" si="52"/>
        <v>X</v>
      </c>
      <c r="BO37" s="184" t="str">
        <f t="shared" si="52"/>
        <v>X</v>
      </c>
      <c r="BP37" s="7"/>
      <c r="BQ37" s="184" t="str">
        <f t="shared" ref="BQ37:BR38" si="53">AG37</f>
        <v>MINIMUM</v>
      </c>
      <c r="BR37" s="184" t="str">
        <f t="shared" si="53"/>
        <v>MINIMUM</v>
      </c>
      <c r="BS37" s="15"/>
      <c r="BT37" s="57" t="s">
        <v>18642</v>
      </c>
    </row>
    <row r="38" spans="1:72" s="59" customFormat="1" ht="120" x14ac:dyDescent="0.2">
      <c r="A38" s="45" t="str">
        <f t="shared" si="34"/>
        <v>YES</v>
      </c>
      <c r="B38" s="45"/>
      <c r="C38" s="45"/>
      <c r="D38" s="213" t="s">
        <v>3431</v>
      </c>
      <c r="E38" s="214" t="s">
        <v>3470</v>
      </c>
      <c r="F38" s="312" t="s">
        <v>3470</v>
      </c>
      <c r="G38" s="66">
        <f t="shared" si="35"/>
        <v>3</v>
      </c>
      <c r="H38" s="66" t="s">
        <v>32</v>
      </c>
      <c r="I38" s="64" t="s">
        <v>3471</v>
      </c>
      <c r="J38" s="64" t="s">
        <v>3472</v>
      </c>
      <c r="K38" s="65" t="s">
        <v>17334</v>
      </c>
      <c r="L38" s="65" t="s">
        <v>3474</v>
      </c>
      <c r="M38" s="65" t="s">
        <v>3475</v>
      </c>
      <c r="N38" s="64" t="s">
        <v>128</v>
      </c>
      <c r="O38" s="66" t="s">
        <v>32</v>
      </c>
      <c r="P38" s="66" t="str">
        <f t="shared" si="46"/>
        <v>1..1</v>
      </c>
      <c r="Q38" s="2" t="s">
        <v>3476</v>
      </c>
      <c r="R38" s="75" t="s">
        <v>3477</v>
      </c>
      <c r="S38" s="66" t="s">
        <v>131</v>
      </c>
      <c r="T38" s="68" t="str">
        <f t="shared" si="47"/>
        <v>E</v>
      </c>
      <c r="U38" s="66" t="s">
        <v>42</v>
      </c>
      <c r="V38" s="66" t="s">
        <v>132</v>
      </c>
      <c r="W38" s="249" t="s">
        <v>35</v>
      </c>
      <c r="X38" s="38"/>
      <c r="Y38" s="68" t="str">
        <f t="shared" si="36"/>
        <v>X</v>
      </c>
      <c r="Z38" s="68" t="str">
        <f t="shared" si="48"/>
        <v>X</v>
      </c>
      <c r="AA38" s="68" t="str">
        <f t="shared" si="48"/>
        <v>X</v>
      </c>
      <c r="AB38" s="68" t="str">
        <f t="shared" si="48"/>
        <v>X</v>
      </c>
      <c r="AC38" s="68" t="str">
        <f t="shared" si="48"/>
        <v>X</v>
      </c>
      <c r="AD38" s="68" t="str">
        <f t="shared" si="48"/>
        <v>X</v>
      </c>
      <c r="AE38" s="68" t="str">
        <f t="shared" si="48"/>
        <v>X</v>
      </c>
      <c r="AF38" s="38"/>
      <c r="AG38" s="68" t="s">
        <v>39</v>
      </c>
      <c r="AH38" s="68" t="s">
        <v>39</v>
      </c>
      <c r="AI38" s="38"/>
      <c r="AJ38" s="13" t="str">
        <f t="shared" si="38"/>
        <v>/rsm:CrossIndustryInvoice/rsm:SupplyChainTradeTransaction/ram:ApplicableHeaderTradeSettlement</v>
      </c>
      <c r="AK38" s="13" t="str">
        <f t="shared" si="39"/>
        <v>/ram:InvoiceCurrencyCode</v>
      </c>
      <c r="AL38" s="14">
        <f>COUNTIFS(R$4:R38,AJ38)</f>
        <v>1</v>
      </c>
      <c r="AM38" s="1"/>
      <c r="AN38" s="213" t="str">
        <f t="shared" si="49"/>
        <v>SCT_HTS</v>
      </c>
      <c r="AO38" s="214" t="str">
        <f t="shared" si="49"/>
        <v>BT-5</v>
      </c>
      <c r="AP38" s="312" t="str">
        <f t="shared" si="40"/>
        <v>BT-5</v>
      </c>
      <c r="AQ38" s="66">
        <f t="shared" si="41"/>
        <v>3</v>
      </c>
      <c r="AR38" s="66" t="str">
        <f t="shared" si="42"/>
        <v>1..1</v>
      </c>
      <c r="AS38" s="64" t="s">
        <v>3478</v>
      </c>
      <c r="AT38" s="64" t="s">
        <v>3479</v>
      </c>
      <c r="AU38" s="65" t="s">
        <v>3480</v>
      </c>
      <c r="AV38" s="65" t="s">
        <v>3481</v>
      </c>
      <c r="AW38" s="65" t="s">
        <v>3482</v>
      </c>
      <c r="AX38" s="64" t="s">
        <v>128</v>
      </c>
      <c r="AY38" s="66" t="str">
        <f t="shared" si="50"/>
        <v>1..1</v>
      </c>
      <c r="AZ38" s="66" t="str">
        <f t="shared" si="50"/>
        <v>1..1</v>
      </c>
      <c r="BA38" s="2" t="str">
        <f t="shared" si="50"/>
        <v>/rsm:CrossIndustryInvoice
/rsm:SupplyChainTradeTransaction
/ram:ApplicableHeaderTradeSettlement
/ram:InvoiceCurrencyCode</v>
      </c>
      <c r="BB38" s="75" t="str">
        <f t="shared" si="50"/>
        <v>/rsm:CrossIndustryInvoice/rsm:SupplyChainTradeTransaction/ram:ApplicableHeaderTradeSettlement/ram:InvoiceCurrencyCode</v>
      </c>
      <c r="BC38" s="66" t="str">
        <f t="shared" si="51"/>
        <v>C</v>
      </c>
      <c r="BD38" s="68" t="str">
        <f t="shared" si="51"/>
        <v>E</v>
      </c>
      <c r="BE38" s="66" t="str">
        <f t="shared" si="51"/>
        <v>0..1</v>
      </c>
      <c r="BF38" s="66" t="str">
        <f t="shared" si="51"/>
        <v>CAR-2</v>
      </c>
      <c r="BG38" s="249" t="str">
        <f t="shared" si="51"/>
        <v/>
      </c>
      <c r="BH38" s="7"/>
      <c r="BI38" s="68" t="str">
        <f t="shared" si="52"/>
        <v>X</v>
      </c>
      <c r="BJ38" s="68" t="str">
        <f t="shared" si="52"/>
        <v>X</v>
      </c>
      <c r="BK38" s="68" t="str">
        <f t="shared" si="52"/>
        <v>X</v>
      </c>
      <c r="BL38" s="68" t="str">
        <f t="shared" si="52"/>
        <v>X</v>
      </c>
      <c r="BM38" s="68" t="str">
        <f t="shared" si="52"/>
        <v>X</v>
      </c>
      <c r="BN38" s="68" t="str">
        <f t="shared" si="52"/>
        <v>X</v>
      </c>
      <c r="BO38" s="68" t="str">
        <f t="shared" si="52"/>
        <v>X</v>
      </c>
      <c r="BP38" s="7"/>
      <c r="BQ38" s="68" t="str">
        <f t="shared" si="53"/>
        <v>MINIMUM</v>
      </c>
      <c r="BR38" s="68" t="str">
        <f t="shared" si="53"/>
        <v>MINIMUM</v>
      </c>
      <c r="BS38" s="15"/>
      <c r="BT38" s="57" t="s">
        <v>18642</v>
      </c>
    </row>
    <row r="39" spans="1:72" s="59" customFormat="1" ht="96" x14ac:dyDescent="0.2">
      <c r="A39" s="45" t="str">
        <f t="shared" ref="A39:A44" si="54">IF(OR(T39="E",T39="A"),"YES","NO")</f>
        <v>NO</v>
      </c>
      <c r="B39" s="45"/>
      <c r="C39" s="45"/>
      <c r="D39" s="211" t="s">
        <v>3431</v>
      </c>
      <c r="E39" s="212" t="s">
        <v>4649</v>
      </c>
      <c r="F39" s="311" t="s">
        <v>4649</v>
      </c>
      <c r="G39" s="231">
        <f t="shared" ref="G39:G44" si="55">LEN(R39)-LEN(SUBSTITUTE(R39,"/",""))-1</f>
        <v>3</v>
      </c>
      <c r="H39" s="231" t="s">
        <v>32</v>
      </c>
      <c r="I39" s="232" t="s">
        <v>4650</v>
      </c>
      <c r="J39" s="232" t="s">
        <v>4651</v>
      </c>
      <c r="K39" s="233"/>
      <c r="L39" s="233" t="s">
        <v>4652</v>
      </c>
      <c r="M39" s="233" t="s">
        <v>35</v>
      </c>
      <c r="N39" s="232"/>
      <c r="O39" s="219" t="s">
        <v>32</v>
      </c>
      <c r="P39" s="219" t="str">
        <f t="shared" ref="P39:P44" si="56">O39</f>
        <v>1..1</v>
      </c>
      <c r="Q39" s="220" t="s">
        <v>4653</v>
      </c>
      <c r="R39" s="221" t="s">
        <v>4654</v>
      </c>
      <c r="S39" s="219" t="s">
        <v>35</v>
      </c>
      <c r="T39" s="184" t="str">
        <f t="shared" ref="T39:T44" si="57">IF($E39="","",IF(ISERROR(SEARCH("@",$R39)),IF(LEFT($E39,4)="BG-X","EG",IF(LEFT($E39,2)="BG","G",IF(LEFT($E39,4)="BT-X",IF(LEN($E39)-LEN(SUBSTITUTE($E39,"-",))&gt;2,"","E"),IF(LEN($E39)-LEN(SUBSTITUTE($E39,"-",))&gt;1,"","E")))),"A"))</f>
        <v>G</v>
      </c>
      <c r="U39" s="219" t="s">
        <v>42</v>
      </c>
      <c r="V39" s="219" t="s">
        <v>35</v>
      </c>
      <c r="W39" s="678" t="s">
        <v>35</v>
      </c>
      <c r="X39" s="38"/>
      <c r="Y39" s="184" t="str">
        <f t="shared" ref="Y39:Y44" si="58">IF(AH39=Y$4,"X","-")</f>
        <v>X</v>
      </c>
      <c r="Z39" s="184" t="str">
        <f t="shared" ref="Z39:AE43" si="59">IF(Y39="X","X",IF($AH39=Z$4,"X","-"))</f>
        <v>X</v>
      </c>
      <c r="AA39" s="184" t="str">
        <f t="shared" si="59"/>
        <v>X</v>
      </c>
      <c r="AB39" s="184" t="str">
        <f t="shared" si="59"/>
        <v>X</v>
      </c>
      <c r="AC39" s="184" t="str">
        <f t="shared" si="59"/>
        <v>X</v>
      </c>
      <c r="AD39" s="184" t="str">
        <f t="shared" si="59"/>
        <v>X</v>
      </c>
      <c r="AE39" s="184" t="str">
        <f t="shared" si="59"/>
        <v>X</v>
      </c>
      <c r="AF39" s="38"/>
      <c r="AG39" s="184" t="s">
        <v>39</v>
      </c>
      <c r="AH39" s="184" t="s">
        <v>39</v>
      </c>
      <c r="AI39" s="38"/>
      <c r="AJ39" s="13" t="str">
        <f t="shared" ref="AJ39:AJ44" si="60">IF(ISERROR(FIND("/",R39)),R39,LEFT(R39,FIND(CHAR(1),SUBSTITUTE(R39,"/",CHAR(1),LEN(R39)-LEN(SUBSTITUTE(R39,"/",""))))-1))</f>
        <v>/rsm:CrossIndustryInvoice/rsm:SupplyChainTradeTransaction/ram:ApplicableHeaderTradeSettlement</v>
      </c>
      <c r="AK39" s="13" t="str">
        <f t="shared" ref="AK39:AK44" si="61">IF(ISERROR(FIND("/",R39)),R39,MID(R39, FIND(CHAR(1),SUBSTITUTE(R39,"/",CHAR(1), LEN(R39)-LEN(SUBSTITUTE(R39,"/","")))), LEN(R39)))</f>
        <v>/ram:SpecifiedTradeSettlementHeaderMonetarySummation</v>
      </c>
      <c r="AL39" s="14">
        <f>COUNTIFS(R$4:R39,AJ39)</f>
        <v>1</v>
      </c>
      <c r="AM39" s="1"/>
      <c r="AN39" s="211" t="str">
        <f t="shared" ref="AN39:AO44" si="62">D39</f>
        <v>SCT_HTS</v>
      </c>
      <c r="AO39" s="212" t="str">
        <f t="shared" si="62"/>
        <v>BG-22</v>
      </c>
      <c r="AP39" s="311" t="str">
        <f t="shared" ref="AP39:AP44" si="63">IF(F39="","",F39)</f>
        <v>BG-22</v>
      </c>
      <c r="AQ39" s="231">
        <f t="shared" ref="AQ39:AQ44" si="64">LEN(BB39)-LEN(SUBSTITUTE(BB39,"/",""))-1</f>
        <v>3</v>
      </c>
      <c r="AR39" s="231" t="str">
        <f t="shared" ref="AR39:AR44" si="65">H39</f>
        <v>1..1</v>
      </c>
      <c r="AS39" s="232" t="s">
        <v>4655</v>
      </c>
      <c r="AT39" s="232" t="s">
        <v>4656</v>
      </c>
      <c r="AU39" s="233"/>
      <c r="AV39" s="233" t="s">
        <v>18314</v>
      </c>
      <c r="AW39" s="233" t="s">
        <v>35</v>
      </c>
      <c r="AX39" s="232"/>
      <c r="AY39" s="219" t="str">
        <f t="shared" ref="AY39:BB44" si="66">O39</f>
        <v>1..1</v>
      </c>
      <c r="AZ39" s="219" t="str">
        <f t="shared" si="66"/>
        <v>1..1</v>
      </c>
      <c r="BA39" s="220" t="str">
        <f t="shared" si="66"/>
        <v>/rsm:CrossIndustryInvoice
/rsm:SupplyChainTradeTransaction
/ram:ApplicableHeaderTradeSettlement
/ram:SpecifiedTradeSettlementHeaderMonetarySummation</v>
      </c>
      <c r="BB39" s="221" t="str">
        <f t="shared" si="66"/>
        <v>/rsm:CrossIndustryInvoice/rsm:SupplyChainTradeTransaction/ram:ApplicableHeaderTradeSettlement/ram:SpecifiedTradeSettlementHeaderMonetarySummation</v>
      </c>
      <c r="BC39" s="219" t="str">
        <f t="shared" ref="BC39:BG44" si="67">IF(S39="","",S39)</f>
        <v/>
      </c>
      <c r="BD39" s="184" t="str">
        <f t="shared" si="67"/>
        <v>G</v>
      </c>
      <c r="BE39" s="219" t="str">
        <f t="shared" si="67"/>
        <v>0..1</v>
      </c>
      <c r="BF39" s="219" t="str">
        <f t="shared" si="67"/>
        <v/>
      </c>
      <c r="BG39" s="678" t="str">
        <f t="shared" si="67"/>
        <v/>
      </c>
      <c r="BH39" s="7"/>
      <c r="BI39" s="184" t="str">
        <f t="shared" ref="BI39:BK44" si="68">Y39</f>
        <v>X</v>
      </c>
      <c r="BJ39" s="184" t="str">
        <f t="shared" si="68"/>
        <v>X</v>
      </c>
      <c r="BK39" s="184" t="str">
        <f t="shared" si="68"/>
        <v>X</v>
      </c>
      <c r="BL39" s="184" t="str">
        <f t="shared" ref="BL39:BO44" si="69">AB39</f>
        <v>X</v>
      </c>
      <c r="BM39" s="184" t="str">
        <f t="shared" si="69"/>
        <v>X</v>
      </c>
      <c r="BN39" s="184" t="str">
        <f t="shared" si="69"/>
        <v>X</v>
      </c>
      <c r="BO39" s="184" t="str">
        <f t="shared" si="69"/>
        <v>X</v>
      </c>
      <c r="BP39" s="7"/>
      <c r="BQ39" s="184" t="str">
        <f t="shared" ref="BQ39:BR44" si="70">AG39</f>
        <v>MINIMUM</v>
      </c>
      <c r="BR39" s="184" t="str">
        <f t="shared" si="70"/>
        <v>MINIMUM</v>
      </c>
      <c r="BS39" s="15"/>
      <c r="BT39" s="57" t="s">
        <v>18642</v>
      </c>
    </row>
    <row r="40" spans="1:72" s="59" customFormat="1" ht="105" x14ac:dyDescent="0.2">
      <c r="A40" s="45" t="str">
        <f t="shared" si="54"/>
        <v>YES</v>
      </c>
      <c r="B40" s="31" t="s">
        <v>17445</v>
      </c>
      <c r="C40" s="30"/>
      <c r="D40" s="213" t="s">
        <v>3431</v>
      </c>
      <c r="E40" s="214" t="s">
        <v>4689</v>
      </c>
      <c r="F40" s="312" t="s">
        <v>4689</v>
      </c>
      <c r="G40" s="66">
        <f t="shared" si="55"/>
        <v>4</v>
      </c>
      <c r="H40" s="66" t="s">
        <v>32</v>
      </c>
      <c r="I40" s="64" t="s">
        <v>4690</v>
      </c>
      <c r="J40" s="64" t="s">
        <v>4691</v>
      </c>
      <c r="K40" s="65" t="s">
        <v>4692</v>
      </c>
      <c r="L40" s="65"/>
      <c r="M40" s="65" t="s">
        <v>4693</v>
      </c>
      <c r="N40" s="64" t="s">
        <v>1325</v>
      </c>
      <c r="O40" s="66" t="s">
        <v>32</v>
      </c>
      <c r="P40" s="66" t="str">
        <f t="shared" si="56"/>
        <v>1..1</v>
      </c>
      <c r="Q40" s="2" t="s">
        <v>4695</v>
      </c>
      <c r="R40" s="75" t="s">
        <v>4696</v>
      </c>
      <c r="S40" s="66" t="s">
        <v>163</v>
      </c>
      <c r="T40" s="68" t="str">
        <f t="shared" si="57"/>
        <v>E</v>
      </c>
      <c r="U40" s="66" t="s">
        <v>62</v>
      </c>
      <c r="V40" s="66" t="s">
        <v>93</v>
      </c>
      <c r="W40" s="249" t="s">
        <v>35</v>
      </c>
      <c r="X40" s="38"/>
      <c r="Y40" s="68" t="str">
        <f t="shared" si="58"/>
        <v>X</v>
      </c>
      <c r="Z40" s="68" t="str">
        <f t="shared" si="59"/>
        <v>X</v>
      </c>
      <c r="AA40" s="68" t="str">
        <f t="shared" si="59"/>
        <v>X</v>
      </c>
      <c r="AB40" s="68" t="str">
        <f t="shared" si="59"/>
        <v>X</v>
      </c>
      <c r="AC40" s="68" t="str">
        <f t="shared" si="59"/>
        <v>X</v>
      </c>
      <c r="AD40" s="68" t="str">
        <f t="shared" si="59"/>
        <v>X</v>
      </c>
      <c r="AE40" s="68" t="str">
        <f t="shared" si="59"/>
        <v>X</v>
      </c>
      <c r="AF40" s="38"/>
      <c r="AG40" s="68" t="s">
        <v>39</v>
      </c>
      <c r="AH40" s="68" t="s">
        <v>39</v>
      </c>
      <c r="AI40" s="38"/>
      <c r="AJ40" s="13" t="str">
        <f t="shared" si="60"/>
        <v>/rsm:CrossIndustryInvoice/rsm:SupplyChainTradeTransaction/ram:ApplicableHeaderTradeSettlement/ram:SpecifiedTradeSettlementHeaderMonetarySummation</v>
      </c>
      <c r="AK40" s="13" t="str">
        <f t="shared" si="61"/>
        <v>/ram:TaxBasisTotalAmount</v>
      </c>
      <c r="AL40" s="14">
        <f>COUNTIFS(R$4:R40,AJ40)</f>
        <v>1</v>
      </c>
      <c r="AM40" s="1"/>
      <c r="AN40" s="213" t="str">
        <f t="shared" si="62"/>
        <v>SCT_HTS</v>
      </c>
      <c r="AO40" s="214" t="str">
        <f t="shared" si="62"/>
        <v>BT-109</v>
      </c>
      <c r="AP40" s="312" t="str">
        <f t="shared" si="63"/>
        <v>BT-109</v>
      </c>
      <c r="AQ40" s="66">
        <f t="shared" si="64"/>
        <v>4</v>
      </c>
      <c r="AR40" s="66" t="str">
        <f t="shared" si="65"/>
        <v>1..1</v>
      </c>
      <c r="AS40" s="64" t="s">
        <v>4697</v>
      </c>
      <c r="AT40" s="64" t="s">
        <v>4698</v>
      </c>
      <c r="AU40" s="65" t="s">
        <v>4699</v>
      </c>
      <c r="AV40" s="65"/>
      <c r="AW40" s="65" t="s">
        <v>4700</v>
      </c>
      <c r="AX40" s="64" t="s">
        <v>1330</v>
      </c>
      <c r="AY40" s="66" t="str">
        <f t="shared" si="66"/>
        <v>1..1</v>
      </c>
      <c r="AZ40" s="66" t="str">
        <f t="shared" si="66"/>
        <v>1..1</v>
      </c>
      <c r="BA40" s="2" t="str">
        <f t="shared" si="66"/>
        <v>/rsm:CrossIndustryInvoice
/rsm:SupplyChainTradeTransaction
/ram:ApplicableHeaderTradeSettlement
/ram:SpecifiedTradeSettlementHeaderMonetarySummation
/ram:TaxBasisTotalAmount</v>
      </c>
      <c r="BB40" s="75" t="str">
        <f t="shared" si="66"/>
        <v>/rsm:CrossIndustryInvoice/rsm:SupplyChainTradeTransaction/ram:ApplicableHeaderTradeSettlement/ram:SpecifiedTradeSettlementHeaderMonetarySummation/ram:TaxBasisTotalAmount</v>
      </c>
      <c r="BC40" s="66" t="str">
        <f t="shared" si="67"/>
        <v>A</v>
      </c>
      <c r="BD40" s="68" t="str">
        <f t="shared" si="67"/>
        <v>E</v>
      </c>
      <c r="BE40" s="66" t="str">
        <f t="shared" si="67"/>
        <v>0..n</v>
      </c>
      <c r="BF40" s="66" t="str">
        <f t="shared" si="67"/>
        <v>CAR-2, CAR-3</v>
      </c>
      <c r="BG40" s="249" t="str">
        <f t="shared" si="67"/>
        <v/>
      </c>
      <c r="BH40" s="7"/>
      <c r="BI40" s="68" t="str">
        <f t="shared" si="68"/>
        <v>X</v>
      </c>
      <c r="BJ40" s="68" t="str">
        <f t="shared" si="68"/>
        <v>X</v>
      </c>
      <c r="BK40" s="68" t="str">
        <f t="shared" si="68"/>
        <v>X</v>
      </c>
      <c r="BL40" s="68" t="str">
        <f t="shared" si="69"/>
        <v>X</v>
      </c>
      <c r="BM40" s="68" t="str">
        <f t="shared" si="69"/>
        <v>X</v>
      </c>
      <c r="BN40" s="68" t="str">
        <f t="shared" si="69"/>
        <v>X</v>
      </c>
      <c r="BO40" s="68" t="str">
        <f t="shared" si="69"/>
        <v>X</v>
      </c>
      <c r="BP40" s="7"/>
      <c r="BQ40" s="68" t="str">
        <f t="shared" si="70"/>
        <v>MINIMUM</v>
      </c>
      <c r="BR40" s="68" t="str">
        <f t="shared" si="70"/>
        <v>MINIMUM</v>
      </c>
      <c r="BS40" s="15"/>
      <c r="BT40" s="57" t="s">
        <v>18642</v>
      </c>
    </row>
    <row r="41" spans="1:72" s="59" customFormat="1" ht="96" x14ac:dyDescent="0.2">
      <c r="A41" s="45" t="str">
        <f t="shared" si="54"/>
        <v>YES</v>
      </c>
      <c r="B41" s="45"/>
      <c r="C41" s="45"/>
      <c r="D41" s="213" t="s">
        <v>3431</v>
      </c>
      <c r="E41" s="214" t="s">
        <v>4704</v>
      </c>
      <c r="F41" s="312" t="s">
        <v>4704</v>
      </c>
      <c r="G41" s="66">
        <f t="shared" si="55"/>
        <v>4</v>
      </c>
      <c r="H41" s="66" t="s">
        <v>42</v>
      </c>
      <c r="I41" s="250" t="s">
        <v>4705</v>
      </c>
      <c r="J41" s="64" t="s">
        <v>4706</v>
      </c>
      <c r="K41" s="65" t="s">
        <v>4707</v>
      </c>
      <c r="L41" s="65"/>
      <c r="M41" s="65" t="s">
        <v>4708</v>
      </c>
      <c r="N41" s="64" t="s">
        <v>1325</v>
      </c>
      <c r="O41" s="66" t="s">
        <v>1807</v>
      </c>
      <c r="P41" s="66" t="str">
        <f t="shared" si="56"/>
        <v>0..2</v>
      </c>
      <c r="Q41" s="2" t="s">
        <v>4709</v>
      </c>
      <c r="R41" s="75" t="s">
        <v>4710</v>
      </c>
      <c r="S41" s="66" t="s">
        <v>163</v>
      </c>
      <c r="T41" s="68" t="str">
        <f t="shared" si="57"/>
        <v>E</v>
      </c>
      <c r="U41" s="66" t="s">
        <v>62</v>
      </c>
      <c r="V41" s="66" t="s">
        <v>4711</v>
      </c>
      <c r="W41" s="249" t="s">
        <v>4712</v>
      </c>
      <c r="X41" s="38"/>
      <c r="Y41" s="68" t="str">
        <f t="shared" si="58"/>
        <v>X</v>
      </c>
      <c r="Z41" s="68" t="str">
        <f t="shared" si="59"/>
        <v>X</v>
      </c>
      <c r="AA41" s="68" t="str">
        <f t="shared" si="59"/>
        <v>X</v>
      </c>
      <c r="AB41" s="68" t="str">
        <f t="shared" si="59"/>
        <v>X</v>
      </c>
      <c r="AC41" s="68" t="str">
        <f t="shared" si="59"/>
        <v>X</v>
      </c>
      <c r="AD41" s="68" t="str">
        <f t="shared" si="59"/>
        <v>X</v>
      </c>
      <c r="AE41" s="68" t="str">
        <f t="shared" si="59"/>
        <v>X</v>
      </c>
      <c r="AF41" s="38"/>
      <c r="AG41" s="68" t="s">
        <v>39</v>
      </c>
      <c r="AH41" s="68" t="s">
        <v>39</v>
      </c>
      <c r="AI41" s="38"/>
      <c r="AJ41" s="13" t="str">
        <f t="shared" si="60"/>
        <v>/rsm:CrossIndustryInvoice/rsm:SupplyChainTradeTransaction/ram:ApplicableHeaderTradeSettlement/ram:SpecifiedTradeSettlementHeaderMonetarySummation</v>
      </c>
      <c r="AK41" s="13" t="str">
        <f t="shared" si="61"/>
        <v>/ram:TaxTotalAmount</v>
      </c>
      <c r="AL41" s="14">
        <f>COUNTIFS(R$4:R41,AJ41)</f>
        <v>1</v>
      </c>
      <c r="AM41" s="1"/>
      <c r="AN41" s="213" t="str">
        <f t="shared" si="62"/>
        <v>SCT_HTS</v>
      </c>
      <c r="AO41" s="214" t="str">
        <f t="shared" si="62"/>
        <v>BT-110</v>
      </c>
      <c r="AP41" s="312" t="str">
        <f t="shared" si="63"/>
        <v>BT-110</v>
      </c>
      <c r="AQ41" s="66">
        <f t="shared" si="64"/>
        <v>4</v>
      </c>
      <c r="AR41" s="66" t="str">
        <f t="shared" si="65"/>
        <v>0..1</v>
      </c>
      <c r="AS41" s="250" t="s">
        <v>4713</v>
      </c>
      <c r="AT41" s="64" t="s">
        <v>4714</v>
      </c>
      <c r="AU41" s="65" t="s">
        <v>4715</v>
      </c>
      <c r="AV41" s="65"/>
      <c r="AW41" s="65" t="s">
        <v>4716</v>
      </c>
      <c r="AX41" s="64" t="s">
        <v>1330</v>
      </c>
      <c r="AY41" s="66" t="str">
        <f t="shared" si="66"/>
        <v>0..2</v>
      </c>
      <c r="AZ41" s="66" t="str">
        <f t="shared" si="66"/>
        <v>0..2</v>
      </c>
      <c r="BA41" s="2" t="str">
        <f t="shared" si="66"/>
        <v>/rsm:CrossIndustryInvoice
/rsm:SupplyChainTradeTransaction
/ram:ApplicableHeaderTradeSettlement
/ram:SpecifiedTradeSettlementHeaderMonetarySummation
/ram:TaxTotalAmount</v>
      </c>
      <c r="BB41" s="75" t="str">
        <f t="shared" si="66"/>
        <v>/rsm:CrossIndustryInvoice/rsm:SupplyChainTradeTransaction/ram:ApplicableHeaderTradeSettlement/ram:SpecifiedTradeSettlementHeaderMonetarySummation/ram:TaxTotalAmount</v>
      </c>
      <c r="BC41" s="66" t="str">
        <f t="shared" si="67"/>
        <v>A</v>
      </c>
      <c r="BD41" s="68" t="str">
        <f t="shared" si="67"/>
        <v>E</v>
      </c>
      <c r="BE41" s="66" t="str">
        <f t="shared" si="67"/>
        <v>0..n</v>
      </c>
      <c r="BF41" s="66" t="str">
        <f t="shared" si="67"/>
        <v>STR-4, CAR-3</v>
      </c>
      <c r="BG41" s="249" t="str">
        <f t="shared" si="67"/>
        <v>@currencyID is mandatory to differentiate between VAT amount and VAT amount in accounting currency.</v>
      </c>
      <c r="BH41" s="7"/>
      <c r="BI41" s="68" t="str">
        <f t="shared" si="68"/>
        <v>X</v>
      </c>
      <c r="BJ41" s="68" t="str">
        <f t="shared" si="68"/>
        <v>X</v>
      </c>
      <c r="BK41" s="68" t="str">
        <f t="shared" si="68"/>
        <v>X</v>
      </c>
      <c r="BL41" s="68" t="str">
        <f t="shared" si="69"/>
        <v>X</v>
      </c>
      <c r="BM41" s="68" t="str">
        <f t="shared" si="69"/>
        <v>X</v>
      </c>
      <c r="BN41" s="68" t="str">
        <f t="shared" si="69"/>
        <v>X</v>
      </c>
      <c r="BO41" s="68" t="str">
        <f t="shared" si="69"/>
        <v>X</v>
      </c>
      <c r="BP41" s="7"/>
      <c r="BQ41" s="68" t="str">
        <f t="shared" si="70"/>
        <v>MINIMUM</v>
      </c>
      <c r="BR41" s="68" t="str">
        <f t="shared" si="70"/>
        <v>MINIMUM</v>
      </c>
      <c r="BS41" s="15"/>
      <c r="BT41" s="57" t="s">
        <v>18642</v>
      </c>
    </row>
    <row r="42" spans="1:72" s="59" customFormat="1" ht="105" x14ac:dyDescent="0.2">
      <c r="A42" s="45" t="str">
        <f t="shared" si="54"/>
        <v>YES</v>
      </c>
      <c r="B42" s="45"/>
      <c r="C42" s="45"/>
      <c r="D42" s="213" t="s">
        <v>3431</v>
      </c>
      <c r="E42" s="214" t="s">
        <v>4717</v>
      </c>
      <c r="F42" s="312" t="s">
        <v>18721</v>
      </c>
      <c r="G42" s="66">
        <f t="shared" si="55"/>
        <v>5</v>
      </c>
      <c r="H42" s="66" t="s">
        <v>32</v>
      </c>
      <c r="I42" s="97" t="s">
        <v>4718</v>
      </c>
      <c r="J42" s="64" t="s">
        <v>35</v>
      </c>
      <c r="K42" s="65" t="s">
        <v>35</v>
      </c>
      <c r="L42" s="65"/>
      <c r="M42" s="65" t="s">
        <v>4712</v>
      </c>
      <c r="N42" s="64" t="s">
        <v>128</v>
      </c>
      <c r="O42" s="66" t="s">
        <v>32</v>
      </c>
      <c r="P42" s="66" t="str">
        <f t="shared" si="56"/>
        <v>1..1</v>
      </c>
      <c r="Q42" s="2" t="s">
        <v>4719</v>
      </c>
      <c r="R42" s="75" t="s">
        <v>4720</v>
      </c>
      <c r="S42" s="66" t="s">
        <v>131</v>
      </c>
      <c r="T42" s="68" t="str">
        <f t="shared" si="57"/>
        <v>A</v>
      </c>
      <c r="U42" s="66" t="s">
        <v>42</v>
      </c>
      <c r="V42" s="66" t="s">
        <v>35</v>
      </c>
      <c r="W42" s="249" t="s">
        <v>4712</v>
      </c>
      <c r="X42" s="38"/>
      <c r="Y42" s="68" t="str">
        <f t="shared" si="58"/>
        <v>X</v>
      </c>
      <c r="Z42" s="68" t="str">
        <f t="shared" si="59"/>
        <v>X</v>
      </c>
      <c r="AA42" s="68" t="str">
        <f t="shared" si="59"/>
        <v>X</v>
      </c>
      <c r="AB42" s="68" t="str">
        <f t="shared" si="59"/>
        <v>X</v>
      </c>
      <c r="AC42" s="68" t="str">
        <f t="shared" si="59"/>
        <v>X</v>
      </c>
      <c r="AD42" s="68" t="str">
        <f t="shared" si="59"/>
        <v>X</v>
      </c>
      <c r="AE42" s="68" t="str">
        <f t="shared" si="59"/>
        <v>X</v>
      </c>
      <c r="AF42" s="38"/>
      <c r="AG42" s="68" t="s">
        <v>39</v>
      </c>
      <c r="AH42" s="68" t="s">
        <v>39</v>
      </c>
      <c r="AI42" s="38"/>
      <c r="AJ42" s="13" t="str">
        <f t="shared" si="60"/>
        <v>/rsm:CrossIndustryInvoice/rsm:SupplyChainTradeTransaction/ram:ApplicableHeaderTradeSettlement/ram:SpecifiedTradeSettlementHeaderMonetarySummation/ram:TaxTotalAmount</v>
      </c>
      <c r="AK42" s="13" t="str">
        <f t="shared" si="61"/>
        <v>/@currencyID</v>
      </c>
      <c r="AL42" s="14">
        <f>COUNTIFS(R$4:R42,AJ42)</f>
        <v>1</v>
      </c>
      <c r="AM42" s="1"/>
      <c r="AN42" s="213" t="str">
        <f t="shared" si="62"/>
        <v>SCT_HTS</v>
      </c>
      <c r="AO42" s="214" t="str">
        <f t="shared" si="62"/>
        <v>BT-110-0</v>
      </c>
      <c r="AP42" s="312" t="str">
        <f t="shared" si="63"/>
        <v>BT-110-1</v>
      </c>
      <c r="AQ42" s="66">
        <f t="shared" si="64"/>
        <v>5</v>
      </c>
      <c r="AR42" s="66" t="str">
        <f t="shared" si="65"/>
        <v>1..1</v>
      </c>
      <c r="AS42" s="97" t="s">
        <v>4721</v>
      </c>
      <c r="AT42" s="64" t="s">
        <v>35</v>
      </c>
      <c r="AU42" s="65" t="s">
        <v>35</v>
      </c>
      <c r="AV42" s="65"/>
      <c r="AW42" s="65" t="s">
        <v>4722</v>
      </c>
      <c r="AX42" s="64" t="s">
        <v>128</v>
      </c>
      <c r="AY42" s="66" t="str">
        <f t="shared" si="66"/>
        <v>1..1</v>
      </c>
      <c r="AZ42" s="66" t="str">
        <f t="shared" si="66"/>
        <v>1..1</v>
      </c>
      <c r="BA42" s="2" t="str">
        <f t="shared" si="66"/>
        <v>/rsm:CrossIndustryInvoice
/rsm:SupplyChainTradeTransaction
/ram:ApplicableHeaderTradeSettlement
/ram:SpecifiedTradeSettlementHeaderMonetarySummation
/ram:TaxTotalAmount
/@currencyID</v>
      </c>
      <c r="BB42" s="75" t="str">
        <f t="shared" si="66"/>
        <v>/rsm:CrossIndustryInvoice/rsm:SupplyChainTradeTransaction/ram:ApplicableHeaderTradeSettlement/ram:SpecifiedTradeSettlementHeaderMonetarySummation/ram:TaxTotalAmount/@currencyID</v>
      </c>
      <c r="BC42" s="66" t="str">
        <f t="shared" si="67"/>
        <v>C</v>
      </c>
      <c r="BD42" s="68" t="str">
        <f t="shared" si="67"/>
        <v>A</v>
      </c>
      <c r="BE42" s="66" t="str">
        <f t="shared" si="67"/>
        <v>0..1</v>
      </c>
      <c r="BF42" s="66" t="str">
        <f t="shared" si="67"/>
        <v/>
      </c>
      <c r="BG42" s="249" t="str">
        <f t="shared" si="67"/>
        <v>@currencyID is mandatory to differentiate between VAT amount and VAT amount in accounting currency.</v>
      </c>
      <c r="BH42" s="7"/>
      <c r="BI42" s="68" t="str">
        <f t="shared" si="68"/>
        <v>X</v>
      </c>
      <c r="BJ42" s="68" t="str">
        <f t="shared" si="68"/>
        <v>X</v>
      </c>
      <c r="BK42" s="68" t="str">
        <f t="shared" si="68"/>
        <v>X</v>
      </c>
      <c r="BL42" s="68" t="str">
        <f t="shared" si="69"/>
        <v>X</v>
      </c>
      <c r="BM42" s="68" t="str">
        <f t="shared" si="69"/>
        <v>X</v>
      </c>
      <c r="BN42" s="68" t="str">
        <f t="shared" si="69"/>
        <v>X</v>
      </c>
      <c r="BO42" s="68" t="str">
        <f t="shared" si="69"/>
        <v>X</v>
      </c>
      <c r="BP42" s="7"/>
      <c r="BQ42" s="68" t="str">
        <f t="shared" si="70"/>
        <v>MINIMUM</v>
      </c>
      <c r="BR42" s="68" t="str">
        <f t="shared" si="70"/>
        <v>MINIMUM</v>
      </c>
      <c r="BS42" s="15"/>
      <c r="BT42" s="57" t="s">
        <v>18642</v>
      </c>
    </row>
    <row r="43" spans="1:72" ht="150" x14ac:dyDescent="0.2">
      <c r="A43" s="45" t="str">
        <f t="shared" si="54"/>
        <v>YES</v>
      </c>
      <c r="B43" s="340" t="s">
        <v>17412</v>
      </c>
      <c r="C43" s="742"/>
      <c r="D43" s="213" t="s">
        <v>3431</v>
      </c>
      <c r="E43" s="214" t="s">
        <v>4743</v>
      </c>
      <c r="F43" s="312" t="s">
        <v>4743</v>
      </c>
      <c r="G43" s="66">
        <f t="shared" si="55"/>
        <v>4</v>
      </c>
      <c r="H43" s="66" t="s">
        <v>32</v>
      </c>
      <c r="I43" s="64" t="s">
        <v>4744</v>
      </c>
      <c r="J43" s="64" t="s">
        <v>4745</v>
      </c>
      <c r="K43" s="65" t="s">
        <v>4746</v>
      </c>
      <c r="L43" s="65"/>
      <c r="M43" s="65" t="s">
        <v>18718</v>
      </c>
      <c r="N43" s="64" t="s">
        <v>1325</v>
      </c>
      <c r="O43" s="66" t="s">
        <v>32</v>
      </c>
      <c r="P43" s="66" t="str">
        <f t="shared" si="56"/>
        <v>1..1</v>
      </c>
      <c r="Q43" s="2" t="s">
        <v>4748</v>
      </c>
      <c r="R43" s="75" t="s">
        <v>4749</v>
      </c>
      <c r="S43" s="66" t="s">
        <v>163</v>
      </c>
      <c r="T43" s="68" t="str">
        <f t="shared" si="57"/>
        <v>E</v>
      </c>
      <c r="U43" s="66" t="s">
        <v>62</v>
      </c>
      <c r="V43" s="66" t="s">
        <v>93</v>
      </c>
      <c r="W43" s="249" t="s">
        <v>35</v>
      </c>
      <c r="X43" s="38"/>
      <c r="Y43" s="68" t="str">
        <f t="shared" si="58"/>
        <v>X</v>
      </c>
      <c r="Z43" s="68" t="str">
        <f t="shared" si="59"/>
        <v>X</v>
      </c>
      <c r="AA43" s="68" t="str">
        <f t="shared" si="59"/>
        <v>X</v>
      </c>
      <c r="AB43" s="68" t="str">
        <f t="shared" si="59"/>
        <v>X</v>
      </c>
      <c r="AC43" s="68" t="str">
        <f t="shared" si="59"/>
        <v>X</v>
      </c>
      <c r="AD43" s="68" t="str">
        <f t="shared" si="59"/>
        <v>X</v>
      </c>
      <c r="AE43" s="68" t="str">
        <f t="shared" si="59"/>
        <v>X</v>
      </c>
      <c r="AF43" s="38"/>
      <c r="AG43" s="68" t="s">
        <v>39</v>
      </c>
      <c r="AH43" s="68" t="s">
        <v>39</v>
      </c>
      <c r="AI43" s="38"/>
      <c r="AJ43" s="13" t="str">
        <f t="shared" si="60"/>
        <v>/rsm:CrossIndustryInvoice/rsm:SupplyChainTradeTransaction/ram:ApplicableHeaderTradeSettlement/ram:SpecifiedTradeSettlementHeaderMonetarySummation</v>
      </c>
      <c r="AK43" s="13" t="str">
        <f t="shared" si="61"/>
        <v>/ram:GrandTotalAmount</v>
      </c>
      <c r="AL43" s="14">
        <f>COUNTIFS(R$4:R43,AJ43)</f>
        <v>1</v>
      </c>
      <c r="AN43" s="213" t="str">
        <f t="shared" si="62"/>
        <v>SCT_HTS</v>
      </c>
      <c r="AO43" s="214" t="str">
        <f t="shared" si="62"/>
        <v>BT-112</v>
      </c>
      <c r="AP43" s="312" t="str">
        <f t="shared" si="63"/>
        <v>BT-112</v>
      </c>
      <c r="AQ43" s="66">
        <f t="shared" si="64"/>
        <v>4</v>
      </c>
      <c r="AR43" s="66" t="str">
        <f t="shared" si="65"/>
        <v>1..1</v>
      </c>
      <c r="AS43" s="64" t="s">
        <v>4750</v>
      </c>
      <c r="AT43" s="64" t="s">
        <v>4751</v>
      </c>
      <c r="AU43" s="65" t="s">
        <v>4752</v>
      </c>
      <c r="AV43" s="65"/>
      <c r="AW43" s="65" t="s">
        <v>18719</v>
      </c>
      <c r="AX43" s="64" t="s">
        <v>1330</v>
      </c>
      <c r="AY43" s="66" t="str">
        <f t="shared" si="66"/>
        <v>1..1</v>
      </c>
      <c r="AZ43" s="66" t="str">
        <f t="shared" si="66"/>
        <v>1..1</v>
      </c>
      <c r="BA43" s="2" t="str">
        <f t="shared" si="66"/>
        <v>/rsm:CrossIndustryInvoice
/rsm:SupplyChainTradeTransaction
/ram:ApplicableHeaderTradeSettlement
/ram:SpecifiedTradeSettlementHeaderMonetarySummation
/ram:GrandTotalAmount</v>
      </c>
      <c r="BB43" s="75" t="str">
        <f t="shared" si="66"/>
        <v>/rsm:CrossIndustryInvoice/rsm:SupplyChainTradeTransaction/ram:ApplicableHeaderTradeSettlement/ram:SpecifiedTradeSettlementHeaderMonetarySummation/ram:GrandTotalAmount</v>
      </c>
      <c r="BC43" s="66" t="str">
        <f t="shared" si="67"/>
        <v>A</v>
      </c>
      <c r="BD43" s="68" t="str">
        <f t="shared" si="67"/>
        <v>E</v>
      </c>
      <c r="BE43" s="66" t="str">
        <f t="shared" si="67"/>
        <v>0..n</v>
      </c>
      <c r="BF43" s="66" t="str">
        <f t="shared" si="67"/>
        <v>CAR-2, CAR-3</v>
      </c>
      <c r="BG43" s="249" t="str">
        <f t="shared" si="67"/>
        <v/>
      </c>
      <c r="BH43" s="7"/>
      <c r="BI43" s="68" t="str">
        <f t="shared" si="68"/>
        <v>X</v>
      </c>
      <c r="BJ43" s="68" t="str">
        <f t="shared" si="68"/>
        <v>X</v>
      </c>
      <c r="BK43" s="68" t="str">
        <f t="shared" si="68"/>
        <v>X</v>
      </c>
      <c r="BL43" s="68" t="str">
        <f t="shared" si="69"/>
        <v>X</v>
      </c>
      <c r="BM43" s="68" t="str">
        <f t="shared" si="69"/>
        <v>X</v>
      </c>
      <c r="BN43" s="68" t="str">
        <f t="shared" si="69"/>
        <v>X</v>
      </c>
      <c r="BO43" s="68" t="str">
        <f t="shared" si="69"/>
        <v>X</v>
      </c>
      <c r="BP43" s="7"/>
      <c r="BQ43" s="68" t="str">
        <f t="shared" si="70"/>
        <v>MINIMUM</v>
      </c>
      <c r="BR43" s="68" t="str">
        <f t="shared" si="70"/>
        <v>MINIMUM</v>
      </c>
      <c r="BS43" s="15"/>
      <c r="BT43" s="57" t="s">
        <v>18642</v>
      </c>
    </row>
    <row r="44" spans="1:72" ht="96" x14ac:dyDescent="0.2">
      <c r="A44" s="45" t="str">
        <f t="shared" si="54"/>
        <v>YES</v>
      </c>
      <c r="B44" s="45"/>
      <c r="C44" s="45"/>
      <c r="D44" s="213" t="s">
        <v>3431</v>
      </c>
      <c r="E44" s="214" t="s">
        <v>4765</v>
      </c>
      <c r="F44" s="312" t="s">
        <v>4765</v>
      </c>
      <c r="G44" s="66">
        <f t="shared" si="55"/>
        <v>4</v>
      </c>
      <c r="H44" s="66" t="s">
        <v>32</v>
      </c>
      <c r="I44" s="64" t="s">
        <v>4766</v>
      </c>
      <c r="J44" s="64" t="s">
        <v>4767</v>
      </c>
      <c r="K44" s="65" t="s">
        <v>4768</v>
      </c>
      <c r="L44" s="65"/>
      <c r="M44" s="65" t="s">
        <v>4769</v>
      </c>
      <c r="N44" s="64" t="s">
        <v>1325</v>
      </c>
      <c r="O44" s="66" t="s">
        <v>32</v>
      </c>
      <c r="P44" s="66" t="str">
        <f t="shared" si="56"/>
        <v>1..1</v>
      </c>
      <c r="Q44" s="2" t="s">
        <v>4770</v>
      </c>
      <c r="R44" s="75" t="s">
        <v>4771</v>
      </c>
      <c r="S44" s="66" t="s">
        <v>163</v>
      </c>
      <c r="T44" s="68" t="str">
        <f t="shared" si="57"/>
        <v>E</v>
      </c>
      <c r="U44" s="66" t="s">
        <v>62</v>
      </c>
      <c r="V44" s="66" t="s">
        <v>93</v>
      </c>
      <c r="W44" s="249" t="s">
        <v>35</v>
      </c>
      <c r="X44" s="38"/>
      <c r="Y44" s="68" t="str">
        <f t="shared" si="58"/>
        <v>X</v>
      </c>
      <c r="Z44" s="68" t="str">
        <f t="shared" ref="Z44:AE44" si="71">IF(Y44="X","X",IF($AH44=Z$4,"X","-"))</f>
        <v>X</v>
      </c>
      <c r="AA44" s="68" t="str">
        <f t="shared" si="71"/>
        <v>X</v>
      </c>
      <c r="AB44" s="68" t="str">
        <f t="shared" si="71"/>
        <v>X</v>
      </c>
      <c r="AC44" s="68" t="str">
        <f t="shared" si="71"/>
        <v>X</v>
      </c>
      <c r="AD44" s="68" t="str">
        <f t="shared" si="71"/>
        <v>X</v>
      </c>
      <c r="AE44" s="68" t="str">
        <f t="shared" si="71"/>
        <v>X</v>
      </c>
      <c r="AF44" s="38"/>
      <c r="AG44" s="68" t="s">
        <v>39</v>
      </c>
      <c r="AH44" s="68" t="s">
        <v>39</v>
      </c>
      <c r="AI44" s="38"/>
      <c r="AJ44" s="13" t="str">
        <f t="shared" si="60"/>
        <v>/rsm:CrossIndustryInvoice/rsm:SupplyChainTradeTransaction/ram:ApplicableHeaderTradeSettlement/ram:SpecifiedTradeSettlementHeaderMonetarySummation</v>
      </c>
      <c r="AK44" s="13" t="str">
        <f t="shared" si="61"/>
        <v>/ram:DuePayableAmount</v>
      </c>
      <c r="AL44" s="14">
        <f>COUNTIFS(R$4:R44,AJ44)</f>
        <v>1</v>
      </c>
      <c r="AN44" s="213" t="str">
        <f t="shared" si="62"/>
        <v>SCT_HTS</v>
      </c>
      <c r="AO44" s="214" t="str">
        <f t="shared" si="62"/>
        <v>BT-115</v>
      </c>
      <c r="AP44" s="312" t="str">
        <f t="shared" si="63"/>
        <v>BT-115</v>
      </c>
      <c r="AQ44" s="66">
        <f t="shared" si="64"/>
        <v>4</v>
      </c>
      <c r="AR44" s="66" t="str">
        <f t="shared" si="65"/>
        <v>1..1</v>
      </c>
      <c r="AS44" s="64" t="s">
        <v>4772</v>
      </c>
      <c r="AT44" s="64" t="s">
        <v>4773</v>
      </c>
      <c r="AU44" s="65" t="s">
        <v>4774</v>
      </c>
      <c r="AV44" s="65"/>
      <c r="AW44" s="65" t="s">
        <v>4775</v>
      </c>
      <c r="AX44" s="64" t="s">
        <v>1330</v>
      </c>
      <c r="AY44" s="66" t="str">
        <f t="shared" si="66"/>
        <v>1..1</v>
      </c>
      <c r="AZ44" s="66" t="str">
        <f t="shared" si="66"/>
        <v>1..1</v>
      </c>
      <c r="BA44" s="2" t="str">
        <f t="shared" si="66"/>
        <v>/rsm:CrossIndustryInvoice
/rsm:SupplyChainTradeTransaction
/ram:ApplicableHeaderTradeSettlement
/ram:SpecifiedTradeSettlementHeaderMonetarySummation
/ram:DuePayableAmount</v>
      </c>
      <c r="BB44" s="75" t="str">
        <f t="shared" si="66"/>
        <v>/rsm:CrossIndustryInvoice/rsm:SupplyChainTradeTransaction/ram:ApplicableHeaderTradeSettlement/ram:SpecifiedTradeSettlementHeaderMonetarySummation/ram:DuePayableAmount</v>
      </c>
      <c r="BC44" s="66" t="str">
        <f t="shared" si="67"/>
        <v>A</v>
      </c>
      <c r="BD44" s="68" t="str">
        <f t="shared" si="67"/>
        <v>E</v>
      </c>
      <c r="BE44" s="66" t="str">
        <f t="shared" si="67"/>
        <v>0..n</v>
      </c>
      <c r="BF44" s="66" t="str">
        <f t="shared" si="67"/>
        <v>CAR-2, CAR-3</v>
      </c>
      <c r="BG44" s="249" t="str">
        <f t="shared" si="67"/>
        <v/>
      </c>
      <c r="BH44" s="7"/>
      <c r="BI44" s="68" t="str">
        <f t="shared" si="68"/>
        <v>X</v>
      </c>
      <c r="BJ44" s="68" t="str">
        <f t="shared" si="68"/>
        <v>X</v>
      </c>
      <c r="BK44" s="68" t="str">
        <f t="shared" si="68"/>
        <v>X</v>
      </c>
      <c r="BL44" s="68" t="str">
        <f t="shared" si="69"/>
        <v>X</v>
      </c>
      <c r="BM44" s="68" t="str">
        <f t="shared" si="69"/>
        <v>X</v>
      </c>
      <c r="BN44" s="68" t="str">
        <f t="shared" si="69"/>
        <v>X</v>
      </c>
      <c r="BO44" s="68" t="str">
        <f t="shared" si="69"/>
        <v>X</v>
      </c>
      <c r="BP44" s="7"/>
      <c r="BQ44" s="68" t="str">
        <f t="shared" si="70"/>
        <v>MINIMUM</v>
      </c>
      <c r="BR44" s="68" t="str">
        <f t="shared" si="70"/>
        <v>MINIMUM</v>
      </c>
      <c r="BS44" s="15"/>
      <c r="BT44" s="57" t="s">
        <v>18642</v>
      </c>
    </row>
  </sheetData>
  <autoFilter ref="A4:BT44" xr:uid="{2D5B7D63-704A-9442-81DD-1D7A25C60963}"/>
  <conditionalFormatting sqref="O5:O44 AY5:AY44">
    <cfRule type="expression" dxfId="6" priority="3" stopIfTrue="1">
      <formula>LEFT($AH5,3)="EXT"</formula>
    </cfRule>
    <cfRule type="expression" dxfId="5" priority="4">
      <formula>LEFT($AG5,3)="EXT"</formula>
    </cfRule>
    <cfRule type="expression" dxfId="4" priority="7">
      <formula>O5&lt;&gt;U5</formula>
    </cfRule>
  </conditionalFormatting>
  <conditionalFormatting sqref="P5:P44 AZ5:AZ44">
    <cfRule type="expression" dxfId="3" priority="5">
      <formula>O5&lt;&gt;P5</formula>
    </cfRule>
    <cfRule type="expression" dxfId="2" priority="6">
      <formula>P5&lt;&gt;U5</formula>
    </cfRule>
  </conditionalFormatting>
  <conditionalFormatting sqref="X5:X44 AF5:AF44">
    <cfRule type="expression" dxfId="1" priority="2" stopIfTrue="1">
      <formula>X5=TRUE</formula>
    </cfRule>
  </conditionalFormatting>
  <conditionalFormatting sqref="AH5:AH44 BR17:BR35 BR39:BR44">
    <cfRule type="expression" dxfId="0"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384CC-57E5-7D46-B6B2-D71B2DB612D3}">
  <sheetPr>
    <pageSetUpPr fitToPage="1"/>
  </sheetPr>
  <dimension ref="A2:AG204"/>
  <sheetViews>
    <sheetView showGridLines="0" topLeftCell="E1" workbookViewId="0">
      <pane ySplit="4" topLeftCell="A5" activePane="bottomLeft" state="frozen"/>
      <selection pane="bottomLeft" activeCell="N9" sqref="N9"/>
    </sheetView>
  </sheetViews>
  <sheetFormatPr baseColWidth="10" defaultColWidth="11.33203125" defaultRowHeight="15" outlineLevelCol="1" x14ac:dyDescent="0.2"/>
  <cols>
    <col min="1" max="1" width="11.33203125" style="350" hidden="1" customWidth="1" outlineLevel="1"/>
    <col min="2" max="2" width="11.33203125" collapsed="1"/>
    <col min="3" max="3" width="14.5" style="350" customWidth="1"/>
    <col min="4" max="4" width="96.33203125" style="350" customWidth="1"/>
    <col min="5" max="5" width="96.33203125" style="350" customWidth="1" outlineLevel="1"/>
    <col min="6" max="6" width="2.5" style="350" customWidth="1"/>
    <col min="7" max="11" width="9.83203125" style="350" customWidth="1"/>
    <col min="12" max="12" width="2.6640625" style="350" customWidth="1"/>
    <col min="13" max="13" width="13.83203125" style="350" customWidth="1"/>
    <col min="14" max="14" width="62.83203125" style="350" customWidth="1"/>
    <col min="15" max="15" width="13.33203125" style="411" customWidth="1"/>
    <col min="16" max="16" width="13.33203125" style="350" customWidth="1"/>
    <col min="17" max="17" width="62.83203125" style="350" customWidth="1" outlineLevel="1"/>
    <col min="18" max="18" width="13.33203125" style="411" customWidth="1" outlineLevel="1"/>
    <col min="19" max="19" width="13.33203125" style="350" customWidth="1" outlineLevel="1"/>
    <col min="20" max="20" width="3.83203125" style="352" customWidth="1"/>
    <col min="21" max="25" width="9.83203125" style="353" customWidth="1"/>
    <col min="26" max="26" width="11.33203125" style="352"/>
    <col min="27" max="16384" width="11.33203125" style="350"/>
  </cols>
  <sheetData>
    <row r="2" spans="1:33" s="352" customFormat="1" ht="28" customHeight="1" x14ac:dyDescent="0.2">
      <c r="A2" s="350"/>
      <c r="C2" s="988" t="s">
        <v>17464</v>
      </c>
      <c r="D2" s="988"/>
      <c r="E2" s="351"/>
      <c r="F2" s="350"/>
      <c r="G2" s="350"/>
      <c r="H2" s="350"/>
      <c r="I2" s="350"/>
      <c r="J2" s="350"/>
      <c r="K2" s="350"/>
      <c r="L2" s="350"/>
      <c r="M2" s="988" t="s">
        <v>17465</v>
      </c>
      <c r="N2" s="988"/>
      <c r="O2" s="988"/>
      <c r="P2" s="988"/>
      <c r="Q2" s="988" t="s">
        <v>17466</v>
      </c>
      <c r="R2" s="988"/>
      <c r="S2" s="988"/>
      <c r="U2" s="353"/>
      <c r="V2" s="353"/>
      <c r="W2" s="353"/>
      <c r="X2" s="353"/>
      <c r="Y2" s="353"/>
      <c r="AA2" s="350"/>
      <c r="AB2" s="350"/>
      <c r="AC2" s="350"/>
      <c r="AD2" s="350"/>
      <c r="AE2" s="350"/>
      <c r="AF2" s="350"/>
      <c r="AG2" s="350"/>
    </row>
    <row r="3" spans="1:33" ht="32" customHeight="1" x14ac:dyDescent="0.2">
      <c r="G3" s="991" t="s">
        <v>18005</v>
      </c>
      <c r="H3" s="992"/>
      <c r="I3" s="992"/>
      <c r="J3" s="992"/>
      <c r="K3" s="993"/>
      <c r="U3" s="991" t="s">
        <v>18640</v>
      </c>
      <c r="V3" s="992"/>
      <c r="W3" s="992"/>
      <c r="X3" s="992"/>
      <c r="Y3" s="993"/>
    </row>
    <row r="4" spans="1:33" ht="60" x14ac:dyDescent="0.2">
      <c r="A4" s="665" t="s">
        <v>18641</v>
      </c>
      <c r="C4" s="354" t="s">
        <v>3</v>
      </c>
      <c r="D4" s="355" t="s">
        <v>7</v>
      </c>
      <c r="E4" s="356"/>
      <c r="G4" s="685" t="s">
        <v>39</v>
      </c>
      <c r="H4" s="686" t="s">
        <v>185</v>
      </c>
      <c r="I4" s="686" t="s">
        <v>244</v>
      </c>
      <c r="J4" s="686" t="s">
        <v>282</v>
      </c>
      <c r="K4" s="687" t="s">
        <v>47</v>
      </c>
      <c r="M4" s="357" t="s">
        <v>3</v>
      </c>
      <c r="N4" s="358" t="s">
        <v>7</v>
      </c>
      <c r="O4" s="358" t="s">
        <v>17467</v>
      </c>
      <c r="P4" s="359" t="s">
        <v>18022</v>
      </c>
      <c r="Q4" s="357" t="s">
        <v>7</v>
      </c>
      <c r="R4" s="358" t="s">
        <v>17468</v>
      </c>
      <c r="S4" s="360" t="s">
        <v>17469</v>
      </c>
      <c r="T4" s="350"/>
      <c r="U4" s="685" t="s">
        <v>39</v>
      </c>
      <c r="V4" s="686" t="s">
        <v>185</v>
      </c>
      <c r="W4" s="686" t="s">
        <v>244</v>
      </c>
      <c r="X4" s="686" t="s">
        <v>282</v>
      </c>
      <c r="Y4" s="687" t="s">
        <v>47</v>
      </c>
      <c r="Z4" s="350"/>
    </row>
    <row r="5" spans="1:33" ht="60" x14ac:dyDescent="0.2">
      <c r="A5" s="665" t="s">
        <v>18641</v>
      </c>
      <c r="C5" s="989" t="s">
        <v>17470</v>
      </c>
      <c r="D5" s="990"/>
      <c r="E5" s="361" t="s">
        <v>17473</v>
      </c>
      <c r="G5" s="985"/>
      <c r="H5" s="986"/>
      <c r="I5" s="986"/>
      <c r="J5" s="986"/>
      <c r="K5" s="987"/>
      <c r="M5" s="362" t="s">
        <v>21145</v>
      </c>
      <c r="N5" s="363" t="s">
        <v>17471</v>
      </c>
      <c r="O5" s="364" t="s">
        <v>17472</v>
      </c>
      <c r="P5" s="365" t="s">
        <v>84</v>
      </c>
      <c r="Q5" s="366" t="s">
        <v>17474</v>
      </c>
      <c r="R5" s="364" t="s">
        <v>17475</v>
      </c>
      <c r="S5" s="367" t="s">
        <v>84</v>
      </c>
      <c r="T5" s="350"/>
      <c r="U5" s="368" t="s">
        <v>18020</v>
      </c>
      <c r="V5" s="369" t="s">
        <v>18020</v>
      </c>
      <c r="W5" s="369" t="s">
        <v>18020</v>
      </c>
      <c r="X5" s="369" t="s">
        <v>18020</v>
      </c>
      <c r="Y5" s="370" t="s">
        <v>18020</v>
      </c>
      <c r="Z5" s="350"/>
    </row>
    <row r="6" spans="1:33" ht="60" x14ac:dyDescent="0.2">
      <c r="A6" s="665" t="s">
        <v>18641</v>
      </c>
      <c r="C6" s="362" t="s">
        <v>21064</v>
      </c>
      <c r="D6" s="371" t="s">
        <v>17476</v>
      </c>
      <c r="E6" s="372" t="s">
        <v>17478</v>
      </c>
      <c r="G6" s="368" t="s">
        <v>18126</v>
      </c>
      <c r="H6" s="369" t="s">
        <v>18126</v>
      </c>
      <c r="I6" s="369" t="s">
        <v>18020</v>
      </c>
      <c r="J6" s="369" t="s">
        <v>18020</v>
      </c>
      <c r="K6" s="370" t="s">
        <v>18020</v>
      </c>
      <c r="M6" s="362" t="s">
        <v>21146</v>
      </c>
      <c r="N6" s="363" t="s">
        <v>17477</v>
      </c>
      <c r="O6" s="364" t="s">
        <v>5957</v>
      </c>
      <c r="P6" s="365" t="s">
        <v>104</v>
      </c>
      <c r="Q6" s="366" t="s">
        <v>17479</v>
      </c>
      <c r="R6" s="364" t="s">
        <v>17480</v>
      </c>
      <c r="S6" s="367" t="s">
        <v>104</v>
      </c>
      <c r="T6" s="350"/>
      <c r="U6" s="368" t="s">
        <v>18020</v>
      </c>
      <c r="V6" s="369" t="s">
        <v>18020</v>
      </c>
      <c r="W6" s="369" t="s">
        <v>18020</v>
      </c>
      <c r="X6" s="369" t="s">
        <v>18020</v>
      </c>
      <c r="Y6" s="370" t="s">
        <v>18020</v>
      </c>
      <c r="Z6" s="350"/>
    </row>
    <row r="7" spans="1:33" ht="60" x14ac:dyDescent="0.2">
      <c r="A7" s="665" t="s">
        <v>18641</v>
      </c>
      <c r="C7" s="362" t="s">
        <v>21065</v>
      </c>
      <c r="D7" s="371" t="s">
        <v>17481</v>
      </c>
      <c r="E7" s="372" t="s">
        <v>17483</v>
      </c>
      <c r="G7" s="368" t="s">
        <v>18126</v>
      </c>
      <c r="H7" s="369" t="s">
        <v>18126</v>
      </c>
      <c r="I7" s="369" t="s">
        <v>18020</v>
      </c>
      <c r="J7" s="369" t="s">
        <v>18020</v>
      </c>
      <c r="K7" s="370" t="s">
        <v>18020</v>
      </c>
      <c r="M7" s="362" t="s">
        <v>21147</v>
      </c>
      <c r="N7" s="363" t="s">
        <v>17482</v>
      </c>
      <c r="O7" s="364" t="s">
        <v>5957</v>
      </c>
      <c r="P7" s="365" t="s">
        <v>143</v>
      </c>
      <c r="Q7" s="366" t="s">
        <v>17484</v>
      </c>
      <c r="R7" s="364" t="s">
        <v>17480</v>
      </c>
      <c r="S7" s="367" t="s">
        <v>143</v>
      </c>
      <c r="T7" s="350"/>
      <c r="U7" s="368" t="s">
        <v>18020</v>
      </c>
      <c r="V7" s="369" t="s">
        <v>18020</v>
      </c>
      <c r="W7" s="369" t="s">
        <v>18020</v>
      </c>
      <c r="X7" s="369" t="s">
        <v>18020</v>
      </c>
      <c r="Y7" s="370" t="s">
        <v>18020</v>
      </c>
      <c r="Z7" s="350"/>
    </row>
    <row r="8" spans="1:33" ht="60" x14ac:dyDescent="0.2">
      <c r="A8" s="665" t="s">
        <v>18641</v>
      </c>
      <c r="C8" s="362" t="s">
        <v>21066</v>
      </c>
      <c r="D8" s="371" t="s">
        <v>17485</v>
      </c>
      <c r="E8" s="372" t="s">
        <v>17487</v>
      </c>
      <c r="G8" s="368" t="s">
        <v>18126</v>
      </c>
      <c r="H8" s="369" t="s">
        <v>18020</v>
      </c>
      <c r="I8" s="369" t="s">
        <v>18020</v>
      </c>
      <c r="J8" s="369" t="s">
        <v>18020</v>
      </c>
      <c r="K8" s="370" t="s">
        <v>18020</v>
      </c>
      <c r="M8" s="362" t="s">
        <v>21148</v>
      </c>
      <c r="N8" s="363" t="s">
        <v>17486</v>
      </c>
      <c r="O8" s="364" t="s">
        <v>5957</v>
      </c>
      <c r="P8" s="365" t="s">
        <v>122</v>
      </c>
      <c r="Q8" s="366" t="s">
        <v>17488</v>
      </c>
      <c r="R8" s="364" t="s">
        <v>17480</v>
      </c>
      <c r="S8" s="367" t="s">
        <v>122</v>
      </c>
      <c r="T8" s="350"/>
      <c r="U8" s="368" t="s">
        <v>18020</v>
      </c>
      <c r="V8" s="369" t="s">
        <v>18020</v>
      </c>
      <c r="W8" s="369" t="s">
        <v>18020</v>
      </c>
      <c r="X8" s="369" t="s">
        <v>18020</v>
      </c>
      <c r="Y8" s="370" t="s">
        <v>18020</v>
      </c>
      <c r="Z8" s="350"/>
    </row>
    <row r="9" spans="1:33" ht="60" x14ac:dyDescent="0.2">
      <c r="A9" s="665" t="s">
        <v>18641</v>
      </c>
      <c r="C9" s="362" t="s">
        <v>21067</v>
      </c>
      <c r="D9" s="371" t="s">
        <v>17489</v>
      </c>
      <c r="E9" s="372" t="s">
        <v>17491</v>
      </c>
      <c r="G9" s="368" t="s">
        <v>18126</v>
      </c>
      <c r="H9" s="369" t="s">
        <v>18020</v>
      </c>
      <c r="I9" s="369" t="s">
        <v>18020</v>
      </c>
      <c r="J9" s="369" t="s">
        <v>18020</v>
      </c>
      <c r="K9" s="370" t="s">
        <v>18020</v>
      </c>
      <c r="M9" s="362" t="s">
        <v>21149</v>
      </c>
      <c r="N9" s="363" t="s">
        <v>17490</v>
      </c>
      <c r="O9" s="364" t="s">
        <v>5957</v>
      </c>
      <c r="P9" s="365" t="s">
        <v>3470</v>
      </c>
      <c r="Q9" s="366" t="s">
        <v>17492</v>
      </c>
      <c r="R9" s="364" t="s">
        <v>17480</v>
      </c>
      <c r="S9" s="367" t="s">
        <v>3470</v>
      </c>
      <c r="T9" s="350"/>
      <c r="U9" s="368" t="s">
        <v>18020</v>
      </c>
      <c r="V9" s="369" t="s">
        <v>18020</v>
      </c>
      <c r="W9" s="369" t="s">
        <v>18020</v>
      </c>
      <c r="X9" s="369" t="s">
        <v>18020</v>
      </c>
      <c r="Y9" s="370" t="s">
        <v>18020</v>
      </c>
      <c r="Z9" s="350"/>
    </row>
    <row r="10" spans="1:33" ht="60" x14ac:dyDescent="0.2">
      <c r="A10" s="665" t="s">
        <v>18641</v>
      </c>
      <c r="C10" s="362" t="s">
        <v>21068</v>
      </c>
      <c r="D10" s="371" t="s">
        <v>17493</v>
      </c>
      <c r="E10" s="372" t="s">
        <v>17496</v>
      </c>
      <c r="G10" s="368" t="s">
        <v>18126</v>
      </c>
      <c r="H10" s="369" t="s">
        <v>18126</v>
      </c>
      <c r="I10" s="369" t="s">
        <v>18020</v>
      </c>
      <c r="J10" s="369" t="s">
        <v>18020</v>
      </c>
      <c r="K10" s="370" t="s">
        <v>18020</v>
      </c>
      <c r="M10" s="362" t="s">
        <v>21150</v>
      </c>
      <c r="N10" s="363" t="s">
        <v>17494</v>
      </c>
      <c r="O10" s="364" t="s">
        <v>17495</v>
      </c>
      <c r="P10" s="365" t="s">
        <v>1578</v>
      </c>
      <c r="Q10" s="366" t="s">
        <v>17497</v>
      </c>
      <c r="R10" s="364" t="s">
        <v>17498</v>
      </c>
      <c r="S10" s="367" t="s">
        <v>1578</v>
      </c>
      <c r="T10" s="350"/>
      <c r="U10" s="368" t="s">
        <v>18020</v>
      </c>
      <c r="V10" s="369" t="s">
        <v>18020</v>
      </c>
      <c r="W10" s="369" t="s">
        <v>18020</v>
      </c>
      <c r="X10" s="369" t="s">
        <v>18020</v>
      </c>
      <c r="Y10" s="370" t="s">
        <v>18020</v>
      </c>
      <c r="Z10" s="350"/>
    </row>
    <row r="11" spans="1:33" ht="60" x14ac:dyDescent="0.2">
      <c r="A11" s="665" t="s">
        <v>18641</v>
      </c>
      <c r="C11" s="362" t="s">
        <v>21069</v>
      </c>
      <c r="D11" s="371" t="s">
        <v>17499</v>
      </c>
      <c r="E11" s="372" t="s">
        <v>17502</v>
      </c>
      <c r="G11" s="368" t="s">
        <v>18126</v>
      </c>
      <c r="H11" s="369" t="s">
        <v>18020</v>
      </c>
      <c r="I11" s="369" t="s">
        <v>18020</v>
      </c>
      <c r="J11" s="369" t="s">
        <v>18020</v>
      </c>
      <c r="K11" s="370" t="s">
        <v>18020</v>
      </c>
      <c r="M11" s="362" t="s">
        <v>21151</v>
      </c>
      <c r="N11" s="363" t="s">
        <v>17500</v>
      </c>
      <c r="O11" s="364" t="s">
        <v>17501</v>
      </c>
      <c r="P11" s="365" t="s">
        <v>1870</v>
      </c>
      <c r="Q11" s="366" t="s">
        <v>17503</v>
      </c>
      <c r="R11" s="364" t="s">
        <v>17504</v>
      </c>
      <c r="S11" s="367" t="s">
        <v>1870</v>
      </c>
      <c r="T11" s="350"/>
      <c r="U11" s="368" t="s">
        <v>18020</v>
      </c>
      <c r="V11" s="369" t="s">
        <v>18020</v>
      </c>
      <c r="W11" s="369" t="s">
        <v>18020</v>
      </c>
      <c r="X11" s="369" t="s">
        <v>18020</v>
      </c>
      <c r="Y11" s="370" t="s">
        <v>18020</v>
      </c>
      <c r="Z11" s="350"/>
    </row>
    <row r="12" spans="1:33" ht="60" x14ac:dyDescent="0.2">
      <c r="A12" s="665" t="s">
        <v>18641</v>
      </c>
      <c r="C12" s="362" t="s">
        <v>21070</v>
      </c>
      <c r="D12" s="371" t="s">
        <v>17505</v>
      </c>
      <c r="E12" s="372" t="s">
        <v>17507</v>
      </c>
      <c r="G12" s="368" t="s">
        <v>18126</v>
      </c>
      <c r="H12" s="369" t="s">
        <v>18020</v>
      </c>
      <c r="I12" s="369" t="s">
        <v>18020</v>
      </c>
      <c r="J12" s="369" t="s">
        <v>18020</v>
      </c>
      <c r="K12" s="370" t="s">
        <v>18020</v>
      </c>
      <c r="M12" s="362" t="s">
        <v>21152</v>
      </c>
      <c r="N12" s="363" t="s">
        <v>17506</v>
      </c>
      <c r="O12" s="364" t="s">
        <v>17495</v>
      </c>
      <c r="P12" s="365" t="s">
        <v>1730</v>
      </c>
      <c r="Q12" s="366" t="s">
        <v>17508</v>
      </c>
      <c r="R12" s="364" t="s">
        <v>17498</v>
      </c>
      <c r="S12" s="367" t="s">
        <v>1730</v>
      </c>
      <c r="T12" s="350"/>
      <c r="U12" s="368" t="s">
        <v>18020</v>
      </c>
      <c r="V12" s="369" t="s">
        <v>18020</v>
      </c>
      <c r="W12" s="369" t="s">
        <v>18020</v>
      </c>
      <c r="X12" s="369" t="s">
        <v>18020</v>
      </c>
      <c r="Y12" s="370" t="s">
        <v>18020</v>
      </c>
      <c r="Z12" s="350"/>
    </row>
    <row r="13" spans="1:33" ht="75" x14ac:dyDescent="0.2">
      <c r="A13" s="665" t="s">
        <v>18641</v>
      </c>
      <c r="C13" s="362" t="s">
        <v>21071</v>
      </c>
      <c r="D13" s="371" t="s">
        <v>17509</v>
      </c>
      <c r="E13" s="372" t="s">
        <v>17512</v>
      </c>
      <c r="G13" s="368" t="s">
        <v>18126</v>
      </c>
      <c r="H13" s="369" t="s">
        <v>18126</v>
      </c>
      <c r="I13" s="369" t="s">
        <v>18020</v>
      </c>
      <c r="J13" s="369" t="s">
        <v>18020</v>
      </c>
      <c r="K13" s="373" t="s">
        <v>18126</v>
      </c>
      <c r="M13" s="362" t="s">
        <v>21153</v>
      </c>
      <c r="N13" s="363" t="s">
        <v>17510</v>
      </c>
      <c r="O13" s="364" t="s">
        <v>17511</v>
      </c>
      <c r="P13" s="365" t="s">
        <v>1772</v>
      </c>
      <c r="Q13" s="366" t="s">
        <v>17513</v>
      </c>
      <c r="R13" s="364" t="s">
        <v>17514</v>
      </c>
      <c r="S13" s="367" t="s">
        <v>1772</v>
      </c>
      <c r="T13" s="350"/>
      <c r="U13" s="368" t="s">
        <v>18020</v>
      </c>
      <c r="V13" s="369" t="s">
        <v>18020</v>
      </c>
      <c r="W13" s="369" t="s">
        <v>18020</v>
      </c>
      <c r="X13" s="369" t="s">
        <v>18020</v>
      </c>
      <c r="Y13" s="370" t="s">
        <v>18020</v>
      </c>
      <c r="Z13" s="350"/>
    </row>
    <row r="14" spans="1:33" ht="60" x14ac:dyDescent="0.2">
      <c r="A14" s="665" t="s">
        <v>18641</v>
      </c>
      <c r="C14" s="362" t="s">
        <v>21072</v>
      </c>
      <c r="D14" s="371" t="s">
        <v>17515</v>
      </c>
      <c r="E14" s="372" t="s">
        <v>17518</v>
      </c>
      <c r="G14" s="368" t="s">
        <v>18126</v>
      </c>
      <c r="H14" s="369" t="s">
        <v>18020</v>
      </c>
      <c r="I14" s="369" t="s">
        <v>18020</v>
      </c>
      <c r="J14" s="369" t="s">
        <v>18020</v>
      </c>
      <c r="K14" s="373" t="s">
        <v>18126</v>
      </c>
      <c r="M14" s="362" t="s">
        <v>17516</v>
      </c>
      <c r="N14" s="363" t="s">
        <v>17517</v>
      </c>
      <c r="O14" s="364" t="s">
        <v>17501</v>
      </c>
      <c r="P14" s="365" t="s">
        <v>1991</v>
      </c>
      <c r="Q14" s="366" t="s">
        <v>17519</v>
      </c>
      <c r="R14" s="364" t="s">
        <v>17504</v>
      </c>
      <c r="S14" s="367" t="s">
        <v>1991</v>
      </c>
      <c r="T14" s="350"/>
      <c r="U14" s="368" t="s">
        <v>18126</v>
      </c>
      <c r="V14" s="369" t="s">
        <v>18020</v>
      </c>
      <c r="W14" s="369" t="s">
        <v>18020</v>
      </c>
      <c r="X14" s="369" t="s">
        <v>18020</v>
      </c>
      <c r="Y14" s="370" t="s">
        <v>18020</v>
      </c>
      <c r="Z14" s="350"/>
    </row>
    <row r="15" spans="1:33" ht="60" x14ac:dyDescent="0.2">
      <c r="A15" s="665" t="s">
        <v>18641</v>
      </c>
      <c r="C15" s="362" t="s">
        <v>17520</v>
      </c>
      <c r="D15" s="371" t="s">
        <v>17521</v>
      </c>
      <c r="E15" s="372" t="s">
        <v>17525</v>
      </c>
      <c r="G15" s="368" t="s">
        <v>18126</v>
      </c>
      <c r="H15" s="369" t="s">
        <v>18020</v>
      </c>
      <c r="I15" s="369" t="s">
        <v>18020</v>
      </c>
      <c r="J15" s="369" t="s">
        <v>18020</v>
      </c>
      <c r="K15" s="370" t="s">
        <v>18020</v>
      </c>
      <c r="M15" s="362" t="s">
        <v>17522</v>
      </c>
      <c r="N15" s="363" t="s">
        <v>17523</v>
      </c>
      <c r="O15" s="364" t="s">
        <v>17524</v>
      </c>
      <c r="P15" s="365" t="s">
        <v>2026</v>
      </c>
      <c r="Q15" s="366" t="s">
        <v>17526</v>
      </c>
      <c r="R15" s="364" t="s">
        <v>17527</v>
      </c>
      <c r="S15" s="367" t="s">
        <v>2026</v>
      </c>
      <c r="T15" s="350"/>
      <c r="U15" s="368" t="s">
        <v>18126</v>
      </c>
      <c r="V15" s="369" t="s">
        <v>18020</v>
      </c>
      <c r="W15" s="369" t="s">
        <v>18020</v>
      </c>
      <c r="X15" s="369" t="s">
        <v>18020</v>
      </c>
      <c r="Y15" s="370" t="s">
        <v>18020</v>
      </c>
      <c r="Z15" s="350"/>
    </row>
    <row r="16" spans="1:33" ht="105" x14ac:dyDescent="0.2">
      <c r="A16" s="665" t="s">
        <v>18641</v>
      </c>
      <c r="C16" s="374" t="s">
        <v>18017</v>
      </c>
      <c r="D16" s="375" t="s">
        <v>18119</v>
      </c>
      <c r="E16" s="376" t="s">
        <v>18128</v>
      </c>
      <c r="G16" s="377" t="s">
        <v>18126</v>
      </c>
      <c r="H16" s="378" t="s">
        <v>18126</v>
      </c>
      <c r="I16" s="378" t="s">
        <v>18126</v>
      </c>
      <c r="J16" s="378" t="s">
        <v>18126</v>
      </c>
      <c r="K16" s="379" t="s">
        <v>18020</v>
      </c>
      <c r="M16" s="362" t="s">
        <v>17529</v>
      </c>
      <c r="N16" s="363" t="s">
        <v>17530</v>
      </c>
      <c r="O16" s="364" t="s">
        <v>17531</v>
      </c>
      <c r="P16" s="365" t="s">
        <v>4658</v>
      </c>
      <c r="Q16" s="366" t="s">
        <v>17533</v>
      </c>
      <c r="R16" s="364" t="s">
        <v>17534</v>
      </c>
      <c r="S16" s="367" t="s">
        <v>4658</v>
      </c>
      <c r="T16" s="350"/>
      <c r="U16" s="368" t="s">
        <v>18126</v>
      </c>
      <c r="V16" s="369" t="s">
        <v>18020</v>
      </c>
      <c r="W16" s="369" t="s">
        <v>18020</v>
      </c>
      <c r="X16" s="369" t="s">
        <v>18020</v>
      </c>
      <c r="Y16" s="370" t="s">
        <v>18020</v>
      </c>
      <c r="Z16" s="350"/>
    </row>
    <row r="17" spans="1:26" ht="90" x14ac:dyDescent="0.2">
      <c r="A17" s="665" t="s">
        <v>18641</v>
      </c>
      <c r="C17" s="374" t="s">
        <v>18018</v>
      </c>
      <c r="D17" s="375" t="s">
        <v>18120</v>
      </c>
      <c r="E17" s="376" t="s">
        <v>18127</v>
      </c>
      <c r="G17" s="377" t="s">
        <v>18126</v>
      </c>
      <c r="H17" s="378" t="s">
        <v>18126</v>
      </c>
      <c r="I17" s="378" t="s">
        <v>18126</v>
      </c>
      <c r="J17" s="378" t="s">
        <v>18126</v>
      </c>
      <c r="K17" s="379" t="s">
        <v>18020</v>
      </c>
      <c r="M17" s="362" t="s">
        <v>17536</v>
      </c>
      <c r="N17" s="363" t="s">
        <v>17537</v>
      </c>
      <c r="O17" s="364" t="s">
        <v>17531</v>
      </c>
      <c r="P17" s="365" t="s">
        <v>4689</v>
      </c>
      <c r="Q17" s="366" t="s">
        <v>17539</v>
      </c>
      <c r="R17" s="364" t="s">
        <v>17534</v>
      </c>
      <c r="S17" s="367" t="s">
        <v>4689</v>
      </c>
      <c r="T17" s="350"/>
      <c r="U17" s="368" t="s">
        <v>18020</v>
      </c>
      <c r="V17" s="369" t="s">
        <v>18020</v>
      </c>
      <c r="W17" s="369" t="s">
        <v>18020</v>
      </c>
      <c r="X17" s="369" t="s">
        <v>18020</v>
      </c>
      <c r="Y17" s="370" t="s">
        <v>18020</v>
      </c>
      <c r="Z17" s="350"/>
    </row>
    <row r="18" spans="1:26" ht="60" x14ac:dyDescent="0.2">
      <c r="A18" s="665" t="s">
        <v>18641</v>
      </c>
      <c r="C18" s="989" t="s">
        <v>17528</v>
      </c>
      <c r="D18" s="990"/>
      <c r="E18" s="361" t="s">
        <v>17532</v>
      </c>
      <c r="G18" s="985"/>
      <c r="H18" s="986"/>
      <c r="I18" s="986"/>
      <c r="J18" s="986"/>
      <c r="K18" s="987"/>
      <c r="M18" s="362" t="s">
        <v>17541</v>
      </c>
      <c r="N18" s="363" t="s">
        <v>17542</v>
      </c>
      <c r="O18" s="364" t="s">
        <v>17531</v>
      </c>
      <c r="P18" s="365" t="s">
        <v>4743</v>
      </c>
      <c r="Q18" s="366" t="s">
        <v>17544</v>
      </c>
      <c r="R18" s="364" t="s">
        <v>17534</v>
      </c>
      <c r="S18" s="367" t="s">
        <v>4743</v>
      </c>
      <c r="T18" s="350"/>
      <c r="U18" s="368" t="s">
        <v>18020</v>
      </c>
      <c r="V18" s="369" t="s">
        <v>18020</v>
      </c>
      <c r="W18" s="369" t="s">
        <v>18020</v>
      </c>
      <c r="X18" s="369" t="s">
        <v>18020</v>
      </c>
      <c r="Y18" s="370" t="s">
        <v>18020</v>
      </c>
      <c r="Z18" s="350"/>
    </row>
    <row r="19" spans="1:26" ht="60" x14ac:dyDescent="0.2">
      <c r="A19" s="665" t="s">
        <v>18641</v>
      </c>
      <c r="C19" s="362" t="s">
        <v>21073</v>
      </c>
      <c r="D19" s="371" t="s">
        <v>17535</v>
      </c>
      <c r="E19" s="372" t="s">
        <v>17538</v>
      </c>
      <c r="G19" s="368" t="s">
        <v>18126</v>
      </c>
      <c r="H19" s="369" t="s">
        <v>18126</v>
      </c>
      <c r="I19" s="369" t="s">
        <v>18020</v>
      </c>
      <c r="J19" s="369" t="s">
        <v>18020</v>
      </c>
      <c r="K19" s="370" t="s">
        <v>18020</v>
      </c>
      <c r="M19" s="362" t="s">
        <v>17546</v>
      </c>
      <c r="N19" s="363" t="s">
        <v>17547</v>
      </c>
      <c r="O19" s="364" t="s">
        <v>17531</v>
      </c>
      <c r="P19" s="365" t="s">
        <v>4765</v>
      </c>
      <c r="Q19" s="366" t="s">
        <v>17549</v>
      </c>
      <c r="R19" s="364" t="s">
        <v>17534</v>
      </c>
      <c r="S19" s="367" t="s">
        <v>4765</v>
      </c>
      <c r="T19" s="350"/>
      <c r="U19" s="368" t="s">
        <v>18020</v>
      </c>
      <c r="V19" s="369" t="s">
        <v>18020</v>
      </c>
      <c r="W19" s="369" t="s">
        <v>18020</v>
      </c>
      <c r="X19" s="369" t="s">
        <v>18020</v>
      </c>
      <c r="Y19" s="370" t="s">
        <v>18020</v>
      </c>
      <c r="Z19" s="350"/>
    </row>
    <row r="20" spans="1:26" ht="60" x14ac:dyDescent="0.2">
      <c r="A20" s="665" t="s">
        <v>18641</v>
      </c>
      <c r="C20" s="362" t="s">
        <v>21074</v>
      </c>
      <c r="D20" s="371" t="s">
        <v>17540</v>
      </c>
      <c r="E20" s="372" t="s">
        <v>17543</v>
      </c>
      <c r="G20" s="368" t="s">
        <v>18126</v>
      </c>
      <c r="H20" s="369" t="s">
        <v>18126</v>
      </c>
      <c r="I20" s="369" t="s">
        <v>18020</v>
      </c>
      <c r="J20" s="369" t="s">
        <v>18020</v>
      </c>
      <c r="K20" s="370" t="s">
        <v>18020</v>
      </c>
      <c r="M20" s="362" t="s">
        <v>17551</v>
      </c>
      <c r="N20" s="363" t="s">
        <v>17552</v>
      </c>
      <c r="O20" s="364" t="s">
        <v>5957</v>
      </c>
      <c r="P20" s="365" t="s">
        <v>237</v>
      </c>
      <c r="Q20" s="366" t="s">
        <v>17554</v>
      </c>
      <c r="R20" s="364" t="s">
        <v>17480</v>
      </c>
      <c r="S20" s="367" t="s">
        <v>237</v>
      </c>
      <c r="T20" s="350"/>
      <c r="U20" s="368" t="s">
        <v>18126</v>
      </c>
      <c r="V20" s="369" t="s">
        <v>18126</v>
      </c>
      <c r="W20" s="369" t="s">
        <v>18020</v>
      </c>
      <c r="X20" s="369" t="s">
        <v>18020</v>
      </c>
      <c r="Y20" s="370" t="s">
        <v>18020</v>
      </c>
      <c r="Z20" s="350"/>
    </row>
    <row r="21" spans="1:26" ht="60" x14ac:dyDescent="0.2">
      <c r="A21" s="665" t="s">
        <v>18641</v>
      </c>
      <c r="C21" s="362" t="s">
        <v>21075</v>
      </c>
      <c r="D21" s="371" t="s">
        <v>17545</v>
      </c>
      <c r="E21" s="372" t="s">
        <v>17548</v>
      </c>
      <c r="G21" s="368" t="s">
        <v>18126</v>
      </c>
      <c r="H21" s="369" t="s">
        <v>18020</v>
      </c>
      <c r="I21" s="369" t="s">
        <v>18020</v>
      </c>
      <c r="J21" s="369" t="s">
        <v>18020</v>
      </c>
      <c r="K21" s="370" t="s">
        <v>18020</v>
      </c>
      <c r="M21" s="362" t="s">
        <v>17556</v>
      </c>
      <c r="N21" s="363" t="s">
        <v>17557</v>
      </c>
      <c r="O21" s="364" t="s">
        <v>17558</v>
      </c>
      <c r="P21" s="365" t="s">
        <v>3731</v>
      </c>
      <c r="Q21" s="366" t="s">
        <v>17560</v>
      </c>
      <c r="R21" s="364" t="s">
        <v>17561</v>
      </c>
      <c r="S21" s="367" t="s">
        <v>3731</v>
      </c>
      <c r="T21" s="350"/>
      <c r="U21" s="368" t="s">
        <v>18126</v>
      </c>
      <c r="V21" s="369" t="s">
        <v>18020</v>
      </c>
      <c r="W21" s="369" t="s">
        <v>18020</v>
      </c>
      <c r="X21" s="369" t="s">
        <v>18020</v>
      </c>
      <c r="Y21" s="370" t="s">
        <v>18020</v>
      </c>
      <c r="Z21" s="350"/>
    </row>
    <row r="22" spans="1:26" ht="60" x14ac:dyDescent="0.2">
      <c r="A22" s="665" t="s">
        <v>18641</v>
      </c>
      <c r="C22" s="362" t="s">
        <v>21076</v>
      </c>
      <c r="D22" s="371" t="s">
        <v>17550</v>
      </c>
      <c r="E22" s="372" t="s">
        <v>17553</v>
      </c>
      <c r="G22" s="368" t="s">
        <v>18126</v>
      </c>
      <c r="H22" s="369" t="s">
        <v>18020</v>
      </c>
      <c r="I22" s="369" t="s">
        <v>18020</v>
      </c>
      <c r="J22" s="369" t="s">
        <v>18020</v>
      </c>
      <c r="K22" s="370" t="s">
        <v>18020</v>
      </c>
      <c r="M22" s="362" t="s">
        <v>17563</v>
      </c>
      <c r="N22" s="363" t="s">
        <v>17564</v>
      </c>
      <c r="O22" s="364" t="s">
        <v>17565</v>
      </c>
      <c r="P22" s="365" t="s">
        <v>2395</v>
      </c>
      <c r="Q22" s="366" t="s">
        <v>17567</v>
      </c>
      <c r="R22" s="364" t="s">
        <v>17568</v>
      </c>
      <c r="S22" s="367" t="s">
        <v>2395</v>
      </c>
      <c r="T22" s="350"/>
      <c r="U22" s="368" t="s">
        <v>18126</v>
      </c>
      <c r="V22" s="369" t="s">
        <v>18020</v>
      </c>
      <c r="W22" s="369" t="s">
        <v>18020</v>
      </c>
      <c r="X22" s="369" t="s">
        <v>18020</v>
      </c>
      <c r="Y22" s="370" t="s">
        <v>18020</v>
      </c>
      <c r="Z22" s="350"/>
    </row>
    <row r="23" spans="1:26" ht="60" x14ac:dyDescent="0.2">
      <c r="A23" s="665" t="s">
        <v>18641</v>
      </c>
      <c r="C23" s="362" t="s">
        <v>21077</v>
      </c>
      <c r="D23" s="371" t="s">
        <v>17555</v>
      </c>
      <c r="E23" s="372" t="s">
        <v>17559</v>
      </c>
      <c r="G23" s="368" t="s">
        <v>18126</v>
      </c>
      <c r="H23" s="369" t="s">
        <v>18126</v>
      </c>
      <c r="I23" s="369" t="s">
        <v>18020</v>
      </c>
      <c r="J23" s="369" t="s">
        <v>18020</v>
      </c>
      <c r="K23" s="370" t="s">
        <v>18020</v>
      </c>
      <c r="M23" s="362" t="s">
        <v>17570</v>
      </c>
      <c r="N23" s="363" t="s">
        <v>17571</v>
      </c>
      <c r="O23" s="364" t="s">
        <v>17565</v>
      </c>
      <c r="P23" s="365" t="s">
        <v>2461</v>
      </c>
      <c r="Q23" s="366" t="s">
        <v>17573</v>
      </c>
      <c r="R23" s="364" t="s">
        <v>17568</v>
      </c>
      <c r="S23" s="367" t="s">
        <v>2461</v>
      </c>
      <c r="T23" s="350"/>
      <c r="U23" s="368" t="s">
        <v>18126</v>
      </c>
      <c r="V23" s="369" t="s">
        <v>18020</v>
      </c>
      <c r="W23" s="369" t="s">
        <v>18020</v>
      </c>
      <c r="X23" s="369" t="s">
        <v>18020</v>
      </c>
      <c r="Y23" s="370" t="s">
        <v>18020</v>
      </c>
      <c r="Z23" s="350"/>
    </row>
    <row r="24" spans="1:26" ht="60" x14ac:dyDescent="0.2">
      <c r="A24" s="665" t="s">
        <v>18641</v>
      </c>
      <c r="C24" s="362" t="s">
        <v>21078</v>
      </c>
      <c r="D24" s="371" t="s">
        <v>17562</v>
      </c>
      <c r="E24" s="372" t="s">
        <v>17566</v>
      </c>
      <c r="G24" s="368" t="s">
        <v>18126</v>
      </c>
      <c r="H24" s="369" t="s">
        <v>18020</v>
      </c>
      <c r="I24" s="369" t="s">
        <v>18020</v>
      </c>
      <c r="J24" s="369" t="s">
        <v>18020</v>
      </c>
      <c r="K24" s="370" t="s">
        <v>18020</v>
      </c>
      <c r="M24" s="362" t="s">
        <v>17575</v>
      </c>
      <c r="N24" s="363" t="s">
        <v>17576</v>
      </c>
      <c r="O24" s="364" t="s">
        <v>17577</v>
      </c>
      <c r="P24" s="365" t="s">
        <v>2486</v>
      </c>
      <c r="Q24" s="366" t="s">
        <v>17579</v>
      </c>
      <c r="R24" s="364" t="s">
        <v>17580</v>
      </c>
      <c r="S24" s="367" t="s">
        <v>2486</v>
      </c>
      <c r="T24" s="350"/>
      <c r="U24" s="368" t="s">
        <v>18126</v>
      </c>
      <c r="V24" s="369" t="s">
        <v>18020</v>
      </c>
      <c r="W24" s="369" t="s">
        <v>18020</v>
      </c>
      <c r="X24" s="369" t="s">
        <v>18020</v>
      </c>
      <c r="Y24" s="370" t="s">
        <v>18020</v>
      </c>
      <c r="Z24" s="350"/>
    </row>
    <row r="25" spans="1:26" ht="60" x14ac:dyDescent="0.2">
      <c r="A25" s="665" t="s">
        <v>18641</v>
      </c>
      <c r="C25" s="362" t="s">
        <v>21079</v>
      </c>
      <c r="D25" s="371" t="s">
        <v>17569</v>
      </c>
      <c r="E25" s="372" t="s">
        <v>17572</v>
      </c>
      <c r="G25" s="368" t="s">
        <v>18126</v>
      </c>
      <c r="H25" s="369" t="s">
        <v>18020</v>
      </c>
      <c r="I25" s="369" t="s">
        <v>18020</v>
      </c>
      <c r="J25" s="369" t="s">
        <v>18020</v>
      </c>
      <c r="K25" s="370" t="s">
        <v>18020</v>
      </c>
      <c r="M25" s="362" t="s">
        <v>17582</v>
      </c>
      <c r="N25" s="363" t="s">
        <v>17583</v>
      </c>
      <c r="O25" s="364" t="s">
        <v>17584</v>
      </c>
      <c r="P25" s="365" t="s">
        <v>253</v>
      </c>
      <c r="Q25" s="366" t="s">
        <v>17586</v>
      </c>
      <c r="R25" s="364" t="s">
        <v>17587</v>
      </c>
      <c r="S25" s="367" t="s">
        <v>253</v>
      </c>
      <c r="T25" s="350"/>
      <c r="U25" s="368" t="s">
        <v>18126</v>
      </c>
      <c r="V25" s="369" t="s">
        <v>18126</v>
      </c>
      <c r="W25" s="369" t="s">
        <v>18020</v>
      </c>
      <c r="X25" s="369" t="s">
        <v>18020</v>
      </c>
      <c r="Y25" s="370" t="s">
        <v>18020</v>
      </c>
      <c r="Z25" s="350"/>
    </row>
    <row r="26" spans="1:26" ht="60" x14ac:dyDescent="0.2">
      <c r="A26" s="665" t="s">
        <v>18641</v>
      </c>
      <c r="C26" s="362" t="s">
        <v>21080</v>
      </c>
      <c r="D26" s="371" t="s">
        <v>17574</v>
      </c>
      <c r="E26" s="372" t="s">
        <v>17578</v>
      </c>
      <c r="G26" s="368" t="s">
        <v>18126</v>
      </c>
      <c r="H26" s="369" t="s">
        <v>18126</v>
      </c>
      <c r="I26" s="369" t="s">
        <v>18020</v>
      </c>
      <c r="J26" s="369" t="s">
        <v>18020</v>
      </c>
      <c r="K26" s="373" t="s">
        <v>18126</v>
      </c>
      <c r="M26" s="362" t="s">
        <v>17590</v>
      </c>
      <c r="N26" s="363" t="s">
        <v>17591</v>
      </c>
      <c r="O26" s="364" t="s">
        <v>17584</v>
      </c>
      <c r="P26" s="365" t="s">
        <v>851</v>
      </c>
      <c r="Q26" s="366" t="s">
        <v>17593</v>
      </c>
      <c r="R26" s="364" t="s">
        <v>17587</v>
      </c>
      <c r="S26" s="367" t="s">
        <v>851</v>
      </c>
      <c r="T26" s="350"/>
      <c r="U26" s="368" t="s">
        <v>18126</v>
      </c>
      <c r="V26" s="369" t="s">
        <v>18126</v>
      </c>
      <c r="W26" s="369" t="s">
        <v>18020</v>
      </c>
      <c r="X26" s="369" t="s">
        <v>18020</v>
      </c>
      <c r="Y26" s="370" t="s">
        <v>18020</v>
      </c>
      <c r="Z26" s="350"/>
    </row>
    <row r="27" spans="1:26" ht="60" x14ac:dyDescent="0.2">
      <c r="A27" s="665" t="s">
        <v>18641</v>
      </c>
      <c r="C27" s="362" t="s">
        <v>21081</v>
      </c>
      <c r="D27" s="371" t="s">
        <v>17581</v>
      </c>
      <c r="E27" s="372" t="s">
        <v>17585</v>
      </c>
      <c r="G27" s="368" t="s">
        <v>18126</v>
      </c>
      <c r="H27" s="369" t="s">
        <v>18020</v>
      </c>
      <c r="I27" s="369" t="s">
        <v>18020</v>
      </c>
      <c r="J27" s="369" t="s">
        <v>18020</v>
      </c>
      <c r="K27" s="370" t="s">
        <v>18020</v>
      </c>
      <c r="M27" s="362" t="s">
        <v>17595</v>
      </c>
      <c r="N27" s="363" t="s">
        <v>17596</v>
      </c>
      <c r="O27" s="364" t="s">
        <v>17584</v>
      </c>
      <c r="P27" s="365" t="s">
        <v>862</v>
      </c>
      <c r="Q27" s="366" t="s">
        <v>17598</v>
      </c>
      <c r="R27" s="364" t="s">
        <v>17587</v>
      </c>
      <c r="S27" s="367" t="s">
        <v>862</v>
      </c>
      <c r="T27" s="350"/>
      <c r="U27" s="368" t="s">
        <v>18126</v>
      </c>
      <c r="V27" s="369" t="s">
        <v>18126</v>
      </c>
      <c r="W27" s="369" t="s">
        <v>18020</v>
      </c>
      <c r="X27" s="369" t="s">
        <v>18020</v>
      </c>
      <c r="Y27" s="370" t="s">
        <v>18020</v>
      </c>
      <c r="Z27" s="350"/>
    </row>
    <row r="28" spans="1:26" ht="60" x14ac:dyDescent="0.2">
      <c r="A28" s="665" t="s">
        <v>18641</v>
      </c>
      <c r="C28" s="362" t="s">
        <v>17588</v>
      </c>
      <c r="D28" s="371" t="s">
        <v>17589</v>
      </c>
      <c r="E28" s="372" t="s">
        <v>17592</v>
      </c>
      <c r="G28" s="368" t="s">
        <v>18126</v>
      </c>
      <c r="H28" s="369" t="s">
        <v>18020</v>
      </c>
      <c r="I28" s="369" t="s">
        <v>18020</v>
      </c>
      <c r="J28" s="369" t="s">
        <v>18020</v>
      </c>
      <c r="K28" s="370" t="s">
        <v>18020</v>
      </c>
      <c r="M28" s="362" t="s">
        <v>17600</v>
      </c>
      <c r="N28" s="363" t="s">
        <v>17601</v>
      </c>
      <c r="O28" s="364" t="s">
        <v>17584</v>
      </c>
      <c r="P28" s="365" t="s">
        <v>1410</v>
      </c>
      <c r="Q28" s="366" t="s">
        <v>17603</v>
      </c>
      <c r="R28" s="364" t="s">
        <v>17587</v>
      </c>
      <c r="S28" s="367" t="s">
        <v>1410</v>
      </c>
      <c r="T28" s="350"/>
      <c r="U28" s="368" t="s">
        <v>18126</v>
      </c>
      <c r="V28" s="369" t="s">
        <v>18126</v>
      </c>
      <c r="W28" s="369" t="s">
        <v>18020</v>
      </c>
      <c r="X28" s="369" t="s">
        <v>18020</v>
      </c>
      <c r="Y28" s="370" t="s">
        <v>18020</v>
      </c>
      <c r="Z28" s="350"/>
    </row>
    <row r="29" spans="1:26" ht="90" x14ac:dyDescent="0.2">
      <c r="A29" s="665" t="s">
        <v>18641</v>
      </c>
      <c r="C29" s="374" t="s">
        <v>18019</v>
      </c>
      <c r="D29" s="375" t="s">
        <v>18121</v>
      </c>
      <c r="E29" s="376" t="s">
        <v>18134</v>
      </c>
      <c r="G29" s="377" t="s">
        <v>18126</v>
      </c>
      <c r="H29" s="378" t="s">
        <v>18126</v>
      </c>
      <c r="I29" s="378" t="s">
        <v>18126</v>
      </c>
      <c r="J29" s="378" t="s">
        <v>18126</v>
      </c>
      <c r="K29" s="379" t="s">
        <v>18020</v>
      </c>
      <c r="M29" s="362" t="s">
        <v>17605</v>
      </c>
      <c r="N29" s="363" t="s">
        <v>17606</v>
      </c>
      <c r="O29" s="364" t="s">
        <v>17607</v>
      </c>
      <c r="P29" s="365" t="s">
        <v>355</v>
      </c>
      <c r="Q29" s="366" t="s">
        <v>17609</v>
      </c>
      <c r="R29" s="364" t="s">
        <v>17610</v>
      </c>
      <c r="S29" s="367" t="s">
        <v>355</v>
      </c>
      <c r="T29" s="350"/>
      <c r="U29" s="368" t="s">
        <v>18126</v>
      </c>
      <c r="V29" s="369" t="s">
        <v>18126</v>
      </c>
      <c r="W29" s="369" t="s">
        <v>18020</v>
      </c>
      <c r="X29" s="369" t="s">
        <v>18020</v>
      </c>
      <c r="Y29" s="370" t="s">
        <v>18020</v>
      </c>
      <c r="Z29" s="350"/>
    </row>
    <row r="30" spans="1:26" ht="60" x14ac:dyDescent="0.2">
      <c r="A30" s="665" t="s">
        <v>18641</v>
      </c>
      <c r="C30" s="989" t="s">
        <v>17594</v>
      </c>
      <c r="D30" s="990"/>
      <c r="E30" s="361" t="s">
        <v>17597</v>
      </c>
      <c r="G30" s="985"/>
      <c r="H30" s="986"/>
      <c r="I30" s="986"/>
      <c r="J30" s="986"/>
      <c r="K30" s="987"/>
      <c r="M30" s="362" t="s">
        <v>17612</v>
      </c>
      <c r="N30" s="363" t="s">
        <v>17613</v>
      </c>
      <c r="O30" s="364" t="s">
        <v>17614</v>
      </c>
      <c r="P30" s="365" t="s">
        <v>771</v>
      </c>
      <c r="Q30" s="366" t="s">
        <v>17616</v>
      </c>
      <c r="R30" s="364" t="s">
        <v>17617</v>
      </c>
      <c r="S30" s="367" t="s">
        <v>771</v>
      </c>
      <c r="T30" s="350"/>
      <c r="U30" s="368" t="s">
        <v>18126</v>
      </c>
      <c r="V30" s="369" t="s">
        <v>18126</v>
      </c>
      <c r="W30" s="369" t="s">
        <v>18020</v>
      </c>
      <c r="X30" s="369" t="s">
        <v>18020</v>
      </c>
      <c r="Y30" s="370" t="s">
        <v>18020</v>
      </c>
      <c r="Z30" s="350"/>
    </row>
    <row r="31" spans="1:26" ht="60" x14ac:dyDescent="0.2">
      <c r="A31" s="665" t="s">
        <v>18641</v>
      </c>
      <c r="C31" s="362" t="s">
        <v>21082</v>
      </c>
      <c r="D31" s="371" t="s">
        <v>17599</v>
      </c>
      <c r="E31" s="372" t="s">
        <v>17602</v>
      </c>
      <c r="G31" s="368" t="s">
        <v>18126</v>
      </c>
      <c r="H31" s="369" t="s">
        <v>18126</v>
      </c>
      <c r="I31" s="369" t="s">
        <v>18020</v>
      </c>
      <c r="J31" s="369" t="s">
        <v>18020</v>
      </c>
      <c r="K31" s="370" t="s">
        <v>18020</v>
      </c>
      <c r="M31" s="362" t="s">
        <v>17619</v>
      </c>
      <c r="N31" s="363" t="s">
        <v>17620</v>
      </c>
      <c r="O31" s="364" t="s">
        <v>772</v>
      </c>
      <c r="P31" s="365" t="s">
        <v>771</v>
      </c>
      <c r="Q31" s="366" t="s">
        <v>17622</v>
      </c>
      <c r="R31" s="364" t="s">
        <v>779</v>
      </c>
      <c r="S31" s="367" t="s">
        <v>771</v>
      </c>
      <c r="T31" s="350"/>
      <c r="U31" s="368" t="s">
        <v>18126</v>
      </c>
      <c r="V31" s="369" t="s">
        <v>18126</v>
      </c>
      <c r="W31" s="369" t="s">
        <v>18020</v>
      </c>
      <c r="X31" s="369" t="s">
        <v>18020</v>
      </c>
      <c r="Y31" s="370" t="s">
        <v>18020</v>
      </c>
      <c r="Z31" s="350"/>
    </row>
    <row r="32" spans="1:26" ht="60" x14ac:dyDescent="0.2">
      <c r="A32" s="665" t="s">
        <v>18641</v>
      </c>
      <c r="C32" s="362" t="s">
        <v>21083</v>
      </c>
      <c r="D32" s="371" t="s">
        <v>17604</v>
      </c>
      <c r="E32" s="372" t="s">
        <v>17608</v>
      </c>
      <c r="G32" s="368" t="s">
        <v>18126</v>
      </c>
      <c r="H32" s="369" t="s">
        <v>18126</v>
      </c>
      <c r="I32" s="369" t="s">
        <v>18020</v>
      </c>
      <c r="J32" s="369" t="s">
        <v>18020</v>
      </c>
      <c r="K32" s="370" t="s">
        <v>18020</v>
      </c>
      <c r="M32" s="362" t="s">
        <v>17624</v>
      </c>
      <c r="N32" s="363" t="s">
        <v>17625</v>
      </c>
      <c r="O32" s="364" t="s">
        <v>17614</v>
      </c>
      <c r="P32" s="365" t="s">
        <v>662</v>
      </c>
      <c r="Q32" s="366" t="s">
        <v>17627</v>
      </c>
      <c r="R32" s="364" t="s">
        <v>17617</v>
      </c>
      <c r="S32" s="367" t="s">
        <v>662</v>
      </c>
      <c r="T32" s="350"/>
      <c r="U32" s="368" t="s">
        <v>18126</v>
      </c>
      <c r="V32" s="369" t="s">
        <v>18126</v>
      </c>
      <c r="W32" s="369" t="s">
        <v>18020</v>
      </c>
      <c r="X32" s="369" t="s">
        <v>18020</v>
      </c>
      <c r="Y32" s="370" t="s">
        <v>18020</v>
      </c>
      <c r="Z32" s="350"/>
    </row>
    <row r="33" spans="1:26" ht="60" x14ac:dyDescent="0.2">
      <c r="A33" s="665" t="s">
        <v>18641</v>
      </c>
      <c r="C33" s="362" t="s">
        <v>21084</v>
      </c>
      <c r="D33" s="371" t="s">
        <v>17611</v>
      </c>
      <c r="E33" s="372" t="s">
        <v>17615</v>
      </c>
      <c r="G33" s="368" t="s">
        <v>18126</v>
      </c>
      <c r="H33" s="369" t="s">
        <v>18020</v>
      </c>
      <c r="I33" s="369" t="s">
        <v>18020</v>
      </c>
      <c r="J33" s="369" t="s">
        <v>18020</v>
      </c>
      <c r="K33" s="370" t="s">
        <v>18020</v>
      </c>
      <c r="M33" s="362" t="s">
        <v>17629</v>
      </c>
      <c r="N33" s="363" t="s">
        <v>17630</v>
      </c>
      <c r="O33" s="364" t="s">
        <v>17631</v>
      </c>
      <c r="P33" s="365" t="s">
        <v>4265</v>
      </c>
      <c r="Q33" s="366" t="s">
        <v>17633</v>
      </c>
      <c r="R33" s="364" t="s">
        <v>17634</v>
      </c>
      <c r="S33" s="367" t="s">
        <v>4265</v>
      </c>
      <c r="T33" s="350"/>
      <c r="U33" s="368" t="s">
        <v>18126</v>
      </c>
      <c r="V33" s="369" t="s">
        <v>18020</v>
      </c>
      <c r="W33" s="369" t="s">
        <v>18020</v>
      </c>
      <c r="X33" s="369" t="s">
        <v>18020</v>
      </c>
      <c r="Y33" s="370" t="s">
        <v>18020</v>
      </c>
      <c r="Z33" s="350"/>
    </row>
    <row r="34" spans="1:26" ht="60" x14ac:dyDescent="0.2">
      <c r="A34" s="665" t="s">
        <v>18641</v>
      </c>
      <c r="C34" s="362" t="s">
        <v>21085</v>
      </c>
      <c r="D34" s="371" t="s">
        <v>17618</v>
      </c>
      <c r="E34" s="372" t="s">
        <v>17621</v>
      </c>
      <c r="G34" s="368" t="s">
        <v>18126</v>
      </c>
      <c r="H34" s="369" t="s">
        <v>18020</v>
      </c>
      <c r="I34" s="369" t="s">
        <v>18020</v>
      </c>
      <c r="J34" s="369" t="s">
        <v>18020</v>
      </c>
      <c r="K34" s="370" t="s">
        <v>18020</v>
      </c>
      <c r="M34" s="362" t="s">
        <v>17636</v>
      </c>
      <c r="N34" s="363" t="s">
        <v>17637</v>
      </c>
      <c r="O34" s="364" t="s">
        <v>17638</v>
      </c>
      <c r="P34" s="365" t="s">
        <v>1276</v>
      </c>
      <c r="Q34" s="366" t="s">
        <v>17640</v>
      </c>
      <c r="R34" s="364" t="s">
        <v>17641</v>
      </c>
      <c r="S34" s="367" t="s">
        <v>1276</v>
      </c>
      <c r="T34" s="350"/>
      <c r="U34" s="368" t="s">
        <v>18126</v>
      </c>
      <c r="V34" s="369" t="s">
        <v>18126</v>
      </c>
      <c r="W34" s="369" t="s">
        <v>18020</v>
      </c>
      <c r="X34" s="369" t="s">
        <v>18020</v>
      </c>
      <c r="Y34" s="370" t="s">
        <v>18020</v>
      </c>
      <c r="Z34" s="350"/>
    </row>
    <row r="35" spans="1:26" ht="60" x14ac:dyDescent="0.2">
      <c r="A35" s="665" t="s">
        <v>18641</v>
      </c>
      <c r="C35" s="362" t="s">
        <v>21086</v>
      </c>
      <c r="D35" s="371" t="s">
        <v>17623</v>
      </c>
      <c r="E35" s="372" t="s">
        <v>17626</v>
      </c>
      <c r="G35" s="368" t="s">
        <v>18126</v>
      </c>
      <c r="H35" s="369" t="s">
        <v>18126</v>
      </c>
      <c r="I35" s="369" t="s">
        <v>18020</v>
      </c>
      <c r="J35" s="369" t="s">
        <v>18020</v>
      </c>
      <c r="K35" s="370" t="s">
        <v>18020</v>
      </c>
      <c r="M35" s="362" t="s">
        <v>17643</v>
      </c>
      <c r="N35" s="363" t="s">
        <v>17644</v>
      </c>
      <c r="O35" s="364" t="s">
        <v>17645</v>
      </c>
      <c r="P35" s="365" t="s">
        <v>4324</v>
      </c>
      <c r="Q35" s="366" t="s">
        <v>17647</v>
      </c>
      <c r="R35" s="364" t="s">
        <v>17648</v>
      </c>
      <c r="S35" s="367" t="s">
        <v>4324</v>
      </c>
      <c r="T35" s="350"/>
      <c r="U35" s="368" t="s">
        <v>18126</v>
      </c>
      <c r="V35" s="369" t="s">
        <v>18020</v>
      </c>
      <c r="W35" s="369" t="s">
        <v>18020</v>
      </c>
      <c r="X35" s="369" t="s">
        <v>18020</v>
      </c>
      <c r="Y35" s="370" t="s">
        <v>18020</v>
      </c>
      <c r="Z35" s="350"/>
    </row>
    <row r="36" spans="1:26" ht="60" x14ac:dyDescent="0.2">
      <c r="A36" s="665" t="s">
        <v>18641</v>
      </c>
      <c r="C36" s="362" t="s">
        <v>21087</v>
      </c>
      <c r="D36" s="371" t="s">
        <v>17628</v>
      </c>
      <c r="E36" s="372" t="s">
        <v>17632</v>
      </c>
      <c r="G36" s="368" t="s">
        <v>18126</v>
      </c>
      <c r="H36" s="369" t="s">
        <v>18020</v>
      </c>
      <c r="I36" s="369" t="s">
        <v>18020</v>
      </c>
      <c r="J36" s="369" t="s">
        <v>18020</v>
      </c>
      <c r="K36" s="370" t="s">
        <v>18020</v>
      </c>
      <c r="M36" s="362" t="s">
        <v>17650</v>
      </c>
      <c r="N36" s="363" t="s">
        <v>17651</v>
      </c>
      <c r="O36" s="364" t="s">
        <v>17645</v>
      </c>
      <c r="P36" s="365" t="s">
        <v>4360</v>
      </c>
      <c r="Q36" s="366" t="s">
        <v>17653</v>
      </c>
      <c r="R36" s="364" t="s">
        <v>17648</v>
      </c>
      <c r="S36" s="367" t="s">
        <v>4360</v>
      </c>
      <c r="T36" s="350"/>
      <c r="U36" s="368" t="s">
        <v>18126</v>
      </c>
      <c r="V36" s="369" t="s">
        <v>18020</v>
      </c>
      <c r="W36" s="369" t="s">
        <v>18020</v>
      </c>
      <c r="X36" s="369" t="s">
        <v>18020</v>
      </c>
      <c r="Y36" s="370" t="s">
        <v>18020</v>
      </c>
      <c r="Z36" s="350"/>
    </row>
    <row r="37" spans="1:26" ht="60" x14ac:dyDescent="0.2">
      <c r="A37" s="665" t="s">
        <v>18641</v>
      </c>
      <c r="C37" s="362" t="s">
        <v>21088</v>
      </c>
      <c r="D37" s="371" t="s">
        <v>17635</v>
      </c>
      <c r="E37" s="372" t="s">
        <v>17639</v>
      </c>
      <c r="G37" s="368" t="s">
        <v>18126</v>
      </c>
      <c r="H37" s="369" t="s">
        <v>18020</v>
      </c>
      <c r="I37" s="369" t="s">
        <v>18020</v>
      </c>
      <c r="J37" s="369" t="s">
        <v>18020</v>
      </c>
      <c r="K37" s="370" t="s">
        <v>18020</v>
      </c>
      <c r="M37" s="362" t="s">
        <v>17656</v>
      </c>
      <c r="N37" s="363" t="s">
        <v>17657</v>
      </c>
      <c r="O37" s="364" t="s">
        <v>17645</v>
      </c>
      <c r="P37" s="365" t="s">
        <v>17658</v>
      </c>
      <c r="Q37" s="366" t="s">
        <v>17660</v>
      </c>
      <c r="R37" s="364" t="s">
        <v>17648</v>
      </c>
      <c r="S37" s="367" t="s">
        <v>17658</v>
      </c>
      <c r="T37" s="350"/>
      <c r="U37" s="368" t="s">
        <v>18126</v>
      </c>
      <c r="V37" s="369" t="s">
        <v>18020</v>
      </c>
      <c r="W37" s="369" t="s">
        <v>18020</v>
      </c>
      <c r="X37" s="369" t="s">
        <v>18020</v>
      </c>
      <c r="Y37" s="370" t="s">
        <v>18020</v>
      </c>
      <c r="Z37" s="350"/>
    </row>
    <row r="38" spans="1:26" ht="60" x14ac:dyDescent="0.2">
      <c r="A38" s="665" t="s">
        <v>18641</v>
      </c>
      <c r="C38" s="362" t="s">
        <v>21089</v>
      </c>
      <c r="D38" s="371" t="s">
        <v>17642</v>
      </c>
      <c r="E38" s="372" t="s">
        <v>17646</v>
      </c>
      <c r="G38" s="368" t="s">
        <v>18126</v>
      </c>
      <c r="H38" s="369" t="s">
        <v>18126</v>
      </c>
      <c r="I38" s="369" t="s">
        <v>18020</v>
      </c>
      <c r="J38" s="369" t="s">
        <v>18020</v>
      </c>
      <c r="K38" s="373" t="s">
        <v>18126</v>
      </c>
      <c r="M38" s="362" t="s">
        <v>17662</v>
      </c>
      <c r="N38" s="363" t="s">
        <v>17663</v>
      </c>
      <c r="O38" s="364" t="s">
        <v>17664</v>
      </c>
      <c r="P38" s="365" t="s">
        <v>4394</v>
      </c>
      <c r="Q38" s="366" t="s">
        <v>17666</v>
      </c>
      <c r="R38" s="364" t="s">
        <v>17667</v>
      </c>
      <c r="S38" s="367" t="s">
        <v>4394</v>
      </c>
      <c r="T38" s="350"/>
      <c r="U38" s="368" t="s">
        <v>18126</v>
      </c>
      <c r="V38" s="369" t="s">
        <v>18020</v>
      </c>
      <c r="W38" s="369" t="s">
        <v>18020</v>
      </c>
      <c r="X38" s="369" t="s">
        <v>18020</v>
      </c>
      <c r="Y38" s="370" t="s">
        <v>18020</v>
      </c>
      <c r="Z38" s="350"/>
    </row>
    <row r="39" spans="1:26" ht="60" x14ac:dyDescent="0.2">
      <c r="A39" s="665" t="s">
        <v>18641</v>
      </c>
      <c r="C39" s="362" t="s">
        <v>21090</v>
      </c>
      <c r="D39" s="371" t="s">
        <v>17649</v>
      </c>
      <c r="E39" s="372" t="s">
        <v>17652</v>
      </c>
      <c r="G39" s="368" t="s">
        <v>18126</v>
      </c>
      <c r="H39" s="369" t="s">
        <v>18020</v>
      </c>
      <c r="I39" s="369" t="s">
        <v>18020</v>
      </c>
      <c r="J39" s="369" t="s">
        <v>18020</v>
      </c>
      <c r="K39" s="370" t="s">
        <v>18020</v>
      </c>
      <c r="M39" s="362" t="s">
        <v>17669</v>
      </c>
      <c r="N39" s="363" t="s">
        <v>17670</v>
      </c>
      <c r="O39" s="364" t="s">
        <v>17664</v>
      </c>
      <c r="P39" s="365" t="s">
        <v>4421</v>
      </c>
      <c r="Q39" s="366" t="s">
        <v>17672</v>
      </c>
      <c r="R39" s="364" t="s">
        <v>17667</v>
      </c>
      <c r="S39" s="367" t="s">
        <v>4421</v>
      </c>
      <c r="T39" s="350"/>
      <c r="U39" s="368" t="s">
        <v>18126</v>
      </c>
      <c r="V39" s="369" t="s">
        <v>18020</v>
      </c>
      <c r="W39" s="369" t="s">
        <v>18020</v>
      </c>
      <c r="X39" s="369" t="s">
        <v>18020</v>
      </c>
      <c r="Y39" s="370" t="s">
        <v>18020</v>
      </c>
      <c r="Z39" s="350"/>
    </row>
    <row r="40" spans="1:26" ht="60" x14ac:dyDescent="0.2">
      <c r="A40" s="665" t="s">
        <v>18641</v>
      </c>
      <c r="C40" s="362" t="s">
        <v>17654</v>
      </c>
      <c r="D40" s="371" t="s">
        <v>17655</v>
      </c>
      <c r="E40" s="372" t="s">
        <v>17659</v>
      </c>
      <c r="G40" s="368" t="s">
        <v>18126</v>
      </c>
      <c r="H40" s="369" t="s">
        <v>18020</v>
      </c>
      <c r="I40" s="369" t="s">
        <v>18020</v>
      </c>
      <c r="J40" s="369" t="s">
        <v>18020</v>
      </c>
      <c r="K40" s="370" t="s">
        <v>18020</v>
      </c>
      <c r="M40" s="362" t="s">
        <v>17674</v>
      </c>
      <c r="N40" s="363" t="s">
        <v>17675</v>
      </c>
      <c r="O40" s="364" t="s">
        <v>17664</v>
      </c>
      <c r="P40" s="365" t="s">
        <v>17676</v>
      </c>
      <c r="Q40" s="366" t="s">
        <v>17678</v>
      </c>
      <c r="R40" s="364" t="s">
        <v>17667</v>
      </c>
      <c r="S40" s="367" t="s">
        <v>17676</v>
      </c>
      <c r="T40" s="350"/>
      <c r="U40" s="368" t="s">
        <v>18126</v>
      </c>
      <c r="V40" s="369" t="s">
        <v>18020</v>
      </c>
      <c r="W40" s="369" t="s">
        <v>18020</v>
      </c>
      <c r="X40" s="369" t="s">
        <v>18020</v>
      </c>
      <c r="Y40" s="370" t="s">
        <v>18020</v>
      </c>
      <c r="Z40" s="350"/>
    </row>
    <row r="41" spans="1:26" ht="90" x14ac:dyDescent="0.2">
      <c r="A41" s="665" t="s">
        <v>18641</v>
      </c>
      <c r="C41" s="374" t="s">
        <v>18013</v>
      </c>
      <c r="D41" s="375" t="s">
        <v>18122</v>
      </c>
      <c r="E41" s="376" t="s">
        <v>18133</v>
      </c>
      <c r="G41" s="377" t="s">
        <v>18126</v>
      </c>
      <c r="H41" s="378" t="s">
        <v>18126</v>
      </c>
      <c r="I41" s="378" t="s">
        <v>18126</v>
      </c>
      <c r="J41" s="378" t="s">
        <v>18126</v>
      </c>
      <c r="K41" s="379" t="s">
        <v>18020</v>
      </c>
      <c r="M41" s="362" t="s">
        <v>17680</v>
      </c>
      <c r="N41" s="363" t="s">
        <v>17681</v>
      </c>
      <c r="O41" s="364" t="s">
        <v>17682</v>
      </c>
      <c r="P41" s="365" t="s">
        <v>1331</v>
      </c>
      <c r="Q41" s="366" t="s">
        <v>17684</v>
      </c>
      <c r="R41" s="364" t="s">
        <v>17685</v>
      </c>
      <c r="S41" s="367" t="s">
        <v>1331</v>
      </c>
      <c r="T41" s="350"/>
      <c r="U41" s="368" t="s">
        <v>18126</v>
      </c>
      <c r="V41" s="369" t="s">
        <v>18126</v>
      </c>
      <c r="W41" s="369" t="s">
        <v>18020</v>
      </c>
      <c r="X41" s="369" t="s">
        <v>18020</v>
      </c>
      <c r="Y41" s="370" t="s">
        <v>18020</v>
      </c>
      <c r="Z41" s="350"/>
    </row>
    <row r="42" spans="1:26" ht="60" x14ac:dyDescent="0.2">
      <c r="A42" s="665" t="s">
        <v>18641</v>
      </c>
      <c r="C42" s="989" t="s">
        <v>17661</v>
      </c>
      <c r="D42" s="990"/>
      <c r="E42" s="361" t="s">
        <v>17665</v>
      </c>
      <c r="G42" s="985"/>
      <c r="H42" s="986"/>
      <c r="I42" s="986"/>
      <c r="J42" s="986"/>
      <c r="K42" s="987"/>
      <c r="M42" s="362" t="s">
        <v>17687</v>
      </c>
      <c r="N42" s="363" t="s">
        <v>17688</v>
      </c>
      <c r="O42" s="364" t="s">
        <v>17682</v>
      </c>
      <c r="P42" s="365" t="s">
        <v>17689</v>
      </c>
      <c r="Q42" s="366" t="s">
        <v>17691</v>
      </c>
      <c r="R42" s="364" t="s">
        <v>17685</v>
      </c>
      <c r="S42" s="367" t="s">
        <v>17689</v>
      </c>
      <c r="T42" s="350"/>
      <c r="U42" s="368" t="s">
        <v>18126</v>
      </c>
      <c r="V42" s="369" t="s">
        <v>18126</v>
      </c>
      <c r="W42" s="369" t="s">
        <v>18020</v>
      </c>
      <c r="X42" s="369" t="s">
        <v>18020</v>
      </c>
      <c r="Y42" s="370" t="s">
        <v>18020</v>
      </c>
      <c r="Z42" s="350"/>
    </row>
    <row r="43" spans="1:26" ht="60" x14ac:dyDescent="0.2">
      <c r="A43" s="665" t="s">
        <v>18641</v>
      </c>
      <c r="C43" s="362" t="s">
        <v>21091</v>
      </c>
      <c r="D43" s="371" t="s">
        <v>17668</v>
      </c>
      <c r="E43" s="372" t="s">
        <v>17671</v>
      </c>
      <c r="G43" s="368" t="s">
        <v>18126</v>
      </c>
      <c r="H43" s="369" t="s">
        <v>18126</v>
      </c>
      <c r="I43" s="369" t="s">
        <v>18020</v>
      </c>
      <c r="J43" s="369" t="s">
        <v>18020</v>
      </c>
      <c r="K43" s="370" t="s">
        <v>18020</v>
      </c>
      <c r="M43" s="362" t="s">
        <v>17693</v>
      </c>
      <c r="N43" s="363" t="s">
        <v>17694</v>
      </c>
      <c r="O43" s="364" t="s">
        <v>17695</v>
      </c>
      <c r="P43" s="365" t="s">
        <v>1382</v>
      </c>
      <c r="Q43" s="366" t="s">
        <v>17697</v>
      </c>
      <c r="R43" s="364" t="s">
        <v>17698</v>
      </c>
      <c r="S43" s="367" t="s">
        <v>1382</v>
      </c>
      <c r="T43" s="350"/>
      <c r="U43" s="368" t="s">
        <v>18126</v>
      </c>
      <c r="V43" s="369" t="s">
        <v>18126</v>
      </c>
      <c r="W43" s="369" t="s">
        <v>18020</v>
      </c>
      <c r="X43" s="369" t="s">
        <v>18020</v>
      </c>
      <c r="Y43" s="370" t="s">
        <v>18020</v>
      </c>
      <c r="Z43" s="350"/>
    </row>
    <row r="44" spans="1:26" ht="60" x14ac:dyDescent="0.2">
      <c r="A44" s="665" t="s">
        <v>18641</v>
      </c>
      <c r="C44" s="362" t="s">
        <v>21092</v>
      </c>
      <c r="D44" s="371" t="s">
        <v>17673</v>
      </c>
      <c r="E44" s="372" t="s">
        <v>17677</v>
      </c>
      <c r="G44" s="368" t="s">
        <v>18126</v>
      </c>
      <c r="H44" s="369" t="s">
        <v>18126</v>
      </c>
      <c r="I44" s="369" t="s">
        <v>18020</v>
      </c>
      <c r="J44" s="369" t="s">
        <v>18020</v>
      </c>
      <c r="K44" s="370" t="s">
        <v>18020</v>
      </c>
      <c r="M44" s="362" t="s">
        <v>17700</v>
      </c>
      <c r="N44" s="363" t="s">
        <v>17701</v>
      </c>
      <c r="O44" s="364" t="s">
        <v>17695</v>
      </c>
      <c r="P44" s="365" t="s">
        <v>17702</v>
      </c>
      <c r="Q44" s="366" t="s">
        <v>17704</v>
      </c>
      <c r="R44" s="364" t="s">
        <v>17698</v>
      </c>
      <c r="S44" s="367" t="s">
        <v>17702</v>
      </c>
      <c r="T44" s="350"/>
      <c r="U44" s="368" t="s">
        <v>18126</v>
      </c>
      <c r="V44" s="369" t="s">
        <v>18126</v>
      </c>
      <c r="W44" s="369" t="s">
        <v>18020</v>
      </c>
      <c r="X44" s="369" t="s">
        <v>18020</v>
      </c>
      <c r="Y44" s="370" t="s">
        <v>18020</v>
      </c>
      <c r="Z44" s="350"/>
    </row>
    <row r="45" spans="1:26" ht="60" x14ac:dyDescent="0.2">
      <c r="A45" s="665" t="s">
        <v>18641</v>
      </c>
      <c r="C45" s="362" t="s">
        <v>21093</v>
      </c>
      <c r="D45" s="371" t="s">
        <v>17679</v>
      </c>
      <c r="E45" s="372" t="s">
        <v>17683</v>
      </c>
      <c r="G45" s="368" t="s">
        <v>18126</v>
      </c>
      <c r="H45" s="369" t="s">
        <v>18020</v>
      </c>
      <c r="I45" s="369" t="s">
        <v>18020</v>
      </c>
      <c r="J45" s="369" t="s">
        <v>18020</v>
      </c>
      <c r="K45" s="370" t="s">
        <v>18020</v>
      </c>
      <c r="M45" s="362" t="s">
        <v>17706</v>
      </c>
      <c r="N45" s="363" t="s">
        <v>17707</v>
      </c>
      <c r="O45" s="364" t="s">
        <v>17708</v>
      </c>
      <c r="P45" s="365" t="s">
        <v>4145</v>
      </c>
      <c r="Q45" s="366" t="s">
        <v>17710</v>
      </c>
      <c r="R45" s="364" t="s">
        <v>17711</v>
      </c>
      <c r="S45" s="367" t="s">
        <v>4145</v>
      </c>
      <c r="T45" s="350"/>
      <c r="U45" s="368" t="s">
        <v>18126</v>
      </c>
      <c r="V45" s="369" t="s">
        <v>18020</v>
      </c>
      <c r="W45" s="369" t="s">
        <v>18020</v>
      </c>
      <c r="X45" s="369" t="s">
        <v>18020</v>
      </c>
      <c r="Y45" s="370" t="s">
        <v>18020</v>
      </c>
      <c r="Z45" s="350"/>
    </row>
    <row r="46" spans="1:26" ht="60" x14ac:dyDescent="0.2">
      <c r="A46" s="665" t="s">
        <v>18641</v>
      </c>
      <c r="C46" s="362" t="s">
        <v>21094</v>
      </c>
      <c r="D46" s="371" t="s">
        <v>17686</v>
      </c>
      <c r="E46" s="372" t="s">
        <v>17690</v>
      </c>
      <c r="G46" s="368" t="s">
        <v>18126</v>
      </c>
      <c r="H46" s="369" t="s">
        <v>18020</v>
      </c>
      <c r="I46" s="369" t="s">
        <v>18020</v>
      </c>
      <c r="J46" s="369" t="s">
        <v>18020</v>
      </c>
      <c r="K46" s="370" t="s">
        <v>18020</v>
      </c>
      <c r="M46" s="362" t="s">
        <v>17713</v>
      </c>
      <c r="N46" s="363" t="s">
        <v>17714</v>
      </c>
      <c r="O46" s="364" t="s">
        <v>17708</v>
      </c>
      <c r="P46" s="365" t="s">
        <v>4119</v>
      </c>
      <c r="Q46" s="366" t="s">
        <v>17716</v>
      </c>
      <c r="R46" s="364" t="s">
        <v>17711</v>
      </c>
      <c r="S46" s="367" t="s">
        <v>4119</v>
      </c>
      <c r="T46" s="350"/>
      <c r="U46" s="368" t="s">
        <v>18126</v>
      </c>
      <c r="V46" s="369" t="s">
        <v>18020</v>
      </c>
      <c r="W46" s="369" t="s">
        <v>18020</v>
      </c>
      <c r="X46" s="369" t="s">
        <v>18020</v>
      </c>
      <c r="Y46" s="370" t="s">
        <v>18020</v>
      </c>
      <c r="Z46" s="350"/>
    </row>
    <row r="47" spans="1:26" ht="60" x14ac:dyDescent="0.2">
      <c r="A47" s="665" t="s">
        <v>18641</v>
      </c>
      <c r="C47" s="362" t="s">
        <v>21095</v>
      </c>
      <c r="D47" s="371" t="s">
        <v>17692</v>
      </c>
      <c r="E47" s="372" t="s">
        <v>17696</v>
      </c>
      <c r="G47" s="368" t="s">
        <v>18126</v>
      </c>
      <c r="H47" s="369" t="s">
        <v>18126</v>
      </c>
      <c r="I47" s="369" t="s">
        <v>18020</v>
      </c>
      <c r="J47" s="369" t="s">
        <v>18020</v>
      </c>
      <c r="K47" s="370" t="s">
        <v>18020</v>
      </c>
      <c r="M47" s="362" t="s">
        <v>17718</v>
      </c>
      <c r="N47" s="363" t="s">
        <v>17719</v>
      </c>
      <c r="O47" s="364" t="s">
        <v>17708</v>
      </c>
      <c r="P47" s="365" t="s">
        <v>4166</v>
      </c>
      <c r="Q47" s="366" t="s">
        <v>17721</v>
      </c>
      <c r="R47" s="364" t="s">
        <v>17711</v>
      </c>
      <c r="S47" s="367" t="s">
        <v>4166</v>
      </c>
      <c r="T47" s="350"/>
      <c r="U47" s="368" t="s">
        <v>18126</v>
      </c>
      <c r="V47" s="369" t="s">
        <v>18020</v>
      </c>
      <c r="W47" s="369" t="s">
        <v>18020</v>
      </c>
      <c r="X47" s="369" t="s">
        <v>18020</v>
      </c>
      <c r="Y47" s="370" t="s">
        <v>18020</v>
      </c>
      <c r="Z47" s="350"/>
    </row>
    <row r="48" spans="1:26" ht="60" x14ac:dyDescent="0.2">
      <c r="A48" s="665" t="s">
        <v>18641</v>
      </c>
      <c r="C48" s="362" t="s">
        <v>21096</v>
      </c>
      <c r="D48" s="371" t="s">
        <v>17699</v>
      </c>
      <c r="E48" s="372" t="s">
        <v>17703</v>
      </c>
      <c r="G48" s="368" t="s">
        <v>18126</v>
      </c>
      <c r="H48" s="369" t="s">
        <v>18020</v>
      </c>
      <c r="I48" s="369" t="s">
        <v>18020</v>
      </c>
      <c r="J48" s="369" t="s">
        <v>18020</v>
      </c>
      <c r="K48" s="370" t="s">
        <v>18020</v>
      </c>
      <c r="M48" s="362" t="s">
        <v>17724</v>
      </c>
      <c r="N48" s="363" t="s">
        <v>17725</v>
      </c>
      <c r="O48" s="364" t="s">
        <v>17708</v>
      </c>
      <c r="P48" s="365" t="s">
        <v>4215</v>
      </c>
      <c r="Q48" s="366" t="s">
        <v>17727</v>
      </c>
      <c r="R48" s="364" t="s">
        <v>17711</v>
      </c>
      <c r="S48" s="367" t="s">
        <v>4215</v>
      </c>
      <c r="T48" s="350"/>
      <c r="U48" s="368" t="s">
        <v>18126</v>
      </c>
      <c r="V48" s="369" t="s">
        <v>18020</v>
      </c>
      <c r="W48" s="369" t="s">
        <v>18020</v>
      </c>
      <c r="X48" s="369" t="s">
        <v>18020</v>
      </c>
      <c r="Y48" s="370" t="s">
        <v>18020</v>
      </c>
      <c r="Z48" s="350"/>
    </row>
    <row r="49" spans="1:26" ht="60" x14ac:dyDescent="0.2">
      <c r="A49" s="665" t="s">
        <v>18641</v>
      </c>
      <c r="C49" s="362" t="s">
        <v>21097</v>
      </c>
      <c r="D49" s="371" t="s">
        <v>17705</v>
      </c>
      <c r="E49" s="372" t="s">
        <v>17709</v>
      </c>
      <c r="G49" s="368" t="s">
        <v>18126</v>
      </c>
      <c r="H49" s="369" t="s">
        <v>18020</v>
      </c>
      <c r="I49" s="369" t="s">
        <v>18020</v>
      </c>
      <c r="J49" s="369" t="s">
        <v>18020</v>
      </c>
      <c r="K49" s="370" t="s">
        <v>18020</v>
      </c>
      <c r="M49" s="362" t="s">
        <v>17729</v>
      </c>
      <c r="N49" s="363" t="s">
        <v>17730</v>
      </c>
      <c r="O49" s="364" t="s">
        <v>17731</v>
      </c>
      <c r="P49" s="365" t="s">
        <v>4000</v>
      </c>
      <c r="Q49" s="366" t="s">
        <v>17733</v>
      </c>
      <c r="R49" s="364" t="s">
        <v>17734</v>
      </c>
      <c r="S49" s="367" t="s">
        <v>4000</v>
      </c>
      <c r="T49" s="350"/>
      <c r="U49" s="368" t="s">
        <v>18126</v>
      </c>
      <c r="V49" s="369" t="s">
        <v>18020</v>
      </c>
      <c r="W49" s="369" t="s">
        <v>18020</v>
      </c>
      <c r="X49" s="369" t="s">
        <v>18020</v>
      </c>
      <c r="Y49" s="370" t="s">
        <v>18020</v>
      </c>
      <c r="Z49" s="350"/>
    </row>
    <row r="50" spans="1:26" ht="60" x14ac:dyDescent="0.2">
      <c r="A50" s="665" t="s">
        <v>18641</v>
      </c>
      <c r="C50" s="362" t="s">
        <v>21098</v>
      </c>
      <c r="D50" s="371" t="s">
        <v>17712</v>
      </c>
      <c r="E50" s="372" t="s">
        <v>17715</v>
      </c>
      <c r="G50" s="368" t="s">
        <v>18126</v>
      </c>
      <c r="H50" s="369" t="s">
        <v>18126</v>
      </c>
      <c r="I50" s="369" t="s">
        <v>18020</v>
      </c>
      <c r="J50" s="369" t="s">
        <v>18020</v>
      </c>
      <c r="K50" s="373" t="s">
        <v>18126</v>
      </c>
      <c r="M50" s="362" t="s">
        <v>17736</v>
      </c>
      <c r="N50" s="363" t="s">
        <v>17737</v>
      </c>
      <c r="O50" s="364" t="s">
        <v>17738</v>
      </c>
      <c r="P50" s="365" t="s">
        <v>4067</v>
      </c>
      <c r="Q50" s="366" t="s">
        <v>17740</v>
      </c>
      <c r="R50" s="364" t="s">
        <v>17741</v>
      </c>
      <c r="S50" s="367" t="s">
        <v>4067</v>
      </c>
      <c r="T50" s="350"/>
      <c r="U50" s="368" t="s">
        <v>18126</v>
      </c>
      <c r="V50" s="369" t="s">
        <v>18020</v>
      </c>
      <c r="W50" s="369" t="s">
        <v>18020</v>
      </c>
      <c r="X50" s="369" t="s">
        <v>18020</v>
      </c>
      <c r="Y50" s="370" t="s">
        <v>18020</v>
      </c>
      <c r="Z50" s="350"/>
    </row>
    <row r="51" spans="1:26" ht="60" x14ac:dyDescent="0.2">
      <c r="A51" s="665" t="s">
        <v>18641</v>
      </c>
      <c r="C51" s="362" t="s">
        <v>21099</v>
      </c>
      <c r="D51" s="371" t="s">
        <v>17717</v>
      </c>
      <c r="E51" s="372" t="s">
        <v>17720</v>
      </c>
      <c r="G51" s="368" t="s">
        <v>18126</v>
      </c>
      <c r="H51" s="369" t="s">
        <v>18020</v>
      </c>
      <c r="I51" s="369" t="s">
        <v>18020</v>
      </c>
      <c r="J51" s="369" t="s">
        <v>18020</v>
      </c>
      <c r="K51" s="370" t="s">
        <v>18020</v>
      </c>
      <c r="M51" s="362" t="s">
        <v>17743</v>
      </c>
      <c r="N51" s="363" t="s">
        <v>17744</v>
      </c>
      <c r="O51" s="364" t="s">
        <v>17745</v>
      </c>
      <c r="P51" s="365" t="s">
        <v>4031</v>
      </c>
      <c r="Q51" s="366" t="s">
        <v>17747</v>
      </c>
      <c r="R51" s="364" t="s">
        <v>17748</v>
      </c>
      <c r="S51" s="367" t="s">
        <v>4031</v>
      </c>
      <c r="T51" s="350"/>
      <c r="U51" s="368" t="s">
        <v>18126</v>
      </c>
      <c r="V51" s="369" t="s">
        <v>18126</v>
      </c>
      <c r="W51" s="369" t="s">
        <v>18126</v>
      </c>
      <c r="X51" s="369" t="s">
        <v>18020</v>
      </c>
      <c r="Y51" s="370" t="s">
        <v>18020</v>
      </c>
      <c r="Z51" s="350"/>
    </row>
    <row r="52" spans="1:26" ht="60" x14ac:dyDescent="0.2">
      <c r="A52" s="665" t="s">
        <v>18641</v>
      </c>
      <c r="C52" s="362" t="s">
        <v>17722</v>
      </c>
      <c r="D52" s="371" t="s">
        <v>17723</v>
      </c>
      <c r="E52" s="372" t="s">
        <v>17726</v>
      </c>
      <c r="G52" s="368" t="s">
        <v>18126</v>
      </c>
      <c r="H52" s="369" t="s">
        <v>18020</v>
      </c>
      <c r="I52" s="369" t="s">
        <v>18020</v>
      </c>
      <c r="J52" s="369" t="s">
        <v>18020</v>
      </c>
      <c r="K52" s="370" t="s">
        <v>18020</v>
      </c>
      <c r="M52" s="362" t="s">
        <v>17750</v>
      </c>
      <c r="N52" s="363" t="s">
        <v>17751</v>
      </c>
      <c r="O52" s="364" t="s">
        <v>17752</v>
      </c>
      <c r="P52" s="365" t="s">
        <v>2740</v>
      </c>
      <c r="Q52" s="366" t="s">
        <v>17754</v>
      </c>
      <c r="R52" s="364" t="s">
        <v>17755</v>
      </c>
      <c r="S52" s="367" t="s">
        <v>2740</v>
      </c>
      <c r="T52" s="350"/>
      <c r="U52" s="368" t="s">
        <v>18126</v>
      </c>
      <c r="V52" s="369" t="s">
        <v>18126</v>
      </c>
      <c r="W52" s="369" t="s">
        <v>18126</v>
      </c>
      <c r="X52" s="369" t="s">
        <v>18020</v>
      </c>
      <c r="Y52" s="370" t="s">
        <v>18020</v>
      </c>
      <c r="Z52" s="350"/>
    </row>
    <row r="53" spans="1:26" ht="90" x14ac:dyDescent="0.2">
      <c r="A53" s="665" t="s">
        <v>18641</v>
      </c>
      <c r="C53" s="374" t="s">
        <v>18014</v>
      </c>
      <c r="D53" s="375" t="s">
        <v>18764</v>
      </c>
      <c r="E53" s="376" t="s">
        <v>18129</v>
      </c>
      <c r="G53" s="377" t="s">
        <v>18126</v>
      </c>
      <c r="H53" s="378" t="s">
        <v>18126</v>
      </c>
      <c r="I53" s="378" t="s">
        <v>18126</v>
      </c>
      <c r="J53" s="378" t="s">
        <v>18126</v>
      </c>
      <c r="K53" s="379" t="s">
        <v>18020</v>
      </c>
      <c r="M53" s="362" t="s">
        <v>17757</v>
      </c>
      <c r="N53" s="363" t="s">
        <v>17758</v>
      </c>
      <c r="O53" s="364" t="s">
        <v>17531</v>
      </c>
      <c r="P53" s="365" t="s">
        <v>4723</v>
      </c>
      <c r="Q53" s="366" t="s">
        <v>17760</v>
      </c>
      <c r="R53" s="364" t="s">
        <v>17534</v>
      </c>
      <c r="S53" s="367" t="s">
        <v>4723</v>
      </c>
      <c r="T53" s="350"/>
      <c r="U53" s="368" t="s">
        <v>18126</v>
      </c>
      <c r="V53" s="369" t="s">
        <v>18020</v>
      </c>
      <c r="W53" s="369" t="s">
        <v>18020</v>
      </c>
      <c r="X53" s="369" t="s">
        <v>18020</v>
      </c>
      <c r="Y53" s="370" t="s">
        <v>18020</v>
      </c>
      <c r="Z53" s="350"/>
    </row>
    <row r="54" spans="1:26" ht="60" x14ac:dyDescent="0.2">
      <c r="A54" s="665" t="s">
        <v>18641</v>
      </c>
      <c r="C54" s="989" t="s">
        <v>17728</v>
      </c>
      <c r="D54" s="990"/>
      <c r="E54" s="361" t="s">
        <v>17732</v>
      </c>
      <c r="G54" s="985"/>
      <c r="H54" s="986"/>
      <c r="I54" s="986"/>
      <c r="J54" s="986"/>
      <c r="K54" s="987"/>
      <c r="M54" s="362" t="s">
        <v>17762</v>
      </c>
      <c r="N54" s="363" t="s">
        <v>17763</v>
      </c>
      <c r="O54" s="364" t="s">
        <v>17764</v>
      </c>
      <c r="P54" s="365" t="s">
        <v>17765</v>
      </c>
      <c r="Q54" s="366" t="s">
        <v>17767</v>
      </c>
      <c r="R54" s="364" t="s">
        <v>17768</v>
      </c>
      <c r="S54" s="367" t="s">
        <v>17765</v>
      </c>
      <c r="T54" s="350"/>
      <c r="U54" s="368" t="s">
        <v>18126</v>
      </c>
      <c r="V54" s="369" t="s">
        <v>18126</v>
      </c>
      <c r="W54" s="369" t="s">
        <v>18020</v>
      </c>
      <c r="X54" s="369" t="s">
        <v>18020</v>
      </c>
      <c r="Y54" s="370" t="s">
        <v>18020</v>
      </c>
      <c r="Z54" s="350"/>
    </row>
    <row r="55" spans="1:26" ht="60" x14ac:dyDescent="0.2">
      <c r="A55" s="665" t="s">
        <v>18641</v>
      </c>
      <c r="C55" s="362" t="s">
        <v>21100</v>
      </c>
      <c r="D55" s="371" t="s">
        <v>17735</v>
      </c>
      <c r="E55" s="372" t="s">
        <v>17739</v>
      </c>
      <c r="G55" s="368" t="s">
        <v>18126</v>
      </c>
      <c r="H55" s="369" t="s">
        <v>18126</v>
      </c>
      <c r="I55" s="369" t="s">
        <v>18020</v>
      </c>
      <c r="J55" s="369" t="s">
        <v>18020</v>
      </c>
      <c r="K55" s="370" t="s">
        <v>18020</v>
      </c>
      <c r="M55" s="362" t="s">
        <v>17770</v>
      </c>
      <c r="N55" s="363" t="s">
        <v>17771</v>
      </c>
      <c r="O55" s="364" t="s">
        <v>17772</v>
      </c>
      <c r="P55" s="365" t="s">
        <v>4784</v>
      </c>
      <c r="Q55" s="366" t="s">
        <v>17774</v>
      </c>
      <c r="R55" s="364" t="s">
        <v>17775</v>
      </c>
      <c r="S55" s="367" t="s">
        <v>4784</v>
      </c>
      <c r="T55" s="350"/>
      <c r="U55" s="368" t="s">
        <v>18126</v>
      </c>
      <c r="V55" s="369" t="s">
        <v>18020</v>
      </c>
      <c r="W55" s="369" t="s">
        <v>18020</v>
      </c>
      <c r="X55" s="369" t="s">
        <v>18020</v>
      </c>
      <c r="Y55" s="370" t="s">
        <v>18020</v>
      </c>
      <c r="Z55" s="350"/>
    </row>
    <row r="56" spans="1:26" ht="60" x14ac:dyDescent="0.2">
      <c r="A56" s="665" t="s">
        <v>18641</v>
      </c>
      <c r="C56" s="362" t="s">
        <v>21101</v>
      </c>
      <c r="D56" s="371" t="s">
        <v>17742</v>
      </c>
      <c r="E56" s="372" t="s">
        <v>17746</v>
      </c>
      <c r="G56" s="368" t="s">
        <v>18126</v>
      </c>
      <c r="H56" s="369" t="s">
        <v>18126</v>
      </c>
      <c r="I56" s="369" t="s">
        <v>18020</v>
      </c>
      <c r="J56" s="369" t="s">
        <v>18020</v>
      </c>
      <c r="K56" s="370" t="s">
        <v>18020</v>
      </c>
      <c r="M56" s="362" t="s">
        <v>17777</v>
      </c>
      <c r="N56" s="363" t="s">
        <v>17778</v>
      </c>
      <c r="O56" s="364" t="s">
        <v>17565</v>
      </c>
      <c r="P56" s="365" t="s">
        <v>2503</v>
      </c>
      <c r="Q56" s="366" t="s">
        <v>17780</v>
      </c>
      <c r="R56" s="364" t="s">
        <v>17568</v>
      </c>
      <c r="S56" s="367" t="s">
        <v>2503</v>
      </c>
      <c r="T56" s="350"/>
      <c r="U56" s="368" t="s">
        <v>18126</v>
      </c>
      <c r="V56" s="369" t="s">
        <v>18020</v>
      </c>
      <c r="W56" s="369" t="s">
        <v>18020</v>
      </c>
      <c r="X56" s="369" t="s">
        <v>18020</v>
      </c>
      <c r="Y56" s="370" t="s">
        <v>18020</v>
      </c>
      <c r="Z56" s="350"/>
    </row>
    <row r="57" spans="1:26" ht="60" x14ac:dyDescent="0.2">
      <c r="A57" s="665" t="s">
        <v>18641</v>
      </c>
      <c r="C57" s="362" t="s">
        <v>21102</v>
      </c>
      <c r="D57" s="371" t="s">
        <v>17749</v>
      </c>
      <c r="E57" s="372" t="s">
        <v>17753</v>
      </c>
      <c r="G57" s="368" t="s">
        <v>18126</v>
      </c>
      <c r="H57" s="369" t="s">
        <v>18020</v>
      </c>
      <c r="I57" s="369" t="s">
        <v>18020</v>
      </c>
      <c r="J57" s="369" t="s">
        <v>18020</v>
      </c>
      <c r="K57" s="370" t="s">
        <v>18020</v>
      </c>
      <c r="M57" s="362" t="s">
        <v>17782</v>
      </c>
      <c r="N57" s="363" t="s">
        <v>17783</v>
      </c>
      <c r="O57" s="364" t="s">
        <v>17784</v>
      </c>
      <c r="P57" s="365" t="s">
        <v>3144</v>
      </c>
      <c r="Q57" s="366" t="s">
        <v>17786</v>
      </c>
      <c r="R57" s="364" t="s">
        <v>969</v>
      </c>
      <c r="S57" s="367" t="s">
        <v>3144</v>
      </c>
      <c r="T57" s="350"/>
      <c r="U57" s="368" t="s">
        <v>18126</v>
      </c>
      <c r="V57" s="369" t="s">
        <v>18020</v>
      </c>
      <c r="W57" s="369" t="s">
        <v>18020</v>
      </c>
      <c r="X57" s="369" t="s">
        <v>18020</v>
      </c>
      <c r="Y57" s="370" t="s">
        <v>18020</v>
      </c>
      <c r="Z57" s="350"/>
    </row>
    <row r="58" spans="1:26" ht="60" x14ac:dyDescent="0.2">
      <c r="A58" s="665" t="s">
        <v>18641</v>
      </c>
      <c r="C58" s="362" t="s">
        <v>21103</v>
      </c>
      <c r="D58" s="371" t="s">
        <v>17756</v>
      </c>
      <c r="E58" s="372" t="s">
        <v>17759</v>
      </c>
      <c r="G58" s="368" t="s">
        <v>18126</v>
      </c>
      <c r="H58" s="369" t="s">
        <v>18020</v>
      </c>
      <c r="I58" s="369" t="s">
        <v>18020</v>
      </c>
      <c r="J58" s="369" t="s">
        <v>18020</v>
      </c>
      <c r="K58" s="370" t="s">
        <v>18020</v>
      </c>
      <c r="M58" s="362" t="s">
        <v>17788</v>
      </c>
      <c r="N58" s="363" t="s">
        <v>17789</v>
      </c>
      <c r="O58" s="364" t="s">
        <v>17731</v>
      </c>
      <c r="P58" s="365" t="s">
        <v>4067</v>
      </c>
      <c r="Q58" s="366" t="s">
        <v>17791</v>
      </c>
      <c r="R58" s="364" t="s">
        <v>17734</v>
      </c>
      <c r="S58" s="367" t="s">
        <v>4067</v>
      </c>
      <c r="T58" s="350"/>
      <c r="U58" s="368" t="s">
        <v>18126</v>
      </c>
      <c r="V58" s="369" t="s">
        <v>18020</v>
      </c>
      <c r="W58" s="369" t="s">
        <v>18020</v>
      </c>
      <c r="X58" s="369" t="s">
        <v>18020</v>
      </c>
      <c r="Y58" s="370" t="s">
        <v>18020</v>
      </c>
      <c r="Z58" s="350"/>
    </row>
    <row r="59" spans="1:26" ht="60" x14ac:dyDescent="0.2">
      <c r="A59" s="665" t="s">
        <v>18641</v>
      </c>
      <c r="C59" s="362" t="s">
        <v>21104</v>
      </c>
      <c r="D59" s="371" t="s">
        <v>17761</v>
      </c>
      <c r="E59" s="372" t="s">
        <v>17766</v>
      </c>
      <c r="G59" s="368" t="s">
        <v>18126</v>
      </c>
      <c r="H59" s="369" t="s">
        <v>18126</v>
      </c>
      <c r="I59" s="369" t="s">
        <v>18020</v>
      </c>
      <c r="J59" s="369" t="s">
        <v>18020</v>
      </c>
      <c r="K59" s="370" t="s">
        <v>18020</v>
      </c>
      <c r="M59" s="362" t="s">
        <v>17794</v>
      </c>
      <c r="N59" s="363" t="s">
        <v>17795</v>
      </c>
      <c r="O59" s="364" t="s">
        <v>1790</v>
      </c>
      <c r="P59" s="365" t="s">
        <v>1789</v>
      </c>
      <c r="Q59" s="366" t="s">
        <v>17797</v>
      </c>
      <c r="R59" s="364" t="s">
        <v>17798</v>
      </c>
      <c r="S59" s="367" t="s">
        <v>1789</v>
      </c>
      <c r="T59" s="350"/>
      <c r="U59" s="368" t="s">
        <v>18126</v>
      </c>
      <c r="V59" s="369" t="s">
        <v>18020</v>
      </c>
      <c r="W59" s="369" t="s">
        <v>18020</v>
      </c>
      <c r="X59" s="369" t="s">
        <v>18020</v>
      </c>
      <c r="Y59" s="370" t="s">
        <v>18020</v>
      </c>
      <c r="Z59" s="350"/>
    </row>
    <row r="60" spans="1:26" ht="60" x14ac:dyDescent="0.2">
      <c r="A60" s="665" t="s">
        <v>18641</v>
      </c>
      <c r="C60" s="362" t="s">
        <v>21105</v>
      </c>
      <c r="D60" s="371" t="s">
        <v>17769</v>
      </c>
      <c r="E60" s="372" t="s">
        <v>17773</v>
      </c>
      <c r="G60" s="368" t="s">
        <v>18126</v>
      </c>
      <c r="H60" s="369" t="s">
        <v>18020</v>
      </c>
      <c r="I60" s="369" t="s">
        <v>18020</v>
      </c>
      <c r="J60" s="369" t="s">
        <v>18020</v>
      </c>
      <c r="K60" s="370" t="s">
        <v>18020</v>
      </c>
      <c r="M60" s="362" t="s">
        <v>17801</v>
      </c>
      <c r="N60" s="363" t="s">
        <v>17802</v>
      </c>
      <c r="O60" s="364" t="s">
        <v>2044</v>
      </c>
      <c r="P60" s="365" t="s">
        <v>2043</v>
      </c>
      <c r="Q60" s="366" t="s">
        <v>17804</v>
      </c>
      <c r="R60" s="364" t="s">
        <v>2049</v>
      </c>
      <c r="S60" s="367" t="s">
        <v>2043</v>
      </c>
      <c r="T60" s="350"/>
      <c r="U60" s="368" t="s">
        <v>18126</v>
      </c>
      <c r="V60" s="369" t="s">
        <v>18020</v>
      </c>
      <c r="W60" s="369" t="s">
        <v>18020</v>
      </c>
      <c r="X60" s="369" t="s">
        <v>18020</v>
      </c>
      <c r="Y60" s="370" t="s">
        <v>18020</v>
      </c>
      <c r="Z60" s="350"/>
    </row>
    <row r="61" spans="1:26" ht="60" x14ac:dyDescent="0.2">
      <c r="A61" s="665" t="s">
        <v>18641</v>
      </c>
      <c r="C61" s="362" t="s">
        <v>21106</v>
      </c>
      <c r="D61" s="371" t="s">
        <v>17776</v>
      </c>
      <c r="E61" s="372" t="s">
        <v>17779</v>
      </c>
      <c r="G61" s="368" t="s">
        <v>18126</v>
      </c>
      <c r="H61" s="369" t="s">
        <v>18020</v>
      </c>
      <c r="I61" s="369" t="s">
        <v>18020</v>
      </c>
      <c r="J61" s="369" t="s">
        <v>18020</v>
      </c>
      <c r="K61" s="370" t="s">
        <v>18020</v>
      </c>
      <c r="M61" s="362" t="s">
        <v>17807</v>
      </c>
      <c r="N61" s="363" t="s">
        <v>17808</v>
      </c>
      <c r="O61" s="364" t="s">
        <v>312</v>
      </c>
      <c r="P61" s="365" t="s">
        <v>311</v>
      </c>
      <c r="Q61" s="366" t="s">
        <v>17810</v>
      </c>
      <c r="R61" s="364" t="s">
        <v>319</v>
      </c>
      <c r="S61" s="367" t="s">
        <v>311</v>
      </c>
      <c r="T61" s="350"/>
      <c r="U61" s="368" t="s">
        <v>18126</v>
      </c>
      <c r="V61" s="369" t="s">
        <v>18126</v>
      </c>
      <c r="W61" s="369" t="s">
        <v>18020</v>
      </c>
      <c r="X61" s="369" t="s">
        <v>18020</v>
      </c>
      <c r="Y61" s="370" t="s">
        <v>18020</v>
      </c>
      <c r="Z61" s="350"/>
    </row>
    <row r="62" spans="1:26" ht="60" x14ac:dyDescent="0.2">
      <c r="A62" s="665" t="s">
        <v>18641</v>
      </c>
      <c r="C62" s="362" t="s">
        <v>21107</v>
      </c>
      <c r="D62" s="371" t="s">
        <v>17781</v>
      </c>
      <c r="E62" s="372" t="s">
        <v>17785</v>
      </c>
      <c r="G62" s="368" t="s">
        <v>18126</v>
      </c>
      <c r="H62" s="369" t="s">
        <v>18126</v>
      </c>
      <c r="I62" s="369" t="s">
        <v>18020</v>
      </c>
      <c r="J62" s="369" t="s">
        <v>18020</v>
      </c>
      <c r="K62" s="373" t="s">
        <v>18126</v>
      </c>
      <c r="M62" s="362" t="s">
        <v>17812</v>
      </c>
      <c r="N62" s="363" t="s">
        <v>17813</v>
      </c>
      <c r="O62" s="364" t="s">
        <v>17090</v>
      </c>
      <c r="P62" s="365" t="s">
        <v>431</v>
      </c>
      <c r="Q62" s="366" t="s">
        <v>17815</v>
      </c>
      <c r="R62" s="364" t="s">
        <v>17816</v>
      </c>
      <c r="S62" s="367" t="s">
        <v>431</v>
      </c>
      <c r="T62" s="350"/>
      <c r="U62" s="368" t="s">
        <v>18126</v>
      </c>
      <c r="V62" s="369" t="s">
        <v>18126</v>
      </c>
      <c r="W62" s="369" t="s">
        <v>18020</v>
      </c>
      <c r="X62" s="369" t="s">
        <v>18020</v>
      </c>
      <c r="Y62" s="370" t="s">
        <v>18020</v>
      </c>
      <c r="Z62" s="350"/>
    </row>
    <row r="63" spans="1:26" ht="60" x14ac:dyDescent="0.2">
      <c r="A63" s="665" t="s">
        <v>18641</v>
      </c>
      <c r="C63" s="362" t="s">
        <v>21108</v>
      </c>
      <c r="D63" s="371" t="s">
        <v>17787</v>
      </c>
      <c r="E63" s="372" t="s">
        <v>17790</v>
      </c>
      <c r="G63" s="368" t="s">
        <v>18126</v>
      </c>
      <c r="H63" s="369" t="s">
        <v>18020</v>
      </c>
      <c r="I63" s="369" t="s">
        <v>18020</v>
      </c>
      <c r="J63" s="369" t="s">
        <v>18020</v>
      </c>
      <c r="K63" s="370" t="s">
        <v>18020</v>
      </c>
      <c r="M63" s="374" t="s">
        <v>18006</v>
      </c>
      <c r="N63" s="380" t="s">
        <v>17818</v>
      </c>
      <c r="O63" s="382" t="s">
        <v>5957</v>
      </c>
      <c r="P63" s="381" t="s">
        <v>17819</v>
      </c>
      <c r="Q63" s="374" t="s">
        <v>17821</v>
      </c>
      <c r="R63" s="382" t="s">
        <v>17480</v>
      </c>
      <c r="S63" s="375" t="s">
        <v>17819</v>
      </c>
      <c r="T63" s="350"/>
      <c r="U63" s="368" t="s">
        <v>18126</v>
      </c>
      <c r="V63" s="369" t="s">
        <v>18020</v>
      </c>
      <c r="W63" s="369" t="s">
        <v>18020</v>
      </c>
      <c r="X63" s="369" t="s">
        <v>18020</v>
      </c>
      <c r="Y63" s="370" t="s">
        <v>18020</v>
      </c>
      <c r="Z63" s="350"/>
    </row>
    <row r="64" spans="1:26" ht="60" x14ac:dyDescent="0.2">
      <c r="A64" s="665" t="s">
        <v>18641</v>
      </c>
      <c r="C64" s="362" t="s">
        <v>17792</v>
      </c>
      <c r="D64" s="371" t="s">
        <v>17793</v>
      </c>
      <c r="E64" s="372" t="s">
        <v>17796</v>
      </c>
      <c r="G64" s="368" t="s">
        <v>18126</v>
      </c>
      <c r="H64" s="369" t="s">
        <v>18020</v>
      </c>
      <c r="I64" s="369" t="s">
        <v>18020</v>
      </c>
      <c r="J64" s="369" t="s">
        <v>18020</v>
      </c>
      <c r="K64" s="370" t="s">
        <v>18020</v>
      </c>
      <c r="M64" s="374" t="s">
        <v>18007</v>
      </c>
      <c r="N64" s="380" t="s">
        <v>17823</v>
      </c>
      <c r="O64" s="382" t="s">
        <v>17584</v>
      </c>
      <c r="P64" s="381" t="s">
        <v>1214</v>
      </c>
      <c r="Q64" s="374" t="s">
        <v>17825</v>
      </c>
      <c r="R64" s="382" t="s">
        <v>17587</v>
      </c>
      <c r="S64" s="375" t="s">
        <v>1214</v>
      </c>
      <c r="T64" s="350"/>
      <c r="U64" s="368" t="s">
        <v>18126</v>
      </c>
      <c r="V64" s="369" t="s">
        <v>18126</v>
      </c>
      <c r="W64" s="369" t="s">
        <v>18020</v>
      </c>
      <c r="X64" s="369" t="s">
        <v>18020</v>
      </c>
      <c r="Y64" s="370" t="s">
        <v>18020</v>
      </c>
      <c r="Z64" s="350"/>
    </row>
    <row r="65" spans="1:26" ht="60" x14ac:dyDescent="0.2">
      <c r="A65" s="665" t="s">
        <v>18641</v>
      </c>
      <c r="C65" s="362" t="s">
        <v>17799</v>
      </c>
      <c r="D65" s="371" t="s">
        <v>17800</v>
      </c>
      <c r="E65" s="372" t="s">
        <v>17803</v>
      </c>
      <c r="G65" s="368" t="s">
        <v>18126</v>
      </c>
      <c r="H65" s="369" t="s">
        <v>18020</v>
      </c>
      <c r="I65" s="369" t="s">
        <v>18020</v>
      </c>
      <c r="J65" s="369" t="s">
        <v>18020</v>
      </c>
      <c r="K65" s="370" t="s">
        <v>18020</v>
      </c>
      <c r="M65" s="374" t="s">
        <v>18008</v>
      </c>
      <c r="N65" s="380" t="s">
        <v>17827</v>
      </c>
      <c r="O65" s="382" t="s">
        <v>17828</v>
      </c>
      <c r="P65" s="381" t="s">
        <v>17658</v>
      </c>
      <c r="Q65" s="374" t="s">
        <v>17830</v>
      </c>
      <c r="R65" s="382" t="s">
        <v>17648</v>
      </c>
      <c r="S65" s="375" t="s">
        <v>17658</v>
      </c>
      <c r="T65" s="350"/>
      <c r="U65" s="368" t="s">
        <v>18126</v>
      </c>
      <c r="V65" s="369" t="s">
        <v>18020</v>
      </c>
      <c r="W65" s="369" t="s">
        <v>18020</v>
      </c>
      <c r="X65" s="369" t="s">
        <v>18020</v>
      </c>
      <c r="Y65" s="370" t="s">
        <v>18020</v>
      </c>
      <c r="Z65" s="350"/>
    </row>
    <row r="66" spans="1:26" ht="60" x14ac:dyDescent="0.2">
      <c r="A66" s="665" t="s">
        <v>18641</v>
      </c>
      <c r="C66" s="362" t="s">
        <v>17805</v>
      </c>
      <c r="D66" s="371" t="s">
        <v>17806</v>
      </c>
      <c r="E66" s="372" t="s">
        <v>17809</v>
      </c>
      <c r="G66" s="368" t="s">
        <v>18126</v>
      </c>
      <c r="H66" s="369" t="s">
        <v>18020</v>
      </c>
      <c r="I66" s="369" t="s">
        <v>18020</v>
      </c>
      <c r="J66" s="369" t="s">
        <v>18020</v>
      </c>
      <c r="K66" s="370" t="s">
        <v>18020</v>
      </c>
      <c r="M66" s="374" t="s">
        <v>18009</v>
      </c>
      <c r="N66" s="380" t="s">
        <v>17832</v>
      </c>
      <c r="O66" s="382" t="s">
        <v>17833</v>
      </c>
      <c r="P66" s="381" t="s">
        <v>17676</v>
      </c>
      <c r="Q66" s="374" t="s">
        <v>17835</v>
      </c>
      <c r="R66" s="382" t="s">
        <v>17836</v>
      </c>
      <c r="S66" s="375" t="s">
        <v>17676</v>
      </c>
      <c r="T66" s="350"/>
      <c r="U66" s="368" t="s">
        <v>18126</v>
      </c>
      <c r="V66" s="369" t="s">
        <v>18020</v>
      </c>
      <c r="W66" s="369" t="s">
        <v>18020</v>
      </c>
      <c r="X66" s="369" t="s">
        <v>18020</v>
      </c>
      <c r="Y66" s="370" t="s">
        <v>18020</v>
      </c>
      <c r="Z66" s="350"/>
    </row>
    <row r="67" spans="1:26" ht="90" x14ac:dyDescent="0.2">
      <c r="A67" s="665" t="s">
        <v>18641</v>
      </c>
      <c r="C67" s="374" t="s">
        <v>18015</v>
      </c>
      <c r="D67" s="375" t="s">
        <v>18123</v>
      </c>
      <c r="E67" s="376" t="s">
        <v>18130</v>
      </c>
      <c r="G67" s="377" t="s">
        <v>18126</v>
      </c>
      <c r="H67" s="378" t="s">
        <v>18126</v>
      </c>
      <c r="I67" s="378" t="s">
        <v>18126</v>
      </c>
      <c r="J67" s="378" t="s">
        <v>18126</v>
      </c>
      <c r="K67" s="379" t="s">
        <v>18020</v>
      </c>
      <c r="M67" s="374" t="s">
        <v>18010</v>
      </c>
      <c r="N67" s="380" t="s">
        <v>17838</v>
      </c>
      <c r="O67" s="382" t="s">
        <v>17839</v>
      </c>
      <c r="P67" s="381" t="s">
        <v>17702</v>
      </c>
      <c r="Q67" s="374" t="s">
        <v>17841</v>
      </c>
      <c r="R67" s="382" t="s">
        <v>17685</v>
      </c>
      <c r="S67" s="375" t="s">
        <v>17702</v>
      </c>
      <c r="T67" s="350"/>
      <c r="U67" s="368" t="s">
        <v>18126</v>
      </c>
      <c r="V67" s="369" t="s">
        <v>18126</v>
      </c>
      <c r="W67" s="369" t="s">
        <v>18020</v>
      </c>
      <c r="X67" s="369" t="s">
        <v>18020</v>
      </c>
      <c r="Y67" s="370" t="s">
        <v>18020</v>
      </c>
      <c r="Z67" s="350"/>
    </row>
    <row r="68" spans="1:26" ht="60" x14ac:dyDescent="0.2">
      <c r="A68" s="665" t="s">
        <v>18641</v>
      </c>
      <c r="C68" s="989" t="s">
        <v>17811</v>
      </c>
      <c r="D68" s="990"/>
      <c r="E68" s="361" t="s">
        <v>17814</v>
      </c>
      <c r="G68" s="985"/>
      <c r="H68" s="986"/>
      <c r="I68" s="986"/>
      <c r="J68" s="986"/>
      <c r="K68" s="987"/>
      <c r="M68" s="374" t="s">
        <v>18011</v>
      </c>
      <c r="N68" s="380" t="s">
        <v>17843</v>
      </c>
      <c r="O68" s="382" t="s">
        <v>17844</v>
      </c>
      <c r="P68" s="381" t="s">
        <v>17689</v>
      </c>
      <c r="Q68" s="374" t="s">
        <v>17846</v>
      </c>
      <c r="R68" s="382" t="s">
        <v>17847</v>
      </c>
      <c r="S68" s="375" t="s">
        <v>17689</v>
      </c>
      <c r="T68" s="350"/>
      <c r="U68" s="368" t="s">
        <v>18126</v>
      </c>
      <c r="V68" s="369" t="s">
        <v>18126</v>
      </c>
      <c r="W68" s="369" t="s">
        <v>18020</v>
      </c>
      <c r="X68" s="369" t="s">
        <v>18020</v>
      </c>
      <c r="Y68" s="370" t="s">
        <v>18020</v>
      </c>
      <c r="Z68" s="350"/>
    </row>
    <row r="69" spans="1:26" ht="60" x14ac:dyDescent="0.2">
      <c r="A69" s="665" t="s">
        <v>18641</v>
      </c>
      <c r="C69" s="362" t="s">
        <v>21109</v>
      </c>
      <c r="D69" s="371" t="s">
        <v>17817</v>
      </c>
      <c r="E69" s="372" t="s">
        <v>17820</v>
      </c>
      <c r="G69" s="368" t="s">
        <v>18126</v>
      </c>
      <c r="H69" s="369" t="s">
        <v>18126</v>
      </c>
      <c r="I69" s="369" t="s">
        <v>18020</v>
      </c>
      <c r="J69" s="369" t="s">
        <v>18020</v>
      </c>
      <c r="K69" s="370" t="s">
        <v>18020</v>
      </c>
      <c r="M69" s="374" t="s">
        <v>18012</v>
      </c>
      <c r="N69" s="380" t="s">
        <v>17849</v>
      </c>
      <c r="O69" s="382" t="s">
        <v>17850</v>
      </c>
      <c r="P69" s="381" t="s">
        <v>17851</v>
      </c>
      <c r="Q69" s="374" t="s">
        <v>17853</v>
      </c>
      <c r="R69" s="382" t="s">
        <v>17854</v>
      </c>
      <c r="S69" s="375" t="s">
        <v>17855</v>
      </c>
      <c r="T69" s="350"/>
      <c r="U69" s="368" t="s">
        <v>18020</v>
      </c>
      <c r="V69" s="369" t="s">
        <v>18020</v>
      </c>
      <c r="W69" s="369" t="s">
        <v>18020</v>
      </c>
      <c r="X69" s="369" t="s">
        <v>18020</v>
      </c>
      <c r="Y69" s="370" t="s">
        <v>18020</v>
      </c>
      <c r="Z69" s="350"/>
    </row>
    <row r="70" spans="1:26" ht="60" x14ac:dyDescent="0.2">
      <c r="A70" s="665" t="s">
        <v>18641</v>
      </c>
      <c r="C70" s="362" t="s">
        <v>21110</v>
      </c>
      <c r="D70" s="371" t="s">
        <v>17822</v>
      </c>
      <c r="E70" s="372" t="s">
        <v>17824</v>
      </c>
      <c r="G70" s="368" t="s">
        <v>18126</v>
      </c>
      <c r="H70" s="369" t="s">
        <v>18126</v>
      </c>
      <c r="I70" s="369" t="s">
        <v>18020</v>
      </c>
      <c r="J70" s="369" t="s">
        <v>18020</v>
      </c>
      <c r="K70" s="370" t="s">
        <v>18020</v>
      </c>
      <c r="M70" s="374" t="s">
        <v>17857</v>
      </c>
      <c r="N70" s="380" t="s">
        <v>17858</v>
      </c>
      <c r="O70" s="382" t="s">
        <v>17531</v>
      </c>
      <c r="P70" s="381" t="s">
        <v>4658</v>
      </c>
      <c r="Q70" s="374" t="s">
        <v>17860</v>
      </c>
      <c r="R70" s="382" t="s">
        <v>17534</v>
      </c>
      <c r="S70" s="375" t="s">
        <v>4658</v>
      </c>
      <c r="T70" s="350"/>
      <c r="U70" s="368" t="s">
        <v>18126</v>
      </c>
      <c r="V70" s="369" t="s">
        <v>18126</v>
      </c>
      <c r="W70" s="369" t="s">
        <v>18020</v>
      </c>
      <c r="X70" s="369" t="s">
        <v>18020</v>
      </c>
      <c r="Y70" s="373" t="s">
        <v>18126</v>
      </c>
      <c r="Z70" s="350"/>
    </row>
    <row r="71" spans="1:26" ht="60" x14ac:dyDescent="0.2">
      <c r="A71" s="665" t="s">
        <v>18641</v>
      </c>
      <c r="C71" s="362" t="s">
        <v>21111</v>
      </c>
      <c r="D71" s="371" t="s">
        <v>17826</v>
      </c>
      <c r="E71" s="372" t="s">
        <v>17829</v>
      </c>
      <c r="G71" s="368" t="s">
        <v>18126</v>
      </c>
      <c r="H71" s="369" t="s">
        <v>18020</v>
      </c>
      <c r="I71" s="369" t="s">
        <v>18020</v>
      </c>
      <c r="J71" s="369" t="s">
        <v>18020</v>
      </c>
      <c r="K71" s="370" t="s">
        <v>18020</v>
      </c>
      <c r="M71" s="374" t="s">
        <v>17862</v>
      </c>
      <c r="N71" s="380" t="s">
        <v>17863</v>
      </c>
      <c r="O71" s="382" t="s">
        <v>17531</v>
      </c>
      <c r="P71" s="381" t="s">
        <v>4678</v>
      </c>
      <c r="Q71" s="374" t="s">
        <v>17865</v>
      </c>
      <c r="R71" s="382" t="s">
        <v>17534</v>
      </c>
      <c r="S71" s="375" t="s">
        <v>4678</v>
      </c>
      <c r="T71" s="350"/>
      <c r="U71" s="368" t="s">
        <v>18126</v>
      </c>
      <c r="V71" s="369" t="s">
        <v>18020</v>
      </c>
      <c r="W71" s="369" t="s">
        <v>18020</v>
      </c>
      <c r="X71" s="369" t="s">
        <v>18020</v>
      </c>
      <c r="Y71" s="373" t="s">
        <v>18126</v>
      </c>
      <c r="Z71" s="350"/>
    </row>
    <row r="72" spans="1:26" ht="60" x14ac:dyDescent="0.2">
      <c r="A72" s="665" t="s">
        <v>18641</v>
      </c>
      <c r="C72" s="362" t="s">
        <v>21112</v>
      </c>
      <c r="D72" s="371" t="s">
        <v>17831</v>
      </c>
      <c r="E72" s="372" t="s">
        <v>17834</v>
      </c>
      <c r="G72" s="368" t="s">
        <v>18126</v>
      </c>
      <c r="H72" s="369" t="s">
        <v>18020</v>
      </c>
      <c r="I72" s="369" t="s">
        <v>18020</v>
      </c>
      <c r="J72" s="369" t="s">
        <v>18020</v>
      </c>
      <c r="K72" s="370" t="s">
        <v>18020</v>
      </c>
      <c r="M72" s="374" t="s">
        <v>17868</v>
      </c>
      <c r="N72" s="380" t="s">
        <v>17869</v>
      </c>
      <c r="O72" s="382" t="s">
        <v>17531</v>
      </c>
      <c r="P72" s="381" t="s">
        <v>4667</v>
      </c>
      <c r="Q72" s="374" t="s">
        <v>17871</v>
      </c>
      <c r="R72" s="382" t="s">
        <v>17534</v>
      </c>
      <c r="S72" s="375" t="s">
        <v>4667</v>
      </c>
      <c r="T72" s="350"/>
      <c r="U72" s="368" t="s">
        <v>18126</v>
      </c>
      <c r="V72" s="369" t="s">
        <v>18020</v>
      </c>
      <c r="W72" s="369" t="s">
        <v>18020</v>
      </c>
      <c r="X72" s="369" t="s">
        <v>18020</v>
      </c>
      <c r="Y72" s="373" t="s">
        <v>18126</v>
      </c>
      <c r="Z72" s="350"/>
    </row>
    <row r="73" spans="1:26" ht="60" x14ac:dyDescent="0.2">
      <c r="A73" s="665" t="s">
        <v>18641</v>
      </c>
      <c r="C73" s="362" t="s">
        <v>21113</v>
      </c>
      <c r="D73" s="371" t="s">
        <v>17837</v>
      </c>
      <c r="E73" s="372" t="s">
        <v>17840</v>
      </c>
      <c r="G73" s="368" t="s">
        <v>18126</v>
      </c>
      <c r="H73" s="369" t="s">
        <v>18126</v>
      </c>
      <c r="I73" s="369" t="s">
        <v>18020</v>
      </c>
      <c r="J73" s="369" t="s">
        <v>18020</v>
      </c>
      <c r="K73" s="370" t="s">
        <v>18020</v>
      </c>
      <c r="M73" s="374" t="s">
        <v>17872</v>
      </c>
      <c r="N73" s="380" t="s">
        <v>18148</v>
      </c>
      <c r="O73" s="382" t="s">
        <v>17531</v>
      </c>
      <c r="P73" s="381" t="s">
        <v>4689</v>
      </c>
      <c r="Q73" s="374" t="s">
        <v>18149</v>
      </c>
      <c r="R73" s="382" t="s">
        <v>17534</v>
      </c>
      <c r="S73" s="375" t="s">
        <v>4689</v>
      </c>
      <c r="T73" s="350"/>
      <c r="U73" s="368" t="s">
        <v>18126</v>
      </c>
      <c r="V73" s="369" t="s">
        <v>18020</v>
      </c>
      <c r="W73" s="369" t="s">
        <v>18020</v>
      </c>
      <c r="X73" s="369" t="s">
        <v>18020</v>
      </c>
      <c r="Y73" s="373" t="s">
        <v>18126</v>
      </c>
      <c r="Z73" s="350"/>
    </row>
    <row r="74" spans="1:26" ht="60" x14ac:dyDescent="0.2">
      <c r="A74" s="665" t="s">
        <v>18641</v>
      </c>
      <c r="C74" s="362" t="s">
        <v>21114</v>
      </c>
      <c r="D74" s="371" t="s">
        <v>17842</v>
      </c>
      <c r="E74" s="372" t="s">
        <v>17845</v>
      </c>
      <c r="G74" s="368" t="s">
        <v>18126</v>
      </c>
      <c r="H74" s="369" t="s">
        <v>18020</v>
      </c>
      <c r="I74" s="369" t="s">
        <v>18020</v>
      </c>
      <c r="J74" s="369" t="s">
        <v>18020</v>
      </c>
      <c r="K74" s="370" t="s">
        <v>18020</v>
      </c>
      <c r="M74" s="374" t="s">
        <v>17875</v>
      </c>
      <c r="N74" s="380" t="s">
        <v>17876</v>
      </c>
      <c r="O74" s="382" t="s">
        <v>17531</v>
      </c>
      <c r="P74" s="381" t="s">
        <v>4704</v>
      </c>
      <c r="Q74" s="374" t="s">
        <v>17878</v>
      </c>
      <c r="R74" s="382" t="s">
        <v>17534</v>
      </c>
      <c r="S74" s="375" t="s">
        <v>4704</v>
      </c>
      <c r="T74" s="350"/>
      <c r="U74" s="368" t="s">
        <v>18126</v>
      </c>
      <c r="V74" s="369" t="s">
        <v>18020</v>
      </c>
      <c r="W74" s="369" t="s">
        <v>18020</v>
      </c>
      <c r="X74" s="369" t="s">
        <v>18020</v>
      </c>
      <c r="Y74" s="370" t="s">
        <v>18020</v>
      </c>
      <c r="Z74" s="350"/>
    </row>
    <row r="75" spans="1:26" ht="60" x14ac:dyDescent="0.2">
      <c r="A75" s="665" t="s">
        <v>18641</v>
      </c>
      <c r="C75" s="362" t="s">
        <v>21115</v>
      </c>
      <c r="D75" s="371" t="s">
        <v>17848</v>
      </c>
      <c r="E75" s="372" t="s">
        <v>17852</v>
      </c>
      <c r="G75" s="368" t="s">
        <v>18126</v>
      </c>
      <c r="H75" s="369" t="s">
        <v>18020</v>
      </c>
      <c r="I75" s="369" t="s">
        <v>18020</v>
      </c>
      <c r="J75" s="369" t="s">
        <v>18020</v>
      </c>
      <c r="K75" s="370" t="s">
        <v>18020</v>
      </c>
      <c r="M75" s="374" t="s">
        <v>17880</v>
      </c>
      <c r="N75" s="380" t="s">
        <v>17881</v>
      </c>
      <c r="O75" s="382" t="s">
        <v>17531</v>
      </c>
      <c r="P75" s="381" t="s">
        <v>4743</v>
      </c>
      <c r="Q75" s="374" t="s">
        <v>17883</v>
      </c>
      <c r="R75" s="382" t="s">
        <v>17534</v>
      </c>
      <c r="S75" s="375" t="s">
        <v>4743</v>
      </c>
      <c r="T75" s="350"/>
      <c r="U75" s="368" t="s">
        <v>18126</v>
      </c>
      <c r="V75" s="369" t="s">
        <v>18020</v>
      </c>
      <c r="W75" s="369" t="s">
        <v>18020</v>
      </c>
      <c r="X75" s="369" t="s">
        <v>18020</v>
      </c>
      <c r="Y75" s="373" t="s">
        <v>18126</v>
      </c>
      <c r="Z75" s="350"/>
    </row>
    <row r="76" spans="1:26" ht="60" x14ac:dyDescent="0.2">
      <c r="A76" s="665" t="s">
        <v>18641</v>
      </c>
      <c r="C76" s="362" t="s">
        <v>21116</v>
      </c>
      <c r="D76" s="371" t="s">
        <v>17856</v>
      </c>
      <c r="E76" s="372" t="s">
        <v>17859</v>
      </c>
      <c r="G76" s="368" t="s">
        <v>18126</v>
      </c>
      <c r="H76" s="369" t="s">
        <v>18126</v>
      </c>
      <c r="I76" s="369" t="s">
        <v>18020</v>
      </c>
      <c r="J76" s="369" t="s">
        <v>18020</v>
      </c>
      <c r="K76" s="373" t="s">
        <v>18126</v>
      </c>
      <c r="M76" s="374" t="s">
        <v>17885</v>
      </c>
      <c r="N76" s="380" t="s">
        <v>17886</v>
      </c>
      <c r="O76" s="382" t="s">
        <v>17531</v>
      </c>
      <c r="P76" s="381" t="s">
        <v>4765</v>
      </c>
      <c r="Q76" s="374" t="s">
        <v>17888</v>
      </c>
      <c r="R76" s="382" t="s">
        <v>17534</v>
      </c>
      <c r="S76" s="375" t="s">
        <v>4765</v>
      </c>
      <c r="T76" s="350"/>
      <c r="U76" s="368" t="s">
        <v>18126</v>
      </c>
      <c r="V76" s="369" t="s">
        <v>18020</v>
      </c>
      <c r="W76" s="369" t="s">
        <v>18020</v>
      </c>
      <c r="X76" s="369" t="s">
        <v>18020</v>
      </c>
      <c r="Y76" s="370" t="s">
        <v>18020</v>
      </c>
      <c r="Z76" s="350"/>
    </row>
    <row r="77" spans="1:26" ht="60" x14ac:dyDescent="0.2">
      <c r="A77" s="665" t="s">
        <v>18641</v>
      </c>
      <c r="C77" s="362" t="s">
        <v>21117</v>
      </c>
      <c r="D77" s="371" t="s">
        <v>17861</v>
      </c>
      <c r="E77" s="372" t="s">
        <v>17864</v>
      </c>
      <c r="G77" s="368" t="s">
        <v>18126</v>
      </c>
      <c r="H77" s="369" t="s">
        <v>18020</v>
      </c>
      <c r="I77" s="369" t="s">
        <v>18020</v>
      </c>
      <c r="J77" s="369" t="s">
        <v>18020</v>
      </c>
      <c r="K77" s="370" t="s">
        <v>18020</v>
      </c>
      <c r="M77" s="374" t="s">
        <v>17890</v>
      </c>
      <c r="N77" s="380" t="s">
        <v>17891</v>
      </c>
      <c r="O77" s="382" t="s">
        <v>17708</v>
      </c>
      <c r="P77" s="381" t="s">
        <v>4119</v>
      </c>
      <c r="Q77" s="374" t="s">
        <v>17893</v>
      </c>
      <c r="R77" s="382" t="s">
        <v>17711</v>
      </c>
      <c r="S77" s="375" t="s">
        <v>4119</v>
      </c>
      <c r="T77" s="350"/>
      <c r="U77" s="368" t="s">
        <v>18126</v>
      </c>
      <c r="V77" s="369" t="s">
        <v>18020</v>
      </c>
      <c r="W77" s="369" t="s">
        <v>18020</v>
      </c>
      <c r="X77" s="369" t="s">
        <v>18020</v>
      </c>
      <c r="Y77" s="373" t="s">
        <v>18126</v>
      </c>
      <c r="Z77" s="350"/>
    </row>
    <row r="78" spans="1:26" ht="60" x14ac:dyDescent="0.2">
      <c r="A78" s="665" t="s">
        <v>18641</v>
      </c>
      <c r="C78" s="362" t="s">
        <v>17866</v>
      </c>
      <c r="D78" s="371" t="s">
        <v>17867</v>
      </c>
      <c r="E78" s="372" t="s">
        <v>17870</v>
      </c>
      <c r="G78" s="368" t="s">
        <v>18126</v>
      </c>
      <c r="H78" s="369" t="s">
        <v>18020</v>
      </c>
      <c r="I78" s="369" t="s">
        <v>18020</v>
      </c>
      <c r="J78" s="369" t="s">
        <v>18020</v>
      </c>
      <c r="K78" s="370" t="s">
        <v>18020</v>
      </c>
      <c r="M78" s="374" t="s">
        <v>17895</v>
      </c>
      <c r="N78" s="380" t="s">
        <v>17896</v>
      </c>
      <c r="O78" s="382" t="s">
        <v>17708</v>
      </c>
      <c r="P78" s="381" t="s">
        <v>4110</v>
      </c>
      <c r="Q78" s="374" t="s">
        <v>17898</v>
      </c>
      <c r="R78" s="382" t="s">
        <v>17711</v>
      </c>
      <c r="S78" s="375" t="s">
        <v>4110</v>
      </c>
      <c r="T78" s="350"/>
      <c r="U78" s="368" t="s">
        <v>18126</v>
      </c>
      <c r="V78" s="369" t="s">
        <v>18020</v>
      </c>
      <c r="W78" s="369" t="s">
        <v>18020</v>
      </c>
      <c r="X78" s="369" t="s">
        <v>18020</v>
      </c>
      <c r="Y78" s="370" t="s">
        <v>18020</v>
      </c>
      <c r="Z78" s="350"/>
    </row>
    <row r="79" spans="1:26" ht="105" x14ac:dyDescent="0.2">
      <c r="A79" s="665" t="s">
        <v>18641</v>
      </c>
      <c r="C79" s="374" t="s">
        <v>18016</v>
      </c>
      <c r="D79" s="375" t="s">
        <v>18124</v>
      </c>
      <c r="E79" s="376" t="s">
        <v>18131</v>
      </c>
      <c r="G79" s="377" t="s">
        <v>18126</v>
      </c>
      <c r="H79" s="378" t="s">
        <v>18126</v>
      </c>
      <c r="I79" s="378" t="s">
        <v>18126</v>
      </c>
      <c r="J79" s="378" t="s">
        <v>18126</v>
      </c>
      <c r="K79" s="379" t="s">
        <v>18020</v>
      </c>
      <c r="M79" s="374" t="s">
        <v>17900</v>
      </c>
      <c r="N79" s="380" t="s">
        <v>17901</v>
      </c>
      <c r="O79" s="382" t="s">
        <v>17902</v>
      </c>
      <c r="P79" s="381" t="s">
        <v>17903</v>
      </c>
      <c r="Q79" s="374" t="s">
        <v>17905</v>
      </c>
      <c r="R79" s="382" t="s">
        <v>17906</v>
      </c>
      <c r="S79" s="375" t="s">
        <v>17903</v>
      </c>
      <c r="T79" s="350"/>
      <c r="U79" s="368" t="s">
        <v>18126</v>
      </c>
      <c r="V79" s="369" t="s">
        <v>18020</v>
      </c>
      <c r="W79" s="369" t="s">
        <v>18020</v>
      </c>
      <c r="X79" s="369" t="s">
        <v>18020</v>
      </c>
      <c r="Y79" s="370" t="s">
        <v>18020</v>
      </c>
      <c r="Z79" s="350"/>
    </row>
    <row r="80" spans="1:26" ht="60" x14ac:dyDescent="0.2">
      <c r="A80" s="665" t="s">
        <v>18641</v>
      </c>
      <c r="C80" s="989" t="s">
        <v>7244</v>
      </c>
      <c r="D80" s="990"/>
      <c r="E80" s="361" t="s">
        <v>17873</v>
      </c>
      <c r="G80" s="985"/>
      <c r="H80" s="986"/>
      <c r="I80" s="986"/>
      <c r="J80" s="986"/>
      <c r="K80" s="987"/>
      <c r="M80" s="374" t="s">
        <v>17908</v>
      </c>
      <c r="N80" s="380" t="s">
        <v>17909</v>
      </c>
      <c r="O80" s="382" t="s">
        <v>17910</v>
      </c>
      <c r="P80" s="381" t="s">
        <v>17911</v>
      </c>
      <c r="Q80" s="374" t="s">
        <v>17913</v>
      </c>
      <c r="R80" s="382" t="s">
        <v>17641</v>
      </c>
      <c r="S80" s="375" t="s">
        <v>17911</v>
      </c>
      <c r="T80" s="350"/>
      <c r="U80" s="368" t="s">
        <v>18126</v>
      </c>
      <c r="V80" s="369" t="s">
        <v>18126</v>
      </c>
      <c r="W80" s="369" t="s">
        <v>18020</v>
      </c>
      <c r="X80" s="369" t="s">
        <v>18020</v>
      </c>
      <c r="Y80" s="370" t="s">
        <v>18020</v>
      </c>
      <c r="Z80" s="350"/>
    </row>
    <row r="81" spans="1:26" ht="60" x14ac:dyDescent="0.2">
      <c r="A81" s="665" t="s">
        <v>18641</v>
      </c>
      <c r="C81" s="362" t="s">
        <v>21118</v>
      </c>
      <c r="D81" s="371" t="s">
        <v>17874</v>
      </c>
      <c r="E81" s="372" t="s">
        <v>17877</v>
      </c>
      <c r="G81" s="368" t="s">
        <v>18126</v>
      </c>
      <c r="H81" s="369" t="s">
        <v>18126</v>
      </c>
      <c r="I81" s="369" t="s">
        <v>18020</v>
      </c>
      <c r="J81" s="369" t="s">
        <v>18020</v>
      </c>
      <c r="K81" s="370" t="s">
        <v>18020</v>
      </c>
      <c r="M81" s="374" t="s">
        <v>17915</v>
      </c>
      <c r="N81" s="380" t="s">
        <v>17916</v>
      </c>
      <c r="O81" s="382" t="s">
        <v>17917</v>
      </c>
      <c r="P81" s="381" t="s">
        <v>17658</v>
      </c>
      <c r="Q81" s="374" t="s">
        <v>17919</v>
      </c>
      <c r="R81" s="382" t="s">
        <v>17920</v>
      </c>
      <c r="S81" s="375" t="s">
        <v>17658</v>
      </c>
      <c r="T81" s="350"/>
      <c r="U81" s="368" t="s">
        <v>18126</v>
      </c>
      <c r="V81" s="369" t="s">
        <v>18020</v>
      </c>
      <c r="W81" s="369" t="s">
        <v>18020</v>
      </c>
      <c r="X81" s="369" t="s">
        <v>18020</v>
      </c>
      <c r="Y81" s="370" t="s">
        <v>18020</v>
      </c>
      <c r="Z81" s="350"/>
    </row>
    <row r="82" spans="1:26" ht="60" x14ac:dyDescent="0.2">
      <c r="A82" s="665" t="s">
        <v>18641</v>
      </c>
      <c r="C82" s="362" t="s">
        <v>21119</v>
      </c>
      <c r="D82" s="371" t="s">
        <v>17879</v>
      </c>
      <c r="E82" s="372" t="s">
        <v>17882</v>
      </c>
      <c r="G82" s="368" t="s">
        <v>18126</v>
      </c>
      <c r="H82" s="369" t="s">
        <v>18126</v>
      </c>
      <c r="I82" s="369" t="s">
        <v>18020</v>
      </c>
      <c r="J82" s="369" t="s">
        <v>18020</v>
      </c>
      <c r="K82" s="373" t="s">
        <v>18126</v>
      </c>
      <c r="M82" s="374" t="s">
        <v>17922</v>
      </c>
      <c r="N82" s="380" t="s">
        <v>17923</v>
      </c>
      <c r="O82" s="382" t="s">
        <v>17924</v>
      </c>
      <c r="P82" s="381" t="s">
        <v>17676</v>
      </c>
      <c r="Q82" s="374" t="s">
        <v>17926</v>
      </c>
      <c r="R82" s="382" t="s">
        <v>17836</v>
      </c>
      <c r="S82" s="375" t="s">
        <v>17676</v>
      </c>
      <c r="T82" s="350"/>
      <c r="U82" s="368" t="s">
        <v>18126</v>
      </c>
      <c r="V82" s="369" t="s">
        <v>18020</v>
      </c>
      <c r="W82" s="369" t="s">
        <v>18020</v>
      </c>
      <c r="X82" s="369" t="s">
        <v>18020</v>
      </c>
      <c r="Y82" s="370" t="s">
        <v>18020</v>
      </c>
      <c r="Z82" s="350"/>
    </row>
    <row r="83" spans="1:26" ht="60" x14ac:dyDescent="0.2">
      <c r="A83" s="665" t="s">
        <v>18641</v>
      </c>
      <c r="C83" s="362" t="s">
        <v>21120</v>
      </c>
      <c r="D83" s="371" t="s">
        <v>17884</v>
      </c>
      <c r="E83" s="372" t="s">
        <v>17887</v>
      </c>
      <c r="G83" s="368" t="s">
        <v>18126</v>
      </c>
      <c r="H83" s="369" t="s">
        <v>18020</v>
      </c>
      <c r="I83" s="369" t="s">
        <v>18020</v>
      </c>
      <c r="J83" s="369" t="s">
        <v>18020</v>
      </c>
      <c r="K83" s="373" t="s">
        <v>18126</v>
      </c>
      <c r="M83" s="374" t="s">
        <v>17929</v>
      </c>
      <c r="N83" s="380" t="s">
        <v>17930</v>
      </c>
      <c r="O83" s="382" t="s">
        <v>17931</v>
      </c>
      <c r="P83" s="381" t="s">
        <v>17702</v>
      </c>
      <c r="Q83" s="374" t="s">
        <v>17933</v>
      </c>
      <c r="R83" s="382" t="s">
        <v>17934</v>
      </c>
      <c r="S83" s="375" t="s">
        <v>17702</v>
      </c>
      <c r="T83" s="350"/>
      <c r="U83" s="368" t="s">
        <v>18126</v>
      </c>
      <c r="V83" s="369" t="s">
        <v>18126</v>
      </c>
      <c r="W83" s="369" t="s">
        <v>18020</v>
      </c>
      <c r="X83" s="369" t="s">
        <v>18020</v>
      </c>
      <c r="Y83" s="370" t="s">
        <v>18020</v>
      </c>
      <c r="Z83" s="350"/>
    </row>
    <row r="84" spans="1:26" ht="60" x14ac:dyDescent="0.2">
      <c r="A84" s="665" t="s">
        <v>18641</v>
      </c>
      <c r="C84" s="362" t="s">
        <v>21121</v>
      </c>
      <c r="D84" s="371" t="s">
        <v>17889</v>
      </c>
      <c r="E84" s="372" t="s">
        <v>17892</v>
      </c>
      <c r="G84" s="368" t="s">
        <v>18126</v>
      </c>
      <c r="H84" s="369" t="s">
        <v>18020</v>
      </c>
      <c r="I84" s="369" t="s">
        <v>18020</v>
      </c>
      <c r="J84" s="369" t="s">
        <v>18020</v>
      </c>
      <c r="K84" s="373" t="s">
        <v>18126</v>
      </c>
      <c r="M84" s="374" t="s">
        <v>17937</v>
      </c>
      <c r="N84" s="380" t="s">
        <v>17938</v>
      </c>
      <c r="O84" s="382" t="s">
        <v>17939</v>
      </c>
      <c r="P84" s="381" t="s">
        <v>17689</v>
      </c>
      <c r="Q84" s="374" t="s">
        <v>17941</v>
      </c>
      <c r="R84" s="382" t="s">
        <v>17698</v>
      </c>
      <c r="S84" s="375" t="s">
        <v>17689</v>
      </c>
      <c r="T84" s="350"/>
      <c r="U84" s="368" t="s">
        <v>18126</v>
      </c>
      <c r="V84" s="369" t="s">
        <v>18126</v>
      </c>
      <c r="W84" s="369" t="s">
        <v>18020</v>
      </c>
      <c r="X84" s="369" t="s">
        <v>18020</v>
      </c>
      <c r="Y84" s="370" t="s">
        <v>18020</v>
      </c>
      <c r="Z84" s="350"/>
    </row>
    <row r="85" spans="1:26" ht="60" x14ac:dyDescent="0.2">
      <c r="A85" s="665" t="s">
        <v>18641</v>
      </c>
      <c r="C85" s="362" t="s">
        <v>21122</v>
      </c>
      <c r="D85" s="371" t="s">
        <v>17894</v>
      </c>
      <c r="E85" s="372" t="s">
        <v>17897</v>
      </c>
      <c r="G85" s="368" t="s">
        <v>18126</v>
      </c>
      <c r="H85" s="369" t="s">
        <v>18126</v>
      </c>
      <c r="I85" s="369" t="s">
        <v>18020</v>
      </c>
      <c r="J85" s="369" t="s">
        <v>18020</v>
      </c>
      <c r="K85" s="370" t="s">
        <v>18020</v>
      </c>
      <c r="M85" s="374" t="s">
        <v>17944</v>
      </c>
      <c r="N85" s="380" t="s">
        <v>17945</v>
      </c>
      <c r="O85" s="382" t="s">
        <v>5957</v>
      </c>
      <c r="P85" s="381" t="s">
        <v>17946</v>
      </c>
      <c r="Q85" s="374" t="s">
        <v>17948</v>
      </c>
      <c r="R85" s="382" t="s">
        <v>17480</v>
      </c>
      <c r="S85" s="375" t="s">
        <v>17946</v>
      </c>
      <c r="T85" s="350"/>
      <c r="U85" s="368" t="s">
        <v>18126</v>
      </c>
      <c r="V85" s="369" t="s">
        <v>18020</v>
      </c>
      <c r="W85" s="369" t="s">
        <v>18020</v>
      </c>
      <c r="X85" s="369" t="s">
        <v>18020</v>
      </c>
      <c r="Y85" s="370" t="s">
        <v>18020</v>
      </c>
      <c r="Z85" s="350"/>
    </row>
    <row r="86" spans="1:26" ht="60" x14ac:dyDescent="0.2">
      <c r="A86" s="665" t="s">
        <v>18641</v>
      </c>
      <c r="C86" s="362" t="s">
        <v>21123</v>
      </c>
      <c r="D86" s="371" t="s">
        <v>17899</v>
      </c>
      <c r="E86" s="372" t="s">
        <v>17904</v>
      </c>
      <c r="G86" s="368" t="s">
        <v>18126</v>
      </c>
      <c r="H86" s="369" t="s">
        <v>18020</v>
      </c>
      <c r="I86" s="369" t="s">
        <v>18020</v>
      </c>
      <c r="J86" s="369" t="s">
        <v>18020</v>
      </c>
      <c r="K86" s="370" t="s">
        <v>18020</v>
      </c>
      <c r="M86" s="374" t="s">
        <v>17951</v>
      </c>
      <c r="N86" s="380" t="s">
        <v>17952</v>
      </c>
      <c r="O86" s="382" t="s">
        <v>17495</v>
      </c>
      <c r="P86" s="381" t="s">
        <v>17953</v>
      </c>
      <c r="Q86" s="374" t="s">
        <v>17955</v>
      </c>
      <c r="R86" s="382" t="s">
        <v>17498</v>
      </c>
      <c r="S86" s="375" t="s">
        <v>17956</v>
      </c>
      <c r="T86" s="350"/>
      <c r="U86" s="368" t="s">
        <v>18020</v>
      </c>
      <c r="V86" s="369" t="s">
        <v>18020</v>
      </c>
      <c r="W86" s="369" t="s">
        <v>18020</v>
      </c>
      <c r="X86" s="369" t="s">
        <v>18020</v>
      </c>
      <c r="Y86" s="370" t="s">
        <v>18020</v>
      </c>
      <c r="Z86" s="350"/>
    </row>
    <row r="87" spans="1:26" ht="60" x14ac:dyDescent="0.2">
      <c r="A87" s="665" t="s">
        <v>18641</v>
      </c>
      <c r="C87" s="362" t="s">
        <v>21124</v>
      </c>
      <c r="D87" s="371" t="s">
        <v>17907</v>
      </c>
      <c r="E87" s="372" t="s">
        <v>17912</v>
      </c>
      <c r="G87" s="368" t="s">
        <v>18126</v>
      </c>
      <c r="H87" s="369" t="s">
        <v>18020</v>
      </c>
      <c r="I87" s="369" t="s">
        <v>18020</v>
      </c>
      <c r="J87" s="369" t="s">
        <v>18020</v>
      </c>
      <c r="K87" s="370" t="s">
        <v>18020</v>
      </c>
      <c r="M87" s="383" t="s">
        <v>18113</v>
      </c>
      <c r="N87" s="384" t="s">
        <v>18118</v>
      </c>
      <c r="O87" s="666" t="s">
        <v>17531</v>
      </c>
      <c r="P87" s="385" t="s">
        <v>4658</v>
      </c>
      <c r="Q87" s="383" t="s">
        <v>18634</v>
      </c>
      <c r="R87" s="666" t="s">
        <v>17534</v>
      </c>
      <c r="S87" s="386" t="s">
        <v>4658</v>
      </c>
      <c r="T87" s="350"/>
      <c r="U87" s="387" t="s">
        <v>18126</v>
      </c>
      <c r="V87" s="388" t="s">
        <v>18126</v>
      </c>
      <c r="W87" s="388" t="s">
        <v>18126</v>
      </c>
      <c r="X87" s="388" t="s">
        <v>18126</v>
      </c>
      <c r="Y87" s="389" t="s">
        <v>18020</v>
      </c>
    </row>
    <row r="88" spans="1:26" ht="60" x14ac:dyDescent="0.2">
      <c r="A88" s="665" t="s">
        <v>18641</v>
      </c>
      <c r="C88" s="362" t="s">
        <v>21125</v>
      </c>
      <c r="D88" s="371" t="s">
        <v>17914</v>
      </c>
      <c r="E88" s="372" t="s">
        <v>17918</v>
      </c>
      <c r="G88" s="368" t="s">
        <v>18126</v>
      </c>
      <c r="H88" s="369" t="s">
        <v>18126</v>
      </c>
      <c r="I88" s="369" t="s">
        <v>18020</v>
      </c>
      <c r="J88" s="369" t="s">
        <v>18020</v>
      </c>
      <c r="K88" s="373" t="s">
        <v>18126</v>
      </c>
      <c r="M88" s="383" t="s">
        <v>18114</v>
      </c>
      <c r="N88" s="384" t="s">
        <v>18117</v>
      </c>
      <c r="O88" s="666" t="s">
        <v>17531</v>
      </c>
      <c r="P88" s="385" t="s">
        <v>4678</v>
      </c>
      <c r="Q88" s="383" t="s">
        <v>18635</v>
      </c>
      <c r="R88" s="666" t="s">
        <v>17534</v>
      </c>
      <c r="S88" s="386" t="s">
        <v>4678</v>
      </c>
      <c r="T88" s="350"/>
      <c r="U88" s="387" t="s">
        <v>18126</v>
      </c>
      <c r="V88" s="388" t="s">
        <v>18126</v>
      </c>
      <c r="W88" s="388" t="s">
        <v>18126</v>
      </c>
      <c r="X88" s="388" t="s">
        <v>18126</v>
      </c>
      <c r="Y88" s="389" t="s">
        <v>18020</v>
      </c>
    </row>
    <row r="89" spans="1:26" ht="60" x14ac:dyDescent="0.2">
      <c r="A89" s="665" t="s">
        <v>18641</v>
      </c>
      <c r="C89" s="362" t="s">
        <v>21126</v>
      </c>
      <c r="D89" s="371" t="s">
        <v>17921</v>
      </c>
      <c r="E89" s="372" t="s">
        <v>17925</v>
      </c>
      <c r="G89" s="368" t="s">
        <v>18126</v>
      </c>
      <c r="H89" s="369" t="s">
        <v>18020</v>
      </c>
      <c r="I89" s="369" t="s">
        <v>18020</v>
      </c>
      <c r="J89" s="369" t="s">
        <v>18020</v>
      </c>
      <c r="K89" s="370" t="s">
        <v>18020</v>
      </c>
      <c r="M89" s="383" t="s">
        <v>18115</v>
      </c>
      <c r="N89" s="384" t="s">
        <v>18636</v>
      </c>
      <c r="O89" s="666" t="s">
        <v>17531</v>
      </c>
      <c r="P89" s="385" t="s">
        <v>4667</v>
      </c>
      <c r="Q89" s="383" t="s">
        <v>18637</v>
      </c>
      <c r="R89" s="666" t="s">
        <v>17534</v>
      </c>
      <c r="S89" s="386" t="s">
        <v>4667</v>
      </c>
      <c r="T89" s="350"/>
      <c r="U89" s="387" t="s">
        <v>18126</v>
      </c>
      <c r="V89" s="388" t="s">
        <v>18126</v>
      </c>
      <c r="W89" s="388" t="s">
        <v>18126</v>
      </c>
      <c r="X89" s="388" t="s">
        <v>18126</v>
      </c>
      <c r="Y89" s="389" t="s">
        <v>18020</v>
      </c>
    </row>
    <row r="90" spans="1:26" ht="75" x14ac:dyDescent="0.2">
      <c r="A90" s="665" t="s">
        <v>18641</v>
      </c>
      <c r="C90" s="362" t="s">
        <v>17927</v>
      </c>
      <c r="D90" s="371" t="s">
        <v>17928</v>
      </c>
      <c r="E90" s="372" t="s">
        <v>17932</v>
      </c>
      <c r="G90" s="368" t="s">
        <v>18126</v>
      </c>
      <c r="H90" s="369" t="s">
        <v>18020</v>
      </c>
      <c r="I90" s="369" t="s">
        <v>18020</v>
      </c>
      <c r="J90" s="369" t="s">
        <v>18020</v>
      </c>
      <c r="K90" s="370" t="s">
        <v>18020</v>
      </c>
      <c r="M90" s="383" t="s">
        <v>18116</v>
      </c>
      <c r="N90" s="384" t="s">
        <v>18638</v>
      </c>
      <c r="O90" s="666" t="s">
        <v>17531</v>
      </c>
      <c r="P90" s="385" t="s">
        <v>4689</v>
      </c>
      <c r="Q90" s="383" t="s">
        <v>18639</v>
      </c>
      <c r="R90" s="666" t="s">
        <v>17534</v>
      </c>
      <c r="S90" s="386" t="s">
        <v>4689</v>
      </c>
      <c r="T90" s="350"/>
      <c r="U90" s="387" t="s">
        <v>18126</v>
      </c>
      <c r="V90" s="388" t="s">
        <v>18126</v>
      </c>
      <c r="W90" s="388" t="s">
        <v>18126</v>
      </c>
      <c r="X90" s="388" t="s">
        <v>18126</v>
      </c>
      <c r="Y90" s="389" t="s">
        <v>18020</v>
      </c>
    </row>
    <row r="91" spans="1:26" ht="120" x14ac:dyDescent="0.2">
      <c r="A91" s="665" t="s">
        <v>18641</v>
      </c>
      <c r="C91" s="362" t="s">
        <v>17935</v>
      </c>
      <c r="D91" s="371" t="s">
        <v>17936</v>
      </c>
      <c r="E91" s="372" t="s">
        <v>17940</v>
      </c>
      <c r="G91" s="368" t="s">
        <v>18126</v>
      </c>
      <c r="H91" s="369" t="s">
        <v>18020</v>
      </c>
      <c r="I91" s="369" t="s">
        <v>18020</v>
      </c>
      <c r="J91" s="369" t="s">
        <v>18020</v>
      </c>
      <c r="K91" s="373" t="s">
        <v>18126</v>
      </c>
      <c r="M91" s="383" t="s">
        <v>18715</v>
      </c>
      <c r="N91" s="384" t="s">
        <v>18716</v>
      </c>
      <c r="O91" s="666" t="s">
        <v>17531</v>
      </c>
      <c r="P91" s="385" t="s">
        <v>4743</v>
      </c>
      <c r="Q91" s="383" t="s">
        <v>18717</v>
      </c>
      <c r="R91" s="666" t="s">
        <v>17534</v>
      </c>
      <c r="S91" s="386" t="s">
        <v>4743</v>
      </c>
      <c r="T91" s="350"/>
      <c r="U91" s="387" t="s">
        <v>18126</v>
      </c>
      <c r="V91" s="388" t="s">
        <v>18126</v>
      </c>
      <c r="W91" s="388" t="s">
        <v>18126</v>
      </c>
      <c r="X91" s="388" t="s">
        <v>18126</v>
      </c>
      <c r="Y91" s="389" t="s">
        <v>18020</v>
      </c>
    </row>
    <row r="92" spans="1:26" ht="60" x14ac:dyDescent="0.2">
      <c r="A92" s="665" t="s">
        <v>18641</v>
      </c>
      <c r="C92" s="362" t="s">
        <v>17942</v>
      </c>
      <c r="D92" s="371" t="s">
        <v>17943</v>
      </c>
      <c r="E92" s="372" t="s">
        <v>17947</v>
      </c>
      <c r="G92" s="368" t="s">
        <v>18126</v>
      </c>
      <c r="H92" s="369" t="s">
        <v>18126</v>
      </c>
      <c r="I92" s="369" t="s">
        <v>18020</v>
      </c>
      <c r="J92" s="369" t="s">
        <v>18020</v>
      </c>
      <c r="K92" s="373" t="s">
        <v>18126</v>
      </c>
      <c r="M92" s="362" t="s">
        <v>18023</v>
      </c>
      <c r="N92" s="363" t="s">
        <v>18044</v>
      </c>
      <c r="O92" s="364"/>
      <c r="P92" s="365"/>
      <c r="Q92" s="366"/>
      <c r="R92" s="364"/>
      <c r="S92" s="367"/>
      <c r="U92" s="368" t="s">
        <v>18126</v>
      </c>
      <c r="V92" s="369" t="s">
        <v>18020</v>
      </c>
      <c r="W92" s="369" t="s">
        <v>18020</v>
      </c>
      <c r="X92" s="369" t="s">
        <v>18020</v>
      </c>
      <c r="Y92" s="370" t="s">
        <v>18020</v>
      </c>
    </row>
    <row r="93" spans="1:26" ht="60" x14ac:dyDescent="0.2">
      <c r="A93" s="665" t="s">
        <v>18641</v>
      </c>
      <c r="C93" s="362" t="s">
        <v>17949</v>
      </c>
      <c r="D93" s="371" t="s">
        <v>17950</v>
      </c>
      <c r="E93" s="372" t="s">
        <v>17954</v>
      </c>
      <c r="G93" s="368" t="s">
        <v>18126</v>
      </c>
      <c r="H93" s="369" t="s">
        <v>18020</v>
      </c>
      <c r="I93" s="369" t="s">
        <v>18020</v>
      </c>
      <c r="J93" s="369" t="s">
        <v>18020</v>
      </c>
      <c r="K93" s="373" t="s">
        <v>18126</v>
      </c>
      <c r="M93" s="362" t="s">
        <v>18024</v>
      </c>
      <c r="N93" s="363" t="s">
        <v>18045</v>
      </c>
      <c r="O93" s="364"/>
      <c r="P93" s="365"/>
      <c r="Q93" s="366"/>
      <c r="R93" s="364"/>
      <c r="S93" s="367"/>
      <c r="U93" s="368" t="s">
        <v>18126</v>
      </c>
      <c r="V93" s="369" t="s">
        <v>18020</v>
      </c>
      <c r="W93" s="369" t="s">
        <v>18020</v>
      </c>
      <c r="X93" s="369" t="s">
        <v>18020</v>
      </c>
      <c r="Y93" s="370" t="s">
        <v>18020</v>
      </c>
    </row>
    <row r="94" spans="1:26" ht="60" x14ac:dyDescent="0.2">
      <c r="A94" s="665" t="s">
        <v>18641</v>
      </c>
      <c r="C94" s="362" t="s">
        <v>17957</v>
      </c>
      <c r="D94" s="371" t="s">
        <v>17958</v>
      </c>
      <c r="E94" s="372" t="s">
        <v>17959</v>
      </c>
      <c r="G94" s="368" t="s">
        <v>18126</v>
      </c>
      <c r="H94" s="369" t="s">
        <v>18020</v>
      </c>
      <c r="I94" s="369" t="s">
        <v>18020</v>
      </c>
      <c r="J94" s="369" t="s">
        <v>18020</v>
      </c>
      <c r="K94" s="373" t="s">
        <v>18126</v>
      </c>
      <c r="M94" s="362" t="s">
        <v>18025</v>
      </c>
      <c r="N94" s="363" t="s">
        <v>18046</v>
      </c>
      <c r="O94" s="364"/>
      <c r="P94" s="365"/>
      <c r="Q94" s="366"/>
      <c r="R94" s="364"/>
      <c r="S94" s="367"/>
      <c r="U94" s="368" t="s">
        <v>18126</v>
      </c>
      <c r="V94" s="369" t="s">
        <v>18020</v>
      </c>
      <c r="W94" s="369" t="s">
        <v>18020</v>
      </c>
      <c r="X94" s="369" t="s">
        <v>18020</v>
      </c>
      <c r="Y94" s="370" t="s">
        <v>18020</v>
      </c>
    </row>
    <row r="95" spans="1:26" ht="90" x14ac:dyDescent="0.2">
      <c r="A95" s="665" t="s">
        <v>18641</v>
      </c>
      <c r="C95" s="374" t="s">
        <v>18021</v>
      </c>
      <c r="D95" s="375" t="s">
        <v>18125</v>
      </c>
      <c r="E95" s="376" t="s">
        <v>18132</v>
      </c>
      <c r="G95" s="377" t="s">
        <v>18126</v>
      </c>
      <c r="H95" s="378" t="s">
        <v>18126</v>
      </c>
      <c r="I95" s="378" t="s">
        <v>18126</v>
      </c>
      <c r="J95" s="378" t="s">
        <v>18126</v>
      </c>
      <c r="K95" s="379" t="s">
        <v>18020</v>
      </c>
      <c r="M95" s="362" t="s">
        <v>18026</v>
      </c>
      <c r="N95" s="363" t="s">
        <v>18047</v>
      </c>
      <c r="O95" s="364"/>
      <c r="P95" s="365"/>
      <c r="Q95" s="366"/>
      <c r="R95" s="364"/>
      <c r="S95" s="367"/>
      <c r="U95" s="368" t="s">
        <v>18126</v>
      </c>
      <c r="V95" s="369" t="s">
        <v>18020</v>
      </c>
      <c r="W95" s="369" t="s">
        <v>18020</v>
      </c>
      <c r="X95" s="369" t="s">
        <v>18020</v>
      </c>
      <c r="Y95" s="370" t="s">
        <v>18020</v>
      </c>
    </row>
    <row r="96" spans="1:26" ht="60" x14ac:dyDescent="0.2">
      <c r="A96" s="665" t="s">
        <v>18641</v>
      </c>
      <c r="C96" s="989" t="s">
        <v>17960</v>
      </c>
      <c r="D96" s="990"/>
      <c r="E96" s="361" t="s">
        <v>17961</v>
      </c>
      <c r="G96" s="985"/>
      <c r="H96" s="986"/>
      <c r="I96" s="986"/>
      <c r="J96" s="986"/>
      <c r="K96" s="987"/>
      <c r="M96" s="362" t="s">
        <v>18027</v>
      </c>
      <c r="N96" s="363" t="s">
        <v>18048</v>
      </c>
      <c r="O96" s="364"/>
      <c r="P96" s="365"/>
      <c r="Q96" s="366"/>
      <c r="R96" s="364"/>
      <c r="S96" s="367"/>
      <c r="U96" s="368" t="s">
        <v>18126</v>
      </c>
      <c r="V96" s="369" t="s">
        <v>18020</v>
      </c>
      <c r="W96" s="369" t="s">
        <v>18020</v>
      </c>
      <c r="X96" s="369" t="s">
        <v>18020</v>
      </c>
      <c r="Y96" s="370" t="s">
        <v>18020</v>
      </c>
    </row>
    <row r="97" spans="1:33" s="352" customFormat="1" ht="60" x14ac:dyDescent="0.2">
      <c r="A97" s="665" t="s">
        <v>18641</v>
      </c>
      <c r="C97" s="362" t="s">
        <v>21127</v>
      </c>
      <c r="D97" s="371" t="s">
        <v>17962</v>
      </c>
      <c r="E97" s="372" t="s">
        <v>17963</v>
      </c>
      <c r="F97" s="350"/>
      <c r="G97" s="368"/>
      <c r="H97" s="369"/>
      <c r="I97" s="369" t="s">
        <v>18020</v>
      </c>
      <c r="J97" s="369" t="s">
        <v>18020</v>
      </c>
      <c r="K97" s="370" t="s">
        <v>18020</v>
      </c>
      <c r="L97" s="350"/>
      <c r="M97" s="362" t="s">
        <v>18028</v>
      </c>
      <c r="N97" s="363" t="s">
        <v>18049</v>
      </c>
      <c r="O97" s="364"/>
      <c r="P97" s="365"/>
      <c r="Q97" s="366"/>
      <c r="R97" s="364"/>
      <c r="S97" s="367"/>
      <c r="U97" s="368" t="s">
        <v>18126</v>
      </c>
      <c r="V97" s="369" t="s">
        <v>18020</v>
      </c>
      <c r="W97" s="369" t="s">
        <v>18020</v>
      </c>
      <c r="X97" s="369" t="s">
        <v>18020</v>
      </c>
      <c r="Y97" s="370" t="s">
        <v>18020</v>
      </c>
      <c r="AA97" s="350"/>
      <c r="AB97" s="350"/>
      <c r="AC97" s="350"/>
      <c r="AD97" s="350"/>
      <c r="AE97" s="350"/>
      <c r="AF97" s="350"/>
      <c r="AG97" s="350"/>
    </row>
    <row r="98" spans="1:33" s="352" customFormat="1" ht="60" x14ac:dyDescent="0.2">
      <c r="A98" s="665" t="s">
        <v>18641</v>
      </c>
      <c r="C98" s="362" t="s">
        <v>21128</v>
      </c>
      <c r="D98" s="371" t="s">
        <v>17964</v>
      </c>
      <c r="E98" s="372" t="s">
        <v>17965</v>
      </c>
      <c r="F98" s="350"/>
      <c r="G98" s="368"/>
      <c r="H98" s="369"/>
      <c r="I98" s="369" t="s">
        <v>18020</v>
      </c>
      <c r="J98" s="369" t="s">
        <v>18020</v>
      </c>
      <c r="K98" s="370" t="s">
        <v>18020</v>
      </c>
      <c r="L98" s="350"/>
      <c r="M98" s="362" t="s">
        <v>18029</v>
      </c>
      <c r="N98" s="363" t="s">
        <v>18050</v>
      </c>
      <c r="O98" s="364"/>
      <c r="P98" s="365"/>
      <c r="Q98" s="366"/>
      <c r="R98" s="364"/>
      <c r="S98" s="367"/>
      <c r="U98" s="368" t="s">
        <v>18126</v>
      </c>
      <c r="V98" s="369" t="s">
        <v>18020</v>
      </c>
      <c r="W98" s="369" t="s">
        <v>18020</v>
      </c>
      <c r="X98" s="369" t="s">
        <v>18020</v>
      </c>
      <c r="Y98" s="370" t="s">
        <v>18020</v>
      </c>
      <c r="AA98" s="350"/>
      <c r="AB98" s="350"/>
      <c r="AC98" s="350"/>
      <c r="AD98" s="350"/>
      <c r="AE98" s="350"/>
      <c r="AF98" s="350"/>
      <c r="AG98" s="350"/>
    </row>
    <row r="99" spans="1:33" s="352" customFormat="1" ht="60" x14ac:dyDescent="0.2">
      <c r="A99" s="665" t="s">
        <v>18641</v>
      </c>
      <c r="C99" s="362" t="s">
        <v>21129</v>
      </c>
      <c r="D99" s="371" t="s">
        <v>17966</v>
      </c>
      <c r="E99" s="372" t="s">
        <v>17967</v>
      </c>
      <c r="F99" s="350"/>
      <c r="G99" s="368"/>
      <c r="H99" s="369"/>
      <c r="I99" s="369" t="s">
        <v>18020</v>
      </c>
      <c r="J99" s="369" t="s">
        <v>18020</v>
      </c>
      <c r="K99" s="370" t="s">
        <v>18020</v>
      </c>
      <c r="L99" s="350"/>
      <c r="M99" s="362" t="s">
        <v>18030</v>
      </c>
      <c r="N99" s="363" t="s">
        <v>18051</v>
      </c>
      <c r="O99" s="364"/>
      <c r="P99" s="365"/>
      <c r="Q99" s="366"/>
      <c r="R99" s="364"/>
      <c r="S99" s="367"/>
      <c r="U99" s="368" t="s">
        <v>18020</v>
      </c>
      <c r="V99" s="369" t="s">
        <v>18020</v>
      </c>
      <c r="W99" s="369" t="s">
        <v>18020</v>
      </c>
      <c r="X99" s="369" t="s">
        <v>18020</v>
      </c>
      <c r="Y99" s="370" t="s">
        <v>18020</v>
      </c>
      <c r="AA99" s="350"/>
      <c r="AB99" s="350"/>
      <c r="AC99" s="350"/>
      <c r="AD99" s="350"/>
      <c r="AE99" s="350"/>
      <c r="AF99" s="350"/>
      <c r="AG99" s="350"/>
    </row>
    <row r="100" spans="1:33" s="352" customFormat="1" ht="60" x14ac:dyDescent="0.2">
      <c r="A100" s="665" t="s">
        <v>18641</v>
      </c>
      <c r="C100" s="362" t="s">
        <v>21130</v>
      </c>
      <c r="D100" s="371" t="s">
        <v>17968</v>
      </c>
      <c r="E100" s="372" t="s">
        <v>17969</v>
      </c>
      <c r="F100" s="350"/>
      <c r="G100" s="368"/>
      <c r="H100" s="369"/>
      <c r="I100" s="369" t="s">
        <v>18020</v>
      </c>
      <c r="J100" s="369" t="s">
        <v>18020</v>
      </c>
      <c r="K100" s="370" t="s">
        <v>18020</v>
      </c>
      <c r="L100" s="350"/>
      <c r="M100" s="362" t="s">
        <v>18031</v>
      </c>
      <c r="N100" s="363" t="s">
        <v>18052</v>
      </c>
      <c r="O100" s="364"/>
      <c r="P100" s="365"/>
      <c r="Q100" s="366"/>
      <c r="R100" s="364"/>
      <c r="S100" s="367"/>
      <c r="U100" s="368" t="s">
        <v>18020</v>
      </c>
      <c r="V100" s="369" t="s">
        <v>18020</v>
      </c>
      <c r="W100" s="369" t="s">
        <v>18020</v>
      </c>
      <c r="X100" s="369" t="s">
        <v>18020</v>
      </c>
      <c r="Y100" s="370" t="s">
        <v>18020</v>
      </c>
      <c r="AA100" s="350"/>
      <c r="AB100" s="350"/>
      <c r="AC100" s="350"/>
      <c r="AD100" s="350"/>
      <c r="AE100" s="350"/>
      <c r="AF100" s="350"/>
      <c r="AG100" s="350"/>
    </row>
    <row r="101" spans="1:33" s="352" customFormat="1" ht="60" x14ac:dyDescent="0.2">
      <c r="A101" s="665" t="s">
        <v>18641</v>
      </c>
      <c r="C101" s="362" t="s">
        <v>21131</v>
      </c>
      <c r="D101" s="371" t="s">
        <v>17970</v>
      </c>
      <c r="E101" s="372" t="s">
        <v>17971</v>
      </c>
      <c r="F101" s="350"/>
      <c r="G101" s="368"/>
      <c r="H101" s="369"/>
      <c r="I101" s="369" t="s">
        <v>18020</v>
      </c>
      <c r="J101" s="369" t="s">
        <v>18020</v>
      </c>
      <c r="K101" s="370" t="s">
        <v>18020</v>
      </c>
      <c r="L101" s="350"/>
      <c r="M101" s="362" t="s">
        <v>18032</v>
      </c>
      <c r="N101" s="363" t="s">
        <v>18053</v>
      </c>
      <c r="O101" s="364"/>
      <c r="P101" s="365"/>
      <c r="Q101" s="366"/>
      <c r="R101" s="364"/>
      <c r="S101" s="367"/>
      <c r="U101" s="368" t="s">
        <v>18020</v>
      </c>
      <c r="V101" s="369" t="s">
        <v>18020</v>
      </c>
      <c r="W101" s="369" t="s">
        <v>18020</v>
      </c>
      <c r="X101" s="369" t="s">
        <v>18020</v>
      </c>
      <c r="Y101" s="370" t="s">
        <v>18020</v>
      </c>
      <c r="AA101" s="350"/>
      <c r="AB101" s="350"/>
      <c r="AC101" s="350"/>
      <c r="AD101" s="350"/>
      <c r="AE101" s="350"/>
      <c r="AF101" s="350"/>
      <c r="AG101" s="350"/>
    </row>
    <row r="102" spans="1:33" s="352" customFormat="1" ht="60" x14ac:dyDescent="0.2">
      <c r="A102" s="665" t="s">
        <v>18641</v>
      </c>
      <c r="C102" s="362" t="s">
        <v>21132</v>
      </c>
      <c r="D102" s="371" t="s">
        <v>17972</v>
      </c>
      <c r="E102" s="372" t="s">
        <v>17973</v>
      </c>
      <c r="F102" s="350"/>
      <c r="G102" s="368"/>
      <c r="H102" s="369"/>
      <c r="I102" s="369" t="s">
        <v>18020</v>
      </c>
      <c r="J102" s="369" t="s">
        <v>18020</v>
      </c>
      <c r="K102" s="370" t="s">
        <v>18020</v>
      </c>
      <c r="L102" s="350"/>
      <c r="M102" s="362" t="s">
        <v>18033</v>
      </c>
      <c r="N102" s="363" t="s">
        <v>18054</v>
      </c>
      <c r="O102" s="364"/>
      <c r="P102" s="365"/>
      <c r="Q102" s="366"/>
      <c r="R102" s="364"/>
      <c r="S102" s="367"/>
      <c r="U102" s="368" t="s">
        <v>18126</v>
      </c>
      <c r="V102" s="369" t="s">
        <v>18020</v>
      </c>
      <c r="W102" s="369" t="s">
        <v>18020</v>
      </c>
      <c r="X102" s="369" t="s">
        <v>18020</v>
      </c>
      <c r="Y102" s="370" t="s">
        <v>18020</v>
      </c>
      <c r="AA102" s="350"/>
      <c r="AB102" s="350"/>
      <c r="AC102" s="350"/>
      <c r="AD102" s="350"/>
      <c r="AE102" s="350"/>
      <c r="AF102" s="350"/>
      <c r="AG102" s="350"/>
    </row>
    <row r="103" spans="1:33" s="352" customFormat="1" ht="60" x14ac:dyDescent="0.2">
      <c r="A103" s="665" t="s">
        <v>18641</v>
      </c>
      <c r="C103" s="362" t="s">
        <v>21133</v>
      </c>
      <c r="D103" s="371" t="s">
        <v>17974</v>
      </c>
      <c r="E103" s="372" t="s">
        <v>17975</v>
      </c>
      <c r="F103" s="350"/>
      <c r="G103" s="368"/>
      <c r="H103" s="369"/>
      <c r="I103" s="369" t="s">
        <v>18020</v>
      </c>
      <c r="J103" s="369" t="s">
        <v>18020</v>
      </c>
      <c r="K103" s="370" t="s">
        <v>18020</v>
      </c>
      <c r="L103" s="350"/>
      <c r="M103" s="362" t="s">
        <v>18034</v>
      </c>
      <c r="N103" s="363" t="s">
        <v>18055</v>
      </c>
      <c r="O103" s="364"/>
      <c r="P103" s="365"/>
      <c r="Q103" s="366"/>
      <c r="R103" s="364"/>
      <c r="S103" s="367"/>
      <c r="U103" s="368" t="s">
        <v>18126</v>
      </c>
      <c r="V103" s="369" t="s">
        <v>18020</v>
      </c>
      <c r="W103" s="369" t="s">
        <v>18020</v>
      </c>
      <c r="X103" s="369" t="s">
        <v>18020</v>
      </c>
      <c r="Y103" s="370" t="s">
        <v>18020</v>
      </c>
      <c r="AA103" s="350"/>
      <c r="AB103" s="350"/>
      <c r="AC103" s="350"/>
      <c r="AD103" s="350"/>
      <c r="AE103" s="350"/>
      <c r="AF103" s="350"/>
      <c r="AG103" s="350"/>
    </row>
    <row r="104" spans="1:33" s="352" customFormat="1" ht="75" x14ac:dyDescent="0.2">
      <c r="A104" s="665" t="s">
        <v>18641</v>
      </c>
      <c r="C104" s="362" t="s">
        <v>21134</v>
      </c>
      <c r="D104" s="371" t="s">
        <v>17976</v>
      </c>
      <c r="E104" s="372" t="s">
        <v>17977</v>
      </c>
      <c r="F104" s="350"/>
      <c r="G104" s="368"/>
      <c r="H104" s="369"/>
      <c r="I104" s="369" t="s">
        <v>18020</v>
      </c>
      <c r="J104" s="369" t="s">
        <v>18020</v>
      </c>
      <c r="K104" s="373" t="s">
        <v>18126</v>
      </c>
      <c r="L104" s="350"/>
      <c r="M104" s="362" t="s">
        <v>18035</v>
      </c>
      <c r="N104" s="363" t="s">
        <v>18056</v>
      </c>
      <c r="O104" s="364"/>
      <c r="P104" s="365"/>
      <c r="Q104" s="366"/>
      <c r="R104" s="364"/>
      <c r="S104" s="367"/>
      <c r="U104" s="368" t="s">
        <v>18126</v>
      </c>
      <c r="V104" s="369" t="s">
        <v>18020</v>
      </c>
      <c r="W104" s="369" t="s">
        <v>18020</v>
      </c>
      <c r="X104" s="369" t="s">
        <v>18020</v>
      </c>
      <c r="Y104" s="370" t="s">
        <v>18020</v>
      </c>
      <c r="AA104" s="350"/>
      <c r="AB104" s="350"/>
      <c r="AC104" s="350"/>
      <c r="AD104" s="350"/>
      <c r="AE104" s="350"/>
      <c r="AF104" s="350"/>
      <c r="AG104" s="350"/>
    </row>
    <row r="105" spans="1:33" s="352" customFormat="1" ht="60" x14ac:dyDescent="0.2">
      <c r="A105" s="665" t="s">
        <v>18641</v>
      </c>
      <c r="C105" s="362" t="s">
        <v>21135</v>
      </c>
      <c r="D105" s="371" t="s">
        <v>17978</v>
      </c>
      <c r="E105" s="372" t="s">
        <v>17979</v>
      </c>
      <c r="F105" s="350"/>
      <c r="G105" s="368"/>
      <c r="H105" s="369"/>
      <c r="I105" s="369" t="s">
        <v>18020</v>
      </c>
      <c r="J105" s="369" t="s">
        <v>18020</v>
      </c>
      <c r="K105" s="370" t="s">
        <v>18020</v>
      </c>
      <c r="L105" s="350"/>
      <c r="M105" s="362" t="s">
        <v>18036</v>
      </c>
      <c r="N105" s="363" t="s">
        <v>18057</v>
      </c>
      <c r="O105" s="364"/>
      <c r="P105" s="365"/>
      <c r="Q105" s="366"/>
      <c r="R105" s="364"/>
      <c r="S105" s="367"/>
      <c r="U105" s="368" t="s">
        <v>18020</v>
      </c>
      <c r="V105" s="369" t="s">
        <v>18020</v>
      </c>
      <c r="W105" s="369" t="s">
        <v>18020</v>
      </c>
      <c r="X105" s="369" t="s">
        <v>18020</v>
      </c>
      <c r="Y105" s="370" t="s">
        <v>18020</v>
      </c>
      <c r="AA105" s="350"/>
      <c r="AB105" s="350"/>
      <c r="AC105" s="350"/>
      <c r="AD105" s="350"/>
      <c r="AE105" s="350"/>
      <c r="AF105" s="350"/>
      <c r="AG105" s="350"/>
    </row>
    <row r="106" spans="1:33" s="352" customFormat="1" ht="60" x14ac:dyDescent="0.2">
      <c r="A106" s="665" t="s">
        <v>18641</v>
      </c>
      <c r="C106" s="362" t="s">
        <v>18135</v>
      </c>
      <c r="D106" s="371" t="s">
        <v>17980</v>
      </c>
      <c r="E106" s="372" t="s">
        <v>17981</v>
      </c>
      <c r="F106" s="350"/>
      <c r="G106" s="368"/>
      <c r="H106" s="369"/>
      <c r="I106" s="369" t="s">
        <v>18020</v>
      </c>
      <c r="J106" s="369" t="s">
        <v>18020</v>
      </c>
      <c r="K106" s="370" t="s">
        <v>18020</v>
      </c>
      <c r="L106" s="350"/>
      <c r="M106" s="362" t="s">
        <v>18037</v>
      </c>
      <c r="N106" s="363" t="s">
        <v>18058</v>
      </c>
      <c r="O106" s="364"/>
      <c r="P106" s="365"/>
      <c r="Q106" s="366"/>
      <c r="R106" s="364"/>
      <c r="S106" s="367"/>
      <c r="U106" s="368" t="s">
        <v>18126</v>
      </c>
      <c r="V106" s="369" t="s">
        <v>18020</v>
      </c>
      <c r="W106" s="369" t="s">
        <v>18020</v>
      </c>
      <c r="X106" s="369" t="s">
        <v>18020</v>
      </c>
      <c r="Y106" s="370" t="s">
        <v>18020</v>
      </c>
      <c r="AA106" s="350"/>
      <c r="AB106" s="350"/>
      <c r="AC106" s="350"/>
      <c r="AD106" s="350"/>
      <c r="AE106" s="350"/>
      <c r="AF106" s="350"/>
      <c r="AG106" s="350"/>
    </row>
    <row r="107" spans="1:33" s="352" customFormat="1" ht="90" x14ac:dyDescent="0.2">
      <c r="A107" s="665" t="s">
        <v>18641</v>
      </c>
      <c r="C107" s="374" t="s">
        <v>18136</v>
      </c>
      <c r="D107" s="375" t="s">
        <v>18144</v>
      </c>
      <c r="E107" s="376" t="s">
        <v>18145</v>
      </c>
      <c r="F107" s="350"/>
      <c r="G107" s="377" t="s">
        <v>18126</v>
      </c>
      <c r="H107" s="378" t="s">
        <v>18126</v>
      </c>
      <c r="I107" s="378" t="s">
        <v>18126</v>
      </c>
      <c r="J107" s="378" t="s">
        <v>18126</v>
      </c>
      <c r="K107" s="379" t="s">
        <v>18020</v>
      </c>
      <c r="L107" s="350"/>
      <c r="M107" s="362" t="s">
        <v>18038</v>
      </c>
      <c r="N107" s="363" t="s">
        <v>18059</v>
      </c>
      <c r="O107" s="364"/>
      <c r="P107" s="365"/>
      <c r="Q107" s="366"/>
      <c r="R107" s="364"/>
      <c r="S107" s="367"/>
      <c r="U107" s="368" t="s">
        <v>18126</v>
      </c>
      <c r="V107" s="369" t="s">
        <v>18020</v>
      </c>
      <c r="W107" s="369" t="s">
        <v>18020</v>
      </c>
      <c r="X107" s="369" t="s">
        <v>18020</v>
      </c>
      <c r="Y107" s="370" t="s">
        <v>18020</v>
      </c>
      <c r="AA107" s="350"/>
      <c r="AB107" s="350"/>
      <c r="AC107" s="350"/>
      <c r="AD107" s="350"/>
      <c r="AE107" s="350"/>
      <c r="AF107" s="350"/>
      <c r="AG107" s="350"/>
    </row>
    <row r="108" spans="1:33" s="352" customFormat="1" ht="60" x14ac:dyDescent="0.2">
      <c r="A108" s="665" t="s">
        <v>18641</v>
      </c>
      <c r="C108" s="989" t="s">
        <v>17982</v>
      </c>
      <c r="D108" s="990"/>
      <c r="E108" s="361" t="s">
        <v>17983</v>
      </c>
      <c r="F108" s="350"/>
      <c r="G108" s="985"/>
      <c r="H108" s="986"/>
      <c r="I108" s="986"/>
      <c r="J108" s="986"/>
      <c r="K108" s="987"/>
      <c r="L108" s="350"/>
      <c r="M108" s="362" t="s">
        <v>18039</v>
      </c>
      <c r="N108" s="363" t="s">
        <v>18060</v>
      </c>
      <c r="O108" s="364"/>
      <c r="P108" s="365"/>
      <c r="Q108" s="366"/>
      <c r="R108" s="364"/>
      <c r="S108" s="367"/>
      <c r="U108" s="368" t="s">
        <v>18126</v>
      </c>
      <c r="V108" s="369" t="s">
        <v>18126</v>
      </c>
      <c r="W108" s="369" t="s">
        <v>18020</v>
      </c>
      <c r="X108" s="369" t="s">
        <v>18020</v>
      </c>
      <c r="Y108" s="370" t="s">
        <v>18020</v>
      </c>
      <c r="AA108" s="350"/>
      <c r="AB108" s="350"/>
      <c r="AC108" s="350"/>
      <c r="AD108" s="350"/>
      <c r="AE108" s="350"/>
      <c r="AF108" s="350"/>
      <c r="AG108" s="350"/>
    </row>
    <row r="109" spans="1:33" s="352" customFormat="1" ht="60" x14ac:dyDescent="0.2">
      <c r="A109" s="665" t="s">
        <v>18641</v>
      </c>
      <c r="C109" s="362" t="s">
        <v>21136</v>
      </c>
      <c r="D109" s="371" t="s">
        <v>17984</v>
      </c>
      <c r="E109" s="372" t="s">
        <v>17985</v>
      </c>
      <c r="F109" s="350"/>
      <c r="G109" s="368"/>
      <c r="H109" s="369"/>
      <c r="I109" s="369" t="s">
        <v>18020</v>
      </c>
      <c r="J109" s="369" t="s">
        <v>18020</v>
      </c>
      <c r="K109" s="370" t="s">
        <v>18020</v>
      </c>
      <c r="L109" s="350"/>
      <c r="M109" s="362" t="s">
        <v>18040</v>
      </c>
      <c r="N109" s="363" t="s">
        <v>18061</v>
      </c>
      <c r="O109" s="364"/>
      <c r="P109" s="365"/>
      <c r="Q109" s="366"/>
      <c r="R109" s="364"/>
      <c r="S109" s="367"/>
      <c r="U109" s="368" t="s">
        <v>18126</v>
      </c>
      <c r="V109" s="369" t="s">
        <v>18126</v>
      </c>
      <c r="W109" s="369" t="s">
        <v>18020</v>
      </c>
      <c r="X109" s="369" t="s">
        <v>18020</v>
      </c>
      <c r="Y109" s="370" t="s">
        <v>18020</v>
      </c>
      <c r="AA109" s="350"/>
      <c r="AB109" s="350"/>
      <c r="AC109" s="350"/>
      <c r="AD109" s="350"/>
      <c r="AE109" s="350"/>
      <c r="AF109" s="350"/>
      <c r="AG109" s="350"/>
    </row>
    <row r="110" spans="1:33" ht="60" x14ac:dyDescent="0.2">
      <c r="A110" s="665" t="s">
        <v>18641</v>
      </c>
      <c r="C110" s="362" t="s">
        <v>21137</v>
      </c>
      <c r="D110" s="371" t="s">
        <v>17986</v>
      </c>
      <c r="E110" s="372" t="s">
        <v>17987</v>
      </c>
      <c r="G110" s="368"/>
      <c r="H110" s="369"/>
      <c r="I110" s="369" t="s">
        <v>18020</v>
      </c>
      <c r="J110" s="369" t="s">
        <v>18020</v>
      </c>
      <c r="K110" s="370" t="s">
        <v>18020</v>
      </c>
      <c r="M110" s="362" t="s">
        <v>18041</v>
      </c>
      <c r="N110" s="363" t="s">
        <v>18062</v>
      </c>
      <c r="O110" s="364"/>
      <c r="P110" s="365"/>
      <c r="Q110" s="366"/>
      <c r="R110" s="364"/>
      <c r="S110" s="367"/>
      <c r="U110" s="368" t="s">
        <v>18126</v>
      </c>
      <c r="V110" s="369" t="s">
        <v>18126</v>
      </c>
      <c r="W110" s="369" t="s">
        <v>18020</v>
      </c>
      <c r="X110" s="369" t="s">
        <v>18020</v>
      </c>
      <c r="Y110" s="370" t="s">
        <v>18020</v>
      </c>
    </row>
    <row r="111" spans="1:33" ht="60" x14ac:dyDescent="0.2">
      <c r="A111" s="665" t="s">
        <v>18641</v>
      </c>
      <c r="C111" s="362" t="s">
        <v>21138</v>
      </c>
      <c r="D111" s="371" t="s">
        <v>17988</v>
      </c>
      <c r="E111" s="372" t="s">
        <v>17989</v>
      </c>
      <c r="G111" s="368"/>
      <c r="H111" s="369"/>
      <c r="I111" s="369" t="s">
        <v>18020</v>
      </c>
      <c r="J111" s="369" t="s">
        <v>18020</v>
      </c>
      <c r="K111" s="370" t="s">
        <v>18020</v>
      </c>
      <c r="M111" s="362" t="s">
        <v>18042</v>
      </c>
      <c r="N111" s="363" t="s">
        <v>18063</v>
      </c>
      <c r="O111" s="364"/>
      <c r="P111" s="365"/>
      <c r="Q111" s="366"/>
      <c r="R111" s="364"/>
      <c r="S111" s="367"/>
      <c r="U111" s="368" t="s">
        <v>18126</v>
      </c>
      <c r="V111" s="369" t="s">
        <v>18126</v>
      </c>
      <c r="W111" s="369" t="s">
        <v>18020</v>
      </c>
      <c r="X111" s="369" t="s">
        <v>18020</v>
      </c>
      <c r="Y111" s="370" t="s">
        <v>18020</v>
      </c>
    </row>
    <row r="112" spans="1:33" ht="60" x14ac:dyDescent="0.2">
      <c r="A112" s="665" t="s">
        <v>18641</v>
      </c>
      <c r="C112" s="362" t="s">
        <v>21139</v>
      </c>
      <c r="D112" s="371" t="s">
        <v>17990</v>
      </c>
      <c r="E112" s="372" t="s">
        <v>17991</v>
      </c>
      <c r="G112" s="368"/>
      <c r="H112" s="369"/>
      <c r="I112" s="369" t="s">
        <v>18020</v>
      </c>
      <c r="J112" s="369" t="s">
        <v>18020</v>
      </c>
      <c r="K112" s="370" t="s">
        <v>18020</v>
      </c>
      <c r="M112" s="362" t="s">
        <v>18043</v>
      </c>
      <c r="N112" s="363" t="s">
        <v>18064</v>
      </c>
      <c r="O112" s="364"/>
      <c r="P112" s="365"/>
      <c r="Q112" s="366"/>
      <c r="R112" s="364"/>
      <c r="S112" s="367"/>
      <c r="U112" s="368" t="s">
        <v>18126</v>
      </c>
      <c r="V112" s="369" t="s">
        <v>18126</v>
      </c>
      <c r="W112" s="369" t="s">
        <v>18020</v>
      </c>
      <c r="X112" s="369" t="s">
        <v>18020</v>
      </c>
      <c r="Y112" s="370" t="s">
        <v>18020</v>
      </c>
    </row>
    <row r="113" spans="1:25" ht="60" x14ac:dyDescent="0.2">
      <c r="A113" s="665" t="s">
        <v>18641</v>
      </c>
      <c r="C113" s="362" t="s">
        <v>21140</v>
      </c>
      <c r="D113" s="371" t="s">
        <v>17992</v>
      </c>
      <c r="E113" s="372" t="s">
        <v>17993</v>
      </c>
      <c r="G113" s="368"/>
      <c r="H113" s="369"/>
      <c r="I113" s="369" t="s">
        <v>18020</v>
      </c>
      <c r="J113" s="369" t="s">
        <v>18020</v>
      </c>
      <c r="K113" s="370" t="s">
        <v>18020</v>
      </c>
      <c r="M113" s="374" t="s">
        <v>18065</v>
      </c>
      <c r="N113" s="380" t="s">
        <v>18088</v>
      </c>
      <c r="O113" s="382"/>
      <c r="P113" s="381" t="s">
        <v>122</v>
      </c>
      <c r="Q113" s="374"/>
      <c r="R113" s="382"/>
      <c r="S113" s="375" t="s">
        <v>122</v>
      </c>
      <c r="U113" s="368" t="s">
        <v>18126</v>
      </c>
      <c r="V113" s="369" t="s">
        <v>18020</v>
      </c>
      <c r="W113" s="369" t="s">
        <v>18020</v>
      </c>
      <c r="X113" s="369" t="s">
        <v>18020</v>
      </c>
      <c r="Y113" s="370" t="s">
        <v>18020</v>
      </c>
    </row>
    <row r="114" spans="1:25" ht="60" x14ac:dyDescent="0.2">
      <c r="A114" s="665" t="s">
        <v>18641</v>
      </c>
      <c r="C114" s="362" t="s">
        <v>21141</v>
      </c>
      <c r="D114" s="371" t="s">
        <v>17994</v>
      </c>
      <c r="E114" s="372" t="s">
        <v>17995</v>
      </c>
      <c r="G114" s="368"/>
      <c r="H114" s="369"/>
      <c r="I114" s="369" t="s">
        <v>18020</v>
      </c>
      <c r="J114" s="369" t="s">
        <v>18020</v>
      </c>
      <c r="K114" s="370" t="s">
        <v>18020</v>
      </c>
      <c r="M114" s="374" t="s">
        <v>18066</v>
      </c>
      <c r="N114" s="380" t="s">
        <v>18089</v>
      </c>
      <c r="O114" s="382"/>
      <c r="P114" s="381"/>
      <c r="Q114" s="374"/>
      <c r="R114" s="382"/>
      <c r="S114" s="375"/>
      <c r="U114" s="368" t="s">
        <v>18126</v>
      </c>
      <c r="V114" s="369" t="s">
        <v>18020</v>
      </c>
      <c r="W114" s="369" t="s">
        <v>18020</v>
      </c>
      <c r="X114" s="369" t="s">
        <v>18020</v>
      </c>
      <c r="Y114" s="370" t="s">
        <v>18020</v>
      </c>
    </row>
    <row r="115" spans="1:25" ht="60" x14ac:dyDescent="0.2">
      <c r="A115" s="665" t="s">
        <v>18641</v>
      </c>
      <c r="C115" s="362" t="s">
        <v>21142</v>
      </c>
      <c r="D115" s="371" t="s">
        <v>17996</v>
      </c>
      <c r="E115" s="372" t="s">
        <v>17997</v>
      </c>
      <c r="G115" s="368"/>
      <c r="H115" s="369"/>
      <c r="I115" s="369" t="s">
        <v>18020</v>
      </c>
      <c r="J115" s="369" t="s">
        <v>18020</v>
      </c>
      <c r="K115" s="370" t="s">
        <v>18020</v>
      </c>
      <c r="M115" s="374" t="s">
        <v>18067</v>
      </c>
      <c r="N115" s="380" t="s">
        <v>18090</v>
      </c>
      <c r="O115" s="382"/>
      <c r="P115" s="381"/>
      <c r="Q115" s="374"/>
      <c r="R115" s="382"/>
      <c r="S115" s="375"/>
      <c r="U115" s="368" t="s">
        <v>18126</v>
      </c>
      <c r="V115" s="369" t="s">
        <v>18020</v>
      </c>
      <c r="W115" s="369" t="s">
        <v>18020</v>
      </c>
      <c r="X115" s="369" t="s">
        <v>18020</v>
      </c>
      <c r="Y115" s="370" t="s">
        <v>18020</v>
      </c>
    </row>
    <row r="116" spans="1:25" ht="75" x14ac:dyDescent="0.2">
      <c r="A116" s="665" t="s">
        <v>18641</v>
      </c>
      <c r="C116" s="362" t="s">
        <v>21143</v>
      </c>
      <c r="D116" s="371" t="s">
        <v>17998</v>
      </c>
      <c r="E116" s="372" t="s">
        <v>17999</v>
      </c>
      <c r="G116" s="368"/>
      <c r="H116" s="369"/>
      <c r="I116" s="369" t="s">
        <v>18020</v>
      </c>
      <c r="J116" s="369" t="s">
        <v>18020</v>
      </c>
      <c r="K116" s="373" t="s">
        <v>18126</v>
      </c>
      <c r="M116" s="374" t="s">
        <v>18068</v>
      </c>
      <c r="N116" s="380" t="s">
        <v>18091</v>
      </c>
      <c r="O116" s="382"/>
      <c r="P116" s="381"/>
      <c r="Q116" s="374"/>
      <c r="R116" s="382"/>
      <c r="S116" s="375"/>
      <c r="U116" s="368" t="s">
        <v>18126</v>
      </c>
      <c r="V116" s="369" t="s">
        <v>18020</v>
      </c>
      <c r="W116" s="369" t="s">
        <v>18020</v>
      </c>
      <c r="X116" s="369" t="s">
        <v>18020</v>
      </c>
      <c r="Y116" s="370" t="s">
        <v>18020</v>
      </c>
    </row>
    <row r="117" spans="1:25" ht="60" x14ac:dyDescent="0.2">
      <c r="A117" s="665" t="s">
        <v>18641</v>
      </c>
      <c r="C117" s="362" t="s">
        <v>21144</v>
      </c>
      <c r="D117" s="371" t="s">
        <v>18000</v>
      </c>
      <c r="E117" s="372" t="s">
        <v>18001</v>
      </c>
      <c r="G117" s="368"/>
      <c r="H117" s="369"/>
      <c r="I117" s="369" t="s">
        <v>18020</v>
      </c>
      <c r="J117" s="369" t="s">
        <v>18020</v>
      </c>
      <c r="K117" s="370" t="s">
        <v>18020</v>
      </c>
      <c r="M117" s="374" t="s">
        <v>18069</v>
      </c>
      <c r="N117" s="380" t="s">
        <v>18092</v>
      </c>
      <c r="O117" s="382"/>
      <c r="P117" s="381" t="s">
        <v>4204</v>
      </c>
      <c r="Q117" s="374"/>
      <c r="R117" s="382"/>
      <c r="S117" s="375" t="s">
        <v>4204</v>
      </c>
      <c r="U117" s="368" t="s">
        <v>18126</v>
      </c>
      <c r="V117" s="369" t="s">
        <v>18020</v>
      </c>
      <c r="W117" s="369" t="s">
        <v>18020</v>
      </c>
      <c r="X117" s="369" t="s">
        <v>18020</v>
      </c>
      <c r="Y117" s="370" t="s">
        <v>18020</v>
      </c>
    </row>
    <row r="118" spans="1:25" ht="60" x14ac:dyDescent="0.2">
      <c r="A118" s="665" t="s">
        <v>18641</v>
      </c>
      <c r="C118" s="362" t="s">
        <v>18137</v>
      </c>
      <c r="D118" s="371" t="s">
        <v>18002</v>
      </c>
      <c r="E118" s="372" t="s">
        <v>18003</v>
      </c>
      <c r="G118" s="368"/>
      <c r="H118" s="369"/>
      <c r="I118" s="369" t="s">
        <v>18020</v>
      </c>
      <c r="J118" s="369" t="s">
        <v>18020</v>
      </c>
      <c r="K118" s="370" t="s">
        <v>18020</v>
      </c>
      <c r="M118" s="374" t="s">
        <v>18070</v>
      </c>
      <c r="N118" s="380" t="s">
        <v>18093</v>
      </c>
      <c r="O118" s="382"/>
      <c r="P118" s="381" t="s">
        <v>18139</v>
      </c>
      <c r="Q118" s="374"/>
      <c r="R118" s="382"/>
      <c r="S118" s="375" t="s">
        <v>18139</v>
      </c>
      <c r="U118" s="368" t="s">
        <v>18126</v>
      </c>
      <c r="V118" s="369" t="s">
        <v>18020</v>
      </c>
      <c r="W118" s="369" t="s">
        <v>18020</v>
      </c>
      <c r="X118" s="369" t="s">
        <v>18020</v>
      </c>
      <c r="Y118" s="370" t="s">
        <v>18020</v>
      </c>
    </row>
    <row r="119" spans="1:25" ht="90" x14ac:dyDescent="0.2">
      <c r="A119" s="665" t="s">
        <v>18641</v>
      </c>
      <c r="C119" s="390" t="s">
        <v>18138</v>
      </c>
      <c r="D119" s="391" t="s">
        <v>18146</v>
      </c>
      <c r="E119" s="392" t="s">
        <v>18147</v>
      </c>
      <c r="G119" s="393" t="s">
        <v>18126</v>
      </c>
      <c r="H119" s="394" t="s">
        <v>18126</v>
      </c>
      <c r="I119" s="394" t="s">
        <v>18126</v>
      </c>
      <c r="J119" s="394" t="s">
        <v>18126</v>
      </c>
      <c r="K119" s="395" t="s">
        <v>18020</v>
      </c>
      <c r="M119" s="374" t="s">
        <v>18071</v>
      </c>
      <c r="N119" s="380" t="s">
        <v>18094</v>
      </c>
      <c r="O119" s="382"/>
      <c r="P119" s="381" t="s">
        <v>204</v>
      </c>
      <c r="Q119" s="374"/>
      <c r="R119" s="382"/>
      <c r="S119" s="375" t="s">
        <v>204</v>
      </c>
      <c r="U119" s="368" t="s">
        <v>18126</v>
      </c>
      <c r="V119" s="369" t="s">
        <v>18020</v>
      </c>
      <c r="W119" s="369" t="s">
        <v>18020</v>
      </c>
      <c r="X119" s="369" t="s">
        <v>18020</v>
      </c>
      <c r="Y119" s="370" t="s">
        <v>18020</v>
      </c>
    </row>
    <row r="120" spans="1:25" ht="60" x14ac:dyDescent="0.2">
      <c r="A120" s="665" t="s">
        <v>18641</v>
      </c>
      <c r="M120" s="374" t="s">
        <v>18072</v>
      </c>
      <c r="N120" s="380" t="s">
        <v>18095</v>
      </c>
      <c r="O120" s="382"/>
      <c r="P120" s="381"/>
      <c r="Q120" s="374"/>
      <c r="R120" s="382"/>
      <c r="S120" s="375"/>
      <c r="U120" s="368" t="s">
        <v>18126</v>
      </c>
      <c r="V120" s="369" t="s">
        <v>18020</v>
      </c>
      <c r="W120" s="369" t="s">
        <v>18020</v>
      </c>
      <c r="X120" s="369" t="s">
        <v>18020</v>
      </c>
      <c r="Y120" s="370" t="s">
        <v>18020</v>
      </c>
    </row>
    <row r="121" spans="1:25" ht="60" x14ac:dyDescent="0.2">
      <c r="A121" s="665" t="s">
        <v>18641</v>
      </c>
      <c r="M121" s="374" t="s">
        <v>18073</v>
      </c>
      <c r="N121" s="380" t="s">
        <v>18096</v>
      </c>
      <c r="O121" s="382"/>
      <c r="P121" s="381"/>
      <c r="Q121" s="374"/>
      <c r="R121" s="382"/>
      <c r="S121" s="375"/>
      <c r="U121" s="368" t="s">
        <v>18126</v>
      </c>
      <c r="V121" s="369" t="s">
        <v>18020</v>
      </c>
      <c r="W121" s="369" t="s">
        <v>18020</v>
      </c>
      <c r="X121" s="369" t="s">
        <v>18020</v>
      </c>
      <c r="Y121" s="370" t="s">
        <v>18020</v>
      </c>
    </row>
    <row r="122" spans="1:25" ht="60" x14ac:dyDescent="0.2">
      <c r="A122" s="665" t="s">
        <v>18641</v>
      </c>
      <c r="M122" s="374" t="s">
        <v>18074</v>
      </c>
      <c r="N122" s="380" t="s">
        <v>18097</v>
      </c>
      <c r="O122" s="382"/>
      <c r="P122" s="381" t="s">
        <v>442</v>
      </c>
      <c r="Q122" s="374"/>
      <c r="R122" s="382"/>
      <c r="S122" s="375" t="s">
        <v>442</v>
      </c>
      <c r="U122" s="368" t="s">
        <v>18126</v>
      </c>
      <c r="V122" s="369" t="s">
        <v>18020</v>
      </c>
      <c r="W122" s="369" t="s">
        <v>18020</v>
      </c>
      <c r="X122" s="369" t="s">
        <v>18020</v>
      </c>
      <c r="Y122" s="370" t="s">
        <v>18020</v>
      </c>
    </row>
    <row r="123" spans="1:25" ht="60" x14ac:dyDescent="0.2">
      <c r="A123" s="665" t="s">
        <v>18641</v>
      </c>
      <c r="M123" s="374" t="s">
        <v>18075</v>
      </c>
      <c r="N123" s="380" t="s">
        <v>18098</v>
      </c>
      <c r="O123" s="382"/>
      <c r="P123" s="381"/>
      <c r="Q123" s="374"/>
      <c r="R123" s="382"/>
      <c r="S123" s="375"/>
      <c r="U123" s="368" t="s">
        <v>18126</v>
      </c>
      <c r="V123" s="369" t="s">
        <v>18020</v>
      </c>
      <c r="W123" s="369" t="s">
        <v>18020</v>
      </c>
      <c r="X123" s="369" t="s">
        <v>18020</v>
      </c>
      <c r="Y123" s="370" t="s">
        <v>18020</v>
      </c>
    </row>
    <row r="124" spans="1:25" ht="60" x14ac:dyDescent="0.2">
      <c r="A124" s="665" t="s">
        <v>18641</v>
      </c>
      <c r="M124" s="374" t="s">
        <v>18076</v>
      </c>
      <c r="N124" s="380" t="s">
        <v>18098</v>
      </c>
      <c r="O124" s="382"/>
      <c r="P124" s="381"/>
      <c r="Q124" s="374"/>
      <c r="R124" s="382"/>
      <c r="S124" s="375"/>
      <c r="U124" s="368" t="s">
        <v>18126</v>
      </c>
      <c r="V124" s="369" t="s">
        <v>18020</v>
      </c>
      <c r="W124" s="369" t="s">
        <v>18020</v>
      </c>
      <c r="X124" s="369" t="s">
        <v>18020</v>
      </c>
      <c r="Y124" s="370" t="s">
        <v>18020</v>
      </c>
    </row>
    <row r="125" spans="1:25" ht="60" x14ac:dyDescent="0.2">
      <c r="A125" s="665" t="s">
        <v>18641</v>
      </c>
      <c r="M125" s="374" t="s">
        <v>18077</v>
      </c>
      <c r="N125" s="380" t="s">
        <v>18099</v>
      </c>
      <c r="O125" s="382"/>
      <c r="P125" s="381" t="s">
        <v>4000</v>
      </c>
      <c r="Q125" s="374"/>
      <c r="R125" s="382"/>
      <c r="S125" s="375" t="s">
        <v>4000</v>
      </c>
      <c r="U125" s="368" t="s">
        <v>18126</v>
      </c>
      <c r="V125" s="369" t="s">
        <v>18020</v>
      </c>
      <c r="W125" s="369" t="s">
        <v>18020</v>
      </c>
      <c r="X125" s="369" t="s">
        <v>18020</v>
      </c>
      <c r="Y125" s="370" t="s">
        <v>18020</v>
      </c>
    </row>
    <row r="126" spans="1:25" ht="60" x14ac:dyDescent="0.2">
      <c r="A126" s="665" t="s">
        <v>18641</v>
      </c>
      <c r="M126" s="374" t="s">
        <v>18078</v>
      </c>
      <c r="N126" s="380" t="s">
        <v>18100</v>
      </c>
      <c r="O126" s="382"/>
      <c r="P126" s="381"/>
      <c r="Q126" s="374"/>
      <c r="R126" s="382"/>
      <c r="S126" s="375"/>
      <c r="U126" s="368" t="s">
        <v>18126</v>
      </c>
      <c r="V126" s="369" t="s">
        <v>18020</v>
      </c>
      <c r="W126" s="369" t="s">
        <v>18020</v>
      </c>
      <c r="X126" s="369" t="s">
        <v>18020</v>
      </c>
      <c r="Y126" s="370" t="s">
        <v>18020</v>
      </c>
    </row>
    <row r="127" spans="1:25" ht="60" x14ac:dyDescent="0.2">
      <c r="A127" s="665" t="s">
        <v>18641</v>
      </c>
      <c r="M127" s="374" t="s">
        <v>18079</v>
      </c>
      <c r="N127" s="380" t="s">
        <v>18100</v>
      </c>
      <c r="O127" s="382"/>
      <c r="P127" s="381"/>
      <c r="Q127" s="374"/>
      <c r="R127" s="382"/>
      <c r="S127" s="375"/>
      <c r="U127" s="368" t="s">
        <v>18126</v>
      </c>
      <c r="V127" s="369" t="s">
        <v>18020</v>
      </c>
      <c r="W127" s="369" t="s">
        <v>18020</v>
      </c>
      <c r="X127" s="369" t="s">
        <v>18020</v>
      </c>
      <c r="Y127" s="370" t="s">
        <v>18020</v>
      </c>
    </row>
    <row r="128" spans="1:25" ht="60" x14ac:dyDescent="0.2">
      <c r="A128" s="665" t="s">
        <v>18641</v>
      </c>
      <c r="M128" s="374" t="s">
        <v>18080</v>
      </c>
      <c r="N128" s="380" t="s">
        <v>18101</v>
      </c>
      <c r="O128" s="382"/>
      <c r="P128" s="381" t="s">
        <v>18140</v>
      </c>
      <c r="Q128" s="374"/>
      <c r="R128" s="382"/>
      <c r="S128" s="375" t="s">
        <v>18140</v>
      </c>
      <c r="U128" s="368" t="s">
        <v>18126</v>
      </c>
      <c r="V128" s="369" t="s">
        <v>18020</v>
      </c>
      <c r="W128" s="369" t="s">
        <v>18020</v>
      </c>
      <c r="X128" s="369" t="s">
        <v>18020</v>
      </c>
      <c r="Y128" s="370" t="s">
        <v>18020</v>
      </c>
    </row>
    <row r="129" spans="1:25" ht="60" x14ac:dyDescent="0.2">
      <c r="A129" s="665" t="s">
        <v>18641</v>
      </c>
      <c r="M129" s="374" t="s">
        <v>18081</v>
      </c>
      <c r="N129" s="380" t="s">
        <v>18102</v>
      </c>
      <c r="O129" s="382"/>
      <c r="P129" s="381" t="s">
        <v>18141</v>
      </c>
      <c r="Q129" s="374"/>
      <c r="R129" s="382"/>
      <c r="S129" s="375" t="s">
        <v>18141</v>
      </c>
      <c r="U129" s="368" t="s">
        <v>18126</v>
      </c>
      <c r="V129" s="369" t="s">
        <v>18020</v>
      </c>
      <c r="W129" s="369" t="s">
        <v>18020</v>
      </c>
      <c r="X129" s="369" t="s">
        <v>18020</v>
      </c>
      <c r="Y129" s="370" t="s">
        <v>18020</v>
      </c>
    </row>
    <row r="130" spans="1:25" ht="60" x14ac:dyDescent="0.2">
      <c r="A130" s="665" t="s">
        <v>18641</v>
      </c>
      <c r="M130" s="374" t="s">
        <v>18082</v>
      </c>
      <c r="N130" s="380" t="s">
        <v>18103</v>
      </c>
      <c r="O130" s="382"/>
      <c r="P130" s="381"/>
      <c r="Q130" s="374"/>
      <c r="R130" s="382"/>
      <c r="S130" s="375"/>
      <c r="U130" s="368" t="s">
        <v>18126</v>
      </c>
      <c r="V130" s="369" t="s">
        <v>18020</v>
      </c>
      <c r="W130" s="369" t="s">
        <v>18020</v>
      </c>
      <c r="X130" s="369" t="s">
        <v>18020</v>
      </c>
      <c r="Y130" s="370" t="s">
        <v>18020</v>
      </c>
    </row>
    <row r="131" spans="1:25" ht="60" x14ac:dyDescent="0.2">
      <c r="A131" s="665" t="s">
        <v>18641</v>
      </c>
      <c r="M131" s="374" t="s">
        <v>18083</v>
      </c>
      <c r="N131" s="380" t="s">
        <v>18104</v>
      </c>
      <c r="O131" s="382"/>
      <c r="P131" s="381" t="s">
        <v>18142</v>
      </c>
      <c r="Q131" s="374"/>
      <c r="R131" s="382"/>
      <c r="S131" s="375" t="s">
        <v>18142</v>
      </c>
      <c r="U131" s="368" t="s">
        <v>18126</v>
      </c>
      <c r="V131" s="369" t="s">
        <v>18020</v>
      </c>
      <c r="W131" s="369" t="s">
        <v>18020</v>
      </c>
      <c r="X131" s="369" t="s">
        <v>18020</v>
      </c>
      <c r="Y131" s="370" t="s">
        <v>18020</v>
      </c>
    </row>
    <row r="132" spans="1:25" ht="60" x14ac:dyDescent="0.2">
      <c r="A132" s="665" t="s">
        <v>18641</v>
      </c>
      <c r="M132" s="374" t="s">
        <v>18084</v>
      </c>
      <c r="N132" s="380" t="s">
        <v>18105</v>
      </c>
      <c r="O132" s="382"/>
      <c r="P132" s="381"/>
      <c r="Q132" s="374"/>
      <c r="R132" s="382"/>
      <c r="S132" s="375"/>
      <c r="U132" s="368" t="s">
        <v>18126</v>
      </c>
      <c r="V132" s="369" t="s">
        <v>18020</v>
      </c>
      <c r="W132" s="369" t="s">
        <v>18020</v>
      </c>
      <c r="X132" s="369" t="s">
        <v>18020</v>
      </c>
      <c r="Y132" s="370" t="s">
        <v>18020</v>
      </c>
    </row>
    <row r="133" spans="1:25" ht="60" x14ac:dyDescent="0.2">
      <c r="A133" s="665" t="s">
        <v>18641</v>
      </c>
      <c r="M133" s="374" t="s">
        <v>18085</v>
      </c>
      <c r="N133" s="380" t="s">
        <v>18106</v>
      </c>
      <c r="O133" s="382"/>
      <c r="P133" s="381"/>
      <c r="Q133" s="374"/>
      <c r="R133" s="382"/>
      <c r="S133" s="375"/>
      <c r="U133" s="368" t="s">
        <v>18126</v>
      </c>
      <c r="V133" s="369" t="s">
        <v>18020</v>
      </c>
      <c r="W133" s="369" t="s">
        <v>18020</v>
      </c>
      <c r="X133" s="369" t="s">
        <v>18020</v>
      </c>
      <c r="Y133" s="370" t="s">
        <v>18020</v>
      </c>
    </row>
    <row r="134" spans="1:25" ht="60" x14ac:dyDescent="0.2">
      <c r="A134" s="665" t="s">
        <v>18641</v>
      </c>
      <c r="M134" s="374" t="s">
        <v>18086</v>
      </c>
      <c r="N134" s="380" t="s">
        <v>18107</v>
      </c>
      <c r="O134" s="382"/>
      <c r="P134" s="381"/>
      <c r="Q134" s="374"/>
      <c r="R134" s="382"/>
      <c r="S134" s="375"/>
      <c r="U134" s="368" t="s">
        <v>18126</v>
      </c>
      <c r="V134" s="369" t="s">
        <v>18020</v>
      </c>
      <c r="W134" s="369" t="s">
        <v>18020</v>
      </c>
      <c r="X134" s="369" t="s">
        <v>18020</v>
      </c>
      <c r="Y134" s="370" t="s">
        <v>18020</v>
      </c>
    </row>
    <row r="135" spans="1:25" ht="60" x14ac:dyDescent="0.2">
      <c r="A135" s="665" t="s">
        <v>18641</v>
      </c>
      <c r="M135" s="374" t="s">
        <v>18087</v>
      </c>
      <c r="N135" s="380" t="s">
        <v>18108</v>
      </c>
      <c r="O135" s="382"/>
      <c r="P135" s="381"/>
      <c r="Q135" s="374"/>
      <c r="R135" s="382"/>
      <c r="S135" s="375"/>
      <c r="U135" s="368" t="s">
        <v>18126</v>
      </c>
      <c r="V135" s="369" t="s">
        <v>18020</v>
      </c>
      <c r="W135" s="369" t="s">
        <v>18020</v>
      </c>
      <c r="X135" s="369" t="s">
        <v>18020</v>
      </c>
      <c r="Y135" s="370" t="s">
        <v>18020</v>
      </c>
    </row>
    <row r="136" spans="1:25" ht="60" x14ac:dyDescent="0.2">
      <c r="A136" s="665" t="s">
        <v>18641</v>
      </c>
      <c r="M136" s="396" t="s">
        <v>18109</v>
      </c>
      <c r="N136" s="397" t="s">
        <v>18111</v>
      </c>
      <c r="O136" s="667"/>
      <c r="P136" s="398"/>
      <c r="Q136" s="399"/>
      <c r="R136" s="667"/>
      <c r="S136" s="400"/>
      <c r="U136" s="368" t="s">
        <v>18126</v>
      </c>
      <c r="V136" s="369" t="s">
        <v>18126</v>
      </c>
      <c r="W136" s="369" t="s">
        <v>18020</v>
      </c>
      <c r="X136" s="369" t="s">
        <v>18020</v>
      </c>
      <c r="Y136" s="370" t="s">
        <v>18020</v>
      </c>
    </row>
    <row r="137" spans="1:25" ht="75" x14ac:dyDescent="0.2">
      <c r="A137" s="665" t="s">
        <v>18641</v>
      </c>
      <c r="M137" s="396" t="s">
        <v>18110</v>
      </c>
      <c r="N137" s="397" t="s">
        <v>18112</v>
      </c>
      <c r="O137" s="667"/>
      <c r="P137" s="398"/>
      <c r="Q137" s="399"/>
      <c r="R137" s="667"/>
      <c r="S137" s="400"/>
      <c r="U137" s="368" t="s">
        <v>18126</v>
      </c>
      <c r="V137" s="369" t="s">
        <v>18126</v>
      </c>
      <c r="W137" s="369" t="s">
        <v>18020</v>
      </c>
      <c r="X137" s="369" t="s">
        <v>18020</v>
      </c>
      <c r="Y137" s="370" t="s">
        <v>18020</v>
      </c>
    </row>
    <row r="138" spans="1:25" ht="60" x14ac:dyDescent="0.2">
      <c r="A138" s="665" t="s">
        <v>18641</v>
      </c>
      <c r="M138" s="401" t="s">
        <v>18325</v>
      </c>
      <c r="N138" s="407" t="s">
        <v>18628</v>
      </c>
      <c r="O138" s="667"/>
      <c r="P138" s="398"/>
      <c r="Q138" s="408" t="s">
        <v>18631</v>
      </c>
      <c r="R138" s="667"/>
      <c r="S138" s="400"/>
      <c r="U138" s="368" t="s">
        <v>18126</v>
      </c>
      <c r="V138" s="369" t="s">
        <v>18126</v>
      </c>
      <c r="W138" s="369" t="s">
        <v>18126</v>
      </c>
      <c r="X138" s="369" t="s">
        <v>18126</v>
      </c>
      <c r="Y138" s="370" t="s">
        <v>18020</v>
      </c>
    </row>
    <row r="139" spans="1:25" ht="60" x14ac:dyDescent="0.2">
      <c r="A139" s="665" t="s">
        <v>18641</v>
      </c>
      <c r="M139" s="401" t="s">
        <v>18326</v>
      </c>
      <c r="N139" s="407" t="s">
        <v>18629</v>
      </c>
      <c r="O139" s="667"/>
      <c r="P139" s="398"/>
      <c r="Q139" s="408" t="s">
        <v>18632</v>
      </c>
      <c r="R139" s="667"/>
      <c r="S139" s="400"/>
      <c r="U139" s="368" t="s">
        <v>18126</v>
      </c>
      <c r="V139" s="369" t="s">
        <v>18126</v>
      </c>
      <c r="W139" s="369" t="s">
        <v>18126</v>
      </c>
      <c r="X139" s="369" t="s">
        <v>18126</v>
      </c>
      <c r="Y139" s="370" t="s">
        <v>18020</v>
      </c>
    </row>
    <row r="140" spans="1:25" ht="135" x14ac:dyDescent="0.2">
      <c r="A140" s="665" t="s">
        <v>18641</v>
      </c>
      <c r="M140" s="401" t="s">
        <v>18327</v>
      </c>
      <c r="N140" s="407" t="s">
        <v>18630</v>
      </c>
      <c r="O140" s="667"/>
      <c r="P140" s="398"/>
      <c r="Q140" s="408" t="s">
        <v>18633</v>
      </c>
      <c r="R140" s="667"/>
      <c r="S140" s="400"/>
      <c r="U140" s="368" t="s">
        <v>18126</v>
      </c>
      <c r="V140" s="369" t="s">
        <v>18126</v>
      </c>
      <c r="W140" s="369" t="s">
        <v>18126</v>
      </c>
      <c r="X140" s="369" t="s">
        <v>18126</v>
      </c>
      <c r="Y140" s="370" t="s">
        <v>18020</v>
      </c>
    </row>
    <row r="141" spans="1:25" ht="60" x14ac:dyDescent="0.2">
      <c r="A141" s="665" t="s">
        <v>18641</v>
      </c>
      <c r="M141" s="694" t="s">
        <v>18765</v>
      </c>
      <c r="N141" s="695" t="s">
        <v>18766</v>
      </c>
      <c r="O141" s="696"/>
      <c r="P141" s="697"/>
      <c r="Q141" s="698" t="s">
        <v>18767</v>
      </c>
      <c r="R141" s="696"/>
      <c r="S141" s="699"/>
      <c r="U141" s="700" t="s">
        <v>18126</v>
      </c>
      <c r="V141" s="701" t="s">
        <v>18126</v>
      </c>
      <c r="W141" s="701" t="s">
        <v>18126</v>
      </c>
      <c r="X141" s="701" t="s">
        <v>18126</v>
      </c>
      <c r="Y141" s="702" t="s">
        <v>18020</v>
      </c>
    </row>
    <row r="142" spans="1:25" ht="60" x14ac:dyDescent="0.2">
      <c r="A142" s="665" t="s">
        <v>18641</v>
      </c>
      <c r="B142" s="350"/>
      <c r="M142" s="402" t="s">
        <v>18768</v>
      </c>
      <c r="N142" s="409" t="s">
        <v>18769</v>
      </c>
      <c r="O142" s="668"/>
      <c r="P142" s="403"/>
      <c r="Q142" s="410" t="s">
        <v>18770</v>
      </c>
      <c r="R142" s="668"/>
      <c r="S142" s="404"/>
      <c r="T142" s="411"/>
      <c r="U142" s="393" t="s">
        <v>18126</v>
      </c>
      <c r="V142" s="394" t="s">
        <v>18126</v>
      </c>
      <c r="W142" s="394" t="s">
        <v>18126</v>
      </c>
      <c r="X142" s="394" t="s">
        <v>18126</v>
      </c>
      <c r="Y142" s="395" t="s">
        <v>18020</v>
      </c>
    </row>
    <row r="143" spans="1:25" ht="60" x14ac:dyDescent="0.2">
      <c r="A143" s="665" t="s">
        <v>18641</v>
      </c>
      <c r="B143" s="350"/>
    </row>
    <row r="144" spans="1:25" ht="60" x14ac:dyDescent="0.2">
      <c r="A144" s="665" t="s">
        <v>18641</v>
      </c>
      <c r="B144" s="350"/>
    </row>
    <row r="145" spans="1:2" ht="60" x14ac:dyDescent="0.2">
      <c r="A145" s="665" t="s">
        <v>18641</v>
      </c>
      <c r="B145" s="350"/>
    </row>
    <row r="146" spans="1:2" ht="60" x14ac:dyDescent="0.2">
      <c r="A146" s="665" t="s">
        <v>18641</v>
      </c>
      <c r="B146" s="350"/>
    </row>
    <row r="147" spans="1:2" ht="60" x14ac:dyDescent="0.2">
      <c r="A147" s="665" t="s">
        <v>18641</v>
      </c>
      <c r="B147" s="350"/>
    </row>
    <row r="148" spans="1:2" ht="60" x14ac:dyDescent="0.2">
      <c r="A148" s="665" t="s">
        <v>18641</v>
      </c>
      <c r="B148" s="350"/>
    </row>
    <row r="149" spans="1:2" ht="60" x14ac:dyDescent="0.2">
      <c r="A149" s="665" t="s">
        <v>18641</v>
      </c>
      <c r="B149" s="350"/>
    </row>
    <row r="150" spans="1:2" ht="60" x14ac:dyDescent="0.2">
      <c r="A150" s="665" t="s">
        <v>18641</v>
      </c>
      <c r="B150" s="350"/>
    </row>
    <row r="151" spans="1:2" ht="60" x14ac:dyDescent="0.2">
      <c r="A151" s="665" t="s">
        <v>18641</v>
      </c>
      <c r="B151" s="350"/>
    </row>
    <row r="152" spans="1:2" ht="60" x14ac:dyDescent="0.2">
      <c r="A152" s="665" t="s">
        <v>18641</v>
      </c>
      <c r="B152" s="350"/>
    </row>
    <row r="153" spans="1:2" ht="60" x14ac:dyDescent="0.2">
      <c r="A153" s="665" t="s">
        <v>18641</v>
      </c>
      <c r="B153" s="350"/>
    </row>
    <row r="154" spans="1:2" ht="60" x14ac:dyDescent="0.2">
      <c r="A154" s="665" t="s">
        <v>18641</v>
      </c>
      <c r="B154" s="350"/>
    </row>
    <row r="155" spans="1:2" ht="60" x14ac:dyDescent="0.2">
      <c r="A155" s="665" t="s">
        <v>18641</v>
      </c>
      <c r="B155" s="350"/>
    </row>
    <row r="156" spans="1:2" ht="60" x14ac:dyDescent="0.2">
      <c r="A156" s="665" t="s">
        <v>18641</v>
      </c>
      <c r="B156" s="350"/>
    </row>
    <row r="157" spans="1:2" ht="60" x14ac:dyDescent="0.2">
      <c r="A157" s="665" t="s">
        <v>18641</v>
      </c>
      <c r="B157" s="350"/>
    </row>
    <row r="158" spans="1:2" ht="60" x14ac:dyDescent="0.2">
      <c r="A158" s="665" t="s">
        <v>18641</v>
      </c>
      <c r="B158" s="350"/>
    </row>
    <row r="159" spans="1:2" ht="60" x14ac:dyDescent="0.2">
      <c r="A159" s="665" t="s">
        <v>18641</v>
      </c>
      <c r="B159" s="350"/>
    </row>
    <row r="160" spans="1:2" ht="60" x14ac:dyDescent="0.2">
      <c r="A160" s="665" t="s">
        <v>18641</v>
      </c>
      <c r="B160" s="350"/>
    </row>
    <row r="161" spans="1:1" ht="60" x14ac:dyDescent="0.2">
      <c r="A161" s="665" t="s">
        <v>18641</v>
      </c>
    </row>
    <row r="162" spans="1:1" ht="60" x14ac:dyDescent="0.2">
      <c r="A162" s="665" t="s">
        <v>18641</v>
      </c>
    </row>
    <row r="163" spans="1:1" ht="60" x14ac:dyDescent="0.2">
      <c r="A163" s="665" t="s">
        <v>18641</v>
      </c>
    </row>
    <row r="164" spans="1:1" ht="60" x14ac:dyDescent="0.2">
      <c r="A164" s="665" t="s">
        <v>18641</v>
      </c>
    </row>
    <row r="165" spans="1:1" ht="60" x14ac:dyDescent="0.2">
      <c r="A165" s="665" t="s">
        <v>18641</v>
      </c>
    </row>
    <row r="166" spans="1:1" ht="60" x14ac:dyDescent="0.2">
      <c r="A166" s="665" t="s">
        <v>18641</v>
      </c>
    </row>
    <row r="167" spans="1:1" ht="60" x14ac:dyDescent="0.2">
      <c r="A167" s="665" t="s">
        <v>18641</v>
      </c>
    </row>
    <row r="168" spans="1:1" ht="60" x14ac:dyDescent="0.2">
      <c r="A168" s="665" t="s">
        <v>18641</v>
      </c>
    </row>
    <row r="169" spans="1:1" ht="60" x14ac:dyDescent="0.2">
      <c r="A169" s="665" t="s">
        <v>18641</v>
      </c>
    </row>
    <row r="170" spans="1:1" ht="60" x14ac:dyDescent="0.2">
      <c r="A170" s="665" t="s">
        <v>18641</v>
      </c>
    </row>
    <row r="171" spans="1:1" ht="60" x14ac:dyDescent="0.2">
      <c r="A171" s="665" t="s">
        <v>18641</v>
      </c>
    </row>
    <row r="172" spans="1:1" ht="60" x14ac:dyDescent="0.2">
      <c r="A172" s="665" t="s">
        <v>18641</v>
      </c>
    </row>
    <row r="173" spans="1:1" ht="60" x14ac:dyDescent="0.2">
      <c r="A173" s="665" t="s">
        <v>18641</v>
      </c>
    </row>
    <row r="174" spans="1:1" ht="60" x14ac:dyDescent="0.2">
      <c r="A174" s="665" t="s">
        <v>18641</v>
      </c>
    </row>
    <row r="175" spans="1:1" ht="60" x14ac:dyDescent="0.2">
      <c r="A175" s="665" t="s">
        <v>18641</v>
      </c>
    </row>
    <row r="176" spans="1:1" ht="60" x14ac:dyDescent="0.2">
      <c r="A176" s="665" t="s">
        <v>18641</v>
      </c>
    </row>
    <row r="177" spans="1:1" ht="60" x14ac:dyDescent="0.2">
      <c r="A177" s="665" t="s">
        <v>18641</v>
      </c>
    </row>
    <row r="178" spans="1:1" ht="60" x14ac:dyDescent="0.2">
      <c r="A178" s="665" t="s">
        <v>18641</v>
      </c>
    </row>
    <row r="179" spans="1:1" ht="60" x14ac:dyDescent="0.2">
      <c r="A179" s="665" t="s">
        <v>18641</v>
      </c>
    </row>
    <row r="180" spans="1:1" ht="60" x14ac:dyDescent="0.2">
      <c r="A180" s="665" t="s">
        <v>18641</v>
      </c>
    </row>
    <row r="181" spans="1:1" ht="60" x14ac:dyDescent="0.2">
      <c r="A181" s="665" t="s">
        <v>18641</v>
      </c>
    </row>
    <row r="182" spans="1:1" ht="60" x14ac:dyDescent="0.2">
      <c r="A182" s="665" t="s">
        <v>18641</v>
      </c>
    </row>
    <row r="183" spans="1:1" ht="60" x14ac:dyDescent="0.2">
      <c r="A183" s="665" t="s">
        <v>18641</v>
      </c>
    </row>
    <row r="184" spans="1:1" ht="60" x14ac:dyDescent="0.2">
      <c r="A184" s="665" t="s">
        <v>18641</v>
      </c>
    </row>
    <row r="185" spans="1:1" ht="60" x14ac:dyDescent="0.2">
      <c r="A185" s="665" t="s">
        <v>18641</v>
      </c>
    </row>
    <row r="186" spans="1:1" ht="60" x14ac:dyDescent="0.2">
      <c r="A186" s="665" t="s">
        <v>18641</v>
      </c>
    </row>
    <row r="187" spans="1:1" ht="60" x14ac:dyDescent="0.2">
      <c r="A187" s="665" t="s">
        <v>18641</v>
      </c>
    </row>
    <row r="188" spans="1:1" ht="60" x14ac:dyDescent="0.2">
      <c r="A188" s="665" t="s">
        <v>18641</v>
      </c>
    </row>
    <row r="189" spans="1:1" ht="60" x14ac:dyDescent="0.2">
      <c r="A189" s="665" t="s">
        <v>18641</v>
      </c>
    </row>
    <row r="190" spans="1:1" ht="60" x14ac:dyDescent="0.2">
      <c r="A190" s="665" t="s">
        <v>18641</v>
      </c>
    </row>
    <row r="191" spans="1:1" ht="60" x14ac:dyDescent="0.2">
      <c r="A191" s="665" t="s">
        <v>18641</v>
      </c>
    </row>
    <row r="192" spans="1:1" ht="60" x14ac:dyDescent="0.2">
      <c r="A192" s="665" t="s">
        <v>18641</v>
      </c>
    </row>
    <row r="193" spans="1:1" ht="60" x14ac:dyDescent="0.2">
      <c r="A193" s="665" t="s">
        <v>18641</v>
      </c>
    </row>
    <row r="194" spans="1:1" ht="60" x14ac:dyDescent="0.2">
      <c r="A194" s="665" t="s">
        <v>18641</v>
      </c>
    </row>
    <row r="195" spans="1:1" ht="60" x14ac:dyDescent="0.2">
      <c r="A195" s="665" t="s">
        <v>18641</v>
      </c>
    </row>
    <row r="196" spans="1:1" ht="60" x14ac:dyDescent="0.2">
      <c r="A196" s="665" t="s">
        <v>18641</v>
      </c>
    </row>
    <row r="197" spans="1:1" ht="60" x14ac:dyDescent="0.2">
      <c r="A197" s="665" t="s">
        <v>18641</v>
      </c>
    </row>
    <row r="198" spans="1:1" ht="60" x14ac:dyDescent="0.2">
      <c r="A198" s="665" t="s">
        <v>18641</v>
      </c>
    </row>
    <row r="199" spans="1:1" ht="60" x14ac:dyDescent="0.2">
      <c r="A199" s="665" t="s">
        <v>18641</v>
      </c>
    </row>
    <row r="200" spans="1:1" ht="60" x14ac:dyDescent="0.2">
      <c r="A200" s="665" t="s">
        <v>18641</v>
      </c>
    </row>
    <row r="201" spans="1:1" ht="60" x14ac:dyDescent="0.2">
      <c r="A201" s="665" t="s">
        <v>18641</v>
      </c>
    </row>
    <row r="202" spans="1:1" ht="60" x14ac:dyDescent="0.2">
      <c r="A202" s="665" t="s">
        <v>18641</v>
      </c>
    </row>
    <row r="203" spans="1:1" ht="60" x14ac:dyDescent="0.2">
      <c r="A203" s="665" t="s">
        <v>18641</v>
      </c>
    </row>
    <row r="204" spans="1:1" ht="60" x14ac:dyDescent="0.2">
      <c r="A204" s="665" t="s">
        <v>18641</v>
      </c>
    </row>
  </sheetData>
  <autoFilter ref="A4:AG141" xr:uid="{551384CC-57E5-7D46-B6B2-D71B2DB612D3}"/>
  <mergeCells count="23">
    <mergeCell ref="U3:Y3"/>
    <mergeCell ref="C96:D96"/>
    <mergeCell ref="G80:K80"/>
    <mergeCell ref="G96:K96"/>
    <mergeCell ref="C2:D2"/>
    <mergeCell ref="M2:P2"/>
    <mergeCell ref="C5:D5"/>
    <mergeCell ref="G108:K108"/>
    <mergeCell ref="Q2:S2"/>
    <mergeCell ref="C108:D108"/>
    <mergeCell ref="G3:K3"/>
    <mergeCell ref="G5:K5"/>
    <mergeCell ref="G18:K18"/>
    <mergeCell ref="G30:K30"/>
    <mergeCell ref="G42:K42"/>
    <mergeCell ref="G54:K54"/>
    <mergeCell ref="C54:D54"/>
    <mergeCell ref="C68:D68"/>
    <mergeCell ref="C80:D80"/>
    <mergeCell ref="C18:D18"/>
    <mergeCell ref="C30:D30"/>
    <mergeCell ref="C42:D42"/>
    <mergeCell ref="G68:K68"/>
  </mergeCells>
  <phoneticPr fontId="39" type="noConversion"/>
  <printOptions horizontalCentered="1"/>
  <pageMargins left="0.2" right="0.2" top="0.4" bottom="0.4" header="0.2" footer="0.2"/>
  <pageSetup paperSize="9" scale="52" fitToWidth="2" fitToHeight="50" orientation="landscape"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94BA5-6A8E-3E4F-A6FE-4290BB9A9334}">
  <sheetPr>
    <pageSetUpPr fitToPage="1"/>
  </sheetPr>
  <dimension ref="A2:AG57"/>
  <sheetViews>
    <sheetView showGridLines="0" workbookViewId="0">
      <pane ySplit="4" topLeftCell="A5" activePane="bottomLeft" state="frozen"/>
      <selection pane="bottomLeft" activeCell="F14" sqref="F14"/>
    </sheetView>
  </sheetViews>
  <sheetFormatPr baseColWidth="10" defaultColWidth="11.33203125" defaultRowHeight="16" outlineLevelCol="1" x14ac:dyDescent="0.2"/>
  <cols>
    <col min="1" max="1" width="11.33203125" style="719" hidden="1" customWidth="1" outlineLevel="1"/>
    <col min="2" max="2" width="11.33203125" style="721" collapsed="1"/>
    <col min="3" max="3" width="17.6640625" style="719" customWidth="1"/>
    <col min="4" max="4" width="69.83203125" style="719" customWidth="1"/>
    <col min="5" max="5" width="12" style="722" customWidth="1"/>
    <col min="6" max="6" width="11.6640625" style="722" customWidth="1"/>
    <col min="7" max="7" width="33.33203125" style="723" customWidth="1"/>
    <col min="8" max="8" width="4.1640625" style="719" customWidth="1"/>
    <col min="9" max="9" width="17.6640625" style="719" customWidth="1"/>
    <col min="10" max="10" width="69.83203125" style="719" customWidth="1"/>
    <col min="11" max="11" width="12" style="722" customWidth="1"/>
    <col min="12" max="12" width="11.6640625" style="722" customWidth="1"/>
    <col min="13" max="13" width="33.33203125" style="723" customWidth="1"/>
    <col min="14" max="14" width="4.1640625" style="719" customWidth="1"/>
    <col min="15" max="15" width="17.6640625" style="719" customWidth="1"/>
    <col min="16" max="16" width="69.83203125" style="719" customWidth="1"/>
    <col min="17" max="17" width="12" style="722" customWidth="1"/>
    <col min="18" max="18" width="11.6640625" style="722" customWidth="1"/>
    <col min="19" max="19" width="33.33203125" style="723" customWidth="1"/>
    <col min="20" max="16384" width="11.33203125" style="719"/>
  </cols>
  <sheetData>
    <row r="2" spans="1:19" s="720" customFormat="1" ht="28" customHeight="1" x14ac:dyDescent="0.2">
      <c r="A2" s="719"/>
      <c r="C2" s="994" t="s">
        <v>20903</v>
      </c>
      <c r="D2" s="994"/>
      <c r="E2" s="994"/>
      <c r="F2" s="994"/>
      <c r="G2" s="994"/>
      <c r="H2" s="719"/>
      <c r="I2" s="994" t="s">
        <v>20904</v>
      </c>
      <c r="J2" s="994"/>
      <c r="K2" s="994"/>
      <c r="L2" s="994"/>
      <c r="M2" s="994"/>
      <c r="N2" s="719"/>
      <c r="O2" s="994" t="s">
        <v>20905</v>
      </c>
      <c r="P2" s="994"/>
      <c r="Q2" s="994"/>
      <c r="R2" s="994"/>
      <c r="S2" s="994"/>
    </row>
    <row r="3" spans="1:19" ht="32" customHeight="1" thickBot="1" x14ac:dyDescent="0.25"/>
    <row r="4" spans="1:19" ht="51" x14ac:dyDescent="0.2">
      <c r="A4" s="724" t="s">
        <v>20797</v>
      </c>
      <c r="C4" s="725" t="s">
        <v>6692</v>
      </c>
      <c r="D4" s="726" t="s">
        <v>70</v>
      </c>
      <c r="E4" s="727" t="s">
        <v>20892</v>
      </c>
      <c r="F4" s="727" t="s">
        <v>20893</v>
      </c>
      <c r="G4" s="728" t="s">
        <v>5950</v>
      </c>
      <c r="I4" s="725" t="s">
        <v>6692</v>
      </c>
      <c r="J4" s="726" t="s">
        <v>70</v>
      </c>
      <c r="K4" s="727" t="s">
        <v>20892</v>
      </c>
      <c r="L4" s="727" t="s">
        <v>20893</v>
      </c>
      <c r="M4" s="728" t="s">
        <v>5950</v>
      </c>
      <c r="O4" s="725" t="s">
        <v>6692</v>
      </c>
      <c r="P4" s="726" t="s">
        <v>70</v>
      </c>
      <c r="Q4" s="727" t="s">
        <v>20892</v>
      </c>
      <c r="R4" s="727" t="s">
        <v>20893</v>
      </c>
      <c r="S4" s="728" t="s">
        <v>5950</v>
      </c>
    </row>
    <row r="5" spans="1:19" ht="51" x14ac:dyDescent="0.2">
      <c r="A5" s="724" t="s">
        <v>20797</v>
      </c>
      <c r="C5" s="729" t="s">
        <v>20854</v>
      </c>
      <c r="D5" s="730" t="s">
        <v>20855</v>
      </c>
      <c r="E5" s="731" t="s">
        <v>20856</v>
      </c>
      <c r="F5" s="731" t="s">
        <v>20857</v>
      </c>
      <c r="G5" s="732"/>
      <c r="I5" s="729" t="s">
        <v>20854</v>
      </c>
      <c r="J5" s="730" t="s">
        <v>20929</v>
      </c>
      <c r="K5" s="731" t="s">
        <v>20856</v>
      </c>
      <c r="L5" s="731" t="s">
        <v>20857</v>
      </c>
      <c r="M5" s="732"/>
      <c r="O5" s="729" t="s">
        <v>20854</v>
      </c>
      <c r="P5" s="730" t="s">
        <v>20907</v>
      </c>
      <c r="Q5" s="731" t="s">
        <v>20856</v>
      </c>
      <c r="R5" s="731" t="s">
        <v>20857</v>
      </c>
      <c r="S5" s="732"/>
    </row>
    <row r="6" spans="1:19" ht="51" x14ac:dyDescent="0.2">
      <c r="A6" s="724" t="s">
        <v>20797</v>
      </c>
      <c r="C6" s="729" t="s">
        <v>20858</v>
      </c>
      <c r="D6" s="730" t="s">
        <v>20906</v>
      </c>
      <c r="E6" s="731" t="s">
        <v>20856</v>
      </c>
      <c r="F6" s="731" t="s">
        <v>20859</v>
      </c>
      <c r="G6" s="732"/>
      <c r="I6" s="729" t="s">
        <v>20858</v>
      </c>
      <c r="J6" s="730" t="s">
        <v>20930</v>
      </c>
      <c r="K6" s="731" t="s">
        <v>20856</v>
      </c>
      <c r="L6" s="731" t="s">
        <v>20859</v>
      </c>
      <c r="M6" s="732"/>
      <c r="O6" s="729" t="s">
        <v>20858</v>
      </c>
      <c r="P6" s="730" t="s">
        <v>20953</v>
      </c>
      <c r="Q6" s="731" t="s">
        <v>20856</v>
      </c>
      <c r="R6" s="731" t="s">
        <v>20859</v>
      </c>
      <c r="S6" s="732"/>
    </row>
    <row r="7" spans="1:19" ht="51" x14ac:dyDescent="0.2">
      <c r="A7" s="724" t="s">
        <v>20797</v>
      </c>
      <c r="C7" s="729" t="s">
        <v>20860</v>
      </c>
      <c r="D7" s="730" t="s">
        <v>20861</v>
      </c>
      <c r="E7" s="731" t="s">
        <v>20856</v>
      </c>
      <c r="F7" s="731" t="s">
        <v>20859</v>
      </c>
      <c r="G7" s="732"/>
      <c r="I7" s="729" t="s">
        <v>20860</v>
      </c>
      <c r="J7" s="730" t="s">
        <v>20931</v>
      </c>
      <c r="K7" s="731" t="s">
        <v>20856</v>
      </c>
      <c r="L7" s="731" t="s">
        <v>20859</v>
      </c>
      <c r="M7" s="732"/>
      <c r="O7" s="729" t="s">
        <v>20860</v>
      </c>
      <c r="P7" s="730" t="s">
        <v>20908</v>
      </c>
      <c r="Q7" s="731" t="s">
        <v>20856</v>
      </c>
      <c r="R7" s="731" t="s">
        <v>20859</v>
      </c>
      <c r="S7" s="732"/>
    </row>
    <row r="8" spans="1:19" ht="51" x14ac:dyDescent="0.2">
      <c r="A8" s="724" t="s">
        <v>20797</v>
      </c>
      <c r="C8" s="729" t="s">
        <v>20862</v>
      </c>
      <c r="D8" s="730" t="s">
        <v>20894</v>
      </c>
      <c r="E8" s="731" t="s">
        <v>20856</v>
      </c>
      <c r="F8" s="731" t="s">
        <v>20859</v>
      </c>
      <c r="G8" s="732"/>
      <c r="I8" s="729" t="s">
        <v>20862</v>
      </c>
      <c r="J8" s="730" t="s">
        <v>20932</v>
      </c>
      <c r="K8" s="731" t="s">
        <v>20856</v>
      </c>
      <c r="L8" s="731" t="s">
        <v>20859</v>
      </c>
      <c r="M8" s="732"/>
      <c r="O8" s="729" t="s">
        <v>20862</v>
      </c>
      <c r="P8" s="730" t="s">
        <v>20923</v>
      </c>
      <c r="Q8" s="731" t="s">
        <v>20856</v>
      </c>
      <c r="R8" s="731" t="s">
        <v>20859</v>
      </c>
      <c r="S8" s="732"/>
    </row>
    <row r="9" spans="1:19" ht="51" x14ac:dyDescent="0.2">
      <c r="A9" s="724" t="s">
        <v>20797</v>
      </c>
      <c r="C9" s="729" t="s">
        <v>20863</v>
      </c>
      <c r="D9" s="730" t="s">
        <v>20864</v>
      </c>
      <c r="E9" s="731" t="s">
        <v>20856</v>
      </c>
      <c r="F9" s="731" t="s">
        <v>20859</v>
      </c>
      <c r="G9" s="732"/>
      <c r="I9" s="729" t="s">
        <v>20863</v>
      </c>
      <c r="J9" s="730" t="s">
        <v>20933</v>
      </c>
      <c r="K9" s="731" t="s">
        <v>20856</v>
      </c>
      <c r="L9" s="731" t="s">
        <v>20859</v>
      </c>
      <c r="M9" s="732"/>
      <c r="O9" s="729" t="s">
        <v>20863</v>
      </c>
      <c r="P9" s="730" t="s">
        <v>20909</v>
      </c>
      <c r="Q9" s="731" t="s">
        <v>20856</v>
      </c>
      <c r="R9" s="731" t="s">
        <v>20859</v>
      </c>
      <c r="S9" s="732"/>
    </row>
    <row r="10" spans="1:19" ht="51" x14ac:dyDescent="0.2">
      <c r="A10" s="724" t="s">
        <v>20797</v>
      </c>
      <c r="C10" s="729" t="s">
        <v>20865</v>
      </c>
      <c r="D10" s="730" t="s">
        <v>20866</v>
      </c>
      <c r="E10" s="731" t="s">
        <v>20856</v>
      </c>
      <c r="F10" s="731" t="s">
        <v>20859</v>
      </c>
      <c r="G10" s="732"/>
      <c r="I10" s="729" t="s">
        <v>20865</v>
      </c>
      <c r="J10" s="730" t="s">
        <v>20934</v>
      </c>
      <c r="K10" s="731" t="s">
        <v>20856</v>
      </c>
      <c r="L10" s="731" t="s">
        <v>20859</v>
      </c>
      <c r="M10" s="732"/>
      <c r="O10" s="729" t="s">
        <v>20865</v>
      </c>
      <c r="P10" s="730" t="s">
        <v>20910</v>
      </c>
      <c r="Q10" s="731" t="s">
        <v>20856</v>
      </c>
      <c r="R10" s="731" t="s">
        <v>20859</v>
      </c>
      <c r="S10" s="732"/>
    </row>
    <row r="11" spans="1:19" ht="51" x14ac:dyDescent="0.2">
      <c r="A11" s="724" t="s">
        <v>20797</v>
      </c>
      <c r="C11" s="729" t="s">
        <v>20867</v>
      </c>
      <c r="D11" s="730" t="s">
        <v>20868</v>
      </c>
      <c r="E11" s="731" t="s">
        <v>20856</v>
      </c>
      <c r="F11" s="731" t="s">
        <v>20859</v>
      </c>
      <c r="G11" s="732"/>
      <c r="I11" s="729" t="s">
        <v>20867</v>
      </c>
      <c r="J11" s="730" t="s">
        <v>20936</v>
      </c>
      <c r="K11" s="731" t="s">
        <v>20856</v>
      </c>
      <c r="L11" s="731" t="s">
        <v>20859</v>
      </c>
      <c r="M11" s="732"/>
      <c r="O11" s="729" t="s">
        <v>20867</v>
      </c>
      <c r="P11" s="730" t="s">
        <v>20911</v>
      </c>
      <c r="Q11" s="731" t="s">
        <v>20856</v>
      </c>
      <c r="R11" s="731" t="s">
        <v>20859</v>
      </c>
      <c r="S11" s="732"/>
    </row>
    <row r="12" spans="1:19" ht="51" x14ac:dyDescent="0.2">
      <c r="A12" s="724" t="s">
        <v>20797</v>
      </c>
      <c r="C12" s="729" t="s">
        <v>20869</v>
      </c>
      <c r="D12" s="730" t="s">
        <v>20870</v>
      </c>
      <c r="E12" s="731" t="s">
        <v>20856</v>
      </c>
      <c r="F12" s="731" t="s">
        <v>20859</v>
      </c>
      <c r="G12" s="732"/>
      <c r="I12" s="729" t="s">
        <v>20869</v>
      </c>
      <c r="J12" s="730" t="s">
        <v>20935</v>
      </c>
      <c r="K12" s="731" t="s">
        <v>20856</v>
      </c>
      <c r="L12" s="731" t="s">
        <v>20859</v>
      </c>
      <c r="M12" s="732"/>
      <c r="O12" s="729" t="s">
        <v>20869</v>
      </c>
      <c r="P12" s="730" t="s">
        <v>20912</v>
      </c>
      <c r="Q12" s="731" t="s">
        <v>20856</v>
      </c>
      <c r="R12" s="731" t="s">
        <v>20859</v>
      </c>
      <c r="S12" s="732"/>
    </row>
    <row r="13" spans="1:19" ht="51" x14ac:dyDescent="0.2">
      <c r="A13" s="724" t="s">
        <v>20797</v>
      </c>
      <c r="C13" s="729" t="s">
        <v>20871</v>
      </c>
      <c r="D13" s="730" t="s">
        <v>20872</v>
      </c>
      <c r="E13" s="731" t="s">
        <v>20856</v>
      </c>
      <c r="F13" s="731" t="s">
        <v>20859</v>
      </c>
      <c r="G13" s="732"/>
      <c r="I13" s="729" t="s">
        <v>20871</v>
      </c>
      <c r="J13" s="730" t="s">
        <v>20937</v>
      </c>
      <c r="K13" s="731" t="s">
        <v>20856</v>
      </c>
      <c r="L13" s="731" t="s">
        <v>20859</v>
      </c>
      <c r="M13" s="732"/>
      <c r="O13" s="729" t="s">
        <v>20871</v>
      </c>
      <c r="P13" s="730" t="s">
        <v>20913</v>
      </c>
      <c r="Q13" s="731" t="s">
        <v>20856</v>
      </c>
      <c r="R13" s="731" t="s">
        <v>20859</v>
      </c>
      <c r="S13" s="732"/>
    </row>
    <row r="14" spans="1:19" ht="51" x14ac:dyDescent="0.2">
      <c r="A14" s="724" t="s">
        <v>20797</v>
      </c>
      <c r="C14" s="729" t="s">
        <v>20873</v>
      </c>
      <c r="D14" s="730" t="s">
        <v>20874</v>
      </c>
      <c r="E14" s="731" t="s">
        <v>20856</v>
      </c>
      <c r="F14" s="731" t="s">
        <v>20875</v>
      </c>
      <c r="G14" s="732"/>
      <c r="I14" s="729" t="s">
        <v>20873</v>
      </c>
      <c r="J14" s="730" t="s">
        <v>20938</v>
      </c>
      <c r="K14" s="731" t="s">
        <v>20856</v>
      </c>
      <c r="L14" s="731" t="s">
        <v>20875</v>
      </c>
      <c r="M14" s="732"/>
      <c r="O14" s="729" t="s">
        <v>20873</v>
      </c>
      <c r="P14" s="730" t="s">
        <v>20914</v>
      </c>
      <c r="Q14" s="731" t="s">
        <v>20856</v>
      </c>
      <c r="R14" s="731" t="s">
        <v>20875</v>
      </c>
      <c r="S14" s="732"/>
    </row>
    <row r="15" spans="1:19" ht="51" x14ac:dyDescent="0.2">
      <c r="A15" s="724" t="s">
        <v>20797</v>
      </c>
      <c r="C15" s="729" t="s">
        <v>20876</v>
      </c>
      <c r="D15" s="730" t="s">
        <v>20877</v>
      </c>
      <c r="E15" s="731" t="s">
        <v>20856</v>
      </c>
      <c r="F15" s="731" t="s">
        <v>20875</v>
      </c>
      <c r="G15" s="732"/>
      <c r="I15" s="729" t="s">
        <v>20876</v>
      </c>
      <c r="J15" s="730" t="s">
        <v>20939</v>
      </c>
      <c r="K15" s="731" t="s">
        <v>20856</v>
      </c>
      <c r="L15" s="731" t="s">
        <v>20875</v>
      </c>
      <c r="M15" s="732"/>
      <c r="O15" s="729" t="s">
        <v>20876</v>
      </c>
      <c r="P15" s="730" t="s">
        <v>20915</v>
      </c>
      <c r="Q15" s="731" t="s">
        <v>20856</v>
      </c>
      <c r="R15" s="731" t="s">
        <v>20875</v>
      </c>
      <c r="S15" s="732"/>
    </row>
    <row r="16" spans="1:19" ht="51" x14ac:dyDescent="0.2">
      <c r="A16" s="724" t="s">
        <v>20797</v>
      </c>
      <c r="C16" s="729" t="s">
        <v>20878</v>
      </c>
      <c r="D16" s="730" t="s">
        <v>20879</v>
      </c>
      <c r="E16" s="731" t="s">
        <v>20856</v>
      </c>
      <c r="F16" s="731" t="s">
        <v>20859</v>
      </c>
      <c r="G16" s="732"/>
      <c r="I16" s="729" t="s">
        <v>20878</v>
      </c>
      <c r="J16" s="730" t="s">
        <v>20940</v>
      </c>
      <c r="K16" s="731" t="s">
        <v>20856</v>
      </c>
      <c r="L16" s="731" t="s">
        <v>20859</v>
      </c>
      <c r="M16" s="732"/>
      <c r="O16" s="729" t="s">
        <v>20878</v>
      </c>
      <c r="P16" s="730" t="s">
        <v>20916</v>
      </c>
      <c r="Q16" s="731" t="s">
        <v>20856</v>
      </c>
      <c r="R16" s="731" t="s">
        <v>20859</v>
      </c>
      <c r="S16" s="732"/>
    </row>
    <row r="17" spans="1:33" ht="51" x14ac:dyDescent="0.2">
      <c r="A17" s="724" t="s">
        <v>20797</v>
      </c>
      <c r="C17" s="729" t="s">
        <v>20880</v>
      </c>
      <c r="D17" s="730" t="s">
        <v>20881</v>
      </c>
      <c r="E17" s="731" t="s">
        <v>20856</v>
      </c>
      <c r="F17" s="731" t="s">
        <v>20859</v>
      </c>
      <c r="G17" s="732"/>
      <c r="I17" s="729" t="s">
        <v>20880</v>
      </c>
      <c r="J17" s="730" t="s">
        <v>20941</v>
      </c>
      <c r="K17" s="731" t="s">
        <v>20856</v>
      </c>
      <c r="L17" s="731" t="s">
        <v>20859</v>
      </c>
      <c r="M17" s="732"/>
      <c r="O17" s="729" t="s">
        <v>20880</v>
      </c>
      <c r="P17" s="730" t="s">
        <v>20917</v>
      </c>
      <c r="Q17" s="731" t="s">
        <v>20856</v>
      </c>
      <c r="R17" s="731" t="s">
        <v>20859</v>
      </c>
      <c r="S17" s="732"/>
    </row>
    <row r="18" spans="1:33" ht="51" x14ac:dyDescent="0.2">
      <c r="A18" s="724" t="s">
        <v>20797</v>
      </c>
      <c r="C18" s="729" t="s">
        <v>20882</v>
      </c>
      <c r="D18" s="730" t="s">
        <v>20883</v>
      </c>
      <c r="E18" s="731" t="s">
        <v>20856</v>
      </c>
      <c r="F18" s="731" t="s">
        <v>20875</v>
      </c>
      <c r="G18" s="732"/>
      <c r="I18" s="729" t="s">
        <v>20882</v>
      </c>
      <c r="J18" s="730" t="s">
        <v>20942</v>
      </c>
      <c r="K18" s="731" t="s">
        <v>20856</v>
      </c>
      <c r="L18" s="731" t="s">
        <v>20875</v>
      </c>
      <c r="M18" s="732"/>
      <c r="O18" s="729" t="s">
        <v>20882</v>
      </c>
      <c r="P18" s="730" t="s">
        <v>20918</v>
      </c>
      <c r="Q18" s="731" t="s">
        <v>20856</v>
      </c>
      <c r="R18" s="731" t="s">
        <v>20875</v>
      </c>
      <c r="S18" s="732"/>
    </row>
    <row r="19" spans="1:33" ht="51" x14ac:dyDescent="0.2">
      <c r="A19" s="724" t="s">
        <v>20797</v>
      </c>
      <c r="C19" s="729" t="s">
        <v>20884</v>
      </c>
      <c r="D19" s="730" t="s">
        <v>20885</v>
      </c>
      <c r="E19" s="731" t="s">
        <v>20856</v>
      </c>
      <c r="F19" s="731" t="s">
        <v>20875</v>
      </c>
      <c r="G19" s="732"/>
      <c r="I19" s="729" t="s">
        <v>20884</v>
      </c>
      <c r="J19" s="730" t="s">
        <v>20943</v>
      </c>
      <c r="K19" s="731" t="s">
        <v>20856</v>
      </c>
      <c r="L19" s="731" t="s">
        <v>20875</v>
      </c>
      <c r="M19" s="732"/>
      <c r="O19" s="729" t="s">
        <v>20884</v>
      </c>
      <c r="P19" s="730" t="s">
        <v>20919</v>
      </c>
      <c r="Q19" s="731" t="s">
        <v>20856</v>
      </c>
      <c r="R19" s="731" t="s">
        <v>20875</v>
      </c>
      <c r="S19" s="732"/>
    </row>
    <row r="20" spans="1:33" ht="51" x14ac:dyDescent="0.2">
      <c r="A20" s="724" t="s">
        <v>20797</v>
      </c>
      <c r="C20" s="729" t="s">
        <v>20886</v>
      </c>
      <c r="D20" s="730" t="s">
        <v>20887</v>
      </c>
      <c r="E20" s="731" t="s">
        <v>7724</v>
      </c>
      <c r="F20" s="731" t="s">
        <v>20859</v>
      </c>
      <c r="G20" s="732"/>
      <c r="I20" s="729" t="s">
        <v>20886</v>
      </c>
      <c r="J20" s="730" t="s">
        <v>20944</v>
      </c>
      <c r="K20" s="731" t="s">
        <v>7724</v>
      </c>
      <c r="L20" s="731" t="s">
        <v>20859</v>
      </c>
      <c r="M20" s="732"/>
      <c r="O20" s="729" t="s">
        <v>20886</v>
      </c>
      <c r="P20" s="730" t="s">
        <v>20920</v>
      </c>
      <c r="Q20" s="731" t="s">
        <v>7724</v>
      </c>
      <c r="R20" s="731" t="s">
        <v>20859</v>
      </c>
      <c r="S20" s="732"/>
    </row>
    <row r="21" spans="1:33" ht="51" x14ac:dyDescent="0.2">
      <c r="A21" s="724" t="s">
        <v>20797</v>
      </c>
      <c r="C21" s="729" t="s">
        <v>20888</v>
      </c>
      <c r="D21" s="730" t="s">
        <v>20889</v>
      </c>
      <c r="E21" s="731" t="s">
        <v>7724</v>
      </c>
      <c r="F21" s="731" t="s">
        <v>20859</v>
      </c>
      <c r="G21" s="732"/>
      <c r="I21" s="729" t="s">
        <v>20888</v>
      </c>
      <c r="J21" s="730" t="s">
        <v>20945</v>
      </c>
      <c r="K21" s="731" t="s">
        <v>7724</v>
      </c>
      <c r="L21" s="731" t="s">
        <v>20859</v>
      </c>
      <c r="M21" s="732"/>
      <c r="O21" s="729" t="s">
        <v>20888</v>
      </c>
      <c r="P21" s="730" t="s">
        <v>20921</v>
      </c>
      <c r="Q21" s="731" t="s">
        <v>7724</v>
      </c>
      <c r="R21" s="731" t="s">
        <v>20859</v>
      </c>
      <c r="S21" s="732"/>
    </row>
    <row r="22" spans="1:33" ht="51" x14ac:dyDescent="0.2">
      <c r="A22" s="724" t="s">
        <v>20797</v>
      </c>
      <c r="C22" s="729" t="s">
        <v>20890</v>
      </c>
      <c r="D22" s="730" t="s">
        <v>20891</v>
      </c>
      <c r="E22" s="731" t="s">
        <v>7597</v>
      </c>
      <c r="F22" s="731" t="s">
        <v>20859</v>
      </c>
      <c r="G22" s="732"/>
      <c r="I22" s="729" t="s">
        <v>20890</v>
      </c>
      <c r="J22" s="730" t="s">
        <v>20946</v>
      </c>
      <c r="K22" s="731" t="s">
        <v>7597</v>
      </c>
      <c r="L22" s="731" t="s">
        <v>20859</v>
      </c>
      <c r="M22" s="732"/>
      <c r="O22" s="729" t="s">
        <v>20890</v>
      </c>
      <c r="P22" s="730" t="s">
        <v>20922</v>
      </c>
      <c r="Q22" s="731" t="s">
        <v>7597</v>
      </c>
      <c r="R22" s="731" t="s">
        <v>20859</v>
      </c>
      <c r="S22" s="732"/>
    </row>
    <row r="23" spans="1:33" s="721" customFormat="1" ht="68" x14ac:dyDescent="0.2">
      <c r="A23" s="724" t="s">
        <v>20797</v>
      </c>
      <c r="C23" s="733" t="s">
        <v>20895</v>
      </c>
      <c r="D23" s="734" t="s">
        <v>20896</v>
      </c>
      <c r="E23" s="735" t="s">
        <v>7724</v>
      </c>
      <c r="F23" s="735" t="s">
        <v>20859</v>
      </c>
      <c r="G23" s="736" t="s">
        <v>20897</v>
      </c>
      <c r="H23" s="719"/>
      <c r="I23" s="733" t="s">
        <v>20895</v>
      </c>
      <c r="J23" s="734" t="s">
        <v>20947</v>
      </c>
      <c r="K23" s="735" t="s">
        <v>7724</v>
      </c>
      <c r="L23" s="735" t="s">
        <v>20859</v>
      </c>
      <c r="M23" s="736" t="s">
        <v>20950</v>
      </c>
      <c r="N23" s="719"/>
      <c r="O23" s="733" t="s">
        <v>20895</v>
      </c>
      <c r="P23" s="734" t="s">
        <v>20924</v>
      </c>
      <c r="Q23" s="735" t="s">
        <v>7724</v>
      </c>
      <c r="R23" s="735" t="s">
        <v>20859</v>
      </c>
      <c r="S23" s="736" t="s">
        <v>20927</v>
      </c>
      <c r="T23" s="719"/>
      <c r="U23" s="719"/>
      <c r="V23" s="719"/>
      <c r="W23" s="719"/>
      <c r="X23" s="719"/>
      <c r="Y23" s="719"/>
      <c r="Z23" s="719"/>
      <c r="AA23" s="719"/>
      <c r="AB23" s="719"/>
      <c r="AC23" s="719"/>
      <c r="AD23" s="719"/>
      <c r="AE23" s="719"/>
      <c r="AF23" s="719"/>
      <c r="AG23" s="719"/>
    </row>
    <row r="24" spans="1:33" s="721" customFormat="1" ht="51" x14ac:dyDescent="0.2">
      <c r="A24" s="724" t="s">
        <v>20797</v>
      </c>
      <c r="C24" s="733" t="s">
        <v>20898</v>
      </c>
      <c r="D24" s="734" t="s">
        <v>20899</v>
      </c>
      <c r="E24" s="735" t="s">
        <v>7724</v>
      </c>
      <c r="F24" s="735" t="s">
        <v>20859</v>
      </c>
      <c r="G24" s="736" t="s">
        <v>20897</v>
      </c>
      <c r="H24" s="719"/>
      <c r="I24" s="733" t="s">
        <v>20898</v>
      </c>
      <c r="J24" s="734" t="s">
        <v>20948</v>
      </c>
      <c r="K24" s="735" t="s">
        <v>7724</v>
      </c>
      <c r="L24" s="735" t="s">
        <v>20859</v>
      </c>
      <c r="M24" s="736" t="s">
        <v>20951</v>
      </c>
      <c r="N24" s="719"/>
      <c r="O24" s="733" t="s">
        <v>20898</v>
      </c>
      <c r="P24" s="734" t="s">
        <v>20925</v>
      </c>
      <c r="Q24" s="735" t="s">
        <v>7724</v>
      </c>
      <c r="R24" s="735" t="s">
        <v>20859</v>
      </c>
      <c r="S24" s="736" t="s">
        <v>20927</v>
      </c>
      <c r="T24" s="719"/>
      <c r="U24" s="719"/>
      <c r="V24" s="719"/>
      <c r="W24" s="719"/>
      <c r="X24" s="719"/>
      <c r="Y24" s="719"/>
      <c r="Z24" s="719"/>
      <c r="AA24" s="719"/>
      <c r="AB24" s="719"/>
      <c r="AC24" s="719"/>
      <c r="AD24" s="719"/>
      <c r="AE24" s="719"/>
      <c r="AF24" s="719"/>
      <c r="AG24" s="719"/>
    </row>
    <row r="25" spans="1:33" s="721" customFormat="1" ht="137" thickBot="1" x14ac:dyDescent="0.25">
      <c r="A25" s="724" t="s">
        <v>20797</v>
      </c>
      <c r="C25" s="737" t="s">
        <v>20900</v>
      </c>
      <c r="D25" s="738" t="s">
        <v>20901</v>
      </c>
      <c r="E25" s="739" t="s">
        <v>7724</v>
      </c>
      <c r="F25" s="739" t="s">
        <v>20875</v>
      </c>
      <c r="G25" s="740" t="s">
        <v>20902</v>
      </c>
      <c r="H25" s="719"/>
      <c r="I25" s="737" t="s">
        <v>20900</v>
      </c>
      <c r="J25" s="738" t="s">
        <v>20949</v>
      </c>
      <c r="K25" s="739" t="s">
        <v>7724</v>
      </c>
      <c r="L25" s="739" t="s">
        <v>20875</v>
      </c>
      <c r="M25" s="740" t="s">
        <v>20952</v>
      </c>
      <c r="N25" s="719"/>
      <c r="O25" s="737" t="s">
        <v>20900</v>
      </c>
      <c r="P25" s="738" t="s">
        <v>20926</v>
      </c>
      <c r="Q25" s="739" t="s">
        <v>7724</v>
      </c>
      <c r="R25" s="739" t="s">
        <v>20875</v>
      </c>
      <c r="S25" s="740" t="s">
        <v>20928</v>
      </c>
      <c r="T25" s="719"/>
      <c r="U25" s="719"/>
      <c r="V25" s="719"/>
      <c r="W25" s="719"/>
      <c r="X25" s="719"/>
      <c r="Y25" s="719"/>
      <c r="Z25" s="719"/>
      <c r="AA25" s="719"/>
      <c r="AB25" s="719"/>
      <c r="AC25" s="719"/>
      <c r="AD25" s="719"/>
      <c r="AE25" s="719"/>
      <c r="AF25" s="719"/>
      <c r="AG25" s="719"/>
    </row>
    <row r="26" spans="1:33" s="721" customFormat="1" ht="51" x14ac:dyDescent="0.2">
      <c r="A26" s="724" t="s">
        <v>20797</v>
      </c>
      <c r="C26" s="719"/>
      <c r="D26" s="719"/>
      <c r="E26" s="722"/>
      <c r="F26" s="722"/>
      <c r="G26" s="723"/>
      <c r="H26" s="719"/>
      <c r="I26" s="719"/>
      <c r="J26" s="719"/>
      <c r="K26" s="722"/>
      <c r="L26" s="722"/>
      <c r="M26" s="723"/>
      <c r="N26" s="719"/>
      <c r="O26" s="719"/>
      <c r="P26" s="719"/>
      <c r="Q26" s="722"/>
      <c r="R26" s="722"/>
      <c r="S26" s="723"/>
      <c r="T26" s="719"/>
      <c r="U26" s="719"/>
      <c r="V26" s="719"/>
      <c r="W26" s="719"/>
      <c r="X26" s="719"/>
      <c r="Y26" s="719"/>
      <c r="Z26" s="719"/>
      <c r="AA26" s="719"/>
      <c r="AB26" s="719"/>
      <c r="AC26" s="719"/>
      <c r="AD26" s="719"/>
      <c r="AE26" s="719"/>
      <c r="AF26" s="719"/>
      <c r="AG26" s="719"/>
    </row>
    <row r="27" spans="1:33" s="721" customFormat="1" ht="51" x14ac:dyDescent="0.2">
      <c r="A27" s="724" t="s">
        <v>20797</v>
      </c>
      <c r="C27" s="719"/>
      <c r="D27" s="719"/>
      <c r="E27" s="722"/>
      <c r="F27" s="722"/>
      <c r="G27" s="723"/>
      <c r="H27" s="719"/>
      <c r="I27" s="719"/>
      <c r="J27" s="719"/>
      <c r="K27" s="722"/>
      <c r="L27" s="722"/>
      <c r="M27" s="723"/>
      <c r="N27" s="719"/>
      <c r="O27" s="719"/>
      <c r="P27" s="719"/>
      <c r="Q27" s="722"/>
      <c r="R27" s="722"/>
      <c r="S27" s="723"/>
      <c r="T27" s="719"/>
      <c r="U27" s="719"/>
      <c r="V27" s="719"/>
      <c r="W27" s="719"/>
      <c r="X27" s="719"/>
      <c r="Y27" s="719"/>
      <c r="Z27" s="719"/>
      <c r="AA27" s="719"/>
      <c r="AB27" s="719"/>
      <c r="AC27" s="719"/>
      <c r="AD27" s="719"/>
      <c r="AE27" s="719"/>
      <c r="AF27" s="719"/>
      <c r="AG27" s="719"/>
    </row>
    <row r="28" spans="1:33" s="721" customFormat="1" ht="51" x14ac:dyDescent="0.2">
      <c r="A28" s="724" t="s">
        <v>20797</v>
      </c>
      <c r="C28" s="719"/>
      <c r="D28" s="719"/>
      <c r="E28" s="722"/>
      <c r="F28" s="722"/>
      <c r="G28" s="723"/>
      <c r="H28" s="719"/>
      <c r="I28" s="719"/>
      <c r="J28" s="719"/>
      <c r="K28" s="722"/>
      <c r="L28" s="722"/>
      <c r="M28" s="723"/>
      <c r="N28" s="719"/>
      <c r="O28" s="719"/>
      <c r="P28" s="719"/>
      <c r="Q28" s="722"/>
      <c r="R28" s="722"/>
      <c r="S28" s="723"/>
      <c r="T28" s="719"/>
      <c r="U28" s="719"/>
      <c r="V28" s="719"/>
      <c r="W28" s="719"/>
      <c r="X28" s="719"/>
      <c r="Y28" s="719"/>
      <c r="Z28" s="719"/>
      <c r="AA28" s="719"/>
      <c r="AB28" s="719"/>
      <c r="AC28" s="719"/>
      <c r="AD28" s="719"/>
      <c r="AE28" s="719"/>
      <c r="AF28" s="719"/>
      <c r="AG28" s="719"/>
    </row>
    <row r="29" spans="1:33" s="721" customFormat="1" ht="51" x14ac:dyDescent="0.2">
      <c r="A29" s="724" t="s">
        <v>20797</v>
      </c>
      <c r="C29" s="719"/>
      <c r="D29" s="719"/>
      <c r="E29" s="722"/>
      <c r="F29" s="722"/>
      <c r="G29" s="723"/>
      <c r="H29" s="719"/>
      <c r="I29" s="719"/>
      <c r="J29" s="719"/>
      <c r="K29" s="722"/>
      <c r="L29" s="722"/>
      <c r="M29" s="723"/>
      <c r="N29" s="719"/>
      <c r="O29" s="719"/>
      <c r="P29" s="719"/>
      <c r="Q29" s="722"/>
      <c r="R29" s="722"/>
      <c r="S29" s="723"/>
      <c r="T29" s="719"/>
      <c r="U29" s="719"/>
      <c r="V29" s="719"/>
      <c r="W29" s="719"/>
      <c r="X29" s="719"/>
      <c r="Y29" s="719"/>
      <c r="Z29" s="719"/>
      <c r="AA29" s="719"/>
      <c r="AB29" s="719"/>
      <c r="AC29" s="719"/>
      <c r="AD29" s="719"/>
      <c r="AE29" s="719"/>
      <c r="AF29" s="719"/>
      <c r="AG29" s="719"/>
    </row>
    <row r="30" spans="1:33" s="721" customFormat="1" ht="51" x14ac:dyDescent="0.2">
      <c r="A30" s="724" t="s">
        <v>20797</v>
      </c>
      <c r="C30" s="719"/>
      <c r="D30" s="719"/>
      <c r="E30" s="722"/>
      <c r="F30" s="722"/>
      <c r="G30" s="723"/>
      <c r="H30" s="719"/>
      <c r="I30" s="719"/>
      <c r="J30" s="719"/>
      <c r="K30" s="722"/>
      <c r="L30" s="722"/>
      <c r="M30" s="723"/>
      <c r="N30" s="719"/>
      <c r="O30" s="719"/>
      <c r="P30" s="719"/>
      <c r="Q30" s="722"/>
      <c r="R30" s="722"/>
      <c r="S30" s="723"/>
      <c r="T30" s="719"/>
      <c r="U30" s="719"/>
      <c r="V30" s="719"/>
      <c r="W30" s="719"/>
      <c r="X30" s="719"/>
      <c r="Y30" s="719"/>
      <c r="Z30" s="719"/>
      <c r="AA30" s="719"/>
      <c r="AB30" s="719"/>
      <c r="AC30" s="719"/>
      <c r="AD30" s="719"/>
      <c r="AE30" s="719"/>
      <c r="AF30" s="719"/>
      <c r="AG30" s="719"/>
    </row>
    <row r="31" spans="1:33" s="721" customFormat="1" ht="51" x14ac:dyDescent="0.2">
      <c r="A31" s="724" t="s">
        <v>20797</v>
      </c>
      <c r="C31" s="719"/>
      <c r="D31" s="719"/>
      <c r="E31" s="722"/>
      <c r="F31" s="722"/>
      <c r="G31" s="723"/>
      <c r="H31" s="719"/>
      <c r="I31" s="719"/>
      <c r="J31" s="719"/>
      <c r="K31" s="722"/>
      <c r="L31" s="722"/>
      <c r="M31" s="723"/>
      <c r="N31" s="719"/>
      <c r="O31" s="719"/>
      <c r="P31" s="719"/>
      <c r="Q31" s="722"/>
      <c r="R31" s="722"/>
      <c r="S31" s="723"/>
      <c r="T31" s="719"/>
      <c r="U31" s="719"/>
      <c r="V31" s="719"/>
      <c r="W31" s="719"/>
      <c r="X31" s="719"/>
      <c r="Y31" s="719"/>
      <c r="Z31" s="719"/>
      <c r="AA31" s="719"/>
      <c r="AB31" s="719"/>
      <c r="AC31" s="719"/>
      <c r="AD31" s="719"/>
      <c r="AE31" s="719"/>
      <c r="AF31" s="719"/>
      <c r="AG31" s="719"/>
    </row>
    <row r="32" spans="1:33" s="721" customFormat="1" ht="51" x14ac:dyDescent="0.2">
      <c r="A32" s="724" t="s">
        <v>20797</v>
      </c>
      <c r="C32" s="719"/>
      <c r="D32" s="719"/>
      <c r="E32" s="722"/>
      <c r="F32" s="722"/>
      <c r="G32" s="723"/>
      <c r="H32" s="719"/>
      <c r="I32" s="719"/>
      <c r="J32" s="719"/>
      <c r="K32" s="722"/>
      <c r="L32" s="722"/>
      <c r="M32" s="723"/>
      <c r="N32" s="719"/>
      <c r="O32" s="719"/>
      <c r="P32" s="719"/>
      <c r="Q32" s="722"/>
      <c r="R32" s="722"/>
      <c r="S32" s="723"/>
      <c r="T32" s="719"/>
      <c r="U32" s="719"/>
      <c r="V32" s="719"/>
      <c r="W32" s="719"/>
      <c r="X32" s="719"/>
      <c r="Y32" s="719"/>
      <c r="Z32" s="719"/>
      <c r="AA32" s="719"/>
      <c r="AB32" s="719"/>
      <c r="AC32" s="719"/>
      <c r="AD32" s="719"/>
      <c r="AE32" s="719"/>
      <c r="AF32" s="719"/>
      <c r="AG32" s="719"/>
    </row>
    <row r="33" spans="1:33" s="721" customFormat="1" ht="51" x14ac:dyDescent="0.2">
      <c r="A33" s="724" t="s">
        <v>20797</v>
      </c>
      <c r="C33" s="719"/>
      <c r="D33" s="719"/>
      <c r="E33" s="722"/>
      <c r="F33" s="722"/>
      <c r="G33" s="723"/>
      <c r="H33" s="719"/>
      <c r="I33" s="719"/>
      <c r="J33" s="719"/>
      <c r="K33" s="722"/>
      <c r="L33" s="722"/>
      <c r="M33" s="723"/>
      <c r="N33" s="719"/>
      <c r="O33" s="719"/>
      <c r="P33" s="719"/>
      <c r="Q33" s="722"/>
      <c r="R33" s="722"/>
      <c r="S33" s="723"/>
      <c r="T33" s="719"/>
      <c r="U33" s="719"/>
      <c r="V33" s="719"/>
      <c r="W33" s="719"/>
      <c r="X33" s="719"/>
      <c r="Y33" s="719"/>
      <c r="Z33" s="719"/>
      <c r="AA33" s="719"/>
      <c r="AB33" s="719"/>
      <c r="AC33" s="719"/>
      <c r="AD33" s="719"/>
      <c r="AE33" s="719"/>
      <c r="AF33" s="719"/>
      <c r="AG33" s="719"/>
    </row>
    <row r="34" spans="1:33" s="721" customFormat="1" ht="51" x14ac:dyDescent="0.2">
      <c r="A34" s="724" t="s">
        <v>20797</v>
      </c>
      <c r="C34" s="719"/>
      <c r="D34" s="719"/>
      <c r="E34" s="722"/>
      <c r="F34" s="722"/>
      <c r="G34" s="723"/>
      <c r="H34" s="719"/>
      <c r="I34" s="719"/>
      <c r="J34" s="719"/>
      <c r="K34" s="722"/>
      <c r="L34" s="722"/>
      <c r="M34" s="723"/>
      <c r="N34" s="719"/>
      <c r="O34" s="719"/>
      <c r="P34" s="719"/>
      <c r="Q34" s="722"/>
      <c r="R34" s="722"/>
      <c r="S34" s="723"/>
      <c r="T34" s="719"/>
      <c r="U34" s="719"/>
      <c r="V34" s="719"/>
      <c r="W34" s="719"/>
      <c r="X34" s="719"/>
      <c r="Y34" s="719"/>
      <c r="Z34" s="719"/>
      <c r="AA34" s="719"/>
      <c r="AB34" s="719"/>
      <c r="AC34" s="719"/>
      <c r="AD34" s="719"/>
      <c r="AE34" s="719"/>
      <c r="AF34" s="719"/>
      <c r="AG34" s="719"/>
    </row>
    <row r="35" spans="1:33" s="721" customFormat="1" ht="51" x14ac:dyDescent="0.2">
      <c r="A35" s="724" t="s">
        <v>20797</v>
      </c>
      <c r="C35" s="719"/>
      <c r="D35" s="719"/>
      <c r="E35" s="722"/>
      <c r="F35" s="722"/>
      <c r="G35" s="723"/>
      <c r="H35" s="719"/>
      <c r="I35" s="719"/>
      <c r="J35" s="719"/>
      <c r="K35" s="722"/>
      <c r="L35" s="722"/>
      <c r="M35" s="723"/>
      <c r="N35" s="719"/>
      <c r="O35" s="719"/>
      <c r="P35" s="719"/>
      <c r="Q35" s="722"/>
      <c r="R35" s="722"/>
      <c r="S35" s="723"/>
      <c r="T35" s="719"/>
      <c r="U35" s="719"/>
      <c r="V35" s="719"/>
      <c r="W35" s="719"/>
      <c r="X35" s="719"/>
      <c r="Y35" s="719"/>
      <c r="Z35" s="719"/>
      <c r="AA35" s="719"/>
      <c r="AB35" s="719"/>
      <c r="AC35" s="719"/>
      <c r="AD35" s="719"/>
      <c r="AE35" s="719"/>
      <c r="AF35" s="719"/>
      <c r="AG35" s="719"/>
    </row>
    <row r="36" spans="1:33" s="721" customFormat="1" ht="51" x14ac:dyDescent="0.2">
      <c r="A36" s="724" t="s">
        <v>20797</v>
      </c>
      <c r="C36" s="719"/>
      <c r="D36" s="719"/>
      <c r="E36" s="722"/>
      <c r="F36" s="722"/>
      <c r="G36" s="723"/>
      <c r="H36" s="719"/>
      <c r="I36" s="719"/>
      <c r="J36" s="719"/>
      <c r="K36" s="722"/>
      <c r="L36" s="722"/>
      <c r="M36" s="723"/>
      <c r="N36" s="719"/>
      <c r="O36" s="719"/>
      <c r="P36" s="719"/>
      <c r="Q36" s="722"/>
      <c r="R36" s="722"/>
      <c r="S36" s="723"/>
      <c r="T36" s="719"/>
      <c r="U36" s="719"/>
      <c r="V36" s="719"/>
      <c r="W36" s="719"/>
      <c r="X36" s="719"/>
      <c r="Y36" s="719"/>
      <c r="Z36" s="719"/>
      <c r="AA36" s="719"/>
      <c r="AB36" s="719"/>
      <c r="AC36" s="719"/>
      <c r="AD36" s="719"/>
      <c r="AE36" s="719"/>
      <c r="AF36" s="719"/>
      <c r="AG36" s="719"/>
    </row>
    <row r="37" spans="1:33" s="721" customFormat="1" ht="51" x14ac:dyDescent="0.2">
      <c r="A37" s="724" t="s">
        <v>20797</v>
      </c>
      <c r="C37" s="719"/>
      <c r="D37" s="719"/>
      <c r="E37" s="722"/>
      <c r="F37" s="722"/>
      <c r="G37" s="723"/>
      <c r="H37" s="719"/>
      <c r="I37" s="719"/>
      <c r="J37" s="719"/>
      <c r="K37" s="722"/>
      <c r="L37" s="722"/>
      <c r="M37" s="723"/>
      <c r="N37" s="719"/>
      <c r="O37" s="719"/>
      <c r="P37" s="719"/>
      <c r="Q37" s="722"/>
      <c r="R37" s="722"/>
      <c r="S37" s="723"/>
      <c r="T37" s="719"/>
      <c r="U37" s="719"/>
      <c r="V37" s="719"/>
      <c r="W37" s="719"/>
      <c r="X37" s="719"/>
      <c r="Y37" s="719"/>
      <c r="Z37" s="719"/>
      <c r="AA37" s="719"/>
      <c r="AB37" s="719"/>
      <c r="AC37" s="719"/>
      <c r="AD37" s="719"/>
      <c r="AE37" s="719"/>
      <c r="AF37" s="719"/>
      <c r="AG37" s="719"/>
    </row>
    <row r="38" spans="1:33" s="721" customFormat="1" ht="51" x14ac:dyDescent="0.2">
      <c r="A38" s="724" t="s">
        <v>20797</v>
      </c>
      <c r="C38" s="719"/>
      <c r="D38" s="719"/>
      <c r="E38" s="722"/>
      <c r="F38" s="722"/>
      <c r="G38" s="723"/>
      <c r="H38" s="719"/>
      <c r="I38" s="719"/>
      <c r="J38" s="719"/>
      <c r="K38" s="722"/>
      <c r="L38" s="722"/>
      <c r="M38" s="723"/>
      <c r="N38" s="719"/>
      <c r="O38" s="719"/>
      <c r="P38" s="719"/>
      <c r="Q38" s="722"/>
      <c r="R38" s="722"/>
      <c r="S38" s="723"/>
      <c r="T38" s="719"/>
      <c r="U38" s="719"/>
      <c r="V38" s="719"/>
      <c r="W38" s="719"/>
      <c r="X38" s="719"/>
      <c r="Y38" s="719"/>
      <c r="Z38" s="719"/>
      <c r="AA38" s="719"/>
      <c r="AB38" s="719"/>
      <c r="AC38" s="719"/>
      <c r="AD38" s="719"/>
      <c r="AE38" s="719"/>
      <c r="AF38" s="719"/>
      <c r="AG38" s="719"/>
    </row>
    <row r="39" spans="1:33" s="721" customFormat="1" ht="51" x14ac:dyDescent="0.2">
      <c r="A39" s="724" t="s">
        <v>20797</v>
      </c>
      <c r="C39" s="719"/>
      <c r="D39" s="719"/>
      <c r="E39" s="722"/>
      <c r="F39" s="722"/>
      <c r="G39" s="723"/>
      <c r="H39" s="719"/>
      <c r="I39" s="719"/>
      <c r="J39" s="719"/>
      <c r="K39" s="722"/>
      <c r="L39" s="722"/>
      <c r="M39" s="723"/>
      <c r="N39" s="719"/>
      <c r="O39" s="719"/>
      <c r="P39" s="719"/>
      <c r="Q39" s="722"/>
      <c r="R39" s="722"/>
      <c r="S39" s="723"/>
      <c r="T39" s="719"/>
      <c r="U39" s="719"/>
      <c r="V39" s="719"/>
      <c r="W39" s="719"/>
      <c r="X39" s="719"/>
      <c r="Y39" s="719"/>
      <c r="Z39" s="719"/>
      <c r="AA39" s="719"/>
      <c r="AB39" s="719"/>
      <c r="AC39" s="719"/>
      <c r="AD39" s="719"/>
      <c r="AE39" s="719"/>
      <c r="AF39" s="719"/>
      <c r="AG39" s="719"/>
    </row>
    <row r="40" spans="1:33" s="721" customFormat="1" ht="51" x14ac:dyDescent="0.2">
      <c r="A40" s="724" t="s">
        <v>20797</v>
      </c>
      <c r="C40" s="719"/>
      <c r="D40" s="719"/>
      <c r="E40" s="722"/>
      <c r="F40" s="722"/>
      <c r="G40" s="723"/>
      <c r="H40" s="719"/>
      <c r="I40" s="719"/>
      <c r="J40" s="719"/>
      <c r="K40" s="722"/>
      <c r="L40" s="722"/>
      <c r="M40" s="723"/>
      <c r="N40" s="719"/>
      <c r="O40" s="719"/>
      <c r="P40" s="719"/>
      <c r="Q40" s="722"/>
      <c r="R40" s="722"/>
      <c r="S40" s="723"/>
      <c r="T40" s="719"/>
      <c r="U40" s="719"/>
      <c r="V40" s="719"/>
      <c r="W40" s="719"/>
      <c r="X40" s="719"/>
      <c r="Y40" s="719"/>
      <c r="Z40" s="719"/>
      <c r="AA40" s="719"/>
      <c r="AB40" s="719"/>
      <c r="AC40" s="719"/>
      <c r="AD40" s="719"/>
      <c r="AE40" s="719"/>
      <c r="AF40" s="719"/>
      <c r="AG40" s="719"/>
    </row>
    <row r="41" spans="1:33" s="721" customFormat="1" ht="51" x14ac:dyDescent="0.2">
      <c r="A41" s="724" t="s">
        <v>20797</v>
      </c>
      <c r="C41" s="719"/>
      <c r="D41" s="719"/>
      <c r="E41" s="722"/>
      <c r="F41" s="722"/>
      <c r="G41" s="723"/>
      <c r="H41" s="719"/>
      <c r="I41" s="719"/>
      <c r="J41" s="719"/>
      <c r="K41" s="722"/>
      <c r="L41" s="722"/>
      <c r="M41" s="723"/>
      <c r="N41" s="719"/>
      <c r="O41" s="719"/>
      <c r="P41" s="719"/>
      <c r="Q41" s="722"/>
      <c r="R41" s="722"/>
      <c r="S41" s="723"/>
      <c r="T41" s="719"/>
      <c r="U41" s="719"/>
      <c r="V41" s="719"/>
      <c r="W41" s="719"/>
      <c r="X41" s="719"/>
      <c r="Y41" s="719"/>
      <c r="Z41" s="719"/>
      <c r="AA41" s="719"/>
      <c r="AB41" s="719"/>
      <c r="AC41" s="719"/>
      <c r="AD41" s="719"/>
      <c r="AE41" s="719"/>
      <c r="AF41" s="719"/>
      <c r="AG41" s="719"/>
    </row>
    <row r="42" spans="1:33" s="721" customFormat="1" ht="51" x14ac:dyDescent="0.2">
      <c r="A42" s="724" t="s">
        <v>20797</v>
      </c>
      <c r="C42" s="719"/>
      <c r="D42" s="719"/>
      <c r="E42" s="722"/>
      <c r="F42" s="722"/>
      <c r="G42" s="723"/>
      <c r="H42" s="719"/>
      <c r="I42" s="719"/>
      <c r="J42" s="719"/>
      <c r="K42" s="722"/>
      <c r="L42" s="722"/>
      <c r="M42" s="723"/>
      <c r="N42" s="719"/>
      <c r="O42" s="719"/>
      <c r="P42" s="719"/>
      <c r="Q42" s="722"/>
      <c r="R42" s="722"/>
      <c r="S42" s="723"/>
      <c r="T42" s="719"/>
      <c r="U42" s="719"/>
      <c r="V42" s="719"/>
      <c r="W42" s="719"/>
      <c r="X42" s="719"/>
      <c r="Y42" s="719"/>
      <c r="Z42" s="719"/>
      <c r="AA42" s="719"/>
      <c r="AB42" s="719"/>
      <c r="AC42" s="719"/>
      <c r="AD42" s="719"/>
      <c r="AE42" s="719"/>
      <c r="AF42" s="719"/>
      <c r="AG42" s="719"/>
    </row>
    <row r="43" spans="1:33" s="721" customFormat="1" ht="51" x14ac:dyDescent="0.2">
      <c r="A43" s="724" t="s">
        <v>20797</v>
      </c>
      <c r="C43" s="719"/>
      <c r="D43" s="719"/>
      <c r="E43" s="722"/>
      <c r="F43" s="722"/>
      <c r="G43" s="723"/>
      <c r="H43" s="719"/>
      <c r="I43" s="719"/>
      <c r="J43" s="719"/>
      <c r="K43" s="722"/>
      <c r="L43" s="722"/>
      <c r="M43" s="723"/>
      <c r="N43" s="719"/>
      <c r="O43" s="719"/>
      <c r="P43" s="719"/>
      <c r="Q43" s="722"/>
      <c r="R43" s="722"/>
      <c r="S43" s="723"/>
      <c r="T43" s="719"/>
      <c r="U43" s="719"/>
      <c r="V43" s="719"/>
      <c r="W43" s="719"/>
      <c r="X43" s="719"/>
      <c r="Y43" s="719"/>
      <c r="Z43" s="719"/>
      <c r="AA43" s="719"/>
      <c r="AB43" s="719"/>
      <c r="AC43" s="719"/>
      <c r="AD43" s="719"/>
      <c r="AE43" s="719"/>
      <c r="AF43" s="719"/>
      <c r="AG43" s="719"/>
    </row>
    <row r="44" spans="1:33" s="721" customFormat="1" ht="51" x14ac:dyDescent="0.2">
      <c r="A44" s="724" t="s">
        <v>20797</v>
      </c>
      <c r="C44" s="719"/>
      <c r="D44" s="719"/>
      <c r="E44" s="722"/>
      <c r="F44" s="722"/>
      <c r="G44" s="723"/>
      <c r="H44" s="719"/>
      <c r="I44" s="719"/>
      <c r="J44" s="719"/>
      <c r="K44" s="722"/>
      <c r="L44" s="722"/>
      <c r="M44" s="723"/>
      <c r="N44" s="719"/>
      <c r="O44" s="719"/>
      <c r="P44" s="719"/>
      <c r="Q44" s="722"/>
      <c r="R44" s="722"/>
      <c r="S44" s="723"/>
      <c r="T44" s="719"/>
      <c r="U44" s="719"/>
      <c r="V44" s="719"/>
      <c r="W44" s="719"/>
      <c r="X44" s="719"/>
      <c r="Y44" s="719"/>
      <c r="Z44" s="719"/>
      <c r="AA44" s="719"/>
      <c r="AB44" s="719"/>
      <c r="AC44" s="719"/>
      <c r="AD44" s="719"/>
      <c r="AE44" s="719"/>
      <c r="AF44" s="719"/>
      <c r="AG44" s="719"/>
    </row>
    <row r="45" spans="1:33" s="721" customFormat="1" ht="51" x14ac:dyDescent="0.2">
      <c r="A45" s="724" t="s">
        <v>20797</v>
      </c>
      <c r="C45" s="719"/>
      <c r="D45" s="719"/>
      <c r="E45" s="722"/>
      <c r="F45" s="722"/>
      <c r="G45" s="723"/>
      <c r="H45" s="719"/>
      <c r="I45" s="719"/>
      <c r="J45" s="719"/>
      <c r="K45" s="722"/>
      <c r="L45" s="722"/>
      <c r="M45" s="723"/>
      <c r="N45" s="719"/>
      <c r="O45" s="719"/>
      <c r="P45" s="719"/>
      <c r="Q45" s="722"/>
      <c r="R45" s="722"/>
      <c r="S45" s="723"/>
      <c r="T45" s="719"/>
      <c r="U45" s="719"/>
      <c r="V45" s="719"/>
      <c r="W45" s="719"/>
      <c r="X45" s="719"/>
      <c r="Y45" s="719"/>
      <c r="Z45" s="719"/>
      <c r="AA45" s="719"/>
      <c r="AB45" s="719"/>
      <c r="AC45" s="719"/>
      <c r="AD45" s="719"/>
      <c r="AE45" s="719"/>
      <c r="AF45" s="719"/>
      <c r="AG45" s="719"/>
    </row>
    <row r="46" spans="1:33" s="721" customFormat="1" ht="51" x14ac:dyDescent="0.2">
      <c r="A46" s="724" t="s">
        <v>20797</v>
      </c>
      <c r="C46" s="719"/>
      <c r="D46" s="719"/>
      <c r="E46" s="722"/>
      <c r="F46" s="722"/>
      <c r="G46" s="723"/>
      <c r="H46" s="719"/>
      <c r="I46" s="719"/>
      <c r="J46" s="719"/>
      <c r="K46" s="722"/>
      <c r="L46" s="722"/>
      <c r="M46" s="723"/>
      <c r="N46" s="719"/>
      <c r="O46" s="719"/>
      <c r="P46" s="719"/>
      <c r="Q46" s="722"/>
      <c r="R46" s="722"/>
      <c r="S46" s="723"/>
      <c r="T46" s="719"/>
      <c r="U46" s="719"/>
      <c r="V46" s="719"/>
      <c r="W46" s="719"/>
      <c r="X46" s="719"/>
      <c r="Y46" s="719"/>
      <c r="Z46" s="719"/>
      <c r="AA46" s="719"/>
      <c r="AB46" s="719"/>
      <c r="AC46" s="719"/>
      <c r="AD46" s="719"/>
      <c r="AE46" s="719"/>
      <c r="AF46" s="719"/>
      <c r="AG46" s="719"/>
    </row>
    <row r="47" spans="1:33" s="721" customFormat="1" ht="51" x14ac:dyDescent="0.2">
      <c r="A47" s="724" t="s">
        <v>20797</v>
      </c>
      <c r="C47" s="719"/>
      <c r="D47" s="719"/>
      <c r="E47" s="722"/>
      <c r="F47" s="722"/>
      <c r="G47" s="723"/>
      <c r="H47" s="719"/>
      <c r="I47" s="719"/>
      <c r="J47" s="719"/>
      <c r="K47" s="722"/>
      <c r="L47" s="722"/>
      <c r="M47" s="723"/>
      <c r="N47" s="719"/>
      <c r="O47" s="719"/>
      <c r="P47" s="719"/>
      <c r="Q47" s="722"/>
      <c r="R47" s="722"/>
      <c r="S47" s="723"/>
      <c r="T47" s="719"/>
      <c r="U47" s="719"/>
      <c r="V47" s="719"/>
      <c r="W47" s="719"/>
      <c r="X47" s="719"/>
      <c r="Y47" s="719"/>
      <c r="Z47" s="719"/>
      <c r="AA47" s="719"/>
      <c r="AB47" s="719"/>
      <c r="AC47" s="719"/>
      <c r="AD47" s="719"/>
      <c r="AE47" s="719"/>
      <c r="AF47" s="719"/>
      <c r="AG47" s="719"/>
    </row>
    <row r="48" spans="1:33" s="721" customFormat="1" ht="51" x14ac:dyDescent="0.2">
      <c r="A48" s="724" t="s">
        <v>20797</v>
      </c>
      <c r="C48" s="719"/>
      <c r="D48" s="719"/>
      <c r="E48" s="722"/>
      <c r="F48" s="722"/>
      <c r="G48" s="723"/>
      <c r="H48" s="719"/>
      <c r="I48" s="719"/>
      <c r="J48" s="719"/>
      <c r="K48" s="722"/>
      <c r="L48" s="722"/>
      <c r="M48" s="723"/>
      <c r="N48" s="719"/>
      <c r="O48" s="719"/>
      <c r="P48" s="719"/>
      <c r="Q48" s="722"/>
      <c r="R48" s="722"/>
      <c r="S48" s="723"/>
      <c r="T48" s="719"/>
      <c r="U48" s="719"/>
      <c r="V48" s="719"/>
      <c r="W48" s="719"/>
      <c r="X48" s="719"/>
      <c r="Y48" s="719"/>
      <c r="Z48" s="719"/>
      <c r="AA48" s="719"/>
      <c r="AB48" s="719"/>
      <c r="AC48" s="719"/>
      <c r="AD48" s="719"/>
      <c r="AE48" s="719"/>
      <c r="AF48" s="719"/>
      <c r="AG48" s="719"/>
    </row>
    <row r="49" spans="1:33" s="721" customFormat="1" ht="51" x14ac:dyDescent="0.2">
      <c r="A49" s="724" t="s">
        <v>20797</v>
      </c>
      <c r="C49" s="719"/>
      <c r="D49" s="719"/>
      <c r="E49" s="722"/>
      <c r="F49" s="722"/>
      <c r="G49" s="723"/>
      <c r="H49" s="719"/>
      <c r="I49" s="719"/>
      <c r="J49" s="719"/>
      <c r="K49" s="722"/>
      <c r="L49" s="722"/>
      <c r="M49" s="723"/>
      <c r="N49" s="719"/>
      <c r="O49" s="719"/>
      <c r="P49" s="719"/>
      <c r="Q49" s="722"/>
      <c r="R49" s="722"/>
      <c r="S49" s="723"/>
      <c r="T49" s="719"/>
      <c r="U49" s="719"/>
      <c r="V49" s="719"/>
      <c r="W49" s="719"/>
      <c r="X49" s="719"/>
      <c r="Y49" s="719"/>
      <c r="Z49" s="719"/>
      <c r="AA49" s="719"/>
      <c r="AB49" s="719"/>
      <c r="AC49" s="719"/>
      <c r="AD49" s="719"/>
      <c r="AE49" s="719"/>
      <c r="AF49" s="719"/>
      <c r="AG49" s="719"/>
    </row>
    <row r="50" spans="1:33" s="721" customFormat="1" ht="51" x14ac:dyDescent="0.2">
      <c r="A50" s="724" t="s">
        <v>20797</v>
      </c>
      <c r="C50" s="719"/>
      <c r="D50" s="719"/>
      <c r="E50" s="722"/>
      <c r="F50" s="722"/>
      <c r="G50" s="723"/>
      <c r="H50" s="719"/>
      <c r="I50" s="719"/>
      <c r="J50" s="719"/>
      <c r="K50" s="722"/>
      <c r="L50" s="722"/>
      <c r="M50" s="723"/>
      <c r="N50" s="719"/>
      <c r="O50" s="719"/>
      <c r="P50" s="719"/>
      <c r="Q50" s="722"/>
      <c r="R50" s="722"/>
      <c r="S50" s="723"/>
      <c r="T50" s="719"/>
      <c r="U50" s="719"/>
      <c r="V50" s="719"/>
      <c r="W50" s="719"/>
      <c r="X50" s="719"/>
      <c r="Y50" s="719"/>
      <c r="Z50" s="719"/>
      <c r="AA50" s="719"/>
      <c r="AB50" s="719"/>
      <c r="AC50" s="719"/>
      <c r="AD50" s="719"/>
      <c r="AE50" s="719"/>
      <c r="AF50" s="719"/>
      <c r="AG50" s="719"/>
    </row>
    <row r="51" spans="1:33" s="721" customFormat="1" ht="51" x14ac:dyDescent="0.2">
      <c r="A51" s="724" t="s">
        <v>20797</v>
      </c>
      <c r="C51" s="719"/>
      <c r="D51" s="719"/>
      <c r="E51" s="722"/>
      <c r="F51" s="722"/>
      <c r="G51" s="723"/>
      <c r="H51" s="719"/>
      <c r="I51" s="719"/>
      <c r="J51" s="719"/>
      <c r="K51" s="722"/>
      <c r="L51" s="722"/>
      <c r="M51" s="723"/>
      <c r="N51" s="719"/>
      <c r="O51" s="719"/>
      <c r="P51" s="719"/>
      <c r="Q51" s="722"/>
      <c r="R51" s="722"/>
      <c r="S51" s="723"/>
      <c r="T51" s="719"/>
      <c r="U51" s="719"/>
      <c r="V51" s="719"/>
      <c r="W51" s="719"/>
      <c r="X51" s="719"/>
      <c r="Y51" s="719"/>
      <c r="Z51" s="719"/>
      <c r="AA51" s="719"/>
      <c r="AB51" s="719"/>
      <c r="AC51" s="719"/>
      <c r="AD51" s="719"/>
      <c r="AE51" s="719"/>
      <c r="AF51" s="719"/>
      <c r="AG51" s="719"/>
    </row>
    <row r="52" spans="1:33" s="721" customFormat="1" ht="51" x14ac:dyDescent="0.2">
      <c r="A52" s="724" t="s">
        <v>20797</v>
      </c>
      <c r="C52" s="719"/>
      <c r="D52" s="719"/>
      <c r="E52" s="722"/>
      <c r="F52" s="722"/>
      <c r="G52" s="723"/>
      <c r="H52" s="719"/>
      <c r="I52" s="719"/>
      <c r="J52" s="719"/>
      <c r="K52" s="722"/>
      <c r="L52" s="722"/>
      <c r="M52" s="723"/>
      <c r="N52" s="719"/>
      <c r="O52" s="719"/>
      <c r="P52" s="719"/>
      <c r="Q52" s="722"/>
      <c r="R52" s="722"/>
      <c r="S52" s="723"/>
      <c r="T52" s="719"/>
      <c r="U52" s="719"/>
      <c r="V52" s="719"/>
      <c r="W52" s="719"/>
      <c r="X52" s="719"/>
      <c r="Y52" s="719"/>
      <c r="Z52" s="719"/>
      <c r="AA52" s="719"/>
      <c r="AB52" s="719"/>
      <c r="AC52" s="719"/>
      <c r="AD52" s="719"/>
      <c r="AE52" s="719"/>
      <c r="AF52" s="719"/>
      <c r="AG52" s="719"/>
    </row>
    <row r="53" spans="1:33" s="721" customFormat="1" ht="51" x14ac:dyDescent="0.2">
      <c r="A53" s="724" t="s">
        <v>20797</v>
      </c>
      <c r="C53" s="719"/>
      <c r="D53" s="719"/>
      <c r="E53" s="722"/>
      <c r="F53" s="722"/>
      <c r="G53" s="723"/>
      <c r="H53" s="719"/>
      <c r="I53" s="719"/>
      <c r="J53" s="719"/>
      <c r="K53" s="722"/>
      <c r="L53" s="722"/>
      <c r="M53" s="723"/>
      <c r="N53" s="719"/>
      <c r="O53" s="719"/>
      <c r="P53" s="719"/>
      <c r="Q53" s="722"/>
      <c r="R53" s="722"/>
      <c r="S53" s="723"/>
      <c r="T53" s="719"/>
      <c r="U53" s="719"/>
      <c r="V53" s="719"/>
      <c r="W53" s="719"/>
      <c r="X53" s="719"/>
      <c r="Y53" s="719"/>
      <c r="Z53" s="719"/>
      <c r="AA53" s="719"/>
      <c r="AB53" s="719"/>
      <c r="AC53" s="719"/>
      <c r="AD53" s="719"/>
      <c r="AE53" s="719"/>
      <c r="AF53" s="719"/>
      <c r="AG53" s="719"/>
    </row>
    <row r="54" spans="1:33" s="721" customFormat="1" ht="51" x14ac:dyDescent="0.2">
      <c r="A54" s="724" t="s">
        <v>20797</v>
      </c>
      <c r="C54" s="719"/>
      <c r="D54" s="719"/>
      <c r="E54" s="722"/>
      <c r="F54" s="722"/>
      <c r="G54" s="723"/>
      <c r="H54" s="719"/>
      <c r="I54" s="719"/>
      <c r="J54" s="719"/>
      <c r="K54" s="722"/>
      <c r="L54" s="722"/>
      <c r="M54" s="723"/>
      <c r="N54" s="719"/>
      <c r="O54" s="719"/>
      <c r="P54" s="719"/>
      <c r="Q54" s="722"/>
      <c r="R54" s="722"/>
      <c r="S54" s="723"/>
      <c r="T54" s="719"/>
      <c r="U54" s="719"/>
      <c r="V54" s="719"/>
      <c r="W54" s="719"/>
      <c r="X54" s="719"/>
      <c r="Y54" s="719"/>
      <c r="Z54" s="719"/>
      <c r="AA54" s="719"/>
      <c r="AB54" s="719"/>
      <c r="AC54" s="719"/>
      <c r="AD54" s="719"/>
      <c r="AE54" s="719"/>
      <c r="AF54" s="719"/>
      <c r="AG54" s="719"/>
    </row>
    <row r="55" spans="1:33" s="721" customFormat="1" ht="51" x14ac:dyDescent="0.2">
      <c r="A55" s="724" t="s">
        <v>20797</v>
      </c>
      <c r="C55" s="719"/>
      <c r="D55" s="719"/>
      <c r="E55" s="722"/>
      <c r="F55" s="722"/>
      <c r="G55" s="723"/>
      <c r="H55" s="719"/>
      <c r="I55" s="719"/>
      <c r="J55" s="719"/>
      <c r="K55" s="722"/>
      <c r="L55" s="722"/>
      <c r="M55" s="723"/>
      <c r="N55" s="719"/>
      <c r="O55" s="719"/>
      <c r="P55" s="719"/>
      <c r="Q55" s="722"/>
      <c r="R55" s="722"/>
      <c r="S55" s="723"/>
      <c r="T55" s="719"/>
      <c r="U55" s="719"/>
      <c r="V55" s="719"/>
      <c r="W55" s="719"/>
      <c r="X55" s="719"/>
      <c r="Y55" s="719"/>
      <c r="Z55" s="719"/>
      <c r="AA55" s="719"/>
      <c r="AB55" s="719"/>
      <c r="AC55" s="719"/>
      <c r="AD55" s="719"/>
      <c r="AE55" s="719"/>
      <c r="AF55" s="719"/>
      <c r="AG55" s="719"/>
    </row>
    <row r="56" spans="1:33" s="721" customFormat="1" ht="51" x14ac:dyDescent="0.2">
      <c r="A56" s="724" t="s">
        <v>20797</v>
      </c>
      <c r="C56" s="719"/>
      <c r="D56" s="719"/>
      <c r="E56" s="722"/>
      <c r="F56" s="722"/>
      <c r="G56" s="723"/>
      <c r="H56" s="719"/>
      <c r="I56" s="719"/>
      <c r="J56" s="719"/>
      <c r="K56" s="722"/>
      <c r="L56" s="722"/>
      <c r="M56" s="723"/>
      <c r="N56" s="719"/>
      <c r="O56" s="719"/>
      <c r="P56" s="719"/>
      <c r="Q56" s="722"/>
      <c r="R56" s="722"/>
      <c r="S56" s="723"/>
      <c r="T56" s="719"/>
      <c r="U56" s="719"/>
      <c r="V56" s="719"/>
      <c r="W56" s="719"/>
      <c r="X56" s="719"/>
      <c r="Y56" s="719"/>
      <c r="Z56" s="719"/>
      <c r="AA56" s="719"/>
      <c r="AB56" s="719"/>
      <c r="AC56" s="719"/>
      <c r="AD56" s="719"/>
      <c r="AE56" s="719"/>
      <c r="AF56" s="719"/>
      <c r="AG56" s="719"/>
    </row>
    <row r="57" spans="1:33" s="721" customFormat="1" ht="51" x14ac:dyDescent="0.2">
      <c r="A57" s="724" t="s">
        <v>20797</v>
      </c>
      <c r="C57" s="719"/>
      <c r="D57" s="719"/>
      <c r="E57" s="722"/>
      <c r="F57" s="722"/>
      <c r="G57" s="723"/>
      <c r="H57" s="719"/>
      <c r="I57" s="719"/>
      <c r="J57" s="719"/>
      <c r="K57" s="722"/>
      <c r="L57" s="722"/>
      <c r="M57" s="723"/>
      <c r="N57" s="719"/>
      <c r="O57" s="719"/>
      <c r="P57" s="719"/>
      <c r="Q57" s="722"/>
      <c r="R57" s="722"/>
      <c r="S57" s="723"/>
      <c r="T57" s="719"/>
      <c r="U57" s="719"/>
      <c r="V57" s="719"/>
      <c r="W57" s="719"/>
      <c r="X57" s="719"/>
      <c r="Y57" s="719"/>
      <c r="Z57" s="719"/>
      <c r="AA57" s="719"/>
      <c r="AB57" s="719"/>
      <c r="AC57" s="719"/>
      <c r="AD57" s="719"/>
      <c r="AE57" s="719"/>
      <c r="AF57" s="719"/>
      <c r="AG57" s="719"/>
    </row>
  </sheetData>
  <autoFilter ref="A4:AG4" xr:uid="{97494BA5-6A8E-3E4F-A6FE-4290BB9A9334}"/>
  <mergeCells count="3">
    <mergeCell ref="I2:M2"/>
    <mergeCell ref="O2:S2"/>
    <mergeCell ref="C2:G2"/>
  </mergeCells>
  <printOptions horizontalCentered="1"/>
  <pageMargins left="0.2" right="0.2" top="0.4" bottom="0.4" header="0.2" footer="0.2"/>
  <pageSetup paperSize="9" scale="61" fitToWidth="3" orientation="portrait" horizontalDpi="0" verticalDpi="0"/>
  <colBreaks count="2" manualBreakCount="2">
    <brk id="8" max="1048575" man="1"/>
    <brk id="14" max="1048575" man="1"/>
  </colBreak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99F9E-63F2-DA4B-9992-4600C0853B7F}">
  <dimension ref="A1:CR2193"/>
  <sheetViews>
    <sheetView showGridLines="0" topLeftCell="B1" workbookViewId="0">
      <pane ySplit="5" topLeftCell="A6" activePane="bottomLeft" state="frozen"/>
      <selection pane="bottomLeft" activeCell="G11" sqref="G11"/>
    </sheetView>
  </sheetViews>
  <sheetFormatPr baseColWidth="10" defaultRowHeight="16" outlineLevelCol="1" x14ac:dyDescent="0.2"/>
  <cols>
    <col min="1" max="1" width="4.83203125" style="745" hidden="1" customWidth="1" outlineLevel="1"/>
    <col min="2" max="2" width="13.33203125" style="752" customWidth="1" collapsed="1"/>
    <col min="3" max="3" width="61.33203125" style="745" customWidth="1"/>
    <col min="4" max="4" width="23.83203125" style="745" customWidth="1"/>
    <col min="5" max="5" width="10.83203125" style="745"/>
    <col min="6" max="6" width="14.6640625" style="745" customWidth="1"/>
    <col min="7" max="7" width="89.6640625" style="745" customWidth="1"/>
    <col min="8" max="8" width="27.6640625" style="749" customWidth="1"/>
    <col min="9" max="9" width="26.33203125" style="745" customWidth="1"/>
    <col min="10" max="10" width="14.33203125" style="745" customWidth="1"/>
    <col min="11" max="11" width="77" style="750" customWidth="1"/>
    <col min="12" max="13" width="10.83203125" style="745"/>
    <col min="14" max="14" width="16" style="745" customWidth="1"/>
    <col min="15" max="15" width="77" style="750" customWidth="1"/>
    <col min="16" max="16" width="10.83203125" style="745"/>
    <col min="17" max="17" width="10.83203125" style="751"/>
    <col min="18" max="18" width="15.83203125" style="751" customWidth="1"/>
    <col min="19" max="19" width="71.83203125" style="751" customWidth="1"/>
    <col min="20" max="20" width="10.83203125" style="745"/>
    <col min="21" max="21" width="12.1640625" style="745" customWidth="1"/>
    <col min="22" max="22" width="96.6640625" style="750" customWidth="1"/>
    <col min="23" max="23" width="8.1640625" style="745" customWidth="1"/>
    <col min="24" max="24" width="10.5" style="745" customWidth="1"/>
    <col min="25" max="25" width="34.6640625" style="745" customWidth="1"/>
    <col min="26" max="26" width="45" style="745" customWidth="1"/>
    <col min="27" max="28" width="10.83203125" style="752"/>
    <col min="29" max="29" width="31" style="745" customWidth="1"/>
    <col min="30" max="30" width="40.1640625" style="745" customWidth="1"/>
    <col min="31" max="31" width="38.5" style="749" customWidth="1"/>
    <col min="32" max="32" width="10.83203125" style="752"/>
    <col min="33" max="33" width="10.83203125" style="745"/>
    <col min="34" max="34" width="15.6640625" style="745" customWidth="1"/>
    <col min="35" max="35" width="97.33203125" style="745" customWidth="1"/>
    <col min="36" max="36" width="10.83203125" style="745"/>
    <col min="37" max="37" width="14.83203125" style="745" customWidth="1"/>
    <col min="38" max="38" width="95.33203125" style="745" customWidth="1"/>
    <col min="39" max="39" width="7.83203125" style="745" customWidth="1"/>
    <col min="40" max="40" width="12.6640625" style="745" customWidth="1"/>
    <col min="41" max="41" width="10.83203125" style="745"/>
    <col min="42" max="42" width="55.6640625" style="749" customWidth="1"/>
    <col min="43" max="43" width="78.33203125" style="754" customWidth="1"/>
    <col min="44" max="44" width="15.6640625" style="745" customWidth="1"/>
    <col min="45" max="45" width="10.83203125" style="745"/>
    <col min="46" max="46" width="12.1640625" style="755" customWidth="1"/>
    <col min="47" max="47" width="10.83203125" style="745"/>
    <col min="48" max="48" width="85.33203125" style="751" customWidth="1"/>
    <col min="49" max="49" width="10.83203125" style="745"/>
    <col min="50" max="50" width="22.83203125" style="756" customWidth="1"/>
    <col min="51" max="51" width="60.6640625" style="756" customWidth="1"/>
    <col min="52" max="52" width="130" style="754" customWidth="1"/>
    <col min="53" max="53" width="35.6640625" style="754" customWidth="1"/>
    <col min="54" max="54" width="10.83203125" style="745"/>
    <col min="55" max="55" width="12.83203125" style="745" customWidth="1"/>
    <col min="56" max="56" width="51.6640625" style="745" customWidth="1"/>
    <col min="57" max="58" width="10.83203125" style="745"/>
    <col min="59" max="59" width="64.83203125" style="745" customWidth="1"/>
    <col min="60" max="61" width="10.83203125" style="745"/>
    <col min="62" max="62" width="34.83203125" style="745" customWidth="1"/>
    <col min="63" max="63" width="40.6640625" style="745" customWidth="1"/>
    <col min="64" max="65" width="10.83203125" style="745"/>
    <col min="66" max="66" width="20.6640625" style="745" customWidth="1"/>
    <col min="67" max="68" width="10.83203125" style="745"/>
    <col min="69" max="69" width="16.83203125" style="745" customWidth="1"/>
    <col min="70" max="72" width="10.83203125" style="745"/>
    <col min="73" max="73" width="23.5" style="745" customWidth="1"/>
    <col min="74" max="74" width="66.6640625" style="745" customWidth="1"/>
    <col min="75" max="75" width="10.83203125" style="745"/>
    <col min="76" max="76" width="13.33203125" style="745" customWidth="1"/>
    <col min="77" max="77" width="30" style="745" customWidth="1"/>
    <col min="78" max="78" width="10.83203125" style="745"/>
    <col min="79" max="79" width="13.33203125" style="745" customWidth="1"/>
    <col min="80" max="80" width="40.1640625" style="745" customWidth="1"/>
    <col min="81" max="81" width="10.83203125" style="745"/>
    <col min="82" max="82" width="10.83203125" style="751"/>
    <col min="83" max="83" width="25.83203125" style="751" customWidth="1"/>
    <col min="84" max="84" width="33.33203125" style="765" customWidth="1"/>
    <col min="85" max="85" width="76.33203125" style="765" customWidth="1"/>
    <col min="86" max="87" width="10.83203125" style="745"/>
    <col min="88" max="88" width="54.5" style="765" customWidth="1"/>
    <col min="89" max="89" width="70.1640625" style="765" customWidth="1"/>
    <col min="90" max="91" width="10.83203125" style="745"/>
    <col min="92" max="92" width="52.83203125" style="745" customWidth="1"/>
    <col min="93" max="93" width="10.83203125" style="745"/>
    <col min="94" max="94" width="13.33203125" style="767" customWidth="1"/>
    <col min="95" max="95" width="40.1640625" style="767" customWidth="1"/>
    <col min="96" max="96" width="71.6640625" style="768" customWidth="1"/>
    <col min="97" max="16384" width="10.83203125" style="745"/>
  </cols>
  <sheetData>
    <row r="1" spans="1:96" x14ac:dyDescent="0.2">
      <c r="B1" s="746" t="s">
        <v>20975</v>
      </c>
      <c r="E1" s="747" t="str">
        <f t="shared" ref="E1" si="0">CONCATENATE("      &lt;xs:enumeration value=""",TRIM(B1),"""/&gt;")</f>
        <v xml:space="preserve">      &lt;xs:enumeration value="https://service.unece.org/trade/untdid/d24a/tred/tred1001.htm"/&gt;</v>
      </c>
      <c r="F1" s="748" t="s">
        <v>21001</v>
      </c>
      <c r="I1" s="747" t="str">
        <f t="shared" ref="I1" si="1">CONCATENATE("      &lt;xs:enumeration value=""",TRIM(F1),"""/&gt;")</f>
        <v xml:space="preserve">      &lt;xs:enumeration value="https://service.unece.org/trade/untdid/d24a/tred/tred4461.htm"/&gt;</v>
      </c>
      <c r="J1" s="746" t="s">
        <v>17446</v>
      </c>
      <c r="N1" s="748" t="s">
        <v>21002</v>
      </c>
      <c r="U1" s="748" t="s">
        <v>21003</v>
      </c>
      <c r="Y1" s="746" t="s">
        <v>5903</v>
      </c>
      <c r="AD1" s="746" t="s">
        <v>5904</v>
      </c>
      <c r="AH1" s="748" t="s">
        <v>20976</v>
      </c>
      <c r="AK1" s="748" t="s">
        <v>21004</v>
      </c>
      <c r="AN1" s="753" t="s">
        <v>5905</v>
      </c>
      <c r="AU1" s="746" t="s">
        <v>5906</v>
      </c>
      <c r="AX1" s="746" t="s">
        <v>5906</v>
      </c>
      <c r="BX1" s="757" t="s">
        <v>18771</v>
      </c>
      <c r="BY1" s="758"/>
      <c r="BZ1" s="758"/>
      <c r="CA1" s="757" t="s">
        <v>18771</v>
      </c>
      <c r="CB1" s="758"/>
      <c r="CC1" s="758"/>
      <c r="CD1" s="757" t="s">
        <v>18771</v>
      </c>
      <c r="CE1" s="758"/>
      <c r="CF1" s="758"/>
      <c r="CG1" s="758"/>
      <c r="CI1" s="757" t="s">
        <v>18771</v>
      </c>
      <c r="CJ1" s="758"/>
      <c r="CK1" s="758"/>
      <c r="CM1" s="757" t="s">
        <v>18771</v>
      </c>
      <c r="CN1" s="758"/>
      <c r="CP1" s="759" t="s">
        <v>18771</v>
      </c>
      <c r="CQ1" s="760"/>
      <c r="CR1" s="761"/>
    </row>
    <row r="2" spans="1:96" x14ac:dyDescent="0.2">
      <c r="B2" s="762"/>
      <c r="AU2" s="753" t="s">
        <v>5907</v>
      </c>
      <c r="AX2" s="753" t="s">
        <v>5908</v>
      </c>
      <c r="BC2" s="753" t="s">
        <v>18791</v>
      </c>
      <c r="BG2" s="753" t="s">
        <v>5909</v>
      </c>
      <c r="BI2" s="753" t="s">
        <v>18792</v>
      </c>
      <c r="BM2" s="763" t="s">
        <v>18794</v>
      </c>
      <c r="BP2" s="753" t="s">
        <v>18797</v>
      </c>
      <c r="BT2" s="753" t="s">
        <v>18836</v>
      </c>
      <c r="BX2" s="753" t="s">
        <v>18799</v>
      </c>
      <c r="CA2" s="753" t="s">
        <v>18831</v>
      </c>
      <c r="CD2" s="764" t="s">
        <v>18838</v>
      </c>
      <c r="CI2" s="753" t="s">
        <v>19837</v>
      </c>
      <c r="CM2" s="753" t="s">
        <v>20798</v>
      </c>
      <c r="CP2" s="766" t="s">
        <v>21000</v>
      </c>
    </row>
    <row r="3" spans="1:96" x14ac:dyDescent="0.2">
      <c r="B3" s="769" t="s">
        <v>5910</v>
      </c>
      <c r="C3" s="753" t="s">
        <v>5911</v>
      </c>
      <c r="D3" s="753"/>
      <c r="F3" s="753" t="s">
        <v>5912</v>
      </c>
      <c r="G3" s="753" t="s">
        <v>5913</v>
      </c>
      <c r="H3" s="770"/>
      <c r="J3" s="769" t="s">
        <v>5914</v>
      </c>
      <c r="K3" s="771" t="s">
        <v>5915</v>
      </c>
      <c r="N3" s="769" t="s">
        <v>5916</v>
      </c>
      <c r="O3" s="771" t="s">
        <v>5917</v>
      </c>
      <c r="R3" s="751" t="s">
        <v>5918</v>
      </c>
      <c r="S3" s="764" t="s">
        <v>5919</v>
      </c>
      <c r="U3" s="769" t="s">
        <v>5920</v>
      </c>
      <c r="V3" s="771" t="s">
        <v>5921</v>
      </c>
      <c r="Y3" s="772" t="s">
        <v>5922</v>
      </c>
      <c r="Z3" s="773" t="s">
        <v>5923</v>
      </c>
      <c r="AE3" s="774" t="s">
        <v>5924</v>
      </c>
      <c r="AH3" s="753" t="s">
        <v>5925</v>
      </c>
      <c r="AI3" s="753" t="s">
        <v>5926</v>
      </c>
      <c r="AK3" s="753" t="s">
        <v>5927</v>
      </c>
      <c r="AL3" s="753" t="s">
        <v>5928</v>
      </c>
      <c r="AN3" s="753" t="s">
        <v>5929</v>
      </c>
      <c r="AP3" s="770" t="s">
        <v>5930</v>
      </c>
      <c r="AV3" s="775" t="s">
        <v>5931</v>
      </c>
      <c r="AY3" s="775" t="s">
        <v>5932</v>
      </c>
      <c r="AZ3" s="776"/>
      <c r="BD3" s="775" t="s">
        <v>18763</v>
      </c>
      <c r="BG3" s="775" t="s">
        <v>5933</v>
      </c>
      <c r="BI3" s="753" t="s">
        <v>18790</v>
      </c>
      <c r="BM3" s="753" t="s">
        <v>17855</v>
      </c>
      <c r="BP3" s="753" t="s">
        <v>18798</v>
      </c>
      <c r="BT3" s="753" t="s">
        <v>18837</v>
      </c>
      <c r="BX3" s="753" t="s">
        <v>5147</v>
      </c>
      <c r="CA3" s="753" t="s">
        <v>5480</v>
      </c>
      <c r="CD3" s="764" t="s">
        <v>19599</v>
      </c>
      <c r="CI3" s="753" t="s">
        <v>5146</v>
      </c>
      <c r="CM3" s="753" t="s">
        <v>5139</v>
      </c>
      <c r="CP3" s="766" t="s">
        <v>5544</v>
      </c>
    </row>
    <row r="4" spans="1:96" ht="17" thickBot="1" x14ac:dyDescent="0.25">
      <c r="B4" s="769"/>
      <c r="C4" s="753"/>
      <c r="D4" s="753"/>
      <c r="J4" s="753"/>
      <c r="K4" s="771"/>
      <c r="N4" s="753"/>
      <c r="O4" s="771"/>
      <c r="S4" s="751" t="s">
        <v>5934</v>
      </c>
      <c r="Z4" s="745" t="s">
        <v>5935</v>
      </c>
      <c r="AV4" s="777" t="s">
        <v>21005</v>
      </c>
    </row>
    <row r="5" spans="1:96" ht="48" x14ac:dyDescent="0.2">
      <c r="A5" s="749" t="s">
        <v>20797</v>
      </c>
      <c r="B5" s="778" t="s">
        <v>128</v>
      </c>
      <c r="C5" s="779" t="s">
        <v>117</v>
      </c>
      <c r="D5" s="780" t="s">
        <v>5936</v>
      </c>
      <c r="E5" s="781"/>
      <c r="F5" s="782" t="s">
        <v>128</v>
      </c>
      <c r="G5" s="783" t="s">
        <v>5937</v>
      </c>
      <c r="H5" s="784" t="s">
        <v>5938</v>
      </c>
      <c r="I5" s="781"/>
      <c r="J5" s="785" t="s">
        <v>128</v>
      </c>
      <c r="K5" s="786" t="s">
        <v>5937</v>
      </c>
      <c r="L5" s="781"/>
      <c r="M5" s="781"/>
      <c r="N5" s="785" t="s">
        <v>128</v>
      </c>
      <c r="O5" s="786" t="s">
        <v>5937</v>
      </c>
      <c r="Q5" s="787" t="s">
        <v>5939</v>
      </c>
      <c r="R5" s="788" t="s">
        <v>128</v>
      </c>
      <c r="S5" s="789" t="s">
        <v>5937</v>
      </c>
      <c r="U5" s="790" t="s">
        <v>128</v>
      </c>
      <c r="V5" s="783" t="s">
        <v>5937</v>
      </c>
      <c r="Y5" s="783" t="s">
        <v>5940</v>
      </c>
      <c r="Z5" s="783" t="s">
        <v>5941</v>
      </c>
      <c r="AA5" s="791" t="s">
        <v>5942</v>
      </c>
      <c r="AB5" s="791" t="s">
        <v>5943</v>
      </c>
      <c r="AD5" s="792" t="s">
        <v>5944</v>
      </c>
      <c r="AE5" s="793" t="s">
        <v>5945</v>
      </c>
      <c r="AF5" s="794" t="s">
        <v>128</v>
      </c>
      <c r="AH5" s="790" t="s">
        <v>128</v>
      </c>
      <c r="AI5" s="783" t="s">
        <v>5937</v>
      </c>
      <c r="AK5" s="790" t="s">
        <v>128</v>
      </c>
      <c r="AL5" s="783" t="s">
        <v>5937</v>
      </c>
      <c r="AN5" s="795" t="s">
        <v>5946</v>
      </c>
      <c r="AO5" s="796" t="s">
        <v>5947</v>
      </c>
      <c r="AP5" s="797" t="s">
        <v>5948</v>
      </c>
      <c r="AQ5" s="798" t="s">
        <v>5949</v>
      </c>
      <c r="AR5" s="799" t="s">
        <v>5950</v>
      </c>
      <c r="AT5" s="795" t="s">
        <v>5939</v>
      </c>
      <c r="AU5" s="800" t="s">
        <v>128</v>
      </c>
      <c r="AV5" s="783" t="s">
        <v>5937</v>
      </c>
      <c r="AX5" s="795" t="s">
        <v>128</v>
      </c>
      <c r="AY5" s="796" t="s">
        <v>5951</v>
      </c>
      <c r="AZ5" s="801" t="s">
        <v>5952</v>
      </c>
      <c r="BA5" s="802" t="s">
        <v>5953</v>
      </c>
      <c r="BC5" s="795" t="s">
        <v>5954</v>
      </c>
      <c r="BD5" s="803" t="s">
        <v>5955</v>
      </c>
      <c r="BG5" s="787" t="s">
        <v>5955</v>
      </c>
      <c r="BI5" s="804" t="s">
        <v>128</v>
      </c>
      <c r="BJ5" s="805" t="s">
        <v>117</v>
      </c>
      <c r="BK5" s="806" t="s">
        <v>18774</v>
      </c>
      <c r="BM5" s="804" t="s">
        <v>18807</v>
      </c>
      <c r="BN5" s="802" t="s">
        <v>5955</v>
      </c>
      <c r="BP5" s="804" t="s">
        <v>128</v>
      </c>
      <c r="BQ5" s="802" t="s">
        <v>5955</v>
      </c>
      <c r="BT5" s="804" t="s">
        <v>128</v>
      </c>
      <c r="BU5" s="805" t="s">
        <v>117</v>
      </c>
      <c r="BV5" s="806" t="s">
        <v>18774</v>
      </c>
      <c r="BX5" s="804" t="s">
        <v>128</v>
      </c>
      <c r="BY5" s="802" t="s">
        <v>18800</v>
      </c>
      <c r="CA5" s="804" t="s">
        <v>128</v>
      </c>
      <c r="CB5" s="802" t="s">
        <v>18800</v>
      </c>
      <c r="CD5" s="807" t="s">
        <v>18839</v>
      </c>
      <c r="CE5" s="808" t="s">
        <v>128</v>
      </c>
      <c r="CF5" s="808" t="s">
        <v>18800</v>
      </c>
      <c r="CG5" s="783" t="s">
        <v>7</v>
      </c>
      <c r="CI5" s="807" t="s">
        <v>128</v>
      </c>
      <c r="CJ5" s="808" t="s">
        <v>18800</v>
      </c>
      <c r="CK5" s="783" t="s">
        <v>7</v>
      </c>
      <c r="CM5" s="804" t="s">
        <v>128</v>
      </c>
      <c r="CN5" s="802" t="s">
        <v>18800</v>
      </c>
      <c r="CP5" s="809" t="s">
        <v>128</v>
      </c>
      <c r="CQ5" s="810" t="s">
        <v>18800</v>
      </c>
      <c r="CR5" s="810" t="s">
        <v>7</v>
      </c>
    </row>
    <row r="6" spans="1:96" ht="36" customHeight="1" thickBot="1" x14ac:dyDescent="0.25">
      <c r="A6" s="749" t="s">
        <v>20797</v>
      </c>
      <c r="B6" s="811">
        <v>71</v>
      </c>
      <c r="C6" s="812" t="s">
        <v>16941</v>
      </c>
      <c r="D6" s="813" t="s">
        <v>5957</v>
      </c>
      <c r="E6" s="747"/>
      <c r="F6" s="814">
        <v>1</v>
      </c>
      <c r="G6" s="815" t="s">
        <v>5958</v>
      </c>
      <c r="H6" s="750"/>
      <c r="J6" s="816" t="s">
        <v>5959</v>
      </c>
      <c r="K6" s="817" t="s">
        <v>5960</v>
      </c>
      <c r="N6" s="814">
        <v>41</v>
      </c>
      <c r="O6" s="815" t="s">
        <v>5961</v>
      </c>
      <c r="P6" s="755"/>
      <c r="Q6" s="818" t="s">
        <v>5962</v>
      </c>
      <c r="R6" s="819" t="s">
        <v>5963</v>
      </c>
      <c r="S6" s="813" t="s">
        <v>5964</v>
      </c>
      <c r="U6" s="820" t="s">
        <v>5965</v>
      </c>
      <c r="V6" s="815" t="s">
        <v>5966</v>
      </c>
      <c r="Y6" s="821" t="s">
        <v>5967</v>
      </c>
      <c r="Z6" s="822" t="s">
        <v>5968</v>
      </c>
      <c r="AA6" s="823" t="s">
        <v>5969</v>
      </c>
      <c r="AB6" s="824" t="s">
        <v>5970</v>
      </c>
      <c r="AD6" s="825" t="s">
        <v>10340</v>
      </c>
      <c r="AE6" s="826" t="s">
        <v>10341</v>
      </c>
      <c r="AF6" s="827" t="s">
        <v>8079</v>
      </c>
      <c r="AG6" s="755"/>
      <c r="AH6" s="820" t="s">
        <v>5965</v>
      </c>
      <c r="AI6" s="815" t="s">
        <v>5974</v>
      </c>
      <c r="AK6" s="828" t="s">
        <v>5959</v>
      </c>
      <c r="AL6" s="829" t="s">
        <v>5975</v>
      </c>
      <c r="AN6" s="830" t="s">
        <v>5976</v>
      </c>
      <c r="AO6" s="831" t="s">
        <v>5977</v>
      </c>
      <c r="AP6" s="832" t="s">
        <v>5978</v>
      </c>
      <c r="AQ6" s="833" t="s">
        <v>5979</v>
      </c>
      <c r="AR6" s="834" t="s">
        <v>1878</v>
      </c>
      <c r="AT6" s="835" t="s">
        <v>5980</v>
      </c>
      <c r="AU6" s="836" t="s">
        <v>5981</v>
      </c>
      <c r="AV6" s="837" t="s">
        <v>5982</v>
      </c>
      <c r="AX6" s="838" t="s">
        <v>5983</v>
      </c>
      <c r="AY6" s="839" t="s">
        <v>5984</v>
      </c>
      <c r="AZ6" s="840" t="s">
        <v>5985</v>
      </c>
      <c r="BA6" s="841" t="s">
        <v>21006</v>
      </c>
      <c r="BC6" s="835">
        <v>5</v>
      </c>
      <c r="BD6" s="842" t="s">
        <v>5986</v>
      </c>
      <c r="BG6" s="818" t="s">
        <v>5987</v>
      </c>
      <c r="BI6" s="843" t="s">
        <v>329</v>
      </c>
      <c r="BJ6" s="844" t="s">
        <v>18775</v>
      </c>
      <c r="BK6" s="845" t="s">
        <v>18775</v>
      </c>
      <c r="BM6" s="843" t="s">
        <v>7982</v>
      </c>
      <c r="BN6" s="846" t="s">
        <v>18793</v>
      </c>
      <c r="BP6" s="847" t="s">
        <v>7983</v>
      </c>
      <c r="BQ6" s="848" t="s">
        <v>18793</v>
      </c>
      <c r="BT6" s="843">
        <v>102</v>
      </c>
      <c r="BU6" s="844" t="s">
        <v>18832</v>
      </c>
      <c r="BV6" s="845" t="s">
        <v>18833</v>
      </c>
      <c r="BX6" s="843" t="s">
        <v>18801</v>
      </c>
      <c r="BY6" s="846" t="s">
        <v>18802</v>
      </c>
      <c r="CA6" s="843">
        <v>1</v>
      </c>
      <c r="CB6" s="846" t="s">
        <v>18809</v>
      </c>
      <c r="CD6" s="811">
        <v>6313</v>
      </c>
      <c r="CE6" s="849" t="s">
        <v>163</v>
      </c>
      <c r="CF6" s="849" t="s">
        <v>18840</v>
      </c>
      <c r="CG6" s="850" t="s">
        <v>18841</v>
      </c>
      <c r="CI6" s="811">
        <v>1</v>
      </c>
      <c r="CJ6" s="849" t="s">
        <v>19600</v>
      </c>
      <c r="CK6" s="850" t="s">
        <v>19601</v>
      </c>
      <c r="CM6" s="843" t="s">
        <v>19838</v>
      </c>
      <c r="CN6" s="846" t="s">
        <v>19839</v>
      </c>
      <c r="CP6" s="851">
        <v>0</v>
      </c>
      <c r="CQ6" s="852" t="s">
        <v>20980</v>
      </c>
      <c r="CR6" s="853" t="s">
        <v>20981</v>
      </c>
    </row>
    <row r="7" spans="1:96" ht="36" customHeight="1" thickBot="1" x14ac:dyDescent="0.25">
      <c r="A7" s="749" t="s">
        <v>20797</v>
      </c>
      <c r="B7" s="811">
        <v>80</v>
      </c>
      <c r="C7" s="812" t="s">
        <v>5956</v>
      </c>
      <c r="D7" s="813" t="s">
        <v>5957</v>
      </c>
      <c r="E7" s="747"/>
      <c r="F7" s="854" t="s">
        <v>35</v>
      </c>
      <c r="G7" s="855" t="s">
        <v>5990</v>
      </c>
      <c r="H7" s="856"/>
      <c r="J7" s="816" t="s">
        <v>35</v>
      </c>
      <c r="K7" s="857" t="s">
        <v>5991</v>
      </c>
      <c r="N7" s="854" t="s">
        <v>35</v>
      </c>
      <c r="O7" s="855" t="s">
        <v>5992</v>
      </c>
      <c r="P7" s="755"/>
      <c r="Q7" s="818" t="s">
        <v>5962</v>
      </c>
      <c r="R7" s="858" t="s">
        <v>5993</v>
      </c>
      <c r="S7" s="859" t="s">
        <v>5994</v>
      </c>
      <c r="U7" s="860" t="s">
        <v>35</v>
      </c>
      <c r="V7" s="855" t="s">
        <v>5995</v>
      </c>
      <c r="Y7" s="861" t="s">
        <v>5996</v>
      </c>
      <c r="Z7" s="862" t="s">
        <v>5997</v>
      </c>
      <c r="AA7" s="863" t="s">
        <v>5998</v>
      </c>
      <c r="AB7" s="864" t="s">
        <v>5999</v>
      </c>
      <c r="AD7" s="825" t="s">
        <v>7810</v>
      </c>
      <c r="AE7" s="865" t="s">
        <v>7811</v>
      </c>
      <c r="AF7" s="866" t="s">
        <v>7812</v>
      </c>
      <c r="AG7" s="755"/>
      <c r="AH7" s="860" t="s">
        <v>35</v>
      </c>
      <c r="AI7" s="855" t="s">
        <v>6001</v>
      </c>
      <c r="AK7" s="860" t="s">
        <v>35</v>
      </c>
      <c r="AL7" s="855" t="s">
        <v>6002</v>
      </c>
      <c r="AN7" s="830" t="s">
        <v>6003</v>
      </c>
      <c r="AO7" s="831" t="s">
        <v>6004</v>
      </c>
      <c r="AP7" s="832" t="s">
        <v>6005</v>
      </c>
      <c r="AQ7" s="833" t="s">
        <v>6006</v>
      </c>
      <c r="AR7" s="834" t="s">
        <v>1878</v>
      </c>
      <c r="AT7" s="835" t="s">
        <v>5980</v>
      </c>
      <c r="AU7" s="836" t="s">
        <v>6007</v>
      </c>
      <c r="AV7" s="837" t="s">
        <v>6008</v>
      </c>
      <c r="AX7" s="838" t="s">
        <v>6009</v>
      </c>
      <c r="AY7" s="839" t="s">
        <v>6010</v>
      </c>
      <c r="AZ7" s="840" t="s">
        <v>6011</v>
      </c>
      <c r="BA7" s="841"/>
      <c r="BC7" s="835">
        <v>29</v>
      </c>
      <c r="BD7" s="842" t="s">
        <v>6012</v>
      </c>
      <c r="BG7" s="818" t="s">
        <v>6013</v>
      </c>
      <c r="BI7" s="843" t="s">
        <v>18776</v>
      </c>
      <c r="BJ7" s="844" t="s">
        <v>18777</v>
      </c>
      <c r="BK7" s="845" t="s">
        <v>18777</v>
      </c>
      <c r="BM7" s="753" t="s">
        <v>21007</v>
      </c>
      <c r="BS7" s="867" t="s">
        <v>18771</v>
      </c>
      <c r="BT7" s="843">
        <v>205</v>
      </c>
      <c r="BU7" s="844" t="s">
        <v>18834</v>
      </c>
      <c r="BV7" s="845" t="s">
        <v>18835</v>
      </c>
      <c r="BX7" s="843" t="s">
        <v>18803</v>
      </c>
      <c r="BY7" s="846" t="s">
        <v>18804</v>
      </c>
      <c r="CA7" s="843">
        <v>2</v>
      </c>
      <c r="CB7" s="846" t="s">
        <v>18810</v>
      </c>
      <c r="CD7" s="811">
        <v>6313</v>
      </c>
      <c r="CE7" s="849" t="s">
        <v>5965</v>
      </c>
      <c r="CF7" s="849" t="s">
        <v>18842</v>
      </c>
      <c r="CG7" s="850" t="s">
        <v>18843</v>
      </c>
      <c r="CI7" s="811">
        <v>2</v>
      </c>
      <c r="CJ7" s="849" t="s">
        <v>19602</v>
      </c>
      <c r="CK7" s="850" t="s">
        <v>19603</v>
      </c>
      <c r="CM7" s="843" t="s">
        <v>19840</v>
      </c>
      <c r="CN7" s="846" t="s">
        <v>19841</v>
      </c>
      <c r="CP7" s="851">
        <v>1</v>
      </c>
      <c r="CQ7" s="852" t="s">
        <v>20982</v>
      </c>
      <c r="CR7" s="853" t="s">
        <v>20983</v>
      </c>
    </row>
    <row r="8" spans="1:96" ht="36" customHeight="1" thickBot="1" x14ac:dyDescent="0.25">
      <c r="A8" s="749" t="s">
        <v>20797</v>
      </c>
      <c r="B8" s="811">
        <v>81</v>
      </c>
      <c r="C8" s="812" t="s">
        <v>5988</v>
      </c>
      <c r="D8" s="813" t="s">
        <v>5989</v>
      </c>
      <c r="E8" s="747"/>
      <c r="F8" s="814">
        <v>2</v>
      </c>
      <c r="G8" s="815" t="s">
        <v>6015</v>
      </c>
      <c r="H8" s="750"/>
      <c r="J8" s="820" t="s">
        <v>5965</v>
      </c>
      <c r="K8" s="815" t="s">
        <v>6016</v>
      </c>
      <c r="N8" s="814">
        <v>42</v>
      </c>
      <c r="O8" s="815" t="s">
        <v>6017</v>
      </c>
      <c r="P8" s="755"/>
      <c r="Q8" s="818" t="s">
        <v>5962</v>
      </c>
      <c r="R8" s="819" t="s">
        <v>6018</v>
      </c>
      <c r="S8" s="813" t="s">
        <v>17447</v>
      </c>
      <c r="U8" s="820" t="s">
        <v>6019</v>
      </c>
      <c r="V8" s="815" t="s">
        <v>6020</v>
      </c>
      <c r="Y8" s="861" t="s">
        <v>6021</v>
      </c>
      <c r="Z8" s="862" t="s">
        <v>6022</v>
      </c>
      <c r="AA8" s="863" t="s">
        <v>6023</v>
      </c>
      <c r="AB8" s="864" t="s">
        <v>6024</v>
      </c>
      <c r="AD8" s="825" t="s">
        <v>7826</v>
      </c>
      <c r="AE8" s="865" t="s">
        <v>7827</v>
      </c>
      <c r="AF8" s="866" t="s">
        <v>7828</v>
      </c>
      <c r="AG8" s="755"/>
      <c r="AH8" s="820" t="s">
        <v>6019</v>
      </c>
      <c r="AI8" s="815" t="s">
        <v>6026</v>
      </c>
      <c r="AK8" s="828" t="s">
        <v>6027</v>
      </c>
      <c r="AL8" s="829" t="s">
        <v>6028</v>
      </c>
      <c r="AN8" s="830" t="s">
        <v>6029</v>
      </c>
      <c r="AO8" s="868" t="s">
        <v>6030</v>
      </c>
      <c r="AP8" s="869" t="s">
        <v>6031</v>
      </c>
      <c r="AQ8" s="870" t="s">
        <v>6032</v>
      </c>
      <c r="AR8" s="834" t="s">
        <v>1878</v>
      </c>
      <c r="AT8" s="835" t="s">
        <v>5980</v>
      </c>
      <c r="AU8" s="836" t="s">
        <v>6033</v>
      </c>
      <c r="AV8" s="837" t="s">
        <v>6034</v>
      </c>
      <c r="AX8" s="838" t="s">
        <v>6035</v>
      </c>
      <c r="AY8" s="839" t="s">
        <v>6036</v>
      </c>
      <c r="AZ8" s="840" t="s">
        <v>6037</v>
      </c>
      <c r="BA8" s="841"/>
      <c r="BC8" s="871">
        <v>72</v>
      </c>
      <c r="BD8" s="872" t="s">
        <v>6038</v>
      </c>
      <c r="BG8" s="818" t="s">
        <v>6039</v>
      </c>
      <c r="BI8" s="843" t="s">
        <v>56</v>
      </c>
      <c r="BJ8" s="844" t="s">
        <v>18778</v>
      </c>
      <c r="BK8" s="845" t="s">
        <v>18778</v>
      </c>
      <c r="BM8" s="804" t="s">
        <v>18807</v>
      </c>
      <c r="BN8" s="802" t="s">
        <v>5955</v>
      </c>
      <c r="BX8" s="847" t="s">
        <v>18805</v>
      </c>
      <c r="BY8" s="848" t="s">
        <v>18806</v>
      </c>
      <c r="CA8" s="843" t="s">
        <v>18811</v>
      </c>
      <c r="CB8" s="846" t="s">
        <v>18812</v>
      </c>
      <c r="CD8" s="811">
        <v>6313</v>
      </c>
      <c r="CE8" s="849" t="s">
        <v>6019</v>
      </c>
      <c r="CF8" s="849" t="s">
        <v>18844</v>
      </c>
      <c r="CG8" s="850" t="s">
        <v>18845</v>
      </c>
      <c r="CI8" s="811">
        <v>3</v>
      </c>
      <c r="CJ8" s="849" t="s">
        <v>19604</v>
      </c>
      <c r="CK8" s="850" t="s">
        <v>19605</v>
      </c>
      <c r="CM8" s="843" t="s">
        <v>19842</v>
      </c>
      <c r="CN8" s="846" t="s">
        <v>19843</v>
      </c>
      <c r="CP8" s="851">
        <v>2</v>
      </c>
      <c r="CQ8" s="852" t="s">
        <v>20984</v>
      </c>
      <c r="CR8" s="853" t="s">
        <v>20985</v>
      </c>
    </row>
    <row r="9" spans="1:96" ht="36" customHeight="1" thickBot="1" x14ac:dyDescent="0.25">
      <c r="A9" s="749" t="s">
        <v>20797</v>
      </c>
      <c r="B9" s="811">
        <v>82</v>
      </c>
      <c r="C9" s="812" t="s">
        <v>6014</v>
      </c>
      <c r="D9" s="813" t="s">
        <v>5957</v>
      </c>
      <c r="E9" s="747"/>
      <c r="F9" s="854" t="s">
        <v>35</v>
      </c>
      <c r="G9" s="855" t="s">
        <v>6041</v>
      </c>
      <c r="H9" s="856"/>
      <c r="J9" s="860" t="s">
        <v>35</v>
      </c>
      <c r="K9" s="855" t="s">
        <v>6042</v>
      </c>
      <c r="N9" s="854" t="s">
        <v>35</v>
      </c>
      <c r="O9" s="855" t="s">
        <v>6043</v>
      </c>
      <c r="P9" s="755"/>
      <c r="Q9" s="818" t="s">
        <v>5962</v>
      </c>
      <c r="R9" s="819" t="s">
        <v>6044</v>
      </c>
      <c r="S9" s="813" t="s">
        <v>6045</v>
      </c>
      <c r="U9" s="860" t="s">
        <v>35</v>
      </c>
      <c r="V9" s="855" t="s">
        <v>6046</v>
      </c>
      <c r="Y9" s="861" t="s">
        <v>6047</v>
      </c>
      <c r="Z9" s="862" t="s">
        <v>6048</v>
      </c>
      <c r="AA9" s="863" t="s">
        <v>6049</v>
      </c>
      <c r="AB9" s="864" t="s">
        <v>6050</v>
      </c>
      <c r="AD9" s="825" t="s">
        <v>7930</v>
      </c>
      <c r="AE9" s="865" t="s">
        <v>7931</v>
      </c>
      <c r="AF9" s="866" t="s">
        <v>7932</v>
      </c>
      <c r="AG9" s="755"/>
      <c r="AH9" s="860" t="s">
        <v>35</v>
      </c>
      <c r="AI9" s="855" t="s">
        <v>6052</v>
      </c>
      <c r="AK9" s="860" t="s">
        <v>35</v>
      </c>
      <c r="AL9" s="855" t="s">
        <v>6053</v>
      </c>
      <c r="AN9" s="830" t="s">
        <v>6054</v>
      </c>
      <c r="AO9" s="873" t="s">
        <v>6055</v>
      </c>
      <c r="AP9" s="832" t="s">
        <v>6056</v>
      </c>
      <c r="AQ9" s="833" t="s">
        <v>6057</v>
      </c>
      <c r="AR9" s="834" t="s">
        <v>1878</v>
      </c>
      <c r="AT9" s="835" t="s">
        <v>5980</v>
      </c>
      <c r="AU9" s="836" t="s">
        <v>6058</v>
      </c>
      <c r="AV9" s="837" t="s">
        <v>6059</v>
      </c>
      <c r="AX9" s="838" t="s">
        <v>6060</v>
      </c>
      <c r="AY9" s="839" t="s">
        <v>6061</v>
      </c>
      <c r="AZ9" s="840" t="s">
        <v>6062</v>
      </c>
      <c r="BA9" s="841"/>
      <c r="BG9" s="818" t="s">
        <v>6063</v>
      </c>
      <c r="BI9" s="843" t="s">
        <v>6170</v>
      </c>
      <c r="BJ9" s="844" t="s">
        <v>18779</v>
      </c>
      <c r="BK9" s="845" t="s">
        <v>17661</v>
      </c>
      <c r="BM9" s="847" t="s">
        <v>10233</v>
      </c>
      <c r="BN9" s="848" t="s">
        <v>15063</v>
      </c>
      <c r="CA9" s="843" t="s">
        <v>18813</v>
      </c>
      <c r="CB9" s="846" t="s">
        <v>18814</v>
      </c>
      <c r="CD9" s="811">
        <v>6313</v>
      </c>
      <c r="CE9" s="849" t="s">
        <v>6066</v>
      </c>
      <c r="CF9" s="849" t="s">
        <v>18846</v>
      </c>
      <c r="CG9" s="850" t="s">
        <v>18847</v>
      </c>
      <c r="CI9" s="811">
        <v>4</v>
      </c>
      <c r="CJ9" s="849" t="s">
        <v>19606</v>
      </c>
      <c r="CK9" s="850" t="s">
        <v>19607</v>
      </c>
      <c r="CM9" s="843" t="s">
        <v>19844</v>
      </c>
      <c r="CN9" s="846" t="s">
        <v>19845</v>
      </c>
      <c r="CP9" s="851">
        <v>3</v>
      </c>
      <c r="CQ9" s="852" t="s">
        <v>20986</v>
      </c>
      <c r="CR9" s="853" t="s">
        <v>20987</v>
      </c>
    </row>
    <row r="10" spans="1:96" ht="36" customHeight="1" x14ac:dyDescent="0.2">
      <c r="A10" s="749" t="s">
        <v>20797</v>
      </c>
      <c r="B10" s="811">
        <v>83</v>
      </c>
      <c r="C10" s="812" t="s">
        <v>6040</v>
      </c>
      <c r="D10" s="813" t="s">
        <v>5989</v>
      </c>
      <c r="E10" s="747"/>
      <c r="F10" s="814">
        <v>3</v>
      </c>
      <c r="G10" s="815" t="s">
        <v>6065</v>
      </c>
      <c r="H10" s="750"/>
      <c r="J10" s="820" t="s">
        <v>6066</v>
      </c>
      <c r="K10" s="815" t="s">
        <v>6067</v>
      </c>
      <c r="N10" s="814">
        <v>60</v>
      </c>
      <c r="O10" s="815" t="s">
        <v>6068</v>
      </c>
      <c r="P10" s="755"/>
      <c r="Q10" s="818" t="s">
        <v>5962</v>
      </c>
      <c r="R10" s="819" t="s">
        <v>6069</v>
      </c>
      <c r="S10" s="813" t="s">
        <v>6070</v>
      </c>
      <c r="U10" s="820" t="s">
        <v>6066</v>
      </c>
      <c r="V10" s="815" t="s">
        <v>6071</v>
      </c>
      <c r="Y10" s="861" t="s">
        <v>6072</v>
      </c>
      <c r="Z10" s="862" t="s">
        <v>6073</v>
      </c>
      <c r="AA10" s="863" t="s">
        <v>6074</v>
      </c>
      <c r="AB10" s="864" t="s">
        <v>6075</v>
      </c>
      <c r="AD10" s="825" t="s">
        <v>8598</v>
      </c>
      <c r="AE10" s="865" t="s">
        <v>8599</v>
      </c>
      <c r="AF10" s="866" t="s">
        <v>8600</v>
      </c>
      <c r="AG10" s="755"/>
      <c r="AH10" s="820" t="s">
        <v>6066</v>
      </c>
      <c r="AI10" s="815" t="s">
        <v>6077</v>
      </c>
      <c r="AK10" s="828" t="s">
        <v>6078</v>
      </c>
      <c r="AL10" s="829" t="s">
        <v>6079</v>
      </c>
      <c r="AN10" s="874"/>
      <c r="AO10" s="875" t="s">
        <v>6080</v>
      </c>
      <c r="AP10" s="876" t="s">
        <v>6081</v>
      </c>
      <c r="AQ10" s="877" t="s">
        <v>6082</v>
      </c>
      <c r="AR10" s="878" t="s">
        <v>1878</v>
      </c>
      <c r="AT10" s="835" t="s">
        <v>5980</v>
      </c>
      <c r="AU10" s="836" t="s">
        <v>6083</v>
      </c>
      <c r="AV10" s="837" t="s">
        <v>6084</v>
      </c>
      <c r="AX10" s="838" t="s">
        <v>6085</v>
      </c>
      <c r="AY10" s="839" t="s">
        <v>6086</v>
      </c>
      <c r="AZ10" s="840" t="s">
        <v>6087</v>
      </c>
      <c r="BA10" s="841"/>
      <c r="BC10" s="690" t="s">
        <v>18795</v>
      </c>
      <c r="BG10" s="818" t="s">
        <v>6088</v>
      </c>
      <c r="BI10" s="843" t="s">
        <v>18780</v>
      </c>
      <c r="BJ10" s="879" t="s">
        <v>21008</v>
      </c>
      <c r="BK10" s="880" t="s">
        <v>18781</v>
      </c>
      <c r="CA10" s="843" t="s">
        <v>12369</v>
      </c>
      <c r="CB10" s="846" t="s">
        <v>18815</v>
      </c>
      <c r="CD10" s="811">
        <v>6313</v>
      </c>
      <c r="CE10" s="849" t="s">
        <v>6114</v>
      </c>
      <c r="CF10" s="849" t="s">
        <v>18848</v>
      </c>
      <c r="CG10" s="850" t="s">
        <v>18849</v>
      </c>
      <c r="CI10" s="811">
        <v>5</v>
      </c>
      <c r="CJ10" s="849" t="s">
        <v>19608</v>
      </c>
      <c r="CK10" s="850" t="s">
        <v>19609</v>
      </c>
      <c r="CM10" s="843" t="s">
        <v>19846</v>
      </c>
      <c r="CN10" s="846" t="s">
        <v>19847</v>
      </c>
      <c r="CP10" s="851">
        <v>4</v>
      </c>
      <c r="CQ10" s="852" t="s">
        <v>20988</v>
      </c>
      <c r="CR10" s="853" t="s">
        <v>20989</v>
      </c>
    </row>
    <row r="11" spans="1:96" ht="36" customHeight="1" thickBot="1" x14ac:dyDescent="0.25">
      <c r="A11" s="749" t="s">
        <v>20797</v>
      </c>
      <c r="B11" s="811">
        <v>84</v>
      </c>
      <c r="C11" s="812" t="s">
        <v>6064</v>
      </c>
      <c r="D11" s="813" t="s">
        <v>5957</v>
      </c>
      <c r="E11" s="747"/>
      <c r="F11" s="854" t="s">
        <v>35</v>
      </c>
      <c r="G11" s="855" t="s">
        <v>6090</v>
      </c>
      <c r="H11" s="856"/>
      <c r="J11" s="860" t="s">
        <v>35</v>
      </c>
      <c r="K11" s="855" t="s">
        <v>6091</v>
      </c>
      <c r="N11" s="854" t="s">
        <v>35</v>
      </c>
      <c r="O11" s="855" t="s">
        <v>6092</v>
      </c>
      <c r="P11" s="755"/>
      <c r="Q11" s="818" t="s">
        <v>5962</v>
      </c>
      <c r="R11" s="819" t="s">
        <v>6093</v>
      </c>
      <c r="S11" s="813" t="s">
        <v>6094</v>
      </c>
      <c r="U11" s="860" t="s">
        <v>35</v>
      </c>
      <c r="V11" s="855" t="s">
        <v>6095</v>
      </c>
      <c r="X11" s="745" t="s">
        <v>18020</v>
      </c>
      <c r="Y11" s="861" t="s">
        <v>6096</v>
      </c>
      <c r="Z11" s="862" t="s">
        <v>6097</v>
      </c>
      <c r="AA11" s="863" t="s">
        <v>6098</v>
      </c>
      <c r="AB11" s="864" t="s">
        <v>6099</v>
      </c>
      <c r="AD11" s="825" t="s">
        <v>10041</v>
      </c>
      <c r="AE11" s="826" t="s">
        <v>8599</v>
      </c>
      <c r="AF11" s="827" t="s">
        <v>8600</v>
      </c>
      <c r="AG11" s="755"/>
      <c r="AH11" s="860" t="s">
        <v>35</v>
      </c>
      <c r="AI11" s="855" t="s">
        <v>6101</v>
      </c>
      <c r="AK11" s="860" t="s">
        <v>35</v>
      </c>
      <c r="AL11" s="855" t="s">
        <v>6102</v>
      </c>
      <c r="AN11" s="874"/>
      <c r="AO11" s="875" t="s">
        <v>6103</v>
      </c>
      <c r="AP11" s="876" t="s">
        <v>6104</v>
      </c>
      <c r="AQ11" s="881" t="s">
        <v>6105</v>
      </c>
      <c r="AR11" s="882" t="s">
        <v>1878</v>
      </c>
      <c r="AT11" s="835" t="s">
        <v>6106</v>
      </c>
      <c r="AU11" s="883" t="s">
        <v>5977</v>
      </c>
      <c r="AV11" s="829" t="s">
        <v>6107</v>
      </c>
      <c r="AX11" s="838" t="s">
        <v>6108</v>
      </c>
      <c r="AY11" s="839" t="s">
        <v>6109</v>
      </c>
      <c r="AZ11" s="840" t="s">
        <v>6110</v>
      </c>
      <c r="BA11" s="841"/>
      <c r="BD11" s="691" t="s">
        <v>18758</v>
      </c>
      <c r="BG11" s="884" t="s">
        <v>6111</v>
      </c>
      <c r="BI11" s="843" t="s">
        <v>38</v>
      </c>
      <c r="BJ11" s="844" t="s">
        <v>18782</v>
      </c>
      <c r="BK11" s="845" t="s">
        <v>18782</v>
      </c>
      <c r="BM11" s="763" t="s">
        <v>18796</v>
      </c>
      <c r="CA11" s="843" t="s">
        <v>18816</v>
      </c>
      <c r="CB11" s="846" t="s">
        <v>18817</v>
      </c>
      <c r="CD11" s="811">
        <v>6313</v>
      </c>
      <c r="CE11" s="849" t="s">
        <v>6203</v>
      </c>
      <c r="CF11" s="849" t="s">
        <v>18850</v>
      </c>
      <c r="CG11" s="850" t="s">
        <v>18851</v>
      </c>
      <c r="CI11" s="811">
        <v>6</v>
      </c>
      <c r="CJ11" s="849" t="s">
        <v>19610</v>
      </c>
      <c r="CK11" s="850" t="s">
        <v>19611</v>
      </c>
      <c r="CM11" s="843" t="s">
        <v>19848</v>
      </c>
      <c r="CN11" s="846" t="s">
        <v>19849</v>
      </c>
      <c r="CP11" s="851">
        <v>5</v>
      </c>
      <c r="CQ11" s="852" t="s">
        <v>20990</v>
      </c>
      <c r="CR11" s="853" t="s">
        <v>20991</v>
      </c>
    </row>
    <row r="12" spans="1:96" ht="36" customHeight="1" thickBot="1" x14ac:dyDescent="0.25">
      <c r="A12" s="749" t="s">
        <v>20797</v>
      </c>
      <c r="B12" s="811">
        <v>102</v>
      </c>
      <c r="C12" s="812" t="s">
        <v>16942</v>
      </c>
      <c r="D12" s="813" t="s">
        <v>5957</v>
      </c>
      <c r="E12" s="747"/>
      <c r="F12" s="814">
        <v>4</v>
      </c>
      <c r="G12" s="815" t="s">
        <v>6113</v>
      </c>
      <c r="H12" s="750"/>
      <c r="J12" s="820" t="s">
        <v>6114</v>
      </c>
      <c r="K12" s="815" t="s">
        <v>6115</v>
      </c>
      <c r="N12" s="814">
        <v>62</v>
      </c>
      <c r="O12" s="815" t="s">
        <v>6116</v>
      </c>
      <c r="P12" s="755"/>
      <c r="Q12" s="818" t="s">
        <v>5962</v>
      </c>
      <c r="R12" s="819" t="s">
        <v>6117</v>
      </c>
      <c r="S12" s="813" t="s">
        <v>6118</v>
      </c>
      <c r="U12" s="820" t="s">
        <v>6114</v>
      </c>
      <c r="V12" s="815" t="s">
        <v>6119</v>
      </c>
      <c r="Y12" s="861" t="s">
        <v>6120</v>
      </c>
      <c r="Z12" s="862" t="s">
        <v>6121</v>
      </c>
      <c r="AA12" s="863" t="s">
        <v>6122</v>
      </c>
      <c r="AB12" s="864" t="s">
        <v>6123</v>
      </c>
      <c r="AD12" s="825" t="s">
        <v>7862</v>
      </c>
      <c r="AE12" s="865" t="s">
        <v>7863</v>
      </c>
      <c r="AF12" s="866" t="s">
        <v>7864</v>
      </c>
      <c r="AG12" s="755"/>
      <c r="AH12" s="820" t="s">
        <v>6114</v>
      </c>
      <c r="AI12" s="815" t="s">
        <v>6125</v>
      </c>
      <c r="AK12" s="828" t="s">
        <v>6098</v>
      </c>
      <c r="AL12" s="829" t="s">
        <v>6126</v>
      </c>
      <c r="AN12" s="874"/>
      <c r="AO12" s="875" t="s">
        <v>6127</v>
      </c>
      <c r="AP12" s="876" t="s">
        <v>6128</v>
      </c>
      <c r="AQ12" s="881" t="s">
        <v>6129</v>
      </c>
      <c r="AR12" s="882" t="s">
        <v>1878</v>
      </c>
      <c r="AT12" s="835" t="s">
        <v>6106</v>
      </c>
      <c r="AU12" s="883" t="s">
        <v>6130</v>
      </c>
      <c r="AV12" s="829" t="s">
        <v>6131</v>
      </c>
      <c r="AX12" s="838" t="s">
        <v>6132</v>
      </c>
      <c r="AY12" s="839" t="s">
        <v>6133</v>
      </c>
      <c r="AZ12" s="840" t="s">
        <v>6134</v>
      </c>
      <c r="BA12" s="841"/>
      <c r="BC12" s="692" t="s">
        <v>18759</v>
      </c>
      <c r="BD12" s="693" t="s">
        <v>5955</v>
      </c>
      <c r="BF12" s="867" t="s">
        <v>18771</v>
      </c>
      <c r="BG12" s="885" t="s">
        <v>18772</v>
      </c>
      <c r="BI12" s="843" t="s">
        <v>551</v>
      </c>
      <c r="BJ12" s="844" t="s">
        <v>18783</v>
      </c>
      <c r="BK12" s="845" t="s">
        <v>18784</v>
      </c>
      <c r="BM12" s="886" t="s">
        <v>17855</v>
      </c>
      <c r="CA12" s="843" t="s">
        <v>9993</v>
      </c>
      <c r="CB12" s="846" t="s">
        <v>18818</v>
      </c>
      <c r="CD12" s="811">
        <v>6313</v>
      </c>
      <c r="CE12" s="849" t="s">
        <v>6251</v>
      </c>
      <c r="CF12" s="849" t="s">
        <v>18852</v>
      </c>
      <c r="CG12" s="850" t="s">
        <v>18853</v>
      </c>
      <c r="CI12" s="811">
        <v>7</v>
      </c>
      <c r="CJ12" s="849" t="s">
        <v>19612</v>
      </c>
      <c r="CK12" s="850" t="s">
        <v>19613</v>
      </c>
      <c r="CM12" s="843" t="s">
        <v>19850</v>
      </c>
      <c r="CN12" s="846" t="s">
        <v>19851</v>
      </c>
      <c r="CP12" s="851">
        <v>6</v>
      </c>
      <c r="CQ12" s="852" t="s">
        <v>20992</v>
      </c>
      <c r="CR12" s="853" t="s">
        <v>20993</v>
      </c>
    </row>
    <row r="13" spans="1:96" ht="36" customHeight="1" thickBot="1" x14ac:dyDescent="0.25">
      <c r="A13" s="749" t="s">
        <v>20797</v>
      </c>
      <c r="B13" s="811">
        <v>130</v>
      </c>
      <c r="C13" s="812" t="s">
        <v>6089</v>
      </c>
      <c r="D13" s="813" t="s">
        <v>5957</v>
      </c>
      <c r="E13" s="747"/>
      <c r="F13" s="854" t="s">
        <v>35</v>
      </c>
      <c r="G13" s="855" t="s">
        <v>6136</v>
      </c>
      <c r="H13" s="856"/>
      <c r="J13" s="860" t="s">
        <v>35</v>
      </c>
      <c r="K13" s="855" t="s">
        <v>6137</v>
      </c>
      <c r="N13" s="854" t="s">
        <v>35</v>
      </c>
      <c r="O13" s="855" t="s">
        <v>6138</v>
      </c>
      <c r="P13" s="755"/>
      <c r="Q13" s="818" t="s">
        <v>5962</v>
      </c>
      <c r="R13" s="819" t="s">
        <v>6139</v>
      </c>
      <c r="S13" s="813" t="s">
        <v>6140</v>
      </c>
      <c r="U13" s="860" t="s">
        <v>35</v>
      </c>
      <c r="V13" s="855" t="s">
        <v>6141</v>
      </c>
      <c r="Y13" s="861" t="s">
        <v>6142</v>
      </c>
      <c r="Z13" s="862" t="s">
        <v>6142</v>
      </c>
      <c r="AA13" s="863" t="s">
        <v>6143</v>
      </c>
      <c r="AB13" s="864" t="s">
        <v>6144</v>
      </c>
      <c r="AD13" s="825" t="s">
        <v>7914</v>
      </c>
      <c r="AE13" s="865" t="s">
        <v>7915</v>
      </c>
      <c r="AF13" s="866" t="s">
        <v>7916</v>
      </c>
      <c r="AG13" s="755"/>
      <c r="AH13" s="860" t="s">
        <v>35</v>
      </c>
      <c r="AI13" s="855" t="s">
        <v>6146</v>
      </c>
      <c r="AK13" s="860" t="s">
        <v>35</v>
      </c>
      <c r="AL13" s="855" t="s">
        <v>6147</v>
      </c>
      <c r="AN13" s="874"/>
      <c r="AO13" s="875" t="s">
        <v>6148</v>
      </c>
      <c r="AP13" s="876" t="s">
        <v>6149</v>
      </c>
      <c r="AQ13" s="881" t="s">
        <v>6150</v>
      </c>
      <c r="AR13" s="878" t="s">
        <v>1878</v>
      </c>
      <c r="AT13" s="835" t="s">
        <v>6106</v>
      </c>
      <c r="AU13" s="887" t="s">
        <v>6151</v>
      </c>
      <c r="AV13" s="888" t="s">
        <v>6152</v>
      </c>
      <c r="AX13" s="838" t="s">
        <v>6153</v>
      </c>
      <c r="AY13" s="839" t="s">
        <v>6154</v>
      </c>
      <c r="AZ13" s="840" t="s">
        <v>6155</v>
      </c>
      <c r="BA13" s="841"/>
      <c r="BC13" s="889">
        <v>3</v>
      </c>
      <c r="BD13" s="842" t="s">
        <v>18760</v>
      </c>
      <c r="BF13" s="867" t="s">
        <v>18771</v>
      </c>
      <c r="BG13" s="890" t="s">
        <v>18773</v>
      </c>
      <c r="BI13" s="843" t="s">
        <v>18785</v>
      </c>
      <c r="BJ13" s="844" t="s">
        <v>18786</v>
      </c>
      <c r="BK13" s="845" t="s">
        <v>18787</v>
      </c>
      <c r="BM13" s="804" t="s">
        <v>18808</v>
      </c>
      <c r="BN13" s="802" t="s">
        <v>5955</v>
      </c>
      <c r="CA13" s="843" t="s">
        <v>18819</v>
      </c>
      <c r="CB13" s="846" t="s">
        <v>18820</v>
      </c>
      <c r="CD13" s="811">
        <v>6313</v>
      </c>
      <c r="CE13" s="849" t="s">
        <v>6246</v>
      </c>
      <c r="CF13" s="849" t="s">
        <v>18854</v>
      </c>
      <c r="CG13" s="850" t="s">
        <v>18855</v>
      </c>
      <c r="CI13" s="811">
        <v>8</v>
      </c>
      <c r="CJ13" s="849" t="s">
        <v>19614</v>
      </c>
      <c r="CK13" s="850" t="s">
        <v>19615</v>
      </c>
      <c r="CM13" s="843" t="s">
        <v>19852</v>
      </c>
      <c r="CN13" s="846" t="s">
        <v>19853</v>
      </c>
      <c r="CP13" s="851">
        <v>7</v>
      </c>
      <c r="CQ13" s="852" t="s">
        <v>20994</v>
      </c>
      <c r="CR13" s="853" t="s">
        <v>20995</v>
      </c>
    </row>
    <row r="14" spans="1:96" ht="36" customHeight="1" thickBot="1" x14ac:dyDescent="0.25">
      <c r="A14" s="749" t="s">
        <v>20797</v>
      </c>
      <c r="B14" s="811">
        <v>202</v>
      </c>
      <c r="C14" s="812" t="s">
        <v>6112</v>
      </c>
      <c r="D14" s="813" t="s">
        <v>5957</v>
      </c>
      <c r="E14" s="747"/>
      <c r="F14" s="814">
        <v>5</v>
      </c>
      <c r="G14" s="815" t="s">
        <v>6157</v>
      </c>
      <c r="H14" s="750"/>
      <c r="J14" s="820" t="s">
        <v>6158</v>
      </c>
      <c r="K14" s="815" t="s">
        <v>6159</v>
      </c>
      <c r="N14" s="814">
        <v>63</v>
      </c>
      <c r="O14" s="815" t="s">
        <v>6160</v>
      </c>
      <c r="P14" s="755"/>
      <c r="Q14" s="818" t="s">
        <v>5962</v>
      </c>
      <c r="R14" s="858" t="s">
        <v>6161</v>
      </c>
      <c r="S14" s="859" t="s">
        <v>6162</v>
      </c>
      <c r="U14" s="820" t="s">
        <v>6158</v>
      </c>
      <c r="V14" s="815" t="s">
        <v>6163</v>
      </c>
      <c r="Y14" s="861" t="s">
        <v>6164</v>
      </c>
      <c r="Z14" s="862" t="s">
        <v>6165</v>
      </c>
      <c r="AA14" s="863" t="s">
        <v>6166</v>
      </c>
      <c r="AB14" s="864" t="s">
        <v>6167</v>
      </c>
      <c r="AD14" s="825" t="s">
        <v>7652</v>
      </c>
      <c r="AE14" s="865" t="s">
        <v>7653</v>
      </c>
      <c r="AF14" s="866" t="s">
        <v>7654</v>
      </c>
      <c r="AG14" s="755"/>
      <c r="AH14" s="820" t="s">
        <v>6158</v>
      </c>
      <c r="AI14" s="815" t="s">
        <v>6169</v>
      </c>
      <c r="AK14" s="828" t="s">
        <v>6170</v>
      </c>
      <c r="AL14" s="829" t="s">
        <v>6171</v>
      </c>
      <c r="AN14" s="874" t="s">
        <v>6172</v>
      </c>
      <c r="AO14" s="875" t="s">
        <v>6130</v>
      </c>
      <c r="AP14" s="876" t="s">
        <v>6173</v>
      </c>
      <c r="AQ14" s="881" t="s">
        <v>6174</v>
      </c>
      <c r="AR14" s="882" t="s">
        <v>1878</v>
      </c>
      <c r="AT14" s="835" t="s">
        <v>6106</v>
      </c>
      <c r="AU14" s="883" t="s">
        <v>6175</v>
      </c>
      <c r="AV14" s="829" t="s">
        <v>6176</v>
      </c>
      <c r="AX14" s="838" t="s">
        <v>6177</v>
      </c>
      <c r="AY14" s="839" t="s">
        <v>6178</v>
      </c>
      <c r="AZ14" s="840" t="s">
        <v>6179</v>
      </c>
      <c r="BA14" s="841"/>
      <c r="BC14" s="889">
        <v>35</v>
      </c>
      <c r="BD14" s="842" t="s">
        <v>18761</v>
      </c>
      <c r="BI14" s="847" t="s">
        <v>3984</v>
      </c>
      <c r="BJ14" s="891" t="s">
        <v>18788</v>
      </c>
      <c r="BK14" s="892" t="s">
        <v>18789</v>
      </c>
      <c r="BM14" s="847" t="s">
        <v>7983</v>
      </c>
      <c r="BN14" s="848" t="s">
        <v>18793</v>
      </c>
      <c r="CA14" s="843" t="s">
        <v>18821</v>
      </c>
      <c r="CB14" s="846" t="s">
        <v>18822</v>
      </c>
      <c r="CD14" s="811">
        <v>6313</v>
      </c>
      <c r="CE14" s="849" t="s">
        <v>6289</v>
      </c>
      <c r="CF14" s="849" t="s">
        <v>18856</v>
      </c>
      <c r="CG14" s="850" t="s">
        <v>18857</v>
      </c>
      <c r="CI14" s="811">
        <v>9</v>
      </c>
      <c r="CJ14" s="849" t="s">
        <v>19616</v>
      </c>
      <c r="CK14" s="850" t="s">
        <v>19617</v>
      </c>
      <c r="CM14" s="843" t="s">
        <v>19854</v>
      </c>
      <c r="CN14" s="846" t="s">
        <v>19855</v>
      </c>
      <c r="CP14" s="851">
        <v>8</v>
      </c>
      <c r="CQ14" s="852" t="s">
        <v>20996</v>
      </c>
      <c r="CR14" s="853" t="s">
        <v>20997</v>
      </c>
    </row>
    <row r="15" spans="1:96" ht="36" customHeight="1" thickBot="1" x14ac:dyDescent="0.25">
      <c r="A15" s="749" t="s">
        <v>20797</v>
      </c>
      <c r="B15" s="811">
        <v>203</v>
      </c>
      <c r="C15" s="812" t="s">
        <v>6135</v>
      </c>
      <c r="D15" s="813" t="s">
        <v>5957</v>
      </c>
      <c r="E15" s="747"/>
      <c r="F15" s="854" t="s">
        <v>35</v>
      </c>
      <c r="G15" s="855" t="s">
        <v>6181</v>
      </c>
      <c r="H15" s="856"/>
      <c r="J15" s="860" t="s">
        <v>35</v>
      </c>
      <c r="K15" s="855" t="s">
        <v>6182</v>
      </c>
      <c r="N15" s="854" t="s">
        <v>35</v>
      </c>
      <c r="O15" s="855" t="s">
        <v>6183</v>
      </c>
      <c r="P15" s="755"/>
      <c r="Q15" s="818" t="s">
        <v>5962</v>
      </c>
      <c r="R15" s="819" t="s">
        <v>6184</v>
      </c>
      <c r="S15" s="813" t="s">
        <v>6185</v>
      </c>
      <c r="U15" s="860" t="s">
        <v>35</v>
      </c>
      <c r="V15" s="855" t="s">
        <v>6186</v>
      </c>
      <c r="Y15" s="861" t="s">
        <v>6187</v>
      </c>
      <c r="Z15" s="862" t="s">
        <v>6188</v>
      </c>
      <c r="AA15" s="863" t="s">
        <v>6189</v>
      </c>
      <c r="AB15" s="864" t="s">
        <v>6190</v>
      </c>
      <c r="AD15" s="825" t="s">
        <v>7673</v>
      </c>
      <c r="AE15" s="865" t="s">
        <v>7653</v>
      </c>
      <c r="AF15" s="866" t="s">
        <v>7654</v>
      </c>
      <c r="AG15" s="755"/>
      <c r="AH15" s="860" t="s">
        <v>35</v>
      </c>
      <c r="AI15" s="855" t="s">
        <v>6192</v>
      </c>
      <c r="AK15" s="860" t="s">
        <v>35</v>
      </c>
      <c r="AL15" s="855" t="s">
        <v>6193</v>
      </c>
      <c r="AN15" s="874"/>
      <c r="AO15" s="875" t="s">
        <v>6194</v>
      </c>
      <c r="AP15" s="876" t="s">
        <v>6195</v>
      </c>
      <c r="AQ15" s="881" t="s">
        <v>6196</v>
      </c>
      <c r="AR15" s="882" t="s">
        <v>1878</v>
      </c>
      <c r="AT15" s="835" t="s">
        <v>6106</v>
      </c>
      <c r="AU15" s="883" t="s">
        <v>6004</v>
      </c>
      <c r="AV15" s="829" t="s">
        <v>6197</v>
      </c>
      <c r="AX15" s="838" t="s">
        <v>6198</v>
      </c>
      <c r="AY15" s="839" t="s">
        <v>6199</v>
      </c>
      <c r="AZ15" s="840" t="s">
        <v>6200</v>
      </c>
      <c r="BA15" s="841"/>
      <c r="BC15" s="871">
        <v>432</v>
      </c>
      <c r="BD15" s="893" t="s">
        <v>18762</v>
      </c>
      <c r="CA15" s="843" t="s">
        <v>18823</v>
      </c>
      <c r="CB15" s="846" t="s">
        <v>18824</v>
      </c>
      <c r="CD15" s="811">
        <v>6313</v>
      </c>
      <c r="CE15" s="849" t="s">
        <v>6340</v>
      </c>
      <c r="CF15" s="849" t="s">
        <v>18858</v>
      </c>
      <c r="CG15" s="850" t="s">
        <v>18859</v>
      </c>
      <c r="CI15" s="811">
        <v>10</v>
      </c>
      <c r="CJ15" s="849" t="s">
        <v>19618</v>
      </c>
      <c r="CK15" s="850" t="s">
        <v>19619</v>
      </c>
      <c r="CM15" s="843" t="s">
        <v>19856</v>
      </c>
      <c r="CN15" s="846" t="s">
        <v>19857</v>
      </c>
      <c r="CP15" s="894">
        <v>9</v>
      </c>
      <c r="CQ15" s="895" t="s">
        <v>20998</v>
      </c>
      <c r="CR15" s="896" t="s">
        <v>20999</v>
      </c>
    </row>
    <row r="16" spans="1:96" ht="36" customHeight="1" x14ac:dyDescent="0.2">
      <c r="A16" s="749" t="s">
        <v>20797</v>
      </c>
      <c r="B16" s="811">
        <v>204</v>
      </c>
      <c r="C16" s="812" t="s">
        <v>6156</v>
      </c>
      <c r="D16" s="813" t="s">
        <v>5957</v>
      </c>
      <c r="E16" s="747"/>
      <c r="F16" s="814">
        <v>6</v>
      </c>
      <c r="G16" s="815" t="s">
        <v>6202</v>
      </c>
      <c r="H16" s="750"/>
      <c r="J16" s="820" t="s">
        <v>6203</v>
      </c>
      <c r="K16" s="815" t="s">
        <v>6204</v>
      </c>
      <c r="N16" s="814">
        <v>64</v>
      </c>
      <c r="O16" s="815" t="s">
        <v>6205</v>
      </c>
      <c r="P16" s="755"/>
      <c r="Q16" s="818" t="s">
        <v>5962</v>
      </c>
      <c r="R16" s="858" t="s">
        <v>6206</v>
      </c>
      <c r="S16" s="859" t="s">
        <v>6207</v>
      </c>
      <c r="U16" s="820" t="s">
        <v>6203</v>
      </c>
      <c r="V16" s="815" t="s">
        <v>6208</v>
      </c>
      <c r="Y16" s="861" t="s">
        <v>6209</v>
      </c>
      <c r="Z16" s="862" t="s">
        <v>6210</v>
      </c>
      <c r="AA16" s="863" t="s">
        <v>6211</v>
      </c>
      <c r="AB16" s="864" t="s">
        <v>6212</v>
      </c>
      <c r="AD16" s="825" t="s">
        <v>7689</v>
      </c>
      <c r="AE16" s="865" t="s">
        <v>7653</v>
      </c>
      <c r="AF16" s="866" t="s">
        <v>7654</v>
      </c>
      <c r="AG16" s="755"/>
      <c r="AH16" s="820" t="s">
        <v>6203</v>
      </c>
      <c r="AI16" s="815" t="s">
        <v>6214</v>
      </c>
      <c r="AK16" s="828" t="s">
        <v>5969</v>
      </c>
      <c r="AL16" s="829" t="s">
        <v>6215</v>
      </c>
      <c r="AN16" s="897" t="s">
        <v>6216</v>
      </c>
      <c r="AO16" s="868" t="s">
        <v>6151</v>
      </c>
      <c r="AP16" s="869" t="s">
        <v>6217</v>
      </c>
      <c r="AQ16" s="870" t="s">
        <v>6218</v>
      </c>
      <c r="AR16" s="898"/>
      <c r="AT16" s="835" t="s">
        <v>6106</v>
      </c>
      <c r="AU16" s="883" t="s">
        <v>6030</v>
      </c>
      <c r="AV16" s="829" t="s">
        <v>6219</v>
      </c>
      <c r="AX16" s="838" t="s">
        <v>6220</v>
      </c>
      <c r="AY16" s="839" t="s">
        <v>6221</v>
      </c>
      <c r="AZ16" s="840" t="s">
        <v>6222</v>
      </c>
      <c r="BA16" s="841"/>
      <c r="CA16" s="843" t="s">
        <v>18825</v>
      </c>
      <c r="CB16" s="846" t="s">
        <v>18826</v>
      </c>
      <c r="CD16" s="811">
        <v>6313</v>
      </c>
      <c r="CE16" s="849" t="s">
        <v>6387</v>
      </c>
      <c r="CF16" s="849" t="s">
        <v>18860</v>
      </c>
      <c r="CG16" s="850" t="s">
        <v>18861</v>
      </c>
      <c r="CI16" s="811">
        <v>11</v>
      </c>
      <c r="CJ16" s="849" t="s">
        <v>19620</v>
      </c>
      <c r="CK16" s="850" t="s">
        <v>19621</v>
      </c>
      <c r="CM16" s="843" t="s">
        <v>19858</v>
      </c>
      <c r="CN16" s="846" t="s">
        <v>19859</v>
      </c>
    </row>
    <row r="17" spans="1:92" ht="36" customHeight="1" x14ac:dyDescent="0.2">
      <c r="A17" s="749" t="s">
        <v>20797</v>
      </c>
      <c r="B17" s="811">
        <v>211</v>
      </c>
      <c r="C17" s="812" t="s">
        <v>6180</v>
      </c>
      <c r="D17" s="813" t="s">
        <v>5957</v>
      </c>
      <c r="E17" s="747"/>
      <c r="F17" s="854" t="s">
        <v>35</v>
      </c>
      <c r="G17" s="855" t="s">
        <v>6224</v>
      </c>
      <c r="H17" s="856"/>
      <c r="J17" s="860" t="s">
        <v>35</v>
      </c>
      <c r="K17" s="855" t="s">
        <v>6225</v>
      </c>
      <c r="N17" s="854" t="s">
        <v>35</v>
      </c>
      <c r="O17" s="855" t="s">
        <v>6226</v>
      </c>
      <c r="P17" s="755"/>
      <c r="Q17" s="818" t="s">
        <v>5962</v>
      </c>
      <c r="R17" s="858" t="s">
        <v>6227</v>
      </c>
      <c r="S17" s="859" t="s">
        <v>6228</v>
      </c>
      <c r="U17" s="860" t="s">
        <v>35</v>
      </c>
      <c r="V17" s="855" t="s">
        <v>6229</v>
      </c>
      <c r="Y17" s="861" t="s">
        <v>6230</v>
      </c>
      <c r="Z17" s="862" t="s">
        <v>6231</v>
      </c>
      <c r="AA17" s="863" t="s">
        <v>6232</v>
      </c>
      <c r="AB17" s="864" t="s">
        <v>6233</v>
      </c>
      <c r="AD17" s="825" t="s">
        <v>7709</v>
      </c>
      <c r="AE17" s="865" t="s">
        <v>7653</v>
      </c>
      <c r="AF17" s="866" t="s">
        <v>7654</v>
      </c>
      <c r="AG17" s="755"/>
      <c r="AH17" s="860" t="s">
        <v>35</v>
      </c>
      <c r="AI17" s="855" t="s">
        <v>6235</v>
      </c>
      <c r="AK17" s="860" t="s">
        <v>35</v>
      </c>
      <c r="AL17" s="855" t="s">
        <v>6236</v>
      </c>
      <c r="AN17" s="874"/>
      <c r="AO17" s="875" t="s">
        <v>6237</v>
      </c>
      <c r="AP17" s="876" t="s">
        <v>6238</v>
      </c>
      <c r="AQ17" s="881" t="s">
        <v>6239</v>
      </c>
      <c r="AR17" s="878" t="s">
        <v>1878</v>
      </c>
      <c r="AT17" s="835" t="s">
        <v>6106</v>
      </c>
      <c r="AU17" s="883" t="s">
        <v>6240</v>
      </c>
      <c r="AV17" s="829" t="s">
        <v>21009</v>
      </c>
      <c r="AX17" s="838" t="s">
        <v>6241</v>
      </c>
      <c r="AY17" s="839" t="s">
        <v>6242</v>
      </c>
      <c r="AZ17" s="840" t="s">
        <v>6243</v>
      </c>
      <c r="BA17" s="841"/>
      <c r="CA17" s="843" t="s">
        <v>18827</v>
      </c>
      <c r="CB17" s="846" t="s">
        <v>18828</v>
      </c>
      <c r="CD17" s="811">
        <v>6313</v>
      </c>
      <c r="CE17" s="849" t="s">
        <v>6481</v>
      </c>
      <c r="CF17" s="849" t="s">
        <v>18862</v>
      </c>
      <c r="CG17" s="850" t="s">
        <v>18863</v>
      </c>
      <c r="CI17" s="811">
        <v>12</v>
      </c>
      <c r="CJ17" s="849" t="s">
        <v>19622</v>
      </c>
      <c r="CK17" s="850" t="s">
        <v>19623</v>
      </c>
      <c r="CM17" s="843" t="s">
        <v>19860</v>
      </c>
      <c r="CN17" s="846" t="s">
        <v>19861</v>
      </c>
    </row>
    <row r="18" spans="1:92" ht="36" customHeight="1" thickBot="1" x14ac:dyDescent="0.25">
      <c r="A18" s="749" t="s">
        <v>20797</v>
      </c>
      <c r="B18" s="811">
        <v>218</v>
      </c>
      <c r="C18" s="812" t="s">
        <v>16943</v>
      </c>
      <c r="D18" s="813" t="s">
        <v>5957</v>
      </c>
      <c r="E18" s="747"/>
      <c r="F18" s="814">
        <v>7</v>
      </c>
      <c r="G18" s="815" t="s">
        <v>6245</v>
      </c>
      <c r="H18" s="750"/>
      <c r="J18" s="820" t="s">
        <v>6246</v>
      </c>
      <c r="K18" s="815" t="s">
        <v>6247</v>
      </c>
      <c r="N18" s="814">
        <v>65</v>
      </c>
      <c r="O18" s="815" t="s">
        <v>6248</v>
      </c>
      <c r="P18" s="755"/>
      <c r="Q18" s="818" t="s">
        <v>5962</v>
      </c>
      <c r="R18" s="819" t="s">
        <v>6249</v>
      </c>
      <c r="S18" s="813" t="s">
        <v>6250</v>
      </c>
      <c r="U18" s="820" t="s">
        <v>6251</v>
      </c>
      <c r="V18" s="815" t="s">
        <v>6252</v>
      </c>
      <c r="Y18" s="861" t="s">
        <v>6253</v>
      </c>
      <c r="Z18" s="862" t="s">
        <v>6253</v>
      </c>
      <c r="AA18" s="863" t="s">
        <v>6254</v>
      </c>
      <c r="AB18" s="864" t="s">
        <v>6255</v>
      </c>
      <c r="AD18" s="825" t="s">
        <v>7726</v>
      </c>
      <c r="AE18" s="865" t="s">
        <v>7653</v>
      </c>
      <c r="AF18" s="866" t="s">
        <v>7654</v>
      </c>
      <c r="AG18" s="755"/>
      <c r="AH18" s="820" t="s">
        <v>6251</v>
      </c>
      <c r="AI18" s="815" t="s">
        <v>6257</v>
      </c>
      <c r="AK18" s="828" t="s">
        <v>6189</v>
      </c>
      <c r="AL18" s="829" t="s">
        <v>6258</v>
      </c>
      <c r="AN18" s="874"/>
      <c r="AO18" s="875" t="s">
        <v>6259</v>
      </c>
      <c r="AP18" s="876" t="s">
        <v>6260</v>
      </c>
      <c r="AQ18" s="881"/>
      <c r="AR18" s="878" t="s">
        <v>1878</v>
      </c>
      <c r="AT18" s="835" t="s">
        <v>6106</v>
      </c>
      <c r="AU18" s="883" t="s">
        <v>6261</v>
      </c>
      <c r="AV18" s="829" t="s">
        <v>6262</v>
      </c>
      <c r="AX18" s="838" t="s">
        <v>6263</v>
      </c>
      <c r="AY18" s="839" t="s">
        <v>6264</v>
      </c>
      <c r="AZ18" s="840" t="s">
        <v>6265</v>
      </c>
      <c r="BA18" s="841"/>
      <c r="CA18" s="847" t="s">
        <v>18829</v>
      </c>
      <c r="CB18" s="848" t="s">
        <v>18830</v>
      </c>
      <c r="CD18" s="811">
        <v>6313</v>
      </c>
      <c r="CE18" s="849" t="s">
        <v>6527</v>
      </c>
      <c r="CF18" s="849" t="s">
        <v>18864</v>
      </c>
      <c r="CG18" s="850" t="s">
        <v>18865</v>
      </c>
      <c r="CI18" s="811">
        <v>13</v>
      </c>
      <c r="CJ18" s="849" t="s">
        <v>19624</v>
      </c>
      <c r="CK18" s="850" t="s">
        <v>19625</v>
      </c>
      <c r="CM18" s="843" t="s">
        <v>19862</v>
      </c>
      <c r="CN18" s="846" t="s">
        <v>19863</v>
      </c>
    </row>
    <row r="19" spans="1:92" ht="36" customHeight="1" x14ac:dyDescent="0.2">
      <c r="A19" s="749" t="s">
        <v>20797</v>
      </c>
      <c r="B19" s="811">
        <v>219</v>
      </c>
      <c r="C19" s="812" t="s">
        <v>16944</v>
      </c>
      <c r="D19" s="813" t="s">
        <v>5957</v>
      </c>
      <c r="E19" s="747"/>
      <c r="F19" s="854" t="s">
        <v>35</v>
      </c>
      <c r="G19" s="855" t="s">
        <v>6267</v>
      </c>
      <c r="H19" s="856"/>
      <c r="J19" s="860" t="s">
        <v>35</v>
      </c>
      <c r="K19" s="855" t="s">
        <v>6268</v>
      </c>
      <c r="N19" s="854" t="s">
        <v>35</v>
      </c>
      <c r="O19" s="855" t="s">
        <v>6269</v>
      </c>
      <c r="P19" s="755"/>
      <c r="Q19" s="818" t="s">
        <v>5962</v>
      </c>
      <c r="R19" s="819" t="s">
        <v>6270</v>
      </c>
      <c r="S19" s="813" t="s">
        <v>6271</v>
      </c>
      <c r="U19" s="860" t="s">
        <v>35</v>
      </c>
      <c r="V19" s="855" t="s">
        <v>6272</v>
      </c>
      <c r="Y19" s="861" t="s">
        <v>6273</v>
      </c>
      <c r="Z19" s="862" t="s">
        <v>6274</v>
      </c>
      <c r="AA19" s="863" t="s">
        <v>6275</v>
      </c>
      <c r="AB19" s="864" t="s">
        <v>6276</v>
      </c>
      <c r="AD19" s="825" t="s">
        <v>7743</v>
      </c>
      <c r="AE19" s="865" t="s">
        <v>7653</v>
      </c>
      <c r="AF19" s="866" t="s">
        <v>7654</v>
      </c>
      <c r="AG19" s="755"/>
      <c r="AH19" s="860" t="s">
        <v>35</v>
      </c>
      <c r="AI19" s="855" t="s">
        <v>6278</v>
      </c>
      <c r="AK19" s="860" t="s">
        <v>35</v>
      </c>
      <c r="AL19" s="855" t="s">
        <v>6279</v>
      </c>
      <c r="AN19" s="874"/>
      <c r="AO19" s="875" t="s">
        <v>6280</v>
      </c>
      <c r="AP19" s="876" t="s">
        <v>6281</v>
      </c>
      <c r="AQ19" s="881" t="s">
        <v>6282</v>
      </c>
      <c r="AR19" s="878" t="s">
        <v>1878</v>
      </c>
      <c r="AT19" s="835" t="s">
        <v>6106</v>
      </c>
      <c r="AU19" s="883" t="s">
        <v>6283</v>
      </c>
      <c r="AV19" s="829" t="s">
        <v>17448</v>
      </c>
      <c r="AX19" s="838" t="s">
        <v>6284</v>
      </c>
      <c r="AY19" s="839" t="s">
        <v>6285</v>
      </c>
      <c r="AZ19" s="840" t="s">
        <v>6286</v>
      </c>
      <c r="BA19" s="841"/>
      <c r="CD19" s="811">
        <v>6313</v>
      </c>
      <c r="CE19" s="849" t="s">
        <v>6573</v>
      </c>
      <c r="CF19" s="849" t="s">
        <v>18866</v>
      </c>
      <c r="CG19" s="850" t="s">
        <v>18867</v>
      </c>
      <c r="CI19" s="811">
        <v>14</v>
      </c>
      <c r="CJ19" s="849" t="s">
        <v>19626</v>
      </c>
      <c r="CK19" s="850" t="s">
        <v>19627</v>
      </c>
      <c r="CM19" s="843" t="s">
        <v>19864</v>
      </c>
      <c r="CN19" s="846" t="s">
        <v>19865</v>
      </c>
    </row>
    <row r="20" spans="1:92" ht="36" customHeight="1" x14ac:dyDescent="0.2">
      <c r="A20" s="749" t="s">
        <v>20797</v>
      </c>
      <c r="B20" s="899">
        <v>261</v>
      </c>
      <c r="C20" s="900" t="s">
        <v>6201</v>
      </c>
      <c r="D20" s="901" t="s">
        <v>5989</v>
      </c>
      <c r="E20" s="747"/>
      <c r="F20" s="814">
        <v>8</v>
      </c>
      <c r="G20" s="815" t="s">
        <v>6288</v>
      </c>
      <c r="H20" s="750"/>
      <c r="J20" s="820" t="s">
        <v>6289</v>
      </c>
      <c r="K20" s="815" t="s">
        <v>6290</v>
      </c>
      <c r="N20" s="814">
        <v>66</v>
      </c>
      <c r="O20" s="815" t="s">
        <v>6291</v>
      </c>
      <c r="P20" s="755"/>
      <c r="Q20" s="818" t="s">
        <v>5962</v>
      </c>
      <c r="R20" s="819" t="s">
        <v>6292</v>
      </c>
      <c r="S20" s="813" t="s">
        <v>6293</v>
      </c>
      <c r="U20" s="902" t="s">
        <v>6289</v>
      </c>
      <c r="V20" s="903" t="s">
        <v>6294</v>
      </c>
      <c r="X20" s="745" t="s">
        <v>6295</v>
      </c>
      <c r="Y20" s="861" t="s">
        <v>6296</v>
      </c>
      <c r="Z20" s="862" t="s">
        <v>6297</v>
      </c>
      <c r="AA20" s="863" t="s">
        <v>6298</v>
      </c>
      <c r="AB20" s="864" t="s">
        <v>6299</v>
      </c>
      <c r="AD20" s="825" t="s">
        <v>7758</v>
      </c>
      <c r="AE20" s="865" t="s">
        <v>7653</v>
      </c>
      <c r="AF20" s="866" t="s">
        <v>7654</v>
      </c>
      <c r="AG20" s="755"/>
      <c r="AH20" s="820" t="s">
        <v>6246</v>
      </c>
      <c r="AI20" s="815" t="s">
        <v>6301</v>
      </c>
      <c r="AK20" s="828" t="s">
        <v>6302</v>
      </c>
      <c r="AL20" s="829" t="s">
        <v>6303</v>
      </c>
      <c r="AN20" s="874"/>
      <c r="AO20" s="875" t="s">
        <v>6304</v>
      </c>
      <c r="AP20" s="876" t="s">
        <v>6305</v>
      </c>
      <c r="AQ20" s="881" t="s">
        <v>6306</v>
      </c>
      <c r="AR20" s="878" t="s">
        <v>1878</v>
      </c>
      <c r="AT20" s="835" t="s">
        <v>6106</v>
      </c>
      <c r="AU20" s="883" t="s">
        <v>6307</v>
      </c>
      <c r="AV20" s="829" t="s">
        <v>6308</v>
      </c>
      <c r="AX20" s="838" t="s">
        <v>6309</v>
      </c>
      <c r="AY20" s="839" t="s">
        <v>6310</v>
      </c>
      <c r="AZ20" s="840" t="s">
        <v>6311</v>
      </c>
      <c r="BA20" s="841"/>
      <c r="CD20" s="811">
        <v>6313</v>
      </c>
      <c r="CE20" s="849" t="s">
        <v>6619</v>
      </c>
      <c r="CF20" s="849" t="s">
        <v>18868</v>
      </c>
      <c r="CG20" s="850" t="s">
        <v>18869</v>
      </c>
      <c r="CI20" s="811">
        <v>15</v>
      </c>
      <c r="CJ20" s="849" t="s">
        <v>19628</v>
      </c>
      <c r="CK20" s="850" t="s">
        <v>19629</v>
      </c>
      <c r="CM20" s="843" t="s">
        <v>19866</v>
      </c>
      <c r="CN20" s="846" t="s">
        <v>19867</v>
      </c>
    </row>
    <row r="21" spans="1:92" ht="36" customHeight="1" x14ac:dyDescent="0.2">
      <c r="A21" s="749" t="s">
        <v>20797</v>
      </c>
      <c r="B21" s="899">
        <v>262</v>
      </c>
      <c r="C21" s="900" t="s">
        <v>6223</v>
      </c>
      <c r="D21" s="901" t="s">
        <v>5989</v>
      </c>
      <c r="E21" s="747"/>
      <c r="F21" s="854" t="s">
        <v>35</v>
      </c>
      <c r="G21" s="855" t="s">
        <v>6313</v>
      </c>
      <c r="H21" s="856"/>
      <c r="J21" s="860" t="s">
        <v>35</v>
      </c>
      <c r="K21" s="855" t="s">
        <v>6314</v>
      </c>
      <c r="N21" s="854" t="s">
        <v>35</v>
      </c>
      <c r="O21" s="855" t="s">
        <v>6315</v>
      </c>
      <c r="P21" s="755"/>
      <c r="Q21" s="818" t="s">
        <v>5962</v>
      </c>
      <c r="R21" s="819" t="s">
        <v>6316</v>
      </c>
      <c r="S21" s="813" t="s">
        <v>17449</v>
      </c>
      <c r="U21" s="816" t="s">
        <v>35</v>
      </c>
      <c r="V21" s="857" t="s">
        <v>6317</v>
      </c>
      <c r="Y21" s="861" t="s">
        <v>6318</v>
      </c>
      <c r="Z21" s="862" t="s">
        <v>6319</v>
      </c>
      <c r="AA21" s="863" t="s">
        <v>6320</v>
      </c>
      <c r="AB21" s="864" t="s">
        <v>6321</v>
      </c>
      <c r="AD21" s="825" t="s">
        <v>7777</v>
      </c>
      <c r="AE21" s="865" t="s">
        <v>7653</v>
      </c>
      <c r="AF21" s="866" t="s">
        <v>7654</v>
      </c>
      <c r="AG21" s="755"/>
      <c r="AH21" s="860" t="s">
        <v>35</v>
      </c>
      <c r="AI21" s="855" t="s">
        <v>6323</v>
      </c>
      <c r="AK21" s="860" t="s">
        <v>35</v>
      </c>
      <c r="AL21" s="855" t="s">
        <v>6324</v>
      </c>
      <c r="AN21" s="874"/>
      <c r="AO21" s="875" t="s">
        <v>6325</v>
      </c>
      <c r="AP21" s="876" t="s">
        <v>6326</v>
      </c>
      <c r="AQ21" s="881" t="s">
        <v>6327</v>
      </c>
      <c r="AR21" s="878" t="s">
        <v>1878</v>
      </c>
      <c r="AT21" s="835" t="s">
        <v>6106</v>
      </c>
      <c r="AU21" s="883" t="s">
        <v>6328</v>
      </c>
      <c r="AV21" s="829" t="s">
        <v>6329</v>
      </c>
      <c r="AX21" s="838" t="s">
        <v>6330</v>
      </c>
      <c r="AY21" s="839" t="s">
        <v>6331</v>
      </c>
      <c r="AZ21" s="840" t="s">
        <v>6332</v>
      </c>
      <c r="BA21" s="841"/>
      <c r="CD21" s="811">
        <v>6313</v>
      </c>
      <c r="CE21" s="849" t="s">
        <v>6665</v>
      </c>
      <c r="CF21" s="849" t="s">
        <v>18870</v>
      </c>
      <c r="CG21" s="850" t="s">
        <v>18871</v>
      </c>
      <c r="CI21" s="811">
        <v>16</v>
      </c>
      <c r="CJ21" s="849" t="s">
        <v>19630</v>
      </c>
      <c r="CK21" s="850" t="s">
        <v>19631</v>
      </c>
      <c r="CM21" s="843" t="s">
        <v>19868</v>
      </c>
      <c r="CN21" s="846" t="s">
        <v>19869</v>
      </c>
    </row>
    <row r="22" spans="1:92" ht="36" customHeight="1" x14ac:dyDescent="0.2">
      <c r="A22" s="749" t="s">
        <v>20797</v>
      </c>
      <c r="B22" s="811">
        <v>295</v>
      </c>
      <c r="C22" s="812" t="s">
        <v>6244</v>
      </c>
      <c r="D22" s="813" t="s">
        <v>5957</v>
      </c>
      <c r="E22" s="747"/>
      <c r="F22" s="814">
        <v>9</v>
      </c>
      <c r="G22" s="815" t="s">
        <v>6334</v>
      </c>
      <c r="H22" s="750"/>
      <c r="J22" s="820" t="s">
        <v>6335</v>
      </c>
      <c r="K22" s="815" t="s">
        <v>6336</v>
      </c>
      <c r="N22" s="814">
        <v>67</v>
      </c>
      <c r="O22" s="815" t="s">
        <v>6337</v>
      </c>
      <c r="P22" s="755"/>
      <c r="Q22" s="818" t="s">
        <v>5962</v>
      </c>
      <c r="R22" s="819" t="s">
        <v>6338</v>
      </c>
      <c r="S22" s="813" t="s">
        <v>6339</v>
      </c>
      <c r="U22" s="820" t="s">
        <v>6340</v>
      </c>
      <c r="V22" s="815" t="s">
        <v>6341</v>
      </c>
      <c r="Y22" s="861" t="s">
        <v>6342</v>
      </c>
      <c r="Z22" s="862" t="s">
        <v>6343</v>
      </c>
      <c r="AA22" s="863" t="s">
        <v>6344</v>
      </c>
      <c r="AB22" s="864" t="s">
        <v>6345</v>
      </c>
      <c r="AD22" s="825" t="s">
        <v>7949</v>
      </c>
      <c r="AE22" s="865" t="s">
        <v>7950</v>
      </c>
      <c r="AF22" s="866" t="s">
        <v>7951</v>
      </c>
      <c r="AG22" s="755"/>
      <c r="AH22" s="820" t="s">
        <v>6289</v>
      </c>
      <c r="AI22" s="815" t="s">
        <v>6347</v>
      </c>
      <c r="AK22" s="828" t="s">
        <v>6143</v>
      </c>
      <c r="AL22" s="829" t="s">
        <v>6348</v>
      </c>
      <c r="AN22" s="874"/>
      <c r="AO22" s="875" t="s">
        <v>6349</v>
      </c>
      <c r="AP22" s="876" t="s">
        <v>6350</v>
      </c>
      <c r="AQ22" s="881" t="s">
        <v>6351</v>
      </c>
      <c r="AR22" s="878" t="s">
        <v>1878</v>
      </c>
      <c r="AT22" s="835" t="s">
        <v>6106</v>
      </c>
      <c r="AU22" s="883" t="s">
        <v>6352</v>
      </c>
      <c r="AV22" s="829" t="s">
        <v>6353</v>
      </c>
      <c r="AX22" s="838" t="s">
        <v>6354</v>
      </c>
      <c r="AY22" s="839" t="s">
        <v>6355</v>
      </c>
      <c r="AZ22" s="840" t="s">
        <v>6356</v>
      </c>
      <c r="BA22" s="841"/>
      <c r="CD22" s="811">
        <v>6313</v>
      </c>
      <c r="CE22" s="849" t="s">
        <v>6712</v>
      </c>
      <c r="CF22" s="849" t="s">
        <v>18872</v>
      </c>
      <c r="CG22" s="850" t="s">
        <v>18873</v>
      </c>
      <c r="CI22" s="811">
        <v>17</v>
      </c>
      <c r="CJ22" s="849" t="s">
        <v>19632</v>
      </c>
      <c r="CK22" s="850" t="s">
        <v>19633</v>
      </c>
      <c r="CM22" s="843" t="s">
        <v>19870</v>
      </c>
      <c r="CN22" s="846" t="s">
        <v>19871</v>
      </c>
    </row>
    <row r="23" spans="1:92" ht="36" customHeight="1" x14ac:dyDescent="0.2">
      <c r="A23" s="749" t="s">
        <v>20797</v>
      </c>
      <c r="B23" s="811">
        <v>296</v>
      </c>
      <c r="C23" s="812" t="s">
        <v>6266</v>
      </c>
      <c r="D23" s="813" t="s">
        <v>5989</v>
      </c>
      <c r="E23" s="747"/>
      <c r="F23" s="854" t="s">
        <v>35</v>
      </c>
      <c r="G23" s="855" t="s">
        <v>6358</v>
      </c>
      <c r="H23" s="856"/>
      <c r="J23" s="860" t="s">
        <v>35</v>
      </c>
      <c r="K23" s="855" t="s">
        <v>6359</v>
      </c>
      <c r="N23" s="854" t="s">
        <v>35</v>
      </c>
      <c r="O23" s="855" t="s">
        <v>6360</v>
      </c>
      <c r="P23" s="755"/>
      <c r="Q23" s="818" t="s">
        <v>5962</v>
      </c>
      <c r="R23" s="819" t="s">
        <v>6361</v>
      </c>
      <c r="S23" s="813" t="s">
        <v>6362</v>
      </c>
      <c r="U23" s="860" t="s">
        <v>35</v>
      </c>
      <c r="V23" s="855" t="s">
        <v>6363</v>
      </c>
      <c r="Y23" s="861" t="s">
        <v>6364</v>
      </c>
      <c r="Z23" s="862" t="s">
        <v>6365</v>
      </c>
      <c r="AA23" s="863" t="s">
        <v>6366</v>
      </c>
      <c r="AB23" s="864" t="s">
        <v>6367</v>
      </c>
      <c r="AD23" s="825" t="s">
        <v>7965</v>
      </c>
      <c r="AE23" s="865" t="s">
        <v>7966</v>
      </c>
      <c r="AF23" s="866" t="s">
        <v>7967</v>
      </c>
      <c r="AG23" s="755"/>
      <c r="AH23" s="860" t="s">
        <v>35</v>
      </c>
      <c r="AI23" s="855" t="s">
        <v>6369</v>
      </c>
      <c r="AK23" s="860" t="s">
        <v>35</v>
      </c>
      <c r="AL23" s="855" t="s">
        <v>6370</v>
      </c>
      <c r="AN23" s="874"/>
      <c r="AO23" s="875" t="s">
        <v>6371</v>
      </c>
      <c r="AP23" s="876" t="s">
        <v>6372</v>
      </c>
      <c r="AQ23" s="881" t="s">
        <v>6373</v>
      </c>
      <c r="AR23" s="878" t="s">
        <v>1878</v>
      </c>
      <c r="AT23" s="835" t="s">
        <v>6106</v>
      </c>
      <c r="AU23" s="883" t="s">
        <v>8773</v>
      </c>
      <c r="AV23" s="829" t="s">
        <v>16993</v>
      </c>
      <c r="AX23" s="838" t="s">
        <v>6376</v>
      </c>
      <c r="AY23" s="839" t="s">
        <v>6377</v>
      </c>
      <c r="AZ23" s="840" t="s">
        <v>6378</v>
      </c>
      <c r="BA23" s="841"/>
      <c r="CD23" s="811">
        <v>6313</v>
      </c>
      <c r="CE23" s="849" t="s">
        <v>6335</v>
      </c>
      <c r="CF23" s="849" t="s">
        <v>18874</v>
      </c>
      <c r="CG23" s="850" t="s">
        <v>18875</v>
      </c>
      <c r="CI23" s="811">
        <v>18</v>
      </c>
      <c r="CJ23" s="849" t="s">
        <v>19634</v>
      </c>
      <c r="CK23" s="850" t="s">
        <v>19635</v>
      </c>
      <c r="CM23" s="843" t="s">
        <v>19872</v>
      </c>
      <c r="CN23" s="846" t="s">
        <v>19873</v>
      </c>
    </row>
    <row r="24" spans="1:92" ht="36" customHeight="1" x14ac:dyDescent="0.2">
      <c r="A24" s="749" t="s">
        <v>20797</v>
      </c>
      <c r="B24" s="811">
        <v>308</v>
      </c>
      <c r="C24" s="812" t="s">
        <v>6287</v>
      </c>
      <c r="D24" s="813" t="s">
        <v>5989</v>
      </c>
      <c r="E24" s="747"/>
      <c r="F24" s="904">
        <v>10</v>
      </c>
      <c r="G24" s="903" t="s">
        <v>6380</v>
      </c>
      <c r="H24" s="905" t="s">
        <v>6381</v>
      </c>
      <c r="J24" s="820" t="s">
        <v>6382</v>
      </c>
      <c r="K24" s="815" t="s">
        <v>6383</v>
      </c>
      <c r="N24" s="814">
        <v>68</v>
      </c>
      <c r="O24" s="815" t="s">
        <v>6384</v>
      </c>
      <c r="P24" s="755"/>
      <c r="Q24" s="818" t="s">
        <v>5962</v>
      </c>
      <c r="R24" s="819" t="s">
        <v>6385</v>
      </c>
      <c r="S24" s="813" t="s">
        <v>6386</v>
      </c>
      <c r="U24" s="820" t="s">
        <v>6387</v>
      </c>
      <c r="V24" s="815" t="s">
        <v>6388</v>
      </c>
      <c r="Y24" s="861" t="s">
        <v>6389</v>
      </c>
      <c r="Z24" s="862" t="s">
        <v>6390</v>
      </c>
      <c r="AA24" s="863" t="s">
        <v>6391</v>
      </c>
      <c r="AB24" s="864" t="s">
        <v>6392</v>
      </c>
      <c r="AD24" s="825" t="s">
        <v>8171</v>
      </c>
      <c r="AE24" s="865" t="s">
        <v>8172</v>
      </c>
      <c r="AF24" s="866" t="s">
        <v>8173</v>
      </c>
      <c r="AG24" s="755"/>
      <c r="AH24" s="820" t="s">
        <v>6340</v>
      </c>
      <c r="AI24" s="815" t="s">
        <v>6394</v>
      </c>
      <c r="AK24" s="828" t="s">
        <v>6395</v>
      </c>
      <c r="AL24" s="829" t="s">
        <v>6396</v>
      </c>
      <c r="AN24" s="874"/>
      <c r="AO24" s="875" t="s">
        <v>6397</v>
      </c>
      <c r="AP24" s="876" t="s">
        <v>6398</v>
      </c>
      <c r="AQ24" s="881" t="s">
        <v>6399</v>
      </c>
      <c r="AR24" s="878" t="s">
        <v>1878</v>
      </c>
      <c r="AT24" s="835" t="s">
        <v>6106</v>
      </c>
      <c r="AU24" s="883" t="s">
        <v>6374</v>
      </c>
      <c r="AV24" s="829" t="s">
        <v>6375</v>
      </c>
      <c r="AX24" s="838" t="s">
        <v>6402</v>
      </c>
      <c r="AY24" s="839" t="s">
        <v>6403</v>
      </c>
      <c r="AZ24" s="840" t="s">
        <v>6404</v>
      </c>
      <c r="BA24" s="841"/>
      <c r="CD24" s="811">
        <v>6313</v>
      </c>
      <c r="CE24" s="849" t="s">
        <v>6382</v>
      </c>
      <c r="CF24" s="849" t="s">
        <v>18876</v>
      </c>
      <c r="CG24" s="850" t="s">
        <v>18877</v>
      </c>
      <c r="CI24" s="811">
        <v>19</v>
      </c>
      <c r="CJ24" s="849" t="s">
        <v>19636</v>
      </c>
      <c r="CK24" s="850" t="s">
        <v>19637</v>
      </c>
      <c r="CM24" s="843" t="s">
        <v>19874</v>
      </c>
      <c r="CN24" s="846" t="s">
        <v>19875</v>
      </c>
    </row>
    <row r="25" spans="1:92" ht="36" customHeight="1" x14ac:dyDescent="0.2">
      <c r="A25" s="749" t="s">
        <v>20797</v>
      </c>
      <c r="B25" s="811">
        <v>325</v>
      </c>
      <c r="C25" s="812" t="s">
        <v>6312</v>
      </c>
      <c r="D25" s="813" t="s">
        <v>5957</v>
      </c>
      <c r="E25" s="747"/>
      <c r="F25" s="906" t="s">
        <v>35</v>
      </c>
      <c r="G25" s="857" t="s">
        <v>6406</v>
      </c>
      <c r="H25" s="907"/>
      <c r="J25" s="860" t="s">
        <v>35</v>
      </c>
      <c r="K25" s="855" t="s">
        <v>6407</v>
      </c>
      <c r="N25" s="854" t="s">
        <v>35</v>
      </c>
      <c r="O25" s="855" t="s">
        <v>6408</v>
      </c>
      <c r="P25" s="755"/>
      <c r="Q25" s="818" t="s">
        <v>5962</v>
      </c>
      <c r="R25" s="819" t="s">
        <v>6409</v>
      </c>
      <c r="S25" s="813" t="s">
        <v>6410</v>
      </c>
      <c r="U25" s="860" t="s">
        <v>35</v>
      </c>
      <c r="V25" s="855" t="s">
        <v>6411</v>
      </c>
      <c r="Y25" s="861" t="s">
        <v>6412</v>
      </c>
      <c r="Z25" s="862" t="s">
        <v>6413</v>
      </c>
      <c r="AA25" s="863" t="s">
        <v>6414</v>
      </c>
      <c r="AB25" s="864" t="s">
        <v>6415</v>
      </c>
      <c r="AD25" s="825" t="s">
        <v>8036</v>
      </c>
      <c r="AE25" s="865" t="s">
        <v>8037</v>
      </c>
      <c r="AF25" s="866" t="s">
        <v>8038</v>
      </c>
      <c r="AG25" s="755"/>
      <c r="AH25" s="860" t="s">
        <v>35</v>
      </c>
      <c r="AI25" s="855" t="s">
        <v>6417</v>
      </c>
      <c r="AK25" s="860" t="s">
        <v>35</v>
      </c>
      <c r="AL25" s="855" t="s">
        <v>6418</v>
      </c>
      <c r="AN25" s="874"/>
      <c r="AO25" s="875" t="s">
        <v>6419</v>
      </c>
      <c r="AP25" s="876" t="s">
        <v>6420</v>
      </c>
      <c r="AQ25" s="881" t="s">
        <v>6421</v>
      </c>
      <c r="AR25" s="878" t="s">
        <v>1878</v>
      </c>
      <c r="AT25" s="835" t="s">
        <v>6106</v>
      </c>
      <c r="AU25" s="883" t="s">
        <v>8891</v>
      </c>
      <c r="AV25" s="829" t="s">
        <v>21010</v>
      </c>
      <c r="AX25" s="838" t="s">
        <v>6424</v>
      </c>
      <c r="AY25" s="839" t="s">
        <v>6425</v>
      </c>
      <c r="AZ25" s="840" t="s">
        <v>6426</v>
      </c>
      <c r="BA25" s="841"/>
      <c r="CD25" s="811">
        <v>6313</v>
      </c>
      <c r="CE25" s="849" t="s">
        <v>6849</v>
      </c>
      <c r="CF25" s="849" t="s">
        <v>18878</v>
      </c>
      <c r="CG25" s="850" t="s">
        <v>18879</v>
      </c>
      <c r="CI25" s="811">
        <v>20</v>
      </c>
      <c r="CJ25" s="849" t="s">
        <v>19638</v>
      </c>
      <c r="CK25" s="850" t="s">
        <v>19639</v>
      </c>
      <c r="CM25" s="843" t="s">
        <v>19876</v>
      </c>
      <c r="CN25" s="846" t="s">
        <v>19877</v>
      </c>
    </row>
    <row r="26" spans="1:92" ht="36" customHeight="1" x14ac:dyDescent="0.2">
      <c r="A26" s="749" t="s">
        <v>20797</v>
      </c>
      <c r="B26" s="811">
        <v>326</v>
      </c>
      <c r="C26" s="812" t="s">
        <v>6333</v>
      </c>
      <c r="D26" s="813" t="s">
        <v>5957</v>
      </c>
      <c r="E26" s="747"/>
      <c r="F26" s="814">
        <v>11</v>
      </c>
      <c r="G26" s="815" t="s">
        <v>6428</v>
      </c>
      <c r="H26" s="750"/>
      <c r="J26" s="820" t="s">
        <v>6429</v>
      </c>
      <c r="K26" s="815" t="s">
        <v>6430</v>
      </c>
      <c r="N26" s="814">
        <v>70</v>
      </c>
      <c r="O26" s="815" t="s">
        <v>6431</v>
      </c>
      <c r="P26" s="755"/>
      <c r="Q26" s="818" t="s">
        <v>5962</v>
      </c>
      <c r="R26" s="819" t="s">
        <v>6432</v>
      </c>
      <c r="S26" s="813" t="s">
        <v>6433</v>
      </c>
      <c r="U26" s="820" t="s">
        <v>6434</v>
      </c>
      <c r="V26" s="815" t="s">
        <v>6435</v>
      </c>
      <c r="Y26" s="861" t="s">
        <v>6436</v>
      </c>
      <c r="Z26" s="862" t="s">
        <v>6437</v>
      </c>
      <c r="AA26" s="863" t="s">
        <v>6438</v>
      </c>
      <c r="AB26" s="864" t="s">
        <v>6439</v>
      </c>
      <c r="AD26" s="825" t="s">
        <v>8018</v>
      </c>
      <c r="AE26" s="865" t="s">
        <v>8019</v>
      </c>
      <c r="AF26" s="866" t="s">
        <v>8020</v>
      </c>
      <c r="AG26" s="755"/>
      <c r="AH26" s="820" t="s">
        <v>6387</v>
      </c>
      <c r="AI26" s="815" t="s">
        <v>6441</v>
      </c>
      <c r="AK26" s="828" t="s">
        <v>6442</v>
      </c>
      <c r="AL26" s="829" t="s">
        <v>6443</v>
      </c>
      <c r="AN26" s="874"/>
      <c r="AO26" s="875" t="s">
        <v>6444</v>
      </c>
      <c r="AP26" s="876" t="s">
        <v>6445</v>
      </c>
      <c r="AQ26" s="881" t="s">
        <v>6446</v>
      </c>
      <c r="AR26" s="878" t="s">
        <v>1878</v>
      </c>
      <c r="AT26" s="835" t="s">
        <v>6106</v>
      </c>
      <c r="AU26" s="883" t="s">
        <v>8958</v>
      </c>
      <c r="AV26" s="829" t="s">
        <v>21011</v>
      </c>
      <c r="AX26" s="838" t="s">
        <v>6449</v>
      </c>
      <c r="AY26" s="839" t="s">
        <v>6450</v>
      </c>
      <c r="AZ26" s="840" t="s">
        <v>6451</v>
      </c>
      <c r="BA26" s="841"/>
      <c r="CD26" s="811">
        <v>6313</v>
      </c>
      <c r="CE26" s="849" t="s">
        <v>6429</v>
      </c>
      <c r="CF26" s="849" t="s">
        <v>18880</v>
      </c>
      <c r="CG26" s="850" t="s">
        <v>18881</v>
      </c>
      <c r="CI26" s="811">
        <v>21</v>
      </c>
      <c r="CJ26" s="849" t="s">
        <v>19640</v>
      </c>
      <c r="CK26" s="850" t="s">
        <v>19641</v>
      </c>
      <c r="CM26" s="843" t="s">
        <v>19878</v>
      </c>
      <c r="CN26" s="846" t="s">
        <v>19879</v>
      </c>
    </row>
    <row r="27" spans="1:92" ht="36" customHeight="1" x14ac:dyDescent="0.2">
      <c r="A27" s="749" t="s">
        <v>20797</v>
      </c>
      <c r="B27" s="811">
        <v>331</v>
      </c>
      <c r="C27" s="812" t="s">
        <v>16945</v>
      </c>
      <c r="D27" s="813" t="s">
        <v>5957</v>
      </c>
      <c r="E27" s="747"/>
      <c r="F27" s="854" t="s">
        <v>35</v>
      </c>
      <c r="G27" s="855" t="s">
        <v>6453</v>
      </c>
      <c r="H27" s="856"/>
      <c r="J27" s="860" t="s">
        <v>35</v>
      </c>
      <c r="K27" s="855" t="s">
        <v>6454</v>
      </c>
      <c r="N27" s="854" t="s">
        <v>35</v>
      </c>
      <c r="O27" s="855" t="s">
        <v>6455</v>
      </c>
      <c r="P27" s="755"/>
      <c r="Q27" s="818" t="s">
        <v>5962</v>
      </c>
      <c r="R27" s="819" t="s">
        <v>6456</v>
      </c>
      <c r="S27" s="813" t="s">
        <v>6457</v>
      </c>
      <c r="U27" s="860" t="s">
        <v>35</v>
      </c>
      <c r="V27" s="855" t="s">
        <v>6458</v>
      </c>
      <c r="X27" s="745" t="s">
        <v>6295</v>
      </c>
      <c r="Y27" s="861" t="s">
        <v>6459</v>
      </c>
      <c r="Z27" s="862" t="s">
        <v>6460</v>
      </c>
      <c r="AA27" s="863" t="s">
        <v>6461</v>
      </c>
      <c r="AB27" s="864" t="s">
        <v>6462</v>
      </c>
      <c r="AD27" s="825" t="s">
        <v>7047</v>
      </c>
      <c r="AE27" s="865" t="s">
        <v>7048</v>
      </c>
      <c r="AF27" s="866" t="s">
        <v>7049</v>
      </c>
      <c r="AG27" s="755"/>
      <c r="AH27" s="860" t="s">
        <v>35</v>
      </c>
      <c r="AI27" s="855" t="s">
        <v>6464</v>
      </c>
      <c r="AK27" s="860" t="s">
        <v>35</v>
      </c>
      <c r="AL27" s="855" t="s">
        <v>6465</v>
      </c>
      <c r="AN27" s="874"/>
      <c r="AO27" s="875" t="s">
        <v>6466</v>
      </c>
      <c r="AP27" s="876" t="s">
        <v>6467</v>
      </c>
      <c r="AQ27" s="881" t="s">
        <v>6468</v>
      </c>
      <c r="AR27" s="878" t="s">
        <v>1878</v>
      </c>
      <c r="AT27" s="835" t="s">
        <v>6106</v>
      </c>
      <c r="AU27" s="883" t="s">
        <v>9173</v>
      </c>
      <c r="AV27" s="829" t="s">
        <v>16994</v>
      </c>
      <c r="AX27" s="838" t="s">
        <v>6471</v>
      </c>
      <c r="AY27" s="839" t="s">
        <v>6472</v>
      </c>
      <c r="AZ27" s="840" t="s">
        <v>6473</v>
      </c>
      <c r="BA27" s="841"/>
      <c r="CD27" s="811">
        <v>6313</v>
      </c>
      <c r="CE27" s="849" t="s">
        <v>6936</v>
      </c>
      <c r="CF27" s="849" t="s">
        <v>18882</v>
      </c>
      <c r="CG27" s="850" t="s">
        <v>18883</v>
      </c>
      <c r="CI27" s="811">
        <v>22</v>
      </c>
      <c r="CJ27" s="849" t="s">
        <v>19642</v>
      </c>
      <c r="CK27" s="850" t="s">
        <v>19643</v>
      </c>
      <c r="CM27" s="843" t="s">
        <v>19880</v>
      </c>
      <c r="CN27" s="846" t="s">
        <v>19881</v>
      </c>
    </row>
    <row r="28" spans="1:92" ht="36" customHeight="1" x14ac:dyDescent="0.2">
      <c r="A28" s="749" t="s">
        <v>20797</v>
      </c>
      <c r="B28" s="899">
        <v>380</v>
      </c>
      <c r="C28" s="900" t="s">
        <v>6357</v>
      </c>
      <c r="D28" s="901" t="s">
        <v>5957</v>
      </c>
      <c r="E28" s="747"/>
      <c r="F28" s="814">
        <v>12</v>
      </c>
      <c r="G28" s="815" t="s">
        <v>6475</v>
      </c>
      <c r="H28" s="750"/>
      <c r="J28" s="820" t="s">
        <v>6476</v>
      </c>
      <c r="K28" s="815" t="s">
        <v>6477</v>
      </c>
      <c r="N28" s="814">
        <v>71</v>
      </c>
      <c r="O28" s="815" t="s">
        <v>6478</v>
      </c>
      <c r="P28" s="755"/>
      <c r="Q28" s="818" t="s">
        <v>5962</v>
      </c>
      <c r="R28" s="819" t="s">
        <v>6479</v>
      </c>
      <c r="S28" s="813" t="s">
        <v>6480</v>
      </c>
      <c r="U28" s="820" t="s">
        <v>6481</v>
      </c>
      <c r="V28" s="815" t="s">
        <v>6482</v>
      </c>
      <c r="Y28" s="861" t="s">
        <v>6483</v>
      </c>
      <c r="Z28" s="862" t="s">
        <v>6484</v>
      </c>
      <c r="AA28" s="863" t="s">
        <v>6485</v>
      </c>
      <c r="AB28" s="864" t="s">
        <v>6486</v>
      </c>
      <c r="AD28" s="825" t="s">
        <v>8001</v>
      </c>
      <c r="AE28" s="865" t="s">
        <v>8002</v>
      </c>
      <c r="AF28" s="866" t="s">
        <v>8003</v>
      </c>
      <c r="AG28" s="755"/>
      <c r="AH28" s="820" t="s">
        <v>6434</v>
      </c>
      <c r="AI28" s="815" t="s">
        <v>6488</v>
      </c>
      <c r="AK28" s="828" t="s">
        <v>6023</v>
      </c>
      <c r="AL28" s="829" t="s">
        <v>6489</v>
      </c>
      <c r="AN28" s="874" t="s">
        <v>6490</v>
      </c>
      <c r="AO28" s="875" t="s">
        <v>6491</v>
      </c>
      <c r="AP28" s="876" t="s">
        <v>6492</v>
      </c>
      <c r="AQ28" s="881"/>
      <c r="AR28" s="878" t="s">
        <v>1878</v>
      </c>
      <c r="AT28" s="835" t="s">
        <v>6106</v>
      </c>
      <c r="AU28" s="883" t="s">
        <v>6055</v>
      </c>
      <c r="AV28" s="829" t="s">
        <v>6056</v>
      </c>
      <c r="AX28" s="838" t="s">
        <v>6495</v>
      </c>
      <c r="AY28" s="839" t="s">
        <v>6496</v>
      </c>
      <c r="AZ28" s="840" t="s">
        <v>6497</v>
      </c>
      <c r="BA28" s="841"/>
      <c r="CD28" s="811">
        <v>6313</v>
      </c>
      <c r="CE28" s="849" t="s">
        <v>6979</v>
      </c>
      <c r="CF28" s="849" t="s">
        <v>18884</v>
      </c>
      <c r="CG28" s="850" t="s">
        <v>18885</v>
      </c>
      <c r="CI28" s="811">
        <v>23</v>
      </c>
      <c r="CJ28" s="849" t="s">
        <v>19644</v>
      </c>
      <c r="CK28" s="850" t="s">
        <v>19645</v>
      </c>
      <c r="CM28" s="843" t="s">
        <v>19882</v>
      </c>
      <c r="CN28" s="846" t="s">
        <v>19883</v>
      </c>
    </row>
    <row r="29" spans="1:92" ht="36" customHeight="1" x14ac:dyDescent="0.2">
      <c r="A29" s="749" t="s">
        <v>20797</v>
      </c>
      <c r="B29" s="899">
        <v>381</v>
      </c>
      <c r="C29" s="900" t="s">
        <v>6379</v>
      </c>
      <c r="D29" s="901" t="s">
        <v>5989</v>
      </c>
      <c r="E29" s="747"/>
      <c r="F29" s="854" t="s">
        <v>35</v>
      </c>
      <c r="G29" s="855" t="s">
        <v>6499</v>
      </c>
      <c r="H29" s="856"/>
      <c r="J29" s="860" t="s">
        <v>35</v>
      </c>
      <c r="K29" s="855" t="s">
        <v>6500</v>
      </c>
      <c r="N29" s="854" t="s">
        <v>35</v>
      </c>
      <c r="O29" s="855" t="s">
        <v>6501</v>
      </c>
      <c r="P29" s="755"/>
      <c r="Q29" s="818" t="s">
        <v>5962</v>
      </c>
      <c r="R29" s="819" t="s">
        <v>6502</v>
      </c>
      <c r="S29" s="813" t="s">
        <v>6503</v>
      </c>
      <c r="U29" s="860" t="s">
        <v>35</v>
      </c>
      <c r="V29" s="855" t="s">
        <v>6504</v>
      </c>
      <c r="Y29" s="861" t="s">
        <v>6505</v>
      </c>
      <c r="Z29" s="862" t="s">
        <v>6506</v>
      </c>
      <c r="AA29" s="863" t="s">
        <v>6507</v>
      </c>
      <c r="AB29" s="864" t="s">
        <v>6508</v>
      </c>
      <c r="AD29" s="825" t="s">
        <v>8258</v>
      </c>
      <c r="AE29" s="865" t="s">
        <v>8259</v>
      </c>
      <c r="AF29" s="866" t="s">
        <v>8260</v>
      </c>
      <c r="AG29" s="755"/>
      <c r="AH29" s="860" t="s">
        <v>35</v>
      </c>
      <c r="AI29" s="855" t="s">
        <v>6510</v>
      </c>
      <c r="AK29" s="860" t="s">
        <v>35</v>
      </c>
      <c r="AL29" s="855" t="s">
        <v>6511</v>
      </c>
      <c r="AN29" s="874"/>
      <c r="AO29" s="875" t="s">
        <v>6512</v>
      </c>
      <c r="AP29" s="876" t="s">
        <v>6513</v>
      </c>
      <c r="AQ29" s="881" t="s">
        <v>6514</v>
      </c>
      <c r="AR29" s="878" t="s">
        <v>1878</v>
      </c>
      <c r="AT29" s="835" t="s">
        <v>6106</v>
      </c>
      <c r="AU29" s="883" t="s">
        <v>6400</v>
      </c>
      <c r="AV29" s="829" t="s">
        <v>6401</v>
      </c>
      <c r="AX29" s="838" t="s">
        <v>6517</v>
      </c>
      <c r="AY29" s="839" t="s">
        <v>6518</v>
      </c>
      <c r="AZ29" s="840" t="s">
        <v>6519</v>
      </c>
      <c r="BA29" s="841"/>
      <c r="CD29" s="811">
        <v>6313</v>
      </c>
      <c r="CE29" s="849" t="s">
        <v>6476</v>
      </c>
      <c r="CF29" s="849" t="s">
        <v>18886</v>
      </c>
      <c r="CG29" s="850" t="s">
        <v>18887</v>
      </c>
      <c r="CI29" s="811">
        <v>24</v>
      </c>
      <c r="CJ29" s="849" t="s">
        <v>19646</v>
      </c>
      <c r="CK29" s="850" t="s">
        <v>19647</v>
      </c>
      <c r="CM29" s="843" t="s">
        <v>19884</v>
      </c>
      <c r="CN29" s="846" t="s">
        <v>19885</v>
      </c>
    </row>
    <row r="30" spans="1:92" ht="36" customHeight="1" x14ac:dyDescent="0.2">
      <c r="A30" s="749" t="s">
        <v>20797</v>
      </c>
      <c r="B30" s="811">
        <v>382</v>
      </c>
      <c r="C30" s="812" t="s">
        <v>16946</v>
      </c>
      <c r="D30" s="813" t="s">
        <v>5957</v>
      </c>
      <c r="E30" s="747"/>
      <c r="F30" s="814">
        <v>13</v>
      </c>
      <c r="G30" s="815" t="s">
        <v>6521</v>
      </c>
      <c r="H30" s="750"/>
      <c r="J30" s="820" t="s">
        <v>6522</v>
      </c>
      <c r="K30" s="815" t="s">
        <v>6523</v>
      </c>
      <c r="N30" s="814">
        <v>88</v>
      </c>
      <c r="O30" s="815" t="s">
        <v>6524</v>
      </c>
      <c r="P30" s="755"/>
      <c r="Q30" s="818" t="s">
        <v>5962</v>
      </c>
      <c r="R30" s="819" t="s">
        <v>6525</v>
      </c>
      <c r="S30" s="813" t="s">
        <v>6526</v>
      </c>
      <c r="U30" s="820" t="s">
        <v>6527</v>
      </c>
      <c r="V30" s="815" t="s">
        <v>6528</v>
      </c>
      <c r="Y30" s="861" t="s">
        <v>6529</v>
      </c>
      <c r="Z30" s="862" t="s">
        <v>6530</v>
      </c>
      <c r="AA30" s="863" t="s">
        <v>6531</v>
      </c>
      <c r="AB30" s="864" t="s">
        <v>6532</v>
      </c>
      <c r="AD30" s="825" t="s">
        <v>8104</v>
      </c>
      <c r="AE30" s="865" t="s">
        <v>8105</v>
      </c>
      <c r="AF30" s="866" t="s">
        <v>8106</v>
      </c>
      <c r="AG30" s="755"/>
      <c r="AH30" s="820" t="s">
        <v>6481</v>
      </c>
      <c r="AI30" s="815" t="s">
        <v>6534</v>
      </c>
      <c r="AK30" s="828" t="s">
        <v>6232</v>
      </c>
      <c r="AL30" s="829" t="s">
        <v>6535</v>
      </c>
      <c r="AN30" s="874"/>
      <c r="AO30" s="875" t="s">
        <v>6536</v>
      </c>
      <c r="AP30" s="876" t="s">
        <v>6537</v>
      </c>
      <c r="AQ30" s="881" t="s">
        <v>6538</v>
      </c>
      <c r="AR30" s="878" t="s">
        <v>1878</v>
      </c>
      <c r="AT30" s="835" t="s">
        <v>6106</v>
      </c>
      <c r="AU30" s="883" t="s">
        <v>6422</v>
      </c>
      <c r="AV30" s="829" t="s">
        <v>6423</v>
      </c>
      <c r="AX30" s="838" t="s">
        <v>6541</v>
      </c>
      <c r="AY30" s="839" t="s">
        <v>6542</v>
      </c>
      <c r="AZ30" s="840" t="s">
        <v>6543</v>
      </c>
      <c r="BA30" s="841"/>
      <c r="CD30" s="811">
        <v>6313</v>
      </c>
      <c r="CE30" s="849" t="s">
        <v>6522</v>
      </c>
      <c r="CF30" s="849" t="s">
        <v>18888</v>
      </c>
      <c r="CG30" s="850" t="s">
        <v>18889</v>
      </c>
      <c r="CI30" s="811">
        <v>25</v>
      </c>
      <c r="CJ30" s="849" t="s">
        <v>19648</v>
      </c>
      <c r="CK30" s="850" t="s">
        <v>19649</v>
      </c>
      <c r="CM30" s="843" t="s">
        <v>19886</v>
      </c>
      <c r="CN30" s="846" t="s">
        <v>19887</v>
      </c>
    </row>
    <row r="31" spans="1:92" ht="36" customHeight="1" x14ac:dyDescent="0.2">
      <c r="A31" s="749" t="s">
        <v>20797</v>
      </c>
      <c r="B31" s="811">
        <v>383</v>
      </c>
      <c r="C31" s="812" t="s">
        <v>6405</v>
      </c>
      <c r="D31" s="813" t="s">
        <v>5957</v>
      </c>
      <c r="E31" s="747"/>
      <c r="F31" s="854" t="s">
        <v>35</v>
      </c>
      <c r="G31" s="855" t="s">
        <v>6545</v>
      </c>
      <c r="H31" s="856"/>
      <c r="J31" s="860" t="s">
        <v>35</v>
      </c>
      <c r="K31" s="855" t="s">
        <v>6546</v>
      </c>
      <c r="N31" s="854" t="s">
        <v>35</v>
      </c>
      <c r="O31" s="855" t="s">
        <v>6547</v>
      </c>
      <c r="P31" s="755"/>
      <c r="Q31" s="818" t="s">
        <v>5962</v>
      </c>
      <c r="R31" s="819" t="s">
        <v>6548</v>
      </c>
      <c r="S31" s="813" t="s">
        <v>6549</v>
      </c>
      <c r="U31" s="860" t="s">
        <v>35</v>
      </c>
      <c r="V31" s="855" t="s">
        <v>6550</v>
      </c>
      <c r="Y31" s="861" t="s">
        <v>6551</v>
      </c>
      <c r="Z31" s="862" t="s">
        <v>6552</v>
      </c>
      <c r="AA31" s="863" t="s">
        <v>6553</v>
      </c>
      <c r="AB31" s="864" t="s">
        <v>6554</v>
      </c>
      <c r="AD31" s="825" t="s">
        <v>8225</v>
      </c>
      <c r="AE31" s="865" t="s">
        <v>8226</v>
      </c>
      <c r="AF31" s="866" t="s">
        <v>8227</v>
      </c>
      <c r="AG31" s="755"/>
      <c r="AH31" s="860" t="s">
        <v>35</v>
      </c>
      <c r="AI31" s="855" t="s">
        <v>6556</v>
      </c>
      <c r="AK31" s="860" t="s">
        <v>35</v>
      </c>
      <c r="AL31" s="855" t="s">
        <v>6557</v>
      </c>
      <c r="AN31" s="874"/>
      <c r="AO31" s="875" t="s">
        <v>6558</v>
      </c>
      <c r="AP31" s="876" t="s">
        <v>6559</v>
      </c>
      <c r="AQ31" s="881" t="s">
        <v>6560</v>
      </c>
      <c r="AR31" s="878" t="s">
        <v>1878</v>
      </c>
      <c r="AT31" s="835" t="s">
        <v>6106</v>
      </c>
      <c r="AU31" s="883" t="s">
        <v>9421</v>
      </c>
      <c r="AV31" s="829" t="s">
        <v>16995</v>
      </c>
      <c r="AX31" s="838" t="s">
        <v>6563</v>
      </c>
      <c r="AY31" s="839" t="s">
        <v>6564</v>
      </c>
      <c r="AZ31" s="840" t="s">
        <v>6565</v>
      </c>
      <c r="BA31" s="841"/>
      <c r="CD31" s="811">
        <v>6313</v>
      </c>
      <c r="CE31" s="849" t="s">
        <v>6568</v>
      </c>
      <c r="CF31" s="849" t="s">
        <v>18890</v>
      </c>
      <c r="CG31" s="850" t="s">
        <v>18891</v>
      </c>
      <c r="CI31" s="811">
        <v>26</v>
      </c>
      <c r="CJ31" s="849" t="s">
        <v>19650</v>
      </c>
      <c r="CK31" s="850" t="s">
        <v>19651</v>
      </c>
      <c r="CM31" s="843" t="s">
        <v>19888</v>
      </c>
      <c r="CN31" s="846" t="s">
        <v>19889</v>
      </c>
    </row>
    <row r="32" spans="1:92" ht="36" customHeight="1" x14ac:dyDescent="0.2">
      <c r="A32" s="749" t="s">
        <v>20797</v>
      </c>
      <c r="B32" s="899">
        <v>384</v>
      </c>
      <c r="C32" s="900" t="s">
        <v>6427</v>
      </c>
      <c r="D32" s="901" t="s">
        <v>5957</v>
      </c>
      <c r="E32" s="747"/>
      <c r="F32" s="814">
        <v>14</v>
      </c>
      <c r="G32" s="815" t="s">
        <v>6567</v>
      </c>
      <c r="H32" s="750"/>
      <c r="J32" s="820" t="s">
        <v>6568</v>
      </c>
      <c r="K32" s="815" t="s">
        <v>6569</v>
      </c>
      <c r="N32" s="814">
        <v>95</v>
      </c>
      <c r="O32" s="815" t="s">
        <v>6570</v>
      </c>
      <c r="P32" s="755"/>
      <c r="Q32" s="818" t="s">
        <v>5962</v>
      </c>
      <c r="R32" s="858" t="s">
        <v>6571</v>
      </c>
      <c r="S32" s="859" t="s">
        <v>6572</v>
      </c>
      <c r="U32" s="820" t="s">
        <v>6573</v>
      </c>
      <c r="V32" s="815" t="s">
        <v>6574</v>
      </c>
      <c r="Y32" s="861" t="s">
        <v>6575</v>
      </c>
      <c r="Z32" s="862" t="s">
        <v>6576</v>
      </c>
      <c r="AA32" s="863" t="s">
        <v>6577</v>
      </c>
      <c r="AB32" s="864" t="s">
        <v>6578</v>
      </c>
      <c r="AD32" s="825" t="s">
        <v>8136</v>
      </c>
      <c r="AE32" s="865" t="s">
        <v>8137</v>
      </c>
      <c r="AF32" s="866" t="s">
        <v>8138</v>
      </c>
      <c r="AG32" s="755"/>
      <c r="AH32" s="820" t="s">
        <v>6527</v>
      </c>
      <c r="AI32" s="815" t="s">
        <v>6580</v>
      </c>
      <c r="AK32" s="828" t="s">
        <v>5981</v>
      </c>
      <c r="AL32" s="829" t="s">
        <v>6581</v>
      </c>
      <c r="AN32" s="874"/>
      <c r="AO32" s="875" t="s">
        <v>6582</v>
      </c>
      <c r="AP32" s="876" t="s">
        <v>6583</v>
      </c>
      <c r="AQ32" s="881" t="s">
        <v>6584</v>
      </c>
      <c r="AR32" s="878" t="s">
        <v>1878</v>
      </c>
      <c r="AT32" s="835" t="s">
        <v>6106</v>
      </c>
      <c r="AU32" s="883" t="s">
        <v>6447</v>
      </c>
      <c r="AV32" s="829" t="s">
        <v>6448</v>
      </c>
      <c r="AX32" s="838" t="s">
        <v>6587</v>
      </c>
      <c r="AY32" s="839" t="s">
        <v>6588</v>
      </c>
      <c r="AZ32" s="840" t="s">
        <v>6589</v>
      </c>
      <c r="BA32" s="841"/>
      <c r="CD32" s="811">
        <v>6313</v>
      </c>
      <c r="CE32" s="849" t="s">
        <v>6614</v>
      </c>
      <c r="CF32" s="849" t="s">
        <v>18892</v>
      </c>
      <c r="CG32" s="850" t="s">
        <v>18893</v>
      </c>
      <c r="CI32" s="811">
        <v>27</v>
      </c>
      <c r="CJ32" s="849" t="s">
        <v>19652</v>
      </c>
      <c r="CK32" s="850" t="s">
        <v>19653</v>
      </c>
      <c r="CM32" s="843" t="s">
        <v>19890</v>
      </c>
      <c r="CN32" s="846" t="s">
        <v>19891</v>
      </c>
    </row>
    <row r="33" spans="1:92" ht="36" customHeight="1" x14ac:dyDescent="0.2">
      <c r="A33" s="749" t="s">
        <v>20797</v>
      </c>
      <c r="B33" s="811">
        <v>385</v>
      </c>
      <c r="C33" s="812" t="s">
        <v>6452</v>
      </c>
      <c r="D33" s="813" t="s">
        <v>5957</v>
      </c>
      <c r="E33" s="747"/>
      <c r="F33" s="854" t="s">
        <v>35</v>
      </c>
      <c r="G33" s="855" t="s">
        <v>6591</v>
      </c>
      <c r="H33" s="856"/>
      <c r="J33" s="860" t="s">
        <v>35</v>
      </c>
      <c r="K33" s="855" t="s">
        <v>6592</v>
      </c>
      <c r="N33" s="854" t="s">
        <v>35</v>
      </c>
      <c r="O33" s="855" t="s">
        <v>6593</v>
      </c>
      <c r="P33" s="755"/>
      <c r="Q33" s="818" t="s">
        <v>5962</v>
      </c>
      <c r="R33" s="819" t="s">
        <v>6594</v>
      </c>
      <c r="S33" s="813" t="s">
        <v>6595</v>
      </c>
      <c r="U33" s="860" t="s">
        <v>35</v>
      </c>
      <c r="V33" s="855" t="s">
        <v>6596</v>
      </c>
      <c r="Y33" s="861" t="s">
        <v>6597</v>
      </c>
      <c r="Z33" s="862" t="s">
        <v>6598</v>
      </c>
      <c r="AA33" s="863" t="s">
        <v>6599</v>
      </c>
      <c r="AB33" s="864" t="s">
        <v>6600</v>
      </c>
      <c r="AD33" s="825" t="s">
        <v>8136</v>
      </c>
      <c r="AE33" s="865" t="s">
        <v>8155</v>
      </c>
      <c r="AF33" s="866" t="s">
        <v>8156</v>
      </c>
      <c r="AG33" s="755"/>
      <c r="AH33" s="860" t="s">
        <v>35</v>
      </c>
      <c r="AI33" s="855" t="s">
        <v>6602</v>
      </c>
      <c r="AK33" s="860" t="s">
        <v>35</v>
      </c>
      <c r="AL33" s="855" t="s">
        <v>6603</v>
      </c>
      <c r="AN33" s="874"/>
      <c r="AO33" s="875" t="s">
        <v>6604</v>
      </c>
      <c r="AP33" s="876" t="s">
        <v>6605</v>
      </c>
      <c r="AQ33" s="881" t="s">
        <v>6606</v>
      </c>
      <c r="AR33" s="878" t="s">
        <v>1878</v>
      </c>
      <c r="AT33" s="835" t="s">
        <v>6106</v>
      </c>
      <c r="AU33" s="908" t="s">
        <v>6469</v>
      </c>
      <c r="AV33" s="829" t="s">
        <v>6470</v>
      </c>
      <c r="AX33" s="838" t="s">
        <v>6609</v>
      </c>
      <c r="AY33" s="839" t="s">
        <v>6610</v>
      </c>
      <c r="AZ33" s="840" t="s">
        <v>6611</v>
      </c>
      <c r="BA33" s="841"/>
      <c r="CD33" s="811">
        <v>6313</v>
      </c>
      <c r="CE33" s="849" t="s">
        <v>6660</v>
      </c>
      <c r="CF33" s="849" t="s">
        <v>18894</v>
      </c>
      <c r="CG33" s="850" t="s">
        <v>18895</v>
      </c>
      <c r="CI33" s="811">
        <v>28</v>
      </c>
      <c r="CJ33" s="849" t="s">
        <v>19654</v>
      </c>
      <c r="CK33" s="850" t="s">
        <v>19655</v>
      </c>
      <c r="CM33" s="843" t="s">
        <v>19892</v>
      </c>
      <c r="CN33" s="846" t="s">
        <v>19893</v>
      </c>
    </row>
    <row r="34" spans="1:92" ht="36" customHeight="1" x14ac:dyDescent="0.2">
      <c r="A34" s="749" t="s">
        <v>20797</v>
      </c>
      <c r="B34" s="899">
        <v>386</v>
      </c>
      <c r="C34" s="900" t="s">
        <v>6474</v>
      </c>
      <c r="D34" s="901" t="s">
        <v>5957</v>
      </c>
      <c r="E34" s="747"/>
      <c r="F34" s="814">
        <v>15</v>
      </c>
      <c r="G34" s="815" t="s">
        <v>6613</v>
      </c>
      <c r="H34" s="750"/>
      <c r="J34" s="820" t="s">
        <v>6614</v>
      </c>
      <c r="K34" s="815" t="s">
        <v>6615</v>
      </c>
      <c r="N34" s="814">
        <v>100</v>
      </c>
      <c r="O34" s="815" t="s">
        <v>6616</v>
      </c>
      <c r="P34" s="755"/>
      <c r="Q34" s="818" t="s">
        <v>5962</v>
      </c>
      <c r="R34" s="858" t="s">
        <v>6617</v>
      </c>
      <c r="S34" s="859" t="s">
        <v>6618</v>
      </c>
      <c r="U34" s="820" t="s">
        <v>6619</v>
      </c>
      <c r="V34" s="815" t="s">
        <v>6620</v>
      </c>
      <c r="Y34" s="861" t="s">
        <v>6621</v>
      </c>
      <c r="Z34" s="862" t="s">
        <v>6622</v>
      </c>
      <c r="AA34" s="863" t="s">
        <v>6623</v>
      </c>
      <c r="AB34" s="864" t="s">
        <v>6624</v>
      </c>
      <c r="AD34" s="825" t="s">
        <v>8206</v>
      </c>
      <c r="AE34" s="865" t="s">
        <v>8207</v>
      </c>
      <c r="AF34" s="866" t="s">
        <v>8208</v>
      </c>
      <c r="AG34" s="755"/>
      <c r="AH34" s="820" t="s">
        <v>6573</v>
      </c>
      <c r="AI34" s="815" t="s">
        <v>6626</v>
      </c>
      <c r="AK34" s="828" t="s">
        <v>6122</v>
      </c>
      <c r="AL34" s="829" t="s">
        <v>6627</v>
      </c>
      <c r="AN34" s="874"/>
      <c r="AO34" s="875" t="s">
        <v>6628</v>
      </c>
      <c r="AP34" s="876" t="s">
        <v>6629</v>
      </c>
      <c r="AQ34" s="881" t="s">
        <v>6630</v>
      </c>
      <c r="AR34" s="878" t="s">
        <v>1878</v>
      </c>
      <c r="AT34" s="835" t="s">
        <v>6106</v>
      </c>
      <c r="AU34" s="883" t="s">
        <v>6493</v>
      </c>
      <c r="AV34" s="829" t="s">
        <v>6494</v>
      </c>
      <c r="AX34" s="838" t="s">
        <v>6633</v>
      </c>
      <c r="AY34" s="839" t="s">
        <v>6634</v>
      </c>
      <c r="AZ34" s="840" t="s">
        <v>6635</v>
      </c>
      <c r="BA34" s="841"/>
      <c r="CD34" s="811">
        <v>6313</v>
      </c>
      <c r="CE34" s="849" t="s">
        <v>6707</v>
      </c>
      <c r="CF34" s="849" t="s">
        <v>18896</v>
      </c>
      <c r="CG34" s="850" t="s">
        <v>18897</v>
      </c>
      <c r="CI34" s="811">
        <v>29</v>
      </c>
      <c r="CJ34" s="849" t="s">
        <v>19656</v>
      </c>
      <c r="CK34" s="850" t="s">
        <v>19657</v>
      </c>
      <c r="CM34" s="843" t="s">
        <v>19894</v>
      </c>
      <c r="CN34" s="846" t="s">
        <v>19895</v>
      </c>
    </row>
    <row r="35" spans="1:92" ht="36" customHeight="1" x14ac:dyDescent="0.2">
      <c r="A35" s="749" t="s">
        <v>20797</v>
      </c>
      <c r="B35" s="811">
        <v>387</v>
      </c>
      <c r="C35" s="812" t="s">
        <v>6498</v>
      </c>
      <c r="D35" s="813" t="s">
        <v>5957</v>
      </c>
      <c r="E35" s="747"/>
      <c r="F35" s="854" t="s">
        <v>35</v>
      </c>
      <c r="G35" s="855" t="s">
        <v>6637</v>
      </c>
      <c r="H35" s="856"/>
      <c r="J35" s="860" t="s">
        <v>35</v>
      </c>
      <c r="K35" s="855" t="s">
        <v>6638</v>
      </c>
      <c r="N35" s="854" t="s">
        <v>35</v>
      </c>
      <c r="O35" s="855" t="s">
        <v>6639</v>
      </c>
      <c r="P35" s="755"/>
      <c r="Q35" s="818" t="s">
        <v>5962</v>
      </c>
      <c r="R35" s="819" t="s">
        <v>6640</v>
      </c>
      <c r="S35" s="813" t="s">
        <v>6641</v>
      </c>
      <c r="U35" s="860" t="s">
        <v>35</v>
      </c>
      <c r="V35" s="855" t="s">
        <v>6642</v>
      </c>
      <c r="Y35" s="861" t="s">
        <v>6643</v>
      </c>
      <c r="Z35" s="862" t="s">
        <v>6644</v>
      </c>
      <c r="AA35" s="863" t="s">
        <v>6645</v>
      </c>
      <c r="AB35" s="864" t="s">
        <v>6646</v>
      </c>
      <c r="AD35" s="825" t="s">
        <v>7984</v>
      </c>
      <c r="AE35" s="865" t="s">
        <v>7985</v>
      </c>
      <c r="AF35" s="866" t="s">
        <v>7986</v>
      </c>
      <c r="AG35" s="755"/>
      <c r="AH35" s="860" t="s">
        <v>35</v>
      </c>
      <c r="AI35" s="855" t="s">
        <v>6648</v>
      </c>
      <c r="AK35" s="860" t="s">
        <v>35</v>
      </c>
      <c r="AL35" s="855" t="s">
        <v>6649</v>
      </c>
      <c r="AN35" s="874"/>
      <c r="AO35" s="875" t="s">
        <v>6650</v>
      </c>
      <c r="AP35" s="876" t="s">
        <v>6651</v>
      </c>
      <c r="AQ35" s="881" t="s">
        <v>6652</v>
      </c>
      <c r="AR35" s="878" t="s">
        <v>1878</v>
      </c>
      <c r="AT35" s="835" t="s">
        <v>6106</v>
      </c>
      <c r="AU35" s="883" t="s">
        <v>6515</v>
      </c>
      <c r="AV35" s="829" t="s">
        <v>6516</v>
      </c>
      <c r="AX35" s="838" t="s">
        <v>6655</v>
      </c>
      <c r="AY35" s="839" t="s">
        <v>6656</v>
      </c>
      <c r="AZ35" s="840" t="s">
        <v>6657</v>
      </c>
      <c r="BA35" s="841"/>
      <c r="CD35" s="811">
        <v>6313</v>
      </c>
      <c r="CE35" s="849" t="s">
        <v>7271</v>
      </c>
      <c r="CF35" s="849" t="s">
        <v>18898</v>
      </c>
      <c r="CG35" s="850" t="s">
        <v>18899</v>
      </c>
      <c r="CI35" s="811">
        <v>30</v>
      </c>
      <c r="CJ35" s="849" t="s">
        <v>19658</v>
      </c>
      <c r="CK35" s="850" t="s">
        <v>19659</v>
      </c>
      <c r="CM35" s="843" t="s">
        <v>19896</v>
      </c>
      <c r="CN35" s="846" t="s">
        <v>19897</v>
      </c>
    </row>
    <row r="36" spans="1:92" ht="36" customHeight="1" x14ac:dyDescent="0.2">
      <c r="A36" s="749" t="s">
        <v>20797</v>
      </c>
      <c r="B36" s="811">
        <v>388</v>
      </c>
      <c r="C36" s="812" t="s">
        <v>6520</v>
      </c>
      <c r="D36" s="813" t="s">
        <v>5957</v>
      </c>
      <c r="E36" s="747"/>
      <c r="F36" s="814">
        <v>16</v>
      </c>
      <c r="G36" s="815" t="s">
        <v>6659</v>
      </c>
      <c r="H36" s="750"/>
      <c r="J36" s="820" t="s">
        <v>6660</v>
      </c>
      <c r="K36" s="815" t="s">
        <v>6661</v>
      </c>
      <c r="N36" s="814">
        <v>102</v>
      </c>
      <c r="O36" s="815" t="s">
        <v>6662</v>
      </c>
      <c r="P36" s="755"/>
      <c r="Q36" s="818" t="s">
        <v>5962</v>
      </c>
      <c r="R36" s="819" t="s">
        <v>6663</v>
      </c>
      <c r="S36" s="813" t="s">
        <v>6664</v>
      </c>
      <c r="U36" s="820" t="s">
        <v>6665</v>
      </c>
      <c r="V36" s="815" t="s">
        <v>6666</v>
      </c>
      <c r="Y36" s="861" t="s">
        <v>6667</v>
      </c>
      <c r="Z36" s="862" t="s">
        <v>6668</v>
      </c>
      <c r="AA36" s="863" t="s">
        <v>6669</v>
      </c>
      <c r="AB36" s="864" t="s">
        <v>6670</v>
      </c>
      <c r="AD36" s="825" t="s">
        <v>7277</v>
      </c>
      <c r="AE36" s="865" t="s">
        <v>8121</v>
      </c>
      <c r="AF36" s="866" t="s">
        <v>6554</v>
      </c>
      <c r="AG36" s="755"/>
      <c r="AH36" s="820" t="s">
        <v>6619</v>
      </c>
      <c r="AI36" s="815" t="s">
        <v>6672</v>
      </c>
      <c r="AK36" s="828" t="s">
        <v>6673</v>
      </c>
      <c r="AL36" s="829" t="s">
        <v>6674</v>
      </c>
      <c r="AN36" s="874"/>
      <c r="AO36" s="875" t="s">
        <v>6675</v>
      </c>
      <c r="AP36" s="876" t="s">
        <v>6676</v>
      </c>
      <c r="AQ36" s="881" t="s">
        <v>6677</v>
      </c>
      <c r="AR36" s="878" t="s">
        <v>1878</v>
      </c>
      <c r="AT36" s="835" t="s">
        <v>6106</v>
      </c>
      <c r="AU36" s="883" t="s">
        <v>6539</v>
      </c>
      <c r="AV36" s="829" t="s">
        <v>6540</v>
      </c>
      <c r="AX36" s="838" t="s">
        <v>6680</v>
      </c>
      <c r="AY36" s="839" t="s">
        <v>6681</v>
      </c>
      <c r="AZ36" s="840" t="s">
        <v>6682</v>
      </c>
      <c r="BA36" s="841"/>
      <c r="CD36" s="811">
        <v>6313</v>
      </c>
      <c r="CE36" s="849" t="s">
        <v>6753</v>
      </c>
      <c r="CF36" s="849" t="s">
        <v>18900</v>
      </c>
      <c r="CG36" s="850" t="s">
        <v>18901</v>
      </c>
      <c r="CI36" s="811">
        <v>31</v>
      </c>
      <c r="CJ36" s="849" t="s">
        <v>19660</v>
      </c>
      <c r="CK36" s="850" t="s">
        <v>19661</v>
      </c>
      <c r="CM36" s="843" t="s">
        <v>19898</v>
      </c>
      <c r="CN36" s="846" t="s">
        <v>19899</v>
      </c>
    </row>
    <row r="37" spans="1:92" ht="36" customHeight="1" x14ac:dyDescent="0.2">
      <c r="A37" s="749" t="s">
        <v>20797</v>
      </c>
      <c r="B37" s="899">
        <v>389</v>
      </c>
      <c r="C37" s="900" t="s">
        <v>6544</v>
      </c>
      <c r="D37" s="901" t="s">
        <v>5957</v>
      </c>
      <c r="E37" s="747"/>
      <c r="F37" s="854" t="s">
        <v>35</v>
      </c>
      <c r="G37" s="855" t="s">
        <v>6684</v>
      </c>
      <c r="H37" s="856"/>
      <c r="J37" s="860" t="s">
        <v>35</v>
      </c>
      <c r="K37" s="855" t="s">
        <v>6685</v>
      </c>
      <c r="N37" s="854" t="s">
        <v>35</v>
      </c>
      <c r="O37" s="855" t="s">
        <v>6686</v>
      </c>
      <c r="P37" s="755"/>
      <c r="Q37" s="818" t="s">
        <v>5962</v>
      </c>
      <c r="R37" s="819" t="s">
        <v>6687</v>
      </c>
      <c r="S37" s="813" t="s">
        <v>6688</v>
      </c>
      <c r="U37" s="860" t="s">
        <v>35</v>
      </c>
      <c r="V37" s="855" t="s">
        <v>6689</v>
      </c>
      <c r="Y37" s="861" t="s">
        <v>6690</v>
      </c>
      <c r="Z37" s="862" t="s">
        <v>6691</v>
      </c>
      <c r="AA37" s="863" t="s">
        <v>6692</v>
      </c>
      <c r="AB37" s="864" t="s">
        <v>6693</v>
      </c>
      <c r="AD37" s="825" t="s">
        <v>8189</v>
      </c>
      <c r="AE37" s="865" t="s">
        <v>8190</v>
      </c>
      <c r="AF37" s="866" t="s">
        <v>8191</v>
      </c>
      <c r="AG37" s="755"/>
      <c r="AH37" s="860" t="s">
        <v>35</v>
      </c>
      <c r="AI37" s="855" t="s">
        <v>6695</v>
      </c>
      <c r="AK37" s="860" t="s">
        <v>35</v>
      </c>
      <c r="AL37" s="855" t="s">
        <v>6696</v>
      </c>
      <c r="AN37" s="874"/>
      <c r="AO37" s="875" t="s">
        <v>6697</v>
      </c>
      <c r="AP37" s="876" t="s">
        <v>6698</v>
      </c>
      <c r="AQ37" s="881" t="s">
        <v>6699</v>
      </c>
      <c r="AR37" s="878" t="s">
        <v>1878</v>
      </c>
      <c r="AT37" s="835" t="s">
        <v>6106</v>
      </c>
      <c r="AU37" s="883" t="s">
        <v>6561</v>
      </c>
      <c r="AV37" s="829" t="s">
        <v>6562</v>
      </c>
      <c r="AX37" s="838" t="s">
        <v>6702</v>
      </c>
      <c r="AY37" s="839" t="s">
        <v>6703</v>
      </c>
      <c r="AZ37" s="840" t="s">
        <v>6704</v>
      </c>
      <c r="BA37" s="841"/>
      <c r="CD37" s="811">
        <v>6313</v>
      </c>
      <c r="CE37" s="849" t="s">
        <v>7345</v>
      </c>
      <c r="CF37" s="849" t="s">
        <v>18902</v>
      </c>
      <c r="CG37" s="850" t="s">
        <v>18903</v>
      </c>
      <c r="CI37" s="811">
        <v>32</v>
      </c>
      <c r="CJ37" s="849" t="s">
        <v>19662</v>
      </c>
      <c r="CK37" s="850" t="s">
        <v>19663</v>
      </c>
      <c r="CM37" s="843" t="s">
        <v>19900</v>
      </c>
      <c r="CN37" s="846" t="s">
        <v>19901</v>
      </c>
    </row>
    <row r="38" spans="1:92" ht="36" customHeight="1" x14ac:dyDescent="0.2">
      <c r="A38" s="749" t="s">
        <v>20797</v>
      </c>
      <c r="B38" s="811">
        <v>390</v>
      </c>
      <c r="C38" s="812" t="s">
        <v>6566</v>
      </c>
      <c r="D38" s="813" t="s">
        <v>5957</v>
      </c>
      <c r="E38" s="747"/>
      <c r="F38" s="814">
        <v>17</v>
      </c>
      <c r="G38" s="815" t="s">
        <v>6706</v>
      </c>
      <c r="H38" s="750"/>
      <c r="J38" s="820" t="s">
        <v>6707</v>
      </c>
      <c r="K38" s="815" t="s">
        <v>6708</v>
      </c>
      <c r="N38" s="814">
        <v>103</v>
      </c>
      <c r="O38" s="815" t="s">
        <v>6709</v>
      </c>
      <c r="P38" s="755"/>
      <c r="Q38" s="818" t="s">
        <v>5962</v>
      </c>
      <c r="R38" s="819" t="s">
        <v>6710</v>
      </c>
      <c r="S38" s="813" t="s">
        <v>6711</v>
      </c>
      <c r="U38" s="820" t="s">
        <v>6712</v>
      </c>
      <c r="V38" s="815" t="s">
        <v>6713</v>
      </c>
      <c r="Y38" s="861" t="s">
        <v>6714</v>
      </c>
      <c r="Z38" s="862" t="s">
        <v>6715</v>
      </c>
      <c r="AA38" s="863" t="s">
        <v>6716</v>
      </c>
      <c r="AB38" s="864" t="s">
        <v>6717</v>
      </c>
      <c r="AD38" s="825" t="s">
        <v>8055</v>
      </c>
      <c r="AE38" s="865" t="s">
        <v>8056</v>
      </c>
      <c r="AF38" s="866" t="s">
        <v>8057</v>
      </c>
      <c r="AG38" s="755"/>
      <c r="AH38" s="820" t="s">
        <v>6665</v>
      </c>
      <c r="AI38" s="815" t="s">
        <v>6719</v>
      </c>
      <c r="AK38" s="828" t="s">
        <v>6166</v>
      </c>
      <c r="AL38" s="829" t="s">
        <v>6720</v>
      </c>
      <c r="AN38" s="874"/>
      <c r="AO38" s="875" t="s">
        <v>6721</v>
      </c>
      <c r="AP38" s="876" t="s">
        <v>6722</v>
      </c>
      <c r="AQ38" s="881" t="s">
        <v>6723</v>
      </c>
      <c r="AR38" s="878" t="s">
        <v>1878</v>
      </c>
      <c r="AT38" s="835" t="s">
        <v>6106</v>
      </c>
      <c r="AU38" s="883" t="s">
        <v>6585</v>
      </c>
      <c r="AV38" s="829" t="s">
        <v>6586</v>
      </c>
      <c r="AX38" s="838" t="s">
        <v>6726</v>
      </c>
      <c r="AY38" s="839" t="s">
        <v>6727</v>
      </c>
      <c r="AZ38" s="840" t="s">
        <v>6728</v>
      </c>
      <c r="BA38" s="841"/>
      <c r="CD38" s="811">
        <v>6313</v>
      </c>
      <c r="CE38" s="849" t="s">
        <v>7380</v>
      </c>
      <c r="CF38" s="849" t="s">
        <v>18904</v>
      </c>
      <c r="CG38" s="850" t="s">
        <v>18905</v>
      </c>
      <c r="CI38" s="811">
        <v>33</v>
      </c>
      <c r="CJ38" s="849" t="s">
        <v>19664</v>
      </c>
      <c r="CK38" s="850" t="s">
        <v>19665</v>
      </c>
      <c r="CM38" s="843" t="s">
        <v>19902</v>
      </c>
      <c r="CN38" s="846" t="s">
        <v>19903</v>
      </c>
    </row>
    <row r="39" spans="1:92" ht="36" customHeight="1" x14ac:dyDescent="0.2">
      <c r="A39" s="749" t="s">
        <v>20797</v>
      </c>
      <c r="B39" s="811">
        <v>393</v>
      </c>
      <c r="C39" s="812" t="s">
        <v>6590</v>
      </c>
      <c r="D39" s="813" t="s">
        <v>5957</v>
      </c>
      <c r="E39" s="747"/>
      <c r="F39" s="854" t="s">
        <v>35</v>
      </c>
      <c r="G39" s="855" t="s">
        <v>6730</v>
      </c>
      <c r="H39" s="856"/>
      <c r="J39" s="860" t="s">
        <v>35</v>
      </c>
      <c r="K39" s="855" t="s">
        <v>6731</v>
      </c>
      <c r="N39" s="854" t="s">
        <v>35</v>
      </c>
      <c r="O39" s="855" t="s">
        <v>6732</v>
      </c>
      <c r="P39" s="755"/>
      <c r="Q39" s="818" t="s">
        <v>5962</v>
      </c>
      <c r="R39" s="819" t="s">
        <v>6733</v>
      </c>
      <c r="S39" s="813" t="s">
        <v>6734</v>
      </c>
      <c r="U39" s="860" t="s">
        <v>35</v>
      </c>
      <c r="V39" s="855" t="s">
        <v>6735</v>
      </c>
      <c r="Y39" s="861" t="s">
        <v>6736</v>
      </c>
      <c r="Z39" s="862" t="s">
        <v>6737</v>
      </c>
      <c r="AA39" s="863" t="s">
        <v>6738</v>
      </c>
      <c r="AB39" s="864" t="s">
        <v>6739</v>
      </c>
      <c r="AD39" s="825" t="s">
        <v>8071</v>
      </c>
      <c r="AE39" s="865" t="s">
        <v>8072</v>
      </c>
      <c r="AF39" s="866" t="s">
        <v>8073</v>
      </c>
      <c r="AG39" s="755"/>
      <c r="AH39" s="860" t="s">
        <v>35</v>
      </c>
      <c r="AI39" s="855" t="s">
        <v>6741</v>
      </c>
      <c r="AK39" s="860" t="s">
        <v>35</v>
      </c>
      <c r="AL39" s="855" t="s">
        <v>6742</v>
      </c>
      <c r="AN39" s="874"/>
      <c r="AO39" s="875" t="s">
        <v>6743</v>
      </c>
      <c r="AP39" s="876" t="s">
        <v>6744</v>
      </c>
      <c r="AQ39" s="881" t="s">
        <v>6745</v>
      </c>
      <c r="AR39" s="878" t="s">
        <v>1878</v>
      </c>
      <c r="AT39" s="835" t="s">
        <v>6106</v>
      </c>
      <c r="AU39" s="883" t="s">
        <v>6607</v>
      </c>
      <c r="AV39" s="829" t="s">
        <v>6608</v>
      </c>
      <c r="AX39" s="838" t="s">
        <v>18723</v>
      </c>
      <c r="AY39" s="839" t="s">
        <v>18724</v>
      </c>
      <c r="AZ39" s="840" t="s">
        <v>18735</v>
      </c>
      <c r="BA39" s="841"/>
      <c r="CD39" s="811">
        <v>6313</v>
      </c>
      <c r="CE39" s="849" t="s">
        <v>7416</v>
      </c>
      <c r="CF39" s="849" t="s">
        <v>18906</v>
      </c>
      <c r="CG39" s="850" t="s">
        <v>18907</v>
      </c>
      <c r="CI39" s="811">
        <v>34</v>
      </c>
      <c r="CJ39" s="849" t="s">
        <v>19666</v>
      </c>
      <c r="CK39" s="850" t="s">
        <v>19667</v>
      </c>
      <c r="CM39" s="843" t="s">
        <v>19904</v>
      </c>
      <c r="CN39" s="846" t="s">
        <v>19905</v>
      </c>
    </row>
    <row r="40" spans="1:92" ht="36" customHeight="1" x14ac:dyDescent="0.2">
      <c r="A40" s="749" t="s">
        <v>20797</v>
      </c>
      <c r="B40" s="811">
        <v>394</v>
      </c>
      <c r="C40" s="812" t="s">
        <v>6612</v>
      </c>
      <c r="D40" s="813" t="s">
        <v>5957</v>
      </c>
      <c r="E40" s="747"/>
      <c r="F40" s="814">
        <v>18</v>
      </c>
      <c r="G40" s="815" t="s">
        <v>6752</v>
      </c>
      <c r="H40" s="750"/>
      <c r="J40" s="820" t="s">
        <v>6753</v>
      </c>
      <c r="K40" s="815" t="s">
        <v>6754</v>
      </c>
      <c r="N40" s="814">
        <v>104</v>
      </c>
      <c r="O40" s="815" t="s">
        <v>6755</v>
      </c>
      <c r="P40" s="755"/>
      <c r="Q40" s="818" t="s">
        <v>5962</v>
      </c>
      <c r="R40" s="819" t="s">
        <v>6756</v>
      </c>
      <c r="S40" s="813" t="s">
        <v>6757</v>
      </c>
      <c r="U40" s="820" t="s">
        <v>6335</v>
      </c>
      <c r="V40" s="815" t="s">
        <v>6758</v>
      </c>
      <c r="X40" s="745" t="s">
        <v>6295</v>
      </c>
      <c r="Y40" s="861" t="s">
        <v>6759</v>
      </c>
      <c r="Z40" s="862" t="s">
        <v>6760</v>
      </c>
      <c r="AA40" s="863" t="s">
        <v>6761</v>
      </c>
      <c r="AB40" s="864" t="s">
        <v>6762</v>
      </c>
      <c r="AD40" s="825" t="s">
        <v>7793</v>
      </c>
      <c r="AE40" s="865" t="s">
        <v>7794</v>
      </c>
      <c r="AF40" s="866" t="s">
        <v>7795</v>
      </c>
      <c r="AG40" s="755"/>
      <c r="AH40" s="820" t="s">
        <v>6712</v>
      </c>
      <c r="AI40" s="815" t="s">
        <v>6764</v>
      </c>
      <c r="AK40" s="828" t="s">
        <v>6211</v>
      </c>
      <c r="AL40" s="829" t="s">
        <v>6765</v>
      </c>
      <c r="AN40" s="874"/>
      <c r="AO40" s="875" t="s">
        <v>6766</v>
      </c>
      <c r="AP40" s="876" t="s">
        <v>6767</v>
      </c>
      <c r="AQ40" s="881" t="s">
        <v>6768</v>
      </c>
      <c r="AR40" s="878" t="s">
        <v>1878</v>
      </c>
      <c r="AT40" s="835" t="s">
        <v>6106</v>
      </c>
      <c r="AU40" s="883" t="s">
        <v>6631</v>
      </c>
      <c r="AV40" s="829" t="s">
        <v>9578</v>
      </c>
      <c r="AX40" s="838" t="s">
        <v>18725</v>
      </c>
      <c r="AY40" s="839" t="s">
        <v>18726</v>
      </c>
      <c r="AZ40" s="840" t="s">
        <v>18734</v>
      </c>
      <c r="BA40" s="841"/>
      <c r="CD40" s="811">
        <v>6313</v>
      </c>
      <c r="CE40" s="849" t="s">
        <v>7450</v>
      </c>
      <c r="CF40" s="849" t="s">
        <v>18908</v>
      </c>
      <c r="CG40" s="850" t="s">
        <v>18909</v>
      </c>
      <c r="CI40" s="811">
        <v>35</v>
      </c>
      <c r="CJ40" s="849" t="s">
        <v>19668</v>
      </c>
      <c r="CK40" s="850" t="s">
        <v>19669</v>
      </c>
      <c r="CM40" s="843" t="s">
        <v>19906</v>
      </c>
      <c r="CN40" s="846" t="s">
        <v>19907</v>
      </c>
    </row>
    <row r="41" spans="1:92" ht="36" customHeight="1" x14ac:dyDescent="0.2">
      <c r="A41" s="749" t="s">
        <v>20797</v>
      </c>
      <c r="B41" s="811">
        <v>395</v>
      </c>
      <c r="C41" s="812" t="s">
        <v>6636</v>
      </c>
      <c r="D41" s="813" t="s">
        <v>5957</v>
      </c>
      <c r="E41" s="747"/>
      <c r="F41" s="854" t="s">
        <v>35</v>
      </c>
      <c r="G41" s="855" t="s">
        <v>6775</v>
      </c>
      <c r="H41" s="856"/>
      <c r="J41" s="860" t="s">
        <v>35</v>
      </c>
      <c r="K41" s="855" t="s">
        <v>6776</v>
      </c>
      <c r="N41" s="854" t="s">
        <v>35</v>
      </c>
      <c r="O41" s="855" t="s">
        <v>6777</v>
      </c>
      <c r="P41" s="755"/>
      <c r="Q41" s="818" t="s">
        <v>5962</v>
      </c>
      <c r="R41" s="819" t="s">
        <v>6778</v>
      </c>
      <c r="S41" s="813" t="s">
        <v>6779</v>
      </c>
      <c r="U41" s="860" t="s">
        <v>35</v>
      </c>
      <c r="V41" s="855" t="s">
        <v>6780</v>
      </c>
      <c r="Y41" s="861" t="s">
        <v>6781</v>
      </c>
      <c r="Z41" s="862" t="s">
        <v>6782</v>
      </c>
      <c r="AA41" s="863" t="s">
        <v>6783</v>
      </c>
      <c r="AB41" s="864" t="s">
        <v>6784</v>
      </c>
      <c r="AD41" s="825" t="s">
        <v>8466</v>
      </c>
      <c r="AE41" s="865" t="s">
        <v>8467</v>
      </c>
      <c r="AF41" s="866" t="s">
        <v>8468</v>
      </c>
      <c r="AG41" s="755"/>
      <c r="AH41" s="860" t="s">
        <v>35</v>
      </c>
      <c r="AI41" s="855" t="s">
        <v>6788</v>
      </c>
      <c r="AK41" s="860" t="s">
        <v>35</v>
      </c>
      <c r="AL41" s="855" t="s">
        <v>6789</v>
      </c>
      <c r="AN41" s="874"/>
      <c r="AO41" s="875" t="s">
        <v>6790</v>
      </c>
      <c r="AP41" s="876" t="s">
        <v>6791</v>
      </c>
      <c r="AQ41" s="881" t="s">
        <v>6792</v>
      </c>
      <c r="AR41" s="878" t="s">
        <v>1878</v>
      </c>
      <c r="AT41" s="835" t="s">
        <v>6106</v>
      </c>
      <c r="AU41" s="883" t="s">
        <v>6653</v>
      </c>
      <c r="AV41" s="829" t="s">
        <v>6654</v>
      </c>
      <c r="AX41" s="838" t="s">
        <v>6748</v>
      </c>
      <c r="AY41" s="839" t="s">
        <v>6749</v>
      </c>
      <c r="AZ41" s="840" t="s">
        <v>6750</v>
      </c>
      <c r="BA41" s="841"/>
      <c r="CD41" s="811">
        <v>6313</v>
      </c>
      <c r="CE41" s="849" t="s">
        <v>6800</v>
      </c>
      <c r="CF41" s="849" t="s">
        <v>18910</v>
      </c>
      <c r="CG41" s="850" t="s">
        <v>18911</v>
      </c>
      <c r="CI41" s="811">
        <v>36</v>
      </c>
      <c r="CJ41" s="849" t="s">
        <v>19670</v>
      </c>
      <c r="CK41" s="850" t="s">
        <v>19671</v>
      </c>
      <c r="CM41" s="843" t="s">
        <v>19908</v>
      </c>
      <c r="CN41" s="846" t="s">
        <v>19909</v>
      </c>
    </row>
    <row r="42" spans="1:92" ht="36" customHeight="1" x14ac:dyDescent="0.2">
      <c r="A42" s="749" t="s">
        <v>20797</v>
      </c>
      <c r="B42" s="811">
        <v>396</v>
      </c>
      <c r="C42" s="812" t="s">
        <v>6658</v>
      </c>
      <c r="D42" s="813" t="s">
        <v>5989</v>
      </c>
      <c r="E42" s="747"/>
      <c r="F42" s="814">
        <v>19</v>
      </c>
      <c r="G42" s="815" t="s">
        <v>6799</v>
      </c>
      <c r="H42" s="750"/>
      <c r="J42" s="820" t="s">
        <v>6800</v>
      </c>
      <c r="K42" s="815" t="s">
        <v>6801</v>
      </c>
      <c r="N42" s="814">
        <v>105</v>
      </c>
      <c r="O42" s="815" t="s">
        <v>6802</v>
      </c>
      <c r="P42" s="755"/>
      <c r="Q42" s="818" t="s">
        <v>5962</v>
      </c>
      <c r="R42" s="819" t="s">
        <v>6803</v>
      </c>
      <c r="S42" s="813" t="s">
        <v>6804</v>
      </c>
      <c r="U42" s="820" t="s">
        <v>6382</v>
      </c>
      <c r="V42" s="815" t="s">
        <v>6805</v>
      </c>
      <c r="Y42" s="861" t="s">
        <v>6806</v>
      </c>
      <c r="Z42" s="862" t="s">
        <v>6807</v>
      </c>
      <c r="AA42" s="863" t="s">
        <v>6808</v>
      </c>
      <c r="AB42" s="864" t="s">
        <v>6809</v>
      </c>
      <c r="AD42" s="825" t="s">
        <v>7173</v>
      </c>
      <c r="AE42" s="865" t="s">
        <v>7193</v>
      </c>
      <c r="AF42" s="866" t="s">
        <v>7194</v>
      </c>
      <c r="AG42" s="755"/>
      <c r="AH42" s="820" t="s">
        <v>6335</v>
      </c>
      <c r="AI42" s="815" t="s">
        <v>6811</v>
      </c>
      <c r="AK42" s="828" t="s">
        <v>6074</v>
      </c>
      <c r="AL42" s="829" t="s">
        <v>6812</v>
      </c>
      <c r="AN42" s="874"/>
      <c r="AO42" s="875" t="s">
        <v>6813</v>
      </c>
      <c r="AP42" s="876" t="s">
        <v>6814</v>
      </c>
      <c r="AQ42" s="881" t="s">
        <v>6815</v>
      </c>
      <c r="AR42" s="878" t="s">
        <v>1878</v>
      </c>
      <c r="AT42" s="835" t="s">
        <v>6106</v>
      </c>
      <c r="AU42" s="883" t="s">
        <v>6678</v>
      </c>
      <c r="AV42" s="829" t="s">
        <v>6679</v>
      </c>
      <c r="AX42" s="838" t="s">
        <v>6771</v>
      </c>
      <c r="AY42" s="839" t="s">
        <v>6772</v>
      </c>
      <c r="AZ42" s="840" t="s">
        <v>6773</v>
      </c>
      <c r="BA42" s="841"/>
      <c r="CD42" s="811">
        <v>6313</v>
      </c>
      <c r="CE42" s="849" t="s">
        <v>6845</v>
      </c>
      <c r="CF42" s="849" t="s">
        <v>18912</v>
      </c>
      <c r="CG42" s="850" t="s">
        <v>18913</v>
      </c>
      <c r="CI42" s="811">
        <v>37</v>
      </c>
      <c r="CJ42" s="849" t="s">
        <v>19672</v>
      </c>
      <c r="CK42" s="850" t="s">
        <v>19673</v>
      </c>
      <c r="CM42" s="843" t="s">
        <v>19910</v>
      </c>
      <c r="CN42" s="846" t="s">
        <v>19911</v>
      </c>
    </row>
    <row r="43" spans="1:92" ht="36" customHeight="1" thickBot="1" x14ac:dyDescent="0.25">
      <c r="A43" s="749" t="s">
        <v>20797</v>
      </c>
      <c r="B43" s="811">
        <v>420</v>
      </c>
      <c r="C43" s="812" t="s">
        <v>6683</v>
      </c>
      <c r="D43" s="813" t="s">
        <v>5989</v>
      </c>
      <c r="E43" s="747"/>
      <c r="F43" s="854" t="s">
        <v>35</v>
      </c>
      <c r="G43" s="855" t="s">
        <v>6822</v>
      </c>
      <c r="H43" s="856"/>
      <c r="J43" s="860" t="s">
        <v>35</v>
      </c>
      <c r="K43" s="855" t="s">
        <v>6823</v>
      </c>
      <c r="N43" s="909" t="s">
        <v>35</v>
      </c>
      <c r="O43" s="910" t="s">
        <v>6824</v>
      </c>
      <c r="P43" s="755"/>
      <c r="Q43" s="911" t="s">
        <v>5962</v>
      </c>
      <c r="R43" s="912" t="s">
        <v>6825</v>
      </c>
      <c r="S43" s="913" t="s">
        <v>6826</v>
      </c>
      <c r="U43" s="860" t="s">
        <v>35</v>
      </c>
      <c r="V43" s="855" t="s">
        <v>6827</v>
      </c>
      <c r="Y43" s="861" t="s">
        <v>6828</v>
      </c>
      <c r="Z43" s="862" t="s">
        <v>6828</v>
      </c>
      <c r="AA43" s="863" t="s">
        <v>6829</v>
      </c>
      <c r="AB43" s="864" t="s">
        <v>6830</v>
      </c>
      <c r="AD43" s="825" t="s">
        <v>7150</v>
      </c>
      <c r="AE43" s="865" t="s">
        <v>7151</v>
      </c>
      <c r="AF43" s="866" t="s">
        <v>7152</v>
      </c>
      <c r="AG43" s="755"/>
      <c r="AH43" s="860" t="s">
        <v>35</v>
      </c>
      <c r="AI43" s="855" t="s">
        <v>6832</v>
      </c>
      <c r="AK43" s="860" t="s">
        <v>35</v>
      </c>
      <c r="AL43" s="855" t="s">
        <v>6833</v>
      </c>
      <c r="AN43" s="874"/>
      <c r="AO43" s="875" t="s">
        <v>6834</v>
      </c>
      <c r="AP43" s="876" t="s">
        <v>6835</v>
      </c>
      <c r="AQ43" s="881" t="s">
        <v>6836</v>
      </c>
      <c r="AR43" s="878" t="s">
        <v>1878</v>
      </c>
      <c r="AT43" s="835" t="s">
        <v>6106</v>
      </c>
      <c r="AU43" s="883" t="s">
        <v>6700</v>
      </c>
      <c r="AV43" s="829" t="s">
        <v>6701</v>
      </c>
      <c r="AX43" s="838" t="s">
        <v>6795</v>
      </c>
      <c r="AY43" s="839" t="s">
        <v>6796</v>
      </c>
      <c r="AZ43" s="840" t="s">
        <v>6797</v>
      </c>
      <c r="BA43" s="841"/>
      <c r="CD43" s="811">
        <v>6313</v>
      </c>
      <c r="CE43" s="849" t="s">
        <v>7557</v>
      </c>
      <c r="CF43" s="849" t="s">
        <v>18914</v>
      </c>
      <c r="CG43" s="850" t="s">
        <v>18915</v>
      </c>
      <c r="CI43" s="811">
        <v>38</v>
      </c>
      <c r="CJ43" s="849" t="s">
        <v>19674</v>
      </c>
      <c r="CK43" s="850" t="s">
        <v>19675</v>
      </c>
      <c r="CM43" s="843" t="s">
        <v>19912</v>
      </c>
      <c r="CN43" s="846" t="s">
        <v>19913</v>
      </c>
    </row>
    <row r="44" spans="1:92" ht="36" customHeight="1" x14ac:dyDescent="0.2">
      <c r="A44" s="749" t="s">
        <v>20797</v>
      </c>
      <c r="B44" s="811">
        <v>456</v>
      </c>
      <c r="C44" s="812" t="s">
        <v>6705</v>
      </c>
      <c r="D44" s="813" t="s">
        <v>5957</v>
      </c>
      <c r="E44" s="747"/>
      <c r="F44" s="904">
        <v>20</v>
      </c>
      <c r="G44" s="903" t="s">
        <v>6843</v>
      </c>
      <c r="H44" s="905" t="s">
        <v>6844</v>
      </c>
      <c r="J44" s="816" t="s">
        <v>6845</v>
      </c>
      <c r="K44" s="817" t="s">
        <v>6846</v>
      </c>
      <c r="N44" s="914"/>
      <c r="P44" s="755"/>
      <c r="Q44" s="915" t="s">
        <v>5962</v>
      </c>
      <c r="R44" s="916" t="s">
        <v>6847</v>
      </c>
      <c r="S44" s="917" t="s">
        <v>6848</v>
      </c>
      <c r="U44" s="820" t="s">
        <v>6849</v>
      </c>
      <c r="V44" s="815" t="s">
        <v>6850</v>
      </c>
      <c r="Y44" s="861" t="s">
        <v>6851</v>
      </c>
      <c r="Z44" s="862" t="s">
        <v>6852</v>
      </c>
      <c r="AA44" s="863" t="s">
        <v>6853</v>
      </c>
      <c r="AB44" s="864" t="s">
        <v>6854</v>
      </c>
      <c r="AD44" s="918" t="s">
        <v>7173</v>
      </c>
      <c r="AE44" s="919" t="s">
        <v>7151</v>
      </c>
      <c r="AF44" s="920" t="s">
        <v>7152</v>
      </c>
      <c r="AG44" s="755"/>
      <c r="AH44" s="820" t="s">
        <v>6382</v>
      </c>
      <c r="AI44" s="815" t="s">
        <v>6858</v>
      </c>
      <c r="AK44" s="828" t="s">
        <v>6298</v>
      </c>
      <c r="AL44" s="829" t="s">
        <v>6859</v>
      </c>
      <c r="AN44" s="874" t="s">
        <v>6860</v>
      </c>
      <c r="AO44" s="875" t="s">
        <v>6175</v>
      </c>
      <c r="AP44" s="876" t="s">
        <v>6861</v>
      </c>
      <c r="AQ44" s="881" t="s">
        <v>6862</v>
      </c>
      <c r="AR44" s="878" t="s">
        <v>1878</v>
      </c>
      <c r="AT44" s="835" t="s">
        <v>6106</v>
      </c>
      <c r="AU44" s="883" t="s">
        <v>6724</v>
      </c>
      <c r="AV44" s="829" t="s">
        <v>6725</v>
      </c>
      <c r="AX44" s="838" t="s">
        <v>6818</v>
      </c>
      <c r="AY44" s="839" t="s">
        <v>6819</v>
      </c>
      <c r="AZ44" s="840" t="s">
        <v>6820</v>
      </c>
      <c r="BA44" s="841"/>
      <c r="CD44" s="811">
        <v>6313</v>
      </c>
      <c r="CE44" s="849" t="s">
        <v>6893</v>
      </c>
      <c r="CF44" s="849" t="s">
        <v>18916</v>
      </c>
      <c r="CG44" s="850" t="s">
        <v>18917</v>
      </c>
      <c r="CI44" s="811">
        <v>39</v>
      </c>
      <c r="CJ44" s="849" t="s">
        <v>19676</v>
      </c>
      <c r="CK44" s="850" t="s">
        <v>19677</v>
      </c>
      <c r="CM44" s="843" t="s">
        <v>19914</v>
      </c>
      <c r="CN44" s="846" t="s">
        <v>19915</v>
      </c>
    </row>
    <row r="45" spans="1:92" ht="36" customHeight="1" x14ac:dyDescent="0.2">
      <c r="A45" s="749" t="s">
        <v>20797</v>
      </c>
      <c r="B45" s="811">
        <v>457</v>
      </c>
      <c r="C45" s="812" t="s">
        <v>6729</v>
      </c>
      <c r="D45" s="813" t="s">
        <v>5957</v>
      </c>
      <c r="E45" s="747"/>
      <c r="F45" s="906" t="s">
        <v>35</v>
      </c>
      <c r="G45" s="857" t="s">
        <v>6869</v>
      </c>
      <c r="H45" s="907"/>
      <c r="J45" s="816" t="s">
        <v>35</v>
      </c>
      <c r="K45" s="857" t="s">
        <v>6870</v>
      </c>
      <c r="N45" s="914"/>
      <c r="P45" s="755"/>
      <c r="Q45" s="921" t="s">
        <v>5962</v>
      </c>
      <c r="R45" s="922" t="s">
        <v>6871</v>
      </c>
      <c r="S45" s="923" t="s">
        <v>6872</v>
      </c>
      <c r="U45" s="860" t="s">
        <v>35</v>
      </c>
      <c r="V45" s="855" t="s">
        <v>6873</v>
      </c>
      <c r="Y45" s="861" t="s">
        <v>6874</v>
      </c>
      <c r="Z45" s="862" t="s">
        <v>6875</v>
      </c>
      <c r="AA45" s="863" t="s">
        <v>6876</v>
      </c>
      <c r="AB45" s="864" t="s">
        <v>6877</v>
      </c>
      <c r="AD45" s="825" t="s">
        <v>7173</v>
      </c>
      <c r="AE45" s="865" t="s">
        <v>7212</v>
      </c>
      <c r="AF45" s="866" t="s">
        <v>7213</v>
      </c>
      <c r="AG45" s="755"/>
      <c r="AH45" s="860" t="s">
        <v>35</v>
      </c>
      <c r="AI45" s="855" t="s">
        <v>6881</v>
      </c>
      <c r="AK45" s="860" t="s">
        <v>35</v>
      </c>
      <c r="AL45" s="855" t="s">
        <v>6882</v>
      </c>
      <c r="AN45" s="874"/>
      <c r="AO45" s="875" t="s">
        <v>6883</v>
      </c>
      <c r="AP45" s="876" t="s">
        <v>6884</v>
      </c>
      <c r="AQ45" s="881" t="s">
        <v>6885</v>
      </c>
      <c r="AR45" s="878" t="s">
        <v>1878</v>
      </c>
      <c r="AT45" s="835" t="s">
        <v>6106</v>
      </c>
      <c r="AU45" s="883" t="s">
        <v>6746</v>
      </c>
      <c r="AV45" s="829" t="s">
        <v>6747</v>
      </c>
      <c r="AX45" s="838" t="s">
        <v>6839</v>
      </c>
      <c r="AY45" s="839" t="s">
        <v>6840</v>
      </c>
      <c r="AZ45" s="840" t="s">
        <v>6841</v>
      </c>
      <c r="BA45" s="841"/>
      <c r="CD45" s="811">
        <v>6313</v>
      </c>
      <c r="CE45" s="849" t="s">
        <v>7629</v>
      </c>
      <c r="CF45" s="849" t="s">
        <v>18918</v>
      </c>
      <c r="CG45" s="850" t="s">
        <v>18919</v>
      </c>
      <c r="CI45" s="811">
        <v>40</v>
      </c>
      <c r="CJ45" s="849" t="s">
        <v>19678</v>
      </c>
      <c r="CK45" s="850" t="s">
        <v>19679</v>
      </c>
      <c r="CM45" s="843" t="s">
        <v>19916</v>
      </c>
      <c r="CN45" s="846" t="s">
        <v>19917</v>
      </c>
    </row>
    <row r="46" spans="1:92" ht="36" customHeight="1" x14ac:dyDescent="0.2">
      <c r="A46" s="749" t="s">
        <v>20797</v>
      </c>
      <c r="B46" s="811">
        <v>458</v>
      </c>
      <c r="C46" s="812" t="s">
        <v>6751</v>
      </c>
      <c r="D46" s="813" t="s">
        <v>5989</v>
      </c>
      <c r="E46" s="747"/>
      <c r="F46" s="814">
        <v>21</v>
      </c>
      <c r="G46" s="815" t="s">
        <v>6892</v>
      </c>
      <c r="H46" s="750"/>
      <c r="J46" s="820" t="s">
        <v>6893</v>
      </c>
      <c r="K46" s="815" t="s">
        <v>6894</v>
      </c>
      <c r="N46" s="914"/>
      <c r="P46" s="755"/>
      <c r="Q46" s="921" t="s">
        <v>5962</v>
      </c>
      <c r="R46" s="922" t="s">
        <v>6895</v>
      </c>
      <c r="S46" s="923" t="s">
        <v>6896</v>
      </c>
      <c r="U46" s="820" t="s">
        <v>6429</v>
      </c>
      <c r="V46" s="815" t="s">
        <v>6897</v>
      </c>
      <c r="Y46" s="861" t="s">
        <v>6898</v>
      </c>
      <c r="Z46" s="862" t="s">
        <v>6899</v>
      </c>
      <c r="AA46" s="863" t="s">
        <v>6900</v>
      </c>
      <c r="AB46" s="864" t="s">
        <v>6901</v>
      </c>
      <c r="AD46" s="825" t="s">
        <v>8378</v>
      </c>
      <c r="AE46" s="865" t="s">
        <v>8395</v>
      </c>
      <c r="AF46" s="866" t="s">
        <v>8396</v>
      </c>
      <c r="AG46" s="755"/>
      <c r="AH46" s="820" t="s">
        <v>6849</v>
      </c>
      <c r="AI46" s="815" t="s">
        <v>6903</v>
      </c>
      <c r="AK46" s="828" t="s">
        <v>6275</v>
      </c>
      <c r="AL46" s="829" t="s">
        <v>6904</v>
      </c>
      <c r="AN46" s="874"/>
      <c r="AO46" s="875" t="s">
        <v>6905</v>
      </c>
      <c r="AP46" s="876" t="s">
        <v>6906</v>
      </c>
      <c r="AQ46" s="881" t="s">
        <v>6907</v>
      </c>
      <c r="AR46" s="878" t="s">
        <v>1878</v>
      </c>
      <c r="AT46" s="835" t="s">
        <v>6106</v>
      </c>
      <c r="AU46" s="883" t="s">
        <v>9655</v>
      </c>
      <c r="AV46" s="829" t="s">
        <v>9656</v>
      </c>
      <c r="AX46" s="838" t="s">
        <v>6865</v>
      </c>
      <c r="AY46" s="839" t="s">
        <v>6866</v>
      </c>
      <c r="AZ46" s="840" t="s">
        <v>6867</v>
      </c>
      <c r="BA46" s="841"/>
      <c r="CD46" s="811">
        <v>6313</v>
      </c>
      <c r="CE46" s="849" t="s">
        <v>7667</v>
      </c>
      <c r="CF46" s="849" t="s">
        <v>18920</v>
      </c>
      <c r="CG46" s="850" t="s">
        <v>18921</v>
      </c>
      <c r="CI46" s="811">
        <v>41</v>
      </c>
      <c r="CJ46" s="849" t="s">
        <v>19680</v>
      </c>
      <c r="CK46" s="850" t="s">
        <v>19681</v>
      </c>
      <c r="CM46" s="843" t="s">
        <v>19918</v>
      </c>
      <c r="CN46" s="846" t="s">
        <v>19919</v>
      </c>
    </row>
    <row r="47" spans="1:92" ht="36" customHeight="1" x14ac:dyDescent="0.2">
      <c r="A47" s="749" t="s">
        <v>20797</v>
      </c>
      <c r="B47" s="811">
        <v>471</v>
      </c>
      <c r="C47" s="812" t="s">
        <v>20968</v>
      </c>
      <c r="D47" s="813" t="s">
        <v>5957</v>
      </c>
      <c r="E47" s="747"/>
      <c r="F47" s="854" t="s">
        <v>35</v>
      </c>
      <c r="G47" s="855" t="s">
        <v>6913</v>
      </c>
      <c r="H47" s="856"/>
      <c r="J47" s="860" t="s">
        <v>35</v>
      </c>
      <c r="K47" s="855" t="s">
        <v>6914</v>
      </c>
      <c r="N47" s="914"/>
      <c r="P47" s="755"/>
      <c r="Q47" s="921" t="s">
        <v>5962</v>
      </c>
      <c r="R47" s="922" t="s">
        <v>6915</v>
      </c>
      <c r="S47" s="923" t="s">
        <v>6916</v>
      </c>
      <c r="U47" s="860" t="s">
        <v>35</v>
      </c>
      <c r="V47" s="855" t="s">
        <v>6917</v>
      </c>
      <c r="Y47" s="861" t="s">
        <v>6918</v>
      </c>
      <c r="Z47" s="862" t="s">
        <v>6919</v>
      </c>
      <c r="AA47" s="863" t="s">
        <v>6920</v>
      </c>
      <c r="AB47" s="864" t="s">
        <v>6921</v>
      </c>
      <c r="AD47" s="825" t="s">
        <v>8378</v>
      </c>
      <c r="AE47" s="865" t="s">
        <v>8379</v>
      </c>
      <c r="AF47" s="866" t="s">
        <v>8380</v>
      </c>
      <c r="AG47" s="755"/>
      <c r="AH47" s="860" t="s">
        <v>35</v>
      </c>
      <c r="AI47" s="855" t="s">
        <v>6923</v>
      </c>
      <c r="AK47" s="860" t="s">
        <v>35</v>
      </c>
      <c r="AL47" s="855" t="s">
        <v>6924</v>
      </c>
      <c r="AN47" s="874"/>
      <c r="AO47" s="875" t="s">
        <v>6925</v>
      </c>
      <c r="AP47" s="876" t="s">
        <v>6926</v>
      </c>
      <c r="AQ47" s="881" t="s">
        <v>6927</v>
      </c>
      <c r="AR47" s="878" t="s">
        <v>1878</v>
      </c>
      <c r="AT47" s="835" t="s">
        <v>6106</v>
      </c>
      <c r="AU47" s="883" t="s">
        <v>6769</v>
      </c>
      <c r="AV47" s="829" t="s">
        <v>6770</v>
      </c>
      <c r="AX47" s="838" t="s">
        <v>6888</v>
      </c>
      <c r="AY47" s="839" t="s">
        <v>6889</v>
      </c>
      <c r="AZ47" s="840" t="s">
        <v>6890</v>
      </c>
      <c r="BA47" s="841"/>
      <c r="CD47" s="811">
        <v>6313</v>
      </c>
      <c r="CE47" s="849" t="s">
        <v>6975</v>
      </c>
      <c r="CF47" s="849" t="s">
        <v>18922</v>
      </c>
      <c r="CG47" s="850" t="s">
        <v>18923</v>
      </c>
      <c r="CI47" s="811">
        <v>42</v>
      </c>
      <c r="CJ47" s="849" t="s">
        <v>19682</v>
      </c>
      <c r="CK47" s="850" t="s">
        <v>19683</v>
      </c>
      <c r="CM47" s="843" t="s">
        <v>19920</v>
      </c>
      <c r="CN47" s="846" t="s">
        <v>19921</v>
      </c>
    </row>
    <row r="48" spans="1:92" ht="36" customHeight="1" x14ac:dyDescent="0.2">
      <c r="A48" s="749" t="s">
        <v>20797</v>
      </c>
      <c r="B48" s="811">
        <v>472</v>
      </c>
      <c r="C48" s="812" t="s">
        <v>20969</v>
      </c>
      <c r="D48" s="813" t="s">
        <v>5957</v>
      </c>
      <c r="F48" s="814">
        <v>22</v>
      </c>
      <c r="G48" s="815" t="s">
        <v>6931</v>
      </c>
      <c r="H48" s="750"/>
      <c r="J48" s="820" t="s">
        <v>6932</v>
      </c>
      <c r="K48" s="815" t="s">
        <v>6933</v>
      </c>
      <c r="N48" s="914"/>
      <c r="P48" s="755"/>
      <c r="Q48" s="921" t="s">
        <v>5962</v>
      </c>
      <c r="R48" s="922" t="s">
        <v>6934</v>
      </c>
      <c r="S48" s="923" t="s">
        <v>6935</v>
      </c>
      <c r="U48" s="820" t="s">
        <v>6936</v>
      </c>
      <c r="V48" s="815" t="s">
        <v>6937</v>
      </c>
      <c r="Y48" s="861" t="s">
        <v>6938</v>
      </c>
      <c r="Z48" s="862" t="s">
        <v>6939</v>
      </c>
      <c r="AA48" s="863" t="s">
        <v>6940</v>
      </c>
      <c r="AB48" s="864" t="s">
        <v>6941</v>
      </c>
      <c r="AD48" s="825" t="s">
        <v>7232</v>
      </c>
      <c r="AE48" s="865" t="s">
        <v>7233</v>
      </c>
      <c r="AF48" s="866" t="s">
        <v>7234</v>
      </c>
      <c r="AG48" s="755"/>
      <c r="AH48" s="820" t="s">
        <v>6429</v>
      </c>
      <c r="AI48" s="815" t="s">
        <v>6945</v>
      </c>
      <c r="AK48" s="828" t="s">
        <v>6946</v>
      </c>
      <c r="AL48" s="829" t="s">
        <v>6947</v>
      </c>
      <c r="AN48" s="874"/>
      <c r="AO48" s="875" t="s">
        <v>6948</v>
      </c>
      <c r="AP48" s="876" t="s">
        <v>6949</v>
      </c>
      <c r="AQ48" s="881" t="s">
        <v>6950</v>
      </c>
      <c r="AR48" s="878" t="s">
        <v>1878</v>
      </c>
      <c r="AT48" s="835" t="s">
        <v>6106</v>
      </c>
      <c r="AU48" s="883" t="s">
        <v>6793</v>
      </c>
      <c r="AV48" s="829" t="s">
        <v>6794</v>
      </c>
      <c r="AX48" s="838" t="s">
        <v>6909</v>
      </c>
      <c r="AY48" s="839" t="s">
        <v>6910</v>
      </c>
      <c r="AZ48" s="840" t="s">
        <v>6911</v>
      </c>
      <c r="BA48" s="841"/>
      <c r="CD48" s="811">
        <v>6313</v>
      </c>
      <c r="CE48" s="849" t="s">
        <v>7017</v>
      </c>
      <c r="CF48" s="849" t="s">
        <v>18924</v>
      </c>
      <c r="CG48" s="850" t="s">
        <v>18925</v>
      </c>
      <c r="CI48" s="811">
        <v>43</v>
      </c>
      <c r="CJ48" s="849" t="s">
        <v>19684</v>
      </c>
      <c r="CK48" s="850" t="s">
        <v>19685</v>
      </c>
      <c r="CM48" s="843" t="s">
        <v>19922</v>
      </c>
      <c r="CN48" s="846" t="s">
        <v>19923</v>
      </c>
    </row>
    <row r="49" spans="1:92" ht="36" customHeight="1" x14ac:dyDescent="0.2">
      <c r="A49" s="749" t="s">
        <v>20797</v>
      </c>
      <c r="B49" s="811">
        <v>473</v>
      </c>
      <c r="C49" s="812" t="s">
        <v>20970</v>
      </c>
      <c r="D49" s="813" t="s">
        <v>5957</v>
      </c>
      <c r="F49" s="854" t="s">
        <v>35</v>
      </c>
      <c r="G49" s="855" t="s">
        <v>6954</v>
      </c>
      <c r="H49" s="856"/>
      <c r="J49" s="860" t="s">
        <v>35</v>
      </c>
      <c r="K49" s="855" t="s">
        <v>6955</v>
      </c>
      <c r="N49" s="914"/>
      <c r="P49" s="755"/>
      <c r="Q49" s="921" t="s">
        <v>5962</v>
      </c>
      <c r="R49" s="922" t="s">
        <v>6956</v>
      </c>
      <c r="S49" s="923" t="s">
        <v>6957</v>
      </c>
      <c r="U49" s="860" t="s">
        <v>35</v>
      </c>
      <c r="V49" s="855" t="s">
        <v>6958</v>
      </c>
      <c r="Y49" s="861" t="s">
        <v>6959</v>
      </c>
      <c r="Z49" s="862" t="s">
        <v>6960</v>
      </c>
      <c r="AA49" s="863" t="s">
        <v>6961</v>
      </c>
      <c r="AB49" s="864" t="s">
        <v>6962</v>
      </c>
      <c r="AD49" s="825" t="s">
        <v>8412</v>
      </c>
      <c r="AE49" s="865" t="s">
        <v>8413</v>
      </c>
      <c r="AF49" s="866" t="s">
        <v>8414</v>
      </c>
      <c r="AG49" s="755"/>
      <c r="AH49" s="860" t="s">
        <v>35</v>
      </c>
      <c r="AI49" s="855" t="s">
        <v>6966</v>
      </c>
      <c r="AK49" s="860" t="s">
        <v>35</v>
      </c>
      <c r="AL49" s="855" t="s">
        <v>6967</v>
      </c>
      <c r="AN49" s="874"/>
      <c r="AO49" s="875" t="s">
        <v>6968</v>
      </c>
      <c r="AP49" s="876" t="s">
        <v>6969</v>
      </c>
      <c r="AQ49" s="881" t="s">
        <v>6970</v>
      </c>
      <c r="AR49" s="878" t="s">
        <v>1878</v>
      </c>
      <c r="AT49" s="835" t="s">
        <v>6106</v>
      </c>
      <c r="AU49" s="883" t="s">
        <v>6816</v>
      </c>
      <c r="AV49" s="829" t="s">
        <v>6817</v>
      </c>
      <c r="AX49" s="838" t="s">
        <v>6928</v>
      </c>
      <c r="AY49" s="839" t="s">
        <v>6929</v>
      </c>
      <c r="AZ49" s="840" t="s">
        <v>6930</v>
      </c>
      <c r="BA49" s="841"/>
      <c r="CD49" s="811">
        <v>6313</v>
      </c>
      <c r="CE49" s="849" t="s">
        <v>7943</v>
      </c>
      <c r="CF49" s="849" t="s">
        <v>18926</v>
      </c>
      <c r="CG49" s="850" t="s">
        <v>18927</v>
      </c>
      <c r="CI49" s="811">
        <v>44</v>
      </c>
      <c r="CJ49" s="849" t="s">
        <v>19686</v>
      </c>
      <c r="CK49" s="850" t="s">
        <v>19687</v>
      </c>
      <c r="CM49" s="843" t="s">
        <v>19924</v>
      </c>
      <c r="CN49" s="846" t="s">
        <v>19925</v>
      </c>
    </row>
    <row r="50" spans="1:92" ht="36" customHeight="1" x14ac:dyDescent="0.2">
      <c r="A50" s="749" t="s">
        <v>20797</v>
      </c>
      <c r="B50" s="811">
        <v>500</v>
      </c>
      <c r="C50" s="812" t="s">
        <v>20971</v>
      </c>
      <c r="D50" s="813" t="s">
        <v>5957</v>
      </c>
      <c r="F50" s="814">
        <v>23</v>
      </c>
      <c r="G50" s="815" t="s">
        <v>6974</v>
      </c>
      <c r="H50" s="750"/>
      <c r="J50" s="820" t="s">
        <v>6975</v>
      </c>
      <c r="K50" s="815" t="s">
        <v>6976</v>
      </c>
      <c r="N50" s="914"/>
      <c r="P50" s="755"/>
      <c r="Q50" s="921" t="s">
        <v>5962</v>
      </c>
      <c r="R50" s="922" t="s">
        <v>6977</v>
      </c>
      <c r="S50" s="923" t="s">
        <v>6978</v>
      </c>
      <c r="U50" s="820" t="s">
        <v>6979</v>
      </c>
      <c r="V50" s="815" t="s">
        <v>6980</v>
      </c>
      <c r="Y50" s="861" t="s">
        <v>6981</v>
      </c>
      <c r="Z50" s="862" t="s">
        <v>6982</v>
      </c>
      <c r="AA50" s="863" t="s">
        <v>6983</v>
      </c>
      <c r="AB50" s="864" t="s">
        <v>6984</v>
      </c>
      <c r="AD50" s="825" t="s">
        <v>8412</v>
      </c>
      <c r="AE50" s="865" t="s">
        <v>8430</v>
      </c>
      <c r="AF50" s="866" t="s">
        <v>8431</v>
      </c>
      <c r="AG50" s="755"/>
      <c r="AH50" s="820" t="s">
        <v>6936</v>
      </c>
      <c r="AI50" s="815" t="s">
        <v>6988</v>
      </c>
      <c r="AK50" s="828" t="s">
        <v>6254</v>
      </c>
      <c r="AL50" s="829" t="s">
        <v>6989</v>
      </c>
      <c r="AN50" s="874"/>
      <c r="AO50" s="875" t="s">
        <v>6990</v>
      </c>
      <c r="AP50" s="876" t="s">
        <v>6991</v>
      </c>
      <c r="AQ50" s="881" t="s">
        <v>6992</v>
      </c>
      <c r="AR50" s="878" t="s">
        <v>1878</v>
      </c>
      <c r="AT50" s="835" t="s">
        <v>6106</v>
      </c>
      <c r="AU50" s="883" t="s">
        <v>6837</v>
      </c>
      <c r="AV50" s="829" t="s">
        <v>6838</v>
      </c>
      <c r="AX50" s="838" t="s">
        <v>6951</v>
      </c>
      <c r="AY50" s="839" t="s">
        <v>6952</v>
      </c>
      <c r="AZ50" s="840" t="s">
        <v>6953</v>
      </c>
      <c r="BA50" s="841"/>
      <c r="CD50" s="811">
        <v>6313</v>
      </c>
      <c r="CE50" s="849" t="s">
        <v>8021</v>
      </c>
      <c r="CF50" s="849" t="s">
        <v>18928</v>
      </c>
      <c r="CG50" s="850" t="s">
        <v>18929</v>
      </c>
      <c r="CI50" s="811">
        <v>45</v>
      </c>
      <c r="CJ50" s="849" t="s">
        <v>19688</v>
      </c>
      <c r="CK50" s="850" t="s">
        <v>19689</v>
      </c>
      <c r="CM50" s="843" t="s">
        <v>19926</v>
      </c>
      <c r="CN50" s="846" t="s">
        <v>19927</v>
      </c>
    </row>
    <row r="51" spans="1:92" ht="36" customHeight="1" x14ac:dyDescent="0.2">
      <c r="A51" s="749" t="s">
        <v>20797</v>
      </c>
      <c r="B51" s="811">
        <v>501</v>
      </c>
      <c r="C51" s="812" t="s">
        <v>20972</v>
      </c>
      <c r="D51" s="813" t="s">
        <v>5957</v>
      </c>
      <c r="F51" s="854" t="s">
        <v>35</v>
      </c>
      <c r="G51" s="855" t="s">
        <v>6996</v>
      </c>
      <c r="H51" s="856"/>
      <c r="J51" s="860" t="s">
        <v>35</v>
      </c>
      <c r="K51" s="855" t="s">
        <v>6997</v>
      </c>
      <c r="P51" s="755"/>
      <c r="Q51" s="921" t="s">
        <v>5962</v>
      </c>
      <c r="R51" s="922" t="s">
        <v>6998</v>
      </c>
      <c r="S51" s="923" t="s">
        <v>6999</v>
      </c>
      <c r="U51" s="860" t="s">
        <v>35</v>
      </c>
      <c r="V51" s="855" t="s">
        <v>7000</v>
      </c>
      <c r="Y51" s="861" t="s">
        <v>7001</v>
      </c>
      <c r="Z51" s="862" t="s">
        <v>7002</v>
      </c>
      <c r="AA51" s="863" t="s">
        <v>7003</v>
      </c>
      <c r="AB51" s="864" t="s">
        <v>7004</v>
      </c>
      <c r="AD51" s="825" t="s">
        <v>8516</v>
      </c>
      <c r="AE51" s="865" t="s">
        <v>8517</v>
      </c>
      <c r="AF51" s="866" t="s">
        <v>8518</v>
      </c>
      <c r="AG51" s="755"/>
      <c r="AH51" s="860" t="s">
        <v>35</v>
      </c>
      <c r="AI51" s="855" t="s">
        <v>7008</v>
      </c>
      <c r="AK51" s="860" t="s">
        <v>35</v>
      </c>
      <c r="AL51" s="855" t="s">
        <v>7009</v>
      </c>
      <c r="AN51" s="874"/>
      <c r="AO51" s="875" t="s">
        <v>7010</v>
      </c>
      <c r="AP51" s="876" t="s">
        <v>7011</v>
      </c>
      <c r="AQ51" s="881" t="s">
        <v>7012</v>
      </c>
      <c r="AR51" s="878" t="s">
        <v>1878</v>
      </c>
      <c r="AT51" s="835" t="s">
        <v>6106</v>
      </c>
      <c r="AU51" s="883" t="s">
        <v>6863</v>
      </c>
      <c r="AV51" s="829" t="s">
        <v>6864</v>
      </c>
      <c r="AX51" s="838" t="s">
        <v>6971</v>
      </c>
      <c r="AY51" s="839" t="s">
        <v>6972</v>
      </c>
      <c r="AZ51" s="840" t="s">
        <v>6973</v>
      </c>
      <c r="BA51" s="841"/>
      <c r="CD51" s="811">
        <v>6313</v>
      </c>
      <c r="CE51" s="849" t="s">
        <v>7978</v>
      </c>
      <c r="CF51" s="849" t="s">
        <v>18930</v>
      </c>
      <c r="CG51" s="850" t="s">
        <v>18931</v>
      </c>
      <c r="CI51" s="811">
        <v>46</v>
      </c>
      <c r="CJ51" s="849" t="s">
        <v>19690</v>
      </c>
      <c r="CK51" s="850" t="s">
        <v>19691</v>
      </c>
      <c r="CM51" s="843" t="s">
        <v>19928</v>
      </c>
      <c r="CN51" s="846" t="s">
        <v>19929</v>
      </c>
    </row>
    <row r="52" spans="1:92" ht="36" customHeight="1" x14ac:dyDescent="0.2">
      <c r="A52" s="749" t="s">
        <v>20797</v>
      </c>
      <c r="B52" s="811">
        <v>502</v>
      </c>
      <c r="C52" s="812" t="s">
        <v>20973</v>
      </c>
      <c r="D52" s="813" t="s">
        <v>5989</v>
      </c>
      <c r="F52" s="814">
        <v>24</v>
      </c>
      <c r="G52" s="815" t="s">
        <v>7016</v>
      </c>
      <c r="H52" s="750"/>
      <c r="J52" s="820" t="s">
        <v>7017</v>
      </c>
      <c r="K52" s="815" t="s">
        <v>7018</v>
      </c>
      <c r="P52" s="755"/>
      <c r="Q52" s="921" t="s">
        <v>5962</v>
      </c>
      <c r="R52" s="922" t="s">
        <v>7019</v>
      </c>
      <c r="S52" s="923" t="s">
        <v>7020</v>
      </c>
      <c r="U52" s="820" t="s">
        <v>6476</v>
      </c>
      <c r="V52" s="815" t="s">
        <v>7021</v>
      </c>
      <c r="Y52" s="861" t="s">
        <v>7022</v>
      </c>
      <c r="Z52" s="862" t="s">
        <v>7023</v>
      </c>
      <c r="AA52" s="863" t="s">
        <v>7024</v>
      </c>
      <c r="AB52" s="864" t="s">
        <v>7025</v>
      </c>
      <c r="AD52" s="825" t="s">
        <v>8565</v>
      </c>
      <c r="AE52" s="865" t="s">
        <v>8566</v>
      </c>
      <c r="AF52" s="866" t="s">
        <v>8567</v>
      </c>
      <c r="AG52" s="755"/>
      <c r="AH52" s="820" t="s">
        <v>6979</v>
      </c>
      <c r="AI52" s="815" t="s">
        <v>7029</v>
      </c>
      <c r="AK52" s="828" t="s">
        <v>5998</v>
      </c>
      <c r="AL52" s="829" t="s">
        <v>7030</v>
      </c>
      <c r="AN52" s="874"/>
      <c r="AO52" s="875" t="s">
        <v>7031</v>
      </c>
      <c r="AP52" s="876" t="s">
        <v>7032</v>
      </c>
      <c r="AQ52" s="881" t="s">
        <v>7033</v>
      </c>
      <c r="AR52" s="878" t="s">
        <v>1878</v>
      </c>
      <c r="AT52" s="835" t="s">
        <v>6106</v>
      </c>
      <c r="AU52" s="883" t="s">
        <v>6886</v>
      </c>
      <c r="AV52" s="829" t="s">
        <v>6887</v>
      </c>
      <c r="AX52" s="838" t="s">
        <v>6993</v>
      </c>
      <c r="AY52" s="839" t="s">
        <v>6994</v>
      </c>
      <c r="AZ52" s="840" t="s">
        <v>6995</v>
      </c>
      <c r="BA52" s="841"/>
      <c r="CD52" s="811">
        <v>6313</v>
      </c>
      <c r="CE52" s="849" t="s">
        <v>8013</v>
      </c>
      <c r="CF52" s="849" t="s">
        <v>18932</v>
      </c>
      <c r="CG52" s="850" t="s">
        <v>18933</v>
      </c>
      <c r="CI52" s="811">
        <v>47</v>
      </c>
      <c r="CJ52" s="849" t="s">
        <v>19692</v>
      </c>
      <c r="CK52" s="850" t="s">
        <v>19693</v>
      </c>
      <c r="CM52" s="843" t="s">
        <v>19930</v>
      </c>
      <c r="CN52" s="846" t="s">
        <v>19931</v>
      </c>
    </row>
    <row r="53" spans="1:92" ht="36" customHeight="1" x14ac:dyDescent="0.2">
      <c r="A53" s="749" t="s">
        <v>20797</v>
      </c>
      <c r="B53" s="811">
        <v>503</v>
      </c>
      <c r="C53" s="812" t="s">
        <v>20974</v>
      </c>
      <c r="D53" s="813" t="s">
        <v>5989</v>
      </c>
      <c r="F53" s="854" t="s">
        <v>35</v>
      </c>
      <c r="G53" s="855" t="s">
        <v>7039</v>
      </c>
      <c r="H53" s="856"/>
      <c r="J53" s="860" t="s">
        <v>35</v>
      </c>
      <c r="K53" s="855" t="s">
        <v>7040</v>
      </c>
      <c r="P53" s="755"/>
      <c r="Q53" s="921" t="s">
        <v>5962</v>
      </c>
      <c r="R53" s="924" t="s">
        <v>16954</v>
      </c>
      <c r="S53" s="923" t="s">
        <v>7041</v>
      </c>
      <c r="U53" s="860" t="s">
        <v>35</v>
      </c>
      <c r="V53" s="855" t="s">
        <v>7042</v>
      </c>
      <c r="Y53" s="861" t="s">
        <v>7043</v>
      </c>
      <c r="Z53" s="862" t="s">
        <v>7044</v>
      </c>
      <c r="AA53" s="863" t="s">
        <v>7045</v>
      </c>
      <c r="AB53" s="864" t="s">
        <v>7046</v>
      </c>
      <c r="AD53" s="825" t="s">
        <v>8276</v>
      </c>
      <c r="AE53" s="865" t="s">
        <v>8277</v>
      </c>
      <c r="AF53" s="866" t="s">
        <v>8278</v>
      </c>
      <c r="AG53" s="755"/>
      <c r="AH53" s="860" t="s">
        <v>35</v>
      </c>
      <c r="AI53" s="855" t="s">
        <v>7050</v>
      </c>
      <c r="AK53" s="860" t="s">
        <v>35</v>
      </c>
      <c r="AL53" s="855" t="s">
        <v>7051</v>
      </c>
      <c r="AN53" s="874"/>
      <c r="AO53" s="875" t="s">
        <v>7052</v>
      </c>
      <c r="AP53" s="876" t="s">
        <v>7053</v>
      </c>
      <c r="AQ53" s="881" t="s">
        <v>7054</v>
      </c>
      <c r="AR53" s="878" t="s">
        <v>1878</v>
      </c>
      <c r="AT53" s="835" t="s">
        <v>6106</v>
      </c>
      <c r="AU53" s="883" t="s">
        <v>16961</v>
      </c>
      <c r="AV53" s="829" t="s">
        <v>16962</v>
      </c>
      <c r="AX53" s="838" t="s">
        <v>7013</v>
      </c>
      <c r="AY53" s="839" t="s">
        <v>7014</v>
      </c>
      <c r="AZ53" s="840" t="s">
        <v>7015</v>
      </c>
      <c r="BA53" s="841"/>
      <c r="CD53" s="811">
        <v>6313</v>
      </c>
      <c r="CE53" s="849" t="s">
        <v>8149</v>
      </c>
      <c r="CF53" s="849" t="s">
        <v>18934</v>
      </c>
      <c r="CG53" s="850" t="s">
        <v>18935</v>
      </c>
      <c r="CI53" s="811">
        <v>48</v>
      </c>
      <c r="CJ53" s="849" t="s">
        <v>19694</v>
      </c>
      <c r="CK53" s="850" t="s">
        <v>19695</v>
      </c>
      <c r="CM53" s="843" t="s">
        <v>15040</v>
      </c>
      <c r="CN53" s="846" t="s">
        <v>19932</v>
      </c>
    </row>
    <row r="54" spans="1:92" ht="36" customHeight="1" x14ac:dyDescent="0.2">
      <c r="A54" s="749" t="s">
        <v>20797</v>
      </c>
      <c r="B54" s="811">
        <v>527</v>
      </c>
      <c r="C54" s="812" t="s">
        <v>6774</v>
      </c>
      <c r="D54" s="813" t="s">
        <v>5957</v>
      </c>
      <c r="F54" s="814">
        <v>25</v>
      </c>
      <c r="G54" s="815" t="s">
        <v>7060</v>
      </c>
      <c r="H54" s="750"/>
      <c r="J54" s="820" t="s">
        <v>7061</v>
      </c>
      <c r="K54" s="815" t="s">
        <v>7062</v>
      </c>
      <c r="P54" s="755"/>
      <c r="Q54" s="921" t="s">
        <v>5962</v>
      </c>
      <c r="R54" s="922" t="s">
        <v>7063</v>
      </c>
      <c r="S54" s="923" t="s">
        <v>7064</v>
      </c>
      <c r="U54" s="820" t="s">
        <v>6522</v>
      </c>
      <c r="V54" s="815" t="s">
        <v>7065</v>
      </c>
      <c r="Y54" s="861" t="s">
        <v>7066</v>
      </c>
      <c r="Z54" s="862" t="s">
        <v>7067</v>
      </c>
      <c r="AA54" s="863" t="s">
        <v>7068</v>
      </c>
      <c r="AB54" s="864" t="s">
        <v>7069</v>
      </c>
      <c r="AD54" s="918" t="s">
        <v>6963</v>
      </c>
      <c r="AE54" s="919" t="s">
        <v>6964</v>
      </c>
      <c r="AF54" s="920" t="s">
        <v>6965</v>
      </c>
      <c r="AG54" s="755"/>
      <c r="AH54" s="820" t="s">
        <v>6476</v>
      </c>
      <c r="AI54" s="815" t="s">
        <v>7073</v>
      </c>
      <c r="AK54" s="828" t="s">
        <v>7074</v>
      </c>
      <c r="AL54" s="829" t="s">
        <v>7075</v>
      </c>
      <c r="AN54" s="874"/>
      <c r="AO54" s="875" t="s">
        <v>7076</v>
      </c>
      <c r="AP54" s="876" t="s">
        <v>7077</v>
      </c>
      <c r="AQ54" s="881" t="s">
        <v>7078</v>
      </c>
      <c r="AR54" s="878" t="s">
        <v>1878</v>
      </c>
      <c r="AT54" s="835" t="s">
        <v>6106</v>
      </c>
      <c r="AU54" s="883" t="s">
        <v>16963</v>
      </c>
      <c r="AV54" s="829" t="s">
        <v>16964</v>
      </c>
      <c r="AX54" s="838" t="s">
        <v>7036</v>
      </c>
      <c r="AY54" s="839" t="s">
        <v>7037</v>
      </c>
      <c r="AZ54" s="840" t="s">
        <v>7038</v>
      </c>
      <c r="BA54" s="841"/>
      <c r="CD54" s="811">
        <v>6313</v>
      </c>
      <c r="CE54" s="849" t="s">
        <v>7141</v>
      </c>
      <c r="CF54" s="849" t="s">
        <v>18936</v>
      </c>
      <c r="CG54" s="850" t="s">
        <v>18937</v>
      </c>
      <c r="CI54" s="811">
        <v>49</v>
      </c>
      <c r="CJ54" s="849" t="s">
        <v>19696</v>
      </c>
      <c r="CK54" s="850" t="s">
        <v>19697</v>
      </c>
      <c r="CM54" s="843" t="s">
        <v>19933</v>
      </c>
      <c r="CN54" s="846" t="s">
        <v>19934</v>
      </c>
    </row>
    <row r="55" spans="1:92" ht="36" customHeight="1" x14ac:dyDescent="0.2">
      <c r="A55" s="749" t="s">
        <v>20797</v>
      </c>
      <c r="B55" s="811">
        <v>532</v>
      </c>
      <c r="C55" s="812" t="s">
        <v>16947</v>
      </c>
      <c r="D55" s="813" t="s">
        <v>5989</v>
      </c>
      <c r="F55" s="854" t="s">
        <v>35</v>
      </c>
      <c r="G55" s="855" t="s">
        <v>7084</v>
      </c>
      <c r="H55" s="856"/>
      <c r="J55" s="860" t="s">
        <v>35</v>
      </c>
      <c r="K55" s="855" t="s">
        <v>7085</v>
      </c>
      <c r="P55" s="755"/>
      <c r="Q55" s="921" t="s">
        <v>5962</v>
      </c>
      <c r="R55" s="922" t="s">
        <v>7086</v>
      </c>
      <c r="S55" s="923" t="s">
        <v>7087</v>
      </c>
      <c r="U55" s="860" t="s">
        <v>35</v>
      </c>
      <c r="V55" s="855" t="s">
        <v>7088</v>
      </c>
      <c r="Y55" s="861" t="s">
        <v>7089</v>
      </c>
      <c r="Z55" s="862" t="s">
        <v>7090</v>
      </c>
      <c r="AA55" s="863" t="s">
        <v>7091</v>
      </c>
      <c r="AB55" s="864" t="s">
        <v>7092</v>
      </c>
      <c r="AD55" s="825" t="s">
        <v>8615</v>
      </c>
      <c r="AE55" s="865" t="s">
        <v>8616</v>
      </c>
      <c r="AF55" s="866" t="s">
        <v>8617</v>
      </c>
      <c r="AG55" s="755"/>
      <c r="AH55" s="860" t="s">
        <v>35</v>
      </c>
      <c r="AI55" s="855" t="s">
        <v>7094</v>
      </c>
      <c r="AK55" s="860" t="s">
        <v>35</v>
      </c>
      <c r="AL55" s="855" t="s">
        <v>7095</v>
      </c>
      <c r="AN55" s="874"/>
      <c r="AO55" s="875" t="s">
        <v>7096</v>
      </c>
      <c r="AP55" s="876" t="s">
        <v>7097</v>
      </c>
      <c r="AQ55" s="881" t="s">
        <v>7098</v>
      </c>
      <c r="AR55" s="878" t="s">
        <v>1878</v>
      </c>
      <c r="AT55" s="835" t="s">
        <v>6106</v>
      </c>
      <c r="AU55" s="883" t="s">
        <v>16965</v>
      </c>
      <c r="AV55" s="829" t="s">
        <v>16966</v>
      </c>
      <c r="AX55" s="838" t="s">
        <v>7057</v>
      </c>
      <c r="AY55" s="839" t="s">
        <v>7058</v>
      </c>
      <c r="AZ55" s="840" t="s">
        <v>7059</v>
      </c>
      <c r="BA55" s="841"/>
      <c r="CD55" s="811">
        <v>6313</v>
      </c>
      <c r="CE55" s="849" t="s">
        <v>8460</v>
      </c>
      <c r="CF55" s="849" t="s">
        <v>18938</v>
      </c>
      <c r="CG55" s="850" t="s">
        <v>18939</v>
      </c>
      <c r="CI55" s="811">
        <v>50</v>
      </c>
      <c r="CJ55" s="849" t="s">
        <v>19698</v>
      </c>
      <c r="CK55" s="850" t="s">
        <v>19699</v>
      </c>
      <c r="CM55" s="843" t="s">
        <v>19935</v>
      </c>
      <c r="CN55" s="846" t="s">
        <v>19936</v>
      </c>
    </row>
    <row r="56" spans="1:92" ht="36" customHeight="1" x14ac:dyDescent="0.2">
      <c r="A56" s="749" t="s">
        <v>20797</v>
      </c>
      <c r="B56" s="811">
        <v>553</v>
      </c>
      <c r="C56" s="812" t="s">
        <v>16948</v>
      </c>
      <c r="D56" s="813" t="s">
        <v>5957</v>
      </c>
      <c r="F56" s="814">
        <v>26</v>
      </c>
      <c r="G56" s="815" t="s">
        <v>7104</v>
      </c>
      <c r="H56" s="750"/>
      <c r="J56" s="820" t="s">
        <v>7105</v>
      </c>
      <c r="K56" s="815" t="s">
        <v>7106</v>
      </c>
      <c r="P56" s="755"/>
      <c r="Q56" s="921" t="s">
        <v>5962</v>
      </c>
      <c r="R56" s="922" t="s">
        <v>7107</v>
      </c>
      <c r="S56" s="923" t="s">
        <v>7108</v>
      </c>
      <c r="U56" s="820" t="s">
        <v>6568</v>
      </c>
      <c r="V56" s="815" t="s">
        <v>7109</v>
      </c>
      <c r="Y56" s="861" t="s">
        <v>7110</v>
      </c>
      <c r="Z56" s="862" t="s">
        <v>7111</v>
      </c>
      <c r="AA56" s="863" t="s">
        <v>7112</v>
      </c>
      <c r="AB56" s="864" t="s">
        <v>7113</v>
      </c>
      <c r="AD56" s="918" t="s">
        <v>6785</v>
      </c>
      <c r="AE56" s="919" t="s">
        <v>6786</v>
      </c>
      <c r="AF56" s="920" t="s">
        <v>6787</v>
      </c>
      <c r="AG56" s="755"/>
      <c r="AH56" s="820" t="s">
        <v>6522</v>
      </c>
      <c r="AI56" s="815" t="s">
        <v>7115</v>
      </c>
      <c r="AK56" s="828" t="s">
        <v>6320</v>
      </c>
      <c r="AL56" s="829" t="s">
        <v>7116</v>
      </c>
      <c r="AN56" s="874"/>
      <c r="AO56" s="875" t="s">
        <v>7117</v>
      </c>
      <c r="AP56" s="876" t="s">
        <v>7118</v>
      </c>
      <c r="AQ56" s="881" t="s">
        <v>7098</v>
      </c>
      <c r="AR56" s="878" t="s">
        <v>1878</v>
      </c>
      <c r="AT56" s="835" t="s">
        <v>6106</v>
      </c>
      <c r="AU56" s="883" t="s">
        <v>16967</v>
      </c>
      <c r="AV56" s="829" t="s">
        <v>16968</v>
      </c>
      <c r="AX56" s="838" t="s">
        <v>7057</v>
      </c>
      <c r="AY56" s="839" t="s">
        <v>7058</v>
      </c>
      <c r="AZ56" s="840"/>
      <c r="BA56" s="841"/>
      <c r="CD56" s="811">
        <v>6313</v>
      </c>
      <c r="CE56" s="849" t="s">
        <v>8529</v>
      </c>
      <c r="CF56" s="849" t="s">
        <v>18940</v>
      </c>
      <c r="CG56" s="850" t="s">
        <v>18941</v>
      </c>
      <c r="CI56" s="811">
        <v>51</v>
      </c>
      <c r="CJ56" s="849" t="s">
        <v>19700</v>
      </c>
      <c r="CK56" s="850" t="s">
        <v>19701</v>
      </c>
      <c r="CM56" s="843" t="s">
        <v>19937</v>
      </c>
      <c r="CN56" s="846" t="s">
        <v>19938</v>
      </c>
    </row>
    <row r="57" spans="1:92" ht="36" customHeight="1" x14ac:dyDescent="0.2">
      <c r="A57" s="749" t="s">
        <v>20797</v>
      </c>
      <c r="B57" s="811">
        <v>575</v>
      </c>
      <c r="C57" s="812" t="s">
        <v>6798</v>
      </c>
      <c r="D57" s="813" t="s">
        <v>5957</v>
      </c>
      <c r="F57" s="854" t="s">
        <v>35</v>
      </c>
      <c r="G57" s="855" t="s">
        <v>7121</v>
      </c>
      <c r="H57" s="856"/>
      <c r="J57" s="860" t="s">
        <v>35</v>
      </c>
      <c r="K57" s="855" t="s">
        <v>7122</v>
      </c>
      <c r="P57" s="755"/>
      <c r="Q57" s="921" t="s">
        <v>5962</v>
      </c>
      <c r="R57" s="922" t="s">
        <v>7123</v>
      </c>
      <c r="S57" s="923" t="s">
        <v>7124</v>
      </c>
      <c r="U57" s="860" t="s">
        <v>35</v>
      </c>
      <c r="V57" s="855" t="s">
        <v>7125</v>
      </c>
      <c r="Y57" s="861" t="s">
        <v>7126</v>
      </c>
      <c r="Z57" s="862" t="s">
        <v>7127</v>
      </c>
      <c r="AA57" s="863" t="s">
        <v>7128</v>
      </c>
      <c r="AB57" s="864" t="s">
        <v>7129</v>
      </c>
      <c r="AD57" s="825" t="s">
        <v>6810</v>
      </c>
      <c r="AE57" s="865" t="s">
        <v>6786</v>
      </c>
      <c r="AF57" s="866" t="s">
        <v>6787</v>
      </c>
      <c r="AG57" s="755"/>
      <c r="AH57" s="860" t="s">
        <v>35</v>
      </c>
      <c r="AI57" s="855" t="s">
        <v>7131</v>
      </c>
      <c r="AK57" s="860" t="s">
        <v>35</v>
      </c>
      <c r="AL57" s="855" t="s">
        <v>7132</v>
      </c>
      <c r="AN57" s="874"/>
      <c r="AO57" s="875" t="s">
        <v>7133</v>
      </c>
      <c r="AP57" s="876" t="s">
        <v>7134</v>
      </c>
      <c r="AQ57" s="881" t="s">
        <v>7135</v>
      </c>
      <c r="AR57" s="878" t="s">
        <v>1878</v>
      </c>
      <c r="AT57" s="835" t="s">
        <v>6106</v>
      </c>
      <c r="AU57" s="883" t="s">
        <v>16973</v>
      </c>
      <c r="AV57" s="829" t="s">
        <v>16974</v>
      </c>
      <c r="AX57" s="838" t="s">
        <v>18727</v>
      </c>
      <c r="AY57" s="839" t="s">
        <v>18728</v>
      </c>
      <c r="AZ57" s="840" t="s">
        <v>18736</v>
      </c>
      <c r="BA57" s="841"/>
      <c r="CD57" s="811">
        <v>6313</v>
      </c>
      <c r="CE57" s="849" t="s">
        <v>7412</v>
      </c>
      <c r="CF57" s="849" t="s">
        <v>18942</v>
      </c>
      <c r="CG57" s="850" t="s">
        <v>18943</v>
      </c>
      <c r="CI57" s="811">
        <v>52</v>
      </c>
      <c r="CJ57" s="849" t="s">
        <v>19702</v>
      </c>
      <c r="CK57" s="850" t="s">
        <v>19703</v>
      </c>
      <c r="CM57" s="843" t="s">
        <v>19939</v>
      </c>
      <c r="CN57" s="846" t="s">
        <v>19940</v>
      </c>
    </row>
    <row r="58" spans="1:92" ht="36" customHeight="1" x14ac:dyDescent="0.2">
      <c r="A58" s="749" t="s">
        <v>20797</v>
      </c>
      <c r="B58" s="811">
        <v>623</v>
      </c>
      <c r="C58" s="812" t="s">
        <v>6821</v>
      </c>
      <c r="D58" s="813" t="s">
        <v>5957</v>
      </c>
      <c r="F58" s="814">
        <v>27</v>
      </c>
      <c r="G58" s="815" t="s">
        <v>7140</v>
      </c>
      <c r="H58" s="750"/>
      <c r="J58" s="820" t="s">
        <v>7141</v>
      </c>
      <c r="K58" s="815" t="s">
        <v>7142</v>
      </c>
      <c r="P58" s="755"/>
      <c r="Q58" s="921" t="s">
        <v>5962</v>
      </c>
      <c r="R58" s="922" t="s">
        <v>7143</v>
      </c>
      <c r="S58" s="923" t="s">
        <v>7144</v>
      </c>
      <c r="U58" s="820" t="s">
        <v>6614</v>
      </c>
      <c r="V58" s="815" t="s">
        <v>7145</v>
      </c>
      <c r="Y58" s="861" t="s">
        <v>7146</v>
      </c>
      <c r="Z58" s="862" t="s">
        <v>7147</v>
      </c>
      <c r="AA58" s="863" t="s">
        <v>7148</v>
      </c>
      <c r="AB58" s="864" t="s">
        <v>7149</v>
      </c>
      <c r="AD58" s="825" t="s">
        <v>6831</v>
      </c>
      <c r="AE58" s="865" t="s">
        <v>6786</v>
      </c>
      <c r="AF58" s="866" t="s">
        <v>6787</v>
      </c>
      <c r="AG58" s="755"/>
      <c r="AH58" s="820" t="s">
        <v>6568</v>
      </c>
      <c r="AI58" s="815" t="s">
        <v>7153</v>
      </c>
      <c r="AK58" s="828" t="s">
        <v>6623</v>
      </c>
      <c r="AL58" s="829" t="s">
        <v>7154</v>
      </c>
      <c r="AN58" s="874"/>
      <c r="AO58" s="875" t="s">
        <v>7155</v>
      </c>
      <c r="AP58" s="876" t="s">
        <v>7156</v>
      </c>
      <c r="AQ58" s="881" t="s">
        <v>7157</v>
      </c>
      <c r="AR58" s="878" t="s">
        <v>1878</v>
      </c>
      <c r="AT58" s="925" t="s">
        <v>6106</v>
      </c>
      <c r="AU58" s="836" t="s">
        <v>16981</v>
      </c>
      <c r="AV58" s="837" t="s">
        <v>16982</v>
      </c>
      <c r="AX58" s="838" t="s">
        <v>7081</v>
      </c>
      <c r="AY58" s="839" t="s">
        <v>7082</v>
      </c>
      <c r="AZ58" s="840" t="s">
        <v>7083</v>
      </c>
      <c r="BA58" s="841"/>
      <c r="CD58" s="811">
        <v>6313</v>
      </c>
      <c r="CE58" s="849" t="s">
        <v>8726</v>
      </c>
      <c r="CF58" s="849" t="s">
        <v>18944</v>
      </c>
      <c r="CG58" s="850" t="s">
        <v>18945</v>
      </c>
      <c r="CI58" s="811">
        <v>53</v>
      </c>
      <c r="CJ58" s="849" t="s">
        <v>19704</v>
      </c>
      <c r="CK58" s="850" t="s">
        <v>19705</v>
      </c>
      <c r="CM58" s="843" t="s">
        <v>19941</v>
      </c>
      <c r="CN58" s="846" t="s">
        <v>19942</v>
      </c>
    </row>
    <row r="59" spans="1:92" ht="36" customHeight="1" x14ac:dyDescent="0.2">
      <c r="A59" s="749" t="s">
        <v>20797</v>
      </c>
      <c r="B59" s="811">
        <v>633</v>
      </c>
      <c r="C59" s="812" t="s">
        <v>6842</v>
      </c>
      <c r="D59" s="813" t="s">
        <v>5957</v>
      </c>
      <c r="F59" s="854" t="s">
        <v>35</v>
      </c>
      <c r="G59" s="855" t="s">
        <v>7164</v>
      </c>
      <c r="H59" s="856"/>
      <c r="J59" s="860" t="s">
        <v>35</v>
      </c>
      <c r="K59" s="855" t="s">
        <v>7165</v>
      </c>
      <c r="P59" s="755"/>
      <c r="Q59" s="921" t="s">
        <v>5962</v>
      </c>
      <c r="R59" s="922" t="s">
        <v>7166</v>
      </c>
      <c r="S59" s="923" t="s">
        <v>7167</v>
      </c>
      <c r="U59" s="860" t="s">
        <v>35</v>
      </c>
      <c r="V59" s="855" t="s">
        <v>7168</v>
      </c>
      <c r="Y59" s="861" t="s">
        <v>7169</v>
      </c>
      <c r="Z59" s="862" t="s">
        <v>7170</v>
      </c>
      <c r="AA59" s="863" t="s">
        <v>7171</v>
      </c>
      <c r="AB59" s="864" t="s">
        <v>7172</v>
      </c>
      <c r="AD59" s="825" t="s">
        <v>8647</v>
      </c>
      <c r="AE59" s="865" t="s">
        <v>8648</v>
      </c>
      <c r="AF59" s="866" t="s">
        <v>8649</v>
      </c>
      <c r="AG59" s="755"/>
      <c r="AH59" s="860" t="s">
        <v>35</v>
      </c>
      <c r="AI59" s="855" t="s">
        <v>7174</v>
      </c>
      <c r="AK59" s="860" t="s">
        <v>35</v>
      </c>
      <c r="AL59" s="855" t="s">
        <v>7175</v>
      </c>
      <c r="AN59" s="874"/>
      <c r="AO59" s="875" t="s">
        <v>7176</v>
      </c>
      <c r="AP59" s="876" t="s">
        <v>7177</v>
      </c>
      <c r="AQ59" s="881" t="s">
        <v>7178</v>
      </c>
      <c r="AR59" s="878" t="s">
        <v>1878</v>
      </c>
      <c r="AT59" s="835" t="s">
        <v>6106</v>
      </c>
      <c r="AU59" s="883" t="s">
        <v>16991</v>
      </c>
      <c r="AV59" s="829" t="s">
        <v>16992</v>
      </c>
      <c r="AX59" s="838" t="s">
        <v>7100</v>
      </c>
      <c r="AY59" s="839" t="s">
        <v>7101</v>
      </c>
      <c r="AZ59" s="840" t="s">
        <v>7102</v>
      </c>
      <c r="BA59" s="841" t="s">
        <v>7103</v>
      </c>
      <c r="CD59" s="811">
        <v>6313</v>
      </c>
      <c r="CE59" s="849" t="s">
        <v>8761</v>
      </c>
      <c r="CF59" s="849" t="s">
        <v>18946</v>
      </c>
      <c r="CG59" s="850" t="s">
        <v>18947</v>
      </c>
      <c r="CI59" s="811">
        <v>54</v>
      </c>
      <c r="CJ59" s="849" t="s">
        <v>19706</v>
      </c>
      <c r="CK59" s="850" t="s">
        <v>19707</v>
      </c>
      <c r="CM59" s="843" t="s">
        <v>19943</v>
      </c>
      <c r="CN59" s="846" t="s">
        <v>19944</v>
      </c>
    </row>
    <row r="60" spans="1:92" ht="36" customHeight="1" x14ac:dyDescent="0.2">
      <c r="A60" s="749" t="s">
        <v>20797</v>
      </c>
      <c r="B60" s="899">
        <v>751</v>
      </c>
      <c r="C60" s="900" t="s">
        <v>6868</v>
      </c>
      <c r="D60" s="901" t="s">
        <v>5957</v>
      </c>
      <c r="F60" s="814">
        <v>28</v>
      </c>
      <c r="G60" s="815" t="s">
        <v>7183</v>
      </c>
      <c r="H60" s="750"/>
      <c r="J60" s="820" t="s">
        <v>7184</v>
      </c>
      <c r="K60" s="815" t="s">
        <v>7185</v>
      </c>
      <c r="P60" s="755"/>
      <c r="Q60" s="921" t="s">
        <v>5962</v>
      </c>
      <c r="R60" s="922" t="s">
        <v>7186</v>
      </c>
      <c r="S60" s="923" t="s">
        <v>7187</v>
      </c>
      <c r="U60" s="820" t="s">
        <v>6660</v>
      </c>
      <c r="V60" s="815" t="s">
        <v>7188</v>
      </c>
      <c r="Y60" s="861" t="s">
        <v>7189</v>
      </c>
      <c r="Z60" s="862" t="s">
        <v>7190</v>
      </c>
      <c r="AA60" s="863" t="s">
        <v>7191</v>
      </c>
      <c r="AB60" s="864" t="s">
        <v>7192</v>
      </c>
      <c r="AD60" s="825" t="s">
        <v>7845</v>
      </c>
      <c r="AE60" s="865" t="s">
        <v>7846</v>
      </c>
      <c r="AF60" s="866" t="s">
        <v>7847</v>
      </c>
      <c r="AG60" s="755"/>
      <c r="AH60" s="820" t="s">
        <v>6614</v>
      </c>
      <c r="AI60" s="815" t="s">
        <v>7195</v>
      </c>
      <c r="AK60" s="828" t="s">
        <v>6414</v>
      </c>
      <c r="AL60" s="829" t="s">
        <v>7196</v>
      </c>
      <c r="AN60" s="874"/>
      <c r="AO60" s="875" t="s">
        <v>7197</v>
      </c>
      <c r="AP60" s="876" t="s">
        <v>7198</v>
      </c>
      <c r="AQ60" s="881" t="s">
        <v>7199</v>
      </c>
      <c r="AR60" s="878" t="s">
        <v>1878</v>
      </c>
      <c r="AT60" s="835" t="s">
        <v>6106</v>
      </c>
      <c r="AU60" s="883" t="s">
        <v>18739</v>
      </c>
      <c r="AV60" s="829" t="s">
        <v>18740</v>
      </c>
      <c r="AX60" s="838" t="s">
        <v>7119</v>
      </c>
      <c r="AY60" s="839" t="s">
        <v>18729</v>
      </c>
      <c r="AZ60" s="840"/>
      <c r="BA60" s="841" t="s">
        <v>7120</v>
      </c>
      <c r="CD60" s="811">
        <v>6313</v>
      </c>
      <c r="CE60" s="849" t="s">
        <v>8797</v>
      </c>
      <c r="CF60" s="849" t="s">
        <v>18948</v>
      </c>
      <c r="CG60" s="850" t="s">
        <v>18949</v>
      </c>
      <c r="CI60" s="811">
        <v>55</v>
      </c>
      <c r="CJ60" s="849" t="s">
        <v>19708</v>
      </c>
      <c r="CK60" s="850" t="s">
        <v>19709</v>
      </c>
      <c r="CM60" s="843" t="s">
        <v>19945</v>
      </c>
      <c r="CN60" s="846" t="s">
        <v>19946</v>
      </c>
    </row>
    <row r="61" spans="1:92" ht="36" customHeight="1" x14ac:dyDescent="0.2">
      <c r="A61" s="749" t="s">
        <v>20797</v>
      </c>
      <c r="B61" s="811">
        <v>780</v>
      </c>
      <c r="C61" s="812" t="s">
        <v>6891</v>
      </c>
      <c r="D61" s="813" t="s">
        <v>5957</v>
      </c>
      <c r="F61" s="854" t="s">
        <v>35</v>
      </c>
      <c r="G61" s="855" t="s">
        <v>7203</v>
      </c>
      <c r="H61" s="856"/>
      <c r="J61" s="860" t="s">
        <v>35</v>
      </c>
      <c r="K61" s="855" t="s">
        <v>7204</v>
      </c>
      <c r="P61" s="755"/>
      <c r="Q61" s="921" t="s">
        <v>5962</v>
      </c>
      <c r="R61" s="922" t="s">
        <v>7205</v>
      </c>
      <c r="S61" s="923" t="s">
        <v>7206</v>
      </c>
      <c r="U61" s="860" t="s">
        <v>35</v>
      </c>
      <c r="V61" s="855" t="s">
        <v>7207</v>
      </c>
      <c r="X61" s="745" t="s">
        <v>6295</v>
      </c>
      <c r="Y61" s="861" t="s">
        <v>7208</v>
      </c>
      <c r="Z61" s="862" t="s">
        <v>7209</v>
      </c>
      <c r="AA61" s="863" t="s">
        <v>7210</v>
      </c>
      <c r="AB61" s="864" t="s">
        <v>7211</v>
      </c>
      <c r="AD61" s="825" t="s">
        <v>8665</v>
      </c>
      <c r="AE61" s="865" t="s">
        <v>8666</v>
      </c>
      <c r="AF61" s="866" t="s">
        <v>8667</v>
      </c>
      <c r="AG61" s="755"/>
      <c r="AH61" s="860" t="s">
        <v>35</v>
      </c>
      <c r="AI61" s="855" t="s">
        <v>7214</v>
      </c>
      <c r="AK61" s="860" t="s">
        <v>35</v>
      </c>
      <c r="AL61" s="855" t="s">
        <v>7215</v>
      </c>
      <c r="AN61" s="874"/>
      <c r="AO61" s="875" t="s">
        <v>7216</v>
      </c>
      <c r="AP61" s="876" t="s">
        <v>7217</v>
      </c>
      <c r="AQ61" s="881" t="s">
        <v>7218</v>
      </c>
      <c r="AR61" s="878" t="s">
        <v>1878</v>
      </c>
      <c r="AT61" s="835" t="s">
        <v>6106</v>
      </c>
      <c r="AU61" s="883" t="s">
        <v>20966</v>
      </c>
      <c r="AV61" s="829" t="s">
        <v>20967</v>
      </c>
      <c r="AX61" s="838" t="s">
        <v>7138</v>
      </c>
      <c r="AY61" s="839" t="s">
        <v>18730</v>
      </c>
      <c r="AZ61" s="840" t="s">
        <v>7139</v>
      </c>
      <c r="BA61" s="841" t="s">
        <v>7120</v>
      </c>
      <c r="CD61" s="811">
        <v>6313</v>
      </c>
      <c r="CE61" s="849" t="s">
        <v>7801</v>
      </c>
      <c r="CF61" s="849" t="s">
        <v>18950</v>
      </c>
      <c r="CG61" s="850" t="s">
        <v>18951</v>
      </c>
      <c r="CI61" s="811">
        <v>56</v>
      </c>
      <c r="CJ61" s="849" t="s">
        <v>19710</v>
      </c>
      <c r="CK61" s="850" t="s">
        <v>19711</v>
      </c>
      <c r="CM61" s="843" t="s">
        <v>19947</v>
      </c>
      <c r="CN61" s="846" t="s">
        <v>19948</v>
      </c>
    </row>
    <row r="62" spans="1:92" ht="36" customHeight="1" x14ac:dyDescent="0.2">
      <c r="A62" s="749" t="s">
        <v>20797</v>
      </c>
      <c r="B62" s="811">
        <v>817</v>
      </c>
      <c r="C62" s="812" t="s">
        <v>16949</v>
      </c>
      <c r="D62" s="813" t="s">
        <v>5957</v>
      </c>
      <c r="F62" s="814">
        <v>29</v>
      </c>
      <c r="G62" s="815" t="s">
        <v>7223</v>
      </c>
      <c r="H62" s="750"/>
      <c r="J62" s="820" t="s">
        <v>7224</v>
      </c>
      <c r="K62" s="815" t="s">
        <v>7225</v>
      </c>
      <c r="P62" s="755"/>
      <c r="Q62" s="921" t="s">
        <v>5962</v>
      </c>
      <c r="R62" s="922" t="s">
        <v>7226</v>
      </c>
      <c r="S62" s="923" t="s">
        <v>7227</v>
      </c>
      <c r="U62" s="820" t="s">
        <v>6707</v>
      </c>
      <c r="V62" s="815" t="s">
        <v>7228</v>
      </c>
      <c r="Y62" s="861" t="s">
        <v>7229</v>
      </c>
      <c r="Z62" s="862" t="s">
        <v>7229</v>
      </c>
      <c r="AA62" s="863" t="s">
        <v>7230</v>
      </c>
      <c r="AB62" s="864" t="s">
        <v>7231</v>
      </c>
      <c r="AD62" s="825" t="s">
        <v>8714</v>
      </c>
      <c r="AE62" s="865" t="s">
        <v>8715</v>
      </c>
      <c r="AF62" s="866" t="s">
        <v>8716</v>
      </c>
      <c r="AG62" s="755"/>
      <c r="AH62" s="820" t="s">
        <v>6660</v>
      </c>
      <c r="AI62" s="815" t="s">
        <v>7235</v>
      </c>
      <c r="AK62" s="828" t="s">
        <v>7236</v>
      </c>
      <c r="AL62" s="829" t="s">
        <v>7237</v>
      </c>
      <c r="AN62" s="874"/>
      <c r="AO62" s="875" t="s">
        <v>7238</v>
      </c>
      <c r="AP62" s="876" t="s">
        <v>7239</v>
      </c>
      <c r="AQ62" s="881" t="s">
        <v>7240</v>
      </c>
      <c r="AR62" s="878" t="s">
        <v>1878</v>
      </c>
      <c r="AT62" s="835" t="s">
        <v>6908</v>
      </c>
      <c r="AU62" s="883" t="s">
        <v>7034</v>
      </c>
      <c r="AV62" s="829" t="s">
        <v>7035</v>
      </c>
      <c r="AX62" s="838" t="s">
        <v>7160</v>
      </c>
      <c r="AY62" s="839" t="s">
        <v>7161</v>
      </c>
      <c r="AZ62" s="840" t="s">
        <v>7162</v>
      </c>
      <c r="BA62" s="841" t="s">
        <v>7163</v>
      </c>
      <c r="CD62" s="811">
        <v>6313</v>
      </c>
      <c r="CE62" s="849" t="s">
        <v>9502</v>
      </c>
      <c r="CF62" s="849" t="s">
        <v>18952</v>
      </c>
      <c r="CG62" s="850" t="s">
        <v>18953</v>
      </c>
      <c r="CI62" s="811">
        <v>57</v>
      </c>
      <c r="CJ62" s="849" t="s">
        <v>19712</v>
      </c>
      <c r="CK62" s="850" t="s">
        <v>19713</v>
      </c>
      <c r="CM62" s="843" t="s">
        <v>19949</v>
      </c>
      <c r="CN62" s="846" t="s">
        <v>19950</v>
      </c>
    </row>
    <row r="63" spans="1:92" ht="36" customHeight="1" x14ac:dyDescent="0.2">
      <c r="A63" s="749" t="s">
        <v>20797</v>
      </c>
      <c r="B63" s="811">
        <v>870</v>
      </c>
      <c r="C63" s="812" t="s">
        <v>16950</v>
      </c>
      <c r="D63" s="813" t="s">
        <v>5957</v>
      </c>
      <c r="F63" s="854" t="s">
        <v>35</v>
      </c>
      <c r="G63" s="855" t="s">
        <v>7247</v>
      </c>
      <c r="H63" s="856"/>
      <c r="J63" s="860" t="s">
        <v>35</v>
      </c>
      <c r="K63" s="855" t="s">
        <v>7248</v>
      </c>
      <c r="P63" s="755"/>
      <c r="Q63" s="921" t="s">
        <v>5962</v>
      </c>
      <c r="R63" s="922" t="s">
        <v>7249</v>
      </c>
      <c r="S63" s="923" t="s">
        <v>7250</v>
      </c>
      <c r="U63" s="860" t="s">
        <v>35</v>
      </c>
      <c r="V63" s="855" t="s">
        <v>7251</v>
      </c>
      <c r="Y63" s="861" t="s">
        <v>7252</v>
      </c>
      <c r="Z63" s="862" t="s">
        <v>7252</v>
      </c>
      <c r="AA63" s="863" t="s">
        <v>7253</v>
      </c>
      <c r="AB63" s="864" t="s">
        <v>7254</v>
      </c>
      <c r="AD63" s="825" t="s">
        <v>8749</v>
      </c>
      <c r="AE63" s="865" t="s">
        <v>8750</v>
      </c>
      <c r="AF63" s="866" t="s">
        <v>8751</v>
      </c>
      <c r="AG63" s="755"/>
      <c r="AH63" s="860" t="s">
        <v>35</v>
      </c>
      <c r="AI63" s="855" t="s">
        <v>7258</v>
      </c>
      <c r="AK63" s="860" t="s">
        <v>35</v>
      </c>
      <c r="AL63" s="855" t="s">
        <v>7259</v>
      </c>
      <c r="AN63" s="874"/>
      <c r="AO63" s="875" t="s">
        <v>7260</v>
      </c>
      <c r="AP63" s="876" t="s">
        <v>7261</v>
      </c>
      <c r="AQ63" s="881" t="s">
        <v>7262</v>
      </c>
      <c r="AR63" s="878" t="s">
        <v>1878</v>
      </c>
      <c r="AT63" s="835" t="s">
        <v>6908</v>
      </c>
      <c r="AU63" s="883" t="s">
        <v>7055</v>
      </c>
      <c r="AV63" s="829" t="s">
        <v>7056</v>
      </c>
      <c r="AX63" s="838" t="s">
        <v>7181</v>
      </c>
      <c r="AY63" s="839" t="s">
        <v>18731</v>
      </c>
      <c r="AZ63" s="840" t="s">
        <v>7182</v>
      </c>
      <c r="BA63" s="841" t="s">
        <v>7120</v>
      </c>
      <c r="CD63" s="811">
        <v>6313</v>
      </c>
      <c r="CE63" s="849" t="s">
        <v>7837</v>
      </c>
      <c r="CF63" s="849" t="s">
        <v>18954</v>
      </c>
      <c r="CG63" s="850" t="s">
        <v>18955</v>
      </c>
      <c r="CI63" s="811">
        <v>58</v>
      </c>
      <c r="CJ63" s="849" t="s">
        <v>19714</v>
      </c>
      <c r="CK63" s="850" t="s">
        <v>19715</v>
      </c>
      <c r="CM63" s="843" t="s">
        <v>19951</v>
      </c>
      <c r="CN63" s="846" t="s">
        <v>19952</v>
      </c>
    </row>
    <row r="64" spans="1:92" ht="36" customHeight="1" x14ac:dyDescent="0.2">
      <c r="A64" s="749" t="s">
        <v>20797</v>
      </c>
      <c r="B64" s="811">
        <v>875</v>
      </c>
      <c r="C64" s="812" t="s">
        <v>16951</v>
      </c>
      <c r="D64" s="813" t="s">
        <v>5957</v>
      </c>
      <c r="F64" s="904">
        <v>30</v>
      </c>
      <c r="G64" s="903" t="s">
        <v>7265</v>
      </c>
      <c r="H64" s="905" t="s">
        <v>7266</v>
      </c>
      <c r="J64" s="820" t="s">
        <v>7267</v>
      </c>
      <c r="K64" s="815" t="s">
        <v>7268</v>
      </c>
      <c r="P64" s="755"/>
      <c r="Q64" s="921" t="s">
        <v>5962</v>
      </c>
      <c r="R64" s="922" t="s">
        <v>7269</v>
      </c>
      <c r="S64" s="923" t="s">
        <v>7270</v>
      </c>
      <c r="U64" s="820" t="s">
        <v>7271</v>
      </c>
      <c r="V64" s="815" t="s">
        <v>7272</v>
      </c>
      <c r="X64" s="745" t="s">
        <v>6295</v>
      </c>
      <c r="Y64" s="861" t="s">
        <v>7273</v>
      </c>
      <c r="Z64" s="862" t="s">
        <v>7274</v>
      </c>
      <c r="AA64" s="863" t="s">
        <v>7275</v>
      </c>
      <c r="AB64" s="864" t="s">
        <v>7276</v>
      </c>
      <c r="AD64" s="825" t="s">
        <v>5971</v>
      </c>
      <c r="AE64" s="865" t="s">
        <v>5972</v>
      </c>
      <c r="AF64" s="866" t="s">
        <v>5973</v>
      </c>
      <c r="AG64" s="755"/>
      <c r="AH64" s="820" t="s">
        <v>6707</v>
      </c>
      <c r="AI64" s="815" t="s">
        <v>7280</v>
      </c>
      <c r="AK64" s="828" t="s">
        <v>6391</v>
      </c>
      <c r="AL64" s="829" t="s">
        <v>7281</v>
      </c>
      <c r="AN64" s="874"/>
      <c r="AO64" s="875" t="s">
        <v>7282</v>
      </c>
      <c r="AP64" s="876" t="s">
        <v>7283</v>
      </c>
      <c r="AQ64" s="881" t="s">
        <v>7284</v>
      </c>
      <c r="AR64" s="878" t="s">
        <v>1878</v>
      </c>
      <c r="AT64" s="835" t="s">
        <v>6908</v>
      </c>
      <c r="AU64" s="883" t="s">
        <v>7079</v>
      </c>
      <c r="AV64" s="829" t="s">
        <v>7080</v>
      </c>
      <c r="AX64" s="838" t="s">
        <v>7200</v>
      </c>
      <c r="AY64" s="839" t="s">
        <v>18732</v>
      </c>
      <c r="AZ64" s="840" t="s">
        <v>7201</v>
      </c>
      <c r="BA64" s="841" t="s">
        <v>7202</v>
      </c>
      <c r="CD64" s="811">
        <v>6313</v>
      </c>
      <c r="CE64" s="849" t="s">
        <v>9511</v>
      </c>
      <c r="CF64" s="849" t="s">
        <v>18956</v>
      </c>
      <c r="CG64" s="850" t="s">
        <v>18957</v>
      </c>
      <c r="CI64" s="811">
        <v>59</v>
      </c>
      <c r="CJ64" s="849" t="s">
        <v>19716</v>
      </c>
      <c r="CK64" s="850" t="s">
        <v>19717</v>
      </c>
      <c r="CM64" s="843" t="s">
        <v>19953</v>
      </c>
      <c r="CN64" s="846" t="s">
        <v>19954</v>
      </c>
    </row>
    <row r="65" spans="1:92" ht="36" customHeight="1" x14ac:dyDescent="0.2">
      <c r="A65" s="749" t="s">
        <v>20797</v>
      </c>
      <c r="B65" s="811">
        <v>876</v>
      </c>
      <c r="C65" s="812" t="s">
        <v>16952</v>
      </c>
      <c r="D65" s="813" t="s">
        <v>5957</v>
      </c>
      <c r="F65" s="906" t="s">
        <v>35</v>
      </c>
      <c r="G65" s="857" t="s">
        <v>7287</v>
      </c>
      <c r="H65" s="907"/>
      <c r="J65" s="860" t="s">
        <v>35</v>
      </c>
      <c r="K65" s="855" t="s">
        <v>7288</v>
      </c>
      <c r="P65" s="755"/>
      <c r="Q65" s="921" t="s">
        <v>5962</v>
      </c>
      <c r="R65" s="922" t="s">
        <v>7289</v>
      </c>
      <c r="S65" s="923" t="s">
        <v>7290</v>
      </c>
      <c r="U65" s="860" t="s">
        <v>35</v>
      </c>
      <c r="V65" s="855" t="s">
        <v>7291</v>
      </c>
      <c r="X65" s="745" t="s">
        <v>6295</v>
      </c>
      <c r="Y65" s="861" t="s">
        <v>7292</v>
      </c>
      <c r="Z65" s="862" t="s">
        <v>7293</v>
      </c>
      <c r="AA65" s="863" t="s">
        <v>7294</v>
      </c>
      <c r="AB65" s="864" t="s">
        <v>7295</v>
      </c>
      <c r="AD65" s="825" t="s">
        <v>6000</v>
      </c>
      <c r="AE65" s="865" t="s">
        <v>5972</v>
      </c>
      <c r="AF65" s="866" t="s">
        <v>5973</v>
      </c>
      <c r="AG65" s="755"/>
      <c r="AH65" s="860" t="s">
        <v>35</v>
      </c>
      <c r="AI65" s="855" t="s">
        <v>7297</v>
      </c>
      <c r="AK65" s="860" t="s">
        <v>35</v>
      </c>
      <c r="AL65" s="855" t="s">
        <v>7298</v>
      </c>
      <c r="AN65" s="874"/>
      <c r="AO65" s="875" t="s">
        <v>7299</v>
      </c>
      <c r="AP65" s="876" t="s">
        <v>7300</v>
      </c>
      <c r="AQ65" s="881" t="s">
        <v>7301</v>
      </c>
      <c r="AR65" s="878" t="s">
        <v>1878</v>
      </c>
      <c r="AT65" s="835" t="s">
        <v>6908</v>
      </c>
      <c r="AU65" s="883" t="s">
        <v>7099</v>
      </c>
      <c r="AV65" s="829" t="s">
        <v>17450</v>
      </c>
      <c r="AX65" s="838" t="s">
        <v>7221</v>
      </c>
      <c r="AY65" s="839" t="s">
        <v>18733</v>
      </c>
      <c r="AZ65" s="840" t="s">
        <v>7222</v>
      </c>
      <c r="BA65" s="841" t="s">
        <v>7120</v>
      </c>
      <c r="CD65" s="811">
        <v>6313</v>
      </c>
      <c r="CE65" s="849" t="s">
        <v>9538</v>
      </c>
      <c r="CF65" s="849" t="s">
        <v>18958</v>
      </c>
      <c r="CG65" s="850" t="s">
        <v>18959</v>
      </c>
      <c r="CI65" s="811">
        <v>60</v>
      </c>
      <c r="CJ65" s="849" t="s">
        <v>19718</v>
      </c>
      <c r="CK65" s="850" t="s">
        <v>19719</v>
      </c>
      <c r="CM65" s="843" t="s">
        <v>19955</v>
      </c>
      <c r="CN65" s="846" t="s">
        <v>19956</v>
      </c>
    </row>
    <row r="66" spans="1:92" ht="36" customHeight="1" x14ac:dyDescent="0.2">
      <c r="A66" s="749" t="s">
        <v>20797</v>
      </c>
      <c r="B66" s="811">
        <v>877</v>
      </c>
      <c r="C66" s="812" t="s">
        <v>16953</v>
      </c>
      <c r="D66" s="813" t="s">
        <v>5957</v>
      </c>
      <c r="F66" s="814">
        <v>31</v>
      </c>
      <c r="G66" s="815" t="s">
        <v>7304</v>
      </c>
      <c r="H66" s="750"/>
      <c r="J66" s="820" t="s">
        <v>7305</v>
      </c>
      <c r="K66" s="815" t="s">
        <v>7306</v>
      </c>
      <c r="P66" s="755"/>
      <c r="Q66" s="921" t="s">
        <v>5962</v>
      </c>
      <c r="R66" s="922" t="s">
        <v>7307</v>
      </c>
      <c r="S66" s="923" t="s">
        <v>7308</v>
      </c>
      <c r="U66" s="820" t="s">
        <v>6753</v>
      </c>
      <c r="V66" s="815" t="s">
        <v>7309</v>
      </c>
      <c r="X66" s="745" t="s">
        <v>6295</v>
      </c>
      <c r="Y66" s="861" t="s">
        <v>7310</v>
      </c>
      <c r="Z66" s="862" t="s">
        <v>7311</v>
      </c>
      <c r="AA66" s="863" t="s">
        <v>7312</v>
      </c>
      <c r="AB66" s="864" t="s">
        <v>7313</v>
      </c>
      <c r="AD66" s="918" t="s">
        <v>6025</v>
      </c>
      <c r="AE66" s="919" t="s">
        <v>5972</v>
      </c>
      <c r="AF66" s="920" t="s">
        <v>5973</v>
      </c>
      <c r="AG66" s="755"/>
      <c r="AH66" s="820" t="s">
        <v>7271</v>
      </c>
      <c r="AI66" s="815" t="s">
        <v>7317</v>
      </c>
      <c r="AK66" s="828" t="s">
        <v>6461</v>
      </c>
      <c r="AL66" s="829" t="s">
        <v>7318</v>
      </c>
      <c r="AN66" s="874"/>
      <c r="AO66" s="875" t="s">
        <v>7319</v>
      </c>
      <c r="AP66" s="876" t="s">
        <v>7320</v>
      </c>
      <c r="AQ66" s="881" t="s">
        <v>7321</v>
      </c>
      <c r="AR66" s="878" t="s">
        <v>1878</v>
      </c>
      <c r="AT66" s="835" t="s">
        <v>6908</v>
      </c>
      <c r="AU66" s="883" t="s">
        <v>7136</v>
      </c>
      <c r="AV66" s="829" t="s">
        <v>7137</v>
      </c>
      <c r="AX66" s="838" t="s">
        <v>7243</v>
      </c>
      <c r="AY66" s="839" t="s">
        <v>7244</v>
      </c>
      <c r="AZ66" s="840" t="s">
        <v>7245</v>
      </c>
      <c r="BA66" s="841" t="s">
        <v>7246</v>
      </c>
      <c r="CD66" s="811">
        <v>6313</v>
      </c>
      <c r="CE66" s="849" t="s">
        <v>7870</v>
      </c>
      <c r="CF66" s="849" t="s">
        <v>18960</v>
      </c>
      <c r="CG66" s="850" t="s">
        <v>18961</v>
      </c>
      <c r="CI66" s="811">
        <v>61</v>
      </c>
      <c r="CJ66" s="849" t="s">
        <v>19720</v>
      </c>
      <c r="CK66" s="850" t="s">
        <v>19721</v>
      </c>
      <c r="CM66" s="843" t="s">
        <v>19957</v>
      </c>
      <c r="CN66" s="846" t="s">
        <v>19958</v>
      </c>
    </row>
    <row r="67" spans="1:92" ht="36" customHeight="1" thickBot="1" x14ac:dyDescent="0.25">
      <c r="A67" s="749" t="s">
        <v>20797</v>
      </c>
      <c r="B67" s="926">
        <v>935</v>
      </c>
      <c r="C67" s="927" t="s">
        <v>6912</v>
      </c>
      <c r="D67" s="928" t="s">
        <v>5957</v>
      </c>
      <c r="F67" s="854" t="s">
        <v>35</v>
      </c>
      <c r="G67" s="855" t="s">
        <v>7324</v>
      </c>
      <c r="H67" s="856"/>
      <c r="J67" s="860" t="s">
        <v>35</v>
      </c>
      <c r="K67" s="855" t="s">
        <v>7325</v>
      </c>
      <c r="P67" s="755"/>
      <c r="Q67" s="921" t="s">
        <v>5962</v>
      </c>
      <c r="R67" s="922" t="s">
        <v>7326</v>
      </c>
      <c r="S67" s="923" t="s">
        <v>7327</v>
      </c>
      <c r="U67" s="860" t="s">
        <v>35</v>
      </c>
      <c r="V67" s="855" t="s">
        <v>7328</v>
      </c>
      <c r="Y67" s="861" t="s">
        <v>7329</v>
      </c>
      <c r="Z67" s="862" t="s">
        <v>7329</v>
      </c>
      <c r="AA67" s="863" t="s">
        <v>7330</v>
      </c>
      <c r="AB67" s="864" t="s">
        <v>7331</v>
      </c>
      <c r="AD67" s="918" t="s">
        <v>6051</v>
      </c>
      <c r="AE67" s="919" t="s">
        <v>5972</v>
      </c>
      <c r="AF67" s="920" t="s">
        <v>5973</v>
      </c>
      <c r="AG67" s="755"/>
      <c r="AH67" s="860" t="s">
        <v>35</v>
      </c>
      <c r="AI67" s="855" t="s">
        <v>7333</v>
      </c>
      <c r="AK67" s="860" t="s">
        <v>35</v>
      </c>
      <c r="AL67" s="855" t="s">
        <v>7334</v>
      </c>
      <c r="AN67" s="874"/>
      <c r="AO67" s="875" t="s">
        <v>7335</v>
      </c>
      <c r="AP67" s="876" t="s">
        <v>7336</v>
      </c>
      <c r="AQ67" s="881" t="s">
        <v>7337</v>
      </c>
      <c r="AR67" s="878" t="s">
        <v>1878</v>
      </c>
      <c r="AT67" s="835" t="s">
        <v>6908</v>
      </c>
      <c r="AU67" s="883" t="s">
        <v>7158</v>
      </c>
      <c r="AV67" s="829" t="s">
        <v>7159</v>
      </c>
      <c r="AX67" s="838" t="s">
        <v>18674</v>
      </c>
      <c r="AY67" s="839" t="s">
        <v>18675</v>
      </c>
      <c r="AZ67" s="840" t="s">
        <v>18676</v>
      </c>
      <c r="BA67" s="841" t="s">
        <v>18737</v>
      </c>
      <c r="CD67" s="811">
        <v>6313</v>
      </c>
      <c r="CE67" s="849" t="s">
        <v>9590</v>
      </c>
      <c r="CF67" s="849" t="s">
        <v>18962</v>
      </c>
      <c r="CG67" s="850" t="s">
        <v>18963</v>
      </c>
      <c r="CI67" s="811">
        <v>62</v>
      </c>
      <c r="CJ67" s="849" t="s">
        <v>19722</v>
      </c>
      <c r="CK67" s="850" t="s">
        <v>19723</v>
      </c>
      <c r="CM67" s="843" t="s">
        <v>19959</v>
      </c>
      <c r="CN67" s="846" t="s">
        <v>19960</v>
      </c>
    </row>
    <row r="68" spans="1:92" ht="36" customHeight="1" x14ac:dyDescent="0.2">
      <c r="A68" s="749" t="s">
        <v>20797</v>
      </c>
      <c r="F68" s="814">
        <v>32</v>
      </c>
      <c r="G68" s="815" t="s">
        <v>7340</v>
      </c>
      <c r="H68" s="750"/>
      <c r="J68" s="820" t="s">
        <v>7341</v>
      </c>
      <c r="K68" s="815" t="s">
        <v>7342</v>
      </c>
      <c r="P68" s="755"/>
      <c r="Q68" s="921" t="s">
        <v>5962</v>
      </c>
      <c r="R68" s="922" t="s">
        <v>7343</v>
      </c>
      <c r="S68" s="923" t="s">
        <v>7344</v>
      </c>
      <c r="U68" s="820" t="s">
        <v>7345</v>
      </c>
      <c r="V68" s="815" t="s">
        <v>7346</v>
      </c>
      <c r="Y68" s="861" t="s">
        <v>7347</v>
      </c>
      <c r="Z68" s="862" t="s">
        <v>7348</v>
      </c>
      <c r="AA68" s="863" t="s">
        <v>7349</v>
      </c>
      <c r="AB68" s="864" t="s">
        <v>7350</v>
      </c>
      <c r="AD68" s="918" t="s">
        <v>6076</v>
      </c>
      <c r="AE68" s="919" t="s">
        <v>5972</v>
      </c>
      <c r="AF68" s="920" t="s">
        <v>5973</v>
      </c>
      <c r="AG68" s="755"/>
      <c r="AH68" s="820" t="s">
        <v>6753</v>
      </c>
      <c r="AI68" s="815" t="s">
        <v>7352</v>
      </c>
      <c r="AK68" s="828" t="s">
        <v>6783</v>
      </c>
      <c r="AL68" s="829" t="s">
        <v>7353</v>
      </c>
      <c r="AN68" s="874"/>
      <c r="AO68" s="875" t="s">
        <v>7354</v>
      </c>
      <c r="AP68" s="876" t="s">
        <v>7355</v>
      </c>
      <c r="AQ68" s="881" t="s">
        <v>7356</v>
      </c>
      <c r="AR68" s="878" t="s">
        <v>1878</v>
      </c>
      <c r="AT68" s="835" t="s">
        <v>6908</v>
      </c>
      <c r="AU68" s="883" t="s">
        <v>7179</v>
      </c>
      <c r="AV68" s="829" t="s">
        <v>7180</v>
      </c>
      <c r="AX68" s="838" t="s">
        <v>18677</v>
      </c>
      <c r="AY68" s="839" t="s">
        <v>18678</v>
      </c>
      <c r="AZ68" s="840" t="s">
        <v>18678</v>
      </c>
      <c r="BA68" s="841" t="s">
        <v>18738</v>
      </c>
      <c r="CD68" s="811">
        <v>6313</v>
      </c>
      <c r="CE68" s="849" t="s">
        <v>7905</v>
      </c>
      <c r="CF68" s="849" t="s">
        <v>18964</v>
      </c>
      <c r="CG68" s="850" t="s">
        <v>18965</v>
      </c>
      <c r="CI68" s="811">
        <v>63</v>
      </c>
      <c r="CJ68" s="849" t="s">
        <v>19724</v>
      </c>
      <c r="CK68" s="850" t="s">
        <v>19725</v>
      </c>
      <c r="CM68" s="843" t="s">
        <v>19961</v>
      </c>
      <c r="CN68" s="846" t="s">
        <v>19962</v>
      </c>
    </row>
    <row r="69" spans="1:92" ht="36" customHeight="1" x14ac:dyDescent="0.2">
      <c r="A69" s="749" t="s">
        <v>20797</v>
      </c>
      <c r="F69" s="854" t="s">
        <v>35</v>
      </c>
      <c r="G69" s="855" t="s">
        <v>7359</v>
      </c>
      <c r="H69" s="856"/>
      <c r="J69" s="860" t="s">
        <v>35</v>
      </c>
      <c r="K69" s="855" t="s">
        <v>7360</v>
      </c>
      <c r="P69" s="755"/>
      <c r="Q69" s="921" t="s">
        <v>5962</v>
      </c>
      <c r="R69" s="922" t="s">
        <v>7361</v>
      </c>
      <c r="S69" s="923" t="s">
        <v>7362</v>
      </c>
      <c r="U69" s="860" t="s">
        <v>35</v>
      </c>
      <c r="V69" s="855" t="s">
        <v>7363</v>
      </c>
      <c r="Y69" s="861" t="s">
        <v>7364</v>
      </c>
      <c r="Z69" s="862" t="s">
        <v>7365</v>
      </c>
      <c r="AA69" s="863" t="s">
        <v>7366</v>
      </c>
      <c r="AB69" s="864" t="s">
        <v>7367</v>
      </c>
      <c r="AD69" s="918" t="s">
        <v>6100</v>
      </c>
      <c r="AE69" s="919" t="s">
        <v>5972</v>
      </c>
      <c r="AF69" s="920" t="s">
        <v>5973</v>
      </c>
      <c r="AG69" s="755"/>
      <c r="AH69" s="860" t="s">
        <v>35</v>
      </c>
      <c r="AI69" s="855" t="s">
        <v>7369</v>
      </c>
      <c r="AK69" s="860" t="s">
        <v>35</v>
      </c>
      <c r="AL69" s="855" t="s">
        <v>7370</v>
      </c>
      <c r="AN69" s="874"/>
      <c r="AO69" s="875" t="s">
        <v>7371</v>
      </c>
      <c r="AP69" s="876" t="s">
        <v>7372</v>
      </c>
      <c r="AQ69" s="881" t="s">
        <v>7373</v>
      </c>
      <c r="AR69" s="878" t="s">
        <v>1878</v>
      </c>
      <c r="AT69" s="835" t="s">
        <v>6908</v>
      </c>
      <c r="AU69" s="883" t="s">
        <v>7219</v>
      </c>
      <c r="AV69" s="829" t="s">
        <v>7220</v>
      </c>
      <c r="AX69" s="838" t="s">
        <v>21012</v>
      </c>
      <c r="AY69" s="839" t="s">
        <v>21013</v>
      </c>
      <c r="AZ69" s="840" t="s">
        <v>21014</v>
      </c>
      <c r="BA69" s="841" t="s">
        <v>21014</v>
      </c>
      <c r="CD69" s="811">
        <v>6313</v>
      </c>
      <c r="CE69" s="849" t="s">
        <v>7939</v>
      </c>
      <c r="CF69" s="849" t="s">
        <v>18966</v>
      </c>
      <c r="CG69" s="850" t="s">
        <v>18967</v>
      </c>
      <c r="CI69" s="811">
        <v>64</v>
      </c>
      <c r="CJ69" s="849" t="s">
        <v>19726</v>
      </c>
      <c r="CK69" s="850" t="s">
        <v>19727</v>
      </c>
      <c r="CM69" s="843" t="s">
        <v>19963</v>
      </c>
      <c r="CN69" s="846" t="s">
        <v>19964</v>
      </c>
    </row>
    <row r="70" spans="1:92" ht="36" customHeight="1" x14ac:dyDescent="0.2">
      <c r="A70" s="749" t="s">
        <v>20797</v>
      </c>
      <c r="F70" s="814">
        <v>33</v>
      </c>
      <c r="G70" s="815" t="s">
        <v>7340</v>
      </c>
      <c r="H70" s="750"/>
      <c r="J70" s="820" t="s">
        <v>7376</v>
      </c>
      <c r="K70" s="815" t="s">
        <v>7377</v>
      </c>
      <c r="P70" s="755"/>
      <c r="Q70" s="921" t="s">
        <v>5962</v>
      </c>
      <c r="R70" s="922" t="s">
        <v>7378</v>
      </c>
      <c r="S70" s="923" t="s">
        <v>7379</v>
      </c>
      <c r="U70" s="820" t="s">
        <v>7380</v>
      </c>
      <c r="V70" s="815" t="s">
        <v>7381</v>
      </c>
      <c r="Y70" s="861" t="s">
        <v>7382</v>
      </c>
      <c r="Z70" s="862" t="s">
        <v>7383</v>
      </c>
      <c r="AA70" s="863" t="s">
        <v>7384</v>
      </c>
      <c r="AB70" s="864" t="s">
        <v>7385</v>
      </c>
      <c r="AD70" s="825" t="s">
        <v>6124</v>
      </c>
      <c r="AE70" s="865" t="s">
        <v>5972</v>
      </c>
      <c r="AF70" s="866" t="s">
        <v>5973</v>
      </c>
      <c r="AG70" s="755"/>
      <c r="AH70" s="820" t="s">
        <v>7345</v>
      </c>
      <c r="AI70" s="815" t="s">
        <v>7387</v>
      </c>
      <c r="AK70" s="828" t="s">
        <v>6761</v>
      </c>
      <c r="AL70" s="829" t="s">
        <v>7388</v>
      </c>
      <c r="AN70" s="874"/>
      <c r="AO70" s="875" t="s">
        <v>7389</v>
      </c>
      <c r="AP70" s="876" t="s">
        <v>7390</v>
      </c>
      <c r="AQ70" s="881" t="s">
        <v>7391</v>
      </c>
      <c r="AR70" s="878" t="s">
        <v>1878</v>
      </c>
      <c r="AT70" s="835" t="s">
        <v>6908</v>
      </c>
      <c r="AU70" s="883" t="s">
        <v>7241</v>
      </c>
      <c r="AV70" s="829" t="s">
        <v>7242</v>
      </c>
      <c r="AX70" s="838" t="s">
        <v>21015</v>
      </c>
      <c r="AY70" s="839" t="s">
        <v>21016</v>
      </c>
      <c r="AZ70" s="840" t="s">
        <v>21014</v>
      </c>
      <c r="BA70" s="841" t="s">
        <v>21014</v>
      </c>
      <c r="CD70" s="811">
        <v>6313</v>
      </c>
      <c r="CE70" s="849" t="s">
        <v>7974</v>
      </c>
      <c r="CF70" s="849" t="s">
        <v>18968</v>
      </c>
      <c r="CG70" s="850" t="s">
        <v>18969</v>
      </c>
      <c r="CI70" s="811">
        <v>65</v>
      </c>
      <c r="CJ70" s="849" t="s">
        <v>19728</v>
      </c>
      <c r="CK70" s="850" t="s">
        <v>19729</v>
      </c>
      <c r="CM70" s="843" t="s">
        <v>19965</v>
      </c>
      <c r="CN70" s="846" t="s">
        <v>19966</v>
      </c>
    </row>
    <row r="71" spans="1:92" ht="36" customHeight="1" x14ac:dyDescent="0.2">
      <c r="A71" s="749" t="s">
        <v>20797</v>
      </c>
      <c r="F71" s="854" t="s">
        <v>35</v>
      </c>
      <c r="G71" s="855" t="s">
        <v>7394</v>
      </c>
      <c r="H71" s="856"/>
      <c r="J71" s="860" t="s">
        <v>35</v>
      </c>
      <c r="K71" s="855" t="s">
        <v>7395</v>
      </c>
      <c r="P71" s="755"/>
      <c r="Q71" s="921" t="s">
        <v>5962</v>
      </c>
      <c r="R71" s="922" t="s">
        <v>7396</v>
      </c>
      <c r="S71" s="923" t="s">
        <v>7397</v>
      </c>
      <c r="U71" s="860" t="s">
        <v>35</v>
      </c>
      <c r="V71" s="855" t="s">
        <v>7398</v>
      </c>
      <c r="Y71" s="861" t="s">
        <v>7399</v>
      </c>
      <c r="Z71" s="862" t="s">
        <v>7400</v>
      </c>
      <c r="AA71" s="863" t="s">
        <v>7401</v>
      </c>
      <c r="AB71" s="864" t="s">
        <v>7402</v>
      </c>
      <c r="AD71" s="918" t="s">
        <v>6145</v>
      </c>
      <c r="AE71" s="919" t="s">
        <v>5972</v>
      </c>
      <c r="AF71" s="920" t="s">
        <v>5973</v>
      </c>
      <c r="AG71" s="755"/>
      <c r="AH71" s="860" t="s">
        <v>35</v>
      </c>
      <c r="AI71" s="855" t="s">
        <v>7404</v>
      </c>
      <c r="AK71" s="860" t="s">
        <v>35</v>
      </c>
      <c r="AL71" s="855" t="s">
        <v>7405</v>
      </c>
      <c r="AN71" s="874"/>
      <c r="AO71" s="875" t="s">
        <v>7406</v>
      </c>
      <c r="AP71" s="876" t="s">
        <v>7407</v>
      </c>
      <c r="AQ71" s="881" t="s">
        <v>7408</v>
      </c>
      <c r="AR71" s="878" t="s">
        <v>1878</v>
      </c>
      <c r="AT71" s="835" t="s">
        <v>6908</v>
      </c>
      <c r="AU71" s="883" t="s">
        <v>7263</v>
      </c>
      <c r="AV71" s="829" t="s">
        <v>7264</v>
      </c>
      <c r="AX71" s="838" t="s">
        <v>21017</v>
      </c>
      <c r="AY71" s="839" t="s">
        <v>21018</v>
      </c>
      <c r="AZ71" s="840" t="s">
        <v>21014</v>
      </c>
      <c r="BA71" s="841" t="s">
        <v>21014</v>
      </c>
      <c r="CD71" s="811">
        <v>6313</v>
      </c>
      <c r="CE71" s="849" t="s">
        <v>8009</v>
      </c>
      <c r="CF71" s="849" t="s">
        <v>18970</v>
      </c>
      <c r="CG71" s="850" t="s">
        <v>18971</v>
      </c>
      <c r="CI71" s="811">
        <v>66</v>
      </c>
      <c r="CJ71" s="849" t="s">
        <v>19730</v>
      </c>
      <c r="CK71" s="850" t="s">
        <v>19731</v>
      </c>
      <c r="CM71" s="843" t="s">
        <v>19967</v>
      </c>
      <c r="CN71" s="846" t="s">
        <v>19968</v>
      </c>
    </row>
    <row r="72" spans="1:92" ht="36" customHeight="1" x14ac:dyDescent="0.2">
      <c r="A72" s="749" t="s">
        <v>20797</v>
      </c>
      <c r="F72" s="814">
        <v>34</v>
      </c>
      <c r="G72" s="815" t="s">
        <v>7411</v>
      </c>
      <c r="H72" s="750"/>
      <c r="J72" s="820" t="s">
        <v>7412</v>
      </c>
      <c r="K72" s="815" t="s">
        <v>7413</v>
      </c>
      <c r="P72" s="755"/>
      <c r="Q72" s="921" t="s">
        <v>5962</v>
      </c>
      <c r="R72" s="922" t="s">
        <v>7414</v>
      </c>
      <c r="S72" s="923" t="s">
        <v>7415</v>
      </c>
      <c r="U72" s="820" t="s">
        <v>7416</v>
      </c>
      <c r="V72" s="815" t="s">
        <v>7417</v>
      </c>
      <c r="Y72" s="861" t="s">
        <v>7418</v>
      </c>
      <c r="Z72" s="862" t="s">
        <v>7418</v>
      </c>
      <c r="AA72" s="863" t="s">
        <v>7419</v>
      </c>
      <c r="AB72" s="864" t="s">
        <v>7420</v>
      </c>
      <c r="AD72" s="918" t="s">
        <v>6168</v>
      </c>
      <c r="AE72" s="919" t="s">
        <v>5972</v>
      </c>
      <c r="AF72" s="920" t="s">
        <v>5973</v>
      </c>
      <c r="AG72" s="755"/>
      <c r="AH72" s="820" t="s">
        <v>7380</v>
      </c>
      <c r="AI72" s="815" t="s">
        <v>7422</v>
      </c>
      <c r="AK72" s="828" t="s">
        <v>6366</v>
      </c>
      <c r="AL72" s="829" t="s">
        <v>7423</v>
      </c>
      <c r="AN72" s="874"/>
      <c r="AO72" s="875" t="s">
        <v>7424</v>
      </c>
      <c r="AP72" s="876" t="s">
        <v>7425</v>
      </c>
      <c r="AQ72" s="881" t="s">
        <v>7426</v>
      </c>
      <c r="AR72" s="878" t="s">
        <v>1878</v>
      </c>
      <c r="AT72" s="835" t="s">
        <v>6908</v>
      </c>
      <c r="AU72" s="883" t="s">
        <v>7285</v>
      </c>
      <c r="AV72" s="829" t="s">
        <v>7286</v>
      </c>
      <c r="AX72" s="838" t="s">
        <v>21019</v>
      </c>
      <c r="AY72" s="839" t="s">
        <v>21020</v>
      </c>
      <c r="AZ72" s="840" t="s">
        <v>21014</v>
      </c>
      <c r="BA72" s="841" t="s">
        <v>21014</v>
      </c>
      <c r="CD72" s="811">
        <v>6313</v>
      </c>
      <c r="CE72" s="849" t="s">
        <v>8045</v>
      </c>
      <c r="CF72" s="849" t="s">
        <v>18972</v>
      </c>
      <c r="CG72" s="850" t="s">
        <v>18973</v>
      </c>
      <c r="CI72" s="811">
        <v>67</v>
      </c>
      <c r="CJ72" s="849" t="s">
        <v>19732</v>
      </c>
      <c r="CK72" s="850" t="s">
        <v>19733</v>
      </c>
      <c r="CM72" s="843" t="s">
        <v>19969</v>
      </c>
      <c r="CN72" s="846" t="s">
        <v>19970</v>
      </c>
    </row>
    <row r="73" spans="1:92" ht="36" customHeight="1" x14ac:dyDescent="0.2">
      <c r="A73" s="749" t="s">
        <v>20797</v>
      </c>
      <c r="F73" s="854" t="s">
        <v>35</v>
      </c>
      <c r="G73" s="855" t="s">
        <v>7429</v>
      </c>
      <c r="H73" s="856"/>
      <c r="J73" s="860" t="s">
        <v>35</v>
      </c>
      <c r="K73" s="855" t="s">
        <v>7430</v>
      </c>
      <c r="P73" s="755"/>
      <c r="Q73" s="921" t="s">
        <v>5962</v>
      </c>
      <c r="R73" s="922" t="s">
        <v>7431</v>
      </c>
      <c r="S73" s="923" t="s">
        <v>7432</v>
      </c>
      <c r="U73" s="860" t="s">
        <v>35</v>
      </c>
      <c r="V73" s="855" t="s">
        <v>7433</v>
      </c>
      <c r="Y73" s="861" t="s">
        <v>7434</v>
      </c>
      <c r="Z73" s="862" t="s">
        <v>7435</v>
      </c>
      <c r="AA73" s="863" t="s">
        <v>7436</v>
      </c>
      <c r="AB73" s="864" t="s">
        <v>7437</v>
      </c>
      <c r="AD73" s="825" t="s">
        <v>6191</v>
      </c>
      <c r="AE73" s="865" t="s">
        <v>5972</v>
      </c>
      <c r="AF73" s="866" t="s">
        <v>5973</v>
      </c>
      <c r="AG73" s="755"/>
      <c r="AH73" s="860" t="s">
        <v>35</v>
      </c>
      <c r="AI73" s="855" t="s">
        <v>7439</v>
      </c>
      <c r="AK73" s="860" t="s">
        <v>35</v>
      </c>
      <c r="AL73" s="855" t="s">
        <v>7440</v>
      </c>
      <c r="AN73" s="874"/>
      <c r="AO73" s="875" t="s">
        <v>7441</v>
      </c>
      <c r="AP73" s="876" t="s">
        <v>7442</v>
      </c>
      <c r="AQ73" s="881" t="s">
        <v>7373</v>
      </c>
      <c r="AR73" s="878" t="s">
        <v>1878</v>
      </c>
      <c r="AT73" s="835" t="s">
        <v>6908</v>
      </c>
      <c r="AU73" s="883" t="s">
        <v>7302</v>
      </c>
      <c r="AV73" s="829" t="s">
        <v>7303</v>
      </c>
      <c r="AX73" s="838" t="s">
        <v>21021</v>
      </c>
      <c r="AY73" s="839" t="s">
        <v>21022</v>
      </c>
      <c r="AZ73" s="840" t="s">
        <v>21014</v>
      </c>
      <c r="BA73" s="841" t="s">
        <v>21014</v>
      </c>
      <c r="CD73" s="811">
        <v>6313</v>
      </c>
      <c r="CE73" s="849" t="s">
        <v>8079</v>
      </c>
      <c r="CF73" s="849" t="s">
        <v>18974</v>
      </c>
      <c r="CG73" s="850" t="s">
        <v>18975</v>
      </c>
      <c r="CI73" s="811">
        <v>68</v>
      </c>
      <c r="CJ73" s="849" t="s">
        <v>19734</v>
      </c>
      <c r="CK73" s="850" t="s">
        <v>19735</v>
      </c>
      <c r="CM73" s="843" t="s">
        <v>19971</v>
      </c>
      <c r="CN73" s="846" t="s">
        <v>19972</v>
      </c>
    </row>
    <row r="74" spans="1:92" ht="36" customHeight="1" x14ac:dyDescent="0.2">
      <c r="A74" s="749" t="s">
        <v>20797</v>
      </c>
      <c r="F74" s="814">
        <v>35</v>
      </c>
      <c r="G74" s="815" t="s">
        <v>7445</v>
      </c>
      <c r="H74" s="750"/>
      <c r="J74" s="820" t="s">
        <v>7446</v>
      </c>
      <c r="K74" s="815" t="s">
        <v>7447</v>
      </c>
      <c r="P74" s="755"/>
      <c r="Q74" s="921" t="s">
        <v>5962</v>
      </c>
      <c r="R74" s="922" t="s">
        <v>7448</v>
      </c>
      <c r="S74" s="923" t="s">
        <v>7449</v>
      </c>
      <c r="U74" s="820" t="s">
        <v>7450</v>
      </c>
      <c r="V74" s="815" t="s">
        <v>7451</v>
      </c>
      <c r="Y74" s="861" t="s">
        <v>7452</v>
      </c>
      <c r="Z74" s="862" t="s">
        <v>7453</v>
      </c>
      <c r="AA74" s="863" t="s">
        <v>7454</v>
      </c>
      <c r="AB74" s="864" t="s">
        <v>7455</v>
      </c>
      <c r="AD74" s="825" t="s">
        <v>6213</v>
      </c>
      <c r="AE74" s="865" t="s">
        <v>5972</v>
      </c>
      <c r="AF74" s="866" t="s">
        <v>5973</v>
      </c>
      <c r="AG74" s="755"/>
      <c r="AH74" s="820" t="s">
        <v>7416</v>
      </c>
      <c r="AI74" s="815" t="s">
        <v>7457</v>
      </c>
      <c r="AK74" s="828" t="s">
        <v>6808</v>
      </c>
      <c r="AL74" s="829" t="s">
        <v>7458</v>
      </c>
      <c r="AN74" s="874"/>
      <c r="AO74" s="875" t="s">
        <v>7459</v>
      </c>
      <c r="AP74" s="876" t="s">
        <v>7460</v>
      </c>
      <c r="AQ74" s="881" t="s">
        <v>7461</v>
      </c>
      <c r="AR74" s="878" t="s">
        <v>1878</v>
      </c>
      <c r="AT74" s="835" t="s">
        <v>6908</v>
      </c>
      <c r="AU74" s="883" t="s">
        <v>7322</v>
      </c>
      <c r="AV74" s="829" t="s">
        <v>7323</v>
      </c>
      <c r="AX74" s="838" t="s">
        <v>21023</v>
      </c>
      <c r="AY74" s="839" t="s">
        <v>21024</v>
      </c>
      <c r="AZ74" s="840" t="s">
        <v>21014</v>
      </c>
      <c r="BA74" s="841" t="s">
        <v>21014</v>
      </c>
      <c r="CD74" s="811">
        <v>6313</v>
      </c>
      <c r="CE74" s="849" t="s">
        <v>9795</v>
      </c>
      <c r="CF74" s="849" t="s">
        <v>18976</v>
      </c>
      <c r="CG74" s="850" t="s">
        <v>18977</v>
      </c>
      <c r="CI74" s="811">
        <v>69</v>
      </c>
      <c r="CJ74" s="849" t="s">
        <v>19736</v>
      </c>
      <c r="CK74" s="850" t="s">
        <v>19737</v>
      </c>
      <c r="CM74" s="843" t="s">
        <v>19973</v>
      </c>
      <c r="CN74" s="846" t="s">
        <v>19974</v>
      </c>
    </row>
    <row r="75" spans="1:92" ht="36" customHeight="1" x14ac:dyDescent="0.2">
      <c r="A75" s="749" t="s">
        <v>20797</v>
      </c>
      <c r="F75" s="854" t="s">
        <v>35</v>
      </c>
      <c r="G75" s="855" t="s">
        <v>7464</v>
      </c>
      <c r="H75" s="856"/>
      <c r="J75" s="860" t="s">
        <v>35</v>
      </c>
      <c r="K75" s="855" t="s">
        <v>7465</v>
      </c>
      <c r="P75" s="755"/>
      <c r="Q75" s="921" t="s">
        <v>5962</v>
      </c>
      <c r="R75" s="922" t="s">
        <v>7466</v>
      </c>
      <c r="S75" s="923" t="s">
        <v>7467</v>
      </c>
      <c r="U75" s="860" t="s">
        <v>35</v>
      </c>
      <c r="V75" s="855" t="s">
        <v>7468</v>
      </c>
      <c r="X75" s="745" t="s">
        <v>6295</v>
      </c>
      <c r="Y75" s="861" t="s">
        <v>7469</v>
      </c>
      <c r="Z75" s="862" t="s">
        <v>7470</v>
      </c>
      <c r="AA75" s="863" t="s">
        <v>7471</v>
      </c>
      <c r="AB75" s="864" t="s">
        <v>7472</v>
      </c>
      <c r="AD75" s="918" t="s">
        <v>6234</v>
      </c>
      <c r="AE75" s="919" t="s">
        <v>5972</v>
      </c>
      <c r="AF75" s="920" t="s">
        <v>5973</v>
      </c>
      <c r="AG75" s="755"/>
      <c r="AH75" s="860" t="s">
        <v>35</v>
      </c>
      <c r="AI75" s="855" t="s">
        <v>7474</v>
      </c>
      <c r="AK75" s="860" t="s">
        <v>35</v>
      </c>
      <c r="AL75" s="855" t="s">
        <v>7475</v>
      </c>
      <c r="AN75" s="874"/>
      <c r="AO75" s="875" t="s">
        <v>7476</v>
      </c>
      <c r="AP75" s="876" t="s">
        <v>7477</v>
      </c>
      <c r="AQ75" s="881" t="s">
        <v>7478</v>
      </c>
      <c r="AR75" s="878" t="s">
        <v>1878</v>
      </c>
      <c r="AT75" s="835" t="s">
        <v>6908</v>
      </c>
      <c r="AU75" s="883" t="s">
        <v>7338</v>
      </c>
      <c r="AV75" s="829" t="s">
        <v>7339</v>
      </c>
      <c r="AX75" s="838" t="s">
        <v>21025</v>
      </c>
      <c r="AY75" s="839" t="s">
        <v>21026</v>
      </c>
      <c r="AZ75" s="840" t="s">
        <v>21014</v>
      </c>
      <c r="BA75" s="841" t="s">
        <v>21014</v>
      </c>
      <c r="CD75" s="811">
        <v>6313</v>
      </c>
      <c r="CE75" s="849" t="s">
        <v>8112</v>
      </c>
      <c r="CF75" s="849" t="s">
        <v>18978</v>
      </c>
      <c r="CG75" s="850" t="s">
        <v>18979</v>
      </c>
      <c r="CI75" s="811">
        <v>70</v>
      </c>
      <c r="CJ75" s="849" t="s">
        <v>19738</v>
      </c>
      <c r="CK75" s="850" t="s">
        <v>19739</v>
      </c>
      <c r="CM75" s="843" t="s">
        <v>19975</v>
      </c>
      <c r="CN75" s="846" t="s">
        <v>19976</v>
      </c>
    </row>
    <row r="76" spans="1:92" ht="36" customHeight="1" x14ac:dyDescent="0.2">
      <c r="A76" s="749" t="s">
        <v>20797</v>
      </c>
      <c r="F76" s="814">
        <v>36</v>
      </c>
      <c r="G76" s="815" t="s">
        <v>7481</v>
      </c>
      <c r="H76" s="750"/>
      <c r="J76" s="820" t="s">
        <v>7482</v>
      </c>
      <c r="K76" s="815" t="s">
        <v>7483</v>
      </c>
      <c r="P76" s="755"/>
      <c r="Q76" s="921" t="s">
        <v>5962</v>
      </c>
      <c r="R76" s="922" t="s">
        <v>7484</v>
      </c>
      <c r="S76" s="923" t="s">
        <v>7485</v>
      </c>
      <c r="U76" s="820" t="s">
        <v>6800</v>
      </c>
      <c r="V76" s="815" t="s">
        <v>7486</v>
      </c>
      <c r="Y76" s="861" t="s">
        <v>7487</v>
      </c>
      <c r="Z76" s="862" t="s">
        <v>7488</v>
      </c>
      <c r="AA76" s="863" t="s">
        <v>7489</v>
      </c>
      <c r="AB76" s="864" t="s">
        <v>7490</v>
      </c>
      <c r="AD76" s="918" t="s">
        <v>6256</v>
      </c>
      <c r="AE76" s="919" t="s">
        <v>5972</v>
      </c>
      <c r="AF76" s="920" t="s">
        <v>5973</v>
      </c>
      <c r="AG76" s="755"/>
      <c r="AH76" s="820" t="s">
        <v>7450</v>
      </c>
      <c r="AI76" s="815" t="s">
        <v>7492</v>
      </c>
      <c r="AK76" s="828" t="s">
        <v>6507</v>
      </c>
      <c r="AL76" s="829" t="s">
        <v>7493</v>
      </c>
      <c r="AN76" s="874"/>
      <c r="AO76" s="875" t="s">
        <v>7494</v>
      </c>
      <c r="AP76" s="876" t="s">
        <v>7495</v>
      </c>
      <c r="AQ76" s="881" t="s">
        <v>7496</v>
      </c>
      <c r="AR76" s="878" t="s">
        <v>1878</v>
      </c>
      <c r="AT76" s="835" t="s">
        <v>6908</v>
      </c>
      <c r="AU76" s="883" t="s">
        <v>7357</v>
      </c>
      <c r="AV76" s="829" t="s">
        <v>7358</v>
      </c>
      <c r="AX76" s="838" t="s">
        <v>21027</v>
      </c>
      <c r="AY76" s="839" t="s">
        <v>21028</v>
      </c>
      <c r="AZ76" s="840" t="s">
        <v>21014</v>
      </c>
      <c r="BA76" s="841" t="s">
        <v>21014</v>
      </c>
      <c r="CD76" s="811">
        <v>6313</v>
      </c>
      <c r="CE76" s="849" t="s">
        <v>9849</v>
      </c>
      <c r="CF76" s="849" t="s">
        <v>18980</v>
      </c>
      <c r="CG76" s="850" t="s">
        <v>18981</v>
      </c>
      <c r="CI76" s="811">
        <v>71</v>
      </c>
      <c r="CJ76" s="849" t="s">
        <v>19740</v>
      </c>
      <c r="CK76" s="850" t="s">
        <v>19741</v>
      </c>
      <c r="CM76" s="843" t="s">
        <v>19977</v>
      </c>
      <c r="CN76" s="846" t="s">
        <v>19978</v>
      </c>
    </row>
    <row r="77" spans="1:92" ht="36" customHeight="1" x14ac:dyDescent="0.2">
      <c r="A77" s="749" t="s">
        <v>20797</v>
      </c>
      <c r="F77" s="854" t="s">
        <v>35</v>
      </c>
      <c r="G77" s="855" t="s">
        <v>7499</v>
      </c>
      <c r="H77" s="856"/>
      <c r="J77" s="860" t="s">
        <v>35</v>
      </c>
      <c r="K77" s="855" t="s">
        <v>7500</v>
      </c>
      <c r="P77" s="755"/>
      <c r="Q77" s="921" t="s">
        <v>5962</v>
      </c>
      <c r="R77" s="922" t="s">
        <v>7501</v>
      </c>
      <c r="S77" s="923" t="s">
        <v>7502</v>
      </c>
      <c r="U77" s="860" t="s">
        <v>35</v>
      </c>
      <c r="V77" s="855" t="s">
        <v>7503</v>
      </c>
      <c r="Y77" s="861" t="s">
        <v>7504</v>
      </c>
      <c r="Z77" s="862" t="s">
        <v>7505</v>
      </c>
      <c r="AA77" s="863" t="s">
        <v>7506</v>
      </c>
      <c r="AB77" s="864" t="s">
        <v>7507</v>
      </c>
      <c r="AD77" s="825" t="s">
        <v>6277</v>
      </c>
      <c r="AE77" s="865" t="s">
        <v>5972</v>
      </c>
      <c r="AF77" s="866" t="s">
        <v>5973</v>
      </c>
      <c r="AG77" s="755"/>
      <c r="AH77" s="860" t="s">
        <v>35</v>
      </c>
      <c r="AI77" s="855" t="s">
        <v>7509</v>
      </c>
      <c r="AK77" s="860" t="s">
        <v>35</v>
      </c>
      <c r="AL77" s="855" t="s">
        <v>7510</v>
      </c>
      <c r="AN77" s="874"/>
      <c r="AO77" s="875" t="s">
        <v>7511</v>
      </c>
      <c r="AP77" s="876" t="s">
        <v>7512</v>
      </c>
      <c r="AQ77" s="881" t="s">
        <v>7513</v>
      </c>
      <c r="AR77" s="878" t="s">
        <v>1878</v>
      </c>
      <c r="AT77" s="835" t="s">
        <v>6908</v>
      </c>
      <c r="AU77" s="883" t="s">
        <v>7374</v>
      </c>
      <c r="AV77" s="829" t="s">
        <v>7375</v>
      </c>
      <c r="AX77" s="838" t="s">
        <v>21029</v>
      </c>
      <c r="AY77" s="839" t="s">
        <v>21030</v>
      </c>
      <c r="AZ77" s="840" t="s">
        <v>21014</v>
      </c>
      <c r="BA77" s="841" t="s">
        <v>21014</v>
      </c>
      <c r="CD77" s="811">
        <v>6313</v>
      </c>
      <c r="CE77" s="849" t="s">
        <v>8145</v>
      </c>
      <c r="CF77" s="849" t="s">
        <v>18982</v>
      </c>
      <c r="CG77" s="850" t="s">
        <v>18983</v>
      </c>
      <c r="CI77" s="811">
        <v>72</v>
      </c>
      <c r="CJ77" s="849" t="s">
        <v>19742</v>
      </c>
      <c r="CK77" s="850" t="s">
        <v>19743</v>
      </c>
      <c r="CM77" s="843" t="s">
        <v>19979</v>
      </c>
      <c r="CN77" s="846" t="s">
        <v>19980</v>
      </c>
    </row>
    <row r="78" spans="1:92" ht="36" customHeight="1" x14ac:dyDescent="0.2">
      <c r="A78" s="749" t="s">
        <v>20797</v>
      </c>
      <c r="F78" s="814">
        <v>37</v>
      </c>
      <c r="G78" s="815" t="s">
        <v>7516</v>
      </c>
      <c r="H78" s="750"/>
      <c r="J78" s="820" t="s">
        <v>7517</v>
      </c>
      <c r="K78" s="815" t="s">
        <v>7518</v>
      </c>
      <c r="P78" s="755"/>
      <c r="Q78" s="921" t="s">
        <v>5962</v>
      </c>
      <c r="R78" s="922" t="s">
        <v>7519</v>
      </c>
      <c r="S78" s="923" t="s">
        <v>7520</v>
      </c>
      <c r="U78" s="902" t="s">
        <v>6845</v>
      </c>
      <c r="V78" s="903" t="s">
        <v>7521</v>
      </c>
      <c r="Y78" s="861" t="s">
        <v>7522</v>
      </c>
      <c r="Z78" s="862" t="s">
        <v>7523</v>
      </c>
      <c r="AA78" s="863" t="s">
        <v>7524</v>
      </c>
      <c r="AB78" s="864" t="s">
        <v>7525</v>
      </c>
      <c r="AD78" s="825" t="s">
        <v>6300</v>
      </c>
      <c r="AE78" s="865" t="s">
        <v>5972</v>
      </c>
      <c r="AF78" s="866" t="s">
        <v>5973</v>
      </c>
      <c r="AG78" s="755"/>
      <c r="AH78" s="820" t="s">
        <v>6800</v>
      </c>
      <c r="AI78" s="815" t="s">
        <v>7527</v>
      </c>
      <c r="AK78" s="828" t="s">
        <v>7528</v>
      </c>
      <c r="AL78" s="829" t="s">
        <v>7529</v>
      </c>
      <c r="AN78" s="874"/>
      <c r="AO78" s="875" t="s">
        <v>7530</v>
      </c>
      <c r="AP78" s="876" t="s">
        <v>7531</v>
      </c>
      <c r="AQ78" s="881" t="s">
        <v>7532</v>
      </c>
      <c r="AR78" s="878" t="s">
        <v>1878</v>
      </c>
      <c r="AT78" s="835" t="s">
        <v>6908</v>
      </c>
      <c r="AU78" s="883" t="s">
        <v>7392</v>
      </c>
      <c r="AV78" s="829" t="s">
        <v>7393</v>
      </c>
      <c r="AX78" s="838" t="s">
        <v>21031</v>
      </c>
      <c r="AY78" s="839" t="s">
        <v>21032</v>
      </c>
      <c r="AZ78" s="840" t="s">
        <v>21014</v>
      </c>
      <c r="BA78" s="841" t="s">
        <v>21014</v>
      </c>
      <c r="CD78" s="811">
        <v>6313</v>
      </c>
      <c r="CE78" s="849" t="s">
        <v>8180</v>
      </c>
      <c r="CF78" s="849" t="s">
        <v>18984</v>
      </c>
      <c r="CG78" s="850" t="s">
        <v>18985</v>
      </c>
      <c r="CI78" s="811">
        <v>73</v>
      </c>
      <c r="CJ78" s="849" t="s">
        <v>19744</v>
      </c>
      <c r="CK78" s="850" t="s">
        <v>19745</v>
      </c>
      <c r="CM78" s="843" t="s">
        <v>19981</v>
      </c>
      <c r="CN78" s="846" t="s">
        <v>19982</v>
      </c>
    </row>
    <row r="79" spans="1:92" ht="36" customHeight="1" x14ac:dyDescent="0.2">
      <c r="A79" s="749" t="s">
        <v>20797</v>
      </c>
      <c r="F79" s="854" t="s">
        <v>35</v>
      </c>
      <c r="G79" s="855" t="s">
        <v>7535</v>
      </c>
      <c r="H79" s="856"/>
      <c r="J79" s="860" t="s">
        <v>35</v>
      </c>
      <c r="K79" s="855" t="s">
        <v>7536</v>
      </c>
      <c r="P79" s="755"/>
      <c r="Q79" s="921" t="s">
        <v>5962</v>
      </c>
      <c r="R79" s="922" t="s">
        <v>7537</v>
      </c>
      <c r="S79" s="923" t="s">
        <v>7538</v>
      </c>
      <c r="U79" s="816" t="s">
        <v>35</v>
      </c>
      <c r="V79" s="857" t="s">
        <v>7539</v>
      </c>
      <c r="Y79" s="861" t="s">
        <v>7540</v>
      </c>
      <c r="Z79" s="862" t="s">
        <v>7541</v>
      </c>
      <c r="AA79" s="863" t="s">
        <v>7542</v>
      </c>
      <c r="AB79" s="864" t="s">
        <v>7543</v>
      </c>
      <c r="AD79" s="918" t="s">
        <v>6322</v>
      </c>
      <c r="AE79" s="919" t="s">
        <v>5972</v>
      </c>
      <c r="AF79" s="920" t="s">
        <v>5973</v>
      </c>
      <c r="AG79" s="755"/>
      <c r="AH79" s="860" t="s">
        <v>35</v>
      </c>
      <c r="AI79" s="855" t="s">
        <v>7545</v>
      </c>
      <c r="AK79" s="860" t="s">
        <v>35</v>
      </c>
      <c r="AL79" s="855" t="s">
        <v>7546</v>
      </c>
      <c r="AN79" s="874"/>
      <c r="AO79" s="875" t="s">
        <v>7547</v>
      </c>
      <c r="AP79" s="876" t="s">
        <v>7548</v>
      </c>
      <c r="AQ79" s="881" t="s">
        <v>7549</v>
      </c>
      <c r="AR79" s="878" t="s">
        <v>1878</v>
      </c>
      <c r="AT79" s="835" t="s">
        <v>6908</v>
      </c>
      <c r="AU79" s="883" t="s">
        <v>7409</v>
      </c>
      <c r="AV79" s="829" t="s">
        <v>7410</v>
      </c>
      <c r="AX79" s="838" t="s">
        <v>21033</v>
      </c>
      <c r="AY79" s="839" t="s">
        <v>21034</v>
      </c>
      <c r="AZ79" s="840" t="s">
        <v>21014</v>
      </c>
      <c r="BA79" s="841" t="s">
        <v>21014</v>
      </c>
      <c r="CD79" s="811">
        <v>6313</v>
      </c>
      <c r="CE79" s="849" t="s">
        <v>8216</v>
      </c>
      <c r="CF79" s="849" t="s">
        <v>18986</v>
      </c>
      <c r="CG79" s="850" t="s">
        <v>18987</v>
      </c>
      <c r="CI79" s="811">
        <v>74</v>
      </c>
      <c r="CJ79" s="849" t="s">
        <v>19746</v>
      </c>
      <c r="CK79" s="850" t="s">
        <v>19747</v>
      </c>
      <c r="CM79" s="843" t="s">
        <v>19983</v>
      </c>
      <c r="CN79" s="846" t="s">
        <v>19984</v>
      </c>
    </row>
    <row r="80" spans="1:92" ht="36" customHeight="1" x14ac:dyDescent="0.2">
      <c r="A80" s="749" t="s">
        <v>20797</v>
      </c>
      <c r="F80" s="814">
        <v>38</v>
      </c>
      <c r="G80" s="815" t="s">
        <v>7552</v>
      </c>
      <c r="H80" s="750"/>
      <c r="J80" s="820" t="s">
        <v>7553</v>
      </c>
      <c r="K80" s="815" t="s">
        <v>7554</v>
      </c>
      <c r="P80" s="755"/>
      <c r="Q80" s="921" t="s">
        <v>5962</v>
      </c>
      <c r="R80" s="922" t="s">
        <v>7555</v>
      </c>
      <c r="S80" s="923" t="s">
        <v>7556</v>
      </c>
      <c r="U80" s="820" t="s">
        <v>7557</v>
      </c>
      <c r="V80" s="815" t="s">
        <v>7558</v>
      </c>
      <c r="Y80" s="861" t="s">
        <v>7559</v>
      </c>
      <c r="Z80" s="862" t="s">
        <v>7560</v>
      </c>
      <c r="AA80" s="863" t="s">
        <v>7561</v>
      </c>
      <c r="AB80" s="864" t="s">
        <v>7562</v>
      </c>
      <c r="AD80" s="918" t="s">
        <v>6346</v>
      </c>
      <c r="AE80" s="919" t="s">
        <v>5972</v>
      </c>
      <c r="AF80" s="920" t="s">
        <v>5973</v>
      </c>
      <c r="AG80" s="755"/>
      <c r="AH80" s="820" t="s">
        <v>6845</v>
      </c>
      <c r="AI80" s="815" t="s">
        <v>7564</v>
      </c>
      <c r="AK80" s="828" t="s">
        <v>7565</v>
      </c>
      <c r="AL80" s="829" t="s">
        <v>7566</v>
      </c>
      <c r="AN80" s="874"/>
      <c r="AO80" s="875" t="s">
        <v>7567</v>
      </c>
      <c r="AP80" s="876" t="s">
        <v>7568</v>
      </c>
      <c r="AQ80" s="881" t="s">
        <v>7569</v>
      </c>
      <c r="AR80" s="878" t="s">
        <v>1878</v>
      </c>
      <c r="AT80" s="835" t="s">
        <v>6908</v>
      </c>
      <c r="AU80" s="883" t="s">
        <v>7427</v>
      </c>
      <c r="AV80" s="829" t="s">
        <v>7428</v>
      </c>
      <c r="AX80" s="838" t="s">
        <v>21035</v>
      </c>
      <c r="AY80" s="839" t="s">
        <v>21036</v>
      </c>
      <c r="AZ80" s="840" t="s">
        <v>21014</v>
      </c>
      <c r="BA80" s="841" t="s">
        <v>21014</v>
      </c>
      <c r="CD80" s="811">
        <v>6313</v>
      </c>
      <c r="CE80" s="849" t="s">
        <v>8249</v>
      </c>
      <c r="CF80" s="849" t="s">
        <v>18988</v>
      </c>
      <c r="CG80" s="850" t="s">
        <v>18989</v>
      </c>
      <c r="CI80" s="811">
        <v>75</v>
      </c>
      <c r="CJ80" s="849" t="s">
        <v>19748</v>
      </c>
      <c r="CK80" s="850" t="s">
        <v>19749</v>
      </c>
      <c r="CM80" s="843" t="s">
        <v>19985</v>
      </c>
      <c r="CN80" s="846" t="s">
        <v>19986</v>
      </c>
    </row>
    <row r="81" spans="1:92" ht="36" customHeight="1" x14ac:dyDescent="0.2">
      <c r="A81" s="749" t="s">
        <v>20797</v>
      </c>
      <c r="F81" s="854" t="s">
        <v>35</v>
      </c>
      <c r="G81" s="855" t="s">
        <v>7572</v>
      </c>
      <c r="H81" s="856"/>
      <c r="J81" s="860" t="s">
        <v>35</v>
      </c>
      <c r="K81" s="855" t="s">
        <v>7573</v>
      </c>
      <c r="P81" s="755"/>
      <c r="Q81" s="921" t="s">
        <v>5962</v>
      </c>
      <c r="R81" s="922" t="s">
        <v>7574</v>
      </c>
      <c r="S81" s="923" t="s">
        <v>7575</v>
      </c>
      <c r="U81" s="860" t="s">
        <v>35</v>
      </c>
      <c r="V81" s="855" t="s">
        <v>7576</v>
      </c>
      <c r="X81" s="745" t="s">
        <v>6295</v>
      </c>
      <c r="Y81" s="861" t="s">
        <v>7577</v>
      </c>
      <c r="Z81" s="862" t="s">
        <v>7578</v>
      </c>
      <c r="AA81" s="863" t="s">
        <v>7579</v>
      </c>
      <c r="AB81" s="864" t="s">
        <v>7580</v>
      </c>
      <c r="AD81" s="918" t="s">
        <v>6368</v>
      </c>
      <c r="AE81" s="919" t="s">
        <v>5972</v>
      </c>
      <c r="AF81" s="920" t="s">
        <v>5973</v>
      </c>
      <c r="AG81" s="755"/>
      <c r="AH81" s="860" t="s">
        <v>35</v>
      </c>
      <c r="AI81" s="855" t="s">
        <v>7582</v>
      </c>
      <c r="AK81" s="860" t="s">
        <v>35</v>
      </c>
      <c r="AL81" s="855" t="s">
        <v>7583</v>
      </c>
      <c r="AN81" s="874"/>
      <c r="AO81" s="875" t="s">
        <v>7584</v>
      </c>
      <c r="AP81" s="876" t="s">
        <v>7585</v>
      </c>
      <c r="AQ81" s="881" t="s">
        <v>7586</v>
      </c>
      <c r="AR81" s="878" t="s">
        <v>1878</v>
      </c>
      <c r="AT81" s="835" t="s">
        <v>6908</v>
      </c>
      <c r="AU81" s="883" t="s">
        <v>7443</v>
      </c>
      <c r="AV81" s="829" t="s">
        <v>7444</v>
      </c>
      <c r="AX81" s="838" t="s">
        <v>21037</v>
      </c>
      <c r="AY81" s="839" t="s">
        <v>21038</v>
      </c>
      <c r="AZ81" s="840" t="s">
        <v>21014</v>
      </c>
      <c r="BA81" s="841" t="s">
        <v>21014</v>
      </c>
      <c r="CD81" s="811">
        <v>6313</v>
      </c>
      <c r="CE81" s="849" t="s">
        <v>8286</v>
      </c>
      <c r="CF81" s="849" t="s">
        <v>18990</v>
      </c>
      <c r="CG81" s="850" t="s">
        <v>18991</v>
      </c>
      <c r="CI81" s="811">
        <v>76</v>
      </c>
      <c r="CJ81" s="849" t="s">
        <v>19750</v>
      </c>
      <c r="CK81" s="850" t="s">
        <v>19751</v>
      </c>
      <c r="CM81" s="843" t="s">
        <v>19987</v>
      </c>
      <c r="CN81" s="846" t="s">
        <v>19988</v>
      </c>
    </row>
    <row r="82" spans="1:92" ht="36" customHeight="1" x14ac:dyDescent="0.2">
      <c r="A82" s="749" t="s">
        <v>20797</v>
      </c>
      <c r="F82" s="814">
        <v>39</v>
      </c>
      <c r="G82" s="815" t="s">
        <v>7589</v>
      </c>
      <c r="H82" s="750"/>
      <c r="J82" s="820" t="s">
        <v>7590</v>
      </c>
      <c r="K82" s="815" t="s">
        <v>7591</v>
      </c>
      <c r="P82" s="755"/>
      <c r="Q82" s="921" t="s">
        <v>5962</v>
      </c>
      <c r="R82" s="922" t="s">
        <v>7592</v>
      </c>
      <c r="S82" s="923" t="s">
        <v>7593</v>
      </c>
      <c r="U82" s="820" t="s">
        <v>6893</v>
      </c>
      <c r="V82" s="815" t="s">
        <v>7594</v>
      </c>
      <c r="X82" s="745" t="s">
        <v>6295</v>
      </c>
      <c r="Y82" s="861" t="s">
        <v>7595</v>
      </c>
      <c r="Z82" s="862" t="s">
        <v>7596</v>
      </c>
      <c r="AA82" s="863" t="s">
        <v>7597</v>
      </c>
      <c r="AB82" s="864" t="s">
        <v>7598</v>
      </c>
      <c r="AD82" s="918" t="s">
        <v>6393</v>
      </c>
      <c r="AE82" s="919" t="s">
        <v>5972</v>
      </c>
      <c r="AF82" s="920" t="s">
        <v>5973</v>
      </c>
      <c r="AG82" s="755"/>
      <c r="AH82" s="820" t="s">
        <v>7557</v>
      </c>
      <c r="AI82" s="815" t="s">
        <v>7600</v>
      </c>
      <c r="AK82" s="828" t="s">
        <v>6531</v>
      </c>
      <c r="AL82" s="829" t="s">
        <v>7601</v>
      </c>
      <c r="AN82" s="874"/>
      <c r="AO82" s="875" t="s">
        <v>7602</v>
      </c>
      <c r="AP82" s="876" t="s">
        <v>7603</v>
      </c>
      <c r="AQ82" s="881" t="s">
        <v>7604</v>
      </c>
      <c r="AR82" s="878" t="s">
        <v>1878</v>
      </c>
      <c r="AT82" s="835" t="s">
        <v>6908</v>
      </c>
      <c r="AU82" s="883" t="s">
        <v>7462</v>
      </c>
      <c r="AV82" s="829" t="s">
        <v>7463</v>
      </c>
      <c r="AX82" s="838" t="s">
        <v>21039</v>
      </c>
      <c r="AY82" s="839" t="s">
        <v>21040</v>
      </c>
      <c r="AZ82" s="840" t="s">
        <v>21014</v>
      </c>
      <c r="BA82" s="841" t="s">
        <v>21014</v>
      </c>
      <c r="CD82" s="811">
        <v>6313</v>
      </c>
      <c r="CE82" s="849" t="s">
        <v>8321</v>
      </c>
      <c r="CF82" s="849" t="s">
        <v>18992</v>
      </c>
      <c r="CG82" s="850" t="s">
        <v>18993</v>
      </c>
      <c r="CI82" s="811">
        <v>77</v>
      </c>
      <c r="CJ82" s="849" t="s">
        <v>19752</v>
      </c>
      <c r="CK82" s="850" t="s">
        <v>19753</v>
      </c>
      <c r="CM82" s="843" t="s">
        <v>19989</v>
      </c>
      <c r="CN82" s="846" t="s">
        <v>19990</v>
      </c>
    </row>
    <row r="83" spans="1:92" ht="36" customHeight="1" x14ac:dyDescent="0.2">
      <c r="A83" s="749" t="s">
        <v>20797</v>
      </c>
      <c r="F83" s="854" t="s">
        <v>35</v>
      </c>
      <c r="G83" s="855" t="s">
        <v>7607</v>
      </c>
      <c r="H83" s="856"/>
      <c r="J83" s="860" t="s">
        <v>35</v>
      </c>
      <c r="K83" s="855" t="s">
        <v>7608</v>
      </c>
      <c r="P83" s="755"/>
      <c r="Q83" s="921" t="s">
        <v>5962</v>
      </c>
      <c r="R83" s="922" t="s">
        <v>7609</v>
      </c>
      <c r="S83" s="923" t="s">
        <v>7610</v>
      </c>
      <c r="U83" s="860" t="s">
        <v>35</v>
      </c>
      <c r="V83" s="855" t="s">
        <v>7611</v>
      </c>
      <c r="X83" s="745" t="s">
        <v>18143</v>
      </c>
      <c r="Y83" s="861" t="s">
        <v>7612</v>
      </c>
      <c r="Z83" s="862" t="s">
        <v>7613</v>
      </c>
      <c r="AA83" s="863" t="s">
        <v>7614</v>
      </c>
      <c r="AB83" s="864" t="s">
        <v>7615</v>
      </c>
      <c r="AD83" s="918" t="s">
        <v>6416</v>
      </c>
      <c r="AE83" s="919" t="s">
        <v>5972</v>
      </c>
      <c r="AF83" s="920" t="s">
        <v>5973</v>
      </c>
      <c r="AG83" s="755"/>
      <c r="AH83" s="860" t="s">
        <v>35</v>
      </c>
      <c r="AI83" s="855" t="s">
        <v>7617</v>
      </c>
      <c r="AK83" s="860" t="s">
        <v>35</v>
      </c>
      <c r="AL83" s="855" t="s">
        <v>7618</v>
      </c>
      <c r="AN83" s="874"/>
      <c r="AO83" s="875" t="s">
        <v>7619</v>
      </c>
      <c r="AP83" s="876" t="s">
        <v>7620</v>
      </c>
      <c r="AQ83" s="881" t="s">
        <v>7621</v>
      </c>
      <c r="AR83" s="878" t="s">
        <v>1878</v>
      </c>
      <c r="AT83" s="835" t="s">
        <v>6908</v>
      </c>
      <c r="AU83" s="883" t="s">
        <v>7479</v>
      </c>
      <c r="AV83" s="829" t="s">
        <v>7480</v>
      </c>
      <c r="AX83" s="838" t="s">
        <v>21041</v>
      </c>
      <c r="AY83" s="839" t="s">
        <v>21042</v>
      </c>
      <c r="AZ83" s="840" t="s">
        <v>21014</v>
      </c>
      <c r="BA83" s="841" t="s">
        <v>21014</v>
      </c>
      <c r="CD83" s="811">
        <v>6313</v>
      </c>
      <c r="CE83" s="849" t="s">
        <v>8354</v>
      </c>
      <c r="CF83" s="849" t="s">
        <v>18994</v>
      </c>
      <c r="CG83" s="850" t="s">
        <v>18995</v>
      </c>
      <c r="CI83" s="811">
        <v>78</v>
      </c>
      <c r="CJ83" s="849" t="s">
        <v>19754</v>
      </c>
      <c r="CK83" s="850" t="s">
        <v>19755</v>
      </c>
      <c r="CM83" s="843" t="s">
        <v>19991</v>
      </c>
      <c r="CN83" s="846" t="s">
        <v>19992</v>
      </c>
    </row>
    <row r="84" spans="1:92" ht="36" customHeight="1" x14ac:dyDescent="0.2">
      <c r="A84" s="749" t="s">
        <v>20797</v>
      </c>
      <c r="F84" s="814">
        <v>40</v>
      </c>
      <c r="G84" s="815" t="s">
        <v>7624</v>
      </c>
      <c r="H84" s="750"/>
      <c r="J84" s="820" t="s">
        <v>7625</v>
      </c>
      <c r="K84" s="815" t="s">
        <v>7626</v>
      </c>
      <c r="P84" s="755"/>
      <c r="Q84" s="921" t="s">
        <v>5962</v>
      </c>
      <c r="R84" s="922" t="s">
        <v>7627</v>
      </c>
      <c r="S84" s="923" t="s">
        <v>7628</v>
      </c>
      <c r="U84" s="820" t="s">
        <v>7629</v>
      </c>
      <c r="V84" s="815" t="s">
        <v>7630</v>
      </c>
      <c r="X84" s="745" t="s">
        <v>7092</v>
      </c>
      <c r="Y84" s="861" t="s">
        <v>7631</v>
      </c>
      <c r="Z84" s="862" t="s">
        <v>7632</v>
      </c>
      <c r="AA84" s="863" t="s">
        <v>7633</v>
      </c>
      <c r="AB84" s="864" t="s">
        <v>7634</v>
      </c>
      <c r="AD84" s="918" t="s">
        <v>6440</v>
      </c>
      <c r="AE84" s="919" t="s">
        <v>5972</v>
      </c>
      <c r="AF84" s="920" t="s">
        <v>5973</v>
      </c>
      <c r="AG84" s="755"/>
      <c r="AH84" s="820" t="s">
        <v>6893</v>
      </c>
      <c r="AI84" s="815" t="s">
        <v>7636</v>
      </c>
      <c r="AK84" s="828" t="s">
        <v>6738</v>
      </c>
      <c r="AL84" s="829" t="s">
        <v>7637</v>
      </c>
      <c r="AN84" s="874"/>
      <c r="AO84" s="875" t="s">
        <v>7638</v>
      </c>
      <c r="AP84" s="876" t="s">
        <v>7639</v>
      </c>
      <c r="AQ84" s="881" t="s">
        <v>7640</v>
      </c>
      <c r="AR84" s="878" t="s">
        <v>1878</v>
      </c>
      <c r="AT84" s="835" t="s">
        <v>6908</v>
      </c>
      <c r="AU84" s="883" t="s">
        <v>7497</v>
      </c>
      <c r="AV84" s="829" t="s">
        <v>7498</v>
      </c>
      <c r="AX84" s="838" t="s">
        <v>21043</v>
      </c>
      <c r="AY84" s="839" t="s">
        <v>21044</v>
      </c>
      <c r="AZ84" s="840" t="s">
        <v>21014</v>
      </c>
      <c r="BA84" s="841" t="s">
        <v>21014</v>
      </c>
      <c r="CD84" s="811">
        <v>6313</v>
      </c>
      <c r="CE84" s="849" t="s">
        <v>8386</v>
      </c>
      <c r="CF84" s="849" t="s">
        <v>18996</v>
      </c>
      <c r="CG84" s="850" t="s">
        <v>18997</v>
      </c>
      <c r="CI84" s="811">
        <v>79</v>
      </c>
      <c r="CJ84" s="849" t="s">
        <v>19756</v>
      </c>
      <c r="CK84" s="850" t="s">
        <v>19757</v>
      </c>
      <c r="CM84" s="843" t="s">
        <v>19993</v>
      </c>
      <c r="CN84" s="846" t="s">
        <v>19994</v>
      </c>
    </row>
    <row r="85" spans="1:92" ht="36" customHeight="1" x14ac:dyDescent="0.2">
      <c r="A85" s="749" t="s">
        <v>20797</v>
      </c>
      <c r="F85" s="854" t="s">
        <v>35</v>
      </c>
      <c r="G85" s="855" t="s">
        <v>7643</v>
      </c>
      <c r="H85" s="856"/>
      <c r="J85" s="860" t="s">
        <v>35</v>
      </c>
      <c r="K85" s="855" t="s">
        <v>7644</v>
      </c>
      <c r="P85" s="755"/>
      <c r="Q85" s="921" t="s">
        <v>5962</v>
      </c>
      <c r="R85" s="922" t="s">
        <v>7645</v>
      </c>
      <c r="S85" s="923" t="s">
        <v>7646</v>
      </c>
      <c r="U85" s="860" t="s">
        <v>35</v>
      </c>
      <c r="V85" s="855" t="s">
        <v>7647</v>
      </c>
      <c r="X85" s="745" t="s">
        <v>7092</v>
      </c>
      <c r="Y85" s="861" t="s">
        <v>7648</v>
      </c>
      <c r="Z85" s="862" t="s">
        <v>7649</v>
      </c>
      <c r="AA85" s="863" t="s">
        <v>7650</v>
      </c>
      <c r="AB85" s="864" t="s">
        <v>7651</v>
      </c>
      <c r="AD85" s="825" t="s">
        <v>6463</v>
      </c>
      <c r="AE85" s="865" t="s">
        <v>5972</v>
      </c>
      <c r="AF85" s="866" t="s">
        <v>5973</v>
      </c>
      <c r="AG85" s="755"/>
      <c r="AH85" s="860" t="s">
        <v>35</v>
      </c>
      <c r="AI85" s="855" t="s">
        <v>7655</v>
      </c>
      <c r="AK85" s="860" t="s">
        <v>35</v>
      </c>
      <c r="AL85" s="855" t="s">
        <v>7656</v>
      </c>
      <c r="AN85" s="874"/>
      <c r="AO85" s="875" t="s">
        <v>7657</v>
      </c>
      <c r="AP85" s="876" t="s">
        <v>7658</v>
      </c>
      <c r="AQ85" s="881" t="s">
        <v>7659</v>
      </c>
      <c r="AR85" s="878" t="s">
        <v>1878</v>
      </c>
      <c r="AT85" s="835" t="s">
        <v>6908</v>
      </c>
      <c r="AU85" s="883" t="s">
        <v>7514</v>
      </c>
      <c r="AV85" s="829" t="s">
        <v>7515</v>
      </c>
      <c r="AX85" s="838" t="s">
        <v>21045</v>
      </c>
      <c r="AY85" s="839" t="s">
        <v>21046</v>
      </c>
      <c r="AZ85" s="840" t="s">
        <v>21014</v>
      </c>
      <c r="BA85" s="841" t="s">
        <v>21014</v>
      </c>
      <c r="CD85" s="811">
        <v>6313</v>
      </c>
      <c r="CE85" s="849" t="s">
        <v>8421</v>
      </c>
      <c r="CF85" s="849" t="s">
        <v>18998</v>
      </c>
      <c r="CG85" s="850" t="s">
        <v>18999</v>
      </c>
      <c r="CI85" s="811">
        <v>80</v>
      </c>
      <c r="CJ85" s="849" t="s">
        <v>19758</v>
      </c>
      <c r="CK85" s="850" t="s">
        <v>19759</v>
      </c>
      <c r="CM85" s="843" t="s">
        <v>19995</v>
      </c>
      <c r="CN85" s="846" t="s">
        <v>19996</v>
      </c>
    </row>
    <row r="86" spans="1:92" ht="36" customHeight="1" x14ac:dyDescent="0.2">
      <c r="A86" s="749" t="s">
        <v>20797</v>
      </c>
      <c r="F86" s="814">
        <v>41</v>
      </c>
      <c r="G86" s="815" t="s">
        <v>7662</v>
      </c>
      <c r="H86" s="750"/>
      <c r="J86" s="820" t="s">
        <v>7663</v>
      </c>
      <c r="K86" s="815" t="s">
        <v>7664</v>
      </c>
      <c r="P86" s="755"/>
      <c r="Q86" s="921" t="s">
        <v>5962</v>
      </c>
      <c r="R86" s="922" t="s">
        <v>7665</v>
      </c>
      <c r="S86" s="923" t="s">
        <v>7666</v>
      </c>
      <c r="U86" s="820" t="s">
        <v>7667</v>
      </c>
      <c r="V86" s="815" t="s">
        <v>7668</v>
      </c>
      <c r="Y86" s="861" t="s">
        <v>7669</v>
      </c>
      <c r="Z86" s="862" t="s">
        <v>7670</v>
      </c>
      <c r="AA86" s="863" t="s">
        <v>7671</v>
      </c>
      <c r="AB86" s="864" t="s">
        <v>7672</v>
      </c>
      <c r="AD86" s="825" t="s">
        <v>6487</v>
      </c>
      <c r="AE86" s="865" t="s">
        <v>5972</v>
      </c>
      <c r="AF86" s="866" t="s">
        <v>5973</v>
      </c>
      <c r="AG86" s="755"/>
      <c r="AH86" s="820" t="s">
        <v>7629</v>
      </c>
      <c r="AI86" s="815" t="s">
        <v>7674</v>
      </c>
      <c r="AK86" s="828" t="s">
        <v>6577</v>
      </c>
      <c r="AL86" s="829" t="s">
        <v>7675</v>
      </c>
      <c r="AN86" s="874"/>
      <c r="AO86" s="875" t="s">
        <v>7676</v>
      </c>
      <c r="AP86" s="876" t="s">
        <v>7677</v>
      </c>
      <c r="AQ86" s="881"/>
      <c r="AR86" s="878" t="s">
        <v>1878</v>
      </c>
      <c r="AT86" s="835" t="s">
        <v>6908</v>
      </c>
      <c r="AU86" s="883" t="s">
        <v>7533</v>
      </c>
      <c r="AV86" s="829" t="s">
        <v>7534</v>
      </c>
      <c r="AX86" s="838" t="s">
        <v>21047</v>
      </c>
      <c r="AY86" s="839" t="s">
        <v>21048</v>
      </c>
      <c r="AZ86" s="840" t="s">
        <v>21014</v>
      </c>
      <c r="BA86" s="841" t="s">
        <v>21014</v>
      </c>
      <c r="CD86" s="811">
        <v>6313</v>
      </c>
      <c r="CE86" s="849" t="s">
        <v>10106</v>
      </c>
      <c r="CF86" s="849" t="s">
        <v>19000</v>
      </c>
      <c r="CG86" s="850" t="s">
        <v>19001</v>
      </c>
      <c r="CI86" s="811">
        <v>81</v>
      </c>
      <c r="CJ86" s="849" t="s">
        <v>19760</v>
      </c>
      <c r="CK86" s="850" t="s">
        <v>19761</v>
      </c>
      <c r="CM86" s="843" t="s">
        <v>19997</v>
      </c>
      <c r="CN86" s="846" t="s">
        <v>19998</v>
      </c>
    </row>
    <row r="87" spans="1:92" ht="36" customHeight="1" x14ac:dyDescent="0.2">
      <c r="A87" s="749" t="s">
        <v>20797</v>
      </c>
      <c r="F87" s="854" t="s">
        <v>35</v>
      </c>
      <c r="G87" s="855" t="s">
        <v>7680</v>
      </c>
      <c r="H87" s="856"/>
      <c r="J87" s="860" t="s">
        <v>35</v>
      </c>
      <c r="K87" s="855" t="s">
        <v>7681</v>
      </c>
      <c r="P87" s="755"/>
      <c r="Q87" s="921" t="s">
        <v>5962</v>
      </c>
      <c r="R87" s="922" t="s">
        <v>7682</v>
      </c>
      <c r="S87" s="923" t="s">
        <v>7683</v>
      </c>
      <c r="U87" s="860" t="s">
        <v>35</v>
      </c>
      <c r="V87" s="855" t="s">
        <v>7684</v>
      </c>
      <c r="Y87" s="861" t="s">
        <v>7685</v>
      </c>
      <c r="Z87" s="862" t="s">
        <v>7686</v>
      </c>
      <c r="AA87" s="863" t="s">
        <v>7687</v>
      </c>
      <c r="AB87" s="864" t="s">
        <v>7688</v>
      </c>
      <c r="AD87" s="825" t="s">
        <v>6509</v>
      </c>
      <c r="AE87" s="865" t="s">
        <v>5972</v>
      </c>
      <c r="AF87" s="866" t="s">
        <v>5973</v>
      </c>
      <c r="AG87" s="755"/>
      <c r="AH87" s="860" t="s">
        <v>35</v>
      </c>
      <c r="AI87" s="855" t="s">
        <v>7690</v>
      </c>
      <c r="AK87" s="860" t="s">
        <v>35</v>
      </c>
      <c r="AL87" s="855" t="s">
        <v>7691</v>
      </c>
      <c r="AN87" s="874"/>
      <c r="AO87" s="875" t="s">
        <v>7692</v>
      </c>
      <c r="AP87" s="876" t="s">
        <v>7693</v>
      </c>
      <c r="AQ87" s="881" t="s">
        <v>7694</v>
      </c>
      <c r="AR87" s="878" t="s">
        <v>1878</v>
      </c>
      <c r="AT87" s="835" t="s">
        <v>6908</v>
      </c>
      <c r="AU87" s="883" t="s">
        <v>7550</v>
      </c>
      <c r="AV87" s="829" t="s">
        <v>7551</v>
      </c>
      <c r="AX87" s="838" t="s">
        <v>21049</v>
      </c>
      <c r="AY87" s="839" t="s">
        <v>21050</v>
      </c>
      <c r="AZ87" s="840" t="s">
        <v>21014</v>
      </c>
      <c r="BA87" s="841" t="s">
        <v>21014</v>
      </c>
      <c r="CD87" s="811">
        <v>6313</v>
      </c>
      <c r="CE87" s="849" t="s">
        <v>10134</v>
      </c>
      <c r="CF87" s="849" t="s">
        <v>19002</v>
      </c>
      <c r="CG87" s="850" t="s">
        <v>19003</v>
      </c>
      <c r="CI87" s="811">
        <v>82</v>
      </c>
      <c r="CJ87" s="849" t="s">
        <v>19762</v>
      </c>
      <c r="CK87" s="850" t="s">
        <v>19763</v>
      </c>
      <c r="CM87" s="843" t="s">
        <v>19999</v>
      </c>
      <c r="CN87" s="846" t="s">
        <v>20000</v>
      </c>
    </row>
    <row r="88" spans="1:92" ht="36" customHeight="1" x14ac:dyDescent="0.2">
      <c r="A88" s="749" t="s">
        <v>20797</v>
      </c>
      <c r="F88" s="904">
        <v>42</v>
      </c>
      <c r="G88" s="903" t="s">
        <v>7697</v>
      </c>
      <c r="H88" s="905" t="s">
        <v>7698</v>
      </c>
      <c r="J88" s="820" t="s">
        <v>7699</v>
      </c>
      <c r="K88" s="815" t="s">
        <v>7700</v>
      </c>
      <c r="P88" s="755"/>
      <c r="Q88" s="921" t="s">
        <v>5962</v>
      </c>
      <c r="R88" s="922" t="s">
        <v>7701</v>
      </c>
      <c r="S88" s="923" t="s">
        <v>7702</v>
      </c>
      <c r="U88" s="820" t="s">
        <v>7703</v>
      </c>
      <c r="V88" s="815" t="s">
        <v>7704</v>
      </c>
      <c r="Y88" s="861" t="s">
        <v>7705</v>
      </c>
      <c r="Z88" s="862" t="s">
        <v>7706</v>
      </c>
      <c r="AA88" s="863" t="s">
        <v>7707</v>
      </c>
      <c r="AB88" s="864" t="s">
        <v>7708</v>
      </c>
      <c r="AD88" s="825" t="s">
        <v>6533</v>
      </c>
      <c r="AE88" s="865" t="s">
        <v>5972</v>
      </c>
      <c r="AF88" s="866" t="s">
        <v>5973</v>
      </c>
      <c r="AG88" s="755"/>
      <c r="AH88" s="820" t="s">
        <v>7667</v>
      </c>
      <c r="AI88" s="815" t="s">
        <v>7710</v>
      </c>
      <c r="AK88" s="828" t="s">
        <v>7711</v>
      </c>
      <c r="AL88" s="829" t="s">
        <v>7712</v>
      </c>
      <c r="AN88" s="874"/>
      <c r="AO88" s="875" t="s">
        <v>7713</v>
      </c>
      <c r="AP88" s="876" t="s">
        <v>7714</v>
      </c>
      <c r="AQ88" s="881"/>
      <c r="AR88" s="878" t="s">
        <v>1878</v>
      </c>
      <c r="AT88" s="835" t="s">
        <v>6908</v>
      </c>
      <c r="AU88" s="883" t="s">
        <v>7570</v>
      </c>
      <c r="AV88" s="829" t="s">
        <v>7571</v>
      </c>
      <c r="AX88" s="838" t="s">
        <v>21051</v>
      </c>
      <c r="AY88" s="839" t="s">
        <v>21052</v>
      </c>
      <c r="AZ88" s="840" t="s">
        <v>21014</v>
      </c>
      <c r="BA88" s="841" t="s">
        <v>21014</v>
      </c>
      <c r="CD88" s="811">
        <v>6313</v>
      </c>
      <c r="CE88" s="849" t="s">
        <v>8456</v>
      </c>
      <c r="CF88" s="849" t="s">
        <v>19004</v>
      </c>
      <c r="CG88" s="850" t="s">
        <v>19005</v>
      </c>
      <c r="CI88" s="811">
        <v>83</v>
      </c>
      <c r="CJ88" s="849" t="s">
        <v>19764</v>
      </c>
      <c r="CK88" s="850" t="s">
        <v>19765</v>
      </c>
      <c r="CM88" s="843" t="s">
        <v>20001</v>
      </c>
      <c r="CN88" s="846" t="s">
        <v>20002</v>
      </c>
    </row>
    <row r="89" spans="1:92" ht="36" customHeight="1" x14ac:dyDescent="0.2">
      <c r="A89" s="749" t="s">
        <v>20797</v>
      </c>
      <c r="F89" s="906" t="s">
        <v>35</v>
      </c>
      <c r="G89" s="857" t="s">
        <v>7717</v>
      </c>
      <c r="H89" s="907"/>
      <c r="J89" s="860" t="s">
        <v>35</v>
      </c>
      <c r="K89" s="855" t="s">
        <v>7718</v>
      </c>
      <c r="P89" s="755"/>
      <c r="Q89" s="921" t="s">
        <v>5962</v>
      </c>
      <c r="R89" s="922" t="s">
        <v>7719</v>
      </c>
      <c r="S89" s="923" t="s">
        <v>7720</v>
      </c>
      <c r="U89" s="860" t="s">
        <v>35</v>
      </c>
      <c r="V89" s="855" t="s">
        <v>7721</v>
      </c>
      <c r="X89" s="745" t="s">
        <v>6295</v>
      </c>
      <c r="Y89" s="861" t="s">
        <v>7722</v>
      </c>
      <c r="Z89" s="862" t="s">
        <v>7723</v>
      </c>
      <c r="AA89" s="863" t="s">
        <v>7724</v>
      </c>
      <c r="AB89" s="864" t="s">
        <v>7725</v>
      </c>
      <c r="AD89" s="918" t="s">
        <v>6555</v>
      </c>
      <c r="AE89" s="919" t="s">
        <v>5972</v>
      </c>
      <c r="AF89" s="920" t="s">
        <v>5973</v>
      </c>
      <c r="AG89" s="755"/>
      <c r="AH89" s="860" t="s">
        <v>35</v>
      </c>
      <c r="AI89" s="855" t="s">
        <v>7727</v>
      </c>
      <c r="AK89" s="860" t="s">
        <v>35</v>
      </c>
      <c r="AL89" s="855" t="s">
        <v>7728</v>
      </c>
      <c r="AN89" s="874"/>
      <c r="AO89" s="875" t="s">
        <v>7729</v>
      </c>
      <c r="AP89" s="876" t="s">
        <v>7730</v>
      </c>
      <c r="AQ89" s="881" t="s">
        <v>7731</v>
      </c>
      <c r="AR89" s="878" t="s">
        <v>1878</v>
      </c>
      <c r="AT89" s="835" t="s">
        <v>6908</v>
      </c>
      <c r="AU89" s="883" t="s">
        <v>7587</v>
      </c>
      <c r="AV89" s="829" t="s">
        <v>7588</v>
      </c>
      <c r="AX89" s="838" t="s">
        <v>21053</v>
      </c>
      <c r="AY89" s="839" t="s">
        <v>21054</v>
      </c>
      <c r="AZ89" s="840" t="s">
        <v>21014</v>
      </c>
      <c r="BA89" s="841" t="s">
        <v>21014</v>
      </c>
      <c r="CD89" s="811">
        <v>6313</v>
      </c>
      <c r="CE89" s="849" t="s">
        <v>8489</v>
      </c>
      <c r="CF89" s="849" t="s">
        <v>19006</v>
      </c>
      <c r="CG89" s="850" t="s">
        <v>19007</v>
      </c>
      <c r="CI89" s="811">
        <v>84</v>
      </c>
      <c r="CJ89" s="849" t="s">
        <v>19766</v>
      </c>
      <c r="CK89" s="850" t="s">
        <v>19767</v>
      </c>
      <c r="CM89" s="843" t="s">
        <v>20003</v>
      </c>
      <c r="CN89" s="846" t="s">
        <v>20004</v>
      </c>
    </row>
    <row r="90" spans="1:92" ht="36" customHeight="1" x14ac:dyDescent="0.2">
      <c r="A90" s="749" t="s">
        <v>20797</v>
      </c>
      <c r="F90" s="814">
        <v>43</v>
      </c>
      <c r="G90" s="815" t="s">
        <v>7662</v>
      </c>
      <c r="H90" s="750"/>
      <c r="J90" s="820" t="s">
        <v>7734</v>
      </c>
      <c r="K90" s="815" t="s">
        <v>7735</v>
      </c>
      <c r="P90" s="755"/>
      <c r="Q90" s="921" t="s">
        <v>5962</v>
      </c>
      <c r="R90" s="922" t="s">
        <v>7736</v>
      </c>
      <c r="S90" s="923" t="s">
        <v>7737</v>
      </c>
      <c r="U90" s="820" t="s">
        <v>6932</v>
      </c>
      <c r="V90" s="815" t="s">
        <v>7738</v>
      </c>
      <c r="Y90" s="861" t="s">
        <v>7739</v>
      </c>
      <c r="Z90" s="862" t="s">
        <v>7740</v>
      </c>
      <c r="AA90" s="863" t="s">
        <v>7741</v>
      </c>
      <c r="AB90" s="864" t="s">
        <v>7742</v>
      </c>
      <c r="AD90" s="918" t="s">
        <v>6579</v>
      </c>
      <c r="AE90" s="919" t="s">
        <v>5972</v>
      </c>
      <c r="AF90" s="920" t="s">
        <v>5973</v>
      </c>
      <c r="AG90" s="755"/>
      <c r="AH90" s="820" t="s">
        <v>7703</v>
      </c>
      <c r="AI90" s="815" t="s">
        <v>7744</v>
      </c>
      <c r="AK90" s="828" t="s">
        <v>6599</v>
      </c>
      <c r="AL90" s="829" t="s">
        <v>7745</v>
      </c>
      <c r="AN90" s="874"/>
      <c r="AO90" s="875" t="s">
        <v>7746</v>
      </c>
      <c r="AP90" s="876" t="s">
        <v>7747</v>
      </c>
      <c r="AQ90" s="881"/>
      <c r="AR90" s="878" t="s">
        <v>1878</v>
      </c>
      <c r="AT90" s="835" t="s">
        <v>6908</v>
      </c>
      <c r="AU90" s="883" t="s">
        <v>7605</v>
      </c>
      <c r="AV90" s="829" t="s">
        <v>7606</v>
      </c>
      <c r="AX90" s="838" t="s">
        <v>21055</v>
      </c>
      <c r="AY90" s="839" t="s">
        <v>21056</v>
      </c>
      <c r="AZ90" s="840" t="s">
        <v>21014</v>
      </c>
      <c r="BA90" s="841" t="s">
        <v>21014</v>
      </c>
      <c r="CD90" s="811">
        <v>6313</v>
      </c>
      <c r="CE90" s="849" t="s">
        <v>8525</v>
      </c>
      <c r="CF90" s="849" t="s">
        <v>19008</v>
      </c>
      <c r="CG90" s="850" t="s">
        <v>19009</v>
      </c>
      <c r="CI90" s="811">
        <v>85</v>
      </c>
      <c r="CJ90" s="849" t="s">
        <v>19768</v>
      </c>
      <c r="CK90" s="850" t="s">
        <v>19769</v>
      </c>
      <c r="CM90" s="843" t="s">
        <v>20005</v>
      </c>
      <c r="CN90" s="846" t="s">
        <v>20006</v>
      </c>
    </row>
    <row r="91" spans="1:92" ht="36" customHeight="1" x14ac:dyDescent="0.2">
      <c r="A91" s="749" t="s">
        <v>20797</v>
      </c>
      <c r="F91" s="854" t="s">
        <v>35</v>
      </c>
      <c r="G91" s="855" t="s">
        <v>7750</v>
      </c>
      <c r="H91" s="856"/>
      <c r="J91" s="860" t="s">
        <v>35</v>
      </c>
      <c r="K91" s="855" t="s">
        <v>7751</v>
      </c>
      <c r="P91" s="755"/>
      <c r="Q91" s="921" t="s">
        <v>5962</v>
      </c>
      <c r="R91" s="922" t="s">
        <v>7752</v>
      </c>
      <c r="S91" s="923" t="s">
        <v>7753</v>
      </c>
      <c r="U91" s="860" t="s">
        <v>35</v>
      </c>
      <c r="V91" s="855" t="s">
        <v>7754</v>
      </c>
      <c r="Y91" s="861" t="s">
        <v>7755</v>
      </c>
      <c r="Z91" s="862" t="s">
        <v>7755</v>
      </c>
      <c r="AA91" s="863" t="s">
        <v>7756</v>
      </c>
      <c r="AB91" s="864" t="s">
        <v>7757</v>
      </c>
      <c r="AD91" s="825" t="s">
        <v>6601</v>
      </c>
      <c r="AE91" s="865" t="s">
        <v>5972</v>
      </c>
      <c r="AF91" s="866" t="s">
        <v>5973</v>
      </c>
      <c r="AG91" s="755"/>
      <c r="AH91" s="860" t="s">
        <v>35</v>
      </c>
      <c r="AI91" s="855" t="s">
        <v>7759</v>
      </c>
      <c r="AK91" s="860" t="s">
        <v>35</v>
      </c>
      <c r="AL91" s="855" t="s">
        <v>7760</v>
      </c>
      <c r="AN91" s="874"/>
      <c r="AO91" s="875" t="s">
        <v>7761</v>
      </c>
      <c r="AP91" s="876" t="s">
        <v>7762</v>
      </c>
      <c r="AQ91" s="881" t="s">
        <v>7763</v>
      </c>
      <c r="AR91" s="878" t="s">
        <v>1878</v>
      </c>
      <c r="AT91" s="835" t="s">
        <v>6908</v>
      </c>
      <c r="AU91" s="883" t="s">
        <v>7622</v>
      </c>
      <c r="AV91" s="829" t="s">
        <v>7623</v>
      </c>
      <c r="AX91" s="838" t="s">
        <v>21057</v>
      </c>
      <c r="AY91" s="839" t="s">
        <v>21058</v>
      </c>
      <c r="AZ91" s="840" t="s">
        <v>21014</v>
      </c>
      <c r="BA91" s="841" t="s">
        <v>21014</v>
      </c>
      <c r="CD91" s="811">
        <v>6313</v>
      </c>
      <c r="CE91" s="849" t="s">
        <v>8557</v>
      </c>
      <c r="CF91" s="849" t="s">
        <v>19010</v>
      </c>
      <c r="CG91" s="850" t="s">
        <v>19011</v>
      </c>
      <c r="CI91" s="811">
        <v>86</v>
      </c>
      <c r="CJ91" s="849" t="s">
        <v>19770</v>
      </c>
      <c r="CK91" s="850" t="s">
        <v>19771</v>
      </c>
      <c r="CM91" s="843" t="s">
        <v>20007</v>
      </c>
      <c r="CN91" s="846" t="s">
        <v>20008</v>
      </c>
    </row>
    <row r="92" spans="1:92" ht="36" customHeight="1" thickBot="1" x14ac:dyDescent="0.25">
      <c r="A92" s="749" t="s">
        <v>20797</v>
      </c>
      <c r="F92" s="814">
        <v>44</v>
      </c>
      <c r="G92" s="815" t="s">
        <v>7766</v>
      </c>
      <c r="H92" s="750"/>
      <c r="J92" s="820" t="s">
        <v>7767</v>
      </c>
      <c r="K92" s="815" t="s">
        <v>7768</v>
      </c>
      <c r="P92" s="755"/>
      <c r="Q92" s="921" t="s">
        <v>5962</v>
      </c>
      <c r="R92" s="922" t="s">
        <v>7769</v>
      </c>
      <c r="S92" s="923" t="s">
        <v>7770</v>
      </c>
      <c r="U92" s="820" t="s">
        <v>6975</v>
      </c>
      <c r="V92" s="815" t="s">
        <v>7771</v>
      </c>
      <c r="X92" s="745" t="s">
        <v>6295</v>
      </c>
      <c r="Y92" s="929" t="s">
        <v>7772</v>
      </c>
      <c r="Z92" s="930" t="s">
        <v>7773</v>
      </c>
      <c r="AA92" s="931" t="s">
        <v>7774</v>
      </c>
      <c r="AB92" s="864" t="s">
        <v>7775</v>
      </c>
      <c r="AC92" s="773" t="s">
        <v>7776</v>
      </c>
      <c r="AD92" s="825" t="s">
        <v>6625</v>
      </c>
      <c r="AE92" s="865" t="s">
        <v>5972</v>
      </c>
      <c r="AF92" s="866" t="s">
        <v>5973</v>
      </c>
      <c r="AG92" s="755"/>
      <c r="AH92" s="820" t="s">
        <v>6932</v>
      </c>
      <c r="AI92" s="815" t="s">
        <v>7778</v>
      </c>
      <c r="AK92" s="828" t="s">
        <v>6692</v>
      </c>
      <c r="AL92" s="829" t="s">
        <v>7779</v>
      </c>
      <c r="AN92" s="874"/>
      <c r="AO92" s="875" t="s">
        <v>7780</v>
      </c>
      <c r="AP92" s="876" t="s">
        <v>7781</v>
      </c>
      <c r="AQ92" s="881"/>
      <c r="AR92" s="878" t="s">
        <v>1878</v>
      </c>
      <c r="AT92" s="835" t="s">
        <v>6908</v>
      </c>
      <c r="AU92" s="883" t="s">
        <v>7641</v>
      </c>
      <c r="AV92" s="829" t="s">
        <v>7642</v>
      </c>
      <c r="AX92" s="932" t="s">
        <v>21059</v>
      </c>
      <c r="AY92" s="933" t="s">
        <v>21060</v>
      </c>
      <c r="AZ92" s="934" t="s">
        <v>21014</v>
      </c>
      <c r="BA92" s="935" t="s">
        <v>21014</v>
      </c>
      <c r="CD92" s="811">
        <v>6313</v>
      </c>
      <c r="CE92" s="849" t="s">
        <v>8588</v>
      </c>
      <c r="CF92" s="849" t="s">
        <v>19012</v>
      </c>
      <c r="CG92" s="850" t="s">
        <v>19013</v>
      </c>
      <c r="CI92" s="811">
        <v>87</v>
      </c>
      <c r="CJ92" s="849" t="s">
        <v>19772</v>
      </c>
      <c r="CK92" s="850" t="s">
        <v>19773</v>
      </c>
      <c r="CM92" s="843" t="s">
        <v>20009</v>
      </c>
      <c r="CN92" s="846" t="s">
        <v>20010</v>
      </c>
    </row>
    <row r="93" spans="1:92" ht="36" customHeight="1" x14ac:dyDescent="0.2">
      <c r="A93" s="749" t="s">
        <v>20797</v>
      </c>
      <c r="F93" s="854" t="s">
        <v>35</v>
      </c>
      <c r="G93" s="855" t="s">
        <v>7784</v>
      </c>
      <c r="H93" s="856"/>
      <c r="J93" s="860" t="s">
        <v>35</v>
      </c>
      <c r="K93" s="855" t="s">
        <v>7785</v>
      </c>
      <c r="P93" s="755"/>
      <c r="Q93" s="921" t="s">
        <v>5962</v>
      </c>
      <c r="R93" s="922" t="s">
        <v>7786</v>
      </c>
      <c r="S93" s="923" t="s">
        <v>7787</v>
      </c>
      <c r="U93" s="860" t="s">
        <v>35</v>
      </c>
      <c r="V93" s="855" t="s">
        <v>7788</v>
      </c>
      <c r="Y93" s="861" t="s">
        <v>7789</v>
      </c>
      <c r="Z93" s="862" t="s">
        <v>7790</v>
      </c>
      <c r="AA93" s="863" t="s">
        <v>7791</v>
      </c>
      <c r="AB93" s="864" t="s">
        <v>7792</v>
      </c>
      <c r="AD93" s="825" t="s">
        <v>6647</v>
      </c>
      <c r="AE93" s="865" t="s">
        <v>5972</v>
      </c>
      <c r="AF93" s="866" t="s">
        <v>5973</v>
      </c>
      <c r="AG93" s="755"/>
      <c r="AH93" s="860" t="s">
        <v>35</v>
      </c>
      <c r="AI93" s="855" t="s">
        <v>7796</v>
      </c>
      <c r="AK93" s="860" t="s">
        <v>35</v>
      </c>
      <c r="AL93" s="855" t="s">
        <v>7797</v>
      </c>
      <c r="AN93" s="874"/>
      <c r="AO93" s="875" t="s">
        <v>7798</v>
      </c>
      <c r="AP93" s="876" t="s">
        <v>7799</v>
      </c>
      <c r="AQ93" s="881"/>
      <c r="AR93" s="878" t="s">
        <v>1878</v>
      </c>
      <c r="AT93" s="835" t="s">
        <v>6908</v>
      </c>
      <c r="AU93" s="883" t="s">
        <v>7660</v>
      </c>
      <c r="AV93" s="829" t="s">
        <v>7661</v>
      </c>
      <c r="CD93" s="811">
        <v>6313</v>
      </c>
      <c r="CE93" s="849" t="s">
        <v>8624</v>
      </c>
      <c r="CF93" s="849" t="s">
        <v>19014</v>
      </c>
      <c r="CG93" s="850" t="s">
        <v>19015</v>
      </c>
      <c r="CI93" s="811">
        <v>88</v>
      </c>
      <c r="CJ93" s="849" t="s">
        <v>19774</v>
      </c>
      <c r="CK93" s="850" t="s">
        <v>19775</v>
      </c>
      <c r="CM93" s="843" t="s">
        <v>20011</v>
      </c>
      <c r="CN93" s="846" t="s">
        <v>20012</v>
      </c>
    </row>
    <row r="94" spans="1:92" ht="36" customHeight="1" x14ac:dyDescent="0.2">
      <c r="A94" s="749" t="s">
        <v>20797</v>
      </c>
      <c r="F94" s="814">
        <v>45</v>
      </c>
      <c r="G94" s="815" t="s">
        <v>7800</v>
      </c>
      <c r="H94" s="750"/>
      <c r="J94" s="816" t="s">
        <v>7801</v>
      </c>
      <c r="K94" s="817" t="s">
        <v>7802</v>
      </c>
      <c r="P94" s="755"/>
      <c r="Q94" s="921" t="s">
        <v>5962</v>
      </c>
      <c r="R94" s="922" t="s">
        <v>7803</v>
      </c>
      <c r="S94" s="923" t="s">
        <v>7804</v>
      </c>
      <c r="U94" s="820" t="s">
        <v>7017</v>
      </c>
      <c r="V94" s="815" t="s">
        <v>7805</v>
      </c>
      <c r="Y94" s="861" t="s">
        <v>7806</v>
      </c>
      <c r="Z94" s="862" t="s">
        <v>7807</v>
      </c>
      <c r="AA94" s="863" t="s">
        <v>7808</v>
      </c>
      <c r="AB94" s="864" t="s">
        <v>7809</v>
      </c>
      <c r="AD94" s="825" t="s">
        <v>6671</v>
      </c>
      <c r="AE94" s="865" t="s">
        <v>5972</v>
      </c>
      <c r="AF94" s="866" t="s">
        <v>5973</v>
      </c>
      <c r="AG94" s="755"/>
      <c r="AH94" s="820" t="s">
        <v>6975</v>
      </c>
      <c r="AI94" s="815" t="s">
        <v>7813</v>
      </c>
      <c r="AK94" s="828" t="s">
        <v>6344</v>
      </c>
      <c r="AL94" s="829" t="s">
        <v>7814</v>
      </c>
      <c r="AN94" s="874"/>
      <c r="AO94" s="875" t="s">
        <v>7815</v>
      </c>
      <c r="AP94" s="876" t="s">
        <v>7816</v>
      </c>
      <c r="AQ94" s="881"/>
      <c r="AR94" s="878" t="s">
        <v>1878</v>
      </c>
      <c r="AT94" s="835" t="s">
        <v>6908</v>
      </c>
      <c r="AU94" s="883" t="s">
        <v>7678</v>
      </c>
      <c r="AV94" s="829" t="s">
        <v>7679</v>
      </c>
      <c r="CD94" s="811">
        <v>6313</v>
      </c>
      <c r="CE94" s="849" t="s">
        <v>8656</v>
      </c>
      <c r="CF94" s="849" t="s">
        <v>19016</v>
      </c>
      <c r="CG94" s="850" t="s">
        <v>19017</v>
      </c>
      <c r="CI94" s="811">
        <v>89</v>
      </c>
      <c r="CJ94" s="849" t="s">
        <v>19776</v>
      </c>
      <c r="CK94" s="850" t="s">
        <v>19777</v>
      </c>
      <c r="CM94" s="843" t="s">
        <v>20013</v>
      </c>
      <c r="CN94" s="846" t="s">
        <v>20014</v>
      </c>
    </row>
    <row r="95" spans="1:92" ht="36" customHeight="1" x14ac:dyDescent="0.2">
      <c r="A95" s="749" t="s">
        <v>20797</v>
      </c>
      <c r="F95" s="854" t="s">
        <v>35</v>
      </c>
      <c r="G95" s="855" t="s">
        <v>7817</v>
      </c>
      <c r="H95" s="856"/>
      <c r="J95" s="816" t="s">
        <v>35</v>
      </c>
      <c r="K95" s="857" t="s">
        <v>7818</v>
      </c>
      <c r="P95" s="755"/>
      <c r="Q95" s="921" t="s">
        <v>5962</v>
      </c>
      <c r="R95" s="922" t="s">
        <v>7819</v>
      </c>
      <c r="S95" s="923" t="s">
        <v>7820</v>
      </c>
      <c r="U95" s="860" t="s">
        <v>35</v>
      </c>
      <c r="V95" s="855" t="s">
        <v>7821</v>
      </c>
      <c r="X95" s="745" t="s">
        <v>7367</v>
      </c>
      <c r="Y95" s="861" t="s">
        <v>7822</v>
      </c>
      <c r="Z95" s="862" t="s">
        <v>7823</v>
      </c>
      <c r="AA95" s="863" t="s">
        <v>7824</v>
      </c>
      <c r="AB95" s="864" t="s">
        <v>7825</v>
      </c>
      <c r="AD95" s="918" t="s">
        <v>6694</v>
      </c>
      <c r="AE95" s="919" t="s">
        <v>5972</v>
      </c>
      <c r="AF95" s="920" t="s">
        <v>5973</v>
      </c>
      <c r="AG95" s="755"/>
      <c r="AH95" s="860" t="s">
        <v>35</v>
      </c>
      <c r="AI95" s="855" t="s">
        <v>7829</v>
      </c>
      <c r="AK95" s="860" t="s">
        <v>35</v>
      </c>
      <c r="AL95" s="855" t="s">
        <v>7830</v>
      </c>
      <c r="AN95" s="874"/>
      <c r="AO95" s="875" t="s">
        <v>7831</v>
      </c>
      <c r="AP95" s="876" t="s">
        <v>7832</v>
      </c>
      <c r="AQ95" s="881" t="s">
        <v>7833</v>
      </c>
      <c r="AR95" s="878" t="s">
        <v>1878</v>
      </c>
      <c r="AT95" s="835" t="s">
        <v>6908</v>
      </c>
      <c r="AU95" s="883" t="s">
        <v>7695</v>
      </c>
      <c r="AV95" s="829" t="s">
        <v>7696</v>
      </c>
      <c r="CD95" s="811">
        <v>6313</v>
      </c>
      <c r="CE95" s="849" t="s">
        <v>8690</v>
      </c>
      <c r="CF95" s="849" t="s">
        <v>19018</v>
      </c>
      <c r="CG95" s="850" t="s">
        <v>19019</v>
      </c>
      <c r="CI95" s="811">
        <v>90</v>
      </c>
      <c r="CJ95" s="849" t="s">
        <v>19778</v>
      </c>
      <c r="CK95" s="850" t="s">
        <v>19779</v>
      </c>
      <c r="CM95" s="843" t="s">
        <v>20015</v>
      </c>
      <c r="CN95" s="846" t="s">
        <v>20016</v>
      </c>
    </row>
    <row r="96" spans="1:92" ht="36" customHeight="1" x14ac:dyDescent="0.2">
      <c r="A96" s="749" t="s">
        <v>20797</v>
      </c>
      <c r="F96" s="814">
        <v>46</v>
      </c>
      <c r="G96" s="815" t="s">
        <v>7836</v>
      </c>
      <c r="H96" s="750"/>
      <c r="J96" s="816" t="s">
        <v>7837</v>
      </c>
      <c r="K96" s="817" t="s">
        <v>7838</v>
      </c>
      <c r="P96" s="755"/>
      <c r="Q96" s="921" t="s">
        <v>5962</v>
      </c>
      <c r="R96" s="922" t="s">
        <v>7839</v>
      </c>
      <c r="S96" s="923" t="s">
        <v>7840</v>
      </c>
      <c r="U96" s="820" t="s">
        <v>7061</v>
      </c>
      <c r="V96" s="815" t="s">
        <v>7841</v>
      </c>
      <c r="Y96" s="861" t="s">
        <v>7842</v>
      </c>
      <c r="Z96" s="862" t="s">
        <v>7842</v>
      </c>
      <c r="AA96" s="863" t="s">
        <v>7843</v>
      </c>
      <c r="AB96" s="864" t="s">
        <v>7844</v>
      </c>
      <c r="AD96" s="918" t="s">
        <v>6718</v>
      </c>
      <c r="AE96" s="919" t="s">
        <v>5972</v>
      </c>
      <c r="AF96" s="920" t="s">
        <v>5973</v>
      </c>
      <c r="AG96" s="755"/>
      <c r="AH96" s="820" t="s">
        <v>7017</v>
      </c>
      <c r="AI96" s="815" t="s">
        <v>7848</v>
      </c>
      <c r="AK96" s="828" t="s">
        <v>6553</v>
      </c>
      <c r="AL96" s="829" t="s">
        <v>7849</v>
      </c>
      <c r="AN96" s="874"/>
      <c r="AO96" s="875" t="s">
        <v>7850</v>
      </c>
      <c r="AP96" s="876" t="s">
        <v>7851</v>
      </c>
      <c r="AQ96" s="881" t="s">
        <v>7852</v>
      </c>
      <c r="AR96" s="878" t="s">
        <v>1878</v>
      </c>
      <c r="AT96" s="835" t="s">
        <v>6908</v>
      </c>
      <c r="AU96" s="883" t="s">
        <v>7715</v>
      </c>
      <c r="AV96" s="829" t="s">
        <v>7716</v>
      </c>
      <c r="CD96" s="811">
        <v>6313</v>
      </c>
      <c r="CE96" s="849" t="s">
        <v>5969</v>
      </c>
      <c r="CF96" s="849" t="s">
        <v>19020</v>
      </c>
      <c r="CG96" s="850" t="s">
        <v>19021</v>
      </c>
      <c r="CI96" s="811">
        <v>91</v>
      </c>
      <c r="CJ96" s="849" t="s">
        <v>19780</v>
      </c>
      <c r="CK96" s="850" t="s">
        <v>19781</v>
      </c>
      <c r="CM96" s="843" t="s">
        <v>20017</v>
      </c>
      <c r="CN96" s="846" t="s">
        <v>20018</v>
      </c>
    </row>
    <row r="97" spans="1:92" ht="36" customHeight="1" x14ac:dyDescent="0.2">
      <c r="A97" s="749" t="s">
        <v>20797</v>
      </c>
      <c r="F97" s="854" t="s">
        <v>35</v>
      </c>
      <c r="G97" s="855" t="s">
        <v>7853</v>
      </c>
      <c r="H97" s="856"/>
      <c r="J97" s="816" t="s">
        <v>35</v>
      </c>
      <c r="K97" s="857" t="s">
        <v>7854</v>
      </c>
      <c r="P97" s="755"/>
      <c r="Q97" s="921" t="s">
        <v>5962</v>
      </c>
      <c r="R97" s="922" t="s">
        <v>7855</v>
      </c>
      <c r="S97" s="923" t="s">
        <v>7856</v>
      </c>
      <c r="U97" s="860" t="s">
        <v>35</v>
      </c>
      <c r="V97" s="855" t="s">
        <v>7857</v>
      </c>
      <c r="Y97" s="861" t="s">
        <v>7858</v>
      </c>
      <c r="Z97" s="862" t="s">
        <v>7859</v>
      </c>
      <c r="AA97" s="863" t="s">
        <v>7860</v>
      </c>
      <c r="AB97" s="864" t="s">
        <v>7861</v>
      </c>
      <c r="AD97" s="918" t="s">
        <v>6740</v>
      </c>
      <c r="AE97" s="919" t="s">
        <v>5972</v>
      </c>
      <c r="AF97" s="920" t="s">
        <v>5973</v>
      </c>
      <c r="AG97" s="755"/>
      <c r="AH97" s="860" t="s">
        <v>35</v>
      </c>
      <c r="AI97" s="855" t="s">
        <v>7865</v>
      </c>
      <c r="AK97" s="860" t="s">
        <v>35</v>
      </c>
      <c r="AL97" s="855" t="s">
        <v>7866</v>
      </c>
      <c r="AN97" s="874"/>
      <c r="AO97" s="875" t="s">
        <v>7867</v>
      </c>
      <c r="AP97" s="876" t="s">
        <v>7868</v>
      </c>
      <c r="AQ97" s="881"/>
      <c r="AR97" s="878" t="s">
        <v>1878</v>
      </c>
      <c r="AT97" s="835" t="s">
        <v>6908</v>
      </c>
      <c r="AU97" s="883" t="s">
        <v>7732</v>
      </c>
      <c r="AV97" s="829" t="s">
        <v>7733</v>
      </c>
      <c r="CD97" s="811">
        <v>6313</v>
      </c>
      <c r="CE97" s="849" t="s">
        <v>10375</v>
      </c>
      <c r="CF97" s="849" t="s">
        <v>19022</v>
      </c>
      <c r="CG97" s="850" t="s">
        <v>19023</v>
      </c>
      <c r="CI97" s="811">
        <v>92</v>
      </c>
      <c r="CJ97" s="849" t="s">
        <v>19782</v>
      </c>
      <c r="CK97" s="850" t="s">
        <v>19783</v>
      </c>
      <c r="CM97" s="843" t="s">
        <v>20019</v>
      </c>
      <c r="CN97" s="846" t="s">
        <v>20020</v>
      </c>
    </row>
    <row r="98" spans="1:92" ht="36" customHeight="1" x14ac:dyDescent="0.2">
      <c r="A98" s="749" t="s">
        <v>20797</v>
      </c>
      <c r="F98" s="814">
        <v>47</v>
      </c>
      <c r="G98" s="815" t="s">
        <v>7869</v>
      </c>
      <c r="H98" s="750"/>
      <c r="J98" s="820" t="s">
        <v>7870</v>
      </c>
      <c r="K98" s="815" t="s">
        <v>7871</v>
      </c>
      <c r="P98" s="755"/>
      <c r="Q98" s="921" t="s">
        <v>5962</v>
      </c>
      <c r="R98" s="922" t="s">
        <v>7872</v>
      </c>
      <c r="S98" s="923" t="s">
        <v>7873</v>
      </c>
      <c r="U98" s="820" t="s">
        <v>7874</v>
      </c>
      <c r="V98" s="815" t="s">
        <v>7875</v>
      </c>
      <c r="Y98" s="861" t="s">
        <v>7876</v>
      </c>
      <c r="Z98" s="862" t="s">
        <v>7877</v>
      </c>
      <c r="AA98" s="863" t="s">
        <v>7878</v>
      </c>
      <c r="AB98" s="864" t="s">
        <v>7879</v>
      </c>
      <c r="AD98" s="918" t="s">
        <v>6763</v>
      </c>
      <c r="AE98" s="919" t="s">
        <v>5972</v>
      </c>
      <c r="AF98" s="920" t="s">
        <v>5973</v>
      </c>
      <c r="AG98" s="755"/>
      <c r="AH98" s="820" t="s">
        <v>7061</v>
      </c>
      <c r="AI98" s="815" t="s">
        <v>7883</v>
      </c>
      <c r="AK98" s="828" t="s">
        <v>7884</v>
      </c>
      <c r="AL98" s="829" t="s">
        <v>7885</v>
      </c>
      <c r="AN98" s="874"/>
      <c r="AO98" s="875" t="s">
        <v>7886</v>
      </c>
      <c r="AP98" s="876" t="s">
        <v>7887</v>
      </c>
      <c r="AQ98" s="881"/>
      <c r="AR98" s="878" t="s">
        <v>1878</v>
      </c>
      <c r="AT98" s="835" t="s">
        <v>6908</v>
      </c>
      <c r="AU98" s="883" t="s">
        <v>7748</v>
      </c>
      <c r="AV98" s="829" t="s">
        <v>7749</v>
      </c>
      <c r="CD98" s="811">
        <v>6313</v>
      </c>
      <c r="CE98" s="849" t="s">
        <v>10395</v>
      </c>
      <c r="CF98" s="849" t="s">
        <v>19024</v>
      </c>
      <c r="CG98" s="850" t="s">
        <v>19025</v>
      </c>
      <c r="CI98" s="811">
        <v>93</v>
      </c>
      <c r="CJ98" s="849" t="s">
        <v>19784</v>
      </c>
      <c r="CK98" s="850" t="s">
        <v>19785</v>
      </c>
      <c r="CM98" s="843" t="s">
        <v>20021</v>
      </c>
      <c r="CN98" s="846" t="s">
        <v>20022</v>
      </c>
    </row>
    <row r="99" spans="1:92" ht="36" customHeight="1" x14ac:dyDescent="0.2">
      <c r="A99" s="749" t="s">
        <v>20797</v>
      </c>
      <c r="F99" s="854" t="s">
        <v>35</v>
      </c>
      <c r="G99" s="855" t="s">
        <v>7888</v>
      </c>
      <c r="H99" s="856"/>
      <c r="J99" s="860" t="s">
        <v>35</v>
      </c>
      <c r="K99" s="855" t="s">
        <v>7889</v>
      </c>
      <c r="P99" s="755"/>
      <c r="Q99" s="921" t="s">
        <v>5962</v>
      </c>
      <c r="R99" s="922" t="s">
        <v>7890</v>
      </c>
      <c r="S99" s="923" t="s">
        <v>7891</v>
      </c>
      <c r="U99" s="860" t="s">
        <v>35</v>
      </c>
      <c r="V99" s="855" t="s">
        <v>7892</v>
      </c>
      <c r="Y99" s="861" t="s">
        <v>7893</v>
      </c>
      <c r="Z99" s="862" t="s">
        <v>7894</v>
      </c>
      <c r="AA99" s="863" t="s">
        <v>7895</v>
      </c>
      <c r="AB99" s="864" t="s">
        <v>7896</v>
      </c>
      <c r="AD99" s="918" t="s">
        <v>8550</v>
      </c>
      <c r="AE99" s="919" t="s">
        <v>5972</v>
      </c>
      <c r="AF99" s="920" t="s">
        <v>5973</v>
      </c>
      <c r="AG99" s="755"/>
      <c r="AH99" s="860" t="s">
        <v>35</v>
      </c>
      <c r="AI99" s="855" t="s">
        <v>7898</v>
      </c>
      <c r="AK99" s="860" t="s">
        <v>35</v>
      </c>
      <c r="AL99" s="855" t="s">
        <v>7899</v>
      </c>
      <c r="AN99" s="874"/>
      <c r="AO99" s="875" t="s">
        <v>7900</v>
      </c>
      <c r="AP99" s="876" t="s">
        <v>7901</v>
      </c>
      <c r="AQ99" s="881" t="s">
        <v>7902</v>
      </c>
      <c r="AR99" s="878" t="s">
        <v>1878</v>
      </c>
      <c r="AT99" s="835" t="s">
        <v>6908</v>
      </c>
      <c r="AU99" s="883" t="s">
        <v>7764</v>
      </c>
      <c r="AV99" s="829" t="s">
        <v>7765</v>
      </c>
      <c r="CD99" s="811">
        <v>6313</v>
      </c>
      <c r="CE99" s="849" t="s">
        <v>10415</v>
      </c>
      <c r="CF99" s="849" t="s">
        <v>19026</v>
      </c>
      <c r="CG99" s="850" t="s">
        <v>19027</v>
      </c>
      <c r="CI99" s="811">
        <v>94</v>
      </c>
      <c r="CJ99" s="849" t="s">
        <v>19786</v>
      </c>
      <c r="CK99" s="850" t="s">
        <v>19787</v>
      </c>
      <c r="CM99" s="843" t="s">
        <v>20023</v>
      </c>
      <c r="CN99" s="846" t="s">
        <v>20024</v>
      </c>
    </row>
    <row r="100" spans="1:92" ht="36" customHeight="1" x14ac:dyDescent="0.2">
      <c r="A100" s="749" t="s">
        <v>20797</v>
      </c>
      <c r="F100" s="904">
        <v>48</v>
      </c>
      <c r="G100" s="903" t="s">
        <v>7903</v>
      </c>
      <c r="H100" s="905" t="s">
        <v>7904</v>
      </c>
      <c r="J100" s="820" t="s">
        <v>7905</v>
      </c>
      <c r="K100" s="815" t="s">
        <v>7906</v>
      </c>
      <c r="P100" s="755"/>
      <c r="Q100" s="921" t="s">
        <v>5962</v>
      </c>
      <c r="R100" s="922" t="s">
        <v>7907</v>
      </c>
      <c r="S100" s="923" t="s">
        <v>7908</v>
      </c>
      <c r="U100" s="820" t="s">
        <v>6255</v>
      </c>
      <c r="V100" s="815" t="s">
        <v>7909</v>
      </c>
      <c r="Y100" s="861" t="s">
        <v>7910</v>
      </c>
      <c r="Z100" s="862" t="s">
        <v>7911</v>
      </c>
      <c r="AA100" s="863" t="s">
        <v>7912</v>
      </c>
      <c r="AB100" s="864" t="s">
        <v>7913</v>
      </c>
      <c r="AD100" s="825" t="s">
        <v>8785</v>
      </c>
      <c r="AE100" s="865" t="s">
        <v>8786</v>
      </c>
      <c r="AF100" s="866" t="s">
        <v>8787</v>
      </c>
      <c r="AG100" s="755"/>
      <c r="AH100" s="820" t="s">
        <v>7874</v>
      </c>
      <c r="AI100" s="815" t="s">
        <v>7917</v>
      </c>
      <c r="AK100" s="828" t="s">
        <v>6669</v>
      </c>
      <c r="AL100" s="829" t="s">
        <v>7918</v>
      </c>
      <c r="AN100" s="874" t="s">
        <v>7919</v>
      </c>
      <c r="AO100" s="875" t="s">
        <v>6240</v>
      </c>
      <c r="AP100" s="876" t="s">
        <v>7920</v>
      </c>
      <c r="AQ100" s="881"/>
      <c r="AR100" s="878" t="s">
        <v>1878</v>
      </c>
      <c r="AT100" s="835" t="s">
        <v>6908</v>
      </c>
      <c r="AU100" s="883" t="s">
        <v>7782</v>
      </c>
      <c r="AV100" s="829" t="s">
        <v>7783</v>
      </c>
      <c r="CD100" s="811">
        <v>6313</v>
      </c>
      <c r="CE100" s="849" t="s">
        <v>10433</v>
      </c>
      <c r="CF100" s="849" t="s">
        <v>19028</v>
      </c>
      <c r="CG100" s="850" t="s">
        <v>19029</v>
      </c>
      <c r="CI100" s="811">
        <v>95</v>
      </c>
      <c r="CJ100" s="849" t="s">
        <v>19788</v>
      </c>
      <c r="CK100" s="850" t="s">
        <v>19789</v>
      </c>
      <c r="CM100" s="843" t="s">
        <v>20025</v>
      </c>
      <c r="CN100" s="846" t="s">
        <v>20026</v>
      </c>
    </row>
    <row r="101" spans="1:92" ht="36" customHeight="1" x14ac:dyDescent="0.2">
      <c r="A101" s="749" t="s">
        <v>20797</v>
      </c>
      <c r="F101" s="906" t="s">
        <v>35</v>
      </c>
      <c r="G101" s="857" t="s">
        <v>7921</v>
      </c>
      <c r="H101" s="907"/>
      <c r="J101" s="860" t="s">
        <v>35</v>
      </c>
      <c r="K101" s="855" t="s">
        <v>7922</v>
      </c>
      <c r="P101" s="755"/>
      <c r="Q101" s="921" t="s">
        <v>5962</v>
      </c>
      <c r="R101" s="922" t="s">
        <v>7923</v>
      </c>
      <c r="S101" s="923" t="s">
        <v>7924</v>
      </c>
      <c r="U101" s="860" t="s">
        <v>35</v>
      </c>
      <c r="V101" s="855" t="s">
        <v>7925</v>
      </c>
      <c r="X101" s="745" t="s">
        <v>18143</v>
      </c>
      <c r="Y101" s="861" t="s">
        <v>7926</v>
      </c>
      <c r="Z101" s="862" t="s">
        <v>7927</v>
      </c>
      <c r="AA101" s="863" t="s">
        <v>7928</v>
      </c>
      <c r="AB101" s="864" t="s">
        <v>7929</v>
      </c>
      <c r="AD101" s="825" t="s">
        <v>8767</v>
      </c>
      <c r="AE101" s="865" t="s">
        <v>8768</v>
      </c>
      <c r="AF101" s="866" t="s">
        <v>8769</v>
      </c>
      <c r="AG101" s="755"/>
      <c r="AH101" s="860" t="s">
        <v>35</v>
      </c>
      <c r="AI101" s="855" t="s">
        <v>7933</v>
      </c>
      <c r="AK101" s="860" t="s">
        <v>35</v>
      </c>
      <c r="AL101" s="855" t="s">
        <v>7934</v>
      </c>
      <c r="AN101" s="874" t="s">
        <v>7935</v>
      </c>
      <c r="AO101" s="875" t="s">
        <v>6261</v>
      </c>
      <c r="AP101" s="876" t="s">
        <v>7936</v>
      </c>
      <c r="AQ101" s="881"/>
      <c r="AR101" s="878" t="s">
        <v>1878</v>
      </c>
      <c r="AT101" s="835" t="s">
        <v>6908</v>
      </c>
      <c r="AU101" s="883" t="s">
        <v>7834</v>
      </c>
      <c r="AV101" s="829" t="s">
        <v>7835</v>
      </c>
      <c r="CD101" s="811">
        <v>6313</v>
      </c>
      <c r="CE101" s="849" t="s">
        <v>10452</v>
      </c>
      <c r="CF101" s="849" t="s">
        <v>19030</v>
      </c>
      <c r="CG101" s="850" t="s">
        <v>19031</v>
      </c>
      <c r="CI101" s="811">
        <v>96</v>
      </c>
      <c r="CJ101" s="849" t="s">
        <v>19790</v>
      </c>
      <c r="CK101" s="850" t="s">
        <v>19791</v>
      </c>
      <c r="CM101" s="843" t="s">
        <v>20027</v>
      </c>
      <c r="CN101" s="846" t="s">
        <v>20028</v>
      </c>
    </row>
    <row r="102" spans="1:92" ht="36" customHeight="1" thickBot="1" x14ac:dyDescent="0.25">
      <c r="A102" s="749" t="s">
        <v>20797</v>
      </c>
      <c r="F102" s="904">
        <v>49</v>
      </c>
      <c r="G102" s="903" t="s">
        <v>7937</v>
      </c>
      <c r="H102" s="905" t="s">
        <v>7938</v>
      </c>
      <c r="J102" s="820" t="s">
        <v>7939</v>
      </c>
      <c r="K102" s="815" t="s">
        <v>7940</v>
      </c>
      <c r="P102" s="755"/>
      <c r="Q102" s="921" t="s">
        <v>5962</v>
      </c>
      <c r="R102" s="922" t="s">
        <v>7941</v>
      </c>
      <c r="S102" s="923" t="s">
        <v>7942</v>
      </c>
      <c r="U102" s="820" t="s">
        <v>7943</v>
      </c>
      <c r="V102" s="815" t="s">
        <v>7944</v>
      </c>
      <c r="Y102" s="861" t="s">
        <v>7945</v>
      </c>
      <c r="Z102" s="862" t="s">
        <v>7946</v>
      </c>
      <c r="AA102" s="863" t="s">
        <v>7947</v>
      </c>
      <c r="AB102" s="864" t="s">
        <v>7948</v>
      </c>
      <c r="AD102" s="825" t="s">
        <v>7070</v>
      </c>
      <c r="AE102" s="865" t="s">
        <v>7071</v>
      </c>
      <c r="AF102" s="866" t="s">
        <v>7072</v>
      </c>
      <c r="AG102" s="755"/>
      <c r="AH102" s="820" t="s">
        <v>6255</v>
      </c>
      <c r="AI102" s="815" t="s">
        <v>7952</v>
      </c>
      <c r="AK102" s="828" t="s">
        <v>6645</v>
      </c>
      <c r="AL102" s="829" t="s">
        <v>7953</v>
      </c>
      <c r="AN102" s="874"/>
      <c r="AO102" s="875" t="s">
        <v>7954</v>
      </c>
      <c r="AP102" s="876" t="s">
        <v>7955</v>
      </c>
      <c r="AQ102" s="881"/>
      <c r="AR102" s="878" t="s">
        <v>1878</v>
      </c>
      <c r="AT102" s="871" t="s">
        <v>6908</v>
      </c>
      <c r="AU102" s="936" t="s">
        <v>16997</v>
      </c>
      <c r="AV102" s="848" t="s">
        <v>16996</v>
      </c>
      <c r="CD102" s="811">
        <v>6313</v>
      </c>
      <c r="CE102" s="849" t="s">
        <v>10470</v>
      </c>
      <c r="CF102" s="849" t="s">
        <v>19032</v>
      </c>
      <c r="CG102" s="850" t="s">
        <v>19033</v>
      </c>
      <c r="CI102" s="811">
        <v>97</v>
      </c>
      <c r="CJ102" s="849" t="s">
        <v>19792</v>
      </c>
      <c r="CK102" s="850" t="s">
        <v>19793</v>
      </c>
      <c r="CM102" s="843" t="s">
        <v>20029</v>
      </c>
      <c r="CN102" s="846" t="s">
        <v>20030</v>
      </c>
    </row>
    <row r="103" spans="1:92" ht="36" customHeight="1" x14ac:dyDescent="0.2">
      <c r="A103" s="749" t="s">
        <v>20797</v>
      </c>
      <c r="F103" s="906" t="s">
        <v>35</v>
      </c>
      <c r="G103" s="857" t="s">
        <v>7956</v>
      </c>
      <c r="H103" s="907"/>
      <c r="J103" s="860" t="s">
        <v>35</v>
      </c>
      <c r="K103" s="855" t="s">
        <v>7957</v>
      </c>
      <c r="P103" s="755"/>
      <c r="Q103" s="921" t="s">
        <v>5962</v>
      </c>
      <c r="R103" s="922" t="s">
        <v>7958</v>
      </c>
      <c r="S103" s="923" t="s">
        <v>7959</v>
      </c>
      <c r="U103" s="860" t="s">
        <v>35</v>
      </c>
      <c r="V103" s="855" t="s">
        <v>7960</v>
      </c>
      <c r="Y103" s="861" t="s">
        <v>7961</v>
      </c>
      <c r="Z103" s="862" t="s">
        <v>7962</v>
      </c>
      <c r="AA103" s="863" t="s">
        <v>7963</v>
      </c>
      <c r="AB103" s="864" t="s">
        <v>7964</v>
      </c>
      <c r="AD103" s="825" t="s">
        <v>7093</v>
      </c>
      <c r="AE103" s="865" t="s">
        <v>7071</v>
      </c>
      <c r="AF103" s="866" t="s">
        <v>7072</v>
      </c>
      <c r="AG103" s="755"/>
      <c r="AH103" s="860" t="s">
        <v>35</v>
      </c>
      <c r="AI103" s="855" t="s">
        <v>7968</v>
      </c>
      <c r="AK103" s="860" t="s">
        <v>35</v>
      </c>
      <c r="AL103" s="855" t="s">
        <v>7969</v>
      </c>
      <c r="AN103" s="874"/>
      <c r="AO103" s="875" t="s">
        <v>7970</v>
      </c>
      <c r="AP103" s="876" t="s">
        <v>7971</v>
      </c>
      <c r="AQ103" s="881" t="s">
        <v>7972</v>
      </c>
      <c r="AR103" s="878" t="s">
        <v>1878</v>
      </c>
      <c r="AT103" s="937"/>
      <c r="AU103" s="756"/>
      <c r="AV103" s="938"/>
      <c r="CD103" s="811">
        <v>6313</v>
      </c>
      <c r="CE103" s="849" t="s">
        <v>5970</v>
      </c>
      <c r="CF103" s="849" t="s">
        <v>19034</v>
      </c>
      <c r="CG103" s="850" t="s">
        <v>19035</v>
      </c>
      <c r="CI103" s="811">
        <v>98</v>
      </c>
      <c r="CJ103" s="849" t="s">
        <v>19794</v>
      </c>
      <c r="CK103" s="850" t="s">
        <v>19795</v>
      </c>
      <c r="CM103" s="843" t="s">
        <v>20031</v>
      </c>
      <c r="CN103" s="846" t="s">
        <v>20032</v>
      </c>
    </row>
    <row r="104" spans="1:92" ht="36" customHeight="1" x14ac:dyDescent="0.2">
      <c r="A104" s="749" t="s">
        <v>20797</v>
      </c>
      <c r="F104" s="814">
        <v>50</v>
      </c>
      <c r="G104" s="815" t="s">
        <v>7973</v>
      </c>
      <c r="H104" s="750"/>
      <c r="J104" s="820" t="s">
        <v>7974</v>
      </c>
      <c r="K104" s="815" t="s">
        <v>7975</v>
      </c>
      <c r="P104" s="755"/>
      <c r="Q104" s="921" t="s">
        <v>5962</v>
      </c>
      <c r="R104" s="922" t="s">
        <v>7976</v>
      </c>
      <c r="S104" s="923" t="s">
        <v>7977</v>
      </c>
      <c r="U104" s="820" t="s">
        <v>7978</v>
      </c>
      <c r="V104" s="815" t="s">
        <v>7979</v>
      </c>
      <c r="Y104" s="861" t="s">
        <v>7980</v>
      </c>
      <c r="Z104" s="862" t="s">
        <v>7981</v>
      </c>
      <c r="AA104" s="863" t="s">
        <v>7982</v>
      </c>
      <c r="AB104" s="864" t="s">
        <v>7983</v>
      </c>
      <c r="AD104" s="825" t="s">
        <v>7114</v>
      </c>
      <c r="AE104" s="865" t="s">
        <v>7071</v>
      </c>
      <c r="AF104" s="866" t="s">
        <v>7072</v>
      </c>
      <c r="AG104" s="755"/>
      <c r="AH104" s="820" t="s">
        <v>7943</v>
      </c>
      <c r="AI104" s="815" t="s">
        <v>7987</v>
      </c>
      <c r="AK104" s="828" t="s">
        <v>7988</v>
      </c>
      <c r="AL104" s="829" t="s">
        <v>7989</v>
      </c>
      <c r="AN104" s="874"/>
      <c r="AO104" s="875" t="s">
        <v>7990</v>
      </c>
      <c r="AP104" s="876" t="s">
        <v>7991</v>
      </c>
      <c r="AQ104" s="881"/>
      <c r="AR104" s="878" t="s">
        <v>1878</v>
      </c>
      <c r="AT104" s="937"/>
      <c r="AU104" s="756"/>
      <c r="AV104" s="938"/>
      <c r="CD104" s="811">
        <v>6313</v>
      </c>
      <c r="CE104" s="849" t="s">
        <v>10510</v>
      </c>
      <c r="CF104" s="849" t="s">
        <v>19036</v>
      </c>
      <c r="CG104" s="850" t="s">
        <v>19037</v>
      </c>
      <c r="CI104" s="811">
        <v>99</v>
      </c>
      <c r="CJ104" s="849" t="s">
        <v>19796</v>
      </c>
      <c r="CK104" s="850" t="s">
        <v>19797</v>
      </c>
      <c r="CM104" s="843" t="s">
        <v>20033</v>
      </c>
      <c r="CN104" s="846" t="s">
        <v>20034</v>
      </c>
    </row>
    <row r="105" spans="1:92" ht="36" customHeight="1" x14ac:dyDescent="0.2">
      <c r="A105" s="749" t="s">
        <v>20797</v>
      </c>
      <c r="F105" s="854" t="s">
        <v>35</v>
      </c>
      <c r="G105" s="855" t="s">
        <v>7992</v>
      </c>
      <c r="H105" s="856"/>
      <c r="J105" s="860" t="s">
        <v>35</v>
      </c>
      <c r="K105" s="855" t="s">
        <v>7993</v>
      </c>
      <c r="P105" s="755"/>
      <c r="Q105" s="921" t="s">
        <v>5962</v>
      </c>
      <c r="R105" s="922" t="s">
        <v>7994</v>
      </c>
      <c r="S105" s="923" t="s">
        <v>7995</v>
      </c>
      <c r="U105" s="860" t="s">
        <v>35</v>
      </c>
      <c r="V105" s="855" t="s">
        <v>7996</v>
      </c>
      <c r="Y105" s="861" t="s">
        <v>7997</v>
      </c>
      <c r="Z105" s="862" t="s">
        <v>7998</v>
      </c>
      <c r="AA105" s="863" t="s">
        <v>7999</v>
      </c>
      <c r="AB105" s="864" t="s">
        <v>8000</v>
      </c>
      <c r="AD105" s="918" t="s">
        <v>7130</v>
      </c>
      <c r="AE105" s="919" t="s">
        <v>7071</v>
      </c>
      <c r="AF105" s="920" t="s">
        <v>7072</v>
      </c>
      <c r="AG105" s="755"/>
      <c r="AH105" s="860" t="s">
        <v>35</v>
      </c>
      <c r="AI105" s="855" t="s">
        <v>8004</v>
      </c>
      <c r="AK105" s="860" t="s">
        <v>35</v>
      </c>
      <c r="AL105" s="855" t="s">
        <v>8005</v>
      </c>
      <c r="AN105" s="874"/>
      <c r="AO105" s="875" t="s">
        <v>8006</v>
      </c>
      <c r="AP105" s="876" t="s">
        <v>8007</v>
      </c>
      <c r="AQ105" s="881"/>
      <c r="AR105" s="878" t="s">
        <v>1878</v>
      </c>
      <c r="AT105" s="937"/>
      <c r="AU105" s="756"/>
      <c r="AV105" s="938"/>
      <c r="CD105" s="811">
        <v>6313</v>
      </c>
      <c r="CE105" s="849" t="s">
        <v>10531</v>
      </c>
      <c r="CF105" s="849" t="s">
        <v>19038</v>
      </c>
      <c r="CG105" s="850" t="s">
        <v>19039</v>
      </c>
      <c r="CI105" s="811">
        <v>100</v>
      </c>
      <c r="CJ105" s="849" t="s">
        <v>19798</v>
      </c>
      <c r="CK105" s="850" t="s">
        <v>19799</v>
      </c>
      <c r="CM105" s="843" t="s">
        <v>20035</v>
      </c>
      <c r="CN105" s="846" t="s">
        <v>20036</v>
      </c>
    </row>
    <row r="106" spans="1:92" ht="36" customHeight="1" x14ac:dyDescent="0.2">
      <c r="A106" s="749" t="s">
        <v>20797</v>
      </c>
      <c r="F106" s="814">
        <v>51</v>
      </c>
      <c r="G106" s="815" t="s">
        <v>8008</v>
      </c>
      <c r="H106" s="750"/>
      <c r="J106" s="820" t="s">
        <v>8009</v>
      </c>
      <c r="K106" s="815" t="s">
        <v>8010</v>
      </c>
      <c r="P106" s="755"/>
      <c r="Q106" s="921" t="s">
        <v>5962</v>
      </c>
      <c r="R106" s="922" t="s">
        <v>8011</v>
      </c>
      <c r="S106" s="923" t="s">
        <v>8012</v>
      </c>
      <c r="U106" s="820" t="s">
        <v>8013</v>
      </c>
      <c r="V106" s="815" t="s">
        <v>8014</v>
      </c>
      <c r="Y106" s="861" t="s">
        <v>8015</v>
      </c>
      <c r="Z106" s="862" t="s">
        <v>8015</v>
      </c>
      <c r="AA106" s="863" t="s">
        <v>8016</v>
      </c>
      <c r="AB106" s="864" t="s">
        <v>8017</v>
      </c>
      <c r="AD106" s="825" t="s">
        <v>8852</v>
      </c>
      <c r="AE106" s="865" t="s">
        <v>8853</v>
      </c>
      <c r="AF106" s="866" t="s">
        <v>8854</v>
      </c>
      <c r="AG106" s="755"/>
      <c r="AH106" s="820" t="s">
        <v>8021</v>
      </c>
      <c r="AI106" s="815" t="s">
        <v>8022</v>
      </c>
      <c r="AK106" s="828" t="s">
        <v>6438</v>
      </c>
      <c r="AL106" s="829" t="s">
        <v>8023</v>
      </c>
      <c r="AN106" s="874"/>
      <c r="AO106" s="875" t="s">
        <v>8024</v>
      </c>
      <c r="AP106" s="876" t="s">
        <v>8025</v>
      </c>
      <c r="AQ106" s="881" t="s">
        <v>8026</v>
      </c>
      <c r="AR106" s="878" t="s">
        <v>1878</v>
      </c>
      <c r="AT106" s="937"/>
      <c r="AU106" s="756"/>
      <c r="AV106" s="938"/>
      <c r="CD106" s="811">
        <v>6313</v>
      </c>
      <c r="CE106" s="849" t="s">
        <v>10551</v>
      </c>
      <c r="CF106" s="849" t="s">
        <v>19040</v>
      </c>
      <c r="CG106" s="850" t="s">
        <v>19041</v>
      </c>
      <c r="CI106" s="811">
        <v>101</v>
      </c>
      <c r="CJ106" s="849" t="s">
        <v>19800</v>
      </c>
      <c r="CK106" s="850" t="s">
        <v>19801</v>
      </c>
      <c r="CM106" s="843" t="s">
        <v>20037</v>
      </c>
      <c r="CN106" s="846" t="s">
        <v>20038</v>
      </c>
    </row>
    <row r="107" spans="1:92" ht="36" customHeight="1" x14ac:dyDescent="0.2">
      <c r="A107" s="749" t="s">
        <v>20797</v>
      </c>
      <c r="F107" s="854" t="s">
        <v>35</v>
      </c>
      <c r="G107" s="855" t="s">
        <v>8027</v>
      </c>
      <c r="H107" s="856"/>
      <c r="J107" s="860" t="s">
        <v>35</v>
      </c>
      <c r="K107" s="855" t="s">
        <v>8028</v>
      </c>
      <c r="P107" s="755"/>
      <c r="Q107" s="921" t="s">
        <v>5962</v>
      </c>
      <c r="R107" s="922" t="s">
        <v>8029</v>
      </c>
      <c r="S107" s="923" t="s">
        <v>8030</v>
      </c>
      <c r="U107" s="860" t="s">
        <v>35</v>
      </c>
      <c r="V107" s="855" t="s">
        <v>8031</v>
      </c>
      <c r="X107" s="745" t="s">
        <v>6295</v>
      </c>
      <c r="Y107" s="861" t="s">
        <v>8032</v>
      </c>
      <c r="Z107" s="862" t="s">
        <v>8033</v>
      </c>
      <c r="AA107" s="863" t="s">
        <v>8034</v>
      </c>
      <c r="AB107" s="864" t="s">
        <v>8035</v>
      </c>
      <c r="AD107" s="825" t="s">
        <v>8869</v>
      </c>
      <c r="AE107" s="865" t="s">
        <v>8870</v>
      </c>
      <c r="AF107" s="866" t="s">
        <v>8871</v>
      </c>
      <c r="AG107" s="755"/>
      <c r="AH107" s="860" t="s">
        <v>35</v>
      </c>
      <c r="AI107" s="855" t="s">
        <v>8039</v>
      </c>
      <c r="AK107" s="860" t="s">
        <v>35</v>
      </c>
      <c r="AL107" s="855" t="s">
        <v>8040</v>
      </c>
      <c r="AN107" s="874"/>
      <c r="AO107" s="875" t="s">
        <v>8041</v>
      </c>
      <c r="AP107" s="876" t="s">
        <v>8042</v>
      </c>
      <c r="AQ107" s="881" t="s">
        <v>8043</v>
      </c>
      <c r="AR107" s="878" t="s">
        <v>1878</v>
      </c>
      <c r="AT107" s="937"/>
      <c r="AU107" s="756"/>
      <c r="AV107" s="938"/>
      <c r="CD107" s="811">
        <v>6313</v>
      </c>
      <c r="CE107" s="849" t="s">
        <v>10572</v>
      </c>
      <c r="CF107" s="849" t="s">
        <v>19042</v>
      </c>
      <c r="CG107" s="850" t="s">
        <v>19043</v>
      </c>
      <c r="CI107" s="811">
        <v>102</v>
      </c>
      <c r="CJ107" s="849" t="s">
        <v>19802</v>
      </c>
      <c r="CK107" s="850" t="s">
        <v>19803</v>
      </c>
      <c r="CM107" s="843" t="s">
        <v>20039</v>
      </c>
      <c r="CN107" s="846" t="s">
        <v>20040</v>
      </c>
    </row>
    <row r="108" spans="1:92" ht="36" customHeight="1" x14ac:dyDescent="0.2">
      <c r="A108" s="749" t="s">
        <v>20797</v>
      </c>
      <c r="F108" s="814">
        <v>52</v>
      </c>
      <c r="G108" s="815" t="s">
        <v>8044</v>
      </c>
      <c r="H108" s="750"/>
      <c r="J108" s="820" t="s">
        <v>8045</v>
      </c>
      <c r="K108" s="815" t="s">
        <v>8046</v>
      </c>
      <c r="P108" s="755"/>
      <c r="Q108" s="921" t="s">
        <v>5962</v>
      </c>
      <c r="R108" s="922" t="s">
        <v>8047</v>
      </c>
      <c r="S108" s="923" t="s">
        <v>8048</v>
      </c>
      <c r="U108" s="820" t="s">
        <v>8049</v>
      </c>
      <c r="V108" s="815" t="s">
        <v>8050</v>
      </c>
      <c r="Y108" s="861" t="s">
        <v>8051</v>
      </c>
      <c r="Z108" s="862" t="s">
        <v>8052</v>
      </c>
      <c r="AA108" s="863" t="s">
        <v>8053</v>
      </c>
      <c r="AB108" s="864" t="s">
        <v>8054</v>
      </c>
      <c r="AD108" s="825" t="s">
        <v>8886</v>
      </c>
      <c r="AE108" s="865" t="s">
        <v>8887</v>
      </c>
      <c r="AF108" s="866" t="s">
        <v>8888</v>
      </c>
      <c r="AG108" s="755"/>
      <c r="AH108" s="820" t="s">
        <v>7978</v>
      </c>
      <c r="AI108" s="815" t="s">
        <v>8058</v>
      </c>
      <c r="AK108" s="828" t="s">
        <v>6485</v>
      </c>
      <c r="AL108" s="829" t="s">
        <v>8059</v>
      </c>
      <c r="AN108" s="874"/>
      <c r="AO108" s="875" t="s">
        <v>8060</v>
      </c>
      <c r="AP108" s="876" t="s">
        <v>8061</v>
      </c>
      <c r="AQ108" s="881"/>
      <c r="AR108" s="878" t="s">
        <v>1878</v>
      </c>
      <c r="AT108" s="937"/>
      <c r="AU108" s="756"/>
      <c r="AV108" s="938"/>
      <c r="CD108" s="811">
        <v>6313</v>
      </c>
      <c r="CE108" s="849" t="s">
        <v>10587</v>
      </c>
      <c r="CF108" s="849" t="s">
        <v>19044</v>
      </c>
      <c r="CG108" s="850" t="s">
        <v>19045</v>
      </c>
      <c r="CI108" s="811">
        <v>103</v>
      </c>
      <c r="CJ108" s="849" t="s">
        <v>19804</v>
      </c>
      <c r="CK108" s="850" t="s">
        <v>19805</v>
      </c>
      <c r="CM108" s="843" t="s">
        <v>20041</v>
      </c>
      <c r="CN108" s="846" t="s">
        <v>20042</v>
      </c>
    </row>
    <row r="109" spans="1:92" ht="36" customHeight="1" x14ac:dyDescent="0.2">
      <c r="A109" s="749" t="s">
        <v>20797</v>
      </c>
      <c r="F109" s="854" t="s">
        <v>35</v>
      </c>
      <c r="G109" s="855" t="s">
        <v>8062</v>
      </c>
      <c r="H109" s="856"/>
      <c r="J109" s="860" t="s">
        <v>35</v>
      </c>
      <c r="K109" s="855" t="s">
        <v>8063</v>
      </c>
      <c r="P109" s="755"/>
      <c r="Q109" s="921" t="s">
        <v>5962</v>
      </c>
      <c r="R109" s="922" t="s">
        <v>8064</v>
      </c>
      <c r="S109" s="923" t="s">
        <v>8065</v>
      </c>
      <c r="U109" s="860" t="s">
        <v>35</v>
      </c>
      <c r="V109" s="855" t="s">
        <v>8066</v>
      </c>
      <c r="Y109" s="861" t="s">
        <v>8067</v>
      </c>
      <c r="Z109" s="862" t="s">
        <v>8068</v>
      </c>
      <c r="AA109" s="863" t="s">
        <v>8069</v>
      </c>
      <c r="AB109" s="864" t="s">
        <v>8070</v>
      </c>
      <c r="AD109" s="825" t="s">
        <v>8837</v>
      </c>
      <c r="AE109" s="865" t="s">
        <v>8838</v>
      </c>
      <c r="AF109" s="866" t="s">
        <v>8839</v>
      </c>
      <c r="AG109" s="755"/>
      <c r="AH109" s="860" t="s">
        <v>35</v>
      </c>
      <c r="AI109" s="855" t="s">
        <v>8074</v>
      </c>
      <c r="AK109" s="860" t="s">
        <v>35</v>
      </c>
      <c r="AL109" s="855" t="s">
        <v>8075</v>
      </c>
      <c r="AN109" s="874" t="s">
        <v>8076</v>
      </c>
      <c r="AO109" s="875" t="s">
        <v>6283</v>
      </c>
      <c r="AP109" s="876" t="s">
        <v>8077</v>
      </c>
      <c r="AQ109" s="881"/>
      <c r="AR109" s="878" t="s">
        <v>1878</v>
      </c>
      <c r="AT109" s="937"/>
      <c r="AU109" s="756"/>
      <c r="AV109" s="938"/>
      <c r="CD109" s="811">
        <v>6313</v>
      </c>
      <c r="CE109" s="849" t="s">
        <v>10602</v>
      </c>
      <c r="CF109" s="849" t="s">
        <v>19046</v>
      </c>
      <c r="CG109" s="850" t="s">
        <v>19047</v>
      </c>
      <c r="CI109" s="811">
        <v>104</v>
      </c>
      <c r="CJ109" s="849" t="s">
        <v>19806</v>
      </c>
      <c r="CK109" s="850" t="s">
        <v>19807</v>
      </c>
      <c r="CM109" s="843" t="s">
        <v>20043</v>
      </c>
      <c r="CN109" s="846" t="s">
        <v>20044</v>
      </c>
    </row>
    <row r="110" spans="1:92" ht="36" customHeight="1" x14ac:dyDescent="0.2">
      <c r="A110" s="749" t="s">
        <v>20797</v>
      </c>
      <c r="F110" s="814">
        <v>53</v>
      </c>
      <c r="G110" s="815" t="s">
        <v>8078</v>
      </c>
      <c r="H110" s="750"/>
      <c r="J110" s="820" t="s">
        <v>8079</v>
      </c>
      <c r="K110" s="815" t="s">
        <v>8080</v>
      </c>
      <c r="P110" s="755"/>
      <c r="Q110" s="921" t="s">
        <v>5962</v>
      </c>
      <c r="R110" s="922" t="s">
        <v>8081</v>
      </c>
      <c r="S110" s="923" t="s">
        <v>8082</v>
      </c>
      <c r="U110" s="820" t="s">
        <v>8083</v>
      </c>
      <c r="V110" s="815" t="s">
        <v>8084</v>
      </c>
      <c r="Y110" s="861" t="s">
        <v>8085</v>
      </c>
      <c r="Z110" s="862" t="s">
        <v>8086</v>
      </c>
      <c r="AA110" s="863" t="s">
        <v>3</v>
      </c>
      <c r="AB110" s="864" t="s">
        <v>8087</v>
      </c>
      <c r="AD110" s="825" t="s">
        <v>8939</v>
      </c>
      <c r="AE110" s="865" t="s">
        <v>8940</v>
      </c>
      <c r="AF110" s="866" t="s">
        <v>8941</v>
      </c>
      <c r="AG110" s="755"/>
      <c r="AH110" s="820" t="s">
        <v>6078</v>
      </c>
      <c r="AI110" s="815" t="s">
        <v>8091</v>
      </c>
      <c r="AK110" s="828" t="s">
        <v>7045</v>
      </c>
      <c r="AL110" s="829" t="s">
        <v>8092</v>
      </c>
      <c r="AN110" s="874"/>
      <c r="AO110" s="875" t="s">
        <v>8093</v>
      </c>
      <c r="AP110" s="876" t="s">
        <v>8094</v>
      </c>
      <c r="AQ110" s="881"/>
      <c r="AR110" s="878" t="s">
        <v>1878</v>
      </c>
      <c r="AT110" s="937"/>
      <c r="AU110" s="756"/>
      <c r="AV110" s="938"/>
      <c r="CD110" s="811">
        <v>6313</v>
      </c>
      <c r="CE110" s="849" t="s">
        <v>7812</v>
      </c>
      <c r="CF110" s="849" t="s">
        <v>19048</v>
      </c>
      <c r="CG110" s="850" t="s">
        <v>19049</v>
      </c>
      <c r="CI110" s="811">
        <v>105</v>
      </c>
      <c r="CJ110" s="849" t="s">
        <v>19808</v>
      </c>
      <c r="CK110" s="850" t="s">
        <v>19809</v>
      </c>
      <c r="CM110" s="843" t="s">
        <v>6386</v>
      </c>
      <c r="CN110" s="846" t="s">
        <v>20045</v>
      </c>
    </row>
    <row r="111" spans="1:92" ht="36" customHeight="1" x14ac:dyDescent="0.2">
      <c r="A111" s="749" t="s">
        <v>20797</v>
      </c>
      <c r="F111" s="854" t="s">
        <v>35</v>
      </c>
      <c r="G111" s="855" t="s">
        <v>8095</v>
      </c>
      <c r="H111" s="856"/>
      <c r="J111" s="860" t="s">
        <v>35</v>
      </c>
      <c r="K111" s="855" t="s">
        <v>8096</v>
      </c>
      <c r="P111" s="755"/>
      <c r="Q111" s="921" t="s">
        <v>5962</v>
      </c>
      <c r="R111" s="922" t="s">
        <v>8097</v>
      </c>
      <c r="S111" s="923" t="s">
        <v>8098</v>
      </c>
      <c r="U111" s="860" t="s">
        <v>35</v>
      </c>
      <c r="V111" s="855" t="s">
        <v>8099</v>
      </c>
      <c r="Y111" s="861" t="s">
        <v>8100</v>
      </c>
      <c r="Z111" s="862" t="s">
        <v>8101</v>
      </c>
      <c r="AA111" s="863" t="s">
        <v>8102</v>
      </c>
      <c r="AB111" s="864" t="s">
        <v>8103</v>
      </c>
      <c r="AD111" s="825" t="s">
        <v>8921</v>
      </c>
      <c r="AE111" s="865" t="s">
        <v>8922</v>
      </c>
      <c r="AF111" s="866" t="s">
        <v>8923</v>
      </c>
      <c r="AG111" s="755"/>
      <c r="AH111" s="860" t="s">
        <v>35</v>
      </c>
      <c r="AI111" s="855" t="s">
        <v>8107</v>
      </c>
      <c r="AK111" s="860" t="s">
        <v>35</v>
      </c>
      <c r="AL111" s="855" t="s">
        <v>8108</v>
      </c>
      <c r="AN111" s="874"/>
      <c r="AO111" s="875" t="s">
        <v>8109</v>
      </c>
      <c r="AP111" s="876" t="s">
        <v>8110</v>
      </c>
      <c r="AQ111" s="881"/>
      <c r="AR111" s="878" t="s">
        <v>1878</v>
      </c>
      <c r="AT111" s="937"/>
      <c r="AU111" s="756"/>
      <c r="AV111" s="938"/>
      <c r="CD111" s="811">
        <v>6313</v>
      </c>
      <c r="CE111" s="849" t="s">
        <v>10630</v>
      </c>
      <c r="CF111" s="849" t="s">
        <v>19050</v>
      </c>
      <c r="CG111" s="850" t="s">
        <v>19051</v>
      </c>
      <c r="CI111" s="811">
        <v>106</v>
      </c>
      <c r="CJ111" s="849" t="s">
        <v>19810</v>
      </c>
      <c r="CK111" s="850" t="s">
        <v>19811</v>
      </c>
      <c r="CM111" s="843" t="s">
        <v>20046</v>
      </c>
      <c r="CN111" s="846" t="s">
        <v>20047</v>
      </c>
    </row>
    <row r="112" spans="1:92" ht="36" customHeight="1" x14ac:dyDescent="0.2">
      <c r="A112" s="749" t="s">
        <v>20797</v>
      </c>
      <c r="F112" s="814">
        <v>54</v>
      </c>
      <c r="G112" s="815" t="s">
        <v>8111</v>
      </c>
      <c r="H112" s="750"/>
      <c r="J112" s="820" t="s">
        <v>8112</v>
      </c>
      <c r="K112" s="815" t="s">
        <v>8113</v>
      </c>
      <c r="P112" s="755"/>
      <c r="Q112" s="921" t="s">
        <v>5962</v>
      </c>
      <c r="R112" s="922" t="s">
        <v>8114</v>
      </c>
      <c r="S112" s="923" t="s">
        <v>8115</v>
      </c>
      <c r="U112" s="820" t="s">
        <v>8116</v>
      </c>
      <c r="V112" s="815" t="s">
        <v>741</v>
      </c>
      <c r="Y112" s="861" t="s">
        <v>8117</v>
      </c>
      <c r="Z112" s="862" t="s">
        <v>8118</v>
      </c>
      <c r="AA112" s="863" t="s">
        <v>8119</v>
      </c>
      <c r="AB112" s="864" t="s">
        <v>8120</v>
      </c>
      <c r="AD112" s="825" t="s">
        <v>8971</v>
      </c>
      <c r="AE112" s="865" t="s">
        <v>8972</v>
      </c>
      <c r="AF112" s="866" t="s">
        <v>8973</v>
      </c>
      <c r="AG112" s="755"/>
      <c r="AH112" s="820" t="s">
        <v>8013</v>
      </c>
      <c r="AI112" s="815" t="s">
        <v>8122</v>
      </c>
      <c r="AK112" s="828" t="s">
        <v>7128</v>
      </c>
      <c r="AL112" s="829" t="s">
        <v>8123</v>
      </c>
      <c r="AN112" s="874"/>
      <c r="AO112" s="875" t="s">
        <v>8124</v>
      </c>
      <c r="AP112" s="876" t="s">
        <v>8125</v>
      </c>
      <c r="AQ112" s="881" t="s">
        <v>8126</v>
      </c>
      <c r="AR112" s="878" t="s">
        <v>1878</v>
      </c>
      <c r="AT112" s="937"/>
      <c r="AU112" s="756"/>
      <c r="AV112" s="938"/>
      <c r="CD112" s="811">
        <v>6313</v>
      </c>
      <c r="CE112" s="849" t="s">
        <v>10643</v>
      </c>
      <c r="CF112" s="849" t="s">
        <v>19052</v>
      </c>
      <c r="CG112" s="850" t="s">
        <v>19053</v>
      </c>
      <c r="CI112" s="811">
        <v>107</v>
      </c>
      <c r="CJ112" s="849" t="s">
        <v>19812</v>
      </c>
      <c r="CK112" s="850" t="s">
        <v>19813</v>
      </c>
      <c r="CM112" s="843" t="s">
        <v>20048</v>
      </c>
      <c r="CN112" s="846" t="s">
        <v>20049</v>
      </c>
    </row>
    <row r="113" spans="1:92" ht="36" customHeight="1" x14ac:dyDescent="0.2">
      <c r="A113" s="749" t="s">
        <v>20797</v>
      </c>
      <c r="F113" s="854" t="s">
        <v>35</v>
      </c>
      <c r="G113" s="855" t="s">
        <v>8127</v>
      </c>
      <c r="H113" s="856"/>
      <c r="J113" s="860" t="s">
        <v>35</v>
      </c>
      <c r="K113" s="855" t="s">
        <v>8128</v>
      </c>
      <c r="P113" s="755"/>
      <c r="Q113" s="921" t="s">
        <v>5962</v>
      </c>
      <c r="R113" s="922" t="s">
        <v>8129</v>
      </c>
      <c r="S113" s="923" t="s">
        <v>8130</v>
      </c>
      <c r="U113" s="860" t="s">
        <v>35</v>
      </c>
      <c r="V113" s="855" t="s">
        <v>8131</v>
      </c>
      <c r="X113" s="745" t="s">
        <v>6295</v>
      </c>
      <c r="Y113" s="861" t="s">
        <v>8132</v>
      </c>
      <c r="Z113" s="862" t="s">
        <v>8133</v>
      </c>
      <c r="AA113" s="863" t="s">
        <v>8134</v>
      </c>
      <c r="AB113" s="864" t="s">
        <v>8135</v>
      </c>
      <c r="AD113" s="825" t="s">
        <v>9024</v>
      </c>
      <c r="AE113" s="865" t="s">
        <v>9025</v>
      </c>
      <c r="AF113" s="866" t="s">
        <v>9026</v>
      </c>
      <c r="AG113" s="755"/>
      <c r="AH113" s="860" t="s">
        <v>35</v>
      </c>
      <c r="AI113" s="855" t="s">
        <v>8139</v>
      </c>
      <c r="AK113" s="860" t="s">
        <v>35</v>
      </c>
      <c r="AL113" s="855" t="s">
        <v>8140</v>
      </c>
      <c r="AN113" s="874"/>
      <c r="AO113" s="875" t="s">
        <v>8141</v>
      </c>
      <c r="AP113" s="876" t="s">
        <v>8142</v>
      </c>
      <c r="AQ113" s="881" t="s">
        <v>8143</v>
      </c>
      <c r="AR113" s="878" t="s">
        <v>1878</v>
      </c>
      <c r="AT113" s="937"/>
      <c r="AU113" s="756"/>
      <c r="AV113" s="938"/>
      <c r="CD113" s="811">
        <v>6313</v>
      </c>
      <c r="CE113" s="849" t="s">
        <v>10658</v>
      </c>
      <c r="CF113" s="849" t="s">
        <v>19054</v>
      </c>
      <c r="CG113" s="850" t="s">
        <v>19055</v>
      </c>
      <c r="CI113" s="811">
        <v>108</v>
      </c>
      <c r="CJ113" s="849" t="s">
        <v>19814</v>
      </c>
      <c r="CK113" s="850" t="s">
        <v>19815</v>
      </c>
      <c r="CM113" s="843" t="s">
        <v>20050</v>
      </c>
      <c r="CN113" s="846" t="s">
        <v>20051</v>
      </c>
    </row>
    <row r="114" spans="1:92" ht="36" customHeight="1" x14ac:dyDescent="0.2">
      <c r="A114" s="749" t="s">
        <v>20797</v>
      </c>
      <c r="F114" s="814">
        <v>55</v>
      </c>
      <c r="G114" s="815" t="s">
        <v>8144</v>
      </c>
      <c r="H114" s="750"/>
      <c r="J114" s="820" t="s">
        <v>8145</v>
      </c>
      <c r="K114" s="815" t="s">
        <v>8146</v>
      </c>
      <c r="P114" s="755"/>
      <c r="Q114" s="921" t="s">
        <v>5962</v>
      </c>
      <c r="R114" s="922" t="s">
        <v>8147</v>
      </c>
      <c r="S114" s="923" t="s">
        <v>8148</v>
      </c>
      <c r="U114" s="820" t="s">
        <v>8149</v>
      </c>
      <c r="V114" s="815" t="s">
        <v>8150</v>
      </c>
      <c r="Y114" s="861" t="s">
        <v>8151</v>
      </c>
      <c r="Z114" s="862" t="s">
        <v>8152</v>
      </c>
      <c r="AA114" s="863" t="s">
        <v>8153</v>
      </c>
      <c r="AB114" s="864" t="s">
        <v>8154</v>
      </c>
      <c r="AD114" s="825" t="s">
        <v>9006</v>
      </c>
      <c r="AE114" s="865" t="s">
        <v>9007</v>
      </c>
      <c r="AF114" s="866" t="s">
        <v>9008</v>
      </c>
      <c r="AG114" s="755"/>
      <c r="AH114" s="820" t="s">
        <v>8049</v>
      </c>
      <c r="AI114" s="815" t="s">
        <v>8157</v>
      </c>
      <c r="AK114" s="828" t="s">
        <v>6983</v>
      </c>
      <c r="AL114" s="829" t="s">
        <v>8158</v>
      </c>
      <c r="AN114" s="874"/>
      <c r="AO114" s="875" t="s">
        <v>8159</v>
      </c>
      <c r="AP114" s="876" t="s">
        <v>8160</v>
      </c>
      <c r="AQ114" s="881" t="s">
        <v>8161</v>
      </c>
      <c r="AR114" s="878" t="s">
        <v>1878</v>
      </c>
      <c r="AT114" s="937"/>
      <c r="AU114" s="756"/>
      <c r="AV114" s="938"/>
      <c r="CD114" s="811">
        <v>6313</v>
      </c>
      <c r="CE114" s="849" t="s">
        <v>10673</v>
      </c>
      <c r="CF114" s="849" t="s">
        <v>19056</v>
      </c>
      <c r="CG114" s="850" t="s">
        <v>19057</v>
      </c>
      <c r="CI114" s="811">
        <v>109</v>
      </c>
      <c r="CJ114" s="849" t="s">
        <v>19816</v>
      </c>
      <c r="CK114" s="850" t="s">
        <v>19817</v>
      </c>
      <c r="CM114" s="843" t="s">
        <v>20052</v>
      </c>
      <c r="CN114" s="846" t="s">
        <v>20053</v>
      </c>
    </row>
    <row r="115" spans="1:92" ht="36" customHeight="1" x14ac:dyDescent="0.2">
      <c r="A115" s="749" t="s">
        <v>20797</v>
      </c>
      <c r="F115" s="854" t="s">
        <v>35</v>
      </c>
      <c r="G115" s="855" t="s">
        <v>8162</v>
      </c>
      <c r="H115" s="856"/>
      <c r="J115" s="860" t="s">
        <v>35</v>
      </c>
      <c r="K115" s="855" t="s">
        <v>8163</v>
      </c>
      <c r="P115" s="755"/>
      <c r="Q115" s="921" t="s">
        <v>5962</v>
      </c>
      <c r="R115" s="922" t="s">
        <v>8164</v>
      </c>
      <c r="S115" s="923" t="s">
        <v>8165</v>
      </c>
      <c r="U115" s="860" t="s">
        <v>35</v>
      </c>
      <c r="V115" s="855" t="s">
        <v>8166</v>
      </c>
      <c r="Y115" s="861" t="s">
        <v>8167</v>
      </c>
      <c r="Z115" s="862" t="s">
        <v>8168</v>
      </c>
      <c r="AA115" s="863" t="s">
        <v>8169</v>
      </c>
      <c r="AB115" s="864" t="s">
        <v>8170</v>
      </c>
      <c r="AD115" s="825" t="s">
        <v>7421</v>
      </c>
      <c r="AE115" s="865" t="s">
        <v>8988</v>
      </c>
      <c r="AF115" s="866" t="s">
        <v>8989</v>
      </c>
      <c r="AG115" s="755"/>
      <c r="AH115" s="860" t="s">
        <v>35</v>
      </c>
      <c r="AI115" s="855" t="s">
        <v>8174</v>
      </c>
      <c r="AK115" s="860" t="s">
        <v>35</v>
      </c>
      <c r="AL115" s="855" t="s">
        <v>8175</v>
      </c>
      <c r="AN115" s="874"/>
      <c r="AO115" s="875" t="s">
        <v>8176</v>
      </c>
      <c r="AP115" s="876" t="s">
        <v>8177</v>
      </c>
      <c r="AQ115" s="881" t="s">
        <v>8178</v>
      </c>
      <c r="AR115" s="878" t="s">
        <v>1878</v>
      </c>
      <c r="AT115" s="937"/>
      <c r="AU115" s="756"/>
      <c r="AV115" s="938"/>
      <c r="CD115" s="811">
        <v>6313</v>
      </c>
      <c r="CE115" s="849" t="s">
        <v>10687</v>
      </c>
      <c r="CF115" s="849" t="s">
        <v>19058</v>
      </c>
      <c r="CG115" s="850" t="s">
        <v>19059</v>
      </c>
      <c r="CI115" s="811">
        <v>110</v>
      </c>
      <c r="CJ115" s="849" t="s">
        <v>19818</v>
      </c>
      <c r="CK115" s="850" t="s">
        <v>19819</v>
      </c>
      <c r="CM115" s="843" t="s">
        <v>20054</v>
      </c>
      <c r="CN115" s="846" t="s">
        <v>20055</v>
      </c>
    </row>
    <row r="116" spans="1:92" ht="36" customHeight="1" x14ac:dyDescent="0.2">
      <c r="A116" s="749" t="s">
        <v>20797</v>
      </c>
      <c r="F116" s="814">
        <v>56</v>
      </c>
      <c r="G116" s="815" t="s">
        <v>8179</v>
      </c>
      <c r="H116" s="750"/>
      <c r="J116" s="820" t="s">
        <v>8180</v>
      </c>
      <c r="K116" s="815" t="s">
        <v>8181</v>
      </c>
      <c r="P116" s="755"/>
      <c r="Q116" s="921" t="s">
        <v>5962</v>
      </c>
      <c r="R116" s="922" t="s">
        <v>8182</v>
      </c>
      <c r="S116" s="923" t="s">
        <v>8183</v>
      </c>
      <c r="U116" s="820" t="s">
        <v>7105</v>
      </c>
      <c r="V116" s="815" t="s">
        <v>8184</v>
      </c>
      <c r="X116" s="745" t="s">
        <v>6295</v>
      </c>
      <c r="Y116" s="861" t="s">
        <v>8185</v>
      </c>
      <c r="Z116" s="862" t="s">
        <v>8186</v>
      </c>
      <c r="AA116" s="863" t="s">
        <v>8187</v>
      </c>
      <c r="AB116" s="864" t="s">
        <v>8188</v>
      </c>
      <c r="AD116" s="825" t="s">
        <v>9042</v>
      </c>
      <c r="AE116" s="865" t="s">
        <v>9043</v>
      </c>
      <c r="AF116" s="866" t="s">
        <v>9044</v>
      </c>
      <c r="AG116" s="755"/>
      <c r="AH116" s="820" t="s">
        <v>8083</v>
      </c>
      <c r="AI116" s="815" t="s">
        <v>8192</v>
      </c>
      <c r="AK116" s="828" t="s">
        <v>7171</v>
      </c>
      <c r="AL116" s="829" t="s">
        <v>8193</v>
      </c>
      <c r="AN116" s="874"/>
      <c r="AO116" s="875" t="s">
        <v>8194</v>
      </c>
      <c r="AP116" s="876" t="s">
        <v>8195</v>
      </c>
      <c r="AQ116" s="881" t="s">
        <v>8196</v>
      </c>
      <c r="AR116" s="878" t="s">
        <v>1878</v>
      </c>
      <c r="AT116" s="937"/>
      <c r="AU116" s="756"/>
      <c r="AV116" s="938"/>
      <c r="CD116" s="811">
        <v>6313</v>
      </c>
      <c r="CE116" s="849" t="s">
        <v>10701</v>
      </c>
      <c r="CF116" s="849" t="s">
        <v>19060</v>
      </c>
      <c r="CG116" s="850" t="s">
        <v>19061</v>
      </c>
      <c r="CI116" s="811">
        <v>111</v>
      </c>
      <c r="CJ116" s="849" t="s">
        <v>19820</v>
      </c>
      <c r="CK116" s="850" t="s">
        <v>19821</v>
      </c>
      <c r="CM116" s="843" t="s">
        <v>20056</v>
      </c>
      <c r="CN116" s="846" t="s">
        <v>20057</v>
      </c>
    </row>
    <row r="117" spans="1:92" ht="36" customHeight="1" x14ac:dyDescent="0.2">
      <c r="A117" s="749" t="s">
        <v>20797</v>
      </c>
      <c r="F117" s="854" t="s">
        <v>35</v>
      </c>
      <c r="G117" s="855" t="s">
        <v>8197</v>
      </c>
      <c r="H117" s="856"/>
      <c r="J117" s="860" t="s">
        <v>35</v>
      </c>
      <c r="K117" s="855" t="s">
        <v>8198</v>
      </c>
      <c r="P117" s="755"/>
      <c r="Q117" s="921" t="s">
        <v>5962</v>
      </c>
      <c r="R117" s="922" t="s">
        <v>8199</v>
      </c>
      <c r="S117" s="923" t="s">
        <v>8200</v>
      </c>
      <c r="U117" s="860" t="s">
        <v>35</v>
      </c>
      <c r="V117" s="855" t="s">
        <v>8201</v>
      </c>
      <c r="Y117" s="861" t="s">
        <v>8202</v>
      </c>
      <c r="Z117" s="862" t="s">
        <v>8203</v>
      </c>
      <c r="AA117" s="863" t="s">
        <v>8204</v>
      </c>
      <c r="AB117" s="864" t="s">
        <v>8205</v>
      </c>
      <c r="AD117" s="825" t="s">
        <v>9060</v>
      </c>
      <c r="AE117" s="865" t="s">
        <v>9061</v>
      </c>
      <c r="AF117" s="866" t="s">
        <v>9062</v>
      </c>
      <c r="AG117" s="755"/>
      <c r="AH117" s="860" t="s">
        <v>35</v>
      </c>
      <c r="AI117" s="855" t="s">
        <v>8209</v>
      </c>
      <c r="AK117" s="860" t="s">
        <v>35</v>
      </c>
      <c r="AL117" s="855" t="s">
        <v>8210</v>
      </c>
      <c r="AN117" s="874"/>
      <c r="AO117" s="875" t="s">
        <v>8211</v>
      </c>
      <c r="AP117" s="876" t="s">
        <v>8212</v>
      </c>
      <c r="AQ117" s="881" t="s">
        <v>8213</v>
      </c>
      <c r="AR117" s="878" t="s">
        <v>1878</v>
      </c>
      <c r="AT117" s="937"/>
      <c r="AU117" s="756"/>
      <c r="AV117" s="938"/>
      <c r="CD117" s="811">
        <v>6313</v>
      </c>
      <c r="CE117" s="849" t="s">
        <v>10716</v>
      </c>
      <c r="CF117" s="849" t="s">
        <v>19062</v>
      </c>
      <c r="CG117" s="850" t="s">
        <v>19063</v>
      </c>
      <c r="CI117" s="811">
        <v>112</v>
      </c>
      <c r="CJ117" s="849" t="s">
        <v>19822</v>
      </c>
      <c r="CK117" s="850" t="s">
        <v>19823</v>
      </c>
      <c r="CM117" s="843" t="s">
        <v>20058</v>
      </c>
      <c r="CN117" s="846" t="s">
        <v>20059</v>
      </c>
    </row>
    <row r="118" spans="1:92" ht="36" customHeight="1" x14ac:dyDescent="0.2">
      <c r="A118" s="749" t="s">
        <v>20797</v>
      </c>
      <c r="F118" s="904">
        <v>57</v>
      </c>
      <c r="G118" s="903" t="s">
        <v>8214</v>
      </c>
      <c r="H118" s="905" t="s">
        <v>8215</v>
      </c>
      <c r="J118" s="820" t="s">
        <v>8216</v>
      </c>
      <c r="K118" s="815" t="s">
        <v>8217</v>
      </c>
      <c r="P118" s="755"/>
      <c r="Q118" s="921" t="s">
        <v>5962</v>
      </c>
      <c r="R118" s="922" t="s">
        <v>8218</v>
      </c>
      <c r="S118" s="923" t="s">
        <v>8219</v>
      </c>
      <c r="U118" s="820" t="s">
        <v>7141</v>
      </c>
      <c r="V118" s="815" t="s">
        <v>8220</v>
      </c>
      <c r="Y118" s="861" t="s">
        <v>8221</v>
      </c>
      <c r="Z118" s="862" t="s">
        <v>8222</v>
      </c>
      <c r="AA118" s="863" t="s">
        <v>8223</v>
      </c>
      <c r="AB118" s="864" t="s">
        <v>8224</v>
      </c>
      <c r="AD118" s="825" t="s">
        <v>9135</v>
      </c>
      <c r="AE118" s="865" t="s">
        <v>9136</v>
      </c>
      <c r="AF118" s="866" t="s">
        <v>9137</v>
      </c>
      <c r="AG118" s="755"/>
      <c r="AH118" s="820" t="s">
        <v>8116</v>
      </c>
      <c r="AI118" s="815" t="s">
        <v>8228</v>
      </c>
      <c r="AK118" s="828" t="s">
        <v>6829</v>
      </c>
      <c r="AL118" s="829" t="s">
        <v>8229</v>
      </c>
      <c r="AN118" s="874"/>
      <c r="AO118" s="875" t="s">
        <v>8230</v>
      </c>
      <c r="AP118" s="876" t="s">
        <v>8231</v>
      </c>
      <c r="AQ118" s="881" t="s">
        <v>8232</v>
      </c>
      <c r="AR118" s="878" t="s">
        <v>1878</v>
      </c>
      <c r="AT118" s="937"/>
      <c r="AU118" s="756"/>
      <c r="AV118" s="938"/>
      <c r="CD118" s="811">
        <v>6313</v>
      </c>
      <c r="CE118" s="849" t="s">
        <v>10730</v>
      </c>
      <c r="CF118" s="849" t="s">
        <v>19064</v>
      </c>
      <c r="CG118" s="850" t="s">
        <v>19065</v>
      </c>
      <c r="CI118" s="811">
        <v>113</v>
      </c>
      <c r="CJ118" s="849" t="s">
        <v>19824</v>
      </c>
      <c r="CK118" s="850" t="s">
        <v>19825</v>
      </c>
      <c r="CM118" s="843" t="s">
        <v>20060</v>
      </c>
      <c r="CN118" s="846" t="s">
        <v>20061</v>
      </c>
    </row>
    <row r="119" spans="1:92" ht="36" customHeight="1" x14ac:dyDescent="0.2">
      <c r="A119" s="749" t="s">
        <v>20797</v>
      </c>
      <c r="F119" s="906" t="s">
        <v>35</v>
      </c>
      <c r="G119" s="857" t="s">
        <v>8233</v>
      </c>
      <c r="H119" s="907"/>
      <c r="J119" s="860" t="s">
        <v>35</v>
      </c>
      <c r="K119" s="855" t="s">
        <v>8234</v>
      </c>
      <c r="P119" s="755"/>
      <c r="Q119" s="921" t="s">
        <v>5962</v>
      </c>
      <c r="R119" s="922" t="s">
        <v>8235</v>
      </c>
      <c r="S119" s="923" t="s">
        <v>8236</v>
      </c>
      <c r="U119" s="860" t="s">
        <v>35</v>
      </c>
      <c r="V119" s="855" t="s">
        <v>8237</v>
      </c>
      <c r="Y119" s="861" t="s">
        <v>8238</v>
      </c>
      <c r="Z119" s="862" t="s">
        <v>8238</v>
      </c>
      <c r="AA119" s="863" t="s">
        <v>8239</v>
      </c>
      <c r="AB119" s="864" t="s">
        <v>8240</v>
      </c>
      <c r="AD119" s="825" t="s">
        <v>7277</v>
      </c>
      <c r="AE119" s="865" t="s">
        <v>7278</v>
      </c>
      <c r="AF119" s="866" t="s">
        <v>7279</v>
      </c>
      <c r="AG119" s="755"/>
      <c r="AH119" s="860" t="s">
        <v>35</v>
      </c>
      <c r="AI119" s="855" t="s">
        <v>8242</v>
      </c>
      <c r="AK119" s="860" t="s">
        <v>35</v>
      </c>
      <c r="AL119" s="855" t="s">
        <v>8243</v>
      </c>
      <c r="AN119" s="874"/>
      <c r="AO119" s="875" t="s">
        <v>8244</v>
      </c>
      <c r="AP119" s="876" t="s">
        <v>8245</v>
      </c>
      <c r="AQ119" s="881" t="s">
        <v>8246</v>
      </c>
      <c r="AR119" s="878" t="s">
        <v>1878</v>
      </c>
      <c r="AT119" s="937"/>
      <c r="AU119" s="756"/>
      <c r="AV119" s="938"/>
      <c r="CD119" s="811">
        <v>6313</v>
      </c>
      <c r="CE119" s="849" t="s">
        <v>10744</v>
      </c>
      <c r="CF119" s="849" t="s">
        <v>19066</v>
      </c>
      <c r="CG119" s="850" t="s">
        <v>19067</v>
      </c>
      <c r="CI119" s="811">
        <v>114</v>
      </c>
      <c r="CJ119" s="849" t="s">
        <v>19826</v>
      </c>
      <c r="CK119" s="850" t="s">
        <v>19827</v>
      </c>
      <c r="CM119" s="843" t="s">
        <v>20062</v>
      </c>
      <c r="CN119" s="846" t="s">
        <v>20063</v>
      </c>
    </row>
    <row r="120" spans="1:92" ht="36" customHeight="1" x14ac:dyDescent="0.2">
      <c r="A120" s="749" t="s">
        <v>20797</v>
      </c>
      <c r="F120" s="904">
        <v>58</v>
      </c>
      <c r="G120" s="903" t="s">
        <v>8247</v>
      </c>
      <c r="H120" s="905" t="s">
        <v>8248</v>
      </c>
      <c r="J120" s="820" t="s">
        <v>8249</v>
      </c>
      <c r="K120" s="815" t="s">
        <v>8250</v>
      </c>
      <c r="P120" s="755"/>
      <c r="Q120" s="921" t="s">
        <v>5962</v>
      </c>
      <c r="R120" s="922" t="s">
        <v>8251</v>
      </c>
      <c r="S120" s="923" t="s">
        <v>8252</v>
      </c>
      <c r="U120" s="820" t="s">
        <v>7184</v>
      </c>
      <c r="V120" s="815" t="s">
        <v>8253</v>
      </c>
      <c r="Y120" s="861" t="s">
        <v>8254</v>
      </c>
      <c r="Z120" s="862" t="s">
        <v>8255</v>
      </c>
      <c r="AA120" s="863" t="s">
        <v>8256</v>
      </c>
      <c r="AB120" s="864" t="s">
        <v>8257</v>
      </c>
      <c r="AD120" s="825" t="s">
        <v>7296</v>
      </c>
      <c r="AE120" s="865" t="s">
        <v>7278</v>
      </c>
      <c r="AF120" s="866" t="s">
        <v>7279</v>
      </c>
      <c r="AG120" s="755"/>
      <c r="AH120" s="820" t="s">
        <v>8149</v>
      </c>
      <c r="AI120" s="815" t="s">
        <v>8261</v>
      </c>
      <c r="AK120" s="828" t="s">
        <v>8262</v>
      </c>
      <c r="AL120" s="829" t="s">
        <v>8263</v>
      </c>
      <c r="AN120" s="874"/>
      <c r="AO120" s="875" t="s">
        <v>8264</v>
      </c>
      <c r="AP120" s="876" t="s">
        <v>8265</v>
      </c>
      <c r="AQ120" s="881" t="s">
        <v>8266</v>
      </c>
      <c r="AR120" s="878" t="s">
        <v>1878</v>
      </c>
      <c r="AT120" s="937"/>
      <c r="AU120" s="756"/>
      <c r="AV120" s="938"/>
      <c r="CD120" s="811">
        <v>6313</v>
      </c>
      <c r="CE120" s="849" t="s">
        <v>10759</v>
      </c>
      <c r="CF120" s="849" t="s">
        <v>19068</v>
      </c>
      <c r="CG120" s="850" t="s">
        <v>19069</v>
      </c>
      <c r="CI120" s="811">
        <v>115</v>
      </c>
      <c r="CJ120" s="849" t="s">
        <v>19828</v>
      </c>
      <c r="CK120" s="850" t="s">
        <v>19829</v>
      </c>
      <c r="CM120" s="843" t="s">
        <v>20064</v>
      </c>
      <c r="CN120" s="846" t="s">
        <v>20065</v>
      </c>
    </row>
    <row r="121" spans="1:92" ht="36" customHeight="1" x14ac:dyDescent="0.2">
      <c r="A121" s="749" t="s">
        <v>20797</v>
      </c>
      <c r="F121" s="906" t="s">
        <v>35</v>
      </c>
      <c r="G121" s="857" t="s">
        <v>8267</v>
      </c>
      <c r="H121" s="907"/>
      <c r="J121" s="860" t="s">
        <v>35</v>
      </c>
      <c r="K121" s="855" t="s">
        <v>8268</v>
      </c>
      <c r="P121" s="755"/>
      <c r="Q121" s="921" t="s">
        <v>5962</v>
      </c>
      <c r="R121" s="922" t="s">
        <v>8269</v>
      </c>
      <c r="S121" s="923" t="s">
        <v>8270</v>
      </c>
      <c r="U121" s="860" t="s">
        <v>35</v>
      </c>
      <c r="V121" s="855" t="s">
        <v>8271</v>
      </c>
      <c r="Y121" s="861" t="s">
        <v>8272</v>
      </c>
      <c r="Z121" s="862" t="s">
        <v>8273</v>
      </c>
      <c r="AA121" s="863" t="s">
        <v>8274</v>
      </c>
      <c r="AB121" s="864" t="s">
        <v>8275</v>
      </c>
      <c r="AD121" s="825" t="s">
        <v>9118</v>
      </c>
      <c r="AE121" s="865" t="s">
        <v>9119</v>
      </c>
      <c r="AF121" s="866" t="s">
        <v>9120</v>
      </c>
      <c r="AG121" s="755"/>
      <c r="AH121" s="860" t="s">
        <v>35</v>
      </c>
      <c r="AI121" s="855" t="s">
        <v>8279</v>
      </c>
      <c r="AK121" s="860" t="s">
        <v>35</v>
      </c>
      <c r="AL121" s="855" t="s">
        <v>8280</v>
      </c>
      <c r="AN121" s="874"/>
      <c r="AO121" s="875" t="s">
        <v>8281</v>
      </c>
      <c r="AP121" s="876" t="s">
        <v>8282</v>
      </c>
      <c r="AQ121" s="881" t="s">
        <v>8283</v>
      </c>
      <c r="AR121" s="878" t="s">
        <v>1878</v>
      </c>
      <c r="AT121" s="937"/>
      <c r="AU121" s="756"/>
      <c r="AV121" s="938"/>
      <c r="CD121" s="811">
        <v>6313</v>
      </c>
      <c r="CE121" s="849" t="s">
        <v>636</v>
      </c>
      <c r="CF121" s="849" t="s">
        <v>19070</v>
      </c>
      <c r="CG121" s="850" t="s">
        <v>19071</v>
      </c>
      <c r="CI121" s="811">
        <v>116</v>
      </c>
      <c r="CJ121" s="849" t="s">
        <v>19830</v>
      </c>
      <c r="CK121" s="850" t="s">
        <v>19831</v>
      </c>
      <c r="CM121" s="843" t="s">
        <v>20066</v>
      </c>
      <c r="CN121" s="846" t="s">
        <v>20067</v>
      </c>
    </row>
    <row r="122" spans="1:92" ht="36" customHeight="1" x14ac:dyDescent="0.2">
      <c r="A122" s="749" t="s">
        <v>20797</v>
      </c>
      <c r="F122" s="904">
        <v>59</v>
      </c>
      <c r="G122" s="903" t="s">
        <v>8284</v>
      </c>
      <c r="H122" s="905" t="s">
        <v>8285</v>
      </c>
      <c r="J122" s="820" t="s">
        <v>8286</v>
      </c>
      <c r="K122" s="815" t="s">
        <v>8287</v>
      </c>
      <c r="P122" s="755"/>
      <c r="Q122" s="921" t="s">
        <v>5962</v>
      </c>
      <c r="R122" s="922" t="s">
        <v>8288</v>
      </c>
      <c r="S122" s="923" t="s">
        <v>8289</v>
      </c>
      <c r="U122" s="820" t="s">
        <v>7224</v>
      </c>
      <c r="V122" s="815" t="s">
        <v>8290</v>
      </c>
      <c r="Y122" s="861" t="s">
        <v>8291</v>
      </c>
      <c r="Z122" s="862" t="s">
        <v>8292</v>
      </c>
      <c r="AA122" s="863" t="s">
        <v>8293</v>
      </c>
      <c r="AB122" s="864" t="s">
        <v>8294</v>
      </c>
      <c r="AD122" s="825" t="s">
        <v>9097</v>
      </c>
      <c r="AE122" s="865" t="s">
        <v>9098</v>
      </c>
      <c r="AF122" s="866" t="s">
        <v>9099</v>
      </c>
      <c r="AG122" s="755"/>
      <c r="AH122" s="820" t="s">
        <v>7105</v>
      </c>
      <c r="AI122" s="815" t="s">
        <v>8298</v>
      </c>
      <c r="AK122" s="828" t="s">
        <v>8299</v>
      </c>
      <c r="AL122" s="829" t="s">
        <v>8300</v>
      </c>
      <c r="AN122" s="874"/>
      <c r="AO122" s="875" t="s">
        <v>8301</v>
      </c>
      <c r="AP122" s="876" t="s">
        <v>8302</v>
      </c>
      <c r="AQ122" s="881" t="s">
        <v>8303</v>
      </c>
      <c r="AR122" s="878" t="s">
        <v>1878</v>
      </c>
      <c r="AT122" s="937"/>
      <c r="AU122" s="756"/>
      <c r="AV122" s="938"/>
      <c r="CD122" s="811">
        <v>6313</v>
      </c>
      <c r="CE122" s="849" t="s">
        <v>7565</v>
      </c>
      <c r="CF122" s="849" t="s">
        <v>19072</v>
      </c>
      <c r="CG122" s="850" t="s">
        <v>19073</v>
      </c>
      <c r="CI122" s="811">
        <v>117</v>
      </c>
      <c r="CJ122" s="849" t="s">
        <v>6288</v>
      </c>
      <c r="CK122" s="850" t="s">
        <v>19832</v>
      </c>
      <c r="CM122" s="843" t="s">
        <v>20068</v>
      </c>
      <c r="CN122" s="846" t="s">
        <v>20069</v>
      </c>
    </row>
    <row r="123" spans="1:92" ht="36" customHeight="1" x14ac:dyDescent="0.2">
      <c r="A123" s="749" t="s">
        <v>20797</v>
      </c>
      <c r="F123" s="906" t="s">
        <v>35</v>
      </c>
      <c r="G123" s="857" t="s">
        <v>8304</v>
      </c>
      <c r="H123" s="907"/>
      <c r="J123" s="860" t="s">
        <v>35</v>
      </c>
      <c r="K123" s="855" t="s">
        <v>8305</v>
      </c>
      <c r="P123" s="755"/>
      <c r="Q123" s="921" t="s">
        <v>5962</v>
      </c>
      <c r="R123" s="922" t="s">
        <v>8306</v>
      </c>
      <c r="S123" s="923" t="s">
        <v>8307</v>
      </c>
      <c r="U123" s="860" t="s">
        <v>35</v>
      </c>
      <c r="V123" s="855" t="s">
        <v>8308</v>
      </c>
      <c r="Y123" s="861" t="s">
        <v>8309</v>
      </c>
      <c r="Z123" s="862" t="s">
        <v>8309</v>
      </c>
      <c r="AA123" s="863" t="s">
        <v>8310</v>
      </c>
      <c r="AB123" s="864" t="s">
        <v>8311</v>
      </c>
      <c r="AD123" s="918" t="s">
        <v>6855</v>
      </c>
      <c r="AE123" s="919" t="s">
        <v>6856</v>
      </c>
      <c r="AF123" s="920" t="s">
        <v>6857</v>
      </c>
      <c r="AG123" s="755"/>
      <c r="AH123" s="860" t="s">
        <v>35</v>
      </c>
      <c r="AI123" s="855" t="s">
        <v>8315</v>
      </c>
      <c r="AK123" s="860" t="s">
        <v>35</v>
      </c>
      <c r="AL123" s="855" t="s">
        <v>8316</v>
      </c>
      <c r="AN123" s="874"/>
      <c r="AO123" s="875" t="s">
        <v>8317</v>
      </c>
      <c r="AP123" s="876" t="s">
        <v>8318</v>
      </c>
      <c r="AQ123" s="881" t="s">
        <v>8319</v>
      </c>
      <c r="AR123" s="878" t="s">
        <v>1878</v>
      </c>
      <c r="AT123" s="937"/>
      <c r="AU123" s="756"/>
      <c r="AV123" s="938"/>
      <c r="CD123" s="811">
        <v>6313</v>
      </c>
      <c r="CE123" s="849" t="s">
        <v>19074</v>
      </c>
      <c r="CF123" s="849" t="s">
        <v>10554</v>
      </c>
      <c r="CG123" s="850" t="s">
        <v>19075</v>
      </c>
      <c r="CI123" s="811">
        <v>118</v>
      </c>
      <c r="CJ123" s="849" t="s">
        <v>19833</v>
      </c>
      <c r="CK123" s="850" t="s">
        <v>19834</v>
      </c>
      <c r="CM123" s="843" t="s">
        <v>20070</v>
      </c>
      <c r="CN123" s="846" t="s">
        <v>20071</v>
      </c>
    </row>
    <row r="124" spans="1:92" ht="36" customHeight="1" thickBot="1" x14ac:dyDescent="0.25">
      <c r="A124" s="749" t="s">
        <v>20797</v>
      </c>
      <c r="F124" s="814">
        <v>60</v>
      </c>
      <c r="G124" s="815" t="s">
        <v>8320</v>
      </c>
      <c r="H124" s="750"/>
      <c r="J124" s="820" t="s">
        <v>8321</v>
      </c>
      <c r="K124" s="815" t="s">
        <v>8322</v>
      </c>
      <c r="P124" s="755"/>
      <c r="Q124" s="921" t="s">
        <v>5962</v>
      </c>
      <c r="R124" s="922" t="s">
        <v>8323</v>
      </c>
      <c r="S124" s="923" t="s">
        <v>8324</v>
      </c>
      <c r="U124" s="820" t="s">
        <v>7267</v>
      </c>
      <c r="V124" s="815" t="s">
        <v>8325</v>
      </c>
      <c r="Y124" s="861" t="s">
        <v>8326</v>
      </c>
      <c r="Z124" s="862" t="s">
        <v>8327</v>
      </c>
      <c r="AA124" s="863" t="s">
        <v>8328</v>
      </c>
      <c r="AB124" s="864" t="s">
        <v>8329</v>
      </c>
      <c r="AD124" s="825" t="s">
        <v>9152</v>
      </c>
      <c r="AE124" s="865" t="s">
        <v>9153</v>
      </c>
      <c r="AF124" s="866" t="s">
        <v>9154</v>
      </c>
      <c r="AG124" s="755"/>
      <c r="AH124" s="820" t="s">
        <v>7141</v>
      </c>
      <c r="AI124" s="815" t="s">
        <v>8333</v>
      </c>
      <c r="AK124" s="828" t="s">
        <v>7384</v>
      </c>
      <c r="AL124" s="829" t="s">
        <v>8334</v>
      </c>
      <c r="AN124" s="874"/>
      <c r="AO124" s="875" t="s">
        <v>8335</v>
      </c>
      <c r="AP124" s="876" t="s">
        <v>8336</v>
      </c>
      <c r="AQ124" s="881" t="s">
        <v>8337</v>
      </c>
      <c r="AR124" s="878" t="s">
        <v>1878</v>
      </c>
      <c r="AT124" s="937"/>
      <c r="AU124" s="756"/>
      <c r="AV124" s="938"/>
      <c r="CD124" s="811">
        <v>6313</v>
      </c>
      <c r="CE124" s="849" t="s">
        <v>19076</v>
      </c>
      <c r="CF124" s="849" t="s">
        <v>10564</v>
      </c>
      <c r="CG124" s="850" t="s">
        <v>19077</v>
      </c>
      <c r="CI124" s="926">
        <v>119</v>
      </c>
      <c r="CJ124" s="939" t="s">
        <v>19835</v>
      </c>
      <c r="CK124" s="940" t="s">
        <v>19836</v>
      </c>
      <c r="CM124" s="843" t="s">
        <v>20072</v>
      </c>
      <c r="CN124" s="846" t="s">
        <v>20073</v>
      </c>
    </row>
    <row r="125" spans="1:92" ht="36" customHeight="1" x14ac:dyDescent="0.2">
      <c r="A125" s="749" t="s">
        <v>20797</v>
      </c>
      <c r="F125" s="854" t="s">
        <v>35</v>
      </c>
      <c r="G125" s="855" t="s">
        <v>8338</v>
      </c>
      <c r="H125" s="856"/>
      <c r="J125" s="860" t="s">
        <v>35</v>
      </c>
      <c r="K125" s="855" t="s">
        <v>8339</v>
      </c>
      <c r="P125" s="755"/>
      <c r="Q125" s="921" t="s">
        <v>5962</v>
      </c>
      <c r="R125" s="922" t="s">
        <v>8340</v>
      </c>
      <c r="S125" s="923" t="s">
        <v>8341</v>
      </c>
      <c r="U125" s="860" t="s">
        <v>35</v>
      </c>
      <c r="V125" s="855" t="s">
        <v>8342</v>
      </c>
      <c r="Y125" s="861" t="s">
        <v>8343</v>
      </c>
      <c r="Z125" s="862" t="s">
        <v>8344</v>
      </c>
      <c r="AA125" s="863" t="s">
        <v>8345</v>
      </c>
      <c r="AB125" s="864" t="s">
        <v>8346</v>
      </c>
      <c r="AD125" s="825" t="s">
        <v>9168</v>
      </c>
      <c r="AE125" s="865" t="s">
        <v>9169</v>
      </c>
      <c r="AF125" s="866" t="s">
        <v>9170</v>
      </c>
      <c r="AG125" s="755"/>
      <c r="AH125" s="860" t="s">
        <v>35</v>
      </c>
      <c r="AI125" s="855" t="s">
        <v>8348</v>
      </c>
      <c r="AK125" s="860" t="s">
        <v>35</v>
      </c>
      <c r="AL125" s="855" t="s">
        <v>8349</v>
      </c>
      <c r="AN125" s="874"/>
      <c r="AO125" s="875" t="s">
        <v>8350</v>
      </c>
      <c r="AP125" s="876" t="s">
        <v>8351</v>
      </c>
      <c r="AQ125" s="881" t="s">
        <v>8352</v>
      </c>
      <c r="AR125" s="878" t="s">
        <v>1878</v>
      </c>
      <c r="AT125" s="937"/>
      <c r="AU125" s="756"/>
      <c r="AV125" s="938"/>
      <c r="CD125" s="811">
        <v>6313</v>
      </c>
      <c r="CE125" s="849" t="s">
        <v>19078</v>
      </c>
      <c r="CF125" s="849" t="s">
        <v>19079</v>
      </c>
      <c r="CG125" s="850" t="s">
        <v>19080</v>
      </c>
      <c r="CM125" s="843" t="s">
        <v>20074</v>
      </c>
      <c r="CN125" s="846" t="s">
        <v>20075</v>
      </c>
    </row>
    <row r="126" spans="1:92" ht="36" customHeight="1" x14ac:dyDescent="0.2">
      <c r="A126" s="749" t="s">
        <v>20797</v>
      </c>
      <c r="F126" s="814">
        <v>61</v>
      </c>
      <c r="G126" s="815" t="s">
        <v>8353</v>
      </c>
      <c r="H126" s="750"/>
      <c r="J126" s="820" t="s">
        <v>8354</v>
      </c>
      <c r="K126" s="815" t="s">
        <v>8355</v>
      </c>
      <c r="P126" s="755"/>
      <c r="Q126" s="921" t="s">
        <v>5962</v>
      </c>
      <c r="R126" s="922" t="s">
        <v>8356</v>
      </c>
      <c r="S126" s="923" t="s">
        <v>8357</v>
      </c>
      <c r="U126" s="820" t="s">
        <v>7305</v>
      </c>
      <c r="V126" s="815" t="s">
        <v>8358</v>
      </c>
      <c r="Y126" s="861" t="s">
        <v>8359</v>
      </c>
      <c r="Z126" s="862" t="s">
        <v>8360</v>
      </c>
      <c r="AA126" s="863" t="s">
        <v>8361</v>
      </c>
      <c r="AB126" s="864" t="s">
        <v>6270</v>
      </c>
      <c r="AD126" s="825" t="s">
        <v>7255</v>
      </c>
      <c r="AE126" s="865" t="s">
        <v>7256</v>
      </c>
      <c r="AF126" s="866" t="s">
        <v>7257</v>
      </c>
      <c r="AG126" s="755"/>
      <c r="AH126" s="820" t="s">
        <v>7184</v>
      </c>
      <c r="AI126" s="815" t="s">
        <v>8363</v>
      </c>
      <c r="AK126" s="828" t="s">
        <v>16956</v>
      </c>
      <c r="AL126" s="829" t="s">
        <v>16957</v>
      </c>
      <c r="AN126" s="874"/>
      <c r="AO126" s="875" t="s">
        <v>8366</v>
      </c>
      <c r="AP126" s="876" t="s">
        <v>8367</v>
      </c>
      <c r="AQ126" s="881" t="s">
        <v>8368</v>
      </c>
      <c r="AR126" s="878" t="s">
        <v>1878</v>
      </c>
      <c r="AT126" s="937"/>
      <c r="AU126" s="756"/>
      <c r="AV126" s="938"/>
      <c r="CD126" s="811">
        <v>6313</v>
      </c>
      <c r="CE126" s="849" t="s">
        <v>19081</v>
      </c>
      <c r="CF126" s="849" t="s">
        <v>19082</v>
      </c>
      <c r="CG126" s="850" t="s">
        <v>19083</v>
      </c>
      <c r="CM126" s="843" t="s">
        <v>20076</v>
      </c>
      <c r="CN126" s="846" t="s">
        <v>20077</v>
      </c>
    </row>
    <row r="127" spans="1:92" ht="36" customHeight="1" x14ac:dyDescent="0.2">
      <c r="A127" s="749" t="s">
        <v>20797</v>
      </c>
      <c r="F127" s="854" t="s">
        <v>35</v>
      </c>
      <c r="G127" s="855" t="s">
        <v>8369</v>
      </c>
      <c r="H127" s="856"/>
      <c r="J127" s="860" t="s">
        <v>35</v>
      </c>
      <c r="K127" s="855" t="s">
        <v>8370</v>
      </c>
      <c r="P127" s="755"/>
      <c r="Q127" s="921" t="s">
        <v>5962</v>
      </c>
      <c r="R127" s="922" t="s">
        <v>8371</v>
      </c>
      <c r="S127" s="923" t="s">
        <v>8372</v>
      </c>
      <c r="U127" s="860" t="s">
        <v>35</v>
      </c>
      <c r="V127" s="855" t="s">
        <v>8373</v>
      </c>
      <c r="Y127" s="861" t="s">
        <v>8374</v>
      </c>
      <c r="Z127" s="862" t="s">
        <v>8375</v>
      </c>
      <c r="AA127" s="863" t="s">
        <v>8376</v>
      </c>
      <c r="AB127" s="864" t="s">
        <v>8377</v>
      </c>
      <c r="AD127" s="825" t="s">
        <v>9203</v>
      </c>
      <c r="AE127" s="826" t="s">
        <v>9204</v>
      </c>
      <c r="AF127" s="827" t="s">
        <v>9205</v>
      </c>
      <c r="AG127" s="755"/>
      <c r="AH127" s="860" t="s">
        <v>35</v>
      </c>
      <c r="AI127" s="855" t="s">
        <v>8381</v>
      </c>
      <c r="AK127" s="860" t="s">
        <v>35</v>
      </c>
      <c r="AL127" s="855" t="s">
        <v>16958</v>
      </c>
      <c r="AN127" s="874"/>
      <c r="AO127" s="875" t="s">
        <v>8383</v>
      </c>
      <c r="AP127" s="876" t="s">
        <v>8384</v>
      </c>
      <c r="AQ127" s="881"/>
      <c r="AR127" s="878" t="s">
        <v>1878</v>
      </c>
      <c r="AT127" s="937"/>
      <c r="AU127" s="756"/>
      <c r="AV127" s="938"/>
      <c r="CD127" s="811">
        <v>6313</v>
      </c>
      <c r="CE127" s="849" t="s">
        <v>19084</v>
      </c>
      <c r="CF127" s="849" t="s">
        <v>19085</v>
      </c>
      <c r="CG127" s="850" t="s">
        <v>19086</v>
      </c>
      <c r="CM127" s="843" t="s">
        <v>20078</v>
      </c>
      <c r="CN127" s="846" t="s">
        <v>20079</v>
      </c>
    </row>
    <row r="128" spans="1:92" ht="36" customHeight="1" x14ac:dyDescent="0.2">
      <c r="A128" s="749" t="s">
        <v>20797</v>
      </c>
      <c r="F128" s="814">
        <v>62</v>
      </c>
      <c r="G128" s="815" t="s">
        <v>8385</v>
      </c>
      <c r="H128" s="750"/>
      <c r="J128" s="820" t="s">
        <v>8386</v>
      </c>
      <c r="K128" s="815" t="s">
        <v>8387</v>
      </c>
      <c r="P128" s="755"/>
      <c r="Q128" s="921" t="s">
        <v>5962</v>
      </c>
      <c r="R128" s="922" t="s">
        <v>8388</v>
      </c>
      <c r="S128" s="923" t="s">
        <v>8389</v>
      </c>
      <c r="U128" s="820" t="s">
        <v>7341</v>
      </c>
      <c r="V128" s="815" t="s">
        <v>8390</v>
      </c>
      <c r="Y128" s="861" t="s">
        <v>8391</v>
      </c>
      <c r="Z128" s="862" t="s">
        <v>8392</v>
      </c>
      <c r="AA128" s="863" t="s">
        <v>8393</v>
      </c>
      <c r="AB128" s="864" t="s">
        <v>8394</v>
      </c>
      <c r="AD128" s="825" t="s">
        <v>9270</v>
      </c>
      <c r="AE128" s="826" t="s">
        <v>9271</v>
      </c>
      <c r="AF128" s="827" t="s">
        <v>9272</v>
      </c>
      <c r="AG128" s="755"/>
      <c r="AH128" s="820" t="s">
        <v>7224</v>
      </c>
      <c r="AI128" s="815" t="s">
        <v>8397</v>
      </c>
      <c r="AK128" s="828" t="s">
        <v>8364</v>
      </c>
      <c r="AL128" s="829" t="s">
        <v>8365</v>
      </c>
      <c r="AN128" s="874"/>
      <c r="AO128" s="875" t="s">
        <v>8400</v>
      </c>
      <c r="AP128" s="876" t="s">
        <v>8401</v>
      </c>
      <c r="AQ128" s="881" t="s">
        <v>8402</v>
      </c>
      <c r="AR128" s="878" t="s">
        <v>1878</v>
      </c>
      <c r="AT128" s="937"/>
      <c r="AU128" s="756"/>
      <c r="AV128" s="938"/>
      <c r="CD128" s="811">
        <v>6313</v>
      </c>
      <c r="CE128" s="849" t="s">
        <v>8227</v>
      </c>
      <c r="CF128" s="849" t="s">
        <v>19087</v>
      </c>
      <c r="CG128" s="850" t="s">
        <v>19088</v>
      </c>
      <c r="CM128" s="843" t="s">
        <v>20080</v>
      </c>
      <c r="CN128" s="846" t="s">
        <v>20081</v>
      </c>
    </row>
    <row r="129" spans="1:92" ht="36" customHeight="1" x14ac:dyDescent="0.2">
      <c r="A129" s="749" t="s">
        <v>20797</v>
      </c>
      <c r="F129" s="854" t="s">
        <v>35</v>
      </c>
      <c r="G129" s="855" t="s">
        <v>8403</v>
      </c>
      <c r="H129" s="856"/>
      <c r="J129" s="860" t="s">
        <v>35</v>
      </c>
      <c r="K129" s="855" t="s">
        <v>8404</v>
      </c>
      <c r="P129" s="755"/>
      <c r="Q129" s="921" t="s">
        <v>5962</v>
      </c>
      <c r="R129" s="922" t="s">
        <v>8405</v>
      </c>
      <c r="S129" s="923" t="s">
        <v>8406</v>
      </c>
      <c r="U129" s="860" t="s">
        <v>35</v>
      </c>
      <c r="V129" s="855" t="s">
        <v>8407</v>
      </c>
      <c r="X129" s="745" t="s">
        <v>6295</v>
      </c>
      <c r="Y129" s="861" t="s">
        <v>8408</v>
      </c>
      <c r="Z129" s="862" t="s">
        <v>8409</v>
      </c>
      <c r="AA129" s="863" t="s">
        <v>8410</v>
      </c>
      <c r="AB129" s="864" t="s">
        <v>8411</v>
      </c>
      <c r="AD129" s="825" t="s">
        <v>8295</v>
      </c>
      <c r="AE129" s="865" t="s">
        <v>8296</v>
      </c>
      <c r="AF129" s="866" t="s">
        <v>8297</v>
      </c>
      <c r="AG129" s="755"/>
      <c r="AH129" s="860" t="s">
        <v>35</v>
      </c>
      <c r="AI129" s="855" t="s">
        <v>8415</v>
      </c>
      <c r="AK129" s="860" t="s">
        <v>35</v>
      </c>
      <c r="AL129" s="855" t="s">
        <v>8382</v>
      </c>
      <c r="AN129" s="874"/>
      <c r="AO129" s="875" t="s">
        <v>8417</v>
      </c>
      <c r="AP129" s="876" t="s">
        <v>8418</v>
      </c>
      <c r="AQ129" s="881" t="s">
        <v>8419</v>
      </c>
      <c r="AR129" s="878" t="s">
        <v>1878</v>
      </c>
      <c r="AT129" s="937"/>
      <c r="AU129" s="756"/>
      <c r="AV129" s="938"/>
      <c r="CD129" s="811">
        <v>6313</v>
      </c>
      <c r="CE129" s="849" t="s">
        <v>19089</v>
      </c>
      <c r="CF129" s="849" t="s">
        <v>19090</v>
      </c>
      <c r="CG129" s="850" t="s">
        <v>19091</v>
      </c>
      <c r="CM129" s="843" t="s">
        <v>20082</v>
      </c>
      <c r="CN129" s="846" t="s">
        <v>20083</v>
      </c>
    </row>
    <row r="130" spans="1:92" ht="36" customHeight="1" x14ac:dyDescent="0.2">
      <c r="A130" s="749" t="s">
        <v>20797</v>
      </c>
      <c r="F130" s="814">
        <v>63</v>
      </c>
      <c r="G130" s="815" t="s">
        <v>8420</v>
      </c>
      <c r="H130" s="750"/>
      <c r="J130" s="820" t="s">
        <v>8421</v>
      </c>
      <c r="K130" s="815" t="s">
        <v>8422</v>
      </c>
      <c r="P130" s="755"/>
      <c r="Q130" s="921" t="s">
        <v>5962</v>
      </c>
      <c r="R130" s="922" t="s">
        <v>8423</v>
      </c>
      <c r="S130" s="923" t="s">
        <v>8424</v>
      </c>
      <c r="U130" s="820" t="s">
        <v>7376</v>
      </c>
      <c r="V130" s="815" t="s">
        <v>8425</v>
      </c>
      <c r="Y130" s="861" t="s">
        <v>8426</v>
      </c>
      <c r="Z130" s="862" t="s">
        <v>8427</v>
      </c>
      <c r="AA130" s="863" t="s">
        <v>8428</v>
      </c>
      <c r="AB130" s="864" t="s">
        <v>8429</v>
      </c>
      <c r="AD130" s="825" t="s">
        <v>8447</v>
      </c>
      <c r="AE130" s="865" t="s">
        <v>8448</v>
      </c>
      <c r="AF130" s="866" t="s">
        <v>8449</v>
      </c>
      <c r="AG130" s="755"/>
      <c r="AH130" s="820" t="s">
        <v>7267</v>
      </c>
      <c r="AI130" s="815" t="s">
        <v>8432</v>
      </c>
      <c r="AK130" s="828" t="s">
        <v>8398</v>
      </c>
      <c r="AL130" s="829" t="s">
        <v>8399</v>
      </c>
      <c r="AN130" s="874"/>
      <c r="AO130" s="875" t="s">
        <v>8435</v>
      </c>
      <c r="AP130" s="876" t="s">
        <v>8436</v>
      </c>
      <c r="AQ130" s="881" t="s">
        <v>8437</v>
      </c>
      <c r="AR130" s="878" t="s">
        <v>1878</v>
      </c>
      <c r="AT130" s="937"/>
      <c r="AU130" s="756"/>
      <c r="AV130" s="938"/>
      <c r="CD130" s="811">
        <v>6313</v>
      </c>
      <c r="CE130" s="849" t="s">
        <v>19092</v>
      </c>
      <c r="CF130" s="849" t="s">
        <v>19093</v>
      </c>
      <c r="CG130" s="850" t="s">
        <v>19094</v>
      </c>
      <c r="CM130" s="843" t="s">
        <v>20084</v>
      </c>
      <c r="CN130" s="846" t="s">
        <v>20085</v>
      </c>
    </row>
    <row r="131" spans="1:92" ht="36" customHeight="1" x14ac:dyDescent="0.2">
      <c r="A131" s="749" t="s">
        <v>20797</v>
      </c>
      <c r="F131" s="854" t="s">
        <v>35</v>
      </c>
      <c r="G131" s="855" t="s">
        <v>8438</v>
      </c>
      <c r="H131" s="856"/>
      <c r="J131" s="860" t="s">
        <v>35</v>
      </c>
      <c r="K131" s="855" t="s">
        <v>8439</v>
      </c>
      <c r="P131" s="755"/>
      <c r="Q131" s="921" t="s">
        <v>5962</v>
      </c>
      <c r="R131" s="922" t="s">
        <v>8440</v>
      </c>
      <c r="S131" s="923" t="s">
        <v>8441</v>
      </c>
      <c r="U131" s="860" t="s">
        <v>35</v>
      </c>
      <c r="V131" s="855" t="s">
        <v>8442</v>
      </c>
      <c r="Y131" s="861" t="s">
        <v>8443</v>
      </c>
      <c r="Z131" s="862" t="s">
        <v>8444</v>
      </c>
      <c r="AA131" s="863" t="s">
        <v>8445</v>
      </c>
      <c r="AB131" s="864" t="s">
        <v>8446</v>
      </c>
      <c r="AD131" s="825" t="s">
        <v>9220</v>
      </c>
      <c r="AE131" s="826" t="s">
        <v>9221</v>
      </c>
      <c r="AF131" s="827" t="s">
        <v>9222</v>
      </c>
      <c r="AG131" s="755"/>
      <c r="AH131" s="860" t="s">
        <v>35</v>
      </c>
      <c r="AI131" s="855" t="s">
        <v>8450</v>
      </c>
      <c r="AK131" s="860" t="s">
        <v>35</v>
      </c>
      <c r="AL131" s="855" t="s">
        <v>8416</v>
      </c>
      <c r="AN131" s="874"/>
      <c r="AO131" s="875" t="s">
        <v>8452</v>
      </c>
      <c r="AP131" s="876" t="s">
        <v>8453</v>
      </c>
      <c r="AQ131" s="881" t="s">
        <v>8454</v>
      </c>
      <c r="AR131" s="878" t="s">
        <v>1878</v>
      </c>
      <c r="AT131" s="937"/>
      <c r="AU131" s="756"/>
      <c r="AV131" s="938"/>
      <c r="CD131" s="811">
        <v>6313</v>
      </c>
      <c r="CE131" s="849" t="s">
        <v>19095</v>
      </c>
      <c r="CF131" s="849" t="s">
        <v>19096</v>
      </c>
      <c r="CG131" s="850" t="s">
        <v>19097</v>
      </c>
      <c r="CM131" s="843" t="s">
        <v>20086</v>
      </c>
      <c r="CN131" s="846" t="s">
        <v>20087</v>
      </c>
    </row>
    <row r="132" spans="1:92" ht="36" customHeight="1" x14ac:dyDescent="0.2">
      <c r="A132" s="749" t="s">
        <v>20797</v>
      </c>
      <c r="F132" s="814">
        <v>64</v>
      </c>
      <c r="G132" s="815" t="s">
        <v>8455</v>
      </c>
      <c r="H132" s="750"/>
      <c r="J132" s="820" t="s">
        <v>8456</v>
      </c>
      <c r="K132" s="815" t="s">
        <v>8457</v>
      </c>
      <c r="P132" s="755"/>
      <c r="Q132" s="921" t="s">
        <v>5962</v>
      </c>
      <c r="R132" s="922" t="s">
        <v>8458</v>
      </c>
      <c r="S132" s="923" t="s">
        <v>8459</v>
      </c>
      <c r="U132" s="820" t="s">
        <v>8460</v>
      </c>
      <c r="V132" s="815" t="s">
        <v>8461</v>
      </c>
      <c r="Y132" s="861" t="s">
        <v>8462</v>
      </c>
      <c r="Z132" s="862" t="s">
        <v>8463</v>
      </c>
      <c r="AA132" s="863" t="s">
        <v>8464</v>
      </c>
      <c r="AB132" s="864" t="s">
        <v>8465</v>
      </c>
      <c r="AD132" s="825" t="s">
        <v>9237</v>
      </c>
      <c r="AE132" s="826" t="s">
        <v>9238</v>
      </c>
      <c r="AF132" s="827" t="s">
        <v>9239</v>
      </c>
      <c r="AG132" s="755"/>
      <c r="AH132" s="820" t="s">
        <v>7305</v>
      </c>
      <c r="AI132" s="815" t="s">
        <v>8469</v>
      </c>
      <c r="AK132" s="828" t="s">
        <v>8433</v>
      </c>
      <c r="AL132" s="829" t="s">
        <v>8434</v>
      </c>
      <c r="AN132" s="874"/>
      <c r="AO132" s="875" t="s">
        <v>8472</v>
      </c>
      <c r="AP132" s="876" t="s">
        <v>8473</v>
      </c>
      <c r="AQ132" s="881" t="s">
        <v>8474</v>
      </c>
      <c r="AR132" s="878" t="s">
        <v>1878</v>
      </c>
      <c r="AT132" s="937"/>
      <c r="AU132" s="756"/>
      <c r="AV132" s="938"/>
      <c r="CD132" s="811">
        <v>6313</v>
      </c>
      <c r="CE132" s="849" t="s">
        <v>19098</v>
      </c>
      <c r="CF132" s="849" t="s">
        <v>19099</v>
      </c>
      <c r="CG132" s="850" t="s">
        <v>19100</v>
      </c>
      <c r="CM132" s="843" t="s">
        <v>20088</v>
      </c>
      <c r="CN132" s="846" t="s">
        <v>20089</v>
      </c>
    </row>
    <row r="133" spans="1:92" ht="36" customHeight="1" x14ac:dyDescent="0.2">
      <c r="A133" s="749" t="s">
        <v>20797</v>
      </c>
      <c r="F133" s="854" t="s">
        <v>35</v>
      </c>
      <c r="G133" s="855" t="s">
        <v>8475</v>
      </c>
      <c r="H133" s="856"/>
      <c r="J133" s="860" t="s">
        <v>35</v>
      </c>
      <c r="K133" s="855" t="s">
        <v>8476</v>
      </c>
      <c r="P133" s="755"/>
      <c r="Q133" s="921" t="s">
        <v>5962</v>
      </c>
      <c r="R133" s="922" t="s">
        <v>8477</v>
      </c>
      <c r="S133" s="923" t="s">
        <v>8478</v>
      </c>
      <c r="U133" s="860" t="s">
        <v>35</v>
      </c>
      <c r="V133" s="855" t="s">
        <v>8479</v>
      </c>
      <c r="Y133" s="861" t="s">
        <v>8480</v>
      </c>
      <c r="Z133" s="862" t="s">
        <v>8481</v>
      </c>
      <c r="AA133" s="863" t="s">
        <v>8482</v>
      </c>
      <c r="AB133" s="864" t="s">
        <v>8483</v>
      </c>
      <c r="AD133" s="825" t="s">
        <v>9253</v>
      </c>
      <c r="AE133" s="826" t="s">
        <v>9254</v>
      </c>
      <c r="AF133" s="827" t="s">
        <v>9255</v>
      </c>
      <c r="AG133" s="755"/>
      <c r="AH133" s="860" t="s">
        <v>35</v>
      </c>
      <c r="AI133" s="855" t="s">
        <v>8485</v>
      </c>
      <c r="AK133" s="860" t="s">
        <v>35</v>
      </c>
      <c r="AL133" s="855" t="s">
        <v>8451</v>
      </c>
      <c r="AN133" s="874"/>
      <c r="AO133" s="875" t="s">
        <v>6307</v>
      </c>
      <c r="AP133" s="876" t="s">
        <v>8487</v>
      </c>
      <c r="AQ133" s="881" t="s">
        <v>7356</v>
      </c>
      <c r="AR133" s="878" t="s">
        <v>1878</v>
      </c>
      <c r="AT133" s="937"/>
      <c r="AU133" s="756"/>
      <c r="AV133" s="938"/>
      <c r="CD133" s="811">
        <v>6313</v>
      </c>
      <c r="CE133" s="849" t="s">
        <v>19101</v>
      </c>
      <c r="CF133" s="849" t="s">
        <v>19102</v>
      </c>
      <c r="CG133" s="850" t="s">
        <v>19103</v>
      </c>
      <c r="CM133" s="843" t="s">
        <v>20090</v>
      </c>
      <c r="CN133" s="846" t="s">
        <v>20091</v>
      </c>
    </row>
    <row r="134" spans="1:92" ht="36" customHeight="1" x14ac:dyDescent="0.2">
      <c r="A134" s="749" t="s">
        <v>20797</v>
      </c>
      <c r="F134" s="814">
        <v>65</v>
      </c>
      <c r="G134" s="815" t="s">
        <v>8488</v>
      </c>
      <c r="H134" s="750"/>
      <c r="J134" s="820" t="s">
        <v>8489</v>
      </c>
      <c r="K134" s="815" t="s">
        <v>8490</v>
      </c>
      <c r="P134" s="755"/>
      <c r="Q134" s="921" t="s">
        <v>5962</v>
      </c>
      <c r="R134" s="922" t="s">
        <v>8491</v>
      </c>
      <c r="S134" s="923" t="s">
        <v>8492</v>
      </c>
      <c r="U134" s="820" t="s">
        <v>8493</v>
      </c>
      <c r="V134" s="815" t="s">
        <v>8494</v>
      </c>
      <c r="Y134" s="861" t="s">
        <v>8495</v>
      </c>
      <c r="Z134" s="862" t="s">
        <v>8496</v>
      </c>
      <c r="AA134" s="863" t="s">
        <v>8497</v>
      </c>
      <c r="AB134" s="864" t="s">
        <v>8498</v>
      </c>
      <c r="AD134" s="825" t="s">
        <v>8330</v>
      </c>
      <c r="AE134" s="865" t="s">
        <v>8331</v>
      </c>
      <c r="AF134" s="866" t="s">
        <v>8332</v>
      </c>
      <c r="AG134" s="755"/>
      <c r="AH134" s="820" t="s">
        <v>7341</v>
      </c>
      <c r="AI134" s="815" t="s">
        <v>8502</v>
      </c>
      <c r="AK134" s="828" t="s">
        <v>8470</v>
      </c>
      <c r="AL134" s="829" t="s">
        <v>8471</v>
      </c>
      <c r="AN134" s="874"/>
      <c r="AO134" s="875" t="s">
        <v>8504</v>
      </c>
      <c r="AP134" s="876" t="s">
        <v>8505</v>
      </c>
      <c r="AQ134" s="881" t="s">
        <v>8506</v>
      </c>
      <c r="AR134" s="878" t="s">
        <v>1878</v>
      </c>
      <c r="AT134" s="937"/>
      <c r="AU134" s="756"/>
      <c r="AV134" s="938"/>
      <c r="CD134" s="811">
        <v>6313</v>
      </c>
      <c r="CE134" s="849" t="s">
        <v>19104</v>
      </c>
      <c r="CF134" s="849" t="s">
        <v>19105</v>
      </c>
      <c r="CG134" s="850" t="s">
        <v>19106</v>
      </c>
      <c r="CM134" s="843" t="s">
        <v>20092</v>
      </c>
      <c r="CN134" s="846" t="s">
        <v>20093</v>
      </c>
    </row>
    <row r="135" spans="1:92" ht="36" customHeight="1" x14ac:dyDescent="0.2">
      <c r="A135" s="749" t="s">
        <v>20797</v>
      </c>
      <c r="F135" s="854" t="s">
        <v>35</v>
      </c>
      <c r="G135" s="855" t="s">
        <v>8507</v>
      </c>
      <c r="H135" s="856"/>
      <c r="J135" s="860" t="s">
        <v>35</v>
      </c>
      <c r="K135" s="855" t="s">
        <v>8508</v>
      </c>
      <c r="P135" s="755"/>
      <c r="Q135" s="921" t="s">
        <v>5962</v>
      </c>
      <c r="R135" s="922" t="s">
        <v>8509</v>
      </c>
      <c r="S135" s="923" t="s">
        <v>8510</v>
      </c>
      <c r="U135" s="860" t="s">
        <v>35</v>
      </c>
      <c r="V135" s="855" t="s">
        <v>8511</v>
      </c>
      <c r="X135" s="745" t="s">
        <v>6295</v>
      </c>
      <c r="Y135" s="861" t="s">
        <v>8512</v>
      </c>
      <c r="Z135" s="862" t="s">
        <v>8513</v>
      </c>
      <c r="AA135" s="863" t="s">
        <v>8514</v>
      </c>
      <c r="AB135" s="864" t="s">
        <v>8515</v>
      </c>
      <c r="AD135" s="825" t="s">
        <v>9186</v>
      </c>
      <c r="AE135" s="865" t="s">
        <v>9187</v>
      </c>
      <c r="AF135" s="866" t="s">
        <v>9188</v>
      </c>
      <c r="AG135" s="755"/>
      <c r="AH135" s="860" t="s">
        <v>35</v>
      </c>
      <c r="AI135" s="855" t="s">
        <v>8519</v>
      </c>
      <c r="AK135" s="860" t="s">
        <v>35</v>
      </c>
      <c r="AL135" s="855" t="s">
        <v>8486</v>
      </c>
      <c r="AN135" s="874"/>
      <c r="AO135" s="875" t="s">
        <v>8521</v>
      </c>
      <c r="AP135" s="876" t="s">
        <v>8522</v>
      </c>
      <c r="AQ135" s="881" t="s">
        <v>8523</v>
      </c>
      <c r="AR135" s="878" t="s">
        <v>1878</v>
      </c>
      <c r="AT135" s="937"/>
      <c r="AU135" s="756"/>
      <c r="AV135" s="938"/>
      <c r="CD135" s="811">
        <v>6313</v>
      </c>
      <c r="CE135" s="849" t="s">
        <v>19107</v>
      </c>
      <c r="CF135" s="849" t="s">
        <v>19108</v>
      </c>
      <c r="CG135" s="850" t="s">
        <v>19109</v>
      </c>
      <c r="CM135" s="843" t="s">
        <v>20094</v>
      </c>
      <c r="CN135" s="846" t="s">
        <v>20095</v>
      </c>
    </row>
    <row r="136" spans="1:92" ht="36" customHeight="1" x14ac:dyDescent="0.2">
      <c r="A136" s="749" t="s">
        <v>20797</v>
      </c>
      <c r="F136" s="814">
        <v>66</v>
      </c>
      <c r="G136" s="815" t="s">
        <v>8524</v>
      </c>
      <c r="H136" s="750"/>
      <c r="J136" s="820" t="s">
        <v>8525</v>
      </c>
      <c r="K136" s="815" t="s">
        <v>8526</v>
      </c>
      <c r="P136" s="755"/>
      <c r="Q136" s="921" t="s">
        <v>5962</v>
      </c>
      <c r="R136" s="922" t="s">
        <v>8527</v>
      </c>
      <c r="S136" s="923" t="s">
        <v>8528</v>
      </c>
      <c r="U136" s="820" t="s">
        <v>8529</v>
      </c>
      <c r="V136" s="815" t="s">
        <v>8530</v>
      </c>
      <c r="X136" s="745" t="s">
        <v>6295</v>
      </c>
      <c r="Y136" s="861" t="s">
        <v>8531</v>
      </c>
      <c r="Z136" s="862" t="s">
        <v>8532</v>
      </c>
      <c r="AA136" s="863" t="s">
        <v>8533</v>
      </c>
      <c r="AB136" s="864" t="s">
        <v>8534</v>
      </c>
      <c r="AD136" s="825" t="s">
        <v>9286</v>
      </c>
      <c r="AE136" s="826" t="s">
        <v>9287</v>
      </c>
      <c r="AF136" s="827" t="s">
        <v>9288</v>
      </c>
      <c r="AG136" s="755"/>
      <c r="AH136" s="820" t="s">
        <v>8460</v>
      </c>
      <c r="AI136" s="815" t="s">
        <v>8536</v>
      </c>
      <c r="AK136" s="828" t="s">
        <v>18679</v>
      </c>
      <c r="AL136" s="829" t="s">
        <v>18680</v>
      </c>
      <c r="AN136" s="874"/>
      <c r="AO136" s="875" t="s">
        <v>8539</v>
      </c>
      <c r="AP136" s="876" t="s">
        <v>8540</v>
      </c>
      <c r="AQ136" s="881" t="s">
        <v>8541</v>
      </c>
      <c r="AR136" s="878" t="s">
        <v>1878</v>
      </c>
      <c r="AT136" s="937"/>
      <c r="AU136" s="756"/>
      <c r="AV136" s="938"/>
      <c r="CD136" s="811">
        <v>6313</v>
      </c>
      <c r="CE136" s="849" t="s">
        <v>19110</v>
      </c>
      <c r="CF136" s="849" t="s">
        <v>19111</v>
      </c>
      <c r="CG136" s="850" t="s">
        <v>19112</v>
      </c>
      <c r="CM136" s="843" t="s">
        <v>20096</v>
      </c>
      <c r="CN136" s="846" t="s">
        <v>20097</v>
      </c>
    </row>
    <row r="137" spans="1:92" ht="36" customHeight="1" x14ac:dyDescent="0.2">
      <c r="A137" s="749" t="s">
        <v>20797</v>
      </c>
      <c r="F137" s="854" t="s">
        <v>35</v>
      </c>
      <c r="G137" s="855" t="s">
        <v>8542</v>
      </c>
      <c r="H137" s="856"/>
      <c r="J137" s="860" t="s">
        <v>35</v>
      </c>
      <c r="K137" s="855" t="s">
        <v>8543</v>
      </c>
      <c r="P137" s="755"/>
      <c r="Q137" s="921" t="s">
        <v>5962</v>
      </c>
      <c r="R137" s="922" t="s">
        <v>8544</v>
      </c>
      <c r="S137" s="923" t="s">
        <v>8545</v>
      </c>
      <c r="U137" s="860" t="s">
        <v>35</v>
      </c>
      <c r="V137" s="855" t="s">
        <v>8546</v>
      </c>
      <c r="Y137" s="861" t="s">
        <v>8547</v>
      </c>
      <c r="Z137" s="862" t="s">
        <v>8547</v>
      </c>
      <c r="AA137" s="863" t="s">
        <v>8548</v>
      </c>
      <c r="AB137" s="864" t="s">
        <v>8549</v>
      </c>
      <c r="AD137" s="825" t="s">
        <v>9303</v>
      </c>
      <c r="AE137" s="826" t="s">
        <v>9304</v>
      </c>
      <c r="AF137" s="827" t="s">
        <v>9305</v>
      </c>
      <c r="AG137" s="755"/>
      <c r="AH137" s="860" t="s">
        <v>35</v>
      </c>
      <c r="AI137" s="855" t="s">
        <v>8551</v>
      </c>
      <c r="AK137" s="860" t="s">
        <v>35</v>
      </c>
      <c r="AL137" s="855" t="s">
        <v>18681</v>
      </c>
      <c r="AN137" s="874"/>
      <c r="AO137" s="875" t="s">
        <v>8553</v>
      </c>
      <c r="AP137" s="876" t="s">
        <v>8554</v>
      </c>
      <c r="AQ137" s="881" t="s">
        <v>8555</v>
      </c>
      <c r="AR137" s="878" t="s">
        <v>1878</v>
      </c>
      <c r="AT137" s="937"/>
      <c r="AU137" s="756"/>
      <c r="AV137" s="938"/>
      <c r="CD137" s="811">
        <v>6313</v>
      </c>
      <c r="CE137" s="849" t="s">
        <v>19113</v>
      </c>
      <c r="CF137" s="849" t="s">
        <v>19114</v>
      </c>
      <c r="CG137" s="850" t="s">
        <v>19115</v>
      </c>
      <c r="CM137" s="843" t="s">
        <v>20098</v>
      </c>
      <c r="CN137" s="846" t="s">
        <v>20099</v>
      </c>
    </row>
    <row r="138" spans="1:92" ht="36" customHeight="1" x14ac:dyDescent="0.2">
      <c r="A138" s="749" t="s">
        <v>20797</v>
      </c>
      <c r="F138" s="814">
        <v>67</v>
      </c>
      <c r="G138" s="815" t="s">
        <v>8556</v>
      </c>
      <c r="H138" s="750"/>
      <c r="J138" s="820" t="s">
        <v>8557</v>
      </c>
      <c r="K138" s="815" t="s">
        <v>8558</v>
      </c>
      <c r="P138" s="755"/>
      <c r="Q138" s="921" t="s">
        <v>5962</v>
      </c>
      <c r="R138" s="922" t="s">
        <v>8559</v>
      </c>
      <c r="S138" s="923" t="s">
        <v>8560</v>
      </c>
      <c r="U138" s="820" t="s">
        <v>8561</v>
      </c>
      <c r="V138" s="815" t="s">
        <v>8562</v>
      </c>
      <c r="Y138" s="861" t="s">
        <v>8579</v>
      </c>
      <c r="Z138" s="862" t="s">
        <v>8579</v>
      </c>
      <c r="AA138" s="863" t="s">
        <v>8580</v>
      </c>
      <c r="AB138" s="864" t="s">
        <v>8581</v>
      </c>
      <c r="AD138" s="825" t="s">
        <v>10118</v>
      </c>
      <c r="AE138" s="826" t="s">
        <v>10119</v>
      </c>
      <c r="AF138" s="827" t="s">
        <v>10120</v>
      </c>
      <c r="AG138" s="755"/>
      <c r="AH138" s="820" t="s">
        <v>8493</v>
      </c>
      <c r="AI138" s="815" t="s">
        <v>8568</v>
      </c>
      <c r="AK138" s="828" t="s">
        <v>7895</v>
      </c>
      <c r="AL138" s="829" t="s">
        <v>8503</v>
      </c>
      <c r="AN138" s="874" t="s">
        <v>8571</v>
      </c>
      <c r="AO138" s="875" t="s">
        <v>6328</v>
      </c>
      <c r="AP138" s="876" t="s">
        <v>8572</v>
      </c>
      <c r="AQ138" s="881" t="s">
        <v>8573</v>
      </c>
      <c r="AR138" s="878" t="s">
        <v>1878</v>
      </c>
      <c r="AT138" s="937"/>
      <c r="AU138" s="756"/>
      <c r="AV138" s="938"/>
      <c r="CD138" s="811">
        <v>6313</v>
      </c>
      <c r="CE138" s="849" t="s">
        <v>19116</v>
      </c>
      <c r="CF138" s="849" t="s">
        <v>19117</v>
      </c>
      <c r="CG138" s="850" t="s">
        <v>19118</v>
      </c>
      <c r="CM138" s="843" t="s">
        <v>20100</v>
      </c>
      <c r="CN138" s="846" t="s">
        <v>20101</v>
      </c>
    </row>
    <row r="139" spans="1:92" ht="36" customHeight="1" x14ac:dyDescent="0.2">
      <c r="A139" s="749" t="s">
        <v>20797</v>
      </c>
      <c r="F139" s="854" t="s">
        <v>35</v>
      </c>
      <c r="G139" s="855" t="s">
        <v>8574</v>
      </c>
      <c r="H139" s="856"/>
      <c r="J139" s="860" t="s">
        <v>35</v>
      </c>
      <c r="K139" s="855" t="s">
        <v>8575</v>
      </c>
      <c r="P139" s="755"/>
      <c r="Q139" s="921" t="s">
        <v>5962</v>
      </c>
      <c r="R139" s="922" t="s">
        <v>8576</v>
      </c>
      <c r="S139" s="923" t="s">
        <v>8577</v>
      </c>
      <c r="U139" s="860" t="s">
        <v>35</v>
      </c>
      <c r="V139" s="855" t="s">
        <v>8578</v>
      </c>
      <c r="Y139" s="861" t="s">
        <v>8594</v>
      </c>
      <c r="Z139" s="862" t="s">
        <v>8595</v>
      </c>
      <c r="AA139" s="863" t="s">
        <v>8596</v>
      </c>
      <c r="AB139" s="864" t="s">
        <v>8597</v>
      </c>
      <c r="AD139" s="825" t="s">
        <v>9349</v>
      </c>
      <c r="AE139" s="826" t="s">
        <v>9350</v>
      </c>
      <c r="AF139" s="827" t="s">
        <v>9351</v>
      </c>
      <c r="AG139" s="755"/>
      <c r="AH139" s="860" t="s">
        <v>35</v>
      </c>
      <c r="AI139" s="855" t="s">
        <v>8582</v>
      </c>
      <c r="AK139" s="860" t="s">
        <v>35</v>
      </c>
      <c r="AL139" s="855" t="s">
        <v>8520</v>
      </c>
      <c r="AN139" s="874"/>
      <c r="AO139" s="875" t="s">
        <v>8584</v>
      </c>
      <c r="AP139" s="876" t="s">
        <v>8585</v>
      </c>
      <c r="AQ139" s="881" t="s">
        <v>8586</v>
      </c>
      <c r="AR139" s="878" t="s">
        <v>1878</v>
      </c>
      <c r="AT139" s="937"/>
      <c r="AU139" s="756"/>
      <c r="AV139" s="938"/>
      <c r="CD139" s="811">
        <v>6313</v>
      </c>
      <c r="CE139" s="849" t="s">
        <v>19119</v>
      </c>
      <c r="CF139" s="849" t="s">
        <v>19120</v>
      </c>
      <c r="CG139" s="850" t="s">
        <v>19121</v>
      </c>
      <c r="CM139" s="843" t="s">
        <v>20102</v>
      </c>
      <c r="CN139" s="846" t="s">
        <v>20103</v>
      </c>
    </row>
    <row r="140" spans="1:92" ht="36" customHeight="1" x14ac:dyDescent="0.2">
      <c r="A140" s="749" t="s">
        <v>20797</v>
      </c>
      <c r="F140" s="941">
        <v>68</v>
      </c>
      <c r="G140" s="815" t="s">
        <v>8587</v>
      </c>
      <c r="H140" s="750"/>
      <c r="J140" s="820" t="s">
        <v>8588</v>
      </c>
      <c r="K140" s="815" t="s">
        <v>8589</v>
      </c>
      <c r="P140" s="755"/>
      <c r="Q140" s="921" t="s">
        <v>5962</v>
      </c>
      <c r="R140" s="922" t="s">
        <v>8590</v>
      </c>
      <c r="S140" s="923" t="s">
        <v>8591</v>
      </c>
      <c r="U140" s="820" t="s">
        <v>8592</v>
      </c>
      <c r="V140" s="815" t="s">
        <v>8593</v>
      </c>
      <c r="Y140" s="861" t="s">
        <v>8611</v>
      </c>
      <c r="Z140" s="862" t="s">
        <v>8612</v>
      </c>
      <c r="AA140" s="863" t="s">
        <v>8613</v>
      </c>
      <c r="AB140" s="864" t="s">
        <v>8614</v>
      </c>
      <c r="AD140" s="825" t="s">
        <v>9319</v>
      </c>
      <c r="AE140" s="826" t="s">
        <v>9320</v>
      </c>
      <c r="AF140" s="827" t="s">
        <v>9321</v>
      </c>
      <c r="AG140" s="755"/>
      <c r="AH140" s="820" t="s">
        <v>8529</v>
      </c>
      <c r="AI140" s="815" t="s">
        <v>6171</v>
      </c>
      <c r="AK140" s="828" t="s">
        <v>8537</v>
      </c>
      <c r="AL140" s="829" t="s">
        <v>8538</v>
      </c>
      <c r="AN140" s="874"/>
      <c r="AO140" s="875" t="s">
        <v>8603</v>
      </c>
      <c r="AP140" s="876" t="s">
        <v>8604</v>
      </c>
      <c r="AQ140" s="881" t="s">
        <v>8605</v>
      </c>
      <c r="AR140" s="878" t="s">
        <v>1878</v>
      </c>
      <c r="AT140" s="937"/>
      <c r="AU140" s="756"/>
      <c r="AV140" s="938"/>
      <c r="CD140" s="811">
        <v>6313</v>
      </c>
      <c r="CE140" s="849" t="s">
        <v>19122</v>
      </c>
      <c r="CF140" s="849" t="s">
        <v>19123</v>
      </c>
      <c r="CG140" s="850" t="s">
        <v>19124</v>
      </c>
      <c r="CM140" s="843" t="s">
        <v>20104</v>
      </c>
      <c r="CN140" s="846" t="s">
        <v>20105</v>
      </c>
    </row>
    <row r="141" spans="1:92" ht="36" customHeight="1" x14ac:dyDescent="0.2">
      <c r="A141" s="749" t="s">
        <v>20797</v>
      </c>
      <c r="F141" s="854" t="s">
        <v>35</v>
      </c>
      <c r="G141" s="855" t="s">
        <v>8606</v>
      </c>
      <c r="H141" s="856"/>
      <c r="J141" s="860" t="s">
        <v>35</v>
      </c>
      <c r="K141" s="855" t="s">
        <v>8607</v>
      </c>
      <c r="P141" s="755"/>
      <c r="Q141" s="921" t="s">
        <v>5962</v>
      </c>
      <c r="R141" s="922" t="s">
        <v>8608</v>
      </c>
      <c r="S141" s="923" t="s">
        <v>8609</v>
      </c>
      <c r="U141" s="860" t="s">
        <v>35</v>
      </c>
      <c r="V141" s="855" t="s">
        <v>8610</v>
      </c>
      <c r="Y141" s="861" t="s">
        <v>8629</v>
      </c>
      <c r="Z141" s="862" t="s">
        <v>8630</v>
      </c>
      <c r="AA141" s="863" t="s">
        <v>8631</v>
      </c>
      <c r="AB141" s="864" t="s">
        <v>8632</v>
      </c>
      <c r="AD141" s="825" t="s">
        <v>9365</v>
      </c>
      <c r="AE141" s="826" t="s">
        <v>9366</v>
      </c>
      <c r="AF141" s="827" t="s">
        <v>9367</v>
      </c>
      <c r="AG141" s="755"/>
      <c r="AH141" s="860" t="s">
        <v>35</v>
      </c>
      <c r="AI141" s="855" t="s">
        <v>8618</v>
      </c>
      <c r="AK141" s="860" t="s">
        <v>35</v>
      </c>
      <c r="AL141" s="855" t="s">
        <v>8552</v>
      </c>
      <c r="AN141" s="874"/>
      <c r="AO141" s="875" t="s">
        <v>8620</v>
      </c>
      <c r="AP141" s="876" t="s">
        <v>8621</v>
      </c>
      <c r="AQ141" s="881" t="s">
        <v>8622</v>
      </c>
      <c r="AR141" s="878" t="s">
        <v>1878</v>
      </c>
      <c r="AT141" s="937"/>
      <c r="AU141" s="756"/>
      <c r="AV141" s="938"/>
      <c r="CD141" s="811">
        <v>6313</v>
      </c>
      <c r="CE141" s="849" t="s">
        <v>19125</v>
      </c>
      <c r="CF141" s="849" t="s">
        <v>19126</v>
      </c>
      <c r="CG141" s="850" t="s">
        <v>19127</v>
      </c>
      <c r="CM141" s="843" t="s">
        <v>20106</v>
      </c>
      <c r="CN141" s="846" t="s">
        <v>20107</v>
      </c>
    </row>
    <row r="142" spans="1:92" ht="36" customHeight="1" x14ac:dyDescent="0.2">
      <c r="A142" s="749" t="s">
        <v>20797</v>
      </c>
      <c r="F142" s="942">
        <v>69</v>
      </c>
      <c r="G142" s="943" t="s">
        <v>8623</v>
      </c>
      <c r="H142" s="856"/>
      <c r="J142" s="820" t="s">
        <v>8624</v>
      </c>
      <c r="K142" s="815" t="s">
        <v>8625</v>
      </c>
      <c r="P142" s="755"/>
      <c r="Q142" s="921" t="s">
        <v>5962</v>
      </c>
      <c r="R142" s="922" t="s">
        <v>8626</v>
      </c>
      <c r="S142" s="923" t="s">
        <v>8627</v>
      </c>
      <c r="U142" s="820" t="s">
        <v>7412</v>
      </c>
      <c r="V142" s="815" t="s">
        <v>8628</v>
      </c>
      <c r="Y142" s="861" t="s">
        <v>8643</v>
      </c>
      <c r="Z142" s="862" t="s">
        <v>8644</v>
      </c>
      <c r="AA142" s="863" t="s">
        <v>8645</v>
      </c>
      <c r="AB142" s="864" t="s">
        <v>8646</v>
      </c>
      <c r="AD142" s="825" t="s">
        <v>9587</v>
      </c>
      <c r="AE142" s="826" t="s">
        <v>9588</v>
      </c>
      <c r="AF142" s="827" t="s">
        <v>9589</v>
      </c>
      <c r="AG142" s="755"/>
      <c r="AH142" s="820" t="s">
        <v>8561</v>
      </c>
      <c r="AI142" s="815" t="s">
        <v>6126</v>
      </c>
      <c r="AK142" s="828" t="s">
        <v>8569</v>
      </c>
      <c r="AL142" s="829" t="s">
        <v>8570</v>
      </c>
      <c r="AN142" s="874"/>
      <c r="AO142" s="875" t="s">
        <v>8635</v>
      </c>
      <c r="AP142" s="876" t="s">
        <v>8636</v>
      </c>
      <c r="AQ142" s="881" t="s">
        <v>8637</v>
      </c>
      <c r="AR142" s="878" t="s">
        <v>1878</v>
      </c>
      <c r="AT142" s="937"/>
      <c r="AU142" s="756"/>
      <c r="AV142" s="938"/>
      <c r="CD142" s="811">
        <v>6313</v>
      </c>
      <c r="CE142" s="849" t="s">
        <v>19128</v>
      </c>
      <c r="CF142" s="849" t="s">
        <v>19129</v>
      </c>
      <c r="CG142" s="850" t="s">
        <v>19130</v>
      </c>
      <c r="CM142" s="843" t="s">
        <v>20108</v>
      </c>
      <c r="CN142" s="846" t="s">
        <v>20109</v>
      </c>
    </row>
    <row r="143" spans="1:92" ht="36" customHeight="1" x14ac:dyDescent="0.2">
      <c r="A143" s="749" t="s">
        <v>20797</v>
      </c>
      <c r="F143" s="944"/>
      <c r="G143" s="945" t="s">
        <v>8638</v>
      </c>
      <c r="H143" s="856"/>
      <c r="J143" s="860" t="s">
        <v>35</v>
      </c>
      <c r="K143" s="855" t="s">
        <v>8639</v>
      </c>
      <c r="P143" s="755"/>
      <c r="Q143" s="921" t="s">
        <v>5962</v>
      </c>
      <c r="R143" s="922" t="s">
        <v>8640</v>
      </c>
      <c r="S143" s="923" t="s">
        <v>8641</v>
      </c>
      <c r="U143" s="860" t="s">
        <v>35</v>
      </c>
      <c r="V143" s="855" t="s">
        <v>8642</v>
      </c>
      <c r="X143" s="745" t="s">
        <v>6295</v>
      </c>
      <c r="Y143" s="861" t="s">
        <v>8662</v>
      </c>
      <c r="Z143" s="862" t="s">
        <v>8663</v>
      </c>
      <c r="AA143" s="863" t="s">
        <v>8664</v>
      </c>
      <c r="AB143" s="864" t="s">
        <v>6594</v>
      </c>
      <c r="AD143" s="825" t="s">
        <v>10435</v>
      </c>
      <c r="AE143" s="826" t="s">
        <v>9588</v>
      </c>
      <c r="AF143" s="827" t="s">
        <v>9589</v>
      </c>
      <c r="AG143" s="755"/>
      <c r="AH143" s="860" t="s">
        <v>35</v>
      </c>
      <c r="AI143" s="855" t="s">
        <v>8650</v>
      </c>
      <c r="AK143" s="860" t="s">
        <v>35</v>
      </c>
      <c r="AL143" s="855" t="s">
        <v>8583</v>
      </c>
      <c r="AN143" s="874"/>
      <c r="AO143" s="875" t="s">
        <v>8652</v>
      </c>
      <c r="AP143" s="876" t="s">
        <v>8653</v>
      </c>
      <c r="AQ143" s="881" t="s">
        <v>8654</v>
      </c>
      <c r="AR143" s="878" t="s">
        <v>1878</v>
      </c>
      <c r="AT143" s="937"/>
      <c r="AU143" s="756"/>
      <c r="AV143" s="938"/>
      <c r="CD143" s="811">
        <v>6313</v>
      </c>
      <c r="CE143" s="849" t="s">
        <v>19131</v>
      </c>
      <c r="CF143" s="849" t="s">
        <v>19132</v>
      </c>
      <c r="CG143" s="850" t="s">
        <v>19133</v>
      </c>
      <c r="CM143" s="843" t="s">
        <v>20110</v>
      </c>
      <c r="CN143" s="846" t="s">
        <v>20111</v>
      </c>
    </row>
    <row r="144" spans="1:92" ht="36" customHeight="1" x14ac:dyDescent="0.2">
      <c r="A144" s="749" t="s">
        <v>20797</v>
      </c>
      <c r="F144" s="814">
        <v>70</v>
      </c>
      <c r="G144" s="815" t="s">
        <v>8655</v>
      </c>
      <c r="H144" s="750"/>
      <c r="J144" s="820" t="s">
        <v>8656</v>
      </c>
      <c r="K144" s="815" t="s">
        <v>8657</v>
      </c>
      <c r="P144" s="755"/>
      <c r="Q144" s="921" t="s">
        <v>5962</v>
      </c>
      <c r="R144" s="922" t="s">
        <v>8658</v>
      </c>
      <c r="S144" s="923" t="s">
        <v>8659</v>
      </c>
      <c r="U144" s="820" t="s">
        <v>8660</v>
      </c>
      <c r="V144" s="815" t="s">
        <v>8661</v>
      </c>
      <c r="Y144" s="861" t="s">
        <v>8678</v>
      </c>
      <c r="Z144" s="862" t="s">
        <v>8679</v>
      </c>
      <c r="AA144" s="863" t="s">
        <v>8680</v>
      </c>
      <c r="AB144" s="864" t="s">
        <v>8681</v>
      </c>
      <c r="AD144" s="825" t="s">
        <v>7005</v>
      </c>
      <c r="AE144" s="865" t="s">
        <v>7006</v>
      </c>
      <c r="AF144" s="866" t="s">
        <v>7007</v>
      </c>
      <c r="AG144" s="755"/>
      <c r="AH144" s="820" t="s">
        <v>8592</v>
      </c>
      <c r="AI144" s="815" t="s">
        <v>8668</v>
      </c>
      <c r="AK144" s="828" t="s">
        <v>8601</v>
      </c>
      <c r="AL144" s="829" t="s">
        <v>8602</v>
      </c>
      <c r="AN144" s="874"/>
      <c r="AO144" s="875" t="s">
        <v>8670</v>
      </c>
      <c r="AP144" s="876" t="s">
        <v>8671</v>
      </c>
      <c r="AQ144" s="881" t="s">
        <v>8672</v>
      </c>
      <c r="AR144" s="878" t="s">
        <v>1878</v>
      </c>
      <c r="AT144" s="937"/>
      <c r="AU144" s="756"/>
      <c r="AV144" s="938"/>
      <c r="CD144" s="811">
        <v>6313</v>
      </c>
      <c r="CE144" s="849" t="s">
        <v>19134</v>
      </c>
      <c r="CF144" s="849" t="s">
        <v>19135</v>
      </c>
      <c r="CG144" s="850" t="s">
        <v>19136</v>
      </c>
      <c r="CM144" s="843" t="s">
        <v>20112</v>
      </c>
      <c r="CN144" s="846" t="s">
        <v>20113</v>
      </c>
    </row>
    <row r="145" spans="1:92" ht="36" customHeight="1" x14ac:dyDescent="0.2">
      <c r="A145" s="749" t="s">
        <v>20797</v>
      </c>
      <c r="F145" s="854" t="s">
        <v>35</v>
      </c>
      <c r="G145" s="855" t="s">
        <v>8673</v>
      </c>
      <c r="H145" s="856"/>
      <c r="J145" s="860" t="s">
        <v>35</v>
      </c>
      <c r="K145" s="855" t="s">
        <v>8674</v>
      </c>
      <c r="P145" s="755"/>
      <c r="Q145" s="921" t="s">
        <v>5962</v>
      </c>
      <c r="R145" s="922" t="s">
        <v>8675</v>
      </c>
      <c r="S145" s="923" t="s">
        <v>8676</v>
      </c>
      <c r="U145" s="860" t="s">
        <v>35</v>
      </c>
      <c r="V145" s="855" t="s">
        <v>8677</v>
      </c>
      <c r="X145" s="745" t="s">
        <v>7367</v>
      </c>
      <c r="Y145" s="861" t="s">
        <v>8696</v>
      </c>
      <c r="Z145" s="862" t="s">
        <v>8697</v>
      </c>
      <c r="AA145" s="863" t="s">
        <v>8698</v>
      </c>
      <c r="AB145" s="864" t="s">
        <v>6617</v>
      </c>
      <c r="AD145" s="825" t="s">
        <v>9415</v>
      </c>
      <c r="AE145" s="826" t="s">
        <v>9416</v>
      </c>
      <c r="AF145" s="827" t="s">
        <v>9417</v>
      </c>
      <c r="AG145" s="755"/>
      <c r="AH145" s="860" t="s">
        <v>35</v>
      </c>
      <c r="AI145" s="855" t="s">
        <v>8684</v>
      </c>
      <c r="AK145" s="860" t="s">
        <v>35</v>
      </c>
      <c r="AL145" s="855" t="s">
        <v>8619</v>
      </c>
      <c r="AN145" s="874" t="s">
        <v>8686</v>
      </c>
      <c r="AO145" s="875" t="s">
        <v>6352</v>
      </c>
      <c r="AP145" s="876" t="s">
        <v>8687</v>
      </c>
      <c r="AQ145" s="881" t="s">
        <v>8688</v>
      </c>
      <c r="AR145" s="878" t="s">
        <v>1878</v>
      </c>
      <c r="AT145" s="937"/>
      <c r="AU145" s="756"/>
      <c r="AV145" s="938"/>
      <c r="CD145" s="811">
        <v>6313</v>
      </c>
      <c r="CE145" s="849" t="s">
        <v>19137</v>
      </c>
      <c r="CF145" s="849" t="s">
        <v>19138</v>
      </c>
      <c r="CG145" s="850" t="s">
        <v>19139</v>
      </c>
      <c r="CM145" s="843" t="s">
        <v>20114</v>
      </c>
      <c r="CN145" s="846" t="s">
        <v>20115</v>
      </c>
    </row>
    <row r="146" spans="1:92" ht="36" customHeight="1" x14ac:dyDescent="0.2">
      <c r="A146" s="749" t="s">
        <v>20797</v>
      </c>
      <c r="F146" s="814">
        <v>74</v>
      </c>
      <c r="G146" s="815" t="s">
        <v>8689</v>
      </c>
      <c r="H146" s="750"/>
      <c r="J146" s="820" t="s">
        <v>8690</v>
      </c>
      <c r="K146" s="815" t="s">
        <v>8691</v>
      </c>
      <c r="P146" s="755"/>
      <c r="Q146" s="921" t="s">
        <v>5962</v>
      </c>
      <c r="R146" s="922" t="s">
        <v>8692</v>
      </c>
      <c r="S146" s="923" t="s">
        <v>8693</v>
      </c>
      <c r="U146" s="820" t="s">
        <v>8694</v>
      </c>
      <c r="V146" s="815" t="s">
        <v>8695</v>
      </c>
      <c r="Y146" s="861" t="s">
        <v>8710</v>
      </c>
      <c r="Z146" s="862" t="s">
        <v>8711</v>
      </c>
      <c r="AA146" s="863" t="s">
        <v>8712</v>
      </c>
      <c r="AB146" s="864" t="s">
        <v>8713</v>
      </c>
      <c r="AD146" s="825" t="s">
        <v>9399</v>
      </c>
      <c r="AE146" s="826" t="s">
        <v>9400</v>
      </c>
      <c r="AF146" s="827" t="s">
        <v>8564</v>
      </c>
      <c r="AG146" s="755"/>
      <c r="AH146" s="820" t="s">
        <v>8660</v>
      </c>
      <c r="AI146" s="815" t="s">
        <v>8700</v>
      </c>
      <c r="AK146" s="828" t="s">
        <v>8069</v>
      </c>
      <c r="AL146" s="829" t="s">
        <v>8634</v>
      </c>
      <c r="AN146" s="874"/>
      <c r="AO146" s="875" t="s">
        <v>8702</v>
      </c>
      <c r="AP146" s="876" t="s">
        <v>8703</v>
      </c>
      <c r="AQ146" s="881" t="s">
        <v>8704</v>
      </c>
      <c r="AR146" s="878" t="s">
        <v>1878</v>
      </c>
      <c r="AT146" s="937"/>
      <c r="AU146" s="756"/>
      <c r="AV146" s="938"/>
      <c r="CD146" s="811">
        <v>6313</v>
      </c>
      <c r="CE146" s="849" t="s">
        <v>19140</v>
      </c>
      <c r="CF146" s="849" t="s">
        <v>19141</v>
      </c>
      <c r="CG146" s="850" t="s">
        <v>19142</v>
      </c>
      <c r="CM146" s="843" t="s">
        <v>20116</v>
      </c>
      <c r="CN146" s="846" t="s">
        <v>20117</v>
      </c>
    </row>
    <row r="147" spans="1:92" ht="36" customHeight="1" x14ac:dyDescent="0.2">
      <c r="A147" s="749" t="s">
        <v>20797</v>
      </c>
      <c r="F147" s="854" t="s">
        <v>35</v>
      </c>
      <c r="G147" s="855" t="s">
        <v>8705</v>
      </c>
      <c r="H147" s="856"/>
      <c r="J147" s="860" t="s">
        <v>35</v>
      </c>
      <c r="K147" s="855" t="s">
        <v>8706</v>
      </c>
      <c r="P147" s="755"/>
      <c r="Q147" s="921" t="s">
        <v>5962</v>
      </c>
      <c r="R147" s="922" t="s">
        <v>8707</v>
      </c>
      <c r="S147" s="923" t="s">
        <v>8708</v>
      </c>
      <c r="U147" s="860" t="s">
        <v>35</v>
      </c>
      <c r="V147" s="855" t="s">
        <v>8709</v>
      </c>
      <c r="Y147" s="861" t="s">
        <v>8728</v>
      </c>
      <c r="Z147" s="862" t="s">
        <v>8729</v>
      </c>
      <c r="AA147" s="863" t="s">
        <v>8730</v>
      </c>
      <c r="AB147" s="864" t="s">
        <v>8731</v>
      </c>
      <c r="AD147" s="825" t="s">
        <v>9613</v>
      </c>
      <c r="AE147" s="826" t="s">
        <v>9614</v>
      </c>
      <c r="AF147" s="827" t="s">
        <v>9615</v>
      </c>
      <c r="AG147" s="755"/>
      <c r="AH147" s="860" t="s">
        <v>35</v>
      </c>
      <c r="AI147" s="855" t="s">
        <v>8717</v>
      </c>
      <c r="AK147" s="860" t="s">
        <v>35</v>
      </c>
      <c r="AL147" s="855" t="s">
        <v>8651</v>
      </c>
      <c r="AN147" s="874"/>
      <c r="AO147" s="875" t="s">
        <v>8719</v>
      </c>
      <c r="AP147" s="876" t="s">
        <v>8720</v>
      </c>
      <c r="AQ147" s="881" t="s">
        <v>8721</v>
      </c>
      <c r="AR147" s="878" t="s">
        <v>1878</v>
      </c>
      <c r="AT147" s="937"/>
      <c r="AU147" s="756"/>
      <c r="AV147" s="938"/>
      <c r="CD147" s="811">
        <v>6313</v>
      </c>
      <c r="CE147" s="849" t="s">
        <v>19143</v>
      </c>
      <c r="CF147" s="849" t="s">
        <v>19144</v>
      </c>
      <c r="CG147" s="850" t="s">
        <v>19145</v>
      </c>
      <c r="CM147" s="843" t="s">
        <v>20118</v>
      </c>
      <c r="CN147" s="846" t="s">
        <v>20119</v>
      </c>
    </row>
    <row r="148" spans="1:92" ht="36" customHeight="1" x14ac:dyDescent="0.2">
      <c r="A148" s="749" t="s">
        <v>20797</v>
      </c>
      <c r="F148" s="814">
        <v>75</v>
      </c>
      <c r="G148" s="815" t="s">
        <v>8722</v>
      </c>
      <c r="H148" s="750"/>
      <c r="J148" s="820" t="s">
        <v>6395</v>
      </c>
      <c r="K148" s="815" t="s">
        <v>8723</v>
      </c>
      <c r="P148" s="755"/>
      <c r="Q148" s="921" t="s">
        <v>5962</v>
      </c>
      <c r="R148" s="922" t="s">
        <v>8724</v>
      </c>
      <c r="S148" s="923" t="s">
        <v>8725</v>
      </c>
      <c r="U148" s="820" t="s">
        <v>8726</v>
      </c>
      <c r="V148" s="815" t="s">
        <v>8727</v>
      </c>
      <c r="X148" s="745" t="s">
        <v>18143</v>
      </c>
      <c r="Y148" s="861" t="s">
        <v>8746</v>
      </c>
      <c r="Z148" s="862" t="s">
        <v>8746</v>
      </c>
      <c r="AA148" s="863" t="s">
        <v>8747</v>
      </c>
      <c r="AB148" s="864" t="s">
        <v>8748</v>
      </c>
      <c r="AD148" s="825" t="s">
        <v>9562</v>
      </c>
      <c r="AE148" s="826" t="s">
        <v>9563</v>
      </c>
      <c r="AF148" s="827" t="s">
        <v>9564</v>
      </c>
      <c r="AG148" s="755"/>
      <c r="AH148" s="820" t="s">
        <v>8694</v>
      </c>
      <c r="AI148" s="815" t="s">
        <v>8735</v>
      </c>
      <c r="AK148" s="828" t="s">
        <v>8053</v>
      </c>
      <c r="AL148" s="829" t="s">
        <v>8669</v>
      </c>
      <c r="AN148" s="874"/>
      <c r="AO148" s="875" t="s">
        <v>8738</v>
      </c>
      <c r="AP148" s="876" t="s">
        <v>8739</v>
      </c>
      <c r="AQ148" s="881" t="s">
        <v>8740</v>
      </c>
      <c r="AR148" s="878" t="s">
        <v>1878</v>
      </c>
      <c r="AT148" s="937"/>
      <c r="AU148" s="756"/>
      <c r="AV148" s="938"/>
      <c r="CD148" s="811">
        <v>6313</v>
      </c>
      <c r="CE148" s="849" t="s">
        <v>19146</v>
      </c>
      <c r="CF148" s="849" t="s">
        <v>19147</v>
      </c>
      <c r="CG148" s="850" t="s">
        <v>19148</v>
      </c>
      <c r="CM148" s="843" t="s">
        <v>20120</v>
      </c>
      <c r="CN148" s="846" t="s">
        <v>20121</v>
      </c>
    </row>
    <row r="149" spans="1:92" ht="36" customHeight="1" x14ac:dyDescent="0.2">
      <c r="A149" s="749" t="s">
        <v>20797</v>
      </c>
      <c r="F149" s="854" t="s">
        <v>35</v>
      </c>
      <c r="G149" s="855" t="s">
        <v>8741</v>
      </c>
      <c r="H149" s="856"/>
      <c r="J149" s="860" t="s">
        <v>35</v>
      </c>
      <c r="K149" s="855" t="s">
        <v>8742</v>
      </c>
      <c r="P149" s="755"/>
      <c r="Q149" s="921" t="s">
        <v>5962</v>
      </c>
      <c r="R149" s="922" t="s">
        <v>8743</v>
      </c>
      <c r="S149" s="923" t="s">
        <v>8744</v>
      </c>
      <c r="U149" s="860" t="s">
        <v>35</v>
      </c>
      <c r="V149" s="855" t="s">
        <v>8745</v>
      </c>
      <c r="Y149" s="861" t="s">
        <v>8763</v>
      </c>
      <c r="Z149" s="862" t="s">
        <v>8764</v>
      </c>
      <c r="AA149" s="863" t="s">
        <v>8765</v>
      </c>
      <c r="AB149" s="864" t="s">
        <v>8766</v>
      </c>
      <c r="AD149" s="825" t="s">
        <v>9382</v>
      </c>
      <c r="AE149" s="826" t="s">
        <v>9383</v>
      </c>
      <c r="AF149" s="827" t="s">
        <v>9384</v>
      </c>
      <c r="AG149" s="755"/>
      <c r="AH149" s="860" t="s">
        <v>35</v>
      </c>
      <c r="AI149" s="855" t="s">
        <v>8752</v>
      </c>
      <c r="AK149" s="860" t="s">
        <v>35</v>
      </c>
      <c r="AL149" s="855" t="s">
        <v>8685</v>
      </c>
      <c r="AN149" s="874"/>
      <c r="AO149" s="875" t="s">
        <v>8754</v>
      </c>
      <c r="AP149" s="876" t="s">
        <v>8755</v>
      </c>
      <c r="AQ149" s="881" t="s">
        <v>8756</v>
      </c>
      <c r="AR149" s="878" t="s">
        <v>1878</v>
      </c>
      <c r="AT149" s="937"/>
      <c r="AU149" s="756"/>
      <c r="AV149" s="938"/>
      <c r="CD149" s="811">
        <v>6313</v>
      </c>
      <c r="CE149" s="849" t="s">
        <v>19149</v>
      </c>
      <c r="CF149" s="849" t="s">
        <v>19150</v>
      </c>
      <c r="CG149" s="850" t="s">
        <v>19151</v>
      </c>
      <c r="CM149" s="843" t="s">
        <v>20122</v>
      </c>
      <c r="CN149" s="846" t="s">
        <v>20123</v>
      </c>
    </row>
    <row r="150" spans="1:92" ht="36" customHeight="1" x14ac:dyDescent="0.2">
      <c r="A150" s="749" t="s">
        <v>20797</v>
      </c>
      <c r="F150" s="814">
        <v>76</v>
      </c>
      <c r="G150" s="815" t="s">
        <v>8757</v>
      </c>
      <c r="H150" s="750"/>
      <c r="J150" s="820" t="s">
        <v>6275</v>
      </c>
      <c r="K150" s="815" t="s">
        <v>8758</v>
      </c>
      <c r="P150" s="755"/>
      <c r="Q150" s="921" t="s">
        <v>5962</v>
      </c>
      <c r="R150" s="922" t="s">
        <v>8759</v>
      </c>
      <c r="S150" s="923" t="s">
        <v>8760</v>
      </c>
      <c r="U150" s="820" t="s">
        <v>8761</v>
      </c>
      <c r="V150" s="815" t="s">
        <v>8762</v>
      </c>
      <c r="Y150" s="861" t="s">
        <v>8781</v>
      </c>
      <c r="Z150" s="862" t="s">
        <v>8782</v>
      </c>
      <c r="AA150" s="863" t="s">
        <v>8783</v>
      </c>
      <c r="AB150" s="864" t="s">
        <v>8784</v>
      </c>
      <c r="AD150" s="825" t="s">
        <v>9491</v>
      </c>
      <c r="AE150" s="826" t="s">
        <v>9492</v>
      </c>
      <c r="AF150" s="827" t="s">
        <v>9493</v>
      </c>
      <c r="AG150" s="755"/>
      <c r="AH150" s="820" t="s">
        <v>8726</v>
      </c>
      <c r="AI150" s="815" t="s">
        <v>8770</v>
      </c>
      <c r="AK150" s="828" t="s">
        <v>8187</v>
      </c>
      <c r="AL150" s="829" t="s">
        <v>8701</v>
      </c>
      <c r="AN150" s="874"/>
      <c r="AO150" s="875" t="s">
        <v>8773</v>
      </c>
      <c r="AP150" s="876" t="s">
        <v>8774</v>
      </c>
      <c r="AQ150" s="881" t="s">
        <v>8775</v>
      </c>
      <c r="AR150" s="878" t="s">
        <v>1878</v>
      </c>
      <c r="AT150" s="937"/>
      <c r="AU150" s="756"/>
      <c r="AV150" s="938"/>
      <c r="CD150" s="811">
        <v>6313</v>
      </c>
      <c r="CE150" s="849" t="s">
        <v>19152</v>
      </c>
      <c r="CF150" s="849" t="s">
        <v>19153</v>
      </c>
      <c r="CG150" s="850" t="s">
        <v>19154</v>
      </c>
      <c r="CM150" s="843" t="s">
        <v>20124</v>
      </c>
      <c r="CN150" s="846" t="s">
        <v>20125</v>
      </c>
    </row>
    <row r="151" spans="1:92" ht="36" customHeight="1" x14ac:dyDescent="0.2">
      <c r="A151" s="749" t="s">
        <v>20797</v>
      </c>
      <c r="F151" s="854" t="s">
        <v>35</v>
      </c>
      <c r="G151" s="855" t="s">
        <v>8776</v>
      </c>
      <c r="H151" s="856"/>
      <c r="J151" s="860" t="s">
        <v>35</v>
      </c>
      <c r="K151" s="855" t="s">
        <v>8777</v>
      </c>
      <c r="P151" s="755"/>
      <c r="Q151" s="921" t="s">
        <v>5962</v>
      </c>
      <c r="R151" s="922" t="s">
        <v>8778</v>
      </c>
      <c r="S151" s="923" t="s">
        <v>8779</v>
      </c>
      <c r="U151" s="860" t="s">
        <v>35</v>
      </c>
      <c r="V151" s="855" t="s">
        <v>8780</v>
      </c>
      <c r="Y151" s="861" t="s">
        <v>8799</v>
      </c>
      <c r="Z151" s="862" t="s">
        <v>8800</v>
      </c>
      <c r="AA151" s="863" t="s">
        <v>8801</v>
      </c>
      <c r="AB151" s="864" t="s">
        <v>8802</v>
      </c>
      <c r="AD151" s="825" t="s">
        <v>9508</v>
      </c>
      <c r="AE151" s="826" t="s">
        <v>9509</v>
      </c>
      <c r="AF151" s="827" t="s">
        <v>9510</v>
      </c>
      <c r="AG151" s="755"/>
      <c r="AH151" s="860" t="s">
        <v>35</v>
      </c>
      <c r="AI151" s="855" t="s">
        <v>8788</v>
      </c>
      <c r="AK151" s="860" t="s">
        <v>35</v>
      </c>
      <c r="AL151" s="855" t="s">
        <v>8718</v>
      </c>
      <c r="AN151" s="874"/>
      <c r="AO151" s="875" t="s">
        <v>8790</v>
      </c>
      <c r="AP151" s="876" t="s">
        <v>8791</v>
      </c>
      <c r="AQ151" s="881" t="s">
        <v>8792</v>
      </c>
      <c r="AR151" s="878" t="s">
        <v>1878</v>
      </c>
      <c r="AT151" s="937"/>
      <c r="AU151" s="756"/>
      <c r="AV151" s="938"/>
      <c r="CD151" s="811">
        <v>6313</v>
      </c>
      <c r="CE151" s="849" t="s">
        <v>6692</v>
      </c>
      <c r="CF151" s="849" t="s">
        <v>19155</v>
      </c>
      <c r="CG151" s="850" t="s">
        <v>19156</v>
      </c>
      <c r="CM151" s="843" t="s">
        <v>20126</v>
      </c>
      <c r="CN151" s="846" t="s">
        <v>20127</v>
      </c>
    </row>
    <row r="152" spans="1:92" ht="36" customHeight="1" x14ac:dyDescent="0.2">
      <c r="A152" s="749" t="s">
        <v>20797</v>
      </c>
      <c r="F152" s="814">
        <v>77</v>
      </c>
      <c r="G152" s="815" t="s">
        <v>8793</v>
      </c>
      <c r="H152" s="750"/>
      <c r="J152" s="820" t="s">
        <v>6900</v>
      </c>
      <c r="K152" s="815" t="s">
        <v>8794</v>
      </c>
      <c r="P152" s="755"/>
      <c r="Q152" s="921" t="s">
        <v>5962</v>
      </c>
      <c r="R152" s="922" t="s">
        <v>8795</v>
      </c>
      <c r="S152" s="923" t="s">
        <v>8796</v>
      </c>
      <c r="U152" s="820" t="s">
        <v>8797</v>
      </c>
      <c r="V152" s="815" t="s">
        <v>8798</v>
      </c>
      <c r="X152" s="745" t="s">
        <v>18020</v>
      </c>
      <c r="Y152" s="861" t="s">
        <v>8817</v>
      </c>
      <c r="Z152" s="862" t="s">
        <v>8817</v>
      </c>
      <c r="AA152" s="863" t="s">
        <v>8818</v>
      </c>
      <c r="AB152" s="864" t="s">
        <v>8819</v>
      </c>
      <c r="AD152" s="825" t="s">
        <v>9461</v>
      </c>
      <c r="AE152" s="826" t="s">
        <v>9462</v>
      </c>
      <c r="AF152" s="827" t="s">
        <v>9463</v>
      </c>
      <c r="AG152" s="755"/>
      <c r="AH152" s="820" t="s">
        <v>8761</v>
      </c>
      <c r="AI152" s="815" t="s">
        <v>8806</v>
      </c>
      <c r="AK152" s="828" t="s">
        <v>8736</v>
      </c>
      <c r="AL152" s="829" t="s">
        <v>8737</v>
      </c>
      <c r="AN152" s="874"/>
      <c r="AO152" s="875" t="s">
        <v>8809</v>
      </c>
      <c r="AP152" s="876" t="s">
        <v>8810</v>
      </c>
      <c r="AQ152" s="881" t="s">
        <v>8811</v>
      </c>
      <c r="AR152" s="878" t="s">
        <v>1878</v>
      </c>
      <c r="AT152" s="937"/>
      <c r="AU152" s="756"/>
      <c r="AV152" s="938"/>
      <c r="CD152" s="811">
        <v>6313</v>
      </c>
      <c r="CE152" s="849" t="s">
        <v>6693</v>
      </c>
      <c r="CF152" s="849" t="s">
        <v>19157</v>
      </c>
      <c r="CG152" s="850" t="s">
        <v>19158</v>
      </c>
      <c r="CM152" s="843" t="s">
        <v>20128</v>
      </c>
      <c r="CN152" s="846" t="s">
        <v>20129</v>
      </c>
    </row>
    <row r="153" spans="1:92" ht="36" customHeight="1" x14ac:dyDescent="0.2">
      <c r="A153" s="749" t="s">
        <v>20797</v>
      </c>
      <c r="F153" s="854" t="s">
        <v>35</v>
      </c>
      <c r="G153" s="855" t="s">
        <v>8812</v>
      </c>
      <c r="H153" s="856"/>
      <c r="J153" s="860" t="s">
        <v>35</v>
      </c>
      <c r="K153" s="855" t="s">
        <v>8813</v>
      </c>
      <c r="P153" s="755"/>
      <c r="Q153" s="921" t="s">
        <v>5962</v>
      </c>
      <c r="R153" s="922" t="s">
        <v>8814</v>
      </c>
      <c r="S153" s="923" t="s">
        <v>8815</v>
      </c>
      <c r="U153" s="860" t="s">
        <v>35</v>
      </c>
      <c r="V153" s="855" t="s">
        <v>8816</v>
      </c>
      <c r="Y153" s="861" t="s">
        <v>8833</v>
      </c>
      <c r="Z153" s="862" t="s">
        <v>8834</v>
      </c>
      <c r="AA153" s="863" t="s">
        <v>8835</v>
      </c>
      <c r="AB153" s="864" t="s">
        <v>8836</v>
      </c>
      <c r="AD153" s="825" t="s">
        <v>9431</v>
      </c>
      <c r="AE153" s="826" t="s">
        <v>9432</v>
      </c>
      <c r="AF153" s="827" t="s">
        <v>9433</v>
      </c>
      <c r="AG153" s="755"/>
      <c r="AH153" s="860" t="s">
        <v>35</v>
      </c>
      <c r="AI153" s="855" t="s">
        <v>8821</v>
      </c>
      <c r="AK153" s="860" t="s">
        <v>35</v>
      </c>
      <c r="AL153" s="855" t="s">
        <v>8753</v>
      </c>
      <c r="AN153" s="874"/>
      <c r="AO153" s="875" t="s">
        <v>8823</v>
      </c>
      <c r="AP153" s="876" t="s">
        <v>8824</v>
      </c>
      <c r="AQ153" s="881" t="s">
        <v>8825</v>
      </c>
      <c r="AR153" s="878" t="s">
        <v>1878</v>
      </c>
      <c r="AT153" s="937"/>
      <c r="AU153" s="756"/>
      <c r="AV153" s="938"/>
      <c r="CD153" s="811">
        <v>6313</v>
      </c>
      <c r="CE153" s="849" t="s">
        <v>6415</v>
      </c>
      <c r="CF153" s="849" t="s">
        <v>19159</v>
      </c>
      <c r="CG153" s="850" t="s">
        <v>19160</v>
      </c>
      <c r="CM153" s="843" t="s">
        <v>20130</v>
      </c>
      <c r="CN153" s="846" t="s">
        <v>20131</v>
      </c>
    </row>
    <row r="154" spans="1:92" ht="36" customHeight="1" x14ac:dyDescent="0.2">
      <c r="A154" s="749" t="s">
        <v>20797</v>
      </c>
      <c r="F154" s="814">
        <v>78</v>
      </c>
      <c r="G154" s="815" t="s">
        <v>8826</v>
      </c>
      <c r="H154" s="750"/>
      <c r="J154" s="820" t="s">
        <v>8827</v>
      </c>
      <c r="K154" s="815" t="s">
        <v>8828</v>
      </c>
      <c r="P154" s="755"/>
      <c r="Q154" s="921" t="s">
        <v>5962</v>
      </c>
      <c r="R154" s="922" t="s">
        <v>8829</v>
      </c>
      <c r="S154" s="923" t="s">
        <v>8830</v>
      </c>
      <c r="U154" s="820" t="s">
        <v>8831</v>
      </c>
      <c r="V154" s="815" t="s">
        <v>8832</v>
      </c>
      <c r="Y154" s="861" t="s">
        <v>8848</v>
      </c>
      <c r="Z154" s="862" t="s">
        <v>8849</v>
      </c>
      <c r="AA154" s="863" t="s">
        <v>8850</v>
      </c>
      <c r="AB154" s="864" t="s">
        <v>8851</v>
      </c>
      <c r="AD154" s="825" t="s">
        <v>9535</v>
      </c>
      <c r="AE154" s="826" t="s">
        <v>9536</v>
      </c>
      <c r="AF154" s="827" t="s">
        <v>9537</v>
      </c>
      <c r="AG154" s="755"/>
      <c r="AH154" s="820" t="s">
        <v>8797</v>
      </c>
      <c r="AI154" s="815" t="s">
        <v>8840</v>
      </c>
      <c r="AK154" s="828" t="s">
        <v>8771</v>
      </c>
      <c r="AL154" s="829" t="s">
        <v>8772</v>
      </c>
      <c r="AN154" s="874"/>
      <c r="AO154" s="875" t="s">
        <v>6374</v>
      </c>
      <c r="AP154" s="876" t="s">
        <v>8842</v>
      </c>
      <c r="AQ154" s="881"/>
      <c r="AR154" s="878" t="s">
        <v>1878</v>
      </c>
      <c r="AT154" s="937"/>
      <c r="AU154" s="756"/>
      <c r="AV154" s="938"/>
      <c r="CD154" s="811">
        <v>6313</v>
      </c>
      <c r="CE154" s="849" t="s">
        <v>19161</v>
      </c>
      <c r="CF154" s="849" t="s">
        <v>19162</v>
      </c>
      <c r="CG154" s="850" t="s">
        <v>19163</v>
      </c>
      <c r="CM154" s="843" t="s">
        <v>20132</v>
      </c>
      <c r="CN154" s="846" t="s">
        <v>20133</v>
      </c>
    </row>
    <row r="155" spans="1:92" ht="36" customHeight="1" x14ac:dyDescent="0.2">
      <c r="A155" s="749" t="s">
        <v>20797</v>
      </c>
      <c r="F155" s="854" t="s">
        <v>35</v>
      </c>
      <c r="G155" s="855" t="s">
        <v>8843</v>
      </c>
      <c r="H155" s="856"/>
      <c r="J155" s="860" t="s">
        <v>35</v>
      </c>
      <c r="K155" s="855" t="s">
        <v>8844</v>
      </c>
      <c r="P155" s="755"/>
      <c r="Q155" s="921" t="s">
        <v>5962</v>
      </c>
      <c r="R155" s="922" t="s">
        <v>8845</v>
      </c>
      <c r="S155" s="923" t="s">
        <v>8846</v>
      </c>
      <c r="U155" s="860" t="s">
        <v>35</v>
      </c>
      <c r="V155" s="855" t="s">
        <v>8847</v>
      </c>
      <c r="Y155" s="861" t="s">
        <v>8866</v>
      </c>
      <c r="Z155" s="862" t="s">
        <v>8866</v>
      </c>
      <c r="AA155" s="863" t="s">
        <v>8867</v>
      </c>
      <c r="AB155" s="864" t="s">
        <v>8868</v>
      </c>
      <c r="AD155" s="825" t="s">
        <v>9535</v>
      </c>
      <c r="AE155" s="826" t="s">
        <v>9550</v>
      </c>
      <c r="AF155" s="827" t="s">
        <v>9551</v>
      </c>
      <c r="AG155" s="755"/>
      <c r="AH155" s="860" t="s">
        <v>35</v>
      </c>
      <c r="AI155" s="855" t="s">
        <v>8855</v>
      </c>
      <c r="AK155" s="860" t="s">
        <v>35</v>
      </c>
      <c r="AL155" s="855" t="s">
        <v>8789</v>
      </c>
      <c r="AN155" s="874"/>
      <c r="AO155" s="875" t="s">
        <v>8857</v>
      </c>
      <c r="AP155" s="876" t="s">
        <v>8858</v>
      </c>
      <c r="AQ155" s="881" t="s">
        <v>8859</v>
      </c>
      <c r="AR155" s="878" t="s">
        <v>1878</v>
      </c>
      <c r="AT155" s="937"/>
      <c r="AU155" s="756"/>
      <c r="AV155" s="938"/>
      <c r="CD155" s="811">
        <v>6313</v>
      </c>
      <c r="CE155" s="849" t="s">
        <v>19164</v>
      </c>
      <c r="CF155" s="849" t="s">
        <v>19165</v>
      </c>
      <c r="CG155" s="850" t="s">
        <v>19166</v>
      </c>
      <c r="CM155" s="843" t="s">
        <v>20134</v>
      </c>
      <c r="CN155" s="846" t="s">
        <v>20135</v>
      </c>
    </row>
    <row r="156" spans="1:92" ht="36" customHeight="1" x14ac:dyDescent="0.2">
      <c r="A156" s="749" t="s">
        <v>20797</v>
      </c>
      <c r="F156" s="814">
        <v>91</v>
      </c>
      <c r="G156" s="815" t="s">
        <v>8860</v>
      </c>
      <c r="H156" s="750"/>
      <c r="J156" s="820" t="s">
        <v>7795</v>
      </c>
      <c r="K156" s="815" t="s">
        <v>8861</v>
      </c>
      <c r="P156" s="755"/>
      <c r="Q156" s="921" t="s">
        <v>5962</v>
      </c>
      <c r="R156" s="922" t="s">
        <v>8862</v>
      </c>
      <c r="S156" s="923" t="s">
        <v>8863</v>
      </c>
      <c r="U156" s="820" t="s">
        <v>8864</v>
      </c>
      <c r="V156" s="815" t="s">
        <v>8865</v>
      </c>
      <c r="Y156" s="861" t="s">
        <v>8883</v>
      </c>
      <c r="Z156" s="862" t="s">
        <v>8884</v>
      </c>
      <c r="AA156" s="863" t="s">
        <v>8771</v>
      </c>
      <c r="AB156" s="864" t="s">
        <v>8885</v>
      </c>
      <c r="AD156" s="825" t="s">
        <v>9447</v>
      </c>
      <c r="AE156" s="826" t="s">
        <v>9448</v>
      </c>
      <c r="AF156" s="827" t="s">
        <v>9449</v>
      </c>
      <c r="AG156" s="755"/>
      <c r="AH156" s="820" t="s">
        <v>8831</v>
      </c>
      <c r="AI156" s="815" t="s">
        <v>8872</v>
      </c>
      <c r="AK156" s="828" t="s">
        <v>8807</v>
      </c>
      <c r="AL156" s="829" t="s">
        <v>8808</v>
      </c>
      <c r="AN156" s="874"/>
      <c r="AO156" s="875" t="s">
        <v>8875</v>
      </c>
      <c r="AP156" s="876" t="s">
        <v>8876</v>
      </c>
      <c r="AQ156" s="881" t="s">
        <v>8877</v>
      </c>
      <c r="AR156" s="878" t="s">
        <v>1878</v>
      </c>
      <c r="AT156" s="937"/>
      <c r="AU156" s="756"/>
      <c r="AV156" s="938"/>
      <c r="CD156" s="811">
        <v>6313</v>
      </c>
      <c r="CE156" s="849" t="s">
        <v>19167</v>
      </c>
      <c r="CF156" s="849" t="s">
        <v>19168</v>
      </c>
      <c r="CG156" s="850" t="s">
        <v>19169</v>
      </c>
      <c r="CM156" s="843" t="s">
        <v>20136</v>
      </c>
      <c r="CN156" s="846" t="s">
        <v>20137</v>
      </c>
    </row>
    <row r="157" spans="1:92" ht="36" customHeight="1" x14ac:dyDescent="0.2">
      <c r="A157" s="749" t="s">
        <v>20797</v>
      </c>
      <c r="F157" s="854" t="s">
        <v>35</v>
      </c>
      <c r="G157" s="855" t="s">
        <v>8878</v>
      </c>
      <c r="H157" s="856"/>
      <c r="J157" s="860" t="s">
        <v>35</v>
      </c>
      <c r="K157" s="855" t="s">
        <v>8879</v>
      </c>
      <c r="P157" s="755"/>
      <c r="Q157" s="921" t="s">
        <v>5962</v>
      </c>
      <c r="R157" s="922" t="s">
        <v>8880</v>
      </c>
      <c r="S157" s="923" t="s">
        <v>8881</v>
      </c>
      <c r="U157" s="860" t="s">
        <v>35</v>
      </c>
      <c r="V157" s="855" t="s">
        <v>8882</v>
      </c>
      <c r="Y157" s="861" t="s">
        <v>8901</v>
      </c>
      <c r="Z157" s="862" t="s">
        <v>8902</v>
      </c>
      <c r="AA157" s="863" t="s">
        <v>8903</v>
      </c>
      <c r="AB157" s="864" t="s">
        <v>8904</v>
      </c>
      <c r="AD157" s="825" t="s">
        <v>9601</v>
      </c>
      <c r="AE157" s="826" t="s">
        <v>9602</v>
      </c>
      <c r="AF157" s="827" t="s">
        <v>9603</v>
      </c>
      <c r="AG157" s="755"/>
      <c r="AH157" s="860" t="s">
        <v>35</v>
      </c>
      <c r="AI157" s="855" t="s">
        <v>8889</v>
      </c>
      <c r="AK157" s="860" t="s">
        <v>35</v>
      </c>
      <c r="AL157" s="855" t="s">
        <v>8822</v>
      </c>
      <c r="AN157" s="874"/>
      <c r="AO157" s="875" t="s">
        <v>8891</v>
      </c>
      <c r="AP157" s="876" t="s">
        <v>8892</v>
      </c>
      <c r="AQ157" s="881" t="s">
        <v>8893</v>
      </c>
      <c r="AR157" s="878" t="s">
        <v>1878</v>
      </c>
      <c r="AT157" s="937"/>
      <c r="AU157" s="756"/>
      <c r="AV157" s="938"/>
      <c r="CD157" s="811">
        <v>6313</v>
      </c>
      <c r="CE157" s="849" t="s">
        <v>19170</v>
      </c>
      <c r="CF157" s="849" t="s">
        <v>19171</v>
      </c>
      <c r="CG157" s="850" t="s">
        <v>19172</v>
      </c>
      <c r="CM157" s="843" t="s">
        <v>20138</v>
      </c>
      <c r="CN157" s="846" t="s">
        <v>20139</v>
      </c>
    </row>
    <row r="158" spans="1:92" ht="36" customHeight="1" x14ac:dyDescent="0.2">
      <c r="A158" s="749" t="s">
        <v>20797</v>
      </c>
      <c r="F158" s="814">
        <v>92</v>
      </c>
      <c r="G158" s="815" t="s">
        <v>8894</v>
      </c>
      <c r="H158" s="750"/>
      <c r="J158" s="820" t="s">
        <v>8895</v>
      </c>
      <c r="K158" s="815" t="s">
        <v>8896</v>
      </c>
      <c r="P158" s="755"/>
      <c r="Q158" s="921" t="s">
        <v>5962</v>
      </c>
      <c r="R158" s="922" t="s">
        <v>8897</v>
      </c>
      <c r="S158" s="923" t="s">
        <v>8898</v>
      </c>
      <c r="U158" s="820" t="s">
        <v>8899</v>
      </c>
      <c r="V158" s="815" t="s">
        <v>8900</v>
      </c>
      <c r="Y158" s="861" t="s">
        <v>8917</v>
      </c>
      <c r="Z158" s="862" t="s">
        <v>8918</v>
      </c>
      <c r="AA158" s="863" t="s">
        <v>8919</v>
      </c>
      <c r="AB158" s="864" t="s">
        <v>8920</v>
      </c>
      <c r="AD158" s="825" t="s">
        <v>9626</v>
      </c>
      <c r="AE158" s="826" t="s">
        <v>9627</v>
      </c>
      <c r="AF158" s="827" t="s">
        <v>9628</v>
      </c>
      <c r="AG158" s="755"/>
      <c r="AH158" s="820" t="s">
        <v>8864</v>
      </c>
      <c r="AI158" s="815" t="s">
        <v>8906</v>
      </c>
      <c r="AK158" s="828" t="s">
        <v>8835</v>
      </c>
      <c r="AL158" s="829" t="s">
        <v>8841</v>
      </c>
      <c r="AN158" s="874"/>
      <c r="AO158" s="875" t="s">
        <v>8909</v>
      </c>
      <c r="AP158" s="876" t="s">
        <v>8910</v>
      </c>
      <c r="AQ158" s="881" t="s">
        <v>8911</v>
      </c>
      <c r="AR158" s="878" t="s">
        <v>1878</v>
      </c>
      <c r="AT158" s="937"/>
      <c r="AU158" s="756"/>
      <c r="AV158" s="938"/>
      <c r="CD158" s="811">
        <v>6313</v>
      </c>
      <c r="CE158" s="849" t="s">
        <v>19173</v>
      </c>
      <c r="CF158" s="849" t="s">
        <v>19174</v>
      </c>
      <c r="CG158" s="850" t="s">
        <v>19175</v>
      </c>
      <c r="CM158" s="843" t="s">
        <v>20140</v>
      </c>
      <c r="CN158" s="846" t="s">
        <v>20141</v>
      </c>
    </row>
    <row r="159" spans="1:92" ht="36" customHeight="1" x14ac:dyDescent="0.2">
      <c r="A159" s="749" t="s">
        <v>20797</v>
      </c>
      <c r="F159" s="854" t="s">
        <v>35</v>
      </c>
      <c r="G159" s="855" t="s">
        <v>8912</v>
      </c>
      <c r="H159" s="856"/>
      <c r="J159" s="860" t="s">
        <v>35</v>
      </c>
      <c r="K159" s="855" t="s">
        <v>8913</v>
      </c>
      <c r="P159" s="755"/>
      <c r="Q159" s="921" t="s">
        <v>5962</v>
      </c>
      <c r="R159" s="922" t="s">
        <v>8914</v>
      </c>
      <c r="S159" s="923" t="s">
        <v>8915</v>
      </c>
      <c r="U159" s="860" t="s">
        <v>35</v>
      </c>
      <c r="V159" s="855" t="s">
        <v>8916</v>
      </c>
      <c r="Y159" s="861" t="s">
        <v>8935</v>
      </c>
      <c r="Z159" s="862" t="s">
        <v>8936</v>
      </c>
      <c r="AA159" s="863" t="s">
        <v>8937</v>
      </c>
      <c r="AB159" s="864" t="s">
        <v>8938</v>
      </c>
      <c r="AD159" s="825" t="s">
        <v>9715</v>
      </c>
      <c r="AE159" s="826" t="s">
        <v>9716</v>
      </c>
      <c r="AF159" s="827" t="s">
        <v>9717</v>
      </c>
      <c r="AG159" s="755"/>
      <c r="AH159" s="860" t="s">
        <v>35</v>
      </c>
      <c r="AI159" s="855" t="s">
        <v>8924</v>
      </c>
      <c r="AK159" s="860" t="s">
        <v>35</v>
      </c>
      <c r="AL159" s="855" t="s">
        <v>8856</v>
      </c>
      <c r="AN159" s="874"/>
      <c r="AO159" s="875" t="s">
        <v>8926</v>
      </c>
      <c r="AP159" s="876" t="s">
        <v>8927</v>
      </c>
      <c r="AQ159" s="881" t="s">
        <v>8928</v>
      </c>
      <c r="AR159" s="878" t="s">
        <v>1878</v>
      </c>
      <c r="AT159" s="937"/>
      <c r="AU159" s="756"/>
      <c r="AV159" s="938"/>
      <c r="CD159" s="811">
        <v>6313</v>
      </c>
      <c r="CE159" s="849" t="s">
        <v>19176</v>
      </c>
      <c r="CF159" s="849" t="s">
        <v>19177</v>
      </c>
      <c r="CG159" s="850" t="s">
        <v>19178</v>
      </c>
      <c r="CM159" s="843" t="s">
        <v>20142</v>
      </c>
      <c r="CN159" s="846" t="s">
        <v>20143</v>
      </c>
    </row>
    <row r="160" spans="1:92" ht="36" customHeight="1" x14ac:dyDescent="0.2">
      <c r="A160" s="749" t="s">
        <v>20797</v>
      </c>
      <c r="F160" s="814">
        <v>93</v>
      </c>
      <c r="G160" s="815" t="s">
        <v>8929</v>
      </c>
      <c r="H160" s="750"/>
      <c r="J160" s="820" t="s">
        <v>6941</v>
      </c>
      <c r="K160" s="815" t="s">
        <v>8930</v>
      </c>
      <c r="P160" s="755"/>
      <c r="Q160" s="921" t="s">
        <v>5962</v>
      </c>
      <c r="R160" s="922" t="s">
        <v>8931</v>
      </c>
      <c r="S160" s="923" t="s">
        <v>8932</v>
      </c>
      <c r="U160" s="820" t="s">
        <v>8933</v>
      </c>
      <c r="V160" s="815" t="s">
        <v>8934</v>
      </c>
      <c r="Y160" s="861" t="s">
        <v>8952</v>
      </c>
      <c r="Z160" s="862" t="s">
        <v>8952</v>
      </c>
      <c r="AA160" s="863" t="s">
        <v>8953</v>
      </c>
      <c r="AB160" s="864" t="s">
        <v>8954</v>
      </c>
      <c r="AD160" s="825" t="s">
        <v>9690</v>
      </c>
      <c r="AE160" s="826" t="s">
        <v>9691</v>
      </c>
      <c r="AF160" s="827" t="s">
        <v>9692</v>
      </c>
      <c r="AG160" s="755"/>
      <c r="AH160" s="820" t="s">
        <v>8899</v>
      </c>
      <c r="AI160" s="815" t="s">
        <v>8634</v>
      </c>
      <c r="AK160" s="828" t="s">
        <v>8873</v>
      </c>
      <c r="AL160" s="829" t="s">
        <v>8874</v>
      </c>
      <c r="AN160" s="874"/>
      <c r="AO160" s="875" t="s">
        <v>8944</v>
      </c>
      <c r="AP160" s="876" t="s">
        <v>8945</v>
      </c>
      <c r="AQ160" s="881" t="s">
        <v>8946</v>
      </c>
      <c r="AR160" s="878" t="s">
        <v>1878</v>
      </c>
      <c r="AT160" s="937"/>
      <c r="AU160" s="756"/>
      <c r="AV160" s="938"/>
      <c r="CD160" s="811">
        <v>6313</v>
      </c>
      <c r="CE160" s="849" t="s">
        <v>19179</v>
      </c>
      <c r="CF160" s="849" t="s">
        <v>19180</v>
      </c>
      <c r="CG160" s="850" t="s">
        <v>19181</v>
      </c>
      <c r="CM160" s="843" t="s">
        <v>20144</v>
      </c>
      <c r="CN160" s="846" t="s">
        <v>20145</v>
      </c>
    </row>
    <row r="161" spans="1:92" ht="36" customHeight="1" x14ac:dyDescent="0.2">
      <c r="A161" s="749" t="s">
        <v>20797</v>
      </c>
      <c r="F161" s="854" t="s">
        <v>35</v>
      </c>
      <c r="G161" s="855" t="s">
        <v>8947</v>
      </c>
      <c r="H161" s="856"/>
      <c r="J161" s="860" t="s">
        <v>35</v>
      </c>
      <c r="K161" s="855" t="s">
        <v>8948</v>
      </c>
      <c r="P161" s="755"/>
      <c r="Q161" s="921" t="s">
        <v>5962</v>
      </c>
      <c r="R161" s="922" t="s">
        <v>8949</v>
      </c>
      <c r="S161" s="923" t="s">
        <v>8950</v>
      </c>
      <c r="U161" s="860" t="s">
        <v>35</v>
      </c>
      <c r="V161" s="855" t="s">
        <v>8951</v>
      </c>
      <c r="Y161" s="861" t="s">
        <v>8967</v>
      </c>
      <c r="Z161" s="862" t="s">
        <v>8968</v>
      </c>
      <c r="AA161" s="863" t="s">
        <v>8969</v>
      </c>
      <c r="AB161" s="864" t="s">
        <v>8970</v>
      </c>
      <c r="AD161" s="825" t="s">
        <v>6878</v>
      </c>
      <c r="AE161" s="865" t="s">
        <v>6879</v>
      </c>
      <c r="AF161" s="866" t="s">
        <v>6880</v>
      </c>
      <c r="AG161" s="755"/>
      <c r="AH161" s="860" t="s">
        <v>35</v>
      </c>
      <c r="AI161" s="855" t="s">
        <v>8956</v>
      </c>
      <c r="AK161" s="860" t="s">
        <v>35</v>
      </c>
      <c r="AL161" s="855" t="s">
        <v>8890</v>
      </c>
      <c r="AN161" s="874"/>
      <c r="AO161" s="875" t="s">
        <v>8958</v>
      </c>
      <c r="AP161" s="876" t="s">
        <v>8959</v>
      </c>
      <c r="AQ161" s="881" t="s">
        <v>8960</v>
      </c>
      <c r="AR161" s="878" t="s">
        <v>1878</v>
      </c>
      <c r="AT161" s="937"/>
      <c r="AU161" s="756"/>
      <c r="AV161" s="938"/>
      <c r="CD161" s="811">
        <v>6313</v>
      </c>
      <c r="CE161" s="849" t="s">
        <v>19182</v>
      </c>
      <c r="CF161" s="849" t="s">
        <v>19183</v>
      </c>
      <c r="CG161" s="850" t="s">
        <v>19184</v>
      </c>
      <c r="CM161" s="843" t="s">
        <v>20146</v>
      </c>
      <c r="CN161" s="846" t="s">
        <v>20147</v>
      </c>
    </row>
    <row r="162" spans="1:92" ht="36" customHeight="1" x14ac:dyDescent="0.2">
      <c r="A162" s="749" t="s">
        <v>20797</v>
      </c>
      <c r="F162" s="814">
        <v>94</v>
      </c>
      <c r="G162" s="815" t="s">
        <v>8961</v>
      </c>
      <c r="H162" s="750"/>
      <c r="J162" s="820" t="s">
        <v>8962</v>
      </c>
      <c r="K162" s="815" t="s">
        <v>8963</v>
      </c>
      <c r="P162" s="755"/>
      <c r="Q162" s="921" t="s">
        <v>5962</v>
      </c>
      <c r="R162" s="922" t="s">
        <v>8964</v>
      </c>
      <c r="S162" s="923" t="s">
        <v>8965</v>
      </c>
      <c r="U162" s="820" t="s">
        <v>7446</v>
      </c>
      <c r="V162" s="815" t="s">
        <v>8966</v>
      </c>
      <c r="X162" s="745" t="s">
        <v>6295</v>
      </c>
      <c r="Y162" s="861" t="s">
        <v>8984</v>
      </c>
      <c r="Z162" s="862" t="s">
        <v>8985</v>
      </c>
      <c r="AA162" s="863" t="s">
        <v>8986</v>
      </c>
      <c r="AB162" s="864" t="s">
        <v>8987</v>
      </c>
      <c r="AD162" s="918" t="s">
        <v>6902</v>
      </c>
      <c r="AE162" s="919" t="s">
        <v>6879</v>
      </c>
      <c r="AF162" s="920" t="s">
        <v>6880</v>
      </c>
      <c r="AG162" s="755"/>
      <c r="AH162" s="820" t="s">
        <v>8933</v>
      </c>
      <c r="AI162" s="815" t="s">
        <v>8974</v>
      </c>
      <c r="AK162" s="828" t="s">
        <v>8907</v>
      </c>
      <c r="AL162" s="829" t="s">
        <v>8908</v>
      </c>
      <c r="AN162" s="874"/>
      <c r="AO162" s="875" t="s">
        <v>8977</v>
      </c>
      <c r="AP162" s="876" t="s">
        <v>8978</v>
      </c>
      <c r="AQ162" s="881" t="s">
        <v>8573</v>
      </c>
      <c r="AR162" s="878" t="s">
        <v>1878</v>
      </c>
      <c r="AT162" s="937"/>
      <c r="AU162" s="756"/>
      <c r="AV162" s="938"/>
      <c r="CD162" s="811">
        <v>6313</v>
      </c>
      <c r="CE162" s="849" t="s">
        <v>19185</v>
      </c>
      <c r="CF162" s="849" t="s">
        <v>19186</v>
      </c>
      <c r="CG162" s="850" t="s">
        <v>19187</v>
      </c>
      <c r="CM162" s="843" t="s">
        <v>20148</v>
      </c>
      <c r="CN162" s="846" t="s">
        <v>20149</v>
      </c>
    </row>
    <row r="163" spans="1:92" ht="36" customHeight="1" x14ac:dyDescent="0.2">
      <c r="A163" s="749" t="s">
        <v>20797</v>
      </c>
      <c r="F163" s="854" t="s">
        <v>35</v>
      </c>
      <c r="G163" s="855" t="s">
        <v>8979</v>
      </c>
      <c r="H163" s="856"/>
      <c r="J163" s="860" t="s">
        <v>35</v>
      </c>
      <c r="K163" s="855" t="s">
        <v>8980</v>
      </c>
      <c r="P163" s="755"/>
      <c r="Q163" s="921" t="s">
        <v>5962</v>
      </c>
      <c r="R163" s="922" t="s">
        <v>8981</v>
      </c>
      <c r="S163" s="923" t="s">
        <v>8982</v>
      </c>
      <c r="U163" s="860" t="s">
        <v>35</v>
      </c>
      <c r="V163" s="855" t="s">
        <v>8983</v>
      </c>
      <c r="X163" s="745" t="s">
        <v>7092</v>
      </c>
      <c r="Y163" s="861" t="s">
        <v>9002</v>
      </c>
      <c r="Z163" s="862" t="s">
        <v>9003</v>
      </c>
      <c r="AA163" s="863" t="s">
        <v>9004</v>
      </c>
      <c r="AB163" s="864" t="s">
        <v>9005</v>
      </c>
      <c r="AD163" s="825" t="s">
        <v>6922</v>
      </c>
      <c r="AE163" s="865" t="s">
        <v>6879</v>
      </c>
      <c r="AF163" s="866" t="s">
        <v>6880</v>
      </c>
      <c r="AG163" s="755"/>
      <c r="AH163" s="860" t="s">
        <v>35</v>
      </c>
      <c r="AI163" s="855" t="s">
        <v>8990</v>
      </c>
      <c r="AK163" s="860" t="s">
        <v>35</v>
      </c>
      <c r="AL163" s="855" t="s">
        <v>8925</v>
      </c>
      <c r="AN163" s="874"/>
      <c r="AO163" s="875" t="s">
        <v>8992</v>
      </c>
      <c r="AP163" s="876" t="s">
        <v>8993</v>
      </c>
      <c r="AQ163" s="881" t="s">
        <v>8994</v>
      </c>
      <c r="AR163" s="878" t="s">
        <v>1878</v>
      </c>
      <c r="AT163" s="937"/>
      <c r="AU163" s="756"/>
      <c r="AV163" s="938"/>
      <c r="CD163" s="811">
        <v>6313</v>
      </c>
      <c r="CE163" s="849" t="s">
        <v>8208</v>
      </c>
      <c r="CF163" s="849" t="s">
        <v>19188</v>
      </c>
      <c r="CG163" s="850" t="s">
        <v>19189</v>
      </c>
      <c r="CM163" s="843" t="s">
        <v>20150</v>
      </c>
      <c r="CN163" s="846" t="s">
        <v>20151</v>
      </c>
    </row>
    <row r="164" spans="1:92" ht="36" customHeight="1" x14ac:dyDescent="0.2">
      <c r="A164" s="749" t="s">
        <v>20797</v>
      </c>
      <c r="F164" s="814">
        <v>95</v>
      </c>
      <c r="G164" s="815" t="s">
        <v>8995</v>
      </c>
      <c r="H164" s="750"/>
      <c r="J164" s="820" t="s">
        <v>8996</v>
      </c>
      <c r="K164" s="815" t="s">
        <v>8997</v>
      </c>
      <c r="P164" s="755"/>
      <c r="Q164" s="921" t="s">
        <v>5962</v>
      </c>
      <c r="R164" s="922" t="s">
        <v>8998</v>
      </c>
      <c r="S164" s="923" t="s">
        <v>8999</v>
      </c>
      <c r="U164" s="820" t="s">
        <v>9000</v>
      </c>
      <c r="V164" s="815" t="s">
        <v>9001</v>
      </c>
      <c r="Y164" s="861" t="s">
        <v>9020</v>
      </c>
      <c r="Z164" s="862" t="s">
        <v>9021</v>
      </c>
      <c r="AA164" s="863" t="s">
        <v>9022</v>
      </c>
      <c r="AB164" s="864" t="s">
        <v>9023</v>
      </c>
      <c r="AD164" s="825" t="s">
        <v>9650</v>
      </c>
      <c r="AE164" s="826" t="s">
        <v>9651</v>
      </c>
      <c r="AF164" s="827" t="s">
        <v>9652</v>
      </c>
      <c r="AG164" s="755"/>
      <c r="AH164" s="820" t="s">
        <v>7446</v>
      </c>
      <c r="AI164" s="815" t="s">
        <v>9009</v>
      </c>
      <c r="AK164" s="828" t="s">
        <v>8942</v>
      </c>
      <c r="AL164" s="829" t="s">
        <v>8943</v>
      </c>
      <c r="AN164" s="874"/>
      <c r="AO164" s="875" t="s">
        <v>9012</v>
      </c>
      <c r="AP164" s="876" t="s">
        <v>9013</v>
      </c>
      <c r="AQ164" s="881" t="s">
        <v>9014</v>
      </c>
      <c r="AR164" s="878" t="s">
        <v>1878</v>
      </c>
      <c r="AT164" s="937"/>
      <c r="AU164" s="756"/>
      <c r="AV164" s="938"/>
      <c r="CD164" s="811">
        <v>6313</v>
      </c>
      <c r="CE164" s="849" t="s">
        <v>19190</v>
      </c>
      <c r="CF164" s="849" t="s">
        <v>19191</v>
      </c>
      <c r="CG164" s="850" t="s">
        <v>19192</v>
      </c>
      <c r="CM164" s="843" t="s">
        <v>9314</v>
      </c>
      <c r="CN164" s="846" t="s">
        <v>20152</v>
      </c>
    </row>
    <row r="165" spans="1:92" ht="36" customHeight="1" x14ac:dyDescent="0.2">
      <c r="A165" s="749" t="s">
        <v>20797</v>
      </c>
      <c r="F165" s="854" t="s">
        <v>35</v>
      </c>
      <c r="G165" s="855" t="s">
        <v>9015</v>
      </c>
      <c r="H165" s="856"/>
      <c r="J165" s="860" t="s">
        <v>35</v>
      </c>
      <c r="K165" s="855" t="s">
        <v>9016</v>
      </c>
      <c r="P165" s="755"/>
      <c r="Q165" s="921" t="s">
        <v>5962</v>
      </c>
      <c r="R165" s="922" t="s">
        <v>9017</v>
      </c>
      <c r="S165" s="923" t="s">
        <v>9018</v>
      </c>
      <c r="U165" s="860" t="s">
        <v>35</v>
      </c>
      <c r="V165" s="855" t="s">
        <v>9019</v>
      </c>
      <c r="Y165" s="861" t="s">
        <v>9038</v>
      </c>
      <c r="Z165" s="862" t="s">
        <v>9039</v>
      </c>
      <c r="AA165" s="863" t="s">
        <v>9040</v>
      </c>
      <c r="AB165" s="864" t="s">
        <v>9041</v>
      </c>
      <c r="AD165" s="825" t="s">
        <v>8499</v>
      </c>
      <c r="AE165" s="865" t="s">
        <v>8500</v>
      </c>
      <c r="AF165" s="866" t="s">
        <v>8501</v>
      </c>
      <c r="AG165" s="755"/>
      <c r="AH165" s="860" t="s">
        <v>35</v>
      </c>
      <c r="AI165" s="855" t="s">
        <v>9027</v>
      </c>
      <c r="AK165" s="860" t="s">
        <v>35</v>
      </c>
      <c r="AL165" s="855" t="s">
        <v>8957</v>
      </c>
      <c r="AN165" s="874"/>
      <c r="AO165" s="875" t="s">
        <v>9029</v>
      </c>
      <c r="AP165" s="876" t="s">
        <v>9030</v>
      </c>
      <c r="AQ165" s="881" t="s">
        <v>9031</v>
      </c>
      <c r="AR165" s="878" t="s">
        <v>1878</v>
      </c>
      <c r="AT165" s="937"/>
      <c r="AU165" s="756"/>
      <c r="AV165" s="938"/>
      <c r="CD165" s="811">
        <v>6313</v>
      </c>
      <c r="CE165" s="849" t="s">
        <v>6739</v>
      </c>
      <c r="CF165" s="849" t="s">
        <v>19193</v>
      </c>
      <c r="CG165" s="850" t="s">
        <v>19194</v>
      </c>
      <c r="CM165" s="843" t="s">
        <v>20153</v>
      </c>
      <c r="CN165" s="846" t="s">
        <v>20154</v>
      </c>
    </row>
    <row r="166" spans="1:92" ht="36" customHeight="1" x14ac:dyDescent="0.2">
      <c r="A166" s="749" t="s">
        <v>20797</v>
      </c>
      <c r="F166" s="814">
        <v>96</v>
      </c>
      <c r="G166" s="815" t="s">
        <v>9032</v>
      </c>
      <c r="H166" s="750"/>
      <c r="J166" s="820" t="s">
        <v>9033</v>
      </c>
      <c r="K166" s="815" t="s">
        <v>9034</v>
      </c>
      <c r="P166" s="755"/>
      <c r="Q166" s="921" t="s">
        <v>5962</v>
      </c>
      <c r="R166" s="922" t="s">
        <v>9035</v>
      </c>
      <c r="S166" s="923" t="s">
        <v>9036</v>
      </c>
      <c r="U166" s="820" t="s">
        <v>7482</v>
      </c>
      <c r="V166" s="815" t="s">
        <v>9037</v>
      </c>
      <c r="Y166" s="861" t="s">
        <v>9056</v>
      </c>
      <c r="Z166" s="862" t="s">
        <v>9057</v>
      </c>
      <c r="AA166" s="863" t="s">
        <v>9058</v>
      </c>
      <c r="AB166" s="864" t="s">
        <v>9059</v>
      </c>
      <c r="AD166" s="825" t="s">
        <v>9678</v>
      </c>
      <c r="AE166" s="826" t="s">
        <v>8500</v>
      </c>
      <c r="AF166" s="827" t="s">
        <v>8501</v>
      </c>
      <c r="AG166" s="755"/>
      <c r="AH166" s="820" t="s">
        <v>9000</v>
      </c>
      <c r="AI166" s="815" t="s">
        <v>9045</v>
      </c>
      <c r="AK166" s="828" t="s">
        <v>8975</v>
      </c>
      <c r="AL166" s="829" t="s">
        <v>8976</v>
      </c>
      <c r="AN166" s="874"/>
      <c r="AO166" s="875" t="s">
        <v>9048</v>
      </c>
      <c r="AP166" s="876" t="s">
        <v>9049</v>
      </c>
      <c r="AQ166" s="881" t="s">
        <v>9050</v>
      </c>
      <c r="AR166" s="878" t="s">
        <v>1878</v>
      </c>
      <c r="AT166" s="937"/>
      <c r="AU166" s="756"/>
      <c r="AV166" s="938"/>
      <c r="CD166" s="811">
        <v>6313</v>
      </c>
      <c r="CE166" s="849" t="s">
        <v>19195</v>
      </c>
      <c r="CF166" s="849" t="s">
        <v>19196</v>
      </c>
      <c r="CG166" s="850" t="s">
        <v>19197</v>
      </c>
      <c r="CM166" s="843" t="s">
        <v>20155</v>
      </c>
      <c r="CN166" s="846" t="s">
        <v>20156</v>
      </c>
    </row>
    <row r="167" spans="1:92" ht="36" customHeight="1" x14ac:dyDescent="0.2">
      <c r="A167" s="749" t="s">
        <v>20797</v>
      </c>
      <c r="F167" s="854" t="s">
        <v>35</v>
      </c>
      <c r="G167" s="855" t="s">
        <v>9051</v>
      </c>
      <c r="H167" s="856"/>
      <c r="J167" s="860" t="s">
        <v>35</v>
      </c>
      <c r="K167" s="855" t="s">
        <v>9052</v>
      </c>
      <c r="P167" s="755"/>
      <c r="Q167" s="921" t="s">
        <v>5962</v>
      </c>
      <c r="R167" s="922" t="s">
        <v>9053</v>
      </c>
      <c r="S167" s="923" t="s">
        <v>9054</v>
      </c>
      <c r="U167" s="860" t="s">
        <v>35</v>
      </c>
      <c r="V167" s="855" t="s">
        <v>9055</v>
      </c>
      <c r="Y167" s="861" t="s">
        <v>9076</v>
      </c>
      <c r="Z167" s="862" t="s">
        <v>9077</v>
      </c>
      <c r="AA167" s="863" t="s">
        <v>9078</v>
      </c>
      <c r="AB167" s="864" t="s">
        <v>9079</v>
      </c>
      <c r="AD167" s="825" t="s">
        <v>9729</v>
      </c>
      <c r="AE167" s="826" t="s">
        <v>8500</v>
      </c>
      <c r="AF167" s="827" t="s">
        <v>8501</v>
      </c>
      <c r="AG167" s="755"/>
      <c r="AH167" s="860" t="s">
        <v>35</v>
      </c>
      <c r="AI167" s="855" t="s">
        <v>9063</v>
      </c>
      <c r="AK167" s="860" t="s">
        <v>35</v>
      </c>
      <c r="AL167" s="855" t="s">
        <v>8991</v>
      </c>
      <c r="AN167" s="874"/>
      <c r="AO167" s="875" t="s">
        <v>9065</v>
      </c>
      <c r="AP167" s="876" t="s">
        <v>9066</v>
      </c>
      <c r="AQ167" s="881" t="s">
        <v>9067</v>
      </c>
      <c r="AR167" s="878" t="s">
        <v>1878</v>
      </c>
      <c r="AT167" s="937"/>
      <c r="AU167" s="756"/>
      <c r="AV167" s="938"/>
      <c r="CD167" s="811">
        <v>6313</v>
      </c>
      <c r="CE167" s="849" t="s">
        <v>19198</v>
      </c>
      <c r="CF167" s="849" t="s">
        <v>19199</v>
      </c>
      <c r="CG167" s="850" t="s">
        <v>19200</v>
      </c>
      <c r="CM167" s="843" t="s">
        <v>20157</v>
      </c>
      <c r="CN167" s="846" t="s">
        <v>20158</v>
      </c>
    </row>
    <row r="168" spans="1:92" ht="36" customHeight="1" x14ac:dyDescent="0.2">
      <c r="A168" s="749" t="s">
        <v>20797</v>
      </c>
      <c r="F168" s="904">
        <v>97</v>
      </c>
      <c r="G168" s="903" t="s">
        <v>9068</v>
      </c>
      <c r="H168" s="905" t="s">
        <v>9069</v>
      </c>
      <c r="J168" s="820" t="s">
        <v>9070</v>
      </c>
      <c r="K168" s="815" t="s">
        <v>9071</v>
      </c>
      <c r="P168" s="755"/>
      <c r="Q168" s="921" t="s">
        <v>5962</v>
      </c>
      <c r="R168" s="922" t="s">
        <v>9072</v>
      </c>
      <c r="S168" s="923" t="s">
        <v>9073</v>
      </c>
      <c r="U168" s="820" t="s">
        <v>9074</v>
      </c>
      <c r="V168" s="815" t="s">
        <v>9075</v>
      </c>
      <c r="Y168" s="861" t="s">
        <v>9094</v>
      </c>
      <c r="Z168" s="862" t="s">
        <v>9094</v>
      </c>
      <c r="AA168" s="863" t="s">
        <v>9095</v>
      </c>
      <c r="AB168" s="864" t="s">
        <v>9096</v>
      </c>
      <c r="AD168" s="825" t="s">
        <v>9834</v>
      </c>
      <c r="AE168" s="826" t="s">
        <v>8500</v>
      </c>
      <c r="AF168" s="827" t="s">
        <v>8501</v>
      </c>
      <c r="AG168" s="755"/>
      <c r="AH168" s="820" t="s">
        <v>7482</v>
      </c>
      <c r="AI168" s="815" t="s">
        <v>9083</v>
      </c>
      <c r="AK168" s="828" t="s">
        <v>9010</v>
      </c>
      <c r="AL168" s="829" t="s">
        <v>9011</v>
      </c>
      <c r="AN168" s="874"/>
      <c r="AO168" s="875" t="s">
        <v>9086</v>
      </c>
      <c r="AP168" s="876" t="s">
        <v>9087</v>
      </c>
      <c r="AQ168" s="881" t="s">
        <v>9088</v>
      </c>
      <c r="AR168" s="878" t="s">
        <v>1878</v>
      </c>
      <c r="AT168" s="937"/>
      <c r="AU168" s="756"/>
      <c r="AV168" s="938"/>
      <c r="CD168" s="811">
        <v>6313</v>
      </c>
      <c r="CE168" s="849" t="s">
        <v>19201</v>
      </c>
      <c r="CF168" s="849" t="s">
        <v>19202</v>
      </c>
      <c r="CG168" s="850" t="s">
        <v>19203</v>
      </c>
      <c r="CM168" s="843" t="s">
        <v>20159</v>
      </c>
      <c r="CN168" s="846" t="s">
        <v>20160</v>
      </c>
    </row>
    <row r="169" spans="1:92" ht="36" customHeight="1" x14ac:dyDescent="0.2">
      <c r="A169" s="749" t="s">
        <v>20797</v>
      </c>
      <c r="F169" s="906" t="s">
        <v>35</v>
      </c>
      <c r="G169" s="857" t="s">
        <v>9089</v>
      </c>
      <c r="H169" s="907"/>
      <c r="J169" s="860" t="s">
        <v>35</v>
      </c>
      <c r="K169" s="855" t="s">
        <v>9090</v>
      </c>
      <c r="P169" s="755"/>
      <c r="Q169" s="921" t="s">
        <v>5962</v>
      </c>
      <c r="R169" s="922" t="s">
        <v>9091</v>
      </c>
      <c r="S169" s="923" t="s">
        <v>9092</v>
      </c>
      <c r="U169" s="860" t="s">
        <v>35</v>
      </c>
      <c r="V169" s="855" t="s">
        <v>9093</v>
      </c>
      <c r="Y169" s="861" t="s">
        <v>9114</v>
      </c>
      <c r="Z169" s="862" t="s">
        <v>9115</v>
      </c>
      <c r="AA169" s="863" t="s">
        <v>9116</v>
      </c>
      <c r="AB169" s="864" t="s">
        <v>9117</v>
      </c>
      <c r="AD169" s="825" t="s">
        <v>10242</v>
      </c>
      <c r="AE169" s="826" t="s">
        <v>8500</v>
      </c>
      <c r="AF169" s="827" t="s">
        <v>8501</v>
      </c>
      <c r="AG169" s="755"/>
      <c r="AH169" s="860" t="s">
        <v>35</v>
      </c>
      <c r="AI169" s="855" t="s">
        <v>9100</v>
      </c>
      <c r="AK169" s="860" t="s">
        <v>35</v>
      </c>
      <c r="AL169" s="855" t="s">
        <v>9028</v>
      </c>
      <c r="AN169" s="874"/>
      <c r="AO169" s="875" t="s">
        <v>9102</v>
      </c>
      <c r="AP169" s="876" t="s">
        <v>9103</v>
      </c>
      <c r="AQ169" s="881" t="s">
        <v>9104</v>
      </c>
      <c r="AR169" s="878" t="s">
        <v>1878</v>
      </c>
      <c r="AT169" s="937"/>
      <c r="AU169" s="756"/>
      <c r="AV169" s="938"/>
      <c r="CD169" s="811">
        <v>6313</v>
      </c>
      <c r="CE169" s="849" t="s">
        <v>19204</v>
      </c>
      <c r="CF169" s="849" t="s">
        <v>19205</v>
      </c>
      <c r="CG169" s="850" t="s">
        <v>19206</v>
      </c>
      <c r="CM169" s="843" t="s">
        <v>20161</v>
      </c>
      <c r="CN169" s="846" t="s">
        <v>20162</v>
      </c>
    </row>
    <row r="170" spans="1:92" ht="36" customHeight="1" x14ac:dyDescent="0.2">
      <c r="A170" s="749" t="s">
        <v>20797</v>
      </c>
      <c r="F170" s="814">
        <v>98</v>
      </c>
      <c r="G170" s="815" t="s">
        <v>18682</v>
      </c>
      <c r="H170" s="750"/>
      <c r="J170" s="820" t="s">
        <v>9108</v>
      </c>
      <c r="K170" s="815" t="s">
        <v>9109</v>
      </c>
      <c r="P170" s="755"/>
      <c r="Q170" s="921" t="s">
        <v>5962</v>
      </c>
      <c r="R170" s="922" t="s">
        <v>9110</v>
      </c>
      <c r="S170" s="923" t="s">
        <v>9111</v>
      </c>
      <c r="U170" s="820" t="s">
        <v>9112</v>
      </c>
      <c r="V170" s="815" t="s">
        <v>9113</v>
      </c>
      <c r="Y170" s="861" t="s">
        <v>17451</v>
      </c>
      <c r="Z170" s="862" t="s">
        <v>8563</v>
      </c>
      <c r="AA170" s="863" t="s">
        <v>17452</v>
      </c>
      <c r="AB170" s="864" t="s">
        <v>8564</v>
      </c>
      <c r="AD170" s="825" t="s">
        <v>9741</v>
      </c>
      <c r="AE170" s="826" t="s">
        <v>9742</v>
      </c>
      <c r="AF170" s="827" t="s">
        <v>9743</v>
      </c>
      <c r="AG170" s="755"/>
      <c r="AH170" s="820" t="s">
        <v>9074</v>
      </c>
      <c r="AI170" s="815" t="s">
        <v>9121</v>
      </c>
      <c r="AK170" s="828" t="s">
        <v>21061</v>
      </c>
      <c r="AL170" s="829" t="s">
        <v>21062</v>
      </c>
      <c r="AN170" s="874"/>
      <c r="AO170" s="875" t="s">
        <v>9124</v>
      </c>
      <c r="AP170" s="876" t="s">
        <v>9125</v>
      </c>
      <c r="AQ170" s="881" t="s">
        <v>9126</v>
      </c>
      <c r="AR170" s="878" t="s">
        <v>1878</v>
      </c>
      <c r="AT170" s="937"/>
      <c r="AU170" s="756"/>
      <c r="AV170" s="938"/>
      <c r="CD170" s="811">
        <v>6313</v>
      </c>
      <c r="CE170" s="849" t="s">
        <v>19207</v>
      </c>
      <c r="CF170" s="849" t="s">
        <v>19208</v>
      </c>
      <c r="CG170" s="850" t="s">
        <v>19209</v>
      </c>
      <c r="CM170" s="843" t="s">
        <v>20163</v>
      </c>
      <c r="CN170" s="846" t="s">
        <v>9793</v>
      </c>
    </row>
    <row r="171" spans="1:92" ht="48" customHeight="1" x14ac:dyDescent="0.2">
      <c r="A171" s="749" t="s">
        <v>20797</v>
      </c>
      <c r="F171" s="854" t="s">
        <v>35</v>
      </c>
      <c r="G171" s="855" t="s">
        <v>18683</v>
      </c>
      <c r="H171" s="856"/>
      <c r="J171" s="860" t="s">
        <v>35</v>
      </c>
      <c r="K171" s="855" t="s">
        <v>9128</v>
      </c>
      <c r="P171" s="755"/>
      <c r="Q171" s="921" t="s">
        <v>5962</v>
      </c>
      <c r="R171" s="922" t="s">
        <v>9129</v>
      </c>
      <c r="S171" s="923" t="s">
        <v>9130</v>
      </c>
      <c r="U171" s="860" t="s">
        <v>35</v>
      </c>
      <c r="V171" s="855" t="s">
        <v>9131</v>
      </c>
      <c r="Y171" s="861" t="s">
        <v>9132</v>
      </c>
      <c r="Z171" s="862" t="s">
        <v>9133</v>
      </c>
      <c r="AA171" s="863" t="s">
        <v>8873</v>
      </c>
      <c r="AB171" s="864" t="s">
        <v>9134</v>
      </c>
      <c r="AD171" s="825" t="s">
        <v>7508</v>
      </c>
      <c r="AE171" s="826" t="s">
        <v>9766</v>
      </c>
      <c r="AF171" s="827" t="s">
        <v>9767</v>
      </c>
      <c r="AG171" s="755"/>
      <c r="AH171" s="860" t="s">
        <v>35</v>
      </c>
      <c r="AI171" s="855" t="s">
        <v>9138</v>
      </c>
      <c r="AK171" s="860"/>
      <c r="AL171" s="855" t="s">
        <v>21063</v>
      </c>
      <c r="AN171" s="874"/>
      <c r="AO171" s="875" t="s">
        <v>9140</v>
      </c>
      <c r="AP171" s="876" t="s">
        <v>9141</v>
      </c>
      <c r="AQ171" s="881" t="s">
        <v>9142</v>
      </c>
      <c r="AR171" s="878" t="s">
        <v>1878</v>
      </c>
      <c r="AT171" s="937"/>
      <c r="AU171" s="756"/>
      <c r="AV171" s="938"/>
      <c r="CD171" s="811">
        <v>6313</v>
      </c>
      <c r="CE171" s="849" t="s">
        <v>19210</v>
      </c>
      <c r="CF171" s="849" t="s">
        <v>19211</v>
      </c>
      <c r="CG171" s="850" t="s">
        <v>19212</v>
      </c>
      <c r="CM171" s="843" t="s">
        <v>20164</v>
      </c>
      <c r="CN171" s="846" t="s">
        <v>20165</v>
      </c>
    </row>
    <row r="172" spans="1:92" ht="36" customHeight="1" x14ac:dyDescent="0.2">
      <c r="A172" s="749" t="s">
        <v>20797</v>
      </c>
      <c r="F172" s="904" t="s">
        <v>9105</v>
      </c>
      <c r="G172" s="903" t="s">
        <v>9106</v>
      </c>
      <c r="H172" s="905" t="s">
        <v>9107</v>
      </c>
      <c r="J172" s="820" t="s">
        <v>6901</v>
      </c>
      <c r="K172" s="815" t="s">
        <v>9143</v>
      </c>
      <c r="P172" s="755"/>
      <c r="Q172" s="921" t="s">
        <v>5962</v>
      </c>
      <c r="R172" s="922" t="s">
        <v>9144</v>
      </c>
      <c r="S172" s="923" t="s">
        <v>9145</v>
      </c>
      <c r="U172" s="820" t="s">
        <v>9146</v>
      </c>
      <c r="V172" s="815" t="s">
        <v>9147</v>
      </c>
      <c r="Y172" s="861" t="s">
        <v>9148</v>
      </c>
      <c r="Z172" s="862" t="s">
        <v>9149</v>
      </c>
      <c r="AA172" s="863" t="s">
        <v>9150</v>
      </c>
      <c r="AB172" s="864" t="s">
        <v>9151</v>
      </c>
      <c r="AD172" s="825" t="s">
        <v>9807</v>
      </c>
      <c r="AE172" s="826" t="s">
        <v>9808</v>
      </c>
      <c r="AF172" s="827" t="s">
        <v>9809</v>
      </c>
      <c r="AG172" s="755"/>
      <c r="AH172" s="820" t="s">
        <v>9112</v>
      </c>
      <c r="AI172" s="815" t="s">
        <v>9155</v>
      </c>
      <c r="AK172" s="828" t="s">
        <v>9046</v>
      </c>
      <c r="AL172" s="829" t="s">
        <v>9047</v>
      </c>
      <c r="AN172" s="874"/>
      <c r="AO172" s="875" t="s">
        <v>9158</v>
      </c>
      <c r="AP172" s="876" t="s">
        <v>9159</v>
      </c>
      <c r="AQ172" s="881" t="s">
        <v>9160</v>
      </c>
      <c r="AR172" s="878" t="s">
        <v>1878</v>
      </c>
      <c r="AT172" s="937"/>
      <c r="AU172" s="756"/>
      <c r="AV172" s="938"/>
      <c r="CD172" s="811">
        <v>6313</v>
      </c>
      <c r="CE172" s="849" t="s">
        <v>19213</v>
      </c>
      <c r="CF172" s="849" t="s">
        <v>19214</v>
      </c>
      <c r="CG172" s="850" t="s">
        <v>19215</v>
      </c>
      <c r="CM172" s="843" t="s">
        <v>20166</v>
      </c>
      <c r="CN172" s="846" t="s">
        <v>20167</v>
      </c>
    </row>
    <row r="173" spans="1:92" ht="36" customHeight="1" thickBot="1" x14ac:dyDescent="0.25">
      <c r="A173" s="749" t="s">
        <v>20797</v>
      </c>
      <c r="F173" s="946" t="s">
        <v>35</v>
      </c>
      <c r="G173" s="947" t="s">
        <v>9127</v>
      </c>
      <c r="H173" s="907"/>
      <c r="J173" s="860" t="s">
        <v>35</v>
      </c>
      <c r="K173" s="855" t="s">
        <v>9161</v>
      </c>
      <c r="P173" s="755"/>
      <c r="Q173" s="921" t="s">
        <v>5962</v>
      </c>
      <c r="R173" s="922" t="s">
        <v>9162</v>
      </c>
      <c r="S173" s="923" t="s">
        <v>9163</v>
      </c>
      <c r="U173" s="860" t="s">
        <v>35</v>
      </c>
      <c r="V173" s="855" t="s">
        <v>9164</v>
      </c>
      <c r="Y173" s="861" t="s">
        <v>9165</v>
      </c>
      <c r="Z173" s="862" t="s">
        <v>9165</v>
      </c>
      <c r="AA173" s="863" t="s">
        <v>9166</v>
      </c>
      <c r="AB173" s="864" t="s">
        <v>9167</v>
      </c>
      <c r="AD173" s="825" t="s">
        <v>9779</v>
      </c>
      <c r="AE173" s="826" t="s">
        <v>9780</v>
      </c>
      <c r="AF173" s="827" t="s">
        <v>9781</v>
      </c>
      <c r="AG173" s="755"/>
      <c r="AH173" s="860" t="s">
        <v>35</v>
      </c>
      <c r="AI173" s="855" t="s">
        <v>9171</v>
      </c>
      <c r="AK173" s="860" t="s">
        <v>35</v>
      </c>
      <c r="AL173" s="855" t="s">
        <v>9064</v>
      </c>
      <c r="AN173" s="874"/>
      <c r="AO173" s="875" t="s">
        <v>9173</v>
      </c>
      <c r="AP173" s="876" t="s">
        <v>9174</v>
      </c>
      <c r="AQ173" s="881" t="s">
        <v>9175</v>
      </c>
      <c r="AR173" s="878" t="s">
        <v>1878</v>
      </c>
      <c r="AT173" s="937"/>
      <c r="AU173" s="756"/>
      <c r="AV173" s="938"/>
      <c r="CD173" s="811">
        <v>6313</v>
      </c>
      <c r="CE173" s="849" t="s">
        <v>19216</v>
      </c>
      <c r="CF173" s="849" t="s">
        <v>19217</v>
      </c>
      <c r="CG173" s="850" t="s">
        <v>19218</v>
      </c>
      <c r="CM173" s="843" t="s">
        <v>20168</v>
      </c>
      <c r="CN173" s="846" t="s">
        <v>20169</v>
      </c>
    </row>
    <row r="174" spans="1:92" ht="36" customHeight="1" x14ac:dyDescent="0.2">
      <c r="A174" s="749" t="s">
        <v>20797</v>
      </c>
      <c r="J174" s="820" t="s">
        <v>9176</v>
      </c>
      <c r="K174" s="815" t="s">
        <v>9177</v>
      </c>
      <c r="P174" s="755"/>
      <c r="Q174" s="921" t="s">
        <v>5962</v>
      </c>
      <c r="R174" s="922" t="s">
        <v>9178</v>
      </c>
      <c r="S174" s="923" t="s">
        <v>9179</v>
      </c>
      <c r="U174" s="820" t="s">
        <v>9180</v>
      </c>
      <c r="V174" s="815" t="s">
        <v>9181</v>
      </c>
      <c r="Y174" s="861" t="s">
        <v>9182</v>
      </c>
      <c r="Z174" s="862" t="s">
        <v>9183</v>
      </c>
      <c r="AA174" s="863" t="s">
        <v>9184</v>
      </c>
      <c r="AB174" s="864" t="s">
        <v>9185</v>
      </c>
      <c r="AD174" s="825" t="s">
        <v>9820</v>
      </c>
      <c r="AE174" s="826" t="s">
        <v>9821</v>
      </c>
      <c r="AF174" s="827" t="s">
        <v>9822</v>
      </c>
      <c r="AG174" s="755"/>
      <c r="AH174" s="820" t="s">
        <v>9180</v>
      </c>
      <c r="AI174" s="815" t="s">
        <v>9189</v>
      </c>
      <c r="AK174" s="828" t="s">
        <v>9084</v>
      </c>
      <c r="AL174" s="829" t="s">
        <v>9085</v>
      </c>
      <c r="AN174" s="874"/>
      <c r="AO174" s="875" t="s">
        <v>9192</v>
      </c>
      <c r="AP174" s="876" t="s">
        <v>9193</v>
      </c>
      <c r="AQ174" s="881" t="s">
        <v>9194</v>
      </c>
      <c r="AR174" s="878" t="s">
        <v>1878</v>
      </c>
      <c r="AT174" s="937"/>
      <c r="AU174" s="756"/>
      <c r="AV174" s="938"/>
      <c r="CD174" s="811">
        <v>6313</v>
      </c>
      <c r="CE174" s="849" t="s">
        <v>6344</v>
      </c>
      <c r="CF174" s="849" t="s">
        <v>19219</v>
      </c>
      <c r="CG174" s="850" t="s">
        <v>19220</v>
      </c>
      <c r="CM174" s="843" t="s">
        <v>20170</v>
      </c>
      <c r="CN174" s="846" t="s">
        <v>20171</v>
      </c>
    </row>
    <row r="175" spans="1:92" ht="36" customHeight="1" x14ac:dyDescent="0.2">
      <c r="A175" s="749" t="s">
        <v>20797</v>
      </c>
      <c r="J175" s="860" t="s">
        <v>35</v>
      </c>
      <c r="K175" s="855" t="s">
        <v>9195</v>
      </c>
      <c r="P175" s="755"/>
      <c r="Q175" s="921" t="s">
        <v>5962</v>
      </c>
      <c r="R175" s="922" t="s">
        <v>9196</v>
      </c>
      <c r="S175" s="923" t="s">
        <v>9197</v>
      </c>
      <c r="U175" s="860" t="s">
        <v>35</v>
      </c>
      <c r="V175" s="855" t="s">
        <v>9198</v>
      </c>
      <c r="Y175" s="861" t="s">
        <v>9199</v>
      </c>
      <c r="Z175" s="862" t="s">
        <v>9200</v>
      </c>
      <c r="AA175" s="863" t="s">
        <v>9201</v>
      </c>
      <c r="AB175" s="864" t="s">
        <v>9202</v>
      </c>
      <c r="AD175" s="825" t="s">
        <v>9754</v>
      </c>
      <c r="AE175" s="826" t="s">
        <v>9755</v>
      </c>
      <c r="AF175" s="827" t="s">
        <v>9756</v>
      </c>
      <c r="AG175" s="755"/>
      <c r="AH175" s="860" t="s">
        <v>35</v>
      </c>
      <c r="AI175" s="855" t="s">
        <v>9206</v>
      </c>
      <c r="AK175" s="860" t="s">
        <v>35</v>
      </c>
      <c r="AL175" s="855" t="s">
        <v>9101</v>
      </c>
      <c r="AN175" s="874"/>
      <c r="AO175" s="875" t="s">
        <v>9208</v>
      </c>
      <c r="AP175" s="876" t="s">
        <v>9209</v>
      </c>
      <c r="AQ175" s="881" t="s">
        <v>9210</v>
      </c>
      <c r="AR175" s="878" t="s">
        <v>1878</v>
      </c>
      <c r="AT175" s="937"/>
      <c r="AU175" s="756"/>
      <c r="AV175" s="938"/>
      <c r="CD175" s="811">
        <v>6313</v>
      </c>
      <c r="CE175" s="849" t="s">
        <v>19221</v>
      </c>
      <c r="CF175" s="849" t="s">
        <v>19222</v>
      </c>
      <c r="CG175" s="850" t="s">
        <v>19223</v>
      </c>
      <c r="CM175" s="843" t="s">
        <v>20172</v>
      </c>
      <c r="CN175" s="846" t="s">
        <v>20173</v>
      </c>
    </row>
    <row r="176" spans="1:92" ht="36" customHeight="1" x14ac:dyDescent="0.2">
      <c r="A176" s="749" t="s">
        <v>20797</v>
      </c>
      <c r="J176" s="820" t="s">
        <v>9211</v>
      </c>
      <c r="K176" s="815" t="s">
        <v>9212</v>
      </c>
      <c r="P176" s="755"/>
      <c r="Q176" s="921" t="s">
        <v>5962</v>
      </c>
      <c r="R176" s="922" t="s">
        <v>9213</v>
      </c>
      <c r="S176" s="923" t="s">
        <v>9214</v>
      </c>
      <c r="U176" s="820" t="s">
        <v>7517</v>
      </c>
      <c r="V176" s="815" t="s">
        <v>9215</v>
      </c>
      <c r="Y176" s="861" t="s">
        <v>9216</v>
      </c>
      <c r="Z176" s="862" t="s">
        <v>9217</v>
      </c>
      <c r="AA176" s="863" t="s">
        <v>9218</v>
      </c>
      <c r="AB176" s="864" t="s">
        <v>9219</v>
      </c>
      <c r="AD176" s="918" t="s">
        <v>6985</v>
      </c>
      <c r="AE176" s="919" t="s">
        <v>6986</v>
      </c>
      <c r="AF176" s="920" t="s">
        <v>6987</v>
      </c>
      <c r="AG176" s="755"/>
      <c r="AH176" s="820" t="s">
        <v>7517</v>
      </c>
      <c r="AI176" s="815" t="s">
        <v>9223</v>
      </c>
      <c r="AK176" s="828" t="s">
        <v>9122</v>
      </c>
      <c r="AL176" s="829" t="s">
        <v>9123</v>
      </c>
      <c r="AN176" s="874"/>
      <c r="AO176" s="875" t="s">
        <v>9226</v>
      </c>
      <c r="AP176" s="876" t="s">
        <v>9227</v>
      </c>
      <c r="AQ176" s="881" t="s">
        <v>9228</v>
      </c>
      <c r="AR176" s="878" t="s">
        <v>1878</v>
      </c>
      <c r="AT176" s="937"/>
      <c r="AU176" s="756"/>
      <c r="AV176" s="938"/>
      <c r="CD176" s="811">
        <v>6313</v>
      </c>
      <c r="CE176" s="849" t="s">
        <v>19224</v>
      </c>
      <c r="CF176" s="849" t="s">
        <v>19225</v>
      </c>
      <c r="CG176" s="850" t="s">
        <v>19226</v>
      </c>
      <c r="CM176" s="843" t="s">
        <v>20174</v>
      </c>
      <c r="CN176" s="846" t="s">
        <v>20175</v>
      </c>
    </row>
    <row r="177" spans="1:92" ht="36" customHeight="1" x14ac:dyDescent="0.2">
      <c r="A177" s="749" t="s">
        <v>20797</v>
      </c>
      <c r="J177" s="860" t="s">
        <v>35</v>
      </c>
      <c r="K177" s="855" t="s">
        <v>9229</v>
      </c>
      <c r="P177" s="755"/>
      <c r="Q177" s="921" t="s">
        <v>5962</v>
      </c>
      <c r="R177" s="922" t="s">
        <v>9230</v>
      </c>
      <c r="S177" s="923" t="s">
        <v>9231</v>
      </c>
      <c r="U177" s="860" t="s">
        <v>35</v>
      </c>
      <c r="V177" s="855" t="s">
        <v>9232</v>
      </c>
      <c r="Y177" s="861" t="s">
        <v>9233</v>
      </c>
      <c r="Z177" s="862" t="s">
        <v>9234</v>
      </c>
      <c r="AA177" s="863" t="s">
        <v>9235</v>
      </c>
      <c r="AB177" s="864" t="s">
        <v>9236</v>
      </c>
      <c r="AD177" s="825" t="s">
        <v>9792</v>
      </c>
      <c r="AE177" s="826" t="s">
        <v>9793</v>
      </c>
      <c r="AF177" s="827" t="s">
        <v>9794</v>
      </c>
      <c r="AG177" s="755"/>
      <c r="AH177" s="860" t="s">
        <v>35</v>
      </c>
      <c r="AI177" s="855" t="s">
        <v>9240</v>
      </c>
      <c r="AK177" s="860" t="s">
        <v>35</v>
      </c>
      <c r="AL177" s="855" t="s">
        <v>9139</v>
      </c>
      <c r="AN177" s="874"/>
      <c r="AO177" s="875" t="s">
        <v>9242</v>
      </c>
      <c r="AP177" s="876" t="s">
        <v>9243</v>
      </c>
      <c r="AQ177" s="881"/>
      <c r="AR177" s="878" t="s">
        <v>1878</v>
      </c>
      <c r="AT177" s="937"/>
      <c r="AU177" s="756"/>
      <c r="AV177" s="938"/>
      <c r="CD177" s="811">
        <v>6313</v>
      </c>
      <c r="CE177" s="849" t="s">
        <v>19227</v>
      </c>
      <c r="CF177" s="849" t="s">
        <v>19228</v>
      </c>
      <c r="CG177" s="850" t="s">
        <v>19229</v>
      </c>
      <c r="CM177" s="843" t="s">
        <v>20176</v>
      </c>
      <c r="CN177" s="846" t="s">
        <v>20177</v>
      </c>
    </row>
    <row r="178" spans="1:92" ht="36" customHeight="1" x14ac:dyDescent="0.2">
      <c r="A178" s="749" t="s">
        <v>20797</v>
      </c>
      <c r="J178" s="820" t="s">
        <v>9244</v>
      </c>
      <c r="K178" s="815" t="s">
        <v>9245</v>
      </c>
      <c r="P178" s="755"/>
      <c r="Q178" s="921" t="s">
        <v>5962</v>
      </c>
      <c r="R178" s="922" t="s">
        <v>9246</v>
      </c>
      <c r="S178" s="923" t="s">
        <v>9247</v>
      </c>
      <c r="U178" s="820" t="s">
        <v>7553</v>
      </c>
      <c r="V178" s="815" t="s">
        <v>9248</v>
      </c>
      <c r="Y178" s="861" t="s">
        <v>9249</v>
      </c>
      <c r="Z178" s="862" t="s">
        <v>9250</v>
      </c>
      <c r="AA178" s="863" t="s">
        <v>9251</v>
      </c>
      <c r="AB178" s="864" t="s">
        <v>9252</v>
      </c>
      <c r="AD178" s="825" t="s">
        <v>9846</v>
      </c>
      <c r="AE178" s="826" t="s">
        <v>9847</v>
      </c>
      <c r="AF178" s="827" t="s">
        <v>9848</v>
      </c>
      <c r="AG178" s="755"/>
      <c r="AH178" s="820" t="s">
        <v>7553</v>
      </c>
      <c r="AI178" s="815" t="s">
        <v>9256</v>
      </c>
      <c r="AK178" s="828" t="s">
        <v>9156</v>
      </c>
      <c r="AL178" s="829" t="s">
        <v>9157</v>
      </c>
      <c r="AN178" s="874"/>
      <c r="AO178" s="875" t="s">
        <v>9259</v>
      </c>
      <c r="AP178" s="876" t="s">
        <v>9260</v>
      </c>
      <c r="AQ178" s="881" t="s">
        <v>9261</v>
      </c>
      <c r="AR178" s="878" t="s">
        <v>1878</v>
      </c>
      <c r="AT178" s="937"/>
      <c r="AU178" s="756"/>
      <c r="AV178" s="938"/>
      <c r="CD178" s="811">
        <v>6313</v>
      </c>
      <c r="CE178" s="849" t="s">
        <v>19230</v>
      </c>
      <c r="CF178" s="849" t="s">
        <v>19231</v>
      </c>
      <c r="CG178" s="850" t="s">
        <v>19232</v>
      </c>
      <c r="CM178" s="843" t="s">
        <v>20178</v>
      </c>
      <c r="CN178" s="846" t="s">
        <v>20179</v>
      </c>
    </row>
    <row r="179" spans="1:92" ht="36" customHeight="1" x14ac:dyDescent="0.2">
      <c r="A179" s="749" t="s">
        <v>20797</v>
      </c>
      <c r="J179" s="860" t="s">
        <v>35</v>
      </c>
      <c r="K179" s="855" t="s">
        <v>9262</v>
      </c>
      <c r="P179" s="755"/>
      <c r="Q179" s="921" t="s">
        <v>5962</v>
      </c>
      <c r="R179" s="922" t="s">
        <v>9263</v>
      </c>
      <c r="S179" s="923" t="s">
        <v>9264</v>
      </c>
      <c r="U179" s="860" t="s">
        <v>35</v>
      </c>
      <c r="V179" s="855" t="s">
        <v>9265</v>
      </c>
      <c r="Y179" s="861" t="s">
        <v>9266</v>
      </c>
      <c r="Z179" s="862" t="s">
        <v>9267</v>
      </c>
      <c r="AA179" s="863" t="s">
        <v>9268</v>
      </c>
      <c r="AB179" s="864" t="s">
        <v>9269</v>
      </c>
      <c r="AD179" s="825" t="s">
        <v>7026</v>
      </c>
      <c r="AE179" s="865" t="s">
        <v>7027</v>
      </c>
      <c r="AF179" s="866" t="s">
        <v>7028</v>
      </c>
      <c r="AG179" s="755"/>
      <c r="AH179" s="860" t="s">
        <v>35</v>
      </c>
      <c r="AI179" s="855" t="s">
        <v>9273</v>
      </c>
      <c r="AK179" s="860" t="s">
        <v>35</v>
      </c>
      <c r="AL179" s="855" t="s">
        <v>9172</v>
      </c>
      <c r="AN179" s="874"/>
      <c r="AO179" s="875" t="s">
        <v>9275</v>
      </c>
      <c r="AP179" s="876" t="s">
        <v>9276</v>
      </c>
      <c r="AQ179" s="881" t="s">
        <v>9261</v>
      </c>
      <c r="AR179" s="878" t="s">
        <v>1878</v>
      </c>
      <c r="AT179" s="937"/>
      <c r="AU179" s="756"/>
      <c r="AV179" s="938"/>
      <c r="CD179" s="811">
        <v>6313</v>
      </c>
      <c r="CE179" s="849" t="s">
        <v>19233</v>
      </c>
      <c r="CF179" s="849" t="s">
        <v>19234</v>
      </c>
      <c r="CG179" s="850" t="s">
        <v>19235</v>
      </c>
      <c r="CM179" s="843" t="s">
        <v>20180</v>
      </c>
      <c r="CN179" s="846" t="s">
        <v>20181</v>
      </c>
    </row>
    <row r="180" spans="1:92" ht="36" customHeight="1" x14ac:dyDescent="0.2">
      <c r="A180" s="749" t="s">
        <v>20797</v>
      </c>
      <c r="J180" s="820" t="s">
        <v>9277</v>
      </c>
      <c r="K180" s="815" t="s">
        <v>9278</v>
      </c>
      <c r="P180" s="755"/>
      <c r="Q180" s="921" t="s">
        <v>5962</v>
      </c>
      <c r="R180" s="922" t="s">
        <v>9279</v>
      </c>
      <c r="S180" s="923" t="s">
        <v>9280</v>
      </c>
      <c r="U180" s="820" t="s">
        <v>7590</v>
      </c>
      <c r="V180" s="815" t="s">
        <v>9281</v>
      </c>
      <c r="Y180" s="861" t="s">
        <v>9282</v>
      </c>
      <c r="Z180" s="862" t="s">
        <v>9283</v>
      </c>
      <c r="AA180" s="863" t="s">
        <v>9284</v>
      </c>
      <c r="AB180" s="864" t="s">
        <v>9285</v>
      </c>
      <c r="AD180" s="825" t="s">
        <v>9988</v>
      </c>
      <c r="AE180" s="826" t="s">
        <v>9989</v>
      </c>
      <c r="AF180" s="827" t="s">
        <v>9990</v>
      </c>
      <c r="AG180" s="755"/>
      <c r="AH180" s="820" t="s">
        <v>7590</v>
      </c>
      <c r="AI180" s="815" t="s">
        <v>9289</v>
      </c>
      <c r="AK180" s="828" t="s">
        <v>9190</v>
      </c>
      <c r="AL180" s="829" t="s">
        <v>9191</v>
      </c>
      <c r="AN180" s="874"/>
      <c r="AO180" s="875" t="s">
        <v>9292</v>
      </c>
      <c r="AP180" s="876" t="s">
        <v>9293</v>
      </c>
      <c r="AQ180" s="881" t="s">
        <v>9294</v>
      </c>
      <c r="AR180" s="878" t="s">
        <v>1878</v>
      </c>
      <c r="AT180" s="937"/>
      <c r="AU180" s="756"/>
      <c r="AV180" s="938"/>
      <c r="CD180" s="811">
        <v>6313</v>
      </c>
      <c r="CE180" s="849" t="s">
        <v>19236</v>
      </c>
      <c r="CF180" s="849" t="s">
        <v>19237</v>
      </c>
      <c r="CG180" s="850" t="s">
        <v>19238</v>
      </c>
      <c r="CM180" s="843" t="s">
        <v>20182</v>
      </c>
      <c r="CN180" s="846" t="s">
        <v>20183</v>
      </c>
    </row>
    <row r="181" spans="1:92" ht="36" customHeight="1" x14ac:dyDescent="0.2">
      <c r="A181" s="749" t="s">
        <v>20797</v>
      </c>
      <c r="J181" s="860" t="s">
        <v>35</v>
      </c>
      <c r="K181" s="855" t="s">
        <v>9295</v>
      </c>
      <c r="P181" s="755"/>
      <c r="Q181" s="921" t="s">
        <v>5962</v>
      </c>
      <c r="R181" s="922" t="s">
        <v>9296</v>
      </c>
      <c r="S181" s="923" t="s">
        <v>9297</v>
      </c>
      <c r="U181" s="860" t="s">
        <v>35</v>
      </c>
      <c r="V181" s="855" t="s">
        <v>9298</v>
      </c>
      <c r="Y181" s="861" t="s">
        <v>9299</v>
      </c>
      <c r="Z181" s="862" t="s">
        <v>9300</v>
      </c>
      <c r="AA181" s="863" t="s">
        <v>9301</v>
      </c>
      <c r="AB181" s="864" t="s">
        <v>9302</v>
      </c>
      <c r="AD181" s="825" t="s">
        <v>9860</v>
      </c>
      <c r="AE181" s="826" t="s">
        <v>9861</v>
      </c>
      <c r="AF181" s="827" t="s">
        <v>9862</v>
      </c>
      <c r="AG181" s="755"/>
      <c r="AH181" s="860" t="s">
        <v>35</v>
      </c>
      <c r="AI181" s="855" t="s">
        <v>9306</v>
      </c>
      <c r="AK181" s="860" t="s">
        <v>35</v>
      </c>
      <c r="AL181" s="855" t="s">
        <v>9207</v>
      </c>
      <c r="AN181" s="874"/>
      <c r="AO181" s="875" t="s">
        <v>9308</v>
      </c>
      <c r="AP181" s="876" t="s">
        <v>9309</v>
      </c>
      <c r="AQ181" s="881" t="s">
        <v>9310</v>
      </c>
      <c r="AR181" s="878" t="s">
        <v>1878</v>
      </c>
      <c r="AT181" s="937"/>
      <c r="AU181" s="756"/>
      <c r="AV181" s="938"/>
      <c r="CD181" s="811">
        <v>6313</v>
      </c>
      <c r="CE181" s="849" t="s">
        <v>19239</v>
      </c>
      <c r="CF181" s="849" t="s">
        <v>19240</v>
      </c>
      <c r="CG181" s="850" t="s">
        <v>19241</v>
      </c>
      <c r="CM181" s="843" t="s">
        <v>20184</v>
      </c>
      <c r="CN181" s="846" t="s">
        <v>20185</v>
      </c>
    </row>
    <row r="182" spans="1:92" ht="36" customHeight="1" x14ac:dyDescent="0.2">
      <c r="A182" s="749" t="s">
        <v>20797</v>
      </c>
      <c r="J182" s="820" t="s">
        <v>9311</v>
      </c>
      <c r="K182" s="815" t="s">
        <v>9312</v>
      </c>
      <c r="P182" s="755"/>
      <c r="Q182" s="921" t="s">
        <v>5962</v>
      </c>
      <c r="R182" s="922" t="s">
        <v>9313</v>
      </c>
      <c r="S182" s="923" t="s">
        <v>9314</v>
      </c>
      <c r="U182" s="820" t="s">
        <v>7625</v>
      </c>
      <c r="V182" s="815" t="s">
        <v>9315</v>
      </c>
      <c r="Y182" s="861" t="s">
        <v>9316</v>
      </c>
      <c r="Z182" s="862" t="s">
        <v>9316</v>
      </c>
      <c r="AA182" s="863" t="s">
        <v>9317</v>
      </c>
      <c r="AB182" s="864" t="s">
        <v>9318</v>
      </c>
      <c r="AD182" s="825" t="s">
        <v>9873</v>
      </c>
      <c r="AE182" s="826" t="s">
        <v>9874</v>
      </c>
      <c r="AF182" s="827" t="s">
        <v>9875</v>
      </c>
      <c r="AG182" s="755"/>
      <c r="AH182" s="820" t="s">
        <v>7625</v>
      </c>
      <c r="AI182" s="815" t="s">
        <v>9322</v>
      </c>
      <c r="AK182" s="828" t="s">
        <v>9224</v>
      </c>
      <c r="AL182" s="829" t="s">
        <v>9225</v>
      </c>
      <c r="AN182" s="874"/>
      <c r="AO182" s="875" t="s">
        <v>9325</v>
      </c>
      <c r="AP182" s="876" t="s">
        <v>9326</v>
      </c>
      <c r="AQ182" s="881" t="s">
        <v>9327</v>
      </c>
      <c r="AR182" s="878" t="s">
        <v>1878</v>
      </c>
      <c r="AT182" s="937"/>
      <c r="AU182" s="756"/>
      <c r="AV182" s="938"/>
      <c r="CD182" s="811">
        <v>6313</v>
      </c>
      <c r="CE182" s="849" t="s">
        <v>19242</v>
      </c>
      <c r="CF182" s="849" t="s">
        <v>19243</v>
      </c>
      <c r="CG182" s="850" t="s">
        <v>19244</v>
      </c>
      <c r="CM182" s="843" t="s">
        <v>20186</v>
      </c>
      <c r="CN182" s="846" t="s">
        <v>20187</v>
      </c>
    </row>
    <row r="183" spans="1:92" ht="36" customHeight="1" x14ac:dyDescent="0.2">
      <c r="A183" s="749" t="s">
        <v>20797</v>
      </c>
      <c r="J183" s="860" t="s">
        <v>35</v>
      </c>
      <c r="K183" s="855" t="s">
        <v>9328</v>
      </c>
      <c r="P183" s="755"/>
      <c r="Q183" s="921" t="s">
        <v>5962</v>
      </c>
      <c r="R183" s="922" t="s">
        <v>9329</v>
      </c>
      <c r="S183" s="923" t="s">
        <v>9330</v>
      </c>
      <c r="U183" s="860" t="s">
        <v>35</v>
      </c>
      <c r="V183" s="855" t="s">
        <v>9331</v>
      </c>
      <c r="X183" s="745" t="s">
        <v>6295</v>
      </c>
      <c r="Y183" s="861" t="s">
        <v>9332</v>
      </c>
      <c r="Z183" s="862" t="s">
        <v>9333</v>
      </c>
      <c r="AA183" s="863" t="s">
        <v>9010</v>
      </c>
      <c r="AB183" s="864" t="s">
        <v>9334</v>
      </c>
      <c r="AD183" s="825" t="s">
        <v>9964</v>
      </c>
      <c r="AE183" s="826" t="s">
        <v>9965</v>
      </c>
      <c r="AF183" s="827" t="s">
        <v>9966</v>
      </c>
      <c r="AG183" s="755"/>
      <c r="AH183" s="860" t="s">
        <v>35</v>
      </c>
      <c r="AI183" s="855" t="s">
        <v>9337</v>
      </c>
      <c r="AK183" s="860" t="s">
        <v>35</v>
      </c>
      <c r="AL183" s="855" t="s">
        <v>9241</v>
      </c>
      <c r="AN183" s="874"/>
      <c r="AO183" s="875" t="s">
        <v>6400</v>
      </c>
      <c r="AP183" s="876" t="s">
        <v>6401</v>
      </c>
      <c r="AQ183" s="881" t="s">
        <v>9339</v>
      </c>
      <c r="AR183" s="878" t="s">
        <v>1878</v>
      </c>
      <c r="AT183" s="937"/>
      <c r="AU183" s="756"/>
      <c r="AV183" s="938"/>
      <c r="CD183" s="811">
        <v>6313</v>
      </c>
      <c r="CE183" s="849" t="s">
        <v>19245</v>
      </c>
      <c r="CF183" s="849" t="s">
        <v>19246</v>
      </c>
      <c r="CG183" s="850" t="s">
        <v>19247</v>
      </c>
      <c r="CM183" s="843" t="s">
        <v>20188</v>
      </c>
      <c r="CN183" s="846" t="s">
        <v>20189</v>
      </c>
    </row>
    <row r="184" spans="1:92" ht="36" customHeight="1" x14ac:dyDescent="0.2">
      <c r="A184" s="749" t="s">
        <v>20797</v>
      </c>
      <c r="J184" s="820" t="s">
        <v>9340</v>
      </c>
      <c r="K184" s="815" t="s">
        <v>9341</v>
      </c>
      <c r="P184" s="755"/>
      <c r="Q184" s="921" t="s">
        <v>5962</v>
      </c>
      <c r="R184" s="922" t="s">
        <v>9342</v>
      </c>
      <c r="S184" s="923" t="s">
        <v>9343</v>
      </c>
      <c r="U184" s="820" t="s">
        <v>7663</v>
      </c>
      <c r="V184" s="815" t="s">
        <v>9344</v>
      </c>
      <c r="X184" s="745" t="s">
        <v>6295</v>
      </c>
      <c r="Y184" s="861" t="s">
        <v>9345</v>
      </c>
      <c r="Z184" s="862" t="s">
        <v>9346</v>
      </c>
      <c r="AA184" s="863" t="s">
        <v>9347</v>
      </c>
      <c r="AB184" s="864" t="s">
        <v>9348</v>
      </c>
      <c r="AD184" s="825" t="s">
        <v>10067</v>
      </c>
      <c r="AE184" s="826" t="s">
        <v>10068</v>
      </c>
      <c r="AF184" s="827" t="s">
        <v>10069</v>
      </c>
      <c r="AG184" s="755"/>
      <c r="AH184" s="820" t="s">
        <v>7663</v>
      </c>
      <c r="AI184" s="815" t="s">
        <v>9352</v>
      </c>
      <c r="AK184" s="828" t="s">
        <v>9257</v>
      </c>
      <c r="AL184" s="829" t="s">
        <v>9258</v>
      </c>
      <c r="AN184" s="874" t="s">
        <v>9355</v>
      </c>
      <c r="AO184" s="875" t="s">
        <v>6422</v>
      </c>
      <c r="AP184" s="876" t="s">
        <v>9356</v>
      </c>
      <c r="AQ184" s="881" t="s">
        <v>9357</v>
      </c>
      <c r="AR184" s="878" t="s">
        <v>1878</v>
      </c>
      <c r="AT184" s="937"/>
      <c r="AU184" s="756"/>
      <c r="AV184" s="938"/>
      <c r="CD184" s="811">
        <v>6313</v>
      </c>
      <c r="CE184" s="849" t="s">
        <v>19248</v>
      </c>
      <c r="CF184" s="849" t="s">
        <v>19249</v>
      </c>
      <c r="CG184" s="850" t="s">
        <v>19250</v>
      </c>
      <c r="CM184" s="843" t="s">
        <v>20190</v>
      </c>
      <c r="CN184" s="846" t="s">
        <v>20191</v>
      </c>
    </row>
    <row r="185" spans="1:92" ht="36" customHeight="1" x14ac:dyDescent="0.2">
      <c r="A185" s="749" t="s">
        <v>20797</v>
      </c>
      <c r="J185" s="860" t="s">
        <v>35</v>
      </c>
      <c r="K185" s="855" t="s">
        <v>9358</v>
      </c>
      <c r="P185" s="755"/>
      <c r="Q185" s="921" t="s">
        <v>5962</v>
      </c>
      <c r="R185" s="922" t="s">
        <v>9359</v>
      </c>
      <c r="S185" s="923" t="s">
        <v>9360</v>
      </c>
      <c r="U185" s="860" t="s">
        <v>35</v>
      </c>
      <c r="V185" s="855" t="s">
        <v>9361</v>
      </c>
      <c r="Y185" s="861" t="s">
        <v>9362</v>
      </c>
      <c r="Z185" s="862" t="s">
        <v>9363</v>
      </c>
      <c r="AA185" s="863" t="s">
        <v>6044</v>
      </c>
      <c r="AB185" s="864" t="s">
        <v>9364</v>
      </c>
      <c r="AD185" s="825" t="s">
        <v>10002</v>
      </c>
      <c r="AE185" s="826" t="s">
        <v>10003</v>
      </c>
      <c r="AF185" s="827" t="s">
        <v>10004</v>
      </c>
      <c r="AG185" s="755"/>
      <c r="AH185" s="860" t="s">
        <v>35</v>
      </c>
      <c r="AI185" s="855" t="s">
        <v>9368</v>
      </c>
      <c r="AK185" s="860" t="s">
        <v>35</v>
      </c>
      <c r="AL185" s="855" t="s">
        <v>9274</v>
      </c>
      <c r="AN185" s="874"/>
      <c r="AO185" s="875" t="s">
        <v>9370</v>
      </c>
      <c r="AP185" s="876" t="s">
        <v>9371</v>
      </c>
      <c r="AQ185" s="881" t="s">
        <v>9372</v>
      </c>
      <c r="AR185" s="878" t="s">
        <v>1878</v>
      </c>
      <c r="AT185" s="937"/>
      <c r="AU185" s="756"/>
      <c r="AV185" s="938"/>
      <c r="CD185" s="811">
        <v>6313</v>
      </c>
      <c r="CE185" s="849" t="s">
        <v>19251</v>
      </c>
      <c r="CF185" s="849" t="s">
        <v>19252</v>
      </c>
      <c r="CG185" s="850" t="s">
        <v>19253</v>
      </c>
      <c r="CM185" s="843" t="s">
        <v>20192</v>
      </c>
      <c r="CN185" s="846" t="s">
        <v>20193</v>
      </c>
    </row>
    <row r="186" spans="1:92" ht="36" customHeight="1" x14ac:dyDescent="0.2">
      <c r="A186" s="749" t="s">
        <v>20797</v>
      </c>
      <c r="J186" s="820" t="s">
        <v>9373</v>
      </c>
      <c r="K186" s="815" t="s">
        <v>9374</v>
      </c>
      <c r="P186" s="755"/>
      <c r="Q186" s="921" t="s">
        <v>5962</v>
      </c>
      <c r="R186" s="922" t="s">
        <v>9375</v>
      </c>
      <c r="S186" s="923" t="s">
        <v>9376</v>
      </c>
      <c r="U186" s="820" t="s">
        <v>7699</v>
      </c>
      <c r="V186" s="815" t="s">
        <v>9377</v>
      </c>
      <c r="Y186" s="861" t="s">
        <v>9378</v>
      </c>
      <c r="Z186" s="862" t="s">
        <v>9379</v>
      </c>
      <c r="AA186" s="863" t="s">
        <v>9380</v>
      </c>
      <c r="AB186" s="864" t="s">
        <v>9381</v>
      </c>
      <c r="AD186" s="825" t="s">
        <v>10131</v>
      </c>
      <c r="AE186" s="826" t="s">
        <v>10132</v>
      </c>
      <c r="AF186" s="827" t="s">
        <v>10133</v>
      </c>
      <c r="AG186" s="755"/>
      <c r="AH186" s="820" t="s">
        <v>7699</v>
      </c>
      <c r="AI186" s="815" t="s">
        <v>9385</v>
      </c>
      <c r="AK186" s="828" t="s">
        <v>9290</v>
      </c>
      <c r="AL186" s="829" t="s">
        <v>9291</v>
      </c>
      <c r="AN186" s="874"/>
      <c r="AO186" s="875" t="s">
        <v>9388</v>
      </c>
      <c r="AP186" s="876" t="s">
        <v>9389</v>
      </c>
      <c r="AQ186" s="881" t="s">
        <v>9390</v>
      </c>
      <c r="AR186" s="878" t="s">
        <v>1878</v>
      </c>
      <c r="AT186" s="937"/>
      <c r="AU186" s="756"/>
      <c r="AV186" s="938"/>
      <c r="CD186" s="811">
        <v>6313</v>
      </c>
      <c r="CE186" s="849" t="s">
        <v>19254</v>
      </c>
      <c r="CF186" s="849" t="s">
        <v>19255</v>
      </c>
      <c r="CG186" s="850" t="s">
        <v>19256</v>
      </c>
      <c r="CM186" s="843" t="s">
        <v>20194</v>
      </c>
      <c r="CN186" s="846" t="s">
        <v>20195</v>
      </c>
    </row>
    <row r="187" spans="1:92" ht="36" customHeight="1" x14ac:dyDescent="0.2">
      <c r="A187" s="749" t="s">
        <v>20797</v>
      </c>
      <c r="J187" s="860" t="s">
        <v>35</v>
      </c>
      <c r="K187" s="855" t="s">
        <v>9391</v>
      </c>
      <c r="P187" s="755"/>
      <c r="Q187" s="921" t="s">
        <v>5962</v>
      </c>
      <c r="R187" s="922" t="s">
        <v>9392</v>
      </c>
      <c r="S187" s="923" t="s">
        <v>9393</v>
      </c>
      <c r="U187" s="860" t="s">
        <v>35</v>
      </c>
      <c r="V187" s="855" t="s">
        <v>9394</v>
      </c>
      <c r="X187" s="745" t="s">
        <v>7367</v>
      </c>
      <c r="Y187" s="861" t="s">
        <v>9395</v>
      </c>
      <c r="Z187" s="862" t="s">
        <v>9396</v>
      </c>
      <c r="AA187" s="863" t="s">
        <v>9397</v>
      </c>
      <c r="AB187" s="864" t="s">
        <v>9398</v>
      </c>
      <c r="AD187" s="918" t="s">
        <v>6942</v>
      </c>
      <c r="AE187" s="919" t="s">
        <v>6943</v>
      </c>
      <c r="AF187" s="920" t="s">
        <v>6944</v>
      </c>
      <c r="AG187" s="755"/>
      <c r="AH187" s="860" t="s">
        <v>35</v>
      </c>
      <c r="AI187" s="855" t="s">
        <v>9401</v>
      </c>
      <c r="AK187" s="860" t="s">
        <v>35</v>
      </c>
      <c r="AL187" s="855" t="s">
        <v>9307</v>
      </c>
      <c r="AN187" s="874"/>
      <c r="AO187" s="875" t="s">
        <v>9403</v>
      </c>
      <c r="AP187" s="876" t="s">
        <v>9404</v>
      </c>
      <c r="AQ187" s="881" t="s">
        <v>9405</v>
      </c>
      <c r="AR187" s="878" t="s">
        <v>1878</v>
      </c>
      <c r="AT187" s="937"/>
      <c r="AU187" s="756"/>
      <c r="AV187" s="938"/>
      <c r="CD187" s="811">
        <v>6313</v>
      </c>
      <c r="CE187" s="849" t="s">
        <v>19257</v>
      </c>
      <c r="CF187" s="849" t="s">
        <v>19258</v>
      </c>
      <c r="CG187" s="850" t="s">
        <v>19259</v>
      </c>
      <c r="CM187" s="843" t="s">
        <v>20196</v>
      </c>
      <c r="CN187" s="846" t="s">
        <v>20197</v>
      </c>
    </row>
    <row r="188" spans="1:92" ht="36" customHeight="1" x14ac:dyDescent="0.2">
      <c r="A188" s="749" t="s">
        <v>20797</v>
      </c>
      <c r="J188" s="820" t="s">
        <v>9406</v>
      </c>
      <c r="K188" s="815" t="s">
        <v>9407</v>
      </c>
      <c r="P188" s="755"/>
      <c r="Q188" s="921" t="s">
        <v>5962</v>
      </c>
      <c r="R188" s="922" t="s">
        <v>9408</v>
      </c>
      <c r="S188" s="923" t="s">
        <v>9409</v>
      </c>
      <c r="U188" s="820" t="s">
        <v>7734</v>
      </c>
      <c r="V188" s="815" t="s">
        <v>9410</v>
      </c>
      <c r="X188" s="745" t="s">
        <v>6295</v>
      </c>
      <c r="Y188" s="861" t="s">
        <v>9411</v>
      </c>
      <c r="Z188" s="862" t="s">
        <v>9412</v>
      </c>
      <c r="AA188" s="863" t="s">
        <v>9413</v>
      </c>
      <c r="AB188" s="864" t="s">
        <v>9414</v>
      </c>
      <c r="AD188" s="825" t="s">
        <v>10027</v>
      </c>
      <c r="AE188" s="826" t="s">
        <v>10028</v>
      </c>
      <c r="AF188" s="827" t="s">
        <v>10029</v>
      </c>
      <c r="AG188" s="755"/>
      <c r="AH188" s="820" t="s">
        <v>7734</v>
      </c>
      <c r="AI188" s="815" t="s">
        <v>9418</v>
      </c>
      <c r="AK188" s="828" t="s">
        <v>9323</v>
      </c>
      <c r="AL188" s="829" t="s">
        <v>9324</v>
      </c>
      <c r="AN188" s="874"/>
      <c r="AO188" s="875" t="s">
        <v>9421</v>
      </c>
      <c r="AP188" s="876" t="s">
        <v>9422</v>
      </c>
      <c r="AQ188" s="881" t="s">
        <v>9423</v>
      </c>
      <c r="AR188" s="878" t="s">
        <v>1878</v>
      </c>
      <c r="AT188" s="937"/>
      <c r="AU188" s="756"/>
      <c r="AV188" s="938"/>
      <c r="CD188" s="811">
        <v>6313</v>
      </c>
      <c r="CE188" s="849" t="s">
        <v>19260</v>
      </c>
      <c r="CF188" s="849" t="s">
        <v>19261</v>
      </c>
      <c r="CG188" s="850" t="s">
        <v>19262</v>
      </c>
      <c r="CM188" s="843" t="s">
        <v>20198</v>
      </c>
      <c r="CN188" s="846" t="s">
        <v>20199</v>
      </c>
    </row>
    <row r="189" spans="1:92" ht="36" customHeight="1" x14ac:dyDescent="0.2">
      <c r="A189" s="749" t="s">
        <v>20797</v>
      </c>
      <c r="J189" s="860" t="s">
        <v>35</v>
      </c>
      <c r="K189" s="855" t="s">
        <v>9424</v>
      </c>
      <c r="P189" s="755"/>
      <c r="Q189" s="921" t="s">
        <v>5962</v>
      </c>
      <c r="R189" s="922" t="s">
        <v>9425</v>
      </c>
      <c r="S189" s="923" t="s">
        <v>9426</v>
      </c>
      <c r="U189" s="860" t="s">
        <v>35</v>
      </c>
      <c r="V189" s="855" t="s">
        <v>9427</v>
      </c>
      <c r="Y189" s="861" t="s">
        <v>9428</v>
      </c>
      <c r="Z189" s="862" t="s">
        <v>9429</v>
      </c>
      <c r="AA189" s="863" t="s">
        <v>9224</v>
      </c>
      <c r="AB189" s="864" t="s">
        <v>9430</v>
      </c>
      <c r="AD189" s="825" t="s">
        <v>9887</v>
      </c>
      <c r="AE189" s="826" t="s">
        <v>9888</v>
      </c>
      <c r="AF189" s="827" t="s">
        <v>9889</v>
      </c>
      <c r="AG189" s="755"/>
      <c r="AH189" s="860" t="s">
        <v>35</v>
      </c>
      <c r="AI189" s="855" t="s">
        <v>9434</v>
      </c>
      <c r="AK189" s="860" t="s">
        <v>35</v>
      </c>
      <c r="AL189" s="855" t="s">
        <v>9338</v>
      </c>
      <c r="AN189" s="874"/>
      <c r="AO189" s="875" t="s">
        <v>9436</v>
      </c>
      <c r="AP189" s="876" t="s">
        <v>9437</v>
      </c>
      <c r="AQ189" s="881" t="s">
        <v>9438</v>
      </c>
      <c r="AR189" s="878" t="s">
        <v>1878</v>
      </c>
      <c r="AT189" s="937"/>
      <c r="AU189" s="756"/>
      <c r="AV189" s="938"/>
      <c r="CD189" s="811">
        <v>6313</v>
      </c>
      <c r="CE189" s="849" t="s">
        <v>19263</v>
      </c>
      <c r="CF189" s="849" t="s">
        <v>19264</v>
      </c>
      <c r="CG189" s="850" t="s">
        <v>19265</v>
      </c>
      <c r="CM189" s="843" t="s">
        <v>20200</v>
      </c>
      <c r="CN189" s="846" t="s">
        <v>20201</v>
      </c>
    </row>
    <row r="190" spans="1:92" ht="36" customHeight="1" x14ac:dyDescent="0.2">
      <c r="A190" s="749" t="s">
        <v>20797</v>
      </c>
      <c r="J190" s="820" t="s">
        <v>9439</v>
      </c>
      <c r="K190" s="815" t="s">
        <v>9440</v>
      </c>
      <c r="P190" s="755"/>
      <c r="Q190" s="921" t="s">
        <v>5962</v>
      </c>
      <c r="R190" s="922" t="s">
        <v>5959</v>
      </c>
      <c r="S190" s="923" t="s">
        <v>9441</v>
      </c>
      <c r="U190" s="820" t="s">
        <v>7767</v>
      </c>
      <c r="V190" s="815" t="s">
        <v>9442</v>
      </c>
      <c r="Y190" s="861" t="s">
        <v>9443</v>
      </c>
      <c r="Z190" s="862" t="s">
        <v>9444</v>
      </c>
      <c r="AA190" s="863" t="s">
        <v>9445</v>
      </c>
      <c r="AB190" s="864" t="s">
        <v>9446</v>
      </c>
      <c r="AD190" s="825" t="s">
        <v>16955</v>
      </c>
      <c r="AE190" s="826" t="s">
        <v>10015</v>
      </c>
      <c r="AF190" s="827" t="s">
        <v>9649</v>
      </c>
      <c r="AG190" s="755"/>
      <c r="AH190" s="820" t="s">
        <v>7767</v>
      </c>
      <c r="AI190" s="815" t="s">
        <v>9450</v>
      </c>
      <c r="AK190" s="828" t="s">
        <v>9353</v>
      </c>
      <c r="AL190" s="829" t="s">
        <v>9354</v>
      </c>
      <c r="AN190" s="874" t="s">
        <v>9453</v>
      </c>
      <c r="AO190" s="875" t="s">
        <v>6447</v>
      </c>
      <c r="AP190" s="876" t="s">
        <v>9454</v>
      </c>
      <c r="AQ190" s="881"/>
      <c r="AR190" s="878" t="s">
        <v>1878</v>
      </c>
      <c r="AT190" s="937"/>
      <c r="AU190" s="756"/>
      <c r="AV190" s="938"/>
      <c r="CD190" s="811">
        <v>6313</v>
      </c>
      <c r="CE190" s="849" t="s">
        <v>19266</v>
      </c>
      <c r="CF190" s="849" t="s">
        <v>19267</v>
      </c>
      <c r="CG190" s="850" t="s">
        <v>19268</v>
      </c>
      <c r="CM190" s="843" t="s">
        <v>20202</v>
      </c>
      <c r="CN190" s="846" t="s">
        <v>20203</v>
      </c>
    </row>
    <row r="191" spans="1:92" ht="36" customHeight="1" x14ac:dyDescent="0.2">
      <c r="A191" s="749" t="s">
        <v>20797</v>
      </c>
      <c r="J191" s="860" t="s">
        <v>35</v>
      </c>
      <c r="K191" s="855" t="s">
        <v>9455</v>
      </c>
      <c r="P191" s="755"/>
      <c r="Q191" s="921" t="s">
        <v>5962</v>
      </c>
      <c r="R191" s="922" t="s">
        <v>6027</v>
      </c>
      <c r="S191" s="923" t="s">
        <v>9456</v>
      </c>
      <c r="U191" s="860" t="s">
        <v>35</v>
      </c>
      <c r="V191" s="855" t="s">
        <v>9457</v>
      </c>
      <c r="X191" s="745" t="s">
        <v>7092</v>
      </c>
      <c r="Y191" s="861" t="s">
        <v>9458</v>
      </c>
      <c r="Z191" s="862" t="s">
        <v>9459</v>
      </c>
      <c r="AA191" s="863" t="s">
        <v>7565</v>
      </c>
      <c r="AB191" s="864" t="s">
        <v>9460</v>
      </c>
      <c r="AD191" s="825" t="s">
        <v>10080</v>
      </c>
      <c r="AE191" s="826" t="s">
        <v>10081</v>
      </c>
      <c r="AF191" s="827" t="s">
        <v>10082</v>
      </c>
      <c r="AG191" s="755"/>
      <c r="AH191" s="860" t="s">
        <v>35</v>
      </c>
      <c r="AI191" s="855" t="s">
        <v>9464</v>
      </c>
      <c r="AK191" s="860" t="s">
        <v>35</v>
      </c>
      <c r="AL191" s="855" t="s">
        <v>9369</v>
      </c>
      <c r="AN191" s="874" t="s">
        <v>9466</v>
      </c>
      <c r="AO191" s="875" t="s">
        <v>6469</v>
      </c>
      <c r="AP191" s="876" t="s">
        <v>9467</v>
      </c>
      <c r="AQ191" s="881" t="s">
        <v>9468</v>
      </c>
      <c r="AR191" s="878" t="s">
        <v>1878</v>
      </c>
      <c r="AT191" s="937"/>
      <c r="AU191" s="756"/>
      <c r="AV191" s="938"/>
      <c r="CD191" s="811">
        <v>6313</v>
      </c>
      <c r="CE191" s="849" t="s">
        <v>19269</v>
      </c>
      <c r="CF191" s="849" t="s">
        <v>19270</v>
      </c>
      <c r="CG191" s="850" t="s">
        <v>19271</v>
      </c>
      <c r="CM191" s="843" t="s">
        <v>20204</v>
      </c>
      <c r="CN191" s="846" t="s">
        <v>20205</v>
      </c>
    </row>
    <row r="192" spans="1:92" ht="36" customHeight="1" x14ac:dyDescent="0.2">
      <c r="A192" s="749" t="s">
        <v>20797</v>
      </c>
      <c r="J192" s="820" t="s">
        <v>9469</v>
      </c>
      <c r="K192" s="815" t="s">
        <v>9470</v>
      </c>
      <c r="P192" s="755"/>
      <c r="Q192" s="921" t="s">
        <v>5962</v>
      </c>
      <c r="R192" s="922" t="s">
        <v>8592</v>
      </c>
      <c r="S192" s="923" t="s">
        <v>9471</v>
      </c>
      <c r="U192" s="820" t="s">
        <v>7801</v>
      </c>
      <c r="V192" s="815" t="s">
        <v>9472</v>
      </c>
      <c r="Y192" s="861" t="s">
        <v>9473</v>
      </c>
      <c r="Z192" s="862" t="s">
        <v>9474</v>
      </c>
      <c r="AA192" s="863" t="s">
        <v>9475</v>
      </c>
      <c r="AB192" s="864" t="s">
        <v>9476</v>
      </c>
      <c r="AD192" s="825" t="s">
        <v>10146</v>
      </c>
      <c r="AE192" s="826" t="s">
        <v>10147</v>
      </c>
      <c r="AF192" s="827" t="s">
        <v>10148</v>
      </c>
      <c r="AG192" s="755"/>
      <c r="AH192" s="820" t="s">
        <v>7837</v>
      </c>
      <c r="AI192" s="815" t="s">
        <v>9478</v>
      </c>
      <c r="AK192" s="828" t="s">
        <v>9386</v>
      </c>
      <c r="AL192" s="829" t="s">
        <v>9387</v>
      </c>
      <c r="AN192" s="874" t="s">
        <v>9481</v>
      </c>
      <c r="AO192" s="875" t="s">
        <v>6493</v>
      </c>
      <c r="AP192" s="876" t="s">
        <v>9482</v>
      </c>
      <c r="AQ192" s="881" t="s">
        <v>9483</v>
      </c>
      <c r="AR192" s="878" t="s">
        <v>1878</v>
      </c>
      <c r="AT192" s="937"/>
      <c r="AU192" s="756"/>
      <c r="AV192" s="938"/>
      <c r="CD192" s="811">
        <v>6313</v>
      </c>
      <c r="CE192" s="849" t="s">
        <v>6645</v>
      </c>
      <c r="CF192" s="849" t="s">
        <v>19272</v>
      </c>
      <c r="CG192" s="850" t="s">
        <v>19273</v>
      </c>
      <c r="CM192" s="843" t="s">
        <v>20206</v>
      </c>
      <c r="CN192" s="846" t="s">
        <v>20207</v>
      </c>
    </row>
    <row r="193" spans="1:92" ht="36" customHeight="1" x14ac:dyDescent="0.2">
      <c r="A193" s="749" t="s">
        <v>20797</v>
      </c>
      <c r="J193" s="860" t="s">
        <v>35</v>
      </c>
      <c r="K193" s="855" t="s">
        <v>9484</v>
      </c>
      <c r="P193" s="755"/>
      <c r="Q193" s="921" t="s">
        <v>5962</v>
      </c>
      <c r="R193" s="922" t="s">
        <v>8660</v>
      </c>
      <c r="S193" s="923" t="s">
        <v>9485</v>
      </c>
      <c r="U193" s="860" t="s">
        <v>35</v>
      </c>
      <c r="V193" s="855" t="s">
        <v>9486</v>
      </c>
      <c r="Y193" s="861" t="s">
        <v>9487</v>
      </c>
      <c r="Z193" s="862" t="s">
        <v>9488</v>
      </c>
      <c r="AA193" s="863" t="s">
        <v>9489</v>
      </c>
      <c r="AB193" s="864" t="s">
        <v>9490</v>
      </c>
      <c r="AD193" s="825" t="s">
        <v>10104</v>
      </c>
      <c r="AE193" s="826" t="s">
        <v>10105</v>
      </c>
      <c r="AF193" s="827" t="s">
        <v>10057</v>
      </c>
      <c r="AG193" s="755"/>
      <c r="AH193" s="860" t="s">
        <v>35</v>
      </c>
      <c r="AI193" s="855" t="s">
        <v>9494</v>
      </c>
      <c r="AK193" s="860" t="s">
        <v>35</v>
      </c>
      <c r="AL193" s="855" t="s">
        <v>9402</v>
      </c>
      <c r="AN193" s="874" t="s">
        <v>9496</v>
      </c>
      <c r="AO193" s="875" t="s">
        <v>6515</v>
      </c>
      <c r="AP193" s="876" t="s">
        <v>9497</v>
      </c>
      <c r="AQ193" s="881" t="s">
        <v>9498</v>
      </c>
      <c r="AR193" s="878" t="s">
        <v>1878</v>
      </c>
      <c r="AT193" s="937"/>
      <c r="AU193" s="756"/>
      <c r="AV193" s="938"/>
      <c r="CD193" s="811">
        <v>6313</v>
      </c>
      <c r="CE193" s="849" t="s">
        <v>7004</v>
      </c>
      <c r="CF193" s="849" t="s">
        <v>19274</v>
      </c>
      <c r="CG193" s="850" t="s">
        <v>19275</v>
      </c>
      <c r="CM193" s="843" t="s">
        <v>20208</v>
      </c>
      <c r="CN193" s="846" t="s">
        <v>20209</v>
      </c>
    </row>
    <row r="194" spans="1:92" ht="36" customHeight="1" x14ac:dyDescent="0.2">
      <c r="A194" s="749" t="s">
        <v>20797</v>
      </c>
      <c r="J194" s="820" t="s">
        <v>9499</v>
      </c>
      <c r="K194" s="815" t="s">
        <v>9500</v>
      </c>
      <c r="P194" s="755"/>
      <c r="Q194" s="921" t="s">
        <v>5962</v>
      </c>
      <c r="R194" s="922" t="s">
        <v>6098</v>
      </c>
      <c r="S194" s="923" t="s">
        <v>9501</v>
      </c>
      <c r="U194" s="820" t="s">
        <v>9502</v>
      </c>
      <c r="V194" s="815" t="s">
        <v>9503</v>
      </c>
      <c r="Y194" s="861" t="s">
        <v>9504</v>
      </c>
      <c r="Z194" s="862" t="s">
        <v>9505</v>
      </c>
      <c r="AA194" s="863" t="s">
        <v>9506</v>
      </c>
      <c r="AB194" s="864" t="s">
        <v>9507</v>
      </c>
      <c r="AD194" s="825" t="s">
        <v>9950</v>
      </c>
      <c r="AE194" s="826" t="s">
        <v>9951</v>
      </c>
      <c r="AF194" s="827" t="s">
        <v>9952</v>
      </c>
      <c r="AG194" s="755"/>
      <c r="AH194" s="820" t="s">
        <v>9511</v>
      </c>
      <c r="AI194" s="815" t="s">
        <v>9512</v>
      </c>
      <c r="AK194" s="828" t="s">
        <v>9419</v>
      </c>
      <c r="AL194" s="829" t="s">
        <v>9420</v>
      </c>
      <c r="AN194" s="874"/>
      <c r="AO194" s="875" t="s">
        <v>6539</v>
      </c>
      <c r="AP194" s="876" t="s">
        <v>6540</v>
      </c>
      <c r="AQ194" s="881"/>
      <c r="AR194" s="878" t="s">
        <v>1878</v>
      </c>
      <c r="AT194" s="937"/>
      <c r="AU194" s="756"/>
      <c r="AV194" s="938"/>
      <c r="CD194" s="811">
        <v>6313</v>
      </c>
      <c r="CE194" s="849" t="s">
        <v>19276</v>
      </c>
      <c r="CF194" s="849" t="s">
        <v>19277</v>
      </c>
      <c r="CG194" s="850" t="s">
        <v>19278</v>
      </c>
      <c r="CM194" s="843" t="s">
        <v>20210</v>
      </c>
      <c r="CN194" s="846" t="s">
        <v>20211</v>
      </c>
    </row>
    <row r="195" spans="1:92" ht="36" customHeight="1" x14ac:dyDescent="0.2">
      <c r="A195" s="749" t="s">
        <v>20797</v>
      </c>
      <c r="J195" s="860" t="s">
        <v>35</v>
      </c>
      <c r="K195" s="855" t="s">
        <v>9515</v>
      </c>
      <c r="P195" s="755"/>
      <c r="Q195" s="921" t="s">
        <v>5962</v>
      </c>
      <c r="R195" s="922" t="s">
        <v>6170</v>
      </c>
      <c r="S195" s="923" t="s">
        <v>9516</v>
      </c>
      <c r="U195" s="860" t="s">
        <v>35</v>
      </c>
      <c r="V195" s="855" t="s">
        <v>9517</v>
      </c>
      <c r="X195" s="745" t="s">
        <v>7092</v>
      </c>
      <c r="Y195" s="861" t="s">
        <v>9518</v>
      </c>
      <c r="Z195" s="862" t="s">
        <v>9519</v>
      </c>
      <c r="AA195" s="863" t="s">
        <v>8807</v>
      </c>
      <c r="AB195" s="864" t="s">
        <v>9520</v>
      </c>
      <c r="AD195" s="825" t="s">
        <v>7386</v>
      </c>
      <c r="AE195" s="865" t="s">
        <v>8682</v>
      </c>
      <c r="AF195" s="866" t="s">
        <v>8683</v>
      </c>
      <c r="AG195" s="755"/>
      <c r="AH195" s="860" t="s">
        <v>35</v>
      </c>
      <c r="AI195" s="855" t="s">
        <v>9524</v>
      </c>
      <c r="AK195" s="860" t="s">
        <v>35</v>
      </c>
      <c r="AL195" s="855" t="s">
        <v>9435</v>
      </c>
      <c r="AN195" s="874"/>
      <c r="AO195" s="875" t="s">
        <v>6561</v>
      </c>
      <c r="AP195" s="876" t="s">
        <v>9526</v>
      </c>
      <c r="AQ195" s="881"/>
      <c r="AR195" s="878" t="s">
        <v>1878</v>
      </c>
      <c r="AT195" s="937"/>
      <c r="AU195" s="756"/>
      <c r="AV195" s="938"/>
      <c r="CD195" s="811">
        <v>6313</v>
      </c>
      <c r="CE195" s="849" t="s">
        <v>6876</v>
      </c>
      <c r="CF195" s="849" t="s">
        <v>19279</v>
      </c>
      <c r="CG195" s="850" t="s">
        <v>19280</v>
      </c>
      <c r="CM195" s="843" t="s">
        <v>20212</v>
      </c>
      <c r="CN195" s="846" t="s">
        <v>20213</v>
      </c>
    </row>
    <row r="196" spans="1:92" ht="36" customHeight="1" x14ac:dyDescent="0.2">
      <c r="A196" s="749" t="s">
        <v>20797</v>
      </c>
      <c r="J196" s="820" t="s">
        <v>9527</v>
      </c>
      <c r="K196" s="815" t="s">
        <v>9528</v>
      </c>
      <c r="P196" s="755"/>
      <c r="Q196" s="921" t="s">
        <v>5962</v>
      </c>
      <c r="R196" s="922" t="s">
        <v>6302</v>
      </c>
      <c r="S196" s="923" t="s">
        <v>9529</v>
      </c>
      <c r="U196" s="820" t="s">
        <v>7837</v>
      </c>
      <c r="V196" s="815" t="s">
        <v>9530</v>
      </c>
      <c r="X196" s="745" t="s">
        <v>7092</v>
      </c>
      <c r="Y196" s="861" t="s">
        <v>9531</v>
      </c>
      <c r="Z196" s="862" t="s">
        <v>9532</v>
      </c>
      <c r="AA196" s="863" t="s">
        <v>9533</v>
      </c>
      <c r="AB196" s="864" t="s">
        <v>9534</v>
      </c>
      <c r="AD196" s="825" t="s">
        <v>10160</v>
      </c>
      <c r="AE196" s="826" t="s">
        <v>10161</v>
      </c>
      <c r="AF196" s="827" t="s">
        <v>10162</v>
      </c>
      <c r="AG196" s="755"/>
      <c r="AH196" s="820" t="s">
        <v>9538</v>
      </c>
      <c r="AI196" s="815" t="s">
        <v>9539</v>
      </c>
      <c r="AK196" s="828" t="s">
        <v>9451</v>
      </c>
      <c r="AL196" s="829" t="s">
        <v>9452</v>
      </c>
      <c r="AN196" s="874"/>
      <c r="AO196" s="875" t="s">
        <v>6585</v>
      </c>
      <c r="AP196" s="876" t="s">
        <v>9542</v>
      </c>
      <c r="AQ196" s="881"/>
      <c r="AR196" s="878" t="s">
        <v>1878</v>
      </c>
      <c r="AT196" s="937"/>
      <c r="AU196" s="756"/>
      <c r="AV196" s="938"/>
      <c r="CD196" s="811">
        <v>6313</v>
      </c>
      <c r="CE196" s="849" t="s">
        <v>9631</v>
      </c>
      <c r="CF196" s="849" t="s">
        <v>19281</v>
      </c>
      <c r="CG196" s="850" t="s">
        <v>19282</v>
      </c>
      <c r="CM196" s="843" t="s">
        <v>20214</v>
      </c>
      <c r="CN196" s="846" t="s">
        <v>20215</v>
      </c>
    </row>
    <row r="197" spans="1:92" ht="36" customHeight="1" x14ac:dyDescent="0.2">
      <c r="A197" s="749" t="s">
        <v>20797</v>
      </c>
      <c r="J197" s="860" t="s">
        <v>35</v>
      </c>
      <c r="K197" s="855" t="s">
        <v>9543</v>
      </c>
      <c r="P197" s="755"/>
      <c r="Q197" s="921" t="s">
        <v>5962</v>
      </c>
      <c r="R197" s="922" t="s">
        <v>6143</v>
      </c>
      <c r="S197" s="923" t="s">
        <v>9544</v>
      </c>
      <c r="U197" s="860" t="s">
        <v>35</v>
      </c>
      <c r="V197" s="855" t="s">
        <v>9545</v>
      </c>
      <c r="Y197" s="861" t="s">
        <v>9546</v>
      </c>
      <c r="Z197" s="862" t="s">
        <v>9547</v>
      </c>
      <c r="AA197" s="863" t="s">
        <v>9548</v>
      </c>
      <c r="AB197" s="864" t="s">
        <v>9549</v>
      </c>
      <c r="AD197" s="825" t="s">
        <v>8732</v>
      </c>
      <c r="AE197" s="865" t="s">
        <v>8733</v>
      </c>
      <c r="AF197" s="866" t="s">
        <v>8734</v>
      </c>
      <c r="AG197" s="755"/>
      <c r="AH197" s="860" t="s">
        <v>35</v>
      </c>
      <c r="AI197" s="855" t="s">
        <v>9552</v>
      </c>
      <c r="AK197" s="860" t="s">
        <v>35</v>
      </c>
      <c r="AL197" s="855" t="s">
        <v>9465</v>
      </c>
      <c r="AN197" s="874"/>
      <c r="AO197" s="875" t="s">
        <v>9554</v>
      </c>
      <c r="AP197" s="876" t="s">
        <v>17453</v>
      </c>
      <c r="AQ197" s="881"/>
      <c r="AR197" s="878" t="s">
        <v>1878</v>
      </c>
      <c r="AT197" s="937"/>
      <c r="AU197" s="756"/>
      <c r="AV197" s="938"/>
      <c r="CD197" s="811">
        <v>6313</v>
      </c>
      <c r="CE197" s="849" t="s">
        <v>6829</v>
      </c>
      <c r="CF197" s="849" t="s">
        <v>19283</v>
      </c>
      <c r="CG197" s="850" t="s">
        <v>19284</v>
      </c>
      <c r="CM197" s="843" t="s">
        <v>20216</v>
      </c>
      <c r="CN197" s="846" t="s">
        <v>20217</v>
      </c>
    </row>
    <row r="198" spans="1:92" ht="36" customHeight="1" x14ac:dyDescent="0.2">
      <c r="A198" s="749" t="s">
        <v>20797</v>
      </c>
      <c r="J198" s="820" t="s">
        <v>7112</v>
      </c>
      <c r="K198" s="815" t="s">
        <v>9555</v>
      </c>
      <c r="P198" s="755"/>
      <c r="Q198" s="921" t="s">
        <v>5962</v>
      </c>
      <c r="R198" s="922" t="s">
        <v>6442</v>
      </c>
      <c r="S198" s="923" t="s">
        <v>9556</v>
      </c>
      <c r="U198" s="820" t="s">
        <v>9511</v>
      </c>
      <c r="V198" s="815" t="s">
        <v>9557</v>
      </c>
      <c r="Y198" s="861" t="s">
        <v>9558</v>
      </c>
      <c r="Z198" s="862" t="s">
        <v>9559</v>
      </c>
      <c r="AA198" s="863" t="s">
        <v>9560</v>
      </c>
      <c r="AB198" s="864" t="s">
        <v>9561</v>
      </c>
      <c r="AD198" s="825" t="s">
        <v>10216</v>
      </c>
      <c r="AE198" s="826" t="s">
        <v>10217</v>
      </c>
      <c r="AF198" s="827" t="s">
        <v>10218</v>
      </c>
      <c r="AG198" s="755"/>
      <c r="AH198" s="820" t="s">
        <v>7870</v>
      </c>
      <c r="AI198" s="815" t="s">
        <v>9565</v>
      </c>
      <c r="AK198" s="828" t="s">
        <v>9479</v>
      </c>
      <c r="AL198" s="829" t="s">
        <v>9480</v>
      </c>
      <c r="AN198" s="874"/>
      <c r="AO198" s="875" t="s">
        <v>6607</v>
      </c>
      <c r="AP198" s="876" t="s">
        <v>6608</v>
      </c>
      <c r="AQ198" s="881"/>
      <c r="AR198" s="878" t="s">
        <v>1878</v>
      </c>
      <c r="AT198" s="937"/>
      <c r="AU198" s="756"/>
      <c r="AV198" s="938"/>
      <c r="CD198" s="811">
        <v>6313</v>
      </c>
      <c r="CE198" s="849" t="s">
        <v>7294</v>
      </c>
      <c r="CF198" s="849" t="s">
        <v>19285</v>
      </c>
      <c r="CG198" s="850" t="s">
        <v>19286</v>
      </c>
      <c r="CM198" s="843" t="s">
        <v>20218</v>
      </c>
      <c r="CN198" s="846" t="s">
        <v>20219</v>
      </c>
    </row>
    <row r="199" spans="1:92" ht="36" customHeight="1" x14ac:dyDescent="0.2">
      <c r="A199" s="749" t="s">
        <v>20797</v>
      </c>
      <c r="J199" s="860" t="s">
        <v>35</v>
      </c>
      <c r="K199" s="855" t="s">
        <v>9568</v>
      </c>
      <c r="P199" s="755"/>
      <c r="Q199" s="921" t="s">
        <v>5962</v>
      </c>
      <c r="R199" s="922" t="s">
        <v>6023</v>
      </c>
      <c r="S199" s="923" t="s">
        <v>9569</v>
      </c>
      <c r="U199" s="860" t="s">
        <v>35</v>
      </c>
      <c r="V199" s="855" t="s">
        <v>9570</v>
      </c>
      <c r="Y199" s="861" t="s">
        <v>9571</v>
      </c>
      <c r="Z199" s="862" t="s">
        <v>9572</v>
      </c>
      <c r="AA199" s="863" t="s">
        <v>9573</v>
      </c>
      <c r="AB199" s="864" t="s">
        <v>9574</v>
      </c>
      <c r="AD199" s="825" t="s">
        <v>10188</v>
      </c>
      <c r="AE199" s="826" t="s">
        <v>10189</v>
      </c>
      <c r="AF199" s="827" t="s">
        <v>10190</v>
      </c>
      <c r="AG199" s="755"/>
      <c r="AH199" s="860" t="s">
        <v>35</v>
      </c>
      <c r="AI199" s="855" t="s">
        <v>9576</v>
      </c>
      <c r="AK199" s="860" t="s">
        <v>35</v>
      </c>
      <c r="AL199" s="855" t="s">
        <v>9495</v>
      </c>
      <c r="AN199" s="874"/>
      <c r="AO199" s="875" t="s">
        <v>6631</v>
      </c>
      <c r="AP199" s="876" t="s">
        <v>6632</v>
      </c>
      <c r="AQ199" s="881"/>
      <c r="AR199" s="878" t="s">
        <v>1878</v>
      </c>
      <c r="AT199" s="937"/>
      <c r="AU199" s="756"/>
      <c r="AV199" s="938"/>
      <c r="CD199" s="811">
        <v>6313</v>
      </c>
      <c r="CE199" s="849" t="s">
        <v>151</v>
      </c>
      <c r="CF199" s="849" t="s">
        <v>19287</v>
      </c>
      <c r="CG199" s="850" t="s">
        <v>19288</v>
      </c>
      <c r="CM199" s="843" t="s">
        <v>20220</v>
      </c>
      <c r="CN199" s="846" t="s">
        <v>20221</v>
      </c>
    </row>
    <row r="200" spans="1:92" ht="36" customHeight="1" x14ac:dyDescent="0.2">
      <c r="A200" s="749" t="s">
        <v>20797</v>
      </c>
      <c r="J200" s="820" t="s">
        <v>7128</v>
      </c>
      <c r="K200" s="815" t="s">
        <v>9579</v>
      </c>
      <c r="P200" s="755"/>
      <c r="Q200" s="921" t="s">
        <v>5962</v>
      </c>
      <c r="R200" s="922" t="s">
        <v>9580</v>
      </c>
      <c r="S200" s="923" t="s">
        <v>9581</v>
      </c>
      <c r="U200" s="820" t="s">
        <v>9538</v>
      </c>
      <c r="V200" s="815" t="s">
        <v>9582</v>
      </c>
      <c r="Y200" s="861" t="s">
        <v>9583</v>
      </c>
      <c r="Z200" s="862" t="s">
        <v>9584</v>
      </c>
      <c r="AA200" s="863" t="s">
        <v>9585</v>
      </c>
      <c r="AB200" s="864" t="s">
        <v>9586</v>
      </c>
      <c r="AD200" s="825" t="s">
        <v>10307</v>
      </c>
      <c r="AE200" s="826" t="s">
        <v>10308</v>
      </c>
      <c r="AF200" s="827" t="s">
        <v>10309</v>
      </c>
      <c r="AG200" s="755"/>
      <c r="AH200" s="820" t="s">
        <v>9590</v>
      </c>
      <c r="AI200" s="815" t="s">
        <v>9591</v>
      </c>
      <c r="AK200" s="828" t="s">
        <v>9513</v>
      </c>
      <c r="AL200" s="829" t="s">
        <v>9514</v>
      </c>
      <c r="AN200" s="874"/>
      <c r="AO200" s="875" t="s">
        <v>6653</v>
      </c>
      <c r="AP200" s="876" t="s">
        <v>6654</v>
      </c>
      <c r="AQ200" s="881"/>
      <c r="AR200" s="878" t="s">
        <v>1878</v>
      </c>
      <c r="AT200" s="937"/>
      <c r="AU200" s="756"/>
      <c r="AV200" s="938"/>
      <c r="CD200" s="811">
        <v>6313</v>
      </c>
      <c r="CE200" s="849" t="s">
        <v>14955</v>
      </c>
      <c r="CF200" s="849" t="s">
        <v>19289</v>
      </c>
      <c r="CG200" s="850" t="s">
        <v>19290</v>
      </c>
      <c r="CM200" s="843" t="s">
        <v>20222</v>
      </c>
      <c r="CN200" s="846" t="s">
        <v>20223</v>
      </c>
    </row>
    <row r="201" spans="1:92" ht="36" customHeight="1" x14ac:dyDescent="0.2">
      <c r="A201" s="749" t="s">
        <v>20797</v>
      </c>
      <c r="J201" s="860" t="s">
        <v>35</v>
      </c>
      <c r="K201" s="855" t="s">
        <v>9594</v>
      </c>
      <c r="P201" s="755"/>
      <c r="Q201" s="921" t="s">
        <v>5962</v>
      </c>
      <c r="R201" s="922" t="s">
        <v>9595</v>
      </c>
      <c r="S201" s="923" t="s">
        <v>9596</v>
      </c>
      <c r="U201" s="860" t="s">
        <v>35</v>
      </c>
      <c r="V201" s="855" t="s">
        <v>9597</v>
      </c>
      <c r="Y201" s="861" t="s">
        <v>9598</v>
      </c>
      <c r="Z201" s="862" t="s">
        <v>9599</v>
      </c>
      <c r="AA201" s="863" t="s">
        <v>9290</v>
      </c>
      <c r="AB201" s="864" t="s">
        <v>9600</v>
      </c>
      <c r="AD201" s="825" t="s">
        <v>10282</v>
      </c>
      <c r="AE201" s="826" t="s">
        <v>10283</v>
      </c>
      <c r="AF201" s="827" t="s">
        <v>10284</v>
      </c>
      <c r="AG201" s="755"/>
      <c r="AH201" s="860" t="s">
        <v>35</v>
      </c>
      <c r="AI201" s="855" t="s">
        <v>9604</v>
      </c>
      <c r="AK201" s="860" t="s">
        <v>35</v>
      </c>
      <c r="AL201" s="855" t="s">
        <v>9525</v>
      </c>
      <c r="AN201" s="874"/>
      <c r="AO201" s="875" t="s">
        <v>6678</v>
      </c>
      <c r="AP201" s="876" t="s">
        <v>6679</v>
      </c>
      <c r="AQ201" s="881"/>
      <c r="AR201" s="878"/>
      <c r="AT201" s="937"/>
      <c r="AU201" s="756"/>
      <c r="AV201" s="938"/>
      <c r="CD201" s="811">
        <v>6313</v>
      </c>
      <c r="CE201" s="849" t="s">
        <v>10044</v>
      </c>
      <c r="CF201" s="849" t="s">
        <v>19291</v>
      </c>
      <c r="CG201" s="850" t="s">
        <v>19292</v>
      </c>
      <c r="CM201" s="843" t="s">
        <v>20224</v>
      </c>
      <c r="CN201" s="846" t="s">
        <v>20225</v>
      </c>
    </row>
    <row r="202" spans="1:92" ht="36" customHeight="1" x14ac:dyDescent="0.2">
      <c r="A202" s="749" t="s">
        <v>20797</v>
      </c>
      <c r="J202" s="820" t="s">
        <v>9606</v>
      </c>
      <c r="K202" s="815" t="s">
        <v>9607</v>
      </c>
      <c r="P202" s="755"/>
      <c r="Q202" s="921" t="s">
        <v>5962</v>
      </c>
      <c r="R202" s="922" t="s">
        <v>6166</v>
      </c>
      <c r="S202" s="923" t="s">
        <v>9608</v>
      </c>
      <c r="U202" s="820" t="s">
        <v>7870</v>
      </c>
      <c r="V202" s="815" t="s">
        <v>9609</v>
      </c>
      <c r="Y202" s="861" t="s">
        <v>9610</v>
      </c>
      <c r="Z202" s="862" t="s">
        <v>9611</v>
      </c>
      <c r="AA202" s="863" t="s">
        <v>9386</v>
      </c>
      <c r="AB202" s="864" t="s">
        <v>9612</v>
      </c>
      <c r="AD202" s="825" t="s">
        <v>10254</v>
      </c>
      <c r="AE202" s="826" t="s">
        <v>10255</v>
      </c>
      <c r="AF202" s="827" t="s">
        <v>10256</v>
      </c>
      <c r="AG202" s="755"/>
      <c r="AH202" s="820" t="s">
        <v>7905</v>
      </c>
      <c r="AI202" s="815" t="s">
        <v>9616</v>
      </c>
      <c r="AK202" s="828" t="s">
        <v>9540</v>
      </c>
      <c r="AL202" s="829" t="s">
        <v>9541</v>
      </c>
      <c r="AN202" s="874"/>
      <c r="AO202" s="875" t="s">
        <v>6700</v>
      </c>
      <c r="AP202" s="876" t="s">
        <v>6701</v>
      </c>
      <c r="AQ202" s="881"/>
      <c r="AR202" s="878"/>
      <c r="AT202" s="937"/>
      <c r="AU202" s="756"/>
      <c r="AV202" s="938"/>
      <c r="CD202" s="811">
        <v>6313</v>
      </c>
      <c r="CE202" s="849" t="s">
        <v>11831</v>
      </c>
      <c r="CF202" s="849" t="s">
        <v>19293</v>
      </c>
      <c r="CG202" s="850" t="s">
        <v>19294</v>
      </c>
      <c r="CM202" s="843" t="s">
        <v>20226</v>
      </c>
      <c r="CN202" s="846" t="s">
        <v>20227</v>
      </c>
    </row>
    <row r="203" spans="1:92" ht="36" customHeight="1" x14ac:dyDescent="0.2">
      <c r="A203" s="749" t="s">
        <v>20797</v>
      </c>
      <c r="J203" s="860" t="s">
        <v>35</v>
      </c>
      <c r="K203" s="855" t="s">
        <v>9619</v>
      </c>
      <c r="P203" s="755"/>
      <c r="Q203" s="921" t="s">
        <v>5962</v>
      </c>
      <c r="R203" s="922" t="s">
        <v>6074</v>
      </c>
      <c r="S203" s="923" t="s">
        <v>9620</v>
      </c>
      <c r="U203" s="860" t="s">
        <v>35</v>
      </c>
      <c r="V203" s="855" t="s">
        <v>9621</v>
      </c>
      <c r="Y203" s="861" t="s">
        <v>9622</v>
      </c>
      <c r="Z203" s="862" t="s">
        <v>9623</v>
      </c>
      <c r="AA203" s="863" t="s">
        <v>9624</v>
      </c>
      <c r="AB203" s="864" t="s">
        <v>9625</v>
      </c>
      <c r="AD203" s="825" t="s">
        <v>10295</v>
      </c>
      <c r="AE203" s="826" t="s">
        <v>10296</v>
      </c>
      <c r="AF203" s="827" t="s">
        <v>10297</v>
      </c>
      <c r="AG203" s="755"/>
      <c r="AH203" s="860" t="s">
        <v>35</v>
      </c>
      <c r="AI203" s="855" t="s">
        <v>9629</v>
      </c>
      <c r="AK203" s="860" t="s">
        <v>35</v>
      </c>
      <c r="AL203" s="855" t="s">
        <v>9553</v>
      </c>
      <c r="AN203" s="874"/>
      <c r="AO203" s="875" t="s">
        <v>6724</v>
      </c>
      <c r="AP203" s="876" t="s">
        <v>6725</v>
      </c>
      <c r="AQ203" s="881"/>
      <c r="AR203" s="878"/>
      <c r="AT203" s="937"/>
      <c r="AU203" s="756"/>
      <c r="AV203" s="938"/>
      <c r="CD203" s="811">
        <v>6313</v>
      </c>
      <c r="CE203" s="849" t="s">
        <v>19295</v>
      </c>
      <c r="CF203" s="849" t="s">
        <v>19296</v>
      </c>
      <c r="CG203" s="850" t="s">
        <v>19297</v>
      </c>
      <c r="CM203" s="843" t="s">
        <v>20228</v>
      </c>
      <c r="CN203" s="846" t="s">
        <v>20229</v>
      </c>
    </row>
    <row r="204" spans="1:92" ht="36" customHeight="1" x14ac:dyDescent="0.2">
      <c r="A204" s="749" t="s">
        <v>20797</v>
      </c>
      <c r="J204" s="820" t="s">
        <v>9631</v>
      </c>
      <c r="K204" s="815" t="s">
        <v>9632</v>
      </c>
      <c r="P204" s="755"/>
      <c r="Q204" s="921" t="s">
        <v>5962</v>
      </c>
      <c r="R204" s="922" t="s">
        <v>6075</v>
      </c>
      <c r="S204" s="923" t="s">
        <v>9633</v>
      </c>
      <c r="U204" s="820" t="s">
        <v>9590</v>
      </c>
      <c r="V204" s="815" t="s">
        <v>9634</v>
      </c>
      <c r="Y204" s="861" t="s">
        <v>9635</v>
      </c>
      <c r="Z204" s="862" t="s">
        <v>9636</v>
      </c>
      <c r="AA204" s="863" t="s">
        <v>9637</v>
      </c>
      <c r="AB204" s="864" t="s">
        <v>9638</v>
      </c>
      <c r="AD204" s="825" t="s">
        <v>10268</v>
      </c>
      <c r="AE204" s="826" t="s">
        <v>10269</v>
      </c>
      <c r="AF204" s="827" t="s">
        <v>10270</v>
      </c>
      <c r="AG204" s="755"/>
      <c r="AH204" s="820" t="s">
        <v>7939</v>
      </c>
      <c r="AI204" s="815" t="s">
        <v>9639</v>
      </c>
      <c r="AK204" s="828" t="s">
        <v>9566</v>
      </c>
      <c r="AL204" s="829" t="s">
        <v>9567</v>
      </c>
      <c r="AN204" s="948"/>
      <c r="AO204" s="949" t="s">
        <v>6746</v>
      </c>
      <c r="AP204" s="950" t="s">
        <v>6747</v>
      </c>
      <c r="AQ204" s="951"/>
      <c r="AR204" s="952"/>
      <c r="AT204" s="937"/>
      <c r="AU204" s="756"/>
      <c r="AV204" s="938"/>
      <c r="CD204" s="811">
        <v>6313</v>
      </c>
      <c r="CE204" s="849" t="s">
        <v>8262</v>
      </c>
      <c r="CF204" s="849" t="s">
        <v>19298</v>
      </c>
      <c r="CG204" s="850" t="s">
        <v>19299</v>
      </c>
      <c r="CM204" s="843" t="s">
        <v>20230</v>
      </c>
      <c r="CN204" s="846" t="s">
        <v>20231</v>
      </c>
    </row>
    <row r="205" spans="1:92" ht="36" customHeight="1" x14ac:dyDescent="0.2">
      <c r="A205" s="749" t="s">
        <v>20797</v>
      </c>
      <c r="J205" s="860" t="s">
        <v>35</v>
      </c>
      <c r="K205" s="855" t="s">
        <v>9642</v>
      </c>
      <c r="P205" s="755"/>
      <c r="Q205" s="921" t="s">
        <v>5962</v>
      </c>
      <c r="R205" s="922" t="s">
        <v>9643</v>
      </c>
      <c r="S205" s="923" t="s">
        <v>9644</v>
      </c>
      <c r="U205" s="860" t="s">
        <v>35</v>
      </c>
      <c r="V205" s="855" t="s">
        <v>9645</v>
      </c>
      <c r="Y205" s="861" t="s">
        <v>9646</v>
      </c>
      <c r="Z205" s="862" t="s">
        <v>9647</v>
      </c>
      <c r="AA205" s="863" t="s">
        <v>9648</v>
      </c>
      <c r="AB205" s="864" t="s">
        <v>9649</v>
      </c>
      <c r="AD205" s="825" t="s">
        <v>10174</v>
      </c>
      <c r="AE205" s="826" t="s">
        <v>10175</v>
      </c>
      <c r="AF205" s="827" t="s">
        <v>10176</v>
      </c>
      <c r="AG205" s="755"/>
      <c r="AH205" s="860" t="s">
        <v>35</v>
      </c>
      <c r="AI205" s="855" t="s">
        <v>9653</v>
      </c>
      <c r="AK205" s="860" t="s">
        <v>35</v>
      </c>
      <c r="AL205" s="855" t="s">
        <v>9577</v>
      </c>
      <c r="AN205" s="948"/>
      <c r="AO205" s="949" t="s">
        <v>9655</v>
      </c>
      <c r="AP205" s="950" t="s">
        <v>9656</v>
      </c>
      <c r="AQ205" s="951"/>
      <c r="AR205" s="952"/>
      <c r="AT205" s="937"/>
      <c r="AU205" s="756"/>
      <c r="AV205" s="938"/>
      <c r="CD205" s="811">
        <v>6313</v>
      </c>
      <c r="CE205" s="849" t="s">
        <v>19300</v>
      </c>
      <c r="CF205" s="849" t="s">
        <v>19301</v>
      </c>
      <c r="CG205" s="850" t="s">
        <v>19302</v>
      </c>
      <c r="CM205" s="843" t="s">
        <v>20232</v>
      </c>
      <c r="CN205" s="846" t="s">
        <v>20233</v>
      </c>
    </row>
    <row r="206" spans="1:92" ht="36" customHeight="1" x14ac:dyDescent="0.2">
      <c r="A206" s="749" t="s">
        <v>20797</v>
      </c>
      <c r="J206" s="820" t="s">
        <v>9657</v>
      </c>
      <c r="K206" s="815" t="s">
        <v>9658</v>
      </c>
      <c r="P206" s="755"/>
      <c r="Q206" s="921" t="s">
        <v>5962</v>
      </c>
      <c r="R206" s="922" t="s">
        <v>9659</v>
      </c>
      <c r="S206" s="923" t="s">
        <v>9660</v>
      </c>
      <c r="U206" s="820" t="s">
        <v>7905</v>
      </c>
      <c r="V206" s="815" t="s">
        <v>9661</v>
      </c>
      <c r="Y206" s="861" t="s">
        <v>9662</v>
      </c>
      <c r="Z206" s="862" t="s">
        <v>9663</v>
      </c>
      <c r="AA206" s="863" t="s">
        <v>9323</v>
      </c>
      <c r="AB206" s="864" t="s">
        <v>9664</v>
      </c>
      <c r="AD206" s="825" t="s">
        <v>10202</v>
      </c>
      <c r="AE206" s="826" t="s">
        <v>10203</v>
      </c>
      <c r="AF206" s="827" t="s">
        <v>10204</v>
      </c>
      <c r="AG206" s="755"/>
      <c r="AH206" s="820" t="s">
        <v>6170</v>
      </c>
      <c r="AI206" s="815" t="s">
        <v>9666</v>
      </c>
      <c r="AK206" s="828" t="s">
        <v>9592</v>
      </c>
      <c r="AL206" s="829" t="s">
        <v>9593</v>
      </c>
      <c r="AN206" s="948"/>
      <c r="AO206" s="949" t="s">
        <v>9669</v>
      </c>
      <c r="AP206" s="950" t="s">
        <v>9670</v>
      </c>
      <c r="AQ206" s="951"/>
      <c r="AR206" s="952"/>
      <c r="AT206" s="937"/>
      <c r="AU206" s="756"/>
      <c r="AV206" s="938"/>
      <c r="CD206" s="811">
        <v>6313</v>
      </c>
      <c r="CE206" s="849" t="s">
        <v>8299</v>
      </c>
      <c r="CF206" s="849" t="s">
        <v>19303</v>
      </c>
      <c r="CG206" s="850" t="s">
        <v>19304</v>
      </c>
      <c r="CM206" s="843" t="s">
        <v>20234</v>
      </c>
      <c r="CN206" s="846" t="s">
        <v>20235</v>
      </c>
    </row>
    <row r="207" spans="1:92" ht="36" customHeight="1" x14ac:dyDescent="0.2">
      <c r="A207" s="749" t="s">
        <v>20797</v>
      </c>
      <c r="J207" s="860" t="s">
        <v>35</v>
      </c>
      <c r="K207" s="855" t="s">
        <v>9671</v>
      </c>
      <c r="P207" s="755"/>
      <c r="Q207" s="921" t="s">
        <v>5962</v>
      </c>
      <c r="R207" s="922" t="s">
        <v>7951</v>
      </c>
      <c r="S207" s="923" t="s">
        <v>9672</v>
      </c>
      <c r="U207" s="860" t="s">
        <v>35</v>
      </c>
      <c r="V207" s="855" t="s">
        <v>9673</v>
      </c>
      <c r="Y207" s="861" t="s">
        <v>9674</v>
      </c>
      <c r="Z207" s="862" t="s">
        <v>9675</v>
      </c>
      <c r="AA207" s="863" t="s">
        <v>9676</v>
      </c>
      <c r="AB207" s="864" t="s">
        <v>9677</v>
      </c>
      <c r="AD207" s="825" t="s">
        <v>10330</v>
      </c>
      <c r="AE207" s="826" t="s">
        <v>10331</v>
      </c>
      <c r="AF207" s="827" t="s">
        <v>10332</v>
      </c>
      <c r="AG207" s="755"/>
      <c r="AH207" s="860" t="s">
        <v>35</v>
      </c>
      <c r="AI207" s="855" t="s">
        <v>9679</v>
      </c>
      <c r="AK207" s="860" t="s">
        <v>35</v>
      </c>
      <c r="AL207" s="855" t="s">
        <v>9605</v>
      </c>
      <c r="AN207" s="948"/>
      <c r="AO207" s="949" t="s">
        <v>9681</v>
      </c>
      <c r="AP207" s="950" t="s">
        <v>9682</v>
      </c>
      <c r="AQ207" s="951"/>
      <c r="AR207" s="952"/>
      <c r="AT207" s="937"/>
      <c r="AU207" s="756"/>
      <c r="AV207" s="938"/>
      <c r="CD207" s="811">
        <v>6313</v>
      </c>
      <c r="CE207" s="849" t="s">
        <v>56</v>
      </c>
      <c r="CF207" s="849" t="s">
        <v>19305</v>
      </c>
      <c r="CG207" s="850" t="s">
        <v>19306</v>
      </c>
      <c r="CM207" s="843" t="s">
        <v>20236</v>
      </c>
      <c r="CN207" s="846" t="s">
        <v>20237</v>
      </c>
    </row>
    <row r="208" spans="1:92" ht="36" customHeight="1" x14ac:dyDescent="0.2">
      <c r="A208" s="749" t="s">
        <v>20797</v>
      </c>
      <c r="J208" s="820" t="s">
        <v>9683</v>
      </c>
      <c r="K208" s="815" t="s">
        <v>9684</v>
      </c>
      <c r="P208" s="755"/>
      <c r="Q208" s="921" t="s">
        <v>5962</v>
      </c>
      <c r="R208" s="922" t="s">
        <v>7074</v>
      </c>
      <c r="S208" s="923" t="s">
        <v>9685</v>
      </c>
      <c r="U208" s="820" t="s">
        <v>7939</v>
      </c>
      <c r="V208" s="815" t="s">
        <v>9686</v>
      </c>
      <c r="X208" s="745" t="s">
        <v>6295</v>
      </c>
      <c r="Y208" s="861" t="s">
        <v>9687</v>
      </c>
      <c r="Z208" s="862" t="s">
        <v>9688</v>
      </c>
      <c r="AA208" s="863" t="s">
        <v>9353</v>
      </c>
      <c r="AB208" s="864" t="s">
        <v>9689</v>
      </c>
      <c r="AD208" s="825" t="s">
        <v>10320</v>
      </c>
      <c r="AE208" s="826" t="s">
        <v>10321</v>
      </c>
      <c r="AF208" s="827" t="s">
        <v>10322</v>
      </c>
      <c r="AG208" s="755"/>
      <c r="AH208" s="820" t="s">
        <v>7974</v>
      </c>
      <c r="AI208" s="815" t="s">
        <v>9693</v>
      </c>
      <c r="AK208" s="828" t="s">
        <v>9617</v>
      </c>
      <c r="AL208" s="829" t="s">
        <v>9618</v>
      </c>
      <c r="AN208" s="948"/>
      <c r="AO208" s="949" t="s">
        <v>6769</v>
      </c>
      <c r="AP208" s="950" t="s">
        <v>6770</v>
      </c>
      <c r="AQ208" s="951"/>
      <c r="AR208" s="952"/>
      <c r="AT208" s="937"/>
      <c r="AU208" s="756"/>
      <c r="AV208" s="938"/>
      <c r="CD208" s="811">
        <v>6313</v>
      </c>
      <c r="CE208" s="849" t="s">
        <v>12314</v>
      </c>
      <c r="CF208" s="849" t="s">
        <v>19307</v>
      </c>
      <c r="CG208" s="850" t="s">
        <v>19308</v>
      </c>
      <c r="CM208" s="843" t="s">
        <v>20238</v>
      </c>
      <c r="CN208" s="846" t="s">
        <v>20239</v>
      </c>
    </row>
    <row r="209" spans="1:92" ht="36" customHeight="1" x14ac:dyDescent="0.2">
      <c r="A209" s="749" t="s">
        <v>20797</v>
      </c>
      <c r="J209" s="860" t="s">
        <v>35</v>
      </c>
      <c r="K209" s="855" t="s">
        <v>9696</v>
      </c>
      <c r="P209" s="755"/>
      <c r="Q209" s="921" t="s">
        <v>5962</v>
      </c>
      <c r="R209" s="922" t="s">
        <v>6320</v>
      </c>
      <c r="S209" s="923" t="s">
        <v>9697</v>
      </c>
      <c r="U209" s="860" t="s">
        <v>35</v>
      </c>
      <c r="V209" s="855" t="s">
        <v>9698</v>
      </c>
      <c r="X209" s="745" t="s">
        <v>6295</v>
      </c>
      <c r="Y209" s="861" t="s">
        <v>9699</v>
      </c>
      <c r="Z209" s="862" t="s">
        <v>9700</v>
      </c>
      <c r="AA209" s="863" t="s">
        <v>9701</v>
      </c>
      <c r="AB209" s="864" t="s">
        <v>9702</v>
      </c>
      <c r="AD209" s="825" t="s">
        <v>7314</v>
      </c>
      <c r="AE209" s="865" t="s">
        <v>7315</v>
      </c>
      <c r="AF209" s="866" t="s">
        <v>7316</v>
      </c>
      <c r="AG209" s="755"/>
      <c r="AH209" s="860" t="s">
        <v>35</v>
      </c>
      <c r="AI209" s="855" t="s">
        <v>9704</v>
      </c>
      <c r="AK209" s="860" t="s">
        <v>35</v>
      </c>
      <c r="AL209" s="855" t="s">
        <v>9630</v>
      </c>
      <c r="AN209" s="948"/>
      <c r="AO209" s="949" t="s">
        <v>6793</v>
      </c>
      <c r="AP209" s="950" t="s">
        <v>6794</v>
      </c>
      <c r="AQ209" s="951"/>
      <c r="AR209" s="952"/>
      <c r="AT209" s="937"/>
      <c r="AU209" s="756"/>
      <c r="AV209" s="938"/>
      <c r="CD209" s="811">
        <v>6313</v>
      </c>
      <c r="CE209" s="849" t="s">
        <v>19309</v>
      </c>
      <c r="CF209" s="849" t="s">
        <v>19310</v>
      </c>
      <c r="CG209" s="850" t="s">
        <v>19311</v>
      </c>
      <c r="CM209" s="843" t="s">
        <v>20240</v>
      </c>
      <c r="CN209" s="846" t="s">
        <v>20241</v>
      </c>
    </row>
    <row r="210" spans="1:92" ht="36" customHeight="1" x14ac:dyDescent="0.2">
      <c r="A210" s="749" t="s">
        <v>20797</v>
      </c>
      <c r="J210" s="820" t="s">
        <v>9706</v>
      </c>
      <c r="K210" s="815" t="s">
        <v>9707</v>
      </c>
      <c r="P210" s="755"/>
      <c r="Q210" s="921" t="s">
        <v>5962</v>
      </c>
      <c r="R210" s="922" t="s">
        <v>9708</v>
      </c>
      <c r="S210" s="923" t="s">
        <v>9709</v>
      </c>
      <c r="U210" s="820" t="s">
        <v>7974</v>
      </c>
      <c r="V210" s="815" t="s">
        <v>9710</v>
      </c>
      <c r="Y210" s="861" t="s">
        <v>9711</v>
      </c>
      <c r="Z210" s="862" t="s">
        <v>9712</v>
      </c>
      <c r="AA210" s="863" t="s">
        <v>9713</v>
      </c>
      <c r="AB210" s="864" t="s">
        <v>9714</v>
      </c>
      <c r="AD210" s="825" t="s">
        <v>7332</v>
      </c>
      <c r="AE210" s="865" t="s">
        <v>7315</v>
      </c>
      <c r="AF210" s="866" t="s">
        <v>7316</v>
      </c>
      <c r="AG210" s="755"/>
      <c r="AH210" s="820" t="s">
        <v>8009</v>
      </c>
      <c r="AI210" s="815" t="s">
        <v>9718</v>
      </c>
      <c r="AK210" s="828" t="s">
        <v>9640</v>
      </c>
      <c r="AL210" s="829" t="s">
        <v>9641</v>
      </c>
      <c r="AN210" s="948"/>
      <c r="AO210" s="949" t="s">
        <v>6816</v>
      </c>
      <c r="AP210" s="950" t="s">
        <v>6817</v>
      </c>
      <c r="AQ210" s="951"/>
      <c r="AR210" s="952"/>
      <c r="AT210" s="937"/>
      <c r="AU210" s="756"/>
      <c r="AV210" s="938"/>
      <c r="CD210" s="811">
        <v>6313</v>
      </c>
      <c r="CE210" s="849" t="s">
        <v>7579</v>
      </c>
      <c r="CF210" s="849" t="s">
        <v>19312</v>
      </c>
      <c r="CG210" s="850" t="s">
        <v>19313</v>
      </c>
      <c r="CM210" s="843" t="s">
        <v>20242</v>
      </c>
      <c r="CN210" s="846" t="s">
        <v>20243</v>
      </c>
    </row>
    <row r="211" spans="1:92" ht="36" customHeight="1" x14ac:dyDescent="0.2">
      <c r="A211" s="749" t="s">
        <v>20797</v>
      </c>
      <c r="J211" s="860" t="s">
        <v>35</v>
      </c>
      <c r="K211" s="855" t="s">
        <v>9721</v>
      </c>
      <c r="P211" s="755"/>
      <c r="Q211" s="921" t="s">
        <v>5962</v>
      </c>
      <c r="R211" s="922" t="s">
        <v>9722</v>
      </c>
      <c r="S211" s="923" t="s">
        <v>9723</v>
      </c>
      <c r="U211" s="860" t="s">
        <v>35</v>
      </c>
      <c r="V211" s="855" t="s">
        <v>9724</v>
      </c>
      <c r="Y211" s="861" t="s">
        <v>9725</v>
      </c>
      <c r="Z211" s="862" t="s">
        <v>9726</v>
      </c>
      <c r="AA211" s="863" t="s">
        <v>9727</v>
      </c>
      <c r="AB211" s="864" t="s">
        <v>9728</v>
      </c>
      <c r="AD211" s="825" t="s">
        <v>7351</v>
      </c>
      <c r="AE211" s="865" t="s">
        <v>7315</v>
      </c>
      <c r="AF211" s="866" t="s">
        <v>7316</v>
      </c>
      <c r="AG211" s="755"/>
      <c r="AH211" s="860" t="s">
        <v>35</v>
      </c>
      <c r="AI211" s="855" t="s">
        <v>9730</v>
      </c>
      <c r="AK211" s="860" t="s">
        <v>35</v>
      </c>
      <c r="AL211" s="855" t="s">
        <v>9654</v>
      </c>
      <c r="AN211" s="948"/>
      <c r="AO211" s="949" t="s">
        <v>6837</v>
      </c>
      <c r="AP211" s="950" t="s">
        <v>6838</v>
      </c>
      <c r="AQ211" s="951"/>
      <c r="AR211" s="952"/>
      <c r="AT211" s="937"/>
      <c r="AU211" s="756"/>
      <c r="AV211" s="938"/>
      <c r="CD211" s="811">
        <v>6313</v>
      </c>
      <c r="CE211" s="849" t="s">
        <v>12837</v>
      </c>
      <c r="CF211" s="849" t="s">
        <v>19314</v>
      </c>
      <c r="CG211" s="850" t="s">
        <v>19315</v>
      </c>
      <c r="CM211" s="843" t="s">
        <v>20244</v>
      </c>
      <c r="CN211" s="846" t="s">
        <v>20245</v>
      </c>
    </row>
    <row r="212" spans="1:92" ht="36" customHeight="1" x14ac:dyDescent="0.2">
      <c r="A212" s="749" t="s">
        <v>20797</v>
      </c>
      <c r="J212" s="820" t="s">
        <v>9732</v>
      </c>
      <c r="K212" s="815" t="s">
        <v>9733</v>
      </c>
      <c r="P212" s="755"/>
      <c r="Q212" s="921" t="s">
        <v>5962</v>
      </c>
      <c r="R212" s="922" t="s">
        <v>9734</v>
      </c>
      <c r="S212" s="923" t="s">
        <v>9735</v>
      </c>
      <c r="U212" s="820" t="s">
        <v>8009</v>
      </c>
      <c r="V212" s="815" t="s">
        <v>9736</v>
      </c>
      <c r="Y212" s="861" t="s">
        <v>9737</v>
      </c>
      <c r="Z212" s="862" t="s">
        <v>9738</v>
      </c>
      <c r="AA212" s="863" t="s">
        <v>9739</v>
      </c>
      <c r="AB212" s="864" t="s">
        <v>9740</v>
      </c>
      <c r="AD212" s="825" t="s">
        <v>7368</v>
      </c>
      <c r="AE212" s="865" t="s">
        <v>7315</v>
      </c>
      <c r="AF212" s="866" t="s">
        <v>7316</v>
      </c>
      <c r="AG212" s="755"/>
      <c r="AH212" s="820" t="s">
        <v>8045</v>
      </c>
      <c r="AI212" s="815" t="s">
        <v>9744</v>
      </c>
      <c r="AK212" s="828" t="s">
        <v>9667</v>
      </c>
      <c r="AL212" s="829" t="s">
        <v>9668</v>
      </c>
      <c r="AN212" s="948"/>
      <c r="AO212" s="949" t="s">
        <v>6863</v>
      </c>
      <c r="AP212" s="950" t="s">
        <v>6864</v>
      </c>
      <c r="AQ212" s="951"/>
      <c r="AR212" s="952"/>
      <c r="AT212" s="937"/>
      <c r="AU212" s="756"/>
      <c r="AV212" s="938"/>
      <c r="CD212" s="811">
        <v>6313</v>
      </c>
      <c r="CE212" s="849" t="s">
        <v>15088</v>
      </c>
      <c r="CF212" s="849" t="s">
        <v>19316</v>
      </c>
      <c r="CG212" s="850" t="s">
        <v>19317</v>
      </c>
      <c r="CM212" s="843" t="s">
        <v>20246</v>
      </c>
      <c r="CN212" s="846" t="s">
        <v>20247</v>
      </c>
    </row>
    <row r="213" spans="1:92" ht="36" customHeight="1" x14ac:dyDescent="0.2">
      <c r="A213" s="749" t="s">
        <v>20797</v>
      </c>
      <c r="J213" s="860" t="s">
        <v>35</v>
      </c>
      <c r="K213" s="855" t="s">
        <v>9747</v>
      </c>
      <c r="P213" s="755"/>
      <c r="Q213" s="921" t="s">
        <v>5962</v>
      </c>
      <c r="R213" s="922" t="s">
        <v>9748</v>
      </c>
      <c r="S213" s="923" t="s">
        <v>9749</v>
      </c>
      <c r="U213" s="860" t="s">
        <v>35</v>
      </c>
      <c r="V213" s="855" t="s">
        <v>9750</v>
      </c>
      <c r="Y213" s="861" t="s">
        <v>9751</v>
      </c>
      <c r="Z213" s="862" t="s">
        <v>9752</v>
      </c>
      <c r="AA213" s="863" t="s">
        <v>8537</v>
      </c>
      <c r="AB213" s="864" t="s">
        <v>9753</v>
      </c>
      <c r="AD213" s="825" t="s">
        <v>7386</v>
      </c>
      <c r="AE213" s="865" t="s">
        <v>7315</v>
      </c>
      <c r="AF213" s="866" t="s">
        <v>7316</v>
      </c>
      <c r="AG213" s="755"/>
      <c r="AH213" s="860" t="s">
        <v>35</v>
      </c>
      <c r="AI213" s="855" t="s">
        <v>9757</v>
      </c>
      <c r="AK213" s="860" t="s">
        <v>35</v>
      </c>
      <c r="AL213" s="855" t="s">
        <v>9680</v>
      </c>
      <c r="AN213" s="948"/>
      <c r="AO213" s="949" t="s">
        <v>6886</v>
      </c>
      <c r="AP213" s="950" t="s">
        <v>6887</v>
      </c>
      <c r="AQ213" s="951"/>
      <c r="AR213" s="952"/>
      <c r="AT213" s="937"/>
      <c r="AU213" s="756"/>
      <c r="AV213" s="938"/>
      <c r="CD213" s="811">
        <v>6313</v>
      </c>
      <c r="CE213" s="849" t="s">
        <v>15114</v>
      </c>
      <c r="CF213" s="849" t="s">
        <v>19318</v>
      </c>
      <c r="CG213" s="850" t="s">
        <v>19319</v>
      </c>
      <c r="CM213" s="843" t="s">
        <v>20248</v>
      </c>
      <c r="CN213" s="846" t="s">
        <v>20249</v>
      </c>
    </row>
    <row r="214" spans="1:92" ht="36" customHeight="1" x14ac:dyDescent="0.2">
      <c r="A214" s="749" t="s">
        <v>20797</v>
      </c>
      <c r="J214" s="820" t="s">
        <v>9759</v>
      </c>
      <c r="K214" s="815" t="s">
        <v>9760</v>
      </c>
      <c r="P214" s="755"/>
      <c r="Q214" s="921" t="s">
        <v>5962</v>
      </c>
      <c r="R214" s="922" t="s">
        <v>9761</v>
      </c>
      <c r="S214" s="923" t="s">
        <v>9762</v>
      </c>
      <c r="U214" s="820" t="s">
        <v>8045</v>
      </c>
      <c r="V214" s="815" t="s">
        <v>9763</v>
      </c>
      <c r="Y214" s="861" t="s">
        <v>9764</v>
      </c>
      <c r="Z214" s="862" t="s">
        <v>9765</v>
      </c>
      <c r="AA214" s="863" t="s">
        <v>9640</v>
      </c>
      <c r="AB214" s="864" t="s">
        <v>9745</v>
      </c>
      <c r="AD214" s="825" t="s">
        <v>7403</v>
      </c>
      <c r="AE214" s="865" t="s">
        <v>7315</v>
      </c>
      <c r="AF214" s="866" t="s">
        <v>7316</v>
      </c>
      <c r="AG214" s="755"/>
      <c r="AH214" s="820" t="s">
        <v>8079</v>
      </c>
      <c r="AI214" s="815" t="s">
        <v>9768</v>
      </c>
      <c r="AK214" s="828" t="s">
        <v>9694</v>
      </c>
      <c r="AL214" s="829" t="s">
        <v>9695</v>
      </c>
      <c r="AN214" s="948"/>
      <c r="AO214" s="949" t="s">
        <v>16959</v>
      </c>
      <c r="AP214" s="950" t="s">
        <v>16960</v>
      </c>
      <c r="AQ214" s="951"/>
      <c r="AR214" s="952"/>
      <c r="AT214" s="937"/>
      <c r="AU214" s="756"/>
      <c r="AV214" s="938"/>
      <c r="CD214" s="811">
        <v>6313</v>
      </c>
      <c r="CE214" s="849" t="s">
        <v>7878</v>
      </c>
      <c r="CF214" s="849" t="s">
        <v>19320</v>
      </c>
      <c r="CG214" s="850" t="s">
        <v>19321</v>
      </c>
      <c r="CM214" s="843" t="s">
        <v>20250</v>
      </c>
      <c r="CN214" s="846" t="s">
        <v>20251</v>
      </c>
    </row>
    <row r="215" spans="1:92" ht="36" customHeight="1" x14ac:dyDescent="0.2">
      <c r="A215" s="749" t="s">
        <v>20797</v>
      </c>
      <c r="J215" s="860" t="s">
        <v>35</v>
      </c>
      <c r="K215" s="855" t="s">
        <v>9771</v>
      </c>
      <c r="P215" s="755"/>
      <c r="Q215" s="921" t="s">
        <v>5962</v>
      </c>
      <c r="R215" s="922" t="s">
        <v>9772</v>
      </c>
      <c r="S215" s="923" t="s">
        <v>9773</v>
      </c>
      <c r="U215" s="860" t="s">
        <v>35</v>
      </c>
      <c r="V215" s="855" t="s">
        <v>9774</v>
      </c>
      <c r="X215" s="745" t="s">
        <v>6295</v>
      </c>
      <c r="Y215" s="861" t="s">
        <v>9775</v>
      </c>
      <c r="Z215" s="862" t="s">
        <v>9776</v>
      </c>
      <c r="AA215" s="863" t="s">
        <v>9777</v>
      </c>
      <c r="AB215" s="864" t="s">
        <v>9778</v>
      </c>
      <c r="AD215" s="825" t="s">
        <v>7421</v>
      </c>
      <c r="AE215" s="865" t="s">
        <v>7315</v>
      </c>
      <c r="AF215" s="866" t="s">
        <v>7316</v>
      </c>
      <c r="AG215" s="755"/>
      <c r="AH215" s="860" t="s">
        <v>35</v>
      </c>
      <c r="AI215" s="855" t="s">
        <v>9782</v>
      </c>
      <c r="AK215" s="860" t="s">
        <v>35</v>
      </c>
      <c r="AL215" s="855" t="s">
        <v>9705</v>
      </c>
      <c r="AN215" s="948"/>
      <c r="AO215" s="949" t="s">
        <v>16961</v>
      </c>
      <c r="AP215" s="950" t="s">
        <v>16962</v>
      </c>
      <c r="AQ215" s="951"/>
      <c r="AR215" s="952"/>
      <c r="AT215" s="937"/>
      <c r="AU215" s="756"/>
      <c r="AV215" s="938"/>
      <c r="CD215" s="811">
        <v>6313</v>
      </c>
      <c r="CE215" s="849" t="s">
        <v>7912</v>
      </c>
      <c r="CF215" s="849" t="s">
        <v>19322</v>
      </c>
      <c r="CG215" s="850" t="s">
        <v>19323</v>
      </c>
      <c r="CM215" s="843" t="s">
        <v>20252</v>
      </c>
      <c r="CN215" s="846" t="s">
        <v>20253</v>
      </c>
    </row>
    <row r="216" spans="1:92" ht="36" customHeight="1" x14ac:dyDescent="0.2">
      <c r="A216" s="749" t="s">
        <v>20797</v>
      </c>
      <c r="J216" s="820" t="s">
        <v>9784</v>
      </c>
      <c r="K216" s="815" t="s">
        <v>9785</v>
      </c>
      <c r="P216" s="755"/>
      <c r="Q216" s="921" t="s">
        <v>5962</v>
      </c>
      <c r="R216" s="922" t="s">
        <v>9786</v>
      </c>
      <c r="S216" s="923" t="s">
        <v>9787</v>
      </c>
      <c r="U216" s="820" t="s">
        <v>8079</v>
      </c>
      <c r="V216" s="815" t="s">
        <v>9788</v>
      </c>
      <c r="Y216" s="861" t="s">
        <v>9789</v>
      </c>
      <c r="Z216" s="862" t="s">
        <v>9789</v>
      </c>
      <c r="AA216" s="863" t="s">
        <v>9790</v>
      </c>
      <c r="AB216" s="864" t="s">
        <v>9791</v>
      </c>
      <c r="AD216" s="825" t="s">
        <v>7438</v>
      </c>
      <c r="AE216" s="865" t="s">
        <v>7315</v>
      </c>
      <c r="AF216" s="866" t="s">
        <v>7316</v>
      </c>
      <c r="AG216" s="755"/>
      <c r="AH216" s="820" t="s">
        <v>9795</v>
      </c>
      <c r="AI216" s="815" t="s">
        <v>9796</v>
      </c>
      <c r="AK216" s="828" t="s">
        <v>9719</v>
      </c>
      <c r="AL216" s="829" t="s">
        <v>9720</v>
      </c>
      <c r="AN216" s="948"/>
      <c r="AO216" s="949" t="s">
        <v>16963</v>
      </c>
      <c r="AP216" s="950" t="s">
        <v>16964</v>
      </c>
      <c r="AQ216" s="951"/>
      <c r="AR216" s="952"/>
      <c r="AT216" s="937"/>
      <c r="AU216" s="756"/>
      <c r="AV216" s="938"/>
      <c r="CD216" s="811">
        <v>6313</v>
      </c>
      <c r="CE216" s="849" t="s">
        <v>19324</v>
      </c>
      <c r="CF216" s="849" t="s">
        <v>19325</v>
      </c>
      <c r="CG216" s="850" t="s">
        <v>19326</v>
      </c>
      <c r="CM216" s="843" t="s">
        <v>20254</v>
      </c>
      <c r="CN216" s="846" t="s">
        <v>20255</v>
      </c>
    </row>
    <row r="217" spans="1:92" ht="36" customHeight="1" x14ac:dyDescent="0.2">
      <c r="A217" s="749" t="s">
        <v>20797</v>
      </c>
      <c r="J217" s="860" t="s">
        <v>35</v>
      </c>
      <c r="K217" s="855" t="s">
        <v>9799</v>
      </c>
      <c r="P217" s="755"/>
      <c r="Q217" s="921" t="s">
        <v>5962</v>
      </c>
      <c r="R217" s="922" t="s">
        <v>9800</v>
      </c>
      <c r="S217" s="923" t="s">
        <v>9801</v>
      </c>
      <c r="U217" s="860" t="s">
        <v>35</v>
      </c>
      <c r="V217" s="855" t="s">
        <v>9802</v>
      </c>
      <c r="Y217" s="861" t="s">
        <v>9803</v>
      </c>
      <c r="Z217" s="862" t="s">
        <v>9804</v>
      </c>
      <c r="AA217" s="863" t="s">
        <v>9805</v>
      </c>
      <c r="AB217" s="864" t="s">
        <v>9806</v>
      </c>
      <c r="AD217" s="825" t="s">
        <v>7456</v>
      </c>
      <c r="AE217" s="865" t="s">
        <v>7315</v>
      </c>
      <c r="AF217" s="866" t="s">
        <v>7316</v>
      </c>
      <c r="AG217" s="755"/>
      <c r="AH217" s="860" t="s">
        <v>35</v>
      </c>
      <c r="AI217" s="855" t="s">
        <v>9810</v>
      </c>
      <c r="AK217" s="860" t="s">
        <v>35</v>
      </c>
      <c r="AL217" s="855" t="s">
        <v>9731</v>
      </c>
      <c r="AN217" s="948"/>
      <c r="AO217" s="949" t="s">
        <v>16965</v>
      </c>
      <c r="AP217" s="950" t="s">
        <v>16966</v>
      </c>
      <c r="AQ217" s="951"/>
      <c r="AR217" s="952"/>
      <c r="AT217" s="937"/>
      <c r="AU217" s="756"/>
      <c r="AV217" s="938"/>
      <c r="CD217" s="811">
        <v>6313</v>
      </c>
      <c r="CE217" s="849" t="s">
        <v>7963</v>
      </c>
      <c r="CF217" s="849" t="s">
        <v>19327</v>
      </c>
      <c r="CG217" s="850" t="s">
        <v>19328</v>
      </c>
      <c r="CM217" s="843" t="s">
        <v>20256</v>
      </c>
      <c r="CN217" s="846" t="s">
        <v>20257</v>
      </c>
    </row>
    <row r="218" spans="1:92" ht="36" customHeight="1" x14ac:dyDescent="0.2">
      <c r="A218" s="749" t="s">
        <v>20797</v>
      </c>
      <c r="J218" s="820" t="s">
        <v>9811</v>
      </c>
      <c r="K218" s="815" t="s">
        <v>9812</v>
      </c>
      <c r="P218" s="755"/>
      <c r="Q218" s="921" t="s">
        <v>5962</v>
      </c>
      <c r="R218" s="922" t="s">
        <v>9813</v>
      </c>
      <c r="S218" s="923" t="s">
        <v>9814</v>
      </c>
      <c r="U218" s="820" t="s">
        <v>9795</v>
      </c>
      <c r="V218" s="815" t="s">
        <v>9815</v>
      </c>
      <c r="Y218" s="861" t="s">
        <v>9816</v>
      </c>
      <c r="Z218" s="862" t="s">
        <v>9817</v>
      </c>
      <c r="AA218" s="863" t="s">
        <v>9818</v>
      </c>
      <c r="AB218" s="864" t="s">
        <v>9819</v>
      </c>
      <c r="AD218" s="825" t="s">
        <v>7473</v>
      </c>
      <c r="AE218" s="865" t="s">
        <v>7315</v>
      </c>
      <c r="AF218" s="866" t="s">
        <v>7316</v>
      </c>
      <c r="AG218" s="755"/>
      <c r="AH218" s="820" t="s">
        <v>8112</v>
      </c>
      <c r="AI218" s="815" t="s">
        <v>9823</v>
      </c>
      <c r="AK218" s="828" t="s">
        <v>9745</v>
      </c>
      <c r="AL218" s="829" t="s">
        <v>9746</v>
      </c>
      <c r="AN218" s="948"/>
      <c r="AO218" s="949" t="s">
        <v>16967</v>
      </c>
      <c r="AP218" s="950" t="s">
        <v>16968</v>
      </c>
      <c r="AQ218" s="951"/>
      <c r="AR218" s="952"/>
      <c r="AT218" s="937"/>
      <c r="AU218" s="756"/>
      <c r="AV218" s="938"/>
      <c r="CD218" s="811">
        <v>6313</v>
      </c>
      <c r="CE218" s="849" t="s">
        <v>7947</v>
      </c>
      <c r="CF218" s="849" t="s">
        <v>19329</v>
      </c>
      <c r="CG218" s="850" t="s">
        <v>19330</v>
      </c>
      <c r="CM218" s="843" t="s">
        <v>20258</v>
      </c>
      <c r="CN218" s="846" t="s">
        <v>20259</v>
      </c>
    </row>
    <row r="219" spans="1:92" ht="36" customHeight="1" x14ac:dyDescent="0.2">
      <c r="A219" s="749" t="s">
        <v>20797</v>
      </c>
      <c r="J219" s="860" t="s">
        <v>35</v>
      </c>
      <c r="K219" s="855" t="s">
        <v>9826</v>
      </c>
      <c r="P219" s="755"/>
      <c r="Q219" s="921" t="s">
        <v>5962</v>
      </c>
      <c r="R219" s="922" t="s">
        <v>9827</v>
      </c>
      <c r="S219" s="923" t="s">
        <v>9828</v>
      </c>
      <c r="U219" s="860" t="s">
        <v>35</v>
      </c>
      <c r="V219" s="855" t="s">
        <v>9829</v>
      </c>
      <c r="Y219" s="861" t="s">
        <v>9830</v>
      </c>
      <c r="Z219" s="862" t="s">
        <v>9831</v>
      </c>
      <c r="AA219" s="863" t="s">
        <v>9832</v>
      </c>
      <c r="AB219" s="864" t="s">
        <v>9833</v>
      </c>
      <c r="AD219" s="825" t="s">
        <v>7491</v>
      </c>
      <c r="AE219" s="865" t="s">
        <v>7315</v>
      </c>
      <c r="AF219" s="866" t="s">
        <v>7316</v>
      </c>
      <c r="AG219" s="755"/>
      <c r="AH219" s="860" t="s">
        <v>35</v>
      </c>
      <c r="AI219" s="855" t="s">
        <v>9835</v>
      </c>
      <c r="AK219" s="860" t="s">
        <v>35</v>
      </c>
      <c r="AL219" s="855" t="s">
        <v>9758</v>
      </c>
      <c r="AN219" s="948"/>
      <c r="AO219" s="949" t="s">
        <v>16969</v>
      </c>
      <c r="AP219" s="950" t="s">
        <v>16970</v>
      </c>
      <c r="AQ219" s="951"/>
      <c r="AR219" s="952"/>
      <c r="AT219" s="937"/>
      <c r="AU219" s="756"/>
      <c r="AV219" s="938"/>
      <c r="CD219" s="811">
        <v>6313</v>
      </c>
      <c r="CE219" s="849" t="s">
        <v>8601</v>
      </c>
      <c r="CF219" s="849" t="s">
        <v>19331</v>
      </c>
      <c r="CG219" s="850" t="s">
        <v>19332</v>
      </c>
      <c r="CM219" s="843" t="s">
        <v>20260</v>
      </c>
      <c r="CN219" s="846" t="s">
        <v>20261</v>
      </c>
    </row>
    <row r="220" spans="1:92" ht="36" customHeight="1" x14ac:dyDescent="0.2">
      <c r="A220" s="749" t="s">
        <v>20797</v>
      </c>
      <c r="J220" s="820" t="s">
        <v>9837</v>
      </c>
      <c r="K220" s="815" t="s">
        <v>9838</v>
      </c>
      <c r="P220" s="755"/>
      <c r="Q220" s="921" t="s">
        <v>5962</v>
      </c>
      <c r="R220" s="922" t="s">
        <v>9839</v>
      </c>
      <c r="S220" s="923" t="s">
        <v>9840</v>
      </c>
      <c r="U220" s="820" t="s">
        <v>8112</v>
      </c>
      <c r="V220" s="815" t="s">
        <v>9841</v>
      </c>
      <c r="X220" s="745" t="s">
        <v>6295</v>
      </c>
      <c r="Y220" s="861" t="s">
        <v>9842</v>
      </c>
      <c r="Z220" s="862" t="s">
        <v>9843</v>
      </c>
      <c r="AA220" s="863" t="s">
        <v>9844</v>
      </c>
      <c r="AB220" s="864" t="s">
        <v>9845</v>
      </c>
      <c r="AD220" s="825" t="s">
        <v>7508</v>
      </c>
      <c r="AE220" s="865" t="s">
        <v>7315</v>
      </c>
      <c r="AF220" s="866" t="s">
        <v>7316</v>
      </c>
      <c r="AG220" s="755"/>
      <c r="AH220" s="820" t="s">
        <v>9849</v>
      </c>
      <c r="AI220" s="815" t="s">
        <v>9850</v>
      </c>
      <c r="AK220" s="828" t="s">
        <v>9769</v>
      </c>
      <c r="AL220" s="829" t="s">
        <v>9770</v>
      </c>
      <c r="AN220" s="948"/>
      <c r="AO220" s="949" t="s">
        <v>16971</v>
      </c>
      <c r="AP220" s="950" t="s">
        <v>16972</v>
      </c>
      <c r="AQ220" s="951"/>
      <c r="AR220" s="952"/>
      <c r="AT220" s="937"/>
      <c r="AU220" s="756"/>
      <c r="AV220" s="938"/>
      <c r="CD220" s="811">
        <v>6313</v>
      </c>
      <c r="CE220" s="849" t="s">
        <v>3</v>
      </c>
      <c r="CF220" s="849" t="s">
        <v>19333</v>
      </c>
      <c r="CG220" s="850" t="s">
        <v>19334</v>
      </c>
      <c r="CM220" s="843" t="s">
        <v>20262</v>
      </c>
      <c r="CN220" s="846" t="s">
        <v>20263</v>
      </c>
    </row>
    <row r="221" spans="1:92" ht="36" customHeight="1" x14ac:dyDescent="0.2">
      <c r="A221" s="749" t="s">
        <v>20797</v>
      </c>
      <c r="J221" s="860" t="s">
        <v>35</v>
      </c>
      <c r="K221" s="855" t="s">
        <v>9853</v>
      </c>
      <c r="P221" s="755"/>
      <c r="Q221" s="921" t="s">
        <v>5962</v>
      </c>
      <c r="R221" s="922" t="s">
        <v>9854</v>
      </c>
      <c r="S221" s="923" t="s">
        <v>9855</v>
      </c>
      <c r="U221" s="860" t="s">
        <v>35</v>
      </c>
      <c r="V221" s="855" t="s">
        <v>9856</v>
      </c>
      <c r="Y221" s="861" t="s">
        <v>9857</v>
      </c>
      <c r="Z221" s="862" t="s">
        <v>9858</v>
      </c>
      <c r="AA221" s="863" t="s">
        <v>9859</v>
      </c>
      <c r="AB221" s="864" t="s">
        <v>7194</v>
      </c>
      <c r="AD221" s="825" t="s">
        <v>7526</v>
      </c>
      <c r="AE221" s="865" t="s">
        <v>7315</v>
      </c>
      <c r="AF221" s="866" t="s">
        <v>7316</v>
      </c>
      <c r="AG221" s="755"/>
      <c r="AH221" s="860" t="s">
        <v>35</v>
      </c>
      <c r="AI221" s="855" t="s">
        <v>9863</v>
      </c>
      <c r="AK221" s="860" t="s">
        <v>35</v>
      </c>
      <c r="AL221" s="855" t="s">
        <v>9783</v>
      </c>
      <c r="AN221" s="948"/>
      <c r="AO221" s="949" t="s">
        <v>16973</v>
      </c>
      <c r="AP221" s="950" t="s">
        <v>16974</v>
      </c>
      <c r="AQ221" s="951"/>
      <c r="AR221" s="952"/>
      <c r="AT221" s="937"/>
      <c r="AU221" s="756"/>
      <c r="AV221" s="938"/>
      <c r="CD221" s="811">
        <v>6313</v>
      </c>
      <c r="CE221" s="849" t="s">
        <v>18785</v>
      </c>
      <c r="CF221" s="849" t="s">
        <v>19335</v>
      </c>
      <c r="CG221" s="850" t="s">
        <v>19336</v>
      </c>
      <c r="CM221" s="843" t="s">
        <v>20264</v>
      </c>
      <c r="CN221" s="846" t="s">
        <v>20265</v>
      </c>
    </row>
    <row r="222" spans="1:92" ht="36" customHeight="1" x14ac:dyDescent="0.2">
      <c r="A222" s="749" t="s">
        <v>20797</v>
      </c>
      <c r="J222" s="820" t="s">
        <v>9865</v>
      </c>
      <c r="K222" s="815" t="s">
        <v>9866</v>
      </c>
      <c r="P222" s="755"/>
      <c r="Q222" s="921" t="s">
        <v>5962</v>
      </c>
      <c r="R222" s="922" t="s">
        <v>9867</v>
      </c>
      <c r="S222" s="923" t="s">
        <v>9868</v>
      </c>
      <c r="U222" s="820" t="s">
        <v>9849</v>
      </c>
      <c r="V222" s="815" t="s">
        <v>9869</v>
      </c>
      <c r="Y222" s="861" t="s">
        <v>17454</v>
      </c>
      <c r="Z222" s="862" t="s">
        <v>9870</v>
      </c>
      <c r="AA222" s="863" t="s">
        <v>9871</v>
      </c>
      <c r="AB222" s="864" t="s">
        <v>9872</v>
      </c>
      <c r="AD222" s="825" t="s">
        <v>7544</v>
      </c>
      <c r="AE222" s="865" t="s">
        <v>7315</v>
      </c>
      <c r="AF222" s="866" t="s">
        <v>7316</v>
      </c>
      <c r="AG222" s="755"/>
      <c r="AH222" s="820" t="s">
        <v>8145</v>
      </c>
      <c r="AI222" s="815" t="s">
        <v>9876</v>
      </c>
      <c r="AK222" s="828" t="s">
        <v>9797</v>
      </c>
      <c r="AL222" s="829" t="s">
        <v>9798</v>
      </c>
      <c r="AN222" s="948"/>
      <c r="AO222" s="949" t="s">
        <v>16975</v>
      </c>
      <c r="AP222" s="950" t="s">
        <v>16976</v>
      </c>
      <c r="AQ222" s="951"/>
      <c r="AR222" s="952"/>
      <c r="AT222" s="937"/>
      <c r="AU222" s="756"/>
      <c r="AV222" s="938"/>
      <c r="CD222" s="811">
        <v>6313</v>
      </c>
      <c r="CE222" s="849" t="s">
        <v>14802</v>
      </c>
      <c r="CF222" s="849" t="s">
        <v>19337</v>
      </c>
      <c r="CG222" s="850" t="s">
        <v>19338</v>
      </c>
      <c r="CM222" s="843" t="s">
        <v>20266</v>
      </c>
      <c r="CN222" s="846" t="s">
        <v>20267</v>
      </c>
    </row>
    <row r="223" spans="1:92" ht="36" customHeight="1" x14ac:dyDescent="0.2">
      <c r="A223" s="749" t="s">
        <v>20797</v>
      </c>
      <c r="J223" s="860" t="s">
        <v>35</v>
      </c>
      <c r="K223" s="855" t="s">
        <v>9879</v>
      </c>
      <c r="P223" s="755"/>
      <c r="Q223" s="921" t="s">
        <v>5962</v>
      </c>
      <c r="R223" s="922" t="s">
        <v>9880</v>
      </c>
      <c r="S223" s="923" t="s">
        <v>9881</v>
      </c>
      <c r="U223" s="860" t="s">
        <v>35</v>
      </c>
      <c r="V223" s="855" t="s">
        <v>9882</v>
      </c>
      <c r="Y223" s="861" t="s">
        <v>9883</v>
      </c>
      <c r="Z223" s="862" t="s">
        <v>9884</v>
      </c>
      <c r="AA223" s="863" t="s">
        <v>9885</v>
      </c>
      <c r="AB223" s="864" t="s">
        <v>9886</v>
      </c>
      <c r="AD223" s="825" t="s">
        <v>7563</v>
      </c>
      <c r="AE223" s="865" t="s">
        <v>7315</v>
      </c>
      <c r="AF223" s="866" t="s">
        <v>7316</v>
      </c>
      <c r="AG223" s="755"/>
      <c r="AH223" s="860" t="s">
        <v>35</v>
      </c>
      <c r="AI223" s="855" t="s">
        <v>9890</v>
      </c>
      <c r="AK223" s="860" t="s">
        <v>35</v>
      </c>
      <c r="AL223" s="855" t="s">
        <v>9731</v>
      </c>
      <c r="AN223" s="953"/>
      <c r="AO223" s="954" t="s">
        <v>16977</v>
      </c>
      <c r="AP223" s="955" t="s">
        <v>16978</v>
      </c>
      <c r="AQ223" s="956" t="s">
        <v>17455</v>
      </c>
      <c r="AR223" s="957"/>
      <c r="AT223" s="937"/>
      <c r="AU223" s="756"/>
      <c r="AV223" s="938"/>
      <c r="CD223" s="811">
        <v>6313</v>
      </c>
      <c r="CE223" s="849" t="s">
        <v>14805</v>
      </c>
      <c r="CF223" s="849" t="s">
        <v>19339</v>
      </c>
      <c r="CG223" s="850" t="s">
        <v>19340</v>
      </c>
      <c r="CM223" s="843" t="s">
        <v>20268</v>
      </c>
      <c r="CN223" s="846" t="s">
        <v>20269</v>
      </c>
    </row>
    <row r="224" spans="1:92" ht="36" customHeight="1" x14ac:dyDescent="0.2">
      <c r="A224" s="749" t="s">
        <v>20797</v>
      </c>
      <c r="J224" s="820" t="s">
        <v>9892</v>
      </c>
      <c r="K224" s="815" t="s">
        <v>9893</v>
      </c>
      <c r="P224" s="755"/>
      <c r="Q224" s="921" t="s">
        <v>5962</v>
      </c>
      <c r="R224" s="922" t="s">
        <v>9894</v>
      </c>
      <c r="S224" s="923" t="s">
        <v>9895</v>
      </c>
      <c r="U224" s="820" t="s">
        <v>8145</v>
      </c>
      <c r="V224" s="815" t="s">
        <v>9896</v>
      </c>
      <c r="Y224" s="861" t="s">
        <v>9897</v>
      </c>
      <c r="Z224" s="862" t="s">
        <v>9898</v>
      </c>
      <c r="AA224" s="863" t="s">
        <v>9899</v>
      </c>
      <c r="AB224" s="864" t="s">
        <v>9900</v>
      </c>
      <c r="AD224" s="825" t="s">
        <v>7581</v>
      </c>
      <c r="AE224" s="865" t="s">
        <v>7315</v>
      </c>
      <c r="AF224" s="866" t="s">
        <v>7316</v>
      </c>
      <c r="AG224" s="755"/>
      <c r="AH224" s="820" t="s">
        <v>8180</v>
      </c>
      <c r="AI224" s="815" t="s">
        <v>9902</v>
      </c>
      <c r="AK224" s="828" t="s">
        <v>9824</v>
      </c>
      <c r="AL224" s="829" t="s">
        <v>9825</v>
      </c>
      <c r="AN224" s="953"/>
      <c r="AO224" s="954" t="s">
        <v>16979</v>
      </c>
      <c r="AP224" s="955" t="s">
        <v>16980</v>
      </c>
      <c r="AQ224" s="956" t="s">
        <v>17456</v>
      </c>
      <c r="AR224" s="957"/>
      <c r="AT224" s="937"/>
      <c r="AU224" s="756"/>
      <c r="AV224" s="938"/>
      <c r="CD224" s="811">
        <v>6313</v>
      </c>
      <c r="CE224" s="849" t="s">
        <v>19341</v>
      </c>
      <c r="CF224" s="849" t="s">
        <v>19342</v>
      </c>
      <c r="CG224" s="850" t="s">
        <v>19343</v>
      </c>
      <c r="CM224" s="843" t="s">
        <v>20270</v>
      </c>
      <c r="CN224" s="846" t="s">
        <v>20271</v>
      </c>
    </row>
    <row r="225" spans="1:92" ht="36" customHeight="1" x14ac:dyDescent="0.2">
      <c r="A225" s="749" t="s">
        <v>20797</v>
      </c>
      <c r="J225" s="860" t="s">
        <v>35</v>
      </c>
      <c r="K225" s="855" t="s">
        <v>9905</v>
      </c>
      <c r="P225" s="755"/>
      <c r="Q225" s="921" t="s">
        <v>5962</v>
      </c>
      <c r="R225" s="922" t="s">
        <v>9906</v>
      </c>
      <c r="S225" s="923" t="s">
        <v>9907</v>
      </c>
      <c r="U225" s="860" t="s">
        <v>35</v>
      </c>
      <c r="V225" s="855" t="s">
        <v>9908</v>
      </c>
      <c r="Y225" s="861" t="s">
        <v>17457</v>
      </c>
      <c r="Z225" s="862" t="s">
        <v>9909</v>
      </c>
      <c r="AA225" s="863" t="s">
        <v>9910</v>
      </c>
      <c r="AB225" s="864" t="s">
        <v>9911</v>
      </c>
      <c r="AD225" s="918" t="s">
        <v>7599</v>
      </c>
      <c r="AE225" s="919" t="s">
        <v>7315</v>
      </c>
      <c r="AF225" s="920" t="s">
        <v>7316</v>
      </c>
      <c r="AG225" s="755"/>
      <c r="AH225" s="860" t="s">
        <v>35</v>
      </c>
      <c r="AI225" s="855" t="s">
        <v>9913</v>
      </c>
      <c r="AK225" s="860" t="s">
        <v>35</v>
      </c>
      <c r="AL225" s="855" t="s">
        <v>9836</v>
      </c>
      <c r="AN225" s="953"/>
      <c r="AO225" s="954" t="s">
        <v>16981</v>
      </c>
      <c r="AP225" s="955" t="s">
        <v>16982</v>
      </c>
      <c r="AQ225" s="956" t="s">
        <v>17456</v>
      </c>
      <c r="AR225" s="957"/>
      <c r="AT225" s="937"/>
      <c r="AU225" s="756"/>
      <c r="AV225" s="938"/>
      <c r="CD225" s="811">
        <v>6313</v>
      </c>
      <c r="CE225" s="849" t="s">
        <v>3984</v>
      </c>
      <c r="CF225" s="849" t="s">
        <v>19344</v>
      </c>
      <c r="CG225" s="850" t="s">
        <v>19345</v>
      </c>
      <c r="CM225" s="843" t="s">
        <v>20272</v>
      </c>
      <c r="CN225" s="846" t="s">
        <v>20273</v>
      </c>
    </row>
    <row r="226" spans="1:92" ht="36" customHeight="1" x14ac:dyDescent="0.2">
      <c r="A226" s="749" t="s">
        <v>20797</v>
      </c>
      <c r="J226" s="820" t="s">
        <v>9915</v>
      </c>
      <c r="K226" s="815" t="s">
        <v>9916</v>
      </c>
      <c r="P226" s="755"/>
      <c r="Q226" s="921" t="s">
        <v>5962</v>
      </c>
      <c r="R226" s="922" t="s">
        <v>9917</v>
      </c>
      <c r="S226" s="923" t="s">
        <v>9918</v>
      </c>
      <c r="U226" s="820" t="s">
        <v>8180</v>
      </c>
      <c r="V226" s="815" t="s">
        <v>9919</v>
      </c>
      <c r="Y226" s="861" t="s">
        <v>9920</v>
      </c>
      <c r="Z226" s="862" t="s">
        <v>9921</v>
      </c>
      <c r="AA226" s="863" t="s">
        <v>9922</v>
      </c>
      <c r="AB226" s="864" t="s">
        <v>9923</v>
      </c>
      <c r="AD226" s="825" t="s">
        <v>7616</v>
      </c>
      <c r="AE226" s="865" t="s">
        <v>7315</v>
      </c>
      <c r="AF226" s="866" t="s">
        <v>7316</v>
      </c>
      <c r="AG226" s="755"/>
      <c r="AH226" s="820" t="s">
        <v>8216</v>
      </c>
      <c r="AI226" s="815" t="s">
        <v>9925</v>
      </c>
      <c r="AK226" s="828" t="s">
        <v>9851</v>
      </c>
      <c r="AL226" s="829" t="s">
        <v>9852</v>
      </c>
      <c r="AN226" s="953"/>
      <c r="AO226" s="954" t="s">
        <v>16983</v>
      </c>
      <c r="AP226" s="955" t="s">
        <v>16984</v>
      </c>
      <c r="AQ226" s="956" t="s">
        <v>17458</v>
      </c>
      <c r="AR226" s="957"/>
      <c r="AT226" s="937"/>
      <c r="AU226" s="756"/>
      <c r="AV226" s="938"/>
      <c r="CD226" s="811">
        <v>6313</v>
      </c>
      <c r="CE226" s="849" t="s">
        <v>8548</v>
      </c>
      <c r="CF226" s="849" t="s">
        <v>19346</v>
      </c>
      <c r="CG226" s="850" t="s">
        <v>19347</v>
      </c>
      <c r="CM226" s="843" t="s">
        <v>20274</v>
      </c>
      <c r="CN226" s="846" t="s">
        <v>20275</v>
      </c>
    </row>
    <row r="227" spans="1:92" ht="36" customHeight="1" x14ac:dyDescent="0.2">
      <c r="A227" s="749" t="s">
        <v>20797</v>
      </c>
      <c r="J227" s="860" t="s">
        <v>35</v>
      </c>
      <c r="K227" s="855" t="s">
        <v>9928</v>
      </c>
      <c r="P227" s="755"/>
      <c r="Q227" s="921" t="s">
        <v>5962</v>
      </c>
      <c r="R227" s="922" t="s">
        <v>9929</v>
      </c>
      <c r="S227" s="923" t="s">
        <v>9930</v>
      </c>
      <c r="U227" s="860" t="s">
        <v>35</v>
      </c>
      <c r="V227" s="855" t="s">
        <v>9931</v>
      </c>
      <c r="Y227" s="861" t="s">
        <v>9932</v>
      </c>
      <c r="Z227" s="862" t="s">
        <v>9933</v>
      </c>
      <c r="AA227" s="863" t="s">
        <v>9934</v>
      </c>
      <c r="AB227" s="864" t="s">
        <v>9935</v>
      </c>
      <c r="AD227" s="825" t="s">
        <v>7635</v>
      </c>
      <c r="AE227" s="865" t="s">
        <v>7315</v>
      </c>
      <c r="AF227" s="866" t="s">
        <v>7316</v>
      </c>
      <c r="AG227" s="755"/>
      <c r="AH227" s="860" t="s">
        <v>35</v>
      </c>
      <c r="AI227" s="855" t="s">
        <v>9939</v>
      </c>
      <c r="AK227" s="860" t="s">
        <v>35</v>
      </c>
      <c r="AL227" s="855" t="s">
        <v>9864</v>
      </c>
      <c r="AN227" s="953"/>
      <c r="AO227" s="954" t="s">
        <v>16985</v>
      </c>
      <c r="AP227" s="955" t="s">
        <v>16986</v>
      </c>
      <c r="AQ227" s="956" t="s">
        <v>17459</v>
      </c>
      <c r="AR227" s="957"/>
      <c r="AT227" s="937"/>
      <c r="AU227" s="756"/>
      <c r="AV227" s="938"/>
      <c r="CD227" s="811">
        <v>6313</v>
      </c>
      <c r="CE227" s="849" t="s">
        <v>8596</v>
      </c>
      <c r="CF227" s="849" t="s">
        <v>19348</v>
      </c>
      <c r="CG227" s="850" t="s">
        <v>19349</v>
      </c>
      <c r="CM227" s="843" t="s">
        <v>20276</v>
      </c>
      <c r="CN227" s="846" t="s">
        <v>20277</v>
      </c>
    </row>
    <row r="228" spans="1:92" ht="36" customHeight="1" x14ac:dyDescent="0.2">
      <c r="A228" s="749" t="s">
        <v>20797</v>
      </c>
      <c r="J228" s="820" t="s">
        <v>9941</v>
      </c>
      <c r="K228" s="815" t="s">
        <v>9942</v>
      </c>
      <c r="P228" s="755"/>
      <c r="Q228" s="921" t="s">
        <v>5962</v>
      </c>
      <c r="R228" s="922" t="s">
        <v>9943</v>
      </c>
      <c r="S228" s="923" t="s">
        <v>9944</v>
      </c>
      <c r="U228" s="820" t="s">
        <v>8216</v>
      </c>
      <c r="V228" s="815" t="s">
        <v>9945</v>
      </c>
      <c r="Y228" s="861" t="s">
        <v>9946</v>
      </c>
      <c r="Z228" s="862" t="s">
        <v>9947</v>
      </c>
      <c r="AA228" s="863" t="s">
        <v>9948</v>
      </c>
      <c r="AB228" s="864" t="s">
        <v>9949</v>
      </c>
      <c r="AD228" s="825" t="s">
        <v>7599</v>
      </c>
      <c r="AE228" s="826" t="s">
        <v>10348</v>
      </c>
      <c r="AF228" s="827" t="s">
        <v>10349</v>
      </c>
      <c r="AG228" s="755"/>
      <c r="AH228" s="820" t="s">
        <v>8249</v>
      </c>
      <c r="AI228" s="815" t="s">
        <v>9953</v>
      </c>
      <c r="AK228" s="828" t="s">
        <v>9877</v>
      </c>
      <c r="AL228" s="829" t="s">
        <v>9878</v>
      </c>
      <c r="AN228" s="953"/>
      <c r="AO228" s="954" t="s">
        <v>16987</v>
      </c>
      <c r="AP228" s="955" t="s">
        <v>16988</v>
      </c>
      <c r="AQ228" s="956" t="s">
        <v>17460</v>
      </c>
      <c r="AR228" s="957"/>
      <c r="AT228" s="937"/>
      <c r="AU228" s="756"/>
      <c r="AV228" s="938"/>
      <c r="CD228" s="811">
        <v>6313</v>
      </c>
      <c r="CE228" s="849" t="s">
        <v>19350</v>
      </c>
      <c r="CF228" s="849" t="s">
        <v>19351</v>
      </c>
      <c r="CG228" s="850" t="s">
        <v>19352</v>
      </c>
      <c r="CM228" s="843" t="s">
        <v>20278</v>
      </c>
      <c r="CN228" s="846" t="s">
        <v>20279</v>
      </c>
    </row>
    <row r="229" spans="1:92" ht="36" customHeight="1" x14ac:dyDescent="0.2">
      <c r="A229" s="749" t="s">
        <v>20797</v>
      </c>
      <c r="J229" s="860" t="s">
        <v>35</v>
      </c>
      <c r="K229" s="855" t="s">
        <v>9956</v>
      </c>
      <c r="P229" s="755"/>
      <c r="Q229" s="921" t="s">
        <v>5962</v>
      </c>
      <c r="R229" s="922" t="s">
        <v>9957</v>
      </c>
      <c r="S229" s="923" t="s">
        <v>9958</v>
      </c>
      <c r="U229" s="860" t="s">
        <v>35</v>
      </c>
      <c r="V229" s="855" t="s">
        <v>9959</v>
      </c>
      <c r="Y229" s="861" t="s">
        <v>9960</v>
      </c>
      <c r="Z229" s="862" t="s">
        <v>9961</v>
      </c>
      <c r="AA229" s="863" t="s">
        <v>9962</v>
      </c>
      <c r="AB229" s="864" t="s">
        <v>9963</v>
      </c>
      <c r="AD229" s="825" t="s">
        <v>10357</v>
      </c>
      <c r="AE229" s="826" t="s">
        <v>10367</v>
      </c>
      <c r="AF229" s="827" t="s">
        <v>10368</v>
      </c>
      <c r="AG229" s="755"/>
      <c r="AH229" s="860" t="s">
        <v>35</v>
      </c>
      <c r="AI229" s="855" t="s">
        <v>9967</v>
      </c>
      <c r="AK229" s="860" t="s">
        <v>35</v>
      </c>
      <c r="AL229" s="855" t="s">
        <v>9891</v>
      </c>
      <c r="AN229" s="953"/>
      <c r="AO229" s="954" t="s">
        <v>16989</v>
      </c>
      <c r="AP229" s="955" t="s">
        <v>16990</v>
      </c>
      <c r="AQ229" s="956" t="s">
        <v>17461</v>
      </c>
      <c r="AR229" s="957"/>
      <c r="AT229" s="937"/>
      <c r="AU229" s="756"/>
      <c r="AV229" s="938"/>
      <c r="CD229" s="811">
        <v>6313</v>
      </c>
      <c r="CE229" s="849" t="s">
        <v>19353</v>
      </c>
      <c r="CF229" s="849" t="s">
        <v>19354</v>
      </c>
      <c r="CG229" s="850" t="s">
        <v>19355</v>
      </c>
      <c r="CM229" s="843" t="s">
        <v>20280</v>
      </c>
      <c r="CN229" s="846" t="s">
        <v>20281</v>
      </c>
    </row>
    <row r="230" spans="1:92" ht="36" customHeight="1" x14ac:dyDescent="0.2">
      <c r="A230" s="749" t="s">
        <v>20797</v>
      </c>
      <c r="J230" s="820" t="s">
        <v>9969</v>
      </c>
      <c r="K230" s="815" t="s">
        <v>6478</v>
      </c>
      <c r="P230" s="755"/>
      <c r="Q230" s="921" t="s">
        <v>5962</v>
      </c>
      <c r="R230" s="922" t="s">
        <v>9970</v>
      </c>
      <c r="S230" s="923" t="s">
        <v>9971</v>
      </c>
      <c r="U230" s="820" t="s">
        <v>8249</v>
      </c>
      <c r="V230" s="815" t="s">
        <v>9972</v>
      </c>
      <c r="Y230" s="861" t="s">
        <v>9973</v>
      </c>
      <c r="Z230" s="862" t="s">
        <v>9974</v>
      </c>
      <c r="AA230" s="863" t="s">
        <v>9975</v>
      </c>
      <c r="AB230" s="864" t="s">
        <v>9976</v>
      </c>
      <c r="AD230" s="825" t="s">
        <v>10357</v>
      </c>
      <c r="AE230" s="826" t="s">
        <v>10358</v>
      </c>
      <c r="AF230" s="827" t="s">
        <v>10359</v>
      </c>
      <c r="AG230" s="755"/>
      <c r="AH230" s="820" t="s">
        <v>8286</v>
      </c>
      <c r="AI230" s="815" t="s">
        <v>9978</v>
      </c>
      <c r="AK230" s="828" t="s">
        <v>9903</v>
      </c>
      <c r="AL230" s="829" t="s">
        <v>9904</v>
      </c>
      <c r="AN230" s="948"/>
      <c r="AO230" s="949" t="s">
        <v>16991</v>
      </c>
      <c r="AP230" s="950" t="s">
        <v>16992</v>
      </c>
      <c r="AQ230" s="951" t="s">
        <v>17462</v>
      </c>
      <c r="AR230" s="952"/>
      <c r="AT230" s="937"/>
      <c r="AU230" s="756"/>
      <c r="AV230" s="938"/>
      <c r="CD230" s="811">
        <v>6313</v>
      </c>
      <c r="CE230" s="849" t="s">
        <v>19356</v>
      </c>
      <c r="CF230" s="849" t="s">
        <v>19357</v>
      </c>
      <c r="CG230" s="850" t="s">
        <v>19358</v>
      </c>
      <c r="CM230" s="843" t="s">
        <v>20282</v>
      </c>
      <c r="CN230" s="846" t="s">
        <v>20283</v>
      </c>
    </row>
    <row r="231" spans="1:92" ht="36" customHeight="1" x14ac:dyDescent="0.2">
      <c r="A231" s="749" t="s">
        <v>20797</v>
      </c>
      <c r="J231" s="860" t="s">
        <v>35</v>
      </c>
      <c r="K231" s="855" t="s">
        <v>6501</v>
      </c>
      <c r="P231" s="755"/>
      <c r="Q231" s="921" t="s">
        <v>5962</v>
      </c>
      <c r="R231" s="922" t="s">
        <v>9981</v>
      </c>
      <c r="S231" s="923" t="s">
        <v>9982</v>
      </c>
      <c r="U231" s="860" t="s">
        <v>35</v>
      </c>
      <c r="V231" s="855" t="s">
        <v>9983</v>
      </c>
      <c r="Y231" s="861" t="s">
        <v>9984</v>
      </c>
      <c r="Z231" s="862" t="s">
        <v>9985</v>
      </c>
      <c r="AA231" s="863" t="s">
        <v>9986</v>
      </c>
      <c r="AB231" s="864" t="s">
        <v>9987</v>
      </c>
      <c r="AD231" s="825" t="s">
        <v>10357</v>
      </c>
      <c r="AE231" s="826" t="s">
        <v>10377</v>
      </c>
      <c r="AF231" s="827" t="s">
        <v>10378</v>
      </c>
      <c r="AG231" s="755"/>
      <c r="AH231" s="860" t="s">
        <v>35</v>
      </c>
      <c r="AI231" s="855" t="s">
        <v>9991</v>
      </c>
      <c r="AK231" s="860" t="s">
        <v>35</v>
      </c>
      <c r="AL231" s="855" t="s">
        <v>9914</v>
      </c>
      <c r="AN231" s="953"/>
      <c r="AO231" s="954" t="s">
        <v>18745</v>
      </c>
      <c r="AP231" s="955" t="s">
        <v>18746</v>
      </c>
      <c r="AQ231" s="956"/>
      <c r="AR231" s="957"/>
      <c r="AT231" s="937"/>
      <c r="AU231" s="756"/>
      <c r="AV231" s="938"/>
      <c r="CD231" s="811">
        <v>6313</v>
      </c>
      <c r="CE231" s="849" t="s">
        <v>15945</v>
      </c>
      <c r="CF231" s="849" t="s">
        <v>19359</v>
      </c>
      <c r="CG231" s="850" t="s">
        <v>19360</v>
      </c>
      <c r="CM231" s="843" t="s">
        <v>20284</v>
      </c>
      <c r="CN231" s="846" t="s">
        <v>20285</v>
      </c>
    </row>
    <row r="232" spans="1:92" ht="36" customHeight="1" x14ac:dyDescent="0.2">
      <c r="A232" s="749" t="s">
        <v>20797</v>
      </c>
      <c r="J232" s="820" t="s">
        <v>9993</v>
      </c>
      <c r="K232" s="815" t="s">
        <v>9994</v>
      </c>
      <c r="P232" s="755"/>
      <c r="Q232" s="921" t="s">
        <v>5962</v>
      </c>
      <c r="R232" s="922" t="s">
        <v>9995</v>
      </c>
      <c r="S232" s="923" t="s">
        <v>9996</v>
      </c>
      <c r="U232" s="820" t="s">
        <v>8286</v>
      </c>
      <c r="V232" s="815" t="s">
        <v>9997</v>
      </c>
      <c r="Y232" s="861" t="s">
        <v>9998</v>
      </c>
      <c r="Z232" s="862" t="s">
        <v>9999</v>
      </c>
      <c r="AA232" s="863" t="s">
        <v>10000</v>
      </c>
      <c r="AB232" s="864" t="s">
        <v>10001</v>
      </c>
      <c r="AD232" s="825" t="s">
        <v>10386</v>
      </c>
      <c r="AE232" s="826" t="s">
        <v>10387</v>
      </c>
      <c r="AF232" s="827" t="s">
        <v>10388</v>
      </c>
      <c r="AG232" s="755"/>
      <c r="AH232" s="820" t="s">
        <v>8321</v>
      </c>
      <c r="AI232" s="815" t="s">
        <v>10005</v>
      </c>
      <c r="AK232" s="828" t="s">
        <v>9926</v>
      </c>
      <c r="AL232" s="829" t="s">
        <v>9927</v>
      </c>
      <c r="AN232" s="948"/>
      <c r="AO232" s="949" t="s">
        <v>18747</v>
      </c>
      <c r="AP232" s="950" t="s">
        <v>18748</v>
      </c>
      <c r="AQ232" s="951"/>
      <c r="AR232" s="952"/>
      <c r="AT232" s="937"/>
      <c r="AU232" s="756"/>
      <c r="AV232" s="938"/>
      <c r="CD232" s="811">
        <v>6313</v>
      </c>
      <c r="CE232" s="849" t="s">
        <v>15534</v>
      </c>
      <c r="CF232" s="849" t="s">
        <v>19361</v>
      </c>
      <c r="CG232" s="850" t="s">
        <v>19362</v>
      </c>
      <c r="CM232" s="843" t="s">
        <v>20286</v>
      </c>
      <c r="CN232" s="846" t="s">
        <v>20287</v>
      </c>
    </row>
    <row r="233" spans="1:92" ht="36" customHeight="1" x14ac:dyDescent="0.2">
      <c r="A233" s="749" t="s">
        <v>20797</v>
      </c>
      <c r="J233" s="860" t="s">
        <v>35</v>
      </c>
      <c r="K233" s="855" t="s">
        <v>10008</v>
      </c>
      <c r="P233" s="755"/>
      <c r="Q233" s="921" t="s">
        <v>5962</v>
      </c>
      <c r="R233" s="922" t="s">
        <v>10009</v>
      </c>
      <c r="S233" s="923" t="s">
        <v>10010</v>
      </c>
      <c r="U233" s="860" t="s">
        <v>35</v>
      </c>
      <c r="V233" s="855" t="s">
        <v>10011</v>
      </c>
      <c r="Y233" s="861" t="s">
        <v>17463</v>
      </c>
      <c r="Z233" s="862" t="s">
        <v>10012</v>
      </c>
      <c r="AA233" s="863" t="s">
        <v>10013</v>
      </c>
      <c r="AB233" s="864" t="s">
        <v>10014</v>
      </c>
      <c r="AD233" s="825" t="s">
        <v>10406</v>
      </c>
      <c r="AE233" s="826" t="s">
        <v>18741</v>
      </c>
      <c r="AF233" s="827" t="s">
        <v>18742</v>
      </c>
      <c r="AG233" s="755"/>
      <c r="AH233" s="860" t="s">
        <v>35</v>
      </c>
      <c r="AI233" s="855" t="s">
        <v>10016</v>
      </c>
      <c r="AK233" s="860" t="s">
        <v>35</v>
      </c>
      <c r="AL233" s="855" t="s">
        <v>9940</v>
      </c>
      <c r="AN233" s="948"/>
      <c r="AO233" s="949" t="s">
        <v>18749</v>
      </c>
      <c r="AP233" s="950" t="s">
        <v>18750</v>
      </c>
      <c r="AQ233" s="951"/>
      <c r="AR233" s="952"/>
      <c r="AT233" s="937"/>
      <c r="AU233" s="756"/>
      <c r="AV233" s="938"/>
      <c r="CD233" s="811">
        <v>6313</v>
      </c>
      <c r="CE233" s="849" t="s">
        <v>10814</v>
      </c>
      <c r="CF233" s="849" t="s">
        <v>19363</v>
      </c>
      <c r="CG233" s="850" t="s">
        <v>19364</v>
      </c>
      <c r="CM233" s="843" t="s">
        <v>20288</v>
      </c>
      <c r="CN233" s="846" t="s">
        <v>20289</v>
      </c>
    </row>
    <row r="234" spans="1:92" ht="36" customHeight="1" x14ac:dyDescent="0.2">
      <c r="A234" s="749" t="s">
        <v>20797</v>
      </c>
      <c r="J234" s="820" t="s">
        <v>10018</v>
      </c>
      <c r="K234" s="815" t="s">
        <v>10019</v>
      </c>
      <c r="P234" s="755"/>
      <c r="Q234" s="921" t="s">
        <v>5962</v>
      </c>
      <c r="R234" s="922" t="s">
        <v>10020</v>
      </c>
      <c r="S234" s="923" t="s">
        <v>10021</v>
      </c>
      <c r="U234" s="820" t="s">
        <v>8321</v>
      </c>
      <c r="V234" s="815" t="s">
        <v>10022</v>
      </c>
      <c r="Y234" s="861" t="s">
        <v>10023</v>
      </c>
      <c r="Z234" s="862" t="s">
        <v>10024</v>
      </c>
      <c r="AA234" s="863" t="s">
        <v>10025</v>
      </c>
      <c r="AB234" s="864" t="s">
        <v>10026</v>
      </c>
      <c r="AD234" s="825" t="s">
        <v>10406</v>
      </c>
      <c r="AE234" s="826" t="s">
        <v>10407</v>
      </c>
      <c r="AF234" s="827" t="s">
        <v>10408</v>
      </c>
      <c r="AG234" s="755"/>
      <c r="AH234" s="820" t="s">
        <v>8354</v>
      </c>
      <c r="AI234" s="815" t="s">
        <v>10030</v>
      </c>
      <c r="AK234" s="828" t="s">
        <v>9954</v>
      </c>
      <c r="AL234" s="829" t="s">
        <v>9955</v>
      </c>
      <c r="AN234" s="948"/>
      <c r="AO234" s="949" t="s">
        <v>18751</v>
      </c>
      <c r="AP234" s="950" t="s">
        <v>18752</v>
      </c>
      <c r="AQ234" s="951"/>
      <c r="AR234" s="952"/>
      <c r="AT234" s="937"/>
      <c r="AU234" s="756"/>
      <c r="AV234" s="938"/>
      <c r="CD234" s="811">
        <v>6313</v>
      </c>
      <c r="CE234" s="849" t="s">
        <v>19365</v>
      </c>
      <c r="CF234" s="849" t="s">
        <v>19366</v>
      </c>
      <c r="CG234" s="850" t="s">
        <v>19367</v>
      </c>
      <c r="CM234" s="843" t="s">
        <v>20290</v>
      </c>
      <c r="CN234" s="846" t="s">
        <v>20291</v>
      </c>
    </row>
    <row r="235" spans="1:92" ht="36" customHeight="1" x14ac:dyDescent="0.2">
      <c r="A235" s="749" t="s">
        <v>20797</v>
      </c>
      <c r="J235" s="860" t="s">
        <v>35</v>
      </c>
      <c r="K235" s="855" t="s">
        <v>10033</v>
      </c>
      <c r="P235" s="755"/>
      <c r="Q235" s="921" t="s">
        <v>5962</v>
      </c>
      <c r="R235" s="922" t="s">
        <v>10034</v>
      </c>
      <c r="S235" s="923" t="s">
        <v>10035</v>
      </c>
      <c r="U235" s="860" t="s">
        <v>35</v>
      </c>
      <c r="V235" s="855" t="s">
        <v>10036</v>
      </c>
      <c r="Y235" s="861" t="s">
        <v>10037</v>
      </c>
      <c r="Z235" s="862" t="s">
        <v>10038</v>
      </c>
      <c r="AA235" s="863" t="s">
        <v>10039</v>
      </c>
      <c r="AB235" s="864" t="s">
        <v>10040</v>
      </c>
      <c r="AD235" s="825" t="s">
        <v>10417</v>
      </c>
      <c r="AE235" s="826" t="s">
        <v>10418</v>
      </c>
      <c r="AF235" s="827" t="s">
        <v>10419</v>
      </c>
      <c r="AG235" s="755"/>
      <c r="AH235" s="860" t="s">
        <v>35</v>
      </c>
      <c r="AI235" s="855" t="s">
        <v>10042</v>
      </c>
      <c r="AK235" s="860" t="s">
        <v>35</v>
      </c>
      <c r="AL235" s="855" t="s">
        <v>9968</v>
      </c>
      <c r="AN235" s="948"/>
      <c r="AO235" s="949" t="s">
        <v>18739</v>
      </c>
      <c r="AP235" s="950" t="s">
        <v>18740</v>
      </c>
      <c r="AQ235" s="951"/>
      <c r="AR235" s="952"/>
      <c r="AT235" s="937"/>
      <c r="AU235" s="756"/>
      <c r="AV235" s="938"/>
      <c r="CD235" s="811">
        <v>6313</v>
      </c>
      <c r="CE235" s="849" t="s">
        <v>19368</v>
      </c>
      <c r="CF235" s="849" t="s">
        <v>19369</v>
      </c>
      <c r="CG235" s="850" t="s">
        <v>19370</v>
      </c>
      <c r="CM235" s="843" t="s">
        <v>20292</v>
      </c>
      <c r="CN235" s="846" t="s">
        <v>20293</v>
      </c>
    </row>
    <row r="236" spans="1:92" ht="36" customHeight="1" x14ac:dyDescent="0.2">
      <c r="A236" s="749" t="s">
        <v>20797</v>
      </c>
      <c r="J236" s="820" t="s">
        <v>10044</v>
      </c>
      <c r="K236" s="815" t="s">
        <v>10045</v>
      </c>
      <c r="P236" s="755"/>
      <c r="Q236" s="921" t="s">
        <v>5962</v>
      </c>
      <c r="R236" s="922" t="s">
        <v>10046</v>
      </c>
      <c r="S236" s="923" t="s">
        <v>10047</v>
      </c>
      <c r="U236" s="820" t="s">
        <v>8354</v>
      </c>
      <c r="V236" s="815" t="s">
        <v>10048</v>
      </c>
      <c r="Y236" s="861" t="s">
        <v>10049</v>
      </c>
      <c r="Z236" s="862" t="s">
        <v>10050</v>
      </c>
      <c r="AA236" s="863" t="s">
        <v>10051</v>
      </c>
      <c r="AB236" s="864" t="s">
        <v>10052</v>
      </c>
      <c r="AD236" s="825" t="s">
        <v>10396</v>
      </c>
      <c r="AE236" s="826" t="s">
        <v>10397</v>
      </c>
      <c r="AF236" s="827" t="s">
        <v>10398</v>
      </c>
      <c r="AG236" s="755"/>
      <c r="AH236" s="820" t="s">
        <v>8386</v>
      </c>
      <c r="AI236" s="815" t="s">
        <v>10056</v>
      </c>
      <c r="AK236" s="828" t="s">
        <v>9979</v>
      </c>
      <c r="AL236" s="829" t="s">
        <v>9980</v>
      </c>
      <c r="AN236" s="948"/>
      <c r="AO236" s="949" t="s">
        <v>18753</v>
      </c>
      <c r="AP236" s="950" t="s">
        <v>18750</v>
      </c>
      <c r="AQ236" s="951"/>
      <c r="AR236" s="952"/>
      <c r="AT236" s="937"/>
      <c r="AU236" s="756"/>
      <c r="AV236" s="938"/>
      <c r="CD236" s="811">
        <v>6313</v>
      </c>
      <c r="CE236" s="849" t="s">
        <v>16037</v>
      </c>
      <c r="CF236" s="849" t="s">
        <v>19371</v>
      </c>
      <c r="CG236" s="850" t="s">
        <v>19372</v>
      </c>
      <c r="CM236" s="843" t="s">
        <v>20294</v>
      </c>
      <c r="CN236" s="846" t="s">
        <v>20295</v>
      </c>
    </row>
    <row r="237" spans="1:92" ht="36" customHeight="1" x14ac:dyDescent="0.2">
      <c r="A237" s="749" t="s">
        <v>20797</v>
      </c>
      <c r="J237" s="860" t="s">
        <v>35</v>
      </c>
      <c r="K237" s="855" t="s">
        <v>10059</v>
      </c>
      <c r="P237" s="755"/>
      <c r="Q237" s="921" t="s">
        <v>5962</v>
      </c>
      <c r="R237" s="922" t="s">
        <v>10060</v>
      </c>
      <c r="S237" s="923" t="s">
        <v>10061</v>
      </c>
      <c r="U237" s="860" t="s">
        <v>35</v>
      </c>
      <c r="V237" s="855" t="s">
        <v>10062</v>
      </c>
      <c r="Y237" s="861" t="s">
        <v>10063</v>
      </c>
      <c r="Z237" s="862" t="s">
        <v>10064</v>
      </c>
      <c r="AA237" s="863" t="s">
        <v>10065</v>
      </c>
      <c r="AB237" s="864" t="s">
        <v>10066</v>
      </c>
      <c r="AD237" s="825" t="s">
        <v>9936</v>
      </c>
      <c r="AE237" s="826" t="s">
        <v>9937</v>
      </c>
      <c r="AF237" s="827" t="s">
        <v>9938</v>
      </c>
      <c r="AG237" s="755"/>
      <c r="AH237" s="860" t="s">
        <v>35</v>
      </c>
      <c r="AI237" s="855" t="s">
        <v>10070</v>
      </c>
      <c r="AK237" s="860" t="s">
        <v>35</v>
      </c>
      <c r="AL237" s="855" t="s">
        <v>9992</v>
      </c>
      <c r="AN237" s="948"/>
      <c r="AO237" s="949" t="s">
        <v>18754</v>
      </c>
      <c r="AP237" s="950" t="s">
        <v>18755</v>
      </c>
      <c r="AQ237" s="951"/>
      <c r="AR237" s="952"/>
      <c r="AT237" s="937"/>
      <c r="AU237" s="756"/>
      <c r="AV237" s="938"/>
      <c r="CD237" s="811">
        <v>6313</v>
      </c>
      <c r="CE237" s="849" t="s">
        <v>19373</v>
      </c>
      <c r="CF237" s="849" t="s">
        <v>19374</v>
      </c>
      <c r="CG237" s="850" t="s">
        <v>19375</v>
      </c>
      <c r="CM237" s="843" t="s">
        <v>20296</v>
      </c>
      <c r="CN237" s="846" t="s">
        <v>20297</v>
      </c>
    </row>
    <row r="238" spans="1:92" ht="36" customHeight="1" x14ac:dyDescent="0.2">
      <c r="A238" s="749" t="s">
        <v>20797</v>
      </c>
      <c r="J238" s="820" t="s">
        <v>7401</v>
      </c>
      <c r="K238" s="815" t="s">
        <v>10072</v>
      </c>
      <c r="P238" s="755"/>
      <c r="Q238" s="921" t="s">
        <v>5962</v>
      </c>
      <c r="R238" s="922" t="s">
        <v>10073</v>
      </c>
      <c r="S238" s="923" t="s">
        <v>10074</v>
      </c>
      <c r="U238" s="820" t="s">
        <v>8386</v>
      </c>
      <c r="V238" s="815" t="s">
        <v>10075</v>
      </c>
      <c r="Y238" s="861" t="s">
        <v>10076</v>
      </c>
      <c r="Z238" s="862" t="s">
        <v>10077</v>
      </c>
      <c r="AA238" s="863" t="s">
        <v>10078</v>
      </c>
      <c r="AB238" s="864" t="s">
        <v>10079</v>
      </c>
      <c r="AD238" s="825" t="s">
        <v>8312</v>
      </c>
      <c r="AE238" s="865" t="s">
        <v>8313</v>
      </c>
      <c r="AF238" s="866" t="s">
        <v>8314</v>
      </c>
      <c r="AG238" s="755"/>
      <c r="AH238" s="820" t="s">
        <v>8421</v>
      </c>
      <c r="AI238" s="815" t="s">
        <v>10083</v>
      </c>
      <c r="AK238" s="828" t="s">
        <v>10006</v>
      </c>
      <c r="AL238" s="829" t="s">
        <v>10007</v>
      </c>
      <c r="AN238" s="953"/>
      <c r="AO238" s="954" t="s">
        <v>18756</v>
      </c>
      <c r="AP238" s="955" t="s">
        <v>18757</v>
      </c>
      <c r="AQ238" s="956"/>
      <c r="AR238" s="957"/>
      <c r="AT238" s="937"/>
      <c r="AU238" s="756"/>
      <c r="AV238" s="938"/>
      <c r="CD238" s="811">
        <v>6313</v>
      </c>
      <c r="CE238" s="849" t="s">
        <v>9257</v>
      </c>
      <c r="CF238" s="849" t="s">
        <v>19376</v>
      </c>
      <c r="CG238" s="850" t="s">
        <v>19377</v>
      </c>
      <c r="CM238" s="843" t="s">
        <v>20298</v>
      </c>
      <c r="CN238" s="846" t="s">
        <v>20299</v>
      </c>
    </row>
    <row r="239" spans="1:92" ht="36" customHeight="1" x14ac:dyDescent="0.2">
      <c r="A239" s="749" t="s">
        <v>20797</v>
      </c>
      <c r="J239" s="860" t="s">
        <v>35</v>
      </c>
      <c r="K239" s="855" t="s">
        <v>10086</v>
      </c>
      <c r="P239" s="755"/>
      <c r="Q239" s="921" t="s">
        <v>5962</v>
      </c>
      <c r="R239" s="922" t="s">
        <v>10087</v>
      </c>
      <c r="S239" s="923" t="s">
        <v>10088</v>
      </c>
      <c r="U239" s="860" t="s">
        <v>35</v>
      </c>
      <c r="V239" s="855" t="s">
        <v>10089</v>
      </c>
      <c r="Y239" s="861" t="s">
        <v>10090</v>
      </c>
      <c r="Z239" s="862" t="s">
        <v>10091</v>
      </c>
      <c r="AA239" s="863" t="s">
        <v>6170</v>
      </c>
      <c r="AB239" s="864" t="s">
        <v>10092</v>
      </c>
      <c r="AD239" s="825" t="s">
        <v>8347</v>
      </c>
      <c r="AE239" s="865" t="s">
        <v>8313</v>
      </c>
      <c r="AF239" s="866" t="s">
        <v>8314</v>
      </c>
      <c r="AG239" s="755"/>
      <c r="AH239" s="860" t="s">
        <v>35</v>
      </c>
      <c r="AI239" s="855" t="s">
        <v>10094</v>
      </c>
      <c r="AK239" s="860" t="s">
        <v>35</v>
      </c>
      <c r="AL239" s="855" t="s">
        <v>10017</v>
      </c>
      <c r="AN239" s="948"/>
      <c r="AO239" s="949" t="s">
        <v>20964</v>
      </c>
      <c r="AP239" s="950" t="s">
        <v>20965</v>
      </c>
      <c r="AQ239" s="951"/>
      <c r="AR239" s="952"/>
      <c r="AT239" s="937"/>
      <c r="AU239" s="756"/>
      <c r="AV239" s="938"/>
      <c r="CD239" s="811">
        <v>6313</v>
      </c>
      <c r="CE239" s="849" t="s">
        <v>15645</v>
      </c>
      <c r="CF239" s="849" t="s">
        <v>19378</v>
      </c>
      <c r="CG239" s="850" t="s">
        <v>19379</v>
      </c>
      <c r="CM239" s="843" t="s">
        <v>20300</v>
      </c>
      <c r="CN239" s="846" t="s">
        <v>20301</v>
      </c>
    </row>
    <row r="240" spans="1:92" ht="36" customHeight="1" thickBot="1" x14ac:dyDescent="0.25">
      <c r="A240" s="749" t="s">
        <v>20797</v>
      </c>
      <c r="J240" s="820" t="s">
        <v>10096</v>
      </c>
      <c r="K240" s="815" t="s">
        <v>10097</v>
      </c>
      <c r="P240" s="755"/>
      <c r="Q240" s="921" t="s">
        <v>5962</v>
      </c>
      <c r="R240" s="922" t="s">
        <v>10098</v>
      </c>
      <c r="S240" s="923" t="s">
        <v>10099</v>
      </c>
      <c r="U240" s="820" t="s">
        <v>8421</v>
      </c>
      <c r="V240" s="815" t="s">
        <v>10100</v>
      </c>
      <c r="Y240" s="861" t="s">
        <v>10101</v>
      </c>
      <c r="Z240" s="862" t="s">
        <v>10102</v>
      </c>
      <c r="AA240" s="863" t="s">
        <v>8470</v>
      </c>
      <c r="AB240" s="864" t="s">
        <v>10103</v>
      </c>
      <c r="AD240" s="825" t="s">
        <v>8362</v>
      </c>
      <c r="AE240" s="865" t="s">
        <v>8313</v>
      </c>
      <c r="AF240" s="866" t="s">
        <v>8314</v>
      </c>
      <c r="AG240" s="755"/>
      <c r="AH240" s="820" t="s">
        <v>10106</v>
      </c>
      <c r="AI240" s="815" t="s">
        <v>10107</v>
      </c>
      <c r="AK240" s="828" t="s">
        <v>10031</v>
      </c>
      <c r="AL240" s="829" t="s">
        <v>10032</v>
      </c>
      <c r="AN240" s="958"/>
      <c r="AO240" s="959" t="s">
        <v>20966</v>
      </c>
      <c r="AP240" s="960" t="s">
        <v>20967</v>
      </c>
      <c r="AQ240" s="961"/>
      <c r="AR240" s="962"/>
      <c r="AT240" s="937"/>
      <c r="AU240" s="756"/>
      <c r="AV240" s="938"/>
      <c r="CD240" s="811">
        <v>6313</v>
      </c>
      <c r="CE240" s="849" t="s">
        <v>73</v>
      </c>
      <c r="CF240" s="849" t="s">
        <v>19380</v>
      </c>
      <c r="CG240" s="850" t="s">
        <v>19381</v>
      </c>
      <c r="CM240" s="843" t="s">
        <v>20302</v>
      </c>
      <c r="CN240" s="846" t="s">
        <v>20303</v>
      </c>
    </row>
    <row r="241" spans="1:92" ht="36" customHeight="1" x14ac:dyDescent="0.2">
      <c r="A241" s="749" t="s">
        <v>20797</v>
      </c>
      <c r="J241" s="860" t="s">
        <v>35</v>
      </c>
      <c r="K241" s="855" t="s">
        <v>10110</v>
      </c>
      <c r="P241" s="755"/>
      <c r="Q241" s="921" t="s">
        <v>5962</v>
      </c>
      <c r="R241" s="922" t="s">
        <v>10111</v>
      </c>
      <c r="S241" s="923" t="s">
        <v>10112</v>
      </c>
      <c r="U241" s="860" t="s">
        <v>35</v>
      </c>
      <c r="V241" s="855" t="s">
        <v>10113</v>
      </c>
      <c r="Y241" s="861" t="s">
        <v>10114</v>
      </c>
      <c r="Z241" s="862" t="s">
        <v>10115</v>
      </c>
      <c r="AA241" s="863" t="s">
        <v>10116</v>
      </c>
      <c r="AB241" s="864" t="s">
        <v>10117</v>
      </c>
      <c r="AD241" s="825" t="s">
        <v>8484</v>
      </c>
      <c r="AE241" s="865" t="s">
        <v>8313</v>
      </c>
      <c r="AF241" s="866" t="s">
        <v>8314</v>
      </c>
      <c r="AG241" s="755"/>
      <c r="AH241" s="860" t="s">
        <v>35</v>
      </c>
      <c r="AI241" s="855" t="s">
        <v>10121</v>
      </c>
      <c r="AK241" s="860" t="s">
        <v>35</v>
      </c>
      <c r="AL241" s="855" t="s">
        <v>10043</v>
      </c>
      <c r="AT241" s="937"/>
      <c r="AU241" s="756"/>
      <c r="AV241" s="938"/>
      <c r="CD241" s="811">
        <v>6313</v>
      </c>
      <c r="CE241" s="849" t="s">
        <v>10039</v>
      </c>
      <c r="CF241" s="849" t="s">
        <v>19382</v>
      </c>
      <c r="CG241" s="850" t="s">
        <v>19383</v>
      </c>
      <c r="CM241" s="843" t="s">
        <v>20304</v>
      </c>
      <c r="CN241" s="846" t="s">
        <v>20305</v>
      </c>
    </row>
    <row r="242" spans="1:92" ht="36" customHeight="1" x14ac:dyDescent="0.2">
      <c r="A242" s="749" t="s">
        <v>20797</v>
      </c>
      <c r="J242" s="820" t="s">
        <v>7454</v>
      </c>
      <c r="K242" s="815" t="s">
        <v>10123</v>
      </c>
      <c r="P242" s="755"/>
      <c r="Q242" s="921" t="s">
        <v>5962</v>
      </c>
      <c r="R242" s="922" t="s">
        <v>10124</v>
      </c>
      <c r="S242" s="923" t="s">
        <v>10125</v>
      </c>
      <c r="U242" s="820" t="s">
        <v>10106</v>
      </c>
      <c r="V242" s="815" t="s">
        <v>10126</v>
      </c>
      <c r="Y242" s="861" t="s">
        <v>10127</v>
      </c>
      <c r="Z242" s="862" t="s">
        <v>10128</v>
      </c>
      <c r="AA242" s="863" t="s">
        <v>10129</v>
      </c>
      <c r="AB242" s="864" t="s">
        <v>10130</v>
      </c>
      <c r="AD242" s="825" t="s">
        <v>8699</v>
      </c>
      <c r="AE242" s="865" t="s">
        <v>8313</v>
      </c>
      <c r="AF242" s="866" t="s">
        <v>8314</v>
      </c>
      <c r="AG242" s="755"/>
      <c r="AH242" s="820" t="s">
        <v>10134</v>
      </c>
      <c r="AI242" s="815" t="s">
        <v>10135</v>
      </c>
      <c r="AK242" s="828" t="s">
        <v>10057</v>
      </c>
      <c r="AL242" s="829" t="s">
        <v>10058</v>
      </c>
      <c r="AT242" s="937"/>
      <c r="AU242" s="756"/>
      <c r="AV242" s="938"/>
      <c r="CD242" s="811">
        <v>6313</v>
      </c>
      <c r="CE242" s="849" t="s">
        <v>9922</v>
      </c>
      <c r="CF242" s="849" t="s">
        <v>19384</v>
      </c>
      <c r="CG242" s="850" t="s">
        <v>19385</v>
      </c>
      <c r="CM242" s="843" t="s">
        <v>20306</v>
      </c>
      <c r="CN242" s="846" t="s">
        <v>20307</v>
      </c>
    </row>
    <row r="243" spans="1:92" ht="36" customHeight="1" x14ac:dyDescent="0.2">
      <c r="A243" s="749" t="s">
        <v>20797</v>
      </c>
      <c r="J243" s="860" t="s">
        <v>35</v>
      </c>
      <c r="K243" s="855" t="s">
        <v>10138</v>
      </c>
      <c r="P243" s="755"/>
      <c r="Q243" s="921" t="s">
        <v>5962</v>
      </c>
      <c r="R243" s="922" t="s">
        <v>10139</v>
      </c>
      <c r="S243" s="923" t="s">
        <v>10140</v>
      </c>
      <c r="U243" s="860" t="s">
        <v>35</v>
      </c>
      <c r="V243" s="855" t="s">
        <v>10141</v>
      </c>
      <c r="Y243" s="861" t="s">
        <v>10142</v>
      </c>
      <c r="Z243" s="862" t="s">
        <v>10143</v>
      </c>
      <c r="AA243" s="863" t="s">
        <v>10144</v>
      </c>
      <c r="AB243" s="864" t="s">
        <v>10145</v>
      </c>
      <c r="AD243" s="825" t="s">
        <v>8820</v>
      </c>
      <c r="AE243" s="865" t="s">
        <v>8313</v>
      </c>
      <c r="AF243" s="866" t="s">
        <v>8314</v>
      </c>
      <c r="AG243" s="755"/>
      <c r="AH243" s="860" t="s">
        <v>35</v>
      </c>
      <c r="AI243" s="855" t="s">
        <v>10149</v>
      </c>
      <c r="AK243" s="860" t="s">
        <v>35</v>
      </c>
      <c r="AL243" s="855" t="s">
        <v>10071</v>
      </c>
      <c r="AT243" s="937"/>
      <c r="AU243" s="756"/>
      <c r="AV243" s="938"/>
      <c r="CD243" s="811">
        <v>6313</v>
      </c>
      <c r="CE243" s="849" t="s">
        <v>10000</v>
      </c>
      <c r="CF243" s="849" t="s">
        <v>19386</v>
      </c>
      <c r="CG243" s="850" t="s">
        <v>19387</v>
      </c>
      <c r="CM243" s="843" t="s">
        <v>20308</v>
      </c>
      <c r="CN243" s="846" t="s">
        <v>20309</v>
      </c>
    </row>
    <row r="244" spans="1:92" ht="36" customHeight="1" x14ac:dyDescent="0.2">
      <c r="A244" s="749" t="s">
        <v>20797</v>
      </c>
      <c r="J244" s="820" t="s">
        <v>10151</v>
      </c>
      <c r="K244" s="815" t="s">
        <v>10152</v>
      </c>
      <c r="P244" s="755"/>
      <c r="Q244" s="921" t="s">
        <v>5962</v>
      </c>
      <c r="R244" s="922" t="s">
        <v>10153</v>
      </c>
      <c r="S244" s="923" t="s">
        <v>10154</v>
      </c>
      <c r="U244" s="820" t="s">
        <v>10134</v>
      </c>
      <c r="V244" s="815" t="s">
        <v>10155</v>
      </c>
      <c r="Y244" s="861" t="s">
        <v>10156</v>
      </c>
      <c r="Z244" s="862" t="s">
        <v>10157</v>
      </c>
      <c r="AA244" s="863" t="s">
        <v>10158</v>
      </c>
      <c r="AB244" s="864" t="s">
        <v>10159</v>
      </c>
      <c r="AD244" s="825" t="s">
        <v>10563</v>
      </c>
      <c r="AE244" s="826" t="s">
        <v>10564</v>
      </c>
      <c r="AF244" s="827" t="s">
        <v>10565</v>
      </c>
      <c r="AG244" s="755"/>
      <c r="AH244" s="820" t="s">
        <v>8456</v>
      </c>
      <c r="AI244" s="815" t="s">
        <v>10163</v>
      </c>
      <c r="AK244" s="828" t="s">
        <v>10084</v>
      </c>
      <c r="AL244" s="829" t="s">
        <v>10085</v>
      </c>
      <c r="AT244" s="937"/>
      <c r="AU244" s="756"/>
      <c r="AV244" s="938"/>
      <c r="CD244" s="811">
        <v>6313</v>
      </c>
      <c r="CE244" s="849" t="s">
        <v>9986</v>
      </c>
      <c r="CF244" s="849" t="s">
        <v>19388</v>
      </c>
      <c r="CG244" s="850" t="s">
        <v>19389</v>
      </c>
      <c r="CM244" s="843" t="s">
        <v>20310</v>
      </c>
      <c r="CN244" s="846" t="s">
        <v>20311</v>
      </c>
    </row>
    <row r="245" spans="1:92" ht="36" customHeight="1" x14ac:dyDescent="0.2">
      <c r="A245" s="749" t="s">
        <v>20797</v>
      </c>
      <c r="J245" s="860" t="s">
        <v>35</v>
      </c>
      <c r="K245" s="855" t="s">
        <v>10166</v>
      </c>
      <c r="P245" s="755"/>
      <c r="Q245" s="921" t="s">
        <v>5962</v>
      </c>
      <c r="R245" s="922" t="s">
        <v>10167</v>
      </c>
      <c r="S245" s="923" t="s">
        <v>10168</v>
      </c>
      <c r="U245" s="860" t="s">
        <v>35</v>
      </c>
      <c r="V245" s="855" t="s">
        <v>10169</v>
      </c>
      <c r="Y245" s="861" t="s">
        <v>10170</v>
      </c>
      <c r="Z245" s="862" t="s">
        <v>10171</v>
      </c>
      <c r="AA245" s="863" t="s">
        <v>10172</v>
      </c>
      <c r="AB245" s="864" t="s">
        <v>10173</v>
      </c>
      <c r="AD245" s="825" t="s">
        <v>10533</v>
      </c>
      <c r="AE245" s="826" t="s">
        <v>10534</v>
      </c>
      <c r="AF245" s="827" t="s">
        <v>10535</v>
      </c>
      <c r="AG245" s="755"/>
      <c r="AH245" s="860" t="s">
        <v>35</v>
      </c>
      <c r="AI245" s="855" t="s">
        <v>10177</v>
      </c>
      <c r="AK245" s="860" t="s">
        <v>35</v>
      </c>
      <c r="AL245" s="855" t="s">
        <v>10095</v>
      </c>
      <c r="AT245" s="937"/>
      <c r="AU245" s="756"/>
      <c r="AV245" s="938"/>
      <c r="CD245" s="811">
        <v>6313</v>
      </c>
      <c r="CE245" s="849" t="s">
        <v>19390</v>
      </c>
      <c r="CF245" s="849" t="s">
        <v>19391</v>
      </c>
      <c r="CG245" s="850" t="s">
        <v>19392</v>
      </c>
      <c r="CM245" s="843" t="s">
        <v>20312</v>
      </c>
      <c r="CN245" s="846" t="s">
        <v>20313</v>
      </c>
    </row>
    <row r="246" spans="1:92" ht="36" customHeight="1" x14ac:dyDescent="0.2">
      <c r="A246" s="749" t="s">
        <v>20797</v>
      </c>
      <c r="J246" s="820" t="s">
        <v>10179</v>
      </c>
      <c r="K246" s="815" t="s">
        <v>10180</v>
      </c>
      <c r="P246" s="755"/>
      <c r="Q246" s="921" t="s">
        <v>5962</v>
      </c>
      <c r="R246" s="922" t="s">
        <v>10181</v>
      </c>
      <c r="S246" s="923" t="s">
        <v>10182</v>
      </c>
      <c r="U246" s="820" t="s">
        <v>8456</v>
      </c>
      <c r="V246" s="815" t="s">
        <v>10183</v>
      </c>
      <c r="Y246" s="861" t="s">
        <v>10184</v>
      </c>
      <c r="Z246" s="862" t="s">
        <v>10185</v>
      </c>
      <c r="AA246" s="863" t="s">
        <v>10186</v>
      </c>
      <c r="AB246" s="864" t="s">
        <v>10187</v>
      </c>
      <c r="AD246" s="825" t="s">
        <v>10472</v>
      </c>
      <c r="AE246" s="826" t="s">
        <v>10473</v>
      </c>
      <c r="AF246" s="827" t="s">
        <v>10474</v>
      </c>
      <c r="AG246" s="755"/>
      <c r="AH246" s="820" t="s">
        <v>8489</v>
      </c>
      <c r="AI246" s="815" t="s">
        <v>10191</v>
      </c>
      <c r="AK246" s="828" t="s">
        <v>10108</v>
      </c>
      <c r="AL246" s="829" t="s">
        <v>10109</v>
      </c>
      <c r="AT246" s="937"/>
      <c r="AU246" s="756"/>
      <c r="AV246" s="938"/>
      <c r="CD246" s="811">
        <v>6313</v>
      </c>
      <c r="CE246" s="849" t="s">
        <v>19393</v>
      </c>
      <c r="CF246" s="849" t="s">
        <v>19394</v>
      </c>
      <c r="CG246" s="850" t="s">
        <v>19395</v>
      </c>
      <c r="CM246" s="843" t="s">
        <v>20314</v>
      </c>
      <c r="CN246" s="846" t="s">
        <v>20315</v>
      </c>
    </row>
    <row r="247" spans="1:92" ht="36" customHeight="1" x14ac:dyDescent="0.2">
      <c r="A247" s="749" t="s">
        <v>20797</v>
      </c>
      <c r="J247" s="860" t="s">
        <v>35</v>
      </c>
      <c r="K247" s="855" t="s">
        <v>10194</v>
      </c>
      <c r="P247" s="755"/>
      <c r="Q247" s="921" t="s">
        <v>5962</v>
      </c>
      <c r="R247" s="922" t="s">
        <v>10195</v>
      </c>
      <c r="S247" s="923" t="s">
        <v>10196</v>
      </c>
      <c r="U247" s="860" t="s">
        <v>35</v>
      </c>
      <c r="V247" s="855" t="s">
        <v>10197</v>
      </c>
      <c r="Y247" s="861" t="s">
        <v>10198</v>
      </c>
      <c r="Z247" s="862" t="s">
        <v>10199</v>
      </c>
      <c r="AA247" s="863" t="s">
        <v>10200</v>
      </c>
      <c r="AB247" s="864" t="s">
        <v>10201</v>
      </c>
      <c r="AD247" s="825" t="s">
        <v>10482</v>
      </c>
      <c r="AE247" s="826" t="s">
        <v>10483</v>
      </c>
      <c r="AF247" s="827" t="s">
        <v>10484</v>
      </c>
      <c r="AG247" s="755"/>
      <c r="AH247" s="860" t="s">
        <v>35</v>
      </c>
      <c r="AI247" s="855" t="s">
        <v>10205</v>
      </c>
      <c r="AK247" s="860" t="s">
        <v>35</v>
      </c>
      <c r="AL247" s="855" t="s">
        <v>10122</v>
      </c>
      <c r="AT247" s="937"/>
      <c r="AU247" s="756"/>
      <c r="AV247" s="938"/>
      <c r="CD247" s="811">
        <v>6313</v>
      </c>
      <c r="CE247" s="849" t="s">
        <v>19396</v>
      </c>
      <c r="CF247" s="849" t="s">
        <v>19397</v>
      </c>
      <c r="CG247" s="850" t="s">
        <v>19398</v>
      </c>
      <c r="CM247" s="843" t="s">
        <v>20316</v>
      </c>
      <c r="CN247" s="846" t="s">
        <v>20317</v>
      </c>
    </row>
    <row r="248" spans="1:92" ht="36" customHeight="1" x14ac:dyDescent="0.2">
      <c r="A248" s="749" t="s">
        <v>20797</v>
      </c>
      <c r="J248" s="820" t="s">
        <v>10207</v>
      </c>
      <c r="K248" s="815" t="s">
        <v>10208</v>
      </c>
      <c r="P248" s="755"/>
      <c r="Q248" s="921" t="s">
        <v>5962</v>
      </c>
      <c r="R248" s="922" t="s">
        <v>10209</v>
      </c>
      <c r="S248" s="923" t="s">
        <v>10210</v>
      </c>
      <c r="U248" s="820" t="s">
        <v>8489</v>
      </c>
      <c r="V248" s="815" t="s">
        <v>10211</v>
      </c>
      <c r="Y248" s="861" t="s">
        <v>10212</v>
      </c>
      <c r="Z248" s="862" t="s">
        <v>10213</v>
      </c>
      <c r="AA248" s="863" t="s">
        <v>10214</v>
      </c>
      <c r="AB248" s="864" t="s">
        <v>10215</v>
      </c>
      <c r="AD248" s="825" t="s">
        <v>10491</v>
      </c>
      <c r="AE248" s="826" t="s">
        <v>10492</v>
      </c>
      <c r="AF248" s="827" t="s">
        <v>10493</v>
      </c>
      <c r="AG248" s="755"/>
      <c r="AH248" s="820" t="s">
        <v>8525</v>
      </c>
      <c r="AI248" s="815" t="s">
        <v>10219</v>
      </c>
      <c r="AK248" s="828" t="s">
        <v>10136</v>
      </c>
      <c r="AL248" s="829" t="s">
        <v>10137</v>
      </c>
      <c r="AT248" s="937"/>
      <c r="AU248" s="756"/>
      <c r="AV248" s="938"/>
      <c r="CD248" s="811">
        <v>6313</v>
      </c>
      <c r="CE248" s="849" t="s">
        <v>16112</v>
      </c>
      <c r="CF248" s="849" t="s">
        <v>19399</v>
      </c>
      <c r="CG248" s="850" t="s">
        <v>19400</v>
      </c>
      <c r="CM248" s="843" t="s">
        <v>20318</v>
      </c>
      <c r="CN248" s="846" t="s">
        <v>20319</v>
      </c>
    </row>
    <row r="249" spans="1:92" ht="36" customHeight="1" x14ac:dyDescent="0.2">
      <c r="A249" s="749" t="s">
        <v>20797</v>
      </c>
      <c r="J249" s="860" t="s">
        <v>35</v>
      </c>
      <c r="K249" s="855" t="s">
        <v>10222</v>
      </c>
      <c r="P249" s="755"/>
      <c r="Q249" s="921" t="s">
        <v>5962</v>
      </c>
      <c r="R249" s="922" t="s">
        <v>10223</v>
      </c>
      <c r="S249" s="923" t="s">
        <v>10224</v>
      </c>
      <c r="U249" s="860" t="s">
        <v>35</v>
      </c>
      <c r="V249" s="855" t="s">
        <v>10225</v>
      </c>
      <c r="Y249" s="861" t="s">
        <v>10226</v>
      </c>
      <c r="Z249" s="862" t="s">
        <v>10227</v>
      </c>
      <c r="AA249" s="863" t="s">
        <v>10228</v>
      </c>
      <c r="AB249" s="864" t="s">
        <v>10229</v>
      </c>
      <c r="AD249" s="825" t="s">
        <v>10501</v>
      </c>
      <c r="AE249" s="826" t="s">
        <v>10502</v>
      </c>
      <c r="AF249" s="827" t="s">
        <v>10503</v>
      </c>
      <c r="AG249" s="755"/>
      <c r="AH249" s="860" t="s">
        <v>35</v>
      </c>
      <c r="AI249" s="855" t="s">
        <v>10231</v>
      </c>
      <c r="AK249" s="860" t="s">
        <v>35</v>
      </c>
      <c r="AL249" s="855" t="s">
        <v>10150</v>
      </c>
      <c r="AT249" s="937"/>
      <c r="AU249" s="756"/>
      <c r="AV249" s="938"/>
      <c r="CD249" s="811">
        <v>6313</v>
      </c>
      <c r="CE249" s="849" t="s">
        <v>19401</v>
      </c>
      <c r="CF249" s="849" t="s">
        <v>19402</v>
      </c>
      <c r="CG249" s="850" t="s">
        <v>19403</v>
      </c>
      <c r="CM249" s="843" t="s">
        <v>20320</v>
      </c>
      <c r="CN249" s="846" t="s">
        <v>20321</v>
      </c>
    </row>
    <row r="250" spans="1:92" ht="36" customHeight="1" x14ac:dyDescent="0.2">
      <c r="A250" s="749" t="s">
        <v>20797</v>
      </c>
      <c r="J250" s="816" t="s">
        <v>10233</v>
      </c>
      <c r="K250" s="817" t="s">
        <v>10234</v>
      </c>
      <c r="P250" s="755"/>
      <c r="Q250" s="921" t="s">
        <v>5962</v>
      </c>
      <c r="R250" s="922" t="s">
        <v>10235</v>
      </c>
      <c r="S250" s="923" t="s">
        <v>10236</v>
      </c>
      <c r="U250" s="820" t="s">
        <v>8525</v>
      </c>
      <c r="V250" s="815" t="s">
        <v>10237</v>
      </c>
      <c r="X250" s="745" t="s">
        <v>7092</v>
      </c>
      <c r="Y250" s="861" t="s">
        <v>10238</v>
      </c>
      <c r="Z250" s="862" t="s">
        <v>10239</v>
      </c>
      <c r="AA250" s="863" t="s">
        <v>10240</v>
      </c>
      <c r="AB250" s="864" t="s">
        <v>10241</v>
      </c>
      <c r="AD250" s="825" t="s">
        <v>7880</v>
      </c>
      <c r="AE250" s="865" t="s">
        <v>7881</v>
      </c>
      <c r="AF250" s="866" t="s">
        <v>7882</v>
      </c>
      <c r="AG250" s="755"/>
      <c r="AH250" s="820" t="s">
        <v>8557</v>
      </c>
      <c r="AI250" s="815" t="s">
        <v>10243</v>
      </c>
      <c r="AK250" s="828" t="s">
        <v>10164</v>
      </c>
      <c r="AL250" s="829" t="s">
        <v>10165</v>
      </c>
      <c r="AT250" s="937"/>
      <c r="AU250" s="756"/>
      <c r="AV250" s="938"/>
      <c r="CD250" s="811">
        <v>6313</v>
      </c>
      <c r="CE250" s="849" t="s">
        <v>15871</v>
      </c>
      <c r="CF250" s="849" t="s">
        <v>19404</v>
      </c>
      <c r="CG250" s="850" t="s">
        <v>19405</v>
      </c>
      <c r="CM250" s="843" t="s">
        <v>20322</v>
      </c>
      <c r="CN250" s="846" t="s">
        <v>20323</v>
      </c>
    </row>
    <row r="251" spans="1:92" ht="36" customHeight="1" x14ac:dyDescent="0.2">
      <c r="A251" s="749" t="s">
        <v>20797</v>
      </c>
      <c r="J251" s="816" t="s">
        <v>35</v>
      </c>
      <c r="K251" s="857" t="s">
        <v>10246</v>
      </c>
      <c r="P251" s="755"/>
      <c r="Q251" s="921" t="s">
        <v>5962</v>
      </c>
      <c r="R251" s="922" t="s">
        <v>10247</v>
      </c>
      <c r="S251" s="923" t="s">
        <v>10248</v>
      </c>
      <c r="U251" s="860" t="s">
        <v>35</v>
      </c>
      <c r="V251" s="855" t="s">
        <v>10249</v>
      </c>
      <c r="Y251" s="861" t="s">
        <v>10250</v>
      </c>
      <c r="Z251" s="862" t="s">
        <v>10251</v>
      </c>
      <c r="AA251" s="863" t="s">
        <v>10252</v>
      </c>
      <c r="AB251" s="864" t="s">
        <v>10253</v>
      </c>
      <c r="AD251" s="825" t="s">
        <v>7897</v>
      </c>
      <c r="AE251" s="865" t="s">
        <v>7881</v>
      </c>
      <c r="AF251" s="866" t="s">
        <v>7882</v>
      </c>
      <c r="AG251" s="755"/>
      <c r="AH251" s="860" t="s">
        <v>35</v>
      </c>
      <c r="AI251" s="855" t="s">
        <v>10257</v>
      </c>
      <c r="AK251" s="860" t="s">
        <v>35</v>
      </c>
      <c r="AL251" s="855" t="s">
        <v>10178</v>
      </c>
      <c r="AT251" s="937"/>
      <c r="AU251" s="756"/>
      <c r="AV251" s="938"/>
      <c r="CD251" s="811">
        <v>6313</v>
      </c>
      <c r="CE251" s="849" t="s">
        <v>19406</v>
      </c>
      <c r="CF251" s="849" t="s">
        <v>19407</v>
      </c>
      <c r="CG251" s="850" t="s">
        <v>19408</v>
      </c>
      <c r="CM251" s="843" t="s">
        <v>20324</v>
      </c>
      <c r="CN251" s="846" t="s">
        <v>20325</v>
      </c>
    </row>
    <row r="252" spans="1:92" ht="36" customHeight="1" x14ac:dyDescent="0.2">
      <c r="A252" s="749" t="s">
        <v>20797</v>
      </c>
      <c r="J252" s="820" t="s">
        <v>10259</v>
      </c>
      <c r="K252" s="815" t="s">
        <v>10260</v>
      </c>
      <c r="P252" s="755"/>
      <c r="Q252" s="921" t="s">
        <v>5962</v>
      </c>
      <c r="R252" s="922" t="s">
        <v>10261</v>
      </c>
      <c r="S252" s="923" t="s">
        <v>10262</v>
      </c>
      <c r="U252" s="820" t="s">
        <v>8557</v>
      </c>
      <c r="V252" s="815" t="s">
        <v>10263</v>
      </c>
      <c r="Y252" s="861" t="s">
        <v>10264</v>
      </c>
      <c r="Z252" s="862" t="s">
        <v>10265</v>
      </c>
      <c r="AA252" s="863" t="s">
        <v>10266</v>
      </c>
      <c r="AB252" s="864" t="s">
        <v>10267</v>
      </c>
      <c r="AD252" s="825" t="s">
        <v>8633</v>
      </c>
      <c r="AE252" s="865" t="s">
        <v>7881</v>
      </c>
      <c r="AF252" s="866" t="s">
        <v>7882</v>
      </c>
      <c r="AG252" s="755"/>
      <c r="AH252" s="820" t="s">
        <v>8588</v>
      </c>
      <c r="AI252" s="815" t="s">
        <v>10271</v>
      </c>
      <c r="AK252" s="828" t="s">
        <v>10192</v>
      </c>
      <c r="AL252" s="829" t="s">
        <v>10193</v>
      </c>
      <c r="AT252" s="937"/>
      <c r="AU252" s="756"/>
      <c r="AV252" s="938"/>
      <c r="CD252" s="811">
        <v>6313</v>
      </c>
      <c r="CE252" s="849" t="s">
        <v>19409</v>
      </c>
      <c r="CF252" s="849" t="s">
        <v>19410</v>
      </c>
      <c r="CG252" s="850" t="s">
        <v>19411</v>
      </c>
      <c r="CM252" s="843" t="s">
        <v>20326</v>
      </c>
      <c r="CN252" s="846" t="s">
        <v>20327</v>
      </c>
    </row>
    <row r="253" spans="1:92" ht="36" customHeight="1" x14ac:dyDescent="0.2">
      <c r="A253" s="749" t="s">
        <v>20797</v>
      </c>
      <c r="J253" s="860" t="s">
        <v>35</v>
      </c>
      <c r="K253" s="855" t="s">
        <v>10274</v>
      </c>
      <c r="P253" s="755"/>
      <c r="Q253" s="921" t="s">
        <v>5962</v>
      </c>
      <c r="R253" s="922" t="s">
        <v>10275</v>
      </c>
      <c r="S253" s="923" t="s">
        <v>10276</v>
      </c>
      <c r="U253" s="860" t="s">
        <v>35</v>
      </c>
      <c r="V253" s="855" t="s">
        <v>10277</v>
      </c>
      <c r="Y253" s="861" t="s">
        <v>10278</v>
      </c>
      <c r="Z253" s="862" t="s">
        <v>10279</v>
      </c>
      <c r="AA253" s="863" t="s">
        <v>10280</v>
      </c>
      <c r="AB253" s="864" t="s">
        <v>10281</v>
      </c>
      <c r="AD253" s="825" t="s">
        <v>8905</v>
      </c>
      <c r="AE253" s="865" t="s">
        <v>7881</v>
      </c>
      <c r="AF253" s="866" t="s">
        <v>7882</v>
      </c>
      <c r="AG253" s="755"/>
      <c r="AH253" s="860" t="s">
        <v>35</v>
      </c>
      <c r="AI253" s="855" t="s">
        <v>10285</v>
      </c>
      <c r="AK253" s="860" t="s">
        <v>35</v>
      </c>
      <c r="AL253" s="855" t="s">
        <v>10206</v>
      </c>
      <c r="AT253" s="937"/>
      <c r="AU253" s="756"/>
      <c r="AV253" s="938"/>
      <c r="CD253" s="811">
        <v>6313</v>
      </c>
      <c r="CE253" s="849" t="s">
        <v>19412</v>
      </c>
      <c r="CF253" s="849" t="s">
        <v>19413</v>
      </c>
      <c r="CG253" s="850" t="s">
        <v>19414</v>
      </c>
      <c r="CM253" s="843" t="s">
        <v>20328</v>
      </c>
      <c r="CN253" s="846" t="s">
        <v>20329</v>
      </c>
    </row>
    <row r="254" spans="1:92" ht="36" customHeight="1" x14ac:dyDescent="0.2">
      <c r="A254" s="749" t="s">
        <v>20797</v>
      </c>
      <c r="J254" s="816" t="s">
        <v>7579</v>
      </c>
      <c r="K254" s="817" t="s">
        <v>10287</v>
      </c>
      <c r="P254" s="755"/>
      <c r="Q254" s="921" t="s">
        <v>5962</v>
      </c>
      <c r="R254" s="922" t="s">
        <v>10288</v>
      </c>
      <c r="S254" s="923" t="s">
        <v>10289</v>
      </c>
      <c r="U254" s="820" t="s">
        <v>8588</v>
      </c>
      <c r="V254" s="815" t="s">
        <v>10290</v>
      </c>
      <c r="Y254" s="861" t="s">
        <v>10291</v>
      </c>
      <c r="Z254" s="862" t="s">
        <v>10292</v>
      </c>
      <c r="AA254" s="863" t="s">
        <v>10293</v>
      </c>
      <c r="AB254" s="864" t="s">
        <v>10294</v>
      </c>
      <c r="AD254" s="825" t="s">
        <v>9575</v>
      </c>
      <c r="AE254" s="826" t="s">
        <v>7881</v>
      </c>
      <c r="AF254" s="827" t="s">
        <v>7882</v>
      </c>
      <c r="AG254" s="755"/>
      <c r="AH254" s="820" t="s">
        <v>8624</v>
      </c>
      <c r="AI254" s="815" t="s">
        <v>10298</v>
      </c>
      <c r="AK254" s="828" t="s">
        <v>10220</v>
      </c>
      <c r="AL254" s="829" t="s">
        <v>10221</v>
      </c>
      <c r="AT254" s="937"/>
      <c r="AU254" s="756"/>
      <c r="AV254" s="938"/>
      <c r="CD254" s="811">
        <v>6313</v>
      </c>
      <c r="CE254" s="849" t="s">
        <v>19415</v>
      </c>
      <c r="CF254" s="849" t="s">
        <v>19416</v>
      </c>
      <c r="CG254" s="850" t="s">
        <v>19417</v>
      </c>
      <c r="CM254" s="843" t="s">
        <v>20330</v>
      </c>
      <c r="CN254" s="846" t="s">
        <v>20331</v>
      </c>
    </row>
    <row r="255" spans="1:92" ht="36" customHeight="1" x14ac:dyDescent="0.2">
      <c r="A255" s="749" t="s">
        <v>20797</v>
      </c>
      <c r="J255" s="816" t="s">
        <v>35</v>
      </c>
      <c r="K255" s="857" t="s">
        <v>10301</v>
      </c>
      <c r="P255" s="755"/>
      <c r="Q255" s="921" t="s">
        <v>5962</v>
      </c>
      <c r="R255" s="922" t="s">
        <v>10302</v>
      </c>
      <c r="S255" s="923" t="s">
        <v>10303</v>
      </c>
      <c r="U255" s="860" t="s">
        <v>35</v>
      </c>
      <c r="V255" s="855" t="s">
        <v>10304</v>
      </c>
      <c r="Y255" s="861" t="s">
        <v>10305</v>
      </c>
      <c r="Z255" s="862" t="s">
        <v>10305</v>
      </c>
      <c r="AA255" s="863" t="s">
        <v>10306</v>
      </c>
      <c r="AB255" s="864"/>
      <c r="AD255" s="825" t="s">
        <v>9901</v>
      </c>
      <c r="AE255" s="826" t="s">
        <v>7881</v>
      </c>
      <c r="AF255" s="827" t="s">
        <v>7882</v>
      </c>
      <c r="AG255" s="755"/>
      <c r="AH255" s="860" t="s">
        <v>35</v>
      </c>
      <c r="AI255" s="855" t="s">
        <v>10310</v>
      </c>
      <c r="AK255" s="860" t="s">
        <v>35</v>
      </c>
      <c r="AL255" s="855" t="s">
        <v>10232</v>
      </c>
      <c r="AT255" s="937"/>
      <c r="AU255" s="756"/>
      <c r="AV255" s="938"/>
      <c r="CD255" s="811">
        <v>6313</v>
      </c>
      <c r="CE255" s="849" t="s">
        <v>19418</v>
      </c>
      <c r="CF255" s="849" t="s">
        <v>19419</v>
      </c>
      <c r="CG255" s="850" t="s">
        <v>19420</v>
      </c>
      <c r="CM255" s="843" t="s">
        <v>20332</v>
      </c>
      <c r="CN255" s="846" t="s">
        <v>20333</v>
      </c>
    </row>
    <row r="256" spans="1:92" ht="36" customHeight="1" thickBot="1" x14ac:dyDescent="0.25">
      <c r="A256" s="749" t="s">
        <v>20797</v>
      </c>
      <c r="J256" s="820" t="s">
        <v>10312</v>
      </c>
      <c r="K256" s="815" t="s">
        <v>10313</v>
      </c>
      <c r="P256" s="755"/>
      <c r="Q256" s="921" t="s">
        <v>5962</v>
      </c>
      <c r="R256" s="922" t="s">
        <v>10314</v>
      </c>
      <c r="S256" s="923" t="s">
        <v>10315</v>
      </c>
      <c r="U256" s="820" t="s">
        <v>8624</v>
      </c>
      <c r="V256" s="815" t="s">
        <v>10316</v>
      </c>
      <c r="Y256" s="963" t="s">
        <v>10317</v>
      </c>
      <c r="Z256" s="964" t="s">
        <v>10318</v>
      </c>
      <c r="AA256" s="965" t="s">
        <v>10319</v>
      </c>
      <c r="AB256" s="966"/>
      <c r="AD256" s="825" t="s">
        <v>9912</v>
      </c>
      <c r="AE256" s="826" t="s">
        <v>7881</v>
      </c>
      <c r="AF256" s="827" t="s">
        <v>7882</v>
      </c>
      <c r="AG256" s="755"/>
      <c r="AH256" s="820" t="s">
        <v>8656</v>
      </c>
      <c r="AI256" s="815" t="s">
        <v>10323</v>
      </c>
      <c r="AK256" s="828" t="s">
        <v>10244</v>
      </c>
      <c r="AL256" s="829" t="s">
        <v>10245</v>
      </c>
      <c r="AT256" s="937"/>
      <c r="AU256" s="756"/>
      <c r="AV256" s="938"/>
      <c r="CD256" s="811">
        <v>6313</v>
      </c>
      <c r="CE256" s="849" t="s">
        <v>19421</v>
      </c>
      <c r="CF256" s="849" t="s">
        <v>19422</v>
      </c>
      <c r="CG256" s="850" t="s">
        <v>19423</v>
      </c>
      <c r="CM256" s="843" t="s">
        <v>20334</v>
      </c>
      <c r="CN256" s="846" t="s">
        <v>20335</v>
      </c>
    </row>
    <row r="257" spans="1:92" ht="36" customHeight="1" x14ac:dyDescent="0.2">
      <c r="A257" s="749" t="s">
        <v>20797</v>
      </c>
      <c r="J257" s="860" t="s">
        <v>35</v>
      </c>
      <c r="K257" s="855" t="s">
        <v>10326</v>
      </c>
      <c r="P257" s="755"/>
      <c r="Q257" s="921" t="s">
        <v>5962</v>
      </c>
      <c r="R257" s="922" t="s">
        <v>10327</v>
      </c>
      <c r="S257" s="923" t="s">
        <v>10328</v>
      </c>
      <c r="U257" s="860" t="s">
        <v>35</v>
      </c>
      <c r="V257" s="855" t="s">
        <v>10329</v>
      </c>
      <c r="AD257" s="825" t="s">
        <v>9924</v>
      </c>
      <c r="AE257" s="826" t="s">
        <v>7881</v>
      </c>
      <c r="AF257" s="827" t="s">
        <v>7882</v>
      </c>
      <c r="AG257" s="755"/>
      <c r="AH257" s="860" t="s">
        <v>35</v>
      </c>
      <c r="AI257" s="855" t="s">
        <v>10333</v>
      </c>
      <c r="AK257" s="860" t="s">
        <v>35</v>
      </c>
      <c r="AL257" s="855" t="s">
        <v>10258</v>
      </c>
      <c r="AT257" s="937"/>
      <c r="AU257" s="756"/>
      <c r="AV257" s="938"/>
      <c r="CD257" s="811">
        <v>6313</v>
      </c>
      <c r="CE257" s="849" t="s">
        <v>19424</v>
      </c>
      <c r="CF257" s="849" t="s">
        <v>19425</v>
      </c>
      <c r="CG257" s="850" t="s">
        <v>19426</v>
      </c>
      <c r="CM257" s="843" t="s">
        <v>20336</v>
      </c>
      <c r="CN257" s="846" t="s">
        <v>20337</v>
      </c>
    </row>
    <row r="258" spans="1:92" ht="36" customHeight="1" x14ac:dyDescent="0.2">
      <c r="A258" s="749" t="s">
        <v>20797</v>
      </c>
      <c r="J258" s="820" t="s">
        <v>10335</v>
      </c>
      <c r="K258" s="815" t="s">
        <v>10336</v>
      </c>
      <c r="P258" s="755"/>
      <c r="Q258" s="921" t="s">
        <v>5962</v>
      </c>
      <c r="R258" s="922" t="s">
        <v>10337</v>
      </c>
      <c r="S258" s="923" t="s">
        <v>10338</v>
      </c>
      <c r="U258" s="820" t="s">
        <v>8656</v>
      </c>
      <c r="V258" s="815" t="s">
        <v>10339</v>
      </c>
      <c r="AD258" s="825" t="s">
        <v>9080</v>
      </c>
      <c r="AE258" s="865" t="s">
        <v>9081</v>
      </c>
      <c r="AF258" s="866" t="s">
        <v>9082</v>
      </c>
      <c r="AG258" s="755"/>
      <c r="AH258" s="820" t="s">
        <v>8690</v>
      </c>
      <c r="AI258" s="815" t="s">
        <v>10342</v>
      </c>
      <c r="AK258" s="828" t="s">
        <v>10272</v>
      </c>
      <c r="AL258" s="829" t="s">
        <v>10273</v>
      </c>
      <c r="AT258" s="937"/>
      <c r="AU258" s="756"/>
      <c r="AV258" s="938"/>
      <c r="CD258" s="811">
        <v>6313</v>
      </c>
      <c r="CE258" s="849" t="s">
        <v>19427</v>
      </c>
      <c r="CF258" s="849" t="s">
        <v>19428</v>
      </c>
      <c r="CG258" s="850" t="s">
        <v>19429</v>
      </c>
      <c r="CM258" s="843" t="s">
        <v>20338</v>
      </c>
      <c r="CN258" s="846" t="s">
        <v>20339</v>
      </c>
    </row>
    <row r="259" spans="1:92" ht="36" customHeight="1" x14ac:dyDescent="0.2">
      <c r="A259" s="749" t="s">
        <v>20797</v>
      </c>
      <c r="J259" s="860" t="s">
        <v>35</v>
      </c>
      <c r="K259" s="855" t="s">
        <v>10344</v>
      </c>
      <c r="P259" s="755"/>
      <c r="Q259" s="921" t="s">
        <v>5962</v>
      </c>
      <c r="R259" s="922" t="s">
        <v>10345</v>
      </c>
      <c r="S259" s="923" t="s">
        <v>10346</v>
      </c>
      <c r="U259" s="860" t="s">
        <v>35</v>
      </c>
      <c r="V259" s="855" t="s">
        <v>10347</v>
      </c>
      <c r="AD259" s="825" t="s">
        <v>8088</v>
      </c>
      <c r="AE259" s="865" t="s">
        <v>8089</v>
      </c>
      <c r="AF259" s="866" t="s">
        <v>8090</v>
      </c>
      <c r="AG259" s="755"/>
      <c r="AH259" s="860" t="s">
        <v>35</v>
      </c>
      <c r="AI259" s="855" t="s">
        <v>10350</v>
      </c>
      <c r="AK259" s="860" t="s">
        <v>35</v>
      </c>
      <c r="AL259" s="855" t="s">
        <v>10286</v>
      </c>
      <c r="AT259" s="937"/>
      <c r="AU259" s="756"/>
      <c r="AV259" s="938"/>
      <c r="CD259" s="811">
        <v>6313</v>
      </c>
      <c r="CE259" s="849" t="s">
        <v>19430</v>
      </c>
      <c r="CF259" s="849" t="s">
        <v>19431</v>
      </c>
      <c r="CG259" s="850" t="s">
        <v>19432</v>
      </c>
      <c r="CM259" s="843" t="s">
        <v>20340</v>
      </c>
      <c r="CN259" s="846" t="s">
        <v>20341</v>
      </c>
    </row>
    <row r="260" spans="1:92" ht="36" customHeight="1" x14ac:dyDescent="0.2">
      <c r="A260" s="749" t="s">
        <v>20797</v>
      </c>
      <c r="J260" s="820" t="s">
        <v>10352</v>
      </c>
      <c r="K260" s="815" t="s">
        <v>10353</v>
      </c>
      <c r="P260" s="755"/>
      <c r="Q260" s="921" t="s">
        <v>5962</v>
      </c>
      <c r="R260" s="922" t="s">
        <v>10354</v>
      </c>
      <c r="S260" s="923" t="s">
        <v>10355</v>
      </c>
      <c r="U260" s="820" t="s">
        <v>8690</v>
      </c>
      <c r="V260" s="815" t="s">
        <v>10356</v>
      </c>
      <c r="AD260" s="825" t="s">
        <v>8241</v>
      </c>
      <c r="AE260" s="865" t="s">
        <v>8089</v>
      </c>
      <c r="AF260" s="866" t="s">
        <v>8090</v>
      </c>
      <c r="AG260" s="755"/>
      <c r="AH260" s="820" t="s">
        <v>5969</v>
      </c>
      <c r="AI260" s="815" t="s">
        <v>10360</v>
      </c>
      <c r="AK260" s="828" t="s">
        <v>10299</v>
      </c>
      <c r="AL260" s="829" t="s">
        <v>10300</v>
      </c>
      <c r="AT260" s="937"/>
      <c r="AU260" s="756"/>
      <c r="AV260" s="938"/>
      <c r="CD260" s="811">
        <v>6313</v>
      </c>
      <c r="CE260" s="849" t="s">
        <v>19433</v>
      </c>
      <c r="CF260" s="849" t="s">
        <v>19434</v>
      </c>
      <c r="CG260" s="850" t="s">
        <v>19435</v>
      </c>
      <c r="CM260" s="843" t="s">
        <v>20342</v>
      </c>
      <c r="CN260" s="846" t="s">
        <v>20343</v>
      </c>
    </row>
    <row r="261" spans="1:92" ht="36" customHeight="1" x14ac:dyDescent="0.2">
      <c r="A261" s="749" t="s">
        <v>20797</v>
      </c>
      <c r="J261" s="860" t="s">
        <v>35</v>
      </c>
      <c r="K261" s="855" t="s">
        <v>10363</v>
      </c>
      <c r="P261" s="755"/>
      <c r="Q261" s="921" t="s">
        <v>5962</v>
      </c>
      <c r="R261" s="922" t="s">
        <v>10364</v>
      </c>
      <c r="S261" s="923" t="s">
        <v>10365</v>
      </c>
      <c r="U261" s="860" t="s">
        <v>35</v>
      </c>
      <c r="V261" s="855" t="s">
        <v>10366</v>
      </c>
      <c r="AD261" s="825" t="s">
        <v>8535</v>
      </c>
      <c r="AE261" s="865" t="s">
        <v>8089</v>
      </c>
      <c r="AF261" s="866" t="s">
        <v>8090</v>
      </c>
      <c r="AG261" s="755"/>
      <c r="AH261" s="860" t="s">
        <v>35</v>
      </c>
      <c r="AI261" s="855" t="s">
        <v>10369</v>
      </c>
      <c r="AK261" s="860" t="s">
        <v>35</v>
      </c>
      <c r="AL261" s="855" t="s">
        <v>10311</v>
      </c>
      <c r="AT261" s="937"/>
      <c r="AU261" s="756"/>
      <c r="AV261" s="938"/>
      <c r="CD261" s="811">
        <v>6313</v>
      </c>
      <c r="CE261" s="849" t="s">
        <v>19436</v>
      </c>
      <c r="CF261" s="849" t="s">
        <v>19437</v>
      </c>
      <c r="CG261" s="850" t="s">
        <v>19438</v>
      </c>
      <c r="CM261" s="843" t="s">
        <v>20344</v>
      </c>
      <c r="CN261" s="846" t="s">
        <v>20345</v>
      </c>
    </row>
    <row r="262" spans="1:92" ht="36" customHeight="1" x14ac:dyDescent="0.2">
      <c r="A262" s="749" t="s">
        <v>20797</v>
      </c>
      <c r="J262" s="820" t="s">
        <v>10371</v>
      </c>
      <c r="K262" s="815" t="s">
        <v>10372</v>
      </c>
      <c r="P262" s="755"/>
      <c r="Q262" s="921" t="s">
        <v>5962</v>
      </c>
      <c r="R262" s="922" t="s">
        <v>10373</v>
      </c>
      <c r="S262" s="923" t="s">
        <v>10374</v>
      </c>
      <c r="U262" s="820" t="s">
        <v>10375</v>
      </c>
      <c r="V262" s="815" t="s">
        <v>10376</v>
      </c>
      <c r="AD262" s="825" t="s">
        <v>8955</v>
      </c>
      <c r="AE262" s="865" t="s">
        <v>8089</v>
      </c>
      <c r="AF262" s="866" t="s">
        <v>8090</v>
      </c>
      <c r="AG262" s="755"/>
      <c r="AH262" s="820" t="s">
        <v>10375</v>
      </c>
      <c r="AI262" s="815" t="s">
        <v>10379</v>
      </c>
      <c r="AK262" s="828" t="s">
        <v>10324</v>
      </c>
      <c r="AL262" s="829" t="s">
        <v>10325</v>
      </c>
      <c r="AT262" s="937"/>
      <c r="AU262" s="756"/>
      <c r="AV262" s="938"/>
      <c r="CD262" s="811">
        <v>6313</v>
      </c>
      <c r="CE262" s="849" t="s">
        <v>19439</v>
      </c>
      <c r="CF262" s="849" t="s">
        <v>19440</v>
      </c>
      <c r="CG262" s="850" t="s">
        <v>19441</v>
      </c>
      <c r="CM262" s="843" t="s">
        <v>20346</v>
      </c>
      <c r="CN262" s="846" t="s">
        <v>20347</v>
      </c>
    </row>
    <row r="263" spans="1:92" ht="36" customHeight="1" x14ac:dyDescent="0.2">
      <c r="A263" s="749" t="s">
        <v>20797</v>
      </c>
      <c r="J263" s="860" t="s">
        <v>35</v>
      </c>
      <c r="K263" s="855" t="s">
        <v>10382</v>
      </c>
      <c r="P263" s="755"/>
      <c r="Q263" s="921" t="s">
        <v>5962</v>
      </c>
      <c r="R263" s="922" t="s">
        <v>10383</v>
      </c>
      <c r="S263" s="923" t="s">
        <v>10384</v>
      </c>
      <c r="U263" s="860" t="s">
        <v>35</v>
      </c>
      <c r="V263" s="855" t="s">
        <v>10385</v>
      </c>
      <c r="AD263" s="825" t="s">
        <v>9477</v>
      </c>
      <c r="AE263" s="826" t="s">
        <v>8089</v>
      </c>
      <c r="AF263" s="827" t="s">
        <v>8090</v>
      </c>
      <c r="AG263" s="755"/>
      <c r="AH263" s="860" t="s">
        <v>35</v>
      </c>
      <c r="AI263" s="855" t="s">
        <v>10389</v>
      </c>
      <c r="AK263" s="860" t="s">
        <v>35</v>
      </c>
      <c r="AL263" s="855" t="s">
        <v>10334</v>
      </c>
      <c r="AT263" s="937"/>
      <c r="AU263" s="756"/>
      <c r="AV263" s="938"/>
      <c r="CD263" s="811">
        <v>6313</v>
      </c>
      <c r="CE263" s="849" t="s">
        <v>19442</v>
      </c>
      <c r="CF263" s="849" t="s">
        <v>19443</v>
      </c>
      <c r="CG263" s="850" t="s">
        <v>19444</v>
      </c>
      <c r="CM263" s="843" t="s">
        <v>20348</v>
      </c>
      <c r="CN263" s="846" t="s">
        <v>20349</v>
      </c>
    </row>
    <row r="264" spans="1:92" ht="36" customHeight="1" x14ac:dyDescent="0.2">
      <c r="A264" s="749" t="s">
        <v>20797</v>
      </c>
      <c r="J264" s="820" t="s">
        <v>10391</v>
      </c>
      <c r="K264" s="815" t="s">
        <v>10392</v>
      </c>
      <c r="P264" s="755"/>
      <c r="Q264" s="921" t="s">
        <v>5962</v>
      </c>
      <c r="R264" s="922" t="s">
        <v>10393</v>
      </c>
      <c r="S264" s="923" t="s">
        <v>10394</v>
      </c>
      <c r="U264" s="820" t="s">
        <v>10395</v>
      </c>
      <c r="V264" s="815" t="s">
        <v>5950</v>
      </c>
      <c r="AD264" s="825" t="s">
        <v>9703</v>
      </c>
      <c r="AE264" s="826" t="s">
        <v>8089</v>
      </c>
      <c r="AF264" s="827" t="s">
        <v>8090</v>
      </c>
      <c r="AG264" s="755"/>
      <c r="AH264" s="820" t="s">
        <v>10395</v>
      </c>
      <c r="AI264" s="815" t="s">
        <v>10399</v>
      </c>
      <c r="AK264" s="828" t="s">
        <v>9585</v>
      </c>
      <c r="AL264" s="829" t="s">
        <v>10343</v>
      </c>
      <c r="AT264" s="937"/>
      <c r="AU264" s="756"/>
      <c r="AV264" s="938"/>
      <c r="CD264" s="811">
        <v>6313</v>
      </c>
      <c r="CE264" s="849" t="s">
        <v>19445</v>
      </c>
      <c r="CF264" s="849" t="s">
        <v>19446</v>
      </c>
      <c r="CG264" s="850" t="s">
        <v>19447</v>
      </c>
      <c r="CM264" s="843" t="s">
        <v>20350</v>
      </c>
      <c r="CN264" s="846" t="s">
        <v>20351</v>
      </c>
    </row>
    <row r="265" spans="1:92" ht="36" customHeight="1" x14ac:dyDescent="0.2">
      <c r="A265" s="749" t="s">
        <v>20797</v>
      </c>
      <c r="J265" s="860" t="s">
        <v>35</v>
      </c>
      <c r="K265" s="855" t="s">
        <v>10402</v>
      </c>
      <c r="P265" s="755"/>
      <c r="Q265" s="921" t="s">
        <v>5962</v>
      </c>
      <c r="R265" s="922" t="s">
        <v>10403</v>
      </c>
      <c r="S265" s="923" t="s">
        <v>10404</v>
      </c>
      <c r="U265" s="860" t="s">
        <v>35</v>
      </c>
      <c r="V265" s="855" t="s">
        <v>10405</v>
      </c>
      <c r="AD265" s="825" t="s">
        <v>9977</v>
      </c>
      <c r="AE265" s="826" t="s">
        <v>8089</v>
      </c>
      <c r="AF265" s="827" t="s">
        <v>8090</v>
      </c>
      <c r="AG265" s="755"/>
      <c r="AH265" s="860" t="s">
        <v>35</v>
      </c>
      <c r="AI265" s="855" t="s">
        <v>10409</v>
      </c>
      <c r="AK265" s="860" t="s">
        <v>35</v>
      </c>
      <c r="AL265" s="855" t="s">
        <v>10351</v>
      </c>
      <c r="AT265" s="937"/>
      <c r="AU265" s="756"/>
      <c r="AV265" s="938"/>
      <c r="CD265" s="811">
        <v>6313</v>
      </c>
      <c r="CE265" s="849" t="s">
        <v>19448</v>
      </c>
      <c r="CF265" s="849" t="s">
        <v>19449</v>
      </c>
      <c r="CG265" s="850" t="s">
        <v>19450</v>
      </c>
      <c r="CM265" s="843" t="s">
        <v>20352</v>
      </c>
      <c r="CN265" s="846" t="s">
        <v>20353</v>
      </c>
    </row>
    <row r="266" spans="1:92" ht="36" customHeight="1" x14ac:dyDescent="0.2">
      <c r="A266" s="749" t="s">
        <v>20797</v>
      </c>
      <c r="J266" s="820" t="s">
        <v>10411</v>
      </c>
      <c r="K266" s="815" t="s">
        <v>10412</v>
      </c>
      <c r="P266" s="755"/>
      <c r="Q266" s="921" t="s">
        <v>5962</v>
      </c>
      <c r="R266" s="922" t="s">
        <v>10413</v>
      </c>
      <c r="S266" s="923" t="s">
        <v>10414</v>
      </c>
      <c r="U266" s="820" t="s">
        <v>10415</v>
      </c>
      <c r="V266" s="815" t="s">
        <v>10416</v>
      </c>
      <c r="AD266" s="825" t="s">
        <v>10230</v>
      </c>
      <c r="AE266" s="826" t="s">
        <v>8089</v>
      </c>
      <c r="AF266" s="827" t="s">
        <v>8090</v>
      </c>
      <c r="AG266" s="755"/>
      <c r="AH266" s="820" t="s">
        <v>10415</v>
      </c>
      <c r="AI266" s="815" t="s">
        <v>10420</v>
      </c>
      <c r="AK266" s="828" t="s">
        <v>10361</v>
      </c>
      <c r="AL266" s="829" t="s">
        <v>10362</v>
      </c>
      <c r="AT266" s="937"/>
      <c r="AU266" s="756"/>
      <c r="AV266" s="938"/>
      <c r="CD266" s="811">
        <v>6313</v>
      </c>
      <c r="CE266" s="849" t="s">
        <v>19451</v>
      </c>
      <c r="CF266" s="849" t="s">
        <v>19452</v>
      </c>
      <c r="CG266" s="850" t="s">
        <v>19453</v>
      </c>
      <c r="CM266" s="843" t="s">
        <v>20354</v>
      </c>
      <c r="CN266" s="846" t="s">
        <v>20355</v>
      </c>
    </row>
    <row r="267" spans="1:92" ht="36" customHeight="1" x14ac:dyDescent="0.2">
      <c r="A267" s="749" t="s">
        <v>20797</v>
      </c>
      <c r="J267" s="860" t="s">
        <v>35</v>
      </c>
      <c r="K267" s="855" t="s">
        <v>10423</v>
      </c>
      <c r="P267" s="755"/>
      <c r="Q267" s="921" t="s">
        <v>5962</v>
      </c>
      <c r="R267" s="922" t="s">
        <v>10424</v>
      </c>
      <c r="S267" s="923" t="s">
        <v>10425</v>
      </c>
      <c r="U267" s="860" t="s">
        <v>35</v>
      </c>
      <c r="V267" s="855" t="s">
        <v>10426</v>
      </c>
      <c r="AD267" s="825" t="s">
        <v>10543</v>
      </c>
      <c r="AE267" s="826" t="s">
        <v>10544</v>
      </c>
      <c r="AF267" s="827" t="s">
        <v>10545</v>
      </c>
      <c r="AG267" s="755"/>
      <c r="AH267" s="860" t="s">
        <v>35</v>
      </c>
      <c r="AI267" s="855" t="s">
        <v>10428</v>
      </c>
      <c r="AK267" s="860" t="s">
        <v>35</v>
      </c>
      <c r="AL267" s="855" t="s">
        <v>10370</v>
      </c>
      <c r="AT267" s="937"/>
      <c r="AU267" s="756"/>
      <c r="AV267" s="938"/>
      <c r="CD267" s="811">
        <v>6313</v>
      </c>
      <c r="CE267" s="849" t="s">
        <v>19454</v>
      </c>
      <c r="CF267" s="849" t="s">
        <v>19455</v>
      </c>
      <c r="CG267" s="850" t="s">
        <v>19456</v>
      </c>
      <c r="CM267" s="843" t="s">
        <v>20356</v>
      </c>
      <c r="CN267" s="846" t="s">
        <v>20357</v>
      </c>
    </row>
    <row r="268" spans="1:92" ht="36" customHeight="1" x14ac:dyDescent="0.2">
      <c r="A268" s="749" t="s">
        <v>20797</v>
      </c>
      <c r="J268" s="820" t="s">
        <v>3</v>
      </c>
      <c r="K268" s="815" t="s">
        <v>10430</v>
      </c>
      <c r="P268" s="755"/>
      <c r="Q268" s="921" t="s">
        <v>5962</v>
      </c>
      <c r="R268" s="922" t="s">
        <v>10431</v>
      </c>
      <c r="S268" s="923" t="s">
        <v>10432</v>
      </c>
      <c r="U268" s="820" t="s">
        <v>10433</v>
      </c>
      <c r="V268" s="815" t="s">
        <v>10434</v>
      </c>
      <c r="AD268" s="825" t="s">
        <v>8803</v>
      </c>
      <c r="AE268" s="865" t="s">
        <v>8804</v>
      </c>
      <c r="AF268" s="866" t="s">
        <v>8805</v>
      </c>
      <c r="AG268" s="755"/>
      <c r="AH268" s="820" t="s">
        <v>10433</v>
      </c>
      <c r="AI268" s="815" t="s">
        <v>10436</v>
      </c>
      <c r="AK268" s="828" t="s">
        <v>10380</v>
      </c>
      <c r="AL268" s="829" t="s">
        <v>10381</v>
      </c>
      <c r="AT268" s="937"/>
      <c r="AU268" s="756"/>
      <c r="AV268" s="938"/>
      <c r="CD268" s="811">
        <v>6313</v>
      </c>
      <c r="CE268" s="849" t="s">
        <v>19457</v>
      </c>
      <c r="CF268" s="849" t="s">
        <v>19458</v>
      </c>
      <c r="CG268" s="850" t="s">
        <v>19459</v>
      </c>
      <c r="CM268" s="843" t="s">
        <v>20358</v>
      </c>
      <c r="CN268" s="846" t="s">
        <v>20359</v>
      </c>
    </row>
    <row r="269" spans="1:92" ht="36" customHeight="1" x14ac:dyDescent="0.2">
      <c r="A269" s="749" t="s">
        <v>20797</v>
      </c>
      <c r="J269" s="860" t="s">
        <v>35</v>
      </c>
      <c r="K269" s="855" t="s">
        <v>10439</v>
      </c>
      <c r="P269" s="755"/>
      <c r="Q269" s="921" t="s">
        <v>5962</v>
      </c>
      <c r="R269" s="922" t="s">
        <v>10440</v>
      </c>
      <c r="S269" s="923" t="s">
        <v>10441</v>
      </c>
      <c r="U269" s="860" t="s">
        <v>35</v>
      </c>
      <c r="V269" s="855" t="s">
        <v>10442</v>
      </c>
      <c r="AD269" s="825" t="s">
        <v>9665</v>
      </c>
      <c r="AE269" s="826" t="s">
        <v>8804</v>
      </c>
      <c r="AF269" s="827" t="s">
        <v>8805</v>
      </c>
      <c r="AG269" s="755"/>
      <c r="AH269" s="860" t="s">
        <v>35</v>
      </c>
      <c r="AI269" s="855" t="s">
        <v>10446</v>
      </c>
      <c r="AK269" s="860" t="s">
        <v>35</v>
      </c>
      <c r="AL269" s="855" t="s">
        <v>10390</v>
      </c>
      <c r="AT269" s="937"/>
      <c r="AU269" s="756"/>
      <c r="AV269" s="938"/>
      <c r="CD269" s="811">
        <v>6313</v>
      </c>
      <c r="CE269" s="849" t="s">
        <v>19460</v>
      </c>
      <c r="CF269" s="849" t="s">
        <v>19461</v>
      </c>
      <c r="CG269" s="850" t="s">
        <v>19462</v>
      </c>
      <c r="CM269" s="843" t="s">
        <v>20360</v>
      </c>
      <c r="CN269" s="846" t="s">
        <v>20361</v>
      </c>
    </row>
    <row r="270" spans="1:92" ht="36" customHeight="1" x14ac:dyDescent="0.2">
      <c r="A270" s="749" t="s">
        <v>20797</v>
      </c>
      <c r="J270" s="820" t="s">
        <v>10448</v>
      </c>
      <c r="K270" s="815" t="s">
        <v>10449</v>
      </c>
      <c r="P270" s="755"/>
      <c r="Q270" s="921" t="s">
        <v>5962</v>
      </c>
      <c r="R270" s="922" t="s">
        <v>10450</v>
      </c>
      <c r="S270" s="923" t="s">
        <v>10451</v>
      </c>
      <c r="U270" s="820" t="s">
        <v>10452</v>
      </c>
      <c r="V270" s="815" t="s">
        <v>10453</v>
      </c>
      <c r="AD270" s="825" t="s">
        <v>10427</v>
      </c>
      <c r="AE270" s="826" t="s">
        <v>8804</v>
      </c>
      <c r="AF270" s="827" t="s">
        <v>8805</v>
      </c>
      <c r="AG270" s="755"/>
      <c r="AH270" s="820" t="s">
        <v>10452</v>
      </c>
      <c r="AI270" s="815" t="s">
        <v>10457</v>
      </c>
      <c r="AK270" s="828" t="s">
        <v>10400</v>
      </c>
      <c r="AL270" s="829" t="s">
        <v>10401</v>
      </c>
      <c r="AT270" s="937"/>
      <c r="AU270" s="756"/>
      <c r="AV270" s="938"/>
      <c r="CD270" s="811">
        <v>6313</v>
      </c>
      <c r="CE270" s="849" t="s">
        <v>19463</v>
      </c>
      <c r="CF270" s="849" t="s">
        <v>19464</v>
      </c>
      <c r="CG270" s="850" t="s">
        <v>19465</v>
      </c>
      <c r="CM270" s="843" t="s">
        <v>20362</v>
      </c>
      <c r="CN270" s="846" t="s">
        <v>20363</v>
      </c>
    </row>
    <row r="271" spans="1:92" ht="36" customHeight="1" x14ac:dyDescent="0.2">
      <c r="A271" s="749" t="s">
        <v>20797</v>
      </c>
      <c r="J271" s="860" t="s">
        <v>35</v>
      </c>
      <c r="K271" s="855" t="s">
        <v>10460</v>
      </c>
      <c r="P271" s="755"/>
      <c r="Q271" s="921" t="s">
        <v>5962</v>
      </c>
      <c r="R271" s="922" t="s">
        <v>10461</v>
      </c>
      <c r="S271" s="923" t="s">
        <v>10462</v>
      </c>
      <c r="U271" s="860" t="s">
        <v>35</v>
      </c>
      <c r="V271" s="855" t="s">
        <v>10463</v>
      </c>
      <c r="AD271" s="825" t="s">
        <v>10553</v>
      </c>
      <c r="AE271" s="826" t="s">
        <v>10554</v>
      </c>
      <c r="AF271" s="827" t="s">
        <v>10555</v>
      </c>
      <c r="AG271" s="755"/>
      <c r="AH271" s="860" t="s">
        <v>35</v>
      </c>
      <c r="AI271" s="855" t="s">
        <v>10465</v>
      </c>
      <c r="AK271" s="860" t="s">
        <v>35</v>
      </c>
      <c r="AL271" s="855" t="s">
        <v>10410</v>
      </c>
      <c r="AT271" s="937"/>
      <c r="AU271" s="756"/>
      <c r="AV271" s="938"/>
      <c r="CD271" s="811">
        <v>6313</v>
      </c>
      <c r="CE271" s="849" t="s">
        <v>19466</v>
      </c>
      <c r="CF271" s="849" t="s">
        <v>19467</v>
      </c>
      <c r="CG271" s="850" t="s">
        <v>19468</v>
      </c>
      <c r="CM271" s="843" t="s">
        <v>20364</v>
      </c>
      <c r="CN271" s="846" t="s">
        <v>20365</v>
      </c>
    </row>
    <row r="272" spans="1:92" ht="36" customHeight="1" x14ac:dyDescent="0.2">
      <c r="A272" s="749" t="s">
        <v>20797</v>
      </c>
      <c r="J272" s="820" t="s">
        <v>8102</v>
      </c>
      <c r="K272" s="815" t="s">
        <v>10467</v>
      </c>
      <c r="P272" s="755"/>
      <c r="Q272" s="921" t="s">
        <v>5962</v>
      </c>
      <c r="R272" s="922" t="s">
        <v>10468</v>
      </c>
      <c r="S272" s="923" t="s">
        <v>10469</v>
      </c>
      <c r="U272" s="820" t="s">
        <v>10470</v>
      </c>
      <c r="V272" s="815" t="s">
        <v>10471</v>
      </c>
      <c r="AD272" s="825" t="s">
        <v>10053</v>
      </c>
      <c r="AE272" s="826" t="s">
        <v>10054</v>
      </c>
      <c r="AF272" s="827" t="s">
        <v>10055</v>
      </c>
      <c r="AG272" s="755"/>
      <c r="AH272" s="820" t="s">
        <v>10470</v>
      </c>
      <c r="AI272" s="815" t="s">
        <v>10475</v>
      </c>
      <c r="AK272" s="828" t="s">
        <v>10421</v>
      </c>
      <c r="AL272" s="829" t="s">
        <v>10422</v>
      </c>
      <c r="AT272" s="937"/>
      <c r="AU272" s="756"/>
      <c r="AV272" s="938"/>
      <c r="CD272" s="811">
        <v>6313</v>
      </c>
      <c r="CE272" s="849" t="s">
        <v>19469</v>
      </c>
      <c r="CF272" s="849" t="s">
        <v>19470</v>
      </c>
      <c r="CG272" s="850" t="s">
        <v>19471</v>
      </c>
      <c r="CM272" s="843" t="s">
        <v>20366</v>
      </c>
      <c r="CN272" s="846" t="s">
        <v>20367</v>
      </c>
    </row>
    <row r="273" spans="1:92" ht="36" customHeight="1" x14ac:dyDescent="0.2">
      <c r="A273" s="749" t="s">
        <v>20797</v>
      </c>
      <c r="J273" s="860" t="s">
        <v>35</v>
      </c>
      <c r="K273" s="855" t="s">
        <v>10478</v>
      </c>
      <c r="P273" s="755"/>
      <c r="Q273" s="921" t="s">
        <v>5962</v>
      </c>
      <c r="R273" s="922" t="s">
        <v>10479</v>
      </c>
      <c r="S273" s="923" t="s">
        <v>10480</v>
      </c>
      <c r="U273" s="860" t="s">
        <v>35</v>
      </c>
      <c r="V273" s="855" t="s">
        <v>10481</v>
      </c>
      <c r="AD273" s="825" t="s">
        <v>10512</v>
      </c>
      <c r="AE273" s="826" t="s">
        <v>10513</v>
      </c>
      <c r="AF273" s="827" t="s">
        <v>10514</v>
      </c>
      <c r="AG273" s="755"/>
      <c r="AH273" s="860" t="s">
        <v>35</v>
      </c>
      <c r="AI273" s="855" t="s">
        <v>10485</v>
      </c>
      <c r="AK273" s="860" t="s">
        <v>35</v>
      </c>
      <c r="AL273" s="855" t="s">
        <v>10429</v>
      </c>
      <c r="AT273" s="937"/>
      <c r="AU273" s="756"/>
      <c r="AV273" s="938"/>
      <c r="CD273" s="811">
        <v>6313</v>
      </c>
      <c r="CE273" s="849" t="s">
        <v>19472</v>
      </c>
      <c r="CF273" s="849" t="s">
        <v>19473</v>
      </c>
      <c r="CG273" s="850" t="s">
        <v>19474</v>
      </c>
      <c r="CM273" s="843" t="s">
        <v>20368</v>
      </c>
      <c r="CN273" s="846" t="s">
        <v>20369</v>
      </c>
    </row>
    <row r="274" spans="1:92" ht="36" customHeight="1" x14ac:dyDescent="0.2">
      <c r="A274" s="749" t="s">
        <v>20797</v>
      </c>
      <c r="J274" s="820" t="s">
        <v>8053</v>
      </c>
      <c r="K274" s="815" t="s">
        <v>10487</v>
      </c>
      <c r="P274" s="755"/>
      <c r="Q274" s="921" t="s">
        <v>5962</v>
      </c>
      <c r="R274" s="922" t="s">
        <v>10488</v>
      </c>
      <c r="S274" s="923" t="s">
        <v>10489</v>
      </c>
      <c r="U274" s="820" t="s">
        <v>5970</v>
      </c>
      <c r="V274" s="815" t="s">
        <v>10490</v>
      </c>
      <c r="AD274" s="825" t="s">
        <v>9521</v>
      </c>
      <c r="AE274" s="826" t="s">
        <v>9522</v>
      </c>
      <c r="AF274" s="827" t="s">
        <v>9523</v>
      </c>
      <c r="AG274" s="755"/>
      <c r="AH274" s="820" t="s">
        <v>5970</v>
      </c>
      <c r="AI274" s="815" t="s">
        <v>10494</v>
      </c>
      <c r="AK274" s="828" t="s">
        <v>10437</v>
      </c>
      <c r="AL274" s="829" t="s">
        <v>10438</v>
      </c>
      <c r="AT274" s="937"/>
      <c r="AU274" s="756"/>
      <c r="AV274" s="938"/>
      <c r="CD274" s="811">
        <v>6313</v>
      </c>
      <c r="CE274" s="849" t="s">
        <v>19475</v>
      </c>
      <c r="CF274" s="849" t="s">
        <v>19476</v>
      </c>
      <c r="CG274" s="850" t="s">
        <v>19477</v>
      </c>
      <c r="CM274" s="843" t="s">
        <v>20370</v>
      </c>
      <c r="CN274" s="846" t="s">
        <v>20371</v>
      </c>
    </row>
    <row r="275" spans="1:92" ht="36" customHeight="1" x14ac:dyDescent="0.2">
      <c r="A275" s="749" t="s">
        <v>20797</v>
      </c>
      <c r="J275" s="860" t="s">
        <v>35</v>
      </c>
      <c r="K275" s="855" t="s">
        <v>10497</v>
      </c>
      <c r="P275" s="755"/>
      <c r="Q275" s="921" t="s">
        <v>5962</v>
      </c>
      <c r="R275" s="922" t="s">
        <v>10498</v>
      </c>
      <c r="S275" s="923" t="s">
        <v>10499</v>
      </c>
      <c r="U275" s="860" t="s">
        <v>35</v>
      </c>
      <c r="V275" s="855" t="s">
        <v>10500</v>
      </c>
      <c r="AD275" s="825" t="s">
        <v>10522</v>
      </c>
      <c r="AE275" s="826" t="s">
        <v>10523</v>
      </c>
      <c r="AF275" s="827" t="s">
        <v>10524</v>
      </c>
      <c r="AG275" s="755"/>
      <c r="AH275" s="860" t="s">
        <v>35</v>
      </c>
      <c r="AI275" s="855" t="s">
        <v>10504</v>
      </c>
      <c r="AK275" s="860" t="s">
        <v>35</v>
      </c>
      <c r="AL275" s="855" t="s">
        <v>10447</v>
      </c>
      <c r="AT275" s="937"/>
      <c r="AU275" s="756"/>
      <c r="AV275" s="938"/>
      <c r="CD275" s="811">
        <v>6313</v>
      </c>
      <c r="CE275" s="849" t="s">
        <v>19478</v>
      </c>
      <c r="CF275" s="849" t="s">
        <v>19479</v>
      </c>
      <c r="CG275" s="850" t="s">
        <v>19480</v>
      </c>
      <c r="CM275" s="843" t="s">
        <v>20372</v>
      </c>
      <c r="CN275" s="846" t="s">
        <v>20373</v>
      </c>
    </row>
    <row r="276" spans="1:92" ht="36" customHeight="1" x14ac:dyDescent="0.2">
      <c r="A276" s="749" t="s">
        <v>20797</v>
      </c>
      <c r="J276" s="820" t="s">
        <v>10506</v>
      </c>
      <c r="K276" s="815" t="s">
        <v>10507</v>
      </c>
      <c r="P276" s="755"/>
      <c r="Q276" s="921" t="s">
        <v>5962</v>
      </c>
      <c r="R276" s="922" t="s">
        <v>10508</v>
      </c>
      <c r="S276" s="923" t="s">
        <v>10509</v>
      </c>
      <c r="U276" s="820" t="s">
        <v>10510</v>
      </c>
      <c r="V276" s="815" t="s">
        <v>10511</v>
      </c>
      <c r="AD276" s="825" t="s">
        <v>10443</v>
      </c>
      <c r="AE276" s="826" t="s">
        <v>10444</v>
      </c>
      <c r="AF276" s="827" t="s">
        <v>10445</v>
      </c>
      <c r="AG276" s="755"/>
      <c r="AH276" s="820" t="s">
        <v>10510</v>
      </c>
      <c r="AI276" s="815" t="s">
        <v>10515</v>
      </c>
      <c r="AK276" s="828" t="s">
        <v>10458</v>
      </c>
      <c r="AL276" s="829" t="s">
        <v>10459</v>
      </c>
      <c r="AT276" s="937"/>
      <c r="AU276" s="756"/>
      <c r="AV276" s="938"/>
      <c r="CD276" s="811">
        <v>6313</v>
      </c>
      <c r="CE276" s="849" t="s">
        <v>19481</v>
      </c>
      <c r="CF276" s="849" t="s">
        <v>19482</v>
      </c>
      <c r="CG276" s="850" t="s">
        <v>19483</v>
      </c>
      <c r="CM276" s="843" t="s">
        <v>20374</v>
      </c>
      <c r="CN276" s="846" t="s">
        <v>20375</v>
      </c>
    </row>
    <row r="277" spans="1:92" ht="36" customHeight="1" x14ac:dyDescent="0.2">
      <c r="A277" s="749" t="s">
        <v>20797</v>
      </c>
      <c r="J277" s="860" t="s">
        <v>35</v>
      </c>
      <c r="K277" s="855" t="s">
        <v>10518</v>
      </c>
      <c r="P277" s="755"/>
      <c r="Q277" s="921" t="s">
        <v>5962</v>
      </c>
      <c r="R277" s="922" t="s">
        <v>10519</v>
      </c>
      <c r="S277" s="923" t="s">
        <v>10520</v>
      </c>
      <c r="U277" s="860" t="s">
        <v>35</v>
      </c>
      <c r="V277" s="855" t="s">
        <v>10521</v>
      </c>
      <c r="AD277" s="825" t="s">
        <v>9319</v>
      </c>
      <c r="AE277" s="826" t="s">
        <v>9335</v>
      </c>
      <c r="AF277" s="827" t="s">
        <v>9336</v>
      </c>
      <c r="AG277" s="755"/>
      <c r="AH277" s="860" t="s">
        <v>35</v>
      </c>
      <c r="AI277" s="855" t="s">
        <v>10525</v>
      </c>
      <c r="AK277" s="860" t="s">
        <v>35</v>
      </c>
      <c r="AL277" s="855" t="s">
        <v>10466</v>
      </c>
      <c r="AT277" s="937"/>
      <c r="AU277" s="756"/>
      <c r="AV277" s="938"/>
      <c r="CD277" s="811">
        <v>6313</v>
      </c>
      <c r="CE277" s="849" t="s">
        <v>19484</v>
      </c>
      <c r="CF277" s="849" t="s">
        <v>19485</v>
      </c>
      <c r="CG277" s="850" t="s">
        <v>19486</v>
      </c>
      <c r="CM277" s="843" t="s">
        <v>20376</v>
      </c>
      <c r="CN277" s="846" t="s">
        <v>20377</v>
      </c>
    </row>
    <row r="278" spans="1:92" ht="36" customHeight="1" x14ac:dyDescent="0.2">
      <c r="A278" s="749" t="s">
        <v>20797</v>
      </c>
      <c r="J278" s="820" t="s">
        <v>10527</v>
      </c>
      <c r="K278" s="815" t="s">
        <v>10528</v>
      </c>
      <c r="P278" s="755"/>
      <c r="Q278" s="921" t="s">
        <v>5962</v>
      </c>
      <c r="R278" s="922" t="s">
        <v>10529</v>
      </c>
      <c r="S278" s="923" t="s">
        <v>10530</v>
      </c>
      <c r="U278" s="820" t="s">
        <v>10531</v>
      </c>
      <c r="V278" s="815" t="s">
        <v>10532</v>
      </c>
      <c r="AD278" s="825" t="s">
        <v>9626</v>
      </c>
      <c r="AE278" s="826" t="s">
        <v>9335</v>
      </c>
      <c r="AF278" s="827" t="s">
        <v>9336</v>
      </c>
      <c r="AG278" s="755"/>
      <c r="AH278" s="820" t="s">
        <v>10531</v>
      </c>
      <c r="AI278" s="815" t="s">
        <v>10536</v>
      </c>
      <c r="AK278" s="828" t="s">
        <v>10476</v>
      </c>
      <c r="AL278" s="829" t="s">
        <v>10477</v>
      </c>
      <c r="AT278" s="937"/>
      <c r="AU278" s="756"/>
      <c r="AV278" s="938"/>
      <c r="CD278" s="811">
        <v>6313</v>
      </c>
      <c r="CE278" s="849" t="s">
        <v>19487</v>
      </c>
      <c r="CF278" s="849" t="s">
        <v>19488</v>
      </c>
      <c r="CG278" s="850" t="s">
        <v>19489</v>
      </c>
      <c r="CM278" s="843" t="s">
        <v>20378</v>
      </c>
      <c r="CN278" s="846" t="s">
        <v>20379</v>
      </c>
    </row>
    <row r="279" spans="1:92" ht="36" customHeight="1" x14ac:dyDescent="0.2">
      <c r="A279" s="749" t="s">
        <v>20797</v>
      </c>
      <c r="J279" s="860" t="s">
        <v>35</v>
      </c>
      <c r="K279" s="855" t="s">
        <v>10539</v>
      </c>
      <c r="P279" s="755"/>
      <c r="Q279" s="921" t="s">
        <v>5962</v>
      </c>
      <c r="R279" s="922" t="s">
        <v>10540</v>
      </c>
      <c r="S279" s="923" t="s">
        <v>10541</v>
      </c>
      <c r="U279" s="860" t="s">
        <v>35</v>
      </c>
      <c r="V279" s="855" t="s">
        <v>10542</v>
      </c>
      <c r="AD279" s="825" t="s">
        <v>10093</v>
      </c>
      <c r="AE279" s="826" t="s">
        <v>9335</v>
      </c>
      <c r="AF279" s="827" t="s">
        <v>9336</v>
      </c>
      <c r="AG279" s="755"/>
      <c r="AH279" s="860" t="s">
        <v>35</v>
      </c>
      <c r="AI279" s="855" t="s">
        <v>10546</v>
      </c>
      <c r="AK279" s="860" t="s">
        <v>35</v>
      </c>
      <c r="AL279" s="855" t="s">
        <v>10486</v>
      </c>
      <c r="AT279" s="937"/>
      <c r="AU279" s="756"/>
      <c r="AV279" s="938"/>
      <c r="CD279" s="811">
        <v>6313</v>
      </c>
      <c r="CE279" s="849" t="s">
        <v>19490</v>
      </c>
      <c r="CF279" s="849" t="s">
        <v>19491</v>
      </c>
      <c r="CG279" s="850" t="s">
        <v>19492</v>
      </c>
      <c r="CM279" s="843" t="s">
        <v>20380</v>
      </c>
      <c r="CN279" s="846" t="s">
        <v>20381</v>
      </c>
    </row>
    <row r="280" spans="1:92" ht="36" customHeight="1" x14ac:dyDescent="0.2">
      <c r="A280" s="749" t="s">
        <v>20797</v>
      </c>
      <c r="J280" s="816" t="s">
        <v>8393</v>
      </c>
      <c r="K280" s="817" t="s">
        <v>10548</v>
      </c>
      <c r="P280" s="755"/>
      <c r="Q280" s="921" t="s">
        <v>5962</v>
      </c>
      <c r="R280" s="922" t="s">
        <v>10549</v>
      </c>
      <c r="S280" s="923" t="s">
        <v>10550</v>
      </c>
      <c r="U280" s="820" t="s">
        <v>10551</v>
      </c>
      <c r="V280" s="815" t="s">
        <v>10552</v>
      </c>
      <c r="AD280" s="825" t="s">
        <v>10454</v>
      </c>
      <c r="AE280" s="826" t="s">
        <v>10455</v>
      </c>
      <c r="AF280" s="827" t="s">
        <v>10456</v>
      </c>
      <c r="AG280" s="755"/>
      <c r="AH280" s="820" t="s">
        <v>10551</v>
      </c>
      <c r="AI280" s="815" t="s">
        <v>10556</v>
      </c>
      <c r="AK280" s="828" t="s">
        <v>10495</v>
      </c>
      <c r="AL280" s="829" t="s">
        <v>10496</v>
      </c>
      <c r="AT280" s="937"/>
      <c r="AU280" s="756"/>
      <c r="AV280" s="938"/>
      <c r="CD280" s="811">
        <v>6313</v>
      </c>
      <c r="CE280" s="849" t="s">
        <v>19493</v>
      </c>
      <c r="CF280" s="849" t="s">
        <v>19494</v>
      </c>
      <c r="CG280" s="850" t="s">
        <v>19495</v>
      </c>
      <c r="CM280" s="843" t="s">
        <v>20382</v>
      </c>
      <c r="CN280" s="846" t="s">
        <v>20383</v>
      </c>
    </row>
    <row r="281" spans="1:92" ht="36" customHeight="1" thickBot="1" x14ac:dyDescent="0.25">
      <c r="A281" s="749" t="s">
        <v>20797</v>
      </c>
      <c r="J281" s="816" t="s">
        <v>35</v>
      </c>
      <c r="K281" s="857" t="s">
        <v>10559</v>
      </c>
      <c r="P281" s="755"/>
      <c r="Q281" s="921" t="s">
        <v>5962</v>
      </c>
      <c r="R281" s="922" t="s">
        <v>10560</v>
      </c>
      <c r="S281" s="923" t="s">
        <v>10561</v>
      </c>
      <c r="U281" s="860" t="s">
        <v>35</v>
      </c>
      <c r="V281" s="855" t="s">
        <v>10562</v>
      </c>
      <c r="AD281" s="967" t="s">
        <v>10464</v>
      </c>
      <c r="AE281" s="968" t="s">
        <v>18743</v>
      </c>
      <c r="AF281" s="969" t="s">
        <v>18744</v>
      </c>
      <c r="AG281" s="755"/>
      <c r="AH281" s="860" t="s">
        <v>35</v>
      </c>
      <c r="AI281" s="855" t="s">
        <v>10566</v>
      </c>
      <c r="AK281" s="860" t="s">
        <v>35</v>
      </c>
      <c r="AL281" s="855" t="s">
        <v>10505</v>
      </c>
      <c r="AT281" s="937"/>
      <c r="AU281" s="756"/>
      <c r="AV281" s="938"/>
      <c r="CD281" s="811">
        <v>6313</v>
      </c>
      <c r="CE281" s="849" t="s">
        <v>16140</v>
      </c>
      <c r="CF281" s="849" t="s">
        <v>19496</v>
      </c>
      <c r="CG281" s="850" t="s">
        <v>19497</v>
      </c>
      <c r="CM281" s="843" t="s">
        <v>20384</v>
      </c>
      <c r="CN281" s="846" t="s">
        <v>20385</v>
      </c>
    </row>
    <row r="282" spans="1:92" ht="36" customHeight="1" x14ac:dyDescent="0.2">
      <c r="A282" s="749" t="s">
        <v>20797</v>
      </c>
      <c r="J282" s="820" t="s">
        <v>10568</v>
      </c>
      <c r="K282" s="815" t="s">
        <v>10569</v>
      </c>
      <c r="P282" s="755"/>
      <c r="Q282" s="921" t="s">
        <v>5962</v>
      </c>
      <c r="R282" s="922" t="s">
        <v>10570</v>
      </c>
      <c r="S282" s="923" t="s">
        <v>10571</v>
      </c>
      <c r="U282" s="820" t="s">
        <v>10572</v>
      </c>
      <c r="V282" s="815" t="s">
        <v>10573</v>
      </c>
      <c r="AD282" s="767"/>
      <c r="AE282" s="768"/>
      <c r="AF282" s="970"/>
      <c r="AG282" s="755"/>
      <c r="AH282" s="820" t="s">
        <v>10572</v>
      </c>
      <c r="AI282" s="815" t="s">
        <v>10574</v>
      </c>
      <c r="AK282" s="828" t="s">
        <v>10516</v>
      </c>
      <c r="AL282" s="829" t="s">
        <v>10517</v>
      </c>
      <c r="AT282" s="937"/>
      <c r="AU282" s="756"/>
      <c r="AV282" s="938"/>
      <c r="CD282" s="811">
        <v>6313</v>
      </c>
      <c r="CE282" s="849" t="s">
        <v>19498</v>
      </c>
      <c r="CF282" s="849" t="s">
        <v>19499</v>
      </c>
      <c r="CG282" s="850" t="s">
        <v>19500</v>
      </c>
      <c r="CM282" s="843" t="s">
        <v>20386</v>
      </c>
      <c r="CN282" s="846" t="s">
        <v>20387</v>
      </c>
    </row>
    <row r="283" spans="1:92" ht="36" customHeight="1" x14ac:dyDescent="0.2">
      <c r="A283" s="749" t="s">
        <v>20797</v>
      </c>
      <c r="J283" s="860" t="s">
        <v>35</v>
      </c>
      <c r="K283" s="855" t="s">
        <v>10577</v>
      </c>
      <c r="P283" s="755"/>
      <c r="Q283" s="921" t="s">
        <v>5962</v>
      </c>
      <c r="R283" s="922" t="s">
        <v>10578</v>
      </c>
      <c r="S283" s="923" t="s">
        <v>10579</v>
      </c>
      <c r="U283" s="860" t="s">
        <v>35</v>
      </c>
      <c r="V283" s="855" t="s">
        <v>10580</v>
      </c>
      <c r="AD283" s="767"/>
      <c r="AE283" s="768"/>
      <c r="AF283" s="970"/>
      <c r="AG283" s="755"/>
      <c r="AH283" s="860" t="s">
        <v>35</v>
      </c>
      <c r="AI283" s="855" t="s">
        <v>10581</v>
      </c>
      <c r="AK283" s="860" t="s">
        <v>35</v>
      </c>
      <c r="AL283" s="855" t="s">
        <v>10526</v>
      </c>
      <c r="AT283" s="937"/>
      <c r="AU283" s="756"/>
      <c r="AV283" s="938"/>
      <c r="CD283" s="811">
        <v>6313</v>
      </c>
      <c r="CE283" s="849" t="s">
        <v>19501</v>
      </c>
      <c r="CF283" s="849" t="s">
        <v>19502</v>
      </c>
      <c r="CG283" s="850" t="s">
        <v>19503</v>
      </c>
      <c r="CM283" s="843" t="s">
        <v>20388</v>
      </c>
      <c r="CN283" s="846" t="s">
        <v>20389</v>
      </c>
    </row>
    <row r="284" spans="1:92" ht="36" customHeight="1" x14ac:dyDescent="0.2">
      <c r="A284" s="749" t="s">
        <v>20797</v>
      </c>
      <c r="J284" s="820" t="s">
        <v>10583</v>
      </c>
      <c r="K284" s="815" t="s">
        <v>10584</v>
      </c>
      <c r="P284" s="755"/>
      <c r="Q284" s="921" t="s">
        <v>5962</v>
      </c>
      <c r="R284" s="922" t="s">
        <v>10585</v>
      </c>
      <c r="S284" s="923" t="s">
        <v>10586</v>
      </c>
      <c r="U284" s="820" t="s">
        <v>10587</v>
      </c>
      <c r="V284" s="815" t="s">
        <v>10588</v>
      </c>
      <c r="AD284" s="767"/>
      <c r="AE284" s="768"/>
      <c r="AF284" s="970"/>
      <c r="AH284" s="820" t="s">
        <v>10587</v>
      </c>
      <c r="AI284" s="815" t="s">
        <v>10589</v>
      </c>
      <c r="AK284" s="828" t="s">
        <v>10537</v>
      </c>
      <c r="AL284" s="829" t="s">
        <v>10538</v>
      </c>
      <c r="AT284" s="937"/>
      <c r="AU284" s="756"/>
      <c r="AV284" s="938"/>
      <c r="CD284" s="811">
        <v>6313</v>
      </c>
      <c r="CE284" s="849" t="s">
        <v>19504</v>
      </c>
      <c r="CF284" s="849" t="s">
        <v>19505</v>
      </c>
      <c r="CG284" s="850" t="s">
        <v>19506</v>
      </c>
      <c r="CM284" s="843" t="s">
        <v>20390</v>
      </c>
      <c r="CN284" s="846" t="s">
        <v>20391</v>
      </c>
    </row>
    <row r="285" spans="1:92" ht="36" customHeight="1" x14ac:dyDescent="0.2">
      <c r="A285" s="749" t="s">
        <v>20797</v>
      </c>
      <c r="J285" s="860" t="s">
        <v>35</v>
      </c>
      <c r="K285" s="855" t="s">
        <v>10592</v>
      </c>
      <c r="P285" s="755"/>
      <c r="Q285" s="921" t="s">
        <v>5962</v>
      </c>
      <c r="R285" s="922" t="s">
        <v>10593</v>
      </c>
      <c r="S285" s="923" t="s">
        <v>10594</v>
      </c>
      <c r="U285" s="860" t="s">
        <v>35</v>
      </c>
      <c r="V285" s="855" t="s">
        <v>10595</v>
      </c>
      <c r="AH285" s="860" t="s">
        <v>35</v>
      </c>
      <c r="AI285" s="855" t="s">
        <v>10596</v>
      </c>
      <c r="AK285" s="860" t="s">
        <v>35</v>
      </c>
      <c r="AL285" s="855" t="s">
        <v>10547</v>
      </c>
      <c r="AT285" s="937"/>
      <c r="AU285" s="756"/>
      <c r="AV285" s="938"/>
      <c r="CD285" s="811">
        <v>6313</v>
      </c>
      <c r="CE285" s="849" t="s">
        <v>19507</v>
      </c>
      <c r="CF285" s="849" t="s">
        <v>19508</v>
      </c>
      <c r="CG285" s="850" t="s">
        <v>19509</v>
      </c>
      <c r="CM285" s="843" t="s">
        <v>20392</v>
      </c>
      <c r="CN285" s="846" t="s">
        <v>20393</v>
      </c>
    </row>
    <row r="286" spans="1:92" ht="36" customHeight="1" x14ac:dyDescent="0.2">
      <c r="A286" s="749" t="s">
        <v>20797</v>
      </c>
      <c r="J286" s="820" t="s">
        <v>10598</v>
      </c>
      <c r="K286" s="815" t="s">
        <v>10599</v>
      </c>
      <c r="P286" s="755"/>
      <c r="Q286" s="921" t="s">
        <v>5962</v>
      </c>
      <c r="R286" s="922" t="s">
        <v>10600</v>
      </c>
      <c r="S286" s="923" t="s">
        <v>10601</v>
      </c>
      <c r="U286" s="820" t="s">
        <v>10602</v>
      </c>
      <c r="V286" s="815" t="s">
        <v>10603</v>
      </c>
      <c r="AH286" s="820" t="s">
        <v>10602</v>
      </c>
      <c r="AI286" s="815" t="s">
        <v>10604</v>
      </c>
      <c r="AK286" s="828" t="s">
        <v>10557</v>
      </c>
      <c r="AL286" s="829" t="s">
        <v>10558</v>
      </c>
      <c r="AT286" s="937"/>
      <c r="AU286" s="756"/>
      <c r="AV286" s="938"/>
      <c r="CD286" s="811">
        <v>6313</v>
      </c>
      <c r="CE286" s="849" t="s">
        <v>19510</v>
      </c>
      <c r="CF286" s="849" t="s">
        <v>19511</v>
      </c>
      <c r="CG286" s="850" t="s">
        <v>19512</v>
      </c>
      <c r="CM286" s="843" t="s">
        <v>20394</v>
      </c>
      <c r="CN286" s="846" t="s">
        <v>20395</v>
      </c>
    </row>
    <row r="287" spans="1:92" ht="36" customHeight="1" x14ac:dyDescent="0.2">
      <c r="A287" s="749" t="s">
        <v>20797</v>
      </c>
      <c r="J287" s="860" t="s">
        <v>35</v>
      </c>
      <c r="K287" s="855" t="s">
        <v>10606</v>
      </c>
      <c r="P287" s="755"/>
      <c r="Q287" s="921" t="s">
        <v>5962</v>
      </c>
      <c r="R287" s="922" t="s">
        <v>10607</v>
      </c>
      <c r="S287" s="923" t="s">
        <v>10608</v>
      </c>
      <c r="U287" s="860" t="s">
        <v>35</v>
      </c>
      <c r="V287" s="855" t="s">
        <v>10609</v>
      </c>
      <c r="AH287" s="860" t="s">
        <v>35</v>
      </c>
      <c r="AI287" s="855" t="s">
        <v>10610</v>
      </c>
      <c r="AK287" s="860" t="s">
        <v>35</v>
      </c>
      <c r="AL287" s="855" t="s">
        <v>10567</v>
      </c>
      <c r="AT287" s="937"/>
      <c r="AU287" s="756"/>
      <c r="AV287" s="938"/>
      <c r="CD287" s="811">
        <v>6313</v>
      </c>
      <c r="CE287" s="849" t="s">
        <v>19513</v>
      </c>
      <c r="CF287" s="849" t="s">
        <v>19514</v>
      </c>
      <c r="CG287" s="850" t="s">
        <v>19515</v>
      </c>
      <c r="CM287" s="843" t="s">
        <v>20396</v>
      </c>
      <c r="CN287" s="846" t="s">
        <v>20397</v>
      </c>
    </row>
    <row r="288" spans="1:92" ht="36" customHeight="1" x14ac:dyDescent="0.2">
      <c r="A288" s="749" t="s">
        <v>20797</v>
      </c>
      <c r="J288" s="820" t="s">
        <v>10612</v>
      </c>
      <c r="K288" s="815" t="s">
        <v>10613</v>
      </c>
      <c r="P288" s="755"/>
      <c r="Q288" s="921" t="s">
        <v>5962</v>
      </c>
      <c r="R288" s="922" t="s">
        <v>10614</v>
      </c>
      <c r="S288" s="923" t="s">
        <v>10615</v>
      </c>
      <c r="U288" s="820" t="s">
        <v>7812</v>
      </c>
      <c r="V288" s="815" t="s">
        <v>10616</v>
      </c>
      <c r="AH288" s="820" t="s">
        <v>7812</v>
      </c>
      <c r="AI288" s="815" t="s">
        <v>10617</v>
      </c>
      <c r="AK288" s="828" t="s">
        <v>10575</v>
      </c>
      <c r="AL288" s="829" t="s">
        <v>10576</v>
      </c>
      <c r="AT288" s="937"/>
      <c r="AU288" s="756"/>
      <c r="AV288" s="938"/>
      <c r="CD288" s="811">
        <v>6313</v>
      </c>
      <c r="CE288" s="849" t="s">
        <v>19516</v>
      </c>
      <c r="CF288" s="849" t="s">
        <v>16741</v>
      </c>
      <c r="CG288" s="850" t="s">
        <v>19517</v>
      </c>
      <c r="CM288" s="843" t="s">
        <v>20398</v>
      </c>
      <c r="CN288" s="846" t="s">
        <v>20399</v>
      </c>
    </row>
    <row r="289" spans="1:92" ht="36" customHeight="1" x14ac:dyDescent="0.2">
      <c r="A289" s="749" t="s">
        <v>20797</v>
      </c>
      <c r="J289" s="860" t="s">
        <v>35</v>
      </c>
      <c r="K289" s="855" t="s">
        <v>10620</v>
      </c>
      <c r="P289" s="755"/>
      <c r="Q289" s="921" t="s">
        <v>5962</v>
      </c>
      <c r="R289" s="922" t="s">
        <v>10621</v>
      </c>
      <c r="S289" s="923" t="s">
        <v>10622</v>
      </c>
      <c r="U289" s="860" t="s">
        <v>35</v>
      </c>
      <c r="V289" s="855" t="s">
        <v>10623</v>
      </c>
      <c r="AH289" s="860" t="s">
        <v>35</v>
      </c>
      <c r="AI289" s="855" t="s">
        <v>10624</v>
      </c>
      <c r="AK289" s="860" t="s">
        <v>35</v>
      </c>
      <c r="AL289" s="855" t="s">
        <v>10582</v>
      </c>
      <c r="AT289" s="937"/>
      <c r="AU289" s="756"/>
      <c r="AV289" s="938"/>
      <c r="CD289" s="811">
        <v>6313</v>
      </c>
      <c r="CE289" s="849" t="s">
        <v>19518</v>
      </c>
      <c r="CF289" s="849" t="s">
        <v>19519</v>
      </c>
      <c r="CG289" s="850" t="s">
        <v>19520</v>
      </c>
      <c r="CM289" s="843" t="s">
        <v>20400</v>
      </c>
      <c r="CN289" s="846" t="s">
        <v>20401</v>
      </c>
    </row>
    <row r="290" spans="1:92" ht="36" customHeight="1" x14ac:dyDescent="0.2">
      <c r="A290" s="749" t="s">
        <v>20797</v>
      </c>
      <c r="J290" s="820" t="s">
        <v>10626</v>
      </c>
      <c r="K290" s="815" t="s">
        <v>10627</v>
      </c>
      <c r="P290" s="755"/>
      <c r="Q290" s="921" t="s">
        <v>5962</v>
      </c>
      <c r="R290" s="922" t="s">
        <v>10628</v>
      </c>
      <c r="S290" s="923" t="s">
        <v>10629</v>
      </c>
      <c r="U290" s="820" t="s">
        <v>10630</v>
      </c>
      <c r="V290" s="815" t="s">
        <v>10631</v>
      </c>
      <c r="AH290" s="820" t="s">
        <v>10630</v>
      </c>
      <c r="AI290" s="815" t="s">
        <v>10632</v>
      </c>
      <c r="AK290" s="828" t="s">
        <v>10590</v>
      </c>
      <c r="AL290" s="829" t="s">
        <v>10591</v>
      </c>
      <c r="AT290" s="937"/>
      <c r="AU290" s="756"/>
      <c r="AV290" s="938"/>
      <c r="CD290" s="811">
        <v>6313</v>
      </c>
      <c r="CE290" s="849" t="s">
        <v>19521</v>
      </c>
      <c r="CF290" s="849" t="s">
        <v>19522</v>
      </c>
      <c r="CG290" s="850" t="s">
        <v>19523</v>
      </c>
      <c r="CM290" s="843" t="s">
        <v>20402</v>
      </c>
      <c r="CN290" s="846" t="s">
        <v>20403</v>
      </c>
    </row>
    <row r="291" spans="1:92" ht="36" customHeight="1" x14ac:dyDescent="0.2">
      <c r="A291" s="749" t="s">
        <v>20797</v>
      </c>
      <c r="J291" s="860" t="s">
        <v>35</v>
      </c>
      <c r="K291" s="855" t="s">
        <v>10634</v>
      </c>
      <c r="P291" s="755"/>
      <c r="Q291" s="921" t="s">
        <v>5962</v>
      </c>
      <c r="R291" s="922" t="s">
        <v>10635</v>
      </c>
      <c r="S291" s="923" t="s">
        <v>10636</v>
      </c>
      <c r="U291" s="860" t="s">
        <v>35</v>
      </c>
      <c r="V291" s="855" t="s">
        <v>10637</v>
      </c>
      <c r="AH291" s="860" t="s">
        <v>35</v>
      </c>
      <c r="AI291" s="855" t="s">
        <v>10638</v>
      </c>
      <c r="AK291" s="860" t="s">
        <v>35</v>
      </c>
      <c r="AL291" s="855" t="s">
        <v>10597</v>
      </c>
      <c r="AT291" s="937"/>
      <c r="AU291" s="756"/>
      <c r="AV291" s="938"/>
      <c r="CD291" s="811">
        <v>6313</v>
      </c>
      <c r="CE291" s="849" t="s">
        <v>19524</v>
      </c>
      <c r="CF291" s="849" t="s">
        <v>19525</v>
      </c>
      <c r="CG291" s="850" t="s">
        <v>19526</v>
      </c>
      <c r="CM291" s="843" t="s">
        <v>20404</v>
      </c>
      <c r="CN291" s="846" t="s">
        <v>20405</v>
      </c>
    </row>
    <row r="292" spans="1:92" ht="36" customHeight="1" x14ac:dyDescent="0.2">
      <c r="A292" s="749" t="s">
        <v>20797</v>
      </c>
      <c r="J292" s="820" t="s">
        <v>8645</v>
      </c>
      <c r="K292" s="815" t="s">
        <v>10640</v>
      </c>
      <c r="P292" s="755"/>
      <c r="Q292" s="921" t="s">
        <v>5962</v>
      </c>
      <c r="R292" s="922" t="s">
        <v>10641</v>
      </c>
      <c r="S292" s="923" t="s">
        <v>10642</v>
      </c>
      <c r="U292" s="820" t="s">
        <v>10643</v>
      </c>
      <c r="V292" s="815" t="s">
        <v>10644</v>
      </c>
      <c r="AH292" s="820" t="s">
        <v>10643</v>
      </c>
      <c r="AI292" s="815" t="s">
        <v>10645</v>
      </c>
      <c r="AK292" s="828" t="s">
        <v>9952</v>
      </c>
      <c r="AL292" s="829" t="s">
        <v>10605</v>
      </c>
      <c r="AT292" s="937"/>
      <c r="AU292" s="756"/>
      <c r="AV292" s="938"/>
      <c r="CD292" s="811">
        <v>6313</v>
      </c>
      <c r="CE292" s="849" t="s">
        <v>19527</v>
      </c>
      <c r="CF292" s="849" t="s">
        <v>19528</v>
      </c>
      <c r="CG292" s="850" t="s">
        <v>19529</v>
      </c>
      <c r="CM292" s="843" t="s">
        <v>20406</v>
      </c>
      <c r="CN292" s="846" t="s">
        <v>20407</v>
      </c>
    </row>
    <row r="293" spans="1:92" ht="36" customHeight="1" x14ac:dyDescent="0.2">
      <c r="A293" s="749" t="s">
        <v>20797</v>
      </c>
      <c r="J293" s="860" t="s">
        <v>35</v>
      </c>
      <c r="K293" s="855" t="s">
        <v>10648</v>
      </c>
      <c r="P293" s="755"/>
      <c r="Q293" s="921" t="s">
        <v>5962</v>
      </c>
      <c r="R293" s="922" t="s">
        <v>10649</v>
      </c>
      <c r="S293" s="923" t="s">
        <v>10650</v>
      </c>
      <c r="U293" s="860" t="s">
        <v>35</v>
      </c>
      <c r="V293" s="855" t="s">
        <v>10651</v>
      </c>
      <c r="AH293" s="860" t="s">
        <v>35</v>
      </c>
      <c r="AI293" s="855" t="s">
        <v>10652</v>
      </c>
      <c r="AK293" s="860" t="s">
        <v>35</v>
      </c>
      <c r="AL293" s="855" t="s">
        <v>10611</v>
      </c>
      <c r="AT293" s="937"/>
      <c r="AU293" s="756"/>
      <c r="AV293" s="938"/>
      <c r="CD293" s="811">
        <v>6313</v>
      </c>
      <c r="CE293" s="849" t="s">
        <v>10293</v>
      </c>
      <c r="CF293" s="849" t="s">
        <v>19530</v>
      </c>
      <c r="CG293" s="850" t="s">
        <v>19531</v>
      </c>
      <c r="CM293" s="843" t="s">
        <v>20408</v>
      </c>
      <c r="CN293" s="846" t="s">
        <v>20409</v>
      </c>
    </row>
    <row r="294" spans="1:92" ht="36" customHeight="1" x14ac:dyDescent="0.2">
      <c r="A294" s="749" t="s">
        <v>20797</v>
      </c>
      <c r="J294" s="820" t="s">
        <v>10654</v>
      </c>
      <c r="K294" s="815" t="s">
        <v>10655</v>
      </c>
      <c r="P294" s="755"/>
      <c r="Q294" s="921" t="s">
        <v>5962</v>
      </c>
      <c r="R294" s="922" t="s">
        <v>10656</v>
      </c>
      <c r="S294" s="923" t="s">
        <v>10657</v>
      </c>
      <c r="U294" s="820" t="s">
        <v>10658</v>
      </c>
      <c r="V294" s="815" t="s">
        <v>10659</v>
      </c>
      <c r="AH294" s="820" t="s">
        <v>10658</v>
      </c>
      <c r="AI294" s="815" t="s">
        <v>10660</v>
      </c>
      <c r="AK294" s="828" t="s">
        <v>10618</v>
      </c>
      <c r="AL294" s="829" t="s">
        <v>10619</v>
      </c>
      <c r="AT294" s="937"/>
      <c r="AU294" s="756"/>
      <c r="AV294" s="938"/>
      <c r="CD294" s="811">
        <v>6313</v>
      </c>
      <c r="CE294" s="849" t="s">
        <v>19532</v>
      </c>
      <c r="CF294" s="849" t="s">
        <v>19533</v>
      </c>
      <c r="CG294" s="850" t="s">
        <v>19534</v>
      </c>
      <c r="CM294" s="843" t="s">
        <v>20410</v>
      </c>
      <c r="CN294" s="846" t="s">
        <v>20411</v>
      </c>
    </row>
    <row r="295" spans="1:92" ht="36" customHeight="1" x14ac:dyDescent="0.2">
      <c r="A295" s="749" t="s">
        <v>20797</v>
      </c>
      <c r="J295" s="860" t="s">
        <v>35</v>
      </c>
      <c r="K295" s="855" t="s">
        <v>10663</v>
      </c>
      <c r="P295" s="755"/>
      <c r="Q295" s="921" t="s">
        <v>5962</v>
      </c>
      <c r="R295" s="922" t="s">
        <v>10664</v>
      </c>
      <c r="S295" s="923" t="s">
        <v>10665</v>
      </c>
      <c r="U295" s="860" t="s">
        <v>35</v>
      </c>
      <c r="V295" s="855" t="s">
        <v>10666</v>
      </c>
      <c r="AH295" s="860" t="s">
        <v>35</v>
      </c>
      <c r="AI295" s="855" t="s">
        <v>10667</v>
      </c>
      <c r="AK295" s="860" t="s">
        <v>35</v>
      </c>
      <c r="AL295" s="855" t="s">
        <v>10625</v>
      </c>
      <c r="AT295" s="937"/>
      <c r="AU295" s="756"/>
      <c r="AV295" s="938"/>
      <c r="CD295" s="811">
        <v>6313</v>
      </c>
      <c r="CE295" s="849" t="s">
        <v>19535</v>
      </c>
      <c r="CF295" s="849" t="s">
        <v>19536</v>
      </c>
      <c r="CG295" s="850" t="s">
        <v>19537</v>
      </c>
      <c r="CM295" s="843" t="s">
        <v>20412</v>
      </c>
      <c r="CN295" s="846" t="s">
        <v>20413</v>
      </c>
    </row>
    <row r="296" spans="1:92" ht="36" customHeight="1" x14ac:dyDescent="0.2">
      <c r="A296" s="749" t="s">
        <v>20797</v>
      </c>
      <c r="J296" s="820" t="s">
        <v>10669</v>
      </c>
      <c r="K296" s="815" t="s">
        <v>10670</v>
      </c>
      <c r="P296" s="755"/>
      <c r="Q296" s="921" t="s">
        <v>5962</v>
      </c>
      <c r="R296" s="922" t="s">
        <v>10671</v>
      </c>
      <c r="S296" s="923" t="s">
        <v>10672</v>
      </c>
      <c r="U296" s="820" t="s">
        <v>10673</v>
      </c>
      <c r="V296" s="815" t="s">
        <v>10674</v>
      </c>
      <c r="AH296" s="820" t="s">
        <v>10673</v>
      </c>
      <c r="AI296" s="815" t="s">
        <v>10675</v>
      </c>
      <c r="AK296" s="828" t="s">
        <v>9586</v>
      </c>
      <c r="AL296" s="829" t="s">
        <v>10633</v>
      </c>
      <c r="AT296" s="937"/>
      <c r="AU296" s="756"/>
      <c r="AV296" s="938"/>
      <c r="CD296" s="811">
        <v>6313</v>
      </c>
      <c r="CE296" s="849" t="s">
        <v>19538</v>
      </c>
      <c r="CF296" s="849" t="s">
        <v>19539</v>
      </c>
      <c r="CG296" s="850" t="s">
        <v>19540</v>
      </c>
      <c r="CM296" s="843" t="s">
        <v>20414</v>
      </c>
      <c r="CN296" s="846" t="s">
        <v>20415</v>
      </c>
    </row>
    <row r="297" spans="1:92" ht="36" customHeight="1" x14ac:dyDescent="0.2">
      <c r="A297" s="749" t="s">
        <v>20797</v>
      </c>
      <c r="J297" s="860" t="s">
        <v>35</v>
      </c>
      <c r="K297" s="855" t="s">
        <v>10678</v>
      </c>
      <c r="P297" s="755"/>
      <c r="Q297" s="921" t="s">
        <v>5962</v>
      </c>
      <c r="R297" s="922" t="s">
        <v>10679</v>
      </c>
      <c r="S297" s="923" t="s">
        <v>10680</v>
      </c>
      <c r="U297" s="860" t="s">
        <v>35</v>
      </c>
      <c r="V297" s="855" t="s">
        <v>10681</v>
      </c>
      <c r="AH297" s="860" t="s">
        <v>35</v>
      </c>
      <c r="AI297" s="855" t="s">
        <v>10682</v>
      </c>
      <c r="AK297" s="860" t="s">
        <v>35</v>
      </c>
      <c r="AL297" s="855" t="s">
        <v>10639</v>
      </c>
      <c r="AT297" s="937"/>
      <c r="AU297" s="756"/>
      <c r="AV297" s="938"/>
      <c r="CD297" s="811">
        <v>6313</v>
      </c>
      <c r="CE297" s="849" t="s">
        <v>9105</v>
      </c>
      <c r="CF297" s="849" t="s">
        <v>9106</v>
      </c>
      <c r="CG297" s="850" t="s">
        <v>9127</v>
      </c>
      <c r="CM297" s="843" t="s">
        <v>20416</v>
      </c>
      <c r="CN297" s="846" t="s">
        <v>20417</v>
      </c>
    </row>
    <row r="298" spans="1:92" ht="36" customHeight="1" x14ac:dyDescent="0.2">
      <c r="A298" s="749" t="s">
        <v>20797</v>
      </c>
      <c r="J298" s="820" t="s">
        <v>9235</v>
      </c>
      <c r="K298" s="815" t="s">
        <v>10684</v>
      </c>
      <c r="P298" s="755"/>
      <c r="Q298" s="921" t="s">
        <v>5962</v>
      </c>
      <c r="R298" s="922" t="s">
        <v>10685</v>
      </c>
      <c r="S298" s="923" t="s">
        <v>10686</v>
      </c>
      <c r="U298" s="820" t="s">
        <v>10687</v>
      </c>
      <c r="V298" s="815" t="s">
        <v>10688</v>
      </c>
      <c r="AH298" s="820" t="s">
        <v>10687</v>
      </c>
      <c r="AI298" s="815" t="s">
        <v>10689</v>
      </c>
      <c r="AK298" s="828" t="s">
        <v>10646</v>
      </c>
      <c r="AL298" s="829" t="s">
        <v>10647</v>
      </c>
      <c r="AT298" s="937"/>
      <c r="AU298" s="756"/>
      <c r="AV298" s="938"/>
      <c r="CD298" s="811" t="s">
        <v>19541</v>
      </c>
      <c r="CE298" s="849" t="s">
        <v>19542</v>
      </c>
      <c r="CF298" s="849" t="s">
        <v>19543</v>
      </c>
      <c r="CG298" s="850"/>
      <c r="CM298" s="843" t="s">
        <v>20418</v>
      </c>
      <c r="CN298" s="846" t="s">
        <v>20419</v>
      </c>
    </row>
    <row r="299" spans="1:92" ht="36" customHeight="1" x14ac:dyDescent="0.2">
      <c r="A299" s="749" t="s">
        <v>20797</v>
      </c>
      <c r="J299" s="860" t="s">
        <v>35</v>
      </c>
      <c r="K299" s="855" t="s">
        <v>10692</v>
      </c>
      <c r="P299" s="755"/>
      <c r="Q299" s="921" t="s">
        <v>5962</v>
      </c>
      <c r="R299" s="922" t="s">
        <v>6414</v>
      </c>
      <c r="S299" s="923" t="s">
        <v>10693</v>
      </c>
      <c r="U299" s="860" t="s">
        <v>35</v>
      </c>
      <c r="V299" s="855" t="s">
        <v>10694</v>
      </c>
      <c r="AH299" s="860" t="s">
        <v>35</v>
      </c>
      <c r="AI299" s="855" t="s">
        <v>10695</v>
      </c>
      <c r="AK299" s="860" t="s">
        <v>35</v>
      </c>
      <c r="AL299" s="855" t="s">
        <v>10653</v>
      </c>
      <c r="AT299" s="937"/>
      <c r="AU299" s="756"/>
      <c r="AV299" s="938"/>
      <c r="CD299" s="811" t="s">
        <v>19541</v>
      </c>
      <c r="CE299" s="849" t="s">
        <v>19544</v>
      </c>
      <c r="CF299" s="849" t="s">
        <v>19545</v>
      </c>
      <c r="CG299" s="850"/>
      <c r="CM299" s="843" t="s">
        <v>20420</v>
      </c>
      <c r="CN299" s="846" t="s">
        <v>20421</v>
      </c>
    </row>
    <row r="300" spans="1:92" ht="36" customHeight="1" x14ac:dyDescent="0.2">
      <c r="A300" s="749" t="s">
        <v>20797</v>
      </c>
      <c r="J300" s="820" t="s">
        <v>10697</v>
      </c>
      <c r="K300" s="815" t="s">
        <v>10698</v>
      </c>
      <c r="P300" s="755"/>
      <c r="Q300" s="921" t="s">
        <v>5962</v>
      </c>
      <c r="R300" s="922" t="s">
        <v>10699</v>
      </c>
      <c r="S300" s="923" t="s">
        <v>10700</v>
      </c>
      <c r="U300" s="820" t="s">
        <v>10701</v>
      </c>
      <c r="V300" s="815" t="s">
        <v>10702</v>
      </c>
      <c r="AH300" s="820" t="s">
        <v>10701</v>
      </c>
      <c r="AI300" s="815" t="s">
        <v>10703</v>
      </c>
      <c r="AK300" s="828" t="s">
        <v>10661</v>
      </c>
      <c r="AL300" s="829" t="s">
        <v>10662</v>
      </c>
      <c r="AT300" s="937"/>
      <c r="AU300" s="756"/>
      <c r="AV300" s="938"/>
      <c r="CD300" s="811" t="s">
        <v>19541</v>
      </c>
      <c r="CE300" s="849" t="s">
        <v>19546</v>
      </c>
      <c r="CF300" s="849" t="s">
        <v>19547</v>
      </c>
      <c r="CG300" s="850" t="s">
        <v>19548</v>
      </c>
      <c r="CM300" s="843" t="s">
        <v>20422</v>
      </c>
      <c r="CN300" s="846" t="s">
        <v>20423</v>
      </c>
    </row>
    <row r="301" spans="1:92" ht="36" customHeight="1" x14ac:dyDescent="0.2">
      <c r="A301" s="749" t="s">
        <v>20797</v>
      </c>
      <c r="J301" s="860" t="s">
        <v>35</v>
      </c>
      <c r="K301" s="855" t="s">
        <v>10706</v>
      </c>
      <c r="P301" s="755"/>
      <c r="Q301" s="921" t="s">
        <v>5962</v>
      </c>
      <c r="R301" s="922" t="s">
        <v>10707</v>
      </c>
      <c r="S301" s="923" t="s">
        <v>10708</v>
      </c>
      <c r="U301" s="860" t="s">
        <v>35</v>
      </c>
      <c r="V301" s="855" t="s">
        <v>10709</v>
      </c>
      <c r="AH301" s="860" t="s">
        <v>35</v>
      </c>
      <c r="AI301" s="855" t="s">
        <v>10710</v>
      </c>
      <c r="AK301" s="860" t="s">
        <v>35</v>
      </c>
      <c r="AL301" s="855" t="s">
        <v>10668</v>
      </c>
      <c r="AT301" s="937"/>
      <c r="AU301" s="756"/>
      <c r="AV301" s="938"/>
      <c r="CD301" s="811" t="s">
        <v>19541</v>
      </c>
      <c r="CE301" s="849" t="s">
        <v>19549</v>
      </c>
      <c r="CF301" s="849" t="s">
        <v>19550</v>
      </c>
      <c r="CG301" s="850" t="s">
        <v>19551</v>
      </c>
      <c r="CM301" s="843" t="s">
        <v>20424</v>
      </c>
      <c r="CN301" s="846" t="s">
        <v>20425</v>
      </c>
    </row>
    <row r="302" spans="1:92" ht="36" customHeight="1" x14ac:dyDescent="0.2">
      <c r="A302" s="749" t="s">
        <v>20797</v>
      </c>
      <c r="J302" s="820" t="s">
        <v>10712</v>
      </c>
      <c r="K302" s="815" t="s">
        <v>10713</v>
      </c>
      <c r="P302" s="755"/>
      <c r="Q302" s="921" t="s">
        <v>5962</v>
      </c>
      <c r="R302" s="922" t="s">
        <v>10714</v>
      </c>
      <c r="S302" s="923" t="s">
        <v>10715</v>
      </c>
      <c r="U302" s="820" t="s">
        <v>10716</v>
      </c>
      <c r="V302" s="815" t="s">
        <v>10717</v>
      </c>
      <c r="AH302" s="820" t="s">
        <v>10716</v>
      </c>
      <c r="AI302" s="815" t="s">
        <v>10718</v>
      </c>
      <c r="AK302" s="828" t="s">
        <v>10676</v>
      </c>
      <c r="AL302" s="829" t="s">
        <v>10677</v>
      </c>
      <c r="AT302" s="937"/>
      <c r="AU302" s="756"/>
      <c r="AV302" s="938"/>
      <c r="CD302" s="811" t="s">
        <v>19541</v>
      </c>
      <c r="CE302" s="849" t="s">
        <v>19552</v>
      </c>
      <c r="CF302" s="849" t="s">
        <v>19553</v>
      </c>
      <c r="CG302" s="850" t="s">
        <v>19554</v>
      </c>
      <c r="CM302" s="843" t="s">
        <v>20426</v>
      </c>
      <c r="CN302" s="846" t="s">
        <v>20427</v>
      </c>
    </row>
    <row r="303" spans="1:92" ht="36" customHeight="1" x14ac:dyDescent="0.2">
      <c r="A303" s="749" t="s">
        <v>20797</v>
      </c>
      <c r="J303" s="860" t="s">
        <v>35</v>
      </c>
      <c r="K303" s="855" t="s">
        <v>10721</v>
      </c>
      <c r="P303" s="755"/>
      <c r="Q303" s="921" t="s">
        <v>5962</v>
      </c>
      <c r="R303" s="922" t="s">
        <v>10722</v>
      </c>
      <c r="S303" s="923" t="s">
        <v>10723</v>
      </c>
      <c r="U303" s="860" t="s">
        <v>35</v>
      </c>
      <c r="V303" s="855" t="s">
        <v>10724</v>
      </c>
      <c r="AH303" s="860" t="s">
        <v>35</v>
      </c>
      <c r="AI303" s="855" t="s">
        <v>10725</v>
      </c>
      <c r="AK303" s="860" t="s">
        <v>35</v>
      </c>
      <c r="AL303" s="855" t="s">
        <v>10683</v>
      </c>
      <c r="AT303" s="937"/>
      <c r="AU303" s="756"/>
      <c r="AV303" s="938"/>
      <c r="CD303" s="811" t="s">
        <v>19541</v>
      </c>
      <c r="CE303" s="849" t="s">
        <v>19555</v>
      </c>
      <c r="CF303" s="849" t="s">
        <v>19556</v>
      </c>
      <c r="CG303" s="850"/>
      <c r="CM303" s="843" t="s">
        <v>20428</v>
      </c>
      <c r="CN303" s="846" t="s">
        <v>20429</v>
      </c>
    </row>
    <row r="304" spans="1:92" ht="36" customHeight="1" x14ac:dyDescent="0.2">
      <c r="A304" s="749" t="s">
        <v>20797</v>
      </c>
      <c r="J304" s="820" t="s">
        <v>9010</v>
      </c>
      <c r="K304" s="815" t="s">
        <v>10727</v>
      </c>
      <c r="P304" s="755"/>
      <c r="Q304" s="921" t="s">
        <v>5962</v>
      </c>
      <c r="R304" s="922" t="s">
        <v>10728</v>
      </c>
      <c r="S304" s="923" t="s">
        <v>10729</v>
      </c>
      <c r="U304" s="820" t="s">
        <v>10730</v>
      </c>
      <c r="V304" s="815" t="s">
        <v>10731</v>
      </c>
      <c r="AH304" s="820" t="s">
        <v>10730</v>
      </c>
      <c r="AI304" s="815" t="s">
        <v>10732</v>
      </c>
      <c r="AK304" s="828" t="s">
        <v>10690</v>
      </c>
      <c r="AL304" s="829" t="s">
        <v>10691</v>
      </c>
      <c r="AT304" s="937"/>
      <c r="AU304" s="756"/>
      <c r="AV304" s="938"/>
      <c r="CD304" s="811" t="s">
        <v>19541</v>
      </c>
      <c r="CE304" s="849" t="s">
        <v>19557</v>
      </c>
      <c r="CF304" s="849" t="s">
        <v>19558</v>
      </c>
      <c r="CG304" s="850"/>
      <c r="CM304" s="843" t="s">
        <v>20430</v>
      </c>
      <c r="CN304" s="846" t="s">
        <v>20431</v>
      </c>
    </row>
    <row r="305" spans="1:92" ht="36" customHeight="1" x14ac:dyDescent="0.2">
      <c r="A305" s="749" t="s">
        <v>20797</v>
      </c>
      <c r="J305" s="860" t="s">
        <v>35</v>
      </c>
      <c r="K305" s="855" t="s">
        <v>10735</v>
      </c>
      <c r="P305" s="755"/>
      <c r="Q305" s="921" t="s">
        <v>5962</v>
      </c>
      <c r="R305" s="922" t="s">
        <v>7711</v>
      </c>
      <c r="S305" s="923" t="s">
        <v>10736</v>
      </c>
      <c r="U305" s="860" t="s">
        <v>35</v>
      </c>
      <c r="V305" s="855" t="s">
        <v>10737</v>
      </c>
      <c r="AH305" s="860" t="s">
        <v>35</v>
      </c>
      <c r="AI305" s="855" t="s">
        <v>10738</v>
      </c>
      <c r="AK305" s="860" t="s">
        <v>35</v>
      </c>
      <c r="AL305" s="855" t="s">
        <v>10696</v>
      </c>
      <c r="AT305" s="937"/>
      <c r="AU305" s="756"/>
      <c r="AV305" s="938"/>
      <c r="CD305" s="811" t="s">
        <v>19541</v>
      </c>
      <c r="CE305" s="849" t="s">
        <v>19559</v>
      </c>
      <c r="CF305" s="849" t="s">
        <v>19560</v>
      </c>
      <c r="CG305" s="850" t="s">
        <v>19561</v>
      </c>
      <c r="CM305" s="843" t="s">
        <v>20432</v>
      </c>
      <c r="CN305" s="846" t="s">
        <v>20433</v>
      </c>
    </row>
    <row r="306" spans="1:92" ht="36" customHeight="1" x14ac:dyDescent="0.2">
      <c r="A306" s="749" t="s">
        <v>20797</v>
      </c>
      <c r="J306" s="820" t="s">
        <v>18684</v>
      </c>
      <c r="K306" s="815" t="s">
        <v>18685</v>
      </c>
      <c r="P306" s="755"/>
      <c r="Q306" s="921" t="s">
        <v>5962</v>
      </c>
      <c r="R306" s="922" t="s">
        <v>10742</v>
      </c>
      <c r="S306" s="923" t="s">
        <v>10743</v>
      </c>
      <c r="U306" s="820" t="s">
        <v>10744</v>
      </c>
      <c r="V306" s="815" t="s">
        <v>10745</v>
      </c>
      <c r="AH306" s="820" t="s">
        <v>10744</v>
      </c>
      <c r="AI306" s="815" t="s">
        <v>10746</v>
      </c>
      <c r="AK306" s="828" t="s">
        <v>10704</v>
      </c>
      <c r="AL306" s="829" t="s">
        <v>10705</v>
      </c>
      <c r="AT306" s="937"/>
      <c r="AU306" s="756"/>
      <c r="AV306" s="938"/>
      <c r="CD306" s="811" t="s">
        <v>19541</v>
      </c>
      <c r="CE306" s="849" t="s">
        <v>19562</v>
      </c>
      <c r="CF306" s="849" t="s">
        <v>19563</v>
      </c>
      <c r="CG306" s="850" t="s">
        <v>19598</v>
      </c>
      <c r="CM306" s="843" t="s">
        <v>20434</v>
      </c>
      <c r="CN306" s="846" t="s">
        <v>8952</v>
      </c>
    </row>
    <row r="307" spans="1:92" ht="36" customHeight="1" x14ac:dyDescent="0.2">
      <c r="A307" s="749" t="s">
        <v>20797</v>
      </c>
      <c r="J307" s="860" t="s">
        <v>35</v>
      </c>
      <c r="K307" s="855" t="s">
        <v>18686</v>
      </c>
      <c r="P307" s="755"/>
      <c r="Q307" s="921" t="s">
        <v>5962</v>
      </c>
      <c r="R307" s="922" t="s">
        <v>10750</v>
      </c>
      <c r="S307" s="923" t="s">
        <v>10751</v>
      </c>
      <c r="U307" s="860" t="s">
        <v>35</v>
      </c>
      <c r="V307" s="855" t="s">
        <v>10752</v>
      </c>
      <c r="AH307" s="860" t="s">
        <v>35</v>
      </c>
      <c r="AI307" s="855" t="s">
        <v>10753</v>
      </c>
      <c r="AK307" s="860" t="s">
        <v>35</v>
      </c>
      <c r="AL307" s="855" t="s">
        <v>10711</v>
      </c>
      <c r="AT307" s="937"/>
      <c r="AU307" s="756"/>
      <c r="AV307" s="938"/>
      <c r="CD307" s="811" t="s">
        <v>19541</v>
      </c>
      <c r="CE307" s="849" t="s">
        <v>19564</v>
      </c>
      <c r="CF307" s="849" t="s">
        <v>19565</v>
      </c>
      <c r="CG307" s="850"/>
      <c r="CM307" s="843" t="s">
        <v>20435</v>
      </c>
      <c r="CN307" s="846" t="s">
        <v>20436</v>
      </c>
    </row>
    <row r="308" spans="1:92" ht="36" customHeight="1" x14ac:dyDescent="0.2">
      <c r="A308" s="749" t="s">
        <v>20797</v>
      </c>
      <c r="J308" s="820" t="s">
        <v>10740</v>
      </c>
      <c r="K308" s="815" t="s">
        <v>10741</v>
      </c>
      <c r="P308" s="755"/>
      <c r="Q308" s="921" t="s">
        <v>5962</v>
      </c>
      <c r="R308" s="922" t="s">
        <v>10757</v>
      </c>
      <c r="S308" s="923" t="s">
        <v>10758</v>
      </c>
      <c r="U308" s="820" t="s">
        <v>10759</v>
      </c>
      <c r="V308" s="815" t="s">
        <v>10760</v>
      </c>
      <c r="AH308" s="820" t="s">
        <v>10759</v>
      </c>
      <c r="AI308" s="815" t="s">
        <v>10761</v>
      </c>
      <c r="AK308" s="828" t="s">
        <v>10719</v>
      </c>
      <c r="AL308" s="829" t="s">
        <v>10720</v>
      </c>
      <c r="AT308" s="937"/>
      <c r="AU308" s="756"/>
      <c r="AV308" s="938"/>
      <c r="CD308" s="811" t="s">
        <v>19541</v>
      </c>
      <c r="CE308" s="849" t="s">
        <v>19566</v>
      </c>
      <c r="CF308" s="849" t="s">
        <v>19567</v>
      </c>
      <c r="CG308" s="850"/>
      <c r="CM308" s="843" t="s">
        <v>20437</v>
      </c>
      <c r="CN308" s="846" t="s">
        <v>20438</v>
      </c>
    </row>
    <row r="309" spans="1:92" ht="36" customHeight="1" x14ac:dyDescent="0.2">
      <c r="A309" s="749" t="s">
        <v>20797</v>
      </c>
      <c r="J309" s="860" t="s">
        <v>35</v>
      </c>
      <c r="K309" s="855" t="s">
        <v>10749</v>
      </c>
      <c r="P309" s="755"/>
      <c r="Q309" s="921" t="s">
        <v>5962</v>
      </c>
      <c r="R309" s="922" t="s">
        <v>10765</v>
      </c>
      <c r="S309" s="923" t="s">
        <v>10766</v>
      </c>
      <c r="U309" s="860" t="s">
        <v>35</v>
      </c>
      <c r="V309" s="855" t="s">
        <v>10767</v>
      </c>
      <c r="AH309" s="860" t="s">
        <v>35</v>
      </c>
      <c r="AI309" s="855" t="s">
        <v>10768</v>
      </c>
      <c r="AK309" s="860" t="s">
        <v>35</v>
      </c>
      <c r="AL309" s="855" t="s">
        <v>10726</v>
      </c>
      <c r="AT309" s="937"/>
      <c r="AU309" s="756"/>
      <c r="AV309" s="938"/>
      <c r="CD309" s="811" t="s">
        <v>19541</v>
      </c>
      <c r="CE309" s="849" t="s">
        <v>19568</v>
      </c>
      <c r="CF309" s="849" t="s">
        <v>19569</v>
      </c>
      <c r="CG309" s="850"/>
      <c r="CM309" s="843" t="s">
        <v>20439</v>
      </c>
      <c r="CN309" s="846" t="s">
        <v>20440</v>
      </c>
    </row>
    <row r="310" spans="1:92" ht="36" customHeight="1" x14ac:dyDescent="0.2">
      <c r="A310" s="749" t="s">
        <v>20797</v>
      </c>
      <c r="J310" s="820" t="s">
        <v>10755</v>
      </c>
      <c r="K310" s="815" t="s">
        <v>10756</v>
      </c>
      <c r="P310" s="755"/>
      <c r="Q310" s="921" t="s">
        <v>5962</v>
      </c>
      <c r="R310" s="922" t="s">
        <v>10772</v>
      </c>
      <c r="S310" s="923" t="s">
        <v>10773</v>
      </c>
      <c r="U310" s="820" t="s">
        <v>10774</v>
      </c>
      <c r="V310" s="815" t="s">
        <v>10775</v>
      </c>
      <c r="AH310" s="820" t="s">
        <v>10774</v>
      </c>
      <c r="AI310" s="815" t="s">
        <v>10776</v>
      </c>
      <c r="AK310" s="828" t="s">
        <v>10733</v>
      </c>
      <c r="AL310" s="829" t="s">
        <v>10734</v>
      </c>
      <c r="AT310" s="937"/>
      <c r="AU310" s="756"/>
      <c r="AV310" s="938"/>
      <c r="CD310" s="811" t="s">
        <v>19541</v>
      </c>
      <c r="CE310" s="849" t="s">
        <v>19570</v>
      </c>
      <c r="CF310" s="849" t="s">
        <v>19571</v>
      </c>
      <c r="CG310" s="850"/>
      <c r="CM310" s="843" t="s">
        <v>20441</v>
      </c>
      <c r="CN310" s="846" t="s">
        <v>20442</v>
      </c>
    </row>
    <row r="311" spans="1:92" ht="36" customHeight="1" x14ac:dyDescent="0.2">
      <c r="A311" s="749" t="s">
        <v>20797</v>
      </c>
      <c r="J311" s="860" t="s">
        <v>35</v>
      </c>
      <c r="K311" s="855" t="s">
        <v>10764</v>
      </c>
      <c r="P311" s="755"/>
      <c r="Q311" s="921" t="s">
        <v>5962</v>
      </c>
      <c r="R311" s="922" t="s">
        <v>10780</v>
      </c>
      <c r="S311" s="923" t="s">
        <v>10781</v>
      </c>
      <c r="U311" s="860" t="s">
        <v>35</v>
      </c>
      <c r="V311" s="855" t="s">
        <v>10782</v>
      </c>
      <c r="AH311" s="860" t="s">
        <v>35</v>
      </c>
      <c r="AI311" s="855" t="s">
        <v>10783</v>
      </c>
      <c r="AK311" s="860" t="s">
        <v>35</v>
      </c>
      <c r="AL311" s="855" t="s">
        <v>10739</v>
      </c>
      <c r="AT311" s="937"/>
      <c r="AU311" s="756"/>
      <c r="AV311" s="938"/>
      <c r="CD311" s="811" t="s">
        <v>19541</v>
      </c>
      <c r="CE311" s="849" t="s">
        <v>19572</v>
      </c>
      <c r="CF311" s="849" t="s">
        <v>19573</v>
      </c>
      <c r="CG311" s="850"/>
      <c r="CM311" s="843" t="s">
        <v>20443</v>
      </c>
      <c r="CN311" s="846" t="s">
        <v>20444</v>
      </c>
    </row>
    <row r="312" spans="1:92" ht="36" customHeight="1" x14ac:dyDescent="0.2">
      <c r="A312" s="749" t="s">
        <v>20797</v>
      </c>
      <c r="J312" s="820" t="s">
        <v>10770</v>
      </c>
      <c r="K312" s="815" t="s">
        <v>10771</v>
      </c>
      <c r="P312" s="755"/>
      <c r="Q312" s="921" t="s">
        <v>5962</v>
      </c>
      <c r="R312" s="922" t="s">
        <v>10787</v>
      </c>
      <c r="S312" s="923" t="s">
        <v>10788</v>
      </c>
      <c r="U312" s="820" t="s">
        <v>10789</v>
      </c>
      <c r="V312" s="815" t="s">
        <v>10790</v>
      </c>
      <c r="AH312" s="820" t="s">
        <v>10789</v>
      </c>
      <c r="AI312" s="815" t="s">
        <v>10791</v>
      </c>
      <c r="AK312" s="828" t="s">
        <v>10747</v>
      </c>
      <c r="AL312" s="829" t="s">
        <v>10748</v>
      </c>
      <c r="AT312" s="937"/>
      <c r="AU312" s="756"/>
      <c r="AV312" s="938"/>
      <c r="CD312" s="811" t="s">
        <v>19541</v>
      </c>
      <c r="CE312" s="849" t="s">
        <v>19574</v>
      </c>
      <c r="CF312" s="849" t="s">
        <v>19575</v>
      </c>
      <c r="CG312" s="850" t="s">
        <v>19576</v>
      </c>
      <c r="CM312" s="843" t="s">
        <v>20445</v>
      </c>
      <c r="CN312" s="846" t="s">
        <v>20446</v>
      </c>
    </row>
    <row r="313" spans="1:92" ht="36" customHeight="1" x14ac:dyDescent="0.2">
      <c r="A313" s="749" t="s">
        <v>20797</v>
      </c>
      <c r="J313" s="860" t="s">
        <v>35</v>
      </c>
      <c r="K313" s="855" t="s">
        <v>10779</v>
      </c>
      <c r="P313" s="755"/>
      <c r="Q313" s="921" t="s">
        <v>5962</v>
      </c>
      <c r="R313" s="922" t="s">
        <v>10795</v>
      </c>
      <c r="S313" s="923" t="s">
        <v>10796</v>
      </c>
      <c r="U313" s="860" t="s">
        <v>35</v>
      </c>
      <c r="V313" s="855" t="s">
        <v>10797</v>
      </c>
      <c r="AH313" s="860" t="s">
        <v>35</v>
      </c>
      <c r="AI313" s="855" t="s">
        <v>10798</v>
      </c>
      <c r="AK313" s="860" t="s">
        <v>35</v>
      </c>
      <c r="AL313" s="855" t="s">
        <v>10754</v>
      </c>
      <c r="AT313" s="937"/>
      <c r="AU313" s="756"/>
      <c r="AV313" s="938"/>
      <c r="CD313" s="811" t="s">
        <v>19541</v>
      </c>
      <c r="CE313" s="849" t="s">
        <v>19577</v>
      </c>
      <c r="CF313" s="849" t="s">
        <v>19578</v>
      </c>
      <c r="CG313" s="850"/>
      <c r="CM313" s="843" t="s">
        <v>20447</v>
      </c>
      <c r="CN313" s="846" t="s">
        <v>20448</v>
      </c>
    </row>
    <row r="314" spans="1:92" ht="36" customHeight="1" x14ac:dyDescent="0.2">
      <c r="A314" s="749" t="s">
        <v>20797</v>
      </c>
      <c r="J314" s="820" t="s">
        <v>10785</v>
      </c>
      <c r="K314" s="815" t="s">
        <v>10786</v>
      </c>
      <c r="P314" s="755"/>
      <c r="Q314" s="921" t="s">
        <v>5962</v>
      </c>
      <c r="R314" s="922" t="s">
        <v>10801</v>
      </c>
      <c r="S314" s="923" t="s">
        <v>10802</v>
      </c>
      <c r="U314" s="820" t="s">
        <v>10803</v>
      </c>
      <c r="V314" s="815" t="s">
        <v>10804</v>
      </c>
      <c r="AH314" s="820" t="s">
        <v>10803</v>
      </c>
      <c r="AI314" s="815" t="s">
        <v>10805</v>
      </c>
      <c r="AK314" s="828" t="s">
        <v>10762</v>
      </c>
      <c r="AL314" s="829" t="s">
        <v>10763</v>
      </c>
      <c r="AT314" s="937"/>
      <c r="AU314" s="756"/>
      <c r="AV314" s="938"/>
      <c r="CD314" s="811" t="s">
        <v>19541</v>
      </c>
      <c r="CE314" s="849" t="s">
        <v>19579</v>
      </c>
      <c r="CF314" s="849" t="s">
        <v>19580</v>
      </c>
      <c r="CG314" s="850"/>
      <c r="CM314" s="843" t="s">
        <v>20449</v>
      </c>
      <c r="CN314" s="846" t="s">
        <v>20450</v>
      </c>
    </row>
    <row r="315" spans="1:92" ht="36" customHeight="1" x14ac:dyDescent="0.2">
      <c r="A315" s="749" t="s">
        <v>20797</v>
      </c>
      <c r="J315" s="860" t="s">
        <v>35</v>
      </c>
      <c r="K315" s="855" t="s">
        <v>10794</v>
      </c>
      <c r="P315" s="755"/>
      <c r="Q315" s="921" t="s">
        <v>5962</v>
      </c>
      <c r="R315" s="922" t="s">
        <v>10809</v>
      </c>
      <c r="S315" s="923" t="s">
        <v>10810</v>
      </c>
      <c r="U315" s="860" t="s">
        <v>35</v>
      </c>
      <c r="V315" s="855" t="s">
        <v>10811</v>
      </c>
      <c r="AH315" s="860" t="s">
        <v>35</v>
      </c>
      <c r="AI315" s="855" t="s">
        <v>10812</v>
      </c>
      <c r="AK315" s="860" t="s">
        <v>35</v>
      </c>
      <c r="AL315" s="855" t="s">
        <v>10769</v>
      </c>
      <c r="AT315" s="937"/>
      <c r="AU315" s="756"/>
      <c r="AV315" s="938"/>
      <c r="CD315" s="811" t="s">
        <v>19541</v>
      </c>
      <c r="CE315" s="849" t="s">
        <v>19581</v>
      </c>
      <c r="CF315" s="849" t="s">
        <v>19582</v>
      </c>
      <c r="CG315" s="850" t="s">
        <v>19583</v>
      </c>
      <c r="CM315" s="843" t="s">
        <v>20451</v>
      </c>
      <c r="CN315" s="846" t="s">
        <v>20452</v>
      </c>
    </row>
    <row r="316" spans="1:92" ht="36" customHeight="1" x14ac:dyDescent="0.2">
      <c r="A316" s="749" t="s">
        <v>20797</v>
      </c>
      <c r="J316" s="820" t="s">
        <v>9397</v>
      </c>
      <c r="K316" s="815" t="s">
        <v>10800</v>
      </c>
      <c r="P316" s="755"/>
      <c r="Q316" s="921" t="s">
        <v>5962</v>
      </c>
      <c r="R316" s="922" t="s">
        <v>10816</v>
      </c>
      <c r="S316" s="923" t="s">
        <v>10817</v>
      </c>
      <c r="U316" s="820" t="s">
        <v>10818</v>
      </c>
      <c r="V316" s="815" t="s">
        <v>10819</v>
      </c>
      <c r="AH316" s="820" t="s">
        <v>10818</v>
      </c>
      <c r="AI316" s="815" t="s">
        <v>10820</v>
      </c>
      <c r="AK316" s="828" t="s">
        <v>10777</v>
      </c>
      <c r="AL316" s="829" t="s">
        <v>10778</v>
      </c>
      <c r="AT316" s="937"/>
      <c r="AU316" s="756"/>
      <c r="AV316" s="938"/>
      <c r="CD316" s="811" t="s">
        <v>19541</v>
      </c>
      <c r="CE316" s="849" t="s">
        <v>19584</v>
      </c>
      <c r="CF316" s="849" t="s">
        <v>19585</v>
      </c>
      <c r="CG316" s="850" t="s">
        <v>19586</v>
      </c>
      <c r="CM316" s="843" t="s">
        <v>20453</v>
      </c>
      <c r="CN316" s="846" t="s">
        <v>20454</v>
      </c>
    </row>
    <row r="317" spans="1:92" ht="36" customHeight="1" x14ac:dyDescent="0.2">
      <c r="A317" s="749" t="s">
        <v>20797</v>
      </c>
      <c r="J317" s="860" t="s">
        <v>35</v>
      </c>
      <c r="K317" s="855" t="s">
        <v>10808</v>
      </c>
      <c r="P317" s="755"/>
      <c r="Q317" s="921" t="s">
        <v>5962</v>
      </c>
      <c r="R317" s="922" t="s">
        <v>10824</v>
      </c>
      <c r="S317" s="923" t="s">
        <v>10825</v>
      </c>
      <c r="U317" s="860" t="s">
        <v>35</v>
      </c>
      <c r="V317" s="855" t="s">
        <v>10826</v>
      </c>
      <c r="AH317" s="860" t="s">
        <v>35</v>
      </c>
      <c r="AI317" s="855" t="s">
        <v>10827</v>
      </c>
      <c r="AK317" s="860" t="s">
        <v>35</v>
      </c>
      <c r="AL317" s="855" t="s">
        <v>10784</v>
      </c>
      <c r="AT317" s="937"/>
      <c r="AU317" s="756"/>
      <c r="AV317" s="938"/>
      <c r="CD317" s="811" t="s">
        <v>19541</v>
      </c>
      <c r="CE317" s="849" t="s">
        <v>19587</v>
      </c>
      <c r="CF317" s="849" t="s">
        <v>19588</v>
      </c>
      <c r="CG317" s="850" t="s">
        <v>19589</v>
      </c>
      <c r="CM317" s="843" t="s">
        <v>20455</v>
      </c>
      <c r="CN317" s="846" t="s">
        <v>20456</v>
      </c>
    </row>
    <row r="318" spans="1:92" ht="36" customHeight="1" x14ac:dyDescent="0.2">
      <c r="A318" s="749" t="s">
        <v>20797</v>
      </c>
      <c r="J318" s="820" t="s">
        <v>10814</v>
      </c>
      <c r="K318" s="815" t="s">
        <v>10815</v>
      </c>
      <c r="P318" s="755"/>
      <c r="Q318" s="921" t="s">
        <v>5962</v>
      </c>
      <c r="R318" s="922" t="s">
        <v>10831</v>
      </c>
      <c r="S318" s="923" t="s">
        <v>10832</v>
      </c>
      <c r="U318" s="820" t="s">
        <v>10833</v>
      </c>
      <c r="V318" s="815" t="s">
        <v>10834</v>
      </c>
      <c r="AH318" s="820" t="s">
        <v>10833</v>
      </c>
      <c r="AI318" s="815" t="s">
        <v>10835</v>
      </c>
      <c r="AK318" s="828" t="s">
        <v>10792</v>
      </c>
      <c r="AL318" s="829" t="s">
        <v>10793</v>
      </c>
      <c r="AT318" s="937"/>
      <c r="AU318" s="756"/>
      <c r="AV318" s="938"/>
      <c r="CD318" s="811" t="s">
        <v>19541</v>
      </c>
      <c r="CE318" s="849" t="s">
        <v>19590</v>
      </c>
      <c r="CF318" s="849" t="s">
        <v>19591</v>
      </c>
      <c r="CG318" s="850" t="s">
        <v>19592</v>
      </c>
      <c r="CM318" s="843" t="s">
        <v>20457</v>
      </c>
      <c r="CN318" s="846" t="s">
        <v>20458</v>
      </c>
    </row>
    <row r="319" spans="1:92" ht="36" customHeight="1" x14ac:dyDescent="0.2">
      <c r="A319" s="749" t="s">
        <v>20797</v>
      </c>
      <c r="J319" s="860" t="s">
        <v>35</v>
      </c>
      <c r="K319" s="855" t="s">
        <v>10823</v>
      </c>
      <c r="P319" s="755"/>
      <c r="Q319" s="921" t="s">
        <v>5962</v>
      </c>
      <c r="R319" s="922" t="s">
        <v>10839</v>
      </c>
      <c r="S319" s="923" t="s">
        <v>10840</v>
      </c>
      <c r="U319" s="860" t="s">
        <v>35</v>
      </c>
      <c r="V319" s="855" t="s">
        <v>10841</v>
      </c>
      <c r="AH319" s="860" t="s">
        <v>35</v>
      </c>
      <c r="AI319" s="855" t="s">
        <v>10842</v>
      </c>
      <c r="AK319" s="860" t="s">
        <v>35</v>
      </c>
      <c r="AL319" s="855" t="s">
        <v>10799</v>
      </c>
      <c r="AT319" s="937"/>
      <c r="AU319" s="756"/>
      <c r="AV319" s="938"/>
      <c r="CD319" s="811" t="s">
        <v>19541</v>
      </c>
      <c r="CE319" s="849" t="s">
        <v>19593</v>
      </c>
      <c r="CF319" s="849" t="s">
        <v>19594</v>
      </c>
      <c r="CG319" s="850"/>
      <c r="CM319" s="843" t="s">
        <v>20459</v>
      </c>
      <c r="CN319" s="846" t="s">
        <v>20460</v>
      </c>
    </row>
    <row r="320" spans="1:92" ht="36" customHeight="1" thickBot="1" x14ac:dyDescent="0.25">
      <c r="A320" s="749" t="s">
        <v>20797</v>
      </c>
      <c r="J320" s="820" t="s">
        <v>10829</v>
      </c>
      <c r="K320" s="815" t="s">
        <v>10830</v>
      </c>
      <c r="P320" s="755"/>
      <c r="Q320" s="921" t="s">
        <v>5962</v>
      </c>
      <c r="R320" s="922" t="s">
        <v>10846</v>
      </c>
      <c r="S320" s="923" t="s">
        <v>10847</v>
      </c>
      <c r="U320" s="820" t="s">
        <v>10848</v>
      </c>
      <c r="V320" s="815" t="s">
        <v>10849</v>
      </c>
      <c r="AH320" s="820" t="s">
        <v>10848</v>
      </c>
      <c r="AI320" s="815" t="s">
        <v>10850</v>
      </c>
      <c r="AK320" s="828" t="s">
        <v>10806</v>
      </c>
      <c r="AL320" s="829" t="s">
        <v>10807</v>
      </c>
      <c r="AT320" s="937"/>
      <c r="AU320" s="756"/>
      <c r="AV320" s="938"/>
      <c r="CD320" s="926" t="s">
        <v>19541</v>
      </c>
      <c r="CE320" s="939" t="s">
        <v>19595</v>
      </c>
      <c r="CF320" s="939" t="s">
        <v>19596</v>
      </c>
      <c r="CG320" s="940" t="s">
        <v>19597</v>
      </c>
      <c r="CM320" s="843" t="s">
        <v>20461</v>
      </c>
      <c r="CN320" s="846" t="s">
        <v>20462</v>
      </c>
    </row>
    <row r="321" spans="1:92" ht="36" customHeight="1" x14ac:dyDescent="0.2">
      <c r="A321" s="749" t="s">
        <v>20797</v>
      </c>
      <c r="J321" s="860" t="s">
        <v>35</v>
      </c>
      <c r="K321" s="855" t="s">
        <v>10838</v>
      </c>
      <c r="P321" s="755"/>
      <c r="Q321" s="921" t="s">
        <v>5962</v>
      </c>
      <c r="R321" s="922" t="s">
        <v>10854</v>
      </c>
      <c r="S321" s="923" t="s">
        <v>10855</v>
      </c>
      <c r="U321" s="860" t="s">
        <v>35</v>
      </c>
      <c r="V321" s="855" t="s">
        <v>10856</v>
      </c>
      <c r="AH321" s="860" t="s">
        <v>35</v>
      </c>
      <c r="AI321" s="855" t="s">
        <v>10857</v>
      </c>
      <c r="AK321" s="860" t="s">
        <v>35</v>
      </c>
      <c r="AL321" s="855" t="s">
        <v>10813</v>
      </c>
      <c r="AT321" s="937"/>
      <c r="AU321" s="756"/>
      <c r="AV321" s="938"/>
      <c r="CM321" s="843" t="s">
        <v>20463</v>
      </c>
      <c r="CN321" s="846" t="s">
        <v>20464</v>
      </c>
    </row>
    <row r="322" spans="1:92" ht="36" customHeight="1" x14ac:dyDescent="0.2">
      <c r="A322" s="749" t="s">
        <v>20797</v>
      </c>
      <c r="J322" s="820" t="s">
        <v>10844</v>
      </c>
      <c r="K322" s="815" t="s">
        <v>10845</v>
      </c>
      <c r="P322" s="755"/>
      <c r="Q322" s="921" t="s">
        <v>5962</v>
      </c>
      <c r="R322" s="922" t="s">
        <v>10860</v>
      </c>
      <c r="S322" s="923" t="s">
        <v>10861</v>
      </c>
      <c r="U322" s="820" t="s">
        <v>10862</v>
      </c>
      <c r="V322" s="815" t="s">
        <v>10863</v>
      </c>
      <c r="AH322" s="820" t="s">
        <v>10862</v>
      </c>
      <c r="AI322" s="815" t="s">
        <v>10864</v>
      </c>
      <c r="AK322" s="828" t="s">
        <v>10821</v>
      </c>
      <c r="AL322" s="829" t="s">
        <v>10822</v>
      </c>
      <c r="AT322" s="937"/>
      <c r="AU322" s="756"/>
      <c r="AV322" s="938"/>
      <c r="CM322" s="843" t="s">
        <v>20465</v>
      </c>
      <c r="CN322" s="846" t="s">
        <v>20466</v>
      </c>
    </row>
    <row r="323" spans="1:92" ht="36" customHeight="1" x14ac:dyDescent="0.2">
      <c r="A323" s="749" t="s">
        <v>20797</v>
      </c>
      <c r="J323" s="860" t="s">
        <v>35</v>
      </c>
      <c r="K323" s="855" t="s">
        <v>10853</v>
      </c>
      <c r="P323" s="755"/>
      <c r="Q323" s="921" t="s">
        <v>5962</v>
      </c>
      <c r="R323" s="922" t="s">
        <v>10868</v>
      </c>
      <c r="S323" s="923" t="s">
        <v>10869</v>
      </c>
      <c r="U323" s="860" t="s">
        <v>35</v>
      </c>
      <c r="V323" s="855" t="s">
        <v>10870</v>
      </c>
      <c r="AH323" s="860" t="s">
        <v>35</v>
      </c>
      <c r="AI323" s="855" t="s">
        <v>10871</v>
      </c>
      <c r="AK323" s="860" t="s">
        <v>35</v>
      </c>
      <c r="AL323" s="855" t="s">
        <v>10828</v>
      </c>
      <c r="AT323" s="937"/>
      <c r="AU323" s="756"/>
      <c r="AV323" s="938"/>
      <c r="CM323" s="843" t="s">
        <v>20467</v>
      </c>
      <c r="CN323" s="846" t="s">
        <v>20468</v>
      </c>
    </row>
    <row r="324" spans="1:92" ht="36" customHeight="1" x14ac:dyDescent="0.2">
      <c r="A324" s="749" t="s">
        <v>20797</v>
      </c>
      <c r="J324" s="820" t="s">
        <v>9290</v>
      </c>
      <c r="K324" s="815" t="s">
        <v>10859</v>
      </c>
      <c r="P324" s="755"/>
      <c r="Q324" s="921" t="s">
        <v>5962</v>
      </c>
      <c r="R324" s="922" t="s">
        <v>10875</v>
      </c>
      <c r="S324" s="923" t="s">
        <v>10876</v>
      </c>
      <c r="U324" s="820" t="s">
        <v>10877</v>
      </c>
      <c r="V324" s="815" t="s">
        <v>10878</v>
      </c>
      <c r="AH324" s="820" t="s">
        <v>10877</v>
      </c>
      <c r="AI324" s="815" t="s">
        <v>10879</v>
      </c>
      <c r="AK324" s="828" t="s">
        <v>10836</v>
      </c>
      <c r="AL324" s="829" t="s">
        <v>10837</v>
      </c>
      <c r="AT324" s="937"/>
      <c r="AU324" s="756"/>
      <c r="AV324" s="938"/>
      <c r="CM324" s="843" t="s">
        <v>20469</v>
      </c>
      <c r="CN324" s="846" t="s">
        <v>20470</v>
      </c>
    </row>
    <row r="325" spans="1:92" ht="36" customHeight="1" x14ac:dyDescent="0.2">
      <c r="A325" s="749" t="s">
        <v>20797</v>
      </c>
      <c r="J325" s="860" t="s">
        <v>35</v>
      </c>
      <c r="K325" s="855" t="s">
        <v>10867</v>
      </c>
      <c r="P325" s="755"/>
      <c r="Q325" s="921" t="s">
        <v>5962</v>
      </c>
      <c r="R325" s="922" t="s">
        <v>10883</v>
      </c>
      <c r="S325" s="923" t="s">
        <v>10884</v>
      </c>
      <c r="U325" s="860" t="s">
        <v>35</v>
      </c>
      <c r="V325" s="855" t="s">
        <v>10885</v>
      </c>
      <c r="AH325" s="860" t="s">
        <v>35</v>
      </c>
      <c r="AI325" s="855" t="s">
        <v>10886</v>
      </c>
      <c r="AK325" s="860" t="s">
        <v>35</v>
      </c>
      <c r="AL325" s="855" t="s">
        <v>10843</v>
      </c>
      <c r="AT325" s="937"/>
      <c r="AU325" s="756"/>
      <c r="AV325" s="938"/>
      <c r="CM325" s="843" t="s">
        <v>20471</v>
      </c>
      <c r="CN325" s="846" t="s">
        <v>20472</v>
      </c>
    </row>
    <row r="326" spans="1:92" ht="36" customHeight="1" x14ac:dyDescent="0.2">
      <c r="A326" s="749" t="s">
        <v>20797</v>
      </c>
      <c r="J326" s="820" t="s">
        <v>10873</v>
      </c>
      <c r="K326" s="815" t="s">
        <v>10874</v>
      </c>
      <c r="P326" s="755"/>
      <c r="Q326" s="921" t="s">
        <v>5962</v>
      </c>
      <c r="R326" s="922" t="s">
        <v>10890</v>
      </c>
      <c r="S326" s="923" t="s">
        <v>10891</v>
      </c>
      <c r="U326" s="820" t="s">
        <v>10892</v>
      </c>
      <c r="V326" s="815" t="s">
        <v>10893</v>
      </c>
      <c r="AH326" s="820" t="s">
        <v>10892</v>
      </c>
      <c r="AI326" s="815" t="s">
        <v>10894</v>
      </c>
      <c r="AK326" s="828" t="s">
        <v>10851</v>
      </c>
      <c r="AL326" s="829" t="s">
        <v>10852</v>
      </c>
      <c r="AT326" s="937"/>
      <c r="AU326" s="756"/>
      <c r="AV326" s="938"/>
      <c r="CM326" s="843" t="s">
        <v>20473</v>
      </c>
      <c r="CN326" s="846" t="s">
        <v>20474</v>
      </c>
    </row>
    <row r="327" spans="1:92" ht="36" customHeight="1" x14ac:dyDescent="0.2">
      <c r="A327" s="749" t="s">
        <v>20797</v>
      </c>
      <c r="J327" s="860" t="s">
        <v>35</v>
      </c>
      <c r="K327" s="855" t="s">
        <v>10882</v>
      </c>
      <c r="P327" s="755"/>
      <c r="Q327" s="921" t="s">
        <v>5962</v>
      </c>
      <c r="R327" s="922" t="s">
        <v>10898</v>
      </c>
      <c r="S327" s="923" t="s">
        <v>10899</v>
      </c>
      <c r="U327" s="860" t="s">
        <v>35</v>
      </c>
      <c r="V327" s="855" t="s">
        <v>10900</v>
      </c>
      <c r="AH327" s="860" t="s">
        <v>35</v>
      </c>
      <c r="AI327" s="855" t="s">
        <v>10901</v>
      </c>
      <c r="AK327" s="860" t="s">
        <v>35</v>
      </c>
      <c r="AL327" s="855" t="s">
        <v>10858</v>
      </c>
      <c r="AT327" s="937"/>
      <c r="AU327" s="756"/>
      <c r="AV327" s="938"/>
      <c r="CM327" s="843" t="s">
        <v>20475</v>
      </c>
      <c r="CN327" s="846" t="s">
        <v>20476</v>
      </c>
    </row>
    <row r="328" spans="1:92" ht="36" customHeight="1" x14ac:dyDescent="0.2">
      <c r="A328" s="749" t="s">
        <v>20797</v>
      </c>
      <c r="J328" s="820" t="s">
        <v>10888</v>
      </c>
      <c r="K328" s="815" t="s">
        <v>10889</v>
      </c>
      <c r="P328" s="755"/>
      <c r="Q328" s="921" t="s">
        <v>5962</v>
      </c>
      <c r="R328" s="922" t="s">
        <v>10905</v>
      </c>
      <c r="S328" s="923" t="s">
        <v>10906</v>
      </c>
      <c r="U328" s="820" t="s">
        <v>10907</v>
      </c>
      <c r="V328" s="815" t="s">
        <v>10908</v>
      </c>
      <c r="AH328" s="820" t="s">
        <v>10907</v>
      </c>
      <c r="AI328" s="815" t="s">
        <v>10909</v>
      </c>
      <c r="AK328" s="828" t="s">
        <v>10865</v>
      </c>
      <c r="AL328" s="829" t="s">
        <v>10866</v>
      </c>
      <c r="AT328" s="937"/>
      <c r="AU328" s="756"/>
      <c r="AV328" s="938"/>
      <c r="CM328" s="843" t="s">
        <v>20477</v>
      </c>
      <c r="CN328" s="846" t="s">
        <v>20478</v>
      </c>
    </row>
    <row r="329" spans="1:92" ht="36" customHeight="1" x14ac:dyDescent="0.2">
      <c r="A329" s="749" t="s">
        <v>20797</v>
      </c>
      <c r="J329" s="860" t="s">
        <v>35</v>
      </c>
      <c r="K329" s="855" t="s">
        <v>10897</v>
      </c>
      <c r="P329" s="755"/>
      <c r="Q329" s="921" t="s">
        <v>5962</v>
      </c>
      <c r="R329" s="922" t="s">
        <v>10913</v>
      </c>
      <c r="S329" s="923" t="s">
        <v>10914</v>
      </c>
      <c r="U329" s="860" t="s">
        <v>35</v>
      </c>
      <c r="V329" s="855" t="s">
        <v>10915</v>
      </c>
      <c r="AH329" s="860" t="s">
        <v>35</v>
      </c>
      <c r="AI329" s="855" t="s">
        <v>10916</v>
      </c>
      <c r="AK329" s="860" t="s">
        <v>35</v>
      </c>
      <c r="AL329" s="855" t="s">
        <v>10872</v>
      </c>
      <c r="AT329" s="937"/>
      <c r="AU329" s="756"/>
      <c r="AV329" s="938"/>
      <c r="CM329" s="843" t="s">
        <v>20479</v>
      </c>
      <c r="CN329" s="846" t="s">
        <v>20480</v>
      </c>
    </row>
    <row r="330" spans="1:92" ht="36" customHeight="1" x14ac:dyDescent="0.2">
      <c r="A330" s="749" t="s">
        <v>20797</v>
      </c>
      <c r="J330" s="820" t="s">
        <v>10903</v>
      </c>
      <c r="K330" s="815" t="s">
        <v>10904</v>
      </c>
      <c r="P330" s="755"/>
      <c r="Q330" s="921" t="s">
        <v>5962</v>
      </c>
      <c r="R330" s="922" t="s">
        <v>10920</v>
      </c>
      <c r="S330" s="923" t="s">
        <v>10921</v>
      </c>
      <c r="U330" s="820" t="s">
        <v>10922</v>
      </c>
      <c r="V330" s="815" t="s">
        <v>10923</v>
      </c>
      <c r="AH330" s="820" t="s">
        <v>10922</v>
      </c>
      <c r="AI330" s="815" t="s">
        <v>10924</v>
      </c>
      <c r="AK330" s="828" t="s">
        <v>10880</v>
      </c>
      <c r="AL330" s="829" t="s">
        <v>10881</v>
      </c>
      <c r="AT330" s="937"/>
      <c r="AU330" s="756"/>
      <c r="AV330" s="938"/>
      <c r="CM330" s="843" t="s">
        <v>20481</v>
      </c>
      <c r="CN330" s="846" t="s">
        <v>20482</v>
      </c>
    </row>
    <row r="331" spans="1:92" ht="36" customHeight="1" x14ac:dyDescent="0.2">
      <c r="A331" s="749" t="s">
        <v>20797</v>
      </c>
      <c r="J331" s="860" t="s">
        <v>35</v>
      </c>
      <c r="K331" s="855" t="s">
        <v>10912</v>
      </c>
      <c r="P331" s="755"/>
      <c r="Q331" s="921" t="s">
        <v>5962</v>
      </c>
      <c r="R331" s="922" t="s">
        <v>10928</v>
      </c>
      <c r="S331" s="923" t="s">
        <v>10929</v>
      </c>
      <c r="U331" s="860" t="s">
        <v>35</v>
      </c>
      <c r="V331" s="855" t="s">
        <v>10930</v>
      </c>
      <c r="AH331" s="860" t="s">
        <v>35</v>
      </c>
      <c r="AI331" s="855" t="s">
        <v>10931</v>
      </c>
      <c r="AK331" s="860" t="s">
        <v>35</v>
      </c>
      <c r="AL331" s="855" t="s">
        <v>10887</v>
      </c>
      <c r="AT331" s="937"/>
      <c r="AU331" s="756"/>
      <c r="AV331" s="938"/>
      <c r="CM331" s="843" t="s">
        <v>20483</v>
      </c>
      <c r="CN331" s="846" t="s">
        <v>20484</v>
      </c>
    </row>
    <row r="332" spans="1:92" ht="36" customHeight="1" x14ac:dyDescent="0.2">
      <c r="A332" s="749" t="s">
        <v>20797</v>
      </c>
      <c r="J332" s="820" t="s">
        <v>10918</v>
      </c>
      <c r="K332" s="815" t="s">
        <v>10919</v>
      </c>
      <c r="P332" s="755"/>
      <c r="Q332" s="921" t="s">
        <v>5962</v>
      </c>
      <c r="R332" s="922" t="s">
        <v>10934</v>
      </c>
      <c r="S332" s="923" t="s">
        <v>10935</v>
      </c>
      <c r="U332" s="820" t="s">
        <v>10936</v>
      </c>
      <c r="V332" s="815" t="s">
        <v>10937</v>
      </c>
      <c r="AH332" s="820" t="s">
        <v>10936</v>
      </c>
      <c r="AI332" s="815" t="s">
        <v>10938</v>
      </c>
      <c r="AK332" s="828" t="s">
        <v>10895</v>
      </c>
      <c r="AL332" s="829" t="s">
        <v>10896</v>
      </c>
      <c r="AT332" s="937"/>
      <c r="AU332" s="756"/>
      <c r="AV332" s="938"/>
      <c r="CM332" s="843" t="s">
        <v>20485</v>
      </c>
      <c r="CN332" s="846" t="s">
        <v>20486</v>
      </c>
    </row>
    <row r="333" spans="1:92" ht="36" customHeight="1" x14ac:dyDescent="0.2">
      <c r="A333" s="749" t="s">
        <v>20797</v>
      </c>
      <c r="J333" s="860" t="s">
        <v>35</v>
      </c>
      <c r="K333" s="855" t="s">
        <v>10927</v>
      </c>
      <c r="P333" s="755"/>
      <c r="Q333" s="921" t="s">
        <v>5962</v>
      </c>
      <c r="R333" s="922" t="s">
        <v>10942</v>
      </c>
      <c r="S333" s="923" t="s">
        <v>10943</v>
      </c>
      <c r="U333" s="860" t="s">
        <v>35</v>
      </c>
      <c r="V333" s="855" t="s">
        <v>10944</v>
      </c>
      <c r="AH333" s="860" t="s">
        <v>35</v>
      </c>
      <c r="AI333" s="855" t="s">
        <v>10945</v>
      </c>
      <c r="AK333" s="860" t="s">
        <v>35</v>
      </c>
      <c r="AL333" s="855" t="s">
        <v>10902</v>
      </c>
      <c r="AT333" s="937"/>
      <c r="AU333" s="756"/>
      <c r="AV333" s="938"/>
      <c r="CM333" s="843" t="s">
        <v>20487</v>
      </c>
      <c r="CN333" s="846" t="s">
        <v>20488</v>
      </c>
    </row>
    <row r="334" spans="1:92" ht="36" customHeight="1" x14ac:dyDescent="0.2">
      <c r="A334" s="749" t="s">
        <v>20797</v>
      </c>
      <c r="J334" s="820" t="s">
        <v>9323</v>
      </c>
      <c r="K334" s="815" t="s">
        <v>10933</v>
      </c>
      <c r="P334" s="755"/>
      <c r="Q334" s="921" t="s">
        <v>5962</v>
      </c>
      <c r="R334" s="922" t="s">
        <v>10948</v>
      </c>
      <c r="S334" s="923" t="s">
        <v>10949</v>
      </c>
      <c r="U334" s="820" t="s">
        <v>10950</v>
      </c>
      <c r="V334" s="815" t="s">
        <v>10951</v>
      </c>
      <c r="AH334" s="820" t="s">
        <v>10950</v>
      </c>
      <c r="AI334" s="815" t="s">
        <v>10952</v>
      </c>
      <c r="AK334" s="828" t="s">
        <v>10910</v>
      </c>
      <c r="AL334" s="829" t="s">
        <v>10911</v>
      </c>
      <c r="AT334" s="937"/>
      <c r="AU334" s="756"/>
      <c r="AV334" s="938"/>
      <c r="CM334" s="843" t="s">
        <v>20489</v>
      </c>
      <c r="CN334" s="846" t="s">
        <v>20490</v>
      </c>
    </row>
    <row r="335" spans="1:92" ht="36" customHeight="1" x14ac:dyDescent="0.2">
      <c r="A335" s="749" t="s">
        <v>20797</v>
      </c>
      <c r="J335" s="860" t="s">
        <v>35</v>
      </c>
      <c r="K335" s="855" t="s">
        <v>10941</v>
      </c>
      <c r="P335" s="755"/>
      <c r="Q335" s="921" t="s">
        <v>5962</v>
      </c>
      <c r="R335" s="922" t="s">
        <v>10956</v>
      </c>
      <c r="S335" s="923" t="s">
        <v>10957</v>
      </c>
      <c r="U335" s="860" t="s">
        <v>35</v>
      </c>
      <c r="V335" s="855" t="s">
        <v>10958</v>
      </c>
      <c r="AH335" s="860" t="s">
        <v>35</v>
      </c>
      <c r="AI335" s="855" t="s">
        <v>10959</v>
      </c>
      <c r="AK335" s="860" t="s">
        <v>35</v>
      </c>
      <c r="AL335" s="855" t="s">
        <v>10917</v>
      </c>
      <c r="AT335" s="937"/>
      <c r="AU335" s="756"/>
      <c r="AV335" s="938"/>
      <c r="CM335" s="843" t="s">
        <v>20491</v>
      </c>
      <c r="CN335" s="846" t="s">
        <v>20492</v>
      </c>
    </row>
    <row r="336" spans="1:92" ht="36" customHeight="1" x14ac:dyDescent="0.2">
      <c r="A336" s="749" t="s">
        <v>20797</v>
      </c>
      <c r="J336" s="820" t="s">
        <v>9475</v>
      </c>
      <c r="K336" s="815" t="s">
        <v>10947</v>
      </c>
      <c r="P336" s="755"/>
      <c r="Q336" s="921" t="s">
        <v>5962</v>
      </c>
      <c r="R336" s="922" t="s">
        <v>10962</v>
      </c>
      <c r="S336" s="923" t="s">
        <v>10963</v>
      </c>
      <c r="U336" s="820" t="s">
        <v>10964</v>
      </c>
      <c r="V336" s="815" t="s">
        <v>10965</v>
      </c>
      <c r="AH336" s="820" t="s">
        <v>10964</v>
      </c>
      <c r="AI336" s="815" t="s">
        <v>10966</v>
      </c>
      <c r="AK336" s="828" t="s">
        <v>10925</v>
      </c>
      <c r="AL336" s="829" t="s">
        <v>10926</v>
      </c>
      <c r="AT336" s="937"/>
      <c r="AU336" s="756"/>
      <c r="AV336" s="938"/>
      <c r="CM336" s="843" t="s">
        <v>20493</v>
      </c>
      <c r="CN336" s="846" t="s">
        <v>20494</v>
      </c>
    </row>
    <row r="337" spans="1:92" ht="36" customHeight="1" x14ac:dyDescent="0.2">
      <c r="A337" s="749" t="s">
        <v>20797</v>
      </c>
      <c r="J337" s="860" t="s">
        <v>35</v>
      </c>
      <c r="K337" s="855" t="s">
        <v>10955</v>
      </c>
      <c r="P337" s="755"/>
      <c r="Q337" s="921" t="s">
        <v>5962</v>
      </c>
      <c r="R337" s="922" t="s">
        <v>10970</v>
      </c>
      <c r="S337" s="923" t="s">
        <v>10971</v>
      </c>
      <c r="U337" s="860" t="s">
        <v>35</v>
      </c>
      <c r="V337" s="855" t="s">
        <v>10972</v>
      </c>
      <c r="AH337" s="860" t="s">
        <v>35</v>
      </c>
      <c r="AI337" s="855" t="s">
        <v>10973</v>
      </c>
      <c r="AK337" s="860" t="s">
        <v>35</v>
      </c>
      <c r="AL337" s="855" t="s">
        <v>10932</v>
      </c>
      <c r="AT337" s="937"/>
      <c r="AU337" s="756"/>
      <c r="AV337" s="938"/>
      <c r="CM337" s="843" t="s">
        <v>20495</v>
      </c>
      <c r="CN337" s="846" t="s">
        <v>20496</v>
      </c>
    </row>
    <row r="338" spans="1:92" ht="36" customHeight="1" x14ac:dyDescent="0.2">
      <c r="A338" s="749" t="s">
        <v>20797</v>
      </c>
      <c r="J338" s="820" t="s">
        <v>9573</v>
      </c>
      <c r="K338" s="815" t="s">
        <v>10961</v>
      </c>
      <c r="P338" s="755"/>
      <c r="Q338" s="921" t="s">
        <v>5962</v>
      </c>
      <c r="R338" s="922" t="s">
        <v>10977</v>
      </c>
      <c r="S338" s="923" t="s">
        <v>10978</v>
      </c>
      <c r="U338" s="820" t="s">
        <v>10979</v>
      </c>
      <c r="V338" s="815" t="s">
        <v>10980</v>
      </c>
      <c r="AH338" s="820" t="s">
        <v>10979</v>
      </c>
      <c r="AI338" s="815" t="s">
        <v>10981</v>
      </c>
      <c r="AK338" s="828" t="s">
        <v>10939</v>
      </c>
      <c r="AL338" s="829" t="s">
        <v>10940</v>
      </c>
      <c r="AT338" s="937"/>
      <c r="AU338" s="756"/>
      <c r="AV338" s="938"/>
      <c r="CM338" s="843" t="s">
        <v>20497</v>
      </c>
      <c r="CN338" s="846" t="s">
        <v>20498</v>
      </c>
    </row>
    <row r="339" spans="1:92" ht="36" customHeight="1" x14ac:dyDescent="0.2">
      <c r="A339" s="749" t="s">
        <v>20797</v>
      </c>
      <c r="J339" s="860" t="s">
        <v>35</v>
      </c>
      <c r="K339" s="855" t="s">
        <v>10969</v>
      </c>
      <c r="P339" s="755"/>
      <c r="Q339" s="921" t="s">
        <v>5962</v>
      </c>
      <c r="R339" s="922" t="s">
        <v>10984</v>
      </c>
      <c r="S339" s="923" t="s">
        <v>10985</v>
      </c>
      <c r="U339" s="860" t="s">
        <v>35</v>
      </c>
      <c r="V339" s="855" t="s">
        <v>10986</v>
      </c>
      <c r="AH339" s="860" t="s">
        <v>35</v>
      </c>
      <c r="AI339" s="855" t="s">
        <v>10987</v>
      </c>
      <c r="AK339" s="860" t="s">
        <v>35</v>
      </c>
      <c r="AL339" s="855" t="s">
        <v>10946</v>
      </c>
      <c r="AT339" s="937"/>
      <c r="AU339" s="756"/>
      <c r="AV339" s="938"/>
      <c r="CM339" s="843" t="s">
        <v>20499</v>
      </c>
      <c r="CN339" s="846" t="s">
        <v>20500</v>
      </c>
    </row>
    <row r="340" spans="1:92" ht="36" customHeight="1" x14ac:dyDescent="0.2">
      <c r="A340" s="749" t="s">
        <v>20797</v>
      </c>
      <c r="J340" s="820" t="s">
        <v>10975</v>
      </c>
      <c r="K340" s="815" t="s">
        <v>10976</v>
      </c>
      <c r="P340" s="755"/>
      <c r="Q340" s="921" t="s">
        <v>5962</v>
      </c>
      <c r="R340" s="922" t="s">
        <v>10991</v>
      </c>
      <c r="S340" s="923" t="s">
        <v>10992</v>
      </c>
      <c r="U340" s="820" t="s">
        <v>10993</v>
      </c>
      <c r="V340" s="815" t="s">
        <v>10994</v>
      </c>
      <c r="AH340" s="820" t="s">
        <v>10993</v>
      </c>
      <c r="AI340" s="815" t="s">
        <v>10995</v>
      </c>
      <c r="AK340" s="828" t="s">
        <v>10953</v>
      </c>
      <c r="AL340" s="829" t="s">
        <v>10954</v>
      </c>
      <c r="AT340" s="937"/>
      <c r="AU340" s="756"/>
      <c r="AV340" s="938"/>
      <c r="CM340" s="843" t="s">
        <v>20501</v>
      </c>
      <c r="CN340" s="846" t="s">
        <v>20502</v>
      </c>
    </row>
    <row r="341" spans="1:92" ht="36" customHeight="1" x14ac:dyDescent="0.2">
      <c r="A341" s="749" t="s">
        <v>20797</v>
      </c>
      <c r="J341" s="860" t="s">
        <v>35</v>
      </c>
      <c r="K341" s="855" t="s">
        <v>10983</v>
      </c>
      <c r="P341" s="755"/>
      <c r="Q341" s="921" t="s">
        <v>5962</v>
      </c>
      <c r="R341" s="922" t="s">
        <v>10999</v>
      </c>
      <c r="S341" s="923" t="s">
        <v>11000</v>
      </c>
      <c r="U341" s="860" t="s">
        <v>35</v>
      </c>
      <c r="V341" s="855" t="s">
        <v>11001</v>
      </c>
      <c r="AH341" s="860" t="s">
        <v>35</v>
      </c>
      <c r="AI341" s="855" t="s">
        <v>11002</v>
      </c>
      <c r="AK341" s="860" t="s">
        <v>35</v>
      </c>
      <c r="AL341" s="855" t="s">
        <v>10960</v>
      </c>
      <c r="AT341" s="937"/>
      <c r="AU341" s="756"/>
      <c r="AV341" s="938"/>
      <c r="CM341" s="843" t="s">
        <v>20503</v>
      </c>
      <c r="CN341" s="846" t="s">
        <v>20504</v>
      </c>
    </row>
    <row r="342" spans="1:92" ht="36" customHeight="1" x14ac:dyDescent="0.2">
      <c r="A342" s="749" t="s">
        <v>20797</v>
      </c>
      <c r="J342" s="820" t="s">
        <v>10989</v>
      </c>
      <c r="K342" s="815" t="s">
        <v>10990</v>
      </c>
      <c r="P342" s="755"/>
      <c r="Q342" s="921" t="s">
        <v>5962</v>
      </c>
      <c r="R342" s="922" t="s">
        <v>11006</v>
      </c>
      <c r="S342" s="923" t="s">
        <v>11007</v>
      </c>
      <c r="U342" s="820" t="s">
        <v>6123</v>
      </c>
      <c r="V342" s="815" t="s">
        <v>11008</v>
      </c>
      <c r="AH342" s="820" t="s">
        <v>6123</v>
      </c>
      <c r="AI342" s="815" t="s">
        <v>11009</v>
      </c>
      <c r="AK342" s="828" t="s">
        <v>10967</v>
      </c>
      <c r="AL342" s="829" t="s">
        <v>10968</v>
      </c>
      <c r="AT342" s="937"/>
      <c r="AU342" s="756"/>
      <c r="AV342" s="938"/>
      <c r="CM342" s="843" t="s">
        <v>20505</v>
      </c>
      <c r="CN342" s="846" t="s">
        <v>20506</v>
      </c>
    </row>
    <row r="343" spans="1:92" ht="36" customHeight="1" x14ac:dyDescent="0.2">
      <c r="A343" s="749" t="s">
        <v>20797</v>
      </c>
      <c r="J343" s="860" t="s">
        <v>35</v>
      </c>
      <c r="K343" s="855" t="s">
        <v>10998</v>
      </c>
      <c r="P343" s="755"/>
      <c r="Q343" s="921" t="s">
        <v>5962</v>
      </c>
      <c r="R343" s="922" t="s">
        <v>11013</v>
      </c>
      <c r="S343" s="923" t="s">
        <v>11014</v>
      </c>
      <c r="U343" s="860" t="s">
        <v>35</v>
      </c>
      <c r="V343" s="855" t="s">
        <v>11015</v>
      </c>
      <c r="AH343" s="860" t="s">
        <v>35</v>
      </c>
      <c r="AI343" s="855" t="s">
        <v>11016</v>
      </c>
      <c r="AK343" s="860" t="s">
        <v>35</v>
      </c>
      <c r="AL343" s="855" t="s">
        <v>10974</v>
      </c>
      <c r="AT343" s="937"/>
      <c r="AU343" s="756"/>
      <c r="AV343" s="938"/>
      <c r="CM343" s="843" t="s">
        <v>20507</v>
      </c>
      <c r="CN343" s="846" t="s">
        <v>20508</v>
      </c>
    </row>
    <row r="344" spans="1:92" ht="36" customHeight="1" x14ac:dyDescent="0.2">
      <c r="A344" s="749" t="s">
        <v>20797</v>
      </c>
      <c r="J344" s="820" t="s">
        <v>11004</v>
      </c>
      <c r="K344" s="815" t="s">
        <v>11005</v>
      </c>
      <c r="P344" s="755"/>
      <c r="Q344" s="921" t="s">
        <v>5962</v>
      </c>
      <c r="R344" s="922" t="s">
        <v>11019</v>
      </c>
      <c r="S344" s="923" t="s">
        <v>11020</v>
      </c>
      <c r="U344" s="820" t="s">
        <v>11021</v>
      </c>
      <c r="V344" s="815" t="s">
        <v>11022</v>
      </c>
      <c r="AH344" s="820" t="s">
        <v>11021</v>
      </c>
      <c r="AI344" s="815" t="s">
        <v>11023</v>
      </c>
      <c r="AK344" s="828" t="s">
        <v>9948</v>
      </c>
      <c r="AL344" s="829" t="s">
        <v>10982</v>
      </c>
      <c r="AT344" s="937"/>
      <c r="AU344" s="756"/>
      <c r="AV344" s="938"/>
      <c r="CM344" s="843" t="s">
        <v>20509</v>
      </c>
      <c r="CN344" s="846" t="s">
        <v>20510</v>
      </c>
    </row>
    <row r="345" spans="1:92" ht="36" customHeight="1" x14ac:dyDescent="0.2">
      <c r="A345" s="749" t="s">
        <v>20797</v>
      </c>
      <c r="J345" s="860" t="s">
        <v>35</v>
      </c>
      <c r="K345" s="855" t="s">
        <v>11012</v>
      </c>
      <c r="P345" s="755"/>
      <c r="Q345" s="921" t="s">
        <v>5962</v>
      </c>
      <c r="R345" s="922" t="s">
        <v>11027</v>
      </c>
      <c r="S345" s="923" t="s">
        <v>11028</v>
      </c>
      <c r="U345" s="860" t="s">
        <v>35</v>
      </c>
      <c r="V345" s="855" t="s">
        <v>11029</v>
      </c>
      <c r="AH345" s="860" t="s">
        <v>35</v>
      </c>
      <c r="AI345" s="855" t="s">
        <v>11030</v>
      </c>
      <c r="AK345" s="860" t="s">
        <v>35</v>
      </c>
      <c r="AL345" s="855" t="s">
        <v>10988</v>
      </c>
      <c r="AT345" s="937"/>
      <c r="AU345" s="756"/>
      <c r="AV345" s="938"/>
      <c r="CM345" s="843" t="s">
        <v>20511</v>
      </c>
      <c r="CN345" s="846" t="s">
        <v>20512</v>
      </c>
    </row>
    <row r="346" spans="1:92" ht="36" customHeight="1" x14ac:dyDescent="0.2">
      <c r="A346" s="749" t="s">
        <v>20797</v>
      </c>
      <c r="J346" s="820" t="s">
        <v>9986</v>
      </c>
      <c r="K346" s="815" t="s">
        <v>11018</v>
      </c>
      <c r="P346" s="755"/>
      <c r="Q346" s="921" t="s">
        <v>5962</v>
      </c>
      <c r="R346" s="922" t="s">
        <v>11033</v>
      </c>
      <c r="S346" s="923" t="s">
        <v>11034</v>
      </c>
      <c r="U346" s="820" t="s">
        <v>11035</v>
      </c>
      <c r="V346" s="815" t="s">
        <v>11036</v>
      </c>
      <c r="AH346" s="820" t="s">
        <v>11035</v>
      </c>
      <c r="AI346" s="815" t="s">
        <v>11037</v>
      </c>
      <c r="AK346" s="828" t="s">
        <v>10996</v>
      </c>
      <c r="AL346" s="829" t="s">
        <v>10997</v>
      </c>
      <c r="AT346" s="937"/>
      <c r="AU346" s="756"/>
      <c r="AV346" s="938"/>
      <c r="CM346" s="843" t="s">
        <v>20513</v>
      </c>
      <c r="CN346" s="846" t="s">
        <v>20514</v>
      </c>
    </row>
    <row r="347" spans="1:92" ht="36" customHeight="1" x14ac:dyDescent="0.2">
      <c r="A347" s="749" t="s">
        <v>20797</v>
      </c>
      <c r="J347" s="860" t="s">
        <v>35</v>
      </c>
      <c r="K347" s="855" t="s">
        <v>11026</v>
      </c>
      <c r="P347" s="755"/>
      <c r="Q347" s="921" t="s">
        <v>5962</v>
      </c>
      <c r="R347" s="922" t="s">
        <v>11041</v>
      </c>
      <c r="S347" s="923" t="s">
        <v>11042</v>
      </c>
      <c r="U347" s="860" t="s">
        <v>35</v>
      </c>
      <c r="V347" s="855" t="s">
        <v>11043</v>
      </c>
      <c r="AH347" s="860" t="s">
        <v>35</v>
      </c>
      <c r="AI347" s="855" t="s">
        <v>11044</v>
      </c>
      <c r="AK347" s="860" t="s">
        <v>35</v>
      </c>
      <c r="AL347" s="855" t="s">
        <v>11003</v>
      </c>
      <c r="AT347" s="937"/>
      <c r="AU347" s="756"/>
      <c r="AV347" s="938"/>
      <c r="CM347" s="843" t="s">
        <v>20515</v>
      </c>
      <c r="CN347" s="846" t="s">
        <v>20516</v>
      </c>
    </row>
    <row r="348" spans="1:92" ht="36" customHeight="1" x14ac:dyDescent="0.2">
      <c r="A348" s="749" t="s">
        <v>20797</v>
      </c>
      <c r="J348" s="820" t="s">
        <v>10051</v>
      </c>
      <c r="K348" s="815" t="s">
        <v>11032</v>
      </c>
      <c r="P348" s="755"/>
      <c r="Q348" s="921" t="s">
        <v>5962</v>
      </c>
      <c r="R348" s="922" t="s">
        <v>11048</v>
      </c>
      <c r="S348" s="923" t="s">
        <v>11049</v>
      </c>
      <c r="U348" s="820" t="s">
        <v>11050</v>
      </c>
      <c r="V348" s="815" t="s">
        <v>11051</v>
      </c>
      <c r="AH348" s="820" t="s">
        <v>11050</v>
      </c>
      <c r="AI348" s="815" t="s">
        <v>11052</v>
      </c>
      <c r="AK348" s="828" t="s">
        <v>11010</v>
      </c>
      <c r="AL348" s="829" t="s">
        <v>11011</v>
      </c>
      <c r="AT348" s="937"/>
      <c r="AU348" s="756"/>
      <c r="AV348" s="938"/>
      <c r="CM348" s="843" t="s">
        <v>20517</v>
      </c>
      <c r="CN348" s="846" t="s">
        <v>20518</v>
      </c>
    </row>
    <row r="349" spans="1:92" ht="36" customHeight="1" x14ac:dyDescent="0.2">
      <c r="A349" s="749" t="s">
        <v>20797</v>
      </c>
      <c r="J349" s="860" t="s">
        <v>35</v>
      </c>
      <c r="K349" s="855" t="s">
        <v>11040</v>
      </c>
      <c r="P349" s="755"/>
      <c r="Q349" s="921" t="s">
        <v>5962</v>
      </c>
      <c r="R349" s="922" t="s">
        <v>11056</v>
      </c>
      <c r="S349" s="923" t="s">
        <v>11057</v>
      </c>
      <c r="U349" s="860" t="s">
        <v>35</v>
      </c>
      <c r="V349" s="855" t="s">
        <v>11058</v>
      </c>
      <c r="AH349" s="860" t="s">
        <v>35</v>
      </c>
      <c r="AI349" s="855" t="s">
        <v>11059</v>
      </c>
      <c r="AK349" s="860" t="s">
        <v>35</v>
      </c>
      <c r="AL349" s="855" t="s">
        <v>11017</v>
      </c>
      <c r="AT349" s="937"/>
      <c r="AU349" s="756"/>
      <c r="AV349" s="938"/>
      <c r="CM349" s="843" t="s">
        <v>20519</v>
      </c>
      <c r="CN349" s="846" t="s">
        <v>20520</v>
      </c>
    </row>
    <row r="350" spans="1:92" ht="36" customHeight="1" x14ac:dyDescent="0.2">
      <c r="A350" s="749" t="s">
        <v>20797</v>
      </c>
      <c r="J350" s="820" t="s">
        <v>11046</v>
      </c>
      <c r="K350" s="815" t="s">
        <v>11047</v>
      </c>
      <c r="P350" s="755"/>
      <c r="Q350" s="921" t="s">
        <v>5962</v>
      </c>
      <c r="R350" s="922" t="s">
        <v>11063</v>
      </c>
      <c r="S350" s="923" t="s">
        <v>11064</v>
      </c>
      <c r="U350" s="820" t="s">
        <v>11065</v>
      </c>
      <c r="V350" s="815" t="s">
        <v>11066</v>
      </c>
      <c r="AH350" s="820" t="s">
        <v>11065</v>
      </c>
      <c r="AI350" s="815" t="s">
        <v>11067</v>
      </c>
      <c r="AK350" s="828" t="s">
        <v>11024</v>
      </c>
      <c r="AL350" s="829" t="s">
        <v>11025</v>
      </c>
      <c r="AT350" s="937"/>
      <c r="AU350" s="756"/>
      <c r="AV350" s="938"/>
      <c r="CM350" s="843" t="s">
        <v>20521</v>
      </c>
      <c r="CN350" s="846" t="s">
        <v>20522</v>
      </c>
    </row>
    <row r="351" spans="1:92" ht="36" customHeight="1" x14ac:dyDescent="0.2">
      <c r="A351" s="749" t="s">
        <v>20797</v>
      </c>
      <c r="J351" s="860" t="s">
        <v>35</v>
      </c>
      <c r="K351" s="855" t="s">
        <v>11055</v>
      </c>
      <c r="P351" s="755"/>
      <c r="Q351" s="921" t="s">
        <v>5962</v>
      </c>
      <c r="R351" s="922" t="s">
        <v>11071</v>
      </c>
      <c r="S351" s="923" t="s">
        <v>11072</v>
      </c>
      <c r="U351" s="860" t="s">
        <v>35</v>
      </c>
      <c r="V351" s="855" t="s">
        <v>11073</v>
      </c>
      <c r="AH351" s="860" t="s">
        <v>35</v>
      </c>
      <c r="AI351" s="855" t="s">
        <v>11074</v>
      </c>
      <c r="AK351" s="860" t="s">
        <v>35</v>
      </c>
      <c r="AL351" s="855" t="s">
        <v>11031</v>
      </c>
      <c r="AT351" s="937"/>
      <c r="AU351" s="756"/>
      <c r="AV351" s="938"/>
      <c r="CM351" s="843" t="s">
        <v>20523</v>
      </c>
      <c r="CN351" s="846" t="s">
        <v>20524</v>
      </c>
    </row>
    <row r="352" spans="1:92" ht="36" customHeight="1" x14ac:dyDescent="0.2">
      <c r="A352" s="749" t="s">
        <v>20797</v>
      </c>
      <c r="J352" s="820" t="s">
        <v>11061</v>
      </c>
      <c r="K352" s="815" t="s">
        <v>11062</v>
      </c>
      <c r="P352" s="755"/>
      <c r="Q352" s="921" t="s">
        <v>5962</v>
      </c>
      <c r="R352" s="922" t="s">
        <v>11078</v>
      </c>
      <c r="S352" s="923" t="s">
        <v>11079</v>
      </c>
      <c r="U352" s="820" t="s">
        <v>11080</v>
      </c>
      <c r="V352" s="815" t="s">
        <v>11081</v>
      </c>
      <c r="AH352" s="820" t="s">
        <v>11080</v>
      </c>
      <c r="AI352" s="815" t="s">
        <v>11082</v>
      </c>
      <c r="AK352" s="828" t="s">
        <v>11038</v>
      </c>
      <c r="AL352" s="829" t="s">
        <v>11039</v>
      </c>
      <c r="AT352" s="937"/>
      <c r="AU352" s="756"/>
      <c r="AV352" s="938"/>
      <c r="CM352" s="843" t="s">
        <v>20525</v>
      </c>
      <c r="CN352" s="846" t="s">
        <v>20526</v>
      </c>
    </row>
    <row r="353" spans="1:92" ht="36" customHeight="1" x14ac:dyDescent="0.2">
      <c r="A353" s="749" t="s">
        <v>20797</v>
      </c>
      <c r="J353" s="860" t="s">
        <v>35</v>
      </c>
      <c r="K353" s="855" t="s">
        <v>11070</v>
      </c>
      <c r="P353" s="755"/>
      <c r="Q353" s="921" t="s">
        <v>5962</v>
      </c>
      <c r="R353" s="922" t="s">
        <v>11086</v>
      </c>
      <c r="S353" s="923" t="s">
        <v>11087</v>
      </c>
      <c r="U353" s="860" t="s">
        <v>35</v>
      </c>
      <c r="V353" s="855" t="s">
        <v>11088</v>
      </c>
      <c r="AH353" s="860" t="s">
        <v>35</v>
      </c>
      <c r="AI353" s="855" t="s">
        <v>11089</v>
      </c>
      <c r="AK353" s="860" t="s">
        <v>35</v>
      </c>
      <c r="AL353" s="855" t="s">
        <v>11045</v>
      </c>
      <c r="AT353" s="937"/>
      <c r="AU353" s="756"/>
      <c r="AV353" s="938"/>
      <c r="CM353" s="843" t="s">
        <v>20527</v>
      </c>
      <c r="CN353" s="846" t="s">
        <v>20528</v>
      </c>
    </row>
    <row r="354" spans="1:92" ht="36" customHeight="1" x14ac:dyDescent="0.2">
      <c r="A354" s="749" t="s">
        <v>20797</v>
      </c>
      <c r="J354" s="820" t="s">
        <v>11076</v>
      </c>
      <c r="K354" s="815" t="s">
        <v>11077</v>
      </c>
      <c r="P354" s="755"/>
      <c r="Q354" s="921" t="s">
        <v>5962</v>
      </c>
      <c r="R354" s="922" t="s">
        <v>11093</v>
      </c>
      <c r="S354" s="923" t="s">
        <v>11094</v>
      </c>
      <c r="U354" s="820" t="s">
        <v>11095</v>
      </c>
      <c r="V354" s="815" t="s">
        <v>9009</v>
      </c>
      <c r="AH354" s="820" t="s">
        <v>11095</v>
      </c>
      <c r="AI354" s="815" t="s">
        <v>11096</v>
      </c>
      <c r="AK354" s="828" t="s">
        <v>11053</v>
      </c>
      <c r="AL354" s="829" t="s">
        <v>11054</v>
      </c>
      <c r="AT354" s="937"/>
      <c r="AU354" s="756"/>
      <c r="AV354" s="938"/>
      <c r="CM354" s="843" t="s">
        <v>20529</v>
      </c>
      <c r="CN354" s="846" t="s">
        <v>20530</v>
      </c>
    </row>
    <row r="355" spans="1:92" ht="36" customHeight="1" x14ac:dyDescent="0.2">
      <c r="A355" s="749" t="s">
        <v>20797</v>
      </c>
      <c r="J355" s="860" t="s">
        <v>35</v>
      </c>
      <c r="K355" s="855" t="s">
        <v>11085</v>
      </c>
      <c r="P355" s="755"/>
      <c r="Q355" s="921" t="s">
        <v>5962</v>
      </c>
      <c r="R355" s="922" t="s">
        <v>11100</v>
      </c>
      <c r="S355" s="923" t="s">
        <v>11101</v>
      </c>
      <c r="U355" s="860" t="s">
        <v>35</v>
      </c>
      <c r="V355" s="855" t="s">
        <v>11102</v>
      </c>
      <c r="AH355" s="860" t="s">
        <v>35</v>
      </c>
      <c r="AI355" s="855" t="s">
        <v>11103</v>
      </c>
      <c r="AK355" s="860" t="s">
        <v>35</v>
      </c>
      <c r="AL355" s="855" t="s">
        <v>11060</v>
      </c>
      <c r="AT355" s="937"/>
      <c r="AU355" s="756"/>
      <c r="AV355" s="938"/>
      <c r="CM355" s="843" t="s">
        <v>20531</v>
      </c>
      <c r="CN355" s="846" t="s">
        <v>20532</v>
      </c>
    </row>
    <row r="356" spans="1:92" ht="36" customHeight="1" x14ac:dyDescent="0.2">
      <c r="A356" s="749" t="s">
        <v>20797</v>
      </c>
      <c r="J356" s="820" t="s">
        <v>11091</v>
      </c>
      <c r="K356" s="815" t="s">
        <v>11092</v>
      </c>
      <c r="P356" s="755"/>
      <c r="Q356" s="921" t="s">
        <v>5962</v>
      </c>
      <c r="R356" s="922" t="s">
        <v>11107</v>
      </c>
      <c r="S356" s="923" t="s">
        <v>11108</v>
      </c>
      <c r="U356" s="820" t="s">
        <v>11109</v>
      </c>
      <c r="V356" s="815" t="s">
        <v>11110</v>
      </c>
      <c r="AH356" s="820" t="s">
        <v>11109</v>
      </c>
      <c r="AI356" s="815" t="s">
        <v>11111</v>
      </c>
      <c r="AK356" s="828" t="s">
        <v>11068</v>
      </c>
      <c r="AL356" s="829" t="s">
        <v>11069</v>
      </c>
      <c r="AT356" s="937"/>
      <c r="AU356" s="756"/>
      <c r="AV356" s="938"/>
      <c r="CM356" s="843" t="s">
        <v>20533</v>
      </c>
      <c r="CN356" s="846" t="s">
        <v>20534</v>
      </c>
    </row>
    <row r="357" spans="1:92" ht="36" customHeight="1" x14ac:dyDescent="0.2">
      <c r="A357" s="749" t="s">
        <v>20797</v>
      </c>
      <c r="J357" s="860" t="s">
        <v>35</v>
      </c>
      <c r="K357" s="855" t="s">
        <v>11099</v>
      </c>
      <c r="P357" s="755"/>
      <c r="Q357" s="921" t="s">
        <v>5962</v>
      </c>
      <c r="R357" s="922" t="s">
        <v>11114</v>
      </c>
      <c r="S357" s="923" t="s">
        <v>11115</v>
      </c>
      <c r="U357" s="860" t="s">
        <v>35</v>
      </c>
      <c r="V357" s="855" t="s">
        <v>11116</v>
      </c>
      <c r="AH357" s="860" t="s">
        <v>35</v>
      </c>
      <c r="AI357" s="855" t="s">
        <v>11117</v>
      </c>
      <c r="AK357" s="860" t="s">
        <v>35</v>
      </c>
      <c r="AL357" s="855" t="s">
        <v>11075</v>
      </c>
      <c r="AT357" s="937"/>
      <c r="AU357" s="756"/>
      <c r="AV357" s="938"/>
      <c r="CM357" s="843" t="s">
        <v>20535</v>
      </c>
      <c r="CN357" s="846" t="s">
        <v>20536</v>
      </c>
    </row>
    <row r="358" spans="1:92" ht="36" customHeight="1" x14ac:dyDescent="0.2">
      <c r="A358" s="749" t="s">
        <v>20797</v>
      </c>
      <c r="J358" s="820" t="s">
        <v>11105</v>
      </c>
      <c r="K358" s="815" t="s">
        <v>11106</v>
      </c>
      <c r="P358" s="755"/>
      <c r="Q358" s="921" t="s">
        <v>5962</v>
      </c>
      <c r="R358" s="922" t="s">
        <v>11119</v>
      </c>
      <c r="S358" s="923" t="s">
        <v>11120</v>
      </c>
      <c r="U358" s="820" t="s">
        <v>11121</v>
      </c>
      <c r="V358" s="815" t="s">
        <v>11122</v>
      </c>
      <c r="AH358" s="820" t="s">
        <v>11121</v>
      </c>
      <c r="AI358" s="815" t="s">
        <v>11123</v>
      </c>
      <c r="AK358" s="828" t="s">
        <v>11083</v>
      </c>
      <c r="AL358" s="829" t="s">
        <v>11084</v>
      </c>
      <c r="AT358" s="937"/>
      <c r="AU358" s="756"/>
      <c r="AV358" s="938"/>
      <c r="CM358" s="843" t="s">
        <v>20537</v>
      </c>
      <c r="CN358" s="846" t="s">
        <v>20538</v>
      </c>
    </row>
    <row r="359" spans="1:92" ht="36" customHeight="1" x14ac:dyDescent="0.2">
      <c r="A359" s="749" t="s">
        <v>20797</v>
      </c>
      <c r="J359" s="860" t="s">
        <v>35</v>
      </c>
      <c r="K359" s="855" t="s">
        <v>11113</v>
      </c>
      <c r="P359" s="755"/>
      <c r="Q359" s="921" t="s">
        <v>5962</v>
      </c>
      <c r="R359" s="922" t="s">
        <v>11126</v>
      </c>
      <c r="S359" s="923" t="s">
        <v>11127</v>
      </c>
      <c r="U359" s="860" t="s">
        <v>35</v>
      </c>
      <c r="V359" s="855" t="s">
        <v>11128</v>
      </c>
      <c r="AH359" s="860" t="s">
        <v>35</v>
      </c>
      <c r="AI359" s="855" t="s">
        <v>11129</v>
      </c>
      <c r="AK359" s="860"/>
      <c r="AL359" s="855" t="s">
        <v>11090</v>
      </c>
      <c r="AT359" s="937"/>
      <c r="AU359" s="756"/>
      <c r="AV359" s="938"/>
      <c r="CM359" s="843" t="s">
        <v>20539</v>
      </c>
      <c r="CN359" s="846" t="s">
        <v>20540</v>
      </c>
    </row>
    <row r="360" spans="1:92" ht="48" x14ac:dyDescent="0.2">
      <c r="A360" s="749" t="s">
        <v>20797</v>
      </c>
      <c r="J360" s="820" t="s">
        <v>9105</v>
      </c>
      <c r="K360" s="815" t="s">
        <v>9106</v>
      </c>
      <c r="P360" s="755"/>
      <c r="Q360" s="921" t="s">
        <v>5962</v>
      </c>
      <c r="R360" s="922" t="s">
        <v>11131</v>
      </c>
      <c r="S360" s="923" t="s">
        <v>11132</v>
      </c>
      <c r="U360" s="820" t="s">
        <v>11133</v>
      </c>
      <c r="V360" s="815" t="s">
        <v>11134</v>
      </c>
      <c r="AH360" s="820" t="s">
        <v>11133</v>
      </c>
      <c r="AI360" s="815" t="s">
        <v>11135</v>
      </c>
      <c r="AK360" s="828" t="s">
        <v>11097</v>
      </c>
      <c r="AL360" s="829" t="s">
        <v>11098</v>
      </c>
      <c r="AT360" s="937"/>
      <c r="AU360" s="756"/>
      <c r="AV360" s="938"/>
      <c r="CM360" s="843" t="s">
        <v>20541</v>
      </c>
      <c r="CN360" s="846" t="s">
        <v>20542</v>
      </c>
    </row>
    <row r="361" spans="1:92" ht="49" thickBot="1" x14ac:dyDescent="0.25">
      <c r="A361" s="749" t="s">
        <v>20797</v>
      </c>
      <c r="J361" s="971" t="s">
        <v>35</v>
      </c>
      <c r="K361" s="910" t="s">
        <v>9127</v>
      </c>
      <c r="P361" s="755"/>
      <c r="Q361" s="921" t="s">
        <v>5962</v>
      </c>
      <c r="R361" s="922" t="s">
        <v>11137</v>
      </c>
      <c r="S361" s="923" t="s">
        <v>11138</v>
      </c>
      <c r="U361" s="860" t="s">
        <v>35</v>
      </c>
      <c r="V361" s="855" t="s">
        <v>11139</v>
      </c>
      <c r="AH361" s="860" t="s">
        <v>35</v>
      </c>
      <c r="AI361" s="855" t="s">
        <v>11140</v>
      </c>
      <c r="AK361" s="860"/>
      <c r="AL361" s="855" t="s">
        <v>11104</v>
      </c>
      <c r="AT361" s="937"/>
      <c r="AU361" s="756"/>
      <c r="AV361" s="938"/>
      <c r="CM361" s="843" t="s">
        <v>20543</v>
      </c>
      <c r="CN361" s="846" t="s">
        <v>20544</v>
      </c>
    </row>
    <row r="362" spans="1:92" ht="48" x14ac:dyDescent="0.2">
      <c r="A362" s="749" t="s">
        <v>20797</v>
      </c>
      <c r="K362" s="856"/>
      <c r="P362" s="755"/>
      <c r="Q362" s="921" t="s">
        <v>5962</v>
      </c>
      <c r="R362" s="922" t="s">
        <v>11142</v>
      </c>
      <c r="S362" s="923" t="s">
        <v>11143</v>
      </c>
      <c r="U362" s="820" t="s">
        <v>11144</v>
      </c>
      <c r="V362" s="815" t="s">
        <v>11145</v>
      </c>
      <c r="AH362" s="820" t="s">
        <v>11144</v>
      </c>
      <c r="AI362" s="815" t="s">
        <v>11146</v>
      </c>
      <c r="AK362" s="828" t="s">
        <v>10078</v>
      </c>
      <c r="AL362" s="829" t="s">
        <v>11112</v>
      </c>
      <c r="AT362" s="937"/>
      <c r="AU362" s="756"/>
      <c r="AV362" s="938"/>
      <c r="CM362" s="843" t="s">
        <v>20545</v>
      </c>
      <c r="CN362" s="846" t="s">
        <v>20546</v>
      </c>
    </row>
    <row r="363" spans="1:92" ht="48" x14ac:dyDescent="0.2">
      <c r="A363" s="749" t="s">
        <v>20797</v>
      </c>
      <c r="P363" s="755"/>
      <c r="Q363" s="921" t="s">
        <v>5962</v>
      </c>
      <c r="R363" s="922" t="s">
        <v>11149</v>
      </c>
      <c r="S363" s="923" t="s">
        <v>11150</v>
      </c>
      <c r="U363" s="860" t="s">
        <v>35</v>
      </c>
      <c r="V363" s="855" t="s">
        <v>11151</v>
      </c>
      <c r="AH363" s="860" t="s">
        <v>35</v>
      </c>
      <c r="AI363" s="855" t="s">
        <v>11152</v>
      </c>
      <c r="AK363" s="860" t="s">
        <v>35</v>
      </c>
      <c r="AL363" s="855" t="s">
        <v>11118</v>
      </c>
      <c r="AT363" s="937"/>
      <c r="AU363" s="756"/>
      <c r="AV363" s="938"/>
      <c r="CM363" s="843" t="s">
        <v>20547</v>
      </c>
      <c r="CN363" s="846" t="s">
        <v>20548</v>
      </c>
    </row>
    <row r="364" spans="1:92" ht="48" x14ac:dyDescent="0.2">
      <c r="A364" s="749" t="s">
        <v>20797</v>
      </c>
      <c r="P364" s="755"/>
      <c r="Q364" s="921" t="s">
        <v>5962</v>
      </c>
      <c r="R364" s="922" t="s">
        <v>11154</v>
      </c>
      <c r="S364" s="923" t="s">
        <v>11155</v>
      </c>
      <c r="U364" s="820" t="s">
        <v>11156</v>
      </c>
      <c r="V364" s="815" t="s">
        <v>11157</v>
      </c>
      <c r="AH364" s="820" t="s">
        <v>11156</v>
      </c>
      <c r="AI364" s="815" t="s">
        <v>11158</v>
      </c>
      <c r="AK364" s="828" t="s">
        <v>11124</v>
      </c>
      <c r="AL364" s="829" t="s">
        <v>11125</v>
      </c>
      <c r="AT364" s="937"/>
      <c r="AU364" s="756"/>
      <c r="AV364" s="938"/>
      <c r="CM364" s="843" t="s">
        <v>20549</v>
      </c>
      <c r="CN364" s="846" t="s">
        <v>20550</v>
      </c>
    </row>
    <row r="365" spans="1:92" ht="48" x14ac:dyDescent="0.2">
      <c r="A365" s="749" t="s">
        <v>20797</v>
      </c>
      <c r="K365" s="856"/>
      <c r="P365" s="755"/>
      <c r="Q365" s="921" t="s">
        <v>5962</v>
      </c>
      <c r="R365" s="922" t="s">
        <v>11161</v>
      </c>
      <c r="S365" s="923" t="s">
        <v>11162</v>
      </c>
      <c r="U365" s="860" t="s">
        <v>35</v>
      </c>
      <c r="V365" s="855" t="s">
        <v>11163</v>
      </c>
      <c r="AH365" s="860" t="s">
        <v>35</v>
      </c>
      <c r="AI365" s="855" t="s">
        <v>11164</v>
      </c>
      <c r="AK365" s="860" t="s">
        <v>35</v>
      </c>
      <c r="AL365" s="855" t="s">
        <v>11130</v>
      </c>
      <c r="AT365" s="937"/>
      <c r="AU365" s="756"/>
      <c r="AV365" s="938"/>
      <c r="CM365" s="843" t="s">
        <v>20551</v>
      </c>
      <c r="CN365" s="846" t="s">
        <v>20552</v>
      </c>
    </row>
    <row r="366" spans="1:92" ht="48" x14ac:dyDescent="0.2">
      <c r="A366" s="749" t="s">
        <v>20797</v>
      </c>
      <c r="P366" s="755"/>
      <c r="Q366" s="921" t="s">
        <v>5962</v>
      </c>
      <c r="R366" s="922" t="s">
        <v>11166</v>
      </c>
      <c r="S366" s="923" t="s">
        <v>11167</v>
      </c>
      <c r="U366" s="820" t="s">
        <v>11168</v>
      </c>
      <c r="V366" s="815" t="s">
        <v>11169</v>
      </c>
      <c r="AH366" s="820" t="s">
        <v>11168</v>
      </c>
      <c r="AI366" s="815" t="s">
        <v>11170</v>
      </c>
      <c r="AK366" s="828" t="s">
        <v>10200</v>
      </c>
      <c r="AL366" s="829" t="s">
        <v>11136</v>
      </c>
      <c r="AT366" s="937"/>
      <c r="AU366" s="756"/>
      <c r="AV366" s="938"/>
      <c r="CM366" s="843" t="s">
        <v>20553</v>
      </c>
      <c r="CN366" s="846" t="s">
        <v>20554</v>
      </c>
    </row>
    <row r="367" spans="1:92" ht="48" x14ac:dyDescent="0.2">
      <c r="A367" s="749" t="s">
        <v>20797</v>
      </c>
      <c r="P367" s="755"/>
      <c r="Q367" s="921" t="s">
        <v>5962</v>
      </c>
      <c r="R367" s="922" t="s">
        <v>11173</v>
      </c>
      <c r="S367" s="923" t="s">
        <v>11174</v>
      </c>
      <c r="U367" s="860" t="s">
        <v>35</v>
      </c>
      <c r="V367" s="855" t="s">
        <v>11175</v>
      </c>
      <c r="AH367" s="860" t="s">
        <v>35</v>
      </c>
      <c r="AI367" s="855" t="s">
        <v>11176</v>
      </c>
      <c r="AK367" s="860" t="s">
        <v>35</v>
      </c>
      <c r="AL367" s="855" t="s">
        <v>11141</v>
      </c>
      <c r="AT367" s="937"/>
      <c r="AU367" s="756"/>
      <c r="AV367" s="938"/>
      <c r="CM367" s="843" t="s">
        <v>20555</v>
      </c>
      <c r="CN367" s="846" t="s">
        <v>20556</v>
      </c>
    </row>
    <row r="368" spans="1:92" ht="48" x14ac:dyDescent="0.2">
      <c r="A368" s="749" t="s">
        <v>20797</v>
      </c>
      <c r="K368" s="856"/>
      <c r="P368" s="755"/>
      <c r="Q368" s="921" t="s">
        <v>5962</v>
      </c>
      <c r="R368" s="922" t="s">
        <v>11178</v>
      </c>
      <c r="S368" s="923" t="s">
        <v>11179</v>
      </c>
      <c r="U368" s="820" t="s">
        <v>11180</v>
      </c>
      <c r="V368" s="815" t="s">
        <v>11181</v>
      </c>
      <c r="AH368" s="820" t="s">
        <v>11180</v>
      </c>
      <c r="AI368" s="815" t="s">
        <v>11182</v>
      </c>
      <c r="AK368" s="828" t="s">
        <v>11147</v>
      </c>
      <c r="AL368" s="829" t="s">
        <v>11148</v>
      </c>
      <c r="AT368" s="937"/>
      <c r="AU368" s="756"/>
      <c r="AV368" s="938"/>
      <c r="CM368" s="843" t="s">
        <v>20557</v>
      </c>
      <c r="CN368" s="846" t="s">
        <v>20558</v>
      </c>
    </row>
    <row r="369" spans="1:92" ht="48" x14ac:dyDescent="0.2">
      <c r="A369" s="749" t="s">
        <v>20797</v>
      </c>
      <c r="P369" s="755"/>
      <c r="Q369" s="921" t="s">
        <v>5962</v>
      </c>
      <c r="R369" s="922" t="s">
        <v>11183</v>
      </c>
      <c r="S369" s="923" t="s">
        <v>11184</v>
      </c>
      <c r="U369" s="860" t="s">
        <v>35</v>
      </c>
      <c r="V369" s="855" t="s">
        <v>11185</v>
      </c>
      <c r="AH369" s="860" t="s">
        <v>35</v>
      </c>
      <c r="AI369" s="855" t="s">
        <v>11186</v>
      </c>
      <c r="AK369" s="860" t="s">
        <v>35</v>
      </c>
      <c r="AL369" s="855" t="s">
        <v>11153</v>
      </c>
      <c r="AT369" s="937"/>
      <c r="AU369" s="756"/>
      <c r="AV369" s="938"/>
      <c r="CM369" s="843" t="s">
        <v>20559</v>
      </c>
      <c r="CN369" s="846" t="s">
        <v>20560</v>
      </c>
    </row>
    <row r="370" spans="1:92" ht="48" x14ac:dyDescent="0.2">
      <c r="A370" s="749" t="s">
        <v>20797</v>
      </c>
      <c r="P370" s="755"/>
      <c r="Q370" s="921" t="s">
        <v>5962</v>
      </c>
      <c r="R370" s="922" t="s">
        <v>11188</v>
      </c>
      <c r="S370" s="923" t="s">
        <v>11189</v>
      </c>
      <c r="U370" s="820" t="s">
        <v>11190</v>
      </c>
      <c r="V370" s="815" t="s">
        <v>11191</v>
      </c>
      <c r="AH370" s="820" t="s">
        <v>11190</v>
      </c>
      <c r="AI370" s="815" t="s">
        <v>11192</v>
      </c>
      <c r="AK370" s="828" t="s">
        <v>11159</v>
      </c>
      <c r="AL370" s="829" t="s">
        <v>11160</v>
      </c>
      <c r="AT370" s="937"/>
      <c r="AU370" s="756"/>
      <c r="AV370" s="938"/>
      <c r="CM370" s="843" t="s">
        <v>20561</v>
      </c>
      <c r="CN370" s="846" t="s">
        <v>20562</v>
      </c>
    </row>
    <row r="371" spans="1:92" ht="48" x14ac:dyDescent="0.2">
      <c r="A371" s="749" t="s">
        <v>20797</v>
      </c>
      <c r="K371" s="856"/>
      <c r="P371" s="755"/>
      <c r="Q371" s="921" t="s">
        <v>5962</v>
      </c>
      <c r="R371" s="922" t="s">
        <v>11193</v>
      </c>
      <c r="S371" s="923" t="s">
        <v>11194</v>
      </c>
      <c r="U371" s="860" t="s">
        <v>35</v>
      </c>
      <c r="V371" s="855" t="s">
        <v>11195</v>
      </c>
      <c r="AH371" s="860" t="s">
        <v>35</v>
      </c>
      <c r="AI371" s="855" t="s">
        <v>11196</v>
      </c>
      <c r="AK371" s="860" t="s">
        <v>35</v>
      </c>
      <c r="AL371" s="855" t="s">
        <v>11165</v>
      </c>
      <c r="AT371" s="937"/>
      <c r="AU371" s="756"/>
      <c r="AV371" s="938"/>
      <c r="CM371" s="843" t="s">
        <v>20563</v>
      </c>
      <c r="CN371" s="846" t="s">
        <v>20564</v>
      </c>
    </row>
    <row r="372" spans="1:92" ht="48" x14ac:dyDescent="0.2">
      <c r="A372" s="749" t="s">
        <v>20797</v>
      </c>
      <c r="P372" s="755"/>
      <c r="Q372" s="921" t="s">
        <v>5962</v>
      </c>
      <c r="R372" s="922" t="s">
        <v>11197</v>
      </c>
      <c r="S372" s="923" t="s">
        <v>11198</v>
      </c>
      <c r="U372" s="820" t="s">
        <v>11199</v>
      </c>
      <c r="V372" s="815" t="s">
        <v>11200</v>
      </c>
      <c r="AH372" s="820" t="s">
        <v>11199</v>
      </c>
      <c r="AI372" s="815" t="s">
        <v>11201</v>
      </c>
      <c r="AK372" s="828" t="s">
        <v>11171</v>
      </c>
      <c r="AL372" s="829" t="s">
        <v>11172</v>
      </c>
      <c r="AT372" s="937"/>
      <c r="AU372" s="756"/>
      <c r="AV372" s="938"/>
      <c r="CM372" s="843" t="s">
        <v>20565</v>
      </c>
      <c r="CN372" s="846" t="s">
        <v>20566</v>
      </c>
    </row>
    <row r="373" spans="1:92" ht="48" x14ac:dyDescent="0.2">
      <c r="A373" s="749" t="s">
        <v>20797</v>
      </c>
      <c r="P373" s="755"/>
      <c r="Q373" s="921" t="s">
        <v>5962</v>
      </c>
      <c r="R373" s="922" t="s">
        <v>11202</v>
      </c>
      <c r="S373" s="923" t="s">
        <v>11203</v>
      </c>
      <c r="U373" s="860" t="s">
        <v>35</v>
      </c>
      <c r="V373" s="855" t="s">
        <v>11204</v>
      </c>
      <c r="AH373" s="860" t="s">
        <v>35</v>
      </c>
      <c r="AI373" s="855" t="s">
        <v>11205</v>
      </c>
      <c r="AK373" s="860" t="s">
        <v>35</v>
      </c>
      <c r="AL373" s="855" t="s">
        <v>11177</v>
      </c>
      <c r="AT373" s="937"/>
      <c r="AU373" s="756"/>
      <c r="AV373" s="938"/>
      <c r="CM373" s="843" t="s">
        <v>20567</v>
      </c>
      <c r="CN373" s="846" t="s">
        <v>20568</v>
      </c>
    </row>
    <row r="374" spans="1:92" ht="48" x14ac:dyDescent="0.2">
      <c r="A374" s="749" t="s">
        <v>20797</v>
      </c>
      <c r="K374" s="856"/>
      <c r="P374" s="755"/>
      <c r="Q374" s="921" t="s">
        <v>5962</v>
      </c>
      <c r="R374" s="922" t="s">
        <v>11206</v>
      </c>
      <c r="S374" s="923" t="s">
        <v>11207</v>
      </c>
      <c r="U374" s="820" t="s">
        <v>11208</v>
      </c>
      <c r="V374" s="815" t="s">
        <v>11209</v>
      </c>
      <c r="AH374" s="820" t="s">
        <v>11208</v>
      </c>
      <c r="AI374" s="815" t="s">
        <v>11210</v>
      </c>
      <c r="AK374" s="828" t="s">
        <v>9105</v>
      </c>
      <c r="AL374" s="829" t="s">
        <v>9106</v>
      </c>
      <c r="AT374" s="937"/>
      <c r="AU374" s="756"/>
      <c r="AV374" s="938"/>
      <c r="CM374" s="843" t="s">
        <v>20569</v>
      </c>
      <c r="CN374" s="846" t="s">
        <v>20570</v>
      </c>
    </row>
    <row r="375" spans="1:92" ht="49" thickBot="1" x14ac:dyDescent="0.25">
      <c r="A375" s="749" t="s">
        <v>20797</v>
      </c>
      <c r="P375" s="755"/>
      <c r="Q375" s="921" t="s">
        <v>5962</v>
      </c>
      <c r="R375" s="922" t="s">
        <v>11211</v>
      </c>
      <c r="S375" s="923" t="s">
        <v>11212</v>
      </c>
      <c r="U375" s="860" t="s">
        <v>35</v>
      </c>
      <c r="V375" s="855" t="s">
        <v>11213</v>
      </c>
      <c r="AH375" s="860" t="s">
        <v>35</v>
      </c>
      <c r="AI375" s="855" t="s">
        <v>11214</v>
      </c>
      <c r="AK375" s="971" t="s">
        <v>35</v>
      </c>
      <c r="AL375" s="910" t="s">
        <v>11187</v>
      </c>
      <c r="AT375" s="937"/>
      <c r="AU375" s="756"/>
      <c r="AV375" s="938"/>
      <c r="CM375" s="843" t="s">
        <v>20571</v>
      </c>
      <c r="CN375" s="846" t="s">
        <v>20572</v>
      </c>
    </row>
    <row r="376" spans="1:92" ht="48" x14ac:dyDescent="0.2">
      <c r="A376" s="749" t="s">
        <v>20797</v>
      </c>
      <c r="P376" s="755"/>
      <c r="Q376" s="921" t="s">
        <v>5962</v>
      </c>
      <c r="R376" s="922" t="s">
        <v>11215</v>
      </c>
      <c r="S376" s="923" t="s">
        <v>11216</v>
      </c>
      <c r="U376" s="820" t="s">
        <v>11217</v>
      </c>
      <c r="V376" s="815" t="s">
        <v>11218</v>
      </c>
      <c r="AH376" s="820" t="s">
        <v>11217</v>
      </c>
      <c r="AI376" s="815" t="s">
        <v>11219</v>
      </c>
      <c r="AT376" s="937"/>
      <c r="AU376" s="756"/>
      <c r="AV376" s="938"/>
      <c r="CM376" s="843" t="s">
        <v>20573</v>
      </c>
      <c r="CN376" s="846" t="s">
        <v>20574</v>
      </c>
    </row>
    <row r="377" spans="1:92" ht="48" x14ac:dyDescent="0.2">
      <c r="A377" s="749" t="s">
        <v>20797</v>
      </c>
      <c r="K377" s="856"/>
      <c r="P377" s="755"/>
      <c r="Q377" s="921" t="s">
        <v>5962</v>
      </c>
      <c r="R377" s="922" t="s">
        <v>11220</v>
      </c>
      <c r="S377" s="923" t="s">
        <v>11221</v>
      </c>
      <c r="U377" s="860" t="s">
        <v>35</v>
      </c>
      <c r="V377" s="855" t="s">
        <v>11222</v>
      </c>
      <c r="AH377" s="860" t="s">
        <v>35</v>
      </c>
      <c r="AI377" s="855" t="s">
        <v>11223</v>
      </c>
      <c r="AT377" s="937"/>
      <c r="AU377" s="756"/>
      <c r="AV377" s="938"/>
      <c r="CM377" s="843" t="s">
        <v>20575</v>
      </c>
      <c r="CN377" s="846" t="s">
        <v>20576</v>
      </c>
    </row>
    <row r="378" spans="1:92" ht="48" x14ac:dyDescent="0.2">
      <c r="A378" s="749" t="s">
        <v>20797</v>
      </c>
      <c r="P378" s="755"/>
      <c r="Q378" s="921" t="s">
        <v>5962</v>
      </c>
      <c r="R378" s="922" t="s">
        <v>11224</v>
      </c>
      <c r="S378" s="923" t="s">
        <v>11225</v>
      </c>
      <c r="U378" s="820" t="s">
        <v>11226</v>
      </c>
      <c r="V378" s="815" t="s">
        <v>11227</v>
      </c>
      <c r="AH378" s="820" t="s">
        <v>11226</v>
      </c>
      <c r="AI378" s="815" t="s">
        <v>11228</v>
      </c>
      <c r="AT378" s="937"/>
      <c r="AU378" s="756"/>
      <c r="AV378" s="938"/>
      <c r="CM378" s="843" t="s">
        <v>20577</v>
      </c>
      <c r="CN378" s="846" t="s">
        <v>20578</v>
      </c>
    </row>
    <row r="379" spans="1:92" ht="48" x14ac:dyDescent="0.2">
      <c r="A379" s="749" t="s">
        <v>20797</v>
      </c>
      <c r="P379" s="755"/>
      <c r="Q379" s="921" t="s">
        <v>5962</v>
      </c>
      <c r="R379" s="922" t="s">
        <v>11229</v>
      </c>
      <c r="S379" s="923" t="s">
        <v>11230</v>
      </c>
      <c r="U379" s="860" t="s">
        <v>35</v>
      </c>
      <c r="V379" s="855" t="s">
        <v>11231</v>
      </c>
      <c r="AH379" s="860" t="s">
        <v>35</v>
      </c>
      <c r="AI379" s="855" t="s">
        <v>11232</v>
      </c>
      <c r="AT379" s="937"/>
      <c r="AU379" s="756"/>
      <c r="AV379" s="938"/>
      <c r="CM379" s="843" t="s">
        <v>20579</v>
      </c>
      <c r="CN379" s="846" t="s">
        <v>20580</v>
      </c>
    </row>
    <row r="380" spans="1:92" ht="48" x14ac:dyDescent="0.2">
      <c r="A380" s="749" t="s">
        <v>20797</v>
      </c>
      <c r="K380" s="856"/>
      <c r="P380" s="755"/>
      <c r="Q380" s="921" t="s">
        <v>5962</v>
      </c>
      <c r="R380" s="922" t="s">
        <v>11233</v>
      </c>
      <c r="S380" s="923" t="s">
        <v>11234</v>
      </c>
      <c r="U380" s="820" t="s">
        <v>11235</v>
      </c>
      <c r="V380" s="815" t="s">
        <v>11236</v>
      </c>
      <c r="AH380" s="820" t="s">
        <v>11235</v>
      </c>
      <c r="AI380" s="815" t="s">
        <v>11237</v>
      </c>
      <c r="AT380" s="937"/>
      <c r="AU380" s="756"/>
      <c r="AV380" s="938"/>
      <c r="CM380" s="843" t="s">
        <v>20581</v>
      </c>
      <c r="CN380" s="846" t="s">
        <v>20582</v>
      </c>
    </row>
    <row r="381" spans="1:92" ht="48" x14ac:dyDescent="0.2">
      <c r="A381" s="749" t="s">
        <v>20797</v>
      </c>
      <c r="P381" s="755"/>
      <c r="Q381" s="921" t="s">
        <v>5962</v>
      </c>
      <c r="R381" s="922" t="s">
        <v>11238</v>
      </c>
      <c r="S381" s="923" t="s">
        <v>11239</v>
      </c>
      <c r="U381" s="860" t="s">
        <v>35</v>
      </c>
      <c r="V381" s="855" t="s">
        <v>11240</v>
      </c>
      <c r="AH381" s="860" t="s">
        <v>35</v>
      </c>
      <c r="AI381" s="855" t="s">
        <v>11241</v>
      </c>
      <c r="AT381" s="937"/>
      <c r="AU381" s="756"/>
      <c r="AV381" s="938"/>
      <c r="CM381" s="843" t="s">
        <v>20583</v>
      </c>
      <c r="CN381" s="846" t="s">
        <v>20584</v>
      </c>
    </row>
    <row r="382" spans="1:92" ht="48" x14ac:dyDescent="0.2">
      <c r="A382" s="749" t="s">
        <v>20797</v>
      </c>
      <c r="P382" s="755"/>
      <c r="Q382" s="921" t="s">
        <v>5962</v>
      </c>
      <c r="R382" s="922" t="s">
        <v>11242</v>
      </c>
      <c r="S382" s="923" t="s">
        <v>11243</v>
      </c>
      <c r="U382" s="820" t="s">
        <v>11244</v>
      </c>
      <c r="V382" s="815" t="s">
        <v>11245</v>
      </c>
      <c r="AH382" s="820" t="s">
        <v>11244</v>
      </c>
      <c r="AI382" s="815" t="s">
        <v>11246</v>
      </c>
      <c r="AT382" s="937"/>
      <c r="AU382" s="756"/>
      <c r="AV382" s="938"/>
      <c r="CM382" s="843" t="s">
        <v>20585</v>
      </c>
      <c r="CN382" s="846" t="s">
        <v>20586</v>
      </c>
    </row>
    <row r="383" spans="1:92" ht="48" x14ac:dyDescent="0.2">
      <c r="A383" s="749" t="s">
        <v>20797</v>
      </c>
      <c r="K383" s="856"/>
      <c r="P383" s="755"/>
      <c r="Q383" s="921" t="s">
        <v>5962</v>
      </c>
      <c r="R383" s="922" t="s">
        <v>11247</v>
      </c>
      <c r="S383" s="923" t="s">
        <v>11248</v>
      </c>
      <c r="U383" s="860" t="s">
        <v>35</v>
      </c>
      <c r="V383" s="855" t="s">
        <v>11249</v>
      </c>
      <c r="AH383" s="860" t="s">
        <v>35</v>
      </c>
      <c r="AI383" s="855" t="s">
        <v>11250</v>
      </c>
      <c r="AT383" s="937"/>
      <c r="AU383" s="756"/>
      <c r="AV383" s="938"/>
      <c r="CM383" s="843" t="s">
        <v>20587</v>
      </c>
      <c r="CN383" s="846" t="s">
        <v>20588</v>
      </c>
    </row>
    <row r="384" spans="1:92" ht="48" x14ac:dyDescent="0.2">
      <c r="A384" s="749" t="s">
        <v>20797</v>
      </c>
      <c r="P384" s="755"/>
      <c r="Q384" s="921" t="s">
        <v>5962</v>
      </c>
      <c r="R384" s="922" t="s">
        <v>11251</v>
      </c>
      <c r="S384" s="923" t="s">
        <v>11252</v>
      </c>
      <c r="U384" s="820" t="s">
        <v>11253</v>
      </c>
      <c r="V384" s="815" t="s">
        <v>11254</v>
      </c>
      <c r="AH384" s="820" t="s">
        <v>11253</v>
      </c>
      <c r="AI384" s="815" t="s">
        <v>11255</v>
      </c>
      <c r="AT384" s="937"/>
      <c r="AU384" s="756"/>
      <c r="AV384" s="938"/>
      <c r="CM384" s="843" t="s">
        <v>20589</v>
      </c>
      <c r="CN384" s="846" t="s">
        <v>20590</v>
      </c>
    </row>
    <row r="385" spans="1:92" ht="48" x14ac:dyDescent="0.2">
      <c r="A385" s="749" t="s">
        <v>20797</v>
      </c>
      <c r="P385" s="755"/>
      <c r="Q385" s="921" t="s">
        <v>5962</v>
      </c>
      <c r="R385" s="922" t="s">
        <v>11256</v>
      </c>
      <c r="S385" s="923" t="s">
        <v>11257</v>
      </c>
      <c r="U385" s="860" t="s">
        <v>35</v>
      </c>
      <c r="V385" s="855" t="s">
        <v>11258</v>
      </c>
      <c r="AH385" s="860" t="s">
        <v>35</v>
      </c>
      <c r="AI385" s="855" t="s">
        <v>11259</v>
      </c>
      <c r="AT385" s="937"/>
      <c r="AU385" s="756"/>
      <c r="AV385" s="938"/>
      <c r="CM385" s="843" t="s">
        <v>20591</v>
      </c>
      <c r="CN385" s="846" t="s">
        <v>20592</v>
      </c>
    </row>
    <row r="386" spans="1:92" ht="48" x14ac:dyDescent="0.2">
      <c r="A386" s="749" t="s">
        <v>20797</v>
      </c>
      <c r="K386" s="856"/>
      <c r="P386" s="755"/>
      <c r="Q386" s="921" t="s">
        <v>5962</v>
      </c>
      <c r="R386" s="922" t="s">
        <v>11260</v>
      </c>
      <c r="S386" s="923" t="s">
        <v>11261</v>
      </c>
      <c r="U386" s="820" t="s">
        <v>11262</v>
      </c>
      <c r="V386" s="815" t="s">
        <v>11263</v>
      </c>
      <c r="AH386" s="820" t="s">
        <v>11262</v>
      </c>
      <c r="AI386" s="815" t="s">
        <v>11264</v>
      </c>
      <c r="AT386" s="937"/>
      <c r="AU386" s="756"/>
      <c r="AV386" s="938"/>
      <c r="CM386" s="843" t="s">
        <v>20593</v>
      </c>
      <c r="CN386" s="846" t="s">
        <v>20594</v>
      </c>
    </row>
    <row r="387" spans="1:92" ht="48" x14ac:dyDescent="0.2">
      <c r="A387" s="749" t="s">
        <v>20797</v>
      </c>
      <c r="P387" s="755"/>
      <c r="Q387" s="921" t="s">
        <v>5962</v>
      </c>
      <c r="R387" s="922" t="s">
        <v>11265</v>
      </c>
      <c r="S387" s="923" t="s">
        <v>11266</v>
      </c>
      <c r="U387" s="860" t="s">
        <v>35</v>
      </c>
      <c r="V387" s="855" t="s">
        <v>11267</v>
      </c>
      <c r="AH387" s="860" t="s">
        <v>35</v>
      </c>
      <c r="AI387" s="855" t="s">
        <v>11268</v>
      </c>
      <c r="AT387" s="937"/>
      <c r="AU387" s="756"/>
      <c r="AV387" s="938"/>
      <c r="CM387" s="843" t="s">
        <v>20595</v>
      </c>
      <c r="CN387" s="846" t="s">
        <v>20596</v>
      </c>
    </row>
    <row r="388" spans="1:92" ht="48" x14ac:dyDescent="0.2">
      <c r="A388" s="749" t="s">
        <v>20797</v>
      </c>
      <c r="P388" s="755"/>
      <c r="Q388" s="921" t="s">
        <v>5962</v>
      </c>
      <c r="R388" s="922" t="s">
        <v>11269</v>
      </c>
      <c r="S388" s="923" t="s">
        <v>11270</v>
      </c>
      <c r="U388" s="820" t="s">
        <v>11271</v>
      </c>
      <c r="V388" s="815" t="s">
        <v>11272</v>
      </c>
      <c r="AH388" s="820" t="s">
        <v>11271</v>
      </c>
      <c r="AI388" s="815" t="s">
        <v>11273</v>
      </c>
      <c r="AT388" s="937"/>
      <c r="AU388" s="756"/>
      <c r="AV388" s="938"/>
      <c r="CM388" s="843" t="s">
        <v>20597</v>
      </c>
      <c r="CN388" s="846" t="s">
        <v>20598</v>
      </c>
    </row>
    <row r="389" spans="1:92" ht="48" x14ac:dyDescent="0.2">
      <c r="A389" s="749" t="s">
        <v>20797</v>
      </c>
      <c r="K389" s="856"/>
      <c r="P389" s="755"/>
      <c r="Q389" s="921" t="s">
        <v>5962</v>
      </c>
      <c r="R389" s="922" t="s">
        <v>11274</v>
      </c>
      <c r="S389" s="923" t="s">
        <v>11275</v>
      </c>
      <c r="U389" s="860" t="s">
        <v>35</v>
      </c>
      <c r="V389" s="855" t="s">
        <v>11276</v>
      </c>
      <c r="AH389" s="860" t="s">
        <v>35</v>
      </c>
      <c r="AI389" s="855" t="s">
        <v>11277</v>
      </c>
      <c r="AT389" s="937"/>
      <c r="AU389" s="756"/>
      <c r="AV389" s="938"/>
      <c r="CM389" s="843" t="s">
        <v>20599</v>
      </c>
      <c r="CN389" s="846" t="s">
        <v>20600</v>
      </c>
    </row>
    <row r="390" spans="1:92" ht="48" x14ac:dyDescent="0.2">
      <c r="A390" s="749" t="s">
        <v>20797</v>
      </c>
      <c r="P390" s="755"/>
      <c r="Q390" s="921" t="s">
        <v>5962</v>
      </c>
      <c r="R390" s="922" t="s">
        <v>11278</v>
      </c>
      <c r="S390" s="923" t="s">
        <v>11279</v>
      </c>
      <c r="U390" s="820" t="s">
        <v>11280</v>
      </c>
      <c r="V390" s="815" t="s">
        <v>11281</v>
      </c>
      <c r="AH390" s="820" t="s">
        <v>11280</v>
      </c>
      <c r="AI390" s="815" t="s">
        <v>11282</v>
      </c>
      <c r="AT390" s="937"/>
      <c r="AU390" s="756"/>
      <c r="AV390" s="938"/>
      <c r="CM390" s="843" t="s">
        <v>20601</v>
      </c>
      <c r="CN390" s="846" t="s">
        <v>20602</v>
      </c>
    </row>
    <row r="391" spans="1:92" ht="48" x14ac:dyDescent="0.2">
      <c r="A391" s="749" t="s">
        <v>20797</v>
      </c>
      <c r="P391" s="755"/>
      <c r="Q391" s="921" t="s">
        <v>5962</v>
      </c>
      <c r="R391" s="922" t="s">
        <v>11283</v>
      </c>
      <c r="S391" s="923" t="s">
        <v>11284</v>
      </c>
      <c r="U391" s="860" t="s">
        <v>35</v>
      </c>
      <c r="V391" s="855" t="s">
        <v>11285</v>
      </c>
      <c r="AH391" s="860" t="s">
        <v>35</v>
      </c>
      <c r="AI391" s="855" t="s">
        <v>11286</v>
      </c>
      <c r="AT391" s="937"/>
      <c r="AU391" s="756"/>
      <c r="AV391" s="938"/>
      <c r="CM391" s="843" t="s">
        <v>20603</v>
      </c>
      <c r="CN391" s="846" t="s">
        <v>20604</v>
      </c>
    </row>
    <row r="392" spans="1:92" ht="48" x14ac:dyDescent="0.2">
      <c r="A392" s="749" t="s">
        <v>20797</v>
      </c>
      <c r="K392" s="856"/>
      <c r="P392" s="755"/>
      <c r="Q392" s="921" t="s">
        <v>5962</v>
      </c>
      <c r="R392" s="922" t="s">
        <v>11287</v>
      </c>
      <c r="S392" s="923" t="s">
        <v>11288</v>
      </c>
      <c r="U392" s="820" t="s">
        <v>11289</v>
      </c>
      <c r="V392" s="815" t="s">
        <v>11290</v>
      </c>
      <c r="AH392" s="820" t="s">
        <v>11289</v>
      </c>
      <c r="AI392" s="815" t="s">
        <v>11291</v>
      </c>
      <c r="AT392" s="937"/>
      <c r="AU392" s="756"/>
      <c r="AV392" s="938"/>
      <c r="CM392" s="843" t="s">
        <v>20605</v>
      </c>
      <c r="CN392" s="846" t="s">
        <v>20606</v>
      </c>
    </row>
    <row r="393" spans="1:92" ht="48" x14ac:dyDescent="0.2">
      <c r="A393" s="749" t="s">
        <v>20797</v>
      </c>
      <c r="P393" s="755"/>
      <c r="Q393" s="921" t="s">
        <v>5962</v>
      </c>
      <c r="R393" s="922" t="s">
        <v>11292</v>
      </c>
      <c r="S393" s="923" t="s">
        <v>11293</v>
      </c>
      <c r="U393" s="860" t="s">
        <v>35</v>
      </c>
      <c r="V393" s="855" t="s">
        <v>11294</v>
      </c>
      <c r="AH393" s="860" t="s">
        <v>35</v>
      </c>
      <c r="AI393" s="855" t="s">
        <v>11295</v>
      </c>
      <c r="AT393" s="937"/>
      <c r="AU393" s="756"/>
      <c r="AV393" s="938"/>
      <c r="CM393" s="843" t="s">
        <v>20607</v>
      </c>
      <c r="CN393" s="846" t="s">
        <v>20608</v>
      </c>
    </row>
    <row r="394" spans="1:92" ht="48" x14ac:dyDescent="0.2">
      <c r="A394" s="749" t="s">
        <v>20797</v>
      </c>
      <c r="P394" s="755"/>
      <c r="Q394" s="921" t="s">
        <v>5962</v>
      </c>
      <c r="R394" s="922" t="s">
        <v>11296</v>
      </c>
      <c r="S394" s="923" t="s">
        <v>11297</v>
      </c>
      <c r="U394" s="820" t="s">
        <v>11298</v>
      </c>
      <c r="V394" s="815" t="s">
        <v>11299</v>
      </c>
      <c r="AH394" s="820" t="s">
        <v>11298</v>
      </c>
      <c r="AI394" s="815" t="s">
        <v>11300</v>
      </c>
      <c r="AT394" s="937"/>
      <c r="AU394" s="756"/>
      <c r="AV394" s="938"/>
      <c r="CM394" s="843" t="s">
        <v>20609</v>
      </c>
      <c r="CN394" s="846" t="s">
        <v>20610</v>
      </c>
    </row>
    <row r="395" spans="1:92" ht="48" x14ac:dyDescent="0.2">
      <c r="A395" s="749" t="s">
        <v>20797</v>
      </c>
      <c r="K395" s="856"/>
      <c r="P395" s="755"/>
      <c r="Q395" s="921" t="s">
        <v>5962</v>
      </c>
      <c r="R395" s="922" t="s">
        <v>11301</v>
      </c>
      <c r="S395" s="923" t="s">
        <v>11302</v>
      </c>
      <c r="U395" s="860" t="s">
        <v>35</v>
      </c>
      <c r="V395" s="855" t="s">
        <v>11303</v>
      </c>
      <c r="AH395" s="860" t="s">
        <v>35</v>
      </c>
      <c r="AI395" s="855" t="s">
        <v>11304</v>
      </c>
      <c r="AT395" s="937"/>
      <c r="AU395" s="756"/>
      <c r="AV395" s="938"/>
      <c r="CM395" s="843" t="s">
        <v>20611</v>
      </c>
      <c r="CN395" s="846" t="s">
        <v>20612</v>
      </c>
    </row>
    <row r="396" spans="1:92" ht="48" x14ac:dyDescent="0.2">
      <c r="A396" s="749" t="s">
        <v>20797</v>
      </c>
      <c r="P396" s="755"/>
      <c r="Q396" s="921" t="s">
        <v>5962</v>
      </c>
      <c r="R396" s="922" t="s">
        <v>11305</v>
      </c>
      <c r="S396" s="923" t="s">
        <v>11306</v>
      </c>
      <c r="U396" s="820" t="s">
        <v>11307</v>
      </c>
      <c r="V396" s="815" t="s">
        <v>11308</v>
      </c>
      <c r="AH396" s="820" t="s">
        <v>11307</v>
      </c>
      <c r="AI396" s="815" t="s">
        <v>11309</v>
      </c>
      <c r="AT396" s="937"/>
      <c r="AU396" s="756"/>
      <c r="AV396" s="938"/>
      <c r="CM396" s="843" t="s">
        <v>20613</v>
      </c>
      <c r="CN396" s="846" t="s">
        <v>20614</v>
      </c>
    </row>
    <row r="397" spans="1:92" ht="48" x14ac:dyDescent="0.2">
      <c r="A397" s="749" t="s">
        <v>20797</v>
      </c>
      <c r="P397" s="755"/>
      <c r="Q397" s="921" t="s">
        <v>5962</v>
      </c>
      <c r="R397" s="922" t="s">
        <v>11310</v>
      </c>
      <c r="S397" s="923" t="s">
        <v>11311</v>
      </c>
      <c r="U397" s="860" t="s">
        <v>35</v>
      </c>
      <c r="V397" s="855" t="s">
        <v>11312</v>
      </c>
      <c r="AH397" s="860" t="s">
        <v>35</v>
      </c>
      <c r="AI397" s="855" t="s">
        <v>11313</v>
      </c>
      <c r="AT397" s="937"/>
      <c r="AU397" s="756"/>
      <c r="AV397" s="938"/>
      <c r="CM397" s="843" t="s">
        <v>20615</v>
      </c>
      <c r="CN397" s="846" t="s">
        <v>20616</v>
      </c>
    </row>
    <row r="398" spans="1:92" ht="48" x14ac:dyDescent="0.2">
      <c r="A398" s="749" t="s">
        <v>20797</v>
      </c>
      <c r="K398" s="856"/>
      <c r="P398" s="755"/>
      <c r="Q398" s="921" t="s">
        <v>5962</v>
      </c>
      <c r="R398" s="922" t="s">
        <v>11314</v>
      </c>
      <c r="S398" s="923" t="s">
        <v>11315</v>
      </c>
      <c r="U398" s="820" t="s">
        <v>11316</v>
      </c>
      <c r="V398" s="815" t="s">
        <v>11317</v>
      </c>
      <c r="AH398" s="820" t="s">
        <v>11316</v>
      </c>
      <c r="AI398" s="815" t="s">
        <v>11318</v>
      </c>
      <c r="AT398" s="937"/>
      <c r="AU398" s="756"/>
      <c r="AV398" s="938"/>
      <c r="CM398" s="843" t="s">
        <v>20617</v>
      </c>
      <c r="CN398" s="846" t="s">
        <v>20618</v>
      </c>
    </row>
    <row r="399" spans="1:92" ht="48" x14ac:dyDescent="0.2">
      <c r="A399" s="749" t="s">
        <v>20797</v>
      </c>
      <c r="P399" s="755"/>
      <c r="Q399" s="921" t="s">
        <v>5962</v>
      </c>
      <c r="R399" s="922" t="s">
        <v>11319</v>
      </c>
      <c r="S399" s="923" t="s">
        <v>11320</v>
      </c>
      <c r="U399" s="860" t="s">
        <v>35</v>
      </c>
      <c r="V399" s="855" t="s">
        <v>11321</v>
      </c>
      <c r="AH399" s="860" t="s">
        <v>35</v>
      </c>
      <c r="AI399" s="855" t="s">
        <v>11322</v>
      </c>
      <c r="AT399" s="937"/>
      <c r="AU399" s="756"/>
      <c r="AV399" s="938"/>
      <c r="CM399" s="843" t="s">
        <v>20619</v>
      </c>
      <c r="CN399" s="846" t="s">
        <v>20620</v>
      </c>
    </row>
    <row r="400" spans="1:92" ht="48" x14ac:dyDescent="0.2">
      <c r="A400" s="749" t="s">
        <v>20797</v>
      </c>
      <c r="P400" s="755"/>
      <c r="Q400" s="921" t="s">
        <v>5962</v>
      </c>
      <c r="R400" s="922" t="s">
        <v>11323</v>
      </c>
      <c r="S400" s="923" t="s">
        <v>11324</v>
      </c>
      <c r="U400" s="820" t="s">
        <v>11325</v>
      </c>
      <c r="V400" s="815" t="s">
        <v>11326</v>
      </c>
      <c r="AH400" s="820" t="s">
        <v>11325</v>
      </c>
      <c r="AI400" s="815" t="s">
        <v>11327</v>
      </c>
      <c r="AT400" s="937"/>
      <c r="AU400" s="756"/>
      <c r="AV400" s="938"/>
      <c r="CM400" s="843" t="s">
        <v>20621</v>
      </c>
      <c r="CN400" s="846" t="s">
        <v>20622</v>
      </c>
    </row>
    <row r="401" spans="1:92" ht="48" x14ac:dyDescent="0.2">
      <c r="A401" s="749" t="s">
        <v>20797</v>
      </c>
      <c r="K401" s="856"/>
      <c r="P401" s="755"/>
      <c r="Q401" s="921" t="s">
        <v>5962</v>
      </c>
      <c r="R401" s="922" t="s">
        <v>11328</v>
      </c>
      <c r="S401" s="923" t="s">
        <v>11329</v>
      </c>
      <c r="U401" s="860" t="s">
        <v>35</v>
      </c>
      <c r="V401" s="855" t="s">
        <v>11330</v>
      </c>
      <c r="AH401" s="860" t="s">
        <v>35</v>
      </c>
      <c r="AI401" s="855" t="s">
        <v>11331</v>
      </c>
      <c r="AT401" s="937"/>
      <c r="AU401" s="756"/>
      <c r="AV401" s="938"/>
      <c r="CM401" s="843" t="s">
        <v>20623</v>
      </c>
      <c r="CN401" s="846" t="s">
        <v>20624</v>
      </c>
    </row>
    <row r="402" spans="1:92" ht="48" x14ac:dyDescent="0.2">
      <c r="A402" s="749" t="s">
        <v>20797</v>
      </c>
      <c r="P402" s="755"/>
      <c r="Q402" s="921" t="s">
        <v>5962</v>
      </c>
      <c r="R402" s="922" t="s">
        <v>11332</v>
      </c>
      <c r="S402" s="923" t="s">
        <v>11333</v>
      </c>
      <c r="U402" s="820" t="s">
        <v>11334</v>
      </c>
      <c r="V402" s="815" t="s">
        <v>11335</v>
      </c>
      <c r="AH402" s="820" t="s">
        <v>11334</v>
      </c>
      <c r="AI402" s="815" t="s">
        <v>11336</v>
      </c>
      <c r="AT402" s="937"/>
      <c r="AU402" s="756"/>
      <c r="AV402" s="938"/>
      <c r="CM402" s="843" t="s">
        <v>20625</v>
      </c>
      <c r="CN402" s="846" t="s">
        <v>20626</v>
      </c>
    </row>
    <row r="403" spans="1:92" ht="48" x14ac:dyDescent="0.2">
      <c r="A403" s="749" t="s">
        <v>20797</v>
      </c>
      <c r="P403" s="755"/>
      <c r="Q403" s="921" t="s">
        <v>5962</v>
      </c>
      <c r="R403" s="922" t="s">
        <v>11337</v>
      </c>
      <c r="S403" s="923" t="s">
        <v>11338</v>
      </c>
      <c r="U403" s="860" t="s">
        <v>35</v>
      </c>
      <c r="V403" s="855" t="s">
        <v>11339</v>
      </c>
      <c r="AH403" s="860" t="s">
        <v>35</v>
      </c>
      <c r="AI403" s="855" t="s">
        <v>11340</v>
      </c>
      <c r="AT403" s="937"/>
      <c r="AU403" s="756"/>
      <c r="AV403" s="938"/>
      <c r="CM403" s="843" t="s">
        <v>20627</v>
      </c>
      <c r="CN403" s="846" t="s">
        <v>20628</v>
      </c>
    </row>
    <row r="404" spans="1:92" ht="48" x14ac:dyDescent="0.2">
      <c r="A404" s="749" t="s">
        <v>20797</v>
      </c>
      <c r="K404" s="856"/>
      <c r="P404" s="755"/>
      <c r="Q404" s="921" t="s">
        <v>5962</v>
      </c>
      <c r="R404" s="922" t="s">
        <v>11341</v>
      </c>
      <c r="S404" s="923" t="s">
        <v>11342</v>
      </c>
      <c r="U404" s="820" t="s">
        <v>11343</v>
      </c>
      <c r="V404" s="815" t="s">
        <v>11344</v>
      </c>
      <c r="AH404" s="820" t="s">
        <v>11343</v>
      </c>
      <c r="AI404" s="815" t="s">
        <v>11345</v>
      </c>
      <c r="AT404" s="937"/>
      <c r="AU404" s="756"/>
      <c r="AV404" s="938"/>
      <c r="CM404" s="843" t="s">
        <v>20629</v>
      </c>
      <c r="CN404" s="846" t="s">
        <v>20630</v>
      </c>
    </row>
    <row r="405" spans="1:92" ht="48" x14ac:dyDescent="0.2">
      <c r="A405" s="749" t="s">
        <v>20797</v>
      </c>
      <c r="P405" s="755"/>
      <c r="Q405" s="921" t="s">
        <v>5962</v>
      </c>
      <c r="R405" s="922" t="s">
        <v>11346</v>
      </c>
      <c r="S405" s="923" t="s">
        <v>11347</v>
      </c>
      <c r="U405" s="860" t="s">
        <v>35</v>
      </c>
      <c r="V405" s="855" t="s">
        <v>11348</v>
      </c>
      <c r="AH405" s="860" t="s">
        <v>35</v>
      </c>
      <c r="AI405" s="855" t="s">
        <v>11349</v>
      </c>
      <c r="AT405" s="937"/>
      <c r="AU405" s="756"/>
      <c r="AV405" s="938"/>
      <c r="CM405" s="843" t="s">
        <v>20631</v>
      </c>
      <c r="CN405" s="846" t="s">
        <v>20632</v>
      </c>
    </row>
    <row r="406" spans="1:92" ht="48" x14ac:dyDescent="0.2">
      <c r="A406" s="749" t="s">
        <v>20797</v>
      </c>
      <c r="P406" s="755"/>
      <c r="Q406" s="921" t="s">
        <v>5962</v>
      </c>
      <c r="R406" s="922" t="s">
        <v>11350</v>
      </c>
      <c r="S406" s="923" t="s">
        <v>11351</v>
      </c>
      <c r="U406" s="820" t="s">
        <v>11352</v>
      </c>
      <c r="V406" s="815" t="s">
        <v>11353</v>
      </c>
      <c r="AH406" s="820" t="s">
        <v>11352</v>
      </c>
      <c r="AI406" s="815" t="s">
        <v>11354</v>
      </c>
      <c r="AT406" s="937"/>
      <c r="AU406" s="756"/>
      <c r="AV406" s="938"/>
      <c r="CM406" s="843" t="s">
        <v>20633</v>
      </c>
      <c r="CN406" s="846" t="s">
        <v>20634</v>
      </c>
    </row>
    <row r="407" spans="1:92" ht="48" x14ac:dyDescent="0.2">
      <c r="A407" s="749" t="s">
        <v>20797</v>
      </c>
      <c r="K407" s="856"/>
      <c r="P407" s="755"/>
      <c r="Q407" s="921" t="s">
        <v>5962</v>
      </c>
      <c r="R407" s="922" t="s">
        <v>7128</v>
      </c>
      <c r="S407" s="923" t="s">
        <v>11355</v>
      </c>
      <c r="U407" s="860" t="s">
        <v>35</v>
      </c>
      <c r="V407" s="855" t="s">
        <v>11356</v>
      </c>
      <c r="AH407" s="860" t="s">
        <v>35</v>
      </c>
      <c r="AI407" s="855" t="s">
        <v>11357</v>
      </c>
      <c r="AT407" s="937"/>
      <c r="AU407" s="756"/>
      <c r="AV407" s="938"/>
      <c r="CM407" s="843" t="s">
        <v>20635</v>
      </c>
      <c r="CN407" s="846" t="s">
        <v>20636</v>
      </c>
    </row>
    <row r="408" spans="1:92" ht="48" x14ac:dyDescent="0.2">
      <c r="A408" s="749" t="s">
        <v>20797</v>
      </c>
      <c r="P408" s="755"/>
      <c r="Q408" s="921" t="s">
        <v>5962</v>
      </c>
      <c r="R408" s="922" t="s">
        <v>11358</v>
      </c>
      <c r="S408" s="923" t="s">
        <v>11359</v>
      </c>
      <c r="U408" s="820" t="s">
        <v>11360</v>
      </c>
      <c r="V408" s="815" t="s">
        <v>11361</v>
      </c>
      <c r="AH408" s="820" t="s">
        <v>11360</v>
      </c>
      <c r="AI408" s="815" t="s">
        <v>11362</v>
      </c>
      <c r="AT408" s="937"/>
      <c r="AU408" s="756"/>
      <c r="AV408" s="938"/>
      <c r="CM408" s="843" t="s">
        <v>20637</v>
      </c>
      <c r="CN408" s="846" t="s">
        <v>20638</v>
      </c>
    </row>
    <row r="409" spans="1:92" ht="48" x14ac:dyDescent="0.2">
      <c r="A409" s="749" t="s">
        <v>20797</v>
      </c>
      <c r="P409" s="755"/>
      <c r="Q409" s="921" t="s">
        <v>5962</v>
      </c>
      <c r="R409" s="922" t="s">
        <v>11363</v>
      </c>
      <c r="S409" s="923" t="s">
        <v>11364</v>
      </c>
      <c r="U409" s="860" t="s">
        <v>35</v>
      </c>
      <c r="V409" s="855" t="s">
        <v>11365</v>
      </c>
      <c r="AH409" s="860" t="s">
        <v>35</v>
      </c>
      <c r="AI409" s="855" t="s">
        <v>11366</v>
      </c>
      <c r="AT409" s="937"/>
      <c r="AU409" s="756"/>
      <c r="AV409" s="938"/>
      <c r="CM409" s="843" t="s">
        <v>20639</v>
      </c>
      <c r="CN409" s="846" t="s">
        <v>20640</v>
      </c>
    </row>
    <row r="410" spans="1:92" ht="48" x14ac:dyDescent="0.2">
      <c r="A410" s="749" t="s">
        <v>20797</v>
      </c>
      <c r="K410" s="856"/>
      <c r="P410" s="755"/>
      <c r="Q410" s="921" t="s">
        <v>5962</v>
      </c>
      <c r="R410" s="922" t="s">
        <v>8396</v>
      </c>
      <c r="S410" s="923" t="s">
        <v>11367</v>
      </c>
      <c r="U410" s="820" t="s">
        <v>11368</v>
      </c>
      <c r="V410" s="815" t="s">
        <v>11369</v>
      </c>
      <c r="AH410" s="820" t="s">
        <v>11370</v>
      </c>
      <c r="AI410" s="815" t="s">
        <v>11371</v>
      </c>
      <c r="AT410" s="937"/>
      <c r="AU410" s="756"/>
      <c r="AV410" s="938"/>
      <c r="CM410" s="843" t="s">
        <v>20641</v>
      </c>
      <c r="CN410" s="846" t="s">
        <v>20642</v>
      </c>
    </row>
    <row r="411" spans="1:92" ht="48" x14ac:dyDescent="0.2">
      <c r="A411" s="749" t="s">
        <v>20797</v>
      </c>
      <c r="P411" s="755"/>
      <c r="Q411" s="921" t="s">
        <v>5962</v>
      </c>
      <c r="R411" s="922" t="s">
        <v>11372</v>
      </c>
      <c r="S411" s="923" t="s">
        <v>11373</v>
      </c>
      <c r="U411" s="860" t="s">
        <v>35</v>
      </c>
      <c r="V411" s="855" t="s">
        <v>11374</v>
      </c>
      <c r="AH411" s="860" t="s">
        <v>35</v>
      </c>
      <c r="AI411" s="855" t="s">
        <v>11375</v>
      </c>
      <c r="AT411" s="937"/>
      <c r="AU411" s="756"/>
      <c r="AV411" s="938"/>
      <c r="CM411" s="843" t="s">
        <v>20643</v>
      </c>
      <c r="CN411" s="846" t="s">
        <v>20644</v>
      </c>
    </row>
    <row r="412" spans="1:92" ht="48" x14ac:dyDescent="0.2">
      <c r="A412" s="749" t="s">
        <v>20797</v>
      </c>
      <c r="P412" s="755"/>
      <c r="Q412" s="921" t="s">
        <v>5962</v>
      </c>
      <c r="R412" s="922" t="s">
        <v>11376</v>
      </c>
      <c r="S412" s="923" t="s">
        <v>11377</v>
      </c>
      <c r="U412" s="820" t="s">
        <v>11370</v>
      </c>
      <c r="V412" s="815" t="s">
        <v>11378</v>
      </c>
      <c r="AH412" s="820" t="s">
        <v>11379</v>
      </c>
      <c r="AI412" s="815" t="s">
        <v>11380</v>
      </c>
      <c r="AT412" s="937"/>
      <c r="AU412" s="756"/>
      <c r="AV412" s="938"/>
      <c r="CM412" s="843" t="s">
        <v>20645</v>
      </c>
      <c r="CN412" s="846" t="s">
        <v>20646</v>
      </c>
    </row>
    <row r="413" spans="1:92" ht="48" x14ac:dyDescent="0.2">
      <c r="A413" s="749" t="s">
        <v>20797</v>
      </c>
      <c r="K413" s="856"/>
      <c r="P413" s="755"/>
      <c r="Q413" s="921" t="s">
        <v>5962</v>
      </c>
      <c r="R413" s="922" t="s">
        <v>11381</v>
      </c>
      <c r="S413" s="923" t="s">
        <v>11382</v>
      </c>
      <c r="U413" s="860" t="s">
        <v>35</v>
      </c>
      <c r="V413" s="855" t="s">
        <v>11383</v>
      </c>
      <c r="AH413" s="860" t="s">
        <v>35</v>
      </c>
      <c r="AI413" s="855" t="s">
        <v>11384</v>
      </c>
      <c r="AT413" s="937"/>
      <c r="AU413" s="756"/>
      <c r="AV413" s="938"/>
      <c r="CM413" s="843" t="s">
        <v>20647</v>
      </c>
      <c r="CN413" s="846" t="s">
        <v>20648</v>
      </c>
    </row>
    <row r="414" spans="1:92" ht="48" x14ac:dyDescent="0.2">
      <c r="A414" s="749" t="s">
        <v>20797</v>
      </c>
      <c r="P414" s="755"/>
      <c r="Q414" s="921" t="s">
        <v>5962</v>
      </c>
      <c r="R414" s="922" t="s">
        <v>11385</v>
      </c>
      <c r="S414" s="923" t="s">
        <v>11386</v>
      </c>
      <c r="U414" s="820" t="s">
        <v>11379</v>
      </c>
      <c r="V414" s="815" t="s">
        <v>11387</v>
      </c>
      <c r="AH414" s="820" t="s">
        <v>11388</v>
      </c>
      <c r="AI414" s="815" t="s">
        <v>11389</v>
      </c>
      <c r="AT414" s="937"/>
      <c r="AU414" s="756"/>
      <c r="AV414" s="938"/>
      <c r="CM414" s="843" t="s">
        <v>20649</v>
      </c>
      <c r="CN414" s="846" t="s">
        <v>20650</v>
      </c>
    </row>
    <row r="415" spans="1:92" ht="48" x14ac:dyDescent="0.2">
      <c r="A415" s="749" t="s">
        <v>20797</v>
      </c>
      <c r="P415" s="755"/>
      <c r="Q415" s="921" t="s">
        <v>5962</v>
      </c>
      <c r="R415" s="922" t="s">
        <v>11390</v>
      </c>
      <c r="S415" s="923" t="s">
        <v>11391</v>
      </c>
      <c r="U415" s="860" t="s">
        <v>35</v>
      </c>
      <c r="V415" s="855" t="s">
        <v>11392</v>
      </c>
      <c r="AH415" s="860" t="s">
        <v>35</v>
      </c>
      <c r="AI415" s="855" t="s">
        <v>11393</v>
      </c>
      <c r="AT415" s="937"/>
      <c r="AU415" s="756"/>
      <c r="AV415" s="938"/>
      <c r="CM415" s="843" t="s">
        <v>20651</v>
      </c>
      <c r="CN415" s="846" t="s">
        <v>20652</v>
      </c>
    </row>
    <row r="416" spans="1:92" ht="48" x14ac:dyDescent="0.2">
      <c r="A416" s="749" t="s">
        <v>20797</v>
      </c>
      <c r="K416" s="856"/>
      <c r="P416" s="755"/>
      <c r="Q416" s="921" t="s">
        <v>5962</v>
      </c>
      <c r="R416" s="922" t="s">
        <v>8431</v>
      </c>
      <c r="S416" s="923" t="s">
        <v>11394</v>
      </c>
      <c r="U416" s="820" t="s">
        <v>11388</v>
      </c>
      <c r="V416" s="815" t="s">
        <v>11395</v>
      </c>
      <c r="AH416" s="820" t="s">
        <v>6144</v>
      </c>
      <c r="AI416" s="815" t="s">
        <v>11396</v>
      </c>
      <c r="AT416" s="937"/>
      <c r="AU416" s="756"/>
      <c r="AV416" s="938"/>
      <c r="CM416" s="843" t="s">
        <v>20653</v>
      </c>
      <c r="CN416" s="846" t="s">
        <v>20654</v>
      </c>
    </row>
    <row r="417" spans="1:92" ht="48" x14ac:dyDescent="0.2">
      <c r="A417" s="749" t="s">
        <v>20797</v>
      </c>
      <c r="P417" s="755"/>
      <c r="Q417" s="921" t="s">
        <v>5962</v>
      </c>
      <c r="R417" s="922" t="s">
        <v>11397</v>
      </c>
      <c r="S417" s="923" t="s">
        <v>11398</v>
      </c>
      <c r="U417" s="860" t="s">
        <v>35</v>
      </c>
      <c r="V417" s="855" t="s">
        <v>11399</v>
      </c>
      <c r="AH417" s="860" t="s">
        <v>35</v>
      </c>
      <c r="AI417" s="855" t="s">
        <v>11400</v>
      </c>
      <c r="AT417" s="937"/>
      <c r="AU417" s="756"/>
      <c r="AV417" s="938"/>
      <c r="CM417" s="843" t="s">
        <v>20655</v>
      </c>
      <c r="CN417" s="846" t="s">
        <v>20656</v>
      </c>
    </row>
    <row r="418" spans="1:92" ht="48" x14ac:dyDescent="0.2">
      <c r="A418" s="749" t="s">
        <v>20797</v>
      </c>
      <c r="P418" s="755"/>
      <c r="Q418" s="921" t="s">
        <v>5962</v>
      </c>
      <c r="R418" s="922" t="s">
        <v>11401</v>
      </c>
      <c r="S418" s="923" t="s">
        <v>11402</v>
      </c>
      <c r="U418" s="820" t="s">
        <v>6144</v>
      </c>
      <c r="V418" s="815" t="s">
        <v>11403</v>
      </c>
      <c r="AH418" s="820" t="s">
        <v>11404</v>
      </c>
      <c r="AI418" s="815" t="s">
        <v>11405</v>
      </c>
      <c r="AT418" s="937"/>
      <c r="AU418" s="756"/>
      <c r="AV418" s="938"/>
      <c r="CM418" s="843" t="s">
        <v>20657</v>
      </c>
      <c r="CN418" s="846" t="s">
        <v>20658</v>
      </c>
    </row>
    <row r="419" spans="1:92" ht="48" x14ac:dyDescent="0.2">
      <c r="A419" s="749" t="s">
        <v>20797</v>
      </c>
      <c r="K419" s="856"/>
      <c r="P419" s="755"/>
      <c r="Q419" s="921" t="s">
        <v>5962</v>
      </c>
      <c r="R419" s="922" t="s">
        <v>11406</v>
      </c>
      <c r="S419" s="923" t="s">
        <v>11407</v>
      </c>
      <c r="U419" s="860" t="s">
        <v>35</v>
      </c>
      <c r="V419" s="855" t="s">
        <v>11408</v>
      </c>
      <c r="AH419" s="860" t="s">
        <v>35</v>
      </c>
      <c r="AI419" s="855" t="s">
        <v>11409</v>
      </c>
      <c r="AT419" s="937"/>
      <c r="AU419" s="756"/>
      <c r="AV419" s="938"/>
      <c r="CM419" s="843" t="s">
        <v>20659</v>
      </c>
      <c r="CN419" s="846" t="s">
        <v>20660</v>
      </c>
    </row>
    <row r="420" spans="1:92" ht="48" x14ac:dyDescent="0.2">
      <c r="A420" s="749" t="s">
        <v>20797</v>
      </c>
      <c r="P420" s="755"/>
      <c r="Q420" s="921" t="s">
        <v>5962</v>
      </c>
      <c r="R420" s="922" t="s">
        <v>11410</v>
      </c>
      <c r="S420" s="923" t="s">
        <v>11411</v>
      </c>
      <c r="U420" s="820" t="s">
        <v>11404</v>
      </c>
      <c r="V420" s="815" t="s">
        <v>11412</v>
      </c>
      <c r="AH420" s="820" t="s">
        <v>11413</v>
      </c>
      <c r="AI420" s="815" t="s">
        <v>11414</v>
      </c>
      <c r="AT420" s="937"/>
      <c r="AU420" s="756"/>
      <c r="AV420" s="938"/>
      <c r="CM420" s="843" t="s">
        <v>20661</v>
      </c>
      <c r="CN420" s="846" t="s">
        <v>20662</v>
      </c>
    </row>
    <row r="421" spans="1:92" ht="48" x14ac:dyDescent="0.2">
      <c r="A421" s="749" t="s">
        <v>20797</v>
      </c>
      <c r="P421" s="755"/>
      <c r="Q421" s="921" t="s">
        <v>5962</v>
      </c>
      <c r="R421" s="922" t="s">
        <v>11415</v>
      </c>
      <c r="S421" s="923" t="s">
        <v>11416</v>
      </c>
      <c r="U421" s="860" t="s">
        <v>35</v>
      </c>
      <c r="V421" s="855" t="s">
        <v>11417</v>
      </c>
      <c r="AH421" s="860" t="s">
        <v>35</v>
      </c>
      <c r="AI421" s="855" t="s">
        <v>11418</v>
      </c>
      <c r="AT421" s="937"/>
      <c r="AU421" s="756"/>
      <c r="AV421" s="938"/>
      <c r="CM421" s="843" t="s">
        <v>20663</v>
      </c>
      <c r="CN421" s="846" t="s">
        <v>20664</v>
      </c>
    </row>
    <row r="422" spans="1:92" ht="48" x14ac:dyDescent="0.2">
      <c r="A422" s="749" t="s">
        <v>20797</v>
      </c>
      <c r="K422" s="856"/>
      <c r="P422" s="755"/>
      <c r="Q422" s="921" t="s">
        <v>5962</v>
      </c>
      <c r="R422" s="922" t="s">
        <v>11419</v>
      </c>
      <c r="S422" s="923" t="s">
        <v>11420</v>
      </c>
      <c r="U422" s="820" t="s">
        <v>11413</v>
      </c>
      <c r="V422" s="815" t="s">
        <v>11421</v>
      </c>
      <c r="AH422" s="820" t="s">
        <v>11422</v>
      </c>
      <c r="AI422" s="815" t="s">
        <v>11423</v>
      </c>
      <c r="AT422" s="937"/>
      <c r="AU422" s="756"/>
      <c r="AV422" s="938"/>
      <c r="CM422" s="843" t="s">
        <v>20665</v>
      </c>
      <c r="CN422" s="846" t="s">
        <v>20666</v>
      </c>
    </row>
    <row r="423" spans="1:92" ht="48" x14ac:dyDescent="0.2">
      <c r="A423" s="749" t="s">
        <v>20797</v>
      </c>
      <c r="P423" s="755"/>
      <c r="Q423" s="921" t="s">
        <v>5962</v>
      </c>
      <c r="R423" s="922" t="s">
        <v>11424</v>
      </c>
      <c r="S423" s="923" t="s">
        <v>11425</v>
      </c>
      <c r="U423" s="860" t="s">
        <v>35</v>
      </c>
      <c r="V423" s="855" t="s">
        <v>11426</v>
      </c>
      <c r="AH423" s="860" t="s">
        <v>35</v>
      </c>
      <c r="AI423" s="855" t="s">
        <v>11427</v>
      </c>
      <c r="AT423" s="937"/>
      <c r="AU423" s="756"/>
      <c r="AV423" s="938"/>
      <c r="CM423" s="843" t="s">
        <v>20667</v>
      </c>
      <c r="CN423" s="846" t="s">
        <v>20668</v>
      </c>
    </row>
    <row r="424" spans="1:92" ht="48" x14ac:dyDescent="0.2">
      <c r="A424" s="749" t="s">
        <v>20797</v>
      </c>
      <c r="P424" s="755"/>
      <c r="Q424" s="921" t="s">
        <v>5962</v>
      </c>
      <c r="R424" s="922" t="s">
        <v>11428</v>
      </c>
      <c r="S424" s="923" t="s">
        <v>11429</v>
      </c>
      <c r="U424" s="820" t="s">
        <v>11422</v>
      </c>
      <c r="V424" s="815" t="s">
        <v>11430</v>
      </c>
      <c r="AH424" s="820" t="s">
        <v>11431</v>
      </c>
      <c r="AI424" s="815" t="s">
        <v>11432</v>
      </c>
      <c r="AT424" s="937"/>
      <c r="AU424" s="756"/>
      <c r="AV424" s="938"/>
      <c r="CM424" s="843" t="s">
        <v>20669</v>
      </c>
      <c r="CN424" s="846" t="s">
        <v>20670</v>
      </c>
    </row>
    <row r="425" spans="1:92" ht="48" x14ac:dyDescent="0.2">
      <c r="A425" s="749" t="s">
        <v>20797</v>
      </c>
      <c r="K425" s="856"/>
      <c r="P425" s="755"/>
      <c r="Q425" s="921" t="s">
        <v>5962</v>
      </c>
      <c r="R425" s="922" t="s">
        <v>11433</v>
      </c>
      <c r="S425" s="923" t="s">
        <v>11434</v>
      </c>
      <c r="U425" s="860" t="s">
        <v>35</v>
      </c>
      <c r="V425" s="855" t="s">
        <v>11435</v>
      </c>
      <c r="AH425" s="860" t="s">
        <v>35</v>
      </c>
      <c r="AI425" s="855" t="s">
        <v>11436</v>
      </c>
      <c r="AT425" s="937"/>
      <c r="AU425" s="756"/>
      <c r="AV425" s="938"/>
      <c r="CM425" s="843" t="s">
        <v>20671</v>
      </c>
      <c r="CN425" s="846" t="s">
        <v>20672</v>
      </c>
    </row>
    <row r="426" spans="1:92" ht="48" x14ac:dyDescent="0.2">
      <c r="A426" s="749" t="s">
        <v>20797</v>
      </c>
      <c r="P426" s="755"/>
      <c r="Q426" s="921" t="s">
        <v>5962</v>
      </c>
      <c r="R426" s="922" t="s">
        <v>11437</v>
      </c>
      <c r="S426" s="923" t="s">
        <v>11438</v>
      </c>
      <c r="U426" s="820" t="s">
        <v>11431</v>
      </c>
      <c r="V426" s="815" t="s">
        <v>11439</v>
      </c>
      <c r="AH426" s="820" t="s">
        <v>11440</v>
      </c>
      <c r="AI426" s="815" t="s">
        <v>11441</v>
      </c>
      <c r="AT426" s="937"/>
      <c r="AU426" s="756"/>
      <c r="AV426" s="938"/>
      <c r="CM426" s="843" t="s">
        <v>20673</v>
      </c>
      <c r="CN426" s="846" t="s">
        <v>20674</v>
      </c>
    </row>
    <row r="427" spans="1:92" ht="48" x14ac:dyDescent="0.2">
      <c r="A427" s="749" t="s">
        <v>20797</v>
      </c>
      <c r="P427" s="755"/>
      <c r="Q427" s="921" t="s">
        <v>5962</v>
      </c>
      <c r="R427" s="922" t="s">
        <v>11442</v>
      </c>
      <c r="S427" s="923" t="s">
        <v>11443</v>
      </c>
      <c r="U427" s="860" t="s">
        <v>35</v>
      </c>
      <c r="V427" s="855" t="s">
        <v>11444</v>
      </c>
      <c r="AH427" s="860" t="s">
        <v>35</v>
      </c>
      <c r="AI427" s="855" t="s">
        <v>11445</v>
      </c>
      <c r="AT427" s="937"/>
      <c r="AU427" s="756"/>
      <c r="AV427" s="938"/>
      <c r="CM427" s="843" t="s">
        <v>20675</v>
      </c>
      <c r="CN427" s="846" t="s">
        <v>20676</v>
      </c>
    </row>
    <row r="428" spans="1:92" ht="48" x14ac:dyDescent="0.2">
      <c r="A428" s="749" t="s">
        <v>20797</v>
      </c>
      <c r="K428" s="856"/>
      <c r="P428" s="755"/>
      <c r="Q428" s="921" t="s">
        <v>5962</v>
      </c>
      <c r="R428" s="922" t="s">
        <v>11446</v>
      </c>
      <c r="S428" s="923" t="s">
        <v>11447</v>
      </c>
      <c r="U428" s="820" t="s">
        <v>11440</v>
      </c>
      <c r="V428" s="815" t="s">
        <v>11448</v>
      </c>
      <c r="AH428" s="820" t="s">
        <v>11449</v>
      </c>
      <c r="AI428" s="815" t="s">
        <v>11450</v>
      </c>
      <c r="AT428" s="937"/>
      <c r="AU428" s="756"/>
      <c r="AV428" s="938"/>
      <c r="CM428" s="843" t="s">
        <v>20677</v>
      </c>
      <c r="CN428" s="846" t="s">
        <v>20678</v>
      </c>
    </row>
    <row r="429" spans="1:92" ht="48" x14ac:dyDescent="0.2">
      <c r="A429" s="749" t="s">
        <v>20797</v>
      </c>
      <c r="P429" s="755"/>
      <c r="Q429" s="921" t="s">
        <v>5962</v>
      </c>
      <c r="R429" s="922" t="s">
        <v>11451</v>
      </c>
      <c r="S429" s="923" t="s">
        <v>11452</v>
      </c>
      <c r="U429" s="860" t="s">
        <v>35</v>
      </c>
      <c r="V429" s="855" t="s">
        <v>11453</v>
      </c>
      <c r="AH429" s="860" t="s">
        <v>35</v>
      </c>
      <c r="AI429" s="855" t="s">
        <v>11454</v>
      </c>
      <c r="AT429" s="937"/>
      <c r="AU429" s="756"/>
      <c r="AV429" s="938"/>
      <c r="CM429" s="843" t="s">
        <v>20679</v>
      </c>
      <c r="CN429" s="846" t="s">
        <v>20680</v>
      </c>
    </row>
    <row r="430" spans="1:92" ht="48" x14ac:dyDescent="0.2">
      <c r="A430" s="749" t="s">
        <v>20797</v>
      </c>
      <c r="P430" s="755"/>
      <c r="Q430" s="921" t="s">
        <v>5962</v>
      </c>
      <c r="R430" s="922" t="s">
        <v>11455</v>
      </c>
      <c r="S430" s="923" t="s">
        <v>11456</v>
      </c>
      <c r="U430" s="820" t="s">
        <v>11449</v>
      </c>
      <c r="V430" s="815" t="s">
        <v>11457</v>
      </c>
      <c r="AH430" s="820" t="s">
        <v>11458</v>
      </c>
      <c r="AI430" s="815" t="s">
        <v>11459</v>
      </c>
      <c r="AT430" s="937"/>
      <c r="AU430" s="756"/>
      <c r="AV430" s="938"/>
      <c r="CM430" s="843" t="s">
        <v>20681</v>
      </c>
      <c r="CN430" s="846" t="s">
        <v>20682</v>
      </c>
    </row>
    <row r="431" spans="1:92" ht="48" x14ac:dyDescent="0.2">
      <c r="A431" s="749" t="s">
        <v>20797</v>
      </c>
      <c r="K431" s="856"/>
      <c r="P431" s="755"/>
      <c r="Q431" s="921" t="s">
        <v>5962</v>
      </c>
      <c r="R431" s="922" t="s">
        <v>11460</v>
      </c>
      <c r="S431" s="923" t="s">
        <v>11461</v>
      </c>
      <c r="U431" s="860" t="s">
        <v>35</v>
      </c>
      <c r="V431" s="855" t="s">
        <v>11462</v>
      </c>
      <c r="AH431" s="860" t="s">
        <v>35</v>
      </c>
      <c r="AI431" s="855" t="s">
        <v>11463</v>
      </c>
      <c r="AT431" s="937"/>
      <c r="AU431" s="756"/>
      <c r="AV431" s="938"/>
      <c r="CM431" s="843" t="s">
        <v>20683</v>
      </c>
      <c r="CN431" s="846" t="s">
        <v>20684</v>
      </c>
    </row>
    <row r="432" spans="1:92" ht="48" x14ac:dyDescent="0.2">
      <c r="A432" s="749" t="s">
        <v>20797</v>
      </c>
      <c r="P432" s="755"/>
      <c r="Q432" s="921" t="s">
        <v>5962</v>
      </c>
      <c r="R432" s="922" t="s">
        <v>11464</v>
      </c>
      <c r="S432" s="923" t="s">
        <v>11465</v>
      </c>
      <c r="U432" s="820" t="s">
        <v>11458</v>
      </c>
      <c r="V432" s="815" t="s">
        <v>11466</v>
      </c>
      <c r="AH432" s="820" t="s">
        <v>11467</v>
      </c>
      <c r="AI432" s="815" t="s">
        <v>11468</v>
      </c>
      <c r="AT432" s="937"/>
      <c r="AU432" s="756"/>
      <c r="AV432" s="938"/>
      <c r="CM432" s="843" t="s">
        <v>20685</v>
      </c>
      <c r="CN432" s="846" t="s">
        <v>20686</v>
      </c>
    </row>
    <row r="433" spans="1:92" ht="48" x14ac:dyDescent="0.2">
      <c r="A433" s="749" t="s">
        <v>20797</v>
      </c>
      <c r="P433" s="755"/>
      <c r="Q433" s="921" t="s">
        <v>5962</v>
      </c>
      <c r="R433" s="922" t="s">
        <v>11469</v>
      </c>
      <c r="S433" s="923" t="s">
        <v>11470</v>
      </c>
      <c r="U433" s="860" t="s">
        <v>35</v>
      </c>
      <c r="V433" s="855" t="s">
        <v>11471</v>
      </c>
      <c r="AH433" s="860" t="s">
        <v>35</v>
      </c>
      <c r="AI433" s="855" t="s">
        <v>11472</v>
      </c>
      <c r="AT433" s="937"/>
      <c r="AU433" s="756"/>
      <c r="AV433" s="938"/>
      <c r="CM433" s="843" t="s">
        <v>20687</v>
      </c>
      <c r="CN433" s="846" t="s">
        <v>20688</v>
      </c>
    </row>
    <row r="434" spans="1:92" ht="48" x14ac:dyDescent="0.2">
      <c r="A434" s="749" t="s">
        <v>20797</v>
      </c>
      <c r="K434" s="856"/>
      <c r="P434" s="755"/>
      <c r="Q434" s="921" t="s">
        <v>5962</v>
      </c>
      <c r="R434" s="922" t="s">
        <v>11473</v>
      </c>
      <c r="S434" s="923" t="s">
        <v>11474</v>
      </c>
      <c r="U434" s="820" t="s">
        <v>11467</v>
      </c>
      <c r="V434" s="815" t="s">
        <v>11475</v>
      </c>
      <c r="AH434" s="820" t="s">
        <v>11476</v>
      </c>
      <c r="AI434" s="815" t="s">
        <v>11477</v>
      </c>
      <c r="AT434" s="937"/>
      <c r="AU434" s="756"/>
      <c r="AV434" s="938"/>
      <c r="CM434" s="843" t="s">
        <v>20689</v>
      </c>
      <c r="CN434" s="846" t="s">
        <v>20690</v>
      </c>
    </row>
    <row r="435" spans="1:92" ht="48" x14ac:dyDescent="0.2">
      <c r="A435" s="749" t="s">
        <v>20797</v>
      </c>
      <c r="P435" s="755"/>
      <c r="Q435" s="921" t="s">
        <v>5962</v>
      </c>
      <c r="R435" s="922" t="s">
        <v>11478</v>
      </c>
      <c r="S435" s="923" t="s">
        <v>11479</v>
      </c>
      <c r="U435" s="860" t="s">
        <v>35</v>
      </c>
      <c r="V435" s="855" t="s">
        <v>11480</v>
      </c>
      <c r="AH435" s="860" t="s">
        <v>35</v>
      </c>
      <c r="AI435" s="855" t="s">
        <v>11481</v>
      </c>
      <c r="AT435" s="937"/>
      <c r="AU435" s="756"/>
      <c r="AV435" s="938"/>
      <c r="CM435" s="843" t="s">
        <v>20691</v>
      </c>
      <c r="CN435" s="846" t="s">
        <v>9960</v>
      </c>
    </row>
    <row r="436" spans="1:92" ht="48" x14ac:dyDescent="0.2">
      <c r="A436" s="749" t="s">
        <v>20797</v>
      </c>
      <c r="P436" s="755"/>
      <c r="Q436" s="921" t="s">
        <v>5962</v>
      </c>
      <c r="R436" s="922" t="s">
        <v>11482</v>
      </c>
      <c r="S436" s="923" t="s">
        <v>11483</v>
      </c>
      <c r="U436" s="820" t="s">
        <v>11476</v>
      </c>
      <c r="V436" s="815" t="s">
        <v>11484</v>
      </c>
      <c r="AH436" s="820" t="s">
        <v>11485</v>
      </c>
      <c r="AI436" s="815" t="s">
        <v>11486</v>
      </c>
      <c r="AT436" s="937"/>
      <c r="AU436" s="756"/>
      <c r="AV436" s="938"/>
      <c r="CM436" s="843" t="s">
        <v>20692</v>
      </c>
      <c r="CN436" s="846" t="s">
        <v>20693</v>
      </c>
    </row>
    <row r="437" spans="1:92" ht="48" x14ac:dyDescent="0.2">
      <c r="A437" s="749" t="s">
        <v>20797</v>
      </c>
      <c r="K437" s="856"/>
      <c r="P437" s="755"/>
      <c r="Q437" s="921" t="s">
        <v>5962</v>
      </c>
      <c r="R437" s="922" t="s">
        <v>11487</v>
      </c>
      <c r="S437" s="923" t="s">
        <v>11488</v>
      </c>
      <c r="U437" s="860" t="s">
        <v>35</v>
      </c>
      <c r="V437" s="855" t="s">
        <v>11489</v>
      </c>
      <c r="AH437" s="860" t="s">
        <v>35</v>
      </c>
      <c r="AI437" s="855" t="s">
        <v>11490</v>
      </c>
      <c r="AT437" s="937"/>
      <c r="AU437" s="756"/>
      <c r="AV437" s="938"/>
      <c r="CM437" s="843" t="s">
        <v>20694</v>
      </c>
      <c r="CN437" s="846" t="s">
        <v>20695</v>
      </c>
    </row>
    <row r="438" spans="1:92" ht="48" x14ac:dyDescent="0.2">
      <c r="A438" s="749" t="s">
        <v>20797</v>
      </c>
      <c r="P438" s="755"/>
      <c r="Q438" s="921" t="s">
        <v>5962</v>
      </c>
      <c r="R438" s="922" t="s">
        <v>11491</v>
      </c>
      <c r="S438" s="923" t="s">
        <v>11492</v>
      </c>
      <c r="U438" s="820" t="s">
        <v>11485</v>
      </c>
      <c r="V438" s="815" t="s">
        <v>11493</v>
      </c>
      <c r="AH438" s="820" t="s">
        <v>11494</v>
      </c>
      <c r="AI438" s="815" t="s">
        <v>11495</v>
      </c>
      <c r="AT438" s="937"/>
      <c r="AU438" s="756"/>
      <c r="AV438" s="938"/>
      <c r="CM438" s="843" t="s">
        <v>20696</v>
      </c>
      <c r="CN438" s="846" t="s">
        <v>20697</v>
      </c>
    </row>
    <row r="439" spans="1:92" ht="48" x14ac:dyDescent="0.2">
      <c r="A439" s="749" t="s">
        <v>20797</v>
      </c>
      <c r="P439" s="755"/>
      <c r="Q439" s="921" t="s">
        <v>5962</v>
      </c>
      <c r="R439" s="922" t="s">
        <v>11496</v>
      </c>
      <c r="S439" s="923" t="s">
        <v>11497</v>
      </c>
      <c r="U439" s="860" t="s">
        <v>35</v>
      </c>
      <c r="V439" s="855" t="s">
        <v>11498</v>
      </c>
      <c r="AH439" s="860" t="s">
        <v>35</v>
      </c>
      <c r="AI439" s="855" t="s">
        <v>11499</v>
      </c>
      <c r="AT439" s="937"/>
      <c r="AU439" s="756"/>
      <c r="AV439" s="938"/>
      <c r="CM439" s="843" t="s">
        <v>20698</v>
      </c>
      <c r="CN439" s="846" t="s">
        <v>20699</v>
      </c>
    </row>
    <row r="440" spans="1:92" ht="48" x14ac:dyDescent="0.2">
      <c r="A440" s="749" t="s">
        <v>20797</v>
      </c>
      <c r="K440" s="856"/>
      <c r="P440" s="755"/>
      <c r="Q440" s="921" t="s">
        <v>5962</v>
      </c>
      <c r="R440" s="922" t="s">
        <v>11500</v>
      </c>
      <c r="S440" s="923" t="s">
        <v>11501</v>
      </c>
      <c r="U440" s="820" t="s">
        <v>11494</v>
      </c>
      <c r="V440" s="815" t="s">
        <v>8355</v>
      </c>
      <c r="AH440" s="820" t="s">
        <v>11502</v>
      </c>
      <c r="AI440" s="815" t="s">
        <v>11503</v>
      </c>
      <c r="AT440" s="937"/>
      <c r="AU440" s="756"/>
      <c r="AV440" s="938"/>
      <c r="CM440" s="843" t="s">
        <v>20700</v>
      </c>
      <c r="CN440" s="846" t="s">
        <v>20701</v>
      </c>
    </row>
    <row r="441" spans="1:92" ht="48" x14ac:dyDescent="0.2">
      <c r="A441" s="749" t="s">
        <v>20797</v>
      </c>
      <c r="P441" s="755"/>
      <c r="Q441" s="921" t="s">
        <v>5962</v>
      </c>
      <c r="R441" s="922" t="s">
        <v>11504</v>
      </c>
      <c r="S441" s="923" t="s">
        <v>11505</v>
      </c>
      <c r="U441" s="860" t="s">
        <v>35</v>
      </c>
      <c r="V441" s="855" t="s">
        <v>11506</v>
      </c>
      <c r="AH441" s="860" t="s">
        <v>35</v>
      </c>
      <c r="AI441" s="855" t="s">
        <v>11507</v>
      </c>
      <c r="AT441" s="937"/>
      <c r="AU441" s="756"/>
      <c r="AV441" s="938"/>
      <c r="CM441" s="843" t="s">
        <v>20702</v>
      </c>
      <c r="CN441" s="846" t="s">
        <v>20703</v>
      </c>
    </row>
    <row r="442" spans="1:92" ht="48" x14ac:dyDescent="0.2">
      <c r="A442" s="749" t="s">
        <v>20797</v>
      </c>
      <c r="P442" s="755"/>
      <c r="Q442" s="921" t="s">
        <v>5962</v>
      </c>
      <c r="R442" s="922" t="s">
        <v>11508</v>
      </c>
      <c r="S442" s="923" t="s">
        <v>11509</v>
      </c>
      <c r="U442" s="820" t="s">
        <v>11502</v>
      </c>
      <c r="V442" s="815" t="s">
        <v>11510</v>
      </c>
      <c r="AH442" s="820" t="s">
        <v>11511</v>
      </c>
      <c r="AI442" s="815" t="s">
        <v>11512</v>
      </c>
      <c r="AT442" s="937"/>
      <c r="AU442" s="756"/>
      <c r="AV442" s="938"/>
      <c r="CM442" s="843" t="s">
        <v>20704</v>
      </c>
      <c r="CN442" s="846" t="s">
        <v>20705</v>
      </c>
    </row>
    <row r="443" spans="1:92" ht="48" x14ac:dyDescent="0.2">
      <c r="A443" s="749" t="s">
        <v>20797</v>
      </c>
      <c r="K443" s="856"/>
      <c r="P443" s="755"/>
      <c r="Q443" s="921" t="s">
        <v>5962</v>
      </c>
      <c r="R443" s="922" t="s">
        <v>11513</v>
      </c>
      <c r="S443" s="923" t="s">
        <v>11514</v>
      </c>
      <c r="U443" s="860" t="s">
        <v>35</v>
      </c>
      <c r="V443" s="855" t="s">
        <v>11515</v>
      </c>
      <c r="AH443" s="860" t="s">
        <v>35</v>
      </c>
      <c r="AI443" s="855" t="s">
        <v>11516</v>
      </c>
      <c r="AT443" s="937"/>
      <c r="AU443" s="756"/>
      <c r="AV443" s="938"/>
      <c r="CM443" s="843" t="s">
        <v>20706</v>
      </c>
      <c r="CN443" s="846" t="s">
        <v>20707</v>
      </c>
    </row>
    <row r="444" spans="1:92" ht="48" x14ac:dyDescent="0.2">
      <c r="A444" s="749" t="s">
        <v>20797</v>
      </c>
      <c r="P444" s="755"/>
      <c r="Q444" s="921" t="s">
        <v>5962</v>
      </c>
      <c r="R444" s="922" t="s">
        <v>11517</v>
      </c>
      <c r="S444" s="923" t="s">
        <v>11518</v>
      </c>
      <c r="U444" s="820" t="s">
        <v>11511</v>
      </c>
      <c r="V444" s="815" t="s">
        <v>11519</v>
      </c>
      <c r="AH444" s="820" t="s">
        <v>11520</v>
      </c>
      <c r="AI444" s="815" t="s">
        <v>11521</v>
      </c>
      <c r="AT444" s="937"/>
      <c r="AU444" s="756"/>
      <c r="AV444" s="938"/>
      <c r="CM444" s="843" t="s">
        <v>20708</v>
      </c>
      <c r="CN444" s="846" t="s">
        <v>20709</v>
      </c>
    </row>
    <row r="445" spans="1:92" ht="48" x14ac:dyDescent="0.2">
      <c r="A445" s="749" t="s">
        <v>20797</v>
      </c>
      <c r="P445" s="755"/>
      <c r="Q445" s="921" t="s">
        <v>5962</v>
      </c>
      <c r="R445" s="922" t="s">
        <v>11522</v>
      </c>
      <c r="S445" s="923" t="s">
        <v>11523</v>
      </c>
      <c r="U445" s="860" t="s">
        <v>35</v>
      </c>
      <c r="V445" s="855" t="s">
        <v>11524</v>
      </c>
      <c r="AH445" s="860" t="s">
        <v>35</v>
      </c>
      <c r="AI445" s="855" t="s">
        <v>11525</v>
      </c>
      <c r="AT445" s="937"/>
      <c r="AU445" s="756"/>
      <c r="AV445" s="938"/>
      <c r="CM445" s="843" t="s">
        <v>20710</v>
      </c>
      <c r="CN445" s="846" t="s">
        <v>20711</v>
      </c>
    </row>
    <row r="446" spans="1:92" ht="48" x14ac:dyDescent="0.2">
      <c r="A446" s="749" t="s">
        <v>20797</v>
      </c>
      <c r="K446" s="856"/>
      <c r="P446" s="755"/>
      <c r="Q446" s="921" t="s">
        <v>5962</v>
      </c>
      <c r="R446" s="922" t="s">
        <v>11526</v>
      </c>
      <c r="S446" s="923" t="s">
        <v>11527</v>
      </c>
      <c r="U446" s="820" t="s">
        <v>11520</v>
      </c>
      <c r="V446" s="815" t="s">
        <v>11528</v>
      </c>
      <c r="AH446" s="820" t="s">
        <v>11529</v>
      </c>
      <c r="AI446" s="815" t="s">
        <v>11530</v>
      </c>
      <c r="AT446" s="937"/>
      <c r="AU446" s="756"/>
      <c r="AV446" s="938"/>
      <c r="CM446" s="843" t="s">
        <v>20712</v>
      </c>
      <c r="CN446" s="846" t="s">
        <v>20713</v>
      </c>
    </row>
    <row r="447" spans="1:92" ht="48" x14ac:dyDescent="0.2">
      <c r="A447" s="749" t="s">
        <v>20797</v>
      </c>
      <c r="P447" s="755"/>
      <c r="Q447" s="921" t="s">
        <v>5962</v>
      </c>
      <c r="R447" s="922" t="s">
        <v>11531</v>
      </c>
      <c r="S447" s="923" t="s">
        <v>11532</v>
      </c>
      <c r="U447" s="860" t="s">
        <v>35</v>
      </c>
      <c r="V447" s="855" t="s">
        <v>11533</v>
      </c>
      <c r="AH447" s="860" t="s">
        <v>35</v>
      </c>
      <c r="AI447" s="855" t="s">
        <v>11534</v>
      </c>
      <c r="AT447" s="937"/>
      <c r="AU447" s="756"/>
      <c r="AV447" s="938"/>
      <c r="CM447" s="843" t="s">
        <v>20714</v>
      </c>
      <c r="CN447" s="846" t="s">
        <v>20715</v>
      </c>
    </row>
    <row r="448" spans="1:92" ht="48" x14ac:dyDescent="0.2">
      <c r="A448" s="749" t="s">
        <v>20797</v>
      </c>
      <c r="P448" s="755"/>
      <c r="Q448" s="921" t="s">
        <v>5962</v>
      </c>
      <c r="R448" s="922" t="s">
        <v>11535</v>
      </c>
      <c r="S448" s="923" t="s">
        <v>11536</v>
      </c>
      <c r="U448" s="820" t="s">
        <v>11529</v>
      </c>
      <c r="V448" s="815" t="s">
        <v>11537</v>
      </c>
      <c r="AH448" s="820" t="s">
        <v>11538</v>
      </c>
      <c r="AI448" s="815" t="s">
        <v>11539</v>
      </c>
      <c r="AT448" s="937"/>
      <c r="AU448" s="756"/>
      <c r="AV448" s="938"/>
      <c r="CM448" s="843" t="s">
        <v>20716</v>
      </c>
      <c r="CN448" s="846" t="s">
        <v>20717</v>
      </c>
    </row>
    <row r="449" spans="1:92" ht="48" x14ac:dyDescent="0.2">
      <c r="A449" s="749" t="s">
        <v>20797</v>
      </c>
      <c r="K449" s="856"/>
      <c r="P449" s="755"/>
      <c r="Q449" s="921" t="s">
        <v>5962</v>
      </c>
      <c r="R449" s="922" t="s">
        <v>11540</v>
      </c>
      <c r="S449" s="923" t="s">
        <v>11541</v>
      </c>
      <c r="U449" s="860" t="s">
        <v>35</v>
      </c>
      <c r="V449" s="855" t="s">
        <v>11542</v>
      </c>
      <c r="AH449" s="860" t="s">
        <v>35</v>
      </c>
      <c r="AI449" s="855" t="s">
        <v>11543</v>
      </c>
      <c r="AT449" s="937"/>
      <c r="AU449" s="756"/>
      <c r="AV449" s="938"/>
      <c r="CM449" s="843" t="s">
        <v>20718</v>
      </c>
      <c r="CN449" s="846" t="s">
        <v>20719</v>
      </c>
    </row>
    <row r="450" spans="1:92" ht="48" x14ac:dyDescent="0.2">
      <c r="A450" s="749" t="s">
        <v>20797</v>
      </c>
      <c r="P450" s="755"/>
      <c r="Q450" s="921" t="s">
        <v>5962</v>
      </c>
      <c r="R450" s="922" t="s">
        <v>11544</v>
      </c>
      <c r="S450" s="923" t="s">
        <v>11545</v>
      </c>
      <c r="U450" s="972" t="s">
        <v>11538</v>
      </c>
      <c r="V450" s="815" t="s">
        <v>11546</v>
      </c>
      <c r="AH450" s="820" t="s">
        <v>11547</v>
      </c>
      <c r="AI450" s="815" t="s">
        <v>11548</v>
      </c>
      <c r="AT450" s="937"/>
      <c r="AU450" s="756"/>
      <c r="AV450" s="938"/>
      <c r="CM450" s="843" t="s">
        <v>20720</v>
      </c>
      <c r="CN450" s="846" t="s">
        <v>10049</v>
      </c>
    </row>
    <row r="451" spans="1:92" ht="48" x14ac:dyDescent="0.2">
      <c r="A451" s="749" t="s">
        <v>20797</v>
      </c>
      <c r="P451" s="755"/>
      <c r="Q451" s="921" t="s">
        <v>5962</v>
      </c>
      <c r="R451" s="922" t="s">
        <v>11549</v>
      </c>
      <c r="S451" s="923" t="s">
        <v>11550</v>
      </c>
      <c r="U451" s="973" t="s">
        <v>35</v>
      </c>
      <c r="V451" s="855" t="s">
        <v>11551</v>
      </c>
      <c r="AH451" s="860" t="s">
        <v>35</v>
      </c>
      <c r="AI451" s="855" t="s">
        <v>11552</v>
      </c>
      <c r="AT451" s="937"/>
      <c r="AU451" s="756"/>
      <c r="AV451" s="938"/>
      <c r="CM451" s="843" t="s">
        <v>20721</v>
      </c>
      <c r="CN451" s="846" t="s">
        <v>20722</v>
      </c>
    </row>
    <row r="452" spans="1:92" ht="48" x14ac:dyDescent="0.2">
      <c r="A452" s="749" t="s">
        <v>20797</v>
      </c>
      <c r="K452" s="856"/>
      <c r="P452" s="755"/>
      <c r="Q452" s="921" t="s">
        <v>5962</v>
      </c>
      <c r="R452" s="922" t="s">
        <v>11553</v>
      </c>
      <c r="S452" s="923" t="s">
        <v>11554</v>
      </c>
      <c r="U452" s="820" t="s">
        <v>11547</v>
      </c>
      <c r="V452" s="815" t="s">
        <v>11555</v>
      </c>
      <c r="AH452" s="820" t="s">
        <v>11556</v>
      </c>
      <c r="AI452" s="815" t="s">
        <v>11557</v>
      </c>
      <c r="AT452" s="937"/>
      <c r="AU452" s="756"/>
      <c r="AV452" s="938"/>
      <c r="CM452" s="843" t="s">
        <v>20723</v>
      </c>
      <c r="CN452" s="846" t="s">
        <v>20724</v>
      </c>
    </row>
    <row r="453" spans="1:92" ht="48" x14ac:dyDescent="0.2">
      <c r="A453" s="749" t="s">
        <v>20797</v>
      </c>
      <c r="P453" s="755"/>
      <c r="Q453" s="921" t="s">
        <v>5962</v>
      </c>
      <c r="R453" s="922" t="s">
        <v>11558</v>
      </c>
      <c r="S453" s="923" t="s">
        <v>11559</v>
      </c>
      <c r="U453" s="860" t="s">
        <v>35</v>
      </c>
      <c r="V453" s="855" t="s">
        <v>11560</v>
      </c>
      <c r="AH453" s="860" t="s">
        <v>35</v>
      </c>
      <c r="AI453" s="855" t="s">
        <v>11561</v>
      </c>
      <c r="AT453" s="937"/>
      <c r="AU453" s="756"/>
      <c r="AV453" s="938"/>
      <c r="CM453" s="843" t="s">
        <v>20725</v>
      </c>
      <c r="CN453" s="846" t="s">
        <v>20726</v>
      </c>
    </row>
    <row r="454" spans="1:92" ht="48" x14ac:dyDescent="0.2">
      <c r="A454" s="749" t="s">
        <v>20797</v>
      </c>
      <c r="P454" s="755"/>
      <c r="Q454" s="921" t="s">
        <v>5962</v>
      </c>
      <c r="R454" s="922" t="s">
        <v>11562</v>
      </c>
      <c r="S454" s="923" t="s">
        <v>11563</v>
      </c>
      <c r="U454" s="820" t="s">
        <v>11556</v>
      </c>
      <c r="V454" s="815" t="s">
        <v>11564</v>
      </c>
      <c r="AH454" s="820" t="s">
        <v>11565</v>
      </c>
      <c r="AI454" s="815" t="s">
        <v>11566</v>
      </c>
      <c r="AT454" s="937"/>
      <c r="AU454" s="756"/>
      <c r="AV454" s="938"/>
      <c r="CM454" s="843" t="s">
        <v>20727</v>
      </c>
      <c r="CN454" s="846" t="s">
        <v>20728</v>
      </c>
    </row>
    <row r="455" spans="1:92" ht="48" x14ac:dyDescent="0.2">
      <c r="A455" s="749" t="s">
        <v>20797</v>
      </c>
      <c r="K455" s="856"/>
      <c r="P455" s="755"/>
      <c r="Q455" s="921" t="s">
        <v>5962</v>
      </c>
      <c r="R455" s="922" t="s">
        <v>11567</v>
      </c>
      <c r="S455" s="923" t="s">
        <v>11568</v>
      </c>
      <c r="U455" s="860" t="s">
        <v>35</v>
      </c>
      <c r="V455" s="855" t="s">
        <v>11569</v>
      </c>
      <c r="AH455" s="860" t="s">
        <v>35</v>
      </c>
      <c r="AI455" s="855" t="s">
        <v>11570</v>
      </c>
      <c r="AT455" s="937"/>
      <c r="AU455" s="756"/>
      <c r="AV455" s="938"/>
      <c r="CM455" s="843" t="s">
        <v>20729</v>
      </c>
      <c r="CN455" s="846" t="s">
        <v>20730</v>
      </c>
    </row>
    <row r="456" spans="1:92" ht="48" x14ac:dyDescent="0.2">
      <c r="A456" s="749" t="s">
        <v>20797</v>
      </c>
      <c r="P456" s="755"/>
      <c r="Q456" s="921" t="s">
        <v>5962</v>
      </c>
      <c r="R456" s="922" t="s">
        <v>11571</v>
      </c>
      <c r="S456" s="923" t="s">
        <v>11572</v>
      </c>
      <c r="U456" s="820" t="s">
        <v>11565</v>
      </c>
      <c r="V456" s="815" t="s">
        <v>11573</v>
      </c>
      <c r="AH456" s="820" t="s">
        <v>11574</v>
      </c>
      <c r="AI456" s="815" t="s">
        <v>11575</v>
      </c>
      <c r="AT456" s="937"/>
      <c r="AU456" s="756"/>
      <c r="AV456" s="938"/>
      <c r="CM456" s="843" t="s">
        <v>20731</v>
      </c>
      <c r="CN456" s="846" t="s">
        <v>20732</v>
      </c>
    </row>
    <row r="457" spans="1:92" ht="48" x14ac:dyDescent="0.2">
      <c r="A457" s="749" t="s">
        <v>20797</v>
      </c>
      <c r="P457" s="755"/>
      <c r="Q457" s="921" t="s">
        <v>5962</v>
      </c>
      <c r="R457" s="922" t="s">
        <v>11576</v>
      </c>
      <c r="S457" s="923" t="s">
        <v>11577</v>
      </c>
      <c r="U457" s="860" t="s">
        <v>35</v>
      </c>
      <c r="V457" s="855" t="s">
        <v>11578</v>
      </c>
      <c r="AH457" s="860" t="s">
        <v>35</v>
      </c>
      <c r="AI457" s="855" t="s">
        <v>11579</v>
      </c>
      <c r="AT457" s="937"/>
      <c r="AU457" s="756"/>
      <c r="AV457" s="938"/>
      <c r="CM457" s="843" t="s">
        <v>20733</v>
      </c>
      <c r="CN457" s="846" t="s">
        <v>20734</v>
      </c>
    </row>
    <row r="458" spans="1:92" ht="48" x14ac:dyDescent="0.2">
      <c r="A458" s="749" t="s">
        <v>20797</v>
      </c>
      <c r="K458" s="856"/>
      <c r="P458" s="755"/>
      <c r="Q458" s="921" t="s">
        <v>5962</v>
      </c>
      <c r="R458" s="922" t="s">
        <v>11580</v>
      </c>
      <c r="S458" s="923" t="s">
        <v>11581</v>
      </c>
      <c r="U458" s="820" t="s">
        <v>11574</v>
      </c>
      <c r="V458" s="815" t="s">
        <v>11582</v>
      </c>
      <c r="AH458" s="820" t="s">
        <v>11583</v>
      </c>
      <c r="AI458" s="815" t="s">
        <v>11584</v>
      </c>
      <c r="AT458" s="937"/>
      <c r="AU458" s="756"/>
      <c r="AV458" s="938"/>
      <c r="CM458" s="843" t="s">
        <v>20735</v>
      </c>
      <c r="CN458" s="846" t="s">
        <v>20736</v>
      </c>
    </row>
    <row r="459" spans="1:92" ht="48" x14ac:dyDescent="0.2">
      <c r="A459" s="749" t="s">
        <v>20797</v>
      </c>
      <c r="P459" s="755"/>
      <c r="Q459" s="921" t="s">
        <v>5962</v>
      </c>
      <c r="R459" s="922" t="s">
        <v>11585</v>
      </c>
      <c r="S459" s="923" t="s">
        <v>11586</v>
      </c>
      <c r="U459" s="860" t="s">
        <v>35</v>
      </c>
      <c r="V459" s="855" t="s">
        <v>11587</v>
      </c>
      <c r="AH459" s="860" t="s">
        <v>35</v>
      </c>
      <c r="AI459" s="855" t="s">
        <v>11588</v>
      </c>
      <c r="AT459" s="937"/>
      <c r="AU459" s="756"/>
      <c r="AV459" s="938"/>
      <c r="CM459" s="843" t="s">
        <v>20737</v>
      </c>
      <c r="CN459" s="846" t="s">
        <v>20738</v>
      </c>
    </row>
    <row r="460" spans="1:92" ht="48" x14ac:dyDescent="0.2">
      <c r="A460" s="749" t="s">
        <v>20797</v>
      </c>
      <c r="P460" s="755"/>
      <c r="Q460" s="921" t="s">
        <v>5962</v>
      </c>
      <c r="R460" s="922" t="s">
        <v>11589</v>
      </c>
      <c r="S460" s="923" t="s">
        <v>11590</v>
      </c>
      <c r="U460" s="820" t="s">
        <v>11583</v>
      </c>
      <c r="V460" s="815" t="s">
        <v>11591</v>
      </c>
      <c r="AH460" s="820" t="s">
        <v>11592</v>
      </c>
      <c r="AI460" s="815" t="s">
        <v>11593</v>
      </c>
      <c r="AT460" s="937"/>
      <c r="AU460" s="756"/>
      <c r="AV460" s="938"/>
      <c r="CM460" s="843" t="s">
        <v>20739</v>
      </c>
      <c r="CN460" s="846" t="s">
        <v>20740</v>
      </c>
    </row>
    <row r="461" spans="1:92" ht="48" x14ac:dyDescent="0.2">
      <c r="A461" s="749" t="s">
        <v>20797</v>
      </c>
      <c r="K461" s="856"/>
      <c r="P461" s="755"/>
      <c r="Q461" s="921" t="s">
        <v>5962</v>
      </c>
      <c r="R461" s="922" t="s">
        <v>11594</v>
      </c>
      <c r="S461" s="923" t="s">
        <v>11595</v>
      </c>
      <c r="U461" s="860" t="s">
        <v>35</v>
      </c>
      <c r="V461" s="855" t="s">
        <v>11596</v>
      </c>
      <c r="AH461" s="860" t="s">
        <v>35</v>
      </c>
      <c r="AI461" s="855" t="s">
        <v>11597</v>
      </c>
      <c r="AT461" s="937"/>
      <c r="AU461" s="756"/>
      <c r="AV461" s="938"/>
      <c r="CM461" s="843" t="s">
        <v>20741</v>
      </c>
      <c r="CN461" s="846" t="s">
        <v>20742</v>
      </c>
    </row>
    <row r="462" spans="1:92" ht="48" x14ac:dyDescent="0.2">
      <c r="A462" s="749" t="s">
        <v>20797</v>
      </c>
      <c r="P462" s="755"/>
      <c r="Q462" s="921" t="s">
        <v>5962</v>
      </c>
      <c r="R462" s="922" t="s">
        <v>11598</v>
      </c>
      <c r="S462" s="923" t="s">
        <v>11599</v>
      </c>
      <c r="U462" s="820" t="s">
        <v>11592</v>
      </c>
      <c r="V462" s="815" t="s">
        <v>11600</v>
      </c>
      <c r="AH462" s="820" t="s">
        <v>11601</v>
      </c>
      <c r="AI462" s="815" t="s">
        <v>11602</v>
      </c>
      <c r="AT462" s="937"/>
      <c r="AU462" s="756"/>
      <c r="AV462" s="938"/>
      <c r="CM462" s="843" t="s">
        <v>20743</v>
      </c>
      <c r="CN462" s="846" t="s">
        <v>20744</v>
      </c>
    </row>
    <row r="463" spans="1:92" ht="48" x14ac:dyDescent="0.2">
      <c r="A463" s="749" t="s">
        <v>20797</v>
      </c>
      <c r="P463" s="755"/>
      <c r="Q463" s="921" t="s">
        <v>5962</v>
      </c>
      <c r="R463" s="922" t="s">
        <v>11603</v>
      </c>
      <c r="S463" s="923" t="s">
        <v>11604</v>
      </c>
      <c r="U463" s="860" t="s">
        <v>35</v>
      </c>
      <c r="V463" s="855" t="s">
        <v>11605</v>
      </c>
      <c r="AH463" s="860" t="s">
        <v>35</v>
      </c>
      <c r="AI463" s="855" t="s">
        <v>11606</v>
      </c>
      <c r="AT463" s="937"/>
      <c r="AU463" s="756"/>
      <c r="AV463" s="938"/>
      <c r="CM463" s="843" t="s">
        <v>20745</v>
      </c>
      <c r="CN463" s="846" t="s">
        <v>20746</v>
      </c>
    </row>
    <row r="464" spans="1:92" ht="48" x14ac:dyDescent="0.2">
      <c r="A464" s="749" t="s">
        <v>20797</v>
      </c>
      <c r="K464" s="856"/>
      <c r="P464" s="755"/>
      <c r="Q464" s="921" t="s">
        <v>5962</v>
      </c>
      <c r="R464" s="922" t="s">
        <v>11607</v>
      </c>
      <c r="S464" s="923" t="s">
        <v>11608</v>
      </c>
      <c r="U464" s="820" t="s">
        <v>11601</v>
      </c>
      <c r="V464" s="815" t="s">
        <v>11609</v>
      </c>
      <c r="AH464" s="820" t="s">
        <v>11610</v>
      </c>
      <c r="AI464" s="815" t="s">
        <v>11611</v>
      </c>
      <c r="AT464" s="937"/>
      <c r="AU464" s="756"/>
      <c r="AV464" s="938"/>
      <c r="CM464" s="843" t="s">
        <v>20747</v>
      </c>
      <c r="CN464" s="846" t="s">
        <v>20748</v>
      </c>
    </row>
    <row r="465" spans="1:92" ht="48" x14ac:dyDescent="0.2">
      <c r="A465" s="749" t="s">
        <v>20797</v>
      </c>
      <c r="P465" s="755"/>
      <c r="Q465" s="921" t="s">
        <v>5962</v>
      </c>
      <c r="R465" s="922" t="s">
        <v>11612</v>
      </c>
      <c r="S465" s="923" t="s">
        <v>11613</v>
      </c>
      <c r="U465" s="860" t="s">
        <v>35</v>
      </c>
      <c r="V465" s="855" t="s">
        <v>11614</v>
      </c>
      <c r="AH465" s="860" t="s">
        <v>35</v>
      </c>
      <c r="AI465" s="855" t="s">
        <v>11615</v>
      </c>
      <c r="AT465" s="937"/>
      <c r="AU465" s="756"/>
      <c r="AV465" s="938"/>
      <c r="CM465" s="843" t="s">
        <v>20749</v>
      </c>
      <c r="CN465" s="846" t="s">
        <v>20750</v>
      </c>
    </row>
    <row r="466" spans="1:92" ht="48" x14ac:dyDescent="0.2">
      <c r="A466" s="749" t="s">
        <v>20797</v>
      </c>
      <c r="P466" s="755"/>
      <c r="Q466" s="921" t="s">
        <v>5962</v>
      </c>
      <c r="R466" s="922" t="s">
        <v>11616</v>
      </c>
      <c r="S466" s="923" t="s">
        <v>11617</v>
      </c>
      <c r="U466" s="820" t="s">
        <v>11610</v>
      </c>
      <c r="V466" s="815" t="s">
        <v>11618</v>
      </c>
      <c r="AH466" s="820" t="s">
        <v>11619</v>
      </c>
      <c r="AI466" s="815" t="s">
        <v>11620</v>
      </c>
      <c r="AT466" s="937"/>
      <c r="AU466" s="756"/>
      <c r="AV466" s="938"/>
      <c r="CM466" s="843" t="s">
        <v>20751</v>
      </c>
      <c r="CN466" s="846" t="s">
        <v>20752</v>
      </c>
    </row>
    <row r="467" spans="1:92" ht="48" x14ac:dyDescent="0.2">
      <c r="A467" s="749" t="s">
        <v>20797</v>
      </c>
      <c r="K467" s="856"/>
      <c r="P467" s="755"/>
      <c r="Q467" s="921" t="s">
        <v>5962</v>
      </c>
      <c r="R467" s="922" t="s">
        <v>11621</v>
      </c>
      <c r="S467" s="923" t="s">
        <v>11622</v>
      </c>
      <c r="U467" s="860" t="s">
        <v>35</v>
      </c>
      <c r="V467" s="855" t="s">
        <v>11623</v>
      </c>
      <c r="AH467" s="860" t="s">
        <v>35</v>
      </c>
      <c r="AI467" s="855" t="s">
        <v>11624</v>
      </c>
      <c r="AT467" s="937"/>
      <c r="AU467" s="756"/>
      <c r="AV467" s="938"/>
      <c r="CM467" s="843" t="s">
        <v>20753</v>
      </c>
      <c r="CN467" s="846" t="s">
        <v>20754</v>
      </c>
    </row>
    <row r="468" spans="1:92" ht="48" x14ac:dyDescent="0.2">
      <c r="A468" s="749" t="s">
        <v>20797</v>
      </c>
      <c r="P468" s="755"/>
      <c r="Q468" s="921" t="s">
        <v>5962</v>
      </c>
      <c r="R468" s="922" t="s">
        <v>11625</v>
      </c>
      <c r="S468" s="923" t="s">
        <v>11626</v>
      </c>
      <c r="U468" s="820" t="s">
        <v>11619</v>
      </c>
      <c r="V468" s="815" t="s">
        <v>11627</v>
      </c>
      <c r="AH468" s="820" t="s">
        <v>11628</v>
      </c>
      <c r="AI468" s="815" t="s">
        <v>11629</v>
      </c>
      <c r="AT468" s="937"/>
      <c r="AU468" s="756"/>
      <c r="AV468" s="938"/>
      <c r="CM468" s="843" t="s">
        <v>20755</v>
      </c>
      <c r="CN468" s="846" t="s">
        <v>20756</v>
      </c>
    </row>
    <row r="469" spans="1:92" ht="48" x14ac:dyDescent="0.2">
      <c r="A469" s="749" t="s">
        <v>20797</v>
      </c>
      <c r="P469" s="755"/>
      <c r="Q469" s="921" t="s">
        <v>5962</v>
      </c>
      <c r="R469" s="922" t="s">
        <v>11630</v>
      </c>
      <c r="S469" s="923" t="s">
        <v>11631</v>
      </c>
      <c r="U469" s="860" t="s">
        <v>35</v>
      </c>
      <c r="V469" s="855" t="s">
        <v>11632</v>
      </c>
      <c r="AH469" s="860" t="s">
        <v>35</v>
      </c>
      <c r="AI469" s="855" t="s">
        <v>11633</v>
      </c>
      <c r="AT469" s="937"/>
      <c r="AU469" s="756"/>
      <c r="AV469" s="938"/>
      <c r="CM469" s="843" t="s">
        <v>20757</v>
      </c>
      <c r="CN469" s="846" t="s">
        <v>20758</v>
      </c>
    </row>
    <row r="470" spans="1:92" ht="48" x14ac:dyDescent="0.2">
      <c r="A470" s="749" t="s">
        <v>20797</v>
      </c>
      <c r="K470" s="856"/>
      <c r="P470" s="755"/>
      <c r="Q470" s="921" t="s">
        <v>5962</v>
      </c>
      <c r="R470" s="922" t="s">
        <v>11634</v>
      </c>
      <c r="S470" s="923" t="s">
        <v>11635</v>
      </c>
      <c r="U470" s="820" t="s">
        <v>11628</v>
      </c>
      <c r="V470" s="815" t="s">
        <v>11636</v>
      </c>
      <c r="AH470" s="820" t="s">
        <v>11637</v>
      </c>
      <c r="AI470" s="815" t="s">
        <v>11638</v>
      </c>
      <c r="AT470" s="937"/>
      <c r="AU470" s="756"/>
      <c r="AV470" s="938"/>
      <c r="CM470" s="843" t="s">
        <v>20759</v>
      </c>
      <c r="CN470" s="846" t="s">
        <v>20760</v>
      </c>
    </row>
    <row r="471" spans="1:92" ht="48" x14ac:dyDescent="0.2">
      <c r="A471" s="749" t="s">
        <v>20797</v>
      </c>
      <c r="P471" s="755"/>
      <c r="Q471" s="921" t="s">
        <v>5962</v>
      </c>
      <c r="R471" s="922" t="s">
        <v>11639</v>
      </c>
      <c r="S471" s="923" t="s">
        <v>11640</v>
      </c>
      <c r="U471" s="860" t="s">
        <v>35</v>
      </c>
      <c r="V471" s="855" t="s">
        <v>11641</v>
      </c>
      <c r="AH471" s="860" t="s">
        <v>35</v>
      </c>
      <c r="AI471" s="855" t="s">
        <v>11642</v>
      </c>
      <c r="AT471" s="937"/>
      <c r="AU471" s="756"/>
      <c r="AV471" s="938"/>
      <c r="CM471" s="843" t="s">
        <v>20761</v>
      </c>
      <c r="CN471" s="846" t="s">
        <v>20762</v>
      </c>
    </row>
    <row r="472" spans="1:92" ht="48" x14ac:dyDescent="0.2">
      <c r="A472" s="749" t="s">
        <v>20797</v>
      </c>
      <c r="P472" s="755"/>
      <c r="Q472" s="921" t="s">
        <v>5962</v>
      </c>
      <c r="R472" s="922" t="s">
        <v>11643</v>
      </c>
      <c r="S472" s="923" t="s">
        <v>11644</v>
      </c>
      <c r="U472" s="820" t="s">
        <v>11637</v>
      </c>
      <c r="V472" s="815" t="s">
        <v>11645</v>
      </c>
      <c r="AH472" s="820" t="s">
        <v>11646</v>
      </c>
      <c r="AI472" s="815" t="s">
        <v>11647</v>
      </c>
      <c r="AT472" s="937"/>
      <c r="AU472" s="756"/>
      <c r="AV472" s="938"/>
      <c r="CM472" s="843" t="s">
        <v>20763</v>
      </c>
      <c r="CN472" s="846" t="s">
        <v>20764</v>
      </c>
    </row>
    <row r="473" spans="1:92" ht="48" x14ac:dyDescent="0.2">
      <c r="A473" s="749" t="s">
        <v>20797</v>
      </c>
      <c r="K473" s="856"/>
      <c r="P473" s="755"/>
      <c r="Q473" s="921" t="s">
        <v>5962</v>
      </c>
      <c r="R473" s="922" t="s">
        <v>11648</v>
      </c>
      <c r="S473" s="923" t="s">
        <v>11649</v>
      </c>
      <c r="U473" s="860" t="s">
        <v>35</v>
      </c>
      <c r="V473" s="855" t="s">
        <v>11650</v>
      </c>
      <c r="AH473" s="860" t="s">
        <v>35</v>
      </c>
      <c r="AI473" s="855" t="s">
        <v>11651</v>
      </c>
      <c r="AT473" s="937"/>
      <c r="AU473" s="756"/>
      <c r="AV473" s="938"/>
      <c r="CM473" s="843" t="s">
        <v>20765</v>
      </c>
      <c r="CN473" s="846" t="s">
        <v>20766</v>
      </c>
    </row>
    <row r="474" spans="1:92" ht="48" x14ac:dyDescent="0.2">
      <c r="A474" s="749" t="s">
        <v>20797</v>
      </c>
      <c r="P474" s="755"/>
      <c r="Q474" s="921" t="s">
        <v>5962</v>
      </c>
      <c r="R474" s="922" t="s">
        <v>11652</v>
      </c>
      <c r="S474" s="923" t="s">
        <v>11653</v>
      </c>
      <c r="U474" s="820" t="s">
        <v>11654</v>
      </c>
      <c r="V474" s="815" t="s">
        <v>11655</v>
      </c>
      <c r="AH474" s="820" t="s">
        <v>11656</v>
      </c>
      <c r="AI474" s="815" t="s">
        <v>11657</v>
      </c>
      <c r="AT474" s="937"/>
      <c r="AU474" s="756"/>
      <c r="AV474" s="938"/>
      <c r="CM474" s="843" t="s">
        <v>20767</v>
      </c>
      <c r="CN474" s="846" t="s">
        <v>20768</v>
      </c>
    </row>
    <row r="475" spans="1:92" ht="48" x14ac:dyDescent="0.2">
      <c r="A475" s="749" t="s">
        <v>20797</v>
      </c>
      <c r="P475" s="755"/>
      <c r="Q475" s="921" t="s">
        <v>5962</v>
      </c>
      <c r="R475" s="922" t="s">
        <v>11658</v>
      </c>
      <c r="S475" s="923" t="s">
        <v>11659</v>
      </c>
      <c r="U475" s="860" t="s">
        <v>35</v>
      </c>
      <c r="V475" s="855" t="s">
        <v>11660</v>
      </c>
      <c r="AH475" s="860" t="s">
        <v>35</v>
      </c>
      <c r="AI475" s="855" t="s">
        <v>11661</v>
      </c>
      <c r="AT475" s="937"/>
      <c r="AU475" s="756"/>
      <c r="AV475" s="938"/>
      <c r="CM475" s="843" t="s">
        <v>20769</v>
      </c>
      <c r="CN475" s="846" t="s">
        <v>20770</v>
      </c>
    </row>
    <row r="476" spans="1:92" ht="48" x14ac:dyDescent="0.2">
      <c r="A476" s="749" t="s">
        <v>20797</v>
      </c>
      <c r="K476" s="856"/>
      <c r="P476" s="755"/>
      <c r="Q476" s="921" t="s">
        <v>5962</v>
      </c>
      <c r="R476" s="922" t="s">
        <v>11662</v>
      </c>
      <c r="S476" s="923" t="s">
        <v>11663</v>
      </c>
      <c r="U476" s="820" t="s">
        <v>11664</v>
      </c>
      <c r="V476" s="815" t="s">
        <v>11665</v>
      </c>
      <c r="AH476" s="820" t="s">
        <v>11666</v>
      </c>
      <c r="AI476" s="815" t="s">
        <v>11667</v>
      </c>
      <c r="AT476" s="937"/>
      <c r="AU476" s="756"/>
      <c r="AV476" s="938"/>
      <c r="CM476" s="843" t="s">
        <v>20771</v>
      </c>
      <c r="CN476" s="846" t="s">
        <v>20772</v>
      </c>
    </row>
    <row r="477" spans="1:92" ht="48" x14ac:dyDescent="0.2">
      <c r="A477" s="749" t="s">
        <v>20797</v>
      </c>
      <c r="P477" s="755"/>
      <c r="Q477" s="921" t="s">
        <v>5962</v>
      </c>
      <c r="R477" s="922" t="s">
        <v>11668</v>
      </c>
      <c r="S477" s="923" t="s">
        <v>11669</v>
      </c>
      <c r="U477" s="860" t="s">
        <v>35</v>
      </c>
      <c r="V477" s="855" t="s">
        <v>11670</v>
      </c>
      <c r="AH477" s="860" t="s">
        <v>35</v>
      </c>
      <c r="AI477" s="855" t="s">
        <v>11671</v>
      </c>
      <c r="AT477" s="937"/>
      <c r="AU477" s="756"/>
      <c r="AV477" s="938"/>
      <c r="CM477" s="843" t="s">
        <v>20773</v>
      </c>
      <c r="CN477" s="846" t="s">
        <v>20774</v>
      </c>
    </row>
    <row r="478" spans="1:92" ht="48" x14ac:dyDescent="0.2">
      <c r="A478" s="749" t="s">
        <v>20797</v>
      </c>
      <c r="P478" s="755"/>
      <c r="Q478" s="921" t="s">
        <v>5962</v>
      </c>
      <c r="R478" s="922" t="s">
        <v>11672</v>
      </c>
      <c r="S478" s="923" t="s">
        <v>11673</v>
      </c>
      <c r="U478" s="820" t="s">
        <v>11674</v>
      </c>
      <c r="V478" s="815" t="s">
        <v>11675</v>
      </c>
      <c r="AH478" s="820" t="s">
        <v>11676</v>
      </c>
      <c r="AI478" s="815" t="s">
        <v>11677</v>
      </c>
      <c r="AT478" s="937"/>
      <c r="AU478" s="756"/>
      <c r="AV478" s="938"/>
      <c r="CM478" s="843" t="s">
        <v>20775</v>
      </c>
      <c r="CN478" s="846" t="s">
        <v>20776</v>
      </c>
    </row>
    <row r="479" spans="1:92" ht="48" x14ac:dyDescent="0.2">
      <c r="A479" s="749" t="s">
        <v>20797</v>
      </c>
      <c r="K479" s="856"/>
      <c r="P479" s="755"/>
      <c r="Q479" s="921" t="s">
        <v>5962</v>
      </c>
      <c r="R479" s="922" t="s">
        <v>11678</v>
      </c>
      <c r="S479" s="923" t="s">
        <v>11679</v>
      </c>
      <c r="U479" s="860" t="s">
        <v>35</v>
      </c>
      <c r="V479" s="855" t="s">
        <v>11680</v>
      </c>
      <c r="AH479" s="860" t="s">
        <v>35</v>
      </c>
      <c r="AI479" s="855" t="s">
        <v>11681</v>
      </c>
      <c r="AT479" s="937"/>
      <c r="AU479" s="756"/>
      <c r="AV479" s="938"/>
      <c r="CM479" s="843" t="s">
        <v>20777</v>
      </c>
      <c r="CN479" s="846" t="s">
        <v>20778</v>
      </c>
    </row>
    <row r="480" spans="1:92" ht="48" x14ac:dyDescent="0.2">
      <c r="A480" s="749" t="s">
        <v>20797</v>
      </c>
      <c r="P480" s="755"/>
      <c r="Q480" s="921" t="s">
        <v>5962</v>
      </c>
      <c r="R480" s="922" t="s">
        <v>11682</v>
      </c>
      <c r="S480" s="923" t="s">
        <v>11683</v>
      </c>
      <c r="U480" s="820" t="s">
        <v>11684</v>
      </c>
      <c r="V480" s="815" t="s">
        <v>11685</v>
      </c>
      <c r="AH480" s="820" t="s">
        <v>11686</v>
      </c>
      <c r="AI480" s="815" t="s">
        <v>11687</v>
      </c>
      <c r="AT480" s="937"/>
      <c r="AU480" s="756"/>
      <c r="AV480" s="938"/>
      <c r="CM480" s="843" t="s">
        <v>20779</v>
      </c>
      <c r="CN480" s="846" t="s">
        <v>20780</v>
      </c>
    </row>
    <row r="481" spans="1:92" ht="48" x14ac:dyDescent="0.2">
      <c r="A481" s="749" t="s">
        <v>20797</v>
      </c>
      <c r="P481" s="755"/>
      <c r="Q481" s="921" t="s">
        <v>5962</v>
      </c>
      <c r="R481" s="922" t="s">
        <v>11688</v>
      </c>
      <c r="S481" s="923" t="s">
        <v>11689</v>
      </c>
      <c r="U481" s="860" t="s">
        <v>35</v>
      </c>
      <c r="V481" s="855" t="s">
        <v>11690</v>
      </c>
      <c r="AH481" s="860" t="s">
        <v>35</v>
      </c>
      <c r="AI481" s="855" t="s">
        <v>11691</v>
      </c>
      <c r="AT481" s="937"/>
      <c r="AU481" s="756"/>
      <c r="AV481" s="938"/>
      <c r="CM481" s="843" t="s">
        <v>20781</v>
      </c>
      <c r="CN481" s="846" t="s">
        <v>20782</v>
      </c>
    </row>
    <row r="482" spans="1:92" ht="48" x14ac:dyDescent="0.2">
      <c r="A482" s="749" t="s">
        <v>20797</v>
      </c>
      <c r="K482" s="856"/>
      <c r="P482" s="755"/>
      <c r="Q482" s="921" t="s">
        <v>5962</v>
      </c>
      <c r="R482" s="922" t="s">
        <v>11692</v>
      </c>
      <c r="S482" s="923" t="s">
        <v>11693</v>
      </c>
      <c r="U482" s="820" t="s">
        <v>11694</v>
      </c>
      <c r="V482" s="815" t="s">
        <v>11695</v>
      </c>
      <c r="AH482" s="820" t="s">
        <v>11696</v>
      </c>
      <c r="AI482" s="815" t="s">
        <v>11697</v>
      </c>
      <c r="AT482" s="937"/>
      <c r="AU482" s="756"/>
      <c r="AV482" s="938"/>
      <c r="CM482" s="843" t="s">
        <v>20783</v>
      </c>
      <c r="CN482" s="846" t="s">
        <v>20784</v>
      </c>
    </row>
    <row r="483" spans="1:92" ht="48" x14ac:dyDescent="0.2">
      <c r="A483" s="749" t="s">
        <v>20797</v>
      </c>
      <c r="P483" s="755"/>
      <c r="Q483" s="921" t="s">
        <v>5962</v>
      </c>
      <c r="R483" s="922" t="s">
        <v>11698</v>
      </c>
      <c r="S483" s="923" t="s">
        <v>11699</v>
      </c>
      <c r="U483" s="860" t="s">
        <v>35</v>
      </c>
      <c r="V483" s="855" t="s">
        <v>11700</v>
      </c>
      <c r="AH483" s="860" t="s">
        <v>35</v>
      </c>
      <c r="AI483" s="855" t="s">
        <v>11701</v>
      </c>
      <c r="AT483" s="937"/>
      <c r="AU483" s="756"/>
      <c r="AV483" s="938"/>
      <c r="CM483" s="843" t="s">
        <v>20785</v>
      </c>
      <c r="CN483" s="846" t="s">
        <v>20786</v>
      </c>
    </row>
    <row r="484" spans="1:92" ht="48" x14ac:dyDescent="0.2">
      <c r="A484" s="749" t="s">
        <v>20797</v>
      </c>
      <c r="P484" s="755"/>
      <c r="Q484" s="921" t="s">
        <v>5962</v>
      </c>
      <c r="R484" s="922" t="s">
        <v>11702</v>
      </c>
      <c r="S484" s="923" t="s">
        <v>11703</v>
      </c>
      <c r="U484" s="820" t="s">
        <v>11704</v>
      </c>
      <c r="V484" s="815" t="s">
        <v>11705</v>
      </c>
      <c r="AH484" s="820" t="s">
        <v>11706</v>
      </c>
      <c r="AI484" s="815" t="s">
        <v>11707</v>
      </c>
      <c r="AT484" s="937"/>
      <c r="AU484" s="756"/>
      <c r="AV484" s="938"/>
      <c r="CM484" s="843" t="s">
        <v>20787</v>
      </c>
      <c r="CN484" s="846" t="s">
        <v>20788</v>
      </c>
    </row>
    <row r="485" spans="1:92" ht="48" x14ac:dyDescent="0.2">
      <c r="A485" s="749" t="s">
        <v>20797</v>
      </c>
      <c r="K485" s="856"/>
      <c r="P485" s="755"/>
      <c r="Q485" s="921" t="s">
        <v>5962</v>
      </c>
      <c r="R485" s="922" t="s">
        <v>11708</v>
      </c>
      <c r="S485" s="923" t="s">
        <v>11709</v>
      </c>
      <c r="U485" s="860" t="s">
        <v>35</v>
      </c>
      <c r="V485" s="855" t="s">
        <v>11710</v>
      </c>
      <c r="AH485" s="860" t="s">
        <v>35</v>
      </c>
      <c r="AI485" s="855" t="s">
        <v>11711</v>
      </c>
      <c r="AT485" s="937"/>
      <c r="AU485" s="756"/>
      <c r="AV485" s="938"/>
      <c r="CM485" s="843" t="s">
        <v>20789</v>
      </c>
      <c r="CN485" s="846" t="s">
        <v>20790</v>
      </c>
    </row>
    <row r="486" spans="1:92" ht="48" x14ac:dyDescent="0.2">
      <c r="A486" s="749" t="s">
        <v>20797</v>
      </c>
      <c r="P486" s="755"/>
      <c r="Q486" s="921" t="s">
        <v>5962</v>
      </c>
      <c r="R486" s="922" t="s">
        <v>11712</v>
      </c>
      <c r="S486" s="923" t="s">
        <v>11713</v>
      </c>
      <c r="U486" s="820" t="s">
        <v>11714</v>
      </c>
      <c r="V486" s="815" t="s">
        <v>11715</v>
      </c>
      <c r="AH486" s="820" t="s">
        <v>11716</v>
      </c>
      <c r="AI486" s="815" t="s">
        <v>11717</v>
      </c>
      <c r="AT486" s="937"/>
      <c r="AU486" s="756"/>
      <c r="AV486" s="938"/>
      <c r="CM486" s="843" t="s">
        <v>20791</v>
      </c>
      <c r="CN486" s="846" t="s">
        <v>20792</v>
      </c>
    </row>
    <row r="487" spans="1:92" ht="48" x14ac:dyDescent="0.2">
      <c r="A487" s="749" t="s">
        <v>20797</v>
      </c>
      <c r="P487" s="755"/>
      <c r="Q487" s="921" t="s">
        <v>5962</v>
      </c>
      <c r="R487" s="922" t="s">
        <v>11718</v>
      </c>
      <c r="S487" s="923" t="s">
        <v>11719</v>
      </c>
      <c r="U487" s="860" t="s">
        <v>35</v>
      </c>
      <c r="V487" s="855" t="s">
        <v>11720</v>
      </c>
      <c r="AH487" s="860" t="s">
        <v>35</v>
      </c>
      <c r="AI487" s="855" t="s">
        <v>11721</v>
      </c>
      <c r="AT487" s="937"/>
      <c r="AU487" s="756"/>
      <c r="AV487" s="938"/>
      <c r="CM487" s="843" t="s">
        <v>20793</v>
      </c>
      <c r="CN487" s="846" t="s">
        <v>20794</v>
      </c>
    </row>
    <row r="488" spans="1:92" ht="49" thickBot="1" x14ac:dyDescent="0.25">
      <c r="A488" s="749" t="s">
        <v>20797</v>
      </c>
      <c r="K488" s="856"/>
      <c r="P488" s="755"/>
      <c r="Q488" s="921" t="s">
        <v>5962</v>
      </c>
      <c r="R488" s="922" t="s">
        <v>11722</v>
      </c>
      <c r="S488" s="923" t="s">
        <v>11723</v>
      </c>
      <c r="U488" s="820" t="s">
        <v>11724</v>
      </c>
      <c r="V488" s="815" t="s">
        <v>11725</v>
      </c>
      <c r="AH488" s="820" t="s">
        <v>11726</v>
      </c>
      <c r="AI488" s="815" t="s">
        <v>11727</v>
      </c>
      <c r="AT488" s="937"/>
      <c r="AU488" s="756"/>
      <c r="AV488" s="938"/>
      <c r="CM488" s="847" t="s">
        <v>20795</v>
      </c>
      <c r="CN488" s="848" t="s">
        <v>20796</v>
      </c>
    </row>
    <row r="489" spans="1:92" ht="48" x14ac:dyDescent="0.2">
      <c r="A489" s="749" t="s">
        <v>20797</v>
      </c>
      <c r="P489" s="755"/>
      <c r="Q489" s="921" t="s">
        <v>5962</v>
      </c>
      <c r="R489" s="922" t="s">
        <v>11728</v>
      </c>
      <c r="S489" s="923" t="s">
        <v>11729</v>
      </c>
      <c r="U489" s="860" t="s">
        <v>35</v>
      </c>
      <c r="V489" s="855" t="s">
        <v>11730</v>
      </c>
      <c r="AH489" s="860" t="s">
        <v>35</v>
      </c>
      <c r="AI489" s="855" t="s">
        <v>11731</v>
      </c>
      <c r="AT489" s="937"/>
      <c r="AU489" s="756"/>
      <c r="AV489" s="938"/>
    </row>
    <row r="490" spans="1:92" ht="48" x14ac:dyDescent="0.2">
      <c r="A490" s="749" t="s">
        <v>20797</v>
      </c>
      <c r="P490" s="755"/>
      <c r="Q490" s="921" t="s">
        <v>5962</v>
      </c>
      <c r="R490" s="922" t="s">
        <v>11732</v>
      </c>
      <c r="S490" s="923" t="s">
        <v>11733</v>
      </c>
      <c r="U490" s="820" t="s">
        <v>11734</v>
      </c>
      <c r="V490" s="815" t="s">
        <v>11735</v>
      </c>
      <c r="AH490" s="820" t="s">
        <v>11736</v>
      </c>
      <c r="AI490" s="815" t="s">
        <v>11737</v>
      </c>
      <c r="AT490" s="937"/>
      <c r="AU490" s="756"/>
      <c r="AV490" s="938"/>
    </row>
    <row r="491" spans="1:92" ht="48" x14ac:dyDescent="0.2">
      <c r="A491" s="749" t="s">
        <v>20797</v>
      </c>
      <c r="K491" s="856"/>
      <c r="P491" s="755"/>
      <c r="Q491" s="921" t="s">
        <v>5962</v>
      </c>
      <c r="R491" s="922" t="s">
        <v>11738</v>
      </c>
      <c r="S491" s="923" t="s">
        <v>11739</v>
      </c>
      <c r="U491" s="860" t="s">
        <v>35</v>
      </c>
      <c r="V491" s="855" t="s">
        <v>11740</v>
      </c>
      <c r="AH491" s="860" t="s">
        <v>35</v>
      </c>
      <c r="AI491" s="855" t="s">
        <v>11741</v>
      </c>
      <c r="AT491" s="937"/>
      <c r="AU491" s="756"/>
      <c r="AV491" s="938"/>
    </row>
    <row r="492" spans="1:92" ht="48" x14ac:dyDescent="0.2">
      <c r="A492" s="749" t="s">
        <v>20797</v>
      </c>
      <c r="P492" s="755"/>
      <c r="Q492" s="921" t="s">
        <v>5962</v>
      </c>
      <c r="R492" s="922" t="s">
        <v>11742</v>
      </c>
      <c r="S492" s="923" t="s">
        <v>11743</v>
      </c>
      <c r="U492" s="820" t="s">
        <v>7828</v>
      </c>
      <c r="V492" s="815" t="s">
        <v>11744</v>
      </c>
      <c r="AH492" s="820" t="s">
        <v>11745</v>
      </c>
      <c r="AI492" s="815" t="s">
        <v>11746</v>
      </c>
      <c r="AT492" s="937"/>
      <c r="AU492" s="756"/>
      <c r="AV492" s="938"/>
    </row>
    <row r="493" spans="1:92" ht="48" x14ac:dyDescent="0.2">
      <c r="A493" s="749" t="s">
        <v>20797</v>
      </c>
      <c r="P493" s="755"/>
      <c r="Q493" s="921" t="s">
        <v>5962</v>
      </c>
      <c r="R493" s="922" t="s">
        <v>11747</v>
      </c>
      <c r="S493" s="923" t="s">
        <v>11748</v>
      </c>
      <c r="U493" s="860" t="s">
        <v>35</v>
      </c>
      <c r="V493" s="855" t="s">
        <v>11749</v>
      </c>
      <c r="AH493" s="860" t="s">
        <v>35</v>
      </c>
      <c r="AI493" s="855" t="s">
        <v>11750</v>
      </c>
      <c r="AT493" s="937"/>
      <c r="AU493" s="756"/>
      <c r="AV493" s="938"/>
    </row>
    <row r="494" spans="1:92" ht="48" x14ac:dyDescent="0.2">
      <c r="A494" s="749" t="s">
        <v>20797</v>
      </c>
      <c r="K494" s="856"/>
      <c r="P494" s="755"/>
      <c r="Q494" s="921" t="s">
        <v>5962</v>
      </c>
      <c r="R494" s="922" t="s">
        <v>11751</v>
      </c>
      <c r="S494" s="923" t="s">
        <v>11752</v>
      </c>
      <c r="U494" s="820" t="s">
        <v>11753</v>
      </c>
      <c r="V494" s="815" t="s">
        <v>11754</v>
      </c>
      <c r="AH494" s="820" t="s">
        <v>11755</v>
      </c>
      <c r="AI494" s="815" t="s">
        <v>11756</v>
      </c>
      <c r="AT494" s="937"/>
      <c r="AU494" s="756"/>
      <c r="AV494" s="938"/>
    </row>
    <row r="495" spans="1:92" ht="48" x14ac:dyDescent="0.2">
      <c r="A495" s="749" t="s">
        <v>20797</v>
      </c>
      <c r="P495" s="755"/>
      <c r="Q495" s="921" t="s">
        <v>5962</v>
      </c>
      <c r="R495" s="922" t="s">
        <v>11757</v>
      </c>
      <c r="S495" s="923" t="s">
        <v>11758</v>
      </c>
      <c r="U495" s="860" t="s">
        <v>35</v>
      </c>
      <c r="V495" s="855" t="s">
        <v>11759</v>
      </c>
      <c r="AH495" s="860" t="s">
        <v>35</v>
      </c>
      <c r="AI495" s="855" t="s">
        <v>11760</v>
      </c>
      <c r="AT495" s="937"/>
      <c r="AU495" s="756"/>
      <c r="AV495" s="938"/>
    </row>
    <row r="496" spans="1:92" ht="48" x14ac:dyDescent="0.2">
      <c r="A496" s="749" t="s">
        <v>20797</v>
      </c>
      <c r="P496" s="755"/>
      <c r="Q496" s="921" t="s">
        <v>5962</v>
      </c>
      <c r="R496" s="922" t="s">
        <v>11761</v>
      </c>
      <c r="S496" s="923" t="s">
        <v>11762</v>
      </c>
      <c r="U496" s="820" t="s">
        <v>11763</v>
      </c>
      <c r="V496" s="815" t="s">
        <v>11764</v>
      </c>
      <c r="AH496" s="820" t="s">
        <v>11765</v>
      </c>
      <c r="AI496" s="815" t="s">
        <v>11766</v>
      </c>
      <c r="AT496" s="937"/>
      <c r="AU496" s="756"/>
      <c r="AV496" s="938"/>
    </row>
    <row r="497" spans="1:48" ht="48" x14ac:dyDescent="0.2">
      <c r="A497" s="749" t="s">
        <v>20797</v>
      </c>
      <c r="K497" s="856"/>
      <c r="P497" s="755"/>
      <c r="Q497" s="921" t="s">
        <v>5962</v>
      </c>
      <c r="R497" s="922" t="s">
        <v>9706</v>
      </c>
      <c r="S497" s="923" t="s">
        <v>11767</v>
      </c>
      <c r="U497" s="860" t="s">
        <v>35</v>
      </c>
      <c r="V497" s="855" t="s">
        <v>11768</v>
      </c>
      <c r="AH497" s="860" t="s">
        <v>35</v>
      </c>
      <c r="AI497" s="855" t="s">
        <v>11769</v>
      </c>
      <c r="AT497" s="937"/>
      <c r="AU497" s="756"/>
      <c r="AV497" s="938"/>
    </row>
    <row r="498" spans="1:48" ht="48" x14ac:dyDescent="0.2">
      <c r="A498" s="749" t="s">
        <v>20797</v>
      </c>
      <c r="P498" s="755"/>
      <c r="Q498" s="921" t="s">
        <v>5962</v>
      </c>
      <c r="R498" s="922" t="s">
        <v>11770</v>
      </c>
      <c r="S498" s="923" t="s">
        <v>11771</v>
      </c>
      <c r="U498" s="820" t="s">
        <v>11772</v>
      </c>
      <c r="V498" s="815" t="s">
        <v>11773</v>
      </c>
      <c r="AH498" s="820" t="s">
        <v>11774</v>
      </c>
      <c r="AI498" s="815" t="s">
        <v>11775</v>
      </c>
      <c r="AT498" s="937"/>
      <c r="AU498" s="756"/>
      <c r="AV498" s="938"/>
    </row>
    <row r="499" spans="1:48" ht="48" x14ac:dyDescent="0.2">
      <c r="A499" s="749" t="s">
        <v>20797</v>
      </c>
      <c r="P499" s="755"/>
      <c r="Q499" s="921" t="s">
        <v>5962</v>
      </c>
      <c r="R499" s="922" t="s">
        <v>11776</v>
      </c>
      <c r="S499" s="923" t="s">
        <v>11777</v>
      </c>
      <c r="U499" s="860" t="s">
        <v>35</v>
      </c>
      <c r="V499" s="855" t="s">
        <v>11778</v>
      </c>
      <c r="AH499" s="860" t="s">
        <v>35</v>
      </c>
      <c r="AI499" s="855" t="s">
        <v>11779</v>
      </c>
      <c r="AT499" s="937"/>
      <c r="AU499" s="756"/>
      <c r="AV499" s="938"/>
    </row>
    <row r="500" spans="1:48" ht="48" x14ac:dyDescent="0.2">
      <c r="A500" s="749" t="s">
        <v>20797</v>
      </c>
      <c r="K500" s="856"/>
      <c r="P500" s="755"/>
      <c r="Q500" s="921" t="s">
        <v>5962</v>
      </c>
      <c r="R500" s="922" t="s">
        <v>11780</v>
      </c>
      <c r="S500" s="923" t="s">
        <v>11781</v>
      </c>
      <c r="U500" s="820" t="s">
        <v>11782</v>
      </c>
      <c r="V500" s="815" t="s">
        <v>11783</v>
      </c>
      <c r="AH500" s="820" t="s">
        <v>11784</v>
      </c>
      <c r="AI500" s="815" t="s">
        <v>11785</v>
      </c>
      <c r="AT500" s="937"/>
      <c r="AU500" s="756"/>
      <c r="AV500" s="938"/>
    </row>
    <row r="501" spans="1:48" ht="48" x14ac:dyDescent="0.2">
      <c r="A501" s="749" t="s">
        <v>20797</v>
      </c>
      <c r="P501" s="755"/>
      <c r="Q501" s="921" t="s">
        <v>5962</v>
      </c>
      <c r="R501" s="922" t="s">
        <v>11786</v>
      </c>
      <c r="S501" s="923" t="s">
        <v>11787</v>
      </c>
      <c r="U501" s="860" t="s">
        <v>35</v>
      </c>
      <c r="V501" s="855" t="s">
        <v>11788</v>
      </c>
      <c r="AH501" s="860" t="s">
        <v>35</v>
      </c>
      <c r="AI501" s="855" t="s">
        <v>11789</v>
      </c>
      <c r="AT501" s="937"/>
      <c r="AU501" s="756"/>
      <c r="AV501" s="938"/>
    </row>
    <row r="502" spans="1:48" ht="48" x14ac:dyDescent="0.2">
      <c r="A502" s="749" t="s">
        <v>20797</v>
      </c>
      <c r="P502" s="755"/>
      <c r="Q502" s="921" t="s">
        <v>5962</v>
      </c>
      <c r="R502" s="922" t="s">
        <v>11790</v>
      </c>
      <c r="S502" s="923" t="s">
        <v>11791</v>
      </c>
      <c r="U502" s="820" t="s">
        <v>11792</v>
      </c>
      <c r="V502" s="815" t="s">
        <v>11793</v>
      </c>
      <c r="AH502" s="820" t="s">
        <v>11794</v>
      </c>
      <c r="AI502" s="815" t="s">
        <v>11795</v>
      </c>
      <c r="AT502" s="937"/>
      <c r="AU502" s="756"/>
      <c r="AV502" s="938"/>
    </row>
    <row r="503" spans="1:48" ht="48" x14ac:dyDescent="0.2">
      <c r="A503" s="749" t="s">
        <v>20797</v>
      </c>
      <c r="K503" s="856"/>
      <c r="P503" s="755"/>
      <c r="Q503" s="921" t="s">
        <v>5962</v>
      </c>
      <c r="R503" s="922" t="s">
        <v>11796</v>
      </c>
      <c r="S503" s="923" t="s">
        <v>11797</v>
      </c>
      <c r="U503" s="860" t="s">
        <v>35</v>
      </c>
      <c r="V503" s="855" t="s">
        <v>11798</v>
      </c>
      <c r="AH503" s="860" t="s">
        <v>35</v>
      </c>
      <c r="AI503" s="855" t="s">
        <v>11799</v>
      </c>
      <c r="AT503" s="937"/>
      <c r="AU503" s="756"/>
      <c r="AV503" s="938"/>
    </row>
    <row r="504" spans="1:48" ht="48" x14ac:dyDescent="0.2">
      <c r="A504" s="749" t="s">
        <v>20797</v>
      </c>
      <c r="P504" s="755"/>
      <c r="Q504" s="921" t="s">
        <v>5962</v>
      </c>
      <c r="R504" s="922" t="s">
        <v>7330</v>
      </c>
      <c r="S504" s="923" t="s">
        <v>11800</v>
      </c>
      <c r="U504" s="820" t="s">
        <v>11801</v>
      </c>
      <c r="V504" s="815" t="s">
        <v>11802</v>
      </c>
      <c r="AH504" s="820" t="s">
        <v>11803</v>
      </c>
      <c r="AI504" s="815" t="s">
        <v>11804</v>
      </c>
      <c r="AT504" s="937"/>
      <c r="AU504" s="756"/>
      <c r="AV504" s="938"/>
    </row>
    <row r="505" spans="1:48" ht="48" x14ac:dyDescent="0.2">
      <c r="A505" s="749" t="s">
        <v>20797</v>
      </c>
      <c r="P505" s="755"/>
      <c r="Q505" s="921" t="s">
        <v>5962</v>
      </c>
      <c r="R505" s="922" t="s">
        <v>11805</v>
      </c>
      <c r="S505" s="923" t="s">
        <v>11806</v>
      </c>
      <c r="U505" s="860" t="s">
        <v>35</v>
      </c>
      <c r="V505" s="855" t="s">
        <v>11807</v>
      </c>
      <c r="AH505" s="860" t="s">
        <v>35</v>
      </c>
      <c r="AI505" s="855" t="s">
        <v>11808</v>
      </c>
      <c r="AT505" s="937"/>
      <c r="AU505" s="756"/>
      <c r="AV505" s="938"/>
    </row>
    <row r="506" spans="1:48" ht="48" x14ac:dyDescent="0.2">
      <c r="A506" s="749" t="s">
        <v>20797</v>
      </c>
      <c r="K506" s="856"/>
      <c r="P506" s="755"/>
      <c r="Q506" s="921" t="s">
        <v>5962</v>
      </c>
      <c r="R506" s="922" t="s">
        <v>7350</v>
      </c>
      <c r="S506" s="923" t="s">
        <v>11809</v>
      </c>
      <c r="U506" s="820" t="s">
        <v>7916</v>
      </c>
      <c r="V506" s="815" t="s">
        <v>11810</v>
      </c>
      <c r="AH506" s="820" t="s">
        <v>11811</v>
      </c>
      <c r="AI506" s="815" t="s">
        <v>11812</v>
      </c>
      <c r="AT506" s="937"/>
      <c r="AU506" s="756"/>
      <c r="AV506" s="938"/>
    </row>
    <row r="507" spans="1:48" ht="48" x14ac:dyDescent="0.2">
      <c r="A507" s="749" t="s">
        <v>20797</v>
      </c>
      <c r="P507" s="755"/>
      <c r="Q507" s="921" t="s">
        <v>5962</v>
      </c>
      <c r="R507" s="922" t="s">
        <v>11813</v>
      </c>
      <c r="S507" s="923" t="s">
        <v>11814</v>
      </c>
      <c r="U507" s="860" t="s">
        <v>35</v>
      </c>
      <c r="V507" s="855" t="s">
        <v>11815</v>
      </c>
      <c r="AH507" s="860" t="s">
        <v>35</v>
      </c>
      <c r="AI507" s="855" t="s">
        <v>11816</v>
      </c>
      <c r="AT507" s="937"/>
      <c r="AU507" s="756"/>
      <c r="AV507" s="938"/>
    </row>
    <row r="508" spans="1:48" ht="48" x14ac:dyDescent="0.2">
      <c r="A508" s="749" t="s">
        <v>20797</v>
      </c>
      <c r="P508" s="755"/>
      <c r="Q508" s="921" t="s">
        <v>5962</v>
      </c>
      <c r="R508" s="922" t="s">
        <v>11817</v>
      </c>
      <c r="S508" s="923" t="s">
        <v>11818</v>
      </c>
      <c r="U508" s="820" t="s">
        <v>6299</v>
      </c>
      <c r="V508" s="815" t="s">
        <v>8758</v>
      </c>
      <c r="AH508" s="820" t="s">
        <v>11819</v>
      </c>
      <c r="AI508" s="815" t="s">
        <v>11820</v>
      </c>
      <c r="AT508" s="937"/>
      <c r="AU508" s="756"/>
      <c r="AV508" s="938"/>
    </row>
    <row r="509" spans="1:48" ht="48" x14ac:dyDescent="0.2">
      <c r="A509" s="749" t="s">
        <v>20797</v>
      </c>
      <c r="K509" s="856"/>
      <c r="P509" s="755"/>
      <c r="Q509" s="921" t="s">
        <v>5962</v>
      </c>
      <c r="R509" s="922" t="s">
        <v>11821</v>
      </c>
      <c r="S509" s="923" t="s">
        <v>11822</v>
      </c>
      <c r="U509" s="860" t="s">
        <v>35</v>
      </c>
      <c r="V509" s="855" t="s">
        <v>11823</v>
      </c>
      <c r="AH509" s="860" t="s">
        <v>35</v>
      </c>
      <c r="AI509" s="855" t="s">
        <v>11824</v>
      </c>
      <c r="AT509" s="937"/>
      <c r="AU509" s="756"/>
      <c r="AV509" s="938"/>
    </row>
    <row r="510" spans="1:48" ht="48" x14ac:dyDescent="0.2">
      <c r="A510" s="749" t="s">
        <v>20797</v>
      </c>
      <c r="P510" s="755"/>
      <c r="Q510" s="921" t="s">
        <v>5962</v>
      </c>
      <c r="R510" s="922" t="s">
        <v>11825</v>
      </c>
      <c r="S510" s="923" t="s">
        <v>11826</v>
      </c>
      <c r="U510" s="820" t="s">
        <v>11827</v>
      </c>
      <c r="V510" s="815" t="s">
        <v>11828</v>
      </c>
      <c r="AH510" s="820" t="s">
        <v>11829</v>
      </c>
      <c r="AI510" s="815" t="s">
        <v>11830</v>
      </c>
      <c r="AT510" s="937"/>
      <c r="AU510" s="756"/>
      <c r="AV510" s="938"/>
    </row>
    <row r="511" spans="1:48" ht="48" x14ac:dyDescent="0.2">
      <c r="A511" s="749" t="s">
        <v>20797</v>
      </c>
      <c r="P511" s="755"/>
      <c r="Q511" s="921" t="s">
        <v>5962</v>
      </c>
      <c r="R511" s="922" t="s">
        <v>11831</v>
      </c>
      <c r="S511" s="923" t="s">
        <v>11832</v>
      </c>
      <c r="U511" s="860" t="s">
        <v>35</v>
      </c>
      <c r="V511" s="855" t="s">
        <v>11833</v>
      </c>
      <c r="AH511" s="860" t="s">
        <v>35</v>
      </c>
      <c r="AI511" s="855" t="s">
        <v>11834</v>
      </c>
      <c r="AT511" s="937"/>
      <c r="AU511" s="756"/>
      <c r="AV511" s="938"/>
    </row>
    <row r="512" spans="1:48" ht="48" x14ac:dyDescent="0.2">
      <c r="A512" s="749" t="s">
        <v>20797</v>
      </c>
      <c r="K512" s="856"/>
      <c r="P512" s="755"/>
      <c r="Q512" s="921" t="s">
        <v>5962</v>
      </c>
      <c r="R512" s="922" t="s">
        <v>11835</v>
      </c>
      <c r="S512" s="923" t="s">
        <v>11836</v>
      </c>
      <c r="U512" s="820" t="s">
        <v>11837</v>
      </c>
      <c r="V512" s="815" t="s">
        <v>11838</v>
      </c>
      <c r="AH512" s="820" t="s">
        <v>11839</v>
      </c>
      <c r="AI512" s="815" t="s">
        <v>11840</v>
      </c>
      <c r="AT512" s="937"/>
      <c r="AU512" s="756"/>
      <c r="AV512" s="938"/>
    </row>
    <row r="513" spans="1:48" ht="48" x14ac:dyDescent="0.2">
      <c r="A513" s="749" t="s">
        <v>20797</v>
      </c>
      <c r="P513" s="755"/>
      <c r="Q513" s="921" t="s">
        <v>5962</v>
      </c>
      <c r="R513" s="922" t="s">
        <v>11841</v>
      </c>
      <c r="S513" s="923" t="s">
        <v>11842</v>
      </c>
      <c r="U513" s="860" t="s">
        <v>35</v>
      </c>
      <c r="V513" s="855" t="s">
        <v>11843</v>
      </c>
      <c r="AH513" s="860" t="s">
        <v>35</v>
      </c>
      <c r="AI513" s="855" t="s">
        <v>11844</v>
      </c>
      <c r="AT513" s="937"/>
      <c r="AU513" s="756"/>
      <c r="AV513" s="938"/>
    </row>
    <row r="514" spans="1:48" ht="48" x14ac:dyDescent="0.2">
      <c r="A514" s="749" t="s">
        <v>20797</v>
      </c>
      <c r="P514" s="755"/>
      <c r="Q514" s="921" t="s">
        <v>5962</v>
      </c>
      <c r="R514" s="922" t="s">
        <v>11845</v>
      </c>
      <c r="S514" s="923" t="s">
        <v>11846</v>
      </c>
      <c r="U514" s="820" t="s">
        <v>11847</v>
      </c>
      <c r="V514" s="815" t="s">
        <v>11848</v>
      </c>
      <c r="AH514" s="820" t="s">
        <v>11849</v>
      </c>
      <c r="AI514" s="815" t="s">
        <v>11850</v>
      </c>
      <c r="AT514" s="937"/>
      <c r="AU514" s="756"/>
      <c r="AV514" s="938"/>
    </row>
    <row r="515" spans="1:48" ht="48" x14ac:dyDescent="0.2">
      <c r="A515" s="749" t="s">
        <v>20797</v>
      </c>
      <c r="K515" s="856"/>
      <c r="P515" s="755"/>
      <c r="Q515" s="921" t="s">
        <v>5962</v>
      </c>
      <c r="R515" s="922" t="s">
        <v>11851</v>
      </c>
      <c r="S515" s="923" t="s">
        <v>11852</v>
      </c>
      <c r="U515" s="860" t="s">
        <v>35</v>
      </c>
      <c r="V515" s="855" t="s">
        <v>11853</v>
      </c>
      <c r="AH515" s="860" t="s">
        <v>35</v>
      </c>
      <c r="AI515" s="855" t="s">
        <v>11854</v>
      </c>
      <c r="AT515" s="937"/>
      <c r="AU515" s="756"/>
      <c r="AV515" s="938"/>
    </row>
    <row r="516" spans="1:48" ht="48" x14ac:dyDescent="0.2">
      <c r="A516" s="749" t="s">
        <v>20797</v>
      </c>
      <c r="P516" s="755"/>
      <c r="Q516" s="921" t="s">
        <v>5962</v>
      </c>
      <c r="R516" s="922" t="s">
        <v>11855</v>
      </c>
      <c r="S516" s="923" t="s">
        <v>11856</v>
      </c>
      <c r="U516" s="820" t="s">
        <v>11857</v>
      </c>
      <c r="V516" s="815" t="s">
        <v>11858</v>
      </c>
      <c r="AH516" s="820" t="s">
        <v>11859</v>
      </c>
      <c r="AI516" s="815" t="s">
        <v>11860</v>
      </c>
      <c r="AT516" s="937"/>
      <c r="AU516" s="756"/>
      <c r="AV516" s="938"/>
    </row>
    <row r="517" spans="1:48" ht="48" x14ac:dyDescent="0.2">
      <c r="A517" s="749" t="s">
        <v>20797</v>
      </c>
      <c r="P517" s="755"/>
      <c r="Q517" s="921" t="s">
        <v>5962</v>
      </c>
      <c r="R517" s="922" t="s">
        <v>11861</v>
      </c>
      <c r="S517" s="923" t="s">
        <v>11862</v>
      </c>
      <c r="U517" s="860" t="s">
        <v>35</v>
      </c>
      <c r="V517" s="855" t="s">
        <v>11863</v>
      </c>
      <c r="AH517" s="860" t="s">
        <v>35</v>
      </c>
      <c r="AI517" s="855" t="s">
        <v>11864</v>
      </c>
      <c r="AT517" s="937"/>
      <c r="AU517" s="756"/>
      <c r="AV517" s="938"/>
    </row>
    <row r="518" spans="1:48" ht="48" x14ac:dyDescent="0.2">
      <c r="A518" s="749" t="s">
        <v>20797</v>
      </c>
      <c r="K518" s="856"/>
      <c r="P518" s="755"/>
      <c r="Q518" s="921" t="s">
        <v>5962</v>
      </c>
      <c r="R518" s="922" t="s">
        <v>15</v>
      </c>
      <c r="S518" s="923" t="s">
        <v>11865</v>
      </c>
      <c r="U518" s="820" t="s">
        <v>11866</v>
      </c>
      <c r="V518" s="815" t="s">
        <v>11867</v>
      </c>
      <c r="AH518" s="820" t="s">
        <v>11868</v>
      </c>
      <c r="AI518" s="815" t="s">
        <v>11869</v>
      </c>
      <c r="AT518" s="937"/>
      <c r="AU518" s="756"/>
      <c r="AV518" s="938"/>
    </row>
    <row r="519" spans="1:48" ht="48" x14ac:dyDescent="0.2">
      <c r="A519" s="749" t="s">
        <v>20797</v>
      </c>
      <c r="P519" s="755"/>
      <c r="Q519" s="921" t="s">
        <v>5962</v>
      </c>
      <c r="R519" s="922" t="s">
        <v>11870</v>
      </c>
      <c r="S519" s="923" t="s">
        <v>11871</v>
      </c>
      <c r="U519" s="860" t="s">
        <v>35</v>
      </c>
      <c r="V519" s="855" t="s">
        <v>11872</v>
      </c>
      <c r="AH519" s="860" t="s">
        <v>35</v>
      </c>
      <c r="AI519" s="855" t="s">
        <v>11873</v>
      </c>
      <c r="AT519" s="937"/>
      <c r="AU519" s="756"/>
      <c r="AV519" s="938"/>
    </row>
    <row r="520" spans="1:48" ht="48" x14ac:dyDescent="0.2">
      <c r="A520" s="749" t="s">
        <v>20797</v>
      </c>
      <c r="P520" s="755"/>
      <c r="Q520" s="921" t="s">
        <v>5962</v>
      </c>
      <c r="R520" s="922" t="s">
        <v>11874</v>
      </c>
      <c r="S520" s="923" t="s">
        <v>11875</v>
      </c>
      <c r="U520" s="820" t="s">
        <v>11876</v>
      </c>
      <c r="V520" s="815" t="s">
        <v>11877</v>
      </c>
      <c r="AH520" s="820" t="s">
        <v>11878</v>
      </c>
      <c r="AI520" s="815" t="s">
        <v>11879</v>
      </c>
      <c r="AT520" s="937"/>
      <c r="AU520" s="756"/>
      <c r="AV520" s="938"/>
    </row>
    <row r="521" spans="1:48" ht="48" x14ac:dyDescent="0.2">
      <c r="A521" s="749" t="s">
        <v>20797</v>
      </c>
      <c r="K521" s="856"/>
      <c r="P521" s="755"/>
      <c r="Q521" s="921" t="s">
        <v>5962</v>
      </c>
      <c r="R521" s="922" t="s">
        <v>11880</v>
      </c>
      <c r="S521" s="923" t="s">
        <v>11881</v>
      </c>
      <c r="U521" s="860" t="s">
        <v>35</v>
      </c>
      <c r="V521" s="855" t="s">
        <v>11882</v>
      </c>
      <c r="AH521" s="860" t="s">
        <v>35</v>
      </c>
      <c r="AI521" s="855" t="s">
        <v>11883</v>
      </c>
      <c r="AT521" s="937"/>
      <c r="AU521" s="756"/>
      <c r="AV521" s="938"/>
    </row>
    <row r="522" spans="1:48" ht="48" x14ac:dyDescent="0.2">
      <c r="A522" s="749" t="s">
        <v>20797</v>
      </c>
      <c r="P522" s="755"/>
      <c r="Q522" s="921" t="s">
        <v>5962</v>
      </c>
      <c r="R522" s="922" t="s">
        <v>11884</v>
      </c>
      <c r="S522" s="923" t="s">
        <v>11885</v>
      </c>
      <c r="U522" s="820" t="s">
        <v>11886</v>
      </c>
      <c r="V522" s="815" t="s">
        <v>11887</v>
      </c>
      <c r="AH522" s="820" t="s">
        <v>11888</v>
      </c>
      <c r="AI522" s="815" t="s">
        <v>11889</v>
      </c>
      <c r="AT522" s="937"/>
      <c r="AU522" s="756"/>
      <c r="AV522" s="938"/>
    </row>
    <row r="523" spans="1:48" ht="48" x14ac:dyDescent="0.2">
      <c r="A523" s="749" t="s">
        <v>20797</v>
      </c>
      <c r="P523" s="755"/>
      <c r="Q523" s="921" t="s">
        <v>5962</v>
      </c>
      <c r="R523" s="922" t="s">
        <v>11890</v>
      </c>
      <c r="S523" s="923" t="s">
        <v>11891</v>
      </c>
      <c r="U523" s="860" t="s">
        <v>35</v>
      </c>
      <c r="V523" s="855" t="s">
        <v>11892</v>
      </c>
      <c r="AH523" s="860" t="s">
        <v>35</v>
      </c>
      <c r="AI523" s="855" t="s">
        <v>11893</v>
      </c>
      <c r="AT523" s="937"/>
      <c r="AU523" s="756"/>
      <c r="AV523" s="938"/>
    </row>
    <row r="524" spans="1:48" ht="48" x14ac:dyDescent="0.2">
      <c r="A524" s="749" t="s">
        <v>20797</v>
      </c>
      <c r="P524" s="755"/>
      <c r="Q524" s="921" t="s">
        <v>5962</v>
      </c>
      <c r="R524" s="922" t="s">
        <v>11894</v>
      </c>
      <c r="S524" s="923" t="s">
        <v>11895</v>
      </c>
      <c r="U524" s="820" t="s">
        <v>11896</v>
      </c>
      <c r="V524" s="815" t="s">
        <v>11897</v>
      </c>
      <c r="AH524" s="820" t="s">
        <v>11898</v>
      </c>
      <c r="AI524" s="815" t="s">
        <v>11899</v>
      </c>
      <c r="AT524" s="937"/>
      <c r="AU524" s="756"/>
      <c r="AV524" s="938"/>
    </row>
    <row r="525" spans="1:48" ht="48" x14ac:dyDescent="0.2">
      <c r="A525" s="749" t="s">
        <v>20797</v>
      </c>
      <c r="P525" s="755"/>
      <c r="Q525" s="921" t="s">
        <v>5962</v>
      </c>
      <c r="R525" s="922" t="s">
        <v>11900</v>
      </c>
      <c r="S525" s="923" t="s">
        <v>11901</v>
      </c>
      <c r="U525" s="860" t="s">
        <v>35</v>
      </c>
      <c r="V525" s="855" t="s">
        <v>11902</v>
      </c>
      <c r="AH525" s="860" t="s">
        <v>35</v>
      </c>
      <c r="AI525" s="855" t="s">
        <v>11903</v>
      </c>
      <c r="AT525" s="937"/>
      <c r="AU525" s="756"/>
      <c r="AV525" s="938"/>
    </row>
    <row r="526" spans="1:48" ht="48" x14ac:dyDescent="0.2">
      <c r="A526" s="749" t="s">
        <v>20797</v>
      </c>
      <c r="P526" s="755"/>
      <c r="Q526" s="921" t="s">
        <v>5962</v>
      </c>
      <c r="R526" s="922" t="s">
        <v>11904</v>
      </c>
      <c r="S526" s="923" t="s">
        <v>11905</v>
      </c>
      <c r="U526" s="820" t="s">
        <v>11906</v>
      </c>
      <c r="V526" s="815" t="s">
        <v>11907</v>
      </c>
      <c r="AH526" s="820" t="s">
        <v>11908</v>
      </c>
      <c r="AI526" s="815" t="s">
        <v>11909</v>
      </c>
      <c r="AT526" s="937"/>
      <c r="AU526" s="756"/>
      <c r="AV526" s="938"/>
    </row>
    <row r="527" spans="1:48" ht="48" x14ac:dyDescent="0.2">
      <c r="A527" s="749" t="s">
        <v>20797</v>
      </c>
      <c r="P527" s="755"/>
      <c r="Q527" s="921" t="s">
        <v>5962</v>
      </c>
      <c r="R527" s="922" t="s">
        <v>11910</v>
      </c>
      <c r="S527" s="923" t="s">
        <v>11911</v>
      </c>
      <c r="U527" s="860" t="s">
        <v>35</v>
      </c>
      <c r="V527" s="855" t="s">
        <v>11912</v>
      </c>
      <c r="AH527" s="860" t="s">
        <v>35</v>
      </c>
      <c r="AI527" s="855" t="s">
        <v>11913</v>
      </c>
      <c r="AT527" s="937"/>
      <c r="AU527" s="756"/>
      <c r="AV527" s="938"/>
    </row>
    <row r="528" spans="1:48" ht="48" x14ac:dyDescent="0.2">
      <c r="A528" s="749" t="s">
        <v>20797</v>
      </c>
      <c r="P528" s="755"/>
      <c r="Q528" s="921" t="s">
        <v>5962</v>
      </c>
      <c r="R528" s="922" t="s">
        <v>11914</v>
      </c>
      <c r="S528" s="923" t="s">
        <v>11915</v>
      </c>
      <c r="U528" s="820" t="s">
        <v>11916</v>
      </c>
      <c r="V528" s="815" t="s">
        <v>11917</v>
      </c>
      <c r="AH528" s="820" t="s">
        <v>11918</v>
      </c>
      <c r="AI528" s="815" t="s">
        <v>11919</v>
      </c>
      <c r="AT528" s="937"/>
      <c r="AU528" s="756"/>
      <c r="AV528" s="938"/>
    </row>
    <row r="529" spans="1:48" ht="48" x14ac:dyDescent="0.2">
      <c r="A529" s="749" t="s">
        <v>20797</v>
      </c>
      <c r="P529" s="755"/>
      <c r="Q529" s="921" t="s">
        <v>5962</v>
      </c>
      <c r="R529" s="922" t="s">
        <v>11920</v>
      </c>
      <c r="S529" s="923" t="s">
        <v>11921</v>
      </c>
      <c r="U529" s="860" t="s">
        <v>35</v>
      </c>
      <c r="V529" s="855" t="s">
        <v>11922</v>
      </c>
      <c r="AH529" s="860" t="s">
        <v>35</v>
      </c>
      <c r="AI529" s="855" t="s">
        <v>11923</v>
      </c>
      <c r="AT529" s="937"/>
      <c r="AU529" s="756"/>
      <c r="AV529" s="938"/>
    </row>
    <row r="530" spans="1:48" ht="48" x14ac:dyDescent="0.2">
      <c r="A530" s="749" t="s">
        <v>20797</v>
      </c>
      <c r="P530" s="755"/>
      <c r="Q530" s="921" t="s">
        <v>5962</v>
      </c>
      <c r="R530" s="922" t="s">
        <v>11924</v>
      </c>
      <c r="S530" s="923" t="s">
        <v>11925</v>
      </c>
      <c r="U530" s="820" t="s">
        <v>11926</v>
      </c>
      <c r="V530" s="815" t="s">
        <v>11927</v>
      </c>
      <c r="AH530" s="820" t="s">
        <v>11928</v>
      </c>
      <c r="AI530" s="815" t="s">
        <v>11929</v>
      </c>
      <c r="AT530" s="937"/>
      <c r="AU530" s="756"/>
      <c r="AV530" s="938"/>
    </row>
    <row r="531" spans="1:48" ht="48" x14ac:dyDescent="0.2">
      <c r="A531" s="749" t="s">
        <v>20797</v>
      </c>
      <c r="P531" s="755"/>
      <c r="Q531" s="921" t="s">
        <v>5962</v>
      </c>
      <c r="R531" s="922" t="s">
        <v>11930</v>
      </c>
      <c r="S531" s="923" t="s">
        <v>11931</v>
      </c>
      <c r="U531" s="860" t="s">
        <v>35</v>
      </c>
      <c r="V531" s="855" t="s">
        <v>11932</v>
      </c>
      <c r="AH531" s="860" t="s">
        <v>35</v>
      </c>
      <c r="AI531" s="855" t="s">
        <v>11933</v>
      </c>
      <c r="AT531" s="937"/>
      <c r="AU531" s="756"/>
      <c r="AV531" s="938"/>
    </row>
    <row r="532" spans="1:48" ht="48" x14ac:dyDescent="0.2">
      <c r="A532" s="749" t="s">
        <v>20797</v>
      </c>
      <c r="P532" s="755"/>
      <c r="Q532" s="921" t="s">
        <v>5962</v>
      </c>
      <c r="R532" s="922" t="s">
        <v>11934</v>
      </c>
      <c r="S532" s="923" t="s">
        <v>11935</v>
      </c>
      <c r="U532" s="820" t="s">
        <v>11936</v>
      </c>
      <c r="V532" s="815" t="s">
        <v>11937</v>
      </c>
      <c r="AH532" s="820" t="s">
        <v>11938</v>
      </c>
      <c r="AI532" s="815" t="s">
        <v>11939</v>
      </c>
      <c r="AT532" s="937"/>
      <c r="AU532" s="756"/>
      <c r="AV532" s="938"/>
    </row>
    <row r="533" spans="1:48" ht="48" x14ac:dyDescent="0.2">
      <c r="A533" s="749" t="s">
        <v>20797</v>
      </c>
      <c r="P533" s="755"/>
      <c r="Q533" s="921" t="s">
        <v>5962</v>
      </c>
      <c r="R533" s="922" t="s">
        <v>11940</v>
      </c>
      <c r="S533" s="923" t="s">
        <v>11941</v>
      </c>
      <c r="U533" s="860" t="s">
        <v>35</v>
      </c>
      <c r="V533" s="855" t="s">
        <v>11942</v>
      </c>
      <c r="AH533" s="860" t="s">
        <v>35</v>
      </c>
      <c r="AI533" s="855" t="s">
        <v>11943</v>
      </c>
      <c r="AT533" s="937"/>
      <c r="AU533" s="756"/>
      <c r="AV533" s="938"/>
    </row>
    <row r="534" spans="1:48" ht="48" x14ac:dyDescent="0.2">
      <c r="A534" s="749" t="s">
        <v>20797</v>
      </c>
      <c r="P534" s="755"/>
      <c r="Q534" s="921" t="s">
        <v>5962</v>
      </c>
      <c r="R534" s="922" t="s">
        <v>11944</v>
      </c>
      <c r="S534" s="923" t="s">
        <v>11945</v>
      </c>
      <c r="U534" s="820" t="s">
        <v>11946</v>
      </c>
      <c r="V534" s="815" t="s">
        <v>11947</v>
      </c>
      <c r="AH534" s="820" t="s">
        <v>11948</v>
      </c>
      <c r="AI534" s="815" t="s">
        <v>11949</v>
      </c>
      <c r="AT534" s="937"/>
      <c r="AU534" s="756"/>
      <c r="AV534" s="938"/>
    </row>
    <row r="535" spans="1:48" ht="48" x14ac:dyDescent="0.2">
      <c r="A535" s="749" t="s">
        <v>20797</v>
      </c>
      <c r="P535" s="755"/>
      <c r="Q535" s="921" t="s">
        <v>5962</v>
      </c>
      <c r="R535" s="922" t="s">
        <v>11950</v>
      </c>
      <c r="S535" s="923" t="s">
        <v>11951</v>
      </c>
      <c r="U535" s="860" t="s">
        <v>35</v>
      </c>
      <c r="V535" s="855" t="s">
        <v>11952</v>
      </c>
      <c r="AH535" s="860" t="s">
        <v>35</v>
      </c>
      <c r="AI535" s="855" t="s">
        <v>11953</v>
      </c>
      <c r="AT535" s="937"/>
      <c r="AU535" s="756"/>
      <c r="AV535" s="938"/>
    </row>
    <row r="536" spans="1:48" ht="48" x14ac:dyDescent="0.2">
      <c r="A536" s="749" t="s">
        <v>20797</v>
      </c>
      <c r="P536" s="755"/>
      <c r="Q536" s="921" t="s">
        <v>5962</v>
      </c>
      <c r="R536" s="922" t="s">
        <v>11954</v>
      </c>
      <c r="S536" s="923" t="s">
        <v>11955</v>
      </c>
      <c r="U536" s="820" t="s">
        <v>11956</v>
      </c>
      <c r="V536" s="815" t="s">
        <v>11937</v>
      </c>
      <c r="AH536" s="820" t="s">
        <v>11957</v>
      </c>
      <c r="AI536" s="815" t="s">
        <v>11958</v>
      </c>
      <c r="AT536" s="937"/>
      <c r="AU536" s="756"/>
      <c r="AV536" s="938"/>
    </row>
    <row r="537" spans="1:48" ht="48" x14ac:dyDescent="0.2">
      <c r="A537" s="749" t="s">
        <v>20797</v>
      </c>
      <c r="P537" s="755"/>
      <c r="Q537" s="921" t="s">
        <v>5962</v>
      </c>
      <c r="R537" s="922" t="s">
        <v>11959</v>
      </c>
      <c r="S537" s="923" t="s">
        <v>11960</v>
      </c>
      <c r="U537" s="860" t="s">
        <v>35</v>
      </c>
      <c r="V537" s="855" t="s">
        <v>11942</v>
      </c>
      <c r="AH537" s="860" t="s">
        <v>35</v>
      </c>
      <c r="AI537" s="855" t="s">
        <v>11961</v>
      </c>
      <c r="AT537" s="937"/>
      <c r="AU537" s="756"/>
      <c r="AV537" s="938"/>
    </row>
    <row r="538" spans="1:48" ht="48" x14ac:dyDescent="0.2">
      <c r="A538" s="749" t="s">
        <v>20797</v>
      </c>
      <c r="P538" s="755"/>
      <c r="Q538" s="921" t="s">
        <v>5962</v>
      </c>
      <c r="R538" s="922" t="s">
        <v>11962</v>
      </c>
      <c r="S538" s="923" t="s">
        <v>11963</v>
      </c>
      <c r="U538" s="820" t="s">
        <v>11964</v>
      </c>
      <c r="V538" s="815" t="s">
        <v>11965</v>
      </c>
      <c r="AH538" s="820" t="s">
        <v>11966</v>
      </c>
      <c r="AI538" s="815" t="s">
        <v>11967</v>
      </c>
      <c r="AT538" s="937"/>
      <c r="AU538" s="756"/>
      <c r="AV538" s="938"/>
    </row>
    <row r="539" spans="1:48" ht="48" x14ac:dyDescent="0.2">
      <c r="A539" s="749" t="s">
        <v>20797</v>
      </c>
      <c r="P539" s="755"/>
      <c r="Q539" s="921" t="s">
        <v>5962</v>
      </c>
      <c r="R539" s="922" t="s">
        <v>11968</v>
      </c>
      <c r="S539" s="923" t="s">
        <v>11969</v>
      </c>
      <c r="U539" s="860" t="s">
        <v>35</v>
      </c>
      <c r="V539" s="855" t="s">
        <v>11970</v>
      </c>
      <c r="AH539" s="860" t="s">
        <v>35</v>
      </c>
      <c r="AI539" s="855" t="s">
        <v>11971</v>
      </c>
      <c r="AT539" s="937"/>
      <c r="AU539" s="756"/>
      <c r="AV539" s="938"/>
    </row>
    <row r="540" spans="1:48" ht="48" x14ac:dyDescent="0.2">
      <c r="A540" s="749" t="s">
        <v>20797</v>
      </c>
      <c r="P540" s="755"/>
      <c r="Q540" s="921" t="s">
        <v>5962</v>
      </c>
      <c r="R540" s="922" t="s">
        <v>11972</v>
      </c>
      <c r="S540" s="923" t="s">
        <v>11973</v>
      </c>
      <c r="U540" s="820" t="s">
        <v>11974</v>
      </c>
      <c r="V540" s="815" t="s">
        <v>11975</v>
      </c>
      <c r="AH540" s="820" t="s">
        <v>11976</v>
      </c>
      <c r="AI540" s="815" t="s">
        <v>11977</v>
      </c>
      <c r="AT540" s="937"/>
      <c r="AU540" s="756"/>
      <c r="AV540" s="938"/>
    </row>
    <row r="541" spans="1:48" ht="48" x14ac:dyDescent="0.2">
      <c r="A541" s="749" t="s">
        <v>20797</v>
      </c>
      <c r="P541" s="755"/>
      <c r="Q541" s="921" t="s">
        <v>5962</v>
      </c>
      <c r="R541" s="922" t="s">
        <v>11978</v>
      </c>
      <c r="S541" s="923" t="s">
        <v>11979</v>
      </c>
      <c r="U541" s="860" t="s">
        <v>35</v>
      </c>
      <c r="V541" s="855" t="s">
        <v>11980</v>
      </c>
      <c r="AH541" s="860" t="s">
        <v>35</v>
      </c>
      <c r="AI541" s="855" t="s">
        <v>11981</v>
      </c>
      <c r="AT541" s="937"/>
      <c r="AU541" s="756"/>
      <c r="AV541" s="938"/>
    </row>
    <row r="542" spans="1:48" ht="48" x14ac:dyDescent="0.2">
      <c r="A542" s="749" t="s">
        <v>20797</v>
      </c>
      <c r="P542" s="755"/>
      <c r="Q542" s="921" t="s">
        <v>5962</v>
      </c>
      <c r="R542" s="922" t="s">
        <v>11982</v>
      </c>
      <c r="S542" s="923" t="s">
        <v>11983</v>
      </c>
      <c r="U542" s="820" t="s">
        <v>11984</v>
      </c>
      <c r="V542" s="815" t="s">
        <v>11985</v>
      </c>
      <c r="AH542" s="820" t="s">
        <v>11986</v>
      </c>
      <c r="AI542" s="815" t="s">
        <v>11987</v>
      </c>
      <c r="AT542" s="937"/>
      <c r="AU542" s="756"/>
      <c r="AV542" s="938"/>
    </row>
    <row r="543" spans="1:48" ht="48" x14ac:dyDescent="0.2">
      <c r="A543" s="749" t="s">
        <v>20797</v>
      </c>
      <c r="P543" s="755"/>
      <c r="Q543" s="921" t="s">
        <v>5962</v>
      </c>
      <c r="R543" s="922" t="s">
        <v>11988</v>
      </c>
      <c r="S543" s="923" t="s">
        <v>11989</v>
      </c>
      <c r="U543" s="860" t="s">
        <v>35</v>
      </c>
      <c r="V543" s="855" t="s">
        <v>11990</v>
      </c>
      <c r="AH543" s="860" t="s">
        <v>35</v>
      </c>
      <c r="AI543" s="855" t="s">
        <v>11991</v>
      </c>
      <c r="AT543" s="937"/>
      <c r="AU543" s="756"/>
      <c r="AV543" s="938"/>
    </row>
    <row r="544" spans="1:48" ht="48" x14ac:dyDescent="0.2">
      <c r="A544" s="749" t="s">
        <v>20797</v>
      </c>
      <c r="P544" s="755"/>
      <c r="Q544" s="921" t="s">
        <v>5962</v>
      </c>
      <c r="R544" s="922" t="s">
        <v>11992</v>
      </c>
      <c r="S544" s="923" t="s">
        <v>11993</v>
      </c>
      <c r="U544" s="820" t="s">
        <v>11994</v>
      </c>
      <c r="V544" s="815" t="s">
        <v>11995</v>
      </c>
      <c r="AH544" s="820" t="s">
        <v>11996</v>
      </c>
      <c r="AI544" s="815" t="s">
        <v>11997</v>
      </c>
      <c r="AT544" s="937"/>
      <c r="AU544" s="756"/>
      <c r="AV544" s="938"/>
    </row>
    <row r="545" spans="1:48" ht="48" x14ac:dyDescent="0.2">
      <c r="A545" s="749" t="s">
        <v>20797</v>
      </c>
      <c r="P545" s="755"/>
      <c r="Q545" s="921" t="s">
        <v>5962</v>
      </c>
      <c r="R545" s="922" t="s">
        <v>11998</v>
      </c>
      <c r="S545" s="923" t="s">
        <v>11999</v>
      </c>
      <c r="U545" s="860" t="s">
        <v>35</v>
      </c>
      <c r="V545" s="855" t="s">
        <v>12000</v>
      </c>
      <c r="AH545" s="860" t="s">
        <v>35</v>
      </c>
      <c r="AI545" s="855" t="s">
        <v>12001</v>
      </c>
      <c r="AT545" s="937"/>
      <c r="AU545" s="756"/>
      <c r="AV545" s="938"/>
    </row>
    <row r="546" spans="1:48" ht="48" x14ac:dyDescent="0.2">
      <c r="A546" s="749" t="s">
        <v>20797</v>
      </c>
      <c r="P546" s="755"/>
      <c r="Q546" s="921" t="s">
        <v>5962</v>
      </c>
      <c r="R546" s="922" t="s">
        <v>12002</v>
      </c>
      <c r="S546" s="923" t="s">
        <v>12003</v>
      </c>
      <c r="U546" s="820" t="s">
        <v>8173</v>
      </c>
      <c r="V546" s="815" t="s">
        <v>12004</v>
      </c>
      <c r="AH546" s="820" t="s">
        <v>12005</v>
      </c>
      <c r="AI546" s="815" t="s">
        <v>12006</v>
      </c>
      <c r="AT546" s="937"/>
      <c r="AU546" s="756"/>
      <c r="AV546" s="938"/>
    </row>
    <row r="547" spans="1:48" ht="48" x14ac:dyDescent="0.2">
      <c r="A547" s="749" t="s">
        <v>20797</v>
      </c>
      <c r="P547" s="755"/>
      <c r="Q547" s="921" t="s">
        <v>5962</v>
      </c>
      <c r="R547" s="922" t="s">
        <v>12007</v>
      </c>
      <c r="S547" s="923" t="s">
        <v>12008</v>
      </c>
      <c r="U547" s="860" t="s">
        <v>35</v>
      </c>
      <c r="V547" s="855" t="s">
        <v>12009</v>
      </c>
      <c r="AH547" s="860" t="s">
        <v>35</v>
      </c>
      <c r="AI547" s="855" t="s">
        <v>12010</v>
      </c>
      <c r="AT547" s="937"/>
      <c r="AU547" s="756"/>
      <c r="AV547" s="938"/>
    </row>
    <row r="548" spans="1:48" ht="48" x14ac:dyDescent="0.2">
      <c r="A548" s="749" t="s">
        <v>20797</v>
      </c>
      <c r="P548" s="755"/>
      <c r="Q548" s="921" t="s">
        <v>5962</v>
      </c>
      <c r="R548" s="922" t="s">
        <v>12011</v>
      </c>
      <c r="S548" s="923" t="s">
        <v>12012</v>
      </c>
      <c r="U548" s="820" t="s">
        <v>12013</v>
      </c>
      <c r="V548" s="815" t="s">
        <v>12014</v>
      </c>
      <c r="AH548" s="820" t="s">
        <v>12015</v>
      </c>
      <c r="AI548" s="815" t="s">
        <v>12016</v>
      </c>
      <c r="AT548" s="937"/>
      <c r="AU548" s="756"/>
      <c r="AV548" s="938"/>
    </row>
    <row r="549" spans="1:48" ht="48" x14ac:dyDescent="0.2">
      <c r="A549" s="749" t="s">
        <v>20797</v>
      </c>
      <c r="P549" s="755"/>
      <c r="Q549" s="921" t="s">
        <v>5962</v>
      </c>
      <c r="R549" s="922" t="s">
        <v>12017</v>
      </c>
      <c r="S549" s="923" t="s">
        <v>12018</v>
      </c>
      <c r="U549" s="860" t="s">
        <v>35</v>
      </c>
      <c r="V549" s="855" t="s">
        <v>12019</v>
      </c>
      <c r="AH549" s="860" t="s">
        <v>35</v>
      </c>
      <c r="AI549" s="855" t="s">
        <v>12020</v>
      </c>
      <c r="AT549" s="937"/>
      <c r="AU549" s="756"/>
      <c r="AV549" s="938"/>
    </row>
    <row r="550" spans="1:48" ht="48" x14ac:dyDescent="0.2">
      <c r="A550" s="749" t="s">
        <v>20797</v>
      </c>
      <c r="P550" s="755"/>
      <c r="Q550" s="921" t="s">
        <v>5962</v>
      </c>
      <c r="R550" s="922" t="s">
        <v>12021</v>
      </c>
      <c r="S550" s="923" t="s">
        <v>12022</v>
      </c>
      <c r="U550" s="820" t="s">
        <v>12023</v>
      </c>
      <c r="V550" s="815" t="s">
        <v>12024</v>
      </c>
      <c r="AH550" s="820" t="s">
        <v>12025</v>
      </c>
      <c r="AI550" s="815" t="s">
        <v>12026</v>
      </c>
      <c r="AT550" s="937"/>
      <c r="AU550" s="756"/>
      <c r="AV550" s="938"/>
    </row>
    <row r="551" spans="1:48" ht="48" x14ac:dyDescent="0.2">
      <c r="A551" s="749" t="s">
        <v>20797</v>
      </c>
      <c r="P551" s="755"/>
      <c r="Q551" s="921" t="s">
        <v>5962</v>
      </c>
      <c r="R551" s="922" t="s">
        <v>12027</v>
      </c>
      <c r="S551" s="923" t="s">
        <v>12028</v>
      </c>
      <c r="U551" s="860" t="s">
        <v>35</v>
      </c>
      <c r="V551" s="855" t="s">
        <v>12029</v>
      </c>
      <c r="AH551" s="860" t="s">
        <v>35</v>
      </c>
      <c r="AI551" s="855" t="s">
        <v>12030</v>
      </c>
      <c r="AT551" s="937"/>
      <c r="AU551" s="756"/>
      <c r="AV551" s="938"/>
    </row>
    <row r="552" spans="1:48" ht="48" x14ac:dyDescent="0.2">
      <c r="A552" s="749" t="s">
        <v>20797</v>
      </c>
      <c r="P552" s="755"/>
      <c r="Q552" s="921" t="s">
        <v>5962</v>
      </c>
      <c r="R552" s="922" t="s">
        <v>12031</v>
      </c>
      <c r="S552" s="923" t="s">
        <v>12032</v>
      </c>
      <c r="U552" s="820" t="s">
        <v>12033</v>
      </c>
      <c r="V552" s="815" t="s">
        <v>12034</v>
      </c>
      <c r="AH552" s="820" t="s">
        <v>12035</v>
      </c>
      <c r="AI552" s="815" t="s">
        <v>12036</v>
      </c>
      <c r="AT552" s="937"/>
      <c r="AU552" s="756"/>
      <c r="AV552" s="938"/>
    </row>
    <row r="553" spans="1:48" ht="48" x14ac:dyDescent="0.2">
      <c r="A553" s="749" t="s">
        <v>20797</v>
      </c>
      <c r="P553" s="755"/>
      <c r="Q553" s="921" t="s">
        <v>5962</v>
      </c>
      <c r="R553" s="922" t="s">
        <v>12037</v>
      </c>
      <c r="S553" s="923" t="s">
        <v>12038</v>
      </c>
      <c r="U553" s="860" t="s">
        <v>35</v>
      </c>
      <c r="V553" s="855" t="s">
        <v>12039</v>
      </c>
      <c r="AH553" s="860" t="s">
        <v>35</v>
      </c>
      <c r="AI553" s="855" t="s">
        <v>12040</v>
      </c>
      <c r="AT553" s="937"/>
      <c r="AU553" s="756"/>
      <c r="AV553" s="938"/>
    </row>
    <row r="554" spans="1:48" ht="48" x14ac:dyDescent="0.2">
      <c r="A554" s="749" t="s">
        <v>20797</v>
      </c>
      <c r="P554" s="755"/>
      <c r="Q554" s="921" t="s">
        <v>5962</v>
      </c>
      <c r="R554" s="922" t="s">
        <v>12041</v>
      </c>
      <c r="S554" s="923" t="s">
        <v>12042</v>
      </c>
      <c r="U554" s="974" t="s">
        <v>12043</v>
      </c>
      <c r="V554" s="943" t="s">
        <v>12044</v>
      </c>
      <c r="AH554" s="820" t="s">
        <v>12045</v>
      </c>
      <c r="AI554" s="815" t="s">
        <v>12046</v>
      </c>
      <c r="AT554" s="937"/>
      <c r="AU554" s="756"/>
      <c r="AV554" s="938"/>
    </row>
    <row r="555" spans="1:48" ht="48" x14ac:dyDescent="0.2">
      <c r="A555" s="749" t="s">
        <v>20797</v>
      </c>
      <c r="P555" s="755"/>
      <c r="Q555" s="921" t="s">
        <v>5962</v>
      </c>
      <c r="R555" s="922" t="s">
        <v>12047</v>
      </c>
      <c r="S555" s="923" t="s">
        <v>12048</v>
      </c>
      <c r="U555" s="975" t="s">
        <v>35</v>
      </c>
      <c r="V555" s="945" t="s">
        <v>12049</v>
      </c>
      <c r="AH555" s="860" t="s">
        <v>35</v>
      </c>
      <c r="AI555" s="855" t="s">
        <v>12050</v>
      </c>
      <c r="AT555" s="937"/>
      <c r="AU555" s="756"/>
      <c r="AV555" s="938"/>
    </row>
    <row r="556" spans="1:48" ht="48" x14ac:dyDescent="0.2">
      <c r="A556" s="749" t="s">
        <v>20797</v>
      </c>
      <c r="P556" s="755"/>
      <c r="Q556" s="921" t="s">
        <v>5962</v>
      </c>
      <c r="R556" s="922" t="s">
        <v>12051</v>
      </c>
      <c r="S556" s="923" t="s">
        <v>12052</v>
      </c>
      <c r="U556" s="974" t="s">
        <v>10685</v>
      </c>
      <c r="V556" s="943" t="s">
        <v>12053</v>
      </c>
      <c r="AH556" s="820" t="s">
        <v>12054</v>
      </c>
      <c r="AI556" s="815" t="s">
        <v>12055</v>
      </c>
      <c r="AT556" s="937"/>
      <c r="AU556" s="756"/>
      <c r="AV556" s="938"/>
    </row>
    <row r="557" spans="1:48" ht="48" x14ac:dyDescent="0.2">
      <c r="A557" s="749" t="s">
        <v>20797</v>
      </c>
      <c r="P557" s="755"/>
      <c r="Q557" s="921" t="s">
        <v>5962</v>
      </c>
      <c r="R557" s="922" t="s">
        <v>12056</v>
      </c>
      <c r="S557" s="923" t="s">
        <v>12057</v>
      </c>
      <c r="U557" s="975" t="s">
        <v>35</v>
      </c>
      <c r="V557" s="945" t="s">
        <v>12058</v>
      </c>
      <c r="AH557" s="860" t="s">
        <v>35</v>
      </c>
      <c r="AI557" s="855" t="s">
        <v>12059</v>
      </c>
      <c r="AT557" s="937"/>
      <c r="AU557" s="756"/>
      <c r="AV557" s="938"/>
    </row>
    <row r="558" spans="1:48" ht="48" x14ac:dyDescent="0.2">
      <c r="A558" s="749" t="s">
        <v>20797</v>
      </c>
      <c r="P558" s="755"/>
      <c r="Q558" s="921" t="s">
        <v>5962</v>
      </c>
      <c r="R558" s="922" t="s">
        <v>12060</v>
      </c>
      <c r="S558" s="923" t="s">
        <v>12061</v>
      </c>
      <c r="U558" s="820" t="s">
        <v>12062</v>
      </c>
      <c r="V558" s="815" t="s">
        <v>12063</v>
      </c>
      <c r="AH558" s="820" t="s">
        <v>12064</v>
      </c>
      <c r="AI558" s="815" t="s">
        <v>12065</v>
      </c>
      <c r="AT558" s="937"/>
      <c r="AU558" s="756"/>
      <c r="AV558" s="938"/>
    </row>
    <row r="559" spans="1:48" ht="48" x14ac:dyDescent="0.2">
      <c r="A559" s="749" t="s">
        <v>20797</v>
      </c>
      <c r="P559" s="755"/>
      <c r="Q559" s="921" t="s">
        <v>5962</v>
      </c>
      <c r="R559" s="922" t="s">
        <v>12066</v>
      </c>
      <c r="S559" s="923" t="s">
        <v>12067</v>
      </c>
      <c r="U559" s="860" t="s">
        <v>35</v>
      </c>
      <c r="V559" s="855" t="s">
        <v>12068</v>
      </c>
      <c r="AH559" s="860" t="s">
        <v>35</v>
      </c>
      <c r="AI559" s="855" t="s">
        <v>12069</v>
      </c>
      <c r="AT559" s="937"/>
      <c r="AU559" s="756"/>
      <c r="AV559" s="938"/>
    </row>
    <row r="560" spans="1:48" ht="48" x14ac:dyDescent="0.2">
      <c r="A560" s="749" t="s">
        <v>20797</v>
      </c>
      <c r="P560" s="755"/>
      <c r="Q560" s="921" t="s">
        <v>5962</v>
      </c>
      <c r="R560" s="922" t="s">
        <v>12070</v>
      </c>
      <c r="S560" s="923" t="s">
        <v>12071</v>
      </c>
      <c r="U560" s="820" t="s">
        <v>12072</v>
      </c>
      <c r="V560" s="815" t="s">
        <v>12073</v>
      </c>
      <c r="AH560" s="820" t="s">
        <v>12074</v>
      </c>
      <c r="AI560" s="815" t="s">
        <v>12075</v>
      </c>
      <c r="AT560" s="937"/>
      <c r="AU560" s="756"/>
      <c r="AV560" s="938"/>
    </row>
    <row r="561" spans="1:48" ht="48" x14ac:dyDescent="0.2">
      <c r="A561" s="749" t="s">
        <v>20797</v>
      </c>
      <c r="P561" s="755"/>
      <c r="Q561" s="921" t="s">
        <v>5962</v>
      </c>
      <c r="R561" s="922" t="s">
        <v>12076</v>
      </c>
      <c r="S561" s="923" t="s">
        <v>12077</v>
      </c>
      <c r="U561" s="860" t="s">
        <v>35</v>
      </c>
      <c r="V561" s="855" t="s">
        <v>12078</v>
      </c>
      <c r="AH561" s="860" t="s">
        <v>35</v>
      </c>
      <c r="AI561" s="855" t="s">
        <v>12079</v>
      </c>
      <c r="AT561" s="937"/>
      <c r="AU561" s="756"/>
      <c r="AV561" s="938"/>
    </row>
    <row r="562" spans="1:48" ht="48" x14ac:dyDescent="0.2">
      <c r="A562" s="749" t="s">
        <v>20797</v>
      </c>
      <c r="P562" s="755"/>
      <c r="Q562" s="921" t="s">
        <v>5962</v>
      </c>
      <c r="R562" s="922" t="s">
        <v>12080</v>
      </c>
      <c r="S562" s="923" t="s">
        <v>12081</v>
      </c>
      <c r="U562" s="820" t="s">
        <v>10722</v>
      </c>
      <c r="V562" s="815" t="s">
        <v>12082</v>
      </c>
      <c r="AH562" s="820" t="s">
        <v>12083</v>
      </c>
      <c r="AI562" s="815" t="s">
        <v>12084</v>
      </c>
      <c r="AT562" s="937"/>
      <c r="AU562" s="756"/>
      <c r="AV562" s="938"/>
    </row>
    <row r="563" spans="1:48" ht="48" x14ac:dyDescent="0.2">
      <c r="A563" s="749" t="s">
        <v>20797</v>
      </c>
      <c r="P563" s="755"/>
      <c r="Q563" s="921" t="s">
        <v>5962</v>
      </c>
      <c r="R563" s="922" t="s">
        <v>12085</v>
      </c>
      <c r="S563" s="923" t="s">
        <v>12086</v>
      </c>
      <c r="U563" s="860" t="s">
        <v>35</v>
      </c>
      <c r="V563" s="855" t="s">
        <v>12087</v>
      </c>
      <c r="AH563" s="860" t="s">
        <v>35</v>
      </c>
      <c r="AI563" s="855" t="s">
        <v>12088</v>
      </c>
      <c r="AT563" s="937"/>
      <c r="AU563" s="756"/>
      <c r="AV563" s="938"/>
    </row>
    <row r="564" spans="1:48" ht="48" x14ac:dyDescent="0.2">
      <c r="A564" s="749" t="s">
        <v>20797</v>
      </c>
      <c r="P564" s="755"/>
      <c r="Q564" s="921" t="s">
        <v>5962</v>
      </c>
      <c r="R564" s="922" t="s">
        <v>12089</v>
      </c>
      <c r="S564" s="923" t="s">
        <v>12090</v>
      </c>
      <c r="U564" s="820" t="s">
        <v>12091</v>
      </c>
      <c r="V564" s="815" t="s">
        <v>12092</v>
      </c>
      <c r="AH564" s="820" t="s">
        <v>12093</v>
      </c>
      <c r="AI564" s="815" t="s">
        <v>12094</v>
      </c>
      <c r="AT564" s="937"/>
      <c r="AU564" s="756"/>
      <c r="AV564" s="938"/>
    </row>
    <row r="565" spans="1:48" ht="48" x14ac:dyDescent="0.2">
      <c r="A565" s="749" t="s">
        <v>20797</v>
      </c>
      <c r="P565" s="755"/>
      <c r="Q565" s="921" t="s">
        <v>5962</v>
      </c>
      <c r="R565" s="922" t="s">
        <v>12095</v>
      </c>
      <c r="S565" s="923" t="s">
        <v>12096</v>
      </c>
      <c r="U565" s="860" t="s">
        <v>35</v>
      </c>
      <c r="V565" s="855" t="s">
        <v>12097</v>
      </c>
      <c r="AH565" s="860" t="s">
        <v>35</v>
      </c>
      <c r="AI565" s="855" t="s">
        <v>12098</v>
      </c>
      <c r="AT565" s="937"/>
      <c r="AU565" s="756"/>
      <c r="AV565" s="938"/>
    </row>
    <row r="566" spans="1:48" ht="48" x14ac:dyDescent="0.2">
      <c r="A566" s="749" t="s">
        <v>20797</v>
      </c>
      <c r="P566" s="755"/>
      <c r="Q566" s="921" t="s">
        <v>5962</v>
      </c>
      <c r="R566" s="922" t="s">
        <v>12099</v>
      </c>
      <c r="S566" s="923" t="s">
        <v>12100</v>
      </c>
      <c r="U566" s="820" t="s">
        <v>12101</v>
      </c>
      <c r="V566" s="815" t="s">
        <v>12102</v>
      </c>
      <c r="AH566" s="820" t="s">
        <v>12103</v>
      </c>
      <c r="AI566" s="815" t="s">
        <v>12104</v>
      </c>
      <c r="AT566" s="937"/>
      <c r="AU566" s="756"/>
      <c r="AV566" s="938"/>
    </row>
    <row r="567" spans="1:48" ht="48" x14ac:dyDescent="0.2">
      <c r="A567" s="749" t="s">
        <v>20797</v>
      </c>
      <c r="P567" s="755"/>
      <c r="Q567" s="921" t="s">
        <v>5962</v>
      </c>
      <c r="R567" s="922" t="s">
        <v>12105</v>
      </c>
      <c r="S567" s="923" t="s">
        <v>12106</v>
      </c>
      <c r="U567" s="860" t="s">
        <v>35</v>
      </c>
      <c r="V567" s="855" t="s">
        <v>12107</v>
      </c>
      <c r="AH567" s="860" t="s">
        <v>35</v>
      </c>
      <c r="AI567" s="855" t="s">
        <v>12108</v>
      </c>
      <c r="AT567" s="937"/>
      <c r="AU567" s="756"/>
      <c r="AV567" s="938"/>
    </row>
    <row r="568" spans="1:48" ht="48" x14ac:dyDescent="0.2">
      <c r="A568" s="749" t="s">
        <v>20797</v>
      </c>
      <c r="P568" s="755"/>
      <c r="Q568" s="921" t="s">
        <v>5962</v>
      </c>
      <c r="R568" s="922" t="s">
        <v>12109</v>
      </c>
      <c r="S568" s="923" t="s">
        <v>12110</v>
      </c>
      <c r="U568" s="820" t="s">
        <v>12111</v>
      </c>
      <c r="V568" s="815" t="s">
        <v>12112</v>
      </c>
      <c r="AH568" s="820" t="s">
        <v>12113</v>
      </c>
      <c r="AI568" s="815" t="s">
        <v>12114</v>
      </c>
      <c r="AT568" s="937"/>
      <c r="AU568" s="756"/>
      <c r="AV568" s="938"/>
    </row>
    <row r="569" spans="1:48" ht="48" x14ac:dyDescent="0.2">
      <c r="A569" s="749" t="s">
        <v>20797</v>
      </c>
      <c r="P569" s="755"/>
      <c r="Q569" s="921" t="s">
        <v>5962</v>
      </c>
      <c r="R569" s="922" t="s">
        <v>12115</v>
      </c>
      <c r="S569" s="923" t="s">
        <v>12116</v>
      </c>
      <c r="U569" s="860" t="s">
        <v>35</v>
      </c>
      <c r="V569" s="855" t="s">
        <v>12117</v>
      </c>
      <c r="AH569" s="860" t="s">
        <v>35</v>
      </c>
      <c r="AI569" s="855" t="s">
        <v>12118</v>
      </c>
      <c r="AT569" s="937"/>
      <c r="AU569" s="756"/>
      <c r="AV569" s="938"/>
    </row>
    <row r="570" spans="1:48" ht="48" x14ac:dyDescent="0.2">
      <c r="A570" s="749" t="s">
        <v>20797</v>
      </c>
      <c r="P570" s="755"/>
      <c r="Q570" s="921" t="s">
        <v>5962</v>
      </c>
      <c r="R570" s="922" t="s">
        <v>12119</v>
      </c>
      <c r="S570" s="923" t="s">
        <v>12120</v>
      </c>
      <c r="U570" s="820" t="s">
        <v>12121</v>
      </c>
      <c r="V570" s="815" t="s">
        <v>12122</v>
      </c>
      <c r="AH570" s="820" t="s">
        <v>12123</v>
      </c>
      <c r="AI570" s="815" t="s">
        <v>12124</v>
      </c>
      <c r="AT570" s="937"/>
      <c r="AU570" s="756"/>
      <c r="AV570" s="938"/>
    </row>
    <row r="571" spans="1:48" ht="48" x14ac:dyDescent="0.2">
      <c r="A571" s="749" t="s">
        <v>20797</v>
      </c>
      <c r="P571" s="755"/>
      <c r="Q571" s="921" t="s">
        <v>5962</v>
      </c>
      <c r="R571" s="922" t="s">
        <v>12125</v>
      </c>
      <c r="S571" s="923" t="s">
        <v>12126</v>
      </c>
      <c r="U571" s="860" t="s">
        <v>35</v>
      </c>
      <c r="V571" s="855" t="s">
        <v>12127</v>
      </c>
      <c r="AH571" s="860" t="s">
        <v>35</v>
      </c>
      <c r="AI571" s="855" t="s">
        <v>12128</v>
      </c>
      <c r="AT571" s="937"/>
      <c r="AU571" s="756"/>
      <c r="AV571" s="938"/>
    </row>
    <row r="572" spans="1:48" ht="48" x14ac:dyDescent="0.2">
      <c r="A572" s="749" t="s">
        <v>20797</v>
      </c>
      <c r="P572" s="755"/>
      <c r="Q572" s="921" t="s">
        <v>5962</v>
      </c>
      <c r="R572" s="922" t="s">
        <v>12129</v>
      </c>
      <c r="S572" s="923" t="s">
        <v>12130</v>
      </c>
      <c r="U572" s="820" t="s">
        <v>12131</v>
      </c>
      <c r="V572" s="815" t="s">
        <v>12132</v>
      </c>
      <c r="AH572" s="820" t="s">
        <v>5999</v>
      </c>
      <c r="AI572" s="815" t="s">
        <v>12133</v>
      </c>
      <c r="AT572" s="937"/>
      <c r="AU572" s="756"/>
      <c r="AV572" s="938"/>
    </row>
    <row r="573" spans="1:48" ht="48" x14ac:dyDescent="0.2">
      <c r="A573" s="749" t="s">
        <v>20797</v>
      </c>
      <c r="P573" s="755"/>
      <c r="Q573" s="921" t="s">
        <v>5962</v>
      </c>
      <c r="R573" s="922" t="s">
        <v>12134</v>
      </c>
      <c r="S573" s="923" t="s">
        <v>12135</v>
      </c>
      <c r="U573" s="860" t="s">
        <v>35</v>
      </c>
      <c r="V573" s="855" t="s">
        <v>12136</v>
      </c>
      <c r="AH573" s="860" t="s">
        <v>35</v>
      </c>
      <c r="AI573" s="855" t="s">
        <v>12137</v>
      </c>
      <c r="AT573" s="937"/>
      <c r="AU573" s="756"/>
      <c r="AV573" s="938"/>
    </row>
    <row r="574" spans="1:48" ht="48" x14ac:dyDescent="0.2">
      <c r="A574" s="749" t="s">
        <v>20797</v>
      </c>
      <c r="P574" s="755"/>
      <c r="Q574" s="921" t="s">
        <v>5962</v>
      </c>
      <c r="R574" s="922" t="s">
        <v>12138</v>
      </c>
      <c r="S574" s="923" t="s">
        <v>12139</v>
      </c>
      <c r="U574" s="820" t="s">
        <v>12140</v>
      </c>
      <c r="V574" s="815" t="s">
        <v>12141</v>
      </c>
      <c r="AH574" s="820" t="s">
        <v>6024</v>
      </c>
      <c r="AI574" s="815" t="s">
        <v>12142</v>
      </c>
      <c r="AT574" s="937"/>
      <c r="AU574" s="756"/>
      <c r="AV574" s="938"/>
    </row>
    <row r="575" spans="1:48" ht="48" x14ac:dyDescent="0.2">
      <c r="A575" s="749" t="s">
        <v>20797</v>
      </c>
      <c r="P575" s="755"/>
      <c r="Q575" s="921" t="s">
        <v>5962</v>
      </c>
      <c r="R575" s="922" t="s">
        <v>12143</v>
      </c>
      <c r="S575" s="923" t="s">
        <v>12144</v>
      </c>
      <c r="U575" s="860" t="s">
        <v>35</v>
      </c>
      <c r="V575" s="855" t="s">
        <v>12145</v>
      </c>
      <c r="AH575" s="860" t="s">
        <v>35</v>
      </c>
      <c r="AI575" s="855" t="s">
        <v>12146</v>
      </c>
      <c r="AT575" s="937"/>
      <c r="AU575" s="756"/>
      <c r="AV575" s="938"/>
    </row>
    <row r="576" spans="1:48" ht="48" x14ac:dyDescent="0.2">
      <c r="A576" s="749" t="s">
        <v>20797</v>
      </c>
      <c r="P576" s="755"/>
      <c r="Q576" s="921" t="s">
        <v>5962</v>
      </c>
      <c r="R576" s="922" t="s">
        <v>12147</v>
      </c>
      <c r="S576" s="923" t="s">
        <v>12148</v>
      </c>
      <c r="U576" s="820" t="s">
        <v>12149</v>
      </c>
      <c r="V576" s="815" t="s">
        <v>12150</v>
      </c>
      <c r="AH576" s="820" t="s">
        <v>11654</v>
      </c>
      <c r="AI576" s="815" t="s">
        <v>12151</v>
      </c>
      <c r="AT576" s="937"/>
      <c r="AU576" s="756"/>
      <c r="AV576" s="938"/>
    </row>
    <row r="577" spans="1:48" ht="48" x14ac:dyDescent="0.2">
      <c r="A577" s="749" t="s">
        <v>20797</v>
      </c>
      <c r="P577" s="755"/>
      <c r="Q577" s="921" t="s">
        <v>5962</v>
      </c>
      <c r="R577" s="922" t="s">
        <v>12152</v>
      </c>
      <c r="S577" s="923" t="s">
        <v>12153</v>
      </c>
      <c r="U577" s="860" t="s">
        <v>35</v>
      </c>
      <c r="V577" s="855" t="s">
        <v>12154</v>
      </c>
      <c r="AH577" s="860" t="s">
        <v>35</v>
      </c>
      <c r="AI577" s="855" t="s">
        <v>12155</v>
      </c>
      <c r="AT577" s="937"/>
      <c r="AU577" s="756"/>
      <c r="AV577" s="938"/>
    </row>
    <row r="578" spans="1:48" ht="48" x14ac:dyDescent="0.2">
      <c r="A578" s="749" t="s">
        <v>20797</v>
      </c>
      <c r="P578" s="755"/>
      <c r="Q578" s="921" t="s">
        <v>5962</v>
      </c>
      <c r="R578" s="922" t="s">
        <v>12156</v>
      </c>
      <c r="S578" s="923" t="s">
        <v>12157</v>
      </c>
      <c r="U578" s="820" t="s">
        <v>10728</v>
      </c>
      <c r="V578" s="815" t="s">
        <v>12158</v>
      </c>
      <c r="AH578" s="820" t="s">
        <v>11664</v>
      </c>
      <c r="AI578" s="815" t="s">
        <v>12159</v>
      </c>
      <c r="AT578" s="937"/>
      <c r="AU578" s="756"/>
      <c r="AV578" s="938"/>
    </row>
    <row r="579" spans="1:48" ht="48" x14ac:dyDescent="0.2">
      <c r="A579" s="749" t="s">
        <v>20797</v>
      </c>
      <c r="P579" s="755"/>
      <c r="Q579" s="921" t="s">
        <v>5962</v>
      </c>
      <c r="R579" s="922" t="s">
        <v>12160</v>
      </c>
      <c r="S579" s="923" t="s">
        <v>12161</v>
      </c>
      <c r="U579" s="860" t="s">
        <v>35</v>
      </c>
      <c r="V579" s="855" t="s">
        <v>12162</v>
      </c>
      <c r="AH579" s="860" t="s">
        <v>35</v>
      </c>
      <c r="AI579" s="855" t="s">
        <v>12163</v>
      </c>
      <c r="AT579" s="937"/>
      <c r="AU579" s="756"/>
      <c r="AV579" s="938"/>
    </row>
    <row r="580" spans="1:48" ht="48" x14ac:dyDescent="0.2">
      <c r="A580" s="749" t="s">
        <v>20797</v>
      </c>
      <c r="P580" s="755"/>
      <c r="Q580" s="921" t="s">
        <v>5962</v>
      </c>
      <c r="R580" s="922" t="s">
        <v>12164</v>
      </c>
      <c r="S580" s="923" t="s">
        <v>12165</v>
      </c>
      <c r="U580" s="820" t="s">
        <v>9460</v>
      </c>
      <c r="V580" s="815" t="s">
        <v>12166</v>
      </c>
      <c r="AH580" s="820" t="s">
        <v>11674</v>
      </c>
      <c r="AI580" s="815" t="s">
        <v>12167</v>
      </c>
      <c r="AT580" s="937"/>
      <c r="AU580" s="756"/>
      <c r="AV580" s="938"/>
    </row>
    <row r="581" spans="1:48" ht="48" x14ac:dyDescent="0.2">
      <c r="A581" s="749" t="s">
        <v>20797</v>
      </c>
      <c r="P581" s="755"/>
      <c r="Q581" s="921" t="s">
        <v>5962</v>
      </c>
      <c r="R581" s="922" t="s">
        <v>12168</v>
      </c>
      <c r="S581" s="923" t="s">
        <v>12169</v>
      </c>
      <c r="U581" s="860" t="s">
        <v>35</v>
      </c>
      <c r="V581" s="855" t="s">
        <v>12170</v>
      </c>
      <c r="AH581" s="860" t="s">
        <v>35</v>
      </c>
      <c r="AI581" s="855" t="s">
        <v>12171</v>
      </c>
      <c r="AT581" s="937"/>
      <c r="AU581" s="756"/>
      <c r="AV581" s="938"/>
    </row>
    <row r="582" spans="1:48" ht="48" x14ac:dyDescent="0.2">
      <c r="A582" s="749" t="s">
        <v>20797</v>
      </c>
      <c r="P582" s="755"/>
      <c r="Q582" s="921" t="s">
        <v>5962</v>
      </c>
      <c r="R582" s="922" t="s">
        <v>12172</v>
      </c>
      <c r="S582" s="923" t="s">
        <v>12173</v>
      </c>
      <c r="U582" s="820" t="s">
        <v>12174</v>
      </c>
      <c r="V582" s="815" t="s">
        <v>12175</v>
      </c>
      <c r="AH582" s="820" t="s">
        <v>11684</v>
      </c>
      <c r="AI582" s="815" t="s">
        <v>12176</v>
      </c>
      <c r="AT582" s="937"/>
      <c r="AU582" s="756"/>
      <c r="AV582" s="938"/>
    </row>
    <row r="583" spans="1:48" ht="48" x14ac:dyDescent="0.2">
      <c r="A583" s="749" t="s">
        <v>20797</v>
      </c>
      <c r="P583" s="755"/>
      <c r="Q583" s="921" t="s">
        <v>5962</v>
      </c>
      <c r="R583" s="922" t="s">
        <v>12177</v>
      </c>
      <c r="S583" s="923" t="s">
        <v>12178</v>
      </c>
      <c r="U583" s="860" t="s">
        <v>35</v>
      </c>
      <c r="V583" s="855" t="s">
        <v>12179</v>
      </c>
      <c r="AH583" s="860" t="s">
        <v>35</v>
      </c>
      <c r="AI583" s="855" t="s">
        <v>12180</v>
      </c>
      <c r="AT583" s="937"/>
      <c r="AU583" s="756"/>
      <c r="AV583" s="938"/>
    </row>
    <row r="584" spans="1:48" ht="48" x14ac:dyDescent="0.2">
      <c r="A584" s="749" t="s">
        <v>20797</v>
      </c>
      <c r="P584" s="755"/>
      <c r="Q584" s="921" t="s">
        <v>5962</v>
      </c>
      <c r="R584" s="922" t="s">
        <v>12181</v>
      </c>
      <c r="S584" s="923" t="s">
        <v>12182</v>
      </c>
      <c r="U584" s="820" t="s">
        <v>12183</v>
      </c>
      <c r="V584" s="815" t="s">
        <v>12184</v>
      </c>
      <c r="AH584" s="820" t="s">
        <v>11694</v>
      </c>
      <c r="AI584" s="815" t="s">
        <v>12185</v>
      </c>
      <c r="AT584" s="937"/>
      <c r="AU584" s="756"/>
      <c r="AV584" s="938"/>
    </row>
    <row r="585" spans="1:48" ht="48" x14ac:dyDescent="0.2">
      <c r="A585" s="749" t="s">
        <v>20797</v>
      </c>
      <c r="P585" s="755"/>
      <c r="Q585" s="921" t="s">
        <v>5962</v>
      </c>
      <c r="R585" s="922" t="s">
        <v>12186</v>
      </c>
      <c r="S585" s="923" t="s">
        <v>12187</v>
      </c>
      <c r="U585" s="860" t="s">
        <v>35</v>
      </c>
      <c r="V585" s="855" t="s">
        <v>12188</v>
      </c>
      <c r="AH585" s="860" t="s">
        <v>35</v>
      </c>
      <c r="AI585" s="855" t="s">
        <v>12189</v>
      </c>
      <c r="AT585" s="937"/>
      <c r="AU585" s="756"/>
      <c r="AV585" s="938"/>
    </row>
    <row r="586" spans="1:48" ht="48" x14ac:dyDescent="0.2">
      <c r="A586" s="749" t="s">
        <v>20797</v>
      </c>
      <c r="P586" s="755"/>
      <c r="Q586" s="921" t="s">
        <v>5962</v>
      </c>
      <c r="R586" s="922" t="s">
        <v>12190</v>
      </c>
      <c r="S586" s="923" t="s">
        <v>12191</v>
      </c>
      <c r="U586" s="820" t="s">
        <v>12192</v>
      </c>
      <c r="V586" s="815" t="s">
        <v>12193</v>
      </c>
      <c r="AH586" s="820" t="s">
        <v>11704</v>
      </c>
      <c r="AI586" s="815" t="s">
        <v>12194</v>
      </c>
      <c r="AT586" s="937"/>
      <c r="AU586" s="756"/>
      <c r="AV586" s="938"/>
    </row>
    <row r="587" spans="1:48" ht="48" x14ac:dyDescent="0.2">
      <c r="A587" s="749" t="s">
        <v>20797</v>
      </c>
      <c r="P587" s="755"/>
      <c r="Q587" s="921" t="s">
        <v>5962</v>
      </c>
      <c r="R587" s="922" t="s">
        <v>12195</v>
      </c>
      <c r="S587" s="923" t="s">
        <v>12196</v>
      </c>
      <c r="U587" s="860" t="s">
        <v>35</v>
      </c>
      <c r="V587" s="855" t="s">
        <v>12197</v>
      </c>
      <c r="AH587" s="860" t="s">
        <v>35</v>
      </c>
      <c r="AI587" s="855" t="s">
        <v>12198</v>
      </c>
      <c r="AT587" s="937"/>
      <c r="AU587" s="756"/>
      <c r="AV587" s="938"/>
    </row>
    <row r="588" spans="1:48" ht="48" x14ac:dyDescent="0.2">
      <c r="A588" s="749" t="s">
        <v>20797</v>
      </c>
      <c r="P588" s="755"/>
      <c r="Q588" s="921" t="s">
        <v>5962</v>
      </c>
      <c r="R588" s="922" t="s">
        <v>12199</v>
      </c>
      <c r="S588" s="923" t="s">
        <v>12200</v>
      </c>
      <c r="U588" s="820" t="s">
        <v>12201</v>
      </c>
      <c r="V588" s="815" t="s">
        <v>12202</v>
      </c>
      <c r="AH588" s="820" t="s">
        <v>11714</v>
      </c>
      <c r="AI588" s="815" t="s">
        <v>12203</v>
      </c>
      <c r="AT588" s="937"/>
      <c r="AU588" s="756"/>
      <c r="AV588" s="938"/>
    </row>
    <row r="589" spans="1:48" ht="48" x14ac:dyDescent="0.2">
      <c r="A589" s="749" t="s">
        <v>20797</v>
      </c>
      <c r="P589" s="755"/>
      <c r="Q589" s="921" t="s">
        <v>5962</v>
      </c>
      <c r="R589" s="922" t="s">
        <v>12204</v>
      </c>
      <c r="S589" s="923" t="s">
        <v>12205</v>
      </c>
      <c r="U589" s="860" t="s">
        <v>35</v>
      </c>
      <c r="V589" s="855" t="s">
        <v>12206</v>
      </c>
      <c r="AH589" s="860" t="s">
        <v>35</v>
      </c>
      <c r="AI589" s="855" t="s">
        <v>12207</v>
      </c>
      <c r="AT589" s="937"/>
      <c r="AU589" s="756"/>
      <c r="AV589" s="938"/>
    </row>
    <row r="590" spans="1:48" ht="48" x14ac:dyDescent="0.2">
      <c r="A590" s="749" t="s">
        <v>20797</v>
      </c>
      <c r="P590" s="755"/>
      <c r="Q590" s="921" t="s">
        <v>5962</v>
      </c>
      <c r="R590" s="922" t="s">
        <v>12208</v>
      </c>
      <c r="S590" s="923" t="s">
        <v>12209</v>
      </c>
      <c r="U590" s="820" t="s">
        <v>6439</v>
      </c>
      <c r="V590" s="815" t="s">
        <v>12210</v>
      </c>
      <c r="AH590" s="820" t="s">
        <v>11724</v>
      </c>
      <c r="AI590" s="815" t="s">
        <v>12211</v>
      </c>
      <c r="AT590" s="937"/>
      <c r="AU590" s="756"/>
      <c r="AV590" s="938"/>
    </row>
    <row r="591" spans="1:48" ht="48" x14ac:dyDescent="0.2">
      <c r="A591" s="749" t="s">
        <v>20797</v>
      </c>
      <c r="P591" s="755"/>
      <c r="Q591" s="921" t="s">
        <v>5962</v>
      </c>
      <c r="R591" s="922" t="s">
        <v>12212</v>
      </c>
      <c r="S591" s="923" t="s">
        <v>12213</v>
      </c>
      <c r="U591" s="860" t="s">
        <v>35</v>
      </c>
      <c r="V591" s="855" t="s">
        <v>12214</v>
      </c>
      <c r="AH591" s="860" t="s">
        <v>35</v>
      </c>
      <c r="AI591" s="855" t="s">
        <v>12215</v>
      </c>
      <c r="AT591" s="937"/>
      <c r="AU591" s="756"/>
      <c r="AV591" s="938"/>
    </row>
    <row r="592" spans="1:48" ht="48" x14ac:dyDescent="0.2">
      <c r="A592" s="749" t="s">
        <v>20797</v>
      </c>
      <c r="P592" s="755"/>
      <c r="Q592" s="921" t="s">
        <v>5962</v>
      </c>
      <c r="R592" s="922" t="s">
        <v>12216</v>
      </c>
      <c r="S592" s="923" t="s">
        <v>12217</v>
      </c>
      <c r="U592" s="820" t="s">
        <v>12218</v>
      </c>
      <c r="V592" s="815" t="s">
        <v>12219</v>
      </c>
      <c r="AH592" s="820" t="s">
        <v>11734</v>
      </c>
      <c r="AI592" s="815" t="s">
        <v>12220</v>
      </c>
      <c r="AT592" s="937"/>
      <c r="AU592" s="756"/>
      <c r="AV592" s="938"/>
    </row>
    <row r="593" spans="1:48" ht="48" x14ac:dyDescent="0.2">
      <c r="A593" s="749" t="s">
        <v>20797</v>
      </c>
      <c r="P593" s="755"/>
      <c r="Q593" s="921" t="s">
        <v>5962</v>
      </c>
      <c r="R593" s="922" t="s">
        <v>12221</v>
      </c>
      <c r="S593" s="923" t="s">
        <v>12222</v>
      </c>
      <c r="U593" s="860" t="s">
        <v>35</v>
      </c>
      <c r="V593" s="855" t="s">
        <v>12223</v>
      </c>
      <c r="AH593" s="860" t="s">
        <v>35</v>
      </c>
      <c r="AI593" s="855" t="s">
        <v>12224</v>
      </c>
      <c r="AT593" s="937"/>
      <c r="AU593" s="756"/>
      <c r="AV593" s="938"/>
    </row>
    <row r="594" spans="1:48" ht="48" x14ac:dyDescent="0.2">
      <c r="A594" s="749" t="s">
        <v>20797</v>
      </c>
      <c r="P594" s="755"/>
      <c r="Q594" s="921" t="s">
        <v>5962</v>
      </c>
      <c r="R594" s="922" t="s">
        <v>12225</v>
      </c>
      <c r="S594" s="923" t="s">
        <v>12226</v>
      </c>
      <c r="U594" s="820" t="s">
        <v>12227</v>
      </c>
      <c r="V594" s="815" t="s">
        <v>12228</v>
      </c>
      <c r="AH594" s="820" t="s">
        <v>7828</v>
      </c>
      <c r="AI594" s="815" t="s">
        <v>12229</v>
      </c>
      <c r="AT594" s="937"/>
      <c r="AU594" s="756"/>
      <c r="AV594" s="938"/>
    </row>
    <row r="595" spans="1:48" ht="48" x14ac:dyDescent="0.2">
      <c r="A595" s="749" t="s">
        <v>20797</v>
      </c>
      <c r="P595" s="755"/>
      <c r="Q595" s="921" t="s">
        <v>5962</v>
      </c>
      <c r="R595" s="922" t="s">
        <v>12230</v>
      </c>
      <c r="S595" s="923" t="s">
        <v>12231</v>
      </c>
      <c r="U595" s="860" t="s">
        <v>35</v>
      </c>
      <c r="V595" s="855" t="s">
        <v>12232</v>
      </c>
      <c r="AH595" s="860" t="s">
        <v>35</v>
      </c>
      <c r="AI595" s="855" t="s">
        <v>12233</v>
      </c>
      <c r="AT595" s="937"/>
      <c r="AU595" s="756"/>
      <c r="AV595" s="938"/>
    </row>
    <row r="596" spans="1:48" ht="48" x14ac:dyDescent="0.2">
      <c r="A596" s="749" t="s">
        <v>20797</v>
      </c>
      <c r="P596" s="755"/>
      <c r="Q596" s="921" t="s">
        <v>5962</v>
      </c>
      <c r="R596" s="922" t="s">
        <v>12234</v>
      </c>
      <c r="S596" s="923" t="s">
        <v>12235</v>
      </c>
      <c r="U596" s="820" t="s">
        <v>12236</v>
      </c>
      <c r="V596" s="815" t="s">
        <v>12237</v>
      </c>
      <c r="AH596" s="820" t="s">
        <v>11753</v>
      </c>
      <c r="AI596" s="815" t="s">
        <v>12238</v>
      </c>
      <c r="AT596" s="937"/>
      <c r="AU596" s="756"/>
      <c r="AV596" s="938"/>
    </row>
    <row r="597" spans="1:48" ht="48" x14ac:dyDescent="0.2">
      <c r="A597" s="749" t="s">
        <v>20797</v>
      </c>
      <c r="P597" s="755"/>
      <c r="Q597" s="921" t="s">
        <v>5962</v>
      </c>
      <c r="R597" s="922" t="s">
        <v>12239</v>
      </c>
      <c r="S597" s="923" t="s">
        <v>12240</v>
      </c>
      <c r="U597" s="860" t="s">
        <v>35</v>
      </c>
      <c r="V597" s="855" t="s">
        <v>12241</v>
      </c>
      <c r="AH597" s="860" t="s">
        <v>35</v>
      </c>
      <c r="AI597" s="855" t="s">
        <v>12242</v>
      </c>
      <c r="AT597" s="937"/>
      <c r="AU597" s="756"/>
      <c r="AV597" s="938"/>
    </row>
    <row r="598" spans="1:48" ht="48" x14ac:dyDescent="0.2">
      <c r="A598" s="749" t="s">
        <v>20797</v>
      </c>
      <c r="P598" s="755"/>
      <c r="Q598" s="921" t="s">
        <v>5962</v>
      </c>
      <c r="R598" s="922" t="s">
        <v>12243</v>
      </c>
      <c r="S598" s="923" t="s">
        <v>12244</v>
      </c>
      <c r="U598" s="820" t="s">
        <v>12245</v>
      </c>
      <c r="V598" s="815" t="s">
        <v>12246</v>
      </c>
      <c r="AH598" s="820" t="s">
        <v>11763</v>
      </c>
      <c r="AI598" s="815" t="s">
        <v>12247</v>
      </c>
      <c r="AT598" s="937"/>
      <c r="AU598" s="756"/>
      <c r="AV598" s="938"/>
    </row>
    <row r="599" spans="1:48" ht="48" x14ac:dyDescent="0.2">
      <c r="A599" s="749" t="s">
        <v>20797</v>
      </c>
      <c r="P599" s="755"/>
      <c r="Q599" s="921" t="s">
        <v>5962</v>
      </c>
      <c r="R599" s="922" t="s">
        <v>12248</v>
      </c>
      <c r="S599" s="923" t="s">
        <v>12249</v>
      </c>
      <c r="U599" s="860" t="s">
        <v>35</v>
      </c>
      <c r="V599" s="855" t="s">
        <v>12250</v>
      </c>
      <c r="AH599" s="860" t="s">
        <v>35</v>
      </c>
      <c r="AI599" s="855" t="s">
        <v>12251</v>
      </c>
      <c r="AT599" s="937"/>
      <c r="AU599" s="756"/>
      <c r="AV599" s="938"/>
    </row>
    <row r="600" spans="1:48" ht="48" x14ac:dyDescent="0.2">
      <c r="A600" s="749" t="s">
        <v>20797</v>
      </c>
      <c r="P600" s="755"/>
      <c r="Q600" s="921" t="s">
        <v>5962</v>
      </c>
      <c r="R600" s="922" t="s">
        <v>12252</v>
      </c>
      <c r="S600" s="923" t="s">
        <v>12253</v>
      </c>
      <c r="U600" s="820" t="s">
        <v>12254</v>
      </c>
      <c r="V600" s="815" t="s">
        <v>12255</v>
      </c>
      <c r="AH600" s="820" t="s">
        <v>11772</v>
      </c>
      <c r="AI600" s="815" t="s">
        <v>12256</v>
      </c>
      <c r="AT600" s="937"/>
      <c r="AU600" s="756"/>
      <c r="AV600" s="938"/>
    </row>
    <row r="601" spans="1:48" ht="48" x14ac:dyDescent="0.2">
      <c r="A601" s="749" t="s">
        <v>20797</v>
      </c>
      <c r="P601" s="755"/>
      <c r="Q601" s="921" t="s">
        <v>5962</v>
      </c>
      <c r="R601" s="922" t="s">
        <v>12257</v>
      </c>
      <c r="S601" s="923" t="s">
        <v>12258</v>
      </c>
      <c r="U601" s="860" t="s">
        <v>35</v>
      </c>
      <c r="V601" s="855" t="s">
        <v>12259</v>
      </c>
      <c r="AH601" s="860" t="s">
        <v>35</v>
      </c>
      <c r="AI601" s="855" t="s">
        <v>12260</v>
      </c>
      <c r="AT601" s="937"/>
      <c r="AU601" s="756"/>
      <c r="AV601" s="938"/>
    </row>
    <row r="602" spans="1:48" ht="48" x14ac:dyDescent="0.2">
      <c r="A602" s="749" t="s">
        <v>20797</v>
      </c>
      <c r="P602" s="755"/>
      <c r="Q602" s="921" t="s">
        <v>5962</v>
      </c>
      <c r="R602" s="922" t="s">
        <v>12261</v>
      </c>
      <c r="S602" s="923" t="s">
        <v>12262</v>
      </c>
      <c r="U602" s="820" t="s">
        <v>12263</v>
      </c>
      <c r="V602" s="815" t="s">
        <v>12264</v>
      </c>
      <c r="AH602" s="820" t="s">
        <v>11782</v>
      </c>
      <c r="AI602" s="815" t="s">
        <v>12265</v>
      </c>
      <c r="AT602" s="937"/>
      <c r="AU602" s="756"/>
      <c r="AV602" s="938"/>
    </row>
    <row r="603" spans="1:48" ht="48" x14ac:dyDescent="0.2">
      <c r="A603" s="749" t="s">
        <v>20797</v>
      </c>
      <c r="P603" s="755"/>
      <c r="Q603" s="921" t="s">
        <v>5962</v>
      </c>
      <c r="R603" s="922" t="s">
        <v>12266</v>
      </c>
      <c r="S603" s="923" t="s">
        <v>12267</v>
      </c>
      <c r="U603" s="860" t="s">
        <v>35</v>
      </c>
      <c r="V603" s="855" t="s">
        <v>12268</v>
      </c>
      <c r="AH603" s="860" t="s">
        <v>35</v>
      </c>
      <c r="AI603" s="855" t="s">
        <v>12269</v>
      </c>
      <c r="AT603" s="937"/>
      <c r="AU603" s="756"/>
      <c r="AV603" s="938"/>
    </row>
    <row r="604" spans="1:48" ht="48" x14ac:dyDescent="0.2">
      <c r="A604" s="749" t="s">
        <v>20797</v>
      </c>
      <c r="P604" s="755"/>
      <c r="Q604" s="921" t="s">
        <v>5962</v>
      </c>
      <c r="R604" s="922" t="s">
        <v>12270</v>
      </c>
      <c r="S604" s="923" t="s">
        <v>12271</v>
      </c>
      <c r="U604" s="820" t="s">
        <v>12272</v>
      </c>
      <c r="V604" s="815" t="s">
        <v>12273</v>
      </c>
      <c r="AH604" s="820" t="s">
        <v>11792</v>
      </c>
      <c r="AI604" s="815" t="s">
        <v>12274</v>
      </c>
      <c r="AT604" s="937"/>
      <c r="AU604" s="756"/>
      <c r="AV604" s="938"/>
    </row>
    <row r="605" spans="1:48" ht="48" x14ac:dyDescent="0.2">
      <c r="A605" s="749" t="s">
        <v>20797</v>
      </c>
      <c r="P605" s="755"/>
      <c r="Q605" s="921" t="s">
        <v>5962</v>
      </c>
      <c r="R605" s="922" t="s">
        <v>12275</v>
      </c>
      <c r="S605" s="923" t="s">
        <v>12276</v>
      </c>
      <c r="U605" s="860" t="s">
        <v>35</v>
      </c>
      <c r="V605" s="855" t="s">
        <v>12277</v>
      </c>
      <c r="AH605" s="860" t="s">
        <v>35</v>
      </c>
      <c r="AI605" s="855" t="s">
        <v>12278</v>
      </c>
      <c r="AT605" s="937"/>
      <c r="AU605" s="756"/>
      <c r="AV605" s="938"/>
    </row>
    <row r="606" spans="1:48" ht="48" x14ac:dyDescent="0.2">
      <c r="A606" s="749" t="s">
        <v>20797</v>
      </c>
      <c r="P606" s="755"/>
      <c r="Q606" s="921" t="s">
        <v>5962</v>
      </c>
      <c r="R606" s="922" t="s">
        <v>12279</v>
      </c>
      <c r="S606" s="923" t="s">
        <v>12280</v>
      </c>
      <c r="U606" s="820" t="s">
        <v>6486</v>
      </c>
      <c r="V606" s="815" t="s">
        <v>12281</v>
      </c>
      <c r="AH606" s="820" t="s">
        <v>12282</v>
      </c>
      <c r="AI606" s="815" t="s">
        <v>12283</v>
      </c>
      <c r="AT606" s="937"/>
      <c r="AU606" s="756"/>
      <c r="AV606" s="938"/>
    </row>
    <row r="607" spans="1:48" ht="48" x14ac:dyDescent="0.2">
      <c r="A607" s="749" t="s">
        <v>20797</v>
      </c>
      <c r="P607" s="755"/>
      <c r="Q607" s="921" t="s">
        <v>5962</v>
      </c>
      <c r="R607" s="922" t="s">
        <v>12284</v>
      </c>
      <c r="S607" s="923" t="s">
        <v>12285</v>
      </c>
      <c r="U607" s="860" t="s">
        <v>35</v>
      </c>
      <c r="V607" s="855" t="s">
        <v>12286</v>
      </c>
      <c r="AH607" s="860" t="s">
        <v>35</v>
      </c>
      <c r="AI607" s="855" t="s">
        <v>12287</v>
      </c>
      <c r="AT607" s="937"/>
      <c r="AU607" s="756"/>
      <c r="AV607" s="938"/>
    </row>
    <row r="608" spans="1:48" ht="48" x14ac:dyDescent="0.2">
      <c r="A608" s="749" t="s">
        <v>20797</v>
      </c>
      <c r="P608" s="755"/>
      <c r="Q608" s="921" t="s">
        <v>5962</v>
      </c>
      <c r="R608" s="922" t="s">
        <v>12288</v>
      </c>
      <c r="S608" s="923" t="s">
        <v>12289</v>
      </c>
      <c r="U608" s="820" t="s">
        <v>12290</v>
      </c>
      <c r="V608" s="815" t="s">
        <v>12291</v>
      </c>
      <c r="AH608" s="820" t="s">
        <v>12292</v>
      </c>
      <c r="AI608" s="815" t="s">
        <v>12293</v>
      </c>
      <c r="AT608" s="937"/>
      <c r="AU608" s="756"/>
      <c r="AV608" s="938"/>
    </row>
    <row r="609" spans="1:48" ht="48" x14ac:dyDescent="0.2">
      <c r="A609" s="749" t="s">
        <v>20797</v>
      </c>
      <c r="P609" s="755"/>
      <c r="Q609" s="921" t="s">
        <v>5962</v>
      </c>
      <c r="R609" s="922" t="s">
        <v>12294</v>
      </c>
      <c r="S609" s="923" t="s">
        <v>12295</v>
      </c>
      <c r="U609" s="860" t="s">
        <v>35</v>
      </c>
      <c r="V609" s="855" t="s">
        <v>12296</v>
      </c>
      <c r="AH609" s="860" t="s">
        <v>35</v>
      </c>
      <c r="AI609" s="855" t="s">
        <v>12297</v>
      </c>
      <c r="AT609" s="937"/>
      <c r="AU609" s="756"/>
      <c r="AV609" s="938"/>
    </row>
    <row r="610" spans="1:48" ht="48" x14ac:dyDescent="0.2">
      <c r="A610" s="749" t="s">
        <v>20797</v>
      </c>
      <c r="P610" s="755"/>
      <c r="Q610" s="921" t="s">
        <v>5962</v>
      </c>
      <c r="R610" s="922" t="s">
        <v>12298</v>
      </c>
      <c r="S610" s="923" t="s">
        <v>12299</v>
      </c>
      <c r="U610" s="820" t="s">
        <v>12300</v>
      </c>
      <c r="V610" s="815" t="s">
        <v>12301</v>
      </c>
      <c r="AH610" s="820" t="s">
        <v>12302</v>
      </c>
      <c r="AI610" s="815" t="s">
        <v>12303</v>
      </c>
      <c r="AT610" s="937"/>
      <c r="AU610" s="756"/>
      <c r="AV610" s="938"/>
    </row>
    <row r="611" spans="1:48" ht="48" x14ac:dyDescent="0.2">
      <c r="A611" s="749" t="s">
        <v>20797</v>
      </c>
      <c r="P611" s="755"/>
      <c r="Q611" s="921" t="s">
        <v>5962</v>
      </c>
      <c r="R611" s="922" t="s">
        <v>12304</v>
      </c>
      <c r="S611" s="923" t="s">
        <v>12305</v>
      </c>
      <c r="U611" s="860" t="s">
        <v>35</v>
      </c>
      <c r="V611" s="855" t="s">
        <v>12306</v>
      </c>
      <c r="AH611" s="860" t="s">
        <v>35</v>
      </c>
      <c r="AI611" s="855" t="s">
        <v>12307</v>
      </c>
      <c r="AT611" s="937"/>
      <c r="AU611" s="756"/>
      <c r="AV611" s="938"/>
    </row>
    <row r="612" spans="1:48" ht="48" x14ac:dyDescent="0.2">
      <c r="A612" s="749" t="s">
        <v>20797</v>
      </c>
      <c r="P612" s="755"/>
      <c r="Q612" s="921" t="s">
        <v>5962</v>
      </c>
      <c r="R612" s="922" t="s">
        <v>12308</v>
      </c>
      <c r="S612" s="923" t="s">
        <v>12309</v>
      </c>
      <c r="U612" s="820" t="s">
        <v>12310</v>
      </c>
      <c r="V612" s="815" t="s">
        <v>12311</v>
      </c>
      <c r="AH612" s="820" t="s">
        <v>12312</v>
      </c>
      <c r="AI612" s="815" t="s">
        <v>12313</v>
      </c>
      <c r="AT612" s="937"/>
      <c r="AU612" s="756"/>
      <c r="AV612" s="938"/>
    </row>
    <row r="613" spans="1:48" ht="48" x14ac:dyDescent="0.2">
      <c r="A613" s="749" t="s">
        <v>20797</v>
      </c>
      <c r="P613" s="755"/>
      <c r="Q613" s="921" t="s">
        <v>5962</v>
      </c>
      <c r="R613" s="922" t="s">
        <v>12314</v>
      </c>
      <c r="S613" s="923" t="s">
        <v>12315</v>
      </c>
      <c r="U613" s="860" t="s">
        <v>35</v>
      </c>
      <c r="V613" s="855" t="s">
        <v>12316</v>
      </c>
      <c r="AH613" s="860" t="s">
        <v>35</v>
      </c>
      <c r="AI613" s="855" t="s">
        <v>12317</v>
      </c>
      <c r="AT613" s="937"/>
      <c r="AU613" s="756"/>
      <c r="AV613" s="938"/>
    </row>
    <row r="614" spans="1:48" ht="48" x14ac:dyDescent="0.2">
      <c r="A614" s="749" t="s">
        <v>20797</v>
      </c>
      <c r="P614" s="755"/>
      <c r="Q614" s="921" t="s">
        <v>5962</v>
      </c>
      <c r="R614" s="922" t="s">
        <v>12318</v>
      </c>
      <c r="S614" s="923" t="s">
        <v>12319</v>
      </c>
      <c r="U614" s="820" t="s">
        <v>8106</v>
      </c>
      <c r="V614" s="815" t="s">
        <v>12320</v>
      </c>
      <c r="AH614" s="820" t="s">
        <v>12321</v>
      </c>
      <c r="AI614" s="815" t="s">
        <v>12322</v>
      </c>
      <c r="AT614" s="937"/>
      <c r="AU614" s="756"/>
      <c r="AV614" s="938"/>
    </row>
    <row r="615" spans="1:48" ht="48" x14ac:dyDescent="0.2">
      <c r="A615" s="749" t="s">
        <v>20797</v>
      </c>
      <c r="P615" s="755"/>
      <c r="Q615" s="921" t="s">
        <v>5962</v>
      </c>
      <c r="R615" s="922" t="s">
        <v>12323</v>
      </c>
      <c r="S615" s="923" t="s">
        <v>12324</v>
      </c>
      <c r="U615" s="860" t="s">
        <v>35</v>
      </c>
      <c r="V615" s="855" t="s">
        <v>12325</v>
      </c>
      <c r="AH615" s="860" t="s">
        <v>35</v>
      </c>
      <c r="AI615" s="855" t="s">
        <v>12326</v>
      </c>
      <c r="AT615" s="937"/>
      <c r="AU615" s="756"/>
      <c r="AV615" s="938"/>
    </row>
    <row r="616" spans="1:48" ht="48" x14ac:dyDescent="0.2">
      <c r="A616" s="749" t="s">
        <v>20797</v>
      </c>
      <c r="P616" s="755"/>
      <c r="Q616" s="921" t="s">
        <v>5962</v>
      </c>
      <c r="R616" s="922" t="s">
        <v>12327</v>
      </c>
      <c r="S616" s="923" t="s">
        <v>12328</v>
      </c>
      <c r="U616" s="820" t="s">
        <v>12329</v>
      </c>
      <c r="V616" s="815" t="s">
        <v>12330</v>
      </c>
      <c r="AH616" s="820" t="s">
        <v>12331</v>
      </c>
      <c r="AI616" s="815" t="s">
        <v>12332</v>
      </c>
      <c r="AT616" s="937"/>
      <c r="AU616" s="756"/>
      <c r="AV616" s="938"/>
    </row>
    <row r="617" spans="1:48" ht="48" x14ac:dyDescent="0.2">
      <c r="A617" s="749" t="s">
        <v>20797</v>
      </c>
      <c r="P617" s="755"/>
      <c r="Q617" s="921" t="s">
        <v>5962</v>
      </c>
      <c r="R617" s="922" t="s">
        <v>12333</v>
      </c>
      <c r="S617" s="923" t="s">
        <v>12334</v>
      </c>
      <c r="U617" s="860" t="s">
        <v>35</v>
      </c>
      <c r="V617" s="855" t="s">
        <v>12335</v>
      </c>
      <c r="AH617" s="860" t="s">
        <v>35</v>
      </c>
      <c r="AI617" s="855" t="s">
        <v>12336</v>
      </c>
      <c r="AT617" s="937"/>
      <c r="AU617" s="756"/>
      <c r="AV617" s="938"/>
    </row>
    <row r="618" spans="1:48" ht="48" x14ac:dyDescent="0.2">
      <c r="A618" s="749" t="s">
        <v>20797</v>
      </c>
      <c r="P618" s="755"/>
      <c r="Q618" s="921" t="s">
        <v>5962</v>
      </c>
      <c r="R618" s="922" t="s">
        <v>12337</v>
      </c>
      <c r="S618" s="923" t="s">
        <v>12338</v>
      </c>
      <c r="U618" s="820" t="s">
        <v>12339</v>
      </c>
      <c r="V618" s="815" t="s">
        <v>12340</v>
      </c>
      <c r="AH618" s="820" t="s">
        <v>12341</v>
      </c>
      <c r="AI618" s="815" t="s">
        <v>12342</v>
      </c>
      <c r="AT618" s="937"/>
      <c r="AU618" s="756"/>
      <c r="AV618" s="938"/>
    </row>
    <row r="619" spans="1:48" ht="48" x14ac:dyDescent="0.2">
      <c r="A619" s="749" t="s">
        <v>20797</v>
      </c>
      <c r="P619" s="755"/>
      <c r="Q619" s="921" t="s">
        <v>5962</v>
      </c>
      <c r="R619" s="922" t="s">
        <v>12343</v>
      </c>
      <c r="S619" s="923" t="s">
        <v>12344</v>
      </c>
      <c r="U619" s="860" t="s">
        <v>35</v>
      </c>
      <c r="V619" s="855" t="s">
        <v>12345</v>
      </c>
      <c r="AH619" s="860" t="s">
        <v>35</v>
      </c>
      <c r="AI619" s="855" t="s">
        <v>12346</v>
      </c>
      <c r="AT619" s="937"/>
      <c r="AU619" s="756"/>
      <c r="AV619" s="938"/>
    </row>
    <row r="620" spans="1:48" ht="48" x14ac:dyDescent="0.2">
      <c r="A620" s="749" t="s">
        <v>20797</v>
      </c>
      <c r="P620" s="755"/>
      <c r="Q620" s="921" t="s">
        <v>5962</v>
      </c>
      <c r="R620" s="922" t="s">
        <v>12347</v>
      </c>
      <c r="S620" s="923" t="s">
        <v>12348</v>
      </c>
      <c r="U620" s="820" t="s">
        <v>12349</v>
      </c>
      <c r="V620" s="815" t="s">
        <v>12350</v>
      </c>
      <c r="AH620" s="820" t="s">
        <v>12351</v>
      </c>
      <c r="AI620" s="815" t="s">
        <v>12352</v>
      </c>
      <c r="AT620" s="937"/>
      <c r="AU620" s="756"/>
      <c r="AV620" s="938"/>
    </row>
    <row r="621" spans="1:48" ht="48" x14ac:dyDescent="0.2">
      <c r="A621" s="749" t="s">
        <v>20797</v>
      </c>
      <c r="P621" s="755"/>
      <c r="Q621" s="921" t="s">
        <v>5962</v>
      </c>
      <c r="R621" s="922" t="s">
        <v>12353</v>
      </c>
      <c r="S621" s="923" t="s">
        <v>12354</v>
      </c>
      <c r="U621" s="860" t="s">
        <v>35</v>
      </c>
      <c r="V621" s="855" t="s">
        <v>12355</v>
      </c>
      <c r="AH621" s="860" t="s">
        <v>35</v>
      </c>
      <c r="AI621" s="855" t="s">
        <v>12356</v>
      </c>
      <c r="AT621" s="937"/>
      <c r="AU621" s="756"/>
      <c r="AV621" s="938"/>
    </row>
    <row r="622" spans="1:48" ht="48" x14ac:dyDescent="0.2">
      <c r="A622" s="749" t="s">
        <v>20797</v>
      </c>
      <c r="P622" s="755"/>
      <c r="Q622" s="921" t="s">
        <v>5962</v>
      </c>
      <c r="R622" s="922" t="s">
        <v>12357</v>
      </c>
      <c r="S622" s="923" t="s">
        <v>12358</v>
      </c>
      <c r="U622" s="820" t="s">
        <v>12359</v>
      </c>
      <c r="V622" s="815" t="s">
        <v>12360</v>
      </c>
      <c r="AH622" s="820" t="s">
        <v>12361</v>
      </c>
      <c r="AI622" s="815" t="s">
        <v>12362</v>
      </c>
      <c r="AT622" s="937"/>
      <c r="AU622" s="756"/>
      <c r="AV622" s="938"/>
    </row>
    <row r="623" spans="1:48" ht="48" x14ac:dyDescent="0.2">
      <c r="A623" s="749" t="s">
        <v>20797</v>
      </c>
      <c r="P623" s="755"/>
      <c r="Q623" s="921" t="s">
        <v>5962</v>
      </c>
      <c r="R623" s="922" t="s">
        <v>12363</v>
      </c>
      <c r="S623" s="923" t="s">
        <v>12364</v>
      </c>
      <c r="U623" s="860" t="s">
        <v>35</v>
      </c>
      <c r="V623" s="855" t="s">
        <v>12365</v>
      </c>
      <c r="AH623" s="860" t="s">
        <v>35</v>
      </c>
      <c r="AI623" s="855" t="s">
        <v>12366</v>
      </c>
      <c r="AT623" s="937"/>
      <c r="AU623" s="756"/>
      <c r="AV623" s="938"/>
    </row>
    <row r="624" spans="1:48" ht="48" x14ac:dyDescent="0.2">
      <c r="A624" s="749" t="s">
        <v>20797</v>
      </c>
      <c r="P624" s="755"/>
      <c r="Q624" s="921" t="s">
        <v>5962</v>
      </c>
      <c r="R624" s="922" t="s">
        <v>12367</v>
      </c>
      <c r="S624" s="923" t="s">
        <v>12368</v>
      </c>
      <c r="U624" s="820" t="s">
        <v>12369</v>
      </c>
      <c r="V624" s="815" t="s">
        <v>12370</v>
      </c>
      <c r="AH624" s="820" t="s">
        <v>12371</v>
      </c>
      <c r="AI624" s="815" t="s">
        <v>12372</v>
      </c>
      <c r="AT624" s="937"/>
      <c r="AU624" s="756"/>
      <c r="AV624" s="938"/>
    </row>
    <row r="625" spans="1:48" ht="48" x14ac:dyDescent="0.2">
      <c r="A625" s="749" t="s">
        <v>20797</v>
      </c>
      <c r="P625" s="755"/>
      <c r="Q625" s="921" t="s">
        <v>5962</v>
      </c>
      <c r="R625" s="922" t="s">
        <v>12373</v>
      </c>
      <c r="S625" s="923" t="s">
        <v>12374</v>
      </c>
      <c r="U625" s="860" t="s">
        <v>35</v>
      </c>
      <c r="V625" s="855" t="s">
        <v>12375</v>
      </c>
      <c r="AH625" s="860" t="s">
        <v>35</v>
      </c>
      <c r="AI625" s="855" t="s">
        <v>12376</v>
      </c>
      <c r="AT625" s="937"/>
      <c r="AU625" s="756"/>
      <c r="AV625" s="938"/>
    </row>
    <row r="626" spans="1:48" ht="48" x14ac:dyDescent="0.2">
      <c r="A626" s="749" t="s">
        <v>20797</v>
      </c>
      <c r="P626" s="755"/>
      <c r="Q626" s="921" t="s">
        <v>5962</v>
      </c>
      <c r="R626" s="922" t="s">
        <v>12377</v>
      </c>
      <c r="S626" s="923" t="s">
        <v>12378</v>
      </c>
      <c r="U626" s="820" t="s">
        <v>8380</v>
      </c>
      <c r="V626" s="815" t="s">
        <v>12379</v>
      </c>
      <c r="AH626" s="820" t="s">
        <v>12380</v>
      </c>
      <c r="AI626" s="815" t="s">
        <v>12381</v>
      </c>
      <c r="AT626" s="937"/>
      <c r="AU626" s="756"/>
      <c r="AV626" s="938"/>
    </row>
    <row r="627" spans="1:48" ht="48" x14ac:dyDescent="0.2">
      <c r="A627" s="749" t="s">
        <v>20797</v>
      </c>
      <c r="P627" s="755"/>
      <c r="Q627" s="921" t="s">
        <v>5962</v>
      </c>
      <c r="R627" s="922" t="s">
        <v>12382</v>
      </c>
      <c r="S627" s="923" t="s">
        <v>12383</v>
      </c>
      <c r="U627" s="860" t="s">
        <v>35</v>
      </c>
      <c r="V627" s="855" t="s">
        <v>12384</v>
      </c>
      <c r="AH627" s="860" t="s">
        <v>35</v>
      </c>
      <c r="AI627" s="855" t="s">
        <v>12385</v>
      </c>
      <c r="AT627" s="937"/>
      <c r="AU627" s="756"/>
      <c r="AV627" s="938"/>
    </row>
    <row r="628" spans="1:48" ht="48" x14ac:dyDescent="0.2">
      <c r="A628" s="749" t="s">
        <v>20797</v>
      </c>
      <c r="P628" s="755"/>
      <c r="Q628" s="921" t="s">
        <v>5962</v>
      </c>
      <c r="R628" s="922" t="s">
        <v>12386</v>
      </c>
      <c r="S628" s="923" t="s">
        <v>12387</v>
      </c>
      <c r="U628" s="820" t="s">
        <v>12388</v>
      </c>
      <c r="V628" s="815" t="s">
        <v>12389</v>
      </c>
      <c r="AH628" s="820" t="s">
        <v>12390</v>
      </c>
      <c r="AI628" s="815" t="s">
        <v>12391</v>
      </c>
      <c r="AT628" s="937"/>
      <c r="AU628" s="756"/>
      <c r="AV628" s="938"/>
    </row>
    <row r="629" spans="1:48" ht="48" x14ac:dyDescent="0.2">
      <c r="A629" s="749" t="s">
        <v>20797</v>
      </c>
      <c r="P629" s="755"/>
      <c r="Q629" s="921" t="s">
        <v>5962</v>
      </c>
      <c r="R629" s="922" t="s">
        <v>12392</v>
      </c>
      <c r="S629" s="923" t="s">
        <v>12393</v>
      </c>
      <c r="U629" s="860" t="s">
        <v>35</v>
      </c>
      <c r="V629" s="855" t="s">
        <v>12394</v>
      </c>
      <c r="AH629" s="860" t="s">
        <v>35</v>
      </c>
      <c r="AI629" s="855" t="s">
        <v>12395</v>
      </c>
      <c r="AT629" s="937"/>
      <c r="AU629" s="756"/>
      <c r="AV629" s="938"/>
    </row>
    <row r="630" spans="1:48" ht="48" x14ac:dyDescent="0.2">
      <c r="A630" s="749" t="s">
        <v>20797</v>
      </c>
      <c r="P630" s="755"/>
      <c r="Q630" s="921" t="s">
        <v>5962</v>
      </c>
      <c r="R630" s="922" t="s">
        <v>12396</v>
      </c>
      <c r="S630" s="923" t="s">
        <v>12397</v>
      </c>
      <c r="U630" s="820" t="s">
        <v>12398</v>
      </c>
      <c r="V630" s="815" t="s">
        <v>12399</v>
      </c>
      <c r="AH630" s="820" t="s">
        <v>7932</v>
      </c>
      <c r="AI630" s="815" t="s">
        <v>12400</v>
      </c>
      <c r="AT630" s="937"/>
      <c r="AU630" s="756"/>
      <c r="AV630" s="938"/>
    </row>
    <row r="631" spans="1:48" ht="48" x14ac:dyDescent="0.2">
      <c r="A631" s="749" t="s">
        <v>20797</v>
      </c>
      <c r="P631" s="755"/>
      <c r="Q631" s="921" t="s">
        <v>5962</v>
      </c>
      <c r="R631" s="922" t="s">
        <v>12401</v>
      </c>
      <c r="S631" s="923" t="s">
        <v>12402</v>
      </c>
      <c r="U631" s="860" t="s">
        <v>35</v>
      </c>
      <c r="V631" s="855" t="s">
        <v>12403</v>
      </c>
      <c r="AH631" s="860" t="s">
        <v>35</v>
      </c>
      <c r="AI631" s="855" t="s">
        <v>12404</v>
      </c>
      <c r="AT631" s="937"/>
      <c r="AU631" s="756"/>
      <c r="AV631" s="938"/>
    </row>
    <row r="632" spans="1:48" ht="48" x14ac:dyDescent="0.2">
      <c r="A632" s="749" t="s">
        <v>20797</v>
      </c>
      <c r="P632" s="755"/>
      <c r="Q632" s="921" t="s">
        <v>5962</v>
      </c>
      <c r="R632" s="922" t="s">
        <v>12405</v>
      </c>
      <c r="S632" s="923" t="s">
        <v>12406</v>
      </c>
      <c r="U632" s="820" t="s">
        <v>11410</v>
      </c>
      <c r="V632" s="815" t="s">
        <v>12407</v>
      </c>
      <c r="AH632" s="820" t="s">
        <v>12408</v>
      </c>
      <c r="AI632" s="815" t="s">
        <v>12409</v>
      </c>
      <c r="AT632" s="937"/>
      <c r="AU632" s="756"/>
      <c r="AV632" s="938"/>
    </row>
    <row r="633" spans="1:48" ht="48" x14ac:dyDescent="0.2">
      <c r="A633" s="749" t="s">
        <v>20797</v>
      </c>
      <c r="P633" s="755"/>
      <c r="Q633" s="921" t="s">
        <v>5962</v>
      </c>
      <c r="R633" s="922" t="s">
        <v>12410</v>
      </c>
      <c r="S633" s="923" t="s">
        <v>12411</v>
      </c>
      <c r="U633" s="860" t="s">
        <v>35</v>
      </c>
      <c r="V633" s="855" t="s">
        <v>12412</v>
      </c>
      <c r="AH633" s="860" t="s">
        <v>35</v>
      </c>
      <c r="AI633" s="855" t="s">
        <v>12413</v>
      </c>
      <c r="AT633" s="937"/>
      <c r="AU633" s="756"/>
      <c r="AV633" s="938"/>
    </row>
    <row r="634" spans="1:48" ht="48" x14ac:dyDescent="0.2">
      <c r="A634" s="749" t="s">
        <v>20797</v>
      </c>
      <c r="P634" s="755"/>
      <c r="Q634" s="921" t="s">
        <v>5962</v>
      </c>
      <c r="R634" s="922" t="s">
        <v>12414</v>
      </c>
      <c r="S634" s="923" t="s">
        <v>12415</v>
      </c>
      <c r="U634" s="902" t="s">
        <v>12416</v>
      </c>
      <c r="V634" s="903" t="s">
        <v>12417</v>
      </c>
      <c r="AH634" s="820" t="s">
        <v>12418</v>
      </c>
      <c r="AI634" s="815" t="s">
        <v>12419</v>
      </c>
      <c r="AT634" s="937"/>
      <c r="AU634" s="756"/>
      <c r="AV634" s="938"/>
    </row>
    <row r="635" spans="1:48" ht="48" x14ac:dyDescent="0.2">
      <c r="A635" s="749" t="s">
        <v>20797</v>
      </c>
      <c r="P635" s="755"/>
      <c r="Q635" s="921" t="s">
        <v>5962</v>
      </c>
      <c r="R635" s="922" t="s">
        <v>12420</v>
      </c>
      <c r="S635" s="923" t="s">
        <v>12421</v>
      </c>
      <c r="U635" s="816" t="s">
        <v>35</v>
      </c>
      <c r="V635" s="857" t="s">
        <v>12422</v>
      </c>
      <c r="AH635" s="860" t="s">
        <v>35</v>
      </c>
      <c r="AI635" s="855" t="s">
        <v>12423</v>
      </c>
      <c r="AT635" s="937"/>
      <c r="AU635" s="756"/>
      <c r="AV635" s="938"/>
    </row>
    <row r="636" spans="1:48" ht="48" x14ac:dyDescent="0.2">
      <c r="A636" s="749" t="s">
        <v>20797</v>
      </c>
      <c r="P636" s="755"/>
      <c r="Q636" s="921" t="s">
        <v>5962</v>
      </c>
      <c r="R636" s="922" t="s">
        <v>12424</v>
      </c>
      <c r="S636" s="923" t="s">
        <v>12425</v>
      </c>
      <c r="U636" s="820" t="s">
        <v>12426</v>
      </c>
      <c r="V636" s="815" t="s">
        <v>12427</v>
      </c>
      <c r="AH636" s="820" t="s">
        <v>12428</v>
      </c>
      <c r="AI636" s="815" t="s">
        <v>12429</v>
      </c>
      <c r="AT636" s="937"/>
      <c r="AU636" s="756"/>
      <c r="AV636" s="938"/>
    </row>
    <row r="637" spans="1:48" ht="48" x14ac:dyDescent="0.2">
      <c r="A637" s="749" t="s">
        <v>20797</v>
      </c>
      <c r="P637" s="755"/>
      <c r="Q637" s="921" t="s">
        <v>5962</v>
      </c>
      <c r="R637" s="922" t="s">
        <v>12430</v>
      </c>
      <c r="S637" s="923" t="s">
        <v>12431</v>
      </c>
      <c r="U637" s="860" t="s">
        <v>35</v>
      </c>
      <c r="V637" s="855" t="s">
        <v>12432</v>
      </c>
      <c r="AH637" s="860" t="s">
        <v>35</v>
      </c>
      <c r="AI637" s="855" t="s">
        <v>12433</v>
      </c>
      <c r="AT637" s="937"/>
      <c r="AU637" s="756"/>
      <c r="AV637" s="938"/>
    </row>
    <row r="638" spans="1:48" ht="48" x14ac:dyDescent="0.2">
      <c r="A638" s="749" t="s">
        <v>20797</v>
      </c>
      <c r="P638" s="755"/>
      <c r="Q638" s="921" t="s">
        <v>5962</v>
      </c>
      <c r="R638" s="922" t="s">
        <v>12434</v>
      </c>
      <c r="S638" s="923" t="s">
        <v>12435</v>
      </c>
      <c r="U638" s="820" t="s">
        <v>12436</v>
      </c>
      <c r="V638" s="815" t="s">
        <v>12437</v>
      </c>
      <c r="AH638" s="820" t="s">
        <v>9580</v>
      </c>
      <c r="AI638" s="815" t="s">
        <v>12438</v>
      </c>
      <c r="AT638" s="937"/>
      <c r="AU638" s="756"/>
      <c r="AV638" s="938"/>
    </row>
    <row r="639" spans="1:48" ht="48" x14ac:dyDescent="0.2">
      <c r="A639" s="749" t="s">
        <v>20797</v>
      </c>
      <c r="P639" s="755"/>
      <c r="Q639" s="921" t="s">
        <v>5962</v>
      </c>
      <c r="R639" s="922" t="s">
        <v>12439</v>
      </c>
      <c r="S639" s="923" t="s">
        <v>12440</v>
      </c>
      <c r="U639" s="860" t="s">
        <v>35</v>
      </c>
      <c r="V639" s="855" t="s">
        <v>12441</v>
      </c>
      <c r="AH639" s="860" t="s">
        <v>35</v>
      </c>
      <c r="AI639" s="855" t="s">
        <v>12442</v>
      </c>
      <c r="AT639" s="937"/>
      <c r="AU639" s="756"/>
      <c r="AV639" s="938"/>
    </row>
    <row r="640" spans="1:48" ht="48" x14ac:dyDescent="0.2">
      <c r="A640" s="749" t="s">
        <v>20797</v>
      </c>
      <c r="P640" s="755"/>
      <c r="Q640" s="921" t="s">
        <v>5962</v>
      </c>
      <c r="R640" s="922" t="s">
        <v>12443</v>
      </c>
      <c r="S640" s="923" t="s">
        <v>12444</v>
      </c>
      <c r="U640" s="820" t="s">
        <v>12445</v>
      </c>
      <c r="V640" s="815" t="s">
        <v>12446</v>
      </c>
      <c r="AH640" s="820" t="s">
        <v>12447</v>
      </c>
      <c r="AI640" s="815" t="s">
        <v>12448</v>
      </c>
      <c r="AT640" s="937"/>
      <c r="AU640" s="756"/>
      <c r="AV640" s="938"/>
    </row>
    <row r="641" spans="1:48" ht="48" x14ac:dyDescent="0.2">
      <c r="A641" s="749" t="s">
        <v>20797</v>
      </c>
      <c r="P641" s="755"/>
      <c r="Q641" s="921" t="s">
        <v>5962</v>
      </c>
      <c r="R641" s="922" t="s">
        <v>12449</v>
      </c>
      <c r="S641" s="923" t="s">
        <v>12450</v>
      </c>
      <c r="U641" s="860" t="s">
        <v>35</v>
      </c>
      <c r="V641" s="855" t="s">
        <v>12451</v>
      </c>
      <c r="AH641" s="860" t="s">
        <v>35</v>
      </c>
      <c r="AI641" s="855" t="s">
        <v>12452</v>
      </c>
      <c r="AT641" s="937"/>
      <c r="AU641" s="756"/>
      <c r="AV641" s="938"/>
    </row>
    <row r="642" spans="1:48" ht="48" x14ac:dyDescent="0.2">
      <c r="A642" s="749" t="s">
        <v>20797</v>
      </c>
      <c r="P642" s="755"/>
      <c r="Q642" s="921" t="s">
        <v>5962</v>
      </c>
      <c r="R642" s="922" t="s">
        <v>12453</v>
      </c>
      <c r="S642" s="923" t="s">
        <v>12454</v>
      </c>
      <c r="U642" s="820" t="s">
        <v>12455</v>
      </c>
      <c r="V642" s="815" t="s">
        <v>12456</v>
      </c>
      <c r="AH642" s="820" t="s">
        <v>12457</v>
      </c>
      <c r="AI642" s="815" t="s">
        <v>12458</v>
      </c>
      <c r="AT642" s="937"/>
      <c r="AU642" s="756"/>
      <c r="AV642" s="938"/>
    </row>
    <row r="643" spans="1:48" ht="48" x14ac:dyDescent="0.2">
      <c r="A643" s="749" t="s">
        <v>20797</v>
      </c>
      <c r="P643" s="755"/>
      <c r="Q643" s="921" t="s">
        <v>5962</v>
      </c>
      <c r="R643" s="922" t="s">
        <v>12459</v>
      </c>
      <c r="S643" s="923" t="s">
        <v>12460</v>
      </c>
      <c r="U643" s="860" t="s">
        <v>35</v>
      </c>
      <c r="V643" s="855" t="s">
        <v>12461</v>
      </c>
      <c r="AH643" s="860" t="s">
        <v>35</v>
      </c>
      <c r="AI643" s="855" t="s">
        <v>12462</v>
      </c>
      <c r="AT643" s="937"/>
      <c r="AU643" s="756"/>
      <c r="AV643" s="938"/>
    </row>
    <row r="644" spans="1:48" ht="48" x14ac:dyDescent="0.2">
      <c r="A644" s="749" t="s">
        <v>20797</v>
      </c>
      <c r="P644" s="755"/>
      <c r="Q644" s="921" t="s">
        <v>5962</v>
      </c>
      <c r="R644" s="922" t="s">
        <v>12463</v>
      </c>
      <c r="S644" s="923" t="s">
        <v>12464</v>
      </c>
      <c r="U644" s="820" t="s">
        <v>12465</v>
      </c>
      <c r="V644" s="815" t="s">
        <v>12466</v>
      </c>
      <c r="AH644" s="820" t="s">
        <v>12467</v>
      </c>
      <c r="AI644" s="815" t="s">
        <v>12468</v>
      </c>
      <c r="AT644" s="937"/>
      <c r="AU644" s="756"/>
      <c r="AV644" s="938"/>
    </row>
    <row r="645" spans="1:48" ht="48" x14ac:dyDescent="0.2">
      <c r="A645" s="749" t="s">
        <v>20797</v>
      </c>
      <c r="P645" s="755"/>
      <c r="Q645" s="921" t="s">
        <v>5962</v>
      </c>
      <c r="R645" s="922" t="s">
        <v>12469</v>
      </c>
      <c r="S645" s="923" t="s">
        <v>12470</v>
      </c>
      <c r="U645" s="860" t="s">
        <v>35</v>
      </c>
      <c r="V645" s="855" t="s">
        <v>12471</v>
      </c>
      <c r="AH645" s="860" t="s">
        <v>35</v>
      </c>
      <c r="AI645" s="855" t="s">
        <v>12472</v>
      </c>
      <c r="AT645" s="937"/>
      <c r="AU645" s="756"/>
      <c r="AV645" s="938"/>
    </row>
    <row r="646" spans="1:48" ht="48" x14ac:dyDescent="0.2">
      <c r="A646" s="749" t="s">
        <v>20797</v>
      </c>
      <c r="P646" s="755"/>
      <c r="Q646" s="921" t="s">
        <v>5962</v>
      </c>
      <c r="R646" s="922" t="s">
        <v>12473</v>
      </c>
      <c r="S646" s="923" t="s">
        <v>12474</v>
      </c>
      <c r="U646" s="820" t="s">
        <v>12475</v>
      </c>
      <c r="V646" s="815" t="s">
        <v>12476</v>
      </c>
      <c r="AH646" s="820" t="s">
        <v>12477</v>
      </c>
      <c r="AI646" s="815" t="s">
        <v>12478</v>
      </c>
      <c r="AT646" s="937"/>
      <c r="AU646" s="756"/>
      <c r="AV646" s="938"/>
    </row>
    <row r="647" spans="1:48" ht="48" x14ac:dyDescent="0.2">
      <c r="A647" s="749" t="s">
        <v>20797</v>
      </c>
      <c r="P647" s="755"/>
      <c r="Q647" s="921" t="s">
        <v>5962</v>
      </c>
      <c r="R647" s="922" t="s">
        <v>12479</v>
      </c>
      <c r="S647" s="923" t="s">
        <v>12480</v>
      </c>
      <c r="U647" s="860" t="s">
        <v>35</v>
      </c>
      <c r="V647" s="855" t="s">
        <v>12481</v>
      </c>
      <c r="AH647" s="860" t="s">
        <v>35</v>
      </c>
      <c r="AI647" s="855" t="s">
        <v>12482</v>
      </c>
      <c r="AT647" s="937"/>
      <c r="AU647" s="756"/>
      <c r="AV647" s="938"/>
    </row>
    <row r="648" spans="1:48" ht="48" x14ac:dyDescent="0.2">
      <c r="A648" s="749" t="s">
        <v>20797</v>
      </c>
      <c r="P648" s="755"/>
      <c r="Q648" s="921" t="s">
        <v>5962</v>
      </c>
      <c r="R648" s="922" t="s">
        <v>12483</v>
      </c>
      <c r="S648" s="923" t="s">
        <v>12484</v>
      </c>
      <c r="U648" s="820" t="s">
        <v>5973</v>
      </c>
      <c r="V648" s="815" t="s">
        <v>12485</v>
      </c>
      <c r="AH648" s="820" t="s">
        <v>12486</v>
      </c>
      <c r="AI648" s="815" t="s">
        <v>12487</v>
      </c>
      <c r="AT648" s="937"/>
      <c r="AU648" s="756"/>
      <c r="AV648" s="938"/>
    </row>
    <row r="649" spans="1:48" ht="48" x14ac:dyDescent="0.2">
      <c r="A649" s="749" t="s">
        <v>20797</v>
      </c>
      <c r="P649" s="755"/>
      <c r="Q649" s="921" t="s">
        <v>5962</v>
      </c>
      <c r="R649" s="922" t="s">
        <v>12488</v>
      </c>
      <c r="S649" s="923" t="s">
        <v>12489</v>
      </c>
      <c r="U649" s="860" t="s">
        <v>35</v>
      </c>
      <c r="V649" s="855" t="s">
        <v>12490</v>
      </c>
      <c r="AH649" s="860" t="s">
        <v>35</v>
      </c>
      <c r="AI649" s="855" t="s">
        <v>12491</v>
      </c>
      <c r="AT649" s="937"/>
      <c r="AU649" s="756"/>
      <c r="AV649" s="938"/>
    </row>
    <row r="650" spans="1:48" ht="48" x14ac:dyDescent="0.2">
      <c r="A650" s="749" t="s">
        <v>20797</v>
      </c>
      <c r="P650" s="755"/>
      <c r="Q650" s="921" t="s">
        <v>5962</v>
      </c>
      <c r="R650" s="922" t="s">
        <v>12492</v>
      </c>
      <c r="S650" s="923" t="s">
        <v>12493</v>
      </c>
      <c r="U650" s="820" t="s">
        <v>12494</v>
      </c>
      <c r="V650" s="815" t="s">
        <v>12495</v>
      </c>
      <c r="AH650" s="820" t="s">
        <v>12496</v>
      </c>
      <c r="AI650" s="815" t="s">
        <v>12497</v>
      </c>
      <c r="AT650" s="937"/>
      <c r="AU650" s="756"/>
      <c r="AV650" s="938"/>
    </row>
    <row r="651" spans="1:48" ht="48" x14ac:dyDescent="0.2">
      <c r="A651" s="749" t="s">
        <v>20797</v>
      </c>
      <c r="P651" s="755"/>
      <c r="Q651" s="921" t="s">
        <v>5962</v>
      </c>
      <c r="R651" s="922" t="s">
        <v>12498</v>
      </c>
      <c r="S651" s="923" t="s">
        <v>12499</v>
      </c>
      <c r="U651" s="860" t="s">
        <v>35</v>
      </c>
      <c r="V651" s="855" t="s">
        <v>12500</v>
      </c>
      <c r="AH651" s="860" t="s">
        <v>35</v>
      </c>
      <c r="AI651" s="855" t="s">
        <v>12501</v>
      </c>
      <c r="AT651" s="937"/>
      <c r="AU651" s="756"/>
      <c r="AV651" s="938"/>
    </row>
    <row r="652" spans="1:48" ht="48" x14ac:dyDescent="0.2">
      <c r="A652" s="749" t="s">
        <v>20797</v>
      </c>
      <c r="P652" s="755"/>
      <c r="Q652" s="921" t="s">
        <v>5962</v>
      </c>
      <c r="R652" s="922" t="s">
        <v>12502</v>
      </c>
      <c r="S652" s="923" t="s">
        <v>12503</v>
      </c>
      <c r="U652" s="820" t="s">
        <v>12504</v>
      </c>
      <c r="V652" s="815" t="s">
        <v>12505</v>
      </c>
      <c r="AH652" s="820" t="s">
        <v>12506</v>
      </c>
      <c r="AI652" s="815" t="s">
        <v>12507</v>
      </c>
      <c r="AT652" s="937"/>
      <c r="AU652" s="756"/>
      <c r="AV652" s="938"/>
    </row>
    <row r="653" spans="1:48" ht="48" x14ac:dyDescent="0.2">
      <c r="A653" s="749" t="s">
        <v>20797</v>
      </c>
      <c r="P653" s="755"/>
      <c r="Q653" s="921" t="s">
        <v>5962</v>
      </c>
      <c r="R653" s="922" t="s">
        <v>12508</v>
      </c>
      <c r="S653" s="923" t="s">
        <v>12509</v>
      </c>
      <c r="U653" s="860" t="s">
        <v>35</v>
      </c>
      <c r="V653" s="855" t="s">
        <v>12510</v>
      </c>
      <c r="AH653" s="860" t="s">
        <v>35</v>
      </c>
      <c r="AI653" s="855" t="s">
        <v>12511</v>
      </c>
      <c r="AT653" s="937"/>
      <c r="AU653" s="756"/>
      <c r="AV653" s="938"/>
    </row>
    <row r="654" spans="1:48" ht="48" x14ac:dyDescent="0.2">
      <c r="A654" s="749" t="s">
        <v>20797</v>
      </c>
      <c r="P654" s="755"/>
      <c r="Q654" s="921" t="s">
        <v>5962</v>
      </c>
      <c r="R654" s="922" t="s">
        <v>12512</v>
      </c>
      <c r="S654" s="923" t="s">
        <v>12513</v>
      </c>
      <c r="U654" s="820" t="s">
        <v>12514</v>
      </c>
      <c r="V654" s="815" t="s">
        <v>12515</v>
      </c>
      <c r="AH654" s="820" t="s">
        <v>6093</v>
      </c>
      <c r="AI654" s="815" t="s">
        <v>12516</v>
      </c>
      <c r="AT654" s="937"/>
      <c r="AU654" s="756"/>
      <c r="AV654" s="938"/>
    </row>
    <row r="655" spans="1:48" ht="48" x14ac:dyDescent="0.2">
      <c r="A655" s="749" t="s">
        <v>20797</v>
      </c>
      <c r="P655" s="755"/>
      <c r="Q655" s="921" t="s">
        <v>5962</v>
      </c>
      <c r="R655" s="922" t="s">
        <v>12517</v>
      </c>
      <c r="S655" s="923" t="s">
        <v>12518</v>
      </c>
      <c r="U655" s="860" t="s">
        <v>35</v>
      </c>
      <c r="V655" s="855" t="s">
        <v>12519</v>
      </c>
      <c r="AH655" s="860" t="s">
        <v>35</v>
      </c>
      <c r="AI655" s="855" t="s">
        <v>12520</v>
      </c>
      <c r="AT655" s="937"/>
      <c r="AU655" s="756"/>
      <c r="AV655" s="938"/>
    </row>
    <row r="656" spans="1:48" ht="48" x14ac:dyDescent="0.2">
      <c r="A656" s="749" t="s">
        <v>20797</v>
      </c>
      <c r="P656" s="755"/>
      <c r="Q656" s="921" t="s">
        <v>5962</v>
      </c>
      <c r="R656" s="922" t="s">
        <v>12521</v>
      </c>
      <c r="S656" s="923" t="s">
        <v>12522</v>
      </c>
      <c r="U656" s="820" t="s">
        <v>12523</v>
      </c>
      <c r="V656" s="815" t="s">
        <v>12524</v>
      </c>
      <c r="AH656" s="820" t="s">
        <v>12525</v>
      </c>
      <c r="AI656" s="815" t="s">
        <v>12526</v>
      </c>
      <c r="AT656" s="937"/>
      <c r="AU656" s="756"/>
      <c r="AV656" s="938"/>
    </row>
    <row r="657" spans="1:48" ht="48" x14ac:dyDescent="0.2">
      <c r="A657" s="749" t="s">
        <v>20797</v>
      </c>
      <c r="P657" s="755"/>
      <c r="Q657" s="921" t="s">
        <v>5962</v>
      </c>
      <c r="R657" s="922" t="s">
        <v>12527</v>
      </c>
      <c r="S657" s="923" t="s">
        <v>12528</v>
      </c>
      <c r="U657" s="860" t="s">
        <v>35</v>
      </c>
      <c r="V657" s="855" t="s">
        <v>12529</v>
      </c>
      <c r="AH657" s="860" t="s">
        <v>35</v>
      </c>
      <c r="AI657" s="855" t="s">
        <v>12530</v>
      </c>
      <c r="AT657" s="937"/>
      <c r="AU657" s="756"/>
      <c r="AV657" s="938"/>
    </row>
    <row r="658" spans="1:48" ht="48" x14ac:dyDescent="0.2">
      <c r="A658" s="749" t="s">
        <v>20797</v>
      </c>
      <c r="P658" s="755"/>
      <c r="Q658" s="921" t="s">
        <v>5962</v>
      </c>
      <c r="R658" s="922" t="s">
        <v>12531</v>
      </c>
      <c r="S658" s="923" t="s">
        <v>12532</v>
      </c>
      <c r="U658" s="820" t="s">
        <v>12533</v>
      </c>
      <c r="V658" s="815" t="s">
        <v>12534</v>
      </c>
      <c r="AH658" s="820" t="s">
        <v>12535</v>
      </c>
      <c r="AI658" s="815" t="s">
        <v>12536</v>
      </c>
      <c r="AT658" s="937"/>
      <c r="AU658" s="756"/>
      <c r="AV658" s="938"/>
    </row>
    <row r="659" spans="1:48" ht="48" x14ac:dyDescent="0.2">
      <c r="A659" s="749" t="s">
        <v>20797</v>
      </c>
      <c r="P659" s="755"/>
      <c r="Q659" s="921" t="s">
        <v>5962</v>
      </c>
      <c r="R659" s="922" t="s">
        <v>12537</v>
      </c>
      <c r="S659" s="923" t="s">
        <v>12538</v>
      </c>
      <c r="U659" s="860" t="s">
        <v>35</v>
      </c>
      <c r="V659" s="855" t="s">
        <v>12539</v>
      </c>
      <c r="AH659" s="860" t="s">
        <v>35</v>
      </c>
      <c r="AI659" s="855" t="s">
        <v>12540</v>
      </c>
      <c r="AT659" s="937"/>
      <c r="AU659" s="756"/>
      <c r="AV659" s="938"/>
    </row>
    <row r="660" spans="1:48" ht="48" x14ac:dyDescent="0.2">
      <c r="A660" s="749" t="s">
        <v>20797</v>
      </c>
      <c r="P660" s="755"/>
      <c r="Q660" s="921" t="s">
        <v>5962</v>
      </c>
      <c r="R660" s="922" t="s">
        <v>12541</v>
      </c>
      <c r="S660" s="923" t="s">
        <v>12542</v>
      </c>
      <c r="U660" s="820" t="s">
        <v>12543</v>
      </c>
      <c r="V660" s="815" t="s">
        <v>12544</v>
      </c>
      <c r="AH660" s="820" t="s">
        <v>12545</v>
      </c>
      <c r="AI660" s="815" t="s">
        <v>12546</v>
      </c>
      <c r="AT660" s="937"/>
      <c r="AU660" s="756"/>
      <c r="AV660" s="938"/>
    </row>
    <row r="661" spans="1:48" ht="48" x14ac:dyDescent="0.2">
      <c r="A661" s="749" t="s">
        <v>20797</v>
      </c>
      <c r="P661" s="755"/>
      <c r="Q661" s="921" t="s">
        <v>5962</v>
      </c>
      <c r="R661" s="922" t="s">
        <v>12547</v>
      </c>
      <c r="S661" s="923" t="s">
        <v>12548</v>
      </c>
      <c r="U661" s="860" t="s">
        <v>35</v>
      </c>
      <c r="V661" s="855" t="s">
        <v>12549</v>
      </c>
      <c r="AH661" s="860" t="s">
        <v>35</v>
      </c>
      <c r="AI661" s="855" t="s">
        <v>12550</v>
      </c>
      <c r="AT661" s="937"/>
      <c r="AU661" s="756"/>
      <c r="AV661" s="938"/>
    </row>
    <row r="662" spans="1:48" ht="48" x14ac:dyDescent="0.2">
      <c r="A662" s="749" t="s">
        <v>20797</v>
      </c>
      <c r="P662" s="755"/>
      <c r="Q662" s="921" t="s">
        <v>5962</v>
      </c>
      <c r="R662" s="922" t="s">
        <v>12551</v>
      </c>
      <c r="S662" s="923" t="s">
        <v>12552</v>
      </c>
      <c r="U662" s="820" t="s">
        <v>12553</v>
      </c>
      <c r="V662" s="815" t="s">
        <v>12554</v>
      </c>
      <c r="AH662" s="820" t="s">
        <v>12555</v>
      </c>
      <c r="AI662" s="815" t="s">
        <v>12556</v>
      </c>
      <c r="AT662" s="937"/>
      <c r="AU662" s="756"/>
      <c r="AV662" s="938"/>
    </row>
    <row r="663" spans="1:48" ht="48" x14ac:dyDescent="0.2">
      <c r="A663" s="749" t="s">
        <v>20797</v>
      </c>
      <c r="P663" s="755"/>
      <c r="Q663" s="921" t="s">
        <v>5962</v>
      </c>
      <c r="R663" s="922" t="s">
        <v>12557</v>
      </c>
      <c r="S663" s="923" t="s">
        <v>12558</v>
      </c>
      <c r="U663" s="860" t="s">
        <v>35</v>
      </c>
      <c r="V663" s="855" t="s">
        <v>12559</v>
      </c>
      <c r="AH663" s="860" t="s">
        <v>35</v>
      </c>
      <c r="AI663" s="855" t="s">
        <v>12560</v>
      </c>
      <c r="AT663" s="937"/>
      <c r="AU663" s="756"/>
      <c r="AV663" s="938"/>
    </row>
    <row r="664" spans="1:48" ht="48" x14ac:dyDescent="0.2">
      <c r="A664" s="749" t="s">
        <v>20797</v>
      </c>
      <c r="P664" s="755"/>
      <c r="Q664" s="921" t="s">
        <v>5962</v>
      </c>
      <c r="R664" s="922" t="s">
        <v>12561</v>
      </c>
      <c r="S664" s="923" t="s">
        <v>12562</v>
      </c>
      <c r="U664" s="820" t="s">
        <v>12563</v>
      </c>
      <c r="V664" s="815" t="s">
        <v>12564</v>
      </c>
      <c r="AH664" s="820" t="s">
        <v>12565</v>
      </c>
      <c r="AI664" s="815" t="s">
        <v>12566</v>
      </c>
      <c r="AT664" s="937"/>
      <c r="AU664" s="756"/>
      <c r="AV664" s="938"/>
    </row>
    <row r="665" spans="1:48" ht="48" x14ac:dyDescent="0.2">
      <c r="A665" s="749" t="s">
        <v>20797</v>
      </c>
      <c r="P665" s="755"/>
      <c r="Q665" s="921" t="s">
        <v>5962</v>
      </c>
      <c r="R665" s="922" t="s">
        <v>12567</v>
      </c>
      <c r="S665" s="923" t="s">
        <v>12568</v>
      </c>
      <c r="U665" s="860" t="s">
        <v>35</v>
      </c>
      <c r="V665" s="855" t="s">
        <v>12569</v>
      </c>
      <c r="AH665" s="860" t="s">
        <v>35</v>
      </c>
      <c r="AI665" s="855" t="s">
        <v>12570</v>
      </c>
      <c r="AT665" s="937"/>
      <c r="AU665" s="756"/>
      <c r="AV665" s="938"/>
    </row>
    <row r="666" spans="1:48" ht="48" x14ac:dyDescent="0.2">
      <c r="A666" s="749" t="s">
        <v>20797</v>
      </c>
      <c r="P666" s="755"/>
      <c r="Q666" s="921" t="s">
        <v>5962</v>
      </c>
      <c r="R666" s="922" t="s">
        <v>12571</v>
      </c>
      <c r="S666" s="923" t="s">
        <v>12572</v>
      </c>
      <c r="U666" s="820" t="s">
        <v>12573</v>
      </c>
      <c r="V666" s="815" t="s">
        <v>12574</v>
      </c>
      <c r="AH666" s="820" t="s">
        <v>12575</v>
      </c>
      <c r="AI666" s="815" t="s">
        <v>12576</v>
      </c>
      <c r="AT666" s="937"/>
      <c r="AU666" s="756"/>
      <c r="AV666" s="938"/>
    </row>
    <row r="667" spans="1:48" ht="48" x14ac:dyDescent="0.2">
      <c r="A667" s="749" t="s">
        <v>20797</v>
      </c>
      <c r="P667" s="755"/>
      <c r="Q667" s="921" t="s">
        <v>5962</v>
      </c>
      <c r="R667" s="922" t="s">
        <v>12577</v>
      </c>
      <c r="S667" s="923" t="s">
        <v>12578</v>
      </c>
      <c r="U667" s="860" t="s">
        <v>35</v>
      </c>
      <c r="V667" s="855" t="s">
        <v>12579</v>
      </c>
      <c r="AH667" s="860" t="s">
        <v>35</v>
      </c>
      <c r="AI667" s="855" t="s">
        <v>12580</v>
      </c>
      <c r="AT667" s="937"/>
      <c r="AU667" s="756"/>
      <c r="AV667" s="938"/>
    </row>
    <row r="668" spans="1:48" ht="48" x14ac:dyDescent="0.2">
      <c r="A668" s="749" t="s">
        <v>20797</v>
      </c>
      <c r="P668" s="755"/>
      <c r="Q668" s="921" t="s">
        <v>5962</v>
      </c>
      <c r="R668" s="922" t="s">
        <v>12581</v>
      </c>
      <c r="S668" s="923" t="s">
        <v>12582</v>
      </c>
      <c r="U668" s="820" t="s">
        <v>8070</v>
      </c>
      <c r="V668" s="815" t="s">
        <v>12583</v>
      </c>
      <c r="AH668" s="820" t="s">
        <v>12584</v>
      </c>
      <c r="AI668" s="815" t="s">
        <v>12585</v>
      </c>
      <c r="AT668" s="937"/>
      <c r="AU668" s="756"/>
      <c r="AV668" s="938"/>
    </row>
    <row r="669" spans="1:48" ht="48" x14ac:dyDescent="0.2">
      <c r="A669" s="749" t="s">
        <v>20797</v>
      </c>
      <c r="P669" s="755"/>
      <c r="Q669" s="921" t="s">
        <v>5962</v>
      </c>
      <c r="R669" s="922" t="s">
        <v>12586</v>
      </c>
      <c r="S669" s="923" t="s">
        <v>12587</v>
      </c>
      <c r="U669" s="860" t="s">
        <v>35</v>
      </c>
      <c r="V669" s="855" t="s">
        <v>12588</v>
      </c>
      <c r="AH669" s="860" t="s">
        <v>35</v>
      </c>
      <c r="AI669" s="855" t="s">
        <v>12589</v>
      </c>
      <c r="AT669" s="937"/>
      <c r="AU669" s="756"/>
      <c r="AV669" s="938"/>
    </row>
    <row r="670" spans="1:48" ht="48" x14ac:dyDescent="0.2">
      <c r="A670" s="749" t="s">
        <v>20797</v>
      </c>
      <c r="P670" s="755"/>
      <c r="Q670" s="921" t="s">
        <v>5962</v>
      </c>
      <c r="R670" s="922" t="s">
        <v>12590</v>
      </c>
      <c r="S670" s="923" t="s">
        <v>12591</v>
      </c>
      <c r="U670" s="820" t="s">
        <v>12592</v>
      </c>
      <c r="V670" s="815" t="s">
        <v>12593</v>
      </c>
      <c r="AH670" s="820" t="s">
        <v>12594</v>
      </c>
      <c r="AI670" s="815" t="s">
        <v>12595</v>
      </c>
      <c r="AT670" s="937"/>
      <c r="AU670" s="756"/>
      <c r="AV670" s="938"/>
    </row>
    <row r="671" spans="1:48" ht="48" x14ac:dyDescent="0.2">
      <c r="A671" s="749" t="s">
        <v>20797</v>
      </c>
      <c r="P671" s="755"/>
      <c r="Q671" s="921" t="s">
        <v>5962</v>
      </c>
      <c r="R671" s="922" t="s">
        <v>12596</v>
      </c>
      <c r="S671" s="923" t="s">
        <v>12597</v>
      </c>
      <c r="U671" s="860" t="s">
        <v>35</v>
      </c>
      <c r="V671" s="855" t="s">
        <v>12598</v>
      </c>
      <c r="AH671" s="860" t="s">
        <v>35</v>
      </c>
      <c r="AI671" s="855" t="s">
        <v>12599</v>
      </c>
      <c r="AT671" s="937"/>
      <c r="AU671" s="756"/>
      <c r="AV671" s="938"/>
    </row>
    <row r="672" spans="1:48" ht="48" x14ac:dyDescent="0.2">
      <c r="A672" s="749" t="s">
        <v>20797</v>
      </c>
      <c r="P672" s="755"/>
      <c r="Q672" s="921" t="s">
        <v>5962</v>
      </c>
      <c r="R672" s="922" t="s">
        <v>12600</v>
      </c>
      <c r="S672" s="923" t="s">
        <v>12601</v>
      </c>
      <c r="U672" s="820" t="s">
        <v>12602</v>
      </c>
      <c r="V672" s="815" t="s">
        <v>12603</v>
      </c>
      <c r="AH672" s="820" t="s">
        <v>12604</v>
      </c>
      <c r="AI672" s="815" t="s">
        <v>12605</v>
      </c>
      <c r="AT672" s="937"/>
      <c r="AU672" s="756"/>
      <c r="AV672" s="938"/>
    </row>
    <row r="673" spans="1:48" ht="48" x14ac:dyDescent="0.2">
      <c r="A673" s="749" t="s">
        <v>20797</v>
      </c>
      <c r="P673" s="755"/>
      <c r="Q673" s="921" t="s">
        <v>5962</v>
      </c>
      <c r="R673" s="922" t="s">
        <v>12606</v>
      </c>
      <c r="S673" s="923" t="s">
        <v>12607</v>
      </c>
      <c r="U673" s="860" t="s">
        <v>35</v>
      </c>
      <c r="V673" s="855" t="s">
        <v>12608</v>
      </c>
      <c r="AH673" s="860" t="s">
        <v>35</v>
      </c>
      <c r="AI673" s="855" t="s">
        <v>12609</v>
      </c>
      <c r="AT673" s="937"/>
      <c r="AU673" s="756"/>
      <c r="AV673" s="938"/>
    </row>
    <row r="674" spans="1:48" ht="48" x14ac:dyDescent="0.2">
      <c r="A674" s="749" t="s">
        <v>20797</v>
      </c>
      <c r="P674" s="755"/>
      <c r="Q674" s="921" t="s">
        <v>5962</v>
      </c>
      <c r="R674" s="922" t="s">
        <v>12610</v>
      </c>
      <c r="S674" s="923" t="s">
        <v>12611</v>
      </c>
      <c r="U674" s="820" t="s">
        <v>12612</v>
      </c>
      <c r="V674" s="815" t="s">
        <v>12613</v>
      </c>
      <c r="AH674" s="820" t="s">
        <v>12614</v>
      </c>
      <c r="AI674" s="815" t="s">
        <v>12615</v>
      </c>
      <c r="AT674" s="937"/>
      <c r="AU674" s="756"/>
      <c r="AV674" s="938"/>
    </row>
    <row r="675" spans="1:48" ht="48" x14ac:dyDescent="0.2">
      <c r="A675" s="749" t="s">
        <v>20797</v>
      </c>
      <c r="P675" s="755"/>
      <c r="Q675" s="921" t="s">
        <v>5962</v>
      </c>
      <c r="R675" s="922" t="s">
        <v>12616</v>
      </c>
      <c r="S675" s="923" t="s">
        <v>12617</v>
      </c>
      <c r="U675" s="860" t="s">
        <v>35</v>
      </c>
      <c r="V675" s="855" t="s">
        <v>12618</v>
      </c>
      <c r="AH675" s="860" t="s">
        <v>35</v>
      </c>
      <c r="AI675" s="855" t="s">
        <v>12619</v>
      </c>
      <c r="AT675" s="937"/>
      <c r="AU675" s="756"/>
      <c r="AV675" s="938"/>
    </row>
    <row r="676" spans="1:48" ht="48" x14ac:dyDescent="0.2">
      <c r="A676" s="749" t="s">
        <v>20797</v>
      </c>
      <c r="P676" s="755"/>
      <c r="Q676" s="921" t="s">
        <v>5962</v>
      </c>
      <c r="R676" s="922" t="s">
        <v>12620</v>
      </c>
      <c r="S676" s="923" t="s">
        <v>12621</v>
      </c>
      <c r="U676" s="820" t="s">
        <v>12622</v>
      </c>
      <c r="V676" s="815" t="s">
        <v>12623</v>
      </c>
      <c r="AH676" s="820" t="s">
        <v>12624</v>
      </c>
      <c r="AI676" s="815" t="s">
        <v>12625</v>
      </c>
      <c r="AT676" s="937"/>
      <c r="AU676" s="756"/>
      <c r="AV676" s="938"/>
    </row>
    <row r="677" spans="1:48" ht="48" x14ac:dyDescent="0.2">
      <c r="A677" s="749" t="s">
        <v>20797</v>
      </c>
      <c r="P677" s="755"/>
      <c r="Q677" s="921" t="s">
        <v>5962</v>
      </c>
      <c r="R677" s="922" t="s">
        <v>12626</v>
      </c>
      <c r="S677" s="923" t="s">
        <v>12627</v>
      </c>
      <c r="U677" s="860" t="s">
        <v>35</v>
      </c>
      <c r="V677" s="855" t="s">
        <v>12628</v>
      </c>
      <c r="AH677" s="860" t="s">
        <v>35</v>
      </c>
      <c r="AI677" s="855" t="s">
        <v>12629</v>
      </c>
      <c r="AT677" s="937"/>
      <c r="AU677" s="756"/>
      <c r="AV677" s="938"/>
    </row>
    <row r="678" spans="1:48" ht="48" x14ac:dyDescent="0.2">
      <c r="A678" s="749" t="s">
        <v>20797</v>
      </c>
      <c r="P678" s="755"/>
      <c r="Q678" s="921" t="s">
        <v>5962</v>
      </c>
      <c r="R678" s="922" t="s">
        <v>12630</v>
      </c>
      <c r="S678" s="923" t="s">
        <v>12631</v>
      </c>
      <c r="U678" s="820" t="s">
        <v>12632</v>
      </c>
      <c r="V678" s="815" t="s">
        <v>12633</v>
      </c>
      <c r="AH678" s="820" t="s">
        <v>12634</v>
      </c>
      <c r="AI678" s="815" t="s">
        <v>12635</v>
      </c>
      <c r="AT678" s="937"/>
      <c r="AU678" s="756"/>
      <c r="AV678" s="938"/>
    </row>
    <row r="679" spans="1:48" ht="48" x14ac:dyDescent="0.2">
      <c r="A679" s="749" t="s">
        <v>20797</v>
      </c>
      <c r="P679" s="755"/>
      <c r="Q679" s="921" t="s">
        <v>5962</v>
      </c>
      <c r="R679" s="922" t="s">
        <v>12636</v>
      </c>
      <c r="S679" s="923" t="s">
        <v>12637</v>
      </c>
      <c r="U679" s="860" t="s">
        <v>35</v>
      </c>
      <c r="V679" s="855" t="s">
        <v>12638</v>
      </c>
      <c r="AH679" s="860" t="s">
        <v>35</v>
      </c>
      <c r="AI679" s="855" t="s">
        <v>12639</v>
      </c>
      <c r="AT679" s="937"/>
      <c r="AU679" s="756"/>
      <c r="AV679" s="938"/>
    </row>
    <row r="680" spans="1:48" ht="48" x14ac:dyDescent="0.2">
      <c r="A680" s="749" t="s">
        <v>20797</v>
      </c>
      <c r="P680" s="755"/>
      <c r="Q680" s="921" t="s">
        <v>5962</v>
      </c>
      <c r="R680" s="922" t="s">
        <v>12640</v>
      </c>
      <c r="S680" s="923" t="s">
        <v>12641</v>
      </c>
      <c r="U680" s="820" t="s">
        <v>12642</v>
      </c>
      <c r="V680" s="815" t="s">
        <v>12643</v>
      </c>
      <c r="AH680" s="820" t="s">
        <v>12644</v>
      </c>
      <c r="AI680" s="815" t="s">
        <v>12645</v>
      </c>
      <c r="AT680" s="937"/>
      <c r="AU680" s="756"/>
      <c r="AV680" s="938"/>
    </row>
    <row r="681" spans="1:48" ht="48" x14ac:dyDescent="0.2">
      <c r="A681" s="749" t="s">
        <v>20797</v>
      </c>
      <c r="P681" s="755"/>
      <c r="Q681" s="921" t="s">
        <v>5962</v>
      </c>
      <c r="R681" s="922" t="s">
        <v>12646</v>
      </c>
      <c r="S681" s="923" t="s">
        <v>12647</v>
      </c>
      <c r="U681" s="860" t="s">
        <v>35</v>
      </c>
      <c r="V681" s="855" t="s">
        <v>12648</v>
      </c>
      <c r="AH681" s="860" t="s">
        <v>35</v>
      </c>
      <c r="AI681" s="855" t="s">
        <v>12649</v>
      </c>
      <c r="AT681" s="937"/>
      <c r="AU681" s="756"/>
      <c r="AV681" s="938"/>
    </row>
    <row r="682" spans="1:48" ht="48" x14ac:dyDescent="0.2">
      <c r="A682" s="749" t="s">
        <v>20797</v>
      </c>
      <c r="P682" s="755"/>
      <c r="Q682" s="921" t="s">
        <v>5962</v>
      </c>
      <c r="R682" s="922" t="s">
        <v>12650</v>
      </c>
      <c r="S682" s="923" t="s">
        <v>12651</v>
      </c>
      <c r="U682" s="820" t="s">
        <v>12652</v>
      </c>
      <c r="V682" s="815" t="s">
        <v>12653</v>
      </c>
      <c r="AH682" s="820" t="s">
        <v>6099</v>
      </c>
      <c r="AI682" s="815" t="s">
        <v>12654</v>
      </c>
      <c r="AT682" s="937"/>
      <c r="AU682" s="756"/>
      <c r="AV682" s="938"/>
    </row>
    <row r="683" spans="1:48" ht="48" x14ac:dyDescent="0.2">
      <c r="A683" s="749" t="s">
        <v>20797</v>
      </c>
      <c r="P683" s="755"/>
      <c r="Q683" s="921" t="s">
        <v>5962</v>
      </c>
      <c r="R683" s="922" t="s">
        <v>12655</v>
      </c>
      <c r="S683" s="923" t="s">
        <v>12656</v>
      </c>
      <c r="U683" s="860" t="s">
        <v>35</v>
      </c>
      <c r="V683" s="855" t="s">
        <v>12657</v>
      </c>
      <c r="AH683" s="860" t="s">
        <v>35</v>
      </c>
      <c r="AI683" s="855" t="s">
        <v>12658</v>
      </c>
      <c r="AT683" s="937"/>
      <c r="AU683" s="756"/>
      <c r="AV683" s="938"/>
    </row>
    <row r="684" spans="1:48" ht="48" x14ac:dyDescent="0.2">
      <c r="A684" s="749" t="s">
        <v>20797</v>
      </c>
      <c r="P684" s="755"/>
      <c r="Q684" s="921" t="s">
        <v>5962</v>
      </c>
      <c r="R684" s="922" t="s">
        <v>12659</v>
      </c>
      <c r="S684" s="923" t="s">
        <v>12660</v>
      </c>
      <c r="U684" s="820" t="s">
        <v>12661</v>
      </c>
      <c r="V684" s="815" t="s">
        <v>12662</v>
      </c>
      <c r="AH684" s="820" t="s">
        <v>12663</v>
      </c>
      <c r="AI684" s="815" t="s">
        <v>12664</v>
      </c>
      <c r="AT684" s="937"/>
      <c r="AU684" s="756"/>
      <c r="AV684" s="938"/>
    </row>
    <row r="685" spans="1:48" ht="48" x14ac:dyDescent="0.2">
      <c r="A685" s="749" t="s">
        <v>20797</v>
      </c>
      <c r="P685" s="755"/>
      <c r="Q685" s="921" t="s">
        <v>5962</v>
      </c>
      <c r="R685" s="922" t="s">
        <v>12665</v>
      </c>
      <c r="S685" s="923" t="s">
        <v>12666</v>
      </c>
      <c r="U685" s="860" t="s">
        <v>35</v>
      </c>
      <c r="V685" s="855" t="s">
        <v>12667</v>
      </c>
      <c r="AH685" s="860" t="s">
        <v>35</v>
      </c>
      <c r="AI685" s="855" t="s">
        <v>12668</v>
      </c>
      <c r="AT685" s="937"/>
      <c r="AU685" s="756"/>
      <c r="AV685" s="938"/>
    </row>
    <row r="686" spans="1:48" ht="48" x14ac:dyDescent="0.2">
      <c r="A686" s="749" t="s">
        <v>20797</v>
      </c>
      <c r="P686" s="755"/>
      <c r="Q686" s="921" t="s">
        <v>5962</v>
      </c>
      <c r="R686" s="922" t="s">
        <v>12669</v>
      </c>
      <c r="S686" s="923" t="s">
        <v>12670</v>
      </c>
      <c r="U686" s="820" t="s">
        <v>8819</v>
      </c>
      <c r="V686" s="815" t="s">
        <v>12671</v>
      </c>
      <c r="AH686" s="820" t="s">
        <v>12672</v>
      </c>
      <c r="AI686" s="815" t="s">
        <v>12673</v>
      </c>
      <c r="AT686" s="937"/>
      <c r="AU686" s="756"/>
      <c r="AV686" s="938"/>
    </row>
    <row r="687" spans="1:48" ht="48" x14ac:dyDescent="0.2">
      <c r="A687" s="749" t="s">
        <v>20797</v>
      </c>
      <c r="P687" s="755"/>
      <c r="Q687" s="921" t="s">
        <v>5962</v>
      </c>
      <c r="R687" s="922" t="s">
        <v>12674</v>
      </c>
      <c r="S687" s="923" t="s">
        <v>12675</v>
      </c>
      <c r="U687" s="860" t="s">
        <v>35</v>
      </c>
      <c r="V687" s="855" t="s">
        <v>12676</v>
      </c>
      <c r="AH687" s="860" t="s">
        <v>35</v>
      </c>
      <c r="AI687" s="855" t="s">
        <v>12677</v>
      </c>
      <c r="AT687" s="937"/>
      <c r="AU687" s="756"/>
      <c r="AV687" s="938"/>
    </row>
    <row r="688" spans="1:48" ht="48" x14ac:dyDescent="0.2">
      <c r="A688" s="749" t="s">
        <v>20797</v>
      </c>
      <c r="P688" s="755"/>
      <c r="Q688" s="921" t="s">
        <v>5962</v>
      </c>
      <c r="R688" s="922" t="s">
        <v>12678</v>
      </c>
      <c r="S688" s="923" t="s">
        <v>12679</v>
      </c>
      <c r="U688" s="820" t="s">
        <v>12680</v>
      </c>
      <c r="V688" s="815" t="s">
        <v>11937</v>
      </c>
      <c r="AH688" s="820" t="s">
        <v>8600</v>
      </c>
      <c r="AI688" s="815" t="s">
        <v>12681</v>
      </c>
      <c r="AT688" s="937"/>
      <c r="AU688" s="756"/>
      <c r="AV688" s="938"/>
    </row>
    <row r="689" spans="1:48" ht="48" x14ac:dyDescent="0.2">
      <c r="A689" s="749" t="s">
        <v>20797</v>
      </c>
      <c r="P689" s="755"/>
      <c r="Q689" s="921" t="s">
        <v>5962</v>
      </c>
      <c r="R689" s="922" t="s">
        <v>12682</v>
      </c>
      <c r="S689" s="923" t="s">
        <v>12683</v>
      </c>
      <c r="U689" s="860" t="s">
        <v>35</v>
      </c>
      <c r="V689" s="855" t="s">
        <v>11942</v>
      </c>
      <c r="AH689" s="860" t="s">
        <v>35</v>
      </c>
      <c r="AI689" s="855" t="s">
        <v>12684</v>
      </c>
      <c r="AT689" s="937"/>
      <c r="AU689" s="756"/>
      <c r="AV689" s="938"/>
    </row>
    <row r="690" spans="1:48" ht="48" x14ac:dyDescent="0.2">
      <c r="A690" s="749" t="s">
        <v>20797</v>
      </c>
      <c r="P690" s="755"/>
      <c r="Q690" s="921" t="s">
        <v>5962</v>
      </c>
      <c r="R690" s="922" t="s">
        <v>12685</v>
      </c>
      <c r="S690" s="923" t="s">
        <v>12686</v>
      </c>
      <c r="U690" s="820" t="s">
        <v>12687</v>
      </c>
      <c r="V690" s="815" t="s">
        <v>12688</v>
      </c>
      <c r="AH690" s="820" t="s">
        <v>12689</v>
      </c>
      <c r="AI690" s="815" t="s">
        <v>12690</v>
      </c>
      <c r="AT690" s="937"/>
      <c r="AU690" s="756"/>
      <c r="AV690" s="938"/>
    </row>
    <row r="691" spans="1:48" ht="48" x14ac:dyDescent="0.2">
      <c r="A691" s="749" t="s">
        <v>20797</v>
      </c>
      <c r="P691" s="755"/>
      <c r="Q691" s="921" t="s">
        <v>5962</v>
      </c>
      <c r="R691" s="922" t="s">
        <v>12691</v>
      </c>
      <c r="S691" s="923" t="s">
        <v>12692</v>
      </c>
      <c r="U691" s="860" t="s">
        <v>35</v>
      </c>
      <c r="V691" s="855" t="s">
        <v>12693</v>
      </c>
      <c r="AH691" s="860" t="s">
        <v>35</v>
      </c>
      <c r="AI691" s="855" t="s">
        <v>12694</v>
      </c>
      <c r="AT691" s="937"/>
      <c r="AU691" s="756"/>
      <c r="AV691" s="938"/>
    </row>
    <row r="692" spans="1:48" ht="48" x14ac:dyDescent="0.2">
      <c r="A692" s="749" t="s">
        <v>20797</v>
      </c>
      <c r="P692" s="755"/>
      <c r="Q692" s="921" t="s">
        <v>5962</v>
      </c>
      <c r="R692" s="922" t="s">
        <v>12695</v>
      </c>
      <c r="S692" s="923" t="s">
        <v>12696</v>
      </c>
      <c r="U692" s="820" t="s">
        <v>12697</v>
      </c>
      <c r="V692" s="815" t="s">
        <v>12698</v>
      </c>
      <c r="AH692" s="820" t="s">
        <v>12699</v>
      </c>
      <c r="AI692" s="815" t="s">
        <v>12700</v>
      </c>
      <c r="AT692" s="937"/>
      <c r="AU692" s="756"/>
      <c r="AV692" s="938"/>
    </row>
    <row r="693" spans="1:48" ht="48" x14ac:dyDescent="0.2">
      <c r="A693" s="749" t="s">
        <v>20797</v>
      </c>
      <c r="P693" s="755"/>
      <c r="Q693" s="921" t="s">
        <v>5962</v>
      </c>
      <c r="R693" s="922" t="s">
        <v>12701</v>
      </c>
      <c r="S693" s="923" t="s">
        <v>12702</v>
      </c>
      <c r="U693" s="860" t="s">
        <v>35</v>
      </c>
      <c r="V693" s="855" t="s">
        <v>12703</v>
      </c>
      <c r="AH693" s="860" t="s">
        <v>35</v>
      </c>
      <c r="AI693" s="855" t="s">
        <v>12704</v>
      </c>
      <c r="AT693" s="937"/>
      <c r="AU693" s="756"/>
      <c r="AV693" s="938"/>
    </row>
    <row r="694" spans="1:48" ht="48" x14ac:dyDescent="0.2">
      <c r="A694" s="749" t="s">
        <v>20797</v>
      </c>
      <c r="P694" s="755"/>
      <c r="Q694" s="921" t="s">
        <v>5962</v>
      </c>
      <c r="R694" s="922" t="s">
        <v>12705</v>
      </c>
      <c r="S694" s="923" t="s">
        <v>12706</v>
      </c>
      <c r="U694" s="820" t="s">
        <v>12707</v>
      </c>
      <c r="V694" s="815" t="s">
        <v>12708</v>
      </c>
      <c r="AH694" s="820" t="s">
        <v>12709</v>
      </c>
      <c r="AI694" s="815" t="s">
        <v>12710</v>
      </c>
      <c r="AT694" s="937"/>
      <c r="AU694" s="756"/>
      <c r="AV694" s="938"/>
    </row>
    <row r="695" spans="1:48" ht="48" x14ac:dyDescent="0.2">
      <c r="A695" s="749" t="s">
        <v>20797</v>
      </c>
      <c r="P695" s="755"/>
      <c r="Q695" s="921" t="s">
        <v>5962</v>
      </c>
      <c r="R695" s="922" t="s">
        <v>12711</v>
      </c>
      <c r="S695" s="923" t="s">
        <v>12712</v>
      </c>
      <c r="U695" s="860" t="s">
        <v>35</v>
      </c>
      <c r="V695" s="855" t="s">
        <v>12713</v>
      </c>
      <c r="AH695" s="860" t="s">
        <v>35</v>
      </c>
      <c r="AI695" s="855" t="s">
        <v>12714</v>
      </c>
      <c r="AT695" s="937"/>
      <c r="AU695" s="756"/>
      <c r="AV695" s="938"/>
    </row>
    <row r="696" spans="1:48" ht="48" x14ac:dyDescent="0.2">
      <c r="A696" s="749" t="s">
        <v>20797</v>
      </c>
      <c r="P696" s="755"/>
      <c r="Q696" s="921" t="s">
        <v>5962</v>
      </c>
      <c r="R696" s="922" t="s">
        <v>12715</v>
      </c>
      <c r="S696" s="923" t="s">
        <v>12716</v>
      </c>
      <c r="U696" s="820" t="s">
        <v>12717</v>
      </c>
      <c r="V696" s="815" t="s">
        <v>12718</v>
      </c>
      <c r="AH696" s="820" t="s">
        <v>12719</v>
      </c>
      <c r="AI696" s="815" t="s">
        <v>12720</v>
      </c>
      <c r="AT696" s="937"/>
      <c r="AU696" s="756"/>
      <c r="AV696" s="938"/>
    </row>
    <row r="697" spans="1:48" ht="48" x14ac:dyDescent="0.2">
      <c r="A697" s="749" t="s">
        <v>20797</v>
      </c>
      <c r="P697" s="755"/>
      <c r="Q697" s="921" t="s">
        <v>5962</v>
      </c>
      <c r="R697" s="922" t="s">
        <v>12721</v>
      </c>
      <c r="S697" s="923" t="s">
        <v>12722</v>
      </c>
      <c r="U697" s="860" t="s">
        <v>35</v>
      </c>
      <c r="V697" s="855" t="s">
        <v>12723</v>
      </c>
      <c r="AH697" s="860" t="s">
        <v>35</v>
      </c>
      <c r="AI697" s="855" t="s">
        <v>12724</v>
      </c>
      <c r="AT697" s="937"/>
      <c r="AU697" s="756"/>
      <c r="AV697" s="938"/>
    </row>
    <row r="698" spans="1:48" ht="48" x14ac:dyDescent="0.2">
      <c r="A698" s="749" t="s">
        <v>20797</v>
      </c>
      <c r="P698" s="755"/>
      <c r="Q698" s="921" t="s">
        <v>5962</v>
      </c>
      <c r="R698" s="922" t="s">
        <v>12725</v>
      </c>
      <c r="S698" s="923" t="s">
        <v>12726</v>
      </c>
      <c r="U698" s="820" t="s">
        <v>12727</v>
      </c>
      <c r="V698" s="815" t="s">
        <v>12728</v>
      </c>
      <c r="AH698" s="820" t="s">
        <v>12729</v>
      </c>
      <c r="AI698" s="815" t="s">
        <v>12730</v>
      </c>
      <c r="AT698" s="937"/>
      <c r="AU698" s="756"/>
      <c r="AV698" s="938"/>
    </row>
    <row r="699" spans="1:48" ht="48" x14ac:dyDescent="0.2">
      <c r="A699" s="749" t="s">
        <v>20797</v>
      </c>
      <c r="P699" s="755"/>
      <c r="Q699" s="921" t="s">
        <v>5962</v>
      </c>
      <c r="R699" s="922" t="s">
        <v>12731</v>
      </c>
      <c r="S699" s="923" t="s">
        <v>12732</v>
      </c>
      <c r="U699" s="860" t="s">
        <v>35</v>
      </c>
      <c r="V699" s="855" t="s">
        <v>12733</v>
      </c>
      <c r="AH699" s="860" t="s">
        <v>35</v>
      </c>
      <c r="AI699" s="855" t="s">
        <v>12734</v>
      </c>
      <c r="AT699" s="937"/>
      <c r="AU699" s="756"/>
      <c r="AV699" s="938"/>
    </row>
    <row r="700" spans="1:48" ht="48" x14ac:dyDescent="0.2">
      <c r="A700" s="749" t="s">
        <v>20797</v>
      </c>
      <c r="P700" s="755"/>
      <c r="Q700" s="921" t="s">
        <v>5962</v>
      </c>
      <c r="R700" s="922" t="s">
        <v>12735</v>
      </c>
      <c r="S700" s="923" t="s">
        <v>12736</v>
      </c>
      <c r="U700" s="820" t="s">
        <v>12737</v>
      </c>
      <c r="V700" s="815" t="s">
        <v>12738</v>
      </c>
      <c r="AH700" s="820" t="s">
        <v>12739</v>
      </c>
      <c r="AI700" s="815" t="s">
        <v>12740</v>
      </c>
      <c r="AT700" s="937"/>
      <c r="AU700" s="756"/>
      <c r="AV700" s="938"/>
    </row>
    <row r="701" spans="1:48" ht="48" x14ac:dyDescent="0.2">
      <c r="A701" s="749" t="s">
        <v>20797</v>
      </c>
      <c r="P701" s="755"/>
      <c r="Q701" s="921" t="s">
        <v>5962</v>
      </c>
      <c r="R701" s="922" t="s">
        <v>12741</v>
      </c>
      <c r="S701" s="923" t="s">
        <v>12742</v>
      </c>
      <c r="U701" s="860" t="s">
        <v>35</v>
      </c>
      <c r="V701" s="855" t="s">
        <v>12743</v>
      </c>
      <c r="AH701" s="860" t="s">
        <v>35</v>
      </c>
      <c r="AI701" s="855" t="s">
        <v>12744</v>
      </c>
      <c r="AT701" s="937"/>
      <c r="AU701" s="756"/>
      <c r="AV701" s="938"/>
    </row>
    <row r="702" spans="1:48" ht="48" x14ac:dyDescent="0.2">
      <c r="A702" s="749" t="s">
        <v>20797</v>
      </c>
      <c r="P702" s="755"/>
      <c r="Q702" s="921" t="s">
        <v>5962</v>
      </c>
      <c r="R702" s="922" t="s">
        <v>12745</v>
      </c>
      <c r="S702" s="923" t="s">
        <v>12746</v>
      </c>
      <c r="U702" s="820" t="s">
        <v>12747</v>
      </c>
      <c r="V702" s="815" t="s">
        <v>12748</v>
      </c>
      <c r="AH702" s="820" t="s">
        <v>6361</v>
      </c>
      <c r="AI702" s="815" t="s">
        <v>12749</v>
      </c>
      <c r="AT702" s="937"/>
      <c r="AU702" s="756"/>
      <c r="AV702" s="938"/>
    </row>
    <row r="703" spans="1:48" ht="48" x14ac:dyDescent="0.2">
      <c r="A703" s="749" t="s">
        <v>20797</v>
      </c>
      <c r="P703" s="755"/>
      <c r="Q703" s="921" t="s">
        <v>5962</v>
      </c>
      <c r="R703" s="922" t="s">
        <v>12750</v>
      </c>
      <c r="S703" s="923" t="s">
        <v>12751</v>
      </c>
      <c r="U703" s="860" t="s">
        <v>35</v>
      </c>
      <c r="V703" s="855" t="s">
        <v>12752</v>
      </c>
      <c r="AH703" s="860" t="s">
        <v>35</v>
      </c>
      <c r="AI703" s="855" t="s">
        <v>12753</v>
      </c>
      <c r="AT703" s="937"/>
      <c r="AU703" s="756"/>
      <c r="AV703" s="938"/>
    </row>
    <row r="704" spans="1:48" ht="48" x14ac:dyDescent="0.2">
      <c r="A704" s="749" t="s">
        <v>20797</v>
      </c>
      <c r="P704" s="755"/>
      <c r="Q704" s="921" t="s">
        <v>5962</v>
      </c>
      <c r="R704" s="922" t="s">
        <v>12754</v>
      </c>
      <c r="S704" s="923" t="s">
        <v>12755</v>
      </c>
      <c r="U704" s="820" t="s">
        <v>12756</v>
      </c>
      <c r="V704" s="815" t="s">
        <v>12757</v>
      </c>
      <c r="AH704" s="820" t="s">
        <v>12758</v>
      </c>
      <c r="AI704" s="815" t="s">
        <v>12759</v>
      </c>
      <c r="AT704" s="937"/>
      <c r="AU704" s="756"/>
      <c r="AV704" s="938"/>
    </row>
    <row r="705" spans="1:48" ht="48" x14ac:dyDescent="0.2">
      <c r="A705" s="749" t="s">
        <v>20797</v>
      </c>
      <c r="P705" s="755"/>
      <c r="Q705" s="921" t="s">
        <v>5962</v>
      </c>
      <c r="R705" s="922" t="s">
        <v>12760</v>
      </c>
      <c r="S705" s="923" t="s">
        <v>12761</v>
      </c>
      <c r="U705" s="860" t="s">
        <v>35</v>
      </c>
      <c r="V705" s="855" t="s">
        <v>12762</v>
      </c>
      <c r="AH705" s="860" t="s">
        <v>35</v>
      </c>
      <c r="AI705" s="855" t="s">
        <v>12763</v>
      </c>
      <c r="AT705" s="937"/>
      <c r="AU705" s="756"/>
      <c r="AV705" s="938"/>
    </row>
    <row r="706" spans="1:48" ht="48" x14ac:dyDescent="0.2">
      <c r="A706" s="749" t="s">
        <v>20797</v>
      </c>
      <c r="P706" s="755"/>
      <c r="Q706" s="921" t="s">
        <v>5962</v>
      </c>
      <c r="R706" s="922" t="s">
        <v>12764</v>
      </c>
      <c r="S706" s="923" t="s">
        <v>12765</v>
      </c>
      <c r="U706" s="902" t="s">
        <v>12766</v>
      </c>
      <c r="V706" s="903" t="s">
        <v>12767</v>
      </c>
      <c r="AH706" s="820" t="s">
        <v>12768</v>
      </c>
      <c r="AI706" s="815" t="s">
        <v>12769</v>
      </c>
      <c r="AT706" s="937"/>
      <c r="AU706" s="756"/>
      <c r="AV706" s="938"/>
    </row>
    <row r="707" spans="1:48" ht="48" x14ac:dyDescent="0.2">
      <c r="A707" s="749" t="s">
        <v>20797</v>
      </c>
      <c r="P707" s="755"/>
      <c r="Q707" s="921" t="s">
        <v>5962</v>
      </c>
      <c r="R707" s="922" t="s">
        <v>12770</v>
      </c>
      <c r="S707" s="923" t="s">
        <v>12771</v>
      </c>
      <c r="U707" s="816" t="s">
        <v>35</v>
      </c>
      <c r="V707" s="857" t="s">
        <v>12772</v>
      </c>
      <c r="AH707" s="860" t="s">
        <v>35</v>
      </c>
      <c r="AI707" s="855" t="s">
        <v>12773</v>
      </c>
      <c r="AT707" s="937"/>
      <c r="AU707" s="756"/>
      <c r="AV707" s="938"/>
    </row>
    <row r="708" spans="1:48" ht="48" x14ac:dyDescent="0.2">
      <c r="A708" s="749" t="s">
        <v>20797</v>
      </c>
      <c r="P708" s="755"/>
      <c r="Q708" s="921" t="s">
        <v>5962</v>
      </c>
      <c r="R708" s="922" t="s">
        <v>12774</v>
      </c>
      <c r="S708" s="923" t="s">
        <v>12775</v>
      </c>
      <c r="U708" s="902" t="s">
        <v>12776</v>
      </c>
      <c r="V708" s="903" t="s">
        <v>12777</v>
      </c>
      <c r="AH708" s="820" t="s">
        <v>12778</v>
      </c>
      <c r="AI708" s="815" t="s">
        <v>12779</v>
      </c>
      <c r="AT708" s="937"/>
      <c r="AU708" s="756"/>
      <c r="AV708" s="938"/>
    </row>
    <row r="709" spans="1:48" ht="48" x14ac:dyDescent="0.2">
      <c r="A709" s="749" t="s">
        <v>20797</v>
      </c>
      <c r="P709" s="755"/>
      <c r="Q709" s="921" t="s">
        <v>5962</v>
      </c>
      <c r="R709" s="922" t="s">
        <v>12780</v>
      </c>
      <c r="S709" s="923" t="s">
        <v>12781</v>
      </c>
      <c r="U709" s="816" t="s">
        <v>35</v>
      </c>
      <c r="V709" s="857" t="s">
        <v>12782</v>
      </c>
      <c r="AH709" s="860" t="s">
        <v>35</v>
      </c>
      <c r="AI709" s="855" t="s">
        <v>12783</v>
      </c>
      <c r="AT709" s="937"/>
      <c r="AU709" s="756"/>
      <c r="AV709" s="938"/>
    </row>
    <row r="710" spans="1:48" ht="48" x14ac:dyDescent="0.2">
      <c r="A710" s="749" t="s">
        <v>20797</v>
      </c>
      <c r="P710" s="755"/>
      <c r="Q710" s="921" t="s">
        <v>5962</v>
      </c>
      <c r="R710" s="922" t="s">
        <v>12784</v>
      </c>
      <c r="S710" s="923" t="s">
        <v>12785</v>
      </c>
      <c r="U710" s="820" t="s">
        <v>12786</v>
      </c>
      <c r="V710" s="815" t="s">
        <v>12787</v>
      </c>
      <c r="AH710" s="820" t="s">
        <v>12788</v>
      </c>
      <c r="AI710" s="815" t="s">
        <v>12789</v>
      </c>
      <c r="AT710" s="937"/>
      <c r="AU710" s="756"/>
      <c r="AV710" s="938"/>
    </row>
    <row r="711" spans="1:48" ht="48" x14ac:dyDescent="0.2">
      <c r="A711" s="749" t="s">
        <v>20797</v>
      </c>
      <c r="P711" s="755"/>
      <c r="Q711" s="921" t="s">
        <v>5962</v>
      </c>
      <c r="R711" s="922" t="s">
        <v>12790</v>
      </c>
      <c r="S711" s="923" t="s">
        <v>12791</v>
      </c>
      <c r="U711" s="860" t="s">
        <v>35</v>
      </c>
      <c r="V711" s="855" t="s">
        <v>12792</v>
      </c>
      <c r="AH711" s="860" t="s">
        <v>35</v>
      </c>
      <c r="AI711" s="855" t="s">
        <v>12793</v>
      </c>
      <c r="AT711" s="937"/>
      <c r="AU711" s="756"/>
      <c r="AV711" s="938"/>
    </row>
    <row r="712" spans="1:48" ht="48" x14ac:dyDescent="0.2">
      <c r="A712" s="749" t="s">
        <v>20797</v>
      </c>
      <c r="P712" s="755"/>
      <c r="Q712" s="921" t="s">
        <v>5962</v>
      </c>
      <c r="R712" s="922" t="s">
        <v>12794</v>
      </c>
      <c r="S712" s="923" t="s">
        <v>12795</v>
      </c>
      <c r="U712" s="820" t="s">
        <v>12796</v>
      </c>
      <c r="V712" s="815" t="s">
        <v>12797</v>
      </c>
      <c r="AH712" s="820" t="s">
        <v>12798</v>
      </c>
      <c r="AI712" s="815" t="s">
        <v>12799</v>
      </c>
      <c r="AT712" s="937"/>
      <c r="AU712" s="756"/>
      <c r="AV712" s="938"/>
    </row>
    <row r="713" spans="1:48" ht="48" x14ac:dyDescent="0.2">
      <c r="A713" s="749" t="s">
        <v>20797</v>
      </c>
      <c r="P713" s="755"/>
      <c r="Q713" s="921" t="s">
        <v>5962</v>
      </c>
      <c r="R713" s="922" t="s">
        <v>12800</v>
      </c>
      <c r="S713" s="923" t="s">
        <v>12801</v>
      </c>
      <c r="U713" s="860" t="s">
        <v>35</v>
      </c>
      <c r="V713" s="855" t="s">
        <v>12802</v>
      </c>
      <c r="AH713" s="860" t="s">
        <v>35</v>
      </c>
      <c r="AI713" s="855" t="s">
        <v>12803</v>
      </c>
      <c r="AT713" s="937"/>
      <c r="AU713" s="756"/>
      <c r="AV713" s="938"/>
    </row>
    <row r="714" spans="1:48" ht="48" x14ac:dyDescent="0.2">
      <c r="A714" s="749" t="s">
        <v>20797</v>
      </c>
      <c r="P714" s="755"/>
      <c r="Q714" s="921" t="s">
        <v>5962</v>
      </c>
      <c r="R714" s="922" t="s">
        <v>12804</v>
      </c>
      <c r="S714" s="923" t="s">
        <v>12805</v>
      </c>
      <c r="U714" s="820" t="s">
        <v>9364</v>
      </c>
      <c r="V714" s="815" t="s">
        <v>12806</v>
      </c>
      <c r="AH714" s="820" t="s">
        <v>12807</v>
      </c>
      <c r="AI714" s="815" t="s">
        <v>12808</v>
      </c>
      <c r="AT714" s="937"/>
      <c r="AU714" s="756"/>
      <c r="AV714" s="938"/>
    </row>
    <row r="715" spans="1:48" ht="48" x14ac:dyDescent="0.2">
      <c r="A715" s="749" t="s">
        <v>20797</v>
      </c>
      <c r="P715" s="755"/>
      <c r="Q715" s="921" t="s">
        <v>5962</v>
      </c>
      <c r="R715" s="922" t="s">
        <v>12809</v>
      </c>
      <c r="S715" s="923" t="s">
        <v>12810</v>
      </c>
      <c r="U715" s="860" t="s">
        <v>35</v>
      </c>
      <c r="V715" s="855" t="s">
        <v>12811</v>
      </c>
      <c r="AH715" s="860" t="s">
        <v>35</v>
      </c>
      <c r="AI715" s="855" t="s">
        <v>12812</v>
      </c>
      <c r="AT715" s="937"/>
      <c r="AU715" s="756"/>
      <c r="AV715" s="938"/>
    </row>
    <row r="716" spans="1:48" ht="48" x14ac:dyDescent="0.2">
      <c r="A716" s="749" t="s">
        <v>20797</v>
      </c>
      <c r="P716" s="755"/>
      <c r="Q716" s="921" t="s">
        <v>5962</v>
      </c>
      <c r="R716" s="922" t="s">
        <v>12813</v>
      </c>
      <c r="S716" s="923" t="s">
        <v>12814</v>
      </c>
      <c r="U716" s="820" t="s">
        <v>12815</v>
      </c>
      <c r="V716" s="815" t="s">
        <v>12816</v>
      </c>
      <c r="AH716" s="820" t="s">
        <v>12817</v>
      </c>
      <c r="AI716" s="815" t="s">
        <v>12818</v>
      </c>
      <c r="AT716" s="937"/>
      <c r="AU716" s="756"/>
      <c r="AV716" s="938"/>
    </row>
    <row r="717" spans="1:48" ht="48" x14ac:dyDescent="0.2">
      <c r="A717" s="749" t="s">
        <v>20797</v>
      </c>
      <c r="P717" s="755"/>
      <c r="Q717" s="921" t="s">
        <v>5962</v>
      </c>
      <c r="R717" s="922" t="s">
        <v>10233</v>
      </c>
      <c r="S717" s="923" t="s">
        <v>12819</v>
      </c>
      <c r="U717" s="860" t="s">
        <v>35</v>
      </c>
      <c r="V717" s="855" t="s">
        <v>12820</v>
      </c>
      <c r="AH717" s="860" t="s">
        <v>35</v>
      </c>
      <c r="AI717" s="855" t="s">
        <v>12821</v>
      </c>
      <c r="AT717" s="937"/>
      <c r="AU717" s="756"/>
      <c r="AV717" s="938"/>
    </row>
    <row r="718" spans="1:48" ht="48" x14ac:dyDescent="0.2">
      <c r="A718" s="749" t="s">
        <v>20797</v>
      </c>
      <c r="P718" s="755"/>
      <c r="Q718" s="921" t="s">
        <v>5962</v>
      </c>
      <c r="R718" s="922" t="s">
        <v>12822</v>
      </c>
      <c r="S718" s="923" t="s">
        <v>12823</v>
      </c>
      <c r="U718" s="820" t="s">
        <v>12824</v>
      </c>
      <c r="V718" s="815" t="s">
        <v>12825</v>
      </c>
      <c r="AH718" s="820" t="s">
        <v>12826</v>
      </c>
      <c r="AI718" s="815" t="s">
        <v>12827</v>
      </c>
      <c r="AT718" s="937"/>
      <c r="AU718" s="756"/>
      <c r="AV718" s="938"/>
    </row>
    <row r="719" spans="1:48" ht="48" x14ac:dyDescent="0.2">
      <c r="A719" s="749" t="s">
        <v>20797</v>
      </c>
      <c r="P719" s="755"/>
      <c r="Q719" s="921" t="s">
        <v>5962</v>
      </c>
      <c r="R719" s="922" t="s">
        <v>10259</v>
      </c>
      <c r="S719" s="923" t="s">
        <v>12828</v>
      </c>
      <c r="U719" s="860" t="s">
        <v>35</v>
      </c>
      <c r="V719" s="855" t="s">
        <v>12829</v>
      </c>
      <c r="AH719" s="860" t="s">
        <v>35</v>
      </c>
      <c r="AI719" s="855" t="s">
        <v>12830</v>
      </c>
      <c r="AT719" s="937"/>
      <c r="AU719" s="756"/>
      <c r="AV719" s="938"/>
    </row>
    <row r="720" spans="1:48" ht="48" x14ac:dyDescent="0.2">
      <c r="A720" s="749" t="s">
        <v>20797</v>
      </c>
      <c r="P720" s="755"/>
      <c r="Q720" s="921" t="s">
        <v>5962</v>
      </c>
      <c r="R720" s="922" t="s">
        <v>12831</v>
      </c>
      <c r="S720" s="923" t="s">
        <v>12832</v>
      </c>
      <c r="U720" s="820" t="s">
        <v>12833</v>
      </c>
      <c r="V720" s="815" t="s">
        <v>12834</v>
      </c>
      <c r="AH720" s="820" t="s">
        <v>12835</v>
      </c>
      <c r="AI720" s="815" t="s">
        <v>12836</v>
      </c>
      <c r="AT720" s="937"/>
      <c r="AU720" s="756"/>
      <c r="AV720" s="938"/>
    </row>
    <row r="721" spans="1:48" ht="48" x14ac:dyDescent="0.2">
      <c r="A721" s="749" t="s">
        <v>20797</v>
      </c>
      <c r="P721" s="755"/>
      <c r="Q721" s="921" t="s">
        <v>5962</v>
      </c>
      <c r="R721" s="922" t="s">
        <v>12837</v>
      </c>
      <c r="S721" s="923" t="s">
        <v>12838</v>
      </c>
      <c r="U721" s="860" t="s">
        <v>35</v>
      </c>
      <c r="V721" s="855" t="s">
        <v>12839</v>
      </c>
      <c r="AH721" s="860" t="s">
        <v>35</v>
      </c>
      <c r="AI721" s="855" t="s">
        <v>12840</v>
      </c>
      <c r="AT721" s="937"/>
      <c r="AU721" s="756"/>
      <c r="AV721" s="938"/>
    </row>
    <row r="722" spans="1:48" ht="48" x14ac:dyDescent="0.2">
      <c r="A722" s="749" t="s">
        <v>20797</v>
      </c>
      <c r="P722" s="755"/>
      <c r="Q722" s="921" t="s">
        <v>5962</v>
      </c>
      <c r="R722" s="922" t="s">
        <v>12841</v>
      </c>
      <c r="S722" s="923" t="s">
        <v>12842</v>
      </c>
      <c r="U722" s="820" t="s">
        <v>12843</v>
      </c>
      <c r="V722" s="815" t="s">
        <v>12844</v>
      </c>
      <c r="AH722" s="820" t="s">
        <v>12845</v>
      </c>
      <c r="AI722" s="815" t="s">
        <v>12846</v>
      </c>
      <c r="AT722" s="937"/>
      <c r="AU722" s="756"/>
      <c r="AV722" s="938"/>
    </row>
    <row r="723" spans="1:48" ht="48" x14ac:dyDescent="0.2">
      <c r="A723" s="749" t="s">
        <v>20797</v>
      </c>
      <c r="P723" s="755"/>
      <c r="Q723" s="921" t="s">
        <v>5962</v>
      </c>
      <c r="R723" s="922" t="s">
        <v>12847</v>
      </c>
      <c r="S723" s="923" t="s">
        <v>12848</v>
      </c>
      <c r="U723" s="860" t="s">
        <v>35</v>
      </c>
      <c r="V723" s="855" t="s">
        <v>12849</v>
      </c>
      <c r="AH723" s="860" t="s">
        <v>35</v>
      </c>
      <c r="AI723" s="855" t="s">
        <v>12850</v>
      </c>
      <c r="AT723" s="937"/>
      <c r="AU723" s="756"/>
      <c r="AV723" s="938"/>
    </row>
    <row r="724" spans="1:48" ht="48" x14ac:dyDescent="0.2">
      <c r="A724" s="749" t="s">
        <v>20797</v>
      </c>
      <c r="P724" s="755"/>
      <c r="Q724" s="921" t="s">
        <v>5962</v>
      </c>
      <c r="R724" s="922" t="s">
        <v>12851</v>
      </c>
      <c r="S724" s="923" t="s">
        <v>12852</v>
      </c>
      <c r="U724" s="820" t="s">
        <v>12853</v>
      </c>
      <c r="V724" s="815" t="s">
        <v>12854</v>
      </c>
      <c r="AH724" s="820" t="s">
        <v>12855</v>
      </c>
      <c r="AI724" s="815" t="s">
        <v>12856</v>
      </c>
      <c r="AT724" s="937"/>
      <c r="AU724" s="756"/>
      <c r="AV724" s="938"/>
    </row>
    <row r="725" spans="1:48" ht="48" x14ac:dyDescent="0.2">
      <c r="A725" s="749" t="s">
        <v>20797</v>
      </c>
      <c r="P725" s="755"/>
      <c r="Q725" s="921" t="s">
        <v>5962</v>
      </c>
      <c r="R725" s="922" t="s">
        <v>7597</v>
      </c>
      <c r="S725" s="923" t="s">
        <v>12857</v>
      </c>
      <c r="U725" s="860" t="s">
        <v>35</v>
      </c>
      <c r="V725" s="855" t="s">
        <v>12858</v>
      </c>
      <c r="AH725" s="860" t="s">
        <v>35</v>
      </c>
      <c r="AI725" s="855" t="s">
        <v>12859</v>
      </c>
      <c r="AT725" s="937"/>
      <c r="AU725" s="756"/>
      <c r="AV725" s="938"/>
    </row>
    <row r="726" spans="1:48" ht="48" x14ac:dyDescent="0.2">
      <c r="A726" s="749" t="s">
        <v>20797</v>
      </c>
      <c r="P726" s="755"/>
      <c r="Q726" s="921" t="s">
        <v>5962</v>
      </c>
      <c r="R726" s="922" t="s">
        <v>8433</v>
      </c>
      <c r="S726" s="923" t="s">
        <v>12860</v>
      </c>
      <c r="U726" s="902" t="s">
        <v>12861</v>
      </c>
      <c r="V726" s="903" t="s">
        <v>12862</v>
      </c>
      <c r="AH726" s="820" t="s">
        <v>7864</v>
      </c>
      <c r="AI726" s="815" t="s">
        <v>12863</v>
      </c>
      <c r="AT726" s="937"/>
      <c r="AU726" s="756"/>
      <c r="AV726" s="938"/>
    </row>
    <row r="727" spans="1:48" ht="48" x14ac:dyDescent="0.2">
      <c r="A727" s="749" t="s">
        <v>20797</v>
      </c>
      <c r="P727" s="755"/>
      <c r="Q727" s="921" t="s">
        <v>5962</v>
      </c>
      <c r="R727" s="922" t="s">
        <v>12864</v>
      </c>
      <c r="S727" s="923" t="s">
        <v>12865</v>
      </c>
      <c r="U727" s="816" t="s">
        <v>35</v>
      </c>
      <c r="V727" s="857" t="s">
        <v>12866</v>
      </c>
      <c r="AH727" s="860" t="s">
        <v>35</v>
      </c>
      <c r="AI727" s="855" t="s">
        <v>12867</v>
      </c>
      <c r="AT727" s="937"/>
      <c r="AU727" s="756"/>
      <c r="AV727" s="938"/>
    </row>
    <row r="728" spans="1:48" ht="48" x14ac:dyDescent="0.2">
      <c r="A728" s="749" t="s">
        <v>20797</v>
      </c>
      <c r="P728" s="755"/>
      <c r="Q728" s="921" t="s">
        <v>5962</v>
      </c>
      <c r="R728" s="922" t="s">
        <v>12868</v>
      </c>
      <c r="S728" s="923" t="s">
        <v>12869</v>
      </c>
      <c r="U728" s="820" t="s">
        <v>12870</v>
      </c>
      <c r="V728" s="815" t="s">
        <v>12871</v>
      </c>
      <c r="AH728" s="820" t="s">
        <v>12872</v>
      </c>
      <c r="AI728" s="815" t="s">
        <v>12873</v>
      </c>
      <c r="AT728" s="937"/>
      <c r="AU728" s="756"/>
      <c r="AV728" s="938"/>
    </row>
    <row r="729" spans="1:48" ht="48" x14ac:dyDescent="0.2">
      <c r="A729" s="749" t="s">
        <v>20797</v>
      </c>
      <c r="P729" s="755"/>
      <c r="Q729" s="921" t="s">
        <v>5962</v>
      </c>
      <c r="R729" s="922" t="s">
        <v>12874</v>
      </c>
      <c r="S729" s="923" t="s">
        <v>12875</v>
      </c>
      <c r="U729" s="860" t="s">
        <v>35</v>
      </c>
      <c r="V729" s="855" t="s">
        <v>12876</v>
      </c>
      <c r="AH729" s="860" t="s">
        <v>35</v>
      </c>
      <c r="AI729" s="855" t="s">
        <v>12877</v>
      </c>
      <c r="AT729" s="937"/>
      <c r="AU729" s="756"/>
      <c r="AV729" s="938"/>
    </row>
    <row r="730" spans="1:48" ht="48" x14ac:dyDescent="0.2">
      <c r="A730" s="749" t="s">
        <v>20797</v>
      </c>
      <c r="P730" s="755"/>
      <c r="Q730" s="921" t="s">
        <v>5962</v>
      </c>
      <c r="R730" s="922" t="s">
        <v>12878</v>
      </c>
      <c r="S730" s="923" t="s">
        <v>12879</v>
      </c>
      <c r="U730" s="820" t="s">
        <v>12880</v>
      </c>
      <c r="V730" s="815" t="s">
        <v>12881</v>
      </c>
      <c r="AH730" s="820" t="s">
        <v>12882</v>
      </c>
      <c r="AI730" s="815" t="s">
        <v>12883</v>
      </c>
      <c r="AT730" s="937"/>
      <c r="AU730" s="756"/>
      <c r="AV730" s="938"/>
    </row>
    <row r="731" spans="1:48" ht="48" x14ac:dyDescent="0.2">
      <c r="A731" s="749" t="s">
        <v>20797</v>
      </c>
      <c r="P731" s="755"/>
      <c r="Q731" s="921" t="s">
        <v>5962</v>
      </c>
      <c r="R731" s="922" t="s">
        <v>12884</v>
      </c>
      <c r="S731" s="923" t="s">
        <v>12885</v>
      </c>
      <c r="U731" s="860" t="s">
        <v>35</v>
      </c>
      <c r="V731" s="855" t="s">
        <v>12886</v>
      </c>
      <c r="AH731" s="860" t="s">
        <v>35</v>
      </c>
      <c r="AI731" s="855" t="s">
        <v>12887</v>
      </c>
      <c r="AT731" s="937"/>
      <c r="AU731" s="756"/>
      <c r="AV731" s="938"/>
    </row>
    <row r="732" spans="1:48" ht="48" x14ac:dyDescent="0.2">
      <c r="A732" s="749" t="s">
        <v>20797</v>
      </c>
      <c r="P732" s="755"/>
      <c r="Q732" s="921" t="s">
        <v>5962</v>
      </c>
      <c r="R732" s="922" t="s">
        <v>12888</v>
      </c>
      <c r="S732" s="923" t="s">
        <v>12889</v>
      </c>
      <c r="U732" s="820" t="s">
        <v>12890</v>
      </c>
      <c r="V732" s="815" t="s">
        <v>12891</v>
      </c>
      <c r="AH732" s="820" t="s">
        <v>12892</v>
      </c>
      <c r="AI732" s="815" t="s">
        <v>12893</v>
      </c>
      <c r="AT732" s="937"/>
      <c r="AU732" s="756"/>
      <c r="AV732" s="938"/>
    </row>
    <row r="733" spans="1:48" ht="48" x14ac:dyDescent="0.2">
      <c r="A733" s="749" t="s">
        <v>20797</v>
      </c>
      <c r="P733" s="755"/>
      <c r="Q733" s="921" t="s">
        <v>5962</v>
      </c>
      <c r="R733" s="922" t="s">
        <v>12894</v>
      </c>
      <c r="S733" s="923" t="s">
        <v>12895</v>
      </c>
      <c r="U733" s="860" t="s">
        <v>35</v>
      </c>
      <c r="V733" s="855" t="s">
        <v>12896</v>
      </c>
      <c r="AH733" s="860" t="s">
        <v>35</v>
      </c>
      <c r="AI733" s="855" t="s">
        <v>12897</v>
      </c>
      <c r="AT733" s="937"/>
      <c r="AU733" s="756"/>
      <c r="AV733" s="938"/>
    </row>
    <row r="734" spans="1:48" ht="48" x14ac:dyDescent="0.2">
      <c r="A734" s="749" t="s">
        <v>20797</v>
      </c>
      <c r="P734" s="755"/>
      <c r="Q734" s="921" t="s">
        <v>5962</v>
      </c>
      <c r="R734" s="922" t="s">
        <v>12898</v>
      </c>
      <c r="S734" s="923" t="s">
        <v>12899</v>
      </c>
      <c r="U734" s="820" t="s">
        <v>12900</v>
      </c>
      <c r="V734" s="815" t="s">
        <v>12901</v>
      </c>
      <c r="AH734" s="820" t="s">
        <v>12902</v>
      </c>
      <c r="AI734" s="815" t="s">
        <v>12903</v>
      </c>
      <c r="AT734" s="937"/>
      <c r="AU734" s="756"/>
      <c r="AV734" s="938"/>
    </row>
    <row r="735" spans="1:48" ht="48" x14ac:dyDescent="0.2">
      <c r="A735" s="749" t="s">
        <v>20797</v>
      </c>
      <c r="P735" s="755"/>
      <c r="Q735" s="921" t="s">
        <v>5962</v>
      </c>
      <c r="R735" s="922" t="s">
        <v>12904</v>
      </c>
      <c r="S735" s="923" t="s">
        <v>12905</v>
      </c>
      <c r="U735" s="860" t="s">
        <v>35</v>
      </c>
      <c r="V735" s="855" t="s">
        <v>12906</v>
      </c>
      <c r="AH735" s="860" t="s">
        <v>35</v>
      </c>
      <c r="AI735" s="855" t="s">
        <v>12907</v>
      </c>
      <c r="AT735" s="937"/>
      <c r="AU735" s="756"/>
      <c r="AV735" s="938"/>
    </row>
    <row r="736" spans="1:48" ht="48" x14ac:dyDescent="0.2">
      <c r="A736" s="749" t="s">
        <v>20797</v>
      </c>
      <c r="P736" s="755"/>
      <c r="Q736" s="921" t="s">
        <v>5962</v>
      </c>
      <c r="R736" s="922" t="s">
        <v>12908</v>
      </c>
      <c r="S736" s="923" t="s">
        <v>12909</v>
      </c>
      <c r="U736" s="820" t="s">
        <v>12910</v>
      </c>
      <c r="V736" s="815" t="s">
        <v>12911</v>
      </c>
      <c r="AH736" s="820" t="s">
        <v>12912</v>
      </c>
      <c r="AI736" s="815" t="s">
        <v>12913</v>
      </c>
      <c r="AT736" s="937"/>
      <c r="AU736" s="756"/>
      <c r="AV736" s="938"/>
    </row>
    <row r="737" spans="1:48" ht="48" x14ac:dyDescent="0.2">
      <c r="A737" s="749" t="s">
        <v>20797</v>
      </c>
      <c r="P737" s="755"/>
      <c r="Q737" s="921" t="s">
        <v>5962</v>
      </c>
      <c r="R737" s="922" t="s">
        <v>12914</v>
      </c>
      <c r="S737" s="923" t="s">
        <v>12915</v>
      </c>
      <c r="U737" s="860" t="s">
        <v>35</v>
      </c>
      <c r="V737" s="855" t="s">
        <v>12916</v>
      </c>
      <c r="AH737" s="860" t="s">
        <v>35</v>
      </c>
      <c r="AI737" s="855" t="s">
        <v>12917</v>
      </c>
      <c r="AT737" s="937"/>
      <c r="AU737" s="756"/>
      <c r="AV737" s="938"/>
    </row>
    <row r="738" spans="1:48" ht="48" x14ac:dyDescent="0.2">
      <c r="A738" s="749" t="s">
        <v>20797</v>
      </c>
      <c r="P738" s="755"/>
      <c r="Q738" s="921" t="s">
        <v>5962</v>
      </c>
      <c r="R738" s="922" t="s">
        <v>12918</v>
      </c>
      <c r="S738" s="923" t="s">
        <v>12919</v>
      </c>
      <c r="U738" s="820" t="s">
        <v>12920</v>
      </c>
      <c r="V738" s="815" t="s">
        <v>12921</v>
      </c>
      <c r="AH738" s="820" t="s">
        <v>12922</v>
      </c>
      <c r="AI738" s="815" t="s">
        <v>12923</v>
      </c>
      <c r="AT738" s="937"/>
      <c r="AU738" s="756"/>
      <c r="AV738" s="938"/>
    </row>
    <row r="739" spans="1:48" ht="48" x14ac:dyDescent="0.2">
      <c r="A739" s="749" t="s">
        <v>20797</v>
      </c>
      <c r="P739" s="755"/>
      <c r="Q739" s="921" t="s">
        <v>5962</v>
      </c>
      <c r="R739" s="922" t="s">
        <v>12924</v>
      </c>
      <c r="S739" s="923" t="s">
        <v>12925</v>
      </c>
      <c r="U739" s="860" t="s">
        <v>35</v>
      </c>
      <c r="V739" s="855" t="s">
        <v>12926</v>
      </c>
      <c r="AH739" s="860" t="s">
        <v>35</v>
      </c>
      <c r="AI739" s="855" t="s">
        <v>12927</v>
      </c>
      <c r="AT739" s="937"/>
      <c r="AU739" s="756"/>
      <c r="AV739" s="938"/>
    </row>
    <row r="740" spans="1:48" ht="48" x14ac:dyDescent="0.2">
      <c r="A740" s="749" t="s">
        <v>20797</v>
      </c>
      <c r="P740" s="755"/>
      <c r="Q740" s="921" t="s">
        <v>5962</v>
      </c>
      <c r="R740" s="922" t="s">
        <v>12928</v>
      </c>
      <c r="S740" s="923" t="s">
        <v>12929</v>
      </c>
      <c r="U740" s="820" t="s">
        <v>12930</v>
      </c>
      <c r="V740" s="815" t="s">
        <v>12931</v>
      </c>
      <c r="AH740" s="820" t="s">
        <v>12932</v>
      </c>
      <c r="AI740" s="815" t="s">
        <v>12933</v>
      </c>
      <c r="AT740" s="937"/>
      <c r="AU740" s="756"/>
      <c r="AV740" s="938"/>
    </row>
    <row r="741" spans="1:48" ht="48" x14ac:dyDescent="0.2">
      <c r="A741" s="749" t="s">
        <v>20797</v>
      </c>
      <c r="P741" s="755"/>
      <c r="Q741" s="921" t="s">
        <v>5962</v>
      </c>
      <c r="R741" s="922" t="s">
        <v>12934</v>
      </c>
      <c r="S741" s="923" t="s">
        <v>12935</v>
      </c>
      <c r="U741" s="860" t="s">
        <v>35</v>
      </c>
      <c r="V741" s="855" t="s">
        <v>12936</v>
      </c>
      <c r="AH741" s="860" t="s">
        <v>35</v>
      </c>
      <c r="AI741" s="855" t="s">
        <v>12937</v>
      </c>
      <c r="AT741" s="937"/>
      <c r="AU741" s="756"/>
      <c r="AV741" s="938"/>
    </row>
    <row r="742" spans="1:48" ht="48" x14ac:dyDescent="0.2">
      <c r="A742" s="749" t="s">
        <v>20797</v>
      </c>
      <c r="P742" s="755"/>
      <c r="Q742" s="921" t="s">
        <v>5962</v>
      </c>
      <c r="R742" s="922" t="s">
        <v>12938</v>
      </c>
      <c r="S742" s="923" t="s">
        <v>12939</v>
      </c>
      <c r="U742" s="820" t="s">
        <v>12940</v>
      </c>
      <c r="V742" s="815" t="s">
        <v>12941</v>
      </c>
      <c r="AH742" s="820" t="s">
        <v>12942</v>
      </c>
      <c r="AI742" s="815" t="s">
        <v>12943</v>
      </c>
      <c r="AT742" s="937"/>
      <c r="AU742" s="756"/>
      <c r="AV742" s="938"/>
    </row>
    <row r="743" spans="1:48" ht="48" x14ac:dyDescent="0.2">
      <c r="A743" s="749" t="s">
        <v>20797</v>
      </c>
      <c r="P743" s="755"/>
      <c r="Q743" s="921" t="s">
        <v>5962</v>
      </c>
      <c r="R743" s="922" t="s">
        <v>12944</v>
      </c>
      <c r="S743" s="923" t="s">
        <v>12945</v>
      </c>
      <c r="U743" s="860" t="s">
        <v>35</v>
      </c>
      <c r="V743" s="855" t="s">
        <v>12946</v>
      </c>
      <c r="AH743" s="860" t="s">
        <v>35</v>
      </c>
      <c r="AI743" s="855" t="s">
        <v>12947</v>
      </c>
      <c r="AT743" s="937"/>
      <c r="AU743" s="756"/>
      <c r="AV743" s="938"/>
    </row>
    <row r="744" spans="1:48" ht="48" x14ac:dyDescent="0.2">
      <c r="A744" s="749" t="s">
        <v>20797</v>
      </c>
      <c r="P744" s="755"/>
      <c r="Q744" s="921" t="s">
        <v>5962</v>
      </c>
      <c r="R744" s="922" t="s">
        <v>12948</v>
      </c>
      <c r="S744" s="923" t="s">
        <v>12949</v>
      </c>
      <c r="U744" s="820" t="s">
        <v>12950</v>
      </c>
      <c r="V744" s="815" t="s">
        <v>12951</v>
      </c>
      <c r="AH744" s="820" t="s">
        <v>12952</v>
      </c>
      <c r="AI744" s="815" t="s">
        <v>12953</v>
      </c>
      <c r="AT744" s="937"/>
      <c r="AU744" s="756"/>
      <c r="AV744" s="938"/>
    </row>
    <row r="745" spans="1:48" ht="48" x14ac:dyDescent="0.2">
      <c r="A745" s="749" t="s">
        <v>20797</v>
      </c>
      <c r="P745" s="755"/>
      <c r="Q745" s="921" t="s">
        <v>5962</v>
      </c>
      <c r="R745" s="922" t="s">
        <v>12954</v>
      </c>
      <c r="S745" s="923" t="s">
        <v>12955</v>
      </c>
      <c r="U745" s="860" t="s">
        <v>35</v>
      </c>
      <c r="V745" s="855" t="s">
        <v>12956</v>
      </c>
      <c r="AH745" s="860" t="s">
        <v>35</v>
      </c>
      <c r="AI745" s="855" t="s">
        <v>12957</v>
      </c>
      <c r="AT745" s="937"/>
      <c r="AU745" s="756"/>
      <c r="AV745" s="938"/>
    </row>
    <row r="746" spans="1:48" ht="48" x14ac:dyDescent="0.2">
      <c r="A746" s="749" t="s">
        <v>20797</v>
      </c>
      <c r="P746" s="755"/>
      <c r="Q746" s="921" t="s">
        <v>5962</v>
      </c>
      <c r="R746" s="922" t="s">
        <v>12958</v>
      </c>
      <c r="S746" s="923" t="s">
        <v>12959</v>
      </c>
      <c r="U746" s="820" t="s">
        <v>12960</v>
      </c>
      <c r="V746" s="815" t="s">
        <v>10947</v>
      </c>
      <c r="AH746" s="820" t="s">
        <v>12961</v>
      </c>
      <c r="AI746" s="815" t="s">
        <v>12962</v>
      </c>
      <c r="AT746" s="937"/>
      <c r="AU746" s="756"/>
      <c r="AV746" s="938"/>
    </row>
    <row r="747" spans="1:48" ht="48" x14ac:dyDescent="0.2">
      <c r="A747" s="749" t="s">
        <v>20797</v>
      </c>
      <c r="P747" s="755"/>
      <c r="Q747" s="921" t="s">
        <v>5962</v>
      </c>
      <c r="R747" s="922" t="s">
        <v>12963</v>
      </c>
      <c r="S747" s="923" t="s">
        <v>12964</v>
      </c>
      <c r="U747" s="860" t="s">
        <v>35</v>
      </c>
      <c r="V747" s="855" t="s">
        <v>12965</v>
      </c>
      <c r="AH747" s="860" t="s">
        <v>35</v>
      </c>
      <c r="AI747" s="855" t="s">
        <v>12966</v>
      </c>
      <c r="AT747" s="937"/>
      <c r="AU747" s="756"/>
      <c r="AV747" s="938"/>
    </row>
    <row r="748" spans="1:48" ht="48" x14ac:dyDescent="0.2">
      <c r="A748" s="749" t="s">
        <v>20797</v>
      </c>
      <c r="P748" s="755"/>
      <c r="Q748" s="921" t="s">
        <v>5962</v>
      </c>
      <c r="R748" s="922" t="s">
        <v>12967</v>
      </c>
      <c r="S748" s="923" t="s">
        <v>12968</v>
      </c>
      <c r="U748" s="820" t="s">
        <v>12969</v>
      </c>
      <c r="V748" s="815" t="s">
        <v>12970</v>
      </c>
      <c r="AH748" s="820" t="s">
        <v>12971</v>
      </c>
      <c r="AI748" s="815" t="s">
        <v>12972</v>
      </c>
      <c r="AT748" s="937"/>
      <c r="AU748" s="756"/>
      <c r="AV748" s="938"/>
    </row>
    <row r="749" spans="1:48" ht="48" x14ac:dyDescent="0.2">
      <c r="A749" s="749" t="s">
        <v>20797</v>
      </c>
      <c r="P749" s="755"/>
      <c r="Q749" s="921" t="s">
        <v>5962</v>
      </c>
      <c r="R749" s="922" t="s">
        <v>12973</v>
      </c>
      <c r="S749" s="923" t="s">
        <v>12974</v>
      </c>
      <c r="U749" s="860" t="s">
        <v>35</v>
      </c>
      <c r="V749" s="855" t="s">
        <v>12975</v>
      </c>
      <c r="AH749" s="860" t="s">
        <v>35</v>
      </c>
      <c r="AI749" s="855" t="s">
        <v>12976</v>
      </c>
      <c r="AT749" s="937"/>
      <c r="AU749" s="756"/>
      <c r="AV749" s="938"/>
    </row>
    <row r="750" spans="1:48" ht="48" x14ac:dyDescent="0.2">
      <c r="A750" s="749" t="s">
        <v>20797</v>
      </c>
      <c r="P750" s="755"/>
      <c r="Q750" s="921" t="s">
        <v>5962</v>
      </c>
      <c r="R750" s="922" t="s">
        <v>12977</v>
      </c>
      <c r="S750" s="923" t="s">
        <v>12978</v>
      </c>
      <c r="U750" s="820" t="s">
        <v>12979</v>
      </c>
      <c r="V750" s="815" t="s">
        <v>12980</v>
      </c>
      <c r="AH750" s="820" t="s">
        <v>12981</v>
      </c>
      <c r="AI750" s="815" t="s">
        <v>12982</v>
      </c>
      <c r="AT750" s="937"/>
      <c r="AU750" s="756"/>
      <c r="AV750" s="938"/>
    </row>
    <row r="751" spans="1:48" ht="48" x14ac:dyDescent="0.2">
      <c r="A751" s="749" t="s">
        <v>20797</v>
      </c>
      <c r="P751" s="755"/>
      <c r="Q751" s="921" t="s">
        <v>5962</v>
      </c>
      <c r="R751" s="922" t="s">
        <v>12983</v>
      </c>
      <c r="S751" s="923" t="s">
        <v>12984</v>
      </c>
      <c r="U751" s="860" t="s">
        <v>35</v>
      </c>
      <c r="V751" s="855" t="s">
        <v>12985</v>
      </c>
      <c r="AH751" s="860" t="s">
        <v>35</v>
      </c>
      <c r="AI751" s="855" t="s">
        <v>12986</v>
      </c>
      <c r="AT751" s="937"/>
      <c r="AU751" s="756"/>
      <c r="AV751" s="938"/>
    </row>
    <row r="752" spans="1:48" ht="48" x14ac:dyDescent="0.2">
      <c r="A752" s="749" t="s">
        <v>20797</v>
      </c>
      <c r="P752" s="755"/>
      <c r="Q752" s="921" t="s">
        <v>5962</v>
      </c>
      <c r="R752" s="922" t="s">
        <v>12987</v>
      </c>
      <c r="S752" s="923" t="s">
        <v>12988</v>
      </c>
      <c r="U752" s="820" t="s">
        <v>12989</v>
      </c>
      <c r="V752" s="815" t="s">
        <v>12990</v>
      </c>
      <c r="AH752" s="820" t="s">
        <v>12991</v>
      </c>
      <c r="AI752" s="815" t="s">
        <v>12992</v>
      </c>
      <c r="AT752" s="937"/>
      <c r="AU752" s="756"/>
      <c r="AV752" s="938"/>
    </row>
    <row r="753" spans="1:48" ht="48" x14ac:dyDescent="0.2">
      <c r="A753" s="749" t="s">
        <v>20797</v>
      </c>
      <c r="P753" s="755"/>
      <c r="Q753" s="921" t="s">
        <v>5962</v>
      </c>
      <c r="R753" s="922" t="s">
        <v>12993</v>
      </c>
      <c r="S753" s="923" t="s">
        <v>12994</v>
      </c>
      <c r="U753" s="860" t="s">
        <v>35</v>
      </c>
      <c r="V753" s="855" t="s">
        <v>12995</v>
      </c>
      <c r="AH753" s="860" t="s">
        <v>35</v>
      </c>
      <c r="AI753" s="855" t="s">
        <v>12996</v>
      </c>
      <c r="AT753" s="937"/>
      <c r="AU753" s="756"/>
      <c r="AV753" s="938"/>
    </row>
    <row r="754" spans="1:48" ht="48" x14ac:dyDescent="0.2">
      <c r="A754" s="749" t="s">
        <v>20797</v>
      </c>
      <c r="P754" s="755"/>
      <c r="Q754" s="921" t="s">
        <v>5962</v>
      </c>
      <c r="R754" s="922" t="s">
        <v>12997</v>
      </c>
      <c r="S754" s="923" t="s">
        <v>12998</v>
      </c>
      <c r="U754" s="820" t="s">
        <v>10108</v>
      </c>
      <c r="V754" s="815" t="s">
        <v>12999</v>
      </c>
      <c r="AH754" s="820" t="s">
        <v>13000</v>
      </c>
      <c r="AI754" s="815" t="s">
        <v>13001</v>
      </c>
      <c r="AT754" s="937"/>
      <c r="AU754" s="756"/>
      <c r="AV754" s="938"/>
    </row>
    <row r="755" spans="1:48" ht="48" x14ac:dyDescent="0.2">
      <c r="A755" s="749" t="s">
        <v>20797</v>
      </c>
      <c r="P755" s="755"/>
      <c r="Q755" s="921" t="s">
        <v>5962</v>
      </c>
      <c r="R755" s="922" t="s">
        <v>13002</v>
      </c>
      <c r="S755" s="923" t="s">
        <v>13003</v>
      </c>
      <c r="U755" s="860" t="s">
        <v>35</v>
      </c>
      <c r="V755" s="855" t="s">
        <v>13004</v>
      </c>
      <c r="AH755" s="860" t="s">
        <v>35</v>
      </c>
      <c r="AI755" s="855" t="s">
        <v>13005</v>
      </c>
      <c r="AT755" s="937"/>
      <c r="AU755" s="756"/>
      <c r="AV755" s="938"/>
    </row>
    <row r="756" spans="1:48" ht="48" x14ac:dyDescent="0.2">
      <c r="A756" s="749" t="s">
        <v>20797</v>
      </c>
      <c r="P756" s="755"/>
      <c r="Q756" s="921" t="s">
        <v>5962</v>
      </c>
      <c r="R756" s="922" t="s">
        <v>13006</v>
      </c>
      <c r="S756" s="923" t="s">
        <v>13007</v>
      </c>
      <c r="U756" s="902" t="s">
        <v>9819</v>
      </c>
      <c r="V756" s="903" t="s">
        <v>13008</v>
      </c>
      <c r="AH756" s="820" t="s">
        <v>13009</v>
      </c>
      <c r="AI756" s="815" t="s">
        <v>13010</v>
      </c>
      <c r="AT756" s="937"/>
      <c r="AU756" s="756"/>
      <c r="AV756" s="938"/>
    </row>
    <row r="757" spans="1:48" ht="48" x14ac:dyDescent="0.2">
      <c r="A757" s="749" t="s">
        <v>20797</v>
      </c>
      <c r="P757" s="755"/>
      <c r="Q757" s="921" t="s">
        <v>5962</v>
      </c>
      <c r="R757" s="922" t="s">
        <v>13011</v>
      </c>
      <c r="S757" s="923" t="s">
        <v>13012</v>
      </c>
      <c r="U757" s="816" t="s">
        <v>35</v>
      </c>
      <c r="V757" s="857" t="s">
        <v>12412</v>
      </c>
      <c r="AH757" s="860" t="s">
        <v>35</v>
      </c>
      <c r="AI757" s="855" t="s">
        <v>13013</v>
      </c>
    </row>
    <row r="758" spans="1:48" ht="48" x14ac:dyDescent="0.2">
      <c r="A758" s="749" t="s">
        <v>20797</v>
      </c>
      <c r="P758" s="755"/>
      <c r="Q758" s="921" t="s">
        <v>5962</v>
      </c>
      <c r="R758" s="922" t="s">
        <v>13014</v>
      </c>
      <c r="S758" s="923" t="s">
        <v>13015</v>
      </c>
      <c r="U758" s="820" t="s">
        <v>10040</v>
      </c>
      <c r="V758" s="815" t="s">
        <v>13016</v>
      </c>
      <c r="AH758" s="820" t="s">
        <v>13017</v>
      </c>
      <c r="AI758" s="815" t="s">
        <v>13018</v>
      </c>
    </row>
    <row r="759" spans="1:48" ht="48" x14ac:dyDescent="0.2">
      <c r="A759" s="749" t="s">
        <v>20797</v>
      </c>
      <c r="P759" s="755"/>
      <c r="Q759" s="921" t="s">
        <v>5962</v>
      </c>
      <c r="R759" s="922" t="s">
        <v>13019</v>
      </c>
      <c r="S759" s="923" t="s">
        <v>13020</v>
      </c>
      <c r="U759" s="860" t="s">
        <v>35</v>
      </c>
      <c r="V759" s="855" t="s">
        <v>13021</v>
      </c>
      <c r="AH759" s="860" t="s">
        <v>35</v>
      </c>
      <c r="AI759" s="855" t="s">
        <v>13022</v>
      </c>
    </row>
    <row r="760" spans="1:48" ht="48" x14ac:dyDescent="0.2">
      <c r="A760" s="749" t="s">
        <v>20797</v>
      </c>
      <c r="P760" s="755"/>
      <c r="Q760" s="921" t="s">
        <v>5962</v>
      </c>
      <c r="R760" s="922" t="s">
        <v>13023</v>
      </c>
      <c r="S760" s="923" t="s">
        <v>13024</v>
      </c>
      <c r="U760" s="820" t="s">
        <v>13025</v>
      </c>
      <c r="V760" s="815" t="s">
        <v>13026</v>
      </c>
      <c r="AH760" s="820" t="s">
        <v>13027</v>
      </c>
      <c r="AI760" s="815" t="s">
        <v>13028</v>
      </c>
    </row>
    <row r="761" spans="1:48" ht="48" x14ac:dyDescent="0.2">
      <c r="A761" s="749" t="s">
        <v>20797</v>
      </c>
      <c r="P761" s="755"/>
      <c r="Q761" s="921" t="s">
        <v>5962</v>
      </c>
      <c r="R761" s="922" t="s">
        <v>13029</v>
      </c>
      <c r="S761" s="923" t="s">
        <v>13030</v>
      </c>
      <c r="U761" s="860" t="s">
        <v>35</v>
      </c>
      <c r="V761" s="855" t="s">
        <v>13031</v>
      </c>
      <c r="AH761" s="860" t="s">
        <v>35</v>
      </c>
      <c r="AI761" s="855" t="s">
        <v>13032</v>
      </c>
    </row>
    <row r="762" spans="1:48" ht="48" x14ac:dyDescent="0.2">
      <c r="A762" s="749" t="s">
        <v>20797</v>
      </c>
      <c r="P762" s="755"/>
      <c r="Q762" s="921" t="s">
        <v>5962</v>
      </c>
      <c r="R762" s="922" t="s">
        <v>13033</v>
      </c>
      <c r="S762" s="923" t="s">
        <v>13034</v>
      </c>
      <c r="U762" s="820" t="s">
        <v>13035</v>
      </c>
      <c r="V762" s="815" t="s">
        <v>13036</v>
      </c>
      <c r="AH762" s="820" t="s">
        <v>13037</v>
      </c>
      <c r="AI762" s="815" t="s">
        <v>13038</v>
      </c>
    </row>
    <row r="763" spans="1:48" ht="48" x14ac:dyDescent="0.2">
      <c r="A763" s="749" t="s">
        <v>20797</v>
      </c>
      <c r="P763" s="755"/>
      <c r="Q763" s="921" t="s">
        <v>5962</v>
      </c>
      <c r="R763" s="922" t="s">
        <v>13039</v>
      </c>
      <c r="S763" s="923" t="s">
        <v>13040</v>
      </c>
      <c r="U763" s="860" t="s">
        <v>35</v>
      </c>
      <c r="V763" s="855" t="s">
        <v>13041</v>
      </c>
      <c r="AH763" s="860" t="s">
        <v>35</v>
      </c>
      <c r="AI763" s="855" t="s">
        <v>13042</v>
      </c>
    </row>
    <row r="764" spans="1:48" ht="48" x14ac:dyDescent="0.2">
      <c r="A764" s="749" t="s">
        <v>20797</v>
      </c>
      <c r="P764" s="755"/>
      <c r="Q764" s="921" t="s">
        <v>5962</v>
      </c>
      <c r="R764" s="922" t="s">
        <v>13043</v>
      </c>
      <c r="S764" s="923" t="s">
        <v>13044</v>
      </c>
      <c r="U764" s="820" t="s">
        <v>13045</v>
      </c>
      <c r="V764" s="815" t="s">
        <v>13046</v>
      </c>
      <c r="AH764" s="820" t="s">
        <v>13047</v>
      </c>
      <c r="AI764" s="815" t="s">
        <v>13048</v>
      </c>
    </row>
    <row r="765" spans="1:48" ht="48" x14ac:dyDescent="0.2">
      <c r="A765" s="749" t="s">
        <v>20797</v>
      </c>
      <c r="P765" s="755"/>
      <c r="Q765" s="921" t="s">
        <v>5962</v>
      </c>
      <c r="R765" s="922" t="s">
        <v>13049</v>
      </c>
      <c r="S765" s="923" t="s">
        <v>13050</v>
      </c>
      <c r="U765" s="860" t="s">
        <v>35</v>
      </c>
      <c r="V765" s="855" t="s">
        <v>13051</v>
      </c>
      <c r="AH765" s="860" t="s">
        <v>35</v>
      </c>
      <c r="AI765" s="855" t="s">
        <v>13052</v>
      </c>
    </row>
    <row r="766" spans="1:48" ht="48" x14ac:dyDescent="0.2">
      <c r="A766" s="749" t="s">
        <v>20797</v>
      </c>
      <c r="P766" s="755"/>
      <c r="Q766" s="921" t="s">
        <v>5962</v>
      </c>
      <c r="R766" s="922" t="s">
        <v>13053</v>
      </c>
      <c r="S766" s="923" t="s">
        <v>13054</v>
      </c>
      <c r="U766" s="902" t="s">
        <v>13055</v>
      </c>
      <c r="V766" s="903" t="s">
        <v>13056</v>
      </c>
      <c r="AH766" s="820" t="s">
        <v>13057</v>
      </c>
      <c r="AI766" s="815" t="s">
        <v>13058</v>
      </c>
    </row>
    <row r="767" spans="1:48" ht="48" x14ac:dyDescent="0.2">
      <c r="A767" s="749" t="s">
        <v>20797</v>
      </c>
      <c r="P767" s="755"/>
      <c r="Q767" s="921" t="s">
        <v>5962</v>
      </c>
      <c r="R767" s="922" t="s">
        <v>13059</v>
      </c>
      <c r="S767" s="923" t="s">
        <v>13060</v>
      </c>
      <c r="U767" s="816" t="s">
        <v>35</v>
      </c>
      <c r="V767" s="857" t="s">
        <v>13061</v>
      </c>
      <c r="AH767" s="860" t="s">
        <v>35</v>
      </c>
      <c r="AI767" s="855" t="s">
        <v>13062</v>
      </c>
    </row>
    <row r="768" spans="1:48" ht="48" x14ac:dyDescent="0.2">
      <c r="A768" s="749" t="s">
        <v>20797</v>
      </c>
      <c r="P768" s="755"/>
      <c r="Q768" s="921" t="s">
        <v>5962</v>
      </c>
      <c r="R768" s="922" t="s">
        <v>13063</v>
      </c>
      <c r="S768" s="923" t="s">
        <v>13064</v>
      </c>
      <c r="U768" s="820" t="s">
        <v>13065</v>
      </c>
      <c r="V768" s="815" t="s">
        <v>13066</v>
      </c>
      <c r="AH768" s="820" t="s">
        <v>13067</v>
      </c>
      <c r="AI768" s="815" t="s">
        <v>13068</v>
      </c>
    </row>
    <row r="769" spans="1:35" ht="48" x14ac:dyDescent="0.2">
      <c r="A769" s="749" t="s">
        <v>20797</v>
      </c>
      <c r="P769" s="755"/>
      <c r="Q769" s="921" t="s">
        <v>5962</v>
      </c>
      <c r="R769" s="922" t="s">
        <v>13069</v>
      </c>
      <c r="S769" s="923" t="s">
        <v>13070</v>
      </c>
      <c r="U769" s="860" t="s">
        <v>35</v>
      </c>
      <c r="V769" s="855" t="s">
        <v>13071</v>
      </c>
      <c r="AH769" s="860" t="s">
        <v>35</v>
      </c>
      <c r="AI769" s="855" t="s">
        <v>13072</v>
      </c>
    </row>
    <row r="770" spans="1:35" ht="48" x14ac:dyDescent="0.2">
      <c r="A770" s="749" t="s">
        <v>20797</v>
      </c>
      <c r="P770" s="755"/>
      <c r="Q770" s="921" t="s">
        <v>5962</v>
      </c>
      <c r="R770" s="922" t="s">
        <v>13073</v>
      </c>
      <c r="S770" s="923" t="s">
        <v>13074</v>
      </c>
      <c r="U770" s="820" t="s">
        <v>9105</v>
      </c>
      <c r="V770" s="815" t="s">
        <v>9106</v>
      </c>
      <c r="AH770" s="820" t="s">
        <v>13075</v>
      </c>
      <c r="AI770" s="815" t="s">
        <v>13076</v>
      </c>
    </row>
    <row r="771" spans="1:35" ht="49" thickBot="1" x14ac:dyDescent="0.25">
      <c r="A771" s="749" t="s">
        <v>20797</v>
      </c>
      <c r="P771" s="755"/>
      <c r="Q771" s="921" t="s">
        <v>5962</v>
      </c>
      <c r="R771" s="922" t="s">
        <v>13077</v>
      </c>
      <c r="S771" s="923" t="s">
        <v>13078</v>
      </c>
      <c r="U771" s="971" t="s">
        <v>35</v>
      </c>
      <c r="V771" s="910" t="s">
        <v>13079</v>
      </c>
      <c r="AH771" s="860" t="s">
        <v>35</v>
      </c>
      <c r="AI771" s="855" t="s">
        <v>13080</v>
      </c>
    </row>
    <row r="772" spans="1:35" ht="48" x14ac:dyDescent="0.2">
      <c r="A772" s="749" t="s">
        <v>20797</v>
      </c>
      <c r="P772" s="755"/>
      <c r="Q772" s="921" t="s">
        <v>5962</v>
      </c>
      <c r="R772" s="922" t="s">
        <v>13081</v>
      </c>
      <c r="S772" s="923" t="s">
        <v>13082</v>
      </c>
      <c r="AH772" s="820" t="s">
        <v>13083</v>
      </c>
      <c r="AI772" s="815" t="s">
        <v>13084</v>
      </c>
    </row>
    <row r="773" spans="1:35" ht="48" x14ac:dyDescent="0.2">
      <c r="A773" s="749" t="s">
        <v>20797</v>
      </c>
      <c r="P773" s="755"/>
      <c r="Q773" s="921" t="s">
        <v>5962</v>
      </c>
      <c r="R773" s="922" t="s">
        <v>13085</v>
      </c>
      <c r="S773" s="923" t="s">
        <v>13086</v>
      </c>
      <c r="AH773" s="860" t="s">
        <v>35</v>
      </c>
      <c r="AI773" s="855" t="s">
        <v>13087</v>
      </c>
    </row>
    <row r="774" spans="1:35" ht="48" x14ac:dyDescent="0.2">
      <c r="A774" s="749" t="s">
        <v>20797</v>
      </c>
      <c r="P774" s="755"/>
      <c r="Q774" s="921" t="s">
        <v>5962</v>
      </c>
      <c r="R774" s="922" t="s">
        <v>13088</v>
      </c>
      <c r="S774" s="923" t="s">
        <v>13089</v>
      </c>
      <c r="AH774" s="820" t="s">
        <v>6673</v>
      </c>
      <c r="AI774" s="815" t="s">
        <v>13090</v>
      </c>
    </row>
    <row r="775" spans="1:35" ht="48" x14ac:dyDescent="0.2">
      <c r="A775" s="749" t="s">
        <v>20797</v>
      </c>
      <c r="P775" s="755"/>
      <c r="Q775" s="921" t="s">
        <v>5962</v>
      </c>
      <c r="R775" s="922" t="s">
        <v>13091</v>
      </c>
      <c r="S775" s="923" t="s">
        <v>13092</v>
      </c>
      <c r="AH775" s="860" t="s">
        <v>35</v>
      </c>
      <c r="AI775" s="855" t="s">
        <v>13093</v>
      </c>
    </row>
    <row r="776" spans="1:35" ht="48" x14ac:dyDescent="0.2">
      <c r="A776" s="749" t="s">
        <v>20797</v>
      </c>
      <c r="P776" s="755"/>
      <c r="Q776" s="921" t="s">
        <v>5962</v>
      </c>
      <c r="R776" s="922" t="s">
        <v>13094</v>
      </c>
      <c r="S776" s="923" t="s">
        <v>13095</v>
      </c>
      <c r="AH776" s="820" t="s">
        <v>13096</v>
      </c>
      <c r="AI776" s="815" t="s">
        <v>13097</v>
      </c>
    </row>
    <row r="777" spans="1:35" ht="48" x14ac:dyDescent="0.2">
      <c r="A777" s="749" t="s">
        <v>20797</v>
      </c>
      <c r="P777" s="755"/>
      <c r="Q777" s="921" t="s">
        <v>5962</v>
      </c>
      <c r="R777" s="922" t="s">
        <v>13098</v>
      </c>
      <c r="S777" s="923" t="s">
        <v>13099</v>
      </c>
      <c r="AH777" s="860" t="s">
        <v>35</v>
      </c>
      <c r="AI777" s="855" t="s">
        <v>13100</v>
      </c>
    </row>
    <row r="778" spans="1:35" ht="48" x14ac:dyDescent="0.2">
      <c r="A778" s="749" t="s">
        <v>20797</v>
      </c>
      <c r="P778" s="755"/>
      <c r="Q778" s="921" t="s">
        <v>5962</v>
      </c>
      <c r="R778" s="922" t="s">
        <v>13101</v>
      </c>
      <c r="S778" s="923" t="s">
        <v>13102</v>
      </c>
      <c r="AH778" s="820" t="s">
        <v>13103</v>
      </c>
      <c r="AI778" s="815" t="s">
        <v>13104</v>
      </c>
    </row>
    <row r="779" spans="1:35" ht="48" x14ac:dyDescent="0.2">
      <c r="A779" s="749" t="s">
        <v>20797</v>
      </c>
      <c r="P779" s="755"/>
      <c r="Q779" s="921" t="s">
        <v>5962</v>
      </c>
      <c r="R779" s="922" t="s">
        <v>13105</v>
      </c>
      <c r="S779" s="923" t="s">
        <v>13106</v>
      </c>
      <c r="AH779" s="860" t="s">
        <v>35</v>
      </c>
      <c r="AI779" s="855" t="s">
        <v>13107</v>
      </c>
    </row>
    <row r="780" spans="1:35" ht="48" x14ac:dyDescent="0.2">
      <c r="A780" s="749" t="s">
        <v>20797</v>
      </c>
      <c r="P780" s="755"/>
      <c r="Q780" s="921" t="s">
        <v>5962</v>
      </c>
      <c r="R780" s="922" t="s">
        <v>13108</v>
      </c>
      <c r="S780" s="923" t="s">
        <v>13109</v>
      </c>
      <c r="AH780" s="820" t="s">
        <v>13110</v>
      </c>
      <c r="AI780" s="815" t="s">
        <v>13111</v>
      </c>
    </row>
    <row r="781" spans="1:35" ht="48" x14ac:dyDescent="0.2">
      <c r="A781" s="749" t="s">
        <v>20797</v>
      </c>
      <c r="P781" s="755"/>
      <c r="Q781" s="921" t="s">
        <v>5962</v>
      </c>
      <c r="R781" s="922" t="s">
        <v>13112</v>
      </c>
      <c r="S781" s="923" t="s">
        <v>13113</v>
      </c>
      <c r="AH781" s="860" t="s">
        <v>35</v>
      </c>
      <c r="AI781" s="855" t="s">
        <v>13114</v>
      </c>
    </row>
    <row r="782" spans="1:35" ht="48" x14ac:dyDescent="0.2">
      <c r="A782" s="749" t="s">
        <v>20797</v>
      </c>
      <c r="P782" s="755"/>
      <c r="Q782" s="921" t="s">
        <v>5962</v>
      </c>
      <c r="R782" s="922" t="s">
        <v>13115</v>
      </c>
      <c r="S782" s="923" t="s">
        <v>13116</v>
      </c>
      <c r="AH782" s="820" t="s">
        <v>13117</v>
      </c>
      <c r="AI782" s="815" t="s">
        <v>13118</v>
      </c>
    </row>
    <row r="783" spans="1:35" ht="48" x14ac:dyDescent="0.2">
      <c r="A783" s="749" t="s">
        <v>20797</v>
      </c>
      <c r="P783" s="755"/>
      <c r="Q783" s="921" t="s">
        <v>5962</v>
      </c>
      <c r="R783" s="922" t="s">
        <v>13119</v>
      </c>
      <c r="S783" s="923" t="s">
        <v>13120</v>
      </c>
      <c r="AH783" s="860" t="s">
        <v>35</v>
      </c>
      <c r="AI783" s="855" t="s">
        <v>13121</v>
      </c>
    </row>
    <row r="784" spans="1:35" ht="48" x14ac:dyDescent="0.2">
      <c r="A784" s="749" t="s">
        <v>20797</v>
      </c>
      <c r="P784" s="755"/>
      <c r="Q784" s="921" t="s">
        <v>5962</v>
      </c>
      <c r="R784" s="922" t="s">
        <v>13122</v>
      </c>
      <c r="S784" s="923" t="s">
        <v>13123</v>
      </c>
      <c r="AH784" s="820" t="s">
        <v>13124</v>
      </c>
      <c r="AI784" s="815" t="s">
        <v>13125</v>
      </c>
    </row>
    <row r="785" spans="1:35" ht="48" x14ac:dyDescent="0.2">
      <c r="A785" s="749" t="s">
        <v>20797</v>
      </c>
      <c r="P785" s="755"/>
      <c r="Q785" s="921" t="s">
        <v>5962</v>
      </c>
      <c r="R785" s="922" t="s">
        <v>13126</v>
      </c>
      <c r="S785" s="923" t="s">
        <v>13127</v>
      </c>
      <c r="AH785" s="860" t="s">
        <v>35</v>
      </c>
      <c r="AI785" s="855" t="s">
        <v>13128</v>
      </c>
    </row>
    <row r="786" spans="1:35" ht="48" x14ac:dyDescent="0.2">
      <c r="A786" s="749" t="s">
        <v>20797</v>
      </c>
      <c r="P786" s="755"/>
      <c r="Q786" s="921" t="s">
        <v>5962</v>
      </c>
      <c r="R786" s="922" t="s">
        <v>13129</v>
      </c>
      <c r="S786" s="923" t="s">
        <v>13130</v>
      </c>
      <c r="AH786" s="820" t="s">
        <v>13131</v>
      </c>
      <c r="AI786" s="815" t="s">
        <v>13132</v>
      </c>
    </row>
    <row r="787" spans="1:35" ht="48" x14ac:dyDescent="0.2">
      <c r="A787" s="749" t="s">
        <v>20797</v>
      </c>
      <c r="P787" s="755"/>
      <c r="Q787" s="921" t="s">
        <v>5962</v>
      </c>
      <c r="R787" s="922" t="s">
        <v>13133</v>
      </c>
      <c r="S787" s="923" t="s">
        <v>13134</v>
      </c>
      <c r="AH787" s="860" t="s">
        <v>35</v>
      </c>
      <c r="AI787" s="855" t="s">
        <v>13135</v>
      </c>
    </row>
    <row r="788" spans="1:35" ht="48" x14ac:dyDescent="0.2">
      <c r="A788" s="749" t="s">
        <v>20797</v>
      </c>
      <c r="P788" s="755"/>
      <c r="Q788" s="921" t="s">
        <v>5962</v>
      </c>
      <c r="R788" s="922" t="s">
        <v>13136</v>
      </c>
      <c r="S788" s="923" t="s">
        <v>13137</v>
      </c>
      <c r="AH788" s="820" t="s">
        <v>13138</v>
      </c>
      <c r="AI788" s="815" t="s">
        <v>13139</v>
      </c>
    </row>
    <row r="789" spans="1:35" ht="48" x14ac:dyDescent="0.2">
      <c r="A789" s="749" t="s">
        <v>20797</v>
      </c>
      <c r="P789" s="755"/>
      <c r="Q789" s="921" t="s">
        <v>5962</v>
      </c>
      <c r="R789" s="922" t="s">
        <v>13140</v>
      </c>
      <c r="S789" s="923" t="s">
        <v>13141</v>
      </c>
      <c r="AH789" s="860" t="s">
        <v>35</v>
      </c>
      <c r="AI789" s="855" t="s">
        <v>13142</v>
      </c>
    </row>
    <row r="790" spans="1:35" ht="48" x14ac:dyDescent="0.2">
      <c r="A790" s="749" t="s">
        <v>20797</v>
      </c>
      <c r="P790" s="755"/>
      <c r="Q790" s="921" t="s">
        <v>5962</v>
      </c>
      <c r="R790" s="922" t="s">
        <v>13143</v>
      </c>
      <c r="S790" s="923" t="s">
        <v>13144</v>
      </c>
      <c r="AH790" s="820" t="s">
        <v>13145</v>
      </c>
      <c r="AI790" s="815" t="s">
        <v>13146</v>
      </c>
    </row>
    <row r="791" spans="1:35" ht="48" x14ac:dyDescent="0.2">
      <c r="A791" s="749" t="s">
        <v>20797</v>
      </c>
      <c r="P791" s="755"/>
      <c r="Q791" s="921" t="s">
        <v>5962</v>
      </c>
      <c r="R791" s="922" t="s">
        <v>13147</v>
      </c>
      <c r="S791" s="923" t="s">
        <v>13148</v>
      </c>
      <c r="AH791" s="860" t="s">
        <v>35</v>
      </c>
      <c r="AI791" s="855" t="s">
        <v>13149</v>
      </c>
    </row>
    <row r="792" spans="1:35" ht="48" x14ac:dyDescent="0.2">
      <c r="A792" s="749" t="s">
        <v>20797</v>
      </c>
      <c r="P792" s="755"/>
      <c r="Q792" s="921" t="s">
        <v>5962</v>
      </c>
      <c r="R792" s="922" t="s">
        <v>13150</v>
      </c>
      <c r="S792" s="923" t="s">
        <v>13151</v>
      </c>
      <c r="AH792" s="820" t="s">
        <v>13152</v>
      </c>
      <c r="AI792" s="815" t="s">
        <v>13153</v>
      </c>
    </row>
    <row r="793" spans="1:35" ht="48" x14ac:dyDescent="0.2">
      <c r="A793" s="749" t="s">
        <v>20797</v>
      </c>
      <c r="P793" s="755"/>
      <c r="Q793" s="921" t="s">
        <v>5962</v>
      </c>
      <c r="R793" s="922" t="s">
        <v>13154</v>
      </c>
      <c r="S793" s="923" t="s">
        <v>13155</v>
      </c>
      <c r="AH793" s="860" t="s">
        <v>35</v>
      </c>
      <c r="AI793" s="855" t="s">
        <v>13156</v>
      </c>
    </row>
    <row r="794" spans="1:35" ht="48" x14ac:dyDescent="0.2">
      <c r="A794" s="749" t="s">
        <v>20797</v>
      </c>
      <c r="P794" s="755"/>
      <c r="Q794" s="921" t="s">
        <v>5962</v>
      </c>
      <c r="R794" s="922" t="s">
        <v>13157</v>
      </c>
      <c r="S794" s="923" t="s">
        <v>13158</v>
      </c>
      <c r="AH794" s="820" t="s">
        <v>13159</v>
      </c>
      <c r="AI794" s="815" t="s">
        <v>13160</v>
      </c>
    </row>
    <row r="795" spans="1:35" ht="48" x14ac:dyDescent="0.2">
      <c r="A795" s="749" t="s">
        <v>20797</v>
      </c>
      <c r="P795" s="755"/>
      <c r="Q795" s="921" t="s">
        <v>5962</v>
      </c>
      <c r="R795" s="922" t="s">
        <v>13161</v>
      </c>
      <c r="S795" s="923" t="s">
        <v>13162</v>
      </c>
      <c r="AH795" s="860" t="s">
        <v>35</v>
      </c>
      <c r="AI795" s="855" t="s">
        <v>13163</v>
      </c>
    </row>
    <row r="796" spans="1:35" ht="48" x14ac:dyDescent="0.2">
      <c r="A796" s="749" t="s">
        <v>20797</v>
      </c>
      <c r="P796" s="755"/>
      <c r="Q796" s="921" t="s">
        <v>5962</v>
      </c>
      <c r="R796" s="922" t="s">
        <v>13164</v>
      </c>
      <c r="S796" s="923" t="s">
        <v>13165</v>
      </c>
      <c r="AH796" s="820" t="s">
        <v>13166</v>
      </c>
      <c r="AI796" s="815" t="s">
        <v>13167</v>
      </c>
    </row>
    <row r="797" spans="1:35" ht="48" x14ac:dyDescent="0.2">
      <c r="A797" s="749" t="s">
        <v>20797</v>
      </c>
      <c r="P797" s="755"/>
      <c r="Q797" s="921" t="s">
        <v>5962</v>
      </c>
      <c r="R797" s="922" t="s">
        <v>13168</v>
      </c>
      <c r="S797" s="923" t="s">
        <v>13169</v>
      </c>
      <c r="AH797" s="860" t="s">
        <v>35</v>
      </c>
      <c r="AI797" s="855" t="s">
        <v>13170</v>
      </c>
    </row>
    <row r="798" spans="1:35" ht="48" x14ac:dyDescent="0.2">
      <c r="A798" s="749" t="s">
        <v>20797</v>
      </c>
      <c r="P798" s="755"/>
      <c r="Q798" s="921" t="s">
        <v>5962</v>
      </c>
      <c r="R798" s="922" t="s">
        <v>13171</v>
      </c>
      <c r="S798" s="923" t="s">
        <v>13172</v>
      </c>
      <c r="AH798" s="820" t="s">
        <v>13173</v>
      </c>
      <c r="AI798" s="815" t="s">
        <v>13174</v>
      </c>
    </row>
    <row r="799" spans="1:35" ht="48" x14ac:dyDescent="0.2">
      <c r="A799" s="749" t="s">
        <v>20797</v>
      </c>
      <c r="P799" s="755"/>
      <c r="Q799" s="921" t="s">
        <v>5962</v>
      </c>
      <c r="R799" s="922" t="s">
        <v>13175</v>
      </c>
      <c r="S799" s="923" t="s">
        <v>13176</v>
      </c>
      <c r="AH799" s="860" t="s">
        <v>35</v>
      </c>
      <c r="AI799" s="855" t="s">
        <v>13177</v>
      </c>
    </row>
    <row r="800" spans="1:35" ht="48" x14ac:dyDescent="0.2">
      <c r="A800" s="749" t="s">
        <v>20797</v>
      </c>
      <c r="P800" s="755"/>
      <c r="Q800" s="921" t="s">
        <v>5962</v>
      </c>
      <c r="R800" s="922" t="s">
        <v>13178</v>
      </c>
      <c r="S800" s="923" t="s">
        <v>13179</v>
      </c>
      <c r="AH800" s="820" t="s">
        <v>13180</v>
      </c>
      <c r="AI800" s="815" t="s">
        <v>13181</v>
      </c>
    </row>
    <row r="801" spans="1:35" ht="48" x14ac:dyDescent="0.2">
      <c r="A801" s="749" t="s">
        <v>20797</v>
      </c>
      <c r="P801" s="755"/>
      <c r="Q801" s="921" t="s">
        <v>5962</v>
      </c>
      <c r="R801" s="922" t="s">
        <v>13182</v>
      </c>
      <c r="S801" s="923" t="s">
        <v>13183</v>
      </c>
      <c r="AH801" s="860" t="s">
        <v>35</v>
      </c>
      <c r="AI801" s="855" t="s">
        <v>13184</v>
      </c>
    </row>
    <row r="802" spans="1:35" ht="48" x14ac:dyDescent="0.2">
      <c r="A802" s="749" t="s">
        <v>20797</v>
      </c>
      <c r="P802" s="755"/>
      <c r="Q802" s="921" t="s">
        <v>5962</v>
      </c>
      <c r="R802" s="922" t="s">
        <v>13185</v>
      </c>
      <c r="S802" s="923" t="s">
        <v>13186</v>
      </c>
      <c r="AH802" s="820" t="s">
        <v>13187</v>
      </c>
      <c r="AI802" s="815" t="s">
        <v>13188</v>
      </c>
    </row>
    <row r="803" spans="1:35" ht="48" x14ac:dyDescent="0.2">
      <c r="A803" s="749" t="s">
        <v>20797</v>
      </c>
      <c r="P803" s="755"/>
      <c r="Q803" s="921" t="s">
        <v>5962</v>
      </c>
      <c r="R803" s="922" t="s">
        <v>13189</v>
      </c>
      <c r="S803" s="923" t="s">
        <v>13190</v>
      </c>
      <c r="AH803" s="860" t="s">
        <v>35</v>
      </c>
      <c r="AI803" s="855" t="s">
        <v>13191</v>
      </c>
    </row>
    <row r="804" spans="1:35" ht="48" x14ac:dyDescent="0.2">
      <c r="A804" s="749" t="s">
        <v>20797</v>
      </c>
      <c r="P804" s="755"/>
      <c r="Q804" s="921" t="s">
        <v>5962</v>
      </c>
      <c r="R804" s="922" t="s">
        <v>13192</v>
      </c>
      <c r="S804" s="923" t="s">
        <v>13193</v>
      </c>
      <c r="AH804" s="820" t="s">
        <v>13194</v>
      </c>
      <c r="AI804" s="815" t="s">
        <v>13195</v>
      </c>
    </row>
    <row r="805" spans="1:35" ht="48" x14ac:dyDescent="0.2">
      <c r="A805" s="749" t="s">
        <v>20797</v>
      </c>
      <c r="P805" s="755"/>
      <c r="Q805" s="921" t="s">
        <v>5962</v>
      </c>
      <c r="R805" s="922" t="s">
        <v>13196</v>
      </c>
      <c r="S805" s="923" t="s">
        <v>13197</v>
      </c>
      <c r="AH805" s="860" t="s">
        <v>35</v>
      </c>
      <c r="AI805" s="855" t="s">
        <v>13198</v>
      </c>
    </row>
    <row r="806" spans="1:35" ht="48" x14ac:dyDescent="0.2">
      <c r="A806" s="749" t="s">
        <v>20797</v>
      </c>
      <c r="P806" s="755"/>
      <c r="Q806" s="921" t="s">
        <v>5962</v>
      </c>
      <c r="R806" s="922" t="s">
        <v>13199</v>
      </c>
      <c r="S806" s="923" t="s">
        <v>13200</v>
      </c>
      <c r="AH806" s="820" t="s">
        <v>13201</v>
      </c>
      <c r="AI806" s="815" t="s">
        <v>13202</v>
      </c>
    </row>
    <row r="807" spans="1:35" ht="48" x14ac:dyDescent="0.2">
      <c r="A807" s="749" t="s">
        <v>20797</v>
      </c>
      <c r="P807" s="755"/>
      <c r="Q807" s="921" t="s">
        <v>5962</v>
      </c>
      <c r="R807" s="922" t="s">
        <v>13203</v>
      </c>
      <c r="S807" s="923" t="s">
        <v>13204</v>
      </c>
      <c r="AH807" s="860" t="s">
        <v>35</v>
      </c>
      <c r="AI807" s="855" t="s">
        <v>13205</v>
      </c>
    </row>
    <row r="808" spans="1:35" ht="48" x14ac:dyDescent="0.2">
      <c r="A808" s="749" t="s">
        <v>20797</v>
      </c>
      <c r="P808" s="755"/>
      <c r="Q808" s="921" t="s">
        <v>5962</v>
      </c>
      <c r="R808" s="922" t="s">
        <v>13206</v>
      </c>
      <c r="S808" s="923" t="s">
        <v>13207</v>
      </c>
      <c r="AH808" s="820" t="s">
        <v>13208</v>
      </c>
      <c r="AI808" s="815" t="s">
        <v>13209</v>
      </c>
    </row>
    <row r="809" spans="1:35" ht="48" x14ac:dyDescent="0.2">
      <c r="A809" s="749" t="s">
        <v>20797</v>
      </c>
      <c r="P809" s="755"/>
      <c r="Q809" s="921" t="s">
        <v>5962</v>
      </c>
      <c r="R809" s="922" t="s">
        <v>13210</v>
      </c>
      <c r="S809" s="923" t="s">
        <v>13211</v>
      </c>
      <c r="AH809" s="860" t="s">
        <v>35</v>
      </c>
      <c r="AI809" s="855" t="s">
        <v>13212</v>
      </c>
    </row>
    <row r="810" spans="1:35" ht="48" x14ac:dyDescent="0.2">
      <c r="A810" s="749" t="s">
        <v>20797</v>
      </c>
      <c r="P810" s="755"/>
      <c r="Q810" s="921" t="s">
        <v>5962</v>
      </c>
      <c r="R810" s="922" t="s">
        <v>13213</v>
      </c>
      <c r="S810" s="923" t="s">
        <v>13214</v>
      </c>
      <c r="AH810" s="820" t="s">
        <v>13215</v>
      </c>
      <c r="AI810" s="815" t="s">
        <v>13216</v>
      </c>
    </row>
    <row r="811" spans="1:35" ht="48" x14ac:dyDescent="0.2">
      <c r="A811" s="749" t="s">
        <v>20797</v>
      </c>
      <c r="P811" s="755"/>
      <c r="Q811" s="921" t="s">
        <v>5962</v>
      </c>
      <c r="R811" s="922" t="s">
        <v>13217</v>
      </c>
      <c r="S811" s="923" t="s">
        <v>13218</v>
      </c>
      <c r="AH811" s="860" t="s">
        <v>35</v>
      </c>
      <c r="AI811" s="855" t="s">
        <v>13219</v>
      </c>
    </row>
    <row r="812" spans="1:35" ht="48" x14ac:dyDescent="0.2">
      <c r="A812" s="749" t="s">
        <v>20797</v>
      </c>
      <c r="P812" s="755"/>
      <c r="Q812" s="921" t="s">
        <v>5962</v>
      </c>
      <c r="R812" s="922" t="s">
        <v>13220</v>
      </c>
      <c r="S812" s="923" t="s">
        <v>13221</v>
      </c>
      <c r="AH812" s="820" t="s">
        <v>13222</v>
      </c>
      <c r="AI812" s="815" t="s">
        <v>13223</v>
      </c>
    </row>
    <row r="813" spans="1:35" ht="48" x14ac:dyDescent="0.2">
      <c r="A813" s="749" t="s">
        <v>20797</v>
      </c>
      <c r="P813" s="755"/>
      <c r="Q813" s="921" t="s">
        <v>5962</v>
      </c>
      <c r="R813" s="922" t="s">
        <v>13224</v>
      </c>
      <c r="S813" s="923" t="s">
        <v>13225</v>
      </c>
      <c r="AH813" s="860" t="s">
        <v>35</v>
      </c>
      <c r="AI813" s="855" t="s">
        <v>13226</v>
      </c>
    </row>
    <row r="814" spans="1:35" ht="48" x14ac:dyDescent="0.2">
      <c r="A814" s="749" t="s">
        <v>20797</v>
      </c>
      <c r="P814" s="755"/>
      <c r="Q814" s="921" t="s">
        <v>5962</v>
      </c>
      <c r="R814" s="922" t="s">
        <v>13227</v>
      </c>
      <c r="S814" s="923" t="s">
        <v>13228</v>
      </c>
      <c r="AH814" s="820" t="s">
        <v>13229</v>
      </c>
      <c r="AI814" s="815" t="s">
        <v>13230</v>
      </c>
    </row>
    <row r="815" spans="1:35" ht="48" x14ac:dyDescent="0.2">
      <c r="A815" s="749" t="s">
        <v>20797</v>
      </c>
      <c r="P815" s="755"/>
      <c r="Q815" s="921" t="s">
        <v>5962</v>
      </c>
      <c r="R815" s="922" t="s">
        <v>13231</v>
      </c>
      <c r="S815" s="923" t="s">
        <v>13232</v>
      </c>
      <c r="AH815" s="860" t="s">
        <v>35</v>
      </c>
      <c r="AI815" s="855" t="s">
        <v>13233</v>
      </c>
    </row>
    <row r="816" spans="1:35" ht="48" x14ac:dyDescent="0.2">
      <c r="A816" s="749" t="s">
        <v>20797</v>
      </c>
      <c r="P816" s="755"/>
      <c r="Q816" s="921" t="s">
        <v>5962</v>
      </c>
      <c r="R816" s="922" t="s">
        <v>13234</v>
      </c>
      <c r="S816" s="923" t="s">
        <v>13235</v>
      </c>
      <c r="AH816" s="820" t="s">
        <v>13236</v>
      </c>
      <c r="AI816" s="815" t="s">
        <v>13237</v>
      </c>
    </row>
    <row r="817" spans="1:35" ht="48" x14ac:dyDescent="0.2">
      <c r="A817" s="749" t="s">
        <v>20797</v>
      </c>
      <c r="P817" s="755"/>
      <c r="Q817" s="921" t="s">
        <v>5962</v>
      </c>
      <c r="R817" s="922" t="s">
        <v>13238</v>
      </c>
      <c r="S817" s="923" t="s">
        <v>13239</v>
      </c>
      <c r="AH817" s="860" t="s">
        <v>35</v>
      </c>
      <c r="AI817" s="855" t="s">
        <v>13240</v>
      </c>
    </row>
    <row r="818" spans="1:35" ht="48" x14ac:dyDescent="0.2">
      <c r="A818" s="749" t="s">
        <v>20797</v>
      </c>
      <c r="P818" s="755"/>
      <c r="Q818" s="921" t="s">
        <v>5962</v>
      </c>
      <c r="R818" s="922" t="s">
        <v>13241</v>
      </c>
      <c r="S818" s="923" t="s">
        <v>13242</v>
      </c>
      <c r="AH818" s="820" t="s">
        <v>13243</v>
      </c>
      <c r="AI818" s="815" t="s">
        <v>13244</v>
      </c>
    </row>
    <row r="819" spans="1:35" ht="48" x14ac:dyDescent="0.2">
      <c r="A819" s="749" t="s">
        <v>20797</v>
      </c>
      <c r="P819" s="755"/>
      <c r="Q819" s="921" t="s">
        <v>5962</v>
      </c>
      <c r="R819" s="922" t="s">
        <v>13245</v>
      </c>
      <c r="S819" s="923" t="s">
        <v>13246</v>
      </c>
      <c r="AH819" s="860" t="s">
        <v>35</v>
      </c>
      <c r="AI819" s="855" t="s">
        <v>13247</v>
      </c>
    </row>
    <row r="820" spans="1:35" ht="48" x14ac:dyDescent="0.2">
      <c r="A820" s="749" t="s">
        <v>20797</v>
      </c>
      <c r="P820" s="755"/>
      <c r="Q820" s="921" t="s">
        <v>5962</v>
      </c>
      <c r="R820" s="922" t="s">
        <v>13248</v>
      </c>
      <c r="S820" s="923" t="s">
        <v>13249</v>
      </c>
      <c r="AH820" s="820" t="s">
        <v>13250</v>
      </c>
      <c r="AI820" s="815" t="s">
        <v>13251</v>
      </c>
    </row>
    <row r="821" spans="1:35" ht="48" x14ac:dyDescent="0.2">
      <c r="A821" s="749" t="s">
        <v>20797</v>
      </c>
      <c r="P821" s="755"/>
      <c r="Q821" s="921" t="s">
        <v>5962</v>
      </c>
      <c r="R821" s="922" t="s">
        <v>13252</v>
      </c>
      <c r="S821" s="923" t="s">
        <v>13253</v>
      </c>
      <c r="AH821" s="860" t="s">
        <v>35</v>
      </c>
      <c r="AI821" s="855" t="s">
        <v>13254</v>
      </c>
    </row>
    <row r="822" spans="1:35" ht="48" x14ac:dyDescent="0.2">
      <c r="A822" s="749" t="s">
        <v>20797</v>
      </c>
      <c r="P822" s="755"/>
      <c r="Q822" s="921" t="s">
        <v>5962</v>
      </c>
      <c r="R822" s="922" t="s">
        <v>13255</v>
      </c>
      <c r="S822" s="923" t="s">
        <v>13256</v>
      </c>
      <c r="AH822" s="820" t="s">
        <v>13257</v>
      </c>
      <c r="AI822" s="815" t="s">
        <v>13258</v>
      </c>
    </row>
    <row r="823" spans="1:35" ht="48" x14ac:dyDescent="0.2">
      <c r="A823" s="749" t="s">
        <v>20797</v>
      </c>
      <c r="P823" s="755"/>
      <c r="Q823" s="921" t="s">
        <v>5962</v>
      </c>
      <c r="R823" s="922" t="s">
        <v>13259</v>
      </c>
      <c r="S823" s="923" t="s">
        <v>13260</v>
      </c>
      <c r="AH823" s="860" t="s">
        <v>35</v>
      </c>
      <c r="AI823" s="855" t="s">
        <v>13261</v>
      </c>
    </row>
    <row r="824" spans="1:35" ht="48" x14ac:dyDescent="0.2">
      <c r="A824" s="749" t="s">
        <v>20797</v>
      </c>
      <c r="P824" s="755"/>
      <c r="Q824" s="921" t="s">
        <v>5962</v>
      </c>
      <c r="R824" s="922" t="s">
        <v>13262</v>
      </c>
      <c r="S824" s="923" t="s">
        <v>13263</v>
      </c>
      <c r="AH824" s="820" t="s">
        <v>13264</v>
      </c>
      <c r="AI824" s="815" t="s">
        <v>13265</v>
      </c>
    </row>
    <row r="825" spans="1:35" ht="48" x14ac:dyDescent="0.2">
      <c r="A825" s="749" t="s">
        <v>20797</v>
      </c>
      <c r="P825" s="755"/>
      <c r="Q825" s="921" t="s">
        <v>5962</v>
      </c>
      <c r="R825" s="922" t="s">
        <v>13266</v>
      </c>
      <c r="S825" s="923" t="s">
        <v>13267</v>
      </c>
      <c r="AH825" s="860" t="s">
        <v>35</v>
      </c>
      <c r="AI825" s="855" t="s">
        <v>13268</v>
      </c>
    </row>
    <row r="826" spans="1:35" ht="48" x14ac:dyDescent="0.2">
      <c r="A826" s="749" t="s">
        <v>20797</v>
      </c>
      <c r="P826" s="755"/>
      <c r="Q826" s="921" t="s">
        <v>5962</v>
      </c>
      <c r="R826" s="922" t="s">
        <v>8470</v>
      </c>
      <c r="S826" s="923" t="s">
        <v>13269</v>
      </c>
      <c r="AH826" s="820" t="s">
        <v>9595</v>
      </c>
      <c r="AI826" s="815" t="s">
        <v>13270</v>
      </c>
    </row>
    <row r="827" spans="1:35" ht="48" x14ac:dyDescent="0.2">
      <c r="A827" s="749" t="s">
        <v>20797</v>
      </c>
      <c r="P827" s="755"/>
      <c r="Q827" s="921" t="s">
        <v>5962</v>
      </c>
      <c r="R827" s="922" t="s">
        <v>13271</v>
      </c>
      <c r="S827" s="923" t="s">
        <v>13272</v>
      </c>
      <c r="AH827" s="860" t="s">
        <v>35</v>
      </c>
      <c r="AI827" s="855" t="s">
        <v>13273</v>
      </c>
    </row>
    <row r="828" spans="1:35" ht="48" x14ac:dyDescent="0.2">
      <c r="A828" s="749" t="s">
        <v>20797</v>
      </c>
      <c r="P828" s="755"/>
      <c r="Q828" s="921" t="s">
        <v>5962</v>
      </c>
      <c r="R828" s="922" t="s">
        <v>13274</v>
      </c>
      <c r="S828" s="923" t="s">
        <v>13275</v>
      </c>
      <c r="AH828" s="820" t="s">
        <v>13276</v>
      </c>
      <c r="AI828" s="815" t="s">
        <v>13277</v>
      </c>
    </row>
    <row r="829" spans="1:35" ht="48" x14ac:dyDescent="0.2">
      <c r="A829" s="749" t="s">
        <v>20797</v>
      </c>
      <c r="P829" s="755"/>
      <c r="Q829" s="921" t="s">
        <v>5962</v>
      </c>
      <c r="R829" s="922" t="s">
        <v>7707</v>
      </c>
      <c r="S829" s="923" t="s">
        <v>13278</v>
      </c>
      <c r="AH829" s="860" t="s">
        <v>35</v>
      </c>
      <c r="AI829" s="855" t="s">
        <v>13279</v>
      </c>
    </row>
    <row r="830" spans="1:35" ht="48" x14ac:dyDescent="0.2">
      <c r="A830" s="749" t="s">
        <v>20797</v>
      </c>
      <c r="P830" s="755"/>
      <c r="Q830" s="921" t="s">
        <v>5962</v>
      </c>
      <c r="R830" s="922" t="s">
        <v>7614</v>
      </c>
      <c r="S830" s="923" t="s">
        <v>13280</v>
      </c>
      <c r="AH830" s="820" t="s">
        <v>13281</v>
      </c>
      <c r="AI830" s="815" t="s">
        <v>13282</v>
      </c>
    </row>
    <row r="831" spans="1:35" ht="48" x14ac:dyDescent="0.2">
      <c r="A831" s="749" t="s">
        <v>20797</v>
      </c>
      <c r="P831" s="755"/>
      <c r="Q831" s="921" t="s">
        <v>5962</v>
      </c>
      <c r="R831" s="922" t="s">
        <v>13283</v>
      </c>
      <c r="S831" s="923" t="s">
        <v>13284</v>
      </c>
      <c r="AH831" s="860" t="s">
        <v>35</v>
      </c>
      <c r="AI831" s="855" t="s">
        <v>13285</v>
      </c>
    </row>
    <row r="832" spans="1:35" ht="48" x14ac:dyDescent="0.2">
      <c r="A832" s="749" t="s">
        <v>20797</v>
      </c>
      <c r="P832" s="755"/>
      <c r="Q832" s="921" t="s">
        <v>5962</v>
      </c>
      <c r="R832" s="922" t="s">
        <v>13286</v>
      </c>
      <c r="S832" s="923" t="s">
        <v>13287</v>
      </c>
      <c r="AH832" s="820" t="s">
        <v>13288</v>
      </c>
      <c r="AI832" s="815" t="s">
        <v>13289</v>
      </c>
    </row>
    <row r="833" spans="1:35" ht="48" x14ac:dyDescent="0.2">
      <c r="A833" s="749" t="s">
        <v>20797</v>
      </c>
      <c r="P833" s="755"/>
      <c r="Q833" s="921" t="s">
        <v>5962</v>
      </c>
      <c r="R833" s="922" t="s">
        <v>13290</v>
      </c>
      <c r="S833" s="923" t="s">
        <v>13291</v>
      </c>
      <c r="AH833" s="860" t="s">
        <v>35</v>
      </c>
      <c r="AI833" s="855" t="s">
        <v>13292</v>
      </c>
    </row>
    <row r="834" spans="1:35" ht="48" x14ac:dyDescent="0.2">
      <c r="A834" s="749" t="s">
        <v>20797</v>
      </c>
      <c r="P834" s="755"/>
      <c r="Q834" s="921" t="s">
        <v>5962</v>
      </c>
      <c r="R834" s="922" t="s">
        <v>13293</v>
      </c>
      <c r="S834" s="923" t="s">
        <v>13294</v>
      </c>
      <c r="AH834" s="820" t="s">
        <v>13295</v>
      </c>
      <c r="AI834" s="815" t="s">
        <v>13296</v>
      </c>
    </row>
    <row r="835" spans="1:35" ht="48" x14ac:dyDescent="0.2">
      <c r="A835" s="749" t="s">
        <v>20797</v>
      </c>
      <c r="P835" s="755"/>
      <c r="Q835" s="921" t="s">
        <v>5962</v>
      </c>
      <c r="R835" s="922" t="s">
        <v>13297</v>
      </c>
      <c r="S835" s="923" t="s">
        <v>13298</v>
      </c>
      <c r="AH835" s="860" t="s">
        <v>35</v>
      </c>
      <c r="AI835" s="855" t="s">
        <v>13299</v>
      </c>
    </row>
    <row r="836" spans="1:35" ht="48" x14ac:dyDescent="0.2">
      <c r="A836" s="749" t="s">
        <v>20797</v>
      </c>
      <c r="P836" s="755"/>
      <c r="Q836" s="921" t="s">
        <v>5962</v>
      </c>
      <c r="R836" s="922" t="s">
        <v>8888</v>
      </c>
      <c r="S836" s="923" t="s">
        <v>13300</v>
      </c>
      <c r="AH836" s="820" t="s">
        <v>13301</v>
      </c>
      <c r="AI836" s="815" t="s">
        <v>13302</v>
      </c>
    </row>
    <row r="837" spans="1:35" ht="48" x14ac:dyDescent="0.2">
      <c r="A837" s="749" t="s">
        <v>20797</v>
      </c>
      <c r="P837" s="755"/>
      <c r="Q837" s="921" t="s">
        <v>5962</v>
      </c>
      <c r="R837" s="922" t="s">
        <v>13303</v>
      </c>
      <c r="S837" s="923" t="s">
        <v>13304</v>
      </c>
      <c r="AH837" s="860" t="s">
        <v>35</v>
      </c>
      <c r="AI837" s="855" t="s">
        <v>13305</v>
      </c>
    </row>
    <row r="838" spans="1:35" ht="48" x14ac:dyDescent="0.2">
      <c r="A838" s="749" t="s">
        <v>20797</v>
      </c>
      <c r="P838" s="755"/>
      <c r="Q838" s="921" t="s">
        <v>5962</v>
      </c>
      <c r="R838" s="922" t="s">
        <v>7791</v>
      </c>
      <c r="S838" s="923" t="s">
        <v>13306</v>
      </c>
      <c r="AH838" s="820" t="s">
        <v>13307</v>
      </c>
      <c r="AI838" s="815" t="s">
        <v>13308</v>
      </c>
    </row>
    <row r="839" spans="1:35" ht="48" x14ac:dyDescent="0.2">
      <c r="A839" s="749" t="s">
        <v>20797</v>
      </c>
      <c r="P839" s="755"/>
      <c r="Q839" s="921" t="s">
        <v>5962</v>
      </c>
      <c r="R839" s="922" t="s">
        <v>13309</v>
      </c>
      <c r="S839" s="923" t="s">
        <v>13310</v>
      </c>
      <c r="AH839" s="860" t="s">
        <v>35</v>
      </c>
      <c r="AI839" s="855" t="s">
        <v>13311</v>
      </c>
    </row>
    <row r="840" spans="1:35" ht="48" x14ac:dyDescent="0.2">
      <c r="A840" s="749" t="s">
        <v>20797</v>
      </c>
      <c r="P840" s="755"/>
      <c r="Q840" s="921" t="s">
        <v>5962</v>
      </c>
      <c r="R840" s="922" t="s">
        <v>13312</v>
      </c>
      <c r="S840" s="923" t="s">
        <v>13313</v>
      </c>
      <c r="AH840" s="820" t="s">
        <v>13314</v>
      </c>
      <c r="AI840" s="815" t="s">
        <v>13315</v>
      </c>
    </row>
    <row r="841" spans="1:35" ht="48" x14ac:dyDescent="0.2">
      <c r="A841" s="749" t="s">
        <v>20797</v>
      </c>
      <c r="P841" s="755"/>
      <c r="Q841" s="921" t="s">
        <v>5962</v>
      </c>
      <c r="R841" s="922" t="s">
        <v>13316</v>
      </c>
      <c r="S841" s="923" t="s">
        <v>13317</v>
      </c>
      <c r="AH841" s="860" t="s">
        <v>35</v>
      </c>
      <c r="AI841" s="855" t="s">
        <v>13318</v>
      </c>
    </row>
    <row r="842" spans="1:35" ht="48" x14ac:dyDescent="0.2">
      <c r="A842" s="749" t="s">
        <v>20797</v>
      </c>
      <c r="P842" s="755"/>
      <c r="Q842" s="921" t="s">
        <v>5962</v>
      </c>
      <c r="R842" s="922" t="s">
        <v>7687</v>
      </c>
      <c r="S842" s="923" t="s">
        <v>13319</v>
      </c>
      <c r="AH842" s="820" t="s">
        <v>13320</v>
      </c>
      <c r="AI842" s="815" t="s">
        <v>13321</v>
      </c>
    </row>
    <row r="843" spans="1:35" ht="48" x14ac:dyDescent="0.2">
      <c r="A843" s="749" t="s">
        <v>20797</v>
      </c>
      <c r="P843" s="755"/>
      <c r="Q843" s="921" t="s">
        <v>5962</v>
      </c>
      <c r="R843" s="922" t="s">
        <v>13322</v>
      </c>
      <c r="S843" s="923" t="s">
        <v>13323</v>
      </c>
      <c r="AH843" s="860" t="s">
        <v>35</v>
      </c>
      <c r="AI843" s="855" t="s">
        <v>13324</v>
      </c>
    </row>
    <row r="844" spans="1:35" ht="48" x14ac:dyDescent="0.2">
      <c r="A844" s="749" t="s">
        <v>20797</v>
      </c>
      <c r="P844" s="755"/>
      <c r="Q844" s="921" t="s">
        <v>5962</v>
      </c>
      <c r="R844" s="922" t="s">
        <v>7824</v>
      </c>
      <c r="S844" s="923" t="s">
        <v>13325</v>
      </c>
      <c r="AH844" s="820" t="s">
        <v>13326</v>
      </c>
      <c r="AI844" s="815" t="s">
        <v>13327</v>
      </c>
    </row>
    <row r="845" spans="1:35" ht="48" x14ac:dyDescent="0.2">
      <c r="A845" s="749" t="s">
        <v>20797</v>
      </c>
      <c r="P845" s="755"/>
      <c r="Q845" s="921" t="s">
        <v>5962</v>
      </c>
      <c r="R845" s="922" t="s">
        <v>7436</v>
      </c>
      <c r="S845" s="923" t="s">
        <v>13328</v>
      </c>
      <c r="AH845" s="860" t="s">
        <v>35</v>
      </c>
      <c r="AI845" s="855" t="s">
        <v>13329</v>
      </c>
    </row>
    <row r="846" spans="1:35" ht="48" x14ac:dyDescent="0.2">
      <c r="A846" s="749" t="s">
        <v>20797</v>
      </c>
      <c r="P846" s="755"/>
      <c r="Q846" s="921" t="s">
        <v>5962</v>
      </c>
      <c r="R846" s="922" t="s">
        <v>13330</v>
      </c>
      <c r="S846" s="923" t="s">
        <v>13331</v>
      </c>
      <c r="AH846" s="820" t="s">
        <v>13332</v>
      </c>
      <c r="AI846" s="815" t="s">
        <v>13333</v>
      </c>
    </row>
    <row r="847" spans="1:35" ht="48" x14ac:dyDescent="0.2">
      <c r="A847" s="749" t="s">
        <v>20797</v>
      </c>
      <c r="P847" s="755"/>
      <c r="Q847" s="921" t="s">
        <v>5962</v>
      </c>
      <c r="R847" s="922" t="s">
        <v>13334</v>
      </c>
      <c r="S847" s="923" t="s">
        <v>13335</v>
      </c>
      <c r="AH847" s="860" t="s">
        <v>35</v>
      </c>
      <c r="AI847" s="855" t="s">
        <v>13336</v>
      </c>
    </row>
    <row r="848" spans="1:35" ht="48" x14ac:dyDescent="0.2">
      <c r="A848" s="749" t="s">
        <v>20797</v>
      </c>
      <c r="P848" s="755"/>
      <c r="Q848" s="921" t="s">
        <v>5962</v>
      </c>
      <c r="R848" s="922" t="s">
        <v>13337</v>
      </c>
      <c r="S848" s="923" t="s">
        <v>13338</v>
      </c>
      <c r="AH848" s="820" t="s">
        <v>13339</v>
      </c>
      <c r="AI848" s="815" t="s">
        <v>13340</v>
      </c>
    </row>
    <row r="849" spans="1:35" ht="48" x14ac:dyDescent="0.2">
      <c r="A849" s="749" t="s">
        <v>20797</v>
      </c>
      <c r="P849" s="755"/>
      <c r="Q849" s="921" t="s">
        <v>5962</v>
      </c>
      <c r="R849" s="922" t="s">
        <v>13341</v>
      </c>
      <c r="S849" s="923" t="s">
        <v>13342</v>
      </c>
      <c r="AH849" s="860" t="s">
        <v>35</v>
      </c>
      <c r="AI849" s="855" t="s">
        <v>13343</v>
      </c>
    </row>
    <row r="850" spans="1:35" ht="48" x14ac:dyDescent="0.2">
      <c r="A850" s="749" t="s">
        <v>20797</v>
      </c>
      <c r="P850" s="755"/>
      <c r="Q850" s="921" t="s">
        <v>5962</v>
      </c>
      <c r="R850" s="922" t="s">
        <v>13344</v>
      </c>
      <c r="S850" s="923" t="s">
        <v>13345</v>
      </c>
      <c r="AH850" s="820" t="s">
        <v>13346</v>
      </c>
      <c r="AI850" s="815" t="s">
        <v>13347</v>
      </c>
    </row>
    <row r="851" spans="1:35" ht="48" x14ac:dyDescent="0.2">
      <c r="A851" s="749" t="s">
        <v>20797</v>
      </c>
      <c r="P851" s="755"/>
      <c r="Q851" s="921" t="s">
        <v>5962</v>
      </c>
      <c r="R851" s="922" t="s">
        <v>13348</v>
      </c>
      <c r="S851" s="923" t="s">
        <v>13349</v>
      </c>
      <c r="AH851" s="860" t="s">
        <v>35</v>
      </c>
      <c r="AI851" s="855" t="s">
        <v>13350</v>
      </c>
    </row>
    <row r="852" spans="1:35" ht="48" x14ac:dyDescent="0.2">
      <c r="A852" s="749" t="s">
        <v>20797</v>
      </c>
      <c r="P852" s="755"/>
      <c r="Q852" s="921" t="s">
        <v>5962</v>
      </c>
      <c r="R852" s="922" t="s">
        <v>13351</v>
      </c>
      <c r="S852" s="923" t="s">
        <v>13352</v>
      </c>
      <c r="AH852" s="820" t="s">
        <v>13353</v>
      </c>
      <c r="AI852" s="815" t="s">
        <v>13354</v>
      </c>
    </row>
    <row r="853" spans="1:35" ht="48" x14ac:dyDescent="0.2">
      <c r="A853" s="749" t="s">
        <v>20797</v>
      </c>
      <c r="P853" s="755"/>
      <c r="Q853" s="921" t="s">
        <v>5962</v>
      </c>
      <c r="R853" s="922" t="s">
        <v>13355</v>
      </c>
      <c r="S853" s="923" t="s">
        <v>13356</v>
      </c>
      <c r="AH853" s="860" t="s">
        <v>35</v>
      </c>
      <c r="AI853" s="855" t="s">
        <v>13357</v>
      </c>
    </row>
    <row r="854" spans="1:35" ht="48" x14ac:dyDescent="0.2">
      <c r="A854" s="749" t="s">
        <v>20797</v>
      </c>
      <c r="P854" s="755"/>
      <c r="Q854" s="921" t="s">
        <v>5962</v>
      </c>
      <c r="R854" s="922" t="s">
        <v>13358</v>
      </c>
      <c r="S854" s="923" t="s">
        <v>13359</v>
      </c>
      <c r="AH854" s="820" t="s">
        <v>13360</v>
      </c>
      <c r="AI854" s="815" t="s">
        <v>13361</v>
      </c>
    </row>
    <row r="855" spans="1:35" ht="48" x14ac:dyDescent="0.2">
      <c r="A855" s="749" t="s">
        <v>20797</v>
      </c>
      <c r="P855" s="755"/>
      <c r="Q855" s="921" t="s">
        <v>5962</v>
      </c>
      <c r="R855" s="922" t="s">
        <v>13362</v>
      </c>
      <c r="S855" s="923" t="s">
        <v>13363</v>
      </c>
      <c r="AH855" s="860" t="s">
        <v>35</v>
      </c>
      <c r="AI855" s="855" t="s">
        <v>13364</v>
      </c>
    </row>
    <row r="856" spans="1:35" ht="48" x14ac:dyDescent="0.2">
      <c r="A856" s="749" t="s">
        <v>20797</v>
      </c>
      <c r="P856" s="755"/>
      <c r="Q856" s="921" t="s">
        <v>5962</v>
      </c>
      <c r="R856" s="922" t="s">
        <v>13365</v>
      </c>
      <c r="S856" s="923" t="s">
        <v>13366</v>
      </c>
      <c r="AH856" s="820" t="s">
        <v>13367</v>
      </c>
      <c r="AI856" s="815" t="s">
        <v>13368</v>
      </c>
    </row>
    <row r="857" spans="1:35" ht="48" x14ac:dyDescent="0.2">
      <c r="A857" s="749" t="s">
        <v>20797</v>
      </c>
      <c r="P857" s="755"/>
      <c r="Q857" s="921" t="s">
        <v>5962</v>
      </c>
      <c r="R857" s="922" t="s">
        <v>13369</v>
      </c>
      <c r="S857" s="923" t="s">
        <v>13370</v>
      </c>
      <c r="AH857" s="860" t="s">
        <v>35</v>
      </c>
      <c r="AI857" s="855" t="s">
        <v>13371</v>
      </c>
    </row>
    <row r="858" spans="1:35" ht="48" x14ac:dyDescent="0.2">
      <c r="A858" s="749" t="s">
        <v>20797</v>
      </c>
      <c r="P858" s="755"/>
      <c r="Q858" s="921" t="s">
        <v>5962</v>
      </c>
      <c r="R858" s="922" t="s">
        <v>13372</v>
      </c>
      <c r="S858" s="923" t="s">
        <v>13373</v>
      </c>
      <c r="AH858" s="820" t="s">
        <v>13374</v>
      </c>
      <c r="AI858" s="815" t="s">
        <v>13375</v>
      </c>
    </row>
    <row r="859" spans="1:35" ht="48" x14ac:dyDescent="0.2">
      <c r="A859" s="749" t="s">
        <v>20797</v>
      </c>
      <c r="P859" s="755"/>
      <c r="Q859" s="921" t="s">
        <v>5962</v>
      </c>
      <c r="R859" s="922" t="s">
        <v>13376</v>
      </c>
      <c r="S859" s="923" t="s">
        <v>13377</v>
      </c>
      <c r="AH859" s="860" t="s">
        <v>35</v>
      </c>
      <c r="AI859" s="855" t="s">
        <v>13378</v>
      </c>
    </row>
    <row r="860" spans="1:35" ht="48" x14ac:dyDescent="0.2">
      <c r="A860" s="749" t="s">
        <v>20797</v>
      </c>
      <c r="P860" s="755"/>
      <c r="Q860" s="921" t="s">
        <v>5962</v>
      </c>
      <c r="R860" s="922" t="s">
        <v>13379</v>
      </c>
      <c r="S860" s="923" t="s">
        <v>13380</v>
      </c>
      <c r="AH860" s="820" t="s">
        <v>13381</v>
      </c>
      <c r="AI860" s="815" t="s">
        <v>13382</v>
      </c>
    </row>
    <row r="861" spans="1:35" ht="48" x14ac:dyDescent="0.2">
      <c r="A861" s="749" t="s">
        <v>20797</v>
      </c>
      <c r="P861" s="755"/>
      <c r="Q861" s="921" t="s">
        <v>5962</v>
      </c>
      <c r="R861" s="922" t="s">
        <v>13383</v>
      </c>
      <c r="S861" s="923" t="s">
        <v>13384</v>
      </c>
      <c r="AH861" s="860" t="s">
        <v>35</v>
      </c>
      <c r="AI861" s="855" t="s">
        <v>13385</v>
      </c>
    </row>
    <row r="862" spans="1:35" ht="48" x14ac:dyDescent="0.2">
      <c r="A862" s="749" t="s">
        <v>20797</v>
      </c>
      <c r="P862" s="755"/>
      <c r="Q862" s="921" t="s">
        <v>5962</v>
      </c>
      <c r="R862" s="922" t="s">
        <v>13386</v>
      </c>
      <c r="S862" s="923" t="s">
        <v>13387</v>
      </c>
      <c r="AH862" s="820" t="s">
        <v>13388</v>
      </c>
      <c r="AI862" s="815" t="s">
        <v>13389</v>
      </c>
    </row>
    <row r="863" spans="1:35" ht="48" x14ac:dyDescent="0.2">
      <c r="A863" s="749" t="s">
        <v>20797</v>
      </c>
      <c r="P863" s="755"/>
      <c r="Q863" s="921" t="s">
        <v>5962</v>
      </c>
      <c r="R863" s="922" t="s">
        <v>13390</v>
      </c>
      <c r="S863" s="923" t="s">
        <v>13391</v>
      </c>
      <c r="AH863" s="860" t="s">
        <v>35</v>
      </c>
      <c r="AI863" s="855" t="s">
        <v>13392</v>
      </c>
    </row>
    <row r="864" spans="1:35" ht="48" x14ac:dyDescent="0.2">
      <c r="A864" s="749" t="s">
        <v>20797</v>
      </c>
      <c r="P864" s="755"/>
      <c r="Q864" s="921" t="s">
        <v>5962</v>
      </c>
      <c r="R864" s="922" t="s">
        <v>13393</v>
      </c>
      <c r="S864" s="923" t="s">
        <v>13394</v>
      </c>
      <c r="AH864" s="820" t="s">
        <v>13395</v>
      </c>
      <c r="AI864" s="815" t="s">
        <v>13396</v>
      </c>
    </row>
    <row r="865" spans="1:35" ht="48" x14ac:dyDescent="0.2">
      <c r="A865" s="749" t="s">
        <v>20797</v>
      </c>
      <c r="P865" s="755"/>
      <c r="Q865" s="921" t="s">
        <v>5962</v>
      </c>
      <c r="R865" s="922" t="s">
        <v>13397</v>
      </c>
      <c r="S865" s="923" t="s">
        <v>13398</v>
      </c>
      <c r="AH865" s="860" t="s">
        <v>35</v>
      </c>
      <c r="AI865" s="855" t="s">
        <v>13399</v>
      </c>
    </row>
    <row r="866" spans="1:35" ht="48" x14ac:dyDescent="0.2">
      <c r="A866" s="749" t="s">
        <v>20797</v>
      </c>
      <c r="P866" s="755"/>
      <c r="Q866" s="921" t="s">
        <v>5962</v>
      </c>
      <c r="R866" s="922" t="s">
        <v>13400</v>
      </c>
      <c r="S866" s="923" t="s">
        <v>13401</v>
      </c>
      <c r="AH866" s="820" t="s">
        <v>13402</v>
      </c>
      <c r="AI866" s="815" t="s">
        <v>13403</v>
      </c>
    </row>
    <row r="867" spans="1:35" ht="48" x14ac:dyDescent="0.2">
      <c r="A867" s="749" t="s">
        <v>20797</v>
      </c>
      <c r="P867" s="755"/>
      <c r="Q867" s="921" t="s">
        <v>5962</v>
      </c>
      <c r="R867" s="922" t="s">
        <v>13404</v>
      </c>
      <c r="S867" s="923" t="s">
        <v>13405</v>
      </c>
      <c r="AH867" s="860" t="s">
        <v>35</v>
      </c>
      <c r="AI867" s="855" t="s">
        <v>13406</v>
      </c>
    </row>
    <row r="868" spans="1:35" ht="48" x14ac:dyDescent="0.2">
      <c r="A868" s="749" t="s">
        <v>20797</v>
      </c>
      <c r="P868" s="755"/>
      <c r="Q868" s="921" t="s">
        <v>5962</v>
      </c>
      <c r="R868" s="922" t="s">
        <v>13407</v>
      </c>
      <c r="S868" s="923" t="s">
        <v>13408</v>
      </c>
      <c r="AH868" s="820" t="s">
        <v>13409</v>
      </c>
      <c r="AI868" s="815" t="s">
        <v>13410</v>
      </c>
    </row>
    <row r="869" spans="1:35" ht="48" x14ac:dyDescent="0.2">
      <c r="A869" s="749" t="s">
        <v>20797</v>
      </c>
      <c r="P869" s="755"/>
      <c r="Q869" s="921" t="s">
        <v>5962</v>
      </c>
      <c r="R869" s="922" t="s">
        <v>13411</v>
      </c>
      <c r="S869" s="923" t="s">
        <v>13412</v>
      </c>
      <c r="AH869" s="860" t="s">
        <v>35</v>
      </c>
      <c r="AI869" s="855" t="s">
        <v>13413</v>
      </c>
    </row>
    <row r="870" spans="1:35" ht="48" x14ac:dyDescent="0.2">
      <c r="A870" s="749" t="s">
        <v>20797</v>
      </c>
      <c r="P870" s="755"/>
      <c r="Q870" s="921" t="s">
        <v>5962</v>
      </c>
      <c r="R870" s="922" t="s">
        <v>13414</v>
      </c>
      <c r="S870" s="923" t="s">
        <v>13415</v>
      </c>
      <c r="AH870" s="820" t="s">
        <v>13416</v>
      </c>
      <c r="AI870" s="815" t="s">
        <v>13417</v>
      </c>
    </row>
    <row r="871" spans="1:35" ht="48" x14ac:dyDescent="0.2">
      <c r="A871" s="749" t="s">
        <v>20797</v>
      </c>
      <c r="P871" s="755"/>
      <c r="Q871" s="921" t="s">
        <v>5962</v>
      </c>
      <c r="R871" s="922" t="s">
        <v>13418</v>
      </c>
      <c r="S871" s="923" t="s">
        <v>13419</v>
      </c>
      <c r="AH871" s="860" t="s">
        <v>35</v>
      </c>
      <c r="AI871" s="855" t="s">
        <v>13420</v>
      </c>
    </row>
    <row r="872" spans="1:35" ht="48" x14ac:dyDescent="0.2">
      <c r="A872" s="749" t="s">
        <v>20797</v>
      </c>
      <c r="P872" s="755"/>
      <c r="Q872" s="921" t="s">
        <v>5962</v>
      </c>
      <c r="R872" s="922" t="s">
        <v>13421</v>
      </c>
      <c r="S872" s="923" t="s">
        <v>13422</v>
      </c>
      <c r="AH872" s="820" t="s">
        <v>13423</v>
      </c>
      <c r="AI872" s="815" t="s">
        <v>13424</v>
      </c>
    </row>
    <row r="873" spans="1:35" ht="48" x14ac:dyDescent="0.2">
      <c r="A873" s="749" t="s">
        <v>20797</v>
      </c>
      <c r="P873" s="755"/>
      <c r="Q873" s="921" t="s">
        <v>5962</v>
      </c>
      <c r="R873" s="922" t="s">
        <v>13425</v>
      </c>
      <c r="S873" s="923" t="s">
        <v>13426</v>
      </c>
      <c r="AH873" s="860" t="s">
        <v>35</v>
      </c>
      <c r="AI873" s="855" t="s">
        <v>13427</v>
      </c>
    </row>
    <row r="874" spans="1:35" ht="48" x14ac:dyDescent="0.2">
      <c r="A874" s="749" t="s">
        <v>20797</v>
      </c>
      <c r="P874" s="755"/>
      <c r="Q874" s="921" t="s">
        <v>5962</v>
      </c>
      <c r="R874" s="922" t="s">
        <v>13428</v>
      </c>
      <c r="S874" s="923" t="s">
        <v>13429</v>
      </c>
      <c r="AH874" s="820" t="s">
        <v>13430</v>
      </c>
      <c r="AI874" s="815" t="s">
        <v>13431</v>
      </c>
    </row>
    <row r="875" spans="1:35" ht="48" x14ac:dyDescent="0.2">
      <c r="A875" s="749" t="s">
        <v>20797</v>
      </c>
      <c r="P875" s="755"/>
      <c r="Q875" s="921" t="s">
        <v>5962</v>
      </c>
      <c r="R875" s="922" t="s">
        <v>13432</v>
      </c>
      <c r="S875" s="923" t="s">
        <v>13433</v>
      </c>
      <c r="AH875" s="860" t="s">
        <v>35</v>
      </c>
      <c r="AI875" s="855" t="s">
        <v>13434</v>
      </c>
    </row>
    <row r="876" spans="1:35" ht="48" x14ac:dyDescent="0.2">
      <c r="A876" s="749" t="s">
        <v>20797</v>
      </c>
      <c r="P876" s="755"/>
      <c r="Q876" s="921" t="s">
        <v>5962</v>
      </c>
      <c r="R876" s="922" t="s">
        <v>13435</v>
      </c>
      <c r="S876" s="923" t="s">
        <v>13436</v>
      </c>
      <c r="AH876" s="820" t="s">
        <v>13437</v>
      </c>
      <c r="AI876" s="815" t="s">
        <v>13438</v>
      </c>
    </row>
    <row r="877" spans="1:35" ht="48" x14ac:dyDescent="0.2">
      <c r="A877" s="749" t="s">
        <v>20797</v>
      </c>
      <c r="P877" s="755"/>
      <c r="Q877" s="921" t="s">
        <v>5962</v>
      </c>
      <c r="R877" s="922" t="s">
        <v>13439</v>
      </c>
      <c r="S877" s="923" t="s">
        <v>13440</v>
      </c>
      <c r="AH877" s="860" t="s">
        <v>35</v>
      </c>
      <c r="AI877" s="855" t="s">
        <v>13441</v>
      </c>
    </row>
    <row r="878" spans="1:35" ht="48" x14ac:dyDescent="0.2">
      <c r="A878" s="749" t="s">
        <v>20797</v>
      </c>
      <c r="P878" s="755"/>
      <c r="Q878" s="921" t="s">
        <v>5962</v>
      </c>
      <c r="R878" s="922" t="s">
        <v>13442</v>
      </c>
      <c r="S878" s="923" t="s">
        <v>13443</v>
      </c>
      <c r="AH878" s="820" t="s">
        <v>13444</v>
      </c>
      <c r="AI878" s="815" t="s">
        <v>13445</v>
      </c>
    </row>
    <row r="879" spans="1:35" ht="48" x14ac:dyDescent="0.2">
      <c r="A879" s="749" t="s">
        <v>20797</v>
      </c>
      <c r="P879" s="755"/>
      <c r="Q879" s="921" t="s">
        <v>5962</v>
      </c>
      <c r="R879" s="922" t="s">
        <v>13446</v>
      </c>
      <c r="S879" s="923" t="s">
        <v>13447</v>
      </c>
      <c r="AH879" s="860" t="s">
        <v>35</v>
      </c>
      <c r="AI879" s="855" t="s">
        <v>13448</v>
      </c>
    </row>
    <row r="880" spans="1:35" ht="48" x14ac:dyDescent="0.2">
      <c r="A880" s="749" t="s">
        <v>20797</v>
      </c>
      <c r="P880" s="755"/>
      <c r="Q880" s="921" t="s">
        <v>5962</v>
      </c>
      <c r="R880" s="922" t="s">
        <v>13449</v>
      </c>
      <c r="S880" s="923" t="s">
        <v>13450</v>
      </c>
      <c r="AH880" s="820" t="s">
        <v>13451</v>
      </c>
      <c r="AI880" s="815" t="s">
        <v>13452</v>
      </c>
    </row>
    <row r="881" spans="1:35" ht="48" x14ac:dyDescent="0.2">
      <c r="A881" s="749" t="s">
        <v>20797</v>
      </c>
      <c r="P881" s="755"/>
      <c r="Q881" s="921" t="s">
        <v>5962</v>
      </c>
      <c r="R881" s="922" t="s">
        <v>13453</v>
      </c>
      <c r="S881" s="923" t="s">
        <v>13454</v>
      </c>
      <c r="AH881" s="860" t="s">
        <v>35</v>
      </c>
      <c r="AI881" s="855" t="s">
        <v>13455</v>
      </c>
    </row>
    <row r="882" spans="1:35" ht="48" x14ac:dyDescent="0.2">
      <c r="A882" s="749" t="s">
        <v>20797</v>
      </c>
      <c r="P882" s="755"/>
      <c r="Q882" s="921" t="s">
        <v>5962</v>
      </c>
      <c r="R882" s="922" t="s">
        <v>13456</v>
      </c>
      <c r="S882" s="923" t="s">
        <v>13457</v>
      </c>
      <c r="AH882" s="820" t="s">
        <v>13458</v>
      </c>
      <c r="AI882" s="815" t="s">
        <v>13459</v>
      </c>
    </row>
    <row r="883" spans="1:35" ht="48" x14ac:dyDescent="0.2">
      <c r="A883" s="749" t="s">
        <v>20797</v>
      </c>
      <c r="P883" s="755"/>
      <c r="Q883" s="921" t="s">
        <v>5962</v>
      </c>
      <c r="R883" s="922" t="s">
        <v>13460</v>
      </c>
      <c r="S883" s="923" t="s">
        <v>13461</v>
      </c>
      <c r="AH883" s="860" t="s">
        <v>35</v>
      </c>
      <c r="AI883" s="855" t="s">
        <v>13462</v>
      </c>
    </row>
    <row r="884" spans="1:35" ht="48" x14ac:dyDescent="0.2">
      <c r="A884" s="749" t="s">
        <v>20797</v>
      </c>
      <c r="P884" s="755"/>
      <c r="Q884" s="921" t="s">
        <v>5962</v>
      </c>
      <c r="R884" s="922" t="s">
        <v>13463</v>
      </c>
      <c r="S884" s="923" t="s">
        <v>13464</v>
      </c>
      <c r="AH884" s="820" t="s">
        <v>13465</v>
      </c>
      <c r="AI884" s="815" t="s">
        <v>13466</v>
      </c>
    </row>
    <row r="885" spans="1:35" ht="48" x14ac:dyDescent="0.2">
      <c r="A885" s="749" t="s">
        <v>20797</v>
      </c>
      <c r="P885" s="755"/>
      <c r="Q885" s="921" t="s">
        <v>5962</v>
      </c>
      <c r="R885" s="922" t="s">
        <v>13467</v>
      </c>
      <c r="S885" s="923" t="s">
        <v>13468</v>
      </c>
      <c r="AH885" s="860" t="s">
        <v>35</v>
      </c>
      <c r="AI885" s="855" t="s">
        <v>13469</v>
      </c>
    </row>
    <row r="886" spans="1:35" ht="48" x14ac:dyDescent="0.2">
      <c r="A886" s="749" t="s">
        <v>20797</v>
      </c>
      <c r="P886" s="755"/>
      <c r="Q886" s="921" t="s">
        <v>5962</v>
      </c>
      <c r="R886" s="922" t="s">
        <v>13470</v>
      </c>
      <c r="S886" s="923" t="s">
        <v>13471</v>
      </c>
      <c r="AH886" s="820" t="s">
        <v>13472</v>
      </c>
      <c r="AI886" s="815" t="s">
        <v>13473</v>
      </c>
    </row>
    <row r="887" spans="1:35" ht="48" x14ac:dyDescent="0.2">
      <c r="A887" s="749" t="s">
        <v>20797</v>
      </c>
      <c r="P887" s="755"/>
      <c r="Q887" s="921" t="s">
        <v>5962</v>
      </c>
      <c r="R887" s="922" t="s">
        <v>13474</v>
      </c>
      <c r="S887" s="923" t="s">
        <v>13475</v>
      </c>
      <c r="AH887" s="860" t="s">
        <v>35</v>
      </c>
      <c r="AI887" s="855" t="s">
        <v>13476</v>
      </c>
    </row>
    <row r="888" spans="1:35" ht="48" x14ac:dyDescent="0.2">
      <c r="A888" s="749" t="s">
        <v>20797</v>
      </c>
      <c r="P888" s="755"/>
      <c r="Q888" s="921" t="s">
        <v>5962</v>
      </c>
      <c r="R888" s="922" t="s">
        <v>13477</v>
      </c>
      <c r="S888" s="923" t="s">
        <v>13478</v>
      </c>
      <c r="AH888" s="820" t="s">
        <v>10092</v>
      </c>
      <c r="AI888" s="815" t="s">
        <v>13479</v>
      </c>
    </row>
    <row r="889" spans="1:35" ht="48" x14ac:dyDescent="0.2">
      <c r="A889" s="749" t="s">
        <v>20797</v>
      </c>
      <c r="P889" s="755"/>
      <c r="Q889" s="921" t="s">
        <v>5962</v>
      </c>
      <c r="R889" s="922" t="s">
        <v>13480</v>
      </c>
      <c r="S889" s="923" t="s">
        <v>13481</v>
      </c>
      <c r="AH889" s="860" t="s">
        <v>35</v>
      </c>
      <c r="AI889" s="855" t="s">
        <v>13482</v>
      </c>
    </row>
    <row r="890" spans="1:35" ht="48" x14ac:dyDescent="0.2">
      <c r="A890" s="749" t="s">
        <v>20797</v>
      </c>
      <c r="P890" s="755"/>
      <c r="Q890" s="921" t="s">
        <v>5962</v>
      </c>
      <c r="R890" s="922" t="s">
        <v>13483</v>
      </c>
      <c r="S890" s="923" t="s">
        <v>13484</v>
      </c>
      <c r="AH890" s="820" t="s">
        <v>13485</v>
      </c>
      <c r="AI890" s="815" t="s">
        <v>13486</v>
      </c>
    </row>
    <row r="891" spans="1:35" ht="48" x14ac:dyDescent="0.2">
      <c r="A891" s="749" t="s">
        <v>20797</v>
      </c>
      <c r="P891" s="755"/>
      <c r="Q891" s="921" t="s">
        <v>5962</v>
      </c>
      <c r="R891" s="922" t="s">
        <v>13487</v>
      </c>
      <c r="S891" s="923" t="s">
        <v>13488</v>
      </c>
      <c r="AH891" s="860" t="s">
        <v>35</v>
      </c>
      <c r="AI891" s="855" t="s">
        <v>13489</v>
      </c>
    </row>
    <row r="892" spans="1:35" ht="48" x14ac:dyDescent="0.2">
      <c r="A892" s="749" t="s">
        <v>20797</v>
      </c>
      <c r="P892" s="755"/>
      <c r="Q892" s="921" t="s">
        <v>5962</v>
      </c>
      <c r="R892" s="922" t="s">
        <v>13490</v>
      </c>
      <c r="S892" s="923" t="s">
        <v>13491</v>
      </c>
      <c r="AH892" s="820" t="s">
        <v>6212</v>
      </c>
      <c r="AI892" s="815" t="s">
        <v>13492</v>
      </c>
    </row>
    <row r="893" spans="1:35" ht="48" x14ac:dyDescent="0.2">
      <c r="A893" s="749" t="s">
        <v>20797</v>
      </c>
      <c r="P893" s="755"/>
      <c r="Q893" s="921" t="s">
        <v>5962</v>
      </c>
      <c r="R893" s="922" t="s">
        <v>13493</v>
      </c>
      <c r="S893" s="923" t="s">
        <v>13494</v>
      </c>
      <c r="AH893" s="860" t="s">
        <v>35</v>
      </c>
      <c r="AI893" s="855" t="s">
        <v>13482</v>
      </c>
    </row>
    <row r="894" spans="1:35" ht="48" x14ac:dyDescent="0.2">
      <c r="A894" s="749" t="s">
        <v>20797</v>
      </c>
      <c r="P894" s="755"/>
      <c r="Q894" s="921" t="s">
        <v>5962</v>
      </c>
      <c r="R894" s="922" t="s">
        <v>13495</v>
      </c>
      <c r="S894" s="923" t="s">
        <v>13496</v>
      </c>
      <c r="AH894" s="820" t="s">
        <v>13497</v>
      </c>
      <c r="AI894" s="815" t="s">
        <v>13498</v>
      </c>
    </row>
    <row r="895" spans="1:35" ht="48" x14ac:dyDescent="0.2">
      <c r="A895" s="749" t="s">
        <v>20797</v>
      </c>
      <c r="P895" s="755"/>
      <c r="Q895" s="921" t="s">
        <v>5962</v>
      </c>
      <c r="R895" s="922" t="s">
        <v>13499</v>
      </c>
      <c r="S895" s="923" t="s">
        <v>13500</v>
      </c>
      <c r="AH895" s="860" t="s">
        <v>35</v>
      </c>
      <c r="AI895" s="855" t="s">
        <v>13482</v>
      </c>
    </row>
    <row r="896" spans="1:35" ht="48" x14ac:dyDescent="0.2">
      <c r="A896" s="749" t="s">
        <v>20797</v>
      </c>
      <c r="P896" s="755"/>
      <c r="Q896" s="921" t="s">
        <v>5962</v>
      </c>
      <c r="R896" s="922" t="s">
        <v>13501</v>
      </c>
      <c r="S896" s="923" t="s">
        <v>13502</v>
      </c>
      <c r="AH896" s="820" t="s">
        <v>13503</v>
      </c>
      <c r="AI896" s="815" t="s">
        <v>13504</v>
      </c>
    </row>
    <row r="897" spans="1:35" ht="48" x14ac:dyDescent="0.2">
      <c r="A897" s="749" t="s">
        <v>20797</v>
      </c>
      <c r="P897" s="755"/>
      <c r="Q897" s="921" t="s">
        <v>5962</v>
      </c>
      <c r="R897" s="922" t="s">
        <v>13505</v>
      </c>
      <c r="S897" s="923" t="s">
        <v>13506</v>
      </c>
      <c r="AH897" s="860" t="s">
        <v>35</v>
      </c>
      <c r="AI897" s="855" t="s">
        <v>13507</v>
      </c>
    </row>
    <row r="898" spans="1:35" ht="48" x14ac:dyDescent="0.2">
      <c r="A898" s="749" t="s">
        <v>20797</v>
      </c>
      <c r="P898" s="755"/>
      <c r="Q898" s="921" t="s">
        <v>5962</v>
      </c>
      <c r="R898" s="922" t="s">
        <v>13508</v>
      </c>
      <c r="S898" s="923" t="s">
        <v>13509</v>
      </c>
      <c r="AH898" s="820" t="s">
        <v>13510</v>
      </c>
      <c r="AI898" s="815" t="s">
        <v>13511</v>
      </c>
    </row>
    <row r="899" spans="1:35" ht="48" x14ac:dyDescent="0.2">
      <c r="A899" s="749" t="s">
        <v>20797</v>
      </c>
      <c r="P899" s="755"/>
      <c r="Q899" s="921" t="s">
        <v>5962</v>
      </c>
      <c r="R899" s="922" t="s">
        <v>13512</v>
      </c>
      <c r="S899" s="923" t="s">
        <v>13513</v>
      </c>
      <c r="AH899" s="860" t="s">
        <v>35</v>
      </c>
      <c r="AI899" s="855" t="s">
        <v>13514</v>
      </c>
    </row>
    <row r="900" spans="1:35" ht="48" x14ac:dyDescent="0.2">
      <c r="A900" s="749" t="s">
        <v>20797</v>
      </c>
      <c r="P900" s="755"/>
      <c r="Q900" s="921" t="s">
        <v>5962</v>
      </c>
      <c r="R900" s="922" t="s">
        <v>13515</v>
      </c>
      <c r="S900" s="923" t="s">
        <v>13516</v>
      </c>
      <c r="AH900" s="820" t="s">
        <v>13517</v>
      </c>
      <c r="AI900" s="815" t="s">
        <v>13518</v>
      </c>
    </row>
    <row r="901" spans="1:35" ht="48" x14ac:dyDescent="0.2">
      <c r="A901" s="749" t="s">
        <v>20797</v>
      </c>
      <c r="P901" s="755"/>
      <c r="Q901" s="921" t="s">
        <v>5962</v>
      </c>
      <c r="R901" s="922" t="s">
        <v>13519</v>
      </c>
      <c r="S901" s="923" t="s">
        <v>13520</v>
      </c>
      <c r="AH901" s="860" t="s">
        <v>35</v>
      </c>
      <c r="AI901" s="855" t="s">
        <v>13521</v>
      </c>
    </row>
    <row r="902" spans="1:35" ht="48" x14ac:dyDescent="0.2">
      <c r="A902" s="749" t="s">
        <v>20797</v>
      </c>
      <c r="P902" s="755"/>
      <c r="Q902" s="921" t="s">
        <v>5962</v>
      </c>
      <c r="R902" s="922" t="s">
        <v>13522</v>
      </c>
      <c r="S902" s="923" t="s">
        <v>13523</v>
      </c>
      <c r="AH902" s="820" t="s">
        <v>13524</v>
      </c>
      <c r="AI902" s="815" t="s">
        <v>13525</v>
      </c>
    </row>
    <row r="903" spans="1:35" ht="48" x14ac:dyDescent="0.2">
      <c r="A903" s="749" t="s">
        <v>20797</v>
      </c>
      <c r="P903" s="755"/>
      <c r="Q903" s="921" t="s">
        <v>5962</v>
      </c>
      <c r="R903" s="922" t="s">
        <v>13526</v>
      </c>
      <c r="S903" s="923" t="s">
        <v>13527</v>
      </c>
      <c r="AH903" s="860" t="s">
        <v>35</v>
      </c>
      <c r="AI903" s="855" t="s">
        <v>13528</v>
      </c>
    </row>
    <row r="904" spans="1:35" ht="48" x14ac:dyDescent="0.2">
      <c r="A904" s="749" t="s">
        <v>20797</v>
      </c>
      <c r="P904" s="755"/>
      <c r="Q904" s="921" t="s">
        <v>5962</v>
      </c>
      <c r="R904" s="922" t="s">
        <v>13529</v>
      </c>
      <c r="S904" s="923" t="s">
        <v>13530</v>
      </c>
      <c r="AH904" s="820" t="s">
        <v>6233</v>
      </c>
      <c r="AI904" s="815" t="s">
        <v>13531</v>
      </c>
    </row>
    <row r="905" spans="1:35" ht="48" x14ac:dyDescent="0.2">
      <c r="A905" s="749" t="s">
        <v>20797</v>
      </c>
      <c r="P905" s="755"/>
      <c r="Q905" s="921" t="s">
        <v>5962</v>
      </c>
      <c r="R905" s="922" t="s">
        <v>13532</v>
      </c>
      <c r="S905" s="923" t="s">
        <v>13533</v>
      </c>
      <c r="AH905" s="860" t="s">
        <v>35</v>
      </c>
      <c r="AI905" s="855" t="s">
        <v>13534</v>
      </c>
    </row>
    <row r="906" spans="1:35" ht="48" x14ac:dyDescent="0.2">
      <c r="A906" s="749" t="s">
        <v>20797</v>
      </c>
      <c r="P906" s="755"/>
      <c r="Q906" s="921" t="s">
        <v>5962</v>
      </c>
      <c r="R906" s="922" t="s">
        <v>13535</v>
      </c>
      <c r="S906" s="923" t="s">
        <v>13536</v>
      </c>
      <c r="AH906" s="820" t="s">
        <v>13537</v>
      </c>
      <c r="AI906" s="815" t="s">
        <v>13538</v>
      </c>
    </row>
    <row r="907" spans="1:35" ht="48" x14ac:dyDescent="0.2">
      <c r="A907" s="749" t="s">
        <v>20797</v>
      </c>
      <c r="P907" s="755"/>
      <c r="Q907" s="921" t="s">
        <v>5962</v>
      </c>
      <c r="R907" s="922" t="s">
        <v>13539</v>
      </c>
      <c r="S907" s="923" t="s">
        <v>13540</v>
      </c>
      <c r="AH907" s="860" t="s">
        <v>35</v>
      </c>
      <c r="AI907" s="855" t="s">
        <v>13541</v>
      </c>
    </row>
    <row r="908" spans="1:35" ht="48" x14ac:dyDescent="0.2">
      <c r="A908" s="749" t="s">
        <v>20797</v>
      </c>
      <c r="P908" s="755"/>
      <c r="Q908" s="921" t="s">
        <v>5962</v>
      </c>
      <c r="R908" s="922" t="s">
        <v>13542</v>
      </c>
      <c r="S908" s="923" t="s">
        <v>13543</v>
      </c>
      <c r="AH908" s="820" t="s">
        <v>13544</v>
      </c>
      <c r="AI908" s="815" t="s">
        <v>13545</v>
      </c>
    </row>
    <row r="909" spans="1:35" ht="48" x14ac:dyDescent="0.2">
      <c r="A909" s="749" t="s">
        <v>20797</v>
      </c>
      <c r="P909" s="755"/>
      <c r="Q909" s="921" t="s">
        <v>5962</v>
      </c>
      <c r="R909" s="922" t="s">
        <v>13546</v>
      </c>
      <c r="S909" s="923" t="s">
        <v>13547</v>
      </c>
      <c r="AH909" s="860" t="s">
        <v>35</v>
      </c>
      <c r="AI909" s="855" t="s">
        <v>13548</v>
      </c>
    </row>
    <row r="910" spans="1:35" ht="48" x14ac:dyDescent="0.2">
      <c r="A910" s="749" t="s">
        <v>20797</v>
      </c>
      <c r="P910" s="755"/>
      <c r="Q910" s="921" t="s">
        <v>5962</v>
      </c>
      <c r="R910" s="922" t="s">
        <v>13549</v>
      </c>
      <c r="S910" s="923" t="s">
        <v>13550</v>
      </c>
      <c r="AH910" s="820" t="s">
        <v>13551</v>
      </c>
      <c r="AI910" s="815" t="s">
        <v>13552</v>
      </c>
    </row>
    <row r="911" spans="1:35" ht="48" x14ac:dyDescent="0.2">
      <c r="A911" s="749" t="s">
        <v>20797</v>
      </c>
      <c r="P911" s="755"/>
      <c r="Q911" s="921" t="s">
        <v>5962</v>
      </c>
      <c r="R911" s="922" t="s">
        <v>13553</v>
      </c>
      <c r="S911" s="923" t="s">
        <v>13554</v>
      </c>
      <c r="AH911" s="860" t="s">
        <v>35</v>
      </c>
      <c r="AI911" s="855" t="s">
        <v>13555</v>
      </c>
    </row>
    <row r="912" spans="1:35" ht="48" x14ac:dyDescent="0.2">
      <c r="A912" s="749" t="s">
        <v>20797</v>
      </c>
      <c r="P912" s="755"/>
      <c r="Q912" s="921" t="s">
        <v>5962</v>
      </c>
      <c r="R912" s="922" t="s">
        <v>13556</v>
      </c>
      <c r="S912" s="923" t="s">
        <v>13557</v>
      </c>
      <c r="AH912" s="820" t="s">
        <v>13558</v>
      </c>
      <c r="AI912" s="815" t="s">
        <v>13559</v>
      </c>
    </row>
    <row r="913" spans="1:35" ht="48" x14ac:dyDescent="0.2">
      <c r="A913" s="749" t="s">
        <v>20797</v>
      </c>
      <c r="P913" s="755"/>
      <c r="Q913" s="921" t="s">
        <v>5962</v>
      </c>
      <c r="R913" s="922" t="s">
        <v>13560</v>
      </c>
      <c r="S913" s="923" t="s">
        <v>13561</v>
      </c>
      <c r="AH913" s="860" t="s">
        <v>35</v>
      </c>
      <c r="AI913" s="855" t="s">
        <v>13562</v>
      </c>
    </row>
    <row r="914" spans="1:35" ht="48" x14ac:dyDescent="0.2">
      <c r="A914" s="749" t="s">
        <v>20797</v>
      </c>
      <c r="P914" s="755"/>
      <c r="Q914" s="921" t="s">
        <v>5962</v>
      </c>
      <c r="R914" s="922" t="s">
        <v>13563</v>
      </c>
      <c r="S914" s="923" t="s">
        <v>13564</v>
      </c>
      <c r="AH914" s="820" t="s">
        <v>11801</v>
      </c>
      <c r="AI914" s="815" t="s">
        <v>13565</v>
      </c>
    </row>
    <row r="915" spans="1:35" ht="48" x14ac:dyDescent="0.2">
      <c r="A915" s="749" t="s">
        <v>20797</v>
      </c>
      <c r="P915" s="755"/>
      <c r="Q915" s="921" t="s">
        <v>5962</v>
      </c>
      <c r="R915" s="922" t="s">
        <v>13566</v>
      </c>
      <c r="S915" s="923" t="s">
        <v>13567</v>
      </c>
      <c r="AH915" s="860" t="s">
        <v>35</v>
      </c>
      <c r="AI915" s="855" t="s">
        <v>13568</v>
      </c>
    </row>
    <row r="916" spans="1:35" ht="48" x14ac:dyDescent="0.2">
      <c r="A916" s="749" t="s">
        <v>20797</v>
      </c>
      <c r="P916" s="755"/>
      <c r="Q916" s="921" t="s">
        <v>5962</v>
      </c>
      <c r="R916" s="922" t="s">
        <v>13569</v>
      </c>
      <c r="S916" s="923" t="s">
        <v>13570</v>
      </c>
      <c r="AH916" s="820" t="s">
        <v>7916</v>
      </c>
      <c r="AI916" s="815" t="s">
        <v>13571</v>
      </c>
    </row>
    <row r="917" spans="1:35" ht="48" x14ac:dyDescent="0.2">
      <c r="A917" s="749" t="s">
        <v>20797</v>
      </c>
      <c r="P917" s="755"/>
      <c r="Q917" s="921" t="s">
        <v>5962</v>
      </c>
      <c r="R917" s="922" t="s">
        <v>13572</v>
      </c>
      <c r="S917" s="923" t="s">
        <v>13573</v>
      </c>
      <c r="AH917" s="860" t="s">
        <v>35</v>
      </c>
      <c r="AI917" s="855" t="s">
        <v>13574</v>
      </c>
    </row>
    <row r="918" spans="1:35" ht="48" x14ac:dyDescent="0.2">
      <c r="A918" s="749" t="s">
        <v>20797</v>
      </c>
      <c r="P918" s="755"/>
      <c r="Q918" s="921" t="s">
        <v>5962</v>
      </c>
      <c r="R918" s="922" t="s">
        <v>13575</v>
      </c>
      <c r="S918" s="923" t="s">
        <v>13576</v>
      </c>
      <c r="AH918" s="820" t="s">
        <v>13577</v>
      </c>
      <c r="AI918" s="815" t="s">
        <v>13578</v>
      </c>
    </row>
    <row r="919" spans="1:35" ht="48" x14ac:dyDescent="0.2">
      <c r="A919" s="749" t="s">
        <v>20797</v>
      </c>
      <c r="P919" s="755"/>
      <c r="Q919" s="921" t="s">
        <v>5962</v>
      </c>
      <c r="R919" s="922" t="s">
        <v>13579</v>
      </c>
      <c r="S919" s="923" t="s">
        <v>13580</v>
      </c>
      <c r="AH919" s="860" t="s">
        <v>35</v>
      </c>
      <c r="AI919" s="855" t="s">
        <v>13581</v>
      </c>
    </row>
    <row r="920" spans="1:35" ht="48" x14ac:dyDescent="0.2">
      <c r="A920" s="749" t="s">
        <v>20797</v>
      </c>
      <c r="P920" s="755"/>
      <c r="Q920" s="921" t="s">
        <v>5962</v>
      </c>
      <c r="R920" s="922" t="s">
        <v>13582</v>
      </c>
      <c r="S920" s="923" t="s">
        <v>13583</v>
      </c>
      <c r="AH920" s="820" t="s">
        <v>13584</v>
      </c>
      <c r="AI920" s="815" t="s">
        <v>13585</v>
      </c>
    </row>
    <row r="921" spans="1:35" ht="48" x14ac:dyDescent="0.2">
      <c r="A921" s="749" t="s">
        <v>20797</v>
      </c>
      <c r="P921" s="755"/>
      <c r="Q921" s="921" t="s">
        <v>5962</v>
      </c>
      <c r="R921" s="922" t="s">
        <v>13586</v>
      </c>
      <c r="S921" s="923" t="s">
        <v>13587</v>
      </c>
      <c r="AH921" s="860" t="s">
        <v>35</v>
      </c>
      <c r="AI921" s="855" t="s">
        <v>13588</v>
      </c>
    </row>
    <row r="922" spans="1:35" ht="48" x14ac:dyDescent="0.2">
      <c r="A922" s="749" t="s">
        <v>20797</v>
      </c>
      <c r="P922" s="755"/>
      <c r="Q922" s="921" t="s">
        <v>5962</v>
      </c>
      <c r="R922" s="922" t="s">
        <v>13589</v>
      </c>
      <c r="S922" s="923" t="s">
        <v>13590</v>
      </c>
      <c r="AH922" s="820" t="s">
        <v>13591</v>
      </c>
      <c r="AI922" s="815" t="s">
        <v>13592</v>
      </c>
    </row>
    <row r="923" spans="1:35" ht="48" x14ac:dyDescent="0.2">
      <c r="A923" s="749" t="s">
        <v>20797</v>
      </c>
      <c r="P923" s="755"/>
      <c r="Q923" s="921" t="s">
        <v>5962</v>
      </c>
      <c r="R923" s="922" t="s">
        <v>13593</v>
      </c>
      <c r="S923" s="923" t="s">
        <v>13594</v>
      </c>
      <c r="AH923" s="860" t="s">
        <v>35</v>
      </c>
      <c r="AI923" s="855" t="s">
        <v>13595</v>
      </c>
    </row>
    <row r="924" spans="1:35" ht="48" x14ac:dyDescent="0.2">
      <c r="A924" s="749" t="s">
        <v>20797</v>
      </c>
      <c r="P924" s="755"/>
      <c r="Q924" s="921" t="s">
        <v>5962</v>
      </c>
      <c r="R924" s="922" t="s">
        <v>13596</v>
      </c>
      <c r="S924" s="923" t="s">
        <v>13597</v>
      </c>
      <c r="AH924" s="820" t="s">
        <v>13598</v>
      </c>
      <c r="AI924" s="815" t="s">
        <v>13599</v>
      </c>
    </row>
    <row r="925" spans="1:35" ht="48" x14ac:dyDescent="0.2">
      <c r="A925" s="749" t="s">
        <v>20797</v>
      </c>
      <c r="P925" s="755"/>
      <c r="Q925" s="921" t="s">
        <v>5962</v>
      </c>
      <c r="R925" s="922" t="s">
        <v>13600</v>
      </c>
      <c r="S925" s="923" t="s">
        <v>13601</v>
      </c>
      <c r="AH925" s="860" t="s">
        <v>35</v>
      </c>
      <c r="AI925" s="855" t="s">
        <v>13602</v>
      </c>
    </row>
    <row r="926" spans="1:35" ht="48" x14ac:dyDescent="0.2">
      <c r="A926" s="749" t="s">
        <v>20797</v>
      </c>
      <c r="P926" s="755"/>
      <c r="Q926" s="921" t="s">
        <v>5962</v>
      </c>
      <c r="R926" s="922" t="s">
        <v>13603</v>
      </c>
      <c r="S926" s="923" t="s">
        <v>13604</v>
      </c>
      <c r="AH926" s="820" t="s">
        <v>13605</v>
      </c>
      <c r="AI926" s="815" t="s">
        <v>13606</v>
      </c>
    </row>
    <row r="927" spans="1:35" ht="48" x14ac:dyDescent="0.2">
      <c r="A927" s="749" t="s">
        <v>20797</v>
      </c>
      <c r="P927" s="755"/>
      <c r="Q927" s="921" t="s">
        <v>5962</v>
      </c>
      <c r="R927" s="922" t="s">
        <v>13607</v>
      </c>
      <c r="S927" s="923" t="s">
        <v>13608</v>
      </c>
      <c r="AH927" s="860" t="s">
        <v>35</v>
      </c>
      <c r="AI927" s="855" t="s">
        <v>13609</v>
      </c>
    </row>
    <row r="928" spans="1:35" ht="48" x14ac:dyDescent="0.2">
      <c r="A928" s="749" t="s">
        <v>20797</v>
      </c>
      <c r="P928" s="755"/>
      <c r="Q928" s="921" t="s">
        <v>5962</v>
      </c>
      <c r="R928" s="922" t="s">
        <v>13610</v>
      </c>
      <c r="S928" s="923" t="s">
        <v>13611</v>
      </c>
      <c r="AH928" s="820" t="s">
        <v>13612</v>
      </c>
      <c r="AI928" s="815" t="s">
        <v>13613</v>
      </c>
    </row>
    <row r="929" spans="1:35" ht="48" x14ac:dyDescent="0.2">
      <c r="A929" s="749" t="s">
        <v>20797</v>
      </c>
      <c r="P929" s="755"/>
      <c r="Q929" s="921" t="s">
        <v>5962</v>
      </c>
      <c r="R929" s="922" t="s">
        <v>13614</v>
      </c>
      <c r="S929" s="923" t="s">
        <v>13615</v>
      </c>
      <c r="AH929" s="860" t="s">
        <v>35</v>
      </c>
      <c r="AI929" s="855" t="s">
        <v>13616</v>
      </c>
    </row>
    <row r="930" spans="1:35" ht="48" x14ac:dyDescent="0.2">
      <c r="A930" s="749" t="s">
        <v>20797</v>
      </c>
      <c r="P930" s="755"/>
      <c r="Q930" s="921" t="s">
        <v>5962</v>
      </c>
      <c r="R930" s="922" t="s">
        <v>13617</v>
      </c>
      <c r="S930" s="923" t="s">
        <v>13618</v>
      </c>
      <c r="AH930" s="820" t="s">
        <v>13619</v>
      </c>
      <c r="AI930" s="815" t="s">
        <v>13620</v>
      </c>
    </row>
    <row r="931" spans="1:35" ht="48" x14ac:dyDescent="0.2">
      <c r="A931" s="749" t="s">
        <v>20797</v>
      </c>
      <c r="P931" s="755"/>
      <c r="Q931" s="921" t="s">
        <v>5962</v>
      </c>
      <c r="R931" s="922" t="s">
        <v>13621</v>
      </c>
      <c r="S931" s="923" t="s">
        <v>13622</v>
      </c>
      <c r="AH931" s="860" t="s">
        <v>35</v>
      </c>
      <c r="AI931" s="855" t="s">
        <v>13623</v>
      </c>
    </row>
    <row r="932" spans="1:35" ht="48" x14ac:dyDescent="0.2">
      <c r="A932" s="749" t="s">
        <v>20797</v>
      </c>
      <c r="P932" s="755"/>
      <c r="Q932" s="921" t="s">
        <v>5962</v>
      </c>
      <c r="R932" s="922" t="s">
        <v>13624</v>
      </c>
      <c r="S932" s="923" t="s">
        <v>13625</v>
      </c>
      <c r="AH932" s="820" t="s">
        <v>13626</v>
      </c>
      <c r="AI932" s="815" t="s">
        <v>13627</v>
      </c>
    </row>
    <row r="933" spans="1:35" ht="48" x14ac:dyDescent="0.2">
      <c r="A933" s="749" t="s">
        <v>20797</v>
      </c>
      <c r="P933" s="755"/>
      <c r="Q933" s="921" t="s">
        <v>5962</v>
      </c>
      <c r="R933" s="922" t="s">
        <v>13628</v>
      </c>
      <c r="S933" s="923" t="s">
        <v>13629</v>
      </c>
      <c r="AH933" s="860" t="s">
        <v>35</v>
      </c>
      <c r="AI933" s="855" t="s">
        <v>13630</v>
      </c>
    </row>
    <row r="934" spans="1:35" ht="48" x14ac:dyDescent="0.2">
      <c r="A934" s="749" t="s">
        <v>20797</v>
      </c>
      <c r="P934" s="755"/>
      <c r="Q934" s="921" t="s">
        <v>5962</v>
      </c>
      <c r="R934" s="922" t="s">
        <v>13631</v>
      </c>
      <c r="S934" s="923" t="s">
        <v>13632</v>
      </c>
      <c r="AH934" s="820" t="s">
        <v>13633</v>
      </c>
      <c r="AI934" s="815" t="s">
        <v>13634</v>
      </c>
    </row>
    <row r="935" spans="1:35" ht="48" x14ac:dyDescent="0.2">
      <c r="A935" s="749" t="s">
        <v>20797</v>
      </c>
      <c r="P935" s="755"/>
      <c r="Q935" s="921" t="s">
        <v>5962</v>
      </c>
      <c r="R935" s="922" t="s">
        <v>13635</v>
      </c>
      <c r="S935" s="923" t="s">
        <v>13636</v>
      </c>
      <c r="AH935" s="860" t="s">
        <v>35</v>
      </c>
      <c r="AI935" s="855" t="s">
        <v>13637</v>
      </c>
    </row>
    <row r="936" spans="1:35" ht="48" x14ac:dyDescent="0.2">
      <c r="A936" s="749" t="s">
        <v>20797</v>
      </c>
      <c r="P936" s="755"/>
      <c r="Q936" s="921" t="s">
        <v>5962</v>
      </c>
      <c r="R936" s="922" t="s">
        <v>13638</v>
      </c>
      <c r="S936" s="923" t="s">
        <v>13639</v>
      </c>
      <c r="AH936" s="820" t="s">
        <v>13640</v>
      </c>
      <c r="AI936" s="815" t="s">
        <v>13641</v>
      </c>
    </row>
    <row r="937" spans="1:35" ht="48" x14ac:dyDescent="0.2">
      <c r="A937" s="749" t="s">
        <v>20797</v>
      </c>
      <c r="P937" s="755"/>
      <c r="Q937" s="921" t="s">
        <v>5962</v>
      </c>
      <c r="R937" s="922" t="s">
        <v>13642</v>
      </c>
      <c r="S937" s="923" t="s">
        <v>13643</v>
      </c>
      <c r="AH937" s="860" t="s">
        <v>35</v>
      </c>
      <c r="AI937" s="855" t="s">
        <v>13644</v>
      </c>
    </row>
    <row r="938" spans="1:35" ht="48" x14ac:dyDescent="0.2">
      <c r="A938" s="749" t="s">
        <v>20797</v>
      </c>
      <c r="P938" s="755"/>
      <c r="Q938" s="921" t="s">
        <v>5962</v>
      </c>
      <c r="R938" s="922" t="s">
        <v>13645</v>
      </c>
      <c r="S938" s="923" t="s">
        <v>13646</v>
      </c>
      <c r="AH938" s="820" t="s">
        <v>13647</v>
      </c>
      <c r="AI938" s="815" t="s">
        <v>13648</v>
      </c>
    </row>
    <row r="939" spans="1:35" ht="48" x14ac:dyDescent="0.2">
      <c r="A939" s="749" t="s">
        <v>20797</v>
      </c>
      <c r="P939" s="755"/>
      <c r="Q939" s="921" t="s">
        <v>5962</v>
      </c>
      <c r="R939" s="922" t="s">
        <v>13649</v>
      </c>
      <c r="S939" s="923" t="s">
        <v>13650</v>
      </c>
      <c r="AH939" s="860" t="s">
        <v>35</v>
      </c>
      <c r="AI939" s="855" t="s">
        <v>13651</v>
      </c>
    </row>
    <row r="940" spans="1:35" ht="48" x14ac:dyDescent="0.2">
      <c r="A940" s="749" t="s">
        <v>20797</v>
      </c>
      <c r="P940" s="755"/>
      <c r="Q940" s="921" t="s">
        <v>5962</v>
      </c>
      <c r="R940" s="922" t="s">
        <v>13652</v>
      </c>
      <c r="S940" s="923" t="s">
        <v>13653</v>
      </c>
      <c r="AH940" s="820" t="s">
        <v>13654</v>
      </c>
      <c r="AI940" s="815" t="s">
        <v>13655</v>
      </c>
    </row>
    <row r="941" spans="1:35" ht="48" x14ac:dyDescent="0.2">
      <c r="A941" s="749" t="s">
        <v>20797</v>
      </c>
      <c r="P941" s="755"/>
      <c r="Q941" s="921" t="s">
        <v>5962</v>
      </c>
      <c r="R941" s="922" t="s">
        <v>13656</v>
      </c>
      <c r="S941" s="923" t="s">
        <v>13657</v>
      </c>
      <c r="AH941" s="860" t="s">
        <v>35</v>
      </c>
      <c r="AI941" s="855" t="s">
        <v>13658</v>
      </c>
    </row>
    <row r="942" spans="1:35" ht="48" x14ac:dyDescent="0.2">
      <c r="A942" s="749" t="s">
        <v>20797</v>
      </c>
      <c r="P942" s="755"/>
      <c r="Q942" s="921" t="s">
        <v>5962</v>
      </c>
      <c r="R942" s="922" t="s">
        <v>13659</v>
      </c>
      <c r="S942" s="923" t="s">
        <v>13660</v>
      </c>
      <c r="AH942" s="820" t="s">
        <v>13661</v>
      </c>
      <c r="AI942" s="815" t="s">
        <v>13662</v>
      </c>
    </row>
    <row r="943" spans="1:35" ht="48" x14ac:dyDescent="0.2">
      <c r="A943" s="749" t="s">
        <v>20797</v>
      </c>
      <c r="P943" s="755"/>
      <c r="Q943" s="921" t="s">
        <v>5962</v>
      </c>
      <c r="R943" s="922" t="s">
        <v>13663</v>
      </c>
      <c r="S943" s="923" t="s">
        <v>13664</v>
      </c>
      <c r="AH943" s="860" t="s">
        <v>35</v>
      </c>
      <c r="AI943" s="855" t="s">
        <v>13665</v>
      </c>
    </row>
    <row r="944" spans="1:35" ht="48" x14ac:dyDescent="0.2">
      <c r="A944" s="749" t="s">
        <v>20797</v>
      </c>
      <c r="P944" s="755"/>
      <c r="Q944" s="921" t="s">
        <v>5962</v>
      </c>
      <c r="R944" s="922" t="s">
        <v>13666</v>
      </c>
      <c r="S944" s="923" t="s">
        <v>13667</v>
      </c>
      <c r="AH944" s="820" t="s">
        <v>13668</v>
      </c>
      <c r="AI944" s="815" t="s">
        <v>13669</v>
      </c>
    </row>
    <row r="945" spans="1:35" ht="48" x14ac:dyDescent="0.2">
      <c r="A945" s="749" t="s">
        <v>20797</v>
      </c>
      <c r="P945" s="755"/>
      <c r="Q945" s="921" t="s">
        <v>5962</v>
      </c>
      <c r="R945" s="922" t="s">
        <v>13670</v>
      </c>
      <c r="S945" s="923" t="s">
        <v>13671</v>
      </c>
      <c r="AH945" s="860" t="s">
        <v>35</v>
      </c>
      <c r="AI945" s="855" t="s">
        <v>13672</v>
      </c>
    </row>
    <row r="946" spans="1:35" ht="48" x14ac:dyDescent="0.2">
      <c r="A946" s="749" t="s">
        <v>20797</v>
      </c>
      <c r="P946" s="755"/>
      <c r="Q946" s="921" t="s">
        <v>5962</v>
      </c>
      <c r="R946" s="922" t="s">
        <v>13673</v>
      </c>
      <c r="S946" s="923" t="s">
        <v>13674</v>
      </c>
      <c r="AH946" s="820" t="s">
        <v>13675</v>
      </c>
      <c r="AI946" s="815" t="s">
        <v>13676</v>
      </c>
    </row>
    <row r="947" spans="1:35" ht="48" x14ac:dyDescent="0.2">
      <c r="A947" s="749" t="s">
        <v>20797</v>
      </c>
      <c r="P947" s="755"/>
      <c r="Q947" s="921" t="s">
        <v>5962</v>
      </c>
      <c r="R947" s="922" t="s">
        <v>13677</v>
      </c>
      <c r="S947" s="923" t="s">
        <v>13678</v>
      </c>
      <c r="AH947" s="860" t="s">
        <v>35</v>
      </c>
      <c r="AI947" s="855" t="s">
        <v>13679</v>
      </c>
    </row>
    <row r="948" spans="1:35" ht="48" x14ac:dyDescent="0.2">
      <c r="A948" s="749" t="s">
        <v>20797</v>
      </c>
      <c r="P948" s="755"/>
      <c r="Q948" s="921" t="s">
        <v>5962</v>
      </c>
      <c r="R948" s="922" t="s">
        <v>13680</v>
      </c>
      <c r="S948" s="923" t="s">
        <v>13681</v>
      </c>
      <c r="AH948" s="820" t="s">
        <v>13682</v>
      </c>
      <c r="AI948" s="815" t="s">
        <v>13683</v>
      </c>
    </row>
    <row r="949" spans="1:35" ht="48" x14ac:dyDescent="0.2">
      <c r="A949" s="749" t="s">
        <v>20797</v>
      </c>
      <c r="P949" s="755"/>
      <c r="Q949" s="921" t="s">
        <v>5962</v>
      </c>
      <c r="R949" s="922" t="s">
        <v>10371</v>
      </c>
      <c r="S949" s="923" t="s">
        <v>13684</v>
      </c>
      <c r="AH949" s="860" t="s">
        <v>35</v>
      </c>
      <c r="AI949" s="855" t="s">
        <v>13685</v>
      </c>
    </row>
    <row r="950" spans="1:35" ht="48" x14ac:dyDescent="0.2">
      <c r="A950" s="749" t="s">
        <v>20797</v>
      </c>
      <c r="P950" s="755"/>
      <c r="Q950" s="921" t="s">
        <v>5962</v>
      </c>
      <c r="R950" s="922" t="s">
        <v>13686</v>
      </c>
      <c r="S950" s="923" t="s">
        <v>13687</v>
      </c>
      <c r="AH950" s="820" t="s">
        <v>13688</v>
      </c>
      <c r="AI950" s="815" t="s">
        <v>13689</v>
      </c>
    </row>
    <row r="951" spans="1:35" ht="48" x14ac:dyDescent="0.2">
      <c r="A951" s="749" t="s">
        <v>20797</v>
      </c>
      <c r="P951" s="755"/>
      <c r="Q951" s="921" t="s">
        <v>5962</v>
      </c>
      <c r="R951" s="922" t="s">
        <v>13690</v>
      </c>
      <c r="S951" s="923" t="s">
        <v>13691</v>
      </c>
      <c r="AH951" s="860" t="s">
        <v>35</v>
      </c>
      <c r="AI951" s="855" t="s">
        <v>13692</v>
      </c>
    </row>
    <row r="952" spans="1:35" ht="48" x14ac:dyDescent="0.2">
      <c r="A952" s="749" t="s">
        <v>20797</v>
      </c>
      <c r="P952" s="755"/>
      <c r="Q952" s="921" t="s">
        <v>5962</v>
      </c>
      <c r="R952" s="922" t="s">
        <v>13693</v>
      </c>
      <c r="S952" s="923" t="s">
        <v>13694</v>
      </c>
      <c r="AH952" s="820" t="s">
        <v>13695</v>
      </c>
      <c r="AI952" s="815" t="s">
        <v>13696</v>
      </c>
    </row>
    <row r="953" spans="1:35" ht="48" x14ac:dyDescent="0.2">
      <c r="A953" s="749" t="s">
        <v>20797</v>
      </c>
      <c r="P953" s="755"/>
      <c r="Q953" s="921" t="s">
        <v>5962</v>
      </c>
      <c r="R953" s="922" t="s">
        <v>7963</v>
      </c>
      <c r="S953" s="923" t="s">
        <v>13697</v>
      </c>
      <c r="AH953" s="860" t="s">
        <v>35</v>
      </c>
      <c r="AI953" s="855" t="s">
        <v>13698</v>
      </c>
    </row>
    <row r="954" spans="1:35" ht="48" x14ac:dyDescent="0.2">
      <c r="A954" s="749" t="s">
        <v>20797</v>
      </c>
      <c r="P954" s="755"/>
      <c r="Q954" s="921" t="s">
        <v>5962</v>
      </c>
      <c r="R954" s="922" t="s">
        <v>13699</v>
      </c>
      <c r="S954" s="923" t="s">
        <v>13700</v>
      </c>
      <c r="AH954" s="820" t="s">
        <v>13701</v>
      </c>
      <c r="AI954" s="815" t="s">
        <v>13702</v>
      </c>
    </row>
    <row r="955" spans="1:35" ht="48" x14ac:dyDescent="0.2">
      <c r="A955" s="749" t="s">
        <v>20797</v>
      </c>
      <c r="P955" s="755"/>
      <c r="Q955" s="921" t="s">
        <v>5962</v>
      </c>
      <c r="R955" s="922" t="s">
        <v>13703</v>
      </c>
      <c r="S955" s="923" t="s">
        <v>13704</v>
      </c>
      <c r="AH955" s="860" t="s">
        <v>35</v>
      </c>
      <c r="AI955" s="855" t="s">
        <v>13705</v>
      </c>
    </row>
    <row r="956" spans="1:35" ht="48" x14ac:dyDescent="0.2">
      <c r="A956" s="749" t="s">
        <v>20797</v>
      </c>
      <c r="P956" s="755"/>
      <c r="Q956" s="921" t="s">
        <v>5962</v>
      </c>
      <c r="R956" s="922" t="s">
        <v>13706</v>
      </c>
      <c r="S956" s="923" t="s">
        <v>13707</v>
      </c>
      <c r="AH956" s="820" t="s">
        <v>6075</v>
      </c>
      <c r="AI956" s="815" t="s">
        <v>13708</v>
      </c>
    </row>
    <row r="957" spans="1:35" ht="48" x14ac:dyDescent="0.2">
      <c r="A957" s="749" t="s">
        <v>20797</v>
      </c>
      <c r="P957" s="755"/>
      <c r="Q957" s="921" t="s">
        <v>5962</v>
      </c>
      <c r="R957" s="922" t="s">
        <v>13709</v>
      </c>
      <c r="S957" s="923" t="s">
        <v>13710</v>
      </c>
      <c r="AH957" s="860" t="s">
        <v>35</v>
      </c>
      <c r="AI957" s="855" t="s">
        <v>13711</v>
      </c>
    </row>
    <row r="958" spans="1:35" ht="48" x14ac:dyDescent="0.2">
      <c r="A958" s="749" t="s">
        <v>20797</v>
      </c>
      <c r="P958" s="755"/>
      <c r="Q958" s="921" t="s">
        <v>5962</v>
      </c>
      <c r="R958" s="922" t="s">
        <v>13712</v>
      </c>
      <c r="S958" s="923" t="s">
        <v>13713</v>
      </c>
      <c r="AH958" s="820" t="s">
        <v>13714</v>
      </c>
      <c r="AI958" s="815" t="s">
        <v>13715</v>
      </c>
    </row>
    <row r="959" spans="1:35" ht="48" x14ac:dyDescent="0.2">
      <c r="A959" s="749" t="s">
        <v>20797</v>
      </c>
      <c r="P959" s="755"/>
      <c r="Q959" s="921" t="s">
        <v>5962</v>
      </c>
      <c r="R959" s="922" t="s">
        <v>13716</v>
      </c>
      <c r="S959" s="923" t="s">
        <v>13717</v>
      </c>
      <c r="AH959" s="860" t="s">
        <v>35</v>
      </c>
      <c r="AI959" s="855" t="s">
        <v>13718</v>
      </c>
    </row>
    <row r="960" spans="1:35" ht="48" x14ac:dyDescent="0.2">
      <c r="A960" s="749" t="s">
        <v>20797</v>
      </c>
      <c r="P960" s="755"/>
      <c r="Q960" s="921" t="s">
        <v>5962</v>
      </c>
      <c r="R960" s="922" t="s">
        <v>13719</v>
      </c>
      <c r="S960" s="923" t="s">
        <v>13720</v>
      </c>
      <c r="AH960" s="820" t="s">
        <v>13721</v>
      </c>
      <c r="AI960" s="815" t="s">
        <v>13722</v>
      </c>
    </row>
    <row r="961" spans="1:35" ht="48" x14ac:dyDescent="0.2">
      <c r="A961" s="749" t="s">
        <v>20797</v>
      </c>
      <c r="P961" s="755"/>
      <c r="Q961" s="921" t="s">
        <v>5962</v>
      </c>
      <c r="R961" s="922" t="s">
        <v>8134</v>
      </c>
      <c r="S961" s="923" t="s">
        <v>13723</v>
      </c>
      <c r="AH961" s="860" t="s">
        <v>35</v>
      </c>
      <c r="AI961" s="855" t="s">
        <v>13724</v>
      </c>
    </row>
    <row r="962" spans="1:35" ht="48" x14ac:dyDescent="0.2">
      <c r="A962" s="749" t="s">
        <v>20797</v>
      </c>
      <c r="P962" s="755"/>
      <c r="Q962" s="921" t="s">
        <v>5962</v>
      </c>
      <c r="R962" s="922" t="s">
        <v>13725</v>
      </c>
      <c r="S962" s="923" t="s">
        <v>13726</v>
      </c>
      <c r="AH962" s="820" t="s">
        <v>13727</v>
      </c>
      <c r="AI962" s="815" t="s">
        <v>13728</v>
      </c>
    </row>
    <row r="963" spans="1:35" ht="48" x14ac:dyDescent="0.2">
      <c r="A963" s="749" t="s">
        <v>20797</v>
      </c>
      <c r="P963" s="755"/>
      <c r="Q963" s="921" t="s">
        <v>5962</v>
      </c>
      <c r="R963" s="922" t="s">
        <v>13729</v>
      </c>
      <c r="S963" s="923" t="s">
        <v>13730</v>
      </c>
      <c r="AH963" s="860" t="s">
        <v>35</v>
      </c>
      <c r="AI963" s="855" t="s">
        <v>13731</v>
      </c>
    </row>
    <row r="964" spans="1:35" ht="48" x14ac:dyDescent="0.2">
      <c r="A964" s="749" t="s">
        <v>20797</v>
      </c>
      <c r="P964" s="755"/>
      <c r="Q964" s="921" t="s">
        <v>5962</v>
      </c>
      <c r="R964" s="922" t="s">
        <v>13732</v>
      </c>
      <c r="S964" s="923" t="s">
        <v>13733</v>
      </c>
      <c r="AH964" s="820" t="s">
        <v>13734</v>
      </c>
      <c r="AI964" s="815" t="s">
        <v>13735</v>
      </c>
    </row>
    <row r="965" spans="1:35" ht="48" x14ac:dyDescent="0.2">
      <c r="A965" s="749" t="s">
        <v>20797</v>
      </c>
      <c r="P965" s="755"/>
      <c r="Q965" s="921" t="s">
        <v>5962</v>
      </c>
      <c r="R965" s="922" t="s">
        <v>13736</v>
      </c>
      <c r="S965" s="923" t="s">
        <v>13737</v>
      </c>
      <c r="AH965" s="860" t="s">
        <v>35</v>
      </c>
      <c r="AI965" s="855" t="s">
        <v>13738</v>
      </c>
    </row>
    <row r="966" spans="1:35" ht="48" x14ac:dyDescent="0.2">
      <c r="A966" s="749" t="s">
        <v>20797</v>
      </c>
      <c r="P966" s="755"/>
      <c r="Q966" s="921" t="s">
        <v>5962</v>
      </c>
      <c r="R966" s="922" t="s">
        <v>13739</v>
      </c>
      <c r="S966" s="923" t="s">
        <v>13740</v>
      </c>
      <c r="AH966" s="820" t="s">
        <v>13741</v>
      </c>
      <c r="AI966" s="815" t="s">
        <v>13742</v>
      </c>
    </row>
    <row r="967" spans="1:35" ht="48" x14ac:dyDescent="0.2">
      <c r="A967" s="749" t="s">
        <v>20797</v>
      </c>
      <c r="P967" s="755"/>
      <c r="Q967" s="921" t="s">
        <v>5962</v>
      </c>
      <c r="R967" s="922" t="s">
        <v>13743</v>
      </c>
      <c r="S967" s="923" t="s">
        <v>13744</v>
      </c>
      <c r="AH967" s="860" t="s">
        <v>35</v>
      </c>
      <c r="AI967" s="855" t="s">
        <v>13745</v>
      </c>
    </row>
    <row r="968" spans="1:35" ht="48" x14ac:dyDescent="0.2">
      <c r="A968" s="749" t="s">
        <v>20797</v>
      </c>
      <c r="P968" s="755"/>
      <c r="Q968" s="921" t="s">
        <v>5962</v>
      </c>
      <c r="R968" s="922" t="s">
        <v>13746</v>
      </c>
      <c r="S968" s="923" t="s">
        <v>13747</v>
      </c>
      <c r="AH968" s="820" t="s">
        <v>13748</v>
      </c>
      <c r="AI968" s="815" t="s">
        <v>13749</v>
      </c>
    </row>
    <row r="969" spans="1:35" ht="48" x14ac:dyDescent="0.2">
      <c r="A969" s="749" t="s">
        <v>20797</v>
      </c>
      <c r="P969" s="755"/>
      <c r="Q969" s="921" t="s">
        <v>5962</v>
      </c>
      <c r="R969" s="922" t="s">
        <v>13750</v>
      </c>
      <c r="S969" s="923" t="s">
        <v>13751</v>
      </c>
      <c r="AH969" s="860" t="s">
        <v>35</v>
      </c>
      <c r="AI969" s="855" t="s">
        <v>13752</v>
      </c>
    </row>
    <row r="970" spans="1:35" ht="48" x14ac:dyDescent="0.2">
      <c r="A970" s="749" t="s">
        <v>20797</v>
      </c>
      <c r="P970" s="755"/>
      <c r="Q970" s="921" t="s">
        <v>5962</v>
      </c>
      <c r="R970" s="922" t="s">
        <v>13753</v>
      </c>
      <c r="S970" s="923" t="s">
        <v>13754</v>
      </c>
      <c r="AH970" s="820" t="s">
        <v>13755</v>
      </c>
      <c r="AI970" s="815" t="s">
        <v>13756</v>
      </c>
    </row>
    <row r="971" spans="1:35" ht="48" x14ac:dyDescent="0.2">
      <c r="A971" s="749" t="s">
        <v>20797</v>
      </c>
      <c r="P971" s="755"/>
      <c r="Q971" s="921" t="s">
        <v>5962</v>
      </c>
      <c r="R971" s="922" t="s">
        <v>13757</v>
      </c>
      <c r="S971" s="923" t="s">
        <v>13758</v>
      </c>
      <c r="AH971" s="860" t="s">
        <v>35</v>
      </c>
      <c r="AI971" s="855" t="s">
        <v>13759</v>
      </c>
    </row>
    <row r="972" spans="1:35" ht="48" x14ac:dyDescent="0.2">
      <c r="A972" s="749" t="s">
        <v>20797</v>
      </c>
      <c r="P972" s="755"/>
      <c r="Q972" s="921" t="s">
        <v>5962</v>
      </c>
      <c r="R972" s="922" t="s">
        <v>13760</v>
      </c>
      <c r="S972" s="923" t="s">
        <v>13761</v>
      </c>
      <c r="AH972" s="820" t="s">
        <v>9643</v>
      </c>
      <c r="AI972" s="815" t="s">
        <v>13762</v>
      </c>
    </row>
    <row r="973" spans="1:35" ht="48" x14ac:dyDescent="0.2">
      <c r="A973" s="749" t="s">
        <v>20797</v>
      </c>
      <c r="P973" s="755"/>
      <c r="Q973" s="921" t="s">
        <v>5962</v>
      </c>
      <c r="R973" s="922" t="s">
        <v>13763</v>
      </c>
      <c r="S973" s="923" t="s">
        <v>13764</v>
      </c>
      <c r="AH973" s="860" t="s">
        <v>35</v>
      </c>
      <c r="AI973" s="855" t="s">
        <v>13765</v>
      </c>
    </row>
    <row r="974" spans="1:35" ht="48" x14ac:dyDescent="0.2">
      <c r="A974" s="749" t="s">
        <v>20797</v>
      </c>
      <c r="P974" s="755"/>
      <c r="Q974" s="921" t="s">
        <v>5962</v>
      </c>
      <c r="R974" s="922" t="s">
        <v>13766</v>
      </c>
      <c r="S974" s="923" t="s">
        <v>13767</v>
      </c>
      <c r="AH974" s="820" t="s">
        <v>13768</v>
      </c>
      <c r="AI974" s="815" t="s">
        <v>13769</v>
      </c>
    </row>
    <row r="975" spans="1:35" ht="48" x14ac:dyDescent="0.2">
      <c r="A975" s="749" t="s">
        <v>20797</v>
      </c>
      <c r="P975" s="755"/>
      <c r="Q975" s="921" t="s">
        <v>5962</v>
      </c>
      <c r="R975" s="922" t="s">
        <v>13770</v>
      </c>
      <c r="S975" s="923" t="s">
        <v>13771</v>
      </c>
      <c r="AH975" s="860" t="s">
        <v>35</v>
      </c>
      <c r="AI975" s="855" t="s">
        <v>13772</v>
      </c>
    </row>
    <row r="976" spans="1:35" ht="48" x14ac:dyDescent="0.2">
      <c r="A976" s="749" t="s">
        <v>20797</v>
      </c>
      <c r="P976" s="755"/>
      <c r="Q976" s="921" t="s">
        <v>5962</v>
      </c>
      <c r="R976" s="922" t="s">
        <v>13773</v>
      </c>
      <c r="S976" s="923" t="s">
        <v>13774</v>
      </c>
      <c r="AH976" s="820" t="s">
        <v>13775</v>
      </c>
      <c r="AI976" s="815" t="s">
        <v>13776</v>
      </c>
    </row>
    <row r="977" spans="1:35" ht="48" x14ac:dyDescent="0.2">
      <c r="A977" s="749" t="s">
        <v>20797</v>
      </c>
      <c r="P977" s="755"/>
      <c r="Q977" s="921" t="s">
        <v>5962</v>
      </c>
      <c r="R977" s="922" t="s">
        <v>13777</v>
      </c>
      <c r="S977" s="923" t="s">
        <v>13778</v>
      </c>
      <c r="AH977" s="860" t="s">
        <v>35</v>
      </c>
      <c r="AI977" s="855" t="s">
        <v>13779</v>
      </c>
    </row>
    <row r="978" spans="1:35" ht="48" x14ac:dyDescent="0.2">
      <c r="A978" s="749" t="s">
        <v>20797</v>
      </c>
      <c r="P978" s="755"/>
      <c r="Q978" s="921" t="s">
        <v>5962</v>
      </c>
      <c r="R978" s="922" t="s">
        <v>13780</v>
      </c>
      <c r="S978" s="923" t="s">
        <v>13781</v>
      </c>
      <c r="AH978" s="820" t="s">
        <v>13782</v>
      </c>
      <c r="AI978" s="815" t="s">
        <v>13783</v>
      </c>
    </row>
    <row r="979" spans="1:35" ht="48" x14ac:dyDescent="0.2">
      <c r="A979" s="749" t="s">
        <v>20797</v>
      </c>
      <c r="P979" s="755"/>
      <c r="Q979" s="921" t="s">
        <v>5962</v>
      </c>
      <c r="R979" s="922" t="s">
        <v>13784</v>
      </c>
      <c r="S979" s="923" t="s">
        <v>13785</v>
      </c>
      <c r="AH979" s="860" t="s">
        <v>35</v>
      </c>
      <c r="AI979" s="855" t="s">
        <v>13786</v>
      </c>
    </row>
    <row r="980" spans="1:35" ht="48" x14ac:dyDescent="0.2">
      <c r="A980" s="749" t="s">
        <v>20797</v>
      </c>
      <c r="P980" s="755"/>
      <c r="Q980" s="921" t="s">
        <v>5962</v>
      </c>
      <c r="R980" s="922" t="s">
        <v>13787</v>
      </c>
      <c r="S980" s="923" t="s">
        <v>13788</v>
      </c>
      <c r="AH980" s="820" t="s">
        <v>13789</v>
      </c>
      <c r="AI980" s="815" t="s">
        <v>13790</v>
      </c>
    </row>
    <row r="981" spans="1:35" ht="48" x14ac:dyDescent="0.2">
      <c r="A981" s="749" t="s">
        <v>20797</v>
      </c>
      <c r="P981" s="755"/>
      <c r="Q981" s="921" t="s">
        <v>5962</v>
      </c>
      <c r="R981" s="922" t="s">
        <v>13791</v>
      </c>
      <c r="S981" s="923" t="s">
        <v>13792</v>
      </c>
      <c r="AH981" s="860" t="s">
        <v>35</v>
      </c>
      <c r="AI981" s="855" t="s">
        <v>13793</v>
      </c>
    </row>
    <row r="982" spans="1:35" ht="48" x14ac:dyDescent="0.2">
      <c r="A982" s="749" t="s">
        <v>20797</v>
      </c>
      <c r="P982" s="755"/>
      <c r="Q982" s="921" t="s">
        <v>5962</v>
      </c>
      <c r="R982" s="922" t="s">
        <v>13794</v>
      </c>
      <c r="S982" s="923" t="s">
        <v>13795</v>
      </c>
      <c r="AH982" s="820" t="s">
        <v>13796</v>
      </c>
      <c r="AI982" s="815" t="s">
        <v>13797</v>
      </c>
    </row>
    <row r="983" spans="1:35" ht="48" x14ac:dyDescent="0.2">
      <c r="A983" s="749" t="s">
        <v>20797</v>
      </c>
      <c r="P983" s="755"/>
      <c r="Q983" s="921" t="s">
        <v>5962</v>
      </c>
      <c r="R983" s="922" t="s">
        <v>13798</v>
      </c>
      <c r="S983" s="923" t="s">
        <v>13799</v>
      </c>
      <c r="AH983" s="860" t="s">
        <v>35</v>
      </c>
      <c r="AI983" s="855" t="s">
        <v>13800</v>
      </c>
    </row>
    <row r="984" spans="1:35" ht="48" x14ac:dyDescent="0.2">
      <c r="A984" s="749" t="s">
        <v>20797</v>
      </c>
      <c r="P984" s="755"/>
      <c r="Q984" s="921" t="s">
        <v>5962</v>
      </c>
      <c r="R984" s="922" t="s">
        <v>13801</v>
      </c>
      <c r="S984" s="923" t="s">
        <v>13802</v>
      </c>
      <c r="AH984" s="820" t="s">
        <v>6167</v>
      </c>
      <c r="AI984" s="815" t="s">
        <v>13803</v>
      </c>
    </row>
    <row r="985" spans="1:35" ht="48" x14ac:dyDescent="0.2">
      <c r="A985" s="749" t="s">
        <v>20797</v>
      </c>
      <c r="P985" s="755"/>
      <c r="Q985" s="921" t="s">
        <v>5962</v>
      </c>
      <c r="R985" s="922" t="s">
        <v>13804</v>
      </c>
      <c r="S985" s="923" t="s">
        <v>13805</v>
      </c>
      <c r="AH985" s="860" t="s">
        <v>35</v>
      </c>
      <c r="AI985" s="855" t="s">
        <v>13806</v>
      </c>
    </row>
    <row r="986" spans="1:35" ht="48" x14ac:dyDescent="0.2">
      <c r="A986" s="749" t="s">
        <v>20797</v>
      </c>
      <c r="P986" s="755"/>
      <c r="Q986" s="921" t="s">
        <v>5962</v>
      </c>
      <c r="R986" s="922" t="s">
        <v>13807</v>
      </c>
      <c r="S986" s="923" t="s">
        <v>13808</v>
      </c>
      <c r="AH986" s="820" t="s">
        <v>13809</v>
      </c>
      <c r="AI986" s="815" t="s">
        <v>13810</v>
      </c>
    </row>
    <row r="987" spans="1:35" ht="48" x14ac:dyDescent="0.2">
      <c r="A987" s="749" t="s">
        <v>20797</v>
      </c>
      <c r="P987" s="755"/>
      <c r="Q987" s="921" t="s">
        <v>5962</v>
      </c>
      <c r="R987" s="922" t="s">
        <v>13811</v>
      </c>
      <c r="S987" s="923" t="s">
        <v>13812</v>
      </c>
      <c r="AH987" s="860" t="s">
        <v>35</v>
      </c>
      <c r="AI987" s="855" t="s">
        <v>13813</v>
      </c>
    </row>
    <row r="988" spans="1:35" ht="48" x14ac:dyDescent="0.2">
      <c r="A988" s="749" t="s">
        <v>20797</v>
      </c>
      <c r="P988" s="755"/>
      <c r="Q988" s="921" t="s">
        <v>5962</v>
      </c>
      <c r="R988" s="922" t="s">
        <v>13814</v>
      </c>
      <c r="S988" s="923" t="s">
        <v>13815</v>
      </c>
      <c r="AH988" s="820" t="s">
        <v>13816</v>
      </c>
      <c r="AI988" s="815" t="s">
        <v>13817</v>
      </c>
    </row>
    <row r="989" spans="1:35" ht="48" x14ac:dyDescent="0.2">
      <c r="A989" s="749" t="s">
        <v>20797</v>
      </c>
      <c r="P989" s="755"/>
      <c r="Q989" s="921" t="s">
        <v>5962</v>
      </c>
      <c r="R989" s="922" t="s">
        <v>13818</v>
      </c>
      <c r="S989" s="923" t="s">
        <v>13819</v>
      </c>
      <c r="AH989" s="860" t="s">
        <v>35</v>
      </c>
      <c r="AI989" s="855" t="s">
        <v>13820</v>
      </c>
    </row>
    <row r="990" spans="1:35" ht="48" x14ac:dyDescent="0.2">
      <c r="A990" s="749" t="s">
        <v>20797</v>
      </c>
      <c r="P990" s="755"/>
      <c r="Q990" s="921" t="s">
        <v>5962</v>
      </c>
      <c r="R990" s="922" t="s">
        <v>13821</v>
      </c>
      <c r="S990" s="923" t="s">
        <v>13822</v>
      </c>
      <c r="AH990" s="820" t="s">
        <v>13823</v>
      </c>
      <c r="AI990" s="815" t="s">
        <v>13824</v>
      </c>
    </row>
    <row r="991" spans="1:35" ht="48" x14ac:dyDescent="0.2">
      <c r="A991" s="749" t="s">
        <v>20797</v>
      </c>
      <c r="P991" s="755"/>
      <c r="Q991" s="921" t="s">
        <v>5962</v>
      </c>
      <c r="R991" s="922" t="s">
        <v>13825</v>
      </c>
      <c r="S991" s="923" t="s">
        <v>13826</v>
      </c>
      <c r="AH991" s="860" t="s">
        <v>35</v>
      </c>
      <c r="AI991" s="855" t="s">
        <v>13827</v>
      </c>
    </row>
    <row r="992" spans="1:35" ht="48" x14ac:dyDescent="0.2">
      <c r="A992" s="749" t="s">
        <v>20797</v>
      </c>
      <c r="P992" s="755"/>
      <c r="Q992" s="921" t="s">
        <v>5962</v>
      </c>
      <c r="R992" s="922" t="s">
        <v>13828</v>
      </c>
      <c r="S992" s="923" t="s">
        <v>13829</v>
      </c>
      <c r="AH992" s="820" t="s">
        <v>13830</v>
      </c>
      <c r="AI992" s="815" t="s">
        <v>13831</v>
      </c>
    </row>
    <row r="993" spans="1:35" ht="48" x14ac:dyDescent="0.2">
      <c r="A993" s="749" t="s">
        <v>20797</v>
      </c>
      <c r="P993" s="755"/>
      <c r="Q993" s="921" t="s">
        <v>5962</v>
      </c>
      <c r="R993" s="922" t="s">
        <v>13832</v>
      </c>
      <c r="S993" s="923" t="s">
        <v>13833</v>
      </c>
      <c r="AH993" s="860" t="s">
        <v>35</v>
      </c>
      <c r="AI993" s="855" t="s">
        <v>13834</v>
      </c>
    </row>
    <row r="994" spans="1:35" ht="48" x14ac:dyDescent="0.2">
      <c r="A994" s="749" t="s">
        <v>20797</v>
      </c>
      <c r="P994" s="755"/>
      <c r="Q994" s="921" t="s">
        <v>5962</v>
      </c>
      <c r="R994" s="922" t="s">
        <v>13835</v>
      </c>
      <c r="S994" s="923" t="s">
        <v>13836</v>
      </c>
      <c r="AH994" s="820" t="s">
        <v>7651</v>
      </c>
      <c r="AI994" s="815" t="s">
        <v>13837</v>
      </c>
    </row>
    <row r="995" spans="1:35" ht="48" x14ac:dyDescent="0.2">
      <c r="A995" s="749" t="s">
        <v>20797</v>
      </c>
      <c r="P995" s="755"/>
      <c r="Q995" s="921" t="s">
        <v>5962</v>
      </c>
      <c r="R995" s="922" t="s">
        <v>13838</v>
      </c>
      <c r="S995" s="923" t="s">
        <v>13839</v>
      </c>
      <c r="AH995" s="860" t="s">
        <v>35</v>
      </c>
      <c r="AI995" s="855" t="s">
        <v>13840</v>
      </c>
    </row>
    <row r="996" spans="1:35" ht="48" x14ac:dyDescent="0.2">
      <c r="A996" s="749" t="s">
        <v>20797</v>
      </c>
      <c r="P996" s="755"/>
      <c r="Q996" s="921" t="s">
        <v>5962</v>
      </c>
      <c r="R996" s="922" t="s">
        <v>13841</v>
      </c>
      <c r="S996" s="923" t="s">
        <v>13842</v>
      </c>
      <c r="AH996" s="820" t="s">
        <v>6190</v>
      </c>
      <c r="AI996" s="815" t="s">
        <v>13843</v>
      </c>
    </row>
    <row r="997" spans="1:35" ht="48" x14ac:dyDescent="0.2">
      <c r="A997" s="749" t="s">
        <v>20797</v>
      </c>
      <c r="P997" s="755"/>
      <c r="Q997" s="921" t="s">
        <v>5962</v>
      </c>
      <c r="R997" s="922" t="s">
        <v>13844</v>
      </c>
      <c r="S997" s="923" t="s">
        <v>13845</v>
      </c>
      <c r="AH997" s="860" t="s">
        <v>35</v>
      </c>
      <c r="AI997" s="855" t="s">
        <v>13846</v>
      </c>
    </row>
    <row r="998" spans="1:35" ht="48" x14ac:dyDescent="0.2">
      <c r="A998" s="749" t="s">
        <v>20797</v>
      </c>
      <c r="P998" s="755"/>
      <c r="Q998" s="921" t="s">
        <v>5962</v>
      </c>
      <c r="R998" s="922" t="s">
        <v>13847</v>
      </c>
      <c r="S998" s="923" t="s">
        <v>13848</v>
      </c>
      <c r="AH998" s="820" t="s">
        <v>13849</v>
      </c>
      <c r="AI998" s="815" t="s">
        <v>13850</v>
      </c>
    </row>
    <row r="999" spans="1:35" ht="48" x14ac:dyDescent="0.2">
      <c r="A999" s="749" t="s">
        <v>20797</v>
      </c>
      <c r="P999" s="755"/>
      <c r="Q999" s="921" t="s">
        <v>5962</v>
      </c>
      <c r="R999" s="922" t="s">
        <v>13851</v>
      </c>
      <c r="S999" s="923" t="s">
        <v>13852</v>
      </c>
      <c r="AH999" s="860" t="s">
        <v>35</v>
      </c>
      <c r="AI999" s="855" t="s">
        <v>13853</v>
      </c>
    </row>
    <row r="1000" spans="1:35" ht="48" x14ac:dyDescent="0.2">
      <c r="A1000" s="749" t="s">
        <v>20797</v>
      </c>
      <c r="P1000" s="755"/>
      <c r="Q1000" s="921" t="s">
        <v>5962</v>
      </c>
      <c r="R1000" s="922" t="s">
        <v>13854</v>
      </c>
      <c r="S1000" s="923" t="s">
        <v>13855</v>
      </c>
      <c r="AH1000" s="820" t="s">
        <v>13856</v>
      </c>
      <c r="AI1000" s="815" t="s">
        <v>13857</v>
      </c>
    </row>
    <row r="1001" spans="1:35" ht="48" x14ac:dyDescent="0.2">
      <c r="A1001" s="749" t="s">
        <v>20797</v>
      </c>
      <c r="P1001" s="755"/>
      <c r="Q1001" s="921" t="s">
        <v>5962</v>
      </c>
      <c r="R1001" s="922" t="s">
        <v>13858</v>
      </c>
      <c r="S1001" s="923" t="s">
        <v>13859</v>
      </c>
      <c r="AH1001" s="860" t="s">
        <v>35</v>
      </c>
      <c r="AI1001" s="855" t="s">
        <v>13860</v>
      </c>
    </row>
    <row r="1002" spans="1:35" ht="48" x14ac:dyDescent="0.2">
      <c r="A1002" s="749" t="s">
        <v>20797</v>
      </c>
      <c r="P1002" s="755"/>
      <c r="Q1002" s="921" t="s">
        <v>5962</v>
      </c>
      <c r="R1002" s="922" t="s">
        <v>13861</v>
      </c>
      <c r="S1002" s="923" t="s">
        <v>13862</v>
      </c>
      <c r="AH1002" s="820" t="s">
        <v>13863</v>
      </c>
      <c r="AI1002" s="815" t="s">
        <v>13864</v>
      </c>
    </row>
    <row r="1003" spans="1:35" ht="48" x14ac:dyDescent="0.2">
      <c r="A1003" s="749" t="s">
        <v>20797</v>
      </c>
      <c r="P1003" s="755"/>
      <c r="Q1003" s="921" t="s">
        <v>5962</v>
      </c>
      <c r="R1003" s="922" t="s">
        <v>13865</v>
      </c>
      <c r="S1003" s="923" t="s">
        <v>13866</v>
      </c>
      <c r="AH1003" s="860" t="s">
        <v>35</v>
      </c>
      <c r="AI1003" s="855" t="s">
        <v>13867</v>
      </c>
    </row>
    <row r="1004" spans="1:35" ht="48" x14ac:dyDescent="0.2">
      <c r="A1004" s="749" t="s">
        <v>20797</v>
      </c>
      <c r="P1004" s="755"/>
      <c r="Q1004" s="921" t="s">
        <v>5962</v>
      </c>
      <c r="R1004" s="922" t="s">
        <v>13868</v>
      </c>
      <c r="S1004" s="923" t="s">
        <v>13869</v>
      </c>
      <c r="AH1004" s="820" t="s">
        <v>13870</v>
      </c>
      <c r="AI1004" s="815" t="s">
        <v>13871</v>
      </c>
    </row>
    <row r="1005" spans="1:35" ht="48" x14ac:dyDescent="0.2">
      <c r="A1005" s="749" t="s">
        <v>20797</v>
      </c>
      <c r="P1005" s="755"/>
      <c r="Q1005" s="921" t="s">
        <v>5962</v>
      </c>
      <c r="R1005" s="922" t="s">
        <v>13872</v>
      </c>
      <c r="S1005" s="923" t="s">
        <v>13873</v>
      </c>
      <c r="AH1005" s="860" t="s">
        <v>35</v>
      </c>
      <c r="AI1005" s="855" t="s">
        <v>13874</v>
      </c>
    </row>
    <row r="1006" spans="1:35" ht="48" x14ac:dyDescent="0.2">
      <c r="A1006" s="749" t="s">
        <v>20797</v>
      </c>
      <c r="P1006" s="755"/>
      <c r="Q1006" s="921" t="s">
        <v>5962</v>
      </c>
      <c r="R1006" s="922" t="s">
        <v>13875</v>
      </c>
      <c r="S1006" s="923" t="s">
        <v>13876</v>
      </c>
      <c r="AH1006" s="820" t="s">
        <v>13877</v>
      </c>
      <c r="AI1006" s="815" t="s">
        <v>13878</v>
      </c>
    </row>
    <row r="1007" spans="1:35" ht="48" x14ac:dyDescent="0.2">
      <c r="A1007" s="749" t="s">
        <v>20797</v>
      </c>
      <c r="P1007" s="755"/>
      <c r="Q1007" s="921" t="s">
        <v>5962</v>
      </c>
      <c r="R1007" s="922" t="s">
        <v>13879</v>
      </c>
      <c r="S1007" s="923" t="s">
        <v>13880</v>
      </c>
      <c r="AH1007" s="860" t="s">
        <v>35</v>
      </c>
      <c r="AI1007" s="855" t="s">
        <v>13881</v>
      </c>
    </row>
    <row r="1008" spans="1:35" ht="48" x14ac:dyDescent="0.2">
      <c r="A1008" s="749" t="s">
        <v>20797</v>
      </c>
      <c r="P1008" s="755"/>
      <c r="Q1008" s="921" t="s">
        <v>5962</v>
      </c>
      <c r="R1008" s="922" t="s">
        <v>13882</v>
      </c>
      <c r="S1008" s="923" t="s">
        <v>13883</v>
      </c>
      <c r="AH1008" s="820" t="s">
        <v>9659</v>
      </c>
      <c r="AI1008" s="815" t="s">
        <v>13884</v>
      </c>
    </row>
    <row r="1009" spans="1:35" ht="48" x14ac:dyDescent="0.2">
      <c r="A1009" s="749" t="s">
        <v>20797</v>
      </c>
      <c r="P1009" s="755"/>
      <c r="Q1009" s="921" t="s">
        <v>5962</v>
      </c>
      <c r="R1009" s="922" t="s">
        <v>13885</v>
      </c>
      <c r="S1009" s="923" t="s">
        <v>13886</v>
      </c>
      <c r="AH1009" s="860" t="s">
        <v>35</v>
      </c>
      <c r="AI1009" s="855" t="s">
        <v>13887</v>
      </c>
    </row>
    <row r="1010" spans="1:35" ht="48" x14ac:dyDescent="0.2">
      <c r="A1010" s="749" t="s">
        <v>20797</v>
      </c>
      <c r="P1010" s="755"/>
      <c r="Q1010" s="921" t="s">
        <v>5962</v>
      </c>
      <c r="R1010" s="922" t="s">
        <v>13888</v>
      </c>
      <c r="S1010" s="923" t="s">
        <v>13889</v>
      </c>
      <c r="AH1010" s="820" t="s">
        <v>13890</v>
      </c>
      <c r="AI1010" s="815" t="s">
        <v>13891</v>
      </c>
    </row>
    <row r="1011" spans="1:35" ht="48" x14ac:dyDescent="0.2">
      <c r="A1011" s="749" t="s">
        <v>20797</v>
      </c>
      <c r="P1011" s="755"/>
      <c r="Q1011" s="921" t="s">
        <v>5962</v>
      </c>
      <c r="R1011" s="922" t="s">
        <v>13892</v>
      </c>
      <c r="S1011" s="923" t="s">
        <v>13893</v>
      </c>
      <c r="AH1011" s="860" t="s">
        <v>35</v>
      </c>
      <c r="AI1011" s="855" t="s">
        <v>13894</v>
      </c>
    </row>
    <row r="1012" spans="1:35" ht="48" x14ac:dyDescent="0.2">
      <c r="A1012" s="749" t="s">
        <v>20797</v>
      </c>
      <c r="P1012" s="755"/>
      <c r="Q1012" s="921" t="s">
        <v>5962</v>
      </c>
      <c r="R1012" s="922" t="s">
        <v>13895</v>
      </c>
      <c r="S1012" s="923" t="s">
        <v>13896</v>
      </c>
      <c r="AH1012" s="820" t="s">
        <v>13897</v>
      </c>
      <c r="AI1012" s="815" t="s">
        <v>13898</v>
      </c>
    </row>
    <row r="1013" spans="1:35" ht="48" x14ac:dyDescent="0.2">
      <c r="A1013" s="749" t="s">
        <v>20797</v>
      </c>
      <c r="P1013" s="755"/>
      <c r="Q1013" s="921" t="s">
        <v>5962</v>
      </c>
      <c r="R1013" s="922" t="s">
        <v>13899</v>
      </c>
      <c r="S1013" s="923" t="s">
        <v>13900</v>
      </c>
      <c r="AH1013" s="860" t="s">
        <v>35</v>
      </c>
      <c r="AI1013" s="855" t="s">
        <v>13901</v>
      </c>
    </row>
    <row r="1014" spans="1:35" ht="48" x14ac:dyDescent="0.2">
      <c r="A1014" s="749" t="s">
        <v>20797</v>
      </c>
      <c r="P1014" s="755"/>
      <c r="Q1014" s="921" t="s">
        <v>5962</v>
      </c>
      <c r="R1014" s="922" t="s">
        <v>13902</v>
      </c>
      <c r="S1014" s="923" t="s">
        <v>13903</v>
      </c>
      <c r="AH1014" s="820" t="s">
        <v>13904</v>
      </c>
      <c r="AI1014" s="815" t="s">
        <v>13905</v>
      </c>
    </row>
    <row r="1015" spans="1:35" ht="48" x14ac:dyDescent="0.2">
      <c r="A1015" s="749" t="s">
        <v>20797</v>
      </c>
      <c r="P1015" s="755"/>
      <c r="Q1015" s="921" t="s">
        <v>5962</v>
      </c>
      <c r="R1015" s="922" t="s">
        <v>13906</v>
      </c>
      <c r="S1015" s="923" t="s">
        <v>13907</v>
      </c>
      <c r="AH1015" s="860" t="s">
        <v>35</v>
      </c>
      <c r="AI1015" s="855" t="s">
        <v>13908</v>
      </c>
    </row>
    <row r="1016" spans="1:35" ht="48" x14ac:dyDescent="0.2">
      <c r="A1016" s="749" t="s">
        <v>20797</v>
      </c>
      <c r="P1016" s="755"/>
      <c r="Q1016" s="921" t="s">
        <v>5962</v>
      </c>
      <c r="R1016" s="922" t="s">
        <v>13909</v>
      </c>
      <c r="S1016" s="923" t="s">
        <v>13910</v>
      </c>
      <c r="AH1016" s="820" t="s">
        <v>13911</v>
      </c>
      <c r="AI1016" s="815" t="s">
        <v>13912</v>
      </c>
    </row>
    <row r="1017" spans="1:35" ht="48" x14ac:dyDescent="0.2">
      <c r="A1017" s="749" t="s">
        <v>20797</v>
      </c>
      <c r="P1017" s="755"/>
      <c r="Q1017" s="921" t="s">
        <v>5962</v>
      </c>
      <c r="R1017" s="922" t="s">
        <v>13913</v>
      </c>
      <c r="S1017" s="923" t="s">
        <v>13914</v>
      </c>
      <c r="AH1017" s="860" t="s">
        <v>35</v>
      </c>
      <c r="AI1017" s="855" t="s">
        <v>13915</v>
      </c>
    </row>
    <row r="1018" spans="1:35" ht="48" x14ac:dyDescent="0.2">
      <c r="A1018" s="749" t="s">
        <v>20797</v>
      </c>
      <c r="P1018" s="755"/>
      <c r="Q1018" s="921" t="s">
        <v>5962</v>
      </c>
      <c r="R1018" s="922" t="s">
        <v>13916</v>
      </c>
      <c r="S1018" s="923" t="s">
        <v>13917</v>
      </c>
      <c r="AH1018" s="820" t="s">
        <v>13918</v>
      </c>
      <c r="AI1018" s="815" t="s">
        <v>13919</v>
      </c>
    </row>
    <row r="1019" spans="1:35" ht="48" x14ac:dyDescent="0.2">
      <c r="A1019" s="749" t="s">
        <v>20797</v>
      </c>
      <c r="P1019" s="755"/>
      <c r="Q1019" s="921" t="s">
        <v>5962</v>
      </c>
      <c r="R1019" s="922" t="s">
        <v>13920</v>
      </c>
      <c r="S1019" s="923" t="s">
        <v>13921</v>
      </c>
      <c r="AH1019" s="860" t="s">
        <v>35</v>
      </c>
      <c r="AI1019" s="855" t="s">
        <v>13922</v>
      </c>
    </row>
    <row r="1020" spans="1:35" ht="48" x14ac:dyDescent="0.2">
      <c r="A1020" s="749" t="s">
        <v>20797</v>
      </c>
      <c r="P1020" s="755"/>
      <c r="Q1020" s="921" t="s">
        <v>5962</v>
      </c>
      <c r="R1020" s="922" t="s">
        <v>13923</v>
      </c>
      <c r="S1020" s="923" t="s">
        <v>13924</v>
      </c>
      <c r="AH1020" s="820" t="s">
        <v>13925</v>
      </c>
      <c r="AI1020" s="815" t="s">
        <v>13926</v>
      </c>
    </row>
    <row r="1021" spans="1:35" ht="48" x14ac:dyDescent="0.2">
      <c r="A1021" s="749" t="s">
        <v>20797</v>
      </c>
      <c r="P1021" s="755"/>
      <c r="Q1021" s="921" t="s">
        <v>5962</v>
      </c>
      <c r="R1021" s="922" t="s">
        <v>13927</v>
      </c>
      <c r="S1021" s="923" t="s">
        <v>13928</v>
      </c>
      <c r="AH1021" s="860" t="s">
        <v>35</v>
      </c>
      <c r="AI1021" s="855" t="s">
        <v>13929</v>
      </c>
    </row>
    <row r="1022" spans="1:35" ht="48" x14ac:dyDescent="0.2">
      <c r="A1022" s="749" t="s">
        <v>20797</v>
      </c>
      <c r="P1022" s="755"/>
      <c r="Q1022" s="921" t="s">
        <v>5962</v>
      </c>
      <c r="R1022" s="922" t="s">
        <v>13930</v>
      </c>
      <c r="S1022" s="923" t="s">
        <v>13931</v>
      </c>
      <c r="AH1022" s="820" t="s">
        <v>13932</v>
      </c>
      <c r="AI1022" s="815" t="s">
        <v>13933</v>
      </c>
    </row>
    <row r="1023" spans="1:35" ht="48" x14ac:dyDescent="0.2">
      <c r="A1023" s="749" t="s">
        <v>20797</v>
      </c>
      <c r="P1023" s="755"/>
      <c r="Q1023" s="921" t="s">
        <v>5962</v>
      </c>
      <c r="R1023" s="922" t="s">
        <v>13934</v>
      </c>
      <c r="S1023" s="923" t="s">
        <v>13935</v>
      </c>
      <c r="AH1023" s="860" t="s">
        <v>35</v>
      </c>
      <c r="AI1023" s="855" t="s">
        <v>13936</v>
      </c>
    </row>
    <row r="1024" spans="1:35" ht="48" x14ac:dyDescent="0.2">
      <c r="A1024" s="749" t="s">
        <v>20797</v>
      </c>
      <c r="P1024" s="755"/>
      <c r="Q1024" s="921" t="s">
        <v>5962</v>
      </c>
      <c r="R1024" s="922" t="s">
        <v>13937</v>
      </c>
      <c r="S1024" s="923" t="s">
        <v>13938</v>
      </c>
      <c r="AH1024" s="820" t="s">
        <v>13939</v>
      </c>
      <c r="AI1024" s="815" t="s">
        <v>13940</v>
      </c>
    </row>
    <row r="1025" spans="1:35" ht="48" x14ac:dyDescent="0.2">
      <c r="A1025" s="749" t="s">
        <v>20797</v>
      </c>
      <c r="P1025" s="755"/>
      <c r="Q1025" s="921" t="s">
        <v>5962</v>
      </c>
      <c r="R1025" s="922" t="s">
        <v>13941</v>
      </c>
      <c r="S1025" s="923" t="s">
        <v>13942</v>
      </c>
      <c r="AH1025" s="860" t="s">
        <v>35</v>
      </c>
      <c r="AI1025" s="855" t="s">
        <v>13943</v>
      </c>
    </row>
    <row r="1026" spans="1:35" ht="48" x14ac:dyDescent="0.2">
      <c r="A1026" s="749" t="s">
        <v>20797</v>
      </c>
      <c r="P1026" s="755"/>
      <c r="Q1026" s="921" t="s">
        <v>5962</v>
      </c>
      <c r="R1026" s="922" t="s">
        <v>13944</v>
      </c>
      <c r="S1026" s="923" t="s">
        <v>13945</v>
      </c>
      <c r="AH1026" s="820" t="s">
        <v>13946</v>
      </c>
      <c r="AI1026" s="815" t="s">
        <v>13947</v>
      </c>
    </row>
    <row r="1027" spans="1:35" ht="48" x14ac:dyDescent="0.2">
      <c r="A1027" s="749" t="s">
        <v>20797</v>
      </c>
      <c r="P1027" s="755"/>
      <c r="Q1027" s="921" t="s">
        <v>5962</v>
      </c>
      <c r="R1027" s="922" t="s">
        <v>13948</v>
      </c>
      <c r="S1027" s="923" t="s">
        <v>13949</v>
      </c>
      <c r="AH1027" s="860" t="s">
        <v>35</v>
      </c>
      <c r="AI1027" s="855" t="s">
        <v>13950</v>
      </c>
    </row>
    <row r="1028" spans="1:35" ht="48" x14ac:dyDescent="0.2">
      <c r="A1028" s="749" t="s">
        <v>20797</v>
      </c>
      <c r="P1028" s="755"/>
      <c r="Q1028" s="921" t="s">
        <v>5962</v>
      </c>
      <c r="R1028" s="922" t="s">
        <v>13951</v>
      </c>
      <c r="S1028" s="923" t="s">
        <v>13952</v>
      </c>
      <c r="AH1028" s="820" t="s">
        <v>13953</v>
      </c>
      <c r="AI1028" s="815" t="s">
        <v>13954</v>
      </c>
    </row>
    <row r="1029" spans="1:35" ht="48" x14ac:dyDescent="0.2">
      <c r="A1029" s="749" t="s">
        <v>20797</v>
      </c>
      <c r="P1029" s="755"/>
      <c r="Q1029" s="921" t="s">
        <v>5962</v>
      </c>
      <c r="R1029" s="922" t="s">
        <v>13955</v>
      </c>
      <c r="S1029" s="923" t="s">
        <v>13956</v>
      </c>
      <c r="AH1029" s="860" t="s">
        <v>35</v>
      </c>
      <c r="AI1029" s="855" t="s">
        <v>13957</v>
      </c>
    </row>
    <row r="1030" spans="1:35" ht="48" x14ac:dyDescent="0.2">
      <c r="A1030" s="749" t="s">
        <v>20797</v>
      </c>
      <c r="P1030" s="755"/>
      <c r="Q1030" s="921" t="s">
        <v>5962</v>
      </c>
      <c r="R1030" s="922" t="s">
        <v>13958</v>
      </c>
      <c r="S1030" s="923" t="s">
        <v>13959</v>
      </c>
      <c r="AH1030" s="820" t="s">
        <v>13960</v>
      </c>
      <c r="AI1030" s="815" t="s">
        <v>13961</v>
      </c>
    </row>
    <row r="1031" spans="1:35" ht="48" x14ac:dyDescent="0.2">
      <c r="A1031" s="749" t="s">
        <v>20797</v>
      </c>
      <c r="P1031" s="755"/>
      <c r="Q1031" s="921" t="s">
        <v>5962</v>
      </c>
      <c r="R1031" s="922" t="s">
        <v>13962</v>
      </c>
      <c r="S1031" s="923" t="s">
        <v>13963</v>
      </c>
      <c r="AH1031" s="860" t="s">
        <v>35</v>
      </c>
      <c r="AI1031" s="855" t="s">
        <v>13964</v>
      </c>
    </row>
    <row r="1032" spans="1:35" ht="48" x14ac:dyDescent="0.2">
      <c r="A1032" s="749" t="s">
        <v>20797</v>
      </c>
      <c r="P1032" s="755"/>
      <c r="Q1032" s="921" t="s">
        <v>5962</v>
      </c>
      <c r="R1032" s="922" t="s">
        <v>13965</v>
      </c>
      <c r="S1032" s="923" t="s">
        <v>13966</v>
      </c>
      <c r="AH1032" s="820" t="s">
        <v>13967</v>
      </c>
      <c r="AI1032" s="815" t="s">
        <v>13968</v>
      </c>
    </row>
    <row r="1033" spans="1:35" ht="48" x14ac:dyDescent="0.2">
      <c r="A1033" s="749" t="s">
        <v>20797</v>
      </c>
      <c r="P1033" s="755"/>
      <c r="Q1033" s="921" t="s">
        <v>5962</v>
      </c>
      <c r="R1033" s="922" t="s">
        <v>13969</v>
      </c>
      <c r="S1033" s="923" t="s">
        <v>13970</v>
      </c>
      <c r="AH1033" s="860" t="s">
        <v>35</v>
      </c>
      <c r="AI1033" s="855" t="s">
        <v>13971</v>
      </c>
    </row>
    <row r="1034" spans="1:35" ht="48" x14ac:dyDescent="0.2">
      <c r="A1034" s="749" t="s">
        <v>20797</v>
      </c>
      <c r="P1034" s="755"/>
      <c r="Q1034" s="921" t="s">
        <v>5962</v>
      </c>
      <c r="R1034" s="922" t="s">
        <v>13972</v>
      </c>
      <c r="S1034" s="923" t="s">
        <v>13973</v>
      </c>
      <c r="AH1034" s="820" t="s">
        <v>13974</v>
      </c>
      <c r="AI1034" s="815" t="s">
        <v>13975</v>
      </c>
    </row>
    <row r="1035" spans="1:35" ht="48" x14ac:dyDescent="0.2">
      <c r="A1035" s="749" t="s">
        <v>20797</v>
      </c>
      <c r="P1035" s="755"/>
      <c r="Q1035" s="921" t="s">
        <v>5962</v>
      </c>
      <c r="R1035" s="922" t="s">
        <v>13976</v>
      </c>
      <c r="S1035" s="923" t="s">
        <v>13977</v>
      </c>
      <c r="AH1035" s="860" t="s">
        <v>35</v>
      </c>
      <c r="AI1035" s="855" t="s">
        <v>13978</v>
      </c>
    </row>
    <row r="1036" spans="1:35" ht="48" x14ac:dyDescent="0.2">
      <c r="A1036" s="749" t="s">
        <v>20797</v>
      </c>
      <c r="P1036" s="755"/>
      <c r="Q1036" s="921" t="s">
        <v>5962</v>
      </c>
      <c r="R1036" s="922" t="s">
        <v>13979</v>
      </c>
      <c r="S1036" s="923" t="s">
        <v>13980</v>
      </c>
      <c r="AH1036" s="820" t="s">
        <v>6275</v>
      </c>
      <c r="AI1036" s="815" t="s">
        <v>13981</v>
      </c>
    </row>
    <row r="1037" spans="1:35" ht="48" x14ac:dyDescent="0.2">
      <c r="A1037" s="749" t="s">
        <v>20797</v>
      </c>
      <c r="P1037" s="755"/>
      <c r="Q1037" s="921" t="s">
        <v>5962</v>
      </c>
      <c r="R1037" s="922" t="s">
        <v>13982</v>
      </c>
      <c r="S1037" s="923" t="s">
        <v>13983</v>
      </c>
      <c r="AH1037" s="860" t="s">
        <v>35</v>
      </c>
      <c r="AI1037" s="855" t="s">
        <v>13984</v>
      </c>
    </row>
    <row r="1038" spans="1:35" ht="48" x14ac:dyDescent="0.2">
      <c r="A1038" s="749" t="s">
        <v>20797</v>
      </c>
      <c r="P1038" s="755"/>
      <c r="Q1038" s="921" t="s">
        <v>5962</v>
      </c>
      <c r="R1038" s="922" t="s">
        <v>13985</v>
      </c>
      <c r="S1038" s="923" t="s">
        <v>13986</v>
      </c>
      <c r="AH1038" s="820" t="s">
        <v>13987</v>
      </c>
      <c r="AI1038" s="815" t="s">
        <v>13988</v>
      </c>
    </row>
    <row r="1039" spans="1:35" ht="48" x14ac:dyDescent="0.2">
      <c r="A1039" s="749" t="s">
        <v>20797</v>
      </c>
      <c r="P1039" s="755"/>
      <c r="Q1039" s="921" t="s">
        <v>5962</v>
      </c>
      <c r="R1039" s="922" t="s">
        <v>13989</v>
      </c>
      <c r="S1039" s="923" t="s">
        <v>13990</v>
      </c>
      <c r="AH1039" s="860" t="s">
        <v>35</v>
      </c>
      <c r="AI1039" s="855" t="s">
        <v>13991</v>
      </c>
    </row>
    <row r="1040" spans="1:35" ht="48" x14ac:dyDescent="0.2">
      <c r="A1040" s="749" t="s">
        <v>20797</v>
      </c>
      <c r="P1040" s="755"/>
      <c r="Q1040" s="921" t="s">
        <v>5962</v>
      </c>
      <c r="R1040" s="922" t="s">
        <v>13992</v>
      </c>
      <c r="S1040" s="923" t="s">
        <v>13993</v>
      </c>
      <c r="AH1040" s="820" t="s">
        <v>13994</v>
      </c>
      <c r="AI1040" s="815" t="s">
        <v>13995</v>
      </c>
    </row>
    <row r="1041" spans="1:35" ht="48" x14ac:dyDescent="0.2">
      <c r="A1041" s="749" t="s">
        <v>20797</v>
      </c>
      <c r="P1041" s="755"/>
      <c r="Q1041" s="921" t="s">
        <v>5962</v>
      </c>
      <c r="R1041" s="922" t="s">
        <v>13996</v>
      </c>
      <c r="S1041" s="923" t="s">
        <v>13997</v>
      </c>
      <c r="AH1041" s="860" t="s">
        <v>35</v>
      </c>
      <c r="AI1041" s="855" t="s">
        <v>13998</v>
      </c>
    </row>
    <row r="1042" spans="1:35" ht="48" x14ac:dyDescent="0.2">
      <c r="A1042" s="749" t="s">
        <v>20797</v>
      </c>
      <c r="P1042" s="755"/>
      <c r="Q1042" s="921" t="s">
        <v>5962</v>
      </c>
      <c r="R1042" s="922" t="s">
        <v>13999</v>
      </c>
      <c r="S1042" s="923" t="s">
        <v>14000</v>
      </c>
      <c r="AH1042" s="820" t="s">
        <v>14001</v>
      </c>
      <c r="AI1042" s="815" t="s">
        <v>14002</v>
      </c>
    </row>
    <row r="1043" spans="1:35" ht="48" x14ac:dyDescent="0.2">
      <c r="A1043" s="749" t="s">
        <v>20797</v>
      </c>
      <c r="P1043" s="755"/>
      <c r="Q1043" s="921" t="s">
        <v>5962</v>
      </c>
      <c r="R1043" s="922" t="s">
        <v>14003</v>
      </c>
      <c r="S1043" s="923" t="s">
        <v>14004</v>
      </c>
      <c r="AH1043" s="860" t="s">
        <v>35</v>
      </c>
      <c r="AI1043" s="855" t="s">
        <v>14005</v>
      </c>
    </row>
    <row r="1044" spans="1:35" ht="48" x14ac:dyDescent="0.2">
      <c r="A1044" s="749" t="s">
        <v>20797</v>
      </c>
      <c r="P1044" s="755"/>
      <c r="Q1044" s="921" t="s">
        <v>5962</v>
      </c>
      <c r="R1044" s="922" t="s">
        <v>14006</v>
      </c>
      <c r="S1044" s="923" t="s">
        <v>14007</v>
      </c>
      <c r="AH1044" s="820" t="s">
        <v>7654</v>
      </c>
      <c r="AI1044" s="815" t="s">
        <v>14008</v>
      </c>
    </row>
    <row r="1045" spans="1:35" ht="48" x14ac:dyDescent="0.2">
      <c r="A1045" s="749" t="s">
        <v>20797</v>
      </c>
      <c r="P1045" s="755"/>
      <c r="Q1045" s="921" t="s">
        <v>5962</v>
      </c>
      <c r="R1045" s="922" t="s">
        <v>14009</v>
      </c>
      <c r="S1045" s="923" t="s">
        <v>14010</v>
      </c>
      <c r="AH1045" s="860" t="s">
        <v>35</v>
      </c>
      <c r="AI1045" s="855" t="s">
        <v>14011</v>
      </c>
    </row>
    <row r="1046" spans="1:35" ht="48" x14ac:dyDescent="0.2">
      <c r="A1046" s="749" t="s">
        <v>20797</v>
      </c>
      <c r="P1046" s="755"/>
      <c r="Q1046" s="921" t="s">
        <v>5962</v>
      </c>
      <c r="R1046" s="922" t="s">
        <v>14012</v>
      </c>
      <c r="S1046" s="923" t="s">
        <v>14013</v>
      </c>
      <c r="AH1046" s="820" t="s">
        <v>14014</v>
      </c>
      <c r="AI1046" s="815" t="s">
        <v>14015</v>
      </c>
    </row>
    <row r="1047" spans="1:35" ht="48" x14ac:dyDescent="0.2">
      <c r="A1047" s="749" t="s">
        <v>20797</v>
      </c>
      <c r="P1047" s="755"/>
      <c r="Q1047" s="921" t="s">
        <v>5962</v>
      </c>
      <c r="R1047" s="922" t="s">
        <v>14016</v>
      </c>
      <c r="S1047" s="923" t="s">
        <v>14017</v>
      </c>
      <c r="AH1047" s="860" t="s">
        <v>35</v>
      </c>
      <c r="AI1047" s="855" t="s">
        <v>14018</v>
      </c>
    </row>
    <row r="1048" spans="1:35" ht="48" x14ac:dyDescent="0.2">
      <c r="A1048" s="749" t="s">
        <v>20797</v>
      </c>
      <c r="P1048" s="755"/>
      <c r="Q1048" s="921" t="s">
        <v>5962</v>
      </c>
      <c r="R1048" s="922" t="s">
        <v>14019</v>
      </c>
      <c r="S1048" s="923" t="s">
        <v>14020</v>
      </c>
      <c r="AH1048" s="820" t="s">
        <v>14021</v>
      </c>
      <c r="AI1048" s="815" t="s">
        <v>14022</v>
      </c>
    </row>
    <row r="1049" spans="1:35" ht="48" x14ac:dyDescent="0.2">
      <c r="A1049" s="749" t="s">
        <v>20797</v>
      </c>
      <c r="P1049" s="755"/>
      <c r="Q1049" s="921" t="s">
        <v>5962</v>
      </c>
      <c r="R1049" s="922" t="s">
        <v>14023</v>
      </c>
      <c r="S1049" s="923" t="s">
        <v>14024</v>
      </c>
      <c r="AH1049" s="860" t="s">
        <v>35</v>
      </c>
      <c r="AI1049" s="855" t="s">
        <v>14025</v>
      </c>
    </row>
    <row r="1050" spans="1:35" ht="48" x14ac:dyDescent="0.2">
      <c r="A1050" s="749" t="s">
        <v>20797</v>
      </c>
      <c r="P1050" s="755"/>
      <c r="Q1050" s="921" t="s">
        <v>5962</v>
      </c>
      <c r="R1050" s="922" t="s">
        <v>14026</v>
      </c>
      <c r="S1050" s="923" t="s">
        <v>14027</v>
      </c>
      <c r="AH1050" s="820" t="s">
        <v>14028</v>
      </c>
      <c r="AI1050" s="815" t="s">
        <v>14029</v>
      </c>
    </row>
    <row r="1051" spans="1:35" ht="48" x14ac:dyDescent="0.2">
      <c r="A1051" s="749" t="s">
        <v>20797</v>
      </c>
      <c r="P1051" s="755"/>
      <c r="Q1051" s="921" t="s">
        <v>5962</v>
      </c>
      <c r="R1051" s="922" t="s">
        <v>14030</v>
      </c>
      <c r="S1051" s="923" t="s">
        <v>14031</v>
      </c>
      <c r="AH1051" s="860" t="s">
        <v>35</v>
      </c>
      <c r="AI1051" s="855" t="s">
        <v>14032</v>
      </c>
    </row>
    <row r="1052" spans="1:35" ht="48" x14ac:dyDescent="0.2">
      <c r="A1052" s="749" t="s">
        <v>20797</v>
      </c>
      <c r="P1052" s="755"/>
      <c r="Q1052" s="921" t="s">
        <v>5962</v>
      </c>
      <c r="R1052" s="922" t="s">
        <v>8239</v>
      </c>
      <c r="S1052" s="923" t="s">
        <v>14033</v>
      </c>
      <c r="AH1052" s="820" t="s">
        <v>14034</v>
      </c>
      <c r="AI1052" s="815" t="s">
        <v>14035</v>
      </c>
    </row>
    <row r="1053" spans="1:35" ht="48" x14ac:dyDescent="0.2">
      <c r="A1053" s="749" t="s">
        <v>20797</v>
      </c>
      <c r="P1053" s="755"/>
      <c r="Q1053" s="921" t="s">
        <v>5962</v>
      </c>
      <c r="R1053" s="922" t="s">
        <v>14036</v>
      </c>
      <c r="S1053" s="923" t="s">
        <v>14037</v>
      </c>
      <c r="AH1053" s="860" t="s">
        <v>35</v>
      </c>
      <c r="AI1053" s="855" t="s">
        <v>14038</v>
      </c>
    </row>
    <row r="1054" spans="1:35" ht="48" x14ac:dyDescent="0.2">
      <c r="A1054" s="749" t="s">
        <v>20797</v>
      </c>
      <c r="P1054" s="755"/>
      <c r="Q1054" s="921" t="s">
        <v>5962</v>
      </c>
      <c r="R1054" s="922" t="s">
        <v>8204</v>
      </c>
      <c r="S1054" s="923" t="s">
        <v>14039</v>
      </c>
      <c r="AH1054" s="820" t="s">
        <v>14040</v>
      </c>
      <c r="AI1054" s="815" t="s">
        <v>14041</v>
      </c>
    </row>
    <row r="1055" spans="1:35" ht="48" x14ac:dyDescent="0.2">
      <c r="A1055" s="749" t="s">
        <v>20797</v>
      </c>
      <c r="P1055" s="755"/>
      <c r="Q1055" s="921" t="s">
        <v>5962</v>
      </c>
      <c r="R1055" s="922" t="s">
        <v>14042</v>
      </c>
      <c r="S1055" s="923" t="s">
        <v>14043</v>
      </c>
      <c r="AH1055" s="860" t="s">
        <v>35</v>
      </c>
      <c r="AI1055" s="855" t="s">
        <v>14044</v>
      </c>
    </row>
    <row r="1056" spans="1:35" ht="48" x14ac:dyDescent="0.2">
      <c r="A1056" s="749" t="s">
        <v>20797</v>
      </c>
      <c r="P1056" s="755"/>
      <c r="Q1056" s="921" t="s">
        <v>5962</v>
      </c>
      <c r="R1056" s="922" t="s">
        <v>14045</v>
      </c>
      <c r="S1056" s="923" t="s">
        <v>14046</v>
      </c>
      <c r="AH1056" s="820" t="s">
        <v>14047</v>
      </c>
      <c r="AI1056" s="815" t="s">
        <v>14048</v>
      </c>
    </row>
    <row r="1057" spans="1:35" ht="48" x14ac:dyDescent="0.2">
      <c r="A1057" s="749" t="s">
        <v>20797</v>
      </c>
      <c r="P1057" s="755"/>
      <c r="Q1057" s="921" t="s">
        <v>5962</v>
      </c>
      <c r="R1057" s="922" t="s">
        <v>14049</v>
      </c>
      <c r="S1057" s="923" t="s">
        <v>14050</v>
      </c>
      <c r="AH1057" s="860" t="s">
        <v>35</v>
      </c>
      <c r="AI1057" s="855" t="s">
        <v>14051</v>
      </c>
    </row>
    <row r="1058" spans="1:35" ht="48" x14ac:dyDescent="0.2">
      <c r="A1058" s="749" t="s">
        <v>20797</v>
      </c>
      <c r="P1058" s="755"/>
      <c r="Q1058" s="921" t="s">
        <v>5962</v>
      </c>
      <c r="R1058" s="922" t="s">
        <v>14052</v>
      </c>
      <c r="S1058" s="923" t="s">
        <v>14053</v>
      </c>
      <c r="AH1058" s="820" t="s">
        <v>14054</v>
      </c>
      <c r="AI1058" s="815" t="s">
        <v>14055</v>
      </c>
    </row>
    <row r="1059" spans="1:35" ht="48" x14ac:dyDescent="0.2">
      <c r="A1059" s="749" t="s">
        <v>20797</v>
      </c>
      <c r="P1059" s="755"/>
      <c r="Q1059" s="921" t="s">
        <v>5962</v>
      </c>
      <c r="R1059" s="922" t="s">
        <v>14056</v>
      </c>
      <c r="S1059" s="923" t="s">
        <v>14057</v>
      </c>
      <c r="AH1059" s="860" t="s">
        <v>35</v>
      </c>
      <c r="AI1059" s="855" t="s">
        <v>14058</v>
      </c>
    </row>
    <row r="1060" spans="1:35" ht="48" x14ac:dyDescent="0.2">
      <c r="A1060" s="749" t="s">
        <v>20797</v>
      </c>
      <c r="P1060" s="755"/>
      <c r="Q1060" s="921" t="s">
        <v>5962</v>
      </c>
      <c r="R1060" s="922" t="s">
        <v>14059</v>
      </c>
      <c r="S1060" s="923" t="s">
        <v>14060</v>
      </c>
      <c r="AH1060" s="820" t="s">
        <v>14061</v>
      </c>
      <c r="AI1060" s="815" t="s">
        <v>14062</v>
      </c>
    </row>
    <row r="1061" spans="1:35" ht="48" x14ac:dyDescent="0.2">
      <c r="A1061" s="749" t="s">
        <v>20797</v>
      </c>
      <c r="P1061" s="755"/>
      <c r="Q1061" s="921" t="s">
        <v>5962</v>
      </c>
      <c r="R1061" s="922" t="s">
        <v>14063</v>
      </c>
      <c r="S1061" s="923" t="s">
        <v>14064</v>
      </c>
      <c r="AH1061" s="860" t="s">
        <v>35</v>
      </c>
      <c r="AI1061" s="855" t="s">
        <v>14065</v>
      </c>
    </row>
    <row r="1062" spans="1:35" ht="48" x14ac:dyDescent="0.2">
      <c r="A1062" s="749" t="s">
        <v>20797</v>
      </c>
      <c r="P1062" s="755"/>
      <c r="Q1062" s="921" t="s">
        <v>5962</v>
      </c>
      <c r="R1062" s="922" t="s">
        <v>14066</v>
      </c>
      <c r="S1062" s="923" t="s">
        <v>14067</v>
      </c>
      <c r="AH1062" s="820" t="s">
        <v>14068</v>
      </c>
      <c r="AI1062" s="815" t="s">
        <v>14069</v>
      </c>
    </row>
    <row r="1063" spans="1:35" ht="48" x14ac:dyDescent="0.2">
      <c r="A1063" s="749" t="s">
        <v>20797</v>
      </c>
      <c r="P1063" s="755"/>
      <c r="Q1063" s="921" t="s">
        <v>5962</v>
      </c>
      <c r="R1063" s="922" t="s">
        <v>14070</v>
      </c>
      <c r="S1063" s="923" t="s">
        <v>14071</v>
      </c>
      <c r="AH1063" s="860" t="s">
        <v>35</v>
      </c>
      <c r="AI1063" s="855" t="s">
        <v>14072</v>
      </c>
    </row>
    <row r="1064" spans="1:35" ht="48" x14ac:dyDescent="0.2">
      <c r="A1064" s="749" t="s">
        <v>20797</v>
      </c>
      <c r="P1064" s="755"/>
      <c r="Q1064" s="921" t="s">
        <v>5962</v>
      </c>
      <c r="R1064" s="922" t="s">
        <v>14073</v>
      </c>
      <c r="S1064" s="923" t="s">
        <v>14074</v>
      </c>
      <c r="AH1064" s="820" t="s">
        <v>14075</v>
      </c>
      <c r="AI1064" s="815" t="s">
        <v>14076</v>
      </c>
    </row>
    <row r="1065" spans="1:35" ht="48" x14ac:dyDescent="0.2">
      <c r="A1065" s="749" t="s">
        <v>20797</v>
      </c>
      <c r="P1065" s="755"/>
      <c r="Q1065" s="921" t="s">
        <v>5962</v>
      </c>
      <c r="R1065" s="922" t="s">
        <v>14077</v>
      </c>
      <c r="S1065" s="923" t="s">
        <v>14078</v>
      </c>
      <c r="AH1065" s="860" t="s">
        <v>35</v>
      </c>
      <c r="AI1065" s="855" t="s">
        <v>14079</v>
      </c>
    </row>
    <row r="1066" spans="1:35" ht="48" x14ac:dyDescent="0.2">
      <c r="A1066" s="749" t="s">
        <v>20797</v>
      </c>
      <c r="P1066" s="755"/>
      <c r="Q1066" s="921" t="s">
        <v>5962</v>
      </c>
      <c r="R1066" s="922" t="s">
        <v>14080</v>
      </c>
      <c r="S1066" s="923" t="s">
        <v>14081</v>
      </c>
      <c r="AH1066" s="820" t="s">
        <v>14082</v>
      </c>
      <c r="AI1066" s="815" t="s">
        <v>14083</v>
      </c>
    </row>
    <row r="1067" spans="1:35" ht="48" x14ac:dyDescent="0.2">
      <c r="A1067" s="749" t="s">
        <v>20797</v>
      </c>
      <c r="P1067" s="755"/>
      <c r="Q1067" s="921" t="s">
        <v>5962</v>
      </c>
      <c r="R1067" s="922" t="s">
        <v>14084</v>
      </c>
      <c r="S1067" s="923" t="s">
        <v>14085</v>
      </c>
      <c r="AH1067" s="860" t="s">
        <v>35</v>
      </c>
      <c r="AI1067" s="855" t="s">
        <v>14086</v>
      </c>
    </row>
    <row r="1068" spans="1:35" ht="48" x14ac:dyDescent="0.2">
      <c r="A1068" s="749" t="s">
        <v>20797</v>
      </c>
      <c r="P1068" s="755"/>
      <c r="Q1068" s="921" t="s">
        <v>5962</v>
      </c>
      <c r="R1068" s="922" t="s">
        <v>14087</v>
      </c>
      <c r="S1068" s="923" t="s">
        <v>14088</v>
      </c>
      <c r="AH1068" s="820" t="s">
        <v>14089</v>
      </c>
      <c r="AI1068" s="815" t="s">
        <v>14090</v>
      </c>
    </row>
    <row r="1069" spans="1:35" ht="48" x14ac:dyDescent="0.2">
      <c r="A1069" s="749" t="s">
        <v>20797</v>
      </c>
      <c r="P1069" s="755"/>
      <c r="Q1069" s="921" t="s">
        <v>5962</v>
      </c>
      <c r="R1069" s="922" t="s">
        <v>14091</v>
      </c>
      <c r="S1069" s="923" t="s">
        <v>14092</v>
      </c>
      <c r="AH1069" s="860" t="s">
        <v>35</v>
      </c>
      <c r="AI1069" s="855" t="s">
        <v>14093</v>
      </c>
    </row>
    <row r="1070" spans="1:35" ht="48" x14ac:dyDescent="0.2">
      <c r="A1070" s="749" t="s">
        <v>20797</v>
      </c>
      <c r="P1070" s="755"/>
      <c r="Q1070" s="921" t="s">
        <v>5962</v>
      </c>
      <c r="R1070" s="922" t="s">
        <v>14094</v>
      </c>
      <c r="S1070" s="923" t="s">
        <v>14095</v>
      </c>
      <c r="AH1070" s="820" t="s">
        <v>14096</v>
      </c>
      <c r="AI1070" s="815" t="s">
        <v>14097</v>
      </c>
    </row>
    <row r="1071" spans="1:35" ht="48" x14ac:dyDescent="0.2">
      <c r="A1071" s="749" t="s">
        <v>20797</v>
      </c>
      <c r="P1071" s="755"/>
      <c r="Q1071" s="921" t="s">
        <v>5962</v>
      </c>
      <c r="R1071" s="922" t="s">
        <v>14098</v>
      </c>
      <c r="S1071" s="923" t="s">
        <v>14099</v>
      </c>
      <c r="AH1071" s="860" t="s">
        <v>35</v>
      </c>
      <c r="AI1071" s="855" t="s">
        <v>14100</v>
      </c>
    </row>
    <row r="1072" spans="1:35" ht="48" x14ac:dyDescent="0.2">
      <c r="A1072" s="749" t="s">
        <v>20797</v>
      </c>
      <c r="P1072" s="755"/>
      <c r="Q1072" s="921" t="s">
        <v>5962</v>
      </c>
      <c r="R1072" s="922" t="s">
        <v>14101</v>
      </c>
      <c r="S1072" s="923" t="s">
        <v>14102</v>
      </c>
      <c r="AH1072" s="820" t="s">
        <v>14103</v>
      </c>
      <c r="AI1072" s="815" t="s">
        <v>14104</v>
      </c>
    </row>
    <row r="1073" spans="1:35" ht="48" x14ac:dyDescent="0.2">
      <c r="A1073" s="749" t="s">
        <v>20797</v>
      </c>
      <c r="P1073" s="755"/>
      <c r="Q1073" s="921" t="s">
        <v>5962</v>
      </c>
      <c r="R1073" s="922" t="s">
        <v>14105</v>
      </c>
      <c r="S1073" s="923" t="s">
        <v>14106</v>
      </c>
      <c r="AH1073" s="860" t="s">
        <v>35</v>
      </c>
      <c r="AI1073" s="855" t="s">
        <v>14107</v>
      </c>
    </row>
    <row r="1074" spans="1:35" ht="48" x14ac:dyDescent="0.2">
      <c r="A1074" s="749" t="s">
        <v>20797</v>
      </c>
      <c r="P1074" s="755"/>
      <c r="Q1074" s="921" t="s">
        <v>5962</v>
      </c>
      <c r="R1074" s="922" t="s">
        <v>14108</v>
      </c>
      <c r="S1074" s="923" t="s">
        <v>14109</v>
      </c>
      <c r="AH1074" s="820" t="s">
        <v>6276</v>
      </c>
      <c r="AI1074" s="815" t="s">
        <v>14110</v>
      </c>
    </row>
    <row r="1075" spans="1:35" ht="48" x14ac:dyDescent="0.2">
      <c r="A1075" s="749" t="s">
        <v>20797</v>
      </c>
      <c r="P1075" s="755"/>
      <c r="Q1075" s="921" t="s">
        <v>5962</v>
      </c>
      <c r="R1075" s="922" t="s">
        <v>14111</v>
      </c>
      <c r="S1075" s="923" t="s">
        <v>14112</v>
      </c>
      <c r="AH1075" s="860" t="s">
        <v>35</v>
      </c>
      <c r="AI1075" s="855" t="s">
        <v>14113</v>
      </c>
    </row>
    <row r="1076" spans="1:35" ht="48" x14ac:dyDescent="0.2">
      <c r="A1076" s="749" t="s">
        <v>20797</v>
      </c>
      <c r="P1076" s="755"/>
      <c r="Q1076" s="921" t="s">
        <v>5962</v>
      </c>
      <c r="R1076" s="922" t="s">
        <v>14114</v>
      </c>
      <c r="S1076" s="923" t="s">
        <v>14115</v>
      </c>
      <c r="AH1076" s="820" t="s">
        <v>6299</v>
      </c>
      <c r="AI1076" s="815" t="s">
        <v>14116</v>
      </c>
    </row>
    <row r="1077" spans="1:35" ht="48" x14ac:dyDescent="0.2">
      <c r="A1077" s="749" t="s">
        <v>20797</v>
      </c>
      <c r="P1077" s="755"/>
      <c r="Q1077" s="921" t="s">
        <v>5962</v>
      </c>
      <c r="R1077" s="922" t="s">
        <v>14117</v>
      </c>
      <c r="S1077" s="923" t="s">
        <v>14118</v>
      </c>
      <c r="AH1077" s="860" t="s">
        <v>35</v>
      </c>
      <c r="AI1077" s="855" t="s">
        <v>14119</v>
      </c>
    </row>
    <row r="1078" spans="1:35" ht="48" x14ac:dyDescent="0.2">
      <c r="A1078" s="749" t="s">
        <v>20797</v>
      </c>
      <c r="P1078" s="755"/>
      <c r="Q1078" s="921" t="s">
        <v>5962</v>
      </c>
      <c r="R1078" s="922" t="s">
        <v>14120</v>
      </c>
      <c r="S1078" s="923" t="s">
        <v>14121</v>
      </c>
      <c r="AH1078" s="820" t="s">
        <v>11827</v>
      </c>
      <c r="AI1078" s="815" t="s">
        <v>14122</v>
      </c>
    </row>
    <row r="1079" spans="1:35" ht="48" x14ac:dyDescent="0.2">
      <c r="A1079" s="749" t="s">
        <v>20797</v>
      </c>
      <c r="P1079" s="755"/>
      <c r="Q1079" s="921" t="s">
        <v>5962</v>
      </c>
      <c r="R1079" s="922" t="s">
        <v>14123</v>
      </c>
      <c r="S1079" s="923" t="s">
        <v>14124</v>
      </c>
      <c r="AH1079" s="860" t="s">
        <v>35</v>
      </c>
      <c r="AI1079" s="855" t="s">
        <v>14125</v>
      </c>
    </row>
    <row r="1080" spans="1:35" ht="48" x14ac:dyDescent="0.2">
      <c r="A1080" s="749" t="s">
        <v>20797</v>
      </c>
      <c r="P1080" s="755"/>
      <c r="Q1080" s="921" t="s">
        <v>5962</v>
      </c>
      <c r="R1080" s="922" t="s">
        <v>14126</v>
      </c>
      <c r="S1080" s="923" t="s">
        <v>14127</v>
      </c>
      <c r="AH1080" s="820" t="s">
        <v>11837</v>
      </c>
      <c r="AI1080" s="815" t="s">
        <v>14128</v>
      </c>
    </row>
    <row r="1081" spans="1:35" ht="48" x14ac:dyDescent="0.2">
      <c r="A1081" s="749" t="s">
        <v>20797</v>
      </c>
      <c r="P1081" s="755"/>
      <c r="Q1081" s="921" t="s">
        <v>5962</v>
      </c>
      <c r="R1081" s="922" t="s">
        <v>14129</v>
      </c>
      <c r="S1081" s="923" t="s">
        <v>14130</v>
      </c>
      <c r="AH1081" s="860" t="s">
        <v>35</v>
      </c>
      <c r="AI1081" s="855" t="s">
        <v>14131</v>
      </c>
    </row>
    <row r="1082" spans="1:35" ht="48" x14ac:dyDescent="0.2">
      <c r="A1082" s="749" t="s">
        <v>20797</v>
      </c>
      <c r="P1082" s="755"/>
      <c r="Q1082" s="921" t="s">
        <v>5962</v>
      </c>
      <c r="R1082" s="922" t="s">
        <v>14132</v>
      </c>
      <c r="S1082" s="923" t="s">
        <v>14133</v>
      </c>
      <c r="AH1082" s="820" t="s">
        <v>11847</v>
      </c>
      <c r="AI1082" s="815" t="s">
        <v>14134</v>
      </c>
    </row>
    <row r="1083" spans="1:35" ht="48" x14ac:dyDescent="0.2">
      <c r="A1083" s="749" t="s">
        <v>20797</v>
      </c>
      <c r="P1083" s="755"/>
      <c r="Q1083" s="921" t="s">
        <v>5962</v>
      </c>
      <c r="R1083" s="922" t="s">
        <v>14135</v>
      </c>
      <c r="S1083" s="923" t="s">
        <v>14136</v>
      </c>
      <c r="AH1083" s="860" t="s">
        <v>35</v>
      </c>
      <c r="AI1083" s="855" t="s">
        <v>14137</v>
      </c>
    </row>
    <row r="1084" spans="1:35" ht="48" x14ac:dyDescent="0.2">
      <c r="A1084" s="749" t="s">
        <v>20797</v>
      </c>
      <c r="P1084" s="755"/>
      <c r="Q1084" s="921" t="s">
        <v>5962</v>
      </c>
      <c r="R1084" s="922" t="s">
        <v>14138</v>
      </c>
      <c r="S1084" s="923" t="s">
        <v>14139</v>
      </c>
      <c r="AH1084" s="820" t="s">
        <v>11857</v>
      </c>
      <c r="AI1084" s="815" t="s">
        <v>14140</v>
      </c>
    </row>
    <row r="1085" spans="1:35" ht="48" x14ac:dyDescent="0.2">
      <c r="A1085" s="749" t="s">
        <v>20797</v>
      </c>
      <c r="P1085" s="755"/>
      <c r="Q1085" s="921" t="s">
        <v>5962</v>
      </c>
      <c r="R1085" s="922" t="s">
        <v>14141</v>
      </c>
      <c r="S1085" s="923" t="s">
        <v>14142</v>
      </c>
      <c r="AH1085" s="860" t="s">
        <v>35</v>
      </c>
      <c r="AI1085" s="855" t="s">
        <v>14143</v>
      </c>
    </row>
    <row r="1086" spans="1:35" ht="48" x14ac:dyDescent="0.2">
      <c r="A1086" s="749" t="s">
        <v>20797</v>
      </c>
      <c r="P1086" s="755"/>
      <c r="Q1086" s="921" t="s">
        <v>5962</v>
      </c>
      <c r="R1086" s="922" t="s">
        <v>14144</v>
      </c>
      <c r="S1086" s="923" t="s">
        <v>14145</v>
      </c>
      <c r="AH1086" s="820" t="s">
        <v>11866</v>
      </c>
      <c r="AI1086" s="815" t="s">
        <v>14146</v>
      </c>
    </row>
    <row r="1087" spans="1:35" ht="48" x14ac:dyDescent="0.2">
      <c r="A1087" s="749" t="s">
        <v>20797</v>
      </c>
      <c r="P1087" s="755"/>
      <c r="Q1087" s="921" t="s">
        <v>5962</v>
      </c>
      <c r="R1087" s="922" t="s">
        <v>14147</v>
      </c>
      <c r="S1087" s="923" t="s">
        <v>14148</v>
      </c>
      <c r="AH1087" s="860" t="s">
        <v>35</v>
      </c>
      <c r="AI1087" s="855" t="s">
        <v>14149</v>
      </c>
    </row>
    <row r="1088" spans="1:35" ht="48" x14ac:dyDescent="0.2">
      <c r="A1088" s="749" t="s">
        <v>20797</v>
      </c>
      <c r="P1088" s="755"/>
      <c r="Q1088" s="921" t="s">
        <v>5962</v>
      </c>
      <c r="R1088" s="922" t="s">
        <v>14150</v>
      </c>
      <c r="S1088" s="923" t="s">
        <v>14151</v>
      </c>
      <c r="AH1088" s="820" t="s">
        <v>11876</v>
      </c>
      <c r="AI1088" s="815" t="s">
        <v>14152</v>
      </c>
    </row>
    <row r="1089" spans="1:35" ht="48" x14ac:dyDescent="0.2">
      <c r="A1089" s="749" t="s">
        <v>20797</v>
      </c>
      <c r="P1089" s="755"/>
      <c r="Q1089" s="921" t="s">
        <v>5962</v>
      </c>
      <c r="R1089" s="922" t="s">
        <v>14153</v>
      </c>
      <c r="S1089" s="923" t="s">
        <v>14154</v>
      </c>
      <c r="AH1089" s="860" t="s">
        <v>35</v>
      </c>
      <c r="AI1089" s="855" t="s">
        <v>14155</v>
      </c>
    </row>
    <row r="1090" spans="1:35" ht="48" x14ac:dyDescent="0.2">
      <c r="A1090" s="749" t="s">
        <v>20797</v>
      </c>
      <c r="P1090" s="755"/>
      <c r="Q1090" s="921" t="s">
        <v>5962</v>
      </c>
      <c r="R1090" s="922" t="s">
        <v>14156</v>
      </c>
      <c r="S1090" s="923" t="s">
        <v>14157</v>
      </c>
      <c r="AH1090" s="820" t="s">
        <v>6946</v>
      </c>
      <c r="AI1090" s="815" t="s">
        <v>14158</v>
      </c>
    </row>
    <row r="1091" spans="1:35" ht="48" x14ac:dyDescent="0.2">
      <c r="A1091" s="749" t="s">
        <v>20797</v>
      </c>
      <c r="P1091" s="755"/>
      <c r="Q1091" s="921" t="s">
        <v>5962</v>
      </c>
      <c r="R1091" s="922" t="s">
        <v>14159</v>
      </c>
      <c r="S1091" s="923" t="s">
        <v>14160</v>
      </c>
      <c r="AH1091" s="860" t="s">
        <v>35</v>
      </c>
      <c r="AI1091" s="855" t="s">
        <v>14161</v>
      </c>
    </row>
    <row r="1092" spans="1:35" ht="48" x14ac:dyDescent="0.2">
      <c r="A1092" s="749" t="s">
        <v>20797</v>
      </c>
      <c r="P1092" s="755"/>
      <c r="Q1092" s="921" t="s">
        <v>5962</v>
      </c>
      <c r="R1092" s="922" t="s">
        <v>14162</v>
      </c>
      <c r="S1092" s="923" t="s">
        <v>14163</v>
      </c>
      <c r="AH1092" s="820" t="s">
        <v>11886</v>
      </c>
      <c r="AI1092" s="815" t="s">
        <v>14164</v>
      </c>
    </row>
    <row r="1093" spans="1:35" ht="48" x14ac:dyDescent="0.2">
      <c r="A1093" s="749" t="s">
        <v>20797</v>
      </c>
      <c r="P1093" s="755"/>
      <c r="Q1093" s="921" t="s">
        <v>5962</v>
      </c>
      <c r="R1093" s="922" t="s">
        <v>14165</v>
      </c>
      <c r="S1093" s="923" t="s">
        <v>14166</v>
      </c>
      <c r="AH1093" s="860" t="s">
        <v>35</v>
      </c>
      <c r="AI1093" s="855" t="s">
        <v>14167</v>
      </c>
    </row>
    <row r="1094" spans="1:35" ht="48" x14ac:dyDescent="0.2">
      <c r="A1094" s="749" t="s">
        <v>20797</v>
      </c>
      <c r="P1094" s="755"/>
      <c r="Q1094" s="921" t="s">
        <v>5962</v>
      </c>
      <c r="R1094" s="922" t="s">
        <v>14168</v>
      </c>
      <c r="S1094" s="923" t="s">
        <v>14169</v>
      </c>
      <c r="AH1094" s="820" t="s">
        <v>11896</v>
      </c>
      <c r="AI1094" s="815" t="s">
        <v>14170</v>
      </c>
    </row>
    <row r="1095" spans="1:35" ht="48" x14ac:dyDescent="0.2">
      <c r="A1095" s="749" t="s">
        <v>20797</v>
      </c>
      <c r="P1095" s="755"/>
      <c r="Q1095" s="921" t="s">
        <v>5962</v>
      </c>
      <c r="R1095" s="922" t="s">
        <v>14171</v>
      </c>
      <c r="S1095" s="923" t="s">
        <v>14172</v>
      </c>
      <c r="AH1095" s="860" t="s">
        <v>35</v>
      </c>
      <c r="AI1095" s="855" t="s">
        <v>14173</v>
      </c>
    </row>
    <row r="1096" spans="1:35" ht="48" x14ac:dyDescent="0.2">
      <c r="A1096" s="749" t="s">
        <v>20797</v>
      </c>
      <c r="P1096" s="755"/>
      <c r="Q1096" s="921" t="s">
        <v>5962</v>
      </c>
      <c r="R1096" s="922" t="s">
        <v>14174</v>
      </c>
      <c r="S1096" s="923" t="s">
        <v>14175</v>
      </c>
      <c r="AH1096" s="820" t="s">
        <v>11906</v>
      </c>
      <c r="AI1096" s="815" t="s">
        <v>14176</v>
      </c>
    </row>
    <row r="1097" spans="1:35" ht="48" x14ac:dyDescent="0.2">
      <c r="A1097" s="749" t="s">
        <v>20797</v>
      </c>
      <c r="P1097" s="755"/>
      <c r="Q1097" s="921" t="s">
        <v>5962</v>
      </c>
      <c r="R1097" s="922" t="s">
        <v>14177</v>
      </c>
      <c r="S1097" s="923" t="s">
        <v>14178</v>
      </c>
      <c r="AH1097" s="860" t="s">
        <v>35</v>
      </c>
      <c r="AI1097" s="855" t="s">
        <v>14179</v>
      </c>
    </row>
    <row r="1098" spans="1:35" ht="48" x14ac:dyDescent="0.2">
      <c r="A1098" s="749" t="s">
        <v>20797</v>
      </c>
      <c r="P1098" s="755"/>
      <c r="Q1098" s="921" t="s">
        <v>5962</v>
      </c>
      <c r="R1098" s="922" t="s">
        <v>14180</v>
      </c>
      <c r="S1098" s="923" t="s">
        <v>14181</v>
      </c>
      <c r="AH1098" s="820" t="s">
        <v>11916</v>
      </c>
      <c r="AI1098" s="815" t="s">
        <v>14182</v>
      </c>
    </row>
    <row r="1099" spans="1:35" ht="48" x14ac:dyDescent="0.2">
      <c r="A1099" s="749" t="s">
        <v>20797</v>
      </c>
      <c r="P1099" s="755"/>
      <c r="Q1099" s="921" t="s">
        <v>5962</v>
      </c>
      <c r="R1099" s="922" t="s">
        <v>14183</v>
      </c>
      <c r="S1099" s="923" t="s">
        <v>14184</v>
      </c>
      <c r="AH1099" s="860" t="s">
        <v>35</v>
      </c>
      <c r="AI1099" s="855" t="s">
        <v>14185</v>
      </c>
    </row>
    <row r="1100" spans="1:35" ht="48" x14ac:dyDescent="0.2">
      <c r="A1100" s="749" t="s">
        <v>20797</v>
      </c>
      <c r="P1100" s="755"/>
      <c r="Q1100" s="921" t="s">
        <v>5962</v>
      </c>
      <c r="R1100" s="922" t="s">
        <v>14186</v>
      </c>
      <c r="S1100" s="923" t="s">
        <v>14187</v>
      </c>
      <c r="AH1100" s="820" t="s">
        <v>11926</v>
      </c>
      <c r="AI1100" s="815" t="s">
        <v>14188</v>
      </c>
    </row>
    <row r="1101" spans="1:35" ht="48" x14ac:dyDescent="0.2">
      <c r="A1101" s="749" t="s">
        <v>20797</v>
      </c>
      <c r="P1101" s="755"/>
      <c r="Q1101" s="921" t="s">
        <v>5962</v>
      </c>
      <c r="R1101" s="922" t="s">
        <v>14189</v>
      </c>
      <c r="S1101" s="923" t="s">
        <v>14190</v>
      </c>
      <c r="AH1101" s="860" t="s">
        <v>35</v>
      </c>
      <c r="AI1101" s="855" t="s">
        <v>14191</v>
      </c>
    </row>
    <row r="1102" spans="1:35" ht="48" x14ac:dyDescent="0.2">
      <c r="A1102" s="749" t="s">
        <v>20797</v>
      </c>
      <c r="P1102" s="755"/>
      <c r="Q1102" s="921" t="s">
        <v>5962</v>
      </c>
      <c r="R1102" s="922" t="s">
        <v>14192</v>
      </c>
      <c r="S1102" s="923" t="s">
        <v>14193</v>
      </c>
      <c r="AH1102" s="820" t="s">
        <v>11936</v>
      </c>
      <c r="AI1102" s="815" t="s">
        <v>14194</v>
      </c>
    </row>
    <row r="1103" spans="1:35" ht="48" x14ac:dyDescent="0.2">
      <c r="A1103" s="749" t="s">
        <v>20797</v>
      </c>
      <c r="P1103" s="755"/>
      <c r="Q1103" s="921" t="s">
        <v>5962</v>
      </c>
      <c r="R1103" s="922" t="s">
        <v>14195</v>
      </c>
      <c r="S1103" s="923" t="s">
        <v>14196</v>
      </c>
      <c r="AH1103" s="860" t="s">
        <v>35</v>
      </c>
      <c r="AI1103" s="855" t="s">
        <v>14197</v>
      </c>
    </row>
    <row r="1104" spans="1:35" ht="48" x14ac:dyDescent="0.2">
      <c r="A1104" s="749" t="s">
        <v>20797</v>
      </c>
      <c r="P1104" s="755"/>
      <c r="Q1104" s="921" t="s">
        <v>5962</v>
      </c>
      <c r="R1104" s="922" t="s">
        <v>14198</v>
      </c>
      <c r="S1104" s="923" t="s">
        <v>14199</v>
      </c>
      <c r="AH1104" s="820" t="s">
        <v>14200</v>
      </c>
      <c r="AI1104" s="815" t="s">
        <v>14201</v>
      </c>
    </row>
    <row r="1105" spans="1:35" ht="48" x14ac:dyDescent="0.2">
      <c r="A1105" s="749" t="s">
        <v>20797</v>
      </c>
      <c r="P1105" s="755"/>
      <c r="Q1105" s="921" t="s">
        <v>5962</v>
      </c>
      <c r="R1105" s="922" t="s">
        <v>14202</v>
      </c>
      <c r="S1105" s="923" t="s">
        <v>14203</v>
      </c>
      <c r="AH1105" s="860" t="s">
        <v>35</v>
      </c>
      <c r="AI1105" s="855" t="s">
        <v>14204</v>
      </c>
    </row>
    <row r="1106" spans="1:35" ht="48" x14ac:dyDescent="0.2">
      <c r="A1106" s="749" t="s">
        <v>20797</v>
      </c>
      <c r="P1106" s="755"/>
      <c r="Q1106" s="921" t="s">
        <v>5962</v>
      </c>
      <c r="R1106" s="922" t="s">
        <v>14205</v>
      </c>
      <c r="S1106" s="923" t="s">
        <v>14206</v>
      </c>
      <c r="AH1106" s="820" t="s">
        <v>14207</v>
      </c>
      <c r="AI1106" s="815" t="s">
        <v>14208</v>
      </c>
    </row>
    <row r="1107" spans="1:35" ht="48" x14ac:dyDescent="0.2">
      <c r="A1107" s="749" t="s">
        <v>20797</v>
      </c>
      <c r="P1107" s="755"/>
      <c r="Q1107" s="921" t="s">
        <v>5962</v>
      </c>
      <c r="R1107" s="922" t="s">
        <v>14209</v>
      </c>
      <c r="S1107" s="923" t="s">
        <v>14210</v>
      </c>
      <c r="AH1107" s="860" t="s">
        <v>35</v>
      </c>
      <c r="AI1107" s="855" t="s">
        <v>14211</v>
      </c>
    </row>
    <row r="1108" spans="1:35" ht="48" x14ac:dyDescent="0.2">
      <c r="A1108" s="749" t="s">
        <v>20797</v>
      </c>
      <c r="P1108" s="755"/>
      <c r="Q1108" s="921" t="s">
        <v>5962</v>
      </c>
      <c r="R1108" s="922" t="s">
        <v>14212</v>
      </c>
      <c r="S1108" s="923" t="s">
        <v>14213</v>
      </c>
      <c r="AH1108" s="820" t="s">
        <v>14214</v>
      </c>
      <c r="AI1108" s="815" t="s">
        <v>14215</v>
      </c>
    </row>
    <row r="1109" spans="1:35" ht="48" x14ac:dyDescent="0.2">
      <c r="A1109" s="749" t="s">
        <v>20797</v>
      </c>
      <c r="P1109" s="755"/>
      <c r="Q1109" s="921" t="s">
        <v>5962</v>
      </c>
      <c r="R1109" s="922" t="s">
        <v>14216</v>
      </c>
      <c r="S1109" s="923" t="s">
        <v>14217</v>
      </c>
      <c r="AH1109" s="860" t="s">
        <v>35</v>
      </c>
      <c r="AI1109" s="855" t="s">
        <v>14218</v>
      </c>
    </row>
    <row r="1110" spans="1:35" ht="48" x14ac:dyDescent="0.2">
      <c r="A1110" s="749" t="s">
        <v>20797</v>
      </c>
      <c r="P1110" s="755"/>
      <c r="Q1110" s="921" t="s">
        <v>5962</v>
      </c>
      <c r="R1110" s="922" t="s">
        <v>14219</v>
      </c>
      <c r="S1110" s="923" t="s">
        <v>14220</v>
      </c>
      <c r="AH1110" s="820" t="s">
        <v>14221</v>
      </c>
      <c r="AI1110" s="815" t="s">
        <v>14222</v>
      </c>
    </row>
    <row r="1111" spans="1:35" ht="48" x14ac:dyDescent="0.2">
      <c r="A1111" s="749" t="s">
        <v>20797</v>
      </c>
      <c r="P1111" s="755"/>
      <c r="Q1111" s="921" t="s">
        <v>5962</v>
      </c>
      <c r="R1111" s="922" t="s">
        <v>14223</v>
      </c>
      <c r="S1111" s="923" t="s">
        <v>14224</v>
      </c>
      <c r="AH1111" s="860" t="s">
        <v>35</v>
      </c>
      <c r="AI1111" s="855" t="s">
        <v>14225</v>
      </c>
    </row>
    <row r="1112" spans="1:35" ht="48" x14ac:dyDescent="0.2">
      <c r="A1112" s="749" t="s">
        <v>20797</v>
      </c>
      <c r="P1112" s="755"/>
      <c r="Q1112" s="921" t="s">
        <v>5962</v>
      </c>
      <c r="R1112" s="922" t="s">
        <v>14226</v>
      </c>
      <c r="S1112" s="923" t="s">
        <v>14227</v>
      </c>
      <c r="AH1112" s="820" t="s">
        <v>14228</v>
      </c>
      <c r="AI1112" s="815" t="s">
        <v>14229</v>
      </c>
    </row>
    <row r="1113" spans="1:35" ht="48" x14ac:dyDescent="0.2">
      <c r="A1113" s="749" t="s">
        <v>20797</v>
      </c>
      <c r="P1113" s="755"/>
      <c r="Q1113" s="921" t="s">
        <v>5962</v>
      </c>
      <c r="R1113" s="922" t="s">
        <v>14230</v>
      </c>
      <c r="S1113" s="923" t="s">
        <v>14231</v>
      </c>
      <c r="AH1113" s="860" t="s">
        <v>35</v>
      </c>
      <c r="AI1113" s="855" t="s">
        <v>14232</v>
      </c>
    </row>
    <row r="1114" spans="1:35" ht="48" x14ac:dyDescent="0.2">
      <c r="A1114" s="749" t="s">
        <v>20797</v>
      </c>
      <c r="P1114" s="755"/>
      <c r="Q1114" s="921" t="s">
        <v>5962</v>
      </c>
      <c r="R1114" s="922" t="s">
        <v>14233</v>
      </c>
      <c r="S1114" s="923" t="s">
        <v>14234</v>
      </c>
      <c r="AH1114" s="820" t="s">
        <v>14235</v>
      </c>
      <c r="AI1114" s="815" t="s">
        <v>14236</v>
      </c>
    </row>
    <row r="1115" spans="1:35" ht="48" x14ac:dyDescent="0.2">
      <c r="A1115" s="749" t="s">
        <v>20797</v>
      </c>
      <c r="P1115" s="755"/>
      <c r="Q1115" s="921" t="s">
        <v>5962</v>
      </c>
      <c r="R1115" s="922" t="s">
        <v>14237</v>
      </c>
      <c r="S1115" s="923" t="s">
        <v>14238</v>
      </c>
      <c r="AH1115" s="860" t="s">
        <v>35</v>
      </c>
      <c r="AI1115" s="855" t="s">
        <v>14239</v>
      </c>
    </row>
    <row r="1116" spans="1:35" ht="48" x14ac:dyDescent="0.2">
      <c r="A1116" s="749" t="s">
        <v>20797</v>
      </c>
      <c r="P1116" s="755"/>
      <c r="Q1116" s="921" t="s">
        <v>5962</v>
      </c>
      <c r="R1116" s="922" t="s">
        <v>14240</v>
      </c>
      <c r="S1116" s="923" t="s">
        <v>14241</v>
      </c>
      <c r="AH1116" s="820" t="s">
        <v>14242</v>
      </c>
      <c r="AI1116" s="815" t="s">
        <v>14243</v>
      </c>
    </row>
    <row r="1117" spans="1:35" ht="48" x14ac:dyDescent="0.2">
      <c r="A1117" s="749" t="s">
        <v>20797</v>
      </c>
      <c r="P1117" s="755"/>
      <c r="Q1117" s="921" t="s">
        <v>5962</v>
      </c>
      <c r="R1117" s="922" t="s">
        <v>14244</v>
      </c>
      <c r="S1117" s="923" t="s">
        <v>14245</v>
      </c>
      <c r="AH1117" s="860" t="s">
        <v>35</v>
      </c>
      <c r="AI1117" s="855" t="s">
        <v>14246</v>
      </c>
    </row>
    <row r="1118" spans="1:35" ht="48" x14ac:dyDescent="0.2">
      <c r="A1118" s="749" t="s">
        <v>20797</v>
      </c>
      <c r="P1118" s="755"/>
      <c r="Q1118" s="921" t="s">
        <v>5962</v>
      </c>
      <c r="R1118" s="922" t="s">
        <v>14247</v>
      </c>
      <c r="S1118" s="923" t="s">
        <v>14248</v>
      </c>
      <c r="AH1118" s="820" t="s">
        <v>14249</v>
      </c>
      <c r="AI1118" s="815" t="s">
        <v>14250</v>
      </c>
    </row>
    <row r="1119" spans="1:35" ht="48" x14ac:dyDescent="0.2">
      <c r="A1119" s="749" t="s">
        <v>20797</v>
      </c>
      <c r="P1119" s="755"/>
      <c r="Q1119" s="921" t="s">
        <v>5962</v>
      </c>
      <c r="R1119" s="922" t="s">
        <v>14251</v>
      </c>
      <c r="S1119" s="923" t="s">
        <v>14252</v>
      </c>
      <c r="AH1119" s="860" t="s">
        <v>35</v>
      </c>
      <c r="AI1119" s="855" t="s">
        <v>14253</v>
      </c>
    </row>
    <row r="1120" spans="1:35" ht="48" x14ac:dyDescent="0.2">
      <c r="A1120" s="749" t="s">
        <v>20797</v>
      </c>
      <c r="P1120" s="755"/>
      <c r="Q1120" s="921" t="s">
        <v>5962</v>
      </c>
      <c r="R1120" s="922" t="s">
        <v>14254</v>
      </c>
      <c r="S1120" s="923" t="s">
        <v>14255</v>
      </c>
      <c r="AH1120" s="820" t="s">
        <v>14256</v>
      </c>
      <c r="AI1120" s="815" t="s">
        <v>14257</v>
      </c>
    </row>
    <row r="1121" spans="1:35" ht="48" x14ac:dyDescent="0.2">
      <c r="A1121" s="749" t="s">
        <v>20797</v>
      </c>
      <c r="P1121" s="755"/>
      <c r="Q1121" s="921" t="s">
        <v>5962</v>
      </c>
      <c r="R1121" s="922" t="s">
        <v>14258</v>
      </c>
      <c r="S1121" s="923" t="s">
        <v>14259</v>
      </c>
      <c r="AH1121" s="860" t="s">
        <v>35</v>
      </c>
      <c r="AI1121" s="855" t="s">
        <v>14260</v>
      </c>
    </row>
    <row r="1122" spans="1:35" ht="48" x14ac:dyDescent="0.2">
      <c r="A1122" s="749" t="s">
        <v>20797</v>
      </c>
      <c r="P1122" s="755"/>
      <c r="Q1122" s="921" t="s">
        <v>5962</v>
      </c>
      <c r="R1122" s="922" t="s">
        <v>14261</v>
      </c>
      <c r="S1122" s="923" t="s">
        <v>14262</v>
      </c>
      <c r="AH1122" s="820" t="s">
        <v>14263</v>
      </c>
      <c r="AI1122" s="815" t="s">
        <v>14264</v>
      </c>
    </row>
    <row r="1123" spans="1:35" ht="48" x14ac:dyDescent="0.2">
      <c r="A1123" s="749" t="s">
        <v>20797</v>
      </c>
      <c r="P1123" s="755"/>
      <c r="Q1123" s="921" t="s">
        <v>5962</v>
      </c>
      <c r="R1123" s="922" t="s">
        <v>14265</v>
      </c>
      <c r="S1123" s="923" t="s">
        <v>14266</v>
      </c>
      <c r="AH1123" s="860" t="s">
        <v>35</v>
      </c>
      <c r="AI1123" s="855" t="s">
        <v>14267</v>
      </c>
    </row>
    <row r="1124" spans="1:35" ht="48" x14ac:dyDescent="0.2">
      <c r="A1124" s="749" t="s">
        <v>20797</v>
      </c>
      <c r="P1124" s="755"/>
      <c r="Q1124" s="921" t="s">
        <v>5962</v>
      </c>
      <c r="R1124" s="922" t="s">
        <v>14268</v>
      </c>
      <c r="S1124" s="923" t="s">
        <v>14269</v>
      </c>
      <c r="AH1124" s="820" t="s">
        <v>14270</v>
      </c>
      <c r="AI1124" s="815" t="s">
        <v>14271</v>
      </c>
    </row>
    <row r="1125" spans="1:35" ht="48" x14ac:dyDescent="0.2">
      <c r="A1125" s="749" t="s">
        <v>20797</v>
      </c>
      <c r="P1125" s="755"/>
      <c r="Q1125" s="921" t="s">
        <v>5962</v>
      </c>
      <c r="R1125" s="922" t="s">
        <v>14272</v>
      </c>
      <c r="S1125" s="923" t="s">
        <v>14273</v>
      </c>
      <c r="AH1125" s="860" t="s">
        <v>35</v>
      </c>
      <c r="AI1125" s="855" t="s">
        <v>14274</v>
      </c>
    </row>
    <row r="1126" spans="1:35" ht="48" x14ac:dyDescent="0.2">
      <c r="A1126" s="749" t="s">
        <v>20797</v>
      </c>
      <c r="P1126" s="755"/>
      <c r="Q1126" s="921" t="s">
        <v>5962</v>
      </c>
      <c r="R1126" s="922" t="s">
        <v>14275</v>
      </c>
      <c r="S1126" s="923" t="s">
        <v>14276</v>
      </c>
      <c r="AH1126" s="820" t="s">
        <v>14277</v>
      </c>
      <c r="AI1126" s="815" t="s">
        <v>14278</v>
      </c>
    </row>
    <row r="1127" spans="1:35" ht="48" x14ac:dyDescent="0.2">
      <c r="A1127" s="749" t="s">
        <v>20797</v>
      </c>
      <c r="P1127" s="755"/>
      <c r="Q1127" s="921" t="s">
        <v>5962</v>
      </c>
      <c r="R1127" s="922" t="s">
        <v>14279</v>
      </c>
      <c r="S1127" s="923" t="s">
        <v>14280</v>
      </c>
      <c r="AH1127" s="860" t="s">
        <v>35</v>
      </c>
      <c r="AI1127" s="855" t="s">
        <v>14281</v>
      </c>
    </row>
    <row r="1128" spans="1:35" ht="48" x14ac:dyDescent="0.2">
      <c r="A1128" s="749" t="s">
        <v>20797</v>
      </c>
      <c r="P1128" s="755"/>
      <c r="Q1128" s="921" t="s">
        <v>5962</v>
      </c>
      <c r="R1128" s="922" t="s">
        <v>14282</v>
      </c>
      <c r="S1128" s="923" t="s">
        <v>14283</v>
      </c>
      <c r="AH1128" s="820" t="s">
        <v>14284</v>
      </c>
      <c r="AI1128" s="815" t="s">
        <v>14285</v>
      </c>
    </row>
    <row r="1129" spans="1:35" ht="48" x14ac:dyDescent="0.2">
      <c r="A1129" s="749" t="s">
        <v>20797</v>
      </c>
      <c r="P1129" s="755"/>
      <c r="Q1129" s="921" t="s">
        <v>5962</v>
      </c>
      <c r="R1129" s="922" t="s">
        <v>14286</v>
      </c>
      <c r="S1129" s="923" t="s">
        <v>14287</v>
      </c>
      <c r="AH1129" s="860" t="s">
        <v>35</v>
      </c>
      <c r="AI1129" s="855" t="s">
        <v>14288</v>
      </c>
    </row>
    <row r="1130" spans="1:35" ht="48" x14ac:dyDescent="0.2">
      <c r="A1130" s="749" t="s">
        <v>20797</v>
      </c>
      <c r="P1130" s="755"/>
      <c r="Q1130" s="921" t="s">
        <v>5962</v>
      </c>
      <c r="R1130" s="922" t="s">
        <v>14289</v>
      </c>
      <c r="S1130" s="923" t="s">
        <v>14290</v>
      </c>
      <c r="AH1130" s="820" t="s">
        <v>14291</v>
      </c>
      <c r="AI1130" s="815" t="s">
        <v>14292</v>
      </c>
    </row>
    <row r="1131" spans="1:35" ht="48" x14ac:dyDescent="0.2">
      <c r="A1131" s="749" t="s">
        <v>20797</v>
      </c>
      <c r="P1131" s="755"/>
      <c r="Q1131" s="921" t="s">
        <v>5962</v>
      </c>
      <c r="R1131" s="922" t="s">
        <v>14293</v>
      </c>
      <c r="S1131" s="923" t="s">
        <v>14294</v>
      </c>
      <c r="AH1131" s="860" t="s">
        <v>35</v>
      </c>
      <c r="AI1131" s="855" t="s">
        <v>14295</v>
      </c>
    </row>
    <row r="1132" spans="1:35" ht="48" x14ac:dyDescent="0.2">
      <c r="A1132" s="749" t="s">
        <v>20797</v>
      </c>
      <c r="P1132" s="755"/>
      <c r="Q1132" s="921" t="s">
        <v>5962</v>
      </c>
      <c r="R1132" s="922" t="s">
        <v>14296</v>
      </c>
      <c r="S1132" s="923" t="s">
        <v>14297</v>
      </c>
      <c r="AH1132" s="820" t="s">
        <v>14298</v>
      </c>
      <c r="AI1132" s="815" t="s">
        <v>14299</v>
      </c>
    </row>
    <row r="1133" spans="1:35" ht="48" x14ac:dyDescent="0.2">
      <c r="A1133" s="749" t="s">
        <v>20797</v>
      </c>
      <c r="P1133" s="755"/>
      <c r="Q1133" s="921" t="s">
        <v>5962</v>
      </c>
      <c r="R1133" s="922" t="s">
        <v>14300</v>
      </c>
      <c r="S1133" s="923" t="s">
        <v>14301</v>
      </c>
      <c r="AH1133" s="860" t="s">
        <v>35</v>
      </c>
      <c r="AI1133" s="855" t="s">
        <v>14302</v>
      </c>
    </row>
    <row r="1134" spans="1:35" ht="48" x14ac:dyDescent="0.2">
      <c r="A1134" s="749" t="s">
        <v>20797</v>
      </c>
      <c r="P1134" s="755"/>
      <c r="Q1134" s="921" t="s">
        <v>5962</v>
      </c>
      <c r="R1134" s="922" t="s">
        <v>14303</v>
      </c>
      <c r="S1134" s="923" t="s">
        <v>14304</v>
      </c>
      <c r="AH1134" s="820" t="s">
        <v>14305</v>
      </c>
      <c r="AI1134" s="815" t="s">
        <v>14306</v>
      </c>
    </row>
    <row r="1135" spans="1:35" ht="48" x14ac:dyDescent="0.2">
      <c r="A1135" s="749" t="s">
        <v>20797</v>
      </c>
      <c r="P1135" s="755"/>
      <c r="Q1135" s="921" t="s">
        <v>5962</v>
      </c>
      <c r="R1135" s="922" t="s">
        <v>14307</v>
      </c>
      <c r="S1135" s="923" t="s">
        <v>14308</v>
      </c>
      <c r="AH1135" s="860" t="s">
        <v>35</v>
      </c>
      <c r="AI1135" s="855" t="s">
        <v>14309</v>
      </c>
    </row>
    <row r="1136" spans="1:35" ht="48" x14ac:dyDescent="0.2">
      <c r="A1136" s="749" t="s">
        <v>20797</v>
      </c>
      <c r="P1136" s="755"/>
      <c r="Q1136" s="921" t="s">
        <v>5962</v>
      </c>
      <c r="R1136" s="922" t="s">
        <v>14310</v>
      </c>
      <c r="S1136" s="923" t="s">
        <v>14311</v>
      </c>
      <c r="AH1136" s="820" t="s">
        <v>14312</v>
      </c>
      <c r="AI1136" s="815" t="s">
        <v>14313</v>
      </c>
    </row>
    <row r="1137" spans="1:35" ht="48" x14ac:dyDescent="0.2">
      <c r="A1137" s="749" t="s">
        <v>20797</v>
      </c>
      <c r="P1137" s="755"/>
      <c r="Q1137" s="921" t="s">
        <v>5962</v>
      </c>
      <c r="R1137" s="922" t="s">
        <v>14314</v>
      </c>
      <c r="S1137" s="923" t="s">
        <v>14315</v>
      </c>
      <c r="AH1137" s="860" t="s">
        <v>35</v>
      </c>
      <c r="AI1137" s="855" t="s">
        <v>14316</v>
      </c>
    </row>
    <row r="1138" spans="1:35" ht="48" x14ac:dyDescent="0.2">
      <c r="A1138" s="749" t="s">
        <v>20797</v>
      </c>
      <c r="P1138" s="755"/>
      <c r="Q1138" s="921" t="s">
        <v>5962</v>
      </c>
      <c r="R1138" s="922" t="s">
        <v>14317</v>
      </c>
      <c r="S1138" s="923" t="s">
        <v>14318</v>
      </c>
      <c r="AH1138" s="820" t="s">
        <v>14319</v>
      </c>
      <c r="AI1138" s="815" t="s">
        <v>14320</v>
      </c>
    </row>
    <row r="1139" spans="1:35" ht="48" x14ac:dyDescent="0.2">
      <c r="A1139" s="749" t="s">
        <v>20797</v>
      </c>
      <c r="P1139" s="755"/>
      <c r="Q1139" s="921" t="s">
        <v>5962</v>
      </c>
      <c r="R1139" s="922" t="s">
        <v>14321</v>
      </c>
      <c r="S1139" s="923" t="s">
        <v>14322</v>
      </c>
      <c r="AH1139" s="860" t="s">
        <v>35</v>
      </c>
      <c r="AI1139" s="855" t="s">
        <v>14323</v>
      </c>
    </row>
    <row r="1140" spans="1:35" ht="48" x14ac:dyDescent="0.2">
      <c r="A1140" s="749" t="s">
        <v>20797</v>
      </c>
      <c r="P1140" s="755"/>
      <c r="Q1140" s="921" t="s">
        <v>5962</v>
      </c>
      <c r="R1140" s="922" t="s">
        <v>14324</v>
      </c>
      <c r="S1140" s="923" t="s">
        <v>14325</v>
      </c>
      <c r="AH1140" s="820" t="s">
        <v>14326</v>
      </c>
      <c r="AI1140" s="815" t="s">
        <v>14327</v>
      </c>
    </row>
    <row r="1141" spans="1:35" ht="48" x14ac:dyDescent="0.2">
      <c r="A1141" s="749" t="s">
        <v>20797</v>
      </c>
      <c r="P1141" s="755"/>
      <c r="Q1141" s="921" t="s">
        <v>5962</v>
      </c>
      <c r="R1141" s="922" t="s">
        <v>14328</v>
      </c>
      <c r="S1141" s="923" t="s">
        <v>14329</v>
      </c>
      <c r="AH1141" s="860" t="s">
        <v>35</v>
      </c>
      <c r="AI1141" s="855" t="s">
        <v>14330</v>
      </c>
    </row>
    <row r="1142" spans="1:35" ht="48" x14ac:dyDescent="0.2">
      <c r="A1142" s="749" t="s">
        <v>20797</v>
      </c>
      <c r="P1142" s="755"/>
      <c r="Q1142" s="921" t="s">
        <v>5962</v>
      </c>
      <c r="R1142" s="922" t="s">
        <v>14331</v>
      </c>
      <c r="S1142" s="923" t="s">
        <v>14332</v>
      </c>
      <c r="AH1142" s="820" t="s">
        <v>14333</v>
      </c>
      <c r="AI1142" s="815" t="s">
        <v>14334</v>
      </c>
    </row>
    <row r="1143" spans="1:35" ht="48" x14ac:dyDescent="0.2">
      <c r="A1143" s="749" t="s">
        <v>20797</v>
      </c>
      <c r="P1143" s="755"/>
      <c r="Q1143" s="921" t="s">
        <v>5962</v>
      </c>
      <c r="R1143" s="922" t="s">
        <v>14335</v>
      </c>
      <c r="S1143" s="923" t="s">
        <v>14336</v>
      </c>
      <c r="AH1143" s="860" t="s">
        <v>35</v>
      </c>
      <c r="AI1143" s="855" t="s">
        <v>14337</v>
      </c>
    </row>
    <row r="1144" spans="1:35" ht="48" x14ac:dyDescent="0.2">
      <c r="A1144" s="749" t="s">
        <v>20797</v>
      </c>
      <c r="P1144" s="755"/>
      <c r="Q1144" s="921" t="s">
        <v>5962</v>
      </c>
      <c r="R1144" s="922" t="s">
        <v>14338</v>
      </c>
      <c r="S1144" s="923" t="s">
        <v>14339</v>
      </c>
      <c r="AH1144" s="820" t="s">
        <v>14340</v>
      </c>
      <c r="AI1144" s="815" t="s">
        <v>14341</v>
      </c>
    </row>
    <row r="1145" spans="1:35" ht="48" x14ac:dyDescent="0.2">
      <c r="A1145" s="749" t="s">
        <v>20797</v>
      </c>
      <c r="P1145" s="755"/>
      <c r="Q1145" s="921" t="s">
        <v>5962</v>
      </c>
      <c r="R1145" s="922" t="s">
        <v>14342</v>
      </c>
      <c r="S1145" s="923" t="s">
        <v>14343</v>
      </c>
      <c r="AH1145" s="860" t="s">
        <v>35</v>
      </c>
      <c r="AI1145" s="855" t="s">
        <v>14344</v>
      </c>
    </row>
    <row r="1146" spans="1:35" ht="48" x14ac:dyDescent="0.2">
      <c r="A1146" s="749" t="s">
        <v>20797</v>
      </c>
      <c r="P1146" s="755"/>
      <c r="Q1146" s="921" t="s">
        <v>5962</v>
      </c>
      <c r="R1146" s="922" t="s">
        <v>14345</v>
      </c>
      <c r="S1146" s="923" t="s">
        <v>14346</v>
      </c>
      <c r="AH1146" s="820" t="s">
        <v>14347</v>
      </c>
      <c r="AI1146" s="815" t="s">
        <v>14348</v>
      </c>
    </row>
    <row r="1147" spans="1:35" ht="48" x14ac:dyDescent="0.2">
      <c r="A1147" s="749" t="s">
        <v>20797</v>
      </c>
      <c r="P1147" s="755"/>
      <c r="Q1147" s="921" t="s">
        <v>5962</v>
      </c>
      <c r="R1147" s="922" t="s">
        <v>14349</v>
      </c>
      <c r="S1147" s="923" t="s">
        <v>14350</v>
      </c>
      <c r="AH1147" s="860" t="s">
        <v>35</v>
      </c>
      <c r="AI1147" s="855" t="s">
        <v>14351</v>
      </c>
    </row>
    <row r="1148" spans="1:35" ht="48" x14ac:dyDescent="0.2">
      <c r="A1148" s="749" t="s">
        <v>20797</v>
      </c>
      <c r="P1148" s="755"/>
      <c r="Q1148" s="921" t="s">
        <v>5962</v>
      </c>
      <c r="R1148" s="922" t="s">
        <v>14352</v>
      </c>
      <c r="S1148" s="923" t="s">
        <v>14353</v>
      </c>
      <c r="AH1148" s="820" t="s">
        <v>14354</v>
      </c>
      <c r="AI1148" s="815" t="s">
        <v>14355</v>
      </c>
    </row>
    <row r="1149" spans="1:35" ht="48" x14ac:dyDescent="0.2">
      <c r="A1149" s="749" t="s">
        <v>20797</v>
      </c>
      <c r="P1149" s="755"/>
      <c r="Q1149" s="921" t="s">
        <v>5962</v>
      </c>
      <c r="R1149" s="922" t="s">
        <v>14356</v>
      </c>
      <c r="S1149" s="923" t="s">
        <v>14357</v>
      </c>
      <c r="AH1149" s="860" t="s">
        <v>35</v>
      </c>
      <c r="AI1149" s="855" t="s">
        <v>14358</v>
      </c>
    </row>
    <row r="1150" spans="1:35" ht="48" x14ac:dyDescent="0.2">
      <c r="A1150" s="749" t="s">
        <v>20797</v>
      </c>
      <c r="P1150" s="755"/>
      <c r="Q1150" s="921" t="s">
        <v>5962</v>
      </c>
      <c r="R1150" s="922" t="s">
        <v>14359</v>
      </c>
      <c r="S1150" s="923" t="s">
        <v>14360</v>
      </c>
      <c r="AH1150" s="820" t="s">
        <v>14361</v>
      </c>
      <c r="AI1150" s="815" t="s">
        <v>14362</v>
      </c>
    </row>
    <row r="1151" spans="1:35" ht="48" x14ac:dyDescent="0.2">
      <c r="A1151" s="749" t="s">
        <v>20797</v>
      </c>
      <c r="P1151" s="755"/>
      <c r="Q1151" s="921" t="s">
        <v>5962</v>
      </c>
      <c r="R1151" s="922" t="s">
        <v>9272</v>
      </c>
      <c r="S1151" s="923" t="s">
        <v>14363</v>
      </c>
      <c r="AH1151" s="860" t="s">
        <v>35</v>
      </c>
      <c r="AI1151" s="855" t="s">
        <v>14364</v>
      </c>
    </row>
    <row r="1152" spans="1:35" ht="48" x14ac:dyDescent="0.2">
      <c r="A1152" s="749" t="s">
        <v>20797</v>
      </c>
      <c r="P1152" s="755"/>
      <c r="Q1152" s="921" t="s">
        <v>5962</v>
      </c>
      <c r="R1152" s="922" t="s">
        <v>14365</v>
      </c>
      <c r="S1152" s="923" t="s">
        <v>14366</v>
      </c>
      <c r="AH1152" s="820" t="s">
        <v>14367</v>
      </c>
      <c r="AI1152" s="815" t="s">
        <v>14368</v>
      </c>
    </row>
    <row r="1153" spans="1:35" ht="48" x14ac:dyDescent="0.2">
      <c r="A1153" s="749" t="s">
        <v>20797</v>
      </c>
      <c r="P1153" s="755"/>
      <c r="Q1153" s="921" t="s">
        <v>5962</v>
      </c>
      <c r="R1153" s="922" t="s">
        <v>14369</v>
      </c>
      <c r="S1153" s="923" t="s">
        <v>14370</v>
      </c>
      <c r="AH1153" s="860" t="s">
        <v>35</v>
      </c>
      <c r="AI1153" s="855" t="s">
        <v>14371</v>
      </c>
    </row>
    <row r="1154" spans="1:35" ht="48" x14ac:dyDescent="0.2">
      <c r="A1154" s="749" t="s">
        <v>20797</v>
      </c>
      <c r="P1154" s="755"/>
      <c r="Q1154" s="921" t="s">
        <v>5962</v>
      </c>
      <c r="R1154" s="922" t="s">
        <v>8310</v>
      </c>
      <c r="S1154" s="923" t="s">
        <v>14372</v>
      </c>
      <c r="AH1154" s="820" t="s">
        <v>14373</v>
      </c>
      <c r="AI1154" s="815" t="s">
        <v>14374</v>
      </c>
    </row>
    <row r="1155" spans="1:35" ht="48" x14ac:dyDescent="0.2">
      <c r="A1155" s="749" t="s">
        <v>20797</v>
      </c>
      <c r="P1155" s="755"/>
      <c r="Q1155" s="921" t="s">
        <v>5962</v>
      </c>
      <c r="R1155" s="922" t="s">
        <v>14375</v>
      </c>
      <c r="S1155" s="923" t="s">
        <v>14376</v>
      </c>
      <c r="AH1155" s="860" t="s">
        <v>35</v>
      </c>
      <c r="AI1155" s="855" t="s">
        <v>14377</v>
      </c>
    </row>
    <row r="1156" spans="1:35" ht="48" x14ac:dyDescent="0.2">
      <c r="A1156" s="749" t="s">
        <v>20797</v>
      </c>
      <c r="P1156" s="755"/>
      <c r="Q1156" s="921" t="s">
        <v>5962</v>
      </c>
      <c r="R1156" s="922" t="s">
        <v>14378</v>
      </c>
      <c r="S1156" s="923" t="s">
        <v>14379</v>
      </c>
      <c r="AH1156" s="820" t="s">
        <v>7951</v>
      </c>
      <c r="AI1156" s="815" t="s">
        <v>14380</v>
      </c>
    </row>
    <row r="1157" spans="1:35" ht="48" x14ac:dyDescent="0.2">
      <c r="A1157" s="749" t="s">
        <v>20797</v>
      </c>
      <c r="P1157" s="755"/>
      <c r="Q1157" s="921" t="s">
        <v>5962</v>
      </c>
      <c r="R1157" s="922" t="s">
        <v>14381</v>
      </c>
      <c r="S1157" s="923" t="s">
        <v>14382</v>
      </c>
      <c r="AH1157" s="860" t="s">
        <v>35</v>
      </c>
      <c r="AI1157" s="855" t="s">
        <v>14383</v>
      </c>
    </row>
    <row r="1158" spans="1:35" ht="48" x14ac:dyDescent="0.2">
      <c r="A1158" s="749" t="s">
        <v>20797</v>
      </c>
      <c r="P1158" s="755"/>
      <c r="Q1158" s="921" t="s">
        <v>5962</v>
      </c>
      <c r="R1158" s="922" t="s">
        <v>14384</v>
      </c>
      <c r="S1158" s="923" t="s">
        <v>14385</v>
      </c>
      <c r="AH1158" s="820" t="s">
        <v>14386</v>
      </c>
      <c r="AI1158" s="815" t="s">
        <v>14387</v>
      </c>
    </row>
    <row r="1159" spans="1:35" ht="48" x14ac:dyDescent="0.2">
      <c r="A1159" s="749" t="s">
        <v>20797</v>
      </c>
      <c r="P1159" s="755"/>
      <c r="Q1159" s="921" t="s">
        <v>5962</v>
      </c>
      <c r="R1159" s="922" t="s">
        <v>14388</v>
      </c>
      <c r="S1159" s="923" t="s">
        <v>14389</v>
      </c>
      <c r="AH1159" s="860" t="s">
        <v>35</v>
      </c>
      <c r="AI1159" s="855" t="s">
        <v>14390</v>
      </c>
    </row>
    <row r="1160" spans="1:35" ht="48" x14ac:dyDescent="0.2">
      <c r="A1160" s="749" t="s">
        <v>20797</v>
      </c>
      <c r="P1160" s="755"/>
      <c r="Q1160" s="921" t="s">
        <v>5962</v>
      </c>
      <c r="R1160" s="922" t="s">
        <v>14391</v>
      </c>
      <c r="S1160" s="923" t="s">
        <v>14392</v>
      </c>
      <c r="AH1160" s="820" t="s">
        <v>14393</v>
      </c>
      <c r="AI1160" s="815" t="s">
        <v>14394</v>
      </c>
    </row>
    <row r="1161" spans="1:35" ht="48" x14ac:dyDescent="0.2">
      <c r="A1161" s="749" t="s">
        <v>20797</v>
      </c>
      <c r="P1161" s="755"/>
      <c r="Q1161" s="921" t="s">
        <v>5962</v>
      </c>
      <c r="R1161" s="922" t="s">
        <v>14395</v>
      </c>
      <c r="S1161" s="923" t="s">
        <v>14396</v>
      </c>
      <c r="AH1161" s="860" t="s">
        <v>35</v>
      </c>
      <c r="AI1161" s="855" t="s">
        <v>14397</v>
      </c>
    </row>
    <row r="1162" spans="1:35" ht="48" x14ac:dyDescent="0.2">
      <c r="A1162" s="749" t="s">
        <v>20797</v>
      </c>
      <c r="P1162" s="755"/>
      <c r="Q1162" s="921" t="s">
        <v>5962</v>
      </c>
      <c r="R1162" s="922" t="s">
        <v>14398</v>
      </c>
      <c r="S1162" s="923" t="s">
        <v>14399</v>
      </c>
      <c r="AH1162" s="820" t="s">
        <v>14400</v>
      </c>
      <c r="AI1162" s="815" t="s">
        <v>14401</v>
      </c>
    </row>
    <row r="1163" spans="1:35" ht="48" x14ac:dyDescent="0.2">
      <c r="A1163" s="749" t="s">
        <v>20797</v>
      </c>
      <c r="P1163" s="755"/>
      <c r="Q1163" s="921" t="s">
        <v>5962</v>
      </c>
      <c r="R1163" s="922" t="s">
        <v>14402</v>
      </c>
      <c r="S1163" s="923" t="s">
        <v>14403</v>
      </c>
      <c r="AH1163" s="860" t="s">
        <v>35</v>
      </c>
      <c r="AI1163" s="855" t="s">
        <v>14404</v>
      </c>
    </row>
    <row r="1164" spans="1:35" ht="48" x14ac:dyDescent="0.2">
      <c r="A1164" s="749" t="s">
        <v>20797</v>
      </c>
      <c r="P1164" s="755"/>
      <c r="Q1164" s="921" t="s">
        <v>5962</v>
      </c>
      <c r="R1164" s="922" t="s">
        <v>14405</v>
      </c>
      <c r="S1164" s="923" t="s">
        <v>14406</v>
      </c>
      <c r="AH1164" s="820" t="s">
        <v>14407</v>
      </c>
      <c r="AI1164" s="815" t="s">
        <v>14408</v>
      </c>
    </row>
    <row r="1165" spans="1:35" ht="48" x14ac:dyDescent="0.2">
      <c r="A1165" s="749" t="s">
        <v>20797</v>
      </c>
      <c r="P1165" s="755"/>
      <c r="Q1165" s="921" t="s">
        <v>5962</v>
      </c>
      <c r="R1165" s="922" t="s">
        <v>14409</v>
      </c>
      <c r="S1165" s="923" t="s">
        <v>14410</v>
      </c>
      <c r="AH1165" s="860" t="s">
        <v>35</v>
      </c>
      <c r="AI1165" s="855" t="s">
        <v>14411</v>
      </c>
    </row>
    <row r="1166" spans="1:35" ht="48" x14ac:dyDescent="0.2">
      <c r="A1166" s="749" t="s">
        <v>20797</v>
      </c>
      <c r="P1166" s="755"/>
      <c r="Q1166" s="921" t="s">
        <v>5962</v>
      </c>
      <c r="R1166" s="922" t="s">
        <v>14412</v>
      </c>
      <c r="S1166" s="923" t="s">
        <v>14413</v>
      </c>
      <c r="AH1166" s="820" t="s">
        <v>14414</v>
      </c>
      <c r="AI1166" s="815" t="s">
        <v>14415</v>
      </c>
    </row>
    <row r="1167" spans="1:35" ht="48" x14ac:dyDescent="0.2">
      <c r="A1167" s="749" t="s">
        <v>20797</v>
      </c>
      <c r="P1167" s="755"/>
      <c r="Q1167" s="921" t="s">
        <v>5962</v>
      </c>
      <c r="R1167" s="922" t="s">
        <v>14416</v>
      </c>
      <c r="S1167" s="923" t="s">
        <v>14417</v>
      </c>
      <c r="AH1167" s="860" t="s">
        <v>35</v>
      </c>
      <c r="AI1167" s="855" t="s">
        <v>14418</v>
      </c>
    </row>
    <row r="1168" spans="1:35" ht="48" x14ac:dyDescent="0.2">
      <c r="A1168" s="749" t="s">
        <v>20797</v>
      </c>
      <c r="P1168" s="755"/>
      <c r="Q1168" s="921" t="s">
        <v>5962</v>
      </c>
      <c r="R1168" s="922" t="s">
        <v>14419</v>
      </c>
      <c r="S1168" s="923" t="s">
        <v>14420</v>
      </c>
      <c r="AH1168" s="820" t="s">
        <v>14421</v>
      </c>
      <c r="AI1168" s="815" t="s">
        <v>14422</v>
      </c>
    </row>
    <row r="1169" spans="1:35" ht="48" x14ac:dyDescent="0.2">
      <c r="A1169" s="749" t="s">
        <v>20797</v>
      </c>
      <c r="P1169" s="755"/>
      <c r="Q1169" s="921" t="s">
        <v>5962</v>
      </c>
      <c r="R1169" s="922" t="s">
        <v>14423</v>
      </c>
      <c r="S1169" s="923" t="s">
        <v>14424</v>
      </c>
      <c r="AH1169" s="860" t="s">
        <v>35</v>
      </c>
      <c r="AI1169" s="855" t="s">
        <v>14425</v>
      </c>
    </row>
    <row r="1170" spans="1:35" ht="48" x14ac:dyDescent="0.2">
      <c r="A1170" s="749" t="s">
        <v>20797</v>
      </c>
      <c r="P1170" s="755"/>
      <c r="Q1170" s="921" t="s">
        <v>5962</v>
      </c>
      <c r="R1170" s="922" t="s">
        <v>10506</v>
      </c>
      <c r="S1170" s="923" t="s">
        <v>14426</v>
      </c>
      <c r="AH1170" s="820" t="s">
        <v>14427</v>
      </c>
      <c r="AI1170" s="815" t="s">
        <v>14428</v>
      </c>
    </row>
    <row r="1171" spans="1:35" ht="48" x14ac:dyDescent="0.2">
      <c r="A1171" s="749" t="s">
        <v>20797</v>
      </c>
      <c r="P1171" s="755"/>
      <c r="Q1171" s="921" t="s">
        <v>5962</v>
      </c>
      <c r="R1171" s="922" t="s">
        <v>14429</v>
      </c>
      <c r="S1171" s="923" t="s">
        <v>14430</v>
      </c>
      <c r="AH1171" s="860" t="s">
        <v>35</v>
      </c>
      <c r="AI1171" s="855" t="s">
        <v>14431</v>
      </c>
    </row>
    <row r="1172" spans="1:35" ht="48" x14ac:dyDescent="0.2">
      <c r="A1172" s="749" t="s">
        <v>20797</v>
      </c>
      <c r="P1172" s="755"/>
      <c r="Q1172" s="921" t="s">
        <v>5962</v>
      </c>
      <c r="R1172" s="922" t="s">
        <v>14432</v>
      </c>
      <c r="S1172" s="923" t="s">
        <v>14433</v>
      </c>
      <c r="AH1172" s="820" t="s">
        <v>14434</v>
      </c>
      <c r="AI1172" s="815" t="s">
        <v>14435</v>
      </c>
    </row>
    <row r="1173" spans="1:35" ht="48" x14ac:dyDescent="0.2">
      <c r="A1173" s="749" t="s">
        <v>20797</v>
      </c>
      <c r="P1173" s="755"/>
      <c r="Q1173" s="921" t="s">
        <v>5962</v>
      </c>
      <c r="R1173" s="922" t="s">
        <v>14436</v>
      </c>
      <c r="S1173" s="923" t="s">
        <v>14437</v>
      </c>
      <c r="AH1173" s="860" t="s">
        <v>35</v>
      </c>
      <c r="AI1173" s="855" t="s">
        <v>14438</v>
      </c>
    </row>
    <row r="1174" spans="1:35" ht="48" x14ac:dyDescent="0.2">
      <c r="A1174" s="749" t="s">
        <v>20797</v>
      </c>
      <c r="P1174" s="755"/>
      <c r="Q1174" s="921" t="s">
        <v>5962</v>
      </c>
      <c r="R1174" s="922" t="s">
        <v>14439</v>
      </c>
      <c r="S1174" s="923" t="s">
        <v>14440</v>
      </c>
      <c r="AH1174" s="820" t="s">
        <v>14441</v>
      </c>
      <c r="AI1174" s="815" t="s">
        <v>14442</v>
      </c>
    </row>
    <row r="1175" spans="1:35" ht="48" x14ac:dyDescent="0.2">
      <c r="A1175" s="749" t="s">
        <v>20797</v>
      </c>
      <c r="P1175" s="755"/>
      <c r="Q1175" s="921" t="s">
        <v>5962</v>
      </c>
      <c r="R1175" s="922" t="s">
        <v>8345</v>
      </c>
      <c r="S1175" s="923" t="s">
        <v>14443</v>
      </c>
      <c r="AH1175" s="860" t="s">
        <v>35</v>
      </c>
      <c r="AI1175" s="855" t="s">
        <v>14444</v>
      </c>
    </row>
    <row r="1176" spans="1:35" ht="48" x14ac:dyDescent="0.2">
      <c r="A1176" s="749" t="s">
        <v>20797</v>
      </c>
      <c r="P1176" s="755"/>
      <c r="Q1176" s="921" t="s">
        <v>5962</v>
      </c>
      <c r="R1176" s="922" t="s">
        <v>14445</v>
      </c>
      <c r="S1176" s="923" t="s">
        <v>14446</v>
      </c>
      <c r="AH1176" s="820" t="s">
        <v>14447</v>
      </c>
      <c r="AI1176" s="815" t="s">
        <v>14448</v>
      </c>
    </row>
    <row r="1177" spans="1:35" ht="48" x14ac:dyDescent="0.2">
      <c r="A1177" s="749" t="s">
        <v>20797</v>
      </c>
      <c r="P1177" s="755"/>
      <c r="Q1177" s="921" t="s">
        <v>5962</v>
      </c>
      <c r="R1177" s="922" t="s">
        <v>14449</v>
      </c>
      <c r="S1177" s="923" t="s">
        <v>14450</v>
      </c>
      <c r="AH1177" s="860" t="s">
        <v>35</v>
      </c>
      <c r="AI1177" s="855" t="s">
        <v>14451</v>
      </c>
    </row>
    <row r="1178" spans="1:35" ht="48" x14ac:dyDescent="0.2">
      <c r="A1178" s="749" t="s">
        <v>20797</v>
      </c>
      <c r="P1178" s="755"/>
      <c r="Q1178" s="921" t="s">
        <v>5962</v>
      </c>
      <c r="R1178" s="922" t="s">
        <v>14452</v>
      </c>
      <c r="S1178" s="923" t="s">
        <v>14453</v>
      </c>
      <c r="AH1178" s="820" t="s">
        <v>14454</v>
      </c>
      <c r="AI1178" s="815" t="s">
        <v>14455</v>
      </c>
    </row>
    <row r="1179" spans="1:35" ht="48" x14ac:dyDescent="0.2">
      <c r="A1179" s="749" t="s">
        <v>20797</v>
      </c>
      <c r="P1179" s="755"/>
      <c r="Q1179" s="921" t="s">
        <v>5962</v>
      </c>
      <c r="R1179" s="922" t="s">
        <v>14456</v>
      </c>
      <c r="S1179" s="923" t="s">
        <v>14457</v>
      </c>
      <c r="AH1179" s="860" t="s">
        <v>35</v>
      </c>
      <c r="AI1179" s="855" t="s">
        <v>14458</v>
      </c>
    </row>
    <row r="1180" spans="1:35" ht="48" x14ac:dyDescent="0.2">
      <c r="A1180" s="749" t="s">
        <v>20797</v>
      </c>
      <c r="P1180" s="755"/>
      <c r="Q1180" s="921" t="s">
        <v>5962</v>
      </c>
      <c r="R1180" s="922" t="s">
        <v>14459</v>
      </c>
      <c r="S1180" s="923" t="s">
        <v>14460</v>
      </c>
      <c r="AH1180" s="820" t="s">
        <v>14461</v>
      </c>
      <c r="AI1180" s="815" t="s">
        <v>14462</v>
      </c>
    </row>
    <row r="1181" spans="1:35" ht="48" x14ac:dyDescent="0.2">
      <c r="A1181" s="749" t="s">
        <v>20797</v>
      </c>
      <c r="P1181" s="755"/>
      <c r="Q1181" s="921" t="s">
        <v>5962</v>
      </c>
      <c r="R1181" s="922" t="s">
        <v>14463</v>
      </c>
      <c r="S1181" s="923" t="s">
        <v>14464</v>
      </c>
      <c r="AH1181" s="860" t="s">
        <v>35</v>
      </c>
      <c r="AI1181" s="855" t="s">
        <v>14465</v>
      </c>
    </row>
    <row r="1182" spans="1:35" ht="48" x14ac:dyDescent="0.2">
      <c r="A1182" s="749" t="s">
        <v>20797</v>
      </c>
      <c r="P1182" s="755"/>
      <c r="Q1182" s="921" t="s">
        <v>5962</v>
      </c>
      <c r="R1182" s="922" t="s">
        <v>14466</v>
      </c>
      <c r="S1182" s="923" t="s">
        <v>14467</v>
      </c>
      <c r="AH1182" s="820" t="s">
        <v>14468</v>
      </c>
      <c r="AI1182" s="815" t="s">
        <v>14469</v>
      </c>
    </row>
    <row r="1183" spans="1:35" ht="48" x14ac:dyDescent="0.2">
      <c r="A1183" s="749" t="s">
        <v>20797</v>
      </c>
      <c r="P1183" s="755"/>
      <c r="Q1183" s="921" t="s">
        <v>5962</v>
      </c>
      <c r="R1183" s="922" t="s">
        <v>8361</v>
      </c>
      <c r="S1183" s="923" t="s">
        <v>14470</v>
      </c>
      <c r="AH1183" s="860" t="s">
        <v>35</v>
      </c>
      <c r="AI1183" s="855" t="s">
        <v>14471</v>
      </c>
    </row>
    <row r="1184" spans="1:35" ht="48" x14ac:dyDescent="0.2">
      <c r="A1184" s="749" t="s">
        <v>20797</v>
      </c>
      <c r="P1184" s="755"/>
      <c r="Q1184" s="921" t="s">
        <v>5962</v>
      </c>
      <c r="R1184" s="922" t="s">
        <v>14472</v>
      </c>
      <c r="S1184" s="923" t="s">
        <v>14473</v>
      </c>
      <c r="AH1184" s="820" t="s">
        <v>14474</v>
      </c>
      <c r="AI1184" s="815" t="s">
        <v>14475</v>
      </c>
    </row>
    <row r="1185" spans="1:35" ht="48" x14ac:dyDescent="0.2">
      <c r="A1185" s="749" t="s">
        <v>20797</v>
      </c>
      <c r="P1185" s="755"/>
      <c r="Q1185" s="921" t="s">
        <v>5962</v>
      </c>
      <c r="R1185" s="922" t="s">
        <v>14476</v>
      </c>
      <c r="S1185" s="923" t="s">
        <v>14477</v>
      </c>
      <c r="AH1185" s="860" t="s">
        <v>35</v>
      </c>
      <c r="AI1185" s="855" t="s">
        <v>14478</v>
      </c>
    </row>
    <row r="1186" spans="1:35" ht="48" x14ac:dyDescent="0.2">
      <c r="A1186" s="749" t="s">
        <v>20797</v>
      </c>
      <c r="P1186" s="755"/>
      <c r="Q1186" s="921" t="s">
        <v>5962</v>
      </c>
      <c r="R1186" s="922" t="s">
        <v>14479</v>
      </c>
      <c r="S1186" s="923" t="s">
        <v>14480</v>
      </c>
      <c r="AH1186" s="976" t="s">
        <v>14481</v>
      </c>
      <c r="AI1186" s="977" t="s">
        <v>14482</v>
      </c>
    </row>
    <row r="1187" spans="1:35" ht="48" x14ac:dyDescent="0.2">
      <c r="A1187" s="749" t="s">
        <v>20797</v>
      </c>
      <c r="P1187" s="755"/>
      <c r="Q1187" s="921" t="s">
        <v>5962</v>
      </c>
      <c r="R1187" s="922" t="s">
        <v>14483</v>
      </c>
      <c r="S1187" s="923" t="s">
        <v>14484</v>
      </c>
      <c r="AH1187" s="978" t="s">
        <v>35</v>
      </c>
      <c r="AI1187" s="979" t="s">
        <v>14485</v>
      </c>
    </row>
    <row r="1188" spans="1:35" ht="48" x14ac:dyDescent="0.2">
      <c r="A1188" s="749" t="s">
        <v>20797</v>
      </c>
      <c r="P1188" s="755"/>
      <c r="Q1188" s="921" t="s">
        <v>5962</v>
      </c>
      <c r="R1188" s="922" t="s">
        <v>14486</v>
      </c>
      <c r="S1188" s="923" t="s">
        <v>14487</v>
      </c>
      <c r="AH1188" s="820" t="s">
        <v>14488</v>
      </c>
      <c r="AI1188" s="815" t="s">
        <v>14489</v>
      </c>
    </row>
    <row r="1189" spans="1:35" ht="48" x14ac:dyDescent="0.2">
      <c r="A1189" s="749" t="s">
        <v>20797</v>
      </c>
      <c r="P1189" s="755"/>
      <c r="Q1189" s="921" t="s">
        <v>5962</v>
      </c>
      <c r="R1189" s="922" t="s">
        <v>14490</v>
      </c>
      <c r="S1189" s="923" t="s">
        <v>14491</v>
      </c>
      <c r="AH1189" s="860" t="s">
        <v>35</v>
      </c>
      <c r="AI1189" s="855" t="s">
        <v>14492</v>
      </c>
    </row>
    <row r="1190" spans="1:35" ht="48" x14ac:dyDescent="0.2">
      <c r="A1190" s="749" t="s">
        <v>20797</v>
      </c>
      <c r="P1190" s="755"/>
      <c r="Q1190" s="921" t="s">
        <v>5962</v>
      </c>
      <c r="R1190" s="922" t="s">
        <v>14493</v>
      </c>
      <c r="S1190" s="923" t="s">
        <v>14494</v>
      </c>
      <c r="AH1190" s="820" t="s">
        <v>14495</v>
      </c>
      <c r="AI1190" s="815" t="s">
        <v>14496</v>
      </c>
    </row>
    <row r="1191" spans="1:35" ht="48" x14ac:dyDescent="0.2">
      <c r="A1191" s="749" t="s">
        <v>20797</v>
      </c>
      <c r="P1191" s="755"/>
      <c r="Q1191" s="921" t="s">
        <v>5962</v>
      </c>
      <c r="R1191" s="922" t="s">
        <v>14497</v>
      </c>
      <c r="S1191" s="923" t="s">
        <v>14498</v>
      </c>
      <c r="AH1191" s="860" t="s">
        <v>35</v>
      </c>
      <c r="AI1191" s="855" t="s">
        <v>14499</v>
      </c>
    </row>
    <row r="1192" spans="1:35" ht="48" x14ac:dyDescent="0.2">
      <c r="A1192" s="749" t="s">
        <v>20797</v>
      </c>
      <c r="P1192" s="755"/>
      <c r="Q1192" s="921" t="s">
        <v>5962</v>
      </c>
      <c r="R1192" s="922" t="s">
        <v>14500</v>
      </c>
      <c r="S1192" s="923" t="s">
        <v>14501</v>
      </c>
      <c r="AH1192" s="820" t="s">
        <v>14502</v>
      </c>
      <c r="AI1192" s="815" t="s">
        <v>14503</v>
      </c>
    </row>
    <row r="1193" spans="1:35" ht="48" x14ac:dyDescent="0.2">
      <c r="A1193" s="749" t="s">
        <v>20797</v>
      </c>
      <c r="P1193" s="755"/>
      <c r="Q1193" s="921" t="s">
        <v>5962</v>
      </c>
      <c r="R1193" s="922" t="s">
        <v>14504</v>
      </c>
      <c r="S1193" s="923" t="s">
        <v>14505</v>
      </c>
      <c r="AH1193" s="860" t="s">
        <v>35</v>
      </c>
      <c r="AI1193" s="855" t="s">
        <v>14506</v>
      </c>
    </row>
    <row r="1194" spans="1:35" ht="48" x14ac:dyDescent="0.2">
      <c r="A1194" s="749" t="s">
        <v>20797</v>
      </c>
      <c r="P1194" s="755"/>
      <c r="Q1194" s="921" t="s">
        <v>5962</v>
      </c>
      <c r="R1194" s="922" t="s">
        <v>14507</v>
      </c>
      <c r="S1194" s="923" t="s">
        <v>14508</v>
      </c>
      <c r="AH1194" s="820" t="s">
        <v>14509</v>
      </c>
      <c r="AI1194" s="815" t="s">
        <v>14510</v>
      </c>
    </row>
    <row r="1195" spans="1:35" ht="48" x14ac:dyDescent="0.2">
      <c r="A1195" s="749" t="s">
        <v>20797</v>
      </c>
      <c r="P1195" s="755"/>
      <c r="Q1195" s="921" t="s">
        <v>5962</v>
      </c>
      <c r="R1195" s="922" t="s">
        <v>14511</v>
      </c>
      <c r="S1195" s="923" t="s">
        <v>14512</v>
      </c>
      <c r="AH1195" s="860" t="s">
        <v>35</v>
      </c>
      <c r="AI1195" s="855" t="s">
        <v>14513</v>
      </c>
    </row>
    <row r="1196" spans="1:35" ht="48" x14ac:dyDescent="0.2">
      <c r="A1196" s="749" t="s">
        <v>20797</v>
      </c>
      <c r="P1196" s="755"/>
      <c r="Q1196" s="921" t="s">
        <v>5962</v>
      </c>
      <c r="R1196" s="922" t="s">
        <v>14514</v>
      </c>
      <c r="S1196" s="923" t="s">
        <v>14515</v>
      </c>
      <c r="AH1196" s="820" t="s">
        <v>14516</v>
      </c>
      <c r="AI1196" s="815" t="s">
        <v>14517</v>
      </c>
    </row>
    <row r="1197" spans="1:35" ht="48" x14ac:dyDescent="0.2">
      <c r="A1197" s="749" t="s">
        <v>20797</v>
      </c>
      <c r="P1197" s="755"/>
      <c r="Q1197" s="921" t="s">
        <v>5962</v>
      </c>
      <c r="R1197" s="922" t="s">
        <v>14518</v>
      </c>
      <c r="S1197" s="923" t="s">
        <v>14519</v>
      </c>
      <c r="AH1197" s="860" t="s">
        <v>35</v>
      </c>
      <c r="AI1197" s="855" t="s">
        <v>14520</v>
      </c>
    </row>
    <row r="1198" spans="1:35" ht="48" x14ac:dyDescent="0.2">
      <c r="A1198" s="749" t="s">
        <v>20797</v>
      </c>
      <c r="P1198" s="755"/>
      <c r="Q1198" s="921" t="s">
        <v>5962</v>
      </c>
      <c r="R1198" s="922" t="s">
        <v>14521</v>
      </c>
      <c r="S1198" s="923" t="s">
        <v>14522</v>
      </c>
      <c r="AH1198" s="820" t="s">
        <v>14523</v>
      </c>
      <c r="AI1198" s="815" t="s">
        <v>14524</v>
      </c>
    </row>
    <row r="1199" spans="1:35" ht="48" x14ac:dyDescent="0.2">
      <c r="A1199" s="749" t="s">
        <v>20797</v>
      </c>
      <c r="P1199" s="755"/>
      <c r="Q1199" s="921" t="s">
        <v>5962</v>
      </c>
      <c r="R1199" s="922" t="s">
        <v>14525</v>
      </c>
      <c r="S1199" s="923" t="s">
        <v>14526</v>
      </c>
      <c r="AH1199" s="860" t="s">
        <v>35</v>
      </c>
      <c r="AI1199" s="855" t="s">
        <v>14527</v>
      </c>
    </row>
    <row r="1200" spans="1:35" ht="48" x14ac:dyDescent="0.2">
      <c r="A1200" s="749" t="s">
        <v>20797</v>
      </c>
      <c r="P1200" s="755"/>
      <c r="Q1200" s="921" t="s">
        <v>5962</v>
      </c>
      <c r="R1200" s="922" t="s">
        <v>14528</v>
      </c>
      <c r="S1200" s="923" t="s">
        <v>14529</v>
      </c>
      <c r="AH1200" s="820" t="s">
        <v>14530</v>
      </c>
      <c r="AI1200" s="815" t="s">
        <v>14531</v>
      </c>
    </row>
    <row r="1201" spans="1:35" ht="48" x14ac:dyDescent="0.2">
      <c r="A1201" s="749" t="s">
        <v>20797</v>
      </c>
      <c r="P1201" s="755"/>
      <c r="Q1201" s="921" t="s">
        <v>5962</v>
      </c>
      <c r="R1201" s="922" t="s">
        <v>14532</v>
      </c>
      <c r="S1201" s="923" t="s">
        <v>14533</v>
      </c>
      <c r="AH1201" s="860" t="s">
        <v>35</v>
      </c>
      <c r="AI1201" s="855" t="s">
        <v>14534</v>
      </c>
    </row>
    <row r="1202" spans="1:35" ht="48" x14ac:dyDescent="0.2">
      <c r="A1202" s="749" t="s">
        <v>20797</v>
      </c>
      <c r="P1202" s="755"/>
      <c r="Q1202" s="921" t="s">
        <v>5962</v>
      </c>
      <c r="R1202" s="922" t="s">
        <v>14535</v>
      </c>
      <c r="S1202" s="923" t="s">
        <v>14536</v>
      </c>
      <c r="AH1202" s="820" t="s">
        <v>14537</v>
      </c>
      <c r="AI1202" s="815" t="s">
        <v>14538</v>
      </c>
    </row>
    <row r="1203" spans="1:35" ht="48" x14ac:dyDescent="0.2">
      <c r="A1203" s="749" t="s">
        <v>20797</v>
      </c>
      <c r="P1203" s="755"/>
      <c r="Q1203" s="921" t="s">
        <v>5962</v>
      </c>
      <c r="R1203" s="922" t="s">
        <v>14539</v>
      </c>
      <c r="S1203" s="923" t="s">
        <v>14540</v>
      </c>
      <c r="AH1203" s="860" t="s">
        <v>35</v>
      </c>
      <c r="AI1203" s="855" t="s">
        <v>14541</v>
      </c>
    </row>
    <row r="1204" spans="1:35" ht="48" x14ac:dyDescent="0.2">
      <c r="A1204" s="749" t="s">
        <v>20797</v>
      </c>
      <c r="P1204" s="755"/>
      <c r="Q1204" s="921" t="s">
        <v>5962</v>
      </c>
      <c r="R1204" s="922" t="s">
        <v>14542</v>
      </c>
      <c r="S1204" s="923" t="s">
        <v>14543</v>
      </c>
      <c r="AH1204" s="820" t="s">
        <v>14544</v>
      </c>
      <c r="AI1204" s="815" t="s">
        <v>14545</v>
      </c>
    </row>
    <row r="1205" spans="1:35" ht="48" x14ac:dyDescent="0.2">
      <c r="A1205" s="749" t="s">
        <v>20797</v>
      </c>
      <c r="P1205" s="755"/>
      <c r="Q1205" s="921" t="s">
        <v>5962</v>
      </c>
      <c r="R1205" s="922" t="s">
        <v>14546</v>
      </c>
      <c r="S1205" s="923" t="s">
        <v>14547</v>
      </c>
      <c r="AH1205" s="860" t="s">
        <v>35</v>
      </c>
      <c r="AI1205" s="855" t="s">
        <v>14548</v>
      </c>
    </row>
    <row r="1206" spans="1:35" ht="48" x14ac:dyDescent="0.2">
      <c r="A1206" s="749" t="s">
        <v>20797</v>
      </c>
      <c r="P1206" s="755"/>
      <c r="Q1206" s="921" t="s">
        <v>5962</v>
      </c>
      <c r="R1206" s="922" t="s">
        <v>14549</v>
      </c>
      <c r="S1206" s="923" t="s">
        <v>14550</v>
      </c>
      <c r="AH1206" s="820" t="s">
        <v>14551</v>
      </c>
      <c r="AI1206" s="815" t="s">
        <v>14552</v>
      </c>
    </row>
    <row r="1207" spans="1:35" ht="48" x14ac:dyDescent="0.2">
      <c r="A1207" s="749" t="s">
        <v>20797</v>
      </c>
      <c r="P1207" s="755"/>
      <c r="Q1207" s="921" t="s">
        <v>5962</v>
      </c>
      <c r="R1207" s="922" t="s">
        <v>14553</v>
      </c>
      <c r="S1207" s="923" t="s">
        <v>14554</v>
      </c>
      <c r="AH1207" s="860" t="s">
        <v>35</v>
      </c>
      <c r="AI1207" s="855" t="s">
        <v>14555</v>
      </c>
    </row>
    <row r="1208" spans="1:35" ht="48" x14ac:dyDescent="0.2">
      <c r="A1208" s="749" t="s">
        <v>20797</v>
      </c>
      <c r="P1208" s="755"/>
      <c r="Q1208" s="921" t="s">
        <v>5962</v>
      </c>
      <c r="R1208" s="922" t="s">
        <v>14556</v>
      </c>
      <c r="S1208" s="923" t="s">
        <v>14557</v>
      </c>
      <c r="AH1208" s="820" t="s">
        <v>14558</v>
      </c>
      <c r="AI1208" s="815" t="s">
        <v>14559</v>
      </c>
    </row>
    <row r="1209" spans="1:35" ht="48" x14ac:dyDescent="0.2">
      <c r="A1209" s="749" t="s">
        <v>20797</v>
      </c>
      <c r="P1209" s="755"/>
      <c r="Q1209" s="921" t="s">
        <v>5962</v>
      </c>
      <c r="R1209" s="922" t="s">
        <v>14560</v>
      </c>
      <c r="S1209" s="923" t="s">
        <v>14561</v>
      </c>
      <c r="AH1209" s="860" t="s">
        <v>35</v>
      </c>
      <c r="AI1209" s="855" t="s">
        <v>14562</v>
      </c>
    </row>
    <row r="1210" spans="1:35" ht="48" x14ac:dyDescent="0.2">
      <c r="A1210" s="749" t="s">
        <v>20797</v>
      </c>
      <c r="P1210" s="755"/>
      <c r="Q1210" s="921" t="s">
        <v>5962</v>
      </c>
      <c r="R1210" s="922" t="s">
        <v>14563</v>
      </c>
      <c r="S1210" s="923" t="s">
        <v>14564</v>
      </c>
      <c r="AH1210" s="820" t="s">
        <v>14565</v>
      </c>
      <c r="AI1210" s="815" t="s">
        <v>14566</v>
      </c>
    </row>
    <row r="1211" spans="1:35" ht="48" x14ac:dyDescent="0.2">
      <c r="A1211" s="749" t="s">
        <v>20797</v>
      </c>
      <c r="P1211" s="755"/>
      <c r="Q1211" s="921" t="s">
        <v>5962</v>
      </c>
      <c r="R1211" s="922" t="s">
        <v>14567</v>
      </c>
      <c r="S1211" s="923" t="s">
        <v>14568</v>
      </c>
      <c r="AH1211" s="860" t="s">
        <v>35</v>
      </c>
      <c r="AI1211" s="855" t="s">
        <v>14569</v>
      </c>
    </row>
    <row r="1212" spans="1:35" ht="48" x14ac:dyDescent="0.2">
      <c r="A1212" s="749" t="s">
        <v>20797</v>
      </c>
      <c r="P1212" s="755"/>
      <c r="Q1212" s="921" t="s">
        <v>5962</v>
      </c>
      <c r="R1212" s="922" t="s">
        <v>14570</v>
      </c>
      <c r="S1212" s="923" t="s">
        <v>14571</v>
      </c>
      <c r="AH1212" s="820" t="s">
        <v>14572</v>
      </c>
      <c r="AI1212" s="815" t="s">
        <v>14573</v>
      </c>
    </row>
    <row r="1213" spans="1:35" ht="48" x14ac:dyDescent="0.2">
      <c r="A1213" s="749" t="s">
        <v>20797</v>
      </c>
      <c r="P1213" s="755"/>
      <c r="Q1213" s="921" t="s">
        <v>5962</v>
      </c>
      <c r="R1213" s="922" t="s">
        <v>14574</v>
      </c>
      <c r="S1213" s="923" t="s">
        <v>14575</v>
      </c>
      <c r="AH1213" s="860" t="s">
        <v>35</v>
      </c>
      <c r="AI1213" s="855" t="s">
        <v>14576</v>
      </c>
    </row>
    <row r="1214" spans="1:35" ht="48" x14ac:dyDescent="0.2">
      <c r="A1214" s="749" t="s">
        <v>20797</v>
      </c>
      <c r="P1214" s="755"/>
      <c r="Q1214" s="921" t="s">
        <v>5962</v>
      </c>
      <c r="R1214" s="922" t="s">
        <v>14577</v>
      </c>
      <c r="S1214" s="923" t="s">
        <v>14578</v>
      </c>
      <c r="AH1214" s="820" t="s">
        <v>14579</v>
      </c>
      <c r="AI1214" s="815" t="s">
        <v>14580</v>
      </c>
    </row>
    <row r="1215" spans="1:35" ht="48" x14ac:dyDescent="0.2">
      <c r="A1215" s="749" t="s">
        <v>20797</v>
      </c>
      <c r="P1215" s="755"/>
      <c r="Q1215" s="921" t="s">
        <v>5962</v>
      </c>
      <c r="R1215" s="922" t="s">
        <v>14581</v>
      </c>
      <c r="S1215" s="923" t="s">
        <v>14582</v>
      </c>
      <c r="AH1215" s="860" t="s">
        <v>35</v>
      </c>
      <c r="AI1215" s="855" t="s">
        <v>14583</v>
      </c>
    </row>
    <row r="1216" spans="1:35" ht="48" x14ac:dyDescent="0.2">
      <c r="A1216" s="749" t="s">
        <v>20797</v>
      </c>
      <c r="P1216" s="755"/>
      <c r="Q1216" s="921" t="s">
        <v>5962</v>
      </c>
      <c r="R1216" s="922" t="s">
        <v>14584</v>
      </c>
      <c r="S1216" s="923" t="s">
        <v>14585</v>
      </c>
      <c r="AH1216" s="820" t="s">
        <v>14586</v>
      </c>
      <c r="AI1216" s="815" t="s">
        <v>14587</v>
      </c>
    </row>
    <row r="1217" spans="1:35" ht="48" x14ac:dyDescent="0.2">
      <c r="A1217" s="749" t="s">
        <v>20797</v>
      </c>
      <c r="P1217" s="755"/>
      <c r="Q1217" s="921" t="s">
        <v>5962</v>
      </c>
      <c r="R1217" s="922" t="s">
        <v>14588</v>
      </c>
      <c r="S1217" s="923" t="s">
        <v>14589</v>
      </c>
      <c r="AH1217" s="860" t="s">
        <v>35</v>
      </c>
      <c r="AI1217" s="855" t="s">
        <v>14590</v>
      </c>
    </row>
    <row r="1218" spans="1:35" ht="48" x14ac:dyDescent="0.2">
      <c r="A1218" s="749" t="s">
        <v>20797</v>
      </c>
      <c r="P1218" s="755"/>
      <c r="Q1218" s="921" t="s">
        <v>5962</v>
      </c>
      <c r="R1218" s="922" t="s">
        <v>14591</v>
      </c>
      <c r="S1218" s="923" t="s">
        <v>14592</v>
      </c>
      <c r="AH1218" s="820" t="s">
        <v>14593</v>
      </c>
      <c r="AI1218" s="815" t="s">
        <v>14594</v>
      </c>
    </row>
    <row r="1219" spans="1:35" ht="48" x14ac:dyDescent="0.2">
      <c r="A1219" s="749" t="s">
        <v>20797</v>
      </c>
      <c r="P1219" s="755"/>
      <c r="Q1219" s="921" t="s">
        <v>5962</v>
      </c>
      <c r="R1219" s="922" t="s">
        <v>14595</v>
      </c>
      <c r="S1219" s="923" t="s">
        <v>14596</v>
      </c>
      <c r="AH1219" s="860" t="s">
        <v>35</v>
      </c>
      <c r="AI1219" s="855" t="s">
        <v>14597</v>
      </c>
    </row>
    <row r="1220" spans="1:35" ht="48" x14ac:dyDescent="0.2">
      <c r="A1220" s="749" t="s">
        <v>20797</v>
      </c>
      <c r="P1220" s="755"/>
      <c r="Q1220" s="921" t="s">
        <v>5962</v>
      </c>
      <c r="R1220" s="922" t="s">
        <v>14598</v>
      </c>
      <c r="S1220" s="923" t="s">
        <v>14599</v>
      </c>
      <c r="AH1220" s="820" t="s">
        <v>14600</v>
      </c>
      <c r="AI1220" s="815" t="s">
        <v>14601</v>
      </c>
    </row>
    <row r="1221" spans="1:35" ht="48" x14ac:dyDescent="0.2">
      <c r="A1221" s="749" t="s">
        <v>20797</v>
      </c>
      <c r="P1221" s="755"/>
      <c r="Q1221" s="921" t="s">
        <v>5962</v>
      </c>
      <c r="R1221" s="922" t="s">
        <v>14602</v>
      </c>
      <c r="S1221" s="923" t="s">
        <v>14603</v>
      </c>
      <c r="AH1221" s="860" t="s">
        <v>35</v>
      </c>
      <c r="AI1221" s="855" t="s">
        <v>14604</v>
      </c>
    </row>
    <row r="1222" spans="1:35" ht="48" x14ac:dyDescent="0.2">
      <c r="A1222" s="749" t="s">
        <v>20797</v>
      </c>
      <c r="P1222" s="755"/>
      <c r="Q1222" s="921" t="s">
        <v>5962</v>
      </c>
      <c r="R1222" s="922" t="s">
        <v>14605</v>
      </c>
      <c r="S1222" s="923" t="s">
        <v>14606</v>
      </c>
      <c r="AH1222" s="820" t="s">
        <v>14607</v>
      </c>
      <c r="AI1222" s="815" t="s">
        <v>14608</v>
      </c>
    </row>
    <row r="1223" spans="1:35" ht="48" x14ac:dyDescent="0.2">
      <c r="A1223" s="749" t="s">
        <v>20797</v>
      </c>
      <c r="P1223" s="755"/>
      <c r="Q1223" s="921" t="s">
        <v>5962</v>
      </c>
      <c r="R1223" s="922" t="s">
        <v>14609</v>
      </c>
      <c r="S1223" s="923" t="s">
        <v>14610</v>
      </c>
      <c r="AH1223" s="860" t="s">
        <v>35</v>
      </c>
      <c r="AI1223" s="855" t="s">
        <v>14611</v>
      </c>
    </row>
    <row r="1224" spans="1:35" ht="48" x14ac:dyDescent="0.2">
      <c r="A1224" s="749" t="s">
        <v>20797</v>
      </c>
      <c r="P1224" s="755"/>
      <c r="Q1224" s="921" t="s">
        <v>5962</v>
      </c>
      <c r="R1224" s="922" t="s">
        <v>14612</v>
      </c>
      <c r="S1224" s="923" t="s">
        <v>14613</v>
      </c>
      <c r="AH1224" s="820" t="s">
        <v>14614</v>
      </c>
      <c r="AI1224" s="815" t="s">
        <v>14615</v>
      </c>
    </row>
    <row r="1225" spans="1:35" ht="48" x14ac:dyDescent="0.2">
      <c r="A1225" s="749" t="s">
        <v>20797</v>
      </c>
      <c r="P1225" s="755"/>
      <c r="Q1225" s="921" t="s">
        <v>5962</v>
      </c>
      <c r="R1225" s="922" t="s">
        <v>14616</v>
      </c>
      <c r="S1225" s="923" t="s">
        <v>14617</v>
      </c>
      <c r="AH1225" s="860" t="s">
        <v>35</v>
      </c>
      <c r="AI1225" s="855" t="s">
        <v>14618</v>
      </c>
    </row>
    <row r="1226" spans="1:35" ht="48" x14ac:dyDescent="0.2">
      <c r="A1226" s="749" t="s">
        <v>20797</v>
      </c>
      <c r="P1226" s="755"/>
      <c r="Q1226" s="921" t="s">
        <v>5962</v>
      </c>
      <c r="R1226" s="922" t="s">
        <v>14619</v>
      </c>
      <c r="S1226" s="923" t="s">
        <v>14620</v>
      </c>
      <c r="AH1226" s="820" t="s">
        <v>14621</v>
      </c>
      <c r="AI1226" s="815" t="s">
        <v>14622</v>
      </c>
    </row>
    <row r="1227" spans="1:35" ht="48" x14ac:dyDescent="0.2">
      <c r="A1227" s="749" t="s">
        <v>20797</v>
      </c>
      <c r="P1227" s="755"/>
      <c r="Q1227" s="921" t="s">
        <v>5962</v>
      </c>
      <c r="R1227" s="922" t="s">
        <v>14623</v>
      </c>
      <c r="S1227" s="923" t="s">
        <v>14624</v>
      </c>
      <c r="AH1227" s="860" t="s">
        <v>35</v>
      </c>
      <c r="AI1227" s="855" t="s">
        <v>14625</v>
      </c>
    </row>
    <row r="1228" spans="1:35" ht="48" x14ac:dyDescent="0.2">
      <c r="A1228" s="749" t="s">
        <v>20797</v>
      </c>
      <c r="P1228" s="755"/>
      <c r="Q1228" s="921" t="s">
        <v>5962</v>
      </c>
      <c r="R1228" s="922" t="s">
        <v>14626</v>
      </c>
      <c r="S1228" s="923" t="s">
        <v>14627</v>
      </c>
      <c r="AH1228" s="820" t="s">
        <v>14628</v>
      </c>
      <c r="AI1228" s="815" t="s">
        <v>14629</v>
      </c>
    </row>
    <row r="1229" spans="1:35" ht="48" x14ac:dyDescent="0.2">
      <c r="A1229" s="749" t="s">
        <v>20797</v>
      </c>
      <c r="P1229" s="755"/>
      <c r="Q1229" s="921" t="s">
        <v>5962</v>
      </c>
      <c r="R1229" s="922" t="s">
        <v>14630</v>
      </c>
      <c r="S1229" s="923" t="s">
        <v>14631</v>
      </c>
      <c r="AH1229" s="860" t="s">
        <v>35</v>
      </c>
      <c r="AI1229" s="855" t="s">
        <v>14632</v>
      </c>
    </row>
    <row r="1230" spans="1:35" ht="48" x14ac:dyDescent="0.2">
      <c r="A1230" s="749" t="s">
        <v>20797</v>
      </c>
      <c r="P1230" s="755"/>
      <c r="Q1230" s="921" t="s">
        <v>5962</v>
      </c>
      <c r="R1230" s="922" t="s">
        <v>14633</v>
      </c>
      <c r="S1230" s="923" t="s">
        <v>14634</v>
      </c>
      <c r="AH1230" s="820" t="s">
        <v>14635</v>
      </c>
      <c r="AI1230" s="815" t="s">
        <v>14636</v>
      </c>
    </row>
    <row r="1231" spans="1:35" ht="48" x14ac:dyDescent="0.2">
      <c r="A1231" s="749" t="s">
        <v>20797</v>
      </c>
      <c r="P1231" s="755"/>
      <c r="Q1231" s="921" t="s">
        <v>5962</v>
      </c>
      <c r="R1231" s="922" t="s">
        <v>14637</v>
      </c>
      <c r="S1231" s="923" t="s">
        <v>14638</v>
      </c>
      <c r="AH1231" s="860" t="s">
        <v>35</v>
      </c>
      <c r="AI1231" s="855" t="s">
        <v>14639</v>
      </c>
    </row>
    <row r="1232" spans="1:35" ht="48" x14ac:dyDescent="0.2">
      <c r="A1232" s="749" t="s">
        <v>20797</v>
      </c>
      <c r="P1232" s="755"/>
      <c r="Q1232" s="921" t="s">
        <v>5962</v>
      </c>
      <c r="R1232" s="922" t="s">
        <v>14640</v>
      </c>
      <c r="S1232" s="923" t="s">
        <v>14641</v>
      </c>
      <c r="AH1232" s="820" t="s">
        <v>14642</v>
      </c>
      <c r="AI1232" s="815" t="s">
        <v>14643</v>
      </c>
    </row>
    <row r="1233" spans="1:35" ht="48" x14ac:dyDescent="0.2">
      <c r="A1233" s="749" t="s">
        <v>20797</v>
      </c>
      <c r="P1233" s="755"/>
      <c r="Q1233" s="921" t="s">
        <v>5962</v>
      </c>
      <c r="R1233" s="922" t="s">
        <v>14644</v>
      </c>
      <c r="S1233" s="923" t="s">
        <v>14645</v>
      </c>
      <c r="AH1233" s="860"/>
      <c r="AI1233" s="855" t="s">
        <v>14646</v>
      </c>
    </row>
    <row r="1234" spans="1:35" ht="48" x14ac:dyDescent="0.2">
      <c r="A1234" s="749" t="s">
        <v>20797</v>
      </c>
      <c r="P1234" s="755"/>
      <c r="Q1234" s="921" t="s">
        <v>5962</v>
      </c>
      <c r="R1234" s="922" t="s">
        <v>14647</v>
      </c>
      <c r="S1234" s="923" t="s">
        <v>14648</v>
      </c>
      <c r="AH1234" s="820" t="s">
        <v>20977</v>
      </c>
      <c r="AI1234" s="815" t="s">
        <v>20978</v>
      </c>
    </row>
    <row r="1235" spans="1:35" ht="48" x14ac:dyDescent="0.2">
      <c r="A1235" s="749" t="s">
        <v>20797</v>
      </c>
      <c r="P1235" s="755"/>
      <c r="Q1235" s="921" t="s">
        <v>5962</v>
      </c>
      <c r="R1235" s="922" t="s">
        <v>14650</v>
      </c>
      <c r="S1235" s="923" t="s">
        <v>14651</v>
      </c>
      <c r="AH1235" s="860"/>
      <c r="AI1235" s="855" t="s">
        <v>20979</v>
      </c>
    </row>
    <row r="1236" spans="1:35" ht="48" x14ac:dyDescent="0.2">
      <c r="A1236" s="749" t="s">
        <v>20797</v>
      </c>
      <c r="P1236" s="755"/>
      <c r="Q1236" s="921" t="s">
        <v>5962</v>
      </c>
      <c r="R1236" s="922" t="s">
        <v>14653</v>
      </c>
      <c r="S1236" s="923" t="s">
        <v>14654</v>
      </c>
      <c r="AH1236" s="820" t="s">
        <v>6623</v>
      </c>
      <c r="AI1236" s="815" t="s">
        <v>14649</v>
      </c>
    </row>
    <row r="1237" spans="1:35" ht="48" x14ac:dyDescent="0.2">
      <c r="A1237" s="749" t="s">
        <v>20797</v>
      </c>
      <c r="P1237" s="755"/>
      <c r="Q1237" s="921" t="s">
        <v>5962</v>
      </c>
      <c r="R1237" s="922" t="s">
        <v>14656</v>
      </c>
      <c r="S1237" s="923" t="s">
        <v>14657</v>
      </c>
      <c r="AH1237" s="860" t="s">
        <v>35</v>
      </c>
      <c r="AI1237" s="855" t="s">
        <v>14652</v>
      </c>
    </row>
    <row r="1238" spans="1:35" ht="48" x14ac:dyDescent="0.2">
      <c r="A1238" s="749" t="s">
        <v>20797</v>
      </c>
      <c r="P1238" s="755"/>
      <c r="Q1238" s="921" t="s">
        <v>5962</v>
      </c>
      <c r="R1238" s="922" t="s">
        <v>14659</v>
      </c>
      <c r="S1238" s="923" t="s">
        <v>14660</v>
      </c>
      <c r="AH1238" s="820" t="s">
        <v>7236</v>
      </c>
      <c r="AI1238" s="815" t="s">
        <v>14655</v>
      </c>
    </row>
    <row r="1239" spans="1:35" ht="48" x14ac:dyDescent="0.2">
      <c r="A1239" s="749" t="s">
        <v>20797</v>
      </c>
      <c r="P1239" s="755"/>
      <c r="Q1239" s="921" t="s">
        <v>5962</v>
      </c>
      <c r="R1239" s="922" t="s">
        <v>14662</v>
      </c>
      <c r="S1239" s="923" t="s">
        <v>14663</v>
      </c>
      <c r="AH1239" s="860" t="s">
        <v>35</v>
      </c>
      <c r="AI1239" s="855" t="s">
        <v>14658</v>
      </c>
    </row>
    <row r="1240" spans="1:35" ht="48" x14ac:dyDescent="0.2">
      <c r="A1240" s="749" t="s">
        <v>20797</v>
      </c>
      <c r="P1240" s="755"/>
      <c r="Q1240" s="921" t="s">
        <v>5962</v>
      </c>
      <c r="R1240" s="922" t="s">
        <v>14665</v>
      </c>
      <c r="S1240" s="923" t="s">
        <v>14666</v>
      </c>
      <c r="AH1240" s="820" t="s">
        <v>6391</v>
      </c>
      <c r="AI1240" s="815" t="s">
        <v>14661</v>
      </c>
    </row>
    <row r="1241" spans="1:35" ht="48" x14ac:dyDescent="0.2">
      <c r="A1241" s="749" t="s">
        <v>20797</v>
      </c>
      <c r="P1241" s="755"/>
      <c r="Q1241" s="921" t="s">
        <v>5962</v>
      </c>
      <c r="R1241" s="922" t="s">
        <v>14668</v>
      </c>
      <c r="S1241" s="923" t="s">
        <v>14669</v>
      </c>
      <c r="AH1241" s="860" t="s">
        <v>35</v>
      </c>
      <c r="AI1241" s="855" t="s">
        <v>14664</v>
      </c>
    </row>
    <row r="1242" spans="1:35" ht="48" x14ac:dyDescent="0.2">
      <c r="A1242" s="749" t="s">
        <v>20797</v>
      </c>
      <c r="P1242" s="755"/>
      <c r="Q1242" s="921" t="s">
        <v>5962</v>
      </c>
      <c r="R1242" s="922" t="s">
        <v>14671</v>
      </c>
      <c r="S1242" s="923" t="s">
        <v>14672</v>
      </c>
      <c r="AH1242" s="820" t="s">
        <v>6461</v>
      </c>
      <c r="AI1242" s="815" t="s">
        <v>14667</v>
      </c>
    </row>
    <row r="1243" spans="1:35" ht="48" x14ac:dyDescent="0.2">
      <c r="A1243" s="749" t="s">
        <v>20797</v>
      </c>
      <c r="P1243" s="755"/>
      <c r="Q1243" s="921" t="s">
        <v>5962</v>
      </c>
      <c r="R1243" s="922" t="s">
        <v>14674</v>
      </c>
      <c r="S1243" s="923" t="s">
        <v>14675</v>
      </c>
      <c r="AH1243" s="860" t="s">
        <v>35</v>
      </c>
      <c r="AI1243" s="855" t="s">
        <v>14670</v>
      </c>
    </row>
    <row r="1244" spans="1:35" ht="48" x14ac:dyDescent="0.2">
      <c r="A1244" s="749" t="s">
        <v>20797</v>
      </c>
      <c r="P1244" s="755"/>
      <c r="Q1244" s="921" t="s">
        <v>5962</v>
      </c>
      <c r="R1244" s="922" t="s">
        <v>14677</v>
      </c>
      <c r="S1244" s="923" t="s">
        <v>14678</v>
      </c>
      <c r="AH1244" s="820" t="s">
        <v>6366</v>
      </c>
      <c r="AI1244" s="815" t="s">
        <v>14673</v>
      </c>
    </row>
    <row r="1245" spans="1:35" ht="48" x14ac:dyDescent="0.2">
      <c r="A1245" s="749" t="s">
        <v>20797</v>
      </c>
      <c r="P1245" s="755"/>
      <c r="Q1245" s="921" t="s">
        <v>5962</v>
      </c>
      <c r="R1245" s="922" t="s">
        <v>14680</v>
      </c>
      <c r="S1245" s="923" t="s">
        <v>14681</v>
      </c>
      <c r="AH1245" s="860" t="s">
        <v>35</v>
      </c>
      <c r="AI1245" s="855" t="s">
        <v>14676</v>
      </c>
    </row>
    <row r="1246" spans="1:35" ht="48" x14ac:dyDescent="0.2">
      <c r="A1246" s="749" t="s">
        <v>20797</v>
      </c>
      <c r="P1246" s="755"/>
      <c r="Q1246" s="921" t="s">
        <v>5962</v>
      </c>
      <c r="R1246" s="922" t="s">
        <v>14683</v>
      </c>
      <c r="S1246" s="923" t="s">
        <v>14684</v>
      </c>
      <c r="AH1246" s="820" t="s">
        <v>6531</v>
      </c>
      <c r="AI1246" s="815" t="s">
        <v>14679</v>
      </c>
    </row>
    <row r="1247" spans="1:35" ht="48" x14ac:dyDescent="0.2">
      <c r="A1247" s="749" t="s">
        <v>20797</v>
      </c>
      <c r="P1247" s="755"/>
      <c r="Q1247" s="921" t="s">
        <v>5962</v>
      </c>
      <c r="R1247" s="922" t="s">
        <v>14686</v>
      </c>
      <c r="S1247" s="923" t="s">
        <v>14687</v>
      </c>
      <c r="AH1247" s="860" t="s">
        <v>35</v>
      </c>
      <c r="AI1247" s="855" t="s">
        <v>14682</v>
      </c>
    </row>
    <row r="1248" spans="1:35" ht="48" x14ac:dyDescent="0.2">
      <c r="A1248" s="749" t="s">
        <v>20797</v>
      </c>
      <c r="P1248" s="755"/>
      <c r="Q1248" s="921" t="s">
        <v>5962</v>
      </c>
      <c r="R1248" s="922" t="s">
        <v>14689</v>
      </c>
      <c r="S1248" s="923" t="s">
        <v>14690</v>
      </c>
      <c r="AH1248" s="820" t="s">
        <v>6738</v>
      </c>
      <c r="AI1248" s="815" t="s">
        <v>14685</v>
      </c>
    </row>
    <row r="1249" spans="1:35" ht="48" x14ac:dyDescent="0.2">
      <c r="A1249" s="749" t="s">
        <v>20797</v>
      </c>
      <c r="P1249" s="755"/>
      <c r="Q1249" s="921" t="s">
        <v>5962</v>
      </c>
      <c r="R1249" s="922" t="s">
        <v>14692</v>
      </c>
      <c r="S1249" s="923" t="s">
        <v>14693</v>
      </c>
      <c r="AH1249" s="860" t="s">
        <v>35</v>
      </c>
      <c r="AI1249" s="855" t="s">
        <v>14688</v>
      </c>
    </row>
    <row r="1250" spans="1:35" ht="48" x14ac:dyDescent="0.2">
      <c r="A1250" s="749" t="s">
        <v>20797</v>
      </c>
      <c r="P1250" s="755"/>
      <c r="Q1250" s="921" t="s">
        <v>5962</v>
      </c>
      <c r="R1250" s="922" t="s">
        <v>14695</v>
      </c>
      <c r="S1250" s="923" t="s">
        <v>14696</v>
      </c>
      <c r="AH1250" s="820" t="s">
        <v>6577</v>
      </c>
      <c r="AI1250" s="815" t="s">
        <v>14691</v>
      </c>
    </row>
    <row r="1251" spans="1:35" ht="48" x14ac:dyDescent="0.2">
      <c r="A1251" s="749" t="s">
        <v>20797</v>
      </c>
      <c r="P1251" s="755"/>
      <c r="Q1251" s="921" t="s">
        <v>5962</v>
      </c>
      <c r="R1251" s="922" t="s">
        <v>14698</v>
      </c>
      <c r="S1251" s="923" t="s">
        <v>14699</v>
      </c>
      <c r="AH1251" s="860" t="s">
        <v>35</v>
      </c>
      <c r="AI1251" s="855" t="s">
        <v>14694</v>
      </c>
    </row>
    <row r="1252" spans="1:35" ht="48" x14ac:dyDescent="0.2">
      <c r="A1252" s="749" t="s">
        <v>20797</v>
      </c>
      <c r="P1252" s="755"/>
      <c r="Q1252" s="921" t="s">
        <v>5962</v>
      </c>
      <c r="R1252" s="922" t="s">
        <v>14701</v>
      </c>
      <c r="S1252" s="923" t="s">
        <v>14702</v>
      </c>
      <c r="AH1252" s="820" t="s">
        <v>6692</v>
      </c>
      <c r="AI1252" s="815" t="s">
        <v>14697</v>
      </c>
    </row>
    <row r="1253" spans="1:35" ht="48" x14ac:dyDescent="0.2">
      <c r="A1253" s="749" t="s">
        <v>20797</v>
      </c>
      <c r="P1253" s="755"/>
      <c r="Q1253" s="921" t="s">
        <v>5962</v>
      </c>
      <c r="R1253" s="922" t="s">
        <v>14704</v>
      </c>
      <c r="S1253" s="923" t="s">
        <v>14705</v>
      </c>
      <c r="AH1253" s="860" t="s">
        <v>35</v>
      </c>
      <c r="AI1253" s="855" t="s">
        <v>14700</v>
      </c>
    </row>
    <row r="1254" spans="1:35" ht="48" x14ac:dyDescent="0.2">
      <c r="A1254" s="749" t="s">
        <v>20797</v>
      </c>
      <c r="P1254" s="755"/>
      <c r="Q1254" s="921" t="s">
        <v>5962</v>
      </c>
      <c r="R1254" s="922" t="s">
        <v>14707</v>
      </c>
      <c r="S1254" s="923" t="s">
        <v>14708</v>
      </c>
      <c r="AH1254" s="820" t="s">
        <v>6553</v>
      </c>
      <c r="AI1254" s="815" t="s">
        <v>14703</v>
      </c>
    </row>
    <row r="1255" spans="1:35" ht="48" x14ac:dyDescent="0.2">
      <c r="A1255" s="749" t="s">
        <v>20797</v>
      </c>
      <c r="P1255" s="755"/>
      <c r="Q1255" s="921" t="s">
        <v>5962</v>
      </c>
      <c r="R1255" s="922" t="s">
        <v>14711</v>
      </c>
      <c r="S1255" s="923" t="s">
        <v>14712</v>
      </c>
      <c r="AH1255" s="860" t="s">
        <v>35</v>
      </c>
      <c r="AI1255" s="855" t="s">
        <v>14706</v>
      </c>
    </row>
    <row r="1256" spans="1:35" ht="48" x14ac:dyDescent="0.2">
      <c r="A1256" s="749" t="s">
        <v>20797</v>
      </c>
      <c r="P1256" s="755"/>
      <c r="Q1256" s="921" t="s">
        <v>5962</v>
      </c>
      <c r="R1256" s="922" t="s">
        <v>14714</v>
      </c>
      <c r="S1256" s="923" t="s">
        <v>14715</v>
      </c>
      <c r="AH1256" s="820" t="s">
        <v>14709</v>
      </c>
      <c r="AI1256" s="815" t="s">
        <v>14710</v>
      </c>
    </row>
    <row r="1257" spans="1:35" ht="48" x14ac:dyDescent="0.2">
      <c r="A1257" s="749" t="s">
        <v>20797</v>
      </c>
      <c r="P1257" s="755"/>
      <c r="Q1257" s="921" t="s">
        <v>5962</v>
      </c>
      <c r="R1257" s="922" t="s">
        <v>14717</v>
      </c>
      <c r="S1257" s="923" t="s">
        <v>14718</v>
      </c>
      <c r="AH1257" s="860"/>
      <c r="AI1257" s="855" t="s">
        <v>14713</v>
      </c>
    </row>
    <row r="1258" spans="1:35" ht="48" x14ac:dyDescent="0.2">
      <c r="A1258" s="749" t="s">
        <v>20797</v>
      </c>
      <c r="P1258" s="755"/>
      <c r="Q1258" s="921" t="s">
        <v>5962</v>
      </c>
      <c r="R1258" s="922" t="s">
        <v>14720</v>
      </c>
      <c r="S1258" s="923" t="s">
        <v>14721</v>
      </c>
      <c r="AH1258" s="820" t="s">
        <v>6645</v>
      </c>
      <c r="AI1258" s="815" t="s">
        <v>14716</v>
      </c>
    </row>
    <row r="1259" spans="1:35" ht="48" x14ac:dyDescent="0.2">
      <c r="A1259" s="749" t="s">
        <v>20797</v>
      </c>
      <c r="P1259" s="755"/>
      <c r="Q1259" s="921" t="s">
        <v>5962</v>
      </c>
      <c r="R1259" s="922" t="s">
        <v>14723</v>
      </c>
      <c r="S1259" s="923" t="s">
        <v>14724</v>
      </c>
      <c r="AH1259" s="860" t="s">
        <v>35</v>
      </c>
      <c r="AI1259" s="855" t="s">
        <v>14719</v>
      </c>
    </row>
    <row r="1260" spans="1:35" ht="48" x14ac:dyDescent="0.2">
      <c r="A1260" s="749" t="s">
        <v>20797</v>
      </c>
      <c r="P1260" s="755"/>
      <c r="Q1260" s="921" t="s">
        <v>5962</v>
      </c>
      <c r="R1260" s="922" t="s">
        <v>14726</v>
      </c>
      <c r="S1260" s="923" t="s">
        <v>14727</v>
      </c>
      <c r="AH1260" s="820" t="s">
        <v>9311</v>
      </c>
      <c r="AI1260" s="815" t="s">
        <v>14722</v>
      </c>
    </row>
    <row r="1261" spans="1:35" ht="48" x14ac:dyDescent="0.2">
      <c r="A1261" s="749" t="s">
        <v>20797</v>
      </c>
      <c r="P1261" s="755"/>
      <c r="Q1261" s="921" t="s">
        <v>5962</v>
      </c>
      <c r="R1261" s="922" t="s">
        <v>14729</v>
      </c>
      <c r="S1261" s="923" t="s">
        <v>14730</v>
      </c>
      <c r="AH1261" s="860" t="s">
        <v>35</v>
      </c>
      <c r="AI1261" s="855" t="s">
        <v>14725</v>
      </c>
    </row>
    <row r="1262" spans="1:35" ht="48" x14ac:dyDescent="0.2">
      <c r="A1262" s="749" t="s">
        <v>20797</v>
      </c>
      <c r="P1262" s="755"/>
      <c r="Q1262" s="921" t="s">
        <v>5962</v>
      </c>
      <c r="R1262" s="922" t="s">
        <v>14732</v>
      </c>
      <c r="S1262" s="923" t="s">
        <v>14733</v>
      </c>
      <c r="AH1262" s="820" t="s">
        <v>9340</v>
      </c>
      <c r="AI1262" s="815" t="s">
        <v>14728</v>
      </c>
    </row>
    <row r="1263" spans="1:35" ht="48" x14ac:dyDescent="0.2">
      <c r="A1263" s="749" t="s">
        <v>20797</v>
      </c>
      <c r="P1263" s="755"/>
      <c r="Q1263" s="921" t="s">
        <v>5962</v>
      </c>
      <c r="R1263" s="922" t="s">
        <v>14735</v>
      </c>
      <c r="S1263" s="923" t="s">
        <v>14736</v>
      </c>
      <c r="AH1263" s="860" t="s">
        <v>35</v>
      </c>
      <c r="AI1263" s="855" t="s">
        <v>14731</v>
      </c>
    </row>
    <row r="1264" spans="1:35" ht="48" x14ac:dyDescent="0.2">
      <c r="A1264" s="749" t="s">
        <v>20797</v>
      </c>
      <c r="P1264" s="755"/>
      <c r="Q1264" s="921" t="s">
        <v>5962</v>
      </c>
      <c r="R1264" s="922" t="s">
        <v>14738</v>
      </c>
      <c r="S1264" s="923" t="s">
        <v>14739</v>
      </c>
      <c r="AH1264" s="820" t="s">
        <v>9373</v>
      </c>
      <c r="AI1264" s="815" t="s">
        <v>14734</v>
      </c>
    </row>
    <row r="1265" spans="1:35" ht="48" x14ac:dyDescent="0.2">
      <c r="A1265" s="749" t="s">
        <v>20797</v>
      </c>
      <c r="P1265" s="755"/>
      <c r="Q1265" s="921" t="s">
        <v>5962</v>
      </c>
      <c r="R1265" s="922" t="s">
        <v>14741</v>
      </c>
      <c r="S1265" s="923" t="s">
        <v>14742</v>
      </c>
      <c r="AH1265" s="860" t="s">
        <v>35</v>
      </c>
      <c r="AI1265" s="855" t="s">
        <v>14737</v>
      </c>
    </row>
    <row r="1266" spans="1:35" ht="48" x14ac:dyDescent="0.2">
      <c r="A1266" s="749" t="s">
        <v>20797</v>
      </c>
      <c r="P1266" s="755"/>
      <c r="Q1266" s="921" t="s">
        <v>5962</v>
      </c>
      <c r="R1266" s="922" t="s">
        <v>14744</v>
      </c>
      <c r="S1266" s="923" t="s">
        <v>14745</v>
      </c>
      <c r="AH1266" s="820" t="s">
        <v>9406</v>
      </c>
      <c r="AI1266" s="815" t="s">
        <v>14740</v>
      </c>
    </row>
    <row r="1267" spans="1:35" ht="48" x14ac:dyDescent="0.2">
      <c r="A1267" s="749" t="s">
        <v>20797</v>
      </c>
      <c r="P1267" s="755"/>
      <c r="Q1267" s="921" t="s">
        <v>5962</v>
      </c>
      <c r="R1267" s="922" t="s">
        <v>14747</v>
      </c>
      <c r="S1267" s="923" t="s">
        <v>14748</v>
      </c>
      <c r="AH1267" s="860" t="s">
        <v>35</v>
      </c>
      <c r="AI1267" s="855" t="s">
        <v>14743</v>
      </c>
    </row>
    <row r="1268" spans="1:35" ht="48" x14ac:dyDescent="0.2">
      <c r="A1268" s="749" t="s">
        <v>20797</v>
      </c>
      <c r="P1268" s="755"/>
      <c r="Q1268" s="921" t="s">
        <v>5962</v>
      </c>
      <c r="R1268" s="922" t="s">
        <v>14750</v>
      </c>
      <c r="S1268" s="923" t="s">
        <v>14751</v>
      </c>
      <c r="AH1268" s="820" t="s">
        <v>9439</v>
      </c>
      <c r="AI1268" s="815" t="s">
        <v>14746</v>
      </c>
    </row>
    <row r="1269" spans="1:35" ht="48" x14ac:dyDescent="0.2">
      <c r="A1269" s="749" t="s">
        <v>20797</v>
      </c>
      <c r="P1269" s="755"/>
      <c r="Q1269" s="921" t="s">
        <v>5962</v>
      </c>
      <c r="R1269" s="922" t="s">
        <v>14753</v>
      </c>
      <c r="S1269" s="923" t="s">
        <v>14754</v>
      </c>
      <c r="AH1269" s="860" t="s">
        <v>35</v>
      </c>
      <c r="AI1269" s="855" t="s">
        <v>14749</v>
      </c>
    </row>
    <row r="1270" spans="1:35" ht="48" x14ac:dyDescent="0.2">
      <c r="A1270" s="749" t="s">
        <v>20797</v>
      </c>
      <c r="P1270" s="755"/>
      <c r="Q1270" s="921" t="s">
        <v>5962</v>
      </c>
      <c r="R1270" s="922" t="s">
        <v>14756</v>
      </c>
      <c r="S1270" s="923" t="s">
        <v>14757</v>
      </c>
      <c r="AH1270" s="820" t="s">
        <v>9469</v>
      </c>
      <c r="AI1270" s="815" t="s">
        <v>14752</v>
      </c>
    </row>
    <row r="1271" spans="1:35" ht="48" x14ac:dyDescent="0.2">
      <c r="A1271" s="749" t="s">
        <v>20797</v>
      </c>
      <c r="P1271" s="755"/>
      <c r="Q1271" s="921" t="s">
        <v>5962</v>
      </c>
      <c r="R1271" s="922" t="s">
        <v>14759</v>
      </c>
      <c r="S1271" s="923" t="s">
        <v>14760</v>
      </c>
      <c r="AH1271" s="860" t="s">
        <v>35</v>
      </c>
      <c r="AI1271" s="855" t="s">
        <v>14755</v>
      </c>
    </row>
    <row r="1272" spans="1:35" ht="48" x14ac:dyDescent="0.2">
      <c r="A1272" s="749" t="s">
        <v>20797</v>
      </c>
      <c r="P1272" s="755"/>
      <c r="Q1272" s="921" t="s">
        <v>5962</v>
      </c>
      <c r="R1272" s="922" t="s">
        <v>14762</v>
      </c>
      <c r="S1272" s="923" t="s">
        <v>14763</v>
      </c>
      <c r="AH1272" s="820" t="s">
        <v>9499</v>
      </c>
      <c r="AI1272" s="815" t="s">
        <v>14758</v>
      </c>
    </row>
    <row r="1273" spans="1:35" ht="48" x14ac:dyDescent="0.2">
      <c r="A1273" s="749" t="s">
        <v>20797</v>
      </c>
      <c r="P1273" s="755"/>
      <c r="Q1273" s="921" t="s">
        <v>5962</v>
      </c>
      <c r="R1273" s="922" t="s">
        <v>14765</v>
      </c>
      <c r="S1273" s="923" t="s">
        <v>14766</v>
      </c>
      <c r="AH1273" s="860" t="s">
        <v>35</v>
      </c>
      <c r="AI1273" s="855" t="s">
        <v>14761</v>
      </c>
    </row>
    <row r="1274" spans="1:35" ht="48" x14ac:dyDescent="0.2">
      <c r="A1274" s="749" t="s">
        <v>20797</v>
      </c>
      <c r="P1274" s="755"/>
      <c r="Q1274" s="921" t="s">
        <v>5962</v>
      </c>
      <c r="R1274" s="922" t="s">
        <v>14768</v>
      </c>
      <c r="S1274" s="923" t="s">
        <v>14769</v>
      </c>
      <c r="AH1274" s="820" t="s">
        <v>9527</v>
      </c>
      <c r="AI1274" s="815" t="s">
        <v>14764</v>
      </c>
    </row>
    <row r="1275" spans="1:35" ht="48" x14ac:dyDescent="0.2">
      <c r="A1275" s="749" t="s">
        <v>20797</v>
      </c>
      <c r="P1275" s="755"/>
      <c r="Q1275" s="921" t="s">
        <v>5962</v>
      </c>
      <c r="R1275" s="922" t="s">
        <v>14772</v>
      </c>
      <c r="S1275" s="923" t="s">
        <v>14773</v>
      </c>
      <c r="AH1275" s="860" t="s">
        <v>35</v>
      </c>
      <c r="AI1275" s="855" t="s">
        <v>14767</v>
      </c>
    </row>
    <row r="1276" spans="1:35" ht="48" x14ac:dyDescent="0.2">
      <c r="A1276" s="749" t="s">
        <v>20797</v>
      </c>
      <c r="P1276" s="755"/>
      <c r="Q1276" s="921" t="s">
        <v>5962</v>
      </c>
      <c r="R1276" s="922" t="s">
        <v>8393</v>
      </c>
      <c r="S1276" s="923" t="s">
        <v>14775</v>
      </c>
      <c r="AH1276" s="820" t="s">
        <v>14770</v>
      </c>
      <c r="AI1276" s="815" t="s">
        <v>14771</v>
      </c>
    </row>
    <row r="1277" spans="1:35" ht="48" x14ac:dyDescent="0.2">
      <c r="A1277" s="749" t="s">
        <v>20797</v>
      </c>
      <c r="P1277" s="755"/>
      <c r="Q1277" s="921" t="s">
        <v>5962</v>
      </c>
      <c r="R1277" s="922" t="s">
        <v>14778</v>
      </c>
      <c r="S1277" s="923" t="s">
        <v>14779</v>
      </c>
      <c r="AH1277" s="860" t="s">
        <v>35</v>
      </c>
      <c r="AI1277" s="855" t="s">
        <v>14774</v>
      </c>
    </row>
    <row r="1278" spans="1:35" ht="48" x14ac:dyDescent="0.2">
      <c r="A1278" s="749" t="s">
        <v>20797</v>
      </c>
      <c r="P1278" s="755"/>
      <c r="Q1278" s="921" t="s">
        <v>5962</v>
      </c>
      <c r="R1278" s="922" t="s">
        <v>8465</v>
      </c>
      <c r="S1278" s="923" t="s">
        <v>14781</v>
      </c>
      <c r="AH1278" s="820" t="s">
        <v>14776</v>
      </c>
      <c r="AI1278" s="815" t="s">
        <v>14777</v>
      </c>
    </row>
    <row r="1279" spans="1:35" ht="48" x14ac:dyDescent="0.2">
      <c r="A1279" s="749" t="s">
        <v>20797</v>
      </c>
      <c r="P1279" s="755"/>
      <c r="Q1279" s="921" t="s">
        <v>5962</v>
      </c>
      <c r="R1279" s="922" t="s">
        <v>14783</v>
      </c>
      <c r="S1279" s="923" t="s">
        <v>14784</v>
      </c>
      <c r="AH1279" s="860" t="s">
        <v>35</v>
      </c>
      <c r="AI1279" s="855" t="s">
        <v>14780</v>
      </c>
    </row>
    <row r="1280" spans="1:35" ht="48" x14ac:dyDescent="0.2">
      <c r="A1280" s="749" t="s">
        <v>20797</v>
      </c>
      <c r="P1280" s="755"/>
      <c r="Q1280" s="921" t="s">
        <v>5962</v>
      </c>
      <c r="R1280" s="922" t="s">
        <v>14786</v>
      </c>
      <c r="S1280" s="923" t="s">
        <v>14787</v>
      </c>
      <c r="AH1280" s="820" t="s">
        <v>7112</v>
      </c>
      <c r="AI1280" s="815" t="s">
        <v>14782</v>
      </c>
    </row>
    <row r="1281" spans="1:35" ht="48" x14ac:dyDescent="0.2">
      <c r="A1281" s="749" t="s">
        <v>20797</v>
      </c>
      <c r="P1281" s="755"/>
      <c r="Q1281" s="921" t="s">
        <v>5962</v>
      </c>
      <c r="R1281" s="922" t="s">
        <v>14790</v>
      </c>
      <c r="S1281" s="923" t="s">
        <v>14791</v>
      </c>
      <c r="AH1281" s="860" t="s">
        <v>35</v>
      </c>
      <c r="AI1281" s="855" t="s">
        <v>14785</v>
      </c>
    </row>
    <row r="1282" spans="1:35" ht="48" x14ac:dyDescent="0.2">
      <c r="A1282" s="749" t="s">
        <v>20797</v>
      </c>
      <c r="P1282" s="755"/>
      <c r="Q1282" s="921" t="s">
        <v>5962</v>
      </c>
      <c r="R1282" s="922" t="s">
        <v>10598</v>
      </c>
      <c r="S1282" s="923" t="s">
        <v>14793</v>
      </c>
      <c r="AH1282" s="820" t="s">
        <v>14788</v>
      </c>
      <c r="AI1282" s="815" t="s">
        <v>14789</v>
      </c>
    </row>
    <row r="1283" spans="1:35" ht="48" x14ac:dyDescent="0.2">
      <c r="A1283" s="749" t="s">
        <v>20797</v>
      </c>
      <c r="P1283" s="755"/>
      <c r="Q1283" s="921" t="s">
        <v>5962</v>
      </c>
      <c r="R1283" s="922" t="s">
        <v>14796</v>
      </c>
      <c r="S1283" s="923" t="s">
        <v>14797</v>
      </c>
      <c r="AH1283" s="860" t="s">
        <v>35</v>
      </c>
      <c r="AI1283" s="855" t="s">
        <v>14792</v>
      </c>
    </row>
    <row r="1284" spans="1:35" ht="48" x14ac:dyDescent="0.2">
      <c r="A1284" s="749" t="s">
        <v>20797</v>
      </c>
      <c r="P1284" s="755"/>
      <c r="Q1284" s="921" t="s">
        <v>5962</v>
      </c>
      <c r="R1284" s="922" t="s">
        <v>9790</v>
      </c>
      <c r="S1284" s="923" t="s">
        <v>14799</v>
      </c>
      <c r="AH1284" s="820" t="s">
        <v>14794</v>
      </c>
      <c r="AI1284" s="815" t="s">
        <v>14795</v>
      </c>
    </row>
    <row r="1285" spans="1:35" ht="48" x14ac:dyDescent="0.2">
      <c r="A1285" s="749" t="s">
        <v>20797</v>
      </c>
      <c r="P1285" s="755"/>
      <c r="Q1285" s="921" t="s">
        <v>5962</v>
      </c>
      <c r="R1285" s="922" t="s">
        <v>14802</v>
      </c>
      <c r="S1285" s="923" t="s">
        <v>14803</v>
      </c>
      <c r="AH1285" s="860" t="s">
        <v>35</v>
      </c>
      <c r="AI1285" s="855" t="s">
        <v>14798</v>
      </c>
    </row>
    <row r="1286" spans="1:35" ht="48" x14ac:dyDescent="0.2">
      <c r="A1286" s="749" t="s">
        <v>20797</v>
      </c>
      <c r="P1286" s="755"/>
      <c r="Q1286" s="921" t="s">
        <v>5962</v>
      </c>
      <c r="R1286" s="922" t="s">
        <v>14805</v>
      </c>
      <c r="S1286" s="923" t="s">
        <v>14806</v>
      </c>
      <c r="AH1286" s="820" t="s">
        <v>14800</v>
      </c>
      <c r="AI1286" s="815" t="s">
        <v>14801</v>
      </c>
    </row>
    <row r="1287" spans="1:35" ht="48" x14ac:dyDescent="0.2">
      <c r="A1287" s="749" t="s">
        <v>20797</v>
      </c>
      <c r="P1287" s="755"/>
      <c r="Q1287" s="921" t="s">
        <v>5962</v>
      </c>
      <c r="R1287" s="922" t="s">
        <v>14809</v>
      </c>
      <c r="S1287" s="923" t="s">
        <v>14810</v>
      </c>
      <c r="AH1287" s="860" t="s">
        <v>35</v>
      </c>
      <c r="AI1287" s="855" t="s">
        <v>14804</v>
      </c>
    </row>
    <row r="1288" spans="1:35" ht="48" x14ac:dyDescent="0.2">
      <c r="A1288" s="749" t="s">
        <v>20797</v>
      </c>
      <c r="P1288" s="755"/>
      <c r="Q1288" s="921" t="s">
        <v>5962</v>
      </c>
      <c r="R1288" s="922" t="s">
        <v>14812</v>
      </c>
      <c r="S1288" s="923" t="s">
        <v>14813</v>
      </c>
      <c r="AH1288" s="820" t="s">
        <v>14807</v>
      </c>
      <c r="AI1288" s="815" t="s">
        <v>14808</v>
      </c>
    </row>
    <row r="1289" spans="1:35" ht="48" x14ac:dyDescent="0.2">
      <c r="A1289" s="749" t="s">
        <v>20797</v>
      </c>
      <c r="P1289" s="755"/>
      <c r="Q1289" s="921" t="s">
        <v>5962</v>
      </c>
      <c r="R1289" s="922" t="s">
        <v>14816</v>
      </c>
      <c r="S1289" s="923" t="s">
        <v>14817</v>
      </c>
      <c r="AH1289" s="860" t="s">
        <v>35</v>
      </c>
      <c r="AI1289" s="855" t="s">
        <v>14811</v>
      </c>
    </row>
    <row r="1290" spans="1:35" ht="48" x14ac:dyDescent="0.2">
      <c r="A1290" s="749" t="s">
        <v>20797</v>
      </c>
      <c r="P1290" s="755"/>
      <c r="Q1290" s="921" t="s">
        <v>5962</v>
      </c>
      <c r="R1290" s="922" t="s">
        <v>8464</v>
      </c>
      <c r="S1290" s="923" t="s">
        <v>14819</v>
      </c>
      <c r="AH1290" s="820" t="s">
        <v>14814</v>
      </c>
      <c r="AI1290" s="815" t="s">
        <v>14815</v>
      </c>
    </row>
    <row r="1291" spans="1:35" ht="48" x14ac:dyDescent="0.2">
      <c r="A1291" s="749" t="s">
        <v>20797</v>
      </c>
      <c r="P1291" s="755"/>
      <c r="Q1291" s="921" t="s">
        <v>5962</v>
      </c>
      <c r="R1291" s="922" t="s">
        <v>8445</v>
      </c>
      <c r="S1291" s="923" t="s">
        <v>14821</v>
      </c>
      <c r="AH1291" s="860" t="s">
        <v>35</v>
      </c>
      <c r="AI1291" s="855" t="s">
        <v>14818</v>
      </c>
    </row>
    <row r="1292" spans="1:35" ht="48" x14ac:dyDescent="0.2">
      <c r="A1292" s="749" t="s">
        <v>20797</v>
      </c>
      <c r="P1292" s="755"/>
      <c r="Q1292" s="921" t="s">
        <v>5962</v>
      </c>
      <c r="R1292" s="922" t="s">
        <v>14823</v>
      </c>
      <c r="S1292" s="923" t="s">
        <v>14824</v>
      </c>
      <c r="AH1292" s="820" t="s">
        <v>7128</v>
      </c>
      <c r="AI1292" s="815" t="s">
        <v>14820</v>
      </c>
    </row>
    <row r="1293" spans="1:35" ht="48" x14ac:dyDescent="0.2">
      <c r="A1293" s="749" t="s">
        <v>20797</v>
      </c>
      <c r="P1293" s="755"/>
      <c r="Q1293" s="921" t="s">
        <v>5962</v>
      </c>
      <c r="R1293" s="922" t="s">
        <v>14826</v>
      </c>
      <c r="S1293" s="923" t="s">
        <v>14827</v>
      </c>
      <c r="AH1293" s="860" t="s">
        <v>35</v>
      </c>
      <c r="AI1293" s="855" t="s">
        <v>14822</v>
      </c>
    </row>
    <row r="1294" spans="1:35" ht="48" x14ac:dyDescent="0.2">
      <c r="A1294" s="749" t="s">
        <v>20797</v>
      </c>
      <c r="P1294" s="755"/>
      <c r="Q1294" s="921" t="s">
        <v>5962</v>
      </c>
      <c r="R1294" s="922" t="s">
        <v>14829</v>
      </c>
      <c r="S1294" s="923" t="s">
        <v>14830</v>
      </c>
      <c r="AH1294" s="820" t="s">
        <v>9859</v>
      </c>
      <c r="AI1294" s="815" t="s">
        <v>14825</v>
      </c>
    </row>
    <row r="1295" spans="1:35" ht="48" x14ac:dyDescent="0.2">
      <c r="A1295" s="749" t="s">
        <v>20797</v>
      </c>
      <c r="P1295" s="755"/>
      <c r="Q1295" s="921" t="s">
        <v>5962</v>
      </c>
      <c r="R1295" s="922" t="s">
        <v>8534</v>
      </c>
      <c r="S1295" s="923" t="s">
        <v>14832</v>
      </c>
      <c r="AH1295" s="860" t="s">
        <v>35</v>
      </c>
      <c r="AI1295" s="855" t="s">
        <v>14828</v>
      </c>
    </row>
    <row r="1296" spans="1:35" ht="48" x14ac:dyDescent="0.2">
      <c r="A1296" s="749" t="s">
        <v>20797</v>
      </c>
      <c r="P1296" s="755"/>
      <c r="Q1296" s="921" t="s">
        <v>5962</v>
      </c>
      <c r="R1296" s="922" t="s">
        <v>8482</v>
      </c>
      <c r="S1296" s="923" t="s">
        <v>14834</v>
      </c>
      <c r="AH1296" s="820" t="s">
        <v>7148</v>
      </c>
      <c r="AI1296" s="815" t="s">
        <v>14831</v>
      </c>
    </row>
    <row r="1297" spans="1:35" ht="48" x14ac:dyDescent="0.2">
      <c r="A1297" s="749" t="s">
        <v>20797</v>
      </c>
      <c r="P1297" s="755"/>
      <c r="Q1297" s="921" t="s">
        <v>5962</v>
      </c>
      <c r="R1297" s="922" t="s">
        <v>14837</v>
      </c>
      <c r="S1297" s="923" t="s">
        <v>14838</v>
      </c>
      <c r="AH1297" s="860" t="s">
        <v>35</v>
      </c>
      <c r="AI1297" s="855" t="s">
        <v>14833</v>
      </c>
    </row>
    <row r="1298" spans="1:35" ht="48" x14ac:dyDescent="0.2">
      <c r="A1298" s="749" t="s">
        <v>20797</v>
      </c>
      <c r="P1298" s="755"/>
      <c r="Q1298" s="921" t="s">
        <v>5962</v>
      </c>
      <c r="R1298" s="922" t="s">
        <v>14840</v>
      </c>
      <c r="S1298" s="923" t="s">
        <v>14841</v>
      </c>
      <c r="AH1298" s="820" t="s">
        <v>14835</v>
      </c>
      <c r="AI1298" s="815" t="s">
        <v>14836</v>
      </c>
    </row>
    <row r="1299" spans="1:35" ht="48" x14ac:dyDescent="0.2">
      <c r="A1299" s="749" t="s">
        <v>20797</v>
      </c>
      <c r="P1299" s="755"/>
      <c r="Q1299" s="921" t="s">
        <v>5962</v>
      </c>
      <c r="R1299" s="922" t="s">
        <v>14843</v>
      </c>
      <c r="S1299" s="923" t="s">
        <v>14844</v>
      </c>
      <c r="AH1299" s="860" t="s">
        <v>35</v>
      </c>
      <c r="AI1299" s="855" t="s">
        <v>14839</v>
      </c>
    </row>
    <row r="1300" spans="1:35" ht="48" x14ac:dyDescent="0.2">
      <c r="A1300" s="749" t="s">
        <v>20797</v>
      </c>
      <c r="P1300" s="755"/>
      <c r="Q1300" s="921" t="s">
        <v>5962</v>
      </c>
      <c r="R1300" s="922" t="s">
        <v>14846</v>
      </c>
      <c r="S1300" s="923" t="s">
        <v>14847</v>
      </c>
      <c r="AH1300" s="820" t="s">
        <v>6876</v>
      </c>
      <c r="AI1300" s="815" t="s">
        <v>14842</v>
      </c>
    </row>
    <row r="1301" spans="1:35" ht="48" x14ac:dyDescent="0.2">
      <c r="A1301" s="749" t="s">
        <v>20797</v>
      </c>
      <c r="P1301" s="755"/>
      <c r="Q1301" s="921" t="s">
        <v>5962</v>
      </c>
      <c r="R1301" s="922" t="s">
        <v>14849</v>
      </c>
      <c r="S1301" s="923" t="s">
        <v>14850</v>
      </c>
      <c r="AH1301" s="860" t="s">
        <v>35</v>
      </c>
      <c r="AI1301" s="855" t="s">
        <v>14845</v>
      </c>
    </row>
    <row r="1302" spans="1:35" ht="48" x14ac:dyDescent="0.2">
      <c r="A1302" s="749" t="s">
        <v>20797</v>
      </c>
      <c r="P1302" s="755"/>
      <c r="Q1302" s="921" t="s">
        <v>5962</v>
      </c>
      <c r="R1302" s="922" t="s">
        <v>14852</v>
      </c>
      <c r="S1302" s="923" t="s">
        <v>14853</v>
      </c>
      <c r="AH1302" s="820" t="s">
        <v>6877</v>
      </c>
      <c r="AI1302" s="815" t="s">
        <v>14848</v>
      </c>
    </row>
    <row r="1303" spans="1:35" ht="48" x14ac:dyDescent="0.2">
      <c r="A1303" s="749" t="s">
        <v>20797</v>
      </c>
      <c r="P1303" s="755"/>
      <c r="Q1303" s="921" t="s">
        <v>5962</v>
      </c>
      <c r="R1303" s="922" t="s">
        <v>14855</v>
      </c>
      <c r="S1303" s="923" t="s">
        <v>14856</v>
      </c>
      <c r="AH1303" s="860" t="s">
        <v>35</v>
      </c>
      <c r="AI1303" s="855" t="s">
        <v>14851</v>
      </c>
    </row>
    <row r="1304" spans="1:35" ht="48" x14ac:dyDescent="0.2">
      <c r="A1304" s="749" t="s">
        <v>20797</v>
      </c>
      <c r="P1304" s="755"/>
      <c r="Q1304" s="921" t="s">
        <v>5962</v>
      </c>
      <c r="R1304" s="922" t="s">
        <v>14858</v>
      </c>
      <c r="S1304" s="923" t="s">
        <v>14859</v>
      </c>
      <c r="AH1304" s="820" t="s">
        <v>7003</v>
      </c>
      <c r="AI1304" s="815" t="s">
        <v>14854</v>
      </c>
    </row>
    <row r="1305" spans="1:35" ht="48" x14ac:dyDescent="0.2">
      <c r="A1305" s="749" t="s">
        <v>20797</v>
      </c>
      <c r="P1305" s="755"/>
      <c r="Q1305" s="921" t="s">
        <v>5962</v>
      </c>
      <c r="R1305" s="922" t="s">
        <v>14862</v>
      </c>
      <c r="S1305" s="923" t="s">
        <v>14863</v>
      </c>
      <c r="AH1305" s="860" t="s">
        <v>35</v>
      </c>
      <c r="AI1305" s="855" t="s">
        <v>14857</v>
      </c>
    </row>
    <row r="1306" spans="1:35" ht="48" x14ac:dyDescent="0.2">
      <c r="A1306" s="749" t="s">
        <v>20797</v>
      </c>
      <c r="P1306" s="755"/>
      <c r="Q1306" s="921" t="s">
        <v>5962</v>
      </c>
      <c r="R1306" s="922" t="s">
        <v>14865</v>
      </c>
      <c r="S1306" s="923" t="s">
        <v>14866</v>
      </c>
      <c r="AH1306" s="820" t="s">
        <v>14860</v>
      </c>
      <c r="AI1306" s="815" t="s">
        <v>14861</v>
      </c>
    </row>
    <row r="1307" spans="1:35" ht="48" x14ac:dyDescent="0.2">
      <c r="A1307" s="749" t="s">
        <v>20797</v>
      </c>
      <c r="P1307" s="755"/>
      <c r="Q1307" s="921" t="s">
        <v>5962</v>
      </c>
      <c r="R1307" s="922" t="s">
        <v>14869</v>
      </c>
      <c r="S1307" s="923" t="s">
        <v>14870</v>
      </c>
      <c r="AH1307" s="860" t="s">
        <v>35</v>
      </c>
      <c r="AI1307" s="855" t="s">
        <v>14864</v>
      </c>
    </row>
    <row r="1308" spans="1:35" ht="48" x14ac:dyDescent="0.2">
      <c r="A1308" s="749" t="s">
        <v>20797</v>
      </c>
      <c r="P1308" s="755"/>
      <c r="Q1308" s="921" t="s">
        <v>5962</v>
      </c>
      <c r="R1308" s="922" t="s">
        <v>14872</v>
      </c>
      <c r="S1308" s="923" t="s">
        <v>14873</v>
      </c>
      <c r="AH1308" s="820" t="s">
        <v>14867</v>
      </c>
      <c r="AI1308" s="815" t="s">
        <v>14868</v>
      </c>
    </row>
    <row r="1309" spans="1:35" ht="48" x14ac:dyDescent="0.2">
      <c r="A1309" s="749" t="s">
        <v>20797</v>
      </c>
      <c r="P1309" s="755"/>
      <c r="Q1309" s="921" t="s">
        <v>5962</v>
      </c>
      <c r="R1309" s="922" t="s">
        <v>14876</v>
      </c>
      <c r="S1309" s="923" t="s">
        <v>14877</v>
      </c>
      <c r="AH1309" s="860" t="s">
        <v>35</v>
      </c>
      <c r="AI1309" s="855" t="s">
        <v>14871</v>
      </c>
    </row>
    <row r="1310" spans="1:35" ht="48" x14ac:dyDescent="0.2">
      <c r="A1310" s="749" t="s">
        <v>20797</v>
      </c>
      <c r="P1310" s="755"/>
      <c r="Q1310" s="921" t="s">
        <v>5962</v>
      </c>
      <c r="R1310" s="922" t="s">
        <v>14879</v>
      </c>
      <c r="S1310" s="923" t="s">
        <v>14880</v>
      </c>
      <c r="AH1310" s="820" t="s">
        <v>14874</v>
      </c>
      <c r="AI1310" s="815" t="s">
        <v>14875</v>
      </c>
    </row>
    <row r="1311" spans="1:35" ht="48" x14ac:dyDescent="0.2">
      <c r="A1311" s="749" t="s">
        <v>20797</v>
      </c>
      <c r="P1311" s="755"/>
      <c r="Q1311" s="921" t="s">
        <v>5962</v>
      </c>
      <c r="R1311" s="922" t="s">
        <v>14882</v>
      </c>
      <c r="S1311" s="923" t="s">
        <v>14883</v>
      </c>
      <c r="AH1311" s="860" t="s">
        <v>35</v>
      </c>
      <c r="AI1311" s="855" t="s">
        <v>14878</v>
      </c>
    </row>
    <row r="1312" spans="1:35" ht="48" x14ac:dyDescent="0.2">
      <c r="A1312" s="749" t="s">
        <v>20797</v>
      </c>
      <c r="P1312" s="755"/>
      <c r="Q1312" s="921" t="s">
        <v>5962</v>
      </c>
      <c r="R1312" s="922" t="s">
        <v>14885</v>
      </c>
      <c r="S1312" s="923" t="s">
        <v>14886</v>
      </c>
      <c r="AH1312" s="820" t="s">
        <v>7171</v>
      </c>
      <c r="AI1312" s="815" t="s">
        <v>14881</v>
      </c>
    </row>
    <row r="1313" spans="1:35" ht="48" x14ac:dyDescent="0.2">
      <c r="A1313" s="749" t="s">
        <v>20797</v>
      </c>
      <c r="P1313" s="755"/>
      <c r="Q1313" s="921" t="s">
        <v>5962</v>
      </c>
      <c r="R1313" s="922" t="s">
        <v>14889</v>
      </c>
      <c r="S1313" s="923" t="s">
        <v>14890</v>
      </c>
      <c r="AH1313" s="860" t="s">
        <v>35</v>
      </c>
      <c r="AI1313" s="855" t="s">
        <v>14884</v>
      </c>
    </row>
    <row r="1314" spans="1:35" ht="48" x14ac:dyDescent="0.2">
      <c r="A1314" s="749" t="s">
        <v>20797</v>
      </c>
      <c r="P1314" s="755"/>
      <c r="Q1314" s="921" t="s">
        <v>5962</v>
      </c>
      <c r="R1314" s="922" t="s">
        <v>14892</v>
      </c>
      <c r="S1314" s="923" t="s">
        <v>14893</v>
      </c>
      <c r="AH1314" s="820" t="s">
        <v>14887</v>
      </c>
      <c r="AI1314" s="815" t="s">
        <v>14888</v>
      </c>
    </row>
    <row r="1315" spans="1:35" ht="48" x14ac:dyDescent="0.2">
      <c r="A1315" s="749" t="s">
        <v>20797</v>
      </c>
      <c r="P1315" s="755"/>
      <c r="Q1315" s="921" t="s">
        <v>5962</v>
      </c>
      <c r="R1315" s="922" t="s">
        <v>14895</v>
      </c>
      <c r="S1315" s="923" t="s">
        <v>14896</v>
      </c>
      <c r="AH1315" s="860" t="s">
        <v>35</v>
      </c>
      <c r="AI1315" s="855" t="s">
        <v>14891</v>
      </c>
    </row>
    <row r="1316" spans="1:35" ht="48" x14ac:dyDescent="0.2">
      <c r="A1316" s="749" t="s">
        <v>20797</v>
      </c>
      <c r="P1316" s="755"/>
      <c r="Q1316" s="921" t="s">
        <v>5962</v>
      </c>
      <c r="R1316" s="922" t="s">
        <v>14898</v>
      </c>
      <c r="S1316" s="923" t="s">
        <v>14899</v>
      </c>
      <c r="AH1316" s="820" t="s">
        <v>9606</v>
      </c>
      <c r="AI1316" s="815" t="s">
        <v>14894</v>
      </c>
    </row>
    <row r="1317" spans="1:35" ht="48" x14ac:dyDescent="0.2">
      <c r="A1317" s="749" t="s">
        <v>20797</v>
      </c>
      <c r="P1317" s="755"/>
      <c r="Q1317" s="921" t="s">
        <v>5962</v>
      </c>
      <c r="R1317" s="922" t="s">
        <v>14902</v>
      </c>
      <c r="S1317" s="923" t="s">
        <v>14903</v>
      </c>
      <c r="AH1317" s="860" t="s">
        <v>35</v>
      </c>
      <c r="AI1317" s="855" t="s">
        <v>14897</v>
      </c>
    </row>
    <row r="1318" spans="1:35" ht="48" x14ac:dyDescent="0.2">
      <c r="A1318" s="749" t="s">
        <v>20797</v>
      </c>
      <c r="P1318" s="755"/>
      <c r="Q1318" s="921" t="s">
        <v>5962</v>
      </c>
      <c r="R1318" s="922" t="s">
        <v>14905</v>
      </c>
      <c r="S1318" s="923" t="s">
        <v>14906</v>
      </c>
      <c r="AH1318" s="820" t="s">
        <v>14900</v>
      </c>
      <c r="AI1318" s="815" t="s">
        <v>14901</v>
      </c>
    </row>
    <row r="1319" spans="1:35" ht="48" x14ac:dyDescent="0.2">
      <c r="A1319" s="749" t="s">
        <v>20797</v>
      </c>
      <c r="P1319" s="755"/>
      <c r="Q1319" s="921" t="s">
        <v>5962</v>
      </c>
      <c r="R1319" s="922" t="s">
        <v>14907</v>
      </c>
      <c r="S1319" s="923" t="s">
        <v>14908</v>
      </c>
      <c r="AH1319" s="860" t="s">
        <v>35</v>
      </c>
      <c r="AI1319" s="855" t="s">
        <v>14904</v>
      </c>
    </row>
    <row r="1320" spans="1:35" ht="48" x14ac:dyDescent="0.2">
      <c r="A1320" s="749" t="s">
        <v>20797</v>
      </c>
      <c r="P1320" s="755"/>
      <c r="Q1320" s="921" t="s">
        <v>5962</v>
      </c>
      <c r="R1320" s="922" t="s">
        <v>14910</v>
      </c>
      <c r="S1320" s="923" t="s">
        <v>14911</v>
      </c>
      <c r="AH1320" s="820" t="s">
        <v>9631</v>
      </c>
      <c r="AI1320" s="815" t="s">
        <v>8193</v>
      </c>
    </row>
    <row r="1321" spans="1:35" ht="48" x14ac:dyDescent="0.2">
      <c r="A1321" s="749" t="s">
        <v>20797</v>
      </c>
      <c r="P1321" s="755"/>
      <c r="Q1321" s="921" t="s">
        <v>5962</v>
      </c>
      <c r="R1321" s="922" t="s">
        <v>14913</v>
      </c>
      <c r="S1321" s="923" t="s">
        <v>14914</v>
      </c>
      <c r="AH1321" s="860" t="s">
        <v>35</v>
      </c>
      <c r="AI1321" s="855" t="s">
        <v>14909</v>
      </c>
    </row>
    <row r="1322" spans="1:35" ht="48" x14ac:dyDescent="0.2">
      <c r="A1322" s="749" t="s">
        <v>20797</v>
      </c>
      <c r="P1322" s="755"/>
      <c r="Q1322" s="921" t="s">
        <v>5962</v>
      </c>
      <c r="R1322" s="922" t="s">
        <v>14916</v>
      </c>
      <c r="S1322" s="923" t="s">
        <v>14917</v>
      </c>
      <c r="AH1322" s="820" t="s">
        <v>7230</v>
      </c>
      <c r="AI1322" s="815" t="s">
        <v>14912</v>
      </c>
    </row>
    <row r="1323" spans="1:35" ht="48" x14ac:dyDescent="0.2">
      <c r="A1323" s="749" t="s">
        <v>20797</v>
      </c>
      <c r="P1323" s="755"/>
      <c r="Q1323" s="921" t="s">
        <v>5962</v>
      </c>
      <c r="R1323" s="922" t="s">
        <v>14919</v>
      </c>
      <c r="S1323" s="923" t="s">
        <v>14920</v>
      </c>
      <c r="AH1323" s="860" t="s">
        <v>35</v>
      </c>
      <c r="AI1323" s="855" t="s">
        <v>14915</v>
      </c>
    </row>
    <row r="1324" spans="1:35" ht="48" x14ac:dyDescent="0.2">
      <c r="A1324" s="749" t="s">
        <v>20797</v>
      </c>
      <c r="P1324" s="755"/>
      <c r="Q1324" s="921" t="s">
        <v>5962</v>
      </c>
      <c r="R1324" s="922" t="s">
        <v>14922</v>
      </c>
      <c r="S1324" s="923" t="s">
        <v>14923</v>
      </c>
      <c r="AH1324" s="820" t="s">
        <v>6829</v>
      </c>
      <c r="AI1324" s="815" t="s">
        <v>14918</v>
      </c>
    </row>
    <row r="1325" spans="1:35" ht="48" x14ac:dyDescent="0.2">
      <c r="A1325" s="749" t="s">
        <v>20797</v>
      </c>
      <c r="P1325" s="755"/>
      <c r="Q1325" s="921" t="s">
        <v>5962</v>
      </c>
      <c r="R1325" s="922" t="s">
        <v>14925</v>
      </c>
      <c r="S1325" s="923" t="s">
        <v>14926</v>
      </c>
      <c r="AH1325" s="860" t="s">
        <v>35</v>
      </c>
      <c r="AI1325" s="855" t="s">
        <v>14921</v>
      </c>
    </row>
    <row r="1326" spans="1:35" ht="48" x14ac:dyDescent="0.2">
      <c r="A1326" s="749" t="s">
        <v>20797</v>
      </c>
      <c r="P1326" s="755"/>
      <c r="Q1326" s="921" t="s">
        <v>5962</v>
      </c>
      <c r="R1326" s="922" t="s">
        <v>14928</v>
      </c>
      <c r="S1326" s="923" t="s">
        <v>14929</v>
      </c>
      <c r="AH1326" s="820" t="s">
        <v>7253</v>
      </c>
      <c r="AI1326" s="815" t="s">
        <v>14924</v>
      </c>
    </row>
    <row r="1327" spans="1:35" ht="48" x14ac:dyDescent="0.2">
      <c r="A1327" s="749" t="s">
        <v>20797</v>
      </c>
      <c r="P1327" s="755"/>
      <c r="Q1327" s="921" t="s">
        <v>5962</v>
      </c>
      <c r="R1327" s="922" t="s">
        <v>14931</v>
      </c>
      <c r="S1327" s="923" t="s">
        <v>14932</v>
      </c>
      <c r="AH1327" s="860" t="s">
        <v>35</v>
      </c>
      <c r="AI1327" s="855" t="s">
        <v>14927</v>
      </c>
    </row>
    <row r="1328" spans="1:35" ht="48" x14ac:dyDescent="0.2">
      <c r="A1328" s="749" t="s">
        <v>20797</v>
      </c>
      <c r="P1328" s="755"/>
      <c r="Q1328" s="921" t="s">
        <v>5962</v>
      </c>
      <c r="R1328" s="922" t="s">
        <v>14934</v>
      </c>
      <c r="S1328" s="923" t="s">
        <v>14935</v>
      </c>
      <c r="AH1328" s="820" t="s">
        <v>7294</v>
      </c>
      <c r="AI1328" s="815" t="s">
        <v>14930</v>
      </c>
    </row>
    <row r="1329" spans="1:35" ht="48" x14ac:dyDescent="0.2">
      <c r="A1329" s="749" t="s">
        <v>20797</v>
      </c>
      <c r="P1329" s="755"/>
      <c r="Q1329" s="921" t="s">
        <v>5962</v>
      </c>
      <c r="R1329" s="922" t="s">
        <v>14938</v>
      </c>
      <c r="S1329" s="923" t="s">
        <v>14939</v>
      </c>
      <c r="AH1329" s="860" t="s">
        <v>35</v>
      </c>
      <c r="AI1329" s="855" t="s">
        <v>14933</v>
      </c>
    </row>
    <row r="1330" spans="1:35" ht="48" x14ac:dyDescent="0.2">
      <c r="A1330" s="749" t="s">
        <v>20797</v>
      </c>
      <c r="P1330" s="755"/>
      <c r="Q1330" s="921" t="s">
        <v>5962</v>
      </c>
      <c r="R1330" s="922" t="s">
        <v>14941</v>
      </c>
      <c r="S1330" s="923" t="s">
        <v>14942</v>
      </c>
      <c r="AH1330" s="820" t="s">
        <v>14936</v>
      </c>
      <c r="AI1330" s="815" t="s">
        <v>14937</v>
      </c>
    </row>
    <row r="1331" spans="1:35" ht="48" x14ac:dyDescent="0.2">
      <c r="A1331" s="749" t="s">
        <v>20797</v>
      </c>
      <c r="P1331" s="755"/>
      <c r="Q1331" s="921" t="s">
        <v>5962</v>
      </c>
      <c r="R1331" s="922" t="s">
        <v>14944</v>
      </c>
      <c r="S1331" s="923" t="s">
        <v>14945</v>
      </c>
      <c r="AH1331" s="860" t="s">
        <v>35</v>
      </c>
      <c r="AI1331" s="855" t="s">
        <v>14940</v>
      </c>
    </row>
    <row r="1332" spans="1:35" ht="48" x14ac:dyDescent="0.2">
      <c r="A1332" s="749" t="s">
        <v>20797</v>
      </c>
      <c r="P1332" s="755"/>
      <c r="Q1332" s="921" t="s">
        <v>5962</v>
      </c>
      <c r="R1332" s="922" t="s">
        <v>14947</v>
      </c>
      <c r="S1332" s="923" t="s">
        <v>14948</v>
      </c>
      <c r="AH1332" s="820" t="s">
        <v>9941</v>
      </c>
      <c r="AI1332" s="815" t="s">
        <v>14943</v>
      </c>
    </row>
    <row r="1333" spans="1:35" ht="48" x14ac:dyDescent="0.2">
      <c r="A1333" s="749" t="s">
        <v>20797</v>
      </c>
      <c r="P1333" s="755"/>
      <c r="Q1333" s="921" t="s">
        <v>5962</v>
      </c>
      <c r="R1333" s="922" t="s">
        <v>14950</v>
      </c>
      <c r="S1333" s="923" t="s">
        <v>14951</v>
      </c>
      <c r="AH1333" s="860" t="s">
        <v>35</v>
      </c>
      <c r="AI1333" s="855" t="s">
        <v>14946</v>
      </c>
    </row>
    <row r="1334" spans="1:35" ht="48" x14ac:dyDescent="0.2">
      <c r="A1334" s="749" t="s">
        <v>20797</v>
      </c>
      <c r="P1334" s="755"/>
      <c r="Q1334" s="921" t="s">
        <v>5962</v>
      </c>
      <c r="R1334" s="922" t="s">
        <v>14953</v>
      </c>
      <c r="S1334" s="923" t="s">
        <v>14954</v>
      </c>
      <c r="AH1334" s="820" t="s">
        <v>11780</v>
      </c>
      <c r="AI1334" s="815" t="s">
        <v>14949</v>
      </c>
    </row>
    <row r="1335" spans="1:35" ht="48" x14ac:dyDescent="0.2">
      <c r="A1335" s="749" t="s">
        <v>20797</v>
      </c>
      <c r="P1335" s="755"/>
      <c r="Q1335" s="921" t="s">
        <v>5962</v>
      </c>
      <c r="R1335" s="922" t="s">
        <v>14957</v>
      </c>
      <c r="S1335" s="923" t="s">
        <v>14958</v>
      </c>
      <c r="AH1335" s="860" t="s">
        <v>35</v>
      </c>
      <c r="AI1335" s="855" t="s">
        <v>14952</v>
      </c>
    </row>
    <row r="1336" spans="1:35" ht="48" x14ac:dyDescent="0.2">
      <c r="A1336" s="749" t="s">
        <v>20797</v>
      </c>
      <c r="P1336" s="755"/>
      <c r="Q1336" s="921" t="s">
        <v>5962</v>
      </c>
      <c r="R1336" s="922" t="s">
        <v>14960</v>
      </c>
      <c r="S1336" s="923" t="s">
        <v>14961</v>
      </c>
      <c r="AH1336" s="820" t="s">
        <v>14955</v>
      </c>
      <c r="AI1336" s="815" t="s">
        <v>14956</v>
      </c>
    </row>
    <row r="1337" spans="1:35" ht="48" x14ac:dyDescent="0.2">
      <c r="A1337" s="749" t="s">
        <v>20797</v>
      </c>
      <c r="P1337" s="755"/>
      <c r="Q1337" s="921" t="s">
        <v>5962</v>
      </c>
      <c r="R1337" s="922" t="s">
        <v>14963</v>
      </c>
      <c r="S1337" s="923" t="s">
        <v>14964</v>
      </c>
      <c r="AH1337" s="860" t="s">
        <v>35</v>
      </c>
      <c r="AI1337" s="855" t="s">
        <v>14959</v>
      </c>
    </row>
    <row r="1338" spans="1:35" ht="48" x14ac:dyDescent="0.2">
      <c r="A1338" s="749" t="s">
        <v>20797</v>
      </c>
      <c r="P1338" s="755"/>
      <c r="Q1338" s="921" t="s">
        <v>5962</v>
      </c>
      <c r="R1338" s="922" t="s">
        <v>14966</v>
      </c>
      <c r="S1338" s="923" t="s">
        <v>14967</v>
      </c>
      <c r="AH1338" s="820" t="s">
        <v>10044</v>
      </c>
      <c r="AI1338" s="815" t="s">
        <v>14962</v>
      </c>
    </row>
    <row r="1339" spans="1:35" ht="48" x14ac:dyDescent="0.2">
      <c r="A1339" s="749" t="s">
        <v>20797</v>
      </c>
      <c r="P1339" s="755"/>
      <c r="Q1339" s="921" t="s">
        <v>5962</v>
      </c>
      <c r="R1339" s="922" t="s">
        <v>14969</v>
      </c>
      <c r="S1339" s="923" t="s">
        <v>14970</v>
      </c>
      <c r="AH1339" s="860" t="s">
        <v>35</v>
      </c>
      <c r="AI1339" s="855" t="s">
        <v>14965</v>
      </c>
    </row>
    <row r="1340" spans="1:35" ht="48" x14ac:dyDescent="0.2">
      <c r="A1340" s="749" t="s">
        <v>20797</v>
      </c>
      <c r="P1340" s="755"/>
      <c r="Q1340" s="921" t="s">
        <v>5962</v>
      </c>
      <c r="R1340" s="922" t="s">
        <v>14972</v>
      </c>
      <c r="S1340" s="923" t="s">
        <v>14973</v>
      </c>
      <c r="AH1340" s="820" t="s">
        <v>7349</v>
      </c>
      <c r="AI1340" s="815" t="s">
        <v>14968</v>
      </c>
    </row>
    <row r="1341" spans="1:35" ht="48" x14ac:dyDescent="0.2">
      <c r="A1341" s="749" t="s">
        <v>20797</v>
      </c>
      <c r="P1341" s="755"/>
      <c r="Q1341" s="921" t="s">
        <v>5962</v>
      </c>
      <c r="R1341" s="922" t="s">
        <v>14976</v>
      </c>
      <c r="S1341" s="923" t="s">
        <v>14977</v>
      </c>
      <c r="AH1341" s="860" t="s">
        <v>35</v>
      </c>
      <c r="AI1341" s="855" t="s">
        <v>14971</v>
      </c>
    </row>
    <row r="1342" spans="1:35" ht="48" x14ac:dyDescent="0.2">
      <c r="A1342" s="749" t="s">
        <v>20797</v>
      </c>
      <c r="P1342" s="755"/>
      <c r="Q1342" s="921" t="s">
        <v>5962</v>
      </c>
      <c r="R1342" s="922" t="s">
        <v>14979</v>
      </c>
      <c r="S1342" s="923" t="s">
        <v>14980</v>
      </c>
      <c r="AH1342" s="820" t="s">
        <v>14974</v>
      </c>
      <c r="AI1342" s="815" t="s">
        <v>14975</v>
      </c>
    </row>
    <row r="1343" spans="1:35" ht="48" x14ac:dyDescent="0.2">
      <c r="A1343" s="749" t="s">
        <v>20797</v>
      </c>
      <c r="P1343" s="755"/>
      <c r="Q1343" s="921" t="s">
        <v>5962</v>
      </c>
      <c r="R1343" s="922" t="s">
        <v>14982</v>
      </c>
      <c r="S1343" s="923" t="s">
        <v>14983</v>
      </c>
      <c r="AH1343" s="860" t="s">
        <v>35</v>
      </c>
      <c r="AI1343" s="855" t="s">
        <v>14978</v>
      </c>
    </row>
    <row r="1344" spans="1:35" ht="48" x14ac:dyDescent="0.2">
      <c r="A1344" s="749" t="s">
        <v>20797</v>
      </c>
      <c r="P1344" s="755"/>
      <c r="Q1344" s="921" t="s">
        <v>5962</v>
      </c>
      <c r="R1344" s="922" t="s">
        <v>14985</v>
      </c>
      <c r="S1344" s="923" t="s">
        <v>14986</v>
      </c>
      <c r="AH1344" s="820" t="s">
        <v>8262</v>
      </c>
      <c r="AI1344" s="815" t="s">
        <v>14981</v>
      </c>
    </row>
    <row r="1345" spans="1:35" ht="48" x14ac:dyDescent="0.2">
      <c r="A1345" s="749" t="s">
        <v>20797</v>
      </c>
      <c r="P1345" s="755"/>
      <c r="Q1345" s="921" t="s">
        <v>5962</v>
      </c>
      <c r="R1345" s="922" t="s">
        <v>14988</v>
      </c>
      <c r="S1345" s="923" t="s">
        <v>14989</v>
      </c>
      <c r="AH1345" s="860" t="s">
        <v>35</v>
      </c>
      <c r="AI1345" s="855" t="s">
        <v>14984</v>
      </c>
    </row>
    <row r="1346" spans="1:35" ht="48" x14ac:dyDescent="0.2">
      <c r="A1346" s="749" t="s">
        <v>20797</v>
      </c>
      <c r="P1346" s="755"/>
      <c r="Q1346" s="921" t="s">
        <v>5962</v>
      </c>
      <c r="R1346" s="922" t="s">
        <v>14991</v>
      </c>
      <c r="S1346" s="923" t="s">
        <v>14992</v>
      </c>
      <c r="AH1346" s="820" t="s">
        <v>12314</v>
      </c>
      <c r="AI1346" s="815" t="s">
        <v>14987</v>
      </c>
    </row>
    <row r="1347" spans="1:35" ht="48" x14ac:dyDescent="0.2">
      <c r="A1347" s="749" t="s">
        <v>20797</v>
      </c>
      <c r="P1347" s="755"/>
      <c r="Q1347" s="921" t="s">
        <v>5962</v>
      </c>
      <c r="R1347" s="922" t="s">
        <v>14994</v>
      </c>
      <c r="S1347" s="923" t="s">
        <v>14995</v>
      </c>
      <c r="AH1347" s="860" t="s">
        <v>35</v>
      </c>
      <c r="AI1347" s="855" t="s">
        <v>14990</v>
      </c>
    </row>
    <row r="1348" spans="1:35" ht="48" x14ac:dyDescent="0.2">
      <c r="A1348" s="749" t="s">
        <v>20797</v>
      </c>
      <c r="P1348" s="755"/>
      <c r="Q1348" s="921" t="s">
        <v>5962</v>
      </c>
      <c r="R1348" s="922" t="s">
        <v>14997</v>
      </c>
      <c r="S1348" s="923" t="s">
        <v>14998</v>
      </c>
      <c r="AH1348" s="820" t="s">
        <v>12318</v>
      </c>
      <c r="AI1348" s="815" t="s">
        <v>14993</v>
      </c>
    </row>
    <row r="1349" spans="1:35" ht="48" x14ac:dyDescent="0.2">
      <c r="A1349" s="749" t="s">
        <v>20797</v>
      </c>
      <c r="P1349" s="755"/>
      <c r="Q1349" s="921" t="s">
        <v>5962</v>
      </c>
      <c r="R1349" s="922" t="s">
        <v>15001</v>
      </c>
      <c r="S1349" s="923" t="s">
        <v>15002</v>
      </c>
      <c r="AH1349" s="860" t="s">
        <v>35</v>
      </c>
      <c r="AI1349" s="855" t="s">
        <v>14996</v>
      </c>
    </row>
    <row r="1350" spans="1:35" ht="48" x14ac:dyDescent="0.2">
      <c r="A1350" s="749" t="s">
        <v>20797</v>
      </c>
      <c r="P1350" s="755"/>
      <c r="Q1350" s="921" t="s">
        <v>5962</v>
      </c>
      <c r="R1350" s="922" t="s">
        <v>15004</v>
      </c>
      <c r="S1350" s="923" t="s">
        <v>15005</v>
      </c>
      <c r="AH1350" s="820" t="s">
        <v>14999</v>
      </c>
      <c r="AI1350" s="815" t="s">
        <v>15000</v>
      </c>
    </row>
    <row r="1351" spans="1:35" ht="48" x14ac:dyDescent="0.2">
      <c r="A1351" s="749" t="s">
        <v>20797</v>
      </c>
      <c r="P1351" s="755"/>
      <c r="Q1351" s="921" t="s">
        <v>5962</v>
      </c>
      <c r="R1351" s="922" t="s">
        <v>15007</v>
      </c>
      <c r="S1351" s="923" t="s">
        <v>15008</v>
      </c>
      <c r="AH1351" s="860" t="s">
        <v>35</v>
      </c>
      <c r="AI1351" s="855" t="s">
        <v>15003</v>
      </c>
    </row>
    <row r="1352" spans="1:35" ht="48" x14ac:dyDescent="0.2">
      <c r="A1352" s="749" t="s">
        <v>20797</v>
      </c>
      <c r="P1352" s="755"/>
      <c r="Q1352" s="921" t="s">
        <v>5962</v>
      </c>
      <c r="R1352" s="922" t="s">
        <v>15010</v>
      </c>
      <c r="S1352" s="923" t="s">
        <v>15011</v>
      </c>
      <c r="AH1352" s="820" t="s">
        <v>7471</v>
      </c>
      <c r="AI1352" s="815" t="s">
        <v>15006</v>
      </c>
    </row>
    <row r="1353" spans="1:35" ht="48" x14ac:dyDescent="0.2">
      <c r="A1353" s="749" t="s">
        <v>20797</v>
      </c>
      <c r="P1353" s="755"/>
      <c r="Q1353" s="921" t="s">
        <v>5962</v>
      </c>
      <c r="R1353" s="922" t="s">
        <v>15014</v>
      </c>
      <c r="S1353" s="923" t="s">
        <v>15015</v>
      </c>
      <c r="AH1353" s="860" t="s">
        <v>35</v>
      </c>
      <c r="AI1353" s="855" t="s">
        <v>15009</v>
      </c>
    </row>
    <row r="1354" spans="1:35" ht="48" x14ac:dyDescent="0.2">
      <c r="A1354" s="749" t="s">
        <v>20797</v>
      </c>
      <c r="P1354" s="755"/>
      <c r="Q1354" s="921" t="s">
        <v>5962</v>
      </c>
      <c r="R1354" s="922" t="s">
        <v>15017</v>
      </c>
      <c r="S1354" s="923" t="s">
        <v>15018</v>
      </c>
      <c r="AH1354" s="820" t="s">
        <v>15012</v>
      </c>
      <c r="AI1354" s="815" t="s">
        <v>15013</v>
      </c>
    </row>
    <row r="1355" spans="1:35" ht="48" x14ac:dyDescent="0.2">
      <c r="A1355" s="749" t="s">
        <v>20797</v>
      </c>
      <c r="P1355" s="755"/>
      <c r="Q1355" s="921" t="s">
        <v>5962</v>
      </c>
      <c r="R1355" s="922" t="s">
        <v>15021</v>
      </c>
      <c r="S1355" s="923" t="s">
        <v>15022</v>
      </c>
      <c r="AH1355" s="860"/>
      <c r="AI1355" s="855" t="s">
        <v>15016</v>
      </c>
    </row>
    <row r="1356" spans="1:35" ht="48" x14ac:dyDescent="0.2">
      <c r="A1356" s="749" t="s">
        <v>20797</v>
      </c>
      <c r="P1356" s="755"/>
      <c r="Q1356" s="921" t="s">
        <v>5962</v>
      </c>
      <c r="R1356" s="922" t="s">
        <v>15024</v>
      </c>
      <c r="S1356" s="923" t="s">
        <v>15025</v>
      </c>
      <c r="AH1356" s="820" t="s">
        <v>15019</v>
      </c>
      <c r="AI1356" s="815" t="s">
        <v>15020</v>
      </c>
    </row>
    <row r="1357" spans="1:35" ht="48" x14ac:dyDescent="0.2">
      <c r="A1357" s="749" t="s">
        <v>20797</v>
      </c>
      <c r="P1357" s="755"/>
      <c r="Q1357" s="921" t="s">
        <v>5962</v>
      </c>
      <c r="R1357" s="922" t="s">
        <v>15027</v>
      </c>
      <c r="S1357" s="923" t="s">
        <v>15028</v>
      </c>
      <c r="AH1357" s="860" t="s">
        <v>35</v>
      </c>
      <c r="AI1357" s="855" t="s">
        <v>15023</v>
      </c>
    </row>
    <row r="1358" spans="1:35" ht="48" x14ac:dyDescent="0.2">
      <c r="A1358" s="749" t="s">
        <v>20797</v>
      </c>
      <c r="P1358" s="755"/>
      <c r="Q1358" s="921" t="s">
        <v>5962</v>
      </c>
      <c r="R1358" s="922" t="s">
        <v>15030</v>
      </c>
      <c r="S1358" s="923" t="s">
        <v>15031</v>
      </c>
      <c r="AH1358" s="820" t="s">
        <v>8398</v>
      </c>
      <c r="AI1358" s="815" t="s">
        <v>15026</v>
      </c>
    </row>
    <row r="1359" spans="1:35" ht="48" x14ac:dyDescent="0.2">
      <c r="A1359" s="749" t="s">
        <v>20797</v>
      </c>
      <c r="P1359" s="755"/>
      <c r="Q1359" s="921" t="s">
        <v>5962</v>
      </c>
      <c r="R1359" s="922" t="s">
        <v>15033</v>
      </c>
      <c r="S1359" s="923" t="s">
        <v>15034</v>
      </c>
      <c r="AH1359" s="860" t="s">
        <v>35</v>
      </c>
      <c r="AI1359" s="855" t="s">
        <v>15029</v>
      </c>
    </row>
    <row r="1360" spans="1:35" ht="48" x14ac:dyDescent="0.2">
      <c r="A1360" s="749" t="s">
        <v>20797</v>
      </c>
      <c r="P1360" s="755"/>
      <c r="Q1360" s="921" t="s">
        <v>5962</v>
      </c>
      <c r="R1360" s="922" t="s">
        <v>15036</v>
      </c>
      <c r="S1360" s="923" t="s">
        <v>15037</v>
      </c>
      <c r="AH1360" s="820" t="s">
        <v>12323</v>
      </c>
      <c r="AI1360" s="815" t="s">
        <v>15032</v>
      </c>
    </row>
    <row r="1361" spans="1:35" ht="48" x14ac:dyDescent="0.2">
      <c r="A1361" s="749" t="s">
        <v>20797</v>
      </c>
      <c r="P1361" s="755"/>
      <c r="Q1361" s="921" t="s">
        <v>5962</v>
      </c>
      <c r="R1361" s="922" t="s">
        <v>15039</v>
      </c>
      <c r="S1361" s="923" t="s">
        <v>15040</v>
      </c>
      <c r="AH1361" s="860" t="s">
        <v>35</v>
      </c>
      <c r="AI1361" s="855" t="s">
        <v>15035</v>
      </c>
    </row>
    <row r="1362" spans="1:35" ht="48" x14ac:dyDescent="0.2">
      <c r="A1362" s="749" t="s">
        <v>20797</v>
      </c>
      <c r="P1362" s="755"/>
      <c r="Q1362" s="921" t="s">
        <v>5962</v>
      </c>
      <c r="R1362" s="922" t="s">
        <v>15042</v>
      </c>
      <c r="S1362" s="923" t="s">
        <v>15043</v>
      </c>
      <c r="AH1362" s="820" t="s">
        <v>7454</v>
      </c>
      <c r="AI1362" s="815" t="s">
        <v>15038</v>
      </c>
    </row>
    <row r="1363" spans="1:35" ht="48" x14ac:dyDescent="0.2">
      <c r="A1363" s="749" t="s">
        <v>20797</v>
      </c>
      <c r="P1363" s="755"/>
      <c r="Q1363" s="921" t="s">
        <v>5962</v>
      </c>
      <c r="R1363" s="922" t="s">
        <v>15045</v>
      </c>
      <c r="S1363" s="923" t="s">
        <v>15046</v>
      </c>
      <c r="AH1363" s="860" t="s">
        <v>35</v>
      </c>
      <c r="AI1363" s="855" t="s">
        <v>15041</v>
      </c>
    </row>
    <row r="1364" spans="1:35" ht="48" x14ac:dyDescent="0.2">
      <c r="A1364" s="749" t="s">
        <v>20797</v>
      </c>
      <c r="P1364" s="755"/>
      <c r="Q1364" s="921" t="s">
        <v>5962</v>
      </c>
      <c r="R1364" s="922" t="s">
        <v>15048</v>
      </c>
      <c r="S1364" s="923" t="s">
        <v>15049</v>
      </c>
      <c r="AH1364" s="820" t="s">
        <v>8716</v>
      </c>
      <c r="AI1364" s="815" t="s">
        <v>15044</v>
      </c>
    </row>
    <row r="1365" spans="1:35" ht="48" x14ac:dyDescent="0.2">
      <c r="A1365" s="749" t="s">
        <v>20797</v>
      </c>
      <c r="P1365" s="755"/>
      <c r="Q1365" s="921" t="s">
        <v>5962</v>
      </c>
      <c r="R1365" s="922" t="s">
        <v>15051</v>
      </c>
      <c r="S1365" s="923" t="s">
        <v>15052</v>
      </c>
      <c r="AH1365" s="860" t="s">
        <v>35</v>
      </c>
      <c r="AI1365" s="855" t="s">
        <v>15047</v>
      </c>
    </row>
    <row r="1366" spans="1:35" ht="48" x14ac:dyDescent="0.2">
      <c r="A1366" s="749" t="s">
        <v>20797</v>
      </c>
      <c r="P1366" s="755"/>
      <c r="Q1366" s="921" t="s">
        <v>5962</v>
      </c>
      <c r="R1366" s="922" t="s">
        <v>15054</v>
      </c>
      <c r="S1366" s="923" t="s">
        <v>15055</v>
      </c>
      <c r="AH1366" s="820" t="s">
        <v>7506</v>
      </c>
      <c r="AI1366" s="815" t="s">
        <v>15050</v>
      </c>
    </row>
    <row r="1367" spans="1:35" ht="48" x14ac:dyDescent="0.2">
      <c r="A1367" s="749" t="s">
        <v>20797</v>
      </c>
      <c r="P1367" s="755"/>
      <c r="Q1367" s="921" t="s">
        <v>5962</v>
      </c>
      <c r="R1367" s="922" t="s">
        <v>15058</v>
      </c>
      <c r="S1367" s="923" t="s">
        <v>15059</v>
      </c>
      <c r="AH1367" s="860" t="s">
        <v>35</v>
      </c>
      <c r="AI1367" s="855" t="s">
        <v>15053</v>
      </c>
    </row>
    <row r="1368" spans="1:35" ht="48" x14ac:dyDescent="0.2">
      <c r="A1368" s="749" t="s">
        <v>20797</v>
      </c>
      <c r="P1368" s="755"/>
      <c r="Q1368" s="921" t="s">
        <v>5962</v>
      </c>
      <c r="R1368" s="922" t="s">
        <v>15061</v>
      </c>
      <c r="S1368" s="923" t="s">
        <v>15062</v>
      </c>
      <c r="AH1368" s="820" t="s">
        <v>15056</v>
      </c>
      <c r="AI1368" s="815" t="s">
        <v>15057</v>
      </c>
    </row>
    <row r="1369" spans="1:35" ht="48" x14ac:dyDescent="0.2">
      <c r="A1369" s="749" t="s">
        <v>20797</v>
      </c>
      <c r="P1369" s="755"/>
      <c r="Q1369" s="921" t="s">
        <v>5962</v>
      </c>
      <c r="R1369" s="922" t="s">
        <v>15064</v>
      </c>
      <c r="S1369" s="923" t="s">
        <v>15065</v>
      </c>
      <c r="AH1369" s="860" t="s">
        <v>35</v>
      </c>
      <c r="AI1369" s="855" t="s">
        <v>15060</v>
      </c>
    </row>
    <row r="1370" spans="1:35" ht="48" x14ac:dyDescent="0.2">
      <c r="A1370" s="749" t="s">
        <v>20797</v>
      </c>
      <c r="P1370" s="755"/>
      <c r="Q1370" s="921" t="s">
        <v>5962</v>
      </c>
      <c r="R1370" s="922" t="s">
        <v>15067</v>
      </c>
      <c r="S1370" s="923" t="s">
        <v>15068</v>
      </c>
      <c r="AH1370" s="820" t="s">
        <v>10233</v>
      </c>
      <c r="AI1370" s="815" t="s">
        <v>15063</v>
      </c>
    </row>
    <row r="1371" spans="1:35" ht="48" x14ac:dyDescent="0.2">
      <c r="A1371" s="749" t="s">
        <v>20797</v>
      </c>
      <c r="P1371" s="755"/>
      <c r="Q1371" s="921" t="s">
        <v>5962</v>
      </c>
      <c r="R1371" s="922" t="s">
        <v>15070</v>
      </c>
      <c r="S1371" s="923" t="s">
        <v>15071</v>
      </c>
      <c r="AH1371" s="860" t="s">
        <v>35</v>
      </c>
      <c r="AI1371" s="855" t="s">
        <v>15066</v>
      </c>
    </row>
    <row r="1372" spans="1:35" ht="48" x14ac:dyDescent="0.2">
      <c r="A1372" s="749" t="s">
        <v>20797</v>
      </c>
      <c r="P1372" s="755"/>
      <c r="Q1372" s="921" t="s">
        <v>5962</v>
      </c>
      <c r="R1372" s="922" t="s">
        <v>15073</v>
      </c>
      <c r="S1372" s="923" t="s">
        <v>15074</v>
      </c>
      <c r="AH1372" s="820" t="s">
        <v>12822</v>
      </c>
      <c r="AI1372" s="815" t="s">
        <v>15069</v>
      </c>
    </row>
    <row r="1373" spans="1:35" ht="48" x14ac:dyDescent="0.2">
      <c r="A1373" s="749" t="s">
        <v>20797</v>
      </c>
      <c r="P1373" s="755"/>
      <c r="Q1373" s="921" t="s">
        <v>5962</v>
      </c>
      <c r="R1373" s="922" t="s">
        <v>15076</v>
      </c>
      <c r="S1373" s="923" t="s">
        <v>15077</v>
      </c>
      <c r="AH1373" s="860" t="s">
        <v>35</v>
      </c>
      <c r="AI1373" s="855" t="s">
        <v>15072</v>
      </c>
    </row>
    <row r="1374" spans="1:35" ht="48" x14ac:dyDescent="0.2">
      <c r="A1374" s="749" t="s">
        <v>20797</v>
      </c>
      <c r="P1374" s="755"/>
      <c r="Q1374" s="921" t="s">
        <v>5962</v>
      </c>
      <c r="R1374" s="922" t="s">
        <v>15079</v>
      </c>
      <c r="S1374" s="923" t="s">
        <v>15080</v>
      </c>
      <c r="AH1374" s="820" t="s">
        <v>7579</v>
      </c>
      <c r="AI1374" s="815" t="s">
        <v>15075</v>
      </c>
    </row>
    <row r="1375" spans="1:35" ht="48" x14ac:dyDescent="0.2">
      <c r="A1375" s="749" t="s">
        <v>20797</v>
      </c>
      <c r="P1375" s="755"/>
      <c r="Q1375" s="921" t="s">
        <v>5962</v>
      </c>
      <c r="R1375" s="922" t="s">
        <v>15083</v>
      </c>
      <c r="S1375" s="923" t="s">
        <v>15084</v>
      </c>
      <c r="AH1375" s="860" t="s">
        <v>35</v>
      </c>
      <c r="AI1375" s="855" t="s">
        <v>15078</v>
      </c>
    </row>
    <row r="1376" spans="1:35" ht="48" x14ac:dyDescent="0.2">
      <c r="A1376" s="749" t="s">
        <v>20797</v>
      </c>
      <c r="P1376" s="755"/>
      <c r="Q1376" s="921" t="s">
        <v>5962</v>
      </c>
      <c r="R1376" s="922" t="s">
        <v>15086</v>
      </c>
      <c r="S1376" s="923" t="s">
        <v>15087</v>
      </c>
      <c r="AH1376" s="820" t="s">
        <v>15081</v>
      </c>
      <c r="AI1376" s="815" t="s">
        <v>15082</v>
      </c>
    </row>
    <row r="1377" spans="1:35" ht="48" x14ac:dyDescent="0.2">
      <c r="A1377" s="749" t="s">
        <v>20797</v>
      </c>
      <c r="P1377" s="755"/>
      <c r="Q1377" s="921" t="s">
        <v>5962</v>
      </c>
      <c r="R1377" s="922" t="s">
        <v>15090</v>
      </c>
      <c r="S1377" s="923" t="s">
        <v>15091</v>
      </c>
      <c r="AH1377" s="860" t="s">
        <v>35</v>
      </c>
      <c r="AI1377" s="855" t="s">
        <v>15085</v>
      </c>
    </row>
    <row r="1378" spans="1:35" ht="48" x14ac:dyDescent="0.2">
      <c r="A1378" s="749" t="s">
        <v>20797</v>
      </c>
      <c r="P1378" s="755"/>
      <c r="Q1378" s="921" t="s">
        <v>5962</v>
      </c>
      <c r="R1378" s="922" t="s">
        <v>15093</v>
      </c>
      <c r="S1378" s="923" t="s">
        <v>15094</v>
      </c>
      <c r="AH1378" s="820" t="s">
        <v>15088</v>
      </c>
      <c r="AI1378" s="815" t="s">
        <v>15089</v>
      </c>
    </row>
    <row r="1379" spans="1:35" ht="48" x14ac:dyDescent="0.2">
      <c r="A1379" s="749" t="s">
        <v>20797</v>
      </c>
      <c r="P1379" s="755"/>
      <c r="Q1379" s="921" t="s">
        <v>5962</v>
      </c>
      <c r="R1379" s="922" t="s">
        <v>15096</v>
      </c>
      <c r="S1379" s="923" t="s">
        <v>15097</v>
      </c>
      <c r="AH1379" s="860" t="s">
        <v>35</v>
      </c>
      <c r="AI1379" s="855" t="s">
        <v>15092</v>
      </c>
    </row>
    <row r="1380" spans="1:35" ht="48" x14ac:dyDescent="0.2">
      <c r="A1380" s="749" t="s">
        <v>20797</v>
      </c>
      <c r="P1380" s="755"/>
      <c r="Q1380" s="921" t="s">
        <v>5962</v>
      </c>
      <c r="R1380" s="922" t="s">
        <v>15099</v>
      </c>
      <c r="S1380" s="923" t="s">
        <v>15100</v>
      </c>
      <c r="AH1380" s="820" t="s">
        <v>7542</v>
      </c>
      <c r="AI1380" s="815" t="s">
        <v>15095</v>
      </c>
    </row>
    <row r="1381" spans="1:35" ht="48" x14ac:dyDescent="0.2">
      <c r="A1381" s="749" t="s">
        <v>20797</v>
      </c>
      <c r="P1381" s="755"/>
      <c r="Q1381" s="921" t="s">
        <v>5962</v>
      </c>
      <c r="R1381" s="922" t="s">
        <v>15102</v>
      </c>
      <c r="S1381" s="923" t="s">
        <v>15103</v>
      </c>
      <c r="AH1381" s="860" t="s">
        <v>35</v>
      </c>
      <c r="AI1381" s="855" t="s">
        <v>15098</v>
      </c>
    </row>
    <row r="1382" spans="1:35" ht="48" x14ac:dyDescent="0.2">
      <c r="A1382" s="749" t="s">
        <v>20797</v>
      </c>
      <c r="P1382" s="755"/>
      <c r="Q1382" s="921" t="s">
        <v>5962</v>
      </c>
      <c r="R1382" s="922" t="s">
        <v>15105</v>
      </c>
      <c r="S1382" s="923" t="s">
        <v>15106</v>
      </c>
      <c r="AH1382" s="820" t="s">
        <v>8433</v>
      </c>
      <c r="AI1382" s="815" t="s">
        <v>15101</v>
      </c>
    </row>
    <row r="1383" spans="1:35" ht="48" x14ac:dyDescent="0.2">
      <c r="A1383" s="749" t="s">
        <v>20797</v>
      </c>
      <c r="P1383" s="755"/>
      <c r="Q1383" s="921" t="s">
        <v>5962</v>
      </c>
      <c r="R1383" s="922" t="s">
        <v>15109</v>
      </c>
      <c r="S1383" s="923" t="s">
        <v>15110</v>
      </c>
      <c r="AH1383" s="860" t="s">
        <v>35</v>
      </c>
      <c r="AI1383" s="855" t="s">
        <v>15104</v>
      </c>
    </row>
    <row r="1384" spans="1:35" ht="48" x14ac:dyDescent="0.2">
      <c r="A1384" s="749" t="s">
        <v>20797</v>
      </c>
      <c r="P1384" s="755"/>
      <c r="Q1384" s="921" t="s">
        <v>5962</v>
      </c>
      <c r="R1384" s="922" t="s">
        <v>15112</v>
      </c>
      <c r="S1384" s="923" t="s">
        <v>15113</v>
      </c>
      <c r="AH1384" s="820" t="s">
        <v>15107</v>
      </c>
      <c r="AI1384" s="815" t="s">
        <v>15108</v>
      </c>
    </row>
    <row r="1385" spans="1:35" ht="48" x14ac:dyDescent="0.2">
      <c r="A1385" s="749" t="s">
        <v>20797</v>
      </c>
      <c r="P1385" s="755"/>
      <c r="Q1385" s="921" t="s">
        <v>5962</v>
      </c>
      <c r="R1385" s="922" t="s">
        <v>15116</v>
      </c>
      <c r="S1385" s="923" t="s">
        <v>15117</v>
      </c>
      <c r="AH1385" s="860" t="s">
        <v>35</v>
      </c>
      <c r="AI1385" s="855" t="s">
        <v>15111</v>
      </c>
    </row>
    <row r="1386" spans="1:35" ht="48" x14ac:dyDescent="0.2">
      <c r="A1386" s="749" t="s">
        <v>20797</v>
      </c>
      <c r="P1386" s="755"/>
      <c r="Q1386" s="921" t="s">
        <v>5962</v>
      </c>
      <c r="R1386" s="922" t="s">
        <v>15119</v>
      </c>
      <c r="S1386" s="923" t="s">
        <v>15120</v>
      </c>
      <c r="AH1386" s="820" t="s">
        <v>15114</v>
      </c>
      <c r="AI1386" s="815" t="s">
        <v>15115</v>
      </c>
    </row>
    <row r="1387" spans="1:35" ht="48" x14ac:dyDescent="0.2">
      <c r="A1387" s="749" t="s">
        <v>20797</v>
      </c>
      <c r="P1387" s="755"/>
      <c r="Q1387" s="921" t="s">
        <v>5962</v>
      </c>
      <c r="R1387" s="922" t="s">
        <v>15123</v>
      </c>
      <c r="S1387" s="923" t="s">
        <v>15124</v>
      </c>
      <c r="AH1387" s="860" t="s">
        <v>35</v>
      </c>
      <c r="AI1387" s="855" t="s">
        <v>15118</v>
      </c>
    </row>
    <row r="1388" spans="1:35" ht="48" x14ac:dyDescent="0.2">
      <c r="A1388" s="749" t="s">
        <v>20797</v>
      </c>
      <c r="P1388" s="755"/>
      <c r="Q1388" s="921" t="s">
        <v>5962</v>
      </c>
      <c r="R1388" s="922" t="s">
        <v>15126</v>
      </c>
      <c r="S1388" s="923" t="s">
        <v>15127</v>
      </c>
      <c r="AH1388" s="820" t="s">
        <v>15121</v>
      </c>
      <c r="AI1388" s="815" t="s">
        <v>15122</v>
      </c>
    </row>
    <row r="1389" spans="1:35" ht="48" x14ac:dyDescent="0.2">
      <c r="A1389" s="749" t="s">
        <v>20797</v>
      </c>
      <c r="P1389" s="755"/>
      <c r="Q1389" s="921" t="s">
        <v>5962</v>
      </c>
      <c r="R1389" s="922" t="s">
        <v>15129</v>
      </c>
      <c r="S1389" s="923" t="s">
        <v>15130</v>
      </c>
      <c r="AH1389" s="860" t="s">
        <v>35</v>
      </c>
      <c r="AI1389" s="855" t="s">
        <v>15125</v>
      </c>
    </row>
    <row r="1390" spans="1:35" ht="48" x14ac:dyDescent="0.2">
      <c r="A1390" s="749" t="s">
        <v>20797</v>
      </c>
      <c r="P1390" s="755"/>
      <c r="Q1390" s="921" t="s">
        <v>5962</v>
      </c>
      <c r="R1390" s="922" t="s">
        <v>15132</v>
      </c>
      <c r="S1390" s="923" t="s">
        <v>15133</v>
      </c>
      <c r="AH1390" s="820" t="s">
        <v>7671</v>
      </c>
      <c r="AI1390" s="815" t="s">
        <v>15128</v>
      </c>
    </row>
    <row r="1391" spans="1:35" ht="48" x14ac:dyDescent="0.2">
      <c r="A1391" s="749" t="s">
        <v>20797</v>
      </c>
      <c r="P1391" s="755"/>
      <c r="Q1391" s="921" t="s">
        <v>5962</v>
      </c>
      <c r="R1391" s="922" t="s">
        <v>15136</v>
      </c>
      <c r="S1391" s="923" t="s">
        <v>15137</v>
      </c>
      <c r="AH1391" s="860" t="s">
        <v>35</v>
      </c>
      <c r="AI1391" s="855" t="s">
        <v>15131</v>
      </c>
    </row>
    <row r="1392" spans="1:35" ht="48" x14ac:dyDescent="0.2">
      <c r="A1392" s="749" t="s">
        <v>20797</v>
      </c>
      <c r="P1392" s="755"/>
      <c r="Q1392" s="921" t="s">
        <v>5962</v>
      </c>
      <c r="R1392" s="922" t="s">
        <v>15139</v>
      </c>
      <c r="S1392" s="923" t="s">
        <v>15140</v>
      </c>
      <c r="AH1392" s="820" t="s">
        <v>15134</v>
      </c>
      <c r="AI1392" s="815" t="s">
        <v>15135</v>
      </c>
    </row>
    <row r="1393" spans="1:35" ht="48" x14ac:dyDescent="0.2">
      <c r="A1393" s="749" t="s">
        <v>20797</v>
      </c>
      <c r="P1393" s="755"/>
      <c r="Q1393" s="921" t="s">
        <v>5962</v>
      </c>
      <c r="R1393" s="922" t="s">
        <v>8885</v>
      </c>
      <c r="S1393" s="923" t="s">
        <v>15142</v>
      </c>
      <c r="AH1393" s="860" t="s">
        <v>35</v>
      </c>
      <c r="AI1393" s="855" t="s">
        <v>15138</v>
      </c>
    </row>
    <row r="1394" spans="1:35" ht="48" x14ac:dyDescent="0.2">
      <c r="A1394" s="749" t="s">
        <v>20797</v>
      </c>
      <c r="P1394" s="755"/>
      <c r="Q1394" s="921" t="s">
        <v>5962</v>
      </c>
      <c r="R1394" s="922" t="s">
        <v>15144</v>
      </c>
      <c r="S1394" s="923" t="s">
        <v>15145</v>
      </c>
      <c r="AH1394" s="820" t="s">
        <v>7808</v>
      </c>
      <c r="AI1394" s="815" t="s">
        <v>15141</v>
      </c>
    </row>
    <row r="1395" spans="1:35" ht="48" x14ac:dyDescent="0.2">
      <c r="A1395" s="749" t="s">
        <v>20797</v>
      </c>
      <c r="P1395" s="755"/>
      <c r="Q1395" s="921" t="s">
        <v>5962</v>
      </c>
      <c r="R1395" s="922" t="s">
        <v>15148</v>
      </c>
      <c r="S1395" s="923" t="s">
        <v>15149</v>
      </c>
      <c r="AH1395" s="860" t="s">
        <v>35</v>
      </c>
      <c r="AI1395" s="855" t="s">
        <v>15143</v>
      </c>
    </row>
    <row r="1396" spans="1:35" ht="48" x14ac:dyDescent="0.2">
      <c r="A1396" s="749" t="s">
        <v>20797</v>
      </c>
      <c r="P1396" s="755"/>
      <c r="Q1396" s="921" t="s">
        <v>5962</v>
      </c>
      <c r="R1396" s="922" t="s">
        <v>15151</v>
      </c>
      <c r="S1396" s="923" t="s">
        <v>15152</v>
      </c>
      <c r="AH1396" s="820" t="s">
        <v>15146</v>
      </c>
      <c r="AI1396" s="815" t="s">
        <v>15147</v>
      </c>
    </row>
    <row r="1397" spans="1:35" ht="48" x14ac:dyDescent="0.2">
      <c r="A1397" s="749" t="s">
        <v>20797</v>
      </c>
      <c r="P1397" s="755"/>
      <c r="Q1397" s="921" t="s">
        <v>5962</v>
      </c>
      <c r="R1397" s="922" t="s">
        <v>8818</v>
      </c>
      <c r="S1397" s="923" t="s">
        <v>15154</v>
      </c>
      <c r="AH1397" s="860" t="s">
        <v>35</v>
      </c>
      <c r="AI1397" s="855" t="s">
        <v>15150</v>
      </c>
    </row>
    <row r="1398" spans="1:35" ht="48" x14ac:dyDescent="0.2">
      <c r="A1398" s="749" t="s">
        <v>20797</v>
      </c>
      <c r="P1398" s="755"/>
      <c r="Q1398" s="921" t="s">
        <v>5962</v>
      </c>
      <c r="R1398" s="922" t="s">
        <v>15156</v>
      </c>
      <c r="S1398" s="923" t="s">
        <v>15157</v>
      </c>
      <c r="AH1398" s="820" t="s">
        <v>7895</v>
      </c>
      <c r="AI1398" s="815" t="s">
        <v>15153</v>
      </c>
    </row>
    <row r="1399" spans="1:35" ht="48" x14ac:dyDescent="0.2">
      <c r="A1399" s="749" t="s">
        <v>20797</v>
      </c>
      <c r="P1399" s="755"/>
      <c r="Q1399" s="921" t="s">
        <v>5962</v>
      </c>
      <c r="R1399" s="922" t="s">
        <v>8801</v>
      </c>
      <c r="S1399" s="923" t="s">
        <v>15159</v>
      </c>
      <c r="AH1399" s="860" t="s">
        <v>35</v>
      </c>
      <c r="AI1399" s="855" t="s">
        <v>15155</v>
      </c>
    </row>
    <row r="1400" spans="1:35" ht="48" x14ac:dyDescent="0.2">
      <c r="A1400" s="749" t="s">
        <v>20797</v>
      </c>
      <c r="P1400" s="755"/>
      <c r="Q1400" s="921" t="s">
        <v>5962</v>
      </c>
      <c r="R1400" s="922" t="s">
        <v>15161</v>
      </c>
      <c r="S1400" s="923" t="s">
        <v>15162</v>
      </c>
      <c r="AH1400" s="820" t="s">
        <v>8569</v>
      </c>
      <c r="AI1400" s="815" t="s">
        <v>15158</v>
      </c>
    </row>
    <row r="1401" spans="1:35" ht="48" x14ac:dyDescent="0.2">
      <c r="A1401" s="749" t="s">
        <v>20797</v>
      </c>
      <c r="P1401" s="755"/>
      <c r="Q1401" s="921" t="s">
        <v>5962</v>
      </c>
      <c r="R1401" s="922" t="s">
        <v>15165</v>
      </c>
      <c r="S1401" s="923" t="s">
        <v>15166</v>
      </c>
      <c r="AH1401" s="860" t="s">
        <v>35</v>
      </c>
      <c r="AI1401" s="855" t="s">
        <v>15160</v>
      </c>
    </row>
    <row r="1402" spans="1:35" ht="48" x14ac:dyDescent="0.2">
      <c r="A1402" s="749" t="s">
        <v>20797</v>
      </c>
      <c r="P1402" s="755"/>
      <c r="Q1402" s="921" t="s">
        <v>5962</v>
      </c>
      <c r="R1402" s="922" t="s">
        <v>15168</v>
      </c>
      <c r="S1402" s="923" t="s">
        <v>15169</v>
      </c>
      <c r="AH1402" s="820" t="s">
        <v>15163</v>
      </c>
      <c r="AI1402" s="815" t="s">
        <v>15164</v>
      </c>
    </row>
    <row r="1403" spans="1:35" ht="48" x14ac:dyDescent="0.2">
      <c r="A1403" s="749" t="s">
        <v>20797</v>
      </c>
      <c r="P1403" s="755"/>
      <c r="Q1403" s="921" t="s">
        <v>5962</v>
      </c>
      <c r="R1403" s="922" t="s">
        <v>15171</v>
      </c>
      <c r="S1403" s="923" t="s">
        <v>15172</v>
      </c>
      <c r="AH1403" s="860" t="s">
        <v>35</v>
      </c>
      <c r="AI1403" s="855" t="s">
        <v>15167</v>
      </c>
    </row>
    <row r="1404" spans="1:35" ht="48" x14ac:dyDescent="0.2">
      <c r="A1404" s="749" t="s">
        <v>20797</v>
      </c>
      <c r="P1404" s="755"/>
      <c r="Q1404" s="921" t="s">
        <v>5962</v>
      </c>
      <c r="R1404" s="922" t="s">
        <v>15174</v>
      </c>
      <c r="S1404" s="923" t="s">
        <v>15175</v>
      </c>
      <c r="AH1404" s="820" t="s">
        <v>13719</v>
      </c>
      <c r="AI1404" s="815" t="s">
        <v>15170</v>
      </c>
    </row>
    <row r="1405" spans="1:35" ht="48" x14ac:dyDescent="0.2">
      <c r="A1405" s="749" t="s">
        <v>20797</v>
      </c>
      <c r="P1405" s="755"/>
      <c r="Q1405" s="921" t="s">
        <v>5962</v>
      </c>
      <c r="R1405" s="922" t="s">
        <v>15177</v>
      </c>
      <c r="S1405" s="923" t="s">
        <v>15178</v>
      </c>
      <c r="AH1405" s="860" t="s">
        <v>35</v>
      </c>
      <c r="AI1405" s="855" t="s">
        <v>15173</v>
      </c>
    </row>
    <row r="1406" spans="1:35" ht="48" x14ac:dyDescent="0.2">
      <c r="A1406" s="749" t="s">
        <v>20797</v>
      </c>
      <c r="P1406" s="755"/>
      <c r="Q1406" s="921" t="s">
        <v>5962</v>
      </c>
      <c r="R1406" s="922" t="s">
        <v>8564</v>
      </c>
      <c r="S1406" s="923" t="s">
        <v>15180</v>
      </c>
      <c r="AH1406" s="820" t="s">
        <v>8601</v>
      </c>
      <c r="AI1406" s="815" t="s">
        <v>15176</v>
      </c>
    </row>
    <row r="1407" spans="1:35" ht="48" x14ac:dyDescent="0.2">
      <c r="A1407" s="749" t="s">
        <v>20797</v>
      </c>
      <c r="P1407" s="755"/>
      <c r="Q1407" s="921" t="s">
        <v>5962</v>
      </c>
      <c r="R1407" s="922" t="s">
        <v>15183</v>
      </c>
      <c r="S1407" s="923" t="s">
        <v>15184</v>
      </c>
      <c r="AH1407" s="860" t="s">
        <v>35</v>
      </c>
      <c r="AI1407" s="855" t="s">
        <v>15179</v>
      </c>
    </row>
    <row r="1408" spans="1:35" ht="48" x14ac:dyDescent="0.2">
      <c r="A1408" s="749" t="s">
        <v>20797</v>
      </c>
      <c r="P1408" s="755"/>
      <c r="Q1408" s="921" t="s">
        <v>5962</v>
      </c>
      <c r="R1408" s="922" t="s">
        <v>15186</v>
      </c>
      <c r="S1408" s="923" t="s">
        <v>15187</v>
      </c>
      <c r="AH1408" s="820" t="s">
        <v>15181</v>
      </c>
      <c r="AI1408" s="815" t="s">
        <v>15182</v>
      </c>
    </row>
    <row r="1409" spans="1:35" ht="48" x14ac:dyDescent="0.2">
      <c r="A1409" s="749" t="s">
        <v>20797</v>
      </c>
      <c r="P1409" s="755"/>
      <c r="Q1409" s="921" t="s">
        <v>5962</v>
      </c>
      <c r="R1409" s="922" t="s">
        <v>15190</v>
      </c>
      <c r="S1409" s="923" t="s">
        <v>15191</v>
      </c>
      <c r="AH1409" s="860" t="s">
        <v>35</v>
      </c>
      <c r="AI1409" s="855" t="s">
        <v>15185</v>
      </c>
    </row>
    <row r="1410" spans="1:35" ht="48" x14ac:dyDescent="0.2">
      <c r="A1410" s="749" t="s">
        <v>20797</v>
      </c>
      <c r="P1410" s="755"/>
      <c r="Q1410" s="921" t="s">
        <v>5962</v>
      </c>
      <c r="R1410" s="922" t="s">
        <v>9615</v>
      </c>
      <c r="S1410" s="923" t="s">
        <v>15193</v>
      </c>
      <c r="AH1410" s="820" t="s">
        <v>15188</v>
      </c>
      <c r="AI1410" s="815" t="s">
        <v>15189</v>
      </c>
    </row>
    <row r="1411" spans="1:35" ht="48" x14ac:dyDescent="0.2">
      <c r="A1411" s="749" t="s">
        <v>20797</v>
      </c>
      <c r="P1411" s="755"/>
      <c r="Q1411" s="921" t="s">
        <v>5962</v>
      </c>
      <c r="R1411" s="922" t="s">
        <v>15196</v>
      </c>
      <c r="S1411" s="923" t="s">
        <v>15197</v>
      </c>
      <c r="AH1411" s="860" t="s">
        <v>35</v>
      </c>
      <c r="AI1411" s="855" t="s">
        <v>15192</v>
      </c>
    </row>
    <row r="1412" spans="1:35" ht="48" x14ac:dyDescent="0.2">
      <c r="A1412" s="749" t="s">
        <v>20797</v>
      </c>
      <c r="P1412" s="755"/>
      <c r="Q1412" s="921" t="s">
        <v>5962</v>
      </c>
      <c r="R1412" s="922" t="s">
        <v>15199</v>
      </c>
      <c r="S1412" s="923" t="s">
        <v>15200</v>
      </c>
      <c r="AH1412" s="820" t="s">
        <v>15194</v>
      </c>
      <c r="AI1412" s="815" t="s">
        <v>15195</v>
      </c>
    </row>
    <row r="1413" spans="1:35" ht="48" x14ac:dyDescent="0.2">
      <c r="A1413" s="749" t="s">
        <v>20797</v>
      </c>
      <c r="P1413" s="755"/>
      <c r="Q1413" s="921" t="s">
        <v>5962</v>
      </c>
      <c r="R1413" s="922" t="s">
        <v>15203</v>
      </c>
      <c r="S1413" s="923" t="s">
        <v>15204</v>
      </c>
      <c r="AH1413" s="860" t="s">
        <v>35</v>
      </c>
      <c r="AI1413" s="855" t="s">
        <v>15198</v>
      </c>
    </row>
    <row r="1414" spans="1:35" ht="48" x14ac:dyDescent="0.2">
      <c r="A1414" s="749" t="s">
        <v>20797</v>
      </c>
      <c r="P1414" s="755"/>
      <c r="Q1414" s="921" t="s">
        <v>5962</v>
      </c>
      <c r="R1414" s="922" t="s">
        <v>15206</v>
      </c>
      <c r="S1414" s="923" t="s">
        <v>15207</v>
      </c>
      <c r="AH1414" s="820" t="s">
        <v>15201</v>
      </c>
      <c r="AI1414" s="815" t="s">
        <v>15202</v>
      </c>
    </row>
    <row r="1415" spans="1:35" ht="48" x14ac:dyDescent="0.2">
      <c r="A1415" s="749" t="s">
        <v>20797</v>
      </c>
      <c r="P1415" s="755"/>
      <c r="Q1415" s="921" t="s">
        <v>5962</v>
      </c>
      <c r="R1415" s="922" t="s">
        <v>15209</v>
      </c>
      <c r="S1415" s="923" t="s">
        <v>15210</v>
      </c>
      <c r="AH1415" s="860" t="s">
        <v>35</v>
      </c>
      <c r="AI1415" s="855" t="s">
        <v>15205</v>
      </c>
    </row>
    <row r="1416" spans="1:35" ht="48" x14ac:dyDescent="0.2">
      <c r="A1416" s="749" t="s">
        <v>20797</v>
      </c>
      <c r="P1416" s="755"/>
      <c r="Q1416" s="921" t="s">
        <v>5962</v>
      </c>
      <c r="R1416" s="922" t="s">
        <v>15212</v>
      </c>
      <c r="S1416" s="923" t="s">
        <v>15213</v>
      </c>
      <c r="AH1416" s="820" t="s">
        <v>8169</v>
      </c>
      <c r="AI1416" s="815" t="s">
        <v>15208</v>
      </c>
    </row>
    <row r="1417" spans="1:35" ht="48" x14ac:dyDescent="0.2">
      <c r="A1417" s="749" t="s">
        <v>20797</v>
      </c>
      <c r="P1417" s="755"/>
      <c r="Q1417" s="921" t="s">
        <v>5962</v>
      </c>
      <c r="R1417" s="922" t="s">
        <v>15216</v>
      </c>
      <c r="S1417" s="923" t="s">
        <v>15217</v>
      </c>
      <c r="AH1417" s="860" t="s">
        <v>35</v>
      </c>
      <c r="AI1417" s="855" t="s">
        <v>15211</v>
      </c>
    </row>
    <row r="1418" spans="1:35" ht="48" x14ac:dyDescent="0.2">
      <c r="A1418" s="749" t="s">
        <v>20797</v>
      </c>
      <c r="P1418" s="755"/>
      <c r="Q1418" s="921" t="s">
        <v>5962</v>
      </c>
      <c r="R1418" s="922" t="s">
        <v>15219</v>
      </c>
      <c r="S1418" s="923" t="s">
        <v>15220</v>
      </c>
      <c r="AH1418" s="820" t="s">
        <v>15214</v>
      </c>
      <c r="AI1418" s="815" t="s">
        <v>15215</v>
      </c>
    </row>
    <row r="1419" spans="1:35" ht="48" x14ac:dyDescent="0.2">
      <c r="A1419" s="749" t="s">
        <v>20797</v>
      </c>
      <c r="P1419" s="755"/>
      <c r="Q1419" s="921" t="s">
        <v>5962</v>
      </c>
      <c r="R1419" s="922" t="s">
        <v>15223</v>
      </c>
      <c r="S1419" s="923" t="s">
        <v>15224</v>
      </c>
      <c r="AH1419" s="860" t="s">
        <v>35</v>
      </c>
      <c r="AI1419" s="855" t="s">
        <v>15218</v>
      </c>
    </row>
    <row r="1420" spans="1:35" ht="48" x14ac:dyDescent="0.2">
      <c r="A1420" s="749" t="s">
        <v>20797</v>
      </c>
      <c r="P1420" s="755"/>
      <c r="Q1420" s="921" t="s">
        <v>5962</v>
      </c>
      <c r="R1420" s="922" t="s">
        <v>15226</v>
      </c>
      <c r="S1420" s="923" t="s">
        <v>15227</v>
      </c>
      <c r="AH1420" s="820" t="s">
        <v>15221</v>
      </c>
      <c r="AI1420" s="815" t="s">
        <v>15222</v>
      </c>
    </row>
    <row r="1421" spans="1:35" ht="48" x14ac:dyDescent="0.2">
      <c r="A1421" s="749" t="s">
        <v>20797</v>
      </c>
      <c r="P1421" s="755"/>
      <c r="Q1421" s="921" t="s">
        <v>5962</v>
      </c>
      <c r="R1421" s="922" t="s">
        <v>15230</v>
      </c>
      <c r="S1421" s="923" t="s">
        <v>15231</v>
      </c>
      <c r="AH1421" s="860" t="s">
        <v>35</v>
      </c>
      <c r="AI1421" s="855" t="s">
        <v>15225</v>
      </c>
    </row>
    <row r="1422" spans="1:35" ht="48" x14ac:dyDescent="0.2">
      <c r="A1422" s="749" t="s">
        <v>20797</v>
      </c>
      <c r="P1422" s="755"/>
      <c r="Q1422" s="921" t="s">
        <v>5962</v>
      </c>
      <c r="R1422" s="922" t="s">
        <v>15233</v>
      </c>
      <c r="S1422" s="923" t="s">
        <v>15234</v>
      </c>
      <c r="AH1422" s="820" t="s">
        <v>15228</v>
      </c>
      <c r="AI1422" s="815" t="s">
        <v>15229</v>
      </c>
    </row>
    <row r="1423" spans="1:35" ht="48" x14ac:dyDescent="0.2">
      <c r="A1423" s="749" t="s">
        <v>20797</v>
      </c>
      <c r="P1423" s="755"/>
      <c r="Q1423" s="921" t="s">
        <v>5962</v>
      </c>
      <c r="R1423" s="922" t="s">
        <v>15237</v>
      </c>
      <c r="S1423" s="923" t="s">
        <v>15238</v>
      </c>
      <c r="AH1423" s="860" t="s">
        <v>35</v>
      </c>
      <c r="AI1423" s="855" t="s">
        <v>15232</v>
      </c>
    </row>
    <row r="1424" spans="1:35" ht="48" x14ac:dyDescent="0.2">
      <c r="A1424" s="749" t="s">
        <v>20797</v>
      </c>
      <c r="P1424" s="755"/>
      <c r="Q1424" s="921" t="s">
        <v>5962</v>
      </c>
      <c r="R1424" s="922" t="s">
        <v>15240</v>
      </c>
      <c r="S1424" s="923" t="s">
        <v>15241</v>
      </c>
      <c r="AH1424" s="820" t="s">
        <v>15235</v>
      </c>
      <c r="AI1424" s="815" t="s">
        <v>15236</v>
      </c>
    </row>
    <row r="1425" spans="1:35" ht="48" x14ac:dyDescent="0.2">
      <c r="A1425" s="749" t="s">
        <v>20797</v>
      </c>
      <c r="P1425" s="755"/>
      <c r="Q1425" s="921" t="s">
        <v>5962</v>
      </c>
      <c r="R1425" s="922" t="s">
        <v>15243</v>
      </c>
      <c r="S1425" s="923" t="s">
        <v>15244</v>
      </c>
      <c r="AH1425" s="860" t="s">
        <v>35</v>
      </c>
      <c r="AI1425" s="855" t="s">
        <v>15239</v>
      </c>
    </row>
    <row r="1426" spans="1:35" ht="48" x14ac:dyDescent="0.2">
      <c r="A1426" s="749" t="s">
        <v>20797</v>
      </c>
      <c r="P1426" s="755"/>
      <c r="Q1426" s="921" t="s">
        <v>5962</v>
      </c>
      <c r="R1426" s="922" t="s">
        <v>15246</v>
      </c>
      <c r="S1426" s="923" t="s">
        <v>15247</v>
      </c>
      <c r="AH1426" s="820" t="s">
        <v>8053</v>
      </c>
      <c r="AI1426" s="815" t="s">
        <v>15242</v>
      </c>
    </row>
    <row r="1427" spans="1:35" ht="48" x14ac:dyDescent="0.2">
      <c r="A1427" s="749" t="s">
        <v>20797</v>
      </c>
      <c r="P1427" s="755"/>
      <c r="Q1427" s="921" t="s">
        <v>5962</v>
      </c>
      <c r="R1427" s="922" t="s">
        <v>15249</v>
      </c>
      <c r="S1427" s="923" t="s">
        <v>15250</v>
      </c>
      <c r="AH1427" s="860" t="s">
        <v>35</v>
      </c>
      <c r="AI1427" s="855" t="s">
        <v>15245</v>
      </c>
    </row>
    <row r="1428" spans="1:35" ht="48" x14ac:dyDescent="0.2">
      <c r="A1428" s="749" t="s">
        <v>20797</v>
      </c>
      <c r="P1428" s="755"/>
      <c r="Q1428" s="921" t="s">
        <v>5962</v>
      </c>
      <c r="R1428" s="922" t="s">
        <v>15252</v>
      </c>
      <c r="S1428" s="923" t="s">
        <v>15253</v>
      </c>
      <c r="AH1428" s="976" t="s">
        <v>8187</v>
      </c>
      <c r="AI1428" s="977" t="s">
        <v>15248</v>
      </c>
    </row>
    <row r="1429" spans="1:35" ht="48" x14ac:dyDescent="0.2">
      <c r="A1429" s="749" t="s">
        <v>20797</v>
      </c>
      <c r="P1429" s="755"/>
      <c r="Q1429" s="921" t="s">
        <v>5962</v>
      </c>
      <c r="R1429" s="922" t="s">
        <v>15255</v>
      </c>
      <c r="S1429" s="923" t="s">
        <v>15256</v>
      </c>
      <c r="AH1429" s="978" t="s">
        <v>35</v>
      </c>
      <c r="AI1429" s="979" t="s">
        <v>15251</v>
      </c>
    </row>
    <row r="1430" spans="1:35" ht="48" x14ac:dyDescent="0.2">
      <c r="A1430" s="749" t="s">
        <v>20797</v>
      </c>
      <c r="P1430" s="755"/>
      <c r="Q1430" s="921" t="s">
        <v>5962</v>
      </c>
      <c r="R1430" s="922" t="s">
        <v>15258</v>
      </c>
      <c r="S1430" s="923" t="s">
        <v>15259</v>
      </c>
      <c r="AH1430" s="820" t="s">
        <v>13746</v>
      </c>
      <c r="AI1430" s="815" t="s">
        <v>15254</v>
      </c>
    </row>
    <row r="1431" spans="1:35" ht="48" x14ac:dyDescent="0.2">
      <c r="A1431" s="749" t="s">
        <v>20797</v>
      </c>
      <c r="P1431" s="755"/>
      <c r="Q1431" s="921" t="s">
        <v>5962</v>
      </c>
      <c r="R1431" s="922" t="s">
        <v>15262</v>
      </c>
      <c r="S1431" s="923" t="s">
        <v>15263</v>
      </c>
      <c r="AH1431" s="860" t="s">
        <v>35</v>
      </c>
      <c r="AI1431" s="855" t="s">
        <v>15257</v>
      </c>
    </row>
    <row r="1432" spans="1:35" ht="48" x14ac:dyDescent="0.2">
      <c r="A1432" s="749" t="s">
        <v>20797</v>
      </c>
      <c r="P1432" s="755"/>
      <c r="Q1432" s="921" t="s">
        <v>5962</v>
      </c>
      <c r="R1432" s="922" t="s">
        <v>15265</v>
      </c>
      <c r="S1432" s="923" t="s">
        <v>15266</v>
      </c>
      <c r="AH1432" s="820" t="s">
        <v>15260</v>
      </c>
      <c r="AI1432" s="815" t="s">
        <v>15261</v>
      </c>
    </row>
    <row r="1433" spans="1:35" ht="48" x14ac:dyDescent="0.2">
      <c r="A1433" s="749" t="s">
        <v>20797</v>
      </c>
      <c r="P1433" s="755"/>
      <c r="Q1433" s="921" t="s">
        <v>5962</v>
      </c>
      <c r="R1433" s="922" t="s">
        <v>15268</v>
      </c>
      <c r="S1433" s="923" t="s">
        <v>15269</v>
      </c>
      <c r="AH1433" s="860" t="s">
        <v>35</v>
      </c>
      <c r="AI1433" s="855" t="s">
        <v>15264</v>
      </c>
    </row>
    <row r="1434" spans="1:35" ht="48" x14ac:dyDescent="0.2">
      <c r="A1434" s="749" t="s">
        <v>20797</v>
      </c>
      <c r="P1434" s="755"/>
      <c r="Q1434" s="921" t="s">
        <v>5962</v>
      </c>
      <c r="R1434" s="922" t="s">
        <v>15271</v>
      </c>
      <c r="S1434" s="923" t="s">
        <v>15272</v>
      </c>
      <c r="AH1434" s="820" t="s">
        <v>8239</v>
      </c>
      <c r="AI1434" s="815" t="s">
        <v>15267</v>
      </c>
    </row>
    <row r="1435" spans="1:35" ht="48" x14ac:dyDescent="0.2">
      <c r="A1435" s="749" t="s">
        <v>20797</v>
      </c>
      <c r="P1435" s="755"/>
      <c r="Q1435" s="921" t="s">
        <v>5962</v>
      </c>
      <c r="R1435" s="922" t="s">
        <v>15274</v>
      </c>
      <c r="S1435" s="923" t="s">
        <v>15275</v>
      </c>
      <c r="AH1435" s="860" t="s">
        <v>35</v>
      </c>
      <c r="AI1435" s="855" t="s">
        <v>15270</v>
      </c>
    </row>
    <row r="1436" spans="1:35" ht="48" x14ac:dyDescent="0.2">
      <c r="A1436" s="749" t="s">
        <v>20797</v>
      </c>
      <c r="P1436" s="755"/>
      <c r="Q1436" s="921" t="s">
        <v>5962</v>
      </c>
      <c r="R1436" s="922" t="s">
        <v>15277</v>
      </c>
      <c r="S1436" s="923" t="s">
        <v>15278</v>
      </c>
      <c r="AH1436" s="820" t="s">
        <v>8393</v>
      </c>
      <c r="AI1436" s="815" t="s">
        <v>15273</v>
      </c>
    </row>
    <row r="1437" spans="1:35" ht="48" x14ac:dyDescent="0.2">
      <c r="A1437" s="749" t="s">
        <v>20797</v>
      </c>
      <c r="P1437" s="755"/>
      <c r="Q1437" s="921" t="s">
        <v>5962</v>
      </c>
      <c r="R1437" s="922" t="s">
        <v>15280</v>
      </c>
      <c r="S1437" s="923" t="s">
        <v>15281</v>
      </c>
      <c r="AH1437" s="860" t="s">
        <v>35</v>
      </c>
      <c r="AI1437" s="855" t="s">
        <v>15276</v>
      </c>
    </row>
    <row r="1438" spans="1:35" ht="48" x14ac:dyDescent="0.2">
      <c r="A1438" s="749" t="s">
        <v>20797</v>
      </c>
      <c r="P1438" s="755"/>
      <c r="Q1438" s="921" t="s">
        <v>5962</v>
      </c>
      <c r="R1438" s="922" t="s">
        <v>15283</v>
      </c>
      <c r="S1438" s="923" t="s">
        <v>15284</v>
      </c>
      <c r="AH1438" s="820" t="s">
        <v>12642</v>
      </c>
      <c r="AI1438" s="815" t="s">
        <v>15279</v>
      </c>
    </row>
    <row r="1439" spans="1:35" ht="48" x14ac:dyDescent="0.2">
      <c r="A1439" s="749" t="s">
        <v>20797</v>
      </c>
      <c r="P1439" s="755"/>
      <c r="Q1439" s="921" t="s">
        <v>5962</v>
      </c>
      <c r="R1439" s="922" t="s">
        <v>15287</v>
      </c>
      <c r="S1439" s="923" t="s">
        <v>15288</v>
      </c>
      <c r="AH1439" s="860" t="s">
        <v>35</v>
      </c>
      <c r="AI1439" s="855" t="s">
        <v>15282</v>
      </c>
    </row>
    <row r="1440" spans="1:35" ht="48" x14ac:dyDescent="0.2">
      <c r="A1440" s="749" t="s">
        <v>20797</v>
      </c>
      <c r="P1440" s="755"/>
      <c r="Q1440" s="921" t="s">
        <v>5962</v>
      </c>
      <c r="R1440" s="922" t="s">
        <v>15290</v>
      </c>
      <c r="S1440" s="923" t="s">
        <v>15291</v>
      </c>
      <c r="AH1440" s="820" t="s">
        <v>15285</v>
      </c>
      <c r="AI1440" s="815" t="s">
        <v>15286</v>
      </c>
    </row>
    <row r="1441" spans="1:35" ht="48" x14ac:dyDescent="0.2">
      <c r="A1441" s="749" t="s">
        <v>20797</v>
      </c>
      <c r="P1441" s="755"/>
      <c r="Q1441" s="921" t="s">
        <v>5962</v>
      </c>
      <c r="R1441" s="922" t="s">
        <v>15293</v>
      </c>
      <c r="S1441" s="923" t="s">
        <v>15294</v>
      </c>
      <c r="AH1441" s="860" t="s">
        <v>35</v>
      </c>
      <c r="AI1441" s="855" t="s">
        <v>15289</v>
      </c>
    </row>
    <row r="1442" spans="1:35" ht="48" x14ac:dyDescent="0.2">
      <c r="A1442" s="749" t="s">
        <v>20797</v>
      </c>
      <c r="P1442" s="755"/>
      <c r="Q1442" s="921" t="s">
        <v>5962</v>
      </c>
      <c r="R1442" s="922" t="s">
        <v>15296</v>
      </c>
      <c r="S1442" s="923" t="s">
        <v>15297</v>
      </c>
      <c r="AH1442" s="820" t="s">
        <v>8428</v>
      </c>
      <c r="AI1442" s="815" t="s">
        <v>15292</v>
      </c>
    </row>
    <row r="1443" spans="1:35" ht="48" x14ac:dyDescent="0.2">
      <c r="A1443" s="749" t="s">
        <v>20797</v>
      </c>
      <c r="P1443" s="755"/>
      <c r="Q1443" s="921" t="s">
        <v>5962</v>
      </c>
      <c r="R1443" s="922" t="s">
        <v>15299</v>
      </c>
      <c r="S1443" s="923" t="s">
        <v>15300</v>
      </c>
      <c r="AH1443" s="860" t="s">
        <v>35</v>
      </c>
      <c r="AI1443" s="855" t="s">
        <v>15295</v>
      </c>
    </row>
    <row r="1444" spans="1:35" ht="48" x14ac:dyDescent="0.2">
      <c r="A1444" s="749" t="s">
        <v>20797</v>
      </c>
      <c r="P1444" s="755"/>
      <c r="Q1444" s="921" t="s">
        <v>5962</v>
      </c>
      <c r="R1444" s="922" t="s">
        <v>15302</v>
      </c>
      <c r="S1444" s="923" t="s">
        <v>15303</v>
      </c>
      <c r="AH1444" s="820" t="s">
        <v>9506</v>
      </c>
      <c r="AI1444" s="815" t="s">
        <v>15298</v>
      </c>
    </row>
    <row r="1445" spans="1:35" ht="48" x14ac:dyDescent="0.2">
      <c r="A1445" s="749" t="s">
        <v>20797</v>
      </c>
      <c r="P1445" s="755"/>
      <c r="Q1445" s="921" t="s">
        <v>5962</v>
      </c>
      <c r="R1445" s="922" t="s">
        <v>15305</v>
      </c>
      <c r="S1445" s="923" t="s">
        <v>15306</v>
      </c>
      <c r="AH1445" s="860" t="s">
        <v>35</v>
      </c>
      <c r="AI1445" s="855" t="s">
        <v>15301</v>
      </c>
    </row>
    <row r="1446" spans="1:35" ht="48" x14ac:dyDescent="0.2">
      <c r="A1446" s="749" t="s">
        <v>20797</v>
      </c>
      <c r="P1446" s="755"/>
      <c r="Q1446" s="921" t="s">
        <v>5962</v>
      </c>
      <c r="R1446" s="922" t="s">
        <v>15308</v>
      </c>
      <c r="S1446" s="923" t="s">
        <v>15309</v>
      </c>
      <c r="AH1446" s="820" t="s">
        <v>8497</v>
      </c>
      <c r="AI1446" s="815" t="s">
        <v>15304</v>
      </c>
    </row>
    <row r="1447" spans="1:35" ht="48" x14ac:dyDescent="0.2">
      <c r="A1447" s="749" t="s">
        <v>20797</v>
      </c>
      <c r="P1447" s="755"/>
      <c r="Q1447" s="921" t="s">
        <v>5962</v>
      </c>
      <c r="R1447" s="922" t="s">
        <v>15311</v>
      </c>
      <c r="S1447" s="923" t="s">
        <v>15312</v>
      </c>
      <c r="AH1447" s="860" t="s">
        <v>35</v>
      </c>
      <c r="AI1447" s="855" t="s">
        <v>15307</v>
      </c>
    </row>
    <row r="1448" spans="1:35" ht="48" x14ac:dyDescent="0.2">
      <c r="A1448" s="749" t="s">
        <v>20797</v>
      </c>
      <c r="P1448" s="755"/>
      <c r="Q1448" s="921" t="s">
        <v>5962</v>
      </c>
      <c r="R1448" s="922" t="s">
        <v>15314</v>
      </c>
      <c r="S1448" s="923" t="s">
        <v>15315</v>
      </c>
      <c r="AH1448" s="820" t="s">
        <v>14809</v>
      </c>
      <c r="AI1448" s="815" t="s">
        <v>15310</v>
      </c>
    </row>
    <row r="1449" spans="1:35" ht="48" x14ac:dyDescent="0.2">
      <c r="A1449" s="749" t="s">
        <v>20797</v>
      </c>
      <c r="P1449" s="755"/>
      <c r="Q1449" s="921" t="s">
        <v>5962</v>
      </c>
      <c r="R1449" s="922" t="s">
        <v>15318</v>
      </c>
      <c r="S1449" s="923" t="s">
        <v>15319</v>
      </c>
      <c r="AH1449" s="860" t="s">
        <v>35</v>
      </c>
      <c r="AI1449" s="855" t="s">
        <v>15313</v>
      </c>
    </row>
    <row r="1450" spans="1:35" ht="48" x14ac:dyDescent="0.2">
      <c r="A1450" s="749" t="s">
        <v>20797</v>
      </c>
      <c r="P1450" s="755"/>
      <c r="Q1450" s="921" t="s">
        <v>5962</v>
      </c>
      <c r="R1450" s="922" t="s">
        <v>15321</v>
      </c>
      <c r="S1450" s="923" t="s">
        <v>15322</v>
      </c>
      <c r="AH1450" s="820" t="s">
        <v>15316</v>
      </c>
      <c r="AI1450" s="815" t="s">
        <v>15317</v>
      </c>
    </row>
    <row r="1451" spans="1:35" ht="48" x14ac:dyDescent="0.2">
      <c r="A1451" s="749" t="s">
        <v>20797</v>
      </c>
      <c r="P1451" s="755"/>
      <c r="Q1451" s="921" t="s">
        <v>5962</v>
      </c>
      <c r="R1451" s="922" t="s">
        <v>15324</v>
      </c>
      <c r="S1451" s="923" t="s">
        <v>15325</v>
      </c>
      <c r="AH1451" s="860" t="s">
        <v>35</v>
      </c>
      <c r="AI1451" s="855" t="s">
        <v>15320</v>
      </c>
    </row>
    <row r="1452" spans="1:35" ht="48" x14ac:dyDescent="0.2">
      <c r="A1452" s="749" t="s">
        <v>20797</v>
      </c>
      <c r="P1452" s="755"/>
      <c r="Q1452" s="921" t="s">
        <v>5962</v>
      </c>
      <c r="R1452" s="922" t="s">
        <v>15327</v>
      </c>
      <c r="S1452" s="923" t="s">
        <v>15328</v>
      </c>
      <c r="AH1452" s="820" t="s">
        <v>8445</v>
      </c>
      <c r="AI1452" s="815" t="s">
        <v>15323</v>
      </c>
    </row>
    <row r="1453" spans="1:35" ht="48" x14ac:dyDescent="0.2">
      <c r="A1453" s="749" t="s">
        <v>20797</v>
      </c>
      <c r="P1453" s="755"/>
      <c r="Q1453" s="921" t="s">
        <v>5962</v>
      </c>
      <c r="R1453" s="922" t="s">
        <v>15330</v>
      </c>
      <c r="S1453" s="923" t="s">
        <v>15331</v>
      </c>
      <c r="AH1453" s="860" t="s">
        <v>35</v>
      </c>
      <c r="AI1453" s="855" t="s">
        <v>15326</v>
      </c>
    </row>
    <row r="1454" spans="1:35" ht="48" x14ac:dyDescent="0.2">
      <c r="A1454" s="749" t="s">
        <v>20797</v>
      </c>
      <c r="P1454" s="755"/>
      <c r="Q1454" s="921" t="s">
        <v>5962</v>
      </c>
      <c r="R1454" s="922" t="s">
        <v>15333</v>
      </c>
      <c r="S1454" s="923" t="s">
        <v>15334</v>
      </c>
      <c r="AH1454" s="820" t="s">
        <v>8771</v>
      </c>
      <c r="AI1454" s="815" t="s">
        <v>15329</v>
      </c>
    </row>
    <row r="1455" spans="1:35" ht="48" x14ac:dyDescent="0.2">
      <c r="A1455" s="749" t="s">
        <v>20797</v>
      </c>
      <c r="P1455" s="755"/>
      <c r="Q1455" s="921" t="s">
        <v>5962</v>
      </c>
      <c r="R1455" s="922" t="s">
        <v>15337</v>
      </c>
      <c r="S1455" s="923" t="s">
        <v>15338</v>
      </c>
      <c r="AH1455" s="860" t="s">
        <v>35</v>
      </c>
      <c r="AI1455" s="855" t="s">
        <v>15332</v>
      </c>
    </row>
    <row r="1456" spans="1:35" ht="48" x14ac:dyDescent="0.2">
      <c r="A1456" s="749" t="s">
        <v>20797</v>
      </c>
      <c r="P1456" s="755"/>
      <c r="Q1456" s="921" t="s">
        <v>5962</v>
      </c>
      <c r="R1456" s="922" t="s">
        <v>15340</v>
      </c>
      <c r="S1456" s="923" t="s">
        <v>15341</v>
      </c>
      <c r="AH1456" s="820" t="s">
        <v>15335</v>
      </c>
      <c r="AI1456" s="815" t="s">
        <v>15336</v>
      </c>
    </row>
    <row r="1457" spans="1:35" ht="48" x14ac:dyDescent="0.2">
      <c r="A1457" s="749" t="s">
        <v>20797</v>
      </c>
      <c r="P1457" s="755"/>
      <c r="Q1457" s="921" t="s">
        <v>5962</v>
      </c>
      <c r="R1457" s="922" t="s">
        <v>15343</v>
      </c>
      <c r="S1457" s="923" t="s">
        <v>15344</v>
      </c>
      <c r="AH1457" s="860" t="s">
        <v>35</v>
      </c>
      <c r="AI1457" s="855" t="s">
        <v>15339</v>
      </c>
    </row>
    <row r="1458" spans="1:35" ht="48" x14ac:dyDescent="0.2">
      <c r="A1458" s="749" t="s">
        <v>20797</v>
      </c>
      <c r="P1458" s="755"/>
      <c r="Q1458" s="921" t="s">
        <v>5962</v>
      </c>
      <c r="R1458" s="922" t="s">
        <v>15346</v>
      </c>
      <c r="S1458" s="923" t="s">
        <v>15347</v>
      </c>
      <c r="AH1458" s="820" t="s">
        <v>8807</v>
      </c>
      <c r="AI1458" s="815" t="s">
        <v>15342</v>
      </c>
    </row>
    <row r="1459" spans="1:35" ht="48" x14ac:dyDescent="0.2">
      <c r="A1459" s="749" t="s">
        <v>20797</v>
      </c>
      <c r="P1459" s="755"/>
      <c r="Q1459" s="921" t="s">
        <v>5962</v>
      </c>
      <c r="R1459" s="922" t="s">
        <v>15349</v>
      </c>
      <c r="S1459" s="923" t="s">
        <v>15350</v>
      </c>
      <c r="AH1459" s="860" t="s">
        <v>35</v>
      </c>
      <c r="AI1459" s="855" t="s">
        <v>15345</v>
      </c>
    </row>
    <row r="1460" spans="1:35" ht="48" x14ac:dyDescent="0.2">
      <c r="A1460" s="749" t="s">
        <v>20797</v>
      </c>
      <c r="P1460" s="755"/>
      <c r="Q1460" s="921" t="s">
        <v>5962</v>
      </c>
      <c r="R1460" s="922" t="s">
        <v>15352</v>
      </c>
      <c r="S1460" s="923" t="s">
        <v>15353</v>
      </c>
      <c r="AH1460" s="820" t="s">
        <v>8580</v>
      </c>
      <c r="AI1460" s="815" t="s">
        <v>15348</v>
      </c>
    </row>
    <row r="1461" spans="1:35" ht="48" x14ac:dyDescent="0.2">
      <c r="A1461" s="749" t="s">
        <v>20797</v>
      </c>
      <c r="P1461" s="755"/>
      <c r="Q1461" s="921" t="s">
        <v>5962</v>
      </c>
      <c r="R1461" s="922" t="s">
        <v>15355</v>
      </c>
      <c r="S1461" s="923" t="s">
        <v>15356</v>
      </c>
      <c r="AH1461" s="860" t="s">
        <v>35</v>
      </c>
      <c r="AI1461" s="855" t="s">
        <v>15351</v>
      </c>
    </row>
    <row r="1462" spans="1:35" ht="48" x14ac:dyDescent="0.2">
      <c r="A1462" s="749" t="s">
        <v>20797</v>
      </c>
      <c r="P1462" s="755"/>
      <c r="Q1462" s="921" t="s">
        <v>5962</v>
      </c>
      <c r="R1462" s="922" t="s">
        <v>15358</v>
      </c>
      <c r="S1462" s="923" t="s">
        <v>15359</v>
      </c>
      <c r="AH1462" s="820" t="s">
        <v>8680</v>
      </c>
      <c r="AI1462" s="815" t="s">
        <v>15354</v>
      </c>
    </row>
    <row r="1463" spans="1:35" ht="48" x14ac:dyDescent="0.2">
      <c r="A1463" s="749" t="s">
        <v>20797</v>
      </c>
      <c r="P1463" s="755"/>
      <c r="Q1463" s="921" t="s">
        <v>5962</v>
      </c>
      <c r="R1463" s="922" t="s">
        <v>15361</v>
      </c>
      <c r="S1463" s="923" t="s">
        <v>15362</v>
      </c>
      <c r="AH1463" s="860" t="s">
        <v>35</v>
      </c>
      <c r="AI1463" s="855" t="s">
        <v>15357</v>
      </c>
    </row>
    <row r="1464" spans="1:35" ht="48" x14ac:dyDescent="0.2">
      <c r="A1464" s="749" t="s">
        <v>20797</v>
      </c>
      <c r="P1464" s="755"/>
      <c r="Q1464" s="921" t="s">
        <v>5962</v>
      </c>
      <c r="R1464" s="922" t="s">
        <v>15364</v>
      </c>
      <c r="S1464" s="923" t="s">
        <v>15365</v>
      </c>
      <c r="AH1464" s="820" t="s">
        <v>8712</v>
      </c>
      <c r="AI1464" s="815" t="s">
        <v>15360</v>
      </c>
    </row>
    <row r="1465" spans="1:35" ht="48" x14ac:dyDescent="0.2">
      <c r="A1465" s="749" t="s">
        <v>20797</v>
      </c>
      <c r="P1465" s="755"/>
      <c r="Q1465" s="921" t="s">
        <v>5962</v>
      </c>
      <c r="R1465" s="922" t="s">
        <v>15368</v>
      </c>
      <c r="S1465" s="923" t="s">
        <v>15369</v>
      </c>
      <c r="AH1465" s="860" t="s">
        <v>35</v>
      </c>
      <c r="AI1465" s="855" t="s">
        <v>15363</v>
      </c>
    </row>
    <row r="1466" spans="1:35" ht="48" x14ac:dyDescent="0.2">
      <c r="A1466" s="749" t="s">
        <v>20797</v>
      </c>
      <c r="P1466" s="755"/>
      <c r="Q1466" s="921" t="s">
        <v>5962</v>
      </c>
      <c r="R1466" s="922" t="s">
        <v>15371</v>
      </c>
      <c r="S1466" s="923" t="s">
        <v>15372</v>
      </c>
      <c r="AH1466" s="820" t="s">
        <v>15366</v>
      </c>
      <c r="AI1466" s="815" t="s">
        <v>15367</v>
      </c>
    </row>
    <row r="1467" spans="1:35" ht="48" x14ac:dyDescent="0.2">
      <c r="A1467" s="749" t="s">
        <v>20797</v>
      </c>
      <c r="P1467" s="755"/>
      <c r="Q1467" s="921" t="s">
        <v>5962</v>
      </c>
      <c r="R1467" s="922" t="s">
        <v>15374</v>
      </c>
      <c r="S1467" s="923" t="s">
        <v>15375</v>
      </c>
      <c r="AH1467" s="860" t="s">
        <v>35</v>
      </c>
      <c r="AI1467" s="855" t="s">
        <v>15370</v>
      </c>
    </row>
    <row r="1468" spans="1:35" ht="48" x14ac:dyDescent="0.2">
      <c r="A1468" s="749" t="s">
        <v>20797</v>
      </c>
      <c r="P1468" s="755"/>
      <c r="Q1468" s="921" t="s">
        <v>5962</v>
      </c>
      <c r="R1468" s="922" t="s">
        <v>15377</v>
      </c>
      <c r="S1468" s="923" t="s">
        <v>15378</v>
      </c>
      <c r="AH1468" s="820" t="s">
        <v>8867</v>
      </c>
      <c r="AI1468" s="815" t="s">
        <v>15373</v>
      </c>
    </row>
    <row r="1469" spans="1:35" ht="48" x14ac:dyDescent="0.2">
      <c r="A1469" s="749" t="s">
        <v>20797</v>
      </c>
      <c r="P1469" s="755"/>
      <c r="Q1469" s="921" t="s">
        <v>5962</v>
      </c>
      <c r="R1469" s="922" t="s">
        <v>15381</v>
      </c>
      <c r="S1469" s="923" t="s">
        <v>15382</v>
      </c>
      <c r="AH1469" s="860" t="s">
        <v>35</v>
      </c>
      <c r="AI1469" s="855" t="s">
        <v>15376</v>
      </c>
    </row>
    <row r="1470" spans="1:35" ht="48" x14ac:dyDescent="0.2">
      <c r="A1470" s="749" t="s">
        <v>20797</v>
      </c>
      <c r="P1470" s="755"/>
      <c r="Q1470" s="921" t="s">
        <v>5962</v>
      </c>
      <c r="R1470" s="922" t="s">
        <v>15384</v>
      </c>
      <c r="S1470" s="923" t="s">
        <v>15385</v>
      </c>
      <c r="AH1470" s="820" t="s">
        <v>15379</v>
      </c>
      <c r="AI1470" s="815" t="s">
        <v>15380</v>
      </c>
    </row>
    <row r="1471" spans="1:35" ht="48" x14ac:dyDescent="0.2">
      <c r="A1471" s="749" t="s">
        <v>20797</v>
      </c>
      <c r="P1471" s="755"/>
      <c r="Q1471" s="921" t="s">
        <v>5962</v>
      </c>
      <c r="R1471" s="922" t="s">
        <v>15388</v>
      </c>
      <c r="S1471" s="923" t="s">
        <v>15389</v>
      </c>
      <c r="AH1471" s="860" t="s">
        <v>35</v>
      </c>
      <c r="AI1471" s="855" t="s">
        <v>15383</v>
      </c>
    </row>
    <row r="1472" spans="1:35" ht="48" x14ac:dyDescent="0.2">
      <c r="A1472" s="749" t="s">
        <v>20797</v>
      </c>
      <c r="P1472" s="755"/>
      <c r="Q1472" s="921" t="s">
        <v>5962</v>
      </c>
      <c r="R1472" s="922" t="s">
        <v>15391</v>
      </c>
      <c r="S1472" s="923" t="s">
        <v>15392</v>
      </c>
      <c r="AH1472" s="820" t="s">
        <v>15386</v>
      </c>
      <c r="AI1472" s="815" t="s">
        <v>15387</v>
      </c>
    </row>
    <row r="1473" spans="1:35" ht="48" x14ac:dyDescent="0.2">
      <c r="A1473" s="749" t="s">
        <v>20797</v>
      </c>
      <c r="P1473" s="755"/>
      <c r="Q1473" s="921" t="s">
        <v>5962</v>
      </c>
      <c r="R1473" s="922" t="s">
        <v>15394</v>
      </c>
      <c r="S1473" s="923" t="s">
        <v>15395</v>
      </c>
      <c r="AH1473" s="860" t="s">
        <v>35</v>
      </c>
      <c r="AI1473" s="855" t="s">
        <v>15390</v>
      </c>
    </row>
    <row r="1474" spans="1:35" ht="48" x14ac:dyDescent="0.2">
      <c r="A1474" s="749" t="s">
        <v>20797</v>
      </c>
      <c r="P1474" s="755"/>
      <c r="Q1474" s="921" t="s">
        <v>5962</v>
      </c>
      <c r="R1474" s="922" t="s">
        <v>15397</v>
      </c>
      <c r="S1474" s="923" t="s">
        <v>15398</v>
      </c>
      <c r="AH1474" s="820" t="s">
        <v>8937</v>
      </c>
      <c r="AI1474" s="815" t="s">
        <v>15393</v>
      </c>
    </row>
    <row r="1475" spans="1:35" ht="48" x14ac:dyDescent="0.2">
      <c r="A1475" s="749" t="s">
        <v>20797</v>
      </c>
      <c r="P1475" s="755"/>
      <c r="Q1475" s="921" t="s">
        <v>5962</v>
      </c>
      <c r="R1475" s="922" t="s">
        <v>15400</v>
      </c>
      <c r="S1475" s="923" t="s">
        <v>15401</v>
      </c>
      <c r="AH1475" s="860" t="s">
        <v>35</v>
      </c>
      <c r="AI1475" s="855" t="s">
        <v>15396</v>
      </c>
    </row>
    <row r="1476" spans="1:35" ht="48" x14ac:dyDescent="0.2">
      <c r="A1476" s="749" t="s">
        <v>20797</v>
      </c>
      <c r="P1476" s="755"/>
      <c r="Q1476" s="921" t="s">
        <v>5962</v>
      </c>
      <c r="R1476" s="922" t="s">
        <v>15403</v>
      </c>
      <c r="S1476" s="923" t="s">
        <v>15404</v>
      </c>
      <c r="AH1476" s="820" t="s">
        <v>9116</v>
      </c>
      <c r="AI1476" s="815" t="s">
        <v>15399</v>
      </c>
    </row>
    <row r="1477" spans="1:35" ht="48" x14ac:dyDescent="0.2">
      <c r="A1477" s="749" t="s">
        <v>20797</v>
      </c>
      <c r="P1477" s="755"/>
      <c r="Q1477" s="921" t="s">
        <v>5962</v>
      </c>
      <c r="R1477" s="922" t="s">
        <v>15407</v>
      </c>
      <c r="S1477" s="923" t="s">
        <v>15408</v>
      </c>
      <c r="AH1477" s="860" t="s">
        <v>35</v>
      </c>
      <c r="AI1477" s="855" t="s">
        <v>15402</v>
      </c>
    </row>
    <row r="1478" spans="1:35" ht="48" x14ac:dyDescent="0.2">
      <c r="A1478" s="749" t="s">
        <v>20797</v>
      </c>
      <c r="P1478" s="755"/>
      <c r="Q1478" s="921" t="s">
        <v>5962</v>
      </c>
      <c r="R1478" s="922" t="s">
        <v>15410</v>
      </c>
      <c r="S1478" s="923" t="s">
        <v>15411</v>
      </c>
      <c r="AH1478" s="820" t="s">
        <v>15405</v>
      </c>
      <c r="AI1478" s="815" t="s">
        <v>15406</v>
      </c>
    </row>
    <row r="1479" spans="1:35" ht="48" x14ac:dyDescent="0.2">
      <c r="A1479" s="749" t="s">
        <v>20797</v>
      </c>
      <c r="P1479" s="755"/>
      <c r="Q1479" s="921" t="s">
        <v>5962</v>
      </c>
      <c r="R1479" s="922" t="s">
        <v>15414</v>
      </c>
      <c r="S1479" s="923" t="s">
        <v>15415</v>
      </c>
      <c r="AH1479" s="860" t="s">
        <v>35</v>
      </c>
      <c r="AI1479" s="855" t="s">
        <v>15409</v>
      </c>
    </row>
    <row r="1480" spans="1:35" ht="48" x14ac:dyDescent="0.2">
      <c r="A1480" s="749" t="s">
        <v>20797</v>
      </c>
      <c r="P1480" s="755"/>
      <c r="Q1480" s="921" t="s">
        <v>5962</v>
      </c>
      <c r="R1480" s="922" t="s">
        <v>15417</v>
      </c>
      <c r="S1480" s="923" t="s">
        <v>15418</v>
      </c>
      <c r="AH1480" s="820" t="s">
        <v>15412</v>
      </c>
      <c r="AI1480" s="815" t="s">
        <v>15413</v>
      </c>
    </row>
    <row r="1481" spans="1:35" ht="48" x14ac:dyDescent="0.2">
      <c r="A1481" s="749" t="s">
        <v>20797</v>
      </c>
      <c r="P1481" s="755"/>
      <c r="Q1481" s="921" t="s">
        <v>5962</v>
      </c>
      <c r="R1481" s="922" t="s">
        <v>15420</v>
      </c>
      <c r="S1481" s="923" t="s">
        <v>15421</v>
      </c>
      <c r="AH1481" s="860" t="s">
        <v>35</v>
      </c>
      <c r="AI1481" s="855" t="s">
        <v>15416</v>
      </c>
    </row>
    <row r="1482" spans="1:35" ht="48" x14ac:dyDescent="0.2">
      <c r="A1482" s="749" t="s">
        <v>20797</v>
      </c>
      <c r="P1482" s="755"/>
      <c r="Q1482" s="921" t="s">
        <v>5962</v>
      </c>
      <c r="R1482" s="922" t="s">
        <v>15423</v>
      </c>
      <c r="S1482" s="923" t="s">
        <v>15424</v>
      </c>
      <c r="AH1482" s="820" t="s">
        <v>8942</v>
      </c>
      <c r="AI1482" s="815" t="s">
        <v>15419</v>
      </c>
    </row>
    <row r="1483" spans="1:35" ht="48" x14ac:dyDescent="0.2">
      <c r="A1483" s="749" t="s">
        <v>20797</v>
      </c>
      <c r="P1483" s="755"/>
      <c r="Q1483" s="921" t="s">
        <v>5962</v>
      </c>
      <c r="R1483" s="922" t="s">
        <v>15427</v>
      </c>
      <c r="S1483" s="923" t="s">
        <v>15428</v>
      </c>
      <c r="AH1483" s="860" t="s">
        <v>35</v>
      </c>
      <c r="AI1483" s="855" t="s">
        <v>15422</v>
      </c>
    </row>
    <row r="1484" spans="1:35" ht="48" x14ac:dyDescent="0.2">
      <c r="A1484" s="749" t="s">
        <v>20797</v>
      </c>
      <c r="P1484" s="755"/>
      <c r="Q1484" s="921" t="s">
        <v>5962</v>
      </c>
      <c r="R1484" s="922" t="s">
        <v>15430</v>
      </c>
      <c r="S1484" s="923" t="s">
        <v>15431</v>
      </c>
      <c r="AH1484" s="820" t="s">
        <v>15425</v>
      </c>
      <c r="AI1484" s="815" t="s">
        <v>15426</v>
      </c>
    </row>
    <row r="1485" spans="1:35" ht="48" x14ac:dyDescent="0.2">
      <c r="A1485" s="749" t="s">
        <v>20797</v>
      </c>
      <c r="P1485" s="755"/>
      <c r="Q1485" s="921" t="s">
        <v>5962</v>
      </c>
      <c r="R1485" s="922" t="s">
        <v>15434</v>
      </c>
      <c r="S1485" s="923" t="s">
        <v>15435</v>
      </c>
      <c r="AH1485" s="860" t="s">
        <v>35</v>
      </c>
      <c r="AI1485" s="855" t="s">
        <v>15429</v>
      </c>
    </row>
    <row r="1486" spans="1:35" ht="48" x14ac:dyDescent="0.2">
      <c r="A1486" s="749" t="s">
        <v>20797</v>
      </c>
      <c r="P1486" s="755"/>
      <c r="Q1486" s="921" t="s">
        <v>5962</v>
      </c>
      <c r="R1486" s="922" t="s">
        <v>15437</v>
      </c>
      <c r="S1486" s="923" t="s">
        <v>15438</v>
      </c>
      <c r="AH1486" s="820" t="s">
        <v>15432</v>
      </c>
      <c r="AI1486" s="815" t="s">
        <v>15433</v>
      </c>
    </row>
    <row r="1487" spans="1:35" ht="48" x14ac:dyDescent="0.2">
      <c r="A1487" s="749" t="s">
        <v>20797</v>
      </c>
      <c r="P1487" s="755"/>
      <c r="Q1487" s="921" t="s">
        <v>5962</v>
      </c>
      <c r="R1487" s="922" t="s">
        <v>15441</v>
      </c>
      <c r="S1487" s="923" t="s">
        <v>15442</v>
      </c>
      <c r="AH1487" s="860" t="s">
        <v>35</v>
      </c>
      <c r="AI1487" s="855" t="s">
        <v>15436</v>
      </c>
    </row>
    <row r="1488" spans="1:35" ht="48" x14ac:dyDescent="0.2">
      <c r="A1488" s="749" t="s">
        <v>20797</v>
      </c>
      <c r="P1488" s="755"/>
      <c r="Q1488" s="921" t="s">
        <v>5962</v>
      </c>
      <c r="R1488" s="922" t="s">
        <v>15444</v>
      </c>
      <c r="S1488" s="923" t="s">
        <v>15445</v>
      </c>
      <c r="AH1488" s="820" t="s">
        <v>15439</v>
      </c>
      <c r="AI1488" s="815" t="s">
        <v>15440</v>
      </c>
    </row>
    <row r="1489" spans="1:35" ht="48" x14ac:dyDescent="0.2">
      <c r="A1489" s="749" t="s">
        <v>20797</v>
      </c>
      <c r="P1489" s="755"/>
      <c r="Q1489" s="921" t="s">
        <v>5962</v>
      </c>
      <c r="R1489" s="922" t="s">
        <v>15447</v>
      </c>
      <c r="S1489" s="923" t="s">
        <v>15448</v>
      </c>
      <c r="AH1489" s="860" t="s">
        <v>35</v>
      </c>
      <c r="AI1489" s="855" t="s">
        <v>15443</v>
      </c>
    </row>
    <row r="1490" spans="1:35" ht="48" x14ac:dyDescent="0.2">
      <c r="A1490" s="749" t="s">
        <v>20797</v>
      </c>
      <c r="P1490" s="755"/>
      <c r="Q1490" s="921" t="s">
        <v>5962</v>
      </c>
      <c r="R1490" s="922" t="s">
        <v>15450</v>
      </c>
      <c r="S1490" s="923" t="s">
        <v>15451</v>
      </c>
      <c r="AH1490" s="820" t="s">
        <v>10712</v>
      </c>
      <c r="AI1490" s="815" t="s">
        <v>15446</v>
      </c>
    </row>
    <row r="1491" spans="1:35" ht="48" x14ac:dyDescent="0.2">
      <c r="A1491" s="749" t="s">
        <v>20797</v>
      </c>
      <c r="P1491" s="755"/>
      <c r="Q1491" s="921" t="s">
        <v>5962</v>
      </c>
      <c r="R1491" s="922" t="s">
        <v>15453</v>
      </c>
      <c r="S1491" s="923" t="s">
        <v>15454</v>
      </c>
      <c r="AH1491" s="860" t="s">
        <v>35</v>
      </c>
      <c r="AI1491" s="855" t="s">
        <v>15449</v>
      </c>
    </row>
    <row r="1492" spans="1:35" ht="48" x14ac:dyDescent="0.2">
      <c r="A1492" s="749" t="s">
        <v>20797</v>
      </c>
      <c r="P1492" s="755"/>
      <c r="Q1492" s="921" t="s">
        <v>5962</v>
      </c>
      <c r="R1492" s="922" t="s">
        <v>15456</v>
      </c>
      <c r="S1492" s="923" t="s">
        <v>15457</v>
      </c>
      <c r="AH1492" s="820" t="s">
        <v>8975</v>
      </c>
      <c r="AI1492" s="815" t="s">
        <v>15452</v>
      </c>
    </row>
    <row r="1493" spans="1:35" ht="48" x14ac:dyDescent="0.2">
      <c r="A1493" s="749" t="s">
        <v>20797</v>
      </c>
      <c r="P1493" s="755"/>
      <c r="Q1493" s="921" t="s">
        <v>5962</v>
      </c>
      <c r="R1493" s="922" t="s">
        <v>15459</v>
      </c>
      <c r="S1493" s="923" t="s">
        <v>15460</v>
      </c>
      <c r="AH1493" s="860" t="s">
        <v>35</v>
      </c>
      <c r="AI1493" s="855" t="s">
        <v>15455</v>
      </c>
    </row>
    <row r="1494" spans="1:35" ht="48" x14ac:dyDescent="0.2">
      <c r="A1494" s="749" t="s">
        <v>20797</v>
      </c>
      <c r="P1494" s="755"/>
      <c r="Q1494" s="921" t="s">
        <v>5962</v>
      </c>
      <c r="R1494" s="922" t="s">
        <v>15462</v>
      </c>
      <c r="S1494" s="923" t="s">
        <v>15463</v>
      </c>
      <c r="AH1494" s="820" t="s">
        <v>9284</v>
      </c>
      <c r="AI1494" s="815" t="s">
        <v>15458</v>
      </c>
    </row>
    <row r="1495" spans="1:35" ht="48" x14ac:dyDescent="0.2">
      <c r="A1495" s="749" t="s">
        <v>20797</v>
      </c>
      <c r="P1495" s="755"/>
      <c r="Q1495" s="921" t="s">
        <v>5962</v>
      </c>
      <c r="R1495" s="922" t="s">
        <v>15465</v>
      </c>
      <c r="S1495" s="923" t="s">
        <v>15466</v>
      </c>
      <c r="AH1495" s="860" t="s">
        <v>35</v>
      </c>
      <c r="AI1495" s="855" t="s">
        <v>15461</v>
      </c>
    </row>
    <row r="1496" spans="1:35" ht="48" x14ac:dyDescent="0.2">
      <c r="A1496" s="749" t="s">
        <v>20797</v>
      </c>
      <c r="P1496" s="755"/>
      <c r="Q1496" s="921" t="s">
        <v>5962</v>
      </c>
      <c r="R1496" s="922" t="s">
        <v>15468</v>
      </c>
      <c r="S1496" s="923" t="s">
        <v>15469</v>
      </c>
      <c r="AH1496" s="820" t="s">
        <v>7633</v>
      </c>
      <c r="AI1496" s="815" t="s">
        <v>15464</v>
      </c>
    </row>
    <row r="1497" spans="1:35" ht="48" x14ac:dyDescent="0.2">
      <c r="A1497" s="749" t="s">
        <v>20797</v>
      </c>
      <c r="P1497" s="755"/>
      <c r="Q1497" s="921" t="s">
        <v>5962</v>
      </c>
      <c r="R1497" s="922" t="s">
        <v>15472</v>
      </c>
      <c r="S1497" s="923" t="s">
        <v>15473</v>
      </c>
      <c r="AH1497" s="860" t="s">
        <v>35</v>
      </c>
      <c r="AI1497" s="855" t="s">
        <v>15467</v>
      </c>
    </row>
    <row r="1498" spans="1:35" ht="48" x14ac:dyDescent="0.2">
      <c r="A1498" s="749" t="s">
        <v>20797</v>
      </c>
      <c r="P1498" s="755"/>
      <c r="Q1498" s="921" t="s">
        <v>5962</v>
      </c>
      <c r="R1498" s="922" t="s">
        <v>15475</v>
      </c>
      <c r="S1498" s="923" t="s">
        <v>15476</v>
      </c>
      <c r="AH1498" s="820" t="s">
        <v>15470</v>
      </c>
      <c r="AI1498" s="815" t="s">
        <v>15471</v>
      </c>
    </row>
    <row r="1499" spans="1:35" ht="48" x14ac:dyDescent="0.2">
      <c r="A1499" s="749" t="s">
        <v>20797</v>
      </c>
      <c r="P1499" s="755"/>
      <c r="Q1499" s="921" t="s">
        <v>5962</v>
      </c>
      <c r="R1499" s="922" t="s">
        <v>15478</v>
      </c>
      <c r="S1499" s="923" t="s">
        <v>15479</v>
      </c>
      <c r="AH1499" s="860" t="s">
        <v>35</v>
      </c>
      <c r="AI1499" s="855" t="s">
        <v>15474</v>
      </c>
    </row>
    <row r="1500" spans="1:35" ht="48" x14ac:dyDescent="0.2">
      <c r="A1500" s="749" t="s">
        <v>20797</v>
      </c>
      <c r="P1500" s="755"/>
      <c r="Q1500" s="921" t="s">
        <v>5962</v>
      </c>
      <c r="R1500" s="922" t="s">
        <v>15481</v>
      </c>
      <c r="S1500" s="923" t="s">
        <v>15482</v>
      </c>
      <c r="AH1500" s="820" t="s">
        <v>9184</v>
      </c>
      <c r="AI1500" s="815" t="s">
        <v>15477</v>
      </c>
    </row>
    <row r="1501" spans="1:35" ht="48" x14ac:dyDescent="0.2">
      <c r="A1501" s="749" t="s">
        <v>20797</v>
      </c>
      <c r="P1501" s="755"/>
      <c r="Q1501" s="921" t="s">
        <v>5962</v>
      </c>
      <c r="R1501" s="922" t="s">
        <v>15484</v>
      </c>
      <c r="S1501" s="923" t="s">
        <v>15485</v>
      </c>
      <c r="AH1501" s="860" t="s">
        <v>35</v>
      </c>
      <c r="AI1501" s="855" t="s">
        <v>15480</v>
      </c>
    </row>
    <row r="1502" spans="1:35" ht="48" x14ac:dyDescent="0.2">
      <c r="A1502" s="749" t="s">
        <v>20797</v>
      </c>
      <c r="P1502" s="755"/>
      <c r="Q1502" s="921" t="s">
        <v>5962</v>
      </c>
      <c r="R1502" s="922" t="s">
        <v>15487</v>
      </c>
      <c r="S1502" s="923" t="s">
        <v>15488</v>
      </c>
      <c r="AH1502" s="820" t="s">
        <v>9010</v>
      </c>
      <c r="AI1502" s="815" t="s">
        <v>15483</v>
      </c>
    </row>
    <row r="1503" spans="1:35" ht="48" x14ac:dyDescent="0.2">
      <c r="A1503" s="749" t="s">
        <v>20797</v>
      </c>
      <c r="P1503" s="755"/>
      <c r="Q1503" s="921" t="s">
        <v>5962</v>
      </c>
      <c r="R1503" s="922" t="s">
        <v>15491</v>
      </c>
      <c r="S1503" s="923" t="s">
        <v>15492</v>
      </c>
      <c r="AH1503" s="860" t="s">
        <v>35</v>
      </c>
      <c r="AI1503" s="855" t="s">
        <v>15486</v>
      </c>
    </row>
    <row r="1504" spans="1:35" ht="48" x14ac:dyDescent="0.2">
      <c r="A1504" s="749" t="s">
        <v>20797</v>
      </c>
      <c r="P1504" s="755"/>
      <c r="Q1504" s="921" t="s">
        <v>5962</v>
      </c>
      <c r="R1504" s="922" t="s">
        <v>15494</v>
      </c>
      <c r="S1504" s="923" t="s">
        <v>15495</v>
      </c>
      <c r="AH1504" s="820" t="s">
        <v>15489</v>
      </c>
      <c r="AI1504" s="815" t="s">
        <v>15490</v>
      </c>
    </row>
    <row r="1505" spans="1:35" ht="48" x14ac:dyDescent="0.2">
      <c r="A1505" s="749" t="s">
        <v>20797</v>
      </c>
      <c r="P1505" s="755"/>
      <c r="Q1505" s="921" t="s">
        <v>5962</v>
      </c>
      <c r="R1505" s="922" t="s">
        <v>15498</v>
      </c>
      <c r="S1505" s="923" t="s">
        <v>15499</v>
      </c>
      <c r="AH1505" s="860" t="s">
        <v>35</v>
      </c>
      <c r="AI1505" s="855" t="s">
        <v>15493</v>
      </c>
    </row>
    <row r="1506" spans="1:35" ht="48" x14ac:dyDescent="0.2">
      <c r="A1506" s="749" t="s">
        <v>20797</v>
      </c>
      <c r="P1506" s="755"/>
      <c r="Q1506" s="921" t="s">
        <v>5962</v>
      </c>
      <c r="R1506" s="922" t="s">
        <v>15501</v>
      </c>
      <c r="S1506" s="923" t="s">
        <v>15502</v>
      </c>
      <c r="AH1506" s="820" t="s">
        <v>15496</v>
      </c>
      <c r="AI1506" s="815" t="s">
        <v>15497</v>
      </c>
    </row>
    <row r="1507" spans="1:35" ht="48" x14ac:dyDescent="0.2">
      <c r="A1507" s="749" t="s">
        <v>20797</v>
      </c>
      <c r="P1507" s="755"/>
      <c r="Q1507" s="921" t="s">
        <v>5962</v>
      </c>
      <c r="R1507" s="922" t="s">
        <v>15505</v>
      </c>
      <c r="S1507" s="923" t="s">
        <v>15506</v>
      </c>
      <c r="AH1507" s="860" t="s">
        <v>35</v>
      </c>
      <c r="AI1507" s="855" t="s">
        <v>15500</v>
      </c>
    </row>
    <row r="1508" spans="1:35" ht="48" x14ac:dyDescent="0.2">
      <c r="A1508" s="749" t="s">
        <v>20797</v>
      </c>
      <c r="P1508" s="755"/>
      <c r="Q1508" s="921" t="s">
        <v>5962</v>
      </c>
      <c r="R1508" s="922" t="s">
        <v>15508</v>
      </c>
      <c r="S1508" s="923" t="s">
        <v>15509</v>
      </c>
      <c r="AH1508" s="820" t="s">
        <v>15503</v>
      </c>
      <c r="AI1508" s="815" t="s">
        <v>15504</v>
      </c>
    </row>
    <row r="1509" spans="1:35" ht="48" x14ac:dyDescent="0.2">
      <c r="A1509" s="749" t="s">
        <v>20797</v>
      </c>
      <c r="P1509" s="755"/>
      <c r="Q1509" s="921" t="s">
        <v>5962</v>
      </c>
      <c r="R1509" s="922" t="s">
        <v>15511</v>
      </c>
      <c r="S1509" s="923" t="s">
        <v>15512</v>
      </c>
      <c r="AH1509" s="860" t="s">
        <v>35</v>
      </c>
      <c r="AI1509" s="855" t="s">
        <v>15507</v>
      </c>
    </row>
    <row r="1510" spans="1:35" ht="48" x14ac:dyDescent="0.2">
      <c r="A1510" s="749" t="s">
        <v>20797</v>
      </c>
      <c r="P1510" s="755"/>
      <c r="Q1510" s="921" t="s">
        <v>5962</v>
      </c>
      <c r="R1510" s="922" t="s">
        <v>15514</v>
      </c>
      <c r="S1510" s="923" t="s">
        <v>15515</v>
      </c>
      <c r="AH1510" s="820" t="s">
        <v>6044</v>
      </c>
      <c r="AI1510" s="815" t="s">
        <v>15510</v>
      </c>
    </row>
    <row r="1511" spans="1:35" ht="48" x14ac:dyDescent="0.2">
      <c r="A1511" s="749" t="s">
        <v>20797</v>
      </c>
      <c r="P1511" s="755"/>
      <c r="Q1511" s="921" t="s">
        <v>5962</v>
      </c>
      <c r="R1511" s="922" t="s">
        <v>15517</v>
      </c>
      <c r="S1511" s="923" t="s">
        <v>15518</v>
      </c>
      <c r="AH1511" s="860" t="s">
        <v>35</v>
      </c>
      <c r="AI1511" s="855" t="s">
        <v>15513</v>
      </c>
    </row>
    <row r="1512" spans="1:35" ht="48" x14ac:dyDescent="0.2">
      <c r="A1512" s="749" t="s">
        <v>20797</v>
      </c>
      <c r="P1512" s="755"/>
      <c r="Q1512" s="921" t="s">
        <v>5962</v>
      </c>
      <c r="R1512" s="922" t="s">
        <v>15520</v>
      </c>
      <c r="S1512" s="923" t="s">
        <v>15521</v>
      </c>
      <c r="AH1512" s="820" t="s">
        <v>9218</v>
      </c>
      <c r="AI1512" s="815" t="s">
        <v>15516</v>
      </c>
    </row>
    <row r="1513" spans="1:35" ht="48" x14ac:dyDescent="0.2">
      <c r="A1513" s="749" t="s">
        <v>20797</v>
      </c>
      <c r="P1513" s="755"/>
      <c r="Q1513" s="921" t="s">
        <v>5962</v>
      </c>
      <c r="R1513" s="922" t="s">
        <v>15523</v>
      </c>
      <c r="S1513" s="923" t="s">
        <v>15524</v>
      </c>
      <c r="AH1513" s="860" t="s">
        <v>35</v>
      </c>
      <c r="AI1513" s="855" t="s">
        <v>15519</v>
      </c>
    </row>
    <row r="1514" spans="1:35" ht="48" x14ac:dyDescent="0.2">
      <c r="A1514" s="749" t="s">
        <v>20797</v>
      </c>
      <c r="P1514" s="755"/>
      <c r="Q1514" s="921" t="s">
        <v>5962</v>
      </c>
      <c r="R1514" s="922" t="s">
        <v>15526</v>
      </c>
      <c r="S1514" s="923" t="s">
        <v>15527</v>
      </c>
      <c r="AH1514" s="820" t="s">
        <v>9201</v>
      </c>
      <c r="AI1514" s="815" t="s">
        <v>15522</v>
      </c>
    </row>
    <row r="1515" spans="1:35" ht="48" x14ac:dyDescent="0.2">
      <c r="A1515" s="749" t="s">
        <v>20797</v>
      </c>
      <c r="P1515" s="755"/>
      <c r="Q1515" s="921" t="s">
        <v>5962</v>
      </c>
      <c r="R1515" s="922" t="s">
        <v>15529</v>
      </c>
      <c r="S1515" s="923" t="s">
        <v>15530</v>
      </c>
      <c r="AH1515" s="860" t="s">
        <v>35</v>
      </c>
      <c r="AI1515" s="855" t="s">
        <v>15525</v>
      </c>
    </row>
    <row r="1516" spans="1:35" ht="48" x14ac:dyDescent="0.2">
      <c r="A1516" s="749" t="s">
        <v>20797</v>
      </c>
      <c r="P1516" s="755"/>
      <c r="Q1516" s="921" t="s">
        <v>5962</v>
      </c>
      <c r="R1516" s="922" t="s">
        <v>15532</v>
      </c>
      <c r="S1516" s="923" t="s">
        <v>15533</v>
      </c>
      <c r="AH1516" s="820" t="s">
        <v>9268</v>
      </c>
      <c r="AI1516" s="815" t="s">
        <v>15528</v>
      </c>
    </row>
    <row r="1517" spans="1:35" ht="48" x14ac:dyDescent="0.2">
      <c r="A1517" s="749" t="s">
        <v>20797</v>
      </c>
      <c r="P1517" s="755"/>
      <c r="Q1517" s="921" t="s">
        <v>5962</v>
      </c>
      <c r="R1517" s="922" t="s">
        <v>15536</v>
      </c>
      <c r="S1517" s="923" t="s">
        <v>15537</v>
      </c>
      <c r="AH1517" s="860" t="s">
        <v>35</v>
      </c>
      <c r="AI1517" s="855" t="s">
        <v>15531</v>
      </c>
    </row>
    <row r="1518" spans="1:35" ht="48" x14ac:dyDescent="0.2">
      <c r="A1518" s="749" t="s">
        <v>20797</v>
      </c>
      <c r="P1518" s="755"/>
      <c r="Q1518" s="921" t="s">
        <v>5962</v>
      </c>
      <c r="R1518" s="922" t="s">
        <v>8937</v>
      </c>
      <c r="S1518" s="923" t="s">
        <v>15539</v>
      </c>
      <c r="AH1518" s="820" t="s">
        <v>15534</v>
      </c>
      <c r="AI1518" s="815" t="s">
        <v>15535</v>
      </c>
    </row>
    <row r="1519" spans="1:35" ht="48" x14ac:dyDescent="0.2">
      <c r="A1519" s="749" t="s">
        <v>20797</v>
      </c>
      <c r="P1519" s="755"/>
      <c r="Q1519" s="921" t="s">
        <v>5962</v>
      </c>
      <c r="R1519" s="922" t="s">
        <v>9005</v>
      </c>
      <c r="S1519" s="923" t="s">
        <v>15541</v>
      </c>
      <c r="AH1519" s="860" t="s">
        <v>35</v>
      </c>
      <c r="AI1519" s="855" t="s">
        <v>15538</v>
      </c>
    </row>
    <row r="1520" spans="1:35" ht="48" x14ac:dyDescent="0.2">
      <c r="A1520" s="749" t="s">
        <v>20797</v>
      </c>
      <c r="P1520" s="755"/>
      <c r="Q1520" s="921" t="s">
        <v>5962</v>
      </c>
      <c r="R1520" s="922" t="s">
        <v>4849</v>
      </c>
      <c r="S1520" s="923" t="s">
        <v>15543</v>
      </c>
      <c r="AH1520" s="820" t="s">
        <v>9156</v>
      </c>
      <c r="AI1520" s="815" t="s">
        <v>15540</v>
      </c>
    </row>
    <row r="1521" spans="1:35" ht="48" x14ac:dyDescent="0.2">
      <c r="A1521" s="749" t="s">
        <v>20797</v>
      </c>
      <c r="P1521" s="755"/>
      <c r="Q1521" s="921" t="s">
        <v>5962</v>
      </c>
      <c r="R1521" s="922" t="s">
        <v>9116</v>
      </c>
      <c r="S1521" s="923" t="s">
        <v>15546</v>
      </c>
      <c r="AH1521" s="860" t="s">
        <v>35</v>
      </c>
      <c r="AI1521" s="855" t="s">
        <v>15542</v>
      </c>
    </row>
    <row r="1522" spans="1:35" ht="48" x14ac:dyDescent="0.2">
      <c r="A1522" s="749" t="s">
        <v>20797</v>
      </c>
      <c r="P1522" s="755"/>
      <c r="Q1522" s="921" t="s">
        <v>5962</v>
      </c>
      <c r="R1522" s="922" t="s">
        <v>15548</v>
      </c>
      <c r="S1522" s="923" t="s">
        <v>15549</v>
      </c>
      <c r="AH1522" s="820" t="s">
        <v>15544</v>
      </c>
      <c r="AI1522" s="815" t="s">
        <v>15545</v>
      </c>
    </row>
    <row r="1523" spans="1:35" ht="48" x14ac:dyDescent="0.2">
      <c r="A1523" s="749" t="s">
        <v>20797</v>
      </c>
      <c r="P1523" s="755"/>
      <c r="Q1523" s="921" t="s">
        <v>5962</v>
      </c>
      <c r="R1523" s="922" t="s">
        <v>9096</v>
      </c>
      <c r="S1523" s="923" t="s">
        <v>15550</v>
      </c>
      <c r="AH1523" s="860" t="s">
        <v>35</v>
      </c>
      <c r="AI1523" s="855" t="s">
        <v>15547</v>
      </c>
    </row>
    <row r="1524" spans="1:35" ht="48" x14ac:dyDescent="0.2">
      <c r="A1524" s="749" t="s">
        <v>20797</v>
      </c>
      <c r="P1524" s="755"/>
      <c r="Q1524" s="921" t="s">
        <v>5962</v>
      </c>
      <c r="R1524" s="922" t="s">
        <v>8986</v>
      </c>
      <c r="S1524" s="923" t="s">
        <v>15552</v>
      </c>
      <c r="AH1524" s="820" t="s">
        <v>9397</v>
      </c>
      <c r="AI1524" s="815" t="s">
        <v>9191</v>
      </c>
    </row>
    <row r="1525" spans="1:35" ht="48" x14ac:dyDescent="0.2">
      <c r="A1525" s="749" t="s">
        <v>20797</v>
      </c>
      <c r="P1525" s="755"/>
      <c r="Q1525" s="921" t="s">
        <v>5962</v>
      </c>
      <c r="R1525" s="922" t="s">
        <v>15555</v>
      </c>
      <c r="S1525" s="923" t="s">
        <v>15556</v>
      </c>
      <c r="AH1525" s="860" t="s">
        <v>35</v>
      </c>
      <c r="AI1525" s="855" t="s">
        <v>15551</v>
      </c>
    </row>
    <row r="1526" spans="1:35" ht="48" x14ac:dyDescent="0.2">
      <c r="A1526" s="749" t="s">
        <v>20797</v>
      </c>
      <c r="P1526" s="755"/>
      <c r="Q1526" s="921" t="s">
        <v>5962</v>
      </c>
      <c r="R1526" s="922" t="s">
        <v>15558</v>
      </c>
      <c r="S1526" s="923" t="s">
        <v>15559</v>
      </c>
      <c r="AH1526" s="820" t="s">
        <v>15553</v>
      </c>
      <c r="AI1526" s="815" t="s">
        <v>15554</v>
      </c>
    </row>
    <row r="1527" spans="1:35" ht="48" x14ac:dyDescent="0.2">
      <c r="A1527" s="749" t="s">
        <v>20797</v>
      </c>
      <c r="P1527" s="755"/>
      <c r="Q1527" s="921" t="s">
        <v>5962</v>
      </c>
      <c r="R1527" s="922" t="s">
        <v>15561</v>
      </c>
      <c r="S1527" s="923" t="s">
        <v>15562</v>
      </c>
      <c r="AH1527" s="860" t="s">
        <v>35</v>
      </c>
      <c r="AI1527" s="855" t="s">
        <v>15557</v>
      </c>
    </row>
    <row r="1528" spans="1:35" ht="48" x14ac:dyDescent="0.2">
      <c r="A1528" s="749" t="s">
        <v>20797</v>
      </c>
      <c r="P1528" s="755"/>
      <c r="Q1528" s="921" t="s">
        <v>5962</v>
      </c>
      <c r="R1528" s="922" t="s">
        <v>15564</v>
      </c>
      <c r="S1528" s="923" t="s">
        <v>15565</v>
      </c>
      <c r="AH1528" s="820" t="s">
        <v>10814</v>
      </c>
      <c r="AI1528" s="815" t="s">
        <v>15560</v>
      </c>
    </row>
    <row r="1529" spans="1:35" ht="48" x14ac:dyDescent="0.2">
      <c r="A1529" s="749" t="s">
        <v>20797</v>
      </c>
      <c r="P1529" s="755"/>
      <c r="Q1529" s="921" t="s">
        <v>5962</v>
      </c>
      <c r="R1529" s="922" t="s">
        <v>15568</v>
      </c>
      <c r="S1529" s="923" t="s">
        <v>15569</v>
      </c>
      <c r="AH1529" s="860" t="s">
        <v>35</v>
      </c>
      <c r="AI1529" s="855" t="s">
        <v>15563</v>
      </c>
    </row>
    <row r="1530" spans="1:35" ht="48" x14ac:dyDescent="0.2">
      <c r="A1530" s="749" t="s">
        <v>20797</v>
      </c>
      <c r="P1530" s="755"/>
      <c r="Q1530" s="921" t="s">
        <v>5962</v>
      </c>
      <c r="R1530" s="922" t="s">
        <v>15571</v>
      </c>
      <c r="S1530" s="923" t="s">
        <v>15572</v>
      </c>
      <c r="AH1530" s="820" t="s">
        <v>15566</v>
      </c>
      <c r="AI1530" s="815" t="s">
        <v>15567</v>
      </c>
    </row>
    <row r="1531" spans="1:35" ht="48" x14ac:dyDescent="0.2">
      <c r="A1531" s="749" t="s">
        <v>20797</v>
      </c>
      <c r="P1531" s="755"/>
      <c r="Q1531" s="921" t="s">
        <v>5962</v>
      </c>
      <c r="R1531" s="922" t="s">
        <v>9095</v>
      </c>
      <c r="S1531" s="923" t="s">
        <v>15575</v>
      </c>
      <c r="AH1531" s="860" t="s">
        <v>35</v>
      </c>
      <c r="AI1531" s="855" t="s">
        <v>15570</v>
      </c>
    </row>
    <row r="1532" spans="1:35" ht="48" x14ac:dyDescent="0.2">
      <c r="A1532" s="749" t="s">
        <v>20797</v>
      </c>
      <c r="P1532" s="755"/>
      <c r="Q1532" s="921" t="s">
        <v>5962</v>
      </c>
      <c r="R1532" s="922" t="s">
        <v>15577</v>
      </c>
      <c r="S1532" s="923" t="s">
        <v>15578</v>
      </c>
      <c r="AH1532" s="820" t="s">
        <v>15573</v>
      </c>
      <c r="AI1532" s="815" t="s">
        <v>15574</v>
      </c>
    </row>
    <row r="1533" spans="1:35" ht="48" x14ac:dyDescent="0.2">
      <c r="A1533" s="749" t="s">
        <v>20797</v>
      </c>
      <c r="P1533" s="755"/>
      <c r="Q1533" s="921" t="s">
        <v>5962</v>
      </c>
      <c r="R1533" s="922" t="s">
        <v>10669</v>
      </c>
      <c r="S1533" s="923" t="s">
        <v>15580</v>
      </c>
      <c r="AH1533" s="860" t="s">
        <v>35</v>
      </c>
      <c r="AI1533" s="855" t="s">
        <v>15576</v>
      </c>
    </row>
    <row r="1534" spans="1:35" ht="48" x14ac:dyDescent="0.2">
      <c r="A1534" s="749" t="s">
        <v>20797</v>
      </c>
      <c r="P1534" s="755"/>
      <c r="Q1534" s="921" t="s">
        <v>5962</v>
      </c>
      <c r="R1534" s="922" t="s">
        <v>15582</v>
      </c>
      <c r="S1534" s="923" t="s">
        <v>15583</v>
      </c>
      <c r="AH1534" s="820" t="s">
        <v>9290</v>
      </c>
      <c r="AI1534" s="815" t="s">
        <v>15579</v>
      </c>
    </row>
    <row r="1535" spans="1:35" ht="48" x14ac:dyDescent="0.2">
      <c r="A1535" s="749" t="s">
        <v>20797</v>
      </c>
      <c r="P1535" s="755"/>
      <c r="Q1535" s="921" t="s">
        <v>5962</v>
      </c>
      <c r="R1535" s="922" t="s">
        <v>15585</v>
      </c>
      <c r="S1535" s="923" t="s">
        <v>15586</v>
      </c>
      <c r="AH1535" s="860" t="s">
        <v>35</v>
      </c>
      <c r="AI1535" s="855" t="s">
        <v>15581</v>
      </c>
    </row>
    <row r="1536" spans="1:35" ht="48" x14ac:dyDescent="0.2">
      <c r="A1536" s="749" t="s">
        <v>20797</v>
      </c>
      <c r="P1536" s="755"/>
      <c r="Q1536" s="921" t="s">
        <v>5962</v>
      </c>
      <c r="R1536" s="922" t="s">
        <v>15588</v>
      </c>
      <c r="S1536" s="923" t="s">
        <v>15589</v>
      </c>
      <c r="AH1536" s="820" t="s">
        <v>9713</v>
      </c>
      <c r="AI1536" s="815" t="s">
        <v>15584</v>
      </c>
    </row>
    <row r="1537" spans="1:35" ht="48" x14ac:dyDescent="0.2">
      <c r="A1537" s="749" t="s">
        <v>20797</v>
      </c>
      <c r="P1537" s="755"/>
      <c r="Q1537" s="921" t="s">
        <v>5962</v>
      </c>
      <c r="R1537" s="922" t="s">
        <v>15591</v>
      </c>
      <c r="S1537" s="923" t="s">
        <v>15592</v>
      </c>
      <c r="AH1537" s="860" t="s">
        <v>35</v>
      </c>
      <c r="AI1537" s="855" t="s">
        <v>15587</v>
      </c>
    </row>
    <row r="1538" spans="1:35" ht="48" x14ac:dyDescent="0.2">
      <c r="A1538" s="749" t="s">
        <v>20797</v>
      </c>
      <c r="P1538" s="755"/>
      <c r="Q1538" s="921" t="s">
        <v>5962</v>
      </c>
      <c r="R1538" s="922" t="s">
        <v>15594</v>
      </c>
      <c r="S1538" s="923" t="s">
        <v>15595</v>
      </c>
      <c r="AH1538" s="820" t="s">
        <v>9805</v>
      </c>
      <c r="AI1538" s="815" t="s">
        <v>15590</v>
      </c>
    </row>
    <row r="1539" spans="1:35" ht="48" x14ac:dyDescent="0.2">
      <c r="A1539" s="749" t="s">
        <v>20797</v>
      </c>
      <c r="P1539" s="755"/>
      <c r="Q1539" s="921" t="s">
        <v>5962</v>
      </c>
      <c r="R1539" s="922" t="s">
        <v>8942</v>
      </c>
      <c r="S1539" s="923" t="s">
        <v>15596</v>
      </c>
      <c r="AH1539" s="860" t="s">
        <v>35</v>
      </c>
      <c r="AI1539" s="855" t="s">
        <v>15593</v>
      </c>
    </row>
    <row r="1540" spans="1:35" ht="48" x14ac:dyDescent="0.2">
      <c r="A1540" s="749" t="s">
        <v>20797</v>
      </c>
      <c r="P1540" s="755"/>
      <c r="Q1540" s="921" t="s">
        <v>5962</v>
      </c>
      <c r="R1540" s="922" t="s">
        <v>15598</v>
      </c>
      <c r="S1540" s="923" t="s">
        <v>15599</v>
      </c>
      <c r="AH1540" s="820" t="s">
        <v>9844</v>
      </c>
      <c r="AI1540" s="815" t="s">
        <v>9387</v>
      </c>
    </row>
    <row r="1541" spans="1:35" ht="48" x14ac:dyDescent="0.2">
      <c r="A1541" s="749" t="s">
        <v>20797</v>
      </c>
      <c r="P1541" s="755"/>
      <c r="Q1541" s="921" t="s">
        <v>5962</v>
      </c>
      <c r="R1541" s="922" t="s">
        <v>15602</v>
      </c>
      <c r="S1541" s="923" t="s">
        <v>15603</v>
      </c>
      <c r="AH1541" s="860" t="s">
        <v>35</v>
      </c>
      <c r="AI1541" s="855" t="s">
        <v>15597</v>
      </c>
    </row>
    <row r="1542" spans="1:35" ht="48" x14ac:dyDescent="0.2">
      <c r="A1542" s="749" t="s">
        <v>20797</v>
      </c>
      <c r="P1542" s="755"/>
      <c r="Q1542" s="921" t="s">
        <v>5962</v>
      </c>
      <c r="R1542" s="922" t="s">
        <v>15605</v>
      </c>
      <c r="S1542" s="923" t="s">
        <v>15606</v>
      </c>
      <c r="AH1542" s="820" t="s">
        <v>15600</v>
      </c>
      <c r="AI1542" s="815" t="s">
        <v>15601</v>
      </c>
    </row>
    <row r="1543" spans="1:35" ht="48" x14ac:dyDescent="0.2">
      <c r="A1543" s="749" t="s">
        <v>20797</v>
      </c>
      <c r="P1543" s="755"/>
      <c r="Q1543" s="921" t="s">
        <v>5962</v>
      </c>
      <c r="R1543" s="922" t="s">
        <v>15609</v>
      </c>
      <c r="S1543" s="923" t="s">
        <v>15610</v>
      </c>
      <c r="AH1543" s="860" t="s">
        <v>35</v>
      </c>
      <c r="AI1543" s="855" t="s">
        <v>15604</v>
      </c>
    </row>
    <row r="1544" spans="1:35" ht="48" x14ac:dyDescent="0.2">
      <c r="A1544" s="749" t="s">
        <v>20797</v>
      </c>
      <c r="P1544" s="755"/>
      <c r="Q1544" s="921" t="s">
        <v>5962</v>
      </c>
      <c r="R1544" s="922" t="s">
        <v>15612</v>
      </c>
      <c r="S1544" s="923" t="s">
        <v>15613</v>
      </c>
      <c r="AH1544" s="820" t="s">
        <v>15607</v>
      </c>
      <c r="AI1544" s="815" t="s">
        <v>15608</v>
      </c>
    </row>
    <row r="1545" spans="1:35" ht="48" x14ac:dyDescent="0.2">
      <c r="A1545" s="749" t="s">
        <v>20797</v>
      </c>
      <c r="P1545" s="755"/>
      <c r="Q1545" s="921" t="s">
        <v>5962</v>
      </c>
      <c r="R1545" s="922" t="s">
        <v>15615</v>
      </c>
      <c r="S1545" s="923" t="s">
        <v>15616</v>
      </c>
      <c r="AH1545" s="860" t="s">
        <v>35</v>
      </c>
      <c r="AI1545" s="855" t="s">
        <v>15611</v>
      </c>
    </row>
    <row r="1546" spans="1:35" ht="48" x14ac:dyDescent="0.2">
      <c r="A1546" s="749" t="s">
        <v>20797</v>
      </c>
      <c r="P1546" s="755"/>
      <c r="Q1546" s="921" t="s">
        <v>5962</v>
      </c>
      <c r="R1546" s="922" t="s">
        <v>15618</v>
      </c>
      <c r="S1546" s="923" t="s">
        <v>15619</v>
      </c>
      <c r="AH1546" s="820" t="s">
        <v>9475</v>
      </c>
      <c r="AI1546" s="815" t="s">
        <v>15614</v>
      </c>
    </row>
    <row r="1547" spans="1:35" ht="48" x14ac:dyDescent="0.2">
      <c r="A1547" s="749" t="s">
        <v>20797</v>
      </c>
      <c r="P1547" s="755"/>
      <c r="Q1547" s="921" t="s">
        <v>5962</v>
      </c>
      <c r="R1547" s="922" t="s">
        <v>15621</v>
      </c>
      <c r="S1547" s="923" t="s">
        <v>15622</v>
      </c>
      <c r="AH1547" s="860" t="s">
        <v>35</v>
      </c>
      <c r="AI1547" s="855" t="s">
        <v>15617</v>
      </c>
    </row>
    <row r="1548" spans="1:35" ht="48" x14ac:dyDescent="0.2">
      <c r="A1548" s="749" t="s">
        <v>20797</v>
      </c>
      <c r="P1548" s="755"/>
      <c r="Q1548" s="921" t="s">
        <v>5962</v>
      </c>
      <c r="R1548" s="922" t="s">
        <v>15624</v>
      </c>
      <c r="S1548" s="923" t="s">
        <v>15625</v>
      </c>
      <c r="AH1548" s="820" t="s">
        <v>9701</v>
      </c>
      <c r="AI1548" s="815" t="s">
        <v>15620</v>
      </c>
    </row>
    <row r="1549" spans="1:35" ht="48" x14ac:dyDescent="0.2">
      <c r="A1549" s="749" t="s">
        <v>20797</v>
      </c>
      <c r="P1549" s="755"/>
      <c r="Q1549" s="921" t="s">
        <v>5962</v>
      </c>
      <c r="R1549" s="922" t="s">
        <v>15627</v>
      </c>
      <c r="S1549" s="923" t="s">
        <v>15628</v>
      </c>
      <c r="AH1549" s="860" t="s">
        <v>35</v>
      </c>
      <c r="AI1549" s="855" t="s">
        <v>15623</v>
      </c>
    </row>
    <row r="1550" spans="1:35" ht="48" x14ac:dyDescent="0.2">
      <c r="A1550" s="749" t="s">
        <v>20797</v>
      </c>
      <c r="P1550" s="755"/>
      <c r="Q1550" s="921" t="s">
        <v>5962</v>
      </c>
      <c r="R1550" s="922" t="s">
        <v>15630</v>
      </c>
      <c r="S1550" s="923" t="s">
        <v>15631</v>
      </c>
      <c r="AH1550" s="820" t="s">
        <v>9573</v>
      </c>
      <c r="AI1550" s="815" t="s">
        <v>15626</v>
      </c>
    </row>
    <row r="1551" spans="1:35" ht="48" x14ac:dyDescent="0.2">
      <c r="A1551" s="749" t="s">
        <v>20797</v>
      </c>
      <c r="P1551" s="755"/>
      <c r="Q1551" s="921" t="s">
        <v>5962</v>
      </c>
      <c r="R1551" s="922" t="s">
        <v>15633</v>
      </c>
      <c r="S1551" s="923" t="s">
        <v>15634</v>
      </c>
      <c r="AH1551" s="860" t="s">
        <v>35</v>
      </c>
      <c r="AI1551" s="855" t="s">
        <v>15629</v>
      </c>
    </row>
    <row r="1552" spans="1:35" ht="48" x14ac:dyDescent="0.2">
      <c r="A1552" s="749" t="s">
        <v>20797</v>
      </c>
      <c r="P1552" s="755"/>
      <c r="Q1552" s="921" t="s">
        <v>5962</v>
      </c>
      <c r="R1552" s="922" t="s">
        <v>15636</v>
      </c>
      <c r="S1552" s="923" t="s">
        <v>15637</v>
      </c>
      <c r="AH1552" s="820" t="s">
        <v>9386</v>
      </c>
      <c r="AI1552" s="815" t="s">
        <v>15632</v>
      </c>
    </row>
    <row r="1553" spans="1:35" ht="48" x14ac:dyDescent="0.2">
      <c r="A1553" s="749" t="s">
        <v>20797</v>
      </c>
      <c r="P1553" s="755"/>
      <c r="Q1553" s="921" t="s">
        <v>5962</v>
      </c>
      <c r="R1553" s="922" t="s">
        <v>15640</v>
      </c>
      <c r="S1553" s="923" t="s">
        <v>15641</v>
      </c>
      <c r="AH1553" s="860" t="s">
        <v>35</v>
      </c>
      <c r="AI1553" s="855" t="s">
        <v>15635</v>
      </c>
    </row>
    <row r="1554" spans="1:35" ht="48" x14ac:dyDescent="0.2">
      <c r="A1554" s="749" t="s">
        <v>20797</v>
      </c>
      <c r="P1554" s="755"/>
      <c r="Q1554" s="921" t="s">
        <v>5962</v>
      </c>
      <c r="R1554" s="922" t="s">
        <v>15643</v>
      </c>
      <c r="S1554" s="923" t="s">
        <v>15644</v>
      </c>
      <c r="AH1554" s="820" t="s">
        <v>15638</v>
      </c>
      <c r="AI1554" s="815" t="s">
        <v>15639</v>
      </c>
    </row>
    <row r="1555" spans="1:35" ht="48" x14ac:dyDescent="0.2">
      <c r="A1555" s="749" t="s">
        <v>20797</v>
      </c>
      <c r="P1555" s="755"/>
      <c r="Q1555" s="921" t="s">
        <v>5962</v>
      </c>
      <c r="R1555" s="922" t="s">
        <v>15647</v>
      </c>
      <c r="S1555" s="923" t="s">
        <v>15648</v>
      </c>
      <c r="AH1555" s="860" t="s">
        <v>35</v>
      </c>
      <c r="AI1555" s="855" t="s">
        <v>15642</v>
      </c>
    </row>
    <row r="1556" spans="1:35" ht="48" x14ac:dyDescent="0.2">
      <c r="A1556" s="749" t="s">
        <v>20797</v>
      </c>
      <c r="P1556" s="755"/>
      <c r="Q1556" s="921" t="s">
        <v>5962</v>
      </c>
      <c r="R1556" s="922" t="s">
        <v>15650</v>
      </c>
      <c r="S1556" s="923" t="s">
        <v>15651</v>
      </c>
      <c r="AH1556" s="820" t="s">
        <v>15645</v>
      </c>
      <c r="AI1556" s="815" t="s">
        <v>15646</v>
      </c>
    </row>
    <row r="1557" spans="1:35" ht="48" x14ac:dyDescent="0.2">
      <c r="A1557" s="749" t="s">
        <v>20797</v>
      </c>
      <c r="P1557" s="755"/>
      <c r="Q1557" s="921" t="s">
        <v>5962</v>
      </c>
      <c r="R1557" s="922" t="s">
        <v>15653</v>
      </c>
      <c r="S1557" s="923" t="s">
        <v>15654</v>
      </c>
      <c r="AH1557" s="860" t="s">
        <v>35</v>
      </c>
      <c r="AI1557" s="855" t="s">
        <v>15649</v>
      </c>
    </row>
    <row r="1558" spans="1:35" ht="48" x14ac:dyDescent="0.2">
      <c r="A1558" s="749" t="s">
        <v>20797</v>
      </c>
      <c r="P1558" s="755"/>
      <c r="Q1558" s="921" t="s">
        <v>5962</v>
      </c>
      <c r="R1558" s="922" t="s">
        <v>15656</v>
      </c>
      <c r="S1558" s="923" t="s">
        <v>15657</v>
      </c>
      <c r="AH1558" s="820" t="s">
        <v>12989</v>
      </c>
      <c r="AI1558" s="815" t="s">
        <v>15652</v>
      </c>
    </row>
    <row r="1559" spans="1:35" ht="48" x14ac:dyDescent="0.2">
      <c r="A1559" s="749" t="s">
        <v>20797</v>
      </c>
      <c r="P1559" s="755"/>
      <c r="Q1559" s="921" t="s">
        <v>5962</v>
      </c>
      <c r="R1559" s="922" t="s">
        <v>15659</v>
      </c>
      <c r="S1559" s="923" t="s">
        <v>15660</v>
      </c>
      <c r="AH1559" s="860" t="s">
        <v>35</v>
      </c>
      <c r="AI1559" s="855" t="s">
        <v>15655</v>
      </c>
    </row>
    <row r="1560" spans="1:35" ht="48" x14ac:dyDescent="0.2">
      <c r="A1560" s="749" t="s">
        <v>20797</v>
      </c>
      <c r="P1560" s="755"/>
      <c r="Q1560" s="921" t="s">
        <v>5962</v>
      </c>
      <c r="R1560" s="922" t="s">
        <v>15662</v>
      </c>
      <c r="S1560" s="923" t="s">
        <v>15663</v>
      </c>
      <c r="AH1560" s="820" t="s">
        <v>9640</v>
      </c>
      <c r="AI1560" s="815" t="s">
        <v>15658</v>
      </c>
    </row>
    <row r="1561" spans="1:35" ht="48" x14ac:dyDescent="0.2">
      <c r="A1561" s="749" t="s">
        <v>20797</v>
      </c>
      <c r="P1561" s="755"/>
      <c r="Q1561" s="921" t="s">
        <v>5962</v>
      </c>
      <c r="R1561" s="922" t="s">
        <v>15665</v>
      </c>
      <c r="S1561" s="923" t="s">
        <v>15666</v>
      </c>
      <c r="AH1561" s="860" t="s">
        <v>35</v>
      </c>
      <c r="AI1561" s="855" t="s">
        <v>15661</v>
      </c>
    </row>
    <row r="1562" spans="1:35" ht="48" x14ac:dyDescent="0.2">
      <c r="A1562" s="749" t="s">
        <v>20797</v>
      </c>
      <c r="P1562" s="755"/>
      <c r="Q1562" s="921" t="s">
        <v>5962</v>
      </c>
      <c r="R1562" s="922" t="s">
        <v>15668</v>
      </c>
      <c r="S1562" s="923" t="s">
        <v>15669</v>
      </c>
      <c r="AH1562" s="820" t="s">
        <v>10361</v>
      </c>
      <c r="AI1562" s="815" t="s">
        <v>15664</v>
      </c>
    </row>
    <row r="1563" spans="1:35" ht="48" x14ac:dyDescent="0.2">
      <c r="A1563" s="749" t="s">
        <v>20797</v>
      </c>
      <c r="P1563" s="755"/>
      <c r="Q1563" s="921" t="s">
        <v>5962</v>
      </c>
      <c r="R1563" s="922" t="s">
        <v>15672</v>
      </c>
      <c r="S1563" s="923" t="s">
        <v>15673</v>
      </c>
      <c r="AH1563" s="860" t="s">
        <v>35</v>
      </c>
      <c r="AI1563" s="855" t="s">
        <v>15667</v>
      </c>
    </row>
    <row r="1564" spans="1:35" ht="48" x14ac:dyDescent="0.2">
      <c r="A1564" s="749" t="s">
        <v>20797</v>
      </c>
      <c r="P1564" s="755"/>
      <c r="Q1564" s="921" t="s">
        <v>5962</v>
      </c>
      <c r="R1564" s="922" t="s">
        <v>15675</v>
      </c>
      <c r="S1564" s="923" t="s">
        <v>15676</v>
      </c>
      <c r="AH1564" s="820" t="s">
        <v>15670</v>
      </c>
      <c r="AI1564" s="815" t="s">
        <v>15671</v>
      </c>
    </row>
    <row r="1565" spans="1:35" ht="48" x14ac:dyDescent="0.2">
      <c r="A1565" s="749" t="s">
        <v>20797</v>
      </c>
      <c r="P1565" s="755"/>
      <c r="Q1565" s="921" t="s">
        <v>5962</v>
      </c>
      <c r="R1565" s="922" t="s">
        <v>15678</v>
      </c>
      <c r="S1565" s="923" t="s">
        <v>15679</v>
      </c>
      <c r="AH1565" s="860" t="s">
        <v>35</v>
      </c>
      <c r="AI1565" s="855" t="s">
        <v>15674</v>
      </c>
    </row>
    <row r="1566" spans="1:35" ht="48" x14ac:dyDescent="0.2">
      <c r="A1566" s="749" t="s">
        <v>20797</v>
      </c>
      <c r="P1566" s="755"/>
      <c r="Q1566" s="921" t="s">
        <v>5962</v>
      </c>
      <c r="R1566" s="922" t="s">
        <v>15681</v>
      </c>
      <c r="S1566" s="923" t="s">
        <v>15682</v>
      </c>
      <c r="AH1566" s="820" t="s">
        <v>7489</v>
      </c>
      <c r="AI1566" s="815" t="s">
        <v>15677</v>
      </c>
    </row>
    <row r="1567" spans="1:35" ht="48" x14ac:dyDescent="0.2">
      <c r="A1567" s="749" t="s">
        <v>20797</v>
      </c>
      <c r="P1567" s="755"/>
      <c r="Q1567" s="921" t="s">
        <v>5962</v>
      </c>
      <c r="R1567" s="922" t="s">
        <v>15685</v>
      </c>
      <c r="S1567" s="923" t="s">
        <v>15686</v>
      </c>
      <c r="AH1567" s="860" t="s">
        <v>35</v>
      </c>
      <c r="AI1567" s="855" t="s">
        <v>15680</v>
      </c>
    </row>
    <row r="1568" spans="1:35" ht="48" x14ac:dyDescent="0.2">
      <c r="A1568" s="749" t="s">
        <v>20797</v>
      </c>
      <c r="P1568" s="755"/>
      <c r="Q1568" s="921" t="s">
        <v>5962</v>
      </c>
      <c r="R1568" s="922" t="s">
        <v>15688</v>
      </c>
      <c r="S1568" s="923" t="s">
        <v>15689</v>
      </c>
      <c r="AH1568" s="820" t="s">
        <v>15683</v>
      </c>
      <c r="AI1568" s="815" t="s">
        <v>15684</v>
      </c>
    </row>
    <row r="1569" spans="1:35" ht="48" x14ac:dyDescent="0.2">
      <c r="A1569" s="749" t="s">
        <v>20797</v>
      </c>
      <c r="P1569" s="755"/>
      <c r="Q1569" s="921" t="s">
        <v>5962</v>
      </c>
      <c r="R1569" s="922" t="s">
        <v>15692</v>
      </c>
      <c r="S1569" s="923" t="s">
        <v>15693</v>
      </c>
      <c r="AH1569" s="860" t="s">
        <v>35</v>
      </c>
      <c r="AI1569" s="855" t="s">
        <v>15687</v>
      </c>
    </row>
    <row r="1570" spans="1:35" ht="48" x14ac:dyDescent="0.2">
      <c r="A1570" s="749" t="s">
        <v>20797</v>
      </c>
      <c r="P1570" s="755"/>
      <c r="Q1570" s="921" t="s">
        <v>5962</v>
      </c>
      <c r="R1570" s="922" t="s">
        <v>15695</v>
      </c>
      <c r="S1570" s="923" t="s">
        <v>15696</v>
      </c>
      <c r="AH1570" s="820" t="s">
        <v>15690</v>
      </c>
      <c r="AI1570" s="815" t="s">
        <v>15691</v>
      </c>
    </row>
    <row r="1571" spans="1:35" ht="48" x14ac:dyDescent="0.2">
      <c r="A1571" s="749" t="s">
        <v>20797</v>
      </c>
      <c r="P1571" s="755"/>
      <c r="Q1571" s="921" t="s">
        <v>5962</v>
      </c>
      <c r="R1571" s="922" t="s">
        <v>15699</v>
      </c>
      <c r="S1571" s="923" t="s">
        <v>15700</v>
      </c>
      <c r="AH1571" s="860" t="s">
        <v>35</v>
      </c>
      <c r="AI1571" s="855" t="s">
        <v>15694</v>
      </c>
    </row>
    <row r="1572" spans="1:35" ht="48" x14ac:dyDescent="0.2">
      <c r="A1572" s="749" t="s">
        <v>20797</v>
      </c>
      <c r="P1572" s="755"/>
      <c r="Q1572" s="921" t="s">
        <v>5962</v>
      </c>
      <c r="R1572" s="922" t="s">
        <v>15702</v>
      </c>
      <c r="S1572" s="923" t="s">
        <v>15703</v>
      </c>
      <c r="AH1572" s="820" t="s">
        <v>15697</v>
      </c>
      <c r="AI1572" s="815" t="s">
        <v>15698</v>
      </c>
    </row>
    <row r="1573" spans="1:35" ht="48" x14ac:dyDescent="0.2">
      <c r="A1573" s="749" t="s">
        <v>20797</v>
      </c>
      <c r="P1573" s="755"/>
      <c r="Q1573" s="921" t="s">
        <v>5962</v>
      </c>
      <c r="R1573" s="922" t="s">
        <v>15705</v>
      </c>
      <c r="S1573" s="923" t="s">
        <v>15706</v>
      </c>
      <c r="AH1573" s="860" t="s">
        <v>35</v>
      </c>
      <c r="AI1573" s="855" t="s">
        <v>15701</v>
      </c>
    </row>
    <row r="1574" spans="1:35" ht="48" x14ac:dyDescent="0.2">
      <c r="A1574" s="749" t="s">
        <v>20797</v>
      </c>
      <c r="P1574" s="755"/>
      <c r="Q1574" s="921" t="s">
        <v>5962</v>
      </c>
      <c r="R1574" s="922" t="s">
        <v>15708</v>
      </c>
      <c r="S1574" s="923" t="s">
        <v>15709</v>
      </c>
      <c r="AH1574" s="820" t="s">
        <v>7650</v>
      </c>
      <c r="AI1574" s="815" t="s">
        <v>15704</v>
      </c>
    </row>
    <row r="1575" spans="1:35" ht="48" x14ac:dyDescent="0.2">
      <c r="A1575" s="749" t="s">
        <v>20797</v>
      </c>
      <c r="P1575" s="755"/>
      <c r="Q1575" s="921" t="s">
        <v>5962</v>
      </c>
      <c r="R1575" s="922" t="s">
        <v>15712</v>
      </c>
      <c r="S1575" s="923" t="s">
        <v>15713</v>
      </c>
      <c r="AH1575" s="860" t="s">
        <v>35</v>
      </c>
      <c r="AI1575" s="855" t="s">
        <v>15707</v>
      </c>
    </row>
    <row r="1576" spans="1:35" ht="48" x14ac:dyDescent="0.2">
      <c r="A1576" s="749" t="s">
        <v>20797</v>
      </c>
      <c r="P1576" s="755"/>
      <c r="Q1576" s="921" t="s">
        <v>5962</v>
      </c>
      <c r="R1576" s="922" t="s">
        <v>15715</v>
      </c>
      <c r="S1576" s="923" t="s">
        <v>15716</v>
      </c>
      <c r="AH1576" s="820" t="s">
        <v>15710</v>
      </c>
      <c r="AI1576" s="815" t="s">
        <v>15711</v>
      </c>
    </row>
    <row r="1577" spans="1:35" ht="48" x14ac:dyDescent="0.2">
      <c r="A1577" s="749" t="s">
        <v>20797</v>
      </c>
      <c r="P1577" s="755"/>
      <c r="Q1577" s="921" t="s">
        <v>5962</v>
      </c>
      <c r="R1577" s="922" t="s">
        <v>15719</v>
      </c>
      <c r="S1577" s="923" t="s">
        <v>15720</v>
      </c>
      <c r="AH1577" s="860" t="s">
        <v>35</v>
      </c>
      <c r="AI1577" s="855" t="s">
        <v>15714</v>
      </c>
    </row>
    <row r="1578" spans="1:35" ht="48" x14ac:dyDescent="0.2">
      <c r="A1578" s="749" t="s">
        <v>20797</v>
      </c>
      <c r="P1578" s="755"/>
      <c r="Q1578" s="921" t="s">
        <v>5962</v>
      </c>
      <c r="R1578" s="922" t="s">
        <v>15722</v>
      </c>
      <c r="S1578" s="923" t="s">
        <v>15723</v>
      </c>
      <c r="AH1578" s="820" t="s">
        <v>15717</v>
      </c>
      <c r="AI1578" s="815" t="s">
        <v>15718</v>
      </c>
    </row>
    <row r="1579" spans="1:35" ht="48" x14ac:dyDescent="0.2">
      <c r="A1579" s="749" t="s">
        <v>20797</v>
      </c>
      <c r="P1579" s="755"/>
      <c r="Q1579" s="921" t="s">
        <v>5962</v>
      </c>
      <c r="R1579" s="922" t="s">
        <v>15725</v>
      </c>
      <c r="S1579" s="923" t="s">
        <v>15726</v>
      </c>
      <c r="AH1579" s="860" t="s">
        <v>35</v>
      </c>
      <c r="AI1579" s="855" t="s">
        <v>15721</v>
      </c>
    </row>
    <row r="1580" spans="1:35" ht="48" x14ac:dyDescent="0.2">
      <c r="A1580" s="749" t="s">
        <v>20797</v>
      </c>
      <c r="P1580" s="755"/>
      <c r="Q1580" s="921" t="s">
        <v>5962</v>
      </c>
      <c r="R1580" s="922" t="s">
        <v>15728</v>
      </c>
      <c r="S1580" s="923" t="s">
        <v>15729</v>
      </c>
      <c r="AH1580" s="820" t="s">
        <v>9934</v>
      </c>
      <c r="AI1580" s="815" t="s">
        <v>15724</v>
      </c>
    </row>
    <row r="1581" spans="1:35" ht="48" x14ac:dyDescent="0.2">
      <c r="A1581" s="749" t="s">
        <v>20797</v>
      </c>
      <c r="P1581" s="755"/>
      <c r="Q1581" s="921" t="s">
        <v>5962</v>
      </c>
      <c r="R1581" s="922" t="s">
        <v>15731</v>
      </c>
      <c r="S1581" s="923" t="s">
        <v>15732</v>
      </c>
      <c r="AH1581" s="860" t="s">
        <v>35</v>
      </c>
      <c r="AI1581" s="855" t="s">
        <v>15727</v>
      </c>
    </row>
    <row r="1582" spans="1:35" ht="48" x14ac:dyDescent="0.2">
      <c r="A1582" s="749" t="s">
        <v>20797</v>
      </c>
      <c r="P1582" s="755"/>
      <c r="Q1582" s="921" t="s">
        <v>5962</v>
      </c>
      <c r="R1582" s="922" t="s">
        <v>15734</v>
      </c>
      <c r="S1582" s="923" t="s">
        <v>15735</v>
      </c>
      <c r="AH1582" s="820" t="s">
        <v>10000</v>
      </c>
      <c r="AI1582" s="815" t="s">
        <v>15730</v>
      </c>
    </row>
    <row r="1583" spans="1:35" ht="48" x14ac:dyDescent="0.2">
      <c r="A1583" s="749" t="s">
        <v>20797</v>
      </c>
      <c r="P1583" s="755"/>
      <c r="Q1583" s="921" t="s">
        <v>5962</v>
      </c>
      <c r="R1583" s="922" t="s">
        <v>15738</v>
      </c>
      <c r="S1583" s="923" t="s">
        <v>15739</v>
      </c>
      <c r="AH1583" s="860" t="s">
        <v>35</v>
      </c>
      <c r="AI1583" s="855" t="s">
        <v>15733</v>
      </c>
    </row>
    <row r="1584" spans="1:35" ht="48" x14ac:dyDescent="0.2">
      <c r="A1584" s="749" t="s">
        <v>20797</v>
      </c>
      <c r="P1584" s="755"/>
      <c r="Q1584" s="921" t="s">
        <v>5962</v>
      </c>
      <c r="R1584" s="922" t="s">
        <v>15741</v>
      </c>
      <c r="S1584" s="923" t="s">
        <v>15742</v>
      </c>
      <c r="AH1584" s="820" t="s">
        <v>15736</v>
      </c>
      <c r="AI1584" s="815" t="s">
        <v>15737</v>
      </c>
    </row>
    <row r="1585" spans="1:35" ht="48" x14ac:dyDescent="0.2">
      <c r="A1585" s="749" t="s">
        <v>20797</v>
      </c>
      <c r="P1585" s="755"/>
      <c r="Q1585" s="921" t="s">
        <v>5962</v>
      </c>
      <c r="R1585" s="922" t="s">
        <v>15745</v>
      </c>
      <c r="S1585" s="923" t="s">
        <v>15746</v>
      </c>
      <c r="AH1585" s="860" t="s">
        <v>35</v>
      </c>
      <c r="AI1585" s="855" t="s">
        <v>15740</v>
      </c>
    </row>
    <row r="1586" spans="1:35" ht="48" x14ac:dyDescent="0.2">
      <c r="A1586" s="749" t="s">
        <v>20797</v>
      </c>
      <c r="P1586" s="755"/>
      <c r="Q1586" s="921" t="s">
        <v>5962</v>
      </c>
      <c r="R1586" s="922" t="s">
        <v>15748</v>
      </c>
      <c r="S1586" s="923" t="s">
        <v>15749</v>
      </c>
      <c r="AH1586" s="820" t="s">
        <v>15743</v>
      </c>
      <c r="AI1586" s="815" t="s">
        <v>15744</v>
      </c>
    </row>
    <row r="1587" spans="1:35" ht="48" x14ac:dyDescent="0.2">
      <c r="A1587" s="749" t="s">
        <v>20797</v>
      </c>
      <c r="P1587" s="755"/>
      <c r="Q1587" s="921" t="s">
        <v>5962</v>
      </c>
      <c r="R1587" s="922" t="s">
        <v>15752</v>
      </c>
      <c r="S1587" s="923" t="s">
        <v>15753</v>
      </c>
      <c r="AH1587" s="860" t="s">
        <v>35</v>
      </c>
      <c r="AI1587" s="855" t="s">
        <v>15747</v>
      </c>
    </row>
    <row r="1588" spans="1:35" ht="48" x14ac:dyDescent="0.2">
      <c r="A1588" s="749" t="s">
        <v>20797</v>
      </c>
      <c r="P1588" s="755"/>
      <c r="Q1588" s="921" t="s">
        <v>5962</v>
      </c>
      <c r="R1588" s="922" t="s">
        <v>15755</v>
      </c>
      <c r="S1588" s="923" t="s">
        <v>15756</v>
      </c>
      <c r="AH1588" s="820" t="s">
        <v>15750</v>
      </c>
      <c r="AI1588" s="815" t="s">
        <v>15751</v>
      </c>
    </row>
    <row r="1589" spans="1:35" ht="48" x14ac:dyDescent="0.2">
      <c r="A1589" s="749" t="s">
        <v>20797</v>
      </c>
      <c r="P1589" s="755"/>
      <c r="Q1589" s="921" t="s">
        <v>5962</v>
      </c>
      <c r="R1589" s="922" t="s">
        <v>15759</v>
      </c>
      <c r="S1589" s="923" t="s">
        <v>15760</v>
      </c>
      <c r="AH1589" s="860" t="s">
        <v>35</v>
      </c>
      <c r="AI1589" s="855" t="s">
        <v>15754</v>
      </c>
    </row>
    <row r="1590" spans="1:35" ht="48" x14ac:dyDescent="0.2">
      <c r="A1590" s="749" t="s">
        <v>20797</v>
      </c>
      <c r="P1590" s="755"/>
      <c r="Q1590" s="921" t="s">
        <v>5962</v>
      </c>
      <c r="R1590" s="922" t="s">
        <v>15762</v>
      </c>
      <c r="S1590" s="923" t="s">
        <v>15763</v>
      </c>
      <c r="AH1590" s="820" t="s">
        <v>15757</v>
      </c>
      <c r="AI1590" s="815" t="s">
        <v>15758</v>
      </c>
    </row>
    <row r="1591" spans="1:35" ht="48" x14ac:dyDescent="0.2">
      <c r="A1591" s="749" t="s">
        <v>20797</v>
      </c>
      <c r="P1591" s="755"/>
      <c r="Q1591" s="921" t="s">
        <v>5962</v>
      </c>
      <c r="R1591" s="922" t="s">
        <v>15766</v>
      </c>
      <c r="S1591" s="923" t="s">
        <v>15767</v>
      </c>
      <c r="AH1591" s="860" t="s">
        <v>35</v>
      </c>
      <c r="AI1591" s="855" t="s">
        <v>15761</v>
      </c>
    </row>
    <row r="1592" spans="1:35" ht="48" x14ac:dyDescent="0.2">
      <c r="A1592" s="749" t="s">
        <v>20797</v>
      </c>
      <c r="P1592" s="755"/>
      <c r="Q1592" s="921" t="s">
        <v>5962</v>
      </c>
      <c r="R1592" s="922" t="s">
        <v>15769</v>
      </c>
      <c r="S1592" s="923" t="s">
        <v>15770</v>
      </c>
      <c r="AH1592" s="820" t="s">
        <v>15764</v>
      </c>
      <c r="AI1592" s="815" t="s">
        <v>15765</v>
      </c>
    </row>
    <row r="1593" spans="1:35" ht="48" x14ac:dyDescent="0.2">
      <c r="A1593" s="749" t="s">
        <v>20797</v>
      </c>
      <c r="P1593" s="755"/>
      <c r="Q1593" s="921" t="s">
        <v>5962</v>
      </c>
      <c r="R1593" s="922" t="s">
        <v>15773</v>
      </c>
      <c r="S1593" s="923" t="s">
        <v>15774</v>
      </c>
      <c r="AH1593" s="860" t="s">
        <v>35</v>
      </c>
      <c r="AI1593" s="855" t="s">
        <v>15768</v>
      </c>
    </row>
    <row r="1594" spans="1:35" ht="48" x14ac:dyDescent="0.2">
      <c r="A1594" s="749" t="s">
        <v>20797</v>
      </c>
      <c r="P1594" s="755"/>
      <c r="Q1594" s="921" t="s">
        <v>5962</v>
      </c>
      <c r="R1594" s="922" t="s">
        <v>15776</v>
      </c>
      <c r="S1594" s="923" t="s">
        <v>15777</v>
      </c>
      <c r="AH1594" s="976" t="s">
        <v>15771</v>
      </c>
      <c r="AI1594" s="977" t="s">
        <v>15772</v>
      </c>
    </row>
    <row r="1595" spans="1:35" ht="48" x14ac:dyDescent="0.2">
      <c r="A1595" s="749" t="s">
        <v>20797</v>
      </c>
      <c r="P1595" s="755"/>
      <c r="Q1595" s="921" t="s">
        <v>5962</v>
      </c>
      <c r="R1595" s="922" t="s">
        <v>15780</v>
      </c>
      <c r="S1595" s="923" t="s">
        <v>15781</v>
      </c>
      <c r="AH1595" s="978" t="s">
        <v>35</v>
      </c>
      <c r="AI1595" s="979" t="s">
        <v>15775</v>
      </c>
    </row>
    <row r="1596" spans="1:35" ht="48" x14ac:dyDescent="0.2">
      <c r="A1596" s="749" t="s">
        <v>20797</v>
      </c>
      <c r="P1596" s="755"/>
      <c r="Q1596" s="921" t="s">
        <v>5962</v>
      </c>
      <c r="R1596" s="922" t="s">
        <v>15783</v>
      </c>
      <c r="S1596" s="923" t="s">
        <v>15784</v>
      </c>
      <c r="AH1596" s="820" t="s">
        <v>15778</v>
      </c>
      <c r="AI1596" s="815" t="s">
        <v>15779</v>
      </c>
    </row>
    <row r="1597" spans="1:35" ht="48" x14ac:dyDescent="0.2">
      <c r="A1597" s="749" t="s">
        <v>20797</v>
      </c>
      <c r="P1597" s="755"/>
      <c r="Q1597" s="921" t="s">
        <v>5962</v>
      </c>
      <c r="R1597" s="922" t="s">
        <v>15786</v>
      </c>
      <c r="S1597" s="923" t="s">
        <v>15787</v>
      </c>
      <c r="AH1597" s="860" t="s">
        <v>35</v>
      </c>
      <c r="AI1597" s="855" t="s">
        <v>15782</v>
      </c>
    </row>
    <row r="1598" spans="1:35" ht="48" x14ac:dyDescent="0.2">
      <c r="A1598" s="749" t="s">
        <v>20797</v>
      </c>
      <c r="P1598" s="755"/>
      <c r="Q1598" s="921" t="s">
        <v>5962</v>
      </c>
      <c r="R1598" s="922" t="s">
        <v>15789</v>
      </c>
      <c r="S1598" s="923" t="s">
        <v>15790</v>
      </c>
      <c r="AH1598" s="976" t="s">
        <v>7982</v>
      </c>
      <c r="AI1598" s="977" t="s">
        <v>15785</v>
      </c>
    </row>
    <row r="1599" spans="1:35" ht="48" x14ac:dyDescent="0.2">
      <c r="A1599" s="749" t="s">
        <v>20797</v>
      </c>
      <c r="P1599" s="755"/>
      <c r="Q1599" s="921" t="s">
        <v>5962</v>
      </c>
      <c r="R1599" s="922" t="s">
        <v>15792</v>
      </c>
      <c r="S1599" s="923" t="s">
        <v>15793</v>
      </c>
      <c r="AH1599" s="978" t="s">
        <v>35</v>
      </c>
      <c r="AI1599" s="979" t="s">
        <v>15788</v>
      </c>
    </row>
    <row r="1600" spans="1:35" ht="48" x14ac:dyDescent="0.2">
      <c r="A1600" s="749" t="s">
        <v>20797</v>
      </c>
      <c r="P1600" s="755"/>
      <c r="Q1600" s="921" t="s">
        <v>5962</v>
      </c>
      <c r="R1600" s="922" t="s">
        <v>15795</v>
      </c>
      <c r="S1600" s="923" t="s">
        <v>15796</v>
      </c>
      <c r="AH1600" s="976" t="s">
        <v>9548</v>
      </c>
      <c r="AI1600" s="977" t="s">
        <v>15791</v>
      </c>
    </row>
    <row r="1601" spans="1:35" ht="48" x14ac:dyDescent="0.2">
      <c r="A1601" s="749" t="s">
        <v>20797</v>
      </c>
      <c r="P1601" s="755"/>
      <c r="Q1601" s="921" t="s">
        <v>5962</v>
      </c>
      <c r="R1601" s="922" t="s">
        <v>15799</v>
      </c>
      <c r="S1601" s="923" t="s">
        <v>15800</v>
      </c>
      <c r="AH1601" s="978" t="s">
        <v>35</v>
      </c>
      <c r="AI1601" s="979" t="s">
        <v>15794</v>
      </c>
    </row>
    <row r="1602" spans="1:35" ht="48" x14ac:dyDescent="0.2">
      <c r="A1602" s="749" t="s">
        <v>20797</v>
      </c>
      <c r="P1602" s="755"/>
      <c r="Q1602" s="921" t="s">
        <v>5962</v>
      </c>
      <c r="R1602" s="922" t="s">
        <v>15802</v>
      </c>
      <c r="S1602" s="923" t="s">
        <v>15803</v>
      </c>
      <c r="AH1602" s="820" t="s">
        <v>15797</v>
      </c>
      <c r="AI1602" s="815" t="s">
        <v>15798</v>
      </c>
    </row>
    <row r="1603" spans="1:35" ht="48" x14ac:dyDescent="0.2">
      <c r="A1603" s="749" t="s">
        <v>20797</v>
      </c>
      <c r="P1603" s="755"/>
      <c r="Q1603" s="921" t="s">
        <v>5962</v>
      </c>
      <c r="R1603" s="922" t="s">
        <v>15806</v>
      </c>
      <c r="S1603" s="923" t="s">
        <v>15807</v>
      </c>
      <c r="AH1603" s="860" t="s">
        <v>35</v>
      </c>
      <c r="AI1603" s="855" t="s">
        <v>15801</v>
      </c>
    </row>
    <row r="1604" spans="1:35" ht="48" x14ac:dyDescent="0.2">
      <c r="A1604" s="749" t="s">
        <v>20797</v>
      </c>
      <c r="P1604" s="755"/>
      <c r="Q1604" s="921" t="s">
        <v>5962</v>
      </c>
      <c r="R1604" s="922" t="s">
        <v>15809</v>
      </c>
      <c r="S1604" s="923" t="s">
        <v>15810</v>
      </c>
      <c r="AH1604" s="820" t="s">
        <v>15804</v>
      </c>
      <c r="AI1604" s="815" t="s">
        <v>15805</v>
      </c>
    </row>
    <row r="1605" spans="1:35" ht="48" x14ac:dyDescent="0.2">
      <c r="A1605" s="749" t="s">
        <v>20797</v>
      </c>
      <c r="P1605" s="755"/>
      <c r="Q1605" s="921" t="s">
        <v>5962</v>
      </c>
      <c r="R1605" s="922" t="s">
        <v>15812</v>
      </c>
      <c r="S1605" s="923" t="s">
        <v>15813</v>
      </c>
      <c r="AH1605" s="860" t="s">
        <v>35</v>
      </c>
      <c r="AI1605" s="855" t="s">
        <v>15808</v>
      </c>
    </row>
    <row r="1606" spans="1:35" ht="48" x14ac:dyDescent="0.2">
      <c r="A1606" s="749" t="s">
        <v>20797</v>
      </c>
      <c r="P1606" s="755"/>
      <c r="Q1606" s="921" t="s">
        <v>5962</v>
      </c>
      <c r="R1606" s="922" t="s">
        <v>15815</v>
      </c>
      <c r="S1606" s="923" t="s">
        <v>15816</v>
      </c>
      <c r="AH1606" s="820" t="s">
        <v>10200</v>
      </c>
      <c r="AI1606" s="815" t="s">
        <v>15811</v>
      </c>
    </row>
    <row r="1607" spans="1:35" ht="48" x14ac:dyDescent="0.2">
      <c r="A1607" s="749" t="s">
        <v>20797</v>
      </c>
      <c r="P1607" s="755"/>
      <c r="Q1607" s="921" t="s">
        <v>5962</v>
      </c>
      <c r="R1607" s="922" t="s">
        <v>15819</v>
      </c>
      <c r="S1607" s="923" t="s">
        <v>15820</v>
      </c>
      <c r="AH1607" s="860" t="s">
        <v>35</v>
      </c>
      <c r="AI1607" s="855" t="s">
        <v>15814</v>
      </c>
    </row>
    <row r="1608" spans="1:35" ht="48" x14ac:dyDescent="0.2">
      <c r="A1608" s="749" t="s">
        <v>20797</v>
      </c>
      <c r="P1608" s="755"/>
      <c r="Q1608" s="921" t="s">
        <v>5962</v>
      </c>
      <c r="R1608" s="922" t="s">
        <v>15822</v>
      </c>
      <c r="S1608" s="923" t="s">
        <v>15823</v>
      </c>
      <c r="AH1608" s="820" t="s">
        <v>15817</v>
      </c>
      <c r="AI1608" s="815" t="s">
        <v>15818</v>
      </c>
    </row>
    <row r="1609" spans="1:35" ht="48" x14ac:dyDescent="0.2">
      <c r="A1609" s="749" t="s">
        <v>20797</v>
      </c>
      <c r="P1609" s="755"/>
      <c r="Q1609" s="921" t="s">
        <v>5962</v>
      </c>
      <c r="R1609" s="922" t="s">
        <v>15826</v>
      </c>
      <c r="S1609" s="923" t="s">
        <v>15827</v>
      </c>
      <c r="AH1609" s="860" t="s">
        <v>35</v>
      </c>
      <c r="AI1609" s="855" t="s">
        <v>15821</v>
      </c>
    </row>
    <row r="1610" spans="1:35" ht="48" x14ac:dyDescent="0.2">
      <c r="A1610" s="749" t="s">
        <v>20797</v>
      </c>
      <c r="P1610" s="755"/>
      <c r="Q1610" s="921" t="s">
        <v>5962</v>
      </c>
      <c r="R1610" s="922" t="s">
        <v>15829</v>
      </c>
      <c r="S1610" s="923" t="s">
        <v>15830</v>
      </c>
      <c r="AH1610" s="820" t="s">
        <v>15824</v>
      </c>
      <c r="AI1610" s="815" t="s">
        <v>15825</v>
      </c>
    </row>
    <row r="1611" spans="1:35" ht="48" x14ac:dyDescent="0.2">
      <c r="A1611" s="749" t="s">
        <v>20797</v>
      </c>
      <c r="P1611" s="755"/>
      <c r="Q1611" s="921" t="s">
        <v>5962</v>
      </c>
      <c r="R1611" s="922" t="s">
        <v>15832</v>
      </c>
      <c r="S1611" s="923" t="s">
        <v>15833</v>
      </c>
      <c r="AH1611" s="860" t="s">
        <v>35</v>
      </c>
      <c r="AI1611" s="855" t="s">
        <v>15828</v>
      </c>
    </row>
    <row r="1612" spans="1:35" ht="48" x14ac:dyDescent="0.2">
      <c r="A1612" s="749" t="s">
        <v>20797</v>
      </c>
      <c r="P1612" s="755"/>
      <c r="Q1612" s="921" t="s">
        <v>5962</v>
      </c>
      <c r="R1612" s="922" t="s">
        <v>15835</v>
      </c>
      <c r="S1612" s="923" t="s">
        <v>15836</v>
      </c>
      <c r="AH1612" s="820" t="s">
        <v>11147</v>
      </c>
      <c r="AI1612" s="815" t="s">
        <v>15831</v>
      </c>
    </row>
    <row r="1613" spans="1:35" ht="48" x14ac:dyDescent="0.2">
      <c r="A1613" s="749" t="s">
        <v>20797</v>
      </c>
      <c r="P1613" s="755"/>
      <c r="Q1613" s="921" t="s">
        <v>5962</v>
      </c>
      <c r="R1613" s="922" t="s">
        <v>15839</v>
      </c>
      <c r="S1613" s="923" t="s">
        <v>15840</v>
      </c>
      <c r="AH1613" s="860" t="s">
        <v>35</v>
      </c>
      <c r="AI1613" s="855" t="s">
        <v>15834</v>
      </c>
    </row>
    <row r="1614" spans="1:35" ht="48" x14ac:dyDescent="0.2">
      <c r="A1614" s="749" t="s">
        <v>20797</v>
      </c>
      <c r="P1614" s="755"/>
      <c r="Q1614" s="921" t="s">
        <v>5962</v>
      </c>
      <c r="R1614" s="922" t="s">
        <v>15842</v>
      </c>
      <c r="S1614" s="923" t="s">
        <v>15843</v>
      </c>
      <c r="AH1614" s="820" t="s">
        <v>15837</v>
      </c>
      <c r="AI1614" s="815" t="s">
        <v>15838</v>
      </c>
    </row>
    <row r="1615" spans="1:35" ht="48" x14ac:dyDescent="0.2">
      <c r="A1615" s="749" t="s">
        <v>20797</v>
      </c>
      <c r="P1615" s="755"/>
      <c r="Q1615" s="921" t="s">
        <v>5962</v>
      </c>
      <c r="R1615" s="922" t="s">
        <v>15845</v>
      </c>
      <c r="S1615" s="923" t="s">
        <v>15846</v>
      </c>
      <c r="AH1615" s="860" t="s">
        <v>35</v>
      </c>
      <c r="AI1615" s="855" t="s">
        <v>15841</v>
      </c>
    </row>
    <row r="1616" spans="1:35" ht="48" x14ac:dyDescent="0.2">
      <c r="A1616" s="749" t="s">
        <v>20797</v>
      </c>
      <c r="P1616" s="755"/>
      <c r="Q1616" s="921" t="s">
        <v>5962</v>
      </c>
      <c r="R1616" s="922" t="s">
        <v>15848</v>
      </c>
      <c r="S1616" s="923" t="s">
        <v>15849</v>
      </c>
      <c r="AH1616" s="820" t="s">
        <v>11159</v>
      </c>
      <c r="AI1616" s="815" t="s">
        <v>15844</v>
      </c>
    </row>
    <row r="1617" spans="1:35" ht="48" x14ac:dyDescent="0.2">
      <c r="A1617" s="749" t="s">
        <v>20797</v>
      </c>
      <c r="P1617" s="755"/>
      <c r="Q1617" s="921" t="s">
        <v>5962</v>
      </c>
      <c r="R1617" s="922" t="s">
        <v>15852</v>
      </c>
      <c r="S1617" s="923" t="s">
        <v>15853</v>
      </c>
      <c r="AH1617" s="860" t="s">
        <v>35</v>
      </c>
      <c r="AI1617" s="855" t="s">
        <v>15847</v>
      </c>
    </row>
    <row r="1618" spans="1:35" ht="48" x14ac:dyDescent="0.2">
      <c r="A1618" s="749" t="s">
        <v>20797</v>
      </c>
      <c r="P1618" s="755"/>
      <c r="Q1618" s="921" t="s">
        <v>5962</v>
      </c>
      <c r="R1618" s="922" t="s">
        <v>15855</v>
      </c>
      <c r="S1618" s="923" t="s">
        <v>15856</v>
      </c>
      <c r="AH1618" s="820" t="s">
        <v>15850</v>
      </c>
      <c r="AI1618" s="815" t="s">
        <v>15851</v>
      </c>
    </row>
    <row r="1619" spans="1:35" ht="48" x14ac:dyDescent="0.2">
      <c r="A1619" s="749" t="s">
        <v>20797</v>
      </c>
      <c r="P1619" s="755"/>
      <c r="Q1619" s="921" t="s">
        <v>5962</v>
      </c>
      <c r="R1619" s="922" t="s">
        <v>15859</v>
      </c>
      <c r="S1619" s="923" t="s">
        <v>15860</v>
      </c>
      <c r="AH1619" s="860" t="s">
        <v>35</v>
      </c>
      <c r="AI1619" s="855" t="s">
        <v>15854</v>
      </c>
    </row>
    <row r="1620" spans="1:35" ht="48" x14ac:dyDescent="0.2">
      <c r="A1620" s="749" t="s">
        <v>20797</v>
      </c>
      <c r="P1620" s="755"/>
      <c r="Q1620" s="921" t="s">
        <v>5962</v>
      </c>
      <c r="R1620" s="922" t="s">
        <v>15862</v>
      </c>
      <c r="S1620" s="923" t="s">
        <v>15863</v>
      </c>
      <c r="AH1620" s="820" t="s">
        <v>15857</v>
      </c>
      <c r="AI1620" s="815" t="s">
        <v>15858</v>
      </c>
    </row>
    <row r="1621" spans="1:35" ht="48" x14ac:dyDescent="0.2">
      <c r="A1621" s="749" t="s">
        <v>20797</v>
      </c>
      <c r="P1621" s="755"/>
      <c r="Q1621" s="921" t="s">
        <v>5962</v>
      </c>
      <c r="R1621" s="922" t="s">
        <v>15866</v>
      </c>
      <c r="S1621" s="923" t="s">
        <v>15867</v>
      </c>
      <c r="AH1621" s="860" t="s">
        <v>35</v>
      </c>
      <c r="AI1621" s="855" t="s">
        <v>15861</v>
      </c>
    </row>
    <row r="1622" spans="1:35" ht="48" x14ac:dyDescent="0.2">
      <c r="A1622" s="749" t="s">
        <v>20797</v>
      </c>
      <c r="P1622" s="755"/>
      <c r="Q1622" s="921" t="s">
        <v>5962</v>
      </c>
      <c r="R1622" s="922" t="s">
        <v>15869</v>
      </c>
      <c r="S1622" s="923" t="s">
        <v>15870</v>
      </c>
      <c r="AH1622" s="820" t="s">
        <v>15864</v>
      </c>
      <c r="AI1622" s="815" t="s">
        <v>15865</v>
      </c>
    </row>
    <row r="1623" spans="1:35" ht="48" x14ac:dyDescent="0.2">
      <c r="A1623" s="749" t="s">
        <v>20797</v>
      </c>
      <c r="P1623" s="755"/>
      <c r="Q1623" s="921" t="s">
        <v>5962</v>
      </c>
      <c r="R1623" s="922" t="s">
        <v>15873</v>
      </c>
      <c r="S1623" s="923" t="s">
        <v>15874</v>
      </c>
      <c r="AH1623" s="860" t="s">
        <v>35</v>
      </c>
      <c r="AI1623" s="855" t="s">
        <v>15868</v>
      </c>
    </row>
    <row r="1624" spans="1:35" ht="48" x14ac:dyDescent="0.2">
      <c r="A1624" s="749" t="s">
        <v>20797</v>
      </c>
      <c r="P1624" s="755"/>
      <c r="Q1624" s="921" t="s">
        <v>5962</v>
      </c>
      <c r="R1624" s="922" t="s">
        <v>15876</v>
      </c>
      <c r="S1624" s="923" t="s">
        <v>15877</v>
      </c>
      <c r="AH1624" s="820" t="s">
        <v>15871</v>
      </c>
      <c r="AI1624" s="815" t="s">
        <v>15872</v>
      </c>
    </row>
    <row r="1625" spans="1:35" ht="48" x14ac:dyDescent="0.2">
      <c r="A1625" s="749" t="s">
        <v>20797</v>
      </c>
      <c r="P1625" s="755"/>
      <c r="Q1625" s="921" t="s">
        <v>5962</v>
      </c>
      <c r="R1625" s="922" t="s">
        <v>15880</v>
      </c>
      <c r="S1625" s="923" t="s">
        <v>15881</v>
      </c>
      <c r="AH1625" s="860" t="s">
        <v>35</v>
      </c>
      <c r="AI1625" s="855" t="s">
        <v>15875</v>
      </c>
    </row>
    <row r="1626" spans="1:35" ht="48" x14ac:dyDescent="0.2">
      <c r="A1626" s="749" t="s">
        <v>20797</v>
      </c>
      <c r="P1626" s="755"/>
      <c r="Q1626" s="921" t="s">
        <v>5962</v>
      </c>
      <c r="R1626" s="922" t="s">
        <v>15883</v>
      </c>
      <c r="S1626" s="923" t="s">
        <v>15884</v>
      </c>
      <c r="AH1626" s="820" t="s">
        <v>15878</v>
      </c>
      <c r="AI1626" s="815" t="s">
        <v>15879</v>
      </c>
    </row>
    <row r="1627" spans="1:35" ht="48" x14ac:dyDescent="0.2">
      <c r="A1627" s="749" t="s">
        <v>20797</v>
      </c>
      <c r="P1627" s="755"/>
      <c r="Q1627" s="921" t="s">
        <v>5962</v>
      </c>
      <c r="R1627" s="922" t="s">
        <v>15887</v>
      </c>
      <c r="S1627" s="923" t="s">
        <v>15888</v>
      </c>
      <c r="AH1627" s="860" t="s">
        <v>35</v>
      </c>
      <c r="AI1627" s="855" t="s">
        <v>15882</v>
      </c>
    </row>
    <row r="1628" spans="1:35" ht="48" x14ac:dyDescent="0.2">
      <c r="A1628" s="749" t="s">
        <v>20797</v>
      </c>
      <c r="P1628" s="755"/>
      <c r="Q1628" s="921" t="s">
        <v>5962</v>
      </c>
      <c r="R1628" s="922" t="s">
        <v>15890</v>
      </c>
      <c r="S1628" s="923" t="s">
        <v>15891</v>
      </c>
      <c r="AH1628" s="820" t="s">
        <v>15885</v>
      </c>
      <c r="AI1628" s="815" t="s">
        <v>15886</v>
      </c>
    </row>
    <row r="1629" spans="1:35" ht="48" x14ac:dyDescent="0.2">
      <c r="A1629" s="749" t="s">
        <v>20797</v>
      </c>
      <c r="P1629" s="755"/>
      <c r="Q1629" s="921" t="s">
        <v>5962</v>
      </c>
      <c r="R1629" s="922" t="s">
        <v>15893</v>
      </c>
      <c r="S1629" s="923" t="s">
        <v>15894</v>
      </c>
      <c r="AH1629" s="860" t="s">
        <v>35</v>
      </c>
      <c r="AI1629" s="855" t="s">
        <v>15889</v>
      </c>
    </row>
    <row r="1630" spans="1:35" ht="48" x14ac:dyDescent="0.2">
      <c r="A1630" s="749" t="s">
        <v>20797</v>
      </c>
      <c r="P1630" s="755"/>
      <c r="Q1630" s="921" t="s">
        <v>5962</v>
      </c>
      <c r="R1630" s="922" t="s">
        <v>15896</v>
      </c>
      <c r="S1630" s="923" t="s">
        <v>15897</v>
      </c>
      <c r="AH1630" s="820" t="s">
        <v>9560</v>
      </c>
      <c r="AI1630" s="815" t="s">
        <v>15892</v>
      </c>
    </row>
    <row r="1631" spans="1:35" ht="48" x14ac:dyDescent="0.2">
      <c r="A1631" s="749" t="s">
        <v>20797</v>
      </c>
      <c r="P1631" s="755"/>
      <c r="Q1631" s="921" t="s">
        <v>5962</v>
      </c>
      <c r="R1631" s="922" t="s">
        <v>15900</v>
      </c>
      <c r="S1631" s="923" t="s">
        <v>15901</v>
      </c>
      <c r="AH1631" s="860" t="s">
        <v>35</v>
      </c>
      <c r="AI1631" s="855" t="s">
        <v>15895</v>
      </c>
    </row>
    <row r="1632" spans="1:35" ht="48" x14ac:dyDescent="0.2">
      <c r="A1632" s="749" t="s">
        <v>20797</v>
      </c>
      <c r="P1632" s="755"/>
      <c r="Q1632" s="921" t="s">
        <v>5962</v>
      </c>
      <c r="R1632" s="922" t="s">
        <v>15903</v>
      </c>
      <c r="S1632" s="923" t="s">
        <v>15904</v>
      </c>
      <c r="AH1632" s="820" t="s">
        <v>15898</v>
      </c>
      <c r="AI1632" s="815" t="s">
        <v>15899</v>
      </c>
    </row>
    <row r="1633" spans="1:35" ht="48" x14ac:dyDescent="0.2">
      <c r="A1633" s="749" t="s">
        <v>20797</v>
      </c>
      <c r="P1633" s="755"/>
      <c r="Q1633" s="921" t="s">
        <v>5962</v>
      </c>
      <c r="R1633" s="922" t="s">
        <v>15907</v>
      </c>
      <c r="S1633" s="923" t="s">
        <v>15908</v>
      </c>
      <c r="AH1633" s="860" t="s">
        <v>35</v>
      </c>
      <c r="AI1633" s="855" t="s">
        <v>15902</v>
      </c>
    </row>
    <row r="1634" spans="1:35" ht="48" x14ac:dyDescent="0.2">
      <c r="A1634" s="749" t="s">
        <v>20797</v>
      </c>
      <c r="P1634" s="755"/>
      <c r="Q1634" s="921" t="s">
        <v>5962</v>
      </c>
      <c r="R1634" s="922" t="s">
        <v>15910</v>
      </c>
      <c r="S1634" s="923" t="s">
        <v>15911</v>
      </c>
      <c r="AH1634" s="820" t="s">
        <v>15905</v>
      </c>
      <c r="AI1634" s="815" t="s">
        <v>15906</v>
      </c>
    </row>
    <row r="1635" spans="1:35" ht="48" x14ac:dyDescent="0.2">
      <c r="A1635" s="749" t="s">
        <v>20797</v>
      </c>
      <c r="P1635" s="755"/>
      <c r="Q1635" s="921" t="s">
        <v>5962</v>
      </c>
      <c r="R1635" s="922" t="s">
        <v>15914</v>
      </c>
      <c r="S1635" s="923" t="s">
        <v>15915</v>
      </c>
      <c r="AH1635" s="860" t="s">
        <v>35</v>
      </c>
      <c r="AI1635" s="855" t="s">
        <v>15909</v>
      </c>
    </row>
    <row r="1636" spans="1:35" ht="48" x14ac:dyDescent="0.2">
      <c r="A1636" s="749" t="s">
        <v>20797</v>
      </c>
      <c r="P1636" s="755"/>
      <c r="Q1636" s="921" t="s">
        <v>5962</v>
      </c>
      <c r="R1636" s="922" t="s">
        <v>15917</v>
      </c>
      <c r="S1636" s="923" t="s">
        <v>15918</v>
      </c>
      <c r="AH1636" s="820" t="s">
        <v>15912</v>
      </c>
      <c r="AI1636" s="815" t="s">
        <v>15913</v>
      </c>
    </row>
    <row r="1637" spans="1:35" ht="48" x14ac:dyDescent="0.2">
      <c r="A1637" s="749" t="s">
        <v>20797</v>
      </c>
      <c r="P1637" s="755"/>
      <c r="Q1637" s="921" t="s">
        <v>5962</v>
      </c>
      <c r="R1637" s="922" t="s">
        <v>15921</v>
      </c>
      <c r="S1637" s="923" t="s">
        <v>15922</v>
      </c>
      <c r="AH1637" s="860" t="s">
        <v>35</v>
      </c>
      <c r="AI1637" s="855" t="s">
        <v>15916</v>
      </c>
    </row>
    <row r="1638" spans="1:35" ht="48" x14ac:dyDescent="0.2">
      <c r="A1638" s="749" t="s">
        <v>20797</v>
      </c>
      <c r="P1638" s="755"/>
      <c r="Q1638" s="921" t="s">
        <v>5962</v>
      </c>
      <c r="R1638" s="922" t="s">
        <v>15924</v>
      </c>
      <c r="S1638" s="923" t="s">
        <v>15925</v>
      </c>
      <c r="AH1638" s="820" t="s">
        <v>15919</v>
      </c>
      <c r="AI1638" s="815" t="s">
        <v>15920</v>
      </c>
    </row>
    <row r="1639" spans="1:35" ht="48" x14ac:dyDescent="0.2">
      <c r="A1639" s="749" t="s">
        <v>20797</v>
      </c>
      <c r="P1639" s="755"/>
      <c r="Q1639" s="921" t="s">
        <v>5962</v>
      </c>
      <c r="R1639" s="922" t="s">
        <v>8975</v>
      </c>
      <c r="S1639" s="923" t="s">
        <v>15927</v>
      </c>
      <c r="AH1639" s="860" t="s">
        <v>35</v>
      </c>
      <c r="AI1639" s="855" t="s">
        <v>15923</v>
      </c>
    </row>
    <row r="1640" spans="1:35" ht="48" x14ac:dyDescent="0.2">
      <c r="A1640" s="749" t="s">
        <v>20797</v>
      </c>
      <c r="P1640" s="755"/>
      <c r="Q1640" s="921" t="s">
        <v>5962</v>
      </c>
      <c r="R1640" s="922" t="s">
        <v>15929</v>
      </c>
      <c r="S1640" s="923" t="s">
        <v>15930</v>
      </c>
      <c r="AH1640" s="820" t="s">
        <v>9105</v>
      </c>
      <c r="AI1640" s="815" t="s">
        <v>15926</v>
      </c>
    </row>
    <row r="1641" spans="1:35" ht="49" thickBot="1" x14ac:dyDescent="0.25">
      <c r="A1641" s="749" t="s">
        <v>20797</v>
      </c>
      <c r="P1641" s="755"/>
      <c r="Q1641" s="921" t="s">
        <v>5962</v>
      </c>
      <c r="R1641" s="922" t="s">
        <v>15931</v>
      </c>
      <c r="S1641" s="923" t="s">
        <v>15932</v>
      </c>
      <c r="AH1641" s="971" t="s">
        <v>35</v>
      </c>
      <c r="AI1641" s="910" t="s">
        <v>15928</v>
      </c>
    </row>
    <row r="1642" spans="1:35" ht="48" x14ac:dyDescent="0.2">
      <c r="A1642" s="749" t="s">
        <v>20797</v>
      </c>
      <c r="P1642" s="755"/>
      <c r="Q1642" s="921" t="s">
        <v>5962</v>
      </c>
      <c r="R1642" s="922" t="s">
        <v>15470</v>
      </c>
      <c r="S1642" s="923" t="s">
        <v>15933</v>
      </c>
    </row>
    <row r="1643" spans="1:35" ht="48" x14ac:dyDescent="0.2">
      <c r="A1643" s="749" t="s">
        <v>20797</v>
      </c>
      <c r="P1643" s="755"/>
      <c r="Q1643" s="921" t="s">
        <v>5962</v>
      </c>
      <c r="R1643" s="922" t="s">
        <v>15934</v>
      </c>
      <c r="S1643" s="923" t="s">
        <v>15935</v>
      </c>
    </row>
    <row r="1644" spans="1:35" ht="48" x14ac:dyDescent="0.2">
      <c r="A1644" s="749" t="s">
        <v>20797</v>
      </c>
      <c r="P1644" s="755"/>
      <c r="Q1644" s="921" t="s">
        <v>5962</v>
      </c>
      <c r="R1644" s="922" t="s">
        <v>9046</v>
      </c>
      <c r="S1644" s="923" t="s">
        <v>15936</v>
      </c>
    </row>
    <row r="1645" spans="1:35" ht="48" x14ac:dyDescent="0.2">
      <c r="A1645" s="749" t="s">
        <v>20797</v>
      </c>
      <c r="P1645" s="755"/>
      <c r="Q1645" s="921" t="s">
        <v>5962</v>
      </c>
      <c r="R1645" s="922" t="s">
        <v>15503</v>
      </c>
      <c r="S1645" s="923" t="s">
        <v>15937</v>
      </c>
    </row>
    <row r="1646" spans="1:35" ht="48" x14ac:dyDescent="0.2">
      <c r="A1646" s="749" t="s">
        <v>20797</v>
      </c>
      <c r="P1646" s="755"/>
      <c r="Q1646" s="921" t="s">
        <v>5962</v>
      </c>
      <c r="R1646" s="922" t="s">
        <v>9218</v>
      </c>
      <c r="S1646" s="923" t="s">
        <v>15938</v>
      </c>
    </row>
    <row r="1647" spans="1:35" ht="48" x14ac:dyDescent="0.2">
      <c r="A1647" s="749" t="s">
        <v>20797</v>
      </c>
      <c r="P1647" s="755"/>
      <c r="Q1647" s="921" t="s">
        <v>5962</v>
      </c>
      <c r="R1647" s="922" t="s">
        <v>15939</v>
      </c>
      <c r="S1647" s="923" t="s">
        <v>15940</v>
      </c>
    </row>
    <row r="1648" spans="1:35" ht="48" x14ac:dyDescent="0.2">
      <c r="A1648" s="749" t="s">
        <v>20797</v>
      </c>
      <c r="P1648" s="755"/>
      <c r="Q1648" s="921" t="s">
        <v>5962</v>
      </c>
      <c r="R1648" s="922" t="s">
        <v>15941</v>
      </c>
      <c r="S1648" s="923" t="s">
        <v>15942</v>
      </c>
    </row>
    <row r="1649" spans="1:19" ht="48" x14ac:dyDescent="0.2">
      <c r="A1649" s="749" t="s">
        <v>20797</v>
      </c>
      <c r="P1649" s="755"/>
      <c r="Q1649" s="921" t="s">
        <v>5962</v>
      </c>
      <c r="R1649" s="922" t="s">
        <v>15943</v>
      </c>
      <c r="S1649" s="923" t="s">
        <v>15944</v>
      </c>
    </row>
    <row r="1650" spans="1:19" ht="48" x14ac:dyDescent="0.2">
      <c r="A1650" s="749" t="s">
        <v>20797</v>
      </c>
      <c r="P1650" s="755"/>
      <c r="Q1650" s="921" t="s">
        <v>5962</v>
      </c>
      <c r="R1650" s="922" t="s">
        <v>15945</v>
      </c>
      <c r="S1650" s="923" t="s">
        <v>15946</v>
      </c>
    </row>
    <row r="1651" spans="1:19" ht="48" x14ac:dyDescent="0.2">
      <c r="A1651" s="749" t="s">
        <v>20797</v>
      </c>
      <c r="P1651" s="755"/>
      <c r="Q1651" s="921" t="s">
        <v>5962</v>
      </c>
      <c r="R1651" s="922" t="s">
        <v>15947</v>
      </c>
      <c r="S1651" s="923" t="s">
        <v>15948</v>
      </c>
    </row>
    <row r="1652" spans="1:19" ht="48" x14ac:dyDescent="0.2">
      <c r="A1652" s="749" t="s">
        <v>20797</v>
      </c>
      <c r="P1652" s="755"/>
      <c r="Q1652" s="921" t="s">
        <v>5962</v>
      </c>
      <c r="R1652" s="922" t="s">
        <v>15949</v>
      </c>
      <c r="S1652" s="923" t="s">
        <v>15950</v>
      </c>
    </row>
    <row r="1653" spans="1:19" ht="48" x14ac:dyDescent="0.2">
      <c r="A1653" s="749" t="s">
        <v>20797</v>
      </c>
      <c r="P1653" s="755"/>
      <c r="Q1653" s="921" t="s">
        <v>5962</v>
      </c>
      <c r="R1653" s="922" t="s">
        <v>15951</v>
      </c>
      <c r="S1653" s="923" t="s">
        <v>15952</v>
      </c>
    </row>
    <row r="1654" spans="1:19" ht="48" x14ac:dyDescent="0.2">
      <c r="A1654" s="749" t="s">
        <v>20797</v>
      </c>
      <c r="P1654" s="755"/>
      <c r="Q1654" s="921" t="s">
        <v>5962</v>
      </c>
      <c r="R1654" s="922" t="s">
        <v>15953</v>
      </c>
      <c r="S1654" s="923" t="s">
        <v>15954</v>
      </c>
    </row>
    <row r="1655" spans="1:19" ht="48" x14ac:dyDescent="0.2">
      <c r="A1655" s="749" t="s">
        <v>20797</v>
      </c>
      <c r="P1655" s="755"/>
      <c r="Q1655" s="921" t="s">
        <v>5962</v>
      </c>
      <c r="R1655" s="922" t="s">
        <v>15955</v>
      </c>
      <c r="S1655" s="923" t="s">
        <v>15956</v>
      </c>
    </row>
    <row r="1656" spans="1:19" ht="48" x14ac:dyDescent="0.2">
      <c r="A1656" s="749" t="s">
        <v>20797</v>
      </c>
      <c r="P1656" s="755"/>
      <c r="Q1656" s="921" t="s">
        <v>5962</v>
      </c>
      <c r="R1656" s="922" t="s">
        <v>15957</v>
      </c>
      <c r="S1656" s="923" t="s">
        <v>15958</v>
      </c>
    </row>
    <row r="1657" spans="1:19" ht="48" x14ac:dyDescent="0.2">
      <c r="A1657" s="749" t="s">
        <v>20797</v>
      </c>
      <c r="P1657" s="755"/>
      <c r="Q1657" s="921" t="s">
        <v>5962</v>
      </c>
      <c r="R1657" s="922" t="s">
        <v>15959</v>
      </c>
      <c r="S1657" s="923" t="s">
        <v>15960</v>
      </c>
    </row>
    <row r="1658" spans="1:19" ht="48" x14ac:dyDescent="0.2">
      <c r="A1658" s="749" t="s">
        <v>20797</v>
      </c>
      <c r="P1658" s="755"/>
      <c r="Q1658" s="921" t="s">
        <v>5962</v>
      </c>
      <c r="R1658" s="922" t="s">
        <v>15961</v>
      </c>
      <c r="S1658" s="923" t="s">
        <v>15962</v>
      </c>
    </row>
    <row r="1659" spans="1:19" ht="48" x14ac:dyDescent="0.2">
      <c r="A1659" s="749" t="s">
        <v>20797</v>
      </c>
      <c r="P1659" s="755"/>
      <c r="Q1659" s="921" t="s">
        <v>5962</v>
      </c>
      <c r="R1659" s="922" t="s">
        <v>15963</v>
      </c>
      <c r="S1659" s="923" t="s">
        <v>15964</v>
      </c>
    </row>
    <row r="1660" spans="1:19" ht="48" x14ac:dyDescent="0.2">
      <c r="A1660" s="749" t="s">
        <v>20797</v>
      </c>
      <c r="P1660" s="755"/>
      <c r="Q1660" s="921" t="s">
        <v>5962</v>
      </c>
      <c r="R1660" s="922" t="s">
        <v>15965</v>
      </c>
      <c r="S1660" s="923" t="s">
        <v>15966</v>
      </c>
    </row>
    <row r="1661" spans="1:19" ht="48" x14ac:dyDescent="0.2">
      <c r="A1661" s="749" t="s">
        <v>20797</v>
      </c>
      <c r="P1661" s="755"/>
      <c r="Q1661" s="921" t="s">
        <v>5962</v>
      </c>
      <c r="R1661" s="922" t="s">
        <v>15967</v>
      </c>
      <c r="S1661" s="923" t="s">
        <v>15968</v>
      </c>
    </row>
    <row r="1662" spans="1:19" ht="48" x14ac:dyDescent="0.2">
      <c r="A1662" s="749" t="s">
        <v>20797</v>
      </c>
      <c r="P1662" s="755"/>
      <c r="Q1662" s="921" t="s">
        <v>5962</v>
      </c>
      <c r="R1662" s="922" t="s">
        <v>15969</v>
      </c>
      <c r="S1662" s="923" t="s">
        <v>15970</v>
      </c>
    </row>
    <row r="1663" spans="1:19" ht="48" x14ac:dyDescent="0.2">
      <c r="A1663" s="749" t="s">
        <v>20797</v>
      </c>
      <c r="P1663" s="755"/>
      <c r="Q1663" s="921" t="s">
        <v>5962</v>
      </c>
      <c r="R1663" s="922" t="s">
        <v>15971</v>
      </c>
      <c r="S1663" s="923" t="s">
        <v>15972</v>
      </c>
    </row>
    <row r="1664" spans="1:19" ht="48" x14ac:dyDescent="0.2">
      <c r="A1664" s="749" t="s">
        <v>20797</v>
      </c>
      <c r="P1664" s="755"/>
      <c r="Q1664" s="921" t="s">
        <v>5962</v>
      </c>
      <c r="R1664" s="922" t="s">
        <v>15973</v>
      </c>
      <c r="S1664" s="923" t="s">
        <v>15974</v>
      </c>
    </row>
    <row r="1665" spans="1:19" ht="48" x14ac:dyDescent="0.2">
      <c r="A1665" s="749" t="s">
        <v>20797</v>
      </c>
      <c r="P1665" s="755"/>
      <c r="Q1665" s="921" t="s">
        <v>5962</v>
      </c>
      <c r="R1665" s="922" t="s">
        <v>15975</v>
      </c>
      <c r="S1665" s="923" t="s">
        <v>15976</v>
      </c>
    </row>
    <row r="1666" spans="1:19" ht="48" x14ac:dyDescent="0.2">
      <c r="A1666" s="749" t="s">
        <v>20797</v>
      </c>
      <c r="P1666" s="755"/>
      <c r="Q1666" s="921" t="s">
        <v>5962</v>
      </c>
      <c r="R1666" s="922" t="s">
        <v>15977</v>
      </c>
      <c r="S1666" s="923" t="s">
        <v>15978</v>
      </c>
    </row>
    <row r="1667" spans="1:19" ht="48" x14ac:dyDescent="0.2">
      <c r="A1667" s="749" t="s">
        <v>20797</v>
      </c>
      <c r="P1667" s="755"/>
      <c r="Q1667" s="921" t="s">
        <v>5962</v>
      </c>
      <c r="R1667" s="922" t="s">
        <v>15979</v>
      </c>
      <c r="S1667" s="923" t="s">
        <v>15980</v>
      </c>
    </row>
    <row r="1668" spans="1:19" ht="48" x14ac:dyDescent="0.2">
      <c r="A1668" s="749" t="s">
        <v>20797</v>
      </c>
      <c r="P1668" s="755"/>
      <c r="Q1668" s="921" t="s">
        <v>5962</v>
      </c>
      <c r="R1668" s="922" t="s">
        <v>15981</v>
      </c>
      <c r="S1668" s="923" t="s">
        <v>15982</v>
      </c>
    </row>
    <row r="1669" spans="1:19" ht="48" x14ac:dyDescent="0.2">
      <c r="A1669" s="749" t="s">
        <v>20797</v>
      </c>
      <c r="P1669" s="755"/>
      <c r="Q1669" s="921" t="s">
        <v>5962</v>
      </c>
      <c r="R1669" s="922" t="s">
        <v>15983</v>
      </c>
      <c r="S1669" s="923" t="s">
        <v>15984</v>
      </c>
    </row>
    <row r="1670" spans="1:19" ht="48" x14ac:dyDescent="0.2">
      <c r="A1670" s="749" t="s">
        <v>20797</v>
      </c>
      <c r="P1670" s="755"/>
      <c r="Q1670" s="921" t="s">
        <v>5962</v>
      </c>
      <c r="R1670" s="922" t="s">
        <v>15985</v>
      </c>
      <c r="S1670" s="923" t="s">
        <v>15986</v>
      </c>
    </row>
    <row r="1671" spans="1:19" ht="48" x14ac:dyDescent="0.2">
      <c r="A1671" s="749" t="s">
        <v>20797</v>
      </c>
      <c r="P1671" s="755"/>
      <c r="Q1671" s="921" t="s">
        <v>5962</v>
      </c>
      <c r="R1671" s="922" t="s">
        <v>15987</v>
      </c>
      <c r="S1671" s="923" t="s">
        <v>15988</v>
      </c>
    </row>
    <row r="1672" spans="1:19" ht="48" x14ac:dyDescent="0.2">
      <c r="A1672" s="749" t="s">
        <v>20797</v>
      </c>
      <c r="P1672" s="755"/>
      <c r="Q1672" s="921" t="s">
        <v>5962</v>
      </c>
      <c r="R1672" s="922" t="s">
        <v>15989</v>
      </c>
      <c r="S1672" s="923" t="s">
        <v>15990</v>
      </c>
    </row>
    <row r="1673" spans="1:19" ht="48" x14ac:dyDescent="0.2">
      <c r="A1673" s="749" t="s">
        <v>20797</v>
      </c>
      <c r="P1673" s="755"/>
      <c r="Q1673" s="921" t="s">
        <v>5962</v>
      </c>
      <c r="R1673" s="922" t="s">
        <v>15991</v>
      </c>
      <c r="S1673" s="923" t="s">
        <v>15992</v>
      </c>
    </row>
    <row r="1674" spans="1:19" ht="48" x14ac:dyDescent="0.2">
      <c r="A1674" s="749" t="s">
        <v>20797</v>
      </c>
      <c r="P1674" s="755"/>
      <c r="Q1674" s="921" t="s">
        <v>5962</v>
      </c>
      <c r="R1674" s="922" t="s">
        <v>15993</v>
      </c>
      <c r="S1674" s="923" t="s">
        <v>15994</v>
      </c>
    </row>
    <row r="1675" spans="1:19" ht="48" x14ac:dyDescent="0.2">
      <c r="A1675" s="749" t="s">
        <v>20797</v>
      </c>
      <c r="P1675" s="755"/>
      <c r="Q1675" s="921" t="s">
        <v>5962</v>
      </c>
      <c r="R1675" s="922" t="s">
        <v>15995</v>
      </c>
      <c r="S1675" s="923" t="s">
        <v>15996</v>
      </c>
    </row>
    <row r="1676" spans="1:19" ht="48" x14ac:dyDescent="0.2">
      <c r="A1676" s="749" t="s">
        <v>20797</v>
      </c>
      <c r="P1676" s="755"/>
      <c r="Q1676" s="921" t="s">
        <v>5962</v>
      </c>
      <c r="R1676" s="922" t="s">
        <v>15997</v>
      </c>
      <c r="S1676" s="923" t="s">
        <v>15998</v>
      </c>
    </row>
    <row r="1677" spans="1:19" ht="48" x14ac:dyDescent="0.2">
      <c r="A1677" s="749" t="s">
        <v>20797</v>
      </c>
      <c r="P1677" s="755"/>
      <c r="Q1677" s="921" t="s">
        <v>5962</v>
      </c>
      <c r="R1677" s="922" t="s">
        <v>15999</v>
      </c>
      <c r="S1677" s="923" t="s">
        <v>16000</v>
      </c>
    </row>
    <row r="1678" spans="1:19" ht="48" x14ac:dyDescent="0.2">
      <c r="A1678" s="749" t="s">
        <v>20797</v>
      </c>
      <c r="P1678" s="755"/>
      <c r="Q1678" s="921" t="s">
        <v>5962</v>
      </c>
      <c r="R1678" s="922" t="s">
        <v>16001</v>
      </c>
      <c r="S1678" s="923" t="s">
        <v>16002</v>
      </c>
    </row>
    <row r="1679" spans="1:19" ht="48" x14ac:dyDescent="0.2">
      <c r="A1679" s="749" t="s">
        <v>20797</v>
      </c>
      <c r="P1679" s="755"/>
      <c r="Q1679" s="921" t="s">
        <v>5962</v>
      </c>
      <c r="R1679" s="922" t="s">
        <v>16003</v>
      </c>
      <c r="S1679" s="923" t="s">
        <v>16004</v>
      </c>
    </row>
    <row r="1680" spans="1:19" ht="48" x14ac:dyDescent="0.2">
      <c r="A1680" s="749" t="s">
        <v>20797</v>
      </c>
      <c r="P1680" s="755"/>
      <c r="Q1680" s="921" t="s">
        <v>5962</v>
      </c>
      <c r="R1680" s="922" t="s">
        <v>16005</v>
      </c>
      <c r="S1680" s="923" t="s">
        <v>16006</v>
      </c>
    </row>
    <row r="1681" spans="1:19" ht="48" x14ac:dyDescent="0.2">
      <c r="A1681" s="749" t="s">
        <v>20797</v>
      </c>
      <c r="P1681" s="755"/>
      <c r="Q1681" s="921" t="s">
        <v>5962</v>
      </c>
      <c r="R1681" s="922" t="s">
        <v>16007</v>
      </c>
      <c r="S1681" s="923" t="s">
        <v>16008</v>
      </c>
    </row>
    <row r="1682" spans="1:19" ht="48" x14ac:dyDescent="0.2">
      <c r="A1682" s="749" t="s">
        <v>20797</v>
      </c>
      <c r="P1682" s="755"/>
      <c r="Q1682" s="921" t="s">
        <v>5962</v>
      </c>
      <c r="R1682" s="922" t="s">
        <v>16009</v>
      </c>
      <c r="S1682" s="923" t="s">
        <v>16010</v>
      </c>
    </row>
    <row r="1683" spans="1:19" ht="48" x14ac:dyDescent="0.2">
      <c r="A1683" s="749" t="s">
        <v>20797</v>
      </c>
      <c r="P1683" s="755"/>
      <c r="Q1683" s="921" t="s">
        <v>5962</v>
      </c>
      <c r="R1683" s="922" t="s">
        <v>16011</v>
      </c>
      <c r="S1683" s="923" t="s">
        <v>16012</v>
      </c>
    </row>
    <row r="1684" spans="1:19" ht="48" x14ac:dyDescent="0.2">
      <c r="A1684" s="749" t="s">
        <v>20797</v>
      </c>
      <c r="P1684" s="755"/>
      <c r="Q1684" s="921" t="s">
        <v>5962</v>
      </c>
      <c r="R1684" s="922" t="s">
        <v>16013</v>
      </c>
      <c r="S1684" s="923" t="s">
        <v>16014</v>
      </c>
    </row>
    <row r="1685" spans="1:19" ht="48" x14ac:dyDescent="0.2">
      <c r="A1685" s="749" t="s">
        <v>20797</v>
      </c>
      <c r="P1685" s="755"/>
      <c r="Q1685" s="921" t="s">
        <v>5962</v>
      </c>
      <c r="R1685" s="922" t="s">
        <v>9380</v>
      </c>
      <c r="S1685" s="923" t="s">
        <v>16015</v>
      </c>
    </row>
    <row r="1686" spans="1:19" ht="48" x14ac:dyDescent="0.2">
      <c r="A1686" s="749" t="s">
        <v>20797</v>
      </c>
      <c r="P1686" s="755"/>
      <c r="Q1686" s="921" t="s">
        <v>5962</v>
      </c>
      <c r="R1686" s="922" t="s">
        <v>16016</v>
      </c>
      <c r="S1686" s="923" t="s">
        <v>16017</v>
      </c>
    </row>
    <row r="1687" spans="1:19" ht="48" x14ac:dyDescent="0.2">
      <c r="A1687" s="749" t="s">
        <v>20797</v>
      </c>
      <c r="P1687" s="755"/>
      <c r="Q1687" s="921" t="s">
        <v>5962</v>
      </c>
      <c r="R1687" s="922" t="s">
        <v>16018</v>
      </c>
      <c r="S1687" s="923" t="s">
        <v>16019</v>
      </c>
    </row>
    <row r="1688" spans="1:19" ht="48" x14ac:dyDescent="0.2">
      <c r="A1688" s="749" t="s">
        <v>20797</v>
      </c>
      <c r="P1688" s="755"/>
      <c r="Q1688" s="921" t="s">
        <v>5962</v>
      </c>
      <c r="R1688" s="922" t="s">
        <v>16020</v>
      </c>
      <c r="S1688" s="923" t="s">
        <v>16021</v>
      </c>
    </row>
    <row r="1689" spans="1:19" ht="48" x14ac:dyDescent="0.2">
      <c r="A1689" s="749" t="s">
        <v>20797</v>
      </c>
      <c r="P1689" s="755"/>
      <c r="Q1689" s="921" t="s">
        <v>5962</v>
      </c>
      <c r="R1689" s="922" t="s">
        <v>16022</v>
      </c>
      <c r="S1689" s="923" t="s">
        <v>16023</v>
      </c>
    </row>
    <row r="1690" spans="1:19" ht="48" x14ac:dyDescent="0.2">
      <c r="A1690" s="749" t="s">
        <v>20797</v>
      </c>
      <c r="P1690" s="755"/>
      <c r="Q1690" s="921" t="s">
        <v>5962</v>
      </c>
      <c r="R1690" s="922" t="s">
        <v>16024</v>
      </c>
      <c r="S1690" s="923" t="s">
        <v>16025</v>
      </c>
    </row>
    <row r="1691" spans="1:19" ht="48" x14ac:dyDescent="0.2">
      <c r="A1691" s="749" t="s">
        <v>20797</v>
      </c>
      <c r="P1691" s="755"/>
      <c r="Q1691" s="921" t="s">
        <v>5962</v>
      </c>
      <c r="R1691" s="922" t="s">
        <v>16026</v>
      </c>
      <c r="S1691" s="923" t="s">
        <v>16027</v>
      </c>
    </row>
    <row r="1692" spans="1:19" ht="48" x14ac:dyDescent="0.2">
      <c r="A1692" s="749" t="s">
        <v>20797</v>
      </c>
      <c r="P1692" s="755"/>
      <c r="Q1692" s="921" t="s">
        <v>5962</v>
      </c>
      <c r="R1692" s="922" t="s">
        <v>16028</v>
      </c>
      <c r="S1692" s="923" t="s">
        <v>16029</v>
      </c>
    </row>
    <row r="1693" spans="1:19" ht="48" x14ac:dyDescent="0.2">
      <c r="A1693" s="749" t="s">
        <v>20797</v>
      </c>
      <c r="P1693" s="755"/>
      <c r="Q1693" s="921" t="s">
        <v>5962</v>
      </c>
      <c r="R1693" s="922" t="s">
        <v>16030</v>
      </c>
      <c r="S1693" s="923" t="s">
        <v>16031</v>
      </c>
    </row>
    <row r="1694" spans="1:19" ht="48" x14ac:dyDescent="0.2">
      <c r="A1694" s="749" t="s">
        <v>20797</v>
      </c>
      <c r="P1694" s="755"/>
      <c r="Q1694" s="921" t="s">
        <v>5962</v>
      </c>
      <c r="R1694" s="922" t="s">
        <v>10829</v>
      </c>
      <c r="S1694" s="923" t="s">
        <v>16032</v>
      </c>
    </row>
    <row r="1695" spans="1:19" ht="48" x14ac:dyDescent="0.2">
      <c r="A1695" s="749" t="s">
        <v>20797</v>
      </c>
      <c r="P1695" s="755"/>
      <c r="Q1695" s="921" t="s">
        <v>5962</v>
      </c>
      <c r="R1695" s="922" t="s">
        <v>16033</v>
      </c>
      <c r="S1695" s="923" t="s">
        <v>16034</v>
      </c>
    </row>
    <row r="1696" spans="1:19" ht="48" x14ac:dyDescent="0.2">
      <c r="A1696" s="749" t="s">
        <v>20797</v>
      </c>
      <c r="P1696" s="755"/>
      <c r="Q1696" s="921" t="s">
        <v>5962</v>
      </c>
      <c r="R1696" s="922" t="s">
        <v>16035</v>
      </c>
      <c r="S1696" s="923" t="s">
        <v>16036</v>
      </c>
    </row>
    <row r="1697" spans="1:19" ht="48" x14ac:dyDescent="0.2">
      <c r="A1697" s="749" t="s">
        <v>20797</v>
      </c>
      <c r="P1697" s="755"/>
      <c r="Q1697" s="921" t="s">
        <v>5962</v>
      </c>
      <c r="R1697" s="922" t="s">
        <v>16037</v>
      </c>
      <c r="S1697" s="923" t="s">
        <v>16038</v>
      </c>
    </row>
    <row r="1698" spans="1:19" ht="48" x14ac:dyDescent="0.2">
      <c r="A1698" s="749" t="s">
        <v>20797</v>
      </c>
      <c r="P1698" s="755"/>
      <c r="Q1698" s="921" t="s">
        <v>5962</v>
      </c>
      <c r="R1698" s="922" t="s">
        <v>16039</v>
      </c>
      <c r="S1698" s="923" t="s">
        <v>16040</v>
      </c>
    </row>
    <row r="1699" spans="1:19" ht="48" x14ac:dyDescent="0.2">
      <c r="A1699" s="749" t="s">
        <v>20797</v>
      </c>
      <c r="P1699" s="755"/>
      <c r="Q1699" s="921" t="s">
        <v>5962</v>
      </c>
      <c r="R1699" s="922" t="s">
        <v>16041</v>
      </c>
      <c r="S1699" s="923" t="s">
        <v>16042</v>
      </c>
    </row>
    <row r="1700" spans="1:19" ht="48" x14ac:dyDescent="0.2">
      <c r="A1700" s="749" t="s">
        <v>20797</v>
      </c>
      <c r="P1700" s="755"/>
      <c r="Q1700" s="921" t="s">
        <v>5962</v>
      </c>
      <c r="R1700" s="922" t="s">
        <v>15573</v>
      </c>
      <c r="S1700" s="923" t="s">
        <v>16043</v>
      </c>
    </row>
    <row r="1701" spans="1:19" ht="48" x14ac:dyDescent="0.2">
      <c r="A1701" s="749" t="s">
        <v>20797</v>
      </c>
      <c r="P1701" s="755"/>
      <c r="Q1701" s="921" t="s">
        <v>5962</v>
      </c>
      <c r="R1701" s="922" t="s">
        <v>16044</v>
      </c>
      <c r="S1701" s="923" t="s">
        <v>16045</v>
      </c>
    </row>
    <row r="1702" spans="1:19" ht="48" x14ac:dyDescent="0.2">
      <c r="A1702" s="749" t="s">
        <v>20797</v>
      </c>
      <c r="P1702" s="755"/>
      <c r="Q1702" s="921" t="s">
        <v>5962</v>
      </c>
      <c r="R1702" s="922" t="s">
        <v>16046</v>
      </c>
      <c r="S1702" s="923" t="s">
        <v>16047</v>
      </c>
    </row>
    <row r="1703" spans="1:19" ht="48" x14ac:dyDescent="0.2">
      <c r="A1703" s="749" t="s">
        <v>20797</v>
      </c>
      <c r="P1703" s="755"/>
      <c r="Q1703" s="921" t="s">
        <v>5962</v>
      </c>
      <c r="R1703" s="922" t="s">
        <v>16048</v>
      </c>
      <c r="S1703" s="923" t="s">
        <v>16049</v>
      </c>
    </row>
    <row r="1704" spans="1:19" ht="48" x14ac:dyDescent="0.2">
      <c r="A1704" s="749" t="s">
        <v>20797</v>
      </c>
      <c r="P1704" s="755"/>
      <c r="Q1704" s="921" t="s">
        <v>5962</v>
      </c>
      <c r="R1704" s="922" t="s">
        <v>10004</v>
      </c>
      <c r="S1704" s="923" t="s">
        <v>16050</v>
      </c>
    </row>
    <row r="1705" spans="1:19" ht="48" x14ac:dyDescent="0.2">
      <c r="A1705" s="749" t="s">
        <v>20797</v>
      </c>
      <c r="P1705" s="755"/>
      <c r="Q1705" s="921" t="s">
        <v>5962</v>
      </c>
      <c r="R1705" s="922" t="s">
        <v>9323</v>
      </c>
      <c r="S1705" s="923" t="s">
        <v>16051</v>
      </c>
    </row>
    <row r="1706" spans="1:19" ht="48" x14ac:dyDescent="0.2">
      <c r="A1706" s="749" t="s">
        <v>20797</v>
      </c>
      <c r="P1706" s="755"/>
      <c r="Q1706" s="921" t="s">
        <v>5962</v>
      </c>
      <c r="R1706" s="922" t="s">
        <v>16052</v>
      </c>
      <c r="S1706" s="923" t="s">
        <v>16053</v>
      </c>
    </row>
    <row r="1707" spans="1:19" ht="48" x14ac:dyDescent="0.2">
      <c r="A1707" s="749" t="s">
        <v>20797</v>
      </c>
      <c r="P1707" s="755"/>
      <c r="Q1707" s="921" t="s">
        <v>5962</v>
      </c>
      <c r="R1707" s="922" t="s">
        <v>16054</v>
      </c>
      <c r="S1707" s="923" t="s">
        <v>16055</v>
      </c>
    </row>
    <row r="1708" spans="1:19" ht="48" x14ac:dyDescent="0.2">
      <c r="A1708" s="749" t="s">
        <v>20797</v>
      </c>
      <c r="P1708" s="755"/>
      <c r="Q1708" s="921" t="s">
        <v>5962</v>
      </c>
      <c r="R1708" s="922" t="s">
        <v>16056</v>
      </c>
      <c r="S1708" s="923" t="s">
        <v>16057</v>
      </c>
    </row>
    <row r="1709" spans="1:19" ht="48" x14ac:dyDescent="0.2">
      <c r="A1709" s="749" t="s">
        <v>20797</v>
      </c>
      <c r="P1709" s="755"/>
      <c r="Q1709" s="921" t="s">
        <v>5962</v>
      </c>
      <c r="R1709" s="922" t="s">
        <v>15645</v>
      </c>
      <c r="S1709" s="923" t="s">
        <v>16058</v>
      </c>
    </row>
    <row r="1710" spans="1:19" ht="48" x14ac:dyDescent="0.2">
      <c r="A1710" s="749" t="s">
        <v>20797</v>
      </c>
      <c r="P1710" s="755"/>
      <c r="Q1710" s="921" t="s">
        <v>5962</v>
      </c>
      <c r="R1710" s="922" t="s">
        <v>16059</v>
      </c>
      <c r="S1710" s="923" t="s">
        <v>16060</v>
      </c>
    </row>
    <row r="1711" spans="1:19" ht="48" x14ac:dyDescent="0.2">
      <c r="A1711" s="749" t="s">
        <v>20797</v>
      </c>
      <c r="P1711" s="755"/>
      <c r="Q1711" s="921" t="s">
        <v>5962</v>
      </c>
      <c r="R1711" s="922" t="s">
        <v>9818</v>
      </c>
      <c r="S1711" s="923" t="s">
        <v>16061</v>
      </c>
    </row>
    <row r="1712" spans="1:19" ht="48" x14ac:dyDescent="0.2">
      <c r="A1712" s="749" t="s">
        <v>20797</v>
      </c>
      <c r="P1712" s="755"/>
      <c r="Q1712" s="921" t="s">
        <v>5962</v>
      </c>
      <c r="R1712" s="922" t="s">
        <v>10400</v>
      </c>
      <c r="S1712" s="923" t="s">
        <v>16062</v>
      </c>
    </row>
    <row r="1713" spans="1:19" ht="48" x14ac:dyDescent="0.2">
      <c r="A1713" s="749" t="s">
        <v>20797</v>
      </c>
      <c r="P1713" s="755"/>
      <c r="Q1713" s="921" t="s">
        <v>5962</v>
      </c>
      <c r="R1713" s="922" t="s">
        <v>10516</v>
      </c>
      <c r="S1713" s="923" t="s">
        <v>16063</v>
      </c>
    </row>
    <row r="1714" spans="1:19" ht="48" x14ac:dyDescent="0.2">
      <c r="A1714" s="749" t="s">
        <v>20797</v>
      </c>
      <c r="P1714" s="755"/>
      <c r="Q1714" s="921" t="s">
        <v>5962</v>
      </c>
      <c r="R1714" s="922" t="s">
        <v>10557</v>
      </c>
      <c r="S1714" s="923" t="s">
        <v>16064</v>
      </c>
    </row>
    <row r="1715" spans="1:19" ht="48" x14ac:dyDescent="0.2">
      <c r="A1715" s="749" t="s">
        <v>20797</v>
      </c>
      <c r="P1715" s="755"/>
      <c r="Q1715" s="921" t="s">
        <v>5962</v>
      </c>
      <c r="R1715" s="922" t="s">
        <v>10575</v>
      </c>
      <c r="S1715" s="923" t="s">
        <v>16065</v>
      </c>
    </row>
    <row r="1716" spans="1:19" ht="48" x14ac:dyDescent="0.2">
      <c r="A1716" s="749" t="s">
        <v>20797</v>
      </c>
      <c r="P1716" s="755"/>
      <c r="Q1716" s="921" t="s">
        <v>5962</v>
      </c>
      <c r="R1716" s="922" t="s">
        <v>9952</v>
      </c>
      <c r="S1716" s="923" t="s">
        <v>16066</v>
      </c>
    </row>
    <row r="1717" spans="1:19" ht="48" x14ac:dyDescent="0.2">
      <c r="A1717" s="749" t="s">
        <v>20797</v>
      </c>
      <c r="P1717" s="755"/>
      <c r="Q1717" s="921" t="s">
        <v>5962</v>
      </c>
      <c r="R1717" s="922" t="s">
        <v>10733</v>
      </c>
      <c r="S1717" s="923" t="s">
        <v>16067</v>
      </c>
    </row>
    <row r="1718" spans="1:19" ht="48" x14ac:dyDescent="0.2">
      <c r="A1718" s="749" t="s">
        <v>20797</v>
      </c>
      <c r="P1718" s="755"/>
      <c r="Q1718" s="921" t="s">
        <v>5962</v>
      </c>
      <c r="R1718" s="922" t="s">
        <v>15670</v>
      </c>
      <c r="S1718" s="923" t="s">
        <v>16068</v>
      </c>
    </row>
    <row r="1719" spans="1:19" ht="48" x14ac:dyDescent="0.2">
      <c r="A1719" s="749" t="s">
        <v>20797</v>
      </c>
      <c r="P1719" s="755"/>
      <c r="Q1719" s="921" t="s">
        <v>5962</v>
      </c>
      <c r="R1719" s="922" t="s">
        <v>9676</v>
      </c>
      <c r="S1719" s="923" t="s">
        <v>16069</v>
      </c>
    </row>
    <row r="1720" spans="1:19" ht="48" x14ac:dyDescent="0.2">
      <c r="A1720" s="749" t="s">
        <v>20797</v>
      </c>
      <c r="P1720" s="755"/>
      <c r="Q1720" s="921" t="s">
        <v>5962</v>
      </c>
      <c r="R1720" s="922" t="s">
        <v>9872</v>
      </c>
      <c r="S1720" s="923" t="s">
        <v>16070</v>
      </c>
    </row>
    <row r="1721" spans="1:19" ht="48" x14ac:dyDescent="0.2">
      <c r="A1721" s="749" t="s">
        <v>20797</v>
      </c>
      <c r="P1721" s="755"/>
      <c r="Q1721" s="921" t="s">
        <v>5962</v>
      </c>
      <c r="R1721" s="922" t="s">
        <v>16071</v>
      </c>
      <c r="S1721" s="923" t="s">
        <v>16072</v>
      </c>
    </row>
    <row r="1722" spans="1:19" ht="48" x14ac:dyDescent="0.2">
      <c r="A1722" s="749" t="s">
        <v>20797</v>
      </c>
      <c r="P1722" s="755"/>
      <c r="Q1722" s="921" t="s">
        <v>5962</v>
      </c>
      <c r="R1722" s="922" t="s">
        <v>16073</v>
      </c>
      <c r="S1722" s="923" t="s">
        <v>16074</v>
      </c>
    </row>
    <row r="1723" spans="1:19" ht="48" x14ac:dyDescent="0.2">
      <c r="A1723" s="749" t="s">
        <v>20797</v>
      </c>
      <c r="P1723" s="755"/>
      <c r="Q1723" s="921" t="s">
        <v>5962</v>
      </c>
      <c r="R1723" s="922" t="s">
        <v>16075</v>
      </c>
      <c r="S1723" s="923" t="s">
        <v>16076</v>
      </c>
    </row>
    <row r="1724" spans="1:19" ht="48" x14ac:dyDescent="0.2">
      <c r="A1724" s="749" t="s">
        <v>20797</v>
      </c>
      <c r="P1724" s="755"/>
      <c r="Q1724" s="921" t="s">
        <v>5962</v>
      </c>
      <c r="R1724" s="922" t="s">
        <v>16077</v>
      </c>
      <c r="S1724" s="923" t="s">
        <v>16078</v>
      </c>
    </row>
    <row r="1725" spans="1:19" ht="48" x14ac:dyDescent="0.2">
      <c r="A1725" s="749" t="s">
        <v>20797</v>
      </c>
      <c r="P1725" s="755"/>
      <c r="Q1725" s="921" t="s">
        <v>5962</v>
      </c>
      <c r="R1725" s="922" t="s">
        <v>15710</v>
      </c>
      <c r="S1725" s="923" t="s">
        <v>16079</v>
      </c>
    </row>
    <row r="1726" spans="1:19" ht="48" x14ac:dyDescent="0.2">
      <c r="A1726" s="749" t="s">
        <v>20797</v>
      </c>
      <c r="P1726" s="755"/>
      <c r="Q1726" s="921" t="s">
        <v>5962</v>
      </c>
      <c r="R1726" s="922" t="s">
        <v>16080</v>
      </c>
      <c r="S1726" s="923" t="s">
        <v>16081</v>
      </c>
    </row>
    <row r="1727" spans="1:19" ht="48" x14ac:dyDescent="0.2">
      <c r="A1727" s="749" t="s">
        <v>20797</v>
      </c>
      <c r="P1727" s="755"/>
      <c r="Q1727" s="921" t="s">
        <v>5962</v>
      </c>
      <c r="R1727" s="922" t="s">
        <v>16082</v>
      </c>
      <c r="S1727" s="923" t="s">
        <v>16083</v>
      </c>
    </row>
    <row r="1728" spans="1:19" ht="48" x14ac:dyDescent="0.2">
      <c r="A1728" s="749" t="s">
        <v>20797</v>
      </c>
      <c r="P1728" s="755"/>
      <c r="Q1728" s="921" t="s">
        <v>5962</v>
      </c>
      <c r="R1728" s="922" t="s">
        <v>10026</v>
      </c>
      <c r="S1728" s="923" t="s">
        <v>16084</v>
      </c>
    </row>
    <row r="1729" spans="1:19" ht="48" x14ac:dyDescent="0.2">
      <c r="A1729" s="749" t="s">
        <v>20797</v>
      </c>
      <c r="P1729" s="755"/>
      <c r="Q1729" s="921" t="s">
        <v>5962</v>
      </c>
      <c r="R1729" s="922" t="s">
        <v>16085</v>
      </c>
      <c r="S1729" s="923" t="s">
        <v>16086</v>
      </c>
    </row>
    <row r="1730" spans="1:19" ht="48" x14ac:dyDescent="0.2">
      <c r="A1730" s="749" t="s">
        <v>20797</v>
      </c>
      <c r="P1730" s="755"/>
      <c r="Q1730" s="921" t="s">
        <v>5962</v>
      </c>
      <c r="R1730" s="922" t="s">
        <v>15736</v>
      </c>
      <c r="S1730" s="923" t="s">
        <v>16087</v>
      </c>
    </row>
    <row r="1731" spans="1:19" ht="48" x14ac:dyDescent="0.2">
      <c r="A1731" s="749" t="s">
        <v>20797</v>
      </c>
      <c r="P1731" s="755"/>
      <c r="Q1731" s="921" t="s">
        <v>5962</v>
      </c>
      <c r="R1731" s="922" t="s">
        <v>16088</v>
      </c>
      <c r="S1731" s="923" t="s">
        <v>16089</v>
      </c>
    </row>
    <row r="1732" spans="1:19" ht="48" x14ac:dyDescent="0.2">
      <c r="A1732" s="749" t="s">
        <v>20797</v>
      </c>
      <c r="P1732" s="755"/>
      <c r="Q1732" s="921" t="s">
        <v>5962</v>
      </c>
      <c r="R1732" s="922" t="s">
        <v>16090</v>
      </c>
      <c r="S1732" s="923" t="s">
        <v>16091</v>
      </c>
    </row>
    <row r="1733" spans="1:19" ht="48" x14ac:dyDescent="0.2">
      <c r="A1733" s="749" t="s">
        <v>20797</v>
      </c>
      <c r="P1733" s="755"/>
      <c r="Q1733" s="921" t="s">
        <v>5962</v>
      </c>
      <c r="R1733" s="922" t="s">
        <v>16092</v>
      </c>
      <c r="S1733" s="923" t="s">
        <v>16093</v>
      </c>
    </row>
    <row r="1734" spans="1:19" ht="48" x14ac:dyDescent="0.2">
      <c r="A1734" s="749" t="s">
        <v>20797</v>
      </c>
      <c r="P1734" s="755"/>
      <c r="Q1734" s="921" t="s">
        <v>5962</v>
      </c>
      <c r="R1734" s="922" t="s">
        <v>16094</v>
      </c>
      <c r="S1734" s="923" t="s">
        <v>16095</v>
      </c>
    </row>
    <row r="1735" spans="1:19" ht="48" x14ac:dyDescent="0.2">
      <c r="A1735" s="749" t="s">
        <v>20797</v>
      </c>
      <c r="P1735" s="755"/>
      <c r="Q1735" s="921" t="s">
        <v>5962</v>
      </c>
      <c r="R1735" s="922" t="s">
        <v>11083</v>
      </c>
      <c r="S1735" s="923" t="s">
        <v>16096</v>
      </c>
    </row>
    <row r="1736" spans="1:19" ht="48" x14ac:dyDescent="0.2">
      <c r="A1736" s="749" t="s">
        <v>20797</v>
      </c>
      <c r="P1736" s="755"/>
      <c r="Q1736" s="921" t="s">
        <v>5962</v>
      </c>
      <c r="R1736" s="922" t="s">
        <v>16097</v>
      </c>
      <c r="S1736" s="923" t="s">
        <v>16098</v>
      </c>
    </row>
    <row r="1737" spans="1:19" ht="48" x14ac:dyDescent="0.2">
      <c r="A1737" s="749" t="s">
        <v>20797</v>
      </c>
      <c r="P1737" s="755"/>
      <c r="Q1737" s="921" t="s">
        <v>5962</v>
      </c>
      <c r="R1737" s="922" t="s">
        <v>16099</v>
      </c>
      <c r="S1737" s="923" t="s">
        <v>16100</v>
      </c>
    </row>
    <row r="1738" spans="1:19" ht="48" x14ac:dyDescent="0.2">
      <c r="A1738" s="749" t="s">
        <v>20797</v>
      </c>
      <c r="P1738" s="755"/>
      <c r="Q1738" s="921" t="s">
        <v>5962</v>
      </c>
      <c r="R1738" s="922" t="s">
        <v>16101</v>
      </c>
      <c r="S1738" s="923" t="s">
        <v>16102</v>
      </c>
    </row>
    <row r="1739" spans="1:19" ht="48" x14ac:dyDescent="0.2">
      <c r="A1739" s="749" t="s">
        <v>20797</v>
      </c>
      <c r="P1739" s="755"/>
      <c r="Q1739" s="921" t="s">
        <v>5962</v>
      </c>
      <c r="R1739" s="922" t="s">
        <v>16103</v>
      </c>
      <c r="S1739" s="923" t="s">
        <v>16104</v>
      </c>
    </row>
    <row r="1740" spans="1:19" ht="48" x14ac:dyDescent="0.2">
      <c r="A1740" s="749" t="s">
        <v>20797</v>
      </c>
      <c r="P1740" s="755"/>
      <c r="Q1740" s="921" t="s">
        <v>5962</v>
      </c>
      <c r="R1740" s="922" t="s">
        <v>15750</v>
      </c>
      <c r="S1740" s="923" t="s">
        <v>16105</v>
      </c>
    </row>
    <row r="1741" spans="1:19" ht="48" x14ac:dyDescent="0.2">
      <c r="A1741" s="749" t="s">
        <v>20797</v>
      </c>
      <c r="P1741" s="755"/>
      <c r="Q1741" s="921" t="s">
        <v>5962</v>
      </c>
      <c r="R1741" s="922" t="s">
        <v>7982</v>
      </c>
      <c r="S1741" s="923" t="s">
        <v>16106</v>
      </c>
    </row>
    <row r="1742" spans="1:19" ht="48" x14ac:dyDescent="0.2">
      <c r="A1742" s="749" t="s">
        <v>20797</v>
      </c>
      <c r="P1742" s="755"/>
      <c r="Q1742" s="921" t="s">
        <v>5962</v>
      </c>
      <c r="R1742" s="922" t="s">
        <v>16107</v>
      </c>
      <c r="S1742" s="923" t="s">
        <v>16108</v>
      </c>
    </row>
    <row r="1743" spans="1:19" ht="48" x14ac:dyDescent="0.2">
      <c r="A1743" s="749" t="s">
        <v>20797</v>
      </c>
      <c r="P1743" s="755"/>
      <c r="Q1743" s="921" t="s">
        <v>5962</v>
      </c>
      <c r="R1743" s="922" t="s">
        <v>11147</v>
      </c>
      <c r="S1743" s="923" t="s">
        <v>16109</v>
      </c>
    </row>
    <row r="1744" spans="1:19" ht="48" x14ac:dyDescent="0.2">
      <c r="A1744" s="749" t="s">
        <v>20797</v>
      </c>
      <c r="P1744" s="755"/>
      <c r="Q1744" s="921" t="s">
        <v>5962</v>
      </c>
      <c r="R1744" s="922" t="s">
        <v>16110</v>
      </c>
      <c r="S1744" s="923" t="s">
        <v>16111</v>
      </c>
    </row>
    <row r="1745" spans="1:19" ht="48" x14ac:dyDescent="0.2">
      <c r="A1745" s="749" t="s">
        <v>20797</v>
      </c>
      <c r="P1745" s="755"/>
      <c r="Q1745" s="921" t="s">
        <v>5962</v>
      </c>
      <c r="R1745" s="922" t="s">
        <v>16112</v>
      </c>
      <c r="S1745" s="923" t="s">
        <v>16113</v>
      </c>
    </row>
    <row r="1746" spans="1:19" ht="48" x14ac:dyDescent="0.2">
      <c r="A1746" s="749" t="s">
        <v>20797</v>
      </c>
      <c r="P1746" s="755"/>
      <c r="Q1746" s="921" t="s">
        <v>5962</v>
      </c>
      <c r="R1746" s="922" t="s">
        <v>16114</v>
      </c>
      <c r="S1746" s="923" t="s">
        <v>16115</v>
      </c>
    </row>
    <row r="1747" spans="1:19" ht="48" x14ac:dyDescent="0.2">
      <c r="A1747" s="749" t="s">
        <v>20797</v>
      </c>
      <c r="P1747" s="755"/>
      <c r="Q1747" s="921" t="s">
        <v>5962</v>
      </c>
      <c r="R1747" s="922" t="s">
        <v>16116</v>
      </c>
      <c r="S1747" s="923" t="s">
        <v>16117</v>
      </c>
    </row>
    <row r="1748" spans="1:19" ht="48" x14ac:dyDescent="0.2">
      <c r="A1748" s="749" t="s">
        <v>20797</v>
      </c>
      <c r="P1748" s="755"/>
      <c r="Q1748" s="921" t="s">
        <v>5962</v>
      </c>
      <c r="R1748" s="922" t="s">
        <v>15864</v>
      </c>
      <c r="S1748" s="923" t="s">
        <v>16118</v>
      </c>
    </row>
    <row r="1749" spans="1:19" ht="48" x14ac:dyDescent="0.2">
      <c r="A1749" s="749" t="s">
        <v>20797</v>
      </c>
      <c r="P1749" s="755"/>
      <c r="Q1749" s="921" t="s">
        <v>5962</v>
      </c>
      <c r="R1749" s="922" t="s">
        <v>16119</v>
      </c>
      <c r="S1749" s="923" t="s">
        <v>16120</v>
      </c>
    </row>
    <row r="1750" spans="1:19" ht="48" x14ac:dyDescent="0.2">
      <c r="A1750" s="749" t="s">
        <v>20797</v>
      </c>
      <c r="P1750" s="755"/>
      <c r="Q1750" s="921" t="s">
        <v>5962</v>
      </c>
      <c r="R1750" s="922" t="s">
        <v>16121</v>
      </c>
      <c r="S1750" s="923" t="s">
        <v>16122</v>
      </c>
    </row>
    <row r="1751" spans="1:19" ht="48" x14ac:dyDescent="0.2">
      <c r="A1751" s="749" t="s">
        <v>20797</v>
      </c>
      <c r="P1751" s="755"/>
      <c r="Q1751" s="921" t="s">
        <v>5962</v>
      </c>
      <c r="R1751" s="922" t="s">
        <v>15871</v>
      </c>
      <c r="S1751" s="923" t="s">
        <v>16123</v>
      </c>
    </row>
    <row r="1752" spans="1:19" ht="48" x14ac:dyDescent="0.2">
      <c r="A1752" s="749" t="s">
        <v>20797</v>
      </c>
      <c r="P1752" s="755"/>
      <c r="Q1752" s="921" t="s">
        <v>5962</v>
      </c>
      <c r="R1752" s="922" t="s">
        <v>16124</v>
      </c>
      <c r="S1752" s="923" t="s">
        <v>16125</v>
      </c>
    </row>
    <row r="1753" spans="1:19" ht="48" x14ac:dyDescent="0.2">
      <c r="A1753" s="749" t="s">
        <v>20797</v>
      </c>
      <c r="P1753" s="755"/>
      <c r="Q1753" s="921" t="s">
        <v>5962</v>
      </c>
      <c r="R1753" s="922" t="s">
        <v>16126</v>
      </c>
      <c r="S1753" s="923" t="s">
        <v>16127</v>
      </c>
    </row>
    <row r="1754" spans="1:19" ht="48" x14ac:dyDescent="0.2">
      <c r="A1754" s="749" t="s">
        <v>20797</v>
      </c>
      <c r="P1754" s="755"/>
      <c r="Q1754" s="921" t="s">
        <v>5962</v>
      </c>
      <c r="R1754" s="922" t="s">
        <v>16128</v>
      </c>
      <c r="S1754" s="923" t="s">
        <v>16129</v>
      </c>
    </row>
    <row r="1755" spans="1:19" ht="48" x14ac:dyDescent="0.2">
      <c r="A1755" s="749" t="s">
        <v>20797</v>
      </c>
      <c r="P1755" s="755"/>
      <c r="Q1755" s="921" t="s">
        <v>5962</v>
      </c>
      <c r="R1755" s="922" t="s">
        <v>16130</v>
      </c>
      <c r="S1755" s="923" t="s">
        <v>16131</v>
      </c>
    </row>
    <row r="1756" spans="1:19" ht="48" x14ac:dyDescent="0.2">
      <c r="A1756" s="749" t="s">
        <v>20797</v>
      </c>
      <c r="P1756" s="755"/>
      <c r="Q1756" s="921" t="s">
        <v>5962</v>
      </c>
      <c r="R1756" s="922" t="s">
        <v>16132</v>
      </c>
      <c r="S1756" s="923" t="s">
        <v>16133</v>
      </c>
    </row>
    <row r="1757" spans="1:19" ht="48" x14ac:dyDescent="0.2">
      <c r="A1757" s="749" t="s">
        <v>20797</v>
      </c>
      <c r="P1757" s="755"/>
      <c r="Q1757" s="921" t="s">
        <v>5962</v>
      </c>
      <c r="R1757" s="922" t="s">
        <v>16134</v>
      </c>
      <c r="S1757" s="923" t="s">
        <v>16135</v>
      </c>
    </row>
    <row r="1758" spans="1:19" ht="48" x14ac:dyDescent="0.2">
      <c r="A1758" s="749" t="s">
        <v>20797</v>
      </c>
      <c r="P1758" s="755"/>
      <c r="Q1758" s="921" t="s">
        <v>5962</v>
      </c>
      <c r="R1758" s="922" t="s">
        <v>16136</v>
      </c>
      <c r="S1758" s="923" t="s">
        <v>16137</v>
      </c>
    </row>
    <row r="1759" spans="1:19" ht="48" x14ac:dyDescent="0.2">
      <c r="A1759" s="749" t="s">
        <v>20797</v>
      </c>
      <c r="P1759" s="755"/>
      <c r="Q1759" s="921" t="s">
        <v>5962</v>
      </c>
      <c r="R1759" s="922" t="s">
        <v>16138</v>
      </c>
      <c r="S1759" s="923" t="s">
        <v>16139</v>
      </c>
    </row>
    <row r="1760" spans="1:19" ht="48" x14ac:dyDescent="0.2">
      <c r="A1760" s="749" t="s">
        <v>20797</v>
      </c>
      <c r="P1760" s="755"/>
      <c r="Q1760" s="921" t="s">
        <v>5962</v>
      </c>
      <c r="R1760" s="922" t="s">
        <v>16140</v>
      </c>
      <c r="S1760" s="923" t="s">
        <v>16141</v>
      </c>
    </row>
    <row r="1761" spans="1:19" ht="48" x14ac:dyDescent="0.2">
      <c r="A1761" s="749" t="s">
        <v>20797</v>
      </c>
      <c r="P1761" s="755"/>
      <c r="Q1761" s="921" t="s">
        <v>5962</v>
      </c>
      <c r="R1761" s="922" t="s">
        <v>16142</v>
      </c>
      <c r="S1761" s="923" t="s">
        <v>16143</v>
      </c>
    </row>
    <row r="1762" spans="1:19" ht="48" x14ac:dyDescent="0.2">
      <c r="A1762" s="749" t="s">
        <v>20797</v>
      </c>
      <c r="P1762" s="755"/>
      <c r="Q1762" s="921" t="s">
        <v>16144</v>
      </c>
      <c r="R1762" s="922" t="s">
        <v>16145</v>
      </c>
      <c r="S1762" s="923" t="s">
        <v>16146</v>
      </c>
    </row>
    <row r="1763" spans="1:19" ht="48" x14ac:dyDescent="0.2">
      <c r="A1763" s="749" t="s">
        <v>20797</v>
      </c>
      <c r="P1763" s="755"/>
      <c r="Q1763" s="921" t="s">
        <v>16144</v>
      </c>
      <c r="R1763" s="922" t="s">
        <v>16147</v>
      </c>
      <c r="S1763" s="923" t="s">
        <v>16148</v>
      </c>
    </row>
    <row r="1764" spans="1:19" ht="48" x14ac:dyDescent="0.2">
      <c r="A1764" s="749" t="s">
        <v>20797</v>
      </c>
      <c r="P1764" s="755"/>
      <c r="Q1764" s="921" t="s">
        <v>16144</v>
      </c>
      <c r="R1764" s="922" t="s">
        <v>16149</v>
      </c>
      <c r="S1764" s="923" t="s">
        <v>16150</v>
      </c>
    </row>
    <row r="1765" spans="1:19" ht="48" x14ac:dyDescent="0.2">
      <c r="A1765" s="749" t="s">
        <v>20797</v>
      </c>
      <c r="P1765" s="755"/>
      <c r="Q1765" s="921" t="s">
        <v>16144</v>
      </c>
      <c r="R1765" s="922" t="s">
        <v>16151</v>
      </c>
      <c r="S1765" s="923" t="s">
        <v>16152</v>
      </c>
    </row>
    <row r="1766" spans="1:19" ht="48" x14ac:dyDescent="0.2">
      <c r="A1766" s="749" t="s">
        <v>20797</v>
      </c>
      <c r="P1766" s="755"/>
      <c r="Q1766" s="921" t="s">
        <v>16144</v>
      </c>
      <c r="R1766" s="922" t="s">
        <v>16153</v>
      </c>
      <c r="S1766" s="923" t="s">
        <v>16154</v>
      </c>
    </row>
    <row r="1767" spans="1:19" ht="48" x14ac:dyDescent="0.2">
      <c r="A1767" s="749" t="s">
        <v>20797</v>
      </c>
      <c r="P1767" s="755"/>
      <c r="Q1767" s="921" t="s">
        <v>16144</v>
      </c>
      <c r="R1767" s="922" t="s">
        <v>16155</v>
      </c>
      <c r="S1767" s="923" t="s">
        <v>16156</v>
      </c>
    </row>
    <row r="1768" spans="1:19" ht="48" x14ac:dyDescent="0.2">
      <c r="A1768" s="749" t="s">
        <v>20797</v>
      </c>
      <c r="P1768" s="755"/>
      <c r="Q1768" s="921" t="s">
        <v>16144</v>
      </c>
      <c r="R1768" s="922" t="s">
        <v>16157</v>
      </c>
      <c r="S1768" s="923" t="s">
        <v>16158</v>
      </c>
    </row>
    <row r="1769" spans="1:19" ht="48" x14ac:dyDescent="0.2">
      <c r="A1769" s="749" t="s">
        <v>20797</v>
      </c>
      <c r="P1769" s="755"/>
      <c r="Q1769" s="921" t="s">
        <v>16144</v>
      </c>
      <c r="R1769" s="922" t="s">
        <v>16159</v>
      </c>
      <c r="S1769" s="923" t="s">
        <v>16160</v>
      </c>
    </row>
    <row r="1770" spans="1:19" ht="48" x14ac:dyDescent="0.2">
      <c r="A1770" s="749" t="s">
        <v>20797</v>
      </c>
      <c r="P1770" s="755"/>
      <c r="Q1770" s="921" t="s">
        <v>16144</v>
      </c>
      <c r="R1770" s="922" t="s">
        <v>16161</v>
      </c>
      <c r="S1770" s="923" t="s">
        <v>16162</v>
      </c>
    </row>
    <row r="1771" spans="1:19" ht="48" x14ac:dyDescent="0.2">
      <c r="A1771" s="749" t="s">
        <v>20797</v>
      </c>
      <c r="P1771" s="755"/>
      <c r="Q1771" s="921" t="s">
        <v>16144</v>
      </c>
      <c r="R1771" s="922" t="s">
        <v>16163</v>
      </c>
      <c r="S1771" s="923" t="s">
        <v>16164</v>
      </c>
    </row>
    <row r="1772" spans="1:19" ht="48" x14ac:dyDescent="0.2">
      <c r="A1772" s="749" t="s">
        <v>20797</v>
      </c>
      <c r="P1772" s="755"/>
      <c r="Q1772" s="921" t="s">
        <v>16144</v>
      </c>
      <c r="R1772" s="922" t="s">
        <v>16165</v>
      </c>
      <c r="S1772" s="923" t="s">
        <v>16166</v>
      </c>
    </row>
    <row r="1773" spans="1:19" ht="48" x14ac:dyDescent="0.2">
      <c r="A1773" s="749" t="s">
        <v>20797</v>
      </c>
      <c r="P1773" s="755"/>
      <c r="Q1773" s="921" t="s">
        <v>16144</v>
      </c>
      <c r="R1773" s="922" t="s">
        <v>16167</v>
      </c>
      <c r="S1773" s="923" t="s">
        <v>16168</v>
      </c>
    </row>
    <row r="1774" spans="1:19" ht="48" x14ac:dyDescent="0.2">
      <c r="A1774" s="749" t="s">
        <v>20797</v>
      </c>
      <c r="P1774" s="755"/>
      <c r="Q1774" s="921" t="s">
        <v>16144</v>
      </c>
      <c r="R1774" s="922" t="s">
        <v>16169</v>
      </c>
      <c r="S1774" s="923" t="s">
        <v>16170</v>
      </c>
    </row>
    <row r="1775" spans="1:19" ht="48" x14ac:dyDescent="0.2">
      <c r="A1775" s="749" t="s">
        <v>20797</v>
      </c>
      <c r="P1775" s="755"/>
      <c r="Q1775" s="921" t="s">
        <v>16144</v>
      </c>
      <c r="R1775" s="922" t="s">
        <v>16171</v>
      </c>
      <c r="S1775" s="923" t="s">
        <v>16172</v>
      </c>
    </row>
    <row r="1776" spans="1:19" ht="48" x14ac:dyDescent="0.2">
      <c r="A1776" s="749" t="s">
        <v>20797</v>
      </c>
      <c r="P1776" s="755"/>
      <c r="Q1776" s="921" t="s">
        <v>16144</v>
      </c>
      <c r="R1776" s="922" t="s">
        <v>16173</v>
      </c>
      <c r="S1776" s="923" t="s">
        <v>16174</v>
      </c>
    </row>
    <row r="1777" spans="1:19" ht="48" x14ac:dyDescent="0.2">
      <c r="A1777" s="749" t="s">
        <v>20797</v>
      </c>
      <c r="P1777" s="755"/>
      <c r="Q1777" s="921" t="s">
        <v>16144</v>
      </c>
      <c r="R1777" s="922" t="s">
        <v>16175</v>
      </c>
      <c r="S1777" s="923" t="s">
        <v>16176</v>
      </c>
    </row>
    <row r="1778" spans="1:19" ht="48" x14ac:dyDescent="0.2">
      <c r="A1778" s="749" t="s">
        <v>20797</v>
      </c>
      <c r="P1778" s="755"/>
      <c r="Q1778" s="921" t="s">
        <v>16144</v>
      </c>
      <c r="R1778" s="922" t="s">
        <v>16177</v>
      </c>
      <c r="S1778" s="923" t="s">
        <v>16178</v>
      </c>
    </row>
    <row r="1779" spans="1:19" ht="48" x14ac:dyDescent="0.2">
      <c r="A1779" s="749" t="s">
        <v>20797</v>
      </c>
      <c r="P1779" s="755"/>
      <c r="Q1779" s="921" t="s">
        <v>16144</v>
      </c>
      <c r="R1779" s="922" t="s">
        <v>16179</v>
      </c>
      <c r="S1779" s="923" t="s">
        <v>16180</v>
      </c>
    </row>
    <row r="1780" spans="1:19" ht="48" x14ac:dyDescent="0.2">
      <c r="A1780" s="749" t="s">
        <v>20797</v>
      </c>
      <c r="P1780" s="755"/>
      <c r="Q1780" s="921" t="s">
        <v>16144</v>
      </c>
      <c r="R1780" s="922" t="s">
        <v>16181</v>
      </c>
      <c r="S1780" s="923" t="s">
        <v>16182</v>
      </c>
    </row>
    <row r="1781" spans="1:19" ht="48" x14ac:dyDescent="0.2">
      <c r="A1781" s="749" t="s">
        <v>20797</v>
      </c>
      <c r="P1781" s="755"/>
      <c r="Q1781" s="921" t="s">
        <v>16144</v>
      </c>
      <c r="R1781" s="922" t="s">
        <v>16183</v>
      </c>
      <c r="S1781" s="923" t="s">
        <v>16184</v>
      </c>
    </row>
    <row r="1782" spans="1:19" ht="48" x14ac:dyDescent="0.2">
      <c r="A1782" s="749" t="s">
        <v>20797</v>
      </c>
      <c r="P1782" s="755"/>
      <c r="Q1782" s="921" t="s">
        <v>16144</v>
      </c>
      <c r="R1782" s="922" t="s">
        <v>16185</v>
      </c>
      <c r="S1782" s="923" t="s">
        <v>16186</v>
      </c>
    </row>
    <row r="1783" spans="1:19" ht="48" x14ac:dyDescent="0.2">
      <c r="A1783" s="749" t="s">
        <v>20797</v>
      </c>
      <c r="P1783" s="755"/>
      <c r="Q1783" s="921" t="s">
        <v>16144</v>
      </c>
      <c r="R1783" s="922" t="s">
        <v>16187</v>
      </c>
      <c r="S1783" s="923" t="s">
        <v>16188</v>
      </c>
    </row>
    <row r="1784" spans="1:19" ht="48" x14ac:dyDescent="0.2">
      <c r="A1784" s="749" t="s">
        <v>20797</v>
      </c>
      <c r="P1784" s="755"/>
      <c r="Q1784" s="921" t="s">
        <v>16144</v>
      </c>
      <c r="R1784" s="922" t="s">
        <v>16189</v>
      </c>
      <c r="S1784" s="923" t="s">
        <v>16190</v>
      </c>
    </row>
    <row r="1785" spans="1:19" ht="48" x14ac:dyDescent="0.2">
      <c r="A1785" s="749" t="s">
        <v>20797</v>
      </c>
      <c r="P1785" s="755"/>
      <c r="Q1785" s="921" t="s">
        <v>16144</v>
      </c>
      <c r="R1785" s="922" t="s">
        <v>16191</v>
      </c>
      <c r="S1785" s="923" t="s">
        <v>16192</v>
      </c>
    </row>
    <row r="1786" spans="1:19" ht="48" x14ac:dyDescent="0.2">
      <c r="A1786" s="749" t="s">
        <v>20797</v>
      </c>
      <c r="P1786" s="755"/>
      <c r="Q1786" s="921" t="s">
        <v>16144</v>
      </c>
      <c r="R1786" s="922" t="s">
        <v>16193</v>
      </c>
      <c r="S1786" s="923" t="s">
        <v>16194</v>
      </c>
    </row>
    <row r="1787" spans="1:19" ht="48" x14ac:dyDescent="0.2">
      <c r="A1787" s="749" t="s">
        <v>20797</v>
      </c>
      <c r="P1787" s="755"/>
      <c r="Q1787" s="921" t="s">
        <v>16144</v>
      </c>
      <c r="R1787" s="922" t="s">
        <v>16195</v>
      </c>
      <c r="S1787" s="923" t="s">
        <v>16196</v>
      </c>
    </row>
    <row r="1788" spans="1:19" ht="48" x14ac:dyDescent="0.2">
      <c r="A1788" s="749" t="s">
        <v>20797</v>
      </c>
      <c r="P1788" s="755"/>
      <c r="Q1788" s="921" t="s">
        <v>16144</v>
      </c>
      <c r="R1788" s="922" t="s">
        <v>16197</v>
      </c>
      <c r="S1788" s="923" t="s">
        <v>16198</v>
      </c>
    </row>
    <row r="1789" spans="1:19" ht="48" x14ac:dyDescent="0.2">
      <c r="A1789" s="749" t="s">
        <v>20797</v>
      </c>
      <c r="P1789" s="755"/>
      <c r="Q1789" s="921" t="s">
        <v>16144</v>
      </c>
      <c r="R1789" s="922" t="s">
        <v>16199</v>
      </c>
      <c r="S1789" s="923" t="s">
        <v>16200</v>
      </c>
    </row>
    <row r="1790" spans="1:19" ht="48" x14ac:dyDescent="0.2">
      <c r="A1790" s="749" t="s">
        <v>20797</v>
      </c>
      <c r="P1790" s="755"/>
      <c r="Q1790" s="921" t="s">
        <v>16144</v>
      </c>
      <c r="R1790" s="922" t="s">
        <v>11091</v>
      </c>
      <c r="S1790" s="923" t="s">
        <v>16201</v>
      </c>
    </row>
    <row r="1791" spans="1:19" ht="48" x14ac:dyDescent="0.2">
      <c r="A1791" s="749" t="s">
        <v>20797</v>
      </c>
      <c r="P1791" s="755"/>
      <c r="Q1791" s="921" t="s">
        <v>16144</v>
      </c>
      <c r="R1791" s="922" t="s">
        <v>16202</v>
      </c>
      <c r="S1791" s="923" t="s">
        <v>16203</v>
      </c>
    </row>
    <row r="1792" spans="1:19" ht="48" x14ac:dyDescent="0.2">
      <c r="A1792" s="749" t="s">
        <v>20797</v>
      </c>
      <c r="P1792" s="755"/>
      <c r="Q1792" s="921" t="s">
        <v>16144</v>
      </c>
      <c r="R1792" s="922" t="s">
        <v>16204</v>
      </c>
      <c r="S1792" s="923" t="s">
        <v>16205</v>
      </c>
    </row>
    <row r="1793" spans="1:19" ht="48" x14ac:dyDescent="0.2">
      <c r="A1793" s="749" t="s">
        <v>20797</v>
      </c>
      <c r="P1793" s="755"/>
      <c r="Q1793" s="921" t="s">
        <v>16144</v>
      </c>
      <c r="R1793" s="922" t="s">
        <v>16206</v>
      </c>
      <c r="S1793" s="923" t="s">
        <v>16207</v>
      </c>
    </row>
    <row r="1794" spans="1:19" ht="48" x14ac:dyDescent="0.2">
      <c r="A1794" s="749" t="s">
        <v>20797</v>
      </c>
      <c r="P1794" s="755"/>
      <c r="Q1794" s="921" t="s">
        <v>16144</v>
      </c>
      <c r="R1794" s="922" t="s">
        <v>16208</v>
      </c>
      <c r="S1794" s="923" t="s">
        <v>16209</v>
      </c>
    </row>
    <row r="1795" spans="1:19" ht="48" x14ac:dyDescent="0.2">
      <c r="A1795" s="749" t="s">
        <v>20797</v>
      </c>
      <c r="P1795" s="755"/>
      <c r="Q1795" s="921" t="s">
        <v>16144</v>
      </c>
      <c r="R1795" s="922" t="s">
        <v>8314</v>
      </c>
      <c r="S1795" s="923" t="s">
        <v>16210</v>
      </c>
    </row>
    <row r="1796" spans="1:19" ht="48" x14ac:dyDescent="0.2">
      <c r="A1796" s="749" t="s">
        <v>20797</v>
      </c>
      <c r="P1796" s="755"/>
      <c r="Q1796" s="921" t="s">
        <v>16144</v>
      </c>
      <c r="R1796" s="922" t="s">
        <v>10565</v>
      </c>
      <c r="S1796" s="923" t="s">
        <v>16211</v>
      </c>
    </row>
    <row r="1797" spans="1:19" ht="48" x14ac:dyDescent="0.2">
      <c r="A1797" s="749" t="s">
        <v>20797</v>
      </c>
      <c r="P1797" s="755"/>
      <c r="Q1797" s="921" t="s">
        <v>16144</v>
      </c>
      <c r="R1797" s="922" t="s">
        <v>16212</v>
      </c>
      <c r="S1797" s="923" t="s">
        <v>16213</v>
      </c>
    </row>
    <row r="1798" spans="1:19" ht="48" x14ac:dyDescent="0.2">
      <c r="A1798" s="749" t="s">
        <v>20797</v>
      </c>
      <c r="P1798" s="755"/>
      <c r="Q1798" s="921" t="s">
        <v>16144</v>
      </c>
      <c r="R1798" s="922" t="s">
        <v>16214</v>
      </c>
      <c r="S1798" s="923" t="s">
        <v>16215</v>
      </c>
    </row>
    <row r="1799" spans="1:19" ht="48" x14ac:dyDescent="0.2">
      <c r="A1799" s="749" t="s">
        <v>20797</v>
      </c>
      <c r="P1799" s="755"/>
      <c r="Q1799" s="921" t="s">
        <v>16144</v>
      </c>
      <c r="R1799" s="922" t="s">
        <v>16216</v>
      </c>
      <c r="S1799" s="923" t="s">
        <v>16217</v>
      </c>
    </row>
    <row r="1800" spans="1:19" ht="48" x14ac:dyDescent="0.2">
      <c r="A1800" s="749" t="s">
        <v>20797</v>
      </c>
      <c r="P1800" s="755"/>
      <c r="Q1800" s="921" t="s">
        <v>16144</v>
      </c>
      <c r="R1800" s="922" t="s">
        <v>16218</v>
      </c>
      <c r="S1800" s="923" t="s">
        <v>16219</v>
      </c>
    </row>
    <row r="1801" spans="1:19" ht="48" x14ac:dyDescent="0.2">
      <c r="A1801" s="749" t="s">
        <v>20797</v>
      </c>
      <c r="P1801" s="755"/>
      <c r="Q1801" s="921" t="s">
        <v>16144</v>
      </c>
      <c r="R1801" s="922" t="s">
        <v>16220</v>
      </c>
      <c r="S1801" s="923" t="s">
        <v>16221</v>
      </c>
    </row>
    <row r="1802" spans="1:19" ht="48" x14ac:dyDescent="0.2">
      <c r="A1802" s="749" t="s">
        <v>20797</v>
      </c>
      <c r="P1802" s="755"/>
      <c r="Q1802" s="921" t="s">
        <v>16144</v>
      </c>
      <c r="R1802" s="922" t="s">
        <v>16222</v>
      </c>
      <c r="S1802" s="923" t="s">
        <v>16223</v>
      </c>
    </row>
    <row r="1803" spans="1:19" ht="48" x14ac:dyDescent="0.2">
      <c r="A1803" s="749" t="s">
        <v>20797</v>
      </c>
      <c r="P1803" s="755"/>
      <c r="Q1803" s="921" t="s">
        <v>16144</v>
      </c>
      <c r="R1803" s="922" t="s">
        <v>16224</v>
      </c>
      <c r="S1803" s="923" t="s">
        <v>16225</v>
      </c>
    </row>
    <row r="1804" spans="1:19" ht="48" x14ac:dyDescent="0.2">
      <c r="A1804" s="749" t="s">
        <v>20797</v>
      </c>
      <c r="P1804" s="755"/>
      <c r="Q1804" s="921" t="s">
        <v>16144</v>
      </c>
      <c r="R1804" s="922" t="s">
        <v>16226</v>
      </c>
      <c r="S1804" s="923" t="s">
        <v>16227</v>
      </c>
    </row>
    <row r="1805" spans="1:19" ht="48" x14ac:dyDescent="0.2">
      <c r="A1805" s="749" t="s">
        <v>20797</v>
      </c>
      <c r="P1805" s="755"/>
      <c r="Q1805" s="921" t="s">
        <v>16144</v>
      </c>
      <c r="R1805" s="922" t="s">
        <v>16228</v>
      </c>
      <c r="S1805" s="923" t="s">
        <v>16229</v>
      </c>
    </row>
    <row r="1806" spans="1:19" ht="48" x14ac:dyDescent="0.2">
      <c r="A1806" s="749" t="s">
        <v>20797</v>
      </c>
      <c r="P1806" s="755"/>
      <c r="Q1806" s="921" t="s">
        <v>16144</v>
      </c>
      <c r="R1806" s="922" t="s">
        <v>10474</v>
      </c>
      <c r="S1806" s="923" t="s">
        <v>16230</v>
      </c>
    </row>
    <row r="1807" spans="1:19" ht="48" x14ac:dyDescent="0.2">
      <c r="A1807" s="749" t="s">
        <v>20797</v>
      </c>
      <c r="P1807" s="755"/>
      <c r="Q1807" s="921" t="s">
        <v>16144</v>
      </c>
      <c r="R1807" s="922" t="s">
        <v>10484</v>
      </c>
      <c r="S1807" s="923" t="s">
        <v>16231</v>
      </c>
    </row>
    <row r="1808" spans="1:19" ht="48" x14ac:dyDescent="0.2">
      <c r="A1808" s="749" t="s">
        <v>20797</v>
      </c>
      <c r="P1808" s="755"/>
      <c r="Q1808" s="921" t="s">
        <v>16144</v>
      </c>
      <c r="R1808" s="922" t="s">
        <v>10493</v>
      </c>
      <c r="S1808" s="923" t="s">
        <v>16232</v>
      </c>
    </row>
    <row r="1809" spans="1:19" ht="48" x14ac:dyDescent="0.2">
      <c r="A1809" s="749" t="s">
        <v>20797</v>
      </c>
      <c r="P1809" s="755"/>
      <c r="Q1809" s="921" t="s">
        <v>16144</v>
      </c>
      <c r="R1809" s="922" t="s">
        <v>10503</v>
      </c>
      <c r="S1809" s="923" t="s">
        <v>16233</v>
      </c>
    </row>
    <row r="1810" spans="1:19" ht="48" x14ac:dyDescent="0.2">
      <c r="A1810" s="749" t="s">
        <v>20797</v>
      </c>
      <c r="P1810" s="755"/>
      <c r="Q1810" s="921" t="s">
        <v>16144</v>
      </c>
      <c r="R1810" s="922" t="s">
        <v>16234</v>
      </c>
      <c r="S1810" s="923" t="s">
        <v>16235</v>
      </c>
    </row>
    <row r="1811" spans="1:19" ht="48" x14ac:dyDescent="0.2">
      <c r="A1811" s="749" t="s">
        <v>20797</v>
      </c>
      <c r="P1811" s="755"/>
      <c r="Q1811" s="921" t="s">
        <v>16144</v>
      </c>
      <c r="R1811" s="922" t="s">
        <v>16236</v>
      </c>
      <c r="S1811" s="923" t="s">
        <v>16237</v>
      </c>
    </row>
    <row r="1812" spans="1:19" ht="48" x14ac:dyDescent="0.2">
      <c r="A1812" s="749" t="s">
        <v>20797</v>
      </c>
      <c r="P1812" s="755"/>
      <c r="Q1812" s="921" t="s">
        <v>16144</v>
      </c>
      <c r="R1812" s="922" t="s">
        <v>16238</v>
      </c>
      <c r="S1812" s="923" t="s">
        <v>16239</v>
      </c>
    </row>
    <row r="1813" spans="1:19" ht="48" x14ac:dyDescent="0.2">
      <c r="A1813" s="749" t="s">
        <v>20797</v>
      </c>
      <c r="P1813" s="755"/>
      <c r="Q1813" s="921" t="s">
        <v>16144</v>
      </c>
      <c r="R1813" s="922" t="s">
        <v>16240</v>
      </c>
      <c r="S1813" s="923" t="s">
        <v>16241</v>
      </c>
    </row>
    <row r="1814" spans="1:19" ht="48" x14ac:dyDescent="0.2">
      <c r="A1814" s="749" t="s">
        <v>20797</v>
      </c>
      <c r="P1814" s="755"/>
      <c r="Q1814" s="921" t="s">
        <v>16144</v>
      </c>
      <c r="R1814" s="922" t="s">
        <v>16242</v>
      </c>
      <c r="S1814" s="923" t="s">
        <v>16243</v>
      </c>
    </row>
    <row r="1815" spans="1:19" ht="48" x14ac:dyDescent="0.2">
      <c r="A1815" s="749" t="s">
        <v>20797</v>
      </c>
      <c r="P1815" s="755"/>
      <c r="Q1815" s="921" t="s">
        <v>16144</v>
      </c>
      <c r="R1815" s="922" t="s">
        <v>16244</v>
      </c>
      <c r="S1815" s="923" t="s">
        <v>16245</v>
      </c>
    </row>
    <row r="1816" spans="1:19" ht="48" x14ac:dyDescent="0.2">
      <c r="A1816" s="749" t="s">
        <v>20797</v>
      </c>
      <c r="P1816" s="755"/>
      <c r="Q1816" s="921" t="s">
        <v>16144</v>
      </c>
      <c r="R1816" s="922" t="s">
        <v>16246</v>
      </c>
      <c r="S1816" s="923" t="s">
        <v>16247</v>
      </c>
    </row>
    <row r="1817" spans="1:19" ht="48" x14ac:dyDescent="0.2">
      <c r="A1817" s="749" t="s">
        <v>20797</v>
      </c>
      <c r="P1817" s="755"/>
      <c r="Q1817" s="921" t="s">
        <v>16144</v>
      </c>
      <c r="R1817" s="922" t="s">
        <v>16248</v>
      </c>
      <c r="S1817" s="923" t="s">
        <v>16249</v>
      </c>
    </row>
    <row r="1818" spans="1:19" ht="48" x14ac:dyDescent="0.2">
      <c r="A1818" s="749" t="s">
        <v>20797</v>
      </c>
      <c r="P1818" s="755"/>
      <c r="Q1818" s="921" t="s">
        <v>16144</v>
      </c>
      <c r="R1818" s="922" t="s">
        <v>16250</v>
      </c>
      <c r="S1818" s="923" t="s">
        <v>16251</v>
      </c>
    </row>
    <row r="1819" spans="1:19" ht="48" x14ac:dyDescent="0.2">
      <c r="A1819" s="749" t="s">
        <v>20797</v>
      </c>
      <c r="P1819" s="755"/>
      <c r="Q1819" s="921" t="s">
        <v>16144</v>
      </c>
      <c r="R1819" s="922" t="s">
        <v>16252</v>
      </c>
      <c r="S1819" s="923" t="s">
        <v>16253</v>
      </c>
    </row>
    <row r="1820" spans="1:19" ht="48" x14ac:dyDescent="0.2">
      <c r="A1820" s="749" t="s">
        <v>20797</v>
      </c>
      <c r="P1820" s="755"/>
      <c r="Q1820" s="921" t="s">
        <v>16144</v>
      </c>
      <c r="R1820" s="922" t="s">
        <v>16254</v>
      </c>
      <c r="S1820" s="923" t="s">
        <v>16255</v>
      </c>
    </row>
    <row r="1821" spans="1:19" ht="48" x14ac:dyDescent="0.2">
      <c r="A1821" s="749" t="s">
        <v>20797</v>
      </c>
      <c r="P1821" s="755"/>
      <c r="Q1821" s="921" t="s">
        <v>16144</v>
      </c>
      <c r="R1821" s="922" t="s">
        <v>16256</v>
      </c>
      <c r="S1821" s="923" t="s">
        <v>16257</v>
      </c>
    </row>
    <row r="1822" spans="1:19" ht="48" x14ac:dyDescent="0.2">
      <c r="A1822" s="749" t="s">
        <v>20797</v>
      </c>
      <c r="P1822" s="755"/>
      <c r="Q1822" s="921" t="s">
        <v>16144</v>
      </c>
      <c r="R1822" s="922" t="s">
        <v>16258</v>
      </c>
      <c r="S1822" s="923" t="s">
        <v>16259</v>
      </c>
    </row>
    <row r="1823" spans="1:19" ht="48" x14ac:dyDescent="0.2">
      <c r="A1823" s="749" t="s">
        <v>20797</v>
      </c>
      <c r="P1823" s="755"/>
      <c r="Q1823" s="921" t="s">
        <v>16144</v>
      </c>
      <c r="R1823" s="922" t="s">
        <v>16260</v>
      </c>
      <c r="S1823" s="923" t="s">
        <v>16261</v>
      </c>
    </row>
    <row r="1824" spans="1:19" ht="48" x14ac:dyDescent="0.2">
      <c r="A1824" s="749" t="s">
        <v>20797</v>
      </c>
      <c r="P1824" s="755"/>
      <c r="Q1824" s="921" t="s">
        <v>16144</v>
      </c>
      <c r="R1824" s="922" t="s">
        <v>16262</v>
      </c>
      <c r="S1824" s="923" t="s">
        <v>16263</v>
      </c>
    </row>
    <row r="1825" spans="1:19" ht="48" x14ac:dyDescent="0.2">
      <c r="A1825" s="749" t="s">
        <v>20797</v>
      </c>
      <c r="P1825" s="755"/>
      <c r="Q1825" s="921" t="s">
        <v>16144</v>
      </c>
      <c r="R1825" s="922" t="s">
        <v>16264</v>
      </c>
      <c r="S1825" s="923" t="s">
        <v>16265</v>
      </c>
    </row>
    <row r="1826" spans="1:19" ht="48" x14ac:dyDescent="0.2">
      <c r="A1826" s="749" t="s">
        <v>20797</v>
      </c>
      <c r="P1826" s="755"/>
      <c r="Q1826" s="921" t="s">
        <v>16144</v>
      </c>
      <c r="R1826" s="922" t="s">
        <v>16266</v>
      </c>
      <c r="S1826" s="923" t="s">
        <v>16267</v>
      </c>
    </row>
    <row r="1827" spans="1:19" ht="48" x14ac:dyDescent="0.2">
      <c r="A1827" s="749" t="s">
        <v>20797</v>
      </c>
      <c r="P1827" s="755"/>
      <c r="Q1827" s="921" t="s">
        <v>16144</v>
      </c>
      <c r="R1827" s="922" t="s">
        <v>16268</v>
      </c>
      <c r="S1827" s="923" t="s">
        <v>16269</v>
      </c>
    </row>
    <row r="1828" spans="1:19" ht="48" x14ac:dyDescent="0.2">
      <c r="A1828" s="749" t="s">
        <v>20797</v>
      </c>
      <c r="P1828" s="755"/>
      <c r="Q1828" s="921" t="s">
        <v>16144</v>
      </c>
      <c r="R1828" s="922" t="s">
        <v>16270</v>
      </c>
      <c r="S1828" s="923" t="s">
        <v>16271</v>
      </c>
    </row>
    <row r="1829" spans="1:19" ht="48" x14ac:dyDescent="0.2">
      <c r="A1829" s="749" t="s">
        <v>20797</v>
      </c>
      <c r="P1829" s="755"/>
      <c r="Q1829" s="921" t="s">
        <v>16144</v>
      </c>
      <c r="R1829" s="922" t="s">
        <v>16272</v>
      </c>
      <c r="S1829" s="923" t="s">
        <v>16273</v>
      </c>
    </row>
    <row r="1830" spans="1:19" ht="48" x14ac:dyDescent="0.2">
      <c r="A1830" s="749" t="s">
        <v>20797</v>
      </c>
      <c r="P1830" s="755"/>
      <c r="Q1830" s="921" t="s">
        <v>16144</v>
      </c>
      <c r="R1830" s="922" t="s">
        <v>16274</v>
      </c>
      <c r="S1830" s="923" t="s">
        <v>16275</v>
      </c>
    </row>
    <row r="1831" spans="1:19" ht="48" x14ac:dyDescent="0.2">
      <c r="A1831" s="749" t="s">
        <v>20797</v>
      </c>
      <c r="P1831" s="755"/>
      <c r="Q1831" s="921" t="s">
        <v>16144</v>
      </c>
      <c r="R1831" s="922" t="s">
        <v>16276</v>
      </c>
      <c r="S1831" s="923" t="s">
        <v>16277</v>
      </c>
    </row>
    <row r="1832" spans="1:19" ht="48" x14ac:dyDescent="0.2">
      <c r="A1832" s="749" t="s">
        <v>20797</v>
      </c>
      <c r="P1832" s="755"/>
      <c r="Q1832" s="921" t="s">
        <v>16144</v>
      </c>
      <c r="R1832" s="922" t="s">
        <v>16278</v>
      </c>
      <c r="S1832" s="923" t="s">
        <v>16279</v>
      </c>
    </row>
    <row r="1833" spans="1:19" ht="48" x14ac:dyDescent="0.2">
      <c r="A1833" s="749" t="s">
        <v>20797</v>
      </c>
      <c r="P1833" s="755"/>
      <c r="Q1833" s="921" t="s">
        <v>16144</v>
      </c>
      <c r="R1833" s="922" t="s">
        <v>16280</v>
      </c>
      <c r="S1833" s="923" t="s">
        <v>16281</v>
      </c>
    </row>
    <row r="1834" spans="1:19" ht="48" x14ac:dyDescent="0.2">
      <c r="A1834" s="749" t="s">
        <v>20797</v>
      </c>
      <c r="P1834" s="755"/>
      <c r="Q1834" s="921" t="s">
        <v>16144</v>
      </c>
      <c r="R1834" s="922" t="s">
        <v>16282</v>
      </c>
      <c r="S1834" s="923" t="s">
        <v>16283</v>
      </c>
    </row>
    <row r="1835" spans="1:19" ht="48" x14ac:dyDescent="0.2">
      <c r="A1835" s="749" t="s">
        <v>20797</v>
      </c>
      <c r="P1835" s="755"/>
      <c r="Q1835" s="921" t="s">
        <v>16144</v>
      </c>
      <c r="R1835" s="922" t="s">
        <v>7882</v>
      </c>
      <c r="S1835" s="923" t="s">
        <v>16284</v>
      </c>
    </row>
    <row r="1836" spans="1:19" ht="48" x14ac:dyDescent="0.2">
      <c r="A1836" s="749" t="s">
        <v>20797</v>
      </c>
      <c r="P1836" s="755"/>
      <c r="Q1836" s="921" t="s">
        <v>16144</v>
      </c>
      <c r="R1836" s="922" t="s">
        <v>16285</v>
      </c>
      <c r="S1836" s="923" t="s">
        <v>16286</v>
      </c>
    </row>
    <row r="1837" spans="1:19" ht="48" x14ac:dyDescent="0.2">
      <c r="A1837" s="749" t="s">
        <v>20797</v>
      </c>
      <c r="P1837" s="755"/>
      <c r="Q1837" s="921" t="s">
        <v>16144</v>
      </c>
      <c r="R1837" s="922" t="s">
        <v>16287</v>
      </c>
      <c r="S1837" s="923" t="s">
        <v>16288</v>
      </c>
    </row>
    <row r="1838" spans="1:19" ht="48" x14ac:dyDescent="0.2">
      <c r="A1838" s="749" t="s">
        <v>20797</v>
      </c>
      <c r="P1838" s="755"/>
      <c r="Q1838" s="921" t="s">
        <v>16144</v>
      </c>
      <c r="R1838" s="922" t="s">
        <v>16289</v>
      </c>
      <c r="S1838" s="923" t="s">
        <v>16290</v>
      </c>
    </row>
    <row r="1839" spans="1:19" ht="48" x14ac:dyDescent="0.2">
      <c r="A1839" s="749" t="s">
        <v>20797</v>
      </c>
      <c r="P1839" s="755"/>
      <c r="Q1839" s="921" t="s">
        <v>16144</v>
      </c>
      <c r="R1839" s="922" t="s">
        <v>16291</v>
      </c>
      <c r="S1839" s="923" t="s">
        <v>16292</v>
      </c>
    </row>
    <row r="1840" spans="1:19" ht="48" x14ac:dyDescent="0.2">
      <c r="A1840" s="749" t="s">
        <v>20797</v>
      </c>
      <c r="P1840" s="755"/>
      <c r="Q1840" s="921" t="s">
        <v>16144</v>
      </c>
      <c r="R1840" s="922" t="s">
        <v>16293</v>
      </c>
      <c r="S1840" s="923" t="s">
        <v>16294</v>
      </c>
    </row>
    <row r="1841" spans="1:19" ht="48" x14ac:dyDescent="0.2">
      <c r="A1841" s="749" t="s">
        <v>20797</v>
      </c>
      <c r="P1841" s="755"/>
      <c r="Q1841" s="921" t="s">
        <v>16144</v>
      </c>
      <c r="R1841" s="922" t="s">
        <v>16295</v>
      </c>
      <c r="S1841" s="923" t="s">
        <v>16296</v>
      </c>
    </row>
    <row r="1842" spans="1:19" ht="48" x14ac:dyDescent="0.2">
      <c r="A1842" s="749" t="s">
        <v>20797</v>
      </c>
      <c r="P1842" s="755"/>
      <c r="Q1842" s="921" t="s">
        <v>16144</v>
      </c>
      <c r="R1842" s="922" t="s">
        <v>16297</v>
      </c>
      <c r="S1842" s="923" t="s">
        <v>16298</v>
      </c>
    </row>
    <row r="1843" spans="1:19" ht="48" x14ac:dyDescent="0.2">
      <c r="A1843" s="749" t="s">
        <v>20797</v>
      </c>
      <c r="P1843" s="755"/>
      <c r="Q1843" s="921" t="s">
        <v>16144</v>
      </c>
      <c r="R1843" s="922" t="s">
        <v>16299</v>
      </c>
      <c r="S1843" s="923" t="s">
        <v>16300</v>
      </c>
    </row>
    <row r="1844" spans="1:19" ht="48" x14ac:dyDescent="0.2">
      <c r="A1844" s="749" t="s">
        <v>20797</v>
      </c>
      <c r="P1844" s="755"/>
      <c r="Q1844" s="921" t="s">
        <v>16144</v>
      </c>
      <c r="R1844" s="922" t="s">
        <v>16301</v>
      </c>
      <c r="S1844" s="923" t="s">
        <v>5902</v>
      </c>
    </row>
    <row r="1845" spans="1:19" ht="48" x14ac:dyDescent="0.2">
      <c r="A1845" s="749" t="s">
        <v>20797</v>
      </c>
      <c r="P1845" s="755"/>
      <c r="Q1845" s="921" t="s">
        <v>16144</v>
      </c>
      <c r="R1845" s="922" t="s">
        <v>16302</v>
      </c>
      <c r="S1845" s="923" t="s">
        <v>16303</v>
      </c>
    </row>
    <row r="1846" spans="1:19" ht="48" x14ac:dyDescent="0.2">
      <c r="A1846" s="749" t="s">
        <v>20797</v>
      </c>
      <c r="P1846" s="755"/>
      <c r="Q1846" s="921" t="s">
        <v>16144</v>
      </c>
      <c r="R1846" s="922" t="s">
        <v>16304</v>
      </c>
      <c r="S1846" s="923" t="s">
        <v>16305</v>
      </c>
    </row>
    <row r="1847" spans="1:19" ht="48" x14ac:dyDescent="0.2">
      <c r="A1847" s="749" t="s">
        <v>20797</v>
      </c>
      <c r="P1847" s="755"/>
      <c r="Q1847" s="921" t="s">
        <v>16144</v>
      </c>
      <c r="R1847" s="922" t="s">
        <v>16306</v>
      </c>
      <c r="S1847" s="923" t="s">
        <v>16307</v>
      </c>
    </row>
    <row r="1848" spans="1:19" ht="48" x14ac:dyDescent="0.2">
      <c r="A1848" s="749" t="s">
        <v>20797</v>
      </c>
      <c r="P1848" s="755"/>
      <c r="Q1848" s="921" t="s">
        <v>16144</v>
      </c>
      <c r="R1848" s="922" t="s">
        <v>16308</v>
      </c>
      <c r="S1848" s="923" t="s">
        <v>16309</v>
      </c>
    </row>
    <row r="1849" spans="1:19" ht="48" x14ac:dyDescent="0.2">
      <c r="A1849" s="749" t="s">
        <v>20797</v>
      </c>
      <c r="P1849" s="755"/>
      <c r="Q1849" s="921" t="s">
        <v>16144</v>
      </c>
      <c r="R1849" s="922" t="s">
        <v>16310</v>
      </c>
      <c r="S1849" s="923" t="s">
        <v>16311</v>
      </c>
    </row>
    <row r="1850" spans="1:19" ht="48" x14ac:dyDescent="0.2">
      <c r="A1850" s="749" t="s">
        <v>20797</v>
      </c>
      <c r="P1850" s="755"/>
      <c r="Q1850" s="921" t="s">
        <v>16144</v>
      </c>
      <c r="R1850" s="922" t="s">
        <v>16312</v>
      </c>
      <c r="S1850" s="923" t="s">
        <v>16313</v>
      </c>
    </row>
    <row r="1851" spans="1:19" ht="48" x14ac:dyDescent="0.2">
      <c r="A1851" s="749" t="s">
        <v>20797</v>
      </c>
      <c r="P1851" s="755"/>
      <c r="Q1851" s="921" t="s">
        <v>16144</v>
      </c>
      <c r="R1851" s="922" t="s">
        <v>16314</v>
      </c>
      <c r="S1851" s="923" t="s">
        <v>16315</v>
      </c>
    </row>
    <row r="1852" spans="1:19" ht="48" x14ac:dyDescent="0.2">
      <c r="A1852" s="749" t="s">
        <v>20797</v>
      </c>
      <c r="P1852" s="755"/>
      <c r="Q1852" s="921" t="s">
        <v>16144</v>
      </c>
      <c r="R1852" s="922" t="s">
        <v>16316</v>
      </c>
      <c r="S1852" s="923" t="s">
        <v>16317</v>
      </c>
    </row>
    <row r="1853" spans="1:19" ht="48" x14ac:dyDescent="0.2">
      <c r="A1853" s="749" t="s">
        <v>20797</v>
      </c>
      <c r="P1853" s="755"/>
      <c r="Q1853" s="921" t="s">
        <v>16144</v>
      </c>
      <c r="R1853" s="922" t="s">
        <v>16318</v>
      </c>
      <c r="S1853" s="923" t="s">
        <v>16319</v>
      </c>
    </row>
    <row r="1854" spans="1:19" ht="48" x14ac:dyDescent="0.2">
      <c r="A1854" s="749" t="s">
        <v>20797</v>
      </c>
      <c r="P1854" s="755"/>
      <c r="Q1854" s="921" t="s">
        <v>16144</v>
      </c>
      <c r="R1854" s="922" t="s">
        <v>16320</v>
      </c>
      <c r="S1854" s="923" t="s">
        <v>16321</v>
      </c>
    </row>
    <row r="1855" spans="1:19" ht="48" x14ac:dyDescent="0.2">
      <c r="A1855" s="749" t="s">
        <v>20797</v>
      </c>
      <c r="P1855" s="755"/>
      <c r="Q1855" s="921" t="s">
        <v>16144</v>
      </c>
      <c r="R1855" s="922" t="s">
        <v>16322</v>
      </c>
      <c r="S1855" s="923" t="s">
        <v>16323</v>
      </c>
    </row>
    <row r="1856" spans="1:19" ht="48" x14ac:dyDescent="0.2">
      <c r="A1856" s="749" t="s">
        <v>20797</v>
      </c>
      <c r="P1856" s="755"/>
      <c r="Q1856" s="921" t="s">
        <v>16144</v>
      </c>
      <c r="R1856" s="922" t="s">
        <v>16324</v>
      </c>
      <c r="S1856" s="923" t="s">
        <v>16325</v>
      </c>
    </row>
    <row r="1857" spans="1:19" ht="48" x14ac:dyDescent="0.2">
      <c r="A1857" s="749" t="s">
        <v>20797</v>
      </c>
      <c r="P1857" s="755"/>
      <c r="Q1857" s="921" t="s">
        <v>16144</v>
      </c>
      <c r="R1857" s="922" t="s">
        <v>16326</v>
      </c>
      <c r="S1857" s="923" t="s">
        <v>16327</v>
      </c>
    </row>
    <row r="1858" spans="1:19" ht="48" x14ac:dyDescent="0.2">
      <c r="A1858" s="749" t="s">
        <v>20797</v>
      </c>
      <c r="P1858" s="755"/>
      <c r="Q1858" s="921" t="s">
        <v>16144</v>
      </c>
      <c r="R1858" s="922" t="s">
        <v>16328</v>
      </c>
      <c r="S1858" s="923" t="s">
        <v>16329</v>
      </c>
    </row>
    <row r="1859" spans="1:19" ht="48" x14ac:dyDescent="0.2">
      <c r="A1859" s="749" t="s">
        <v>20797</v>
      </c>
      <c r="P1859" s="755"/>
      <c r="Q1859" s="921" t="s">
        <v>16144</v>
      </c>
      <c r="R1859" s="922" t="s">
        <v>16330</v>
      </c>
      <c r="S1859" s="923" t="s">
        <v>16331</v>
      </c>
    </row>
    <row r="1860" spans="1:19" ht="48" x14ac:dyDescent="0.2">
      <c r="A1860" s="749" t="s">
        <v>20797</v>
      </c>
      <c r="P1860" s="755"/>
      <c r="Q1860" s="921" t="s">
        <v>16144</v>
      </c>
      <c r="R1860" s="922" t="s">
        <v>16332</v>
      </c>
      <c r="S1860" s="923" t="s">
        <v>16333</v>
      </c>
    </row>
    <row r="1861" spans="1:19" ht="48" x14ac:dyDescent="0.2">
      <c r="A1861" s="749" t="s">
        <v>20797</v>
      </c>
      <c r="P1861" s="755"/>
      <c r="Q1861" s="921" t="s">
        <v>16144</v>
      </c>
      <c r="R1861" s="922" t="s">
        <v>16334</v>
      </c>
      <c r="S1861" s="923" t="s">
        <v>16335</v>
      </c>
    </row>
    <row r="1862" spans="1:19" ht="48" x14ac:dyDescent="0.2">
      <c r="A1862" s="749" t="s">
        <v>20797</v>
      </c>
      <c r="P1862" s="755"/>
      <c r="Q1862" s="921" t="s">
        <v>16144</v>
      </c>
      <c r="R1862" s="922" t="s">
        <v>16336</v>
      </c>
      <c r="S1862" s="923" t="s">
        <v>16337</v>
      </c>
    </row>
    <row r="1863" spans="1:19" ht="48" x14ac:dyDescent="0.2">
      <c r="A1863" s="749" t="s">
        <v>20797</v>
      </c>
      <c r="P1863" s="755"/>
      <c r="Q1863" s="921" t="s">
        <v>16144</v>
      </c>
      <c r="R1863" s="922" t="s">
        <v>16338</v>
      </c>
      <c r="S1863" s="923" t="s">
        <v>16339</v>
      </c>
    </row>
    <row r="1864" spans="1:19" ht="48" x14ac:dyDescent="0.2">
      <c r="A1864" s="749" t="s">
        <v>20797</v>
      </c>
      <c r="P1864" s="755"/>
      <c r="Q1864" s="921" t="s">
        <v>16144</v>
      </c>
      <c r="R1864" s="922" t="s">
        <v>16340</v>
      </c>
      <c r="S1864" s="923" t="s">
        <v>16341</v>
      </c>
    </row>
    <row r="1865" spans="1:19" ht="48" x14ac:dyDescent="0.2">
      <c r="A1865" s="749" t="s">
        <v>20797</v>
      </c>
      <c r="P1865" s="755"/>
      <c r="Q1865" s="921" t="s">
        <v>16144</v>
      </c>
      <c r="R1865" s="922" t="s">
        <v>16342</v>
      </c>
      <c r="S1865" s="923" t="s">
        <v>16343</v>
      </c>
    </row>
    <row r="1866" spans="1:19" ht="48" x14ac:dyDescent="0.2">
      <c r="A1866" s="749" t="s">
        <v>20797</v>
      </c>
      <c r="P1866" s="755"/>
      <c r="Q1866" s="921" t="s">
        <v>16144</v>
      </c>
      <c r="R1866" s="922" t="s">
        <v>16344</v>
      </c>
      <c r="S1866" s="923" t="s">
        <v>16345</v>
      </c>
    </row>
    <row r="1867" spans="1:19" ht="48" x14ac:dyDescent="0.2">
      <c r="A1867" s="749" t="s">
        <v>20797</v>
      </c>
      <c r="P1867" s="755"/>
      <c r="Q1867" s="921" t="s">
        <v>16144</v>
      </c>
      <c r="R1867" s="922" t="s">
        <v>16346</v>
      </c>
      <c r="S1867" s="923" t="s">
        <v>16347</v>
      </c>
    </row>
    <row r="1868" spans="1:19" ht="48" x14ac:dyDescent="0.2">
      <c r="A1868" s="749" t="s">
        <v>20797</v>
      </c>
      <c r="P1868" s="755"/>
      <c r="Q1868" s="921" t="s">
        <v>16144</v>
      </c>
      <c r="R1868" s="922" t="s">
        <v>16348</v>
      </c>
      <c r="S1868" s="923" t="s">
        <v>16349</v>
      </c>
    </row>
    <row r="1869" spans="1:19" ht="48" x14ac:dyDescent="0.2">
      <c r="A1869" s="749" t="s">
        <v>20797</v>
      </c>
      <c r="P1869" s="755"/>
      <c r="Q1869" s="921" t="s">
        <v>16144</v>
      </c>
      <c r="R1869" s="922" t="s">
        <v>16350</v>
      </c>
      <c r="S1869" s="923" t="s">
        <v>16351</v>
      </c>
    </row>
    <row r="1870" spans="1:19" ht="48" x14ac:dyDescent="0.2">
      <c r="A1870" s="749" t="s">
        <v>20797</v>
      </c>
      <c r="P1870" s="755"/>
      <c r="Q1870" s="921" t="s">
        <v>16144</v>
      </c>
      <c r="R1870" s="922" t="s">
        <v>9082</v>
      </c>
      <c r="S1870" s="923" t="s">
        <v>16352</v>
      </c>
    </row>
    <row r="1871" spans="1:19" ht="48" x14ac:dyDescent="0.2">
      <c r="A1871" s="749" t="s">
        <v>20797</v>
      </c>
      <c r="P1871" s="755"/>
      <c r="Q1871" s="921" t="s">
        <v>16144</v>
      </c>
      <c r="R1871" s="922" t="s">
        <v>16353</v>
      </c>
      <c r="S1871" s="923" t="s">
        <v>16354</v>
      </c>
    </row>
    <row r="1872" spans="1:19" ht="48" x14ac:dyDescent="0.2">
      <c r="A1872" s="749" t="s">
        <v>20797</v>
      </c>
      <c r="P1872" s="755"/>
      <c r="Q1872" s="921" t="s">
        <v>16144</v>
      </c>
      <c r="R1872" s="922" t="s">
        <v>16355</v>
      </c>
      <c r="S1872" s="923" t="s">
        <v>16356</v>
      </c>
    </row>
    <row r="1873" spans="1:19" ht="48" x14ac:dyDescent="0.2">
      <c r="A1873" s="749" t="s">
        <v>20797</v>
      </c>
      <c r="P1873" s="755"/>
      <c r="Q1873" s="921" t="s">
        <v>16144</v>
      </c>
      <c r="R1873" s="922" t="s">
        <v>16357</v>
      </c>
      <c r="S1873" s="923" t="s">
        <v>16358</v>
      </c>
    </row>
    <row r="1874" spans="1:19" ht="48" x14ac:dyDescent="0.2">
      <c r="A1874" s="749" t="s">
        <v>20797</v>
      </c>
      <c r="P1874" s="755"/>
      <c r="Q1874" s="921" t="s">
        <v>16144</v>
      </c>
      <c r="R1874" s="922" t="s">
        <v>16359</v>
      </c>
      <c r="S1874" s="923" t="s">
        <v>16360</v>
      </c>
    </row>
    <row r="1875" spans="1:19" ht="48" x14ac:dyDescent="0.2">
      <c r="A1875" s="749" t="s">
        <v>20797</v>
      </c>
      <c r="P1875" s="755"/>
      <c r="Q1875" s="921" t="s">
        <v>16144</v>
      </c>
      <c r="R1875" s="922" t="s">
        <v>16361</v>
      </c>
      <c r="S1875" s="923" t="s">
        <v>16362</v>
      </c>
    </row>
    <row r="1876" spans="1:19" ht="48" x14ac:dyDescent="0.2">
      <c r="A1876" s="749" t="s">
        <v>20797</v>
      </c>
      <c r="P1876" s="755"/>
      <c r="Q1876" s="921" t="s">
        <v>16144</v>
      </c>
      <c r="R1876" s="922" t="s">
        <v>16363</v>
      </c>
      <c r="S1876" s="923" t="s">
        <v>16364</v>
      </c>
    </row>
    <row r="1877" spans="1:19" ht="48" x14ac:dyDescent="0.2">
      <c r="A1877" s="749" t="s">
        <v>20797</v>
      </c>
      <c r="P1877" s="755"/>
      <c r="Q1877" s="921" t="s">
        <v>16144</v>
      </c>
      <c r="R1877" s="922" t="s">
        <v>16365</v>
      </c>
      <c r="S1877" s="923" t="s">
        <v>16366</v>
      </c>
    </row>
    <row r="1878" spans="1:19" ht="48" x14ac:dyDescent="0.2">
      <c r="A1878" s="749" t="s">
        <v>20797</v>
      </c>
      <c r="P1878" s="755"/>
      <c r="Q1878" s="921" t="s">
        <v>16144</v>
      </c>
      <c r="R1878" s="922" t="s">
        <v>16367</v>
      </c>
      <c r="S1878" s="923" t="s">
        <v>16368</v>
      </c>
    </row>
    <row r="1879" spans="1:19" ht="48" x14ac:dyDescent="0.2">
      <c r="A1879" s="749" t="s">
        <v>20797</v>
      </c>
      <c r="P1879" s="755"/>
      <c r="Q1879" s="921" t="s">
        <v>16144</v>
      </c>
      <c r="R1879" s="922" t="s">
        <v>16369</v>
      </c>
      <c r="S1879" s="923" t="s">
        <v>16370</v>
      </c>
    </row>
    <row r="1880" spans="1:19" ht="48" x14ac:dyDescent="0.2">
      <c r="A1880" s="749" t="s">
        <v>20797</v>
      </c>
      <c r="P1880" s="755"/>
      <c r="Q1880" s="921" t="s">
        <v>16144</v>
      </c>
      <c r="R1880" s="922" t="s">
        <v>16371</v>
      </c>
      <c r="S1880" s="923" t="s">
        <v>16372</v>
      </c>
    </row>
    <row r="1881" spans="1:19" ht="48" x14ac:dyDescent="0.2">
      <c r="A1881" s="749" t="s">
        <v>20797</v>
      </c>
      <c r="P1881" s="755"/>
      <c r="Q1881" s="921" t="s">
        <v>16144</v>
      </c>
      <c r="R1881" s="922" t="s">
        <v>16373</v>
      </c>
      <c r="S1881" s="923" t="s">
        <v>16374</v>
      </c>
    </row>
    <row r="1882" spans="1:19" ht="48" x14ac:dyDescent="0.2">
      <c r="A1882" s="749" t="s">
        <v>20797</v>
      </c>
      <c r="P1882" s="755"/>
      <c r="Q1882" s="921" t="s">
        <v>16144</v>
      </c>
      <c r="R1882" s="922" t="s">
        <v>16375</v>
      </c>
      <c r="S1882" s="923" t="s">
        <v>16376</v>
      </c>
    </row>
    <row r="1883" spans="1:19" ht="48" x14ac:dyDescent="0.2">
      <c r="A1883" s="749" t="s">
        <v>20797</v>
      </c>
      <c r="P1883" s="755"/>
      <c r="Q1883" s="921" t="s">
        <v>16144</v>
      </c>
      <c r="R1883" s="922" t="s">
        <v>16377</v>
      </c>
      <c r="S1883" s="923" t="s">
        <v>16378</v>
      </c>
    </row>
    <row r="1884" spans="1:19" ht="48" x14ac:dyDescent="0.2">
      <c r="A1884" s="749" t="s">
        <v>20797</v>
      </c>
      <c r="P1884" s="755"/>
      <c r="Q1884" s="921" t="s">
        <v>16144</v>
      </c>
      <c r="R1884" s="922" t="s">
        <v>16379</v>
      </c>
      <c r="S1884" s="923" t="s">
        <v>16380</v>
      </c>
    </row>
    <row r="1885" spans="1:19" ht="48" x14ac:dyDescent="0.2">
      <c r="A1885" s="749" t="s">
        <v>20797</v>
      </c>
      <c r="P1885" s="755"/>
      <c r="Q1885" s="921" t="s">
        <v>16144</v>
      </c>
      <c r="R1885" s="922" t="s">
        <v>16381</v>
      </c>
      <c r="S1885" s="923" t="s">
        <v>16382</v>
      </c>
    </row>
    <row r="1886" spans="1:19" ht="48" x14ac:dyDescent="0.2">
      <c r="A1886" s="749" t="s">
        <v>20797</v>
      </c>
      <c r="P1886" s="755"/>
      <c r="Q1886" s="921" t="s">
        <v>16144</v>
      </c>
      <c r="R1886" s="922" t="s">
        <v>16383</v>
      </c>
      <c r="S1886" s="923" t="s">
        <v>16384</v>
      </c>
    </row>
    <row r="1887" spans="1:19" ht="48" x14ac:dyDescent="0.2">
      <c r="A1887" s="749" t="s">
        <v>20797</v>
      </c>
      <c r="P1887" s="755"/>
      <c r="Q1887" s="921" t="s">
        <v>16144</v>
      </c>
      <c r="R1887" s="922" t="s">
        <v>16385</v>
      </c>
      <c r="S1887" s="923" t="s">
        <v>16386</v>
      </c>
    </row>
    <row r="1888" spans="1:19" ht="48" x14ac:dyDescent="0.2">
      <c r="A1888" s="749" t="s">
        <v>20797</v>
      </c>
      <c r="P1888" s="755"/>
      <c r="Q1888" s="921" t="s">
        <v>16144</v>
      </c>
      <c r="R1888" s="922" t="s">
        <v>16387</v>
      </c>
      <c r="S1888" s="923" t="s">
        <v>16388</v>
      </c>
    </row>
    <row r="1889" spans="1:19" ht="48" x14ac:dyDescent="0.2">
      <c r="A1889" s="749" t="s">
        <v>20797</v>
      </c>
      <c r="P1889" s="755"/>
      <c r="Q1889" s="921" t="s">
        <v>16144</v>
      </c>
      <c r="R1889" s="922" t="s">
        <v>16389</v>
      </c>
      <c r="S1889" s="923" t="s">
        <v>16390</v>
      </c>
    </row>
    <row r="1890" spans="1:19" ht="48" x14ac:dyDescent="0.2">
      <c r="A1890" s="749" t="s">
        <v>20797</v>
      </c>
      <c r="P1890" s="755"/>
      <c r="Q1890" s="921" t="s">
        <v>16144</v>
      </c>
      <c r="R1890" s="922" t="s">
        <v>16391</v>
      </c>
      <c r="S1890" s="923" t="s">
        <v>16392</v>
      </c>
    </row>
    <row r="1891" spans="1:19" ht="48" x14ac:dyDescent="0.2">
      <c r="A1891" s="749" t="s">
        <v>20797</v>
      </c>
      <c r="P1891" s="755"/>
      <c r="Q1891" s="921" t="s">
        <v>16144</v>
      </c>
      <c r="R1891" s="922" t="s">
        <v>16393</v>
      </c>
      <c r="S1891" s="923" t="s">
        <v>16394</v>
      </c>
    </row>
    <row r="1892" spans="1:19" ht="48" x14ac:dyDescent="0.2">
      <c r="A1892" s="749" t="s">
        <v>20797</v>
      </c>
      <c r="P1892" s="755"/>
      <c r="Q1892" s="921" t="s">
        <v>16144</v>
      </c>
      <c r="R1892" s="922" t="s">
        <v>16395</v>
      </c>
      <c r="S1892" s="923" t="s">
        <v>16396</v>
      </c>
    </row>
    <row r="1893" spans="1:19" ht="48" x14ac:dyDescent="0.2">
      <c r="A1893" s="749" t="s">
        <v>20797</v>
      </c>
      <c r="P1893" s="755"/>
      <c r="Q1893" s="921" t="s">
        <v>16144</v>
      </c>
      <c r="R1893" s="922" t="s">
        <v>16397</v>
      </c>
      <c r="S1893" s="923" t="s">
        <v>16398</v>
      </c>
    </row>
    <row r="1894" spans="1:19" ht="48" x14ac:dyDescent="0.2">
      <c r="A1894" s="749" t="s">
        <v>20797</v>
      </c>
      <c r="P1894" s="755"/>
      <c r="Q1894" s="921" t="s">
        <v>16144</v>
      </c>
      <c r="R1894" s="922" t="s">
        <v>16399</v>
      </c>
      <c r="S1894" s="923" t="s">
        <v>16400</v>
      </c>
    </row>
    <row r="1895" spans="1:19" ht="48" x14ac:dyDescent="0.2">
      <c r="A1895" s="749" t="s">
        <v>20797</v>
      </c>
      <c r="P1895" s="755"/>
      <c r="Q1895" s="921" t="s">
        <v>16144</v>
      </c>
      <c r="R1895" s="922" t="s">
        <v>16401</v>
      </c>
      <c r="S1895" s="923" t="s">
        <v>16402</v>
      </c>
    </row>
    <row r="1896" spans="1:19" ht="48" x14ac:dyDescent="0.2">
      <c r="A1896" s="749" t="s">
        <v>20797</v>
      </c>
      <c r="P1896" s="755"/>
      <c r="Q1896" s="921" t="s">
        <v>16144</v>
      </c>
      <c r="R1896" s="922" t="s">
        <v>16403</v>
      </c>
      <c r="S1896" s="923" t="s">
        <v>16404</v>
      </c>
    </row>
    <row r="1897" spans="1:19" ht="48" x14ac:dyDescent="0.2">
      <c r="A1897" s="749" t="s">
        <v>20797</v>
      </c>
      <c r="P1897" s="755"/>
      <c r="Q1897" s="921" t="s">
        <v>16144</v>
      </c>
      <c r="R1897" s="922" t="s">
        <v>16405</v>
      </c>
      <c r="S1897" s="923" t="s">
        <v>16406</v>
      </c>
    </row>
    <row r="1898" spans="1:19" ht="48" x14ac:dyDescent="0.2">
      <c r="A1898" s="749" t="s">
        <v>20797</v>
      </c>
      <c r="P1898" s="755"/>
      <c r="Q1898" s="921" t="s">
        <v>16144</v>
      </c>
      <c r="R1898" s="922" t="s">
        <v>16407</v>
      </c>
      <c r="S1898" s="923" t="s">
        <v>16408</v>
      </c>
    </row>
    <row r="1899" spans="1:19" ht="48" x14ac:dyDescent="0.2">
      <c r="A1899" s="749" t="s">
        <v>20797</v>
      </c>
      <c r="P1899" s="755"/>
      <c r="Q1899" s="921" t="s">
        <v>16144</v>
      </c>
      <c r="R1899" s="922" t="s">
        <v>16409</v>
      </c>
      <c r="S1899" s="923" t="s">
        <v>16410</v>
      </c>
    </row>
    <row r="1900" spans="1:19" ht="48" x14ac:dyDescent="0.2">
      <c r="A1900" s="749" t="s">
        <v>20797</v>
      </c>
      <c r="P1900" s="755"/>
      <c r="Q1900" s="921" t="s">
        <v>16144</v>
      </c>
      <c r="R1900" s="922" t="s">
        <v>16411</v>
      </c>
      <c r="S1900" s="923" t="s">
        <v>16412</v>
      </c>
    </row>
    <row r="1901" spans="1:19" ht="48" x14ac:dyDescent="0.2">
      <c r="A1901" s="749" t="s">
        <v>20797</v>
      </c>
      <c r="P1901" s="755"/>
      <c r="Q1901" s="921" t="s">
        <v>16144</v>
      </c>
      <c r="R1901" s="922" t="s">
        <v>16413</v>
      </c>
      <c r="S1901" s="923" t="s">
        <v>16414</v>
      </c>
    </row>
    <row r="1902" spans="1:19" ht="48" x14ac:dyDescent="0.2">
      <c r="A1902" s="749" t="s">
        <v>20797</v>
      </c>
      <c r="P1902" s="755"/>
      <c r="Q1902" s="921" t="s">
        <v>16144</v>
      </c>
      <c r="R1902" s="922" t="s">
        <v>16415</v>
      </c>
      <c r="S1902" s="923" t="s">
        <v>16416</v>
      </c>
    </row>
    <row r="1903" spans="1:19" ht="48" x14ac:dyDescent="0.2">
      <c r="A1903" s="749" t="s">
        <v>20797</v>
      </c>
      <c r="P1903" s="755"/>
      <c r="Q1903" s="921" t="s">
        <v>16144</v>
      </c>
      <c r="R1903" s="922" t="s">
        <v>16417</v>
      </c>
      <c r="S1903" s="923" t="s">
        <v>16418</v>
      </c>
    </row>
    <row r="1904" spans="1:19" ht="48" x14ac:dyDescent="0.2">
      <c r="A1904" s="749" t="s">
        <v>20797</v>
      </c>
      <c r="P1904" s="755"/>
      <c r="Q1904" s="921" t="s">
        <v>16144</v>
      </c>
      <c r="R1904" s="922" t="s">
        <v>16419</v>
      </c>
      <c r="S1904" s="923" t="s">
        <v>16420</v>
      </c>
    </row>
    <row r="1905" spans="1:19" ht="48" x14ac:dyDescent="0.2">
      <c r="A1905" s="749" t="s">
        <v>20797</v>
      </c>
      <c r="P1905" s="755"/>
      <c r="Q1905" s="921" t="s">
        <v>16144</v>
      </c>
      <c r="R1905" s="922" t="s">
        <v>16421</v>
      </c>
      <c r="S1905" s="923" t="s">
        <v>16422</v>
      </c>
    </row>
    <row r="1906" spans="1:19" ht="48" x14ac:dyDescent="0.2">
      <c r="A1906" s="749" t="s">
        <v>20797</v>
      </c>
      <c r="P1906" s="755"/>
      <c r="Q1906" s="921" t="s">
        <v>16144</v>
      </c>
      <c r="R1906" s="922" t="s">
        <v>16423</v>
      </c>
      <c r="S1906" s="923" t="s">
        <v>16424</v>
      </c>
    </row>
    <row r="1907" spans="1:19" ht="48" x14ac:dyDescent="0.2">
      <c r="A1907" s="749" t="s">
        <v>20797</v>
      </c>
      <c r="P1907" s="755"/>
      <c r="Q1907" s="921" t="s">
        <v>16144</v>
      </c>
      <c r="R1907" s="922" t="s">
        <v>16425</v>
      </c>
      <c r="S1907" s="923" t="s">
        <v>16426</v>
      </c>
    </row>
    <row r="1908" spans="1:19" ht="48" x14ac:dyDescent="0.2">
      <c r="A1908" s="749" t="s">
        <v>20797</v>
      </c>
      <c r="P1908" s="755"/>
      <c r="Q1908" s="921" t="s">
        <v>16144</v>
      </c>
      <c r="R1908" s="922" t="s">
        <v>16427</v>
      </c>
      <c r="S1908" s="923" t="s">
        <v>16428</v>
      </c>
    </row>
    <row r="1909" spans="1:19" ht="48" x14ac:dyDescent="0.2">
      <c r="A1909" s="749" t="s">
        <v>20797</v>
      </c>
      <c r="P1909" s="755"/>
      <c r="Q1909" s="921" t="s">
        <v>16144</v>
      </c>
      <c r="R1909" s="922" t="s">
        <v>16429</v>
      </c>
      <c r="S1909" s="923" t="s">
        <v>16430</v>
      </c>
    </row>
    <row r="1910" spans="1:19" ht="48" x14ac:dyDescent="0.2">
      <c r="A1910" s="749" t="s">
        <v>20797</v>
      </c>
      <c r="P1910" s="755"/>
      <c r="Q1910" s="921" t="s">
        <v>16144</v>
      </c>
      <c r="R1910" s="922" t="s">
        <v>16431</v>
      </c>
      <c r="S1910" s="923" t="s">
        <v>16432</v>
      </c>
    </row>
    <row r="1911" spans="1:19" ht="48" x14ac:dyDescent="0.2">
      <c r="A1911" s="749" t="s">
        <v>20797</v>
      </c>
      <c r="P1911" s="755"/>
      <c r="Q1911" s="921" t="s">
        <v>16144</v>
      </c>
      <c r="R1911" s="922" t="s">
        <v>16433</v>
      </c>
      <c r="S1911" s="923" t="s">
        <v>16434</v>
      </c>
    </row>
    <row r="1912" spans="1:19" ht="48" x14ac:dyDescent="0.2">
      <c r="A1912" s="749" t="s">
        <v>20797</v>
      </c>
      <c r="P1912" s="755"/>
      <c r="Q1912" s="921" t="s">
        <v>16144</v>
      </c>
      <c r="R1912" s="922" t="s">
        <v>16435</v>
      </c>
      <c r="S1912" s="923" t="s">
        <v>16436</v>
      </c>
    </row>
    <row r="1913" spans="1:19" ht="48" x14ac:dyDescent="0.2">
      <c r="A1913" s="749" t="s">
        <v>20797</v>
      </c>
      <c r="P1913" s="755"/>
      <c r="Q1913" s="921" t="s">
        <v>16144</v>
      </c>
      <c r="R1913" s="922" t="s">
        <v>16437</v>
      </c>
      <c r="S1913" s="923" t="s">
        <v>16438</v>
      </c>
    </row>
    <row r="1914" spans="1:19" ht="48" x14ac:dyDescent="0.2">
      <c r="A1914" s="749" t="s">
        <v>20797</v>
      </c>
      <c r="P1914" s="755"/>
      <c r="Q1914" s="921" t="s">
        <v>16144</v>
      </c>
      <c r="R1914" s="922" t="s">
        <v>16439</v>
      </c>
      <c r="S1914" s="923" t="s">
        <v>16440</v>
      </c>
    </row>
    <row r="1915" spans="1:19" ht="48" x14ac:dyDescent="0.2">
      <c r="A1915" s="749" t="s">
        <v>20797</v>
      </c>
      <c r="P1915" s="755"/>
      <c r="Q1915" s="921" t="s">
        <v>16144</v>
      </c>
      <c r="R1915" s="922" t="s">
        <v>16441</v>
      </c>
      <c r="S1915" s="923" t="s">
        <v>16442</v>
      </c>
    </row>
    <row r="1916" spans="1:19" ht="48" x14ac:dyDescent="0.2">
      <c r="A1916" s="749" t="s">
        <v>20797</v>
      </c>
      <c r="P1916" s="755"/>
      <c r="Q1916" s="921" t="s">
        <v>16144</v>
      </c>
      <c r="R1916" s="922" t="s">
        <v>16443</v>
      </c>
      <c r="S1916" s="923" t="s">
        <v>16444</v>
      </c>
    </row>
    <row r="1917" spans="1:19" ht="48" x14ac:dyDescent="0.2">
      <c r="A1917" s="749" t="s">
        <v>20797</v>
      </c>
      <c r="P1917" s="755"/>
      <c r="Q1917" s="921" t="s">
        <v>16144</v>
      </c>
      <c r="R1917" s="922" t="s">
        <v>16445</v>
      </c>
      <c r="S1917" s="923" t="s">
        <v>16446</v>
      </c>
    </row>
    <row r="1918" spans="1:19" ht="48" x14ac:dyDescent="0.2">
      <c r="A1918" s="749" t="s">
        <v>20797</v>
      </c>
      <c r="P1918" s="755"/>
      <c r="Q1918" s="921" t="s">
        <v>16144</v>
      </c>
      <c r="R1918" s="922" t="s">
        <v>16447</v>
      </c>
      <c r="S1918" s="923" t="s">
        <v>16448</v>
      </c>
    </row>
    <row r="1919" spans="1:19" ht="48" x14ac:dyDescent="0.2">
      <c r="A1919" s="749" t="s">
        <v>20797</v>
      </c>
      <c r="P1919" s="755"/>
      <c r="Q1919" s="921" t="s">
        <v>16144</v>
      </c>
      <c r="R1919" s="922" t="s">
        <v>16449</v>
      </c>
      <c r="S1919" s="923" t="s">
        <v>16450</v>
      </c>
    </row>
    <row r="1920" spans="1:19" ht="48" x14ac:dyDescent="0.2">
      <c r="A1920" s="749" t="s">
        <v>20797</v>
      </c>
      <c r="P1920" s="755"/>
      <c r="Q1920" s="921" t="s">
        <v>16144</v>
      </c>
      <c r="R1920" s="922" t="s">
        <v>16451</v>
      </c>
      <c r="S1920" s="923" t="s">
        <v>16452</v>
      </c>
    </row>
    <row r="1921" spans="1:19" ht="48" x14ac:dyDescent="0.2">
      <c r="A1921" s="749" t="s">
        <v>20797</v>
      </c>
      <c r="P1921" s="755"/>
      <c r="Q1921" s="921" t="s">
        <v>16144</v>
      </c>
      <c r="R1921" s="922" t="s">
        <v>16453</v>
      </c>
      <c r="S1921" s="923" t="s">
        <v>16454</v>
      </c>
    </row>
    <row r="1922" spans="1:19" ht="48" x14ac:dyDescent="0.2">
      <c r="A1922" s="749" t="s">
        <v>20797</v>
      </c>
      <c r="P1922" s="755"/>
      <c r="Q1922" s="921" t="s">
        <v>16144</v>
      </c>
      <c r="R1922" s="922" t="s">
        <v>16455</v>
      </c>
      <c r="S1922" s="923" t="s">
        <v>16456</v>
      </c>
    </row>
    <row r="1923" spans="1:19" ht="48" x14ac:dyDescent="0.2">
      <c r="A1923" s="749" t="s">
        <v>20797</v>
      </c>
      <c r="P1923" s="755"/>
      <c r="Q1923" s="921" t="s">
        <v>16144</v>
      </c>
      <c r="R1923" s="922" t="s">
        <v>16457</v>
      </c>
      <c r="S1923" s="923" t="s">
        <v>16458</v>
      </c>
    </row>
    <row r="1924" spans="1:19" ht="48" x14ac:dyDescent="0.2">
      <c r="A1924" s="749" t="s">
        <v>20797</v>
      </c>
      <c r="P1924" s="755"/>
      <c r="Q1924" s="921" t="s">
        <v>16144</v>
      </c>
      <c r="R1924" s="922" t="s">
        <v>16459</v>
      </c>
      <c r="S1924" s="923" t="s">
        <v>16460</v>
      </c>
    </row>
    <row r="1925" spans="1:19" ht="48" x14ac:dyDescent="0.2">
      <c r="A1925" s="749" t="s">
        <v>20797</v>
      </c>
      <c r="P1925" s="755"/>
      <c r="Q1925" s="921" t="s">
        <v>16144</v>
      </c>
      <c r="R1925" s="922" t="s">
        <v>16461</v>
      </c>
      <c r="S1925" s="923" t="s">
        <v>16462</v>
      </c>
    </row>
    <row r="1926" spans="1:19" ht="48" x14ac:dyDescent="0.2">
      <c r="A1926" s="749" t="s">
        <v>20797</v>
      </c>
      <c r="P1926" s="755"/>
      <c r="Q1926" s="921" t="s">
        <v>16144</v>
      </c>
      <c r="R1926" s="922" t="s">
        <v>16463</v>
      </c>
      <c r="S1926" s="923" t="s">
        <v>16464</v>
      </c>
    </row>
    <row r="1927" spans="1:19" ht="48" x14ac:dyDescent="0.2">
      <c r="A1927" s="749" t="s">
        <v>20797</v>
      </c>
      <c r="P1927" s="755"/>
      <c r="Q1927" s="921" t="s">
        <v>16144</v>
      </c>
      <c r="R1927" s="922" t="s">
        <v>16465</v>
      </c>
      <c r="S1927" s="923" t="s">
        <v>16466</v>
      </c>
    </row>
    <row r="1928" spans="1:19" ht="48" x14ac:dyDescent="0.2">
      <c r="A1928" s="749" t="s">
        <v>20797</v>
      </c>
      <c r="P1928" s="755"/>
      <c r="Q1928" s="921" t="s">
        <v>16144</v>
      </c>
      <c r="R1928" s="922" t="s">
        <v>16467</v>
      </c>
      <c r="S1928" s="923" t="s">
        <v>16468</v>
      </c>
    </row>
    <row r="1929" spans="1:19" ht="48" x14ac:dyDescent="0.2">
      <c r="A1929" s="749" t="s">
        <v>20797</v>
      </c>
      <c r="P1929" s="755"/>
      <c r="Q1929" s="921" t="s">
        <v>16144</v>
      </c>
      <c r="R1929" s="922" t="s">
        <v>16469</v>
      </c>
      <c r="S1929" s="923" t="s">
        <v>16470</v>
      </c>
    </row>
    <row r="1930" spans="1:19" ht="48" x14ac:dyDescent="0.2">
      <c r="A1930" s="749" t="s">
        <v>20797</v>
      </c>
      <c r="P1930" s="755"/>
      <c r="Q1930" s="921" t="s">
        <v>16144</v>
      </c>
      <c r="R1930" s="922" t="s">
        <v>16471</v>
      </c>
      <c r="S1930" s="923" t="s">
        <v>16472</v>
      </c>
    </row>
    <row r="1931" spans="1:19" ht="48" x14ac:dyDescent="0.2">
      <c r="A1931" s="749" t="s">
        <v>20797</v>
      </c>
      <c r="P1931" s="755"/>
      <c r="Q1931" s="921" t="s">
        <v>16144</v>
      </c>
      <c r="R1931" s="922" t="s">
        <v>16473</v>
      </c>
      <c r="S1931" s="923" t="s">
        <v>16474</v>
      </c>
    </row>
    <row r="1932" spans="1:19" ht="48" x14ac:dyDescent="0.2">
      <c r="A1932" s="749" t="s">
        <v>20797</v>
      </c>
      <c r="P1932" s="755"/>
      <c r="Q1932" s="921" t="s">
        <v>16144</v>
      </c>
      <c r="R1932" s="922" t="s">
        <v>16475</v>
      </c>
      <c r="S1932" s="923" t="s">
        <v>16476</v>
      </c>
    </row>
    <row r="1933" spans="1:19" ht="48" x14ac:dyDescent="0.2">
      <c r="A1933" s="749" t="s">
        <v>20797</v>
      </c>
      <c r="P1933" s="755"/>
      <c r="Q1933" s="921" t="s">
        <v>16144</v>
      </c>
      <c r="R1933" s="922" t="s">
        <v>16477</v>
      </c>
      <c r="S1933" s="923" t="s">
        <v>16478</v>
      </c>
    </row>
    <row r="1934" spans="1:19" ht="48" x14ac:dyDescent="0.2">
      <c r="A1934" s="749" t="s">
        <v>20797</v>
      </c>
      <c r="P1934" s="755"/>
      <c r="Q1934" s="921" t="s">
        <v>16144</v>
      </c>
      <c r="R1934" s="922" t="s">
        <v>16479</v>
      </c>
      <c r="S1934" s="923" t="s">
        <v>16480</v>
      </c>
    </row>
    <row r="1935" spans="1:19" ht="48" x14ac:dyDescent="0.2">
      <c r="A1935" s="749" t="s">
        <v>20797</v>
      </c>
      <c r="P1935" s="755"/>
      <c r="Q1935" s="921" t="s">
        <v>16144</v>
      </c>
      <c r="R1935" s="922" t="s">
        <v>16481</v>
      </c>
      <c r="S1935" s="923" t="s">
        <v>16482</v>
      </c>
    </row>
    <row r="1936" spans="1:19" ht="48" x14ac:dyDescent="0.2">
      <c r="A1936" s="749" t="s">
        <v>20797</v>
      </c>
      <c r="P1936" s="755"/>
      <c r="Q1936" s="921" t="s">
        <v>16144</v>
      </c>
      <c r="R1936" s="922" t="s">
        <v>16483</v>
      </c>
      <c r="S1936" s="923" t="s">
        <v>16484</v>
      </c>
    </row>
    <row r="1937" spans="1:19" ht="48" x14ac:dyDescent="0.2">
      <c r="A1937" s="749" t="s">
        <v>20797</v>
      </c>
      <c r="P1937" s="755"/>
      <c r="Q1937" s="921" t="s">
        <v>16144</v>
      </c>
      <c r="R1937" s="922" t="s">
        <v>16485</v>
      </c>
      <c r="S1937" s="923" t="s">
        <v>16486</v>
      </c>
    </row>
    <row r="1938" spans="1:19" ht="48" x14ac:dyDescent="0.2">
      <c r="A1938" s="749" t="s">
        <v>20797</v>
      </c>
      <c r="P1938" s="755"/>
      <c r="Q1938" s="921" t="s">
        <v>16144</v>
      </c>
      <c r="R1938" s="922" t="s">
        <v>16487</v>
      </c>
      <c r="S1938" s="923" t="s">
        <v>16488</v>
      </c>
    </row>
    <row r="1939" spans="1:19" ht="48" x14ac:dyDescent="0.2">
      <c r="A1939" s="749" t="s">
        <v>20797</v>
      </c>
      <c r="P1939" s="755"/>
      <c r="Q1939" s="921" t="s">
        <v>16144</v>
      </c>
      <c r="R1939" s="922" t="s">
        <v>16489</v>
      </c>
      <c r="S1939" s="923" t="s">
        <v>16490</v>
      </c>
    </row>
    <row r="1940" spans="1:19" ht="48" x14ac:dyDescent="0.2">
      <c r="A1940" s="749" t="s">
        <v>20797</v>
      </c>
      <c r="P1940" s="755"/>
      <c r="Q1940" s="921" t="s">
        <v>16144</v>
      </c>
      <c r="R1940" s="922" t="s">
        <v>16491</v>
      </c>
      <c r="S1940" s="923" t="s">
        <v>16492</v>
      </c>
    </row>
    <row r="1941" spans="1:19" ht="48" x14ac:dyDescent="0.2">
      <c r="A1941" s="749" t="s">
        <v>20797</v>
      </c>
      <c r="P1941" s="755"/>
      <c r="Q1941" s="921" t="s">
        <v>16144</v>
      </c>
      <c r="R1941" s="922" t="s">
        <v>16493</v>
      </c>
      <c r="S1941" s="923" t="s">
        <v>16494</v>
      </c>
    </row>
    <row r="1942" spans="1:19" ht="48" x14ac:dyDescent="0.2">
      <c r="A1942" s="749" t="s">
        <v>20797</v>
      </c>
      <c r="P1942" s="755"/>
      <c r="Q1942" s="921" t="s">
        <v>16144</v>
      </c>
      <c r="R1942" s="922" t="s">
        <v>16495</v>
      </c>
      <c r="S1942" s="923" t="s">
        <v>16496</v>
      </c>
    </row>
    <row r="1943" spans="1:19" ht="48" x14ac:dyDescent="0.2">
      <c r="A1943" s="749" t="s">
        <v>20797</v>
      </c>
      <c r="P1943" s="755"/>
      <c r="Q1943" s="921" t="s">
        <v>16144</v>
      </c>
      <c r="R1943" s="922" t="s">
        <v>16497</v>
      </c>
      <c r="S1943" s="923" t="s">
        <v>16498</v>
      </c>
    </row>
    <row r="1944" spans="1:19" ht="48" x14ac:dyDescent="0.2">
      <c r="A1944" s="749" t="s">
        <v>20797</v>
      </c>
      <c r="P1944" s="755"/>
      <c r="Q1944" s="921" t="s">
        <v>16144</v>
      </c>
      <c r="R1944" s="922" t="s">
        <v>16499</v>
      </c>
      <c r="S1944" s="923" t="s">
        <v>16500</v>
      </c>
    </row>
    <row r="1945" spans="1:19" ht="48" x14ac:dyDescent="0.2">
      <c r="A1945" s="749" t="s">
        <v>20797</v>
      </c>
      <c r="P1945" s="755"/>
      <c r="Q1945" s="921" t="s">
        <v>16144</v>
      </c>
      <c r="R1945" s="922" t="s">
        <v>16501</v>
      </c>
      <c r="S1945" s="923" t="s">
        <v>16502</v>
      </c>
    </row>
    <row r="1946" spans="1:19" ht="48" x14ac:dyDescent="0.2">
      <c r="A1946" s="749" t="s">
        <v>20797</v>
      </c>
      <c r="P1946" s="755"/>
      <c r="Q1946" s="921" t="s">
        <v>16144</v>
      </c>
      <c r="R1946" s="922" t="s">
        <v>16503</v>
      </c>
      <c r="S1946" s="923" t="s">
        <v>16504</v>
      </c>
    </row>
    <row r="1947" spans="1:19" ht="48" x14ac:dyDescent="0.2">
      <c r="A1947" s="749" t="s">
        <v>20797</v>
      </c>
      <c r="P1947" s="755"/>
      <c r="Q1947" s="921" t="s">
        <v>16144</v>
      </c>
      <c r="R1947" s="922" t="s">
        <v>16505</v>
      </c>
      <c r="S1947" s="923" t="s">
        <v>16506</v>
      </c>
    </row>
    <row r="1948" spans="1:19" ht="48" x14ac:dyDescent="0.2">
      <c r="A1948" s="749" t="s">
        <v>20797</v>
      </c>
      <c r="P1948" s="755"/>
      <c r="Q1948" s="921" t="s">
        <v>16144</v>
      </c>
      <c r="R1948" s="922" t="s">
        <v>16507</v>
      </c>
      <c r="S1948" s="923" t="s">
        <v>16508</v>
      </c>
    </row>
    <row r="1949" spans="1:19" ht="48" x14ac:dyDescent="0.2">
      <c r="A1949" s="749" t="s">
        <v>20797</v>
      </c>
      <c r="P1949" s="755"/>
      <c r="Q1949" s="921" t="s">
        <v>16144</v>
      </c>
      <c r="R1949" s="922" t="s">
        <v>16509</v>
      </c>
      <c r="S1949" s="923" t="s">
        <v>16510</v>
      </c>
    </row>
    <row r="1950" spans="1:19" ht="48" x14ac:dyDescent="0.2">
      <c r="A1950" s="749" t="s">
        <v>20797</v>
      </c>
      <c r="P1950" s="755"/>
      <c r="Q1950" s="921" t="s">
        <v>16144</v>
      </c>
      <c r="R1950" s="922" t="s">
        <v>16511</v>
      </c>
      <c r="S1950" s="923" t="s">
        <v>16512</v>
      </c>
    </row>
    <row r="1951" spans="1:19" ht="48" x14ac:dyDescent="0.2">
      <c r="A1951" s="749" t="s">
        <v>20797</v>
      </c>
      <c r="P1951" s="755"/>
      <c r="Q1951" s="921" t="s">
        <v>16144</v>
      </c>
      <c r="R1951" s="922" t="s">
        <v>16513</v>
      </c>
      <c r="S1951" s="923" t="s">
        <v>16514</v>
      </c>
    </row>
    <row r="1952" spans="1:19" ht="48" x14ac:dyDescent="0.2">
      <c r="A1952" s="749" t="s">
        <v>20797</v>
      </c>
      <c r="P1952" s="755"/>
      <c r="Q1952" s="921" t="s">
        <v>16144</v>
      </c>
      <c r="R1952" s="922" t="s">
        <v>16515</v>
      </c>
      <c r="S1952" s="923" t="s">
        <v>16516</v>
      </c>
    </row>
    <row r="1953" spans="1:19" ht="48" x14ac:dyDescent="0.2">
      <c r="A1953" s="749" t="s">
        <v>20797</v>
      </c>
      <c r="P1953" s="755"/>
      <c r="Q1953" s="921" t="s">
        <v>16144</v>
      </c>
      <c r="R1953" s="922" t="s">
        <v>16517</v>
      </c>
      <c r="S1953" s="923" t="s">
        <v>16518</v>
      </c>
    </row>
    <row r="1954" spans="1:19" ht="48" x14ac:dyDescent="0.2">
      <c r="A1954" s="749" t="s">
        <v>20797</v>
      </c>
      <c r="P1954" s="755"/>
      <c r="Q1954" s="921" t="s">
        <v>16144</v>
      </c>
      <c r="R1954" s="922" t="s">
        <v>16519</v>
      </c>
      <c r="S1954" s="923" t="s">
        <v>16520</v>
      </c>
    </row>
    <row r="1955" spans="1:19" ht="48" x14ac:dyDescent="0.2">
      <c r="A1955" s="749" t="s">
        <v>20797</v>
      </c>
      <c r="P1955" s="755"/>
      <c r="Q1955" s="921" t="s">
        <v>16144</v>
      </c>
      <c r="R1955" s="922" t="s">
        <v>16521</v>
      </c>
      <c r="S1955" s="923" t="s">
        <v>16522</v>
      </c>
    </row>
    <row r="1956" spans="1:19" ht="48" x14ac:dyDescent="0.2">
      <c r="A1956" s="749" t="s">
        <v>20797</v>
      </c>
      <c r="P1956" s="755"/>
      <c r="Q1956" s="921" t="s">
        <v>16144</v>
      </c>
      <c r="R1956" s="922" t="s">
        <v>16523</v>
      </c>
      <c r="S1956" s="923" t="s">
        <v>16524</v>
      </c>
    </row>
    <row r="1957" spans="1:19" ht="48" x14ac:dyDescent="0.2">
      <c r="A1957" s="749" t="s">
        <v>20797</v>
      </c>
      <c r="P1957" s="755"/>
      <c r="Q1957" s="921" t="s">
        <v>16144</v>
      </c>
      <c r="R1957" s="922" t="s">
        <v>16525</v>
      </c>
      <c r="S1957" s="923" t="s">
        <v>16526</v>
      </c>
    </row>
    <row r="1958" spans="1:19" ht="48" x14ac:dyDescent="0.2">
      <c r="A1958" s="749" t="s">
        <v>20797</v>
      </c>
      <c r="P1958" s="755"/>
      <c r="Q1958" s="921" t="s">
        <v>16144</v>
      </c>
      <c r="R1958" s="922" t="s">
        <v>16527</v>
      </c>
      <c r="S1958" s="923" t="s">
        <v>16528</v>
      </c>
    </row>
    <row r="1959" spans="1:19" ht="48" x14ac:dyDescent="0.2">
      <c r="A1959" s="749" t="s">
        <v>20797</v>
      </c>
      <c r="P1959" s="755"/>
      <c r="Q1959" s="921" t="s">
        <v>16144</v>
      </c>
      <c r="R1959" s="922" t="s">
        <v>16529</v>
      </c>
      <c r="S1959" s="923" t="s">
        <v>16530</v>
      </c>
    </row>
    <row r="1960" spans="1:19" ht="48" x14ac:dyDescent="0.2">
      <c r="A1960" s="749" t="s">
        <v>20797</v>
      </c>
      <c r="P1960" s="755"/>
      <c r="Q1960" s="921" t="s">
        <v>16144</v>
      </c>
      <c r="R1960" s="922" t="s">
        <v>16531</v>
      </c>
      <c r="S1960" s="923" t="s">
        <v>16532</v>
      </c>
    </row>
    <row r="1961" spans="1:19" ht="48" x14ac:dyDescent="0.2">
      <c r="A1961" s="749" t="s">
        <v>20797</v>
      </c>
      <c r="P1961" s="755"/>
      <c r="Q1961" s="921" t="s">
        <v>16144</v>
      </c>
      <c r="R1961" s="922" t="s">
        <v>16533</v>
      </c>
      <c r="S1961" s="923" t="s">
        <v>16534</v>
      </c>
    </row>
    <row r="1962" spans="1:19" ht="48" x14ac:dyDescent="0.2">
      <c r="A1962" s="749" t="s">
        <v>20797</v>
      </c>
      <c r="P1962" s="755"/>
      <c r="Q1962" s="921" t="s">
        <v>16144</v>
      </c>
      <c r="R1962" s="922" t="s">
        <v>16535</v>
      </c>
      <c r="S1962" s="923" t="s">
        <v>16536</v>
      </c>
    </row>
    <row r="1963" spans="1:19" ht="48" x14ac:dyDescent="0.2">
      <c r="A1963" s="749" t="s">
        <v>20797</v>
      </c>
      <c r="P1963" s="755"/>
      <c r="Q1963" s="921" t="s">
        <v>16144</v>
      </c>
      <c r="R1963" s="922" t="s">
        <v>16537</v>
      </c>
      <c r="S1963" s="923" t="s">
        <v>16538</v>
      </c>
    </row>
    <row r="1964" spans="1:19" ht="48" x14ac:dyDescent="0.2">
      <c r="A1964" s="749" t="s">
        <v>20797</v>
      </c>
      <c r="P1964" s="755"/>
      <c r="Q1964" s="921" t="s">
        <v>16144</v>
      </c>
      <c r="R1964" s="922" t="s">
        <v>16539</v>
      </c>
      <c r="S1964" s="923" t="s">
        <v>16540</v>
      </c>
    </row>
    <row r="1965" spans="1:19" ht="48" x14ac:dyDescent="0.2">
      <c r="A1965" s="749" t="s">
        <v>20797</v>
      </c>
      <c r="P1965" s="755"/>
      <c r="Q1965" s="921" t="s">
        <v>16144</v>
      </c>
      <c r="R1965" s="922" t="s">
        <v>16541</v>
      </c>
      <c r="S1965" s="923" t="s">
        <v>16542</v>
      </c>
    </row>
    <row r="1966" spans="1:19" ht="48" x14ac:dyDescent="0.2">
      <c r="A1966" s="749" t="s">
        <v>20797</v>
      </c>
      <c r="P1966" s="755"/>
      <c r="Q1966" s="921" t="s">
        <v>16144</v>
      </c>
      <c r="R1966" s="922" t="s">
        <v>16543</v>
      </c>
      <c r="S1966" s="923" t="s">
        <v>16544</v>
      </c>
    </row>
    <row r="1967" spans="1:19" ht="48" x14ac:dyDescent="0.2">
      <c r="A1967" s="749" t="s">
        <v>20797</v>
      </c>
      <c r="P1967" s="755"/>
      <c r="Q1967" s="921" t="s">
        <v>16144</v>
      </c>
      <c r="R1967" s="922" t="s">
        <v>16545</v>
      </c>
      <c r="S1967" s="923" t="s">
        <v>16546</v>
      </c>
    </row>
    <row r="1968" spans="1:19" ht="48" x14ac:dyDescent="0.2">
      <c r="A1968" s="749" t="s">
        <v>20797</v>
      </c>
      <c r="P1968" s="755"/>
      <c r="Q1968" s="921" t="s">
        <v>16144</v>
      </c>
      <c r="R1968" s="922" t="s">
        <v>8090</v>
      </c>
      <c r="S1968" s="923" t="s">
        <v>16547</v>
      </c>
    </row>
    <row r="1969" spans="1:19" ht="48" x14ac:dyDescent="0.2">
      <c r="A1969" s="749" t="s">
        <v>20797</v>
      </c>
      <c r="P1969" s="755"/>
      <c r="Q1969" s="921" t="s">
        <v>16144</v>
      </c>
      <c r="R1969" s="922" t="s">
        <v>16548</v>
      </c>
      <c r="S1969" s="923" t="s">
        <v>16549</v>
      </c>
    </row>
    <row r="1970" spans="1:19" ht="48" x14ac:dyDescent="0.2">
      <c r="A1970" s="749" t="s">
        <v>20797</v>
      </c>
      <c r="P1970" s="755"/>
      <c r="Q1970" s="921" t="s">
        <v>16144</v>
      </c>
      <c r="R1970" s="922" t="s">
        <v>16550</v>
      </c>
      <c r="S1970" s="923" t="s">
        <v>16551</v>
      </c>
    </row>
    <row r="1971" spans="1:19" ht="48" x14ac:dyDescent="0.2">
      <c r="A1971" s="749" t="s">
        <v>20797</v>
      </c>
      <c r="P1971" s="755"/>
      <c r="Q1971" s="921" t="s">
        <v>16144</v>
      </c>
      <c r="R1971" s="922" t="s">
        <v>16552</v>
      </c>
      <c r="S1971" s="923" t="s">
        <v>16553</v>
      </c>
    </row>
    <row r="1972" spans="1:19" ht="48" x14ac:dyDescent="0.2">
      <c r="A1972" s="749" t="s">
        <v>20797</v>
      </c>
      <c r="P1972" s="755"/>
      <c r="Q1972" s="921" t="s">
        <v>16144</v>
      </c>
      <c r="R1972" s="922" t="s">
        <v>16554</v>
      </c>
      <c r="S1972" s="923" t="s">
        <v>16555</v>
      </c>
    </row>
    <row r="1973" spans="1:19" ht="48" x14ac:dyDescent="0.2">
      <c r="A1973" s="749" t="s">
        <v>20797</v>
      </c>
      <c r="P1973" s="755"/>
      <c r="Q1973" s="921" t="s">
        <v>16144</v>
      </c>
      <c r="R1973" s="922" t="s">
        <v>16556</v>
      </c>
      <c r="S1973" s="923" t="s">
        <v>16557</v>
      </c>
    </row>
    <row r="1974" spans="1:19" ht="48" x14ac:dyDescent="0.2">
      <c r="A1974" s="749" t="s">
        <v>20797</v>
      </c>
      <c r="P1974" s="755"/>
      <c r="Q1974" s="921" t="s">
        <v>16144</v>
      </c>
      <c r="R1974" s="922" t="s">
        <v>16558</v>
      </c>
      <c r="S1974" s="923" t="s">
        <v>16559</v>
      </c>
    </row>
    <row r="1975" spans="1:19" ht="48" x14ac:dyDescent="0.2">
      <c r="A1975" s="749" t="s">
        <v>20797</v>
      </c>
      <c r="P1975" s="755"/>
      <c r="Q1975" s="921" t="s">
        <v>16144</v>
      </c>
      <c r="R1975" s="922" t="s">
        <v>16560</v>
      </c>
      <c r="S1975" s="923" t="s">
        <v>16561</v>
      </c>
    </row>
    <row r="1976" spans="1:19" ht="48" x14ac:dyDescent="0.2">
      <c r="A1976" s="749" t="s">
        <v>20797</v>
      </c>
      <c r="P1976" s="755"/>
      <c r="Q1976" s="921" t="s">
        <v>16144</v>
      </c>
      <c r="R1976" s="922" t="s">
        <v>16562</v>
      </c>
      <c r="S1976" s="923" t="s">
        <v>16563</v>
      </c>
    </row>
    <row r="1977" spans="1:19" ht="48" x14ac:dyDescent="0.2">
      <c r="A1977" s="749" t="s">
        <v>20797</v>
      </c>
      <c r="P1977" s="755"/>
      <c r="Q1977" s="921" t="s">
        <v>16144</v>
      </c>
      <c r="R1977" s="922" t="s">
        <v>16564</v>
      </c>
      <c r="S1977" s="923" t="s">
        <v>16565</v>
      </c>
    </row>
    <row r="1978" spans="1:19" ht="48" x14ac:dyDescent="0.2">
      <c r="A1978" s="749" t="s">
        <v>20797</v>
      </c>
      <c r="P1978" s="755"/>
      <c r="Q1978" s="921" t="s">
        <v>16144</v>
      </c>
      <c r="R1978" s="922" t="s">
        <v>16566</v>
      </c>
      <c r="S1978" s="923" t="s">
        <v>16567</v>
      </c>
    </row>
    <row r="1979" spans="1:19" ht="48" x14ac:dyDescent="0.2">
      <c r="A1979" s="749" t="s">
        <v>20797</v>
      </c>
      <c r="P1979" s="755"/>
      <c r="Q1979" s="921" t="s">
        <v>16144</v>
      </c>
      <c r="R1979" s="922" t="s">
        <v>16568</v>
      </c>
      <c r="S1979" s="923" t="s">
        <v>16569</v>
      </c>
    </row>
    <row r="1980" spans="1:19" ht="48" x14ac:dyDescent="0.2">
      <c r="A1980" s="749" t="s">
        <v>20797</v>
      </c>
      <c r="P1980" s="755"/>
      <c r="Q1980" s="921" t="s">
        <v>16144</v>
      </c>
      <c r="R1980" s="922" t="s">
        <v>16570</v>
      </c>
      <c r="S1980" s="923" t="s">
        <v>16571</v>
      </c>
    </row>
    <row r="1981" spans="1:19" ht="48" x14ac:dyDescent="0.2">
      <c r="A1981" s="749" t="s">
        <v>20797</v>
      </c>
      <c r="P1981" s="755"/>
      <c r="Q1981" s="921" t="s">
        <v>16144</v>
      </c>
      <c r="R1981" s="922" t="s">
        <v>16572</v>
      </c>
      <c r="S1981" s="923" t="s">
        <v>16573</v>
      </c>
    </row>
    <row r="1982" spans="1:19" ht="48" x14ac:dyDescent="0.2">
      <c r="A1982" s="749" t="s">
        <v>20797</v>
      </c>
      <c r="P1982" s="755"/>
      <c r="Q1982" s="921" t="s">
        <v>16144</v>
      </c>
      <c r="R1982" s="922" t="s">
        <v>16574</v>
      </c>
      <c r="S1982" s="923" t="s">
        <v>16575</v>
      </c>
    </row>
    <row r="1983" spans="1:19" ht="48" x14ac:dyDescent="0.2">
      <c r="A1983" s="749" t="s">
        <v>20797</v>
      </c>
      <c r="P1983" s="755"/>
      <c r="Q1983" s="921" t="s">
        <v>16144</v>
      </c>
      <c r="R1983" s="922" t="s">
        <v>16576</v>
      </c>
      <c r="S1983" s="923" t="s">
        <v>16577</v>
      </c>
    </row>
    <row r="1984" spans="1:19" ht="48" x14ac:dyDescent="0.2">
      <c r="A1984" s="749" t="s">
        <v>20797</v>
      </c>
      <c r="P1984" s="755"/>
      <c r="Q1984" s="921" t="s">
        <v>16144</v>
      </c>
      <c r="R1984" s="922" t="s">
        <v>16578</v>
      </c>
      <c r="S1984" s="923" t="s">
        <v>16579</v>
      </c>
    </row>
    <row r="1985" spans="1:19" ht="48" x14ac:dyDescent="0.2">
      <c r="A1985" s="749" t="s">
        <v>20797</v>
      </c>
      <c r="P1985" s="755"/>
      <c r="Q1985" s="921" t="s">
        <v>16144</v>
      </c>
      <c r="R1985" s="922" t="s">
        <v>16580</v>
      </c>
      <c r="S1985" s="923" t="s">
        <v>16581</v>
      </c>
    </row>
    <row r="1986" spans="1:19" ht="48" x14ac:dyDescent="0.2">
      <c r="A1986" s="749" t="s">
        <v>20797</v>
      </c>
      <c r="P1986" s="755"/>
      <c r="Q1986" s="921" t="s">
        <v>16144</v>
      </c>
      <c r="R1986" s="922" t="s">
        <v>16582</v>
      </c>
      <c r="S1986" s="923" t="s">
        <v>16583</v>
      </c>
    </row>
    <row r="1987" spans="1:19" ht="48" x14ac:dyDescent="0.2">
      <c r="A1987" s="749" t="s">
        <v>20797</v>
      </c>
      <c r="P1987" s="755"/>
      <c r="Q1987" s="921" t="s">
        <v>16144</v>
      </c>
      <c r="R1987" s="922" t="s">
        <v>16584</v>
      </c>
      <c r="S1987" s="923" t="s">
        <v>16585</v>
      </c>
    </row>
    <row r="1988" spans="1:19" ht="48" x14ac:dyDescent="0.2">
      <c r="A1988" s="749" t="s">
        <v>20797</v>
      </c>
      <c r="P1988" s="755"/>
      <c r="Q1988" s="921" t="s">
        <v>16144</v>
      </c>
      <c r="R1988" s="922" t="s">
        <v>16586</v>
      </c>
      <c r="S1988" s="923" t="s">
        <v>16587</v>
      </c>
    </row>
    <row r="1989" spans="1:19" ht="48" x14ac:dyDescent="0.2">
      <c r="A1989" s="749" t="s">
        <v>20797</v>
      </c>
      <c r="P1989" s="755"/>
      <c r="Q1989" s="921" t="s">
        <v>16144</v>
      </c>
      <c r="R1989" s="922" t="s">
        <v>16588</v>
      </c>
      <c r="S1989" s="923" t="s">
        <v>16589</v>
      </c>
    </row>
    <row r="1990" spans="1:19" ht="48" x14ac:dyDescent="0.2">
      <c r="A1990" s="749" t="s">
        <v>20797</v>
      </c>
      <c r="P1990" s="755"/>
      <c r="Q1990" s="921" t="s">
        <v>16144</v>
      </c>
      <c r="R1990" s="922" t="s">
        <v>16590</v>
      </c>
      <c r="S1990" s="923" t="s">
        <v>16591</v>
      </c>
    </row>
    <row r="1991" spans="1:19" ht="48" x14ac:dyDescent="0.2">
      <c r="A1991" s="749" t="s">
        <v>20797</v>
      </c>
      <c r="P1991" s="755"/>
      <c r="Q1991" s="921" t="s">
        <v>16144</v>
      </c>
      <c r="R1991" s="922" t="s">
        <v>16592</v>
      </c>
      <c r="S1991" s="923" t="s">
        <v>16593</v>
      </c>
    </row>
    <row r="1992" spans="1:19" ht="48" x14ac:dyDescent="0.2">
      <c r="A1992" s="749" t="s">
        <v>20797</v>
      </c>
      <c r="P1992" s="755"/>
      <c r="Q1992" s="921" t="s">
        <v>16144</v>
      </c>
      <c r="R1992" s="922" t="s">
        <v>16594</v>
      </c>
      <c r="S1992" s="923" t="s">
        <v>16595</v>
      </c>
    </row>
    <row r="1993" spans="1:19" ht="48" x14ac:dyDescent="0.2">
      <c r="A1993" s="749" t="s">
        <v>20797</v>
      </c>
      <c r="P1993" s="755"/>
      <c r="Q1993" s="921" t="s">
        <v>16144</v>
      </c>
      <c r="R1993" s="922" t="s">
        <v>16596</v>
      </c>
      <c r="S1993" s="923" t="s">
        <v>16597</v>
      </c>
    </row>
    <row r="1994" spans="1:19" ht="48" x14ac:dyDescent="0.2">
      <c r="A1994" s="749" t="s">
        <v>20797</v>
      </c>
      <c r="P1994" s="755"/>
      <c r="Q1994" s="921" t="s">
        <v>16144</v>
      </c>
      <c r="R1994" s="922" t="s">
        <v>16598</v>
      </c>
      <c r="S1994" s="923" t="s">
        <v>16599</v>
      </c>
    </row>
    <row r="1995" spans="1:19" ht="48" x14ac:dyDescent="0.2">
      <c r="A1995" s="749" t="s">
        <v>20797</v>
      </c>
      <c r="P1995" s="755"/>
      <c r="Q1995" s="921" t="s">
        <v>16144</v>
      </c>
      <c r="R1995" s="922" t="s">
        <v>10545</v>
      </c>
      <c r="S1995" s="923" t="s">
        <v>16600</v>
      </c>
    </row>
    <row r="1996" spans="1:19" ht="48" x14ac:dyDescent="0.2">
      <c r="A1996" s="749" t="s">
        <v>20797</v>
      </c>
      <c r="P1996" s="755"/>
      <c r="Q1996" s="921" t="s">
        <v>16144</v>
      </c>
      <c r="R1996" s="922" t="s">
        <v>16601</v>
      </c>
      <c r="S1996" s="923" t="s">
        <v>16602</v>
      </c>
    </row>
    <row r="1997" spans="1:19" ht="48" x14ac:dyDescent="0.2">
      <c r="A1997" s="749" t="s">
        <v>20797</v>
      </c>
      <c r="P1997" s="755"/>
      <c r="Q1997" s="921" t="s">
        <v>16144</v>
      </c>
      <c r="R1997" s="922" t="s">
        <v>8805</v>
      </c>
      <c r="S1997" s="923" t="s">
        <v>16603</v>
      </c>
    </row>
    <row r="1998" spans="1:19" ht="48" x14ac:dyDescent="0.2">
      <c r="A1998" s="749" t="s">
        <v>20797</v>
      </c>
      <c r="P1998" s="755"/>
      <c r="Q1998" s="921" t="s">
        <v>16144</v>
      </c>
      <c r="R1998" s="922" t="s">
        <v>16604</v>
      </c>
      <c r="S1998" s="923" t="s">
        <v>16605</v>
      </c>
    </row>
    <row r="1999" spans="1:19" ht="48" x14ac:dyDescent="0.2">
      <c r="A1999" s="749" t="s">
        <v>20797</v>
      </c>
      <c r="P1999" s="755"/>
      <c r="Q1999" s="921" t="s">
        <v>16144</v>
      </c>
      <c r="R1999" s="922" t="s">
        <v>16606</v>
      </c>
      <c r="S1999" s="923" t="s">
        <v>16607</v>
      </c>
    </row>
    <row r="2000" spans="1:19" ht="48" x14ac:dyDescent="0.2">
      <c r="A2000" s="749" t="s">
        <v>20797</v>
      </c>
      <c r="P2000" s="755"/>
      <c r="Q2000" s="921" t="s">
        <v>16144</v>
      </c>
      <c r="R2000" s="922" t="s">
        <v>16608</v>
      </c>
      <c r="S2000" s="923" t="s">
        <v>16609</v>
      </c>
    </row>
    <row r="2001" spans="1:19" ht="48" x14ac:dyDescent="0.2">
      <c r="A2001" s="749" t="s">
        <v>20797</v>
      </c>
      <c r="P2001" s="755"/>
      <c r="Q2001" s="921" t="s">
        <v>16144</v>
      </c>
      <c r="R2001" s="922" t="s">
        <v>16610</v>
      </c>
      <c r="S2001" s="923" t="s">
        <v>16611</v>
      </c>
    </row>
    <row r="2002" spans="1:19" ht="48" x14ac:dyDescent="0.2">
      <c r="A2002" s="749" t="s">
        <v>20797</v>
      </c>
      <c r="P2002" s="755"/>
      <c r="Q2002" s="921" t="s">
        <v>16144</v>
      </c>
      <c r="R2002" s="922" t="s">
        <v>16612</v>
      </c>
      <c r="S2002" s="923" t="s">
        <v>16613</v>
      </c>
    </row>
    <row r="2003" spans="1:19" ht="48" x14ac:dyDescent="0.2">
      <c r="A2003" s="749" t="s">
        <v>20797</v>
      </c>
      <c r="P2003" s="755"/>
      <c r="Q2003" s="921" t="s">
        <v>16144</v>
      </c>
      <c r="R2003" s="922" t="s">
        <v>16614</v>
      </c>
      <c r="S2003" s="923" t="s">
        <v>16615</v>
      </c>
    </row>
    <row r="2004" spans="1:19" ht="48" x14ac:dyDescent="0.2">
      <c r="A2004" s="749" t="s">
        <v>20797</v>
      </c>
      <c r="P2004" s="755"/>
      <c r="Q2004" s="921" t="s">
        <v>16144</v>
      </c>
      <c r="R2004" s="922" t="s">
        <v>16616</v>
      </c>
      <c r="S2004" s="923" t="s">
        <v>16617</v>
      </c>
    </row>
    <row r="2005" spans="1:19" ht="48" x14ac:dyDescent="0.2">
      <c r="A2005" s="749" t="s">
        <v>20797</v>
      </c>
      <c r="P2005" s="755"/>
      <c r="Q2005" s="921" t="s">
        <v>16144</v>
      </c>
      <c r="R2005" s="922" t="s">
        <v>16618</v>
      </c>
      <c r="S2005" s="923" t="s">
        <v>16619</v>
      </c>
    </row>
    <row r="2006" spans="1:19" ht="48" x14ac:dyDescent="0.2">
      <c r="A2006" s="749" t="s">
        <v>20797</v>
      </c>
      <c r="P2006" s="755"/>
      <c r="Q2006" s="921" t="s">
        <v>16144</v>
      </c>
      <c r="R2006" s="922" t="s">
        <v>16620</v>
      </c>
      <c r="S2006" s="923" t="s">
        <v>16621</v>
      </c>
    </row>
    <row r="2007" spans="1:19" ht="48" x14ac:dyDescent="0.2">
      <c r="A2007" s="749" t="s">
        <v>20797</v>
      </c>
      <c r="P2007" s="755"/>
      <c r="Q2007" s="921" t="s">
        <v>16144</v>
      </c>
      <c r="R2007" s="922" t="s">
        <v>16622</v>
      </c>
      <c r="S2007" s="923" t="s">
        <v>16623</v>
      </c>
    </row>
    <row r="2008" spans="1:19" ht="48" x14ac:dyDescent="0.2">
      <c r="A2008" s="749" t="s">
        <v>20797</v>
      </c>
      <c r="P2008" s="755"/>
      <c r="Q2008" s="921" t="s">
        <v>16144</v>
      </c>
      <c r="R2008" s="922" t="s">
        <v>10555</v>
      </c>
      <c r="S2008" s="923" t="s">
        <v>16624</v>
      </c>
    </row>
    <row r="2009" spans="1:19" ht="48" x14ac:dyDescent="0.2">
      <c r="A2009" s="749" t="s">
        <v>20797</v>
      </c>
      <c r="P2009" s="755"/>
      <c r="Q2009" s="921" t="s">
        <v>16144</v>
      </c>
      <c r="R2009" s="922" t="s">
        <v>16625</v>
      </c>
      <c r="S2009" s="923" t="s">
        <v>16626</v>
      </c>
    </row>
    <row r="2010" spans="1:19" ht="48" x14ac:dyDescent="0.2">
      <c r="A2010" s="749" t="s">
        <v>20797</v>
      </c>
      <c r="P2010" s="755"/>
      <c r="Q2010" s="921" t="s">
        <v>16144</v>
      </c>
      <c r="R2010" s="922" t="s">
        <v>16627</v>
      </c>
      <c r="S2010" s="923" t="s">
        <v>16628</v>
      </c>
    </row>
    <row r="2011" spans="1:19" ht="48" x14ac:dyDescent="0.2">
      <c r="A2011" s="749" t="s">
        <v>20797</v>
      </c>
      <c r="P2011" s="755"/>
      <c r="Q2011" s="921" t="s">
        <v>16144</v>
      </c>
      <c r="R2011" s="922" t="s">
        <v>16629</v>
      </c>
      <c r="S2011" s="923" t="s">
        <v>16630</v>
      </c>
    </row>
    <row r="2012" spans="1:19" ht="48" x14ac:dyDescent="0.2">
      <c r="A2012" s="749" t="s">
        <v>20797</v>
      </c>
      <c r="P2012" s="755"/>
      <c r="Q2012" s="921" t="s">
        <v>16144</v>
      </c>
      <c r="R2012" s="922" t="s">
        <v>16631</v>
      </c>
      <c r="S2012" s="923" t="s">
        <v>16632</v>
      </c>
    </row>
    <row r="2013" spans="1:19" ht="48" x14ac:dyDescent="0.2">
      <c r="A2013" s="749" t="s">
        <v>20797</v>
      </c>
      <c r="P2013" s="755"/>
      <c r="Q2013" s="921" t="s">
        <v>16144</v>
      </c>
      <c r="R2013" s="922" t="s">
        <v>16633</v>
      </c>
      <c r="S2013" s="923" t="s">
        <v>16634</v>
      </c>
    </row>
    <row r="2014" spans="1:19" ht="48" x14ac:dyDescent="0.2">
      <c r="A2014" s="749" t="s">
        <v>20797</v>
      </c>
      <c r="P2014" s="755"/>
      <c r="Q2014" s="921" t="s">
        <v>16144</v>
      </c>
      <c r="R2014" s="922" t="s">
        <v>16635</v>
      </c>
      <c r="S2014" s="923" t="s">
        <v>16636</v>
      </c>
    </row>
    <row r="2015" spans="1:19" ht="48" x14ac:dyDescent="0.2">
      <c r="A2015" s="749" t="s">
        <v>20797</v>
      </c>
      <c r="P2015" s="755"/>
      <c r="Q2015" s="921" t="s">
        <v>16144</v>
      </c>
      <c r="R2015" s="922" t="s">
        <v>16637</v>
      </c>
      <c r="S2015" s="923" t="s">
        <v>16638</v>
      </c>
    </row>
    <row r="2016" spans="1:19" ht="48" x14ac:dyDescent="0.2">
      <c r="A2016" s="749" t="s">
        <v>20797</v>
      </c>
      <c r="P2016" s="755"/>
      <c r="Q2016" s="921" t="s">
        <v>16144</v>
      </c>
      <c r="R2016" s="922" t="s">
        <v>16639</v>
      </c>
      <c r="S2016" s="923" t="s">
        <v>16640</v>
      </c>
    </row>
    <row r="2017" spans="1:19" ht="48" x14ac:dyDescent="0.2">
      <c r="A2017" s="749" t="s">
        <v>20797</v>
      </c>
      <c r="P2017" s="755"/>
      <c r="Q2017" s="921" t="s">
        <v>16144</v>
      </c>
      <c r="R2017" s="922" t="s">
        <v>16641</v>
      </c>
      <c r="S2017" s="923" t="s">
        <v>16642</v>
      </c>
    </row>
    <row r="2018" spans="1:19" ht="48" x14ac:dyDescent="0.2">
      <c r="A2018" s="749" t="s">
        <v>20797</v>
      </c>
      <c r="P2018" s="755"/>
      <c r="Q2018" s="921" t="s">
        <v>16144</v>
      </c>
      <c r="R2018" s="922" t="s">
        <v>16643</v>
      </c>
      <c r="S2018" s="923" t="s">
        <v>16644</v>
      </c>
    </row>
    <row r="2019" spans="1:19" ht="48" x14ac:dyDescent="0.2">
      <c r="A2019" s="749" t="s">
        <v>20797</v>
      </c>
      <c r="P2019" s="755"/>
      <c r="Q2019" s="921" t="s">
        <v>16144</v>
      </c>
      <c r="R2019" s="922" t="s">
        <v>16645</v>
      </c>
      <c r="S2019" s="923" t="s">
        <v>16646</v>
      </c>
    </row>
    <row r="2020" spans="1:19" ht="48" x14ac:dyDescent="0.2">
      <c r="A2020" s="749" t="s">
        <v>20797</v>
      </c>
      <c r="P2020" s="755"/>
      <c r="Q2020" s="921" t="s">
        <v>16144</v>
      </c>
      <c r="R2020" s="922" t="s">
        <v>16647</v>
      </c>
      <c r="S2020" s="923" t="s">
        <v>16648</v>
      </c>
    </row>
    <row r="2021" spans="1:19" ht="48" x14ac:dyDescent="0.2">
      <c r="A2021" s="749" t="s">
        <v>20797</v>
      </c>
      <c r="P2021" s="755"/>
      <c r="Q2021" s="921" t="s">
        <v>16144</v>
      </c>
      <c r="R2021" s="922" t="s">
        <v>16649</v>
      </c>
      <c r="S2021" s="923" t="s">
        <v>16650</v>
      </c>
    </row>
    <row r="2022" spans="1:19" ht="48" x14ac:dyDescent="0.2">
      <c r="A2022" s="749" t="s">
        <v>20797</v>
      </c>
      <c r="P2022" s="755"/>
      <c r="Q2022" s="921" t="s">
        <v>16144</v>
      </c>
      <c r="R2022" s="922" t="s">
        <v>16651</v>
      </c>
      <c r="S2022" s="923" t="s">
        <v>16652</v>
      </c>
    </row>
    <row r="2023" spans="1:19" ht="48" x14ac:dyDescent="0.2">
      <c r="A2023" s="749" t="s">
        <v>20797</v>
      </c>
      <c r="P2023" s="755"/>
      <c r="Q2023" s="921" t="s">
        <v>16144</v>
      </c>
      <c r="R2023" s="922" t="s">
        <v>16653</v>
      </c>
      <c r="S2023" s="923" t="s">
        <v>16654</v>
      </c>
    </row>
    <row r="2024" spans="1:19" ht="48" x14ac:dyDescent="0.2">
      <c r="A2024" s="749" t="s">
        <v>20797</v>
      </c>
      <c r="P2024" s="755"/>
      <c r="Q2024" s="921" t="s">
        <v>16144</v>
      </c>
      <c r="R2024" s="922" t="s">
        <v>16655</v>
      </c>
      <c r="S2024" s="923" t="s">
        <v>16656</v>
      </c>
    </row>
    <row r="2025" spans="1:19" ht="48" x14ac:dyDescent="0.2">
      <c r="A2025" s="749" t="s">
        <v>20797</v>
      </c>
      <c r="P2025" s="755"/>
      <c r="Q2025" s="921" t="s">
        <v>16144</v>
      </c>
      <c r="R2025" s="922" t="s">
        <v>16657</v>
      </c>
      <c r="S2025" s="923" t="s">
        <v>16658</v>
      </c>
    </row>
    <row r="2026" spans="1:19" ht="48" x14ac:dyDescent="0.2">
      <c r="A2026" s="749" t="s">
        <v>20797</v>
      </c>
      <c r="P2026" s="755"/>
      <c r="Q2026" s="921" t="s">
        <v>16144</v>
      </c>
      <c r="R2026" s="922" t="s">
        <v>16659</v>
      </c>
      <c r="S2026" s="923" t="s">
        <v>16660</v>
      </c>
    </row>
    <row r="2027" spans="1:19" ht="48" x14ac:dyDescent="0.2">
      <c r="A2027" s="749" t="s">
        <v>20797</v>
      </c>
      <c r="P2027" s="755"/>
      <c r="Q2027" s="921" t="s">
        <v>16144</v>
      </c>
      <c r="R2027" s="922" t="s">
        <v>16661</v>
      </c>
      <c r="S2027" s="923" t="s">
        <v>16662</v>
      </c>
    </row>
    <row r="2028" spans="1:19" ht="48" x14ac:dyDescent="0.2">
      <c r="A2028" s="749" t="s">
        <v>20797</v>
      </c>
      <c r="P2028" s="755"/>
      <c r="Q2028" s="921" t="s">
        <v>16144</v>
      </c>
      <c r="R2028" s="922" t="s">
        <v>16663</v>
      </c>
      <c r="S2028" s="923" t="s">
        <v>16664</v>
      </c>
    </row>
    <row r="2029" spans="1:19" ht="48" x14ac:dyDescent="0.2">
      <c r="A2029" s="749" t="s">
        <v>20797</v>
      </c>
      <c r="P2029" s="755"/>
      <c r="Q2029" s="921" t="s">
        <v>16144</v>
      </c>
      <c r="R2029" s="922" t="s">
        <v>16665</v>
      </c>
      <c r="S2029" s="923" t="s">
        <v>16666</v>
      </c>
    </row>
    <row r="2030" spans="1:19" ht="48" x14ac:dyDescent="0.2">
      <c r="A2030" s="749" t="s">
        <v>20797</v>
      </c>
      <c r="P2030" s="755"/>
      <c r="Q2030" s="921" t="s">
        <v>16144</v>
      </c>
      <c r="R2030" s="922" t="s">
        <v>16667</v>
      </c>
      <c r="S2030" s="923" t="s">
        <v>16668</v>
      </c>
    </row>
    <row r="2031" spans="1:19" ht="48" x14ac:dyDescent="0.2">
      <c r="A2031" s="749" t="s">
        <v>20797</v>
      </c>
      <c r="P2031" s="755"/>
      <c r="Q2031" s="921" t="s">
        <v>16144</v>
      </c>
      <c r="R2031" s="922" t="s">
        <v>16669</v>
      </c>
      <c r="S2031" s="923" t="s">
        <v>16670</v>
      </c>
    </row>
    <row r="2032" spans="1:19" ht="48" x14ac:dyDescent="0.2">
      <c r="A2032" s="749" t="s">
        <v>20797</v>
      </c>
      <c r="P2032" s="755"/>
      <c r="Q2032" s="921" t="s">
        <v>16144</v>
      </c>
      <c r="R2032" s="922" t="s">
        <v>16671</v>
      </c>
      <c r="S2032" s="923" t="s">
        <v>16672</v>
      </c>
    </row>
    <row r="2033" spans="1:19" ht="48" x14ac:dyDescent="0.2">
      <c r="A2033" s="749" t="s">
        <v>20797</v>
      </c>
      <c r="P2033" s="755"/>
      <c r="Q2033" s="921" t="s">
        <v>16144</v>
      </c>
      <c r="R2033" s="922" t="s">
        <v>16673</v>
      </c>
      <c r="S2033" s="923" t="s">
        <v>16674</v>
      </c>
    </row>
    <row r="2034" spans="1:19" ht="48" x14ac:dyDescent="0.2">
      <c r="A2034" s="749" t="s">
        <v>20797</v>
      </c>
      <c r="P2034" s="755"/>
      <c r="Q2034" s="921" t="s">
        <v>16144</v>
      </c>
      <c r="R2034" s="922" t="s">
        <v>16675</v>
      </c>
      <c r="S2034" s="923" t="s">
        <v>16676</v>
      </c>
    </row>
    <row r="2035" spans="1:19" ht="48" x14ac:dyDescent="0.2">
      <c r="A2035" s="749" t="s">
        <v>20797</v>
      </c>
      <c r="P2035" s="755"/>
      <c r="Q2035" s="921" t="s">
        <v>16144</v>
      </c>
      <c r="R2035" s="922" t="s">
        <v>16677</v>
      </c>
      <c r="S2035" s="923" t="s">
        <v>16678</v>
      </c>
    </row>
    <row r="2036" spans="1:19" ht="48" x14ac:dyDescent="0.2">
      <c r="A2036" s="749" t="s">
        <v>20797</v>
      </c>
      <c r="P2036" s="755"/>
      <c r="Q2036" s="921" t="s">
        <v>16144</v>
      </c>
      <c r="R2036" s="922" t="s">
        <v>16679</v>
      </c>
      <c r="S2036" s="923" t="s">
        <v>16680</v>
      </c>
    </row>
    <row r="2037" spans="1:19" ht="48" x14ac:dyDescent="0.2">
      <c r="A2037" s="749" t="s">
        <v>20797</v>
      </c>
      <c r="P2037" s="755"/>
      <c r="Q2037" s="921" t="s">
        <v>16144</v>
      </c>
      <c r="R2037" s="922" t="s">
        <v>16681</v>
      </c>
      <c r="S2037" s="923" t="s">
        <v>16682</v>
      </c>
    </row>
    <row r="2038" spans="1:19" ht="48" x14ac:dyDescent="0.2">
      <c r="A2038" s="749" t="s">
        <v>20797</v>
      </c>
      <c r="P2038" s="755"/>
      <c r="Q2038" s="921" t="s">
        <v>16144</v>
      </c>
      <c r="R2038" s="922" t="s">
        <v>16683</v>
      </c>
      <c r="S2038" s="923" t="s">
        <v>16684</v>
      </c>
    </row>
    <row r="2039" spans="1:19" ht="48" x14ac:dyDescent="0.2">
      <c r="A2039" s="749" t="s">
        <v>20797</v>
      </c>
      <c r="P2039" s="755"/>
      <c r="Q2039" s="921" t="s">
        <v>16144</v>
      </c>
      <c r="R2039" s="922" t="s">
        <v>16685</v>
      </c>
      <c r="S2039" s="923" t="s">
        <v>16686</v>
      </c>
    </row>
    <row r="2040" spans="1:19" ht="48" x14ac:dyDescent="0.2">
      <c r="A2040" s="749" t="s">
        <v>20797</v>
      </c>
      <c r="P2040" s="755"/>
      <c r="Q2040" s="921" t="s">
        <v>16144</v>
      </c>
      <c r="R2040" s="922" t="s">
        <v>16687</v>
      </c>
      <c r="S2040" s="923" t="s">
        <v>16688</v>
      </c>
    </row>
    <row r="2041" spans="1:19" ht="48" x14ac:dyDescent="0.2">
      <c r="A2041" s="749" t="s">
        <v>20797</v>
      </c>
      <c r="P2041" s="755"/>
      <c r="Q2041" s="921" t="s">
        <v>16144</v>
      </c>
      <c r="R2041" s="922" t="s">
        <v>16689</v>
      </c>
      <c r="S2041" s="923" t="s">
        <v>16690</v>
      </c>
    </row>
    <row r="2042" spans="1:19" ht="48" x14ac:dyDescent="0.2">
      <c r="A2042" s="749" t="s">
        <v>20797</v>
      </c>
      <c r="P2042" s="755"/>
      <c r="Q2042" s="921" t="s">
        <v>16144</v>
      </c>
      <c r="R2042" s="922" t="s">
        <v>16691</v>
      </c>
      <c r="S2042" s="923" t="s">
        <v>16692</v>
      </c>
    </row>
    <row r="2043" spans="1:19" ht="48" x14ac:dyDescent="0.2">
      <c r="A2043" s="749" t="s">
        <v>20797</v>
      </c>
      <c r="P2043" s="755"/>
      <c r="Q2043" s="921" t="s">
        <v>16144</v>
      </c>
      <c r="R2043" s="922" t="s">
        <v>16693</v>
      </c>
      <c r="S2043" s="923" t="s">
        <v>16694</v>
      </c>
    </row>
    <row r="2044" spans="1:19" ht="48" x14ac:dyDescent="0.2">
      <c r="A2044" s="749" t="s">
        <v>20797</v>
      </c>
      <c r="P2044" s="755"/>
      <c r="Q2044" s="921" t="s">
        <v>16144</v>
      </c>
      <c r="R2044" s="922" t="s">
        <v>16695</v>
      </c>
      <c r="S2044" s="923" t="s">
        <v>16696</v>
      </c>
    </row>
    <row r="2045" spans="1:19" ht="48" x14ac:dyDescent="0.2">
      <c r="A2045" s="749" t="s">
        <v>20797</v>
      </c>
      <c r="P2045" s="755"/>
      <c r="Q2045" s="921" t="s">
        <v>16144</v>
      </c>
      <c r="R2045" s="922" t="s">
        <v>16697</v>
      </c>
      <c r="S2045" s="923" t="s">
        <v>16698</v>
      </c>
    </row>
    <row r="2046" spans="1:19" ht="48" x14ac:dyDescent="0.2">
      <c r="A2046" s="749" t="s">
        <v>20797</v>
      </c>
      <c r="P2046" s="755"/>
      <c r="Q2046" s="921" t="s">
        <v>16144</v>
      </c>
      <c r="R2046" s="922" t="s">
        <v>16699</v>
      </c>
      <c r="S2046" s="923" t="s">
        <v>16700</v>
      </c>
    </row>
    <row r="2047" spans="1:19" ht="48" x14ac:dyDescent="0.2">
      <c r="A2047" s="749" t="s">
        <v>20797</v>
      </c>
      <c r="P2047" s="755"/>
      <c r="Q2047" s="921" t="s">
        <v>16144</v>
      </c>
      <c r="R2047" s="922" t="s">
        <v>16701</v>
      </c>
      <c r="S2047" s="923" t="s">
        <v>16702</v>
      </c>
    </row>
    <row r="2048" spans="1:19" ht="48" x14ac:dyDescent="0.2">
      <c r="A2048" s="749" t="s">
        <v>20797</v>
      </c>
      <c r="P2048" s="755"/>
      <c r="Q2048" s="921" t="s">
        <v>16144</v>
      </c>
      <c r="R2048" s="922" t="s">
        <v>16703</v>
      </c>
      <c r="S2048" s="923" t="s">
        <v>16704</v>
      </c>
    </row>
    <row r="2049" spans="1:19" ht="48" x14ac:dyDescent="0.2">
      <c r="A2049" s="749" t="s">
        <v>20797</v>
      </c>
      <c r="P2049" s="755"/>
      <c r="Q2049" s="921" t="s">
        <v>16144</v>
      </c>
      <c r="R2049" s="922" t="s">
        <v>16705</v>
      </c>
      <c r="S2049" s="923" t="s">
        <v>16706</v>
      </c>
    </row>
    <row r="2050" spans="1:19" ht="48" x14ac:dyDescent="0.2">
      <c r="A2050" s="749" t="s">
        <v>20797</v>
      </c>
      <c r="P2050" s="755"/>
      <c r="Q2050" s="921" t="s">
        <v>16144</v>
      </c>
      <c r="R2050" s="922" t="s">
        <v>16707</v>
      </c>
      <c r="S2050" s="923" t="s">
        <v>16708</v>
      </c>
    </row>
    <row r="2051" spans="1:19" ht="48" x14ac:dyDescent="0.2">
      <c r="A2051" s="749" t="s">
        <v>20797</v>
      </c>
      <c r="P2051" s="755"/>
      <c r="Q2051" s="921" t="s">
        <v>16144</v>
      </c>
      <c r="R2051" s="922" t="s">
        <v>16709</v>
      </c>
      <c r="S2051" s="923" t="s">
        <v>16710</v>
      </c>
    </row>
    <row r="2052" spans="1:19" ht="48" x14ac:dyDescent="0.2">
      <c r="A2052" s="749" t="s">
        <v>20797</v>
      </c>
      <c r="P2052" s="755"/>
      <c r="Q2052" s="921" t="s">
        <v>16144</v>
      </c>
      <c r="R2052" s="922" t="s">
        <v>10055</v>
      </c>
      <c r="S2052" s="923" t="s">
        <v>16711</v>
      </c>
    </row>
    <row r="2053" spans="1:19" ht="48" x14ac:dyDescent="0.2">
      <c r="A2053" s="749" t="s">
        <v>20797</v>
      </c>
      <c r="P2053" s="755"/>
      <c r="Q2053" s="921" t="s">
        <v>16144</v>
      </c>
      <c r="R2053" s="922" t="s">
        <v>16712</v>
      </c>
      <c r="S2053" s="923" t="s">
        <v>16713</v>
      </c>
    </row>
    <row r="2054" spans="1:19" ht="48" x14ac:dyDescent="0.2">
      <c r="A2054" s="749" t="s">
        <v>20797</v>
      </c>
      <c r="P2054" s="755"/>
      <c r="Q2054" s="921" t="s">
        <v>16144</v>
      </c>
      <c r="R2054" s="922" t="s">
        <v>16714</v>
      </c>
      <c r="S2054" s="923" t="s">
        <v>16715</v>
      </c>
    </row>
    <row r="2055" spans="1:19" ht="48" x14ac:dyDescent="0.2">
      <c r="A2055" s="749" t="s">
        <v>20797</v>
      </c>
      <c r="P2055" s="755"/>
      <c r="Q2055" s="921" t="s">
        <v>16144</v>
      </c>
      <c r="R2055" s="922" t="s">
        <v>16716</v>
      </c>
      <c r="S2055" s="923" t="s">
        <v>16717</v>
      </c>
    </row>
    <row r="2056" spans="1:19" ht="48" x14ac:dyDescent="0.2">
      <c r="A2056" s="749" t="s">
        <v>20797</v>
      </c>
      <c r="P2056" s="755"/>
      <c r="Q2056" s="921" t="s">
        <v>16144</v>
      </c>
      <c r="R2056" s="922" t="s">
        <v>16718</v>
      </c>
      <c r="S2056" s="923" t="s">
        <v>16719</v>
      </c>
    </row>
    <row r="2057" spans="1:19" ht="48" x14ac:dyDescent="0.2">
      <c r="A2057" s="749" t="s">
        <v>20797</v>
      </c>
      <c r="P2057" s="755"/>
      <c r="Q2057" s="921" t="s">
        <v>16144</v>
      </c>
      <c r="R2057" s="922" t="s">
        <v>16720</v>
      </c>
      <c r="S2057" s="923" t="s">
        <v>16721</v>
      </c>
    </row>
    <row r="2058" spans="1:19" ht="48" x14ac:dyDescent="0.2">
      <c r="A2058" s="749" t="s">
        <v>20797</v>
      </c>
      <c r="P2058" s="755"/>
      <c r="Q2058" s="921" t="s">
        <v>16144</v>
      </c>
      <c r="R2058" s="922" t="s">
        <v>16722</v>
      </c>
      <c r="S2058" s="923" t="s">
        <v>16723</v>
      </c>
    </row>
    <row r="2059" spans="1:19" ht="48" x14ac:dyDescent="0.2">
      <c r="A2059" s="749" t="s">
        <v>20797</v>
      </c>
      <c r="P2059" s="755"/>
      <c r="Q2059" s="921" t="s">
        <v>16144</v>
      </c>
      <c r="R2059" s="922" t="s">
        <v>16724</v>
      </c>
      <c r="S2059" s="923" t="s">
        <v>16725</v>
      </c>
    </row>
    <row r="2060" spans="1:19" ht="48" x14ac:dyDescent="0.2">
      <c r="A2060" s="749" t="s">
        <v>20797</v>
      </c>
      <c r="P2060" s="755"/>
      <c r="Q2060" s="921" t="s">
        <v>16144</v>
      </c>
      <c r="R2060" s="922" t="s">
        <v>16726</v>
      </c>
      <c r="S2060" s="923" t="s">
        <v>16727</v>
      </c>
    </row>
    <row r="2061" spans="1:19" ht="48" x14ac:dyDescent="0.2">
      <c r="A2061" s="749" t="s">
        <v>20797</v>
      </c>
      <c r="P2061" s="755"/>
      <c r="Q2061" s="921" t="s">
        <v>16144</v>
      </c>
      <c r="R2061" s="922" t="s">
        <v>16728</v>
      </c>
      <c r="S2061" s="923" t="s">
        <v>16729</v>
      </c>
    </row>
    <row r="2062" spans="1:19" ht="48" x14ac:dyDescent="0.2">
      <c r="A2062" s="749" t="s">
        <v>20797</v>
      </c>
      <c r="P2062" s="755"/>
      <c r="Q2062" s="921" t="s">
        <v>16144</v>
      </c>
      <c r="R2062" s="922" t="s">
        <v>16730</v>
      </c>
      <c r="S2062" s="923" t="s">
        <v>16731</v>
      </c>
    </row>
    <row r="2063" spans="1:19" ht="48" x14ac:dyDescent="0.2">
      <c r="A2063" s="749" t="s">
        <v>20797</v>
      </c>
      <c r="P2063" s="755"/>
      <c r="Q2063" s="921" t="s">
        <v>16144</v>
      </c>
      <c r="R2063" s="922" t="s">
        <v>16732</v>
      </c>
      <c r="S2063" s="923" t="s">
        <v>16733</v>
      </c>
    </row>
    <row r="2064" spans="1:19" ht="48" x14ac:dyDescent="0.2">
      <c r="A2064" s="749" t="s">
        <v>20797</v>
      </c>
      <c r="P2064" s="755"/>
      <c r="Q2064" s="921" t="s">
        <v>16144</v>
      </c>
      <c r="R2064" s="922" t="s">
        <v>16734</v>
      </c>
      <c r="S2064" s="923" t="s">
        <v>16735</v>
      </c>
    </row>
    <row r="2065" spans="1:19" ht="48" x14ac:dyDescent="0.2">
      <c r="A2065" s="749" t="s">
        <v>20797</v>
      </c>
      <c r="P2065" s="755"/>
      <c r="Q2065" s="921" t="s">
        <v>16144</v>
      </c>
      <c r="R2065" s="922" t="s">
        <v>16736</v>
      </c>
      <c r="S2065" s="923" t="s">
        <v>16737</v>
      </c>
    </row>
    <row r="2066" spans="1:19" ht="48" x14ac:dyDescent="0.2">
      <c r="A2066" s="749" t="s">
        <v>20797</v>
      </c>
      <c r="P2066" s="755"/>
      <c r="Q2066" s="921" t="s">
        <v>16144</v>
      </c>
      <c r="R2066" s="922" t="s">
        <v>16738</v>
      </c>
      <c r="S2066" s="923" t="s">
        <v>16739</v>
      </c>
    </row>
    <row r="2067" spans="1:19" ht="48" x14ac:dyDescent="0.2">
      <c r="A2067" s="749" t="s">
        <v>20797</v>
      </c>
      <c r="P2067" s="755"/>
      <c r="Q2067" s="921" t="s">
        <v>16144</v>
      </c>
      <c r="R2067" s="922" t="s">
        <v>16740</v>
      </c>
      <c r="S2067" s="923" t="s">
        <v>16741</v>
      </c>
    </row>
    <row r="2068" spans="1:19" ht="48" x14ac:dyDescent="0.2">
      <c r="A2068" s="749" t="s">
        <v>20797</v>
      </c>
      <c r="P2068" s="755"/>
      <c r="Q2068" s="921" t="s">
        <v>16144</v>
      </c>
      <c r="R2068" s="922" t="s">
        <v>16742</v>
      </c>
      <c r="S2068" s="923" t="s">
        <v>16743</v>
      </c>
    </row>
    <row r="2069" spans="1:19" ht="48" x14ac:dyDescent="0.2">
      <c r="A2069" s="749" t="s">
        <v>20797</v>
      </c>
      <c r="P2069" s="755"/>
      <c r="Q2069" s="921" t="s">
        <v>16144</v>
      </c>
      <c r="R2069" s="922" t="s">
        <v>16744</v>
      </c>
      <c r="S2069" s="923" t="s">
        <v>16745</v>
      </c>
    </row>
    <row r="2070" spans="1:19" ht="48" x14ac:dyDescent="0.2">
      <c r="A2070" s="749" t="s">
        <v>20797</v>
      </c>
      <c r="P2070" s="755"/>
      <c r="Q2070" s="921" t="s">
        <v>16144</v>
      </c>
      <c r="R2070" s="922" t="s">
        <v>10514</v>
      </c>
      <c r="S2070" s="923" t="s">
        <v>16746</v>
      </c>
    </row>
    <row r="2071" spans="1:19" ht="48" x14ac:dyDescent="0.2">
      <c r="A2071" s="749" t="s">
        <v>20797</v>
      </c>
      <c r="P2071" s="755"/>
      <c r="Q2071" s="921" t="s">
        <v>16144</v>
      </c>
      <c r="R2071" s="922" t="s">
        <v>16747</v>
      </c>
      <c r="S2071" s="923" t="s">
        <v>16748</v>
      </c>
    </row>
    <row r="2072" spans="1:19" ht="48" x14ac:dyDescent="0.2">
      <c r="A2072" s="749" t="s">
        <v>20797</v>
      </c>
      <c r="P2072" s="755"/>
      <c r="Q2072" s="921" t="s">
        <v>16144</v>
      </c>
      <c r="R2072" s="922" t="s">
        <v>16749</v>
      </c>
      <c r="S2072" s="923" t="s">
        <v>16750</v>
      </c>
    </row>
    <row r="2073" spans="1:19" ht="48" x14ac:dyDescent="0.2">
      <c r="A2073" s="749" t="s">
        <v>20797</v>
      </c>
      <c r="P2073" s="755"/>
      <c r="Q2073" s="921" t="s">
        <v>16144</v>
      </c>
      <c r="R2073" s="922" t="s">
        <v>16751</v>
      </c>
      <c r="S2073" s="923" t="s">
        <v>16752</v>
      </c>
    </row>
    <row r="2074" spans="1:19" ht="48" x14ac:dyDescent="0.2">
      <c r="A2074" s="749" t="s">
        <v>20797</v>
      </c>
      <c r="P2074" s="755"/>
      <c r="Q2074" s="921" t="s">
        <v>16144</v>
      </c>
      <c r="R2074" s="922" t="s">
        <v>16753</v>
      </c>
      <c r="S2074" s="923" t="s">
        <v>16754</v>
      </c>
    </row>
    <row r="2075" spans="1:19" ht="48" x14ac:dyDescent="0.2">
      <c r="A2075" s="749" t="s">
        <v>20797</v>
      </c>
      <c r="P2075" s="755"/>
      <c r="Q2075" s="921" t="s">
        <v>16144</v>
      </c>
      <c r="R2075" s="922" t="s">
        <v>16755</v>
      </c>
      <c r="S2075" s="923" t="s">
        <v>16756</v>
      </c>
    </row>
    <row r="2076" spans="1:19" ht="48" x14ac:dyDescent="0.2">
      <c r="A2076" s="749" t="s">
        <v>20797</v>
      </c>
      <c r="P2076" s="755"/>
      <c r="Q2076" s="921" t="s">
        <v>16144</v>
      </c>
      <c r="R2076" s="922" t="s">
        <v>16757</v>
      </c>
      <c r="S2076" s="923" t="s">
        <v>16758</v>
      </c>
    </row>
    <row r="2077" spans="1:19" ht="48" x14ac:dyDescent="0.2">
      <c r="A2077" s="749" t="s">
        <v>20797</v>
      </c>
      <c r="P2077" s="755"/>
      <c r="Q2077" s="921" t="s">
        <v>16144</v>
      </c>
      <c r="R2077" s="922" t="s">
        <v>16759</v>
      </c>
      <c r="S2077" s="923" t="s">
        <v>16760</v>
      </c>
    </row>
    <row r="2078" spans="1:19" ht="48" x14ac:dyDescent="0.2">
      <c r="A2078" s="749" t="s">
        <v>20797</v>
      </c>
      <c r="P2078" s="755"/>
      <c r="Q2078" s="921" t="s">
        <v>16144</v>
      </c>
      <c r="R2078" s="922" t="s">
        <v>16761</v>
      </c>
      <c r="S2078" s="923" t="s">
        <v>16762</v>
      </c>
    </row>
    <row r="2079" spans="1:19" ht="48" x14ac:dyDescent="0.2">
      <c r="A2079" s="749" t="s">
        <v>20797</v>
      </c>
      <c r="P2079" s="755"/>
      <c r="Q2079" s="921" t="s">
        <v>16144</v>
      </c>
      <c r="R2079" s="922" t="s">
        <v>16763</v>
      </c>
      <c r="S2079" s="923" t="s">
        <v>16764</v>
      </c>
    </row>
    <row r="2080" spans="1:19" ht="48" x14ac:dyDescent="0.2">
      <c r="A2080" s="749" t="s">
        <v>20797</v>
      </c>
      <c r="P2080" s="755"/>
      <c r="Q2080" s="921" t="s">
        <v>16144</v>
      </c>
      <c r="R2080" s="922" t="s">
        <v>16765</v>
      </c>
      <c r="S2080" s="923" t="s">
        <v>16766</v>
      </c>
    </row>
    <row r="2081" spans="1:19" ht="48" x14ac:dyDescent="0.2">
      <c r="A2081" s="749" t="s">
        <v>20797</v>
      </c>
      <c r="P2081" s="755"/>
      <c r="Q2081" s="921" t="s">
        <v>16144</v>
      </c>
      <c r="R2081" s="922" t="s">
        <v>16767</v>
      </c>
      <c r="S2081" s="923" t="s">
        <v>16768</v>
      </c>
    </row>
    <row r="2082" spans="1:19" ht="48" x14ac:dyDescent="0.2">
      <c r="A2082" s="749" t="s">
        <v>20797</v>
      </c>
      <c r="P2082" s="755"/>
      <c r="Q2082" s="921" t="s">
        <v>16144</v>
      </c>
      <c r="R2082" s="922" t="s">
        <v>16769</v>
      </c>
      <c r="S2082" s="923" t="s">
        <v>16770</v>
      </c>
    </row>
    <row r="2083" spans="1:19" ht="48" x14ac:dyDescent="0.2">
      <c r="A2083" s="749" t="s">
        <v>20797</v>
      </c>
      <c r="P2083" s="755"/>
      <c r="Q2083" s="921" t="s">
        <v>16144</v>
      </c>
      <c r="R2083" s="922" t="s">
        <v>16771</v>
      </c>
      <c r="S2083" s="923" t="s">
        <v>16772</v>
      </c>
    </row>
    <row r="2084" spans="1:19" ht="48" x14ac:dyDescent="0.2">
      <c r="A2084" s="749" t="s">
        <v>20797</v>
      </c>
      <c r="P2084" s="755"/>
      <c r="Q2084" s="921" t="s">
        <v>16144</v>
      </c>
      <c r="R2084" s="922" t="s">
        <v>16773</v>
      </c>
      <c r="S2084" s="923" t="s">
        <v>16774</v>
      </c>
    </row>
    <row r="2085" spans="1:19" ht="48" x14ac:dyDescent="0.2">
      <c r="A2085" s="749" t="s">
        <v>20797</v>
      </c>
      <c r="P2085" s="755"/>
      <c r="Q2085" s="921" t="s">
        <v>16144</v>
      </c>
      <c r="R2085" s="922" t="s">
        <v>16775</v>
      </c>
      <c r="S2085" s="923" t="s">
        <v>16776</v>
      </c>
    </row>
    <row r="2086" spans="1:19" ht="48" x14ac:dyDescent="0.2">
      <c r="A2086" s="749" t="s">
        <v>20797</v>
      </c>
      <c r="P2086" s="755"/>
      <c r="Q2086" s="921" t="s">
        <v>16144</v>
      </c>
      <c r="R2086" s="922" t="s">
        <v>16777</v>
      </c>
      <c r="S2086" s="923" t="s">
        <v>16778</v>
      </c>
    </row>
    <row r="2087" spans="1:19" ht="48" x14ac:dyDescent="0.2">
      <c r="A2087" s="749" t="s">
        <v>20797</v>
      </c>
      <c r="P2087" s="755"/>
      <c r="Q2087" s="921" t="s">
        <v>16144</v>
      </c>
      <c r="R2087" s="922" t="s">
        <v>16779</v>
      </c>
      <c r="S2087" s="923" t="s">
        <v>16780</v>
      </c>
    </row>
    <row r="2088" spans="1:19" ht="48" x14ac:dyDescent="0.2">
      <c r="A2088" s="749" t="s">
        <v>20797</v>
      </c>
      <c r="P2088" s="755"/>
      <c r="Q2088" s="921" t="s">
        <v>16144</v>
      </c>
      <c r="R2088" s="922" t="s">
        <v>16781</v>
      </c>
      <c r="S2088" s="923" t="s">
        <v>16782</v>
      </c>
    </row>
    <row r="2089" spans="1:19" ht="48" x14ac:dyDescent="0.2">
      <c r="A2089" s="749" t="s">
        <v>20797</v>
      </c>
      <c r="P2089" s="755"/>
      <c r="Q2089" s="921" t="s">
        <v>16144</v>
      </c>
      <c r="R2089" s="922" t="s">
        <v>16783</v>
      </c>
      <c r="S2089" s="923" t="s">
        <v>16784</v>
      </c>
    </row>
    <row r="2090" spans="1:19" ht="48" x14ac:dyDescent="0.2">
      <c r="A2090" s="749" t="s">
        <v>20797</v>
      </c>
      <c r="P2090" s="755"/>
      <c r="Q2090" s="921" t="s">
        <v>16144</v>
      </c>
      <c r="R2090" s="922" t="s">
        <v>16785</v>
      </c>
      <c r="S2090" s="923" t="s">
        <v>16786</v>
      </c>
    </row>
    <row r="2091" spans="1:19" ht="48" x14ac:dyDescent="0.2">
      <c r="A2091" s="749" t="s">
        <v>20797</v>
      </c>
      <c r="P2091" s="755"/>
      <c r="Q2091" s="921" t="s">
        <v>16144</v>
      </c>
      <c r="R2091" s="922" t="s">
        <v>16787</v>
      </c>
      <c r="S2091" s="923" t="s">
        <v>16788</v>
      </c>
    </row>
    <row r="2092" spans="1:19" ht="48" x14ac:dyDescent="0.2">
      <c r="A2092" s="749" t="s">
        <v>20797</v>
      </c>
      <c r="P2092" s="755"/>
      <c r="Q2092" s="921" t="s">
        <v>16144</v>
      </c>
      <c r="R2092" s="922" t="s">
        <v>16789</v>
      </c>
      <c r="S2092" s="923" t="s">
        <v>16790</v>
      </c>
    </row>
    <row r="2093" spans="1:19" ht="48" x14ac:dyDescent="0.2">
      <c r="A2093" s="749" t="s">
        <v>20797</v>
      </c>
      <c r="P2093" s="755"/>
      <c r="Q2093" s="921" t="s">
        <v>16144</v>
      </c>
      <c r="R2093" s="922" t="s">
        <v>16791</v>
      </c>
      <c r="S2093" s="923" t="s">
        <v>16792</v>
      </c>
    </row>
    <row r="2094" spans="1:19" ht="48" x14ac:dyDescent="0.2">
      <c r="A2094" s="749" t="s">
        <v>20797</v>
      </c>
      <c r="P2094" s="755"/>
      <c r="Q2094" s="921" t="s">
        <v>16144</v>
      </c>
      <c r="R2094" s="922" t="s">
        <v>16793</v>
      </c>
      <c r="S2094" s="923" t="s">
        <v>16794</v>
      </c>
    </row>
    <row r="2095" spans="1:19" ht="48" x14ac:dyDescent="0.2">
      <c r="A2095" s="749" t="s">
        <v>20797</v>
      </c>
      <c r="P2095" s="755"/>
      <c r="Q2095" s="921" t="s">
        <v>16144</v>
      </c>
      <c r="R2095" s="922" t="s">
        <v>16795</v>
      </c>
      <c r="S2095" s="923" t="s">
        <v>16796</v>
      </c>
    </row>
    <row r="2096" spans="1:19" ht="48" x14ac:dyDescent="0.2">
      <c r="A2096" s="749" t="s">
        <v>20797</v>
      </c>
      <c r="P2096" s="755"/>
      <c r="Q2096" s="921" t="s">
        <v>16144</v>
      </c>
      <c r="R2096" s="922" t="s">
        <v>16797</v>
      </c>
      <c r="S2096" s="923" t="s">
        <v>16798</v>
      </c>
    </row>
    <row r="2097" spans="1:19" ht="48" x14ac:dyDescent="0.2">
      <c r="A2097" s="749" t="s">
        <v>20797</v>
      </c>
      <c r="P2097" s="755"/>
      <c r="Q2097" s="921" t="s">
        <v>16144</v>
      </c>
      <c r="R2097" s="922" t="s">
        <v>16799</v>
      </c>
      <c r="S2097" s="923" t="s">
        <v>16800</v>
      </c>
    </row>
    <row r="2098" spans="1:19" ht="48" x14ac:dyDescent="0.2">
      <c r="A2098" s="749" t="s">
        <v>20797</v>
      </c>
      <c r="P2098" s="755"/>
      <c r="Q2098" s="921" t="s">
        <v>16144</v>
      </c>
      <c r="R2098" s="922" t="s">
        <v>16801</v>
      </c>
      <c r="S2098" s="923" t="s">
        <v>16802</v>
      </c>
    </row>
    <row r="2099" spans="1:19" ht="48" x14ac:dyDescent="0.2">
      <c r="A2099" s="749" t="s">
        <v>20797</v>
      </c>
      <c r="P2099" s="755"/>
      <c r="Q2099" s="921" t="s">
        <v>16144</v>
      </c>
      <c r="R2099" s="922" t="s">
        <v>16803</v>
      </c>
      <c r="S2099" s="923" t="s">
        <v>16804</v>
      </c>
    </row>
    <row r="2100" spans="1:19" ht="48" x14ac:dyDescent="0.2">
      <c r="A2100" s="749" t="s">
        <v>20797</v>
      </c>
      <c r="P2100" s="755"/>
      <c r="Q2100" s="921" t="s">
        <v>16144</v>
      </c>
      <c r="R2100" s="922" t="s">
        <v>16805</v>
      </c>
      <c r="S2100" s="923" t="s">
        <v>16806</v>
      </c>
    </row>
    <row r="2101" spans="1:19" ht="48" x14ac:dyDescent="0.2">
      <c r="A2101" s="749" t="s">
        <v>20797</v>
      </c>
      <c r="P2101" s="755"/>
      <c r="Q2101" s="921" t="s">
        <v>16144</v>
      </c>
      <c r="R2101" s="922" t="s">
        <v>16807</v>
      </c>
      <c r="S2101" s="923" t="s">
        <v>16808</v>
      </c>
    </row>
    <row r="2102" spans="1:19" ht="48" x14ac:dyDescent="0.2">
      <c r="A2102" s="749" t="s">
        <v>20797</v>
      </c>
      <c r="P2102" s="755"/>
      <c r="Q2102" s="921" t="s">
        <v>16144</v>
      </c>
      <c r="R2102" s="922" t="s">
        <v>16809</v>
      </c>
      <c r="S2102" s="923" t="s">
        <v>16810</v>
      </c>
    </row>
    <row r="2103" spans="1:19" ht="48" x14ac:dyDescent="0.2">
      <c r="A2103" s="749" t="s">
        <v>20797</v>
      </c>
      <c r="P2103" s="755"/>
      <c r="Q2103" s="921" t="s">
        <v>16144</v>
      </c>
      <c r="R2103" s="922" t="s">
        <v>16811</v>
      </c>
      <c r="S2103" s="923" t="s">
        <v>16812</v>
      </c>
    </row>
    <row r="2104" spans="1:19" ht="48" x14ac:dyDescent="0.2">
      <c r="A2104" s="749" t="s">
        <v>20797</v>
      </c>
      <c r="P2104" s="755"/>
      <c r="Q2104" s="921" t="s">
        <v>16144</v>
      </c>
      <c r="R2104" s="922" t="s">
        <v>16813</v>
      </c>
      <c r="S2104" s="923" t="s">
        <v>16814</v>
      </c>
    </row>
    <row r="2105" spans="1:19" ht="48" x14ac:dyDescent="0.2">
      <c r="A2105" s="749" t="s">
        <v>20797</v>
      </c>
      <c r="P2105" s="755"/>
      <c r="Q2105" s="921" t="s">
        <v>16144</v>
      </c>
      <c r="R2105" s="922" t="s">
        <v>16815</v>
      </c>
      <c r="S2105" s="923" t="s">
        <v>16816</v>
      </c>
    </row>
    <row r="2106" spans="1:19" ht="48" x14ac:dyDescent="0.2">
      <c r="A2106" s="749" t="s">
        <v>20797</v>
      </c>
      <c r="P2106" s="755"/>
      <c r="Q2106" s="921" t="s">
        <v>16144</v>
      </c>
      <c r="R2106" s="922" t="s">
        <v>16817</v>
      </c>
      <c r="S2106" s="923" t="s">
        <v>16818</v>
      </c>
    </row>
    <row r="2107" spans="1:19" ht="48" x14ac:dyDescent="0.2">
      <c r="A2107" s="749" t="s">
        <v>20797</v>
      </c>
      <c r="P2107" s="755"/>
      <c r="Q2107" s="921" t="s">
        <v>16144</v>
      </c>
      <c r="R2107" s="922" t="s">
        <v>16819</v>
      </c>
      <c r="S2107" s="923" t="s">
        <v>16820</v>
      </c>
    </row>
    <row r="2108" spans="1:19" ht="48" x14ac:dyDescent="0.2">
      <c r="A2108" s="749" t="s">
        <v>20797</v>
      </c>
      <c r="P2108" s="755"/>
      <c r="Q2108" s="921" t="s">
        <v>16144</v>
      </c>
      <c r="R2108" s="922" t="s">
        <v>16821</v>
      </c>
      <c r="S2108" s="923" t="s">
        <v>16822</v>
      </c>
    </row>
    <row r="2109" spans="1:19" ht="48" x14ac:dyDescent="0.2">
      <c r="A2109" s="749" t="s">
        <v>20797</v>
      </c>
      <c r="P2109" s="755"/>
      <c r="Q2109" s="921" t="s">
        <v>16144</v>
      </c>
      <c r="R2109" s="922" t="s">
        <v>16823</v>
      </c>
      <c r="S2109" s="923" t="s">
        <v>16824</v>
      </c>
    </row>
    <row r="2110" spans="1:19" ht="48" x14ac:dyDescent="0.2">
      <c r="A2110" s="749" t="s">
        <v>20797</v>
      </c>
      <c r="P2110" s="755"/>
      <c r="Q2110" s="921" t="s">
        <v>16144</v>
      </c>
      <c r="R2110" s="922" t="s">
        <v>16825</v>
      </c>
      <c r="S2110" s="923" t="s">
        <v>16826</v>
      </c>
    </row>
    <row r="2111" spans="1:19" ht="48" x14ac:dyDescent="0.2">
      <c r="A2111" s="749" t="s">
        <v>20797</v>
      </c>
      <c r="P2111" s="755"/>
      <c r="Q2111" s="921" t="s">
        <v>16144</v>
      </c>
      <c r="R2111" s="922" t="s">
        <v>16827</v>
      </c>
      <c r="S2111" s="923" t="s">
        <v>16828</v>
      </c>
    </row>
    <row r="2112" spans="1:19" ht="48" x14ac:dyDescent="0.2">
      <c r="A2112" s="749" t="s">
        <v>20797</v>
      </c>
      <c r="P2112" s="755"/>
      <c r="Q2112" s="921" t="s">
        <v>16144</v>
      </c>
      <c r="R2112" s="922" t="s">
        <v>16829</v>
      </c>
      <c r="S2112" s="923" t="s">
        <v>16830</v>
      </c>
    </row>
    <row r="2113" spans="1:19" ht="48" x14ac:dyDescent="0.2">
      <c r="A2113" s="749" t="s">
        <v>20797</v>
      </c>
      <c r="P2113" s="755"/>
      <c r="Q2113" s="921" t="s">
        <v>16144</v>
      </c>
      <c r="R2113" s="922" t="s">
        <v>16831</v>
      </c>
      <c r="S2113" s="923" t="s">
        <v>16832</v>
      </c>
    </row>
    <row r="2114" spans="1:19" ht="48" x14ac:dyDescent="0.2">
      <c r="A2114" s="749" t="s">
        <v>20797</v>
      </c>
      <c r="P2114" s="755"/>
      <c r="Q2114" s="921" t="s">
        <v>16144</v>
      </c>
      <c r="R2114" s="922" t="s">
        <v>16833</v>
      </c>
      <c r="S2114" s="923" t="s">
        <v>16834</v>
      </c>
    </row>
    <row r="2115" spans="1:19" ht="48" x14ac:dyDescent="0.2">
      <c r="A2115" s="749" t="s">
        <v>20797</v>
      </c>
      <c r="P2115" s="755"/>
      <c r="Q2115" s="921" t="s">
        <v>16144</v>
      </c>
      <c r="R2115" s="922" t="s">
        <v>16835</v>
      </c>
      <c r="S2115" s="923" t="s">
        <v>16836</v>
      </c>
    </row>
    <row r="2116" spans="1:19" ht="48" x14ac:dyDescent="0.2">
      <c r="A2116" s="749" t="s">
        <v>20797</v>
      </c>
      <c r="P2116" s="755"/>
      <c r="Q2116" s="921" t="s">
        <v>16144</v>
      </c>
      <c r="R2116" s="922" t="s">
        <v>16837</v>
      </c>
      <c r="S2116" s="923" t="s">
        <v>16838</v>
      </c>
    </row>
    <row r="2117" spans="1:19" ht="48" x14ac:dyDescent="0.2">
      <c r="A2117" s="749" t="s">
        <v>20797</v>
      </c>
      <c r="P2117" s="755"/>
      <c r="Q2117" s="921" t="s">
        <v>16144</v>
      </c>
      <c r="R2117" s="922" t="s">
        <v>16839</v>
      </c>
      <c r="S2117" s="923" t="s">
        <v>16840</v>
      </c>
    </row>
    <row r="2118" spans="1:19" ht="48" x14ac:dyDescent="0.2">
      <c r="A2118" s="749" t="s">
        <v>20797</v>
      </c>
      <c r="P2118" s="755"/>
      <c r="Q2118" s="921" t="s">
        <v>16144</v>
      </c>
      <c r="R2118" s="922" t="s">
        <v>16841</v>
      </c>
      <c r="S2118" s="923" t="s">
        <v>16842</v>
      </c>
    </row>
    <row r="2119" spans="1:19" ht="48" x14ac:dyDescent="0.2">
      <c r="A2119" s="749" t="s">
        <v>20797</v>
      </c>
      <c r="P2119" s="755"/>
      <c r="Q2119" s="921" t="s">
        <v>16144</v>
      </c>
      <c r="R2119" s="922" t="s">
        <v>16843</v>
      </c>
      <c r="S2119" s="923" t="s">
        <v>16844</v>
      </c>
    </row>
    <row r="2120" spans="1:19" ht="48" x14ac:dyDescent="0.2">
      <c r="A2120" s="749" t="s">
        <v>20797</v>
      </c>
      <c r="P2120" s="755"/>
      <c r="Q2120" s="921" t="s">
        <v>16144</v>
      </c>
      <c r="R2120" s="922" t="s">
        <v>16845</v>
      </c>
      <c r="S2120" s="923" t="s">
        <v>16846</v>
      </c>
    </row>
    <row r="2121" spans="1:19" ht="48" x14ac:dyDescent="0.2">
      <c r="A2121" s="749" t="s">
        <v>20797</v>
      </c>
      <c r="P2121" s="755"/>
      <c r="Q2121" s="921" t="s">
        <v>16144</v>
      </c>
      <c r="R2121" s="922" t="s">
        <v>16847</v>
      </c>
      <c r="S2121" s="923" t="s">
        <v>16848</v>
      </c>
    </row>
    <row r="2122" spans="1:19" ht="48" x14ac:dyDescent="0.2">
      <c r="A2122" s="749" t="s">
        <v>20797</v>
      </c>
      <c r="P2122" s="755"/>
      <c r="Q2122" s="921" t="s">
        <v>16144</v>
      </c>
      <c r="R2122" s="922" t="s">
        <v>16849</v>
      </c>
      <c r="S2122" s="923" t="s">
        <v>16850</v>
      </c>
    </row>
    <row r="2123" spans="1:19" ht="48" x14ac:dyDescent="0.2">
      <c r="A2123" s="749" t="s">
        <v>20797</v>
      </c>
      <c r="P2123" s="755"/>
      <c r="Q2123" s="921" t="s">
        <v>16144</v>
      </c>
      <c r="R2123" s="922" t="s">
        <v>16851</v>
      </c>
      <c r="S2123" s="923" t="s">
        <v>16852</v>
      </c>
    </row>
    <row r="2124" spans="1:19" ht="48" x14ac:dyDescent="0.2">
      <c r="A2124" s="749" t="s">
        <v>20797</v>
      </c>
      <c r="P2124" s="755"/>
      <c r="Q2124" s="921" t="s">
        <v>16144</v>
      </c>
      <c r="R2124" s="922" t="s">
        <v>16853</v>
      </c>
      <c r="S2124" s="923" t="s">
        <v>16854</v>
      </c>
    </row>
    <row r="2125" spans="1:19" ht="48" x14ac:dyDescent="0.2">
      <c r="A2125" s="749" t="s">
        <v>20797</v>
      </c>
      <c r="P2125" s="755"/>
      <c r="Q2125" s="921" t="s">
        <v>16144</v>
      </c>
      <c r="R2125" s="922" t="s">
        <v>16855</v>
      </c>
      <c r="S2125" s="923" t="s">
        <v>16856</v>
      </c>
    </row>
    <row r="2126" spans="1:19" ht="48" x14ac:dyDescent="0.2">
      <c r="A2126" s="749" t="s">
        <v>20797</v>
      </c>
      <c r="P2126" s="755"/>
      <c r="Q2126" s="921" t="s">
        <v>16144</v>
      </c>
      <c r="R2126" s="922" t="s">
        <v>16857</v>
      </c>
      <c r="S2126" s="923" t="s">
        <v>16858</v>
      </c>
    </row>
    <row r="2127" spans="1:19" ht="48" x14ac:dyDescent="0.2">
      <c r="A2127" s="749" t="s">
        <v>20797</v>
      </c>
      <c r="P2127" s="755"/>
      <c r="Q2127" s="921" t="s">
        <v>16144</v>
      </c>
      <c r="R2127" s="922" t="s">
        <v>16859</v>
      </c>
      <c r="S2127" s="923" t="s">
        <v>16860</v>
      </c>
    </row>
    <row r="2128" spans="1:19" ht="48" x14ac:dyDescent="0.2">
      <c r="A2128" s="749" t="s">
        <v>20797</v>
      </c>
      <c r="P2128" s="755"/>
      <c r="Q2128" s="921" t="s">
        <v>16144</v>
      </c>
      <c r="R2128" s="922" t="s">
        <v>16861</v>
      </c>
      <c r="S2128" s="923" t="s">
        <v>16862</v>
      </c>
    </row>
    <row r="2129" spans="1:19" ht="48" x14ac:dyDescent="0.2">
      <c r="A2129" s="749" t="s">
        <v>20797</v>
      </c>
      <c r="P2129" s="755"/>
      <c r="Q2129" s="921" t="s">
        <v>16144</v>
      </c>
      <c r="R2129" s="922" t="s">
        <v>16863</v>
      </c>
      <c r="S2129" s="923" t="s">
        <v>16864</v>
      </c>
    </row>
    <row r="2130" spans="1:19" ht="48" x14ac:dyDescent="0.2">
      <c r="A2130" s="749" t="s">
        <v>20797</v>
      </c>
      <c r="P2130" s="755"/>
      <c r="Q2130" s="921" t="s">
        <v>16144</v>
      </c>
      <c r="R2130" s="922" t="s">
        <v>16865</v>
      </c>
      <c r="S2130" s="923" t="s">
        <v>16866</v>
      </c>
    </row>
    <row r="2131" spans="1:19" ht="48" x14ac:dyDescent="0.2">
      <c r="A2131" s="749" t="s">
        <v>20797</v>
      </c>
      <c r="P2131" s="755"/>
      <c r="Q2131" s="921" t="s">
        <v>16144</v>
      </c>
      <c r="R2131" s="922" t="s">
        <v>16867</v>
      </c>
      <c r="S2131" s="923" t="s">
        <v>16868</v>
      </c>
    </row>
    <row r="2132" spans="1:19" ht="48" x14ac:dyDescent="0.2">
      <c r="A2132" s="749" t="s">
        <v>20797</v>
      </c>
      <c r="P2132" s="755"/>
      <c r="Q2132" s="921" t="s">
        <v>16144</v>
      </c>
      <c r="R2132" s="922" t="s">
        <v>16869</v>
      </c>
      <c r="S2132" s="923" t="s">
        <v>16870</v>
      </c>
    </row>
    <row r="2133" spans="1:19" ht="48" x14ac:dyDescent="0.2">
      <c r="A2133" s="749" t="s">
        <v>20797</v>
      </c>
      <c r="P2133" s="755"/>
      <c r="Q2133" s="921" t="s">
        <v>16144</v>
      </c>
      <c r="R2133" s="922" t="s">
        <v>16871</v>
      </c>
      <c r="S2133" s="923" t="s">
        <v>16872</v>
      </c>
    </row>
    <row r="2134" spans="1:19" ht="48" x14ac:dyDescent="0.2">
      <c r="A2134" s="749" t="s">
        <v>20797</v>
      </c>
      <c r="P2134" s="755"/>
      <c r="Q2134" s="921" t="s">
        <v>16144</v>
      </c>
      <c r="R2134" s="922" t="s">
        <v>16873</v>
      </c>
      <c r="S2134" s="923" t="s">
        <v>16874</v>
      </c>
    </row>
    <row r="2135" spans="1:19" ht="48" x14ac:dyDescent="0.2">
      <c r="A2135" s="749" t="s">
        <v>20797</v>
      </c>
      <c r="P2135" s="755"/>
      <c r="Q2135" s="921" t="s">
        <v>16144</v>
      </c>
      <c r="R2135" s="922" t="s">
        <v>16875</v>
      </c>
      <c r="S2135" s="923" t="s">
        <v>16876</v>
      </c>
    </row>
    <row r="2136" spans="1:19" ht="48" x14ac:dyDescent="0.2">
      <c r="A2136" s="749" t="s">
        <v>20797</v>
      </c>
      <c r="P2136" s="755"/>
      <c r="Q2136" s="921" t="s">
        <v>16144</v>
      </c>
      <c r="R2136" s="922" t="s">
        <v>16877</v>
      </c>
      <c r="S2136" s="923" t="s">
        <v>16878</v>
      </c>
    </row>
    <row r="2137" spans="1:19" ht="48" x14ac:dyDescent="0.2">
      <c r="A2137" s="749" t="s">
        <v>20797</v>
      </c>
      <c r="P2137" s="755"/>
      <c r="Q2137" s="921" t="s">
        <v>16144</v>
      </c>
      <c r="R2137" s="922" t="s">
        <v>16879</v>
      </c>
      <c r="S2137" s="923" t="s">
        <v>16880</v>
      </c>
    </row>
    <row r="2138" spans="1:19" ht="48" x14ac:dyDescent="0.2">
      <c r="A2138" s="749" t="s">
        <v>20797</v>
      </c>
      <c r="P2138" s="755"/>
      <c r="Q2138" s="921" t="s">
        <v>16144</v>
      </c>
      <c r="R2138" s="922" t="s">
        <v>16881</v>
      </c>
      <c r="S2138" s="923" t="s">
        <v>16882</v>
      </c>
    </row>
    <row r="2139" spans="1:19" ht="48" x14ac:dyDescent="0.2">
      <c r="A2139" s="749" t="s">
        <v>20797</v>
      </c>
      <c r="P2139" s="755"/>
      <c r="Q2139" s="921" t="s">
        <v>16144</v>
      </c>
      <c r="R2139" s="922" t="s">
        <v>16883</v>
      </c>
      <c r="S2139" s="923" t="s">
        <v>16884</v>
      </c>
    </row>
    <row r="2140" spans="1:19" ht="48" x14ac:dyDescent="0.2">
      <c r="A2140" s="749" t="s">
        <v>20797</v>
      </c>
      <c r="P2140" s="755"/>
      <c r="Q2140" s="921" t="s">
        <v>16144</v>
      </c>
      <c r="R2140" s="922" t="s">
        <v>16885</v>
      </c>
      <c r="S2140" s="923" t="s">
        <v>16886</v>
      </c>
    </row>
    <row r="2141" spans="1:19" ht="48" x14ac:dyDescent="0.2">
      <c r="A2141" s="749" t="s">
        <v>20797</v>
      </c>
      <c r="P2141" s="755"/>
      <c r="Q2141" s="921" t="s">
        <v>16144</v>
      </c>
      <c r="R2141" s="922" t="s">
        <v>16887</v>
      </c>
      <c r="S2141" s="923" t="s">
        <v>16888</v>
      </c>
    </row>
    <row r="2142" spans="1:19" ht="48" x14ac:dyDescent="0.2">
      <c r="A2142" s="749" t="s">
        <v>20797</v>
      </c>
      <c r="P2142" s="755"/>
      <c r="Q2142" s="921" t="s">
        <v>16144</v>
      </c>
      <c r="R2142" s="922" t="s">
        <v>16889</v>
      </c>
      <c r="S2142" s="923" t="s">
        <v>16890</v>
      </c>
    </row>
    <row r="2143" spans="1:19" ht="48" x14ac:dyDescent="0.2">
      <c r="A2143" s="749" t="s">
        <v>20797</v>
      </c>
      <c r="P2143" s="755"/>
      <c r="Q2143" s="921" t="s">
        <v>16144</v>
      </c>
      <c r="R2143" s="922" t="s">
        <v>16891</v>
      </c>
      <c r="S2143" s="923" t="s">
        <v>16892</v>
      </c>
    </row>
    <row r="2144" spans="1:19" ht="48" x14ac:dyDescent="0.2">
      <c r="A2144" s="749" t="s">
        <v>20797</v>
      </c>
      <c r="P2144" s="755"/>
      <c r="Q2144" s="921" t="s">
        <v>16144</v>
      </c>
      <c r="R2144" s="922" t="s">
        <v>16893</v>
      </c>
      <c r="S2144" s="923" t="s">
        <v>16894</v>
      </c>
    </row>
    <row r="2145" spans="1:19" ht="48" x14ac:dyDescent="0.2">
      <c r="A2145" s="749" t="s">
        <v>20797</v>
      </c>
      <c r="P2145" s="755"/>
      <c r="Q2145" s="921" t="s">
        <v>16144</v>
      </c>
      <c r="R2145" s="922" t="s">
        <v>16895</v>
      </c>
      <c r="S2145" s="923" t="s">
        <v>16896</v>
      </c>
    </row>
    <row r="2146" spans="1:19" ht="48" x14ac:dyDescent="0.2">
      <c r="A2146" s="749" t="s">
        <v>20797</v>
      </c>
      <c r="P2146" s="755"/>
      <c r="Q2146" s="921" t="s">
        <v>16144</v>
      </c>
      <c r="R2146" s="922" t="s">
        <v>16897</v>
      </c>
      <c r="S2146" s="923" t="s">
        <v>16898</v>
      </c>
    </row>
    <row r="2147" spans="1:19" ht="48" x14ac:dyDescent="0.2">
      <c r="A2147" s="749" t="s">
        <v>20797</v>
      </c>
      <c r="P2147" s="755"/>
      <c r="Q2147" s="921" t="s">
        <v>16144</v>
      </c>
      <c r="R2147" s="922" t="s">
        <v>16899</v>
      </c>
      <c r="S2147" s="923" t="s">
        <v>16900</v>
      </c>
    </row>
    <row r="2148" spans="1:19" ht="48" x14ac:dyDescent="0.2">
      <c r="A2148" s="749" t="s">
        <v>20797</v>
      </c>
      <c r="P2148" s="755"/>
      <c r="Q2148" s="921" t="s">
        <v>16144</v>
      </c>
      <c r="R2148" s="922" t="s">
        <v>16901</v>
      </c>
      <c r="S2148" s="923" t="s">
        <v>16902</v>
      </c>
    </row>
    <row r="2149" spans="1:19" ht="48" x14ac:dyDescent="0.2">
      <c r="A2149" s="749" t="s">
        <v>20797</v>
      </c>
      <c r="P2149" s="755"/>
      <c r="Q2149" s="921" t="s">
        <v>16144</v>
      </c>
      <c r="R2149" s="922" t="s">
        <v>16903</v>
      </c>
      <c r="S2149" s="923" t="s">
        <v>16904</v>
      </c>
    </row>
    <row r="2150" spans="1:19" ht="48" x14ac:dyDescent="0.2">
      <c r="A2150" s="749" t="s">
        <v>20797</v>
      </c>
      <c r="P2150" s="755"/>
      <c r="Q2150" s="921" t="s">
        <v>16144</v>
      </c>
      <c r="R2150" s="922" t="s">
        <v>16905</v>
      </c>
      <c r="S2150" s="923" t="s">
        <v>16906</v>
      </c>
    </row>
    <row r="2151" spans="1:19" ht="48" x14ac:dyDescent="0.2">
      <c r="A2151" s="749" t="s">
        <v>20797</v>
      </c>
      <c r="P2151" s="755"/>
      <c r="Q2151" s="921" t="s">
        <v>16144</v>
      </c>
      <c r="R2151" s="922" t="s">
        <v>16907</v>
      </c>
      <c r="S2151" s="923" t="s">
        <v>16908</v>
      </c>
    </row>
    <row r="2152" spans="1:19" ht="48" x14ac:dyDescent="0.2">
      <c r="A2152" s="749" t="s">
        <v>20797</v>
      </c>
      <c r="P2152" s="755"/>
      <c r="Q2152" s="921" t="s">
        <v>16144</v>
      </c>
      <c r="R2152" s="922" t="s">
        <v>16909</v>
      </c>
      <c r="S2152" s="923" t="s">
        <v>16910</v>
      </c>
    </row>
    <row r="2153" spans="1:19" ht="48" x14ac:dyDescent="0.2">
      <c r="A2153" s="749" t="s">
        <v>20797</v>
      </c>
      <c r="P2153" s="755"/>
      <c r="Q2153" s="921" t="s">
        <v>16144</v>
      </c>
      <c r="R2153" s="922" t="s">
        <v>16911</v>
      </c>
      <c r="S2153" s="923" t="s">
        <v>16912</v>
      </c>
    </row>
    <row r="2154" spans="1:19" ht="48" x14ac:dyDescent="0.2">
      <c r="A2154" s="749" t="s">
        <v>20797</v>
      </c>
      <c r="P2154" s="755"/>
      <c r="Q2154" s="921" t="s">
        <v>16144</v>
      </c>
      <c r="R2154" s="922" t="s">
        <v>16913</v>
      </c>
      <c r="S2154" s="923" t="s">
        <v>16914</v>
      </c>
    </row>
    <row r="2155" spans="1:19" ht="48" x14ac:dyDescent="0.2">
      <c r="A2155" s="749" t="s">
        <v>20797</v>
      </c>
      <c r="P2155" s="755"/>
      <c r="Q2155" s="921" t="s">
        <v>16144</v>
      </c>
      <c r="R2155" s="922" t="s">
        <v>16915</v>
      </c>
      <c r="S2155" s="923" t="s">
        <v>16916</v>
      </c>
    </row>
    <row r="2156" spans="1:19" ht="48" x14ac:dyDescent="0.2">
      <c r="A2156" s="749" t="s">
        <v>20797</v>
      </c>
      <c r="P2156" s="755"/>
      <c r="Q2156" s="921" t="s">
        <v>16144</v>
      </c>
      <c r="R2156" s="922" t="s">
        <v>16917</v>
      </c>
      <c r="S2156" s="923" t="s">
        <v>16918</v>
      </c>
    </row>
    <row r="2157" spans="1:19" ht="48" x14ac:dyDescent="0.2">
      <c r="A2157" s="749" t="s">
        <v>20797</v>
      </c>
      <c r="P2157" s="755"/>
      <c r="Q2157" s="921" t="s">
        <v>16144</v>
      </c>
      <c r="R2157" s="922" t="s">
        <v>16919</v>
      </c>
      <c r="S2157" s="923" t="s">
        <v>16920</v>
      </c>
    </row>
    <row r="2158" spans="1:19" ht="48" x14ac:dyDescent="0.2">
      <c r="A2158" s="749" t="s">
        <v>20797</v>
      </c>
      <c r="P2158" s="755"/>
      <c r="Q2158" s="921" t="s">
        <v>16144</v>
      </c>
      <c r="R2158" s="922" t="s">
        <v>16921</v>
      </c>
      <c r="S2158" s="923" t="s">
        <v>16922</v>
      </c>
    </row>
    <row r="2159" spans="1:19" ht="48" x14ac:dyDescent="0.2">
      <c r="A2159" s="749" t="s">
        <v>20797</v>
      </c>
      <c r="P2159" s="755"/>
      <c r="Q2159" s="921" t="s">
        <v>16144</v>
      </c>
      <c r="R2159" s="922" t="s">
        <v>16923</v>
      </c>
      <c r="S2159" s="923" t="s">
        <v>16924</v>
      </c>
    </row>
    <row r="2160" spans="1:19" ht="48" x14ac:dyDescent="0.2">
      <c r="A2160" s="749" t="s">
        <v>20797</v>
      </c>
      <c r="P2160" s="755"/>
      <c r="Q2160" s="921" t="s">
        <v>16144</v>
      </c>
      <c r="R2160" s="922" t="s">
        <v>16925</v>
      </c>
      <c r="S2160" s="923" t="s">
        <v>16926</v>
      </c>
    </row>
    <row r="2161" spans="1:19" ht="48" x14ac:dyDescent="0.2">
      <c r="A2161" s="749" t="s">
        <v>20797</v>
      </c>
      <c r="P2161" s="755"/>
      <c r="Q2161" s="921" t="s">
        <v>16144</v>
      </c>
      <c r="R2161" s="922" t="s">
        <v>16927</v>
      </c>
      <c r="S2161" s="923" t="s">
        <v>16928</v>
      </c>
    </row>
    <row r="2162" spans="1:19" ht="48" x14ac:dyDescent="0.2">
      <c r="A2162" s="749" t="s">
        <v>20797</v>
      </c>
      <c r="P2162" s="755"/>
      <c r="Q2162" s="921" t="s">
        <v>16144</v>
      </c>
      <c r="R2162" s="922" t="s">
        <v>16929</v>
      </c>
      <c r="S2162" s="923" t="s">
        <v>16930</v>
      </c>
    </row>
    <row r="2163" spans="1:19" ht="48" x14ac:dyDescent="0.2">
      <c r="A2163" s="749" t="s">
        <v>20797</v>
      </c>
      <c r="P2163" s="755"/>
      <c r="Q2163" s="921" t="s">
        <v>16144</v>
      </c>
      <c r="R2163" s="922" t="s">
        <v>16931</v>
      </c>
      <c r="S2163" s="923" t="s">
        <v>16932</v>
      </c>
    </row>
    <row r="2164" spans="1:19" ht="48" x14ac:dyDescent="0.2">
      <c r="A2164" s="749" t="s">
        <v>20797</v>
      </c>
      <c r="P2164" s="755"/>
      <c r="Q2164" s="921" t="s">
        <v>16144</v>
      </c>
      <c r="R2164" s="922" t="s">
        <v>16933</v>
      </c>
      <c r="S2164" s="923" t="s">
        <v>16934</v>
      </c>
    </row>
    <row r="2165" spans="1:19" ht="48" x14ac:dyDescent="0.2">
      <c r="A2165" s="749" t="s">
        <v>20797</v>
      </c>
      <c r="P2165" s="755"/>
      <c r="Q2165" s="921" t="s">
        <v>16144</v>
      </c>
      <c r="R2165" s="922" t="s">
        <v>16935</v>
      </c>
      <c r="S2165" s="923" t="s">
        <v>16936</v>
      </c>
    </row>
    <row r="2166" spans="1:19" ht="48" x14ac:dyDescent="0.2">
      <c r="A2166" s="749" t="s">
        <v>20797</v>
      </c>
      <c r="P2166" s="755"/>
      <c r="Q2166" s="921" t="s">
        <v>16144</v>
      </c>
      <c r="R2166" s="922" t="s">
        <v>16937</v>
      </c>
      <c r="S2166" s="923" t="s">
        <v>16938</v>
      </c>
    </row>
    <row r="2167" spans="1:19" ht="49" thickBot="1" x14ac:dyDescent="0.25">
      <c r="A2167" s="749" t="s">
        <v>20797</v>
      </c>
      <c r="P2167" s="755"/>
      <c r="Q2167" s="980" t="s">
        <v>16144</v>
      </c>
      <c r="R2167" s="981" t="s">
        <v>16939</v>
      </c>
      <c r="S2167" s="982" t="s">
        <v>16940</v>
      </c>
    </row>
    <row r="2168" spans="1:19" ht="48" x14ac:dyDescent="0.2">
      <c r="A2168" s="749" t="s">
        <v>20797</v>
      </c>
    </row>
    <row r="2169" spans="1:19" ht="48" x14ac:dyDescent="0.2">
      <c r="A2169" s="749" t="s">
        <v>20797</v>
      </c>
    </row>
    <row r="2170" spans="1:19" ht="48" x14ac:dyDescent="0.2">
      <c r="A2170" s="749" t="s">
        <v>20797</v>
      </c>
    </row>
    <row r="2171" spans="1:19" ht="48" x14ac:dyDescent="0.2">
      <c r="A2171" s="749" t="s">
        <v>20797</v>
      </c>
    </row>
    <row r="2172" spans="1:19" ht="48" x14ac:dyDescent="0.2">
      <c r="A2172" s="749" t="s">
        <v>20797</v>
      </c>
    </row>
    <row r="2173" spans="1:19" ht="48" x14ac:dyDescent="0.2">
      <c r="A2173" s="749" t="s">
        <v>20797</v>
      </c>
    </row>
    <row r="2174" spans="1:19" ht="48" x14ac:dyDescent="0.2">
      <c r="A2174" s="749" t="s">
        <v>20797</v>
      </c>
    </row>
    <row r="2175" spans="1:19" ht="48" x14ac:dyDescent="0.2">
      <c r="A2175" s="749" t="s">
        <v>20797</v>
      </c>
    </row>
    <row r="2176" spans="1:19" ht="48" x14ac:dyDescent="0.2">
      <c r="A2176" s="749" t="s">
        <v>20797</v>
      </c>
    </row>
    <row r="2177" spans="1:1" ht="48" x14ac:dyDescent="0.2">
      <c r="A2177" s="749" t="s">
        <v>20797</v>
      </c>
    </row>
    <row r="2178" spans="1:1" ht="48" x14ac:dyDescent="0.2">
      <c r="A2178" s="749" t="s">
        <v>20797</v>
      </c>
    </row>
    <row r="2179" spans="1:1" ht="48" x14ac:dyDescent="0.2">
      <c r="A2179" s="749" t="s">
        <v>20797</v>
      </c>
    </row>
    <row r="2180" spans="1:1" ht="48" x14ac:dyDescent="0.2">
      <c r="A2180" s="749" t="s">
        <v>20797</v>
      </c>
    </row>
    <row r="2181" spans="1:1" ht="48" x14ac:dyDescent="0.2">
      <c r="A2181" s="749" t="s">
        <v>20797</v>
      </c>
    </row>
    <row r="2182" spans="1:1" ht="48" x14ac:dyDescent="0.2">
      <c r="A2182" s="749" t="s">
        <v>20797</v>
      </c>
    </row>
    <row r="2183" spans="1:1" ht="48" x14ac:dyDescent="0.2">
      <c r="A2183" s="749" t="s">
        <v>20797</v>
      </c>
    </row>
    <row r="2184" spans="1:1" ht="48" x14ac:dyDescent="0.2">
      <c r="A2184" s="749" t="s">
        <v>20797</v>
      </c>
    </row>
    <row r="2185" spans="1:1" ht="48" x14ac:dyDescent="0.2">
      <c r="A2185" s="749" t="s">
        <v>20797</v>
      </c>
    </row>
    <row r="2186" spans="1:1" ht="48" x14ac:dyDescent="0.2">
      <c r="A2186" s="749" t="s">
        <v>20797</v>
      </c>
    </row>
    <row r="2187" spans="1:1" ht="48" x14ac:dyDescent="0.2">
      <c r="A2187" s="749" t="s">
        <v>20797</v>
      </c>
    </row>
    <row r="2188" spans="1:1" ht="48" x14ac:dyDescent="0.2">
      <c r="A2188" s="749" t="s">
        <v>20797</v>
      </c>
    </row>
    <row r="2189" spans="1:1" ht="48" x14ac:dyDescent="0.2">
      <c r="A2189" s="749" t="s">
        <v>20797</v>
      </c>
    </row>
    <row r="2190" spans="1:1" ht="48" x14ac:dyDescent="0.2">
      <c r="A2190" s="749" t="s">
        <v>20797</v>
      </c>
    </row>
    <row r="2191" spans="1:1" ht="48" x14ac:dyDescent="0.2">
      <c r="A2191" s="749" t="s">
        <v>20797</v>
      </c>
    </row>
    <row r="2192" spans="1:1" ht="48" x14ac:dyDescent="0.2">
      <c r="A2192" s="749" t="s">
        <v>20797</v>
      </c>
    </row>
    <row r="2193" spans="1:1" ht="48" x14ac:dyDescent="0.2">
      <c r="A2193" s="749" t="s">
        <v>20797</v>
      </c>
    </row>
  </sheetData>
  <autoFilter ref="A5:BG2189" xr:uid="{AC1E53D4-2730-49DA-9E1A-50B6AC0E2491}"/>
  <sortState xmlns:xlrd2="http://schemas.microsoft.com/office/spreadsheetml/2017/richdata2" ref="AD6:AF281">
    <sortCondition ref="AF6:AF281"/>
  </sortState>
  <hyperlinks>
    <hyperlink ref="F1" r:id="rId1" xr:uid="{30AD05EE-DA5B-4F41-8668-AEB81A151936}"/>
    <hyperlink ref="N1" r:id="rId2" xr:uid="{6C712B45-37EF-BD43-865D-94CFEE298221}"/>
    <hyperlink ref="U1" r:id="rId3" xr:uid="{B060BE2A-A834-3147-BC17-38993FA114DE}"/>
    <hyperlink ref="AH1" r:id="rId4" xr:uid="{E33C5430-C265-F044-9AA6-F3FC29412552}"/>
    <hyperlink ref="AK1" r:id="rId5" xr:uid="{F1447BC5-4CD0-044F-A943-EFDD2A74EEE7}"/>
    <hyperlink ref="AD1" r:id="rId6" xr:uid="{135F6344-87E0-5E42-9CEF-7EA1B2996F10}"/>
    <hyperlink ref="Y1" r:id="rId7" xr:uid="{C594D548-4390-0147-8815-6317F84B5769}"/>
    <hyperlink ref="J1" r:id="rId8" xr:uid="{86677C3A-AD91-D649-A4F1-4F3BD0E17966}"/>
    <hyperlink ref="AU1" r:id="rId9" location="Codelists-3" xr:uid="{4C4FA818-C045-694F-BAEA-B0FB142F115E}"/>
    <hyperlink ref="AX1" r:id="rId10" location="Codelists-3" xr:uid="{F94B2DF5-9340-654E-9BCE-709E59CC5429}"/>
    <hyperlink ref="B1" r:id="rId11" xr:uid="{9FA8A476-2DBF-5C45-B982-84709B282B6D}"/>
  </hyperlinks>
  <pageMargins left="0.7" right="0.7" top="0.75" bottom="0.75" header="0.3" footer="0.3"/>
  <pageSetup paperSize="9" orientation="portrait" r:id="rId12"/>
  <legacy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AF832-C905-D344-B1FD-296E25818222}">
  <dimension ref="A1:T21"/>
  <sheetViews>
    <sheetView showGridLines="0" topLeftCell="H1" workbookViewId="0">
      <pane ySplit="5" topLeftCell="A6" activePane="bottomLeft" state="frozen"/>
      <selection pane="bottomLeft" activeCell="O10" sqref="O10"/>
    </sheetView>
  </sheetViews>
  <sheetFormatPr baseColWidth="10" defaultRowHeight="15" outlineLevelCol="1" x14ac:dyDescent="0.2"/>
  <cols>
    <col min="1" max="1" width="4.83203125" hidden="1" customWidth="1" outlineLevel="1"/>
    <col min="2" max="2" width="18.33203125" style="326" customWidth="1" collapsed="1"/>
    <col min="3" max="3" width="45.5" style="325" customWidth="1"/>
    <col min="4" max="4" width="32.5" style="325" customWidth="1"/>
    <col min="7" max="7" width="18.6640625" customWidth="1"/>
    <col min="8" max="8" width="31.1640625" style="325" customWidth="1"/>
    <col min="9" max="9" width="57" style="325" customWidth="1"/>
    <col min="10" max="10" width="56.6640625" style="325" customWidth="1"/>
    <col min="13" max="13" width="25.33203125" customWidth="1"/>
    <col min="14" max="14" width="48.5" style="325" customWidth="1"/>
    <col min="15" max="15" width="33.1640625" style="325" customWidth="1"/>
    <col min="18" max="18" width="14" customWidth="1"/>
    <col min="19" max="19" width="49.1640625" style="325" customWidth="1"/>
    <col min="20" max="20" width="43.83203125" style="325" customWidth="1"/>
  </cols>
  <sheetData>
    <row r="1" spans="1:20" x14ac:dyDescent="0.2">
      <c r="B1"/>
    </row>
    <row r="2" spans="1:20" x14ac:dyDescent="0.2">
      <c r="B2" s="349"/>
    </row>
    <row r="3" spans="1:20" ht="16" x14ac:dyDescent="0.2">
      <c r="B3" s="707" t="s">
        <v>20811</v>
      </c>
      <c r="C3" s="330" t="s">
        <v>20829</v>
      </c>
      <c r="D3" s="330"/>
      <c r="G3" s="707" t="s">
        <v>20827</v>
      </c>
      <c r="H3" s="327" t="s">
        <v>20828</v>
      </c>
      <c r="M3" s="707" t="s">
        <v>20838</v>
      </c>
      <c r="N3" s="330" t="s">
        <v>20839</v>
      </c>
      <c r="O3" s="330"/>
      <c r="R3" s="707" t="s">
        <v>20853</v>
      </c>
      <c r="S3" s="330" t="s">
        <v>20852</v>
      </c>
      <c r="T3" s="330"/>
    </row>
    <row r="4" spans="1:20" ht="16" thickBot="1" x14ac:dyDescent="0.25">
      <c r="B4" s="329"/>
      <c r="C4" s="330"/>
      <c r="D4" s="330"/>
      <c r="M4" s="329"/>
      <c r="N4" s="330"/>
      <c r="O4" s="330"/>
      <c r="R4" s="329"/>
      <c r="S4" s="330"/>
      <c r="T4" s="330"/>
    </row>
    <row r="5" spans="1:20" ht="64" x14ac:dyDescent="0.2">
      <c r="A5" s="325" t="s">
        <v>18641</v>
      </c>
      <c r="B5" s="332" t="s">
        <v>128</v>
      </c>
      <c r="C5" s="710" t="s">
        <v>20799</v>
      </c>
      <c r="D5" s="333" t="s">
        <v>20800</v>
      </c>
      <c r="G5" s="711" t="s">
        <v>128</v>
      </c>
      <c r="H5" s="334" t="s">
        <v>20799</v>
      </c>
      <c r="I5" s="712" t="s">
        <v>20800</v>
      </c>
      <c r="J5" s="335" t="s">
        <v>5950</v>
      </c>
      <c r="M5" s="332" t="s">
        <v>128</v>
      </c>
      <c r="N5" s="710" t="s">
        <v>20799</v>
      </c>
      <c r="O5" s="333" t="s">
        <v>20800</v>
      </c>
      <c r="R5" s="332" t="s">
        <v>128</v>
      </c>
      <c r="S5" s="710" t="s">
        <v>20799</v>
      </c>
      <c r="T5" s="333" t="s">
        <v>20800</v>
      </c>
    </row>
    <row r="6" spans="1:20" ht="64" x14ac:dyDescent="0.2">
      <c r="A6" s="325" t="s">
        <v>18641</v>
      </c>
      <c r="B6" s="708" t="s">
        <v>20801</v>
      </c>
      <c r="C6" s="703" t="s">
        <v>20802</v>
      </c>
      <c r="D6" s="705" t="s">
        <v>20803</v>
      </c>
      <c r="G6" s="713" t="s">
        <v>39</v>
      </c>
      <c r="H6" s="338" t="s">
        <v>20812</v>
      </c>
      <c r="I6" s="714" t="s">
        <v>20813</v>
      </c>
      <c r="J6" s="715" t="s">
        <v>20814</v>
      </c>
      <c r="M6" s="708" t="s">
        <v>20830</v>
      </c>
      <c r="N6" s="703" t="s">
        <v>20831</v>
      </c>
      <c r="O6" s="705" t="s">
        <v>20832</v>
      </c>
      <c r="R6" s="708" t="s">
        <v>20840</v>
      </c>
      <c r="S6" s="703" t="s">
        <v>20841</v>
      </c>
      <c r="T6" s="705" t="s">
        <v>20842</v>
      </c>
    </row>
    <row r="7" spans="1:20" ht="64" x14ac:dyDescent="0.2">
      <c r="A7" s="325" t="s">
        <v>18641</v>
      </c>
      <c r="B7" s="708" t="s">
        <v>20804</v>
      </c>
      <c r="C7" s="703" t="s">
        <v>20805</v>
      </c>
      <c r="D7" s="705" t="s">
        <v>20806</v>
      </c>
      <c r="G7" s="713" t="s">
        <v>185</v>
      </c>
      <c r="H7" s="338" t="s">
        <v>20815</v>
      </c>
      <c r="I7" s="714" t="s">
        <v>20813</v>
      </c>
      <c r="J7" s="715" t="s">
        <v>20814</v>
      </c>
      <c r="M7" s="708" t="s">
        <v>20833</v>
      </c>
      <c r="N7" s="703" t="s">
        <v>20834</v>
      </c>
      <c r="O7" s="705" t="s">
        <v>20835</v>
      </c>
      <c r="R7" s="708" t="s">
        <v>20843</v>
      </c>
      <c r="S7" s="703" t="s">
        <v>20844</v>
      </c>
      <c r="T7" s="705" t="s">
        <v>20845</v>
      </c>
    </row>
    <row r="8" spans="1:20" ht="65" thickBot="1" x14ac:dyDescent="0.25">
      <c r="A8" s="325" t="s">
        <v>18641</v>
      </c>
      <c r="B8" s="708" t="s">
        <v>20807</v>
      </c>
      <c r="C8" s="703" t="s">
        <v>20808</v>
      </c>
      <c r="D8" s="705" t="s">
        <v>20806</v>
      </c>
      <c r="G8" s="713" t="s">
        <v>244</v>
      </c>
      <c r="H8" s="338" t="s">
        <v>20816</v>
      </c>
      <c r="I8" s="714" t="s">
        <v>20817</v>
      </c>
      <c r="J8" s="715"/>
      <c r="M8" s="709" t="s">
        <v>20836</v>
      </c>
      <c r="N8" s="704" t="s">
        <v>20837</v>
      </c>
      <c r="O8" s="706"/>
      <c r="R8" s="708" t="s">
        <v>20846</v>
      </c>
      <c r="S8" s="703" t="s">
        <v>20847</v>
      </c>
      <c r="T8" s="705" t="s">
        <v>20845</v>
      </c>
    </row>
    <row r="9" spans="1:20" ht="65" thickBot="1" x14ac:dyDescent="0.25">
      <c r="A9" s="325" t="s">
        <v>18641</v>
      </c>
      <c r="B9" s="709" t="s">
        <v>20809</v>
      </c>
      <c r="C9" s="704" t="s">
        <v>20810</v>
      </c>
      <c r="D9" s="706" t="s">
        <v>20806</v>
      </c>
      <c r="G9" s="713" t="s">
        <v>20818</v>
      </c>
      <c r="H9" s="338" t="s">
        <v>20819</v>
      </c>
      <c r="I9" s="714" t="s">
        <v>20806</v>
      </c>
      <c r="J9" s="715"/>
      <c r="R9" s="708" t="s">
        <v>20848</v>
      </c>
      <c r="S9" s="703" t="s">
        <v>20849</v>
      </c>
      <c r="T9" s="705" t="s">
        <v>20845</v>
      </c>
    </row>
    <row r="10" spans="1:20" ht="65" thickBot="1" x14ac:dyDescent="0.25">
      <c r="A10" s="325" t="s">
        <v>18641</v>
      </c>
      <c r="G10" s="713" t="s">
        <v>282</v>
      </c>
      <c r="H10" s="338" t="s">
        <v>20820</v>
      </c>
      <c r="I10" s="714" t="s">
        <v>20821</v>
      </c>
      <c r="J10" s="715"/>
      <c r="R10" s="709" t="s">
        <v>20850</v>
      </c>
      <c r="S10" s="704" t="s">
        <v>20851</v>
      </c>
      <c r="T10" s="706" t="s">
        <v>20845</v>
      </c>
    </row>
    <row r="11" spans="1:20" ht="64" x14ac:dyDescent="0.2">
      <c r="A11" s="325" t="s">
        <v>18641</v>
      </c>
      <c r="G11" s="713" t="s">
        <v>47</v>
      </c>
      <c r="H11" s="338" t="s">
        <v>20819</v>
      </c>
      <c r="I11" s="714" t="s">
        <v>20822</v>
      </c>
      <c r="J11" s="715"/>
    </row>
    <row r="12" spans="1:20" ht="65" thickBot="1" x14ac:dyDescent="0.25">
      <c r="A12" s="325" t="s">
        <v>18641</v>
      </c>
      <c r="G12" s="716" t="s">
        <v>20823</v>
      </c>
      <c r="H12" s="339" t="s">
        <v>20824</v>
      </c>
      <c r="I12" s="717" t="s">
        <v>20825</v>
      </c>
      <c r="J12" s="718" t="s">
        <v>20826</v>
      </c>
    </row>
    <row r="13" spans="1:20" ht="64" x14ac:dyDescent="0.2">
      <c r="A13" s="325" t="s">
        <v>18641</v>
      </c>
    </row>
    <row r="14" spans="1:20" ht="64" x14ac:dyDescent="0.2">
      <c r="A14" s="325" t="s">
        <v>18641</v>
      </c>
    </row>
    <row r="15" spans="1:20" ht="64" x14ac:dyDescent="0.2">
      <c r="A15" s="325" t="s">
        <v>18641</v>
      </c>
    </row>
    <row r="16" spans="1:20" ht="64" x14ac:dyDescent="0.2">
      <c r="A16" s="325" t="s">
        <v>18641</v>
      </c>
    </row>
    <row r="17" spans="1:1" ht="64" x14ac:dyDescent="0.2">
      <c r="A17" s="325" t="s">
        <v>18641</v>
      </c>
    </row>
    <row r="18" spans="1:1" ht="64" x14ac:dyDescent="0.2">
      <c r="A18" s="325" t="s">
        <v>18641</v>
      </c>
    </row>
    <row r="19" spans="1:1" ht="64" x14ac:dyDescent="0.2">
      <c r="A19" s="325" t="s">
        <v>18641</v>
      </c>
    </row>
    <row r="20" spans="1:1" ht="64" x14ac:dyDescent="0.2">
      <c r="A20" s="325" t="s">
        <v>18641</v>
      </c>
    </row>
    <row r="21" spans="1:1" ht="64" x14ac:dyDescent="0.2">
      <c r="A21" s="325" t="s">
        <v>18641</v>
      </c>
    </row>
  </sheetData>
  <autoFilter ref="A5:D21" xr:uid="{AC1E53D4-2730-49DA-9E1A-50B6AC0E2491}"/>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CC4E2-1FBD-5342-A972-289F9A890355}">
  <sheetPr>
    <tabColor theme="9" tint="-0.249977111117893"/>
    <pageSetUpPr fitToPage="1"/>
  </sheetPr>
  <dimension ref="B2:N66"/>
  <sheetViews>
    <sheetView showGridLines="0" zoomScale="120" zoomScaleNormal="120" zoomScalePageLayoutView="120" workbookViewId="0">
      <selection activeCell="L3" sqref="L3:L7"/>
    </sheetView>
  </sheetViews>
  <sheetFormatPr baseColWidth="10" defaultColWidth="10.6640625" defaultRowHeight="14" outlineLevelRow="1" x14ac:dyDescent="0.2"/>
  <cols>
    <col min="1" max="1" width="10.6640625" style="328"/>
    <col min="2" max="2" width="18.33203125" style="328" customWidth="1"/>
    <col min="3" max="3" width="3.83203125" style="328" customWidth="1"/>
    <col min="4" max="4" width="25.33203125" style="328" customWidth="1"/>
    <col min="5" max="5" width="7.33203125" style="328" customWidth="1"/>
    <col min="6" max="6" width="11.1640625" style="328" customWidth="1"/>
    <col min="7" max="7" width="13.33203125" style="328" customWidth="1"/>
    <col min="8" max="8" width="12.33203125" style="328" customWidth="1"/>
    <col min="9" max="9" width="7" style="328" customWidth="1"/>
    <col min="10" max="11" width="10.6640625" style="328"/>
    <col min="12" max="12" width="34.6640625" style="328" customWidth="1"/>
    <col min="13" max="16384" width="10.6640625" style="328"/>
  </cols>
  <sheetData>
    <row r="2" spans="2:12" ht="15" thickBot="1" x14ac:dyDescent="0.25"/>
    <row r="3" spans="2:12" ht="20" customHeight="1" x14ac:dyDescent="0.2">
      <c r="B3" s="1039" t="s">
        <v>18330</v>
      </c>
      <c r="C3" s="1040"/>
      <c r="D3" s="414"/>
      <c r="F3" s="1043" t="s">
        <v>18331</v>
      </c>
      <c r="G3" s="1044"/>
      <c r="H3" s="1045" t="s">
        <v>18332</v>
      </c>
      <c r="I3" s="1046"/>
      <c r="L3" s="1047" t="s">
        <v>18333</v>
      </c>
    </row>
    <row r="4" spans="2:12" ht="20" customHeight="1" x14ac:dyDescent="0.2">
      <c r="B4" s="1041"/>
      <c r="C4" s="1042"/>
      <c r="D4" s="415"/>
      <c r="F4" s="1050" t="s">
        <v>148</v>
      </c>
      <c r="G4" s="1051"/>
      <c r="H4" s="1052" t="s">
        <v>18334</v>
      </c>
      <c r="I4" s="1053"/>
      <c r="K4" s="416"/>
      <c r="L4" s="1048"/>
    </row>
    <row r="5" spans="2:12" ht="5.25" customHeight="1" x14ac:dyDescent="0.2">
      <c r="B5" s="1041"/>
      <c r="C5" s="1042"/>
      <c r="D5" s="415"/>
      <c r="F5" s="1054"/>
      <c r="G5" s="1054"/>
      <c r="H5" s="1055"/>
      <c r="I5" s="1055"/>
      <c r="L5" s="1048"/>
    </row>
    <row r="6" spans="2:12" ht="12.5" customHeight="1" x14ac:dyDescent="0.2">
      <c r="B6" s="417" t="s">
        <v>18335</v>
      </c>
      <c r="C6" s="418"/>
      <c r="D6" s="419"/>
      <c r="F6" s="420" t="s">
        <v>18336</v>
      </c>
      <c r="G6" s="421"/>
      <c r="H6" s="421"/>
      <c r="I6" s="414"/>
      <c r="L6" s="1048"/>
    </row>
    <row r="7" spans="2:12" ht="12.5" customHeight="1" x14ac:dyDescent="0.2">
      <c r="B7" s="422" t="s">
        <v>18337</v>
      </c>
      <c r="C7" s="423"/>
      <c r="D7" s="424"/>
      <c r="F7" s="425" t="s">
        <v>18338</v>
      </c>
      <c r="G7" s="426"/>
      <c r="H7" s="426"/>
      <c r="I7" s="427"/>
      <c r="K7" s="324"/>
      <c r="L7" s="1049"/>
    </row>
    <row r="8" spans="2:12" ht="12.5" customHeight="1" x14ac:dyDescent="0.2">
      <c r="B8" s="428" t="s">
        <v>18339</v>
      </c>
      <c r="C8" s="429"/>
      <c r="D8" s="430"/>
      <c r="F8" s="431" t="s">
        <v>18340</v>
      </c>
      <c r="G8" s="432"/>
      <c r="H8" s="433"/>
      <c r="I8" s="434"/>
      <c r="L8" s="435" t="s">
        <v>18341</v>
      </c>
    </row>
    <row r="9" spans="2:12" ht="12.5" customHeight="1" x14ac:dyDescent="0.2">
      <c r="B9" s="422" t="s">
        <v>18342</v>
      </c>
      <c r="C9" s="436"/>
      <c r="D9" s="437"/>
      <c r="F9" s="438" t="s">
        <v>18343</v>
      </c>
      <c r="G9" s="439"/>
      <c r="H9" s="439"/>
      <c r="I9" s="439"/>
      <c r="L9" s="440" t="s">
        <v>18344</v>
      </c>
    </row>
    <row r="10" spans="2:12" ht="12.5" customHeight="1" x14ac:dyDescent="0.2">
      <c r="B10" s="441" t="s">
        <v>18345</v>
      </c>
      <c r="C10" s="324"/>
      <c r="D10" s="415"/>
      <c r="F10" s="442" t="s">
        <v>18346</v>
      </c>
      <c r="G10" s="443"/>
      <c r="H10" s="443"/>
      <c r="I10" s="427"/>
      <c r="L10" s="444" t="s">
        <v>18347</v>
      </c>
    </row>
    <row r="11" spans="2:12" ht="12.5" customHeight="1" x14ac:dyDescent="0.2">
      <c r="B11" s="441" t="s">
        <v>18348</v>
      </c>
      <c r="C11" s="324"/>
      <c r="D11" s="415"/>
      <c r="F11" s="442" t="s">
        <v>18346</v>
      </c>
      <c r="G11" s="443"/>
      <c r="H11" s="443"/>
      <c r="I11" s="427"/>
      <c r="L11" s="445" t="s">
        <v>18349</v>
      </c>
    </row>
    <row r="12" spans="2:12" ht="12.5" customHeight="1" x14ac:dyDescent="0.2">
      <c r="B12" s="417" t="s">
        <v>18350</v>
      </c>
      <c r="C12" s="429"/>
      <c r="D12" s="427"/>
      <c r="F12" s="442" t="s">
        <v>18346</v>
      </c>
      <c r="G12" s="443"/>
      <c r="H12" s="443"/>
      <c r="I12" s="427"/>
      <c r="L12" s="446" t="s">
        <v>18351</v>
      </c>
    </row>
    <row r="13" spans="2:12" ht="12.5" customHeight="1" thickBot="1" x14ac:dyDescent="0.25">
      <c r="B13" s="422" t="s">
        <v>18352</v>
      </c>
      <c r="C13" s="436"/>
      <c r="D13" s="434"/>
      <c r="F13" s="442" t="s">
        <v>18353</v>
      </c>
      <c r="G13" s="443"/>
      <c r="H13" s="443"/>
      <c r="I13" s="427"/>
      <c r="L13" s="447" t="s">
        <v>18004</v>
      </c>
    </row>
    <row r="14" spans="2:12" ht="12.5" customHeight="1" x14ac:dyDescent="0.2">
      <c r="B14" s="448" t="s">
        <v>18354</v>
      </c>
      <c r="C14" s="449"/>
      <c r="D14" s="450"/>
      <c r="F14" s="451" t="s">
        <v>18355</v>
      </c>
      <c r="G14" s="452"/>
      <c r="H14" s="452"/>
      <c r="I14" s="450"/>
    </row>
    <row r="15" spans="2:12" ht="12.5" customHeight="1" outlineLevel="1" x14ac:dyDescent="0.2">
      <c r="B15" s="453" t="s">
        <v>18356</v>
      </c>
      <c r="C15" s="454"/>
      <c r="D15" s="414"/>
      <c r="H15" s="455"/>
    </row>
    <row r="16" spans="2:12" ht="12.5" customHeight="1" outlineLevel="1" x14ac:dyDescent="0.2">
      <c r="B16" s="456" t="s">
        <v>18357</v>
      </c>
      <c r="C16" s="429"/>
      <c r="D16" s="427"/>
      <c r="F16" s="457" t="s">
        <v>18358</v>
      </c>
      <c r="H16" s="455"/>
    </row>
    <row r="17" spans="2:9" ht="12.5" customHeight="1" outlineLevel="1" x14ac:dyDescent="0.2">
      <c r="B17" s="456" t="s">
        <v>18359</v>
      </c>
      <c r="C17" s="429"/>
      <c r="D17" s="427"/>
      <c r="F17" s="439"/>
      <c r="G17" s="455"/>
      <c r="H17" s="455"/>
    </row>
    <row r="18" spans="2:9" ht="12.5" customHeight="1" outlineLevel="1" x14ac:dyDescent="0.2">
      <c r="B18" s="456" t="s">
        <v>18360</v>
      </c>
      <c r="C18" s="429"/>
      <c r="D18" s="427"/>
      <c r="F18" s="439"/>
      <c r="G18" s="455"/>
      <c r="H18" s="455"/>
    </row>
    <row r="19" spans="2:9" ht="12.5" customHeight="1" outlineLevel="1" x14ac:dyDescent="0.2">
      <c r="B19" s="458" t="s">
        <v>18361</v>
      </c>
      <c r="C19" s="459"/>
      <c r="D19" s="460"/>
      <c r="F19" s="439"/>
      <c r="G19" s="455"/>
      <c r="H19" s="455"/>
    </row>
    <row r="20" spans="2:9" ht="12.5" customHeight="1" x14ac:dyDescent="0.2">
      <c r="B20" s="457"/>
      <c r="C20" s="324"/>
      <c r="F20" s="439"/>
      <c r="G20" s="455"/>
      <c r="H20" s="455"/>
    </row>
    <row r="21" spans="2:9" ht="12.5" customHeight="1" x14ac:dyDescent="0.2">
      <c r="B21" s="461" t="s">
        <v>18362</v>
      </c>
      <c r="C21" s="454"/>
      <c r="D21" s="414"/>
      <c r="F21" s="461" t="s">
        <v>18363</v>
      </c>
      <c r="G21" s="462"/>
      <c r="H21" s="462"/>
      <c r="I21" s="414"/>
    </row>
    <row r="22" spans="2:9" ht="12.5" customHeight="1" x14ac:dyDescent="0.2">
      <c r="B22" s="441" t="s">
        <v>18364</v>
      </c>
      <c r="C22" s="324"/>
      <c r="D22" s="415"/>
      <c r="F22" s="463" t="s">
        <v>18688</v>
      </c>
      <c r="G22" s="455"/>
      <c r="H22" s="455"/>
      <c r="I22" s="415"/>
    </row>
    <row r="23" spans="2:9" ht="12.5" customHeight="1" x14ac:dyDescent="0.2">
      <c r="B23" s="441" t="s">
        <v>18365</v>
      </c>
      <c r="C23" s="324"/>
      <c r="D23" s="415"/>
      <c r="F23" s="464" t="s">
        <v>18366</v>
      </c>
      <c r="G23" s="432"/>
      <c r="H23" s="432"/>
      <c r="I23" s="434"/>
    </row>
    <row r="24" spans="2:9" ht="12.5" customHeight="1" x14ac:dyDescent="0.2">
      <c r="B24" s="465"/>
      <c r="C24" s="466"/>
      <c r="D24" s="467"/>
      <c r="F24" s="458" t="s">
        <v>18367</v>
      </c>
      <c r="G24" s="468"/>
      <c r="H24" s="468"/>
      <c r="I24" s="460"/>
    </row>
    <row r="25" spans="2:9" ht="12.5" customHeight="1" x14ac:dyDescent="0.2">
      <c r="B25" s="469"/>
      <c r="C25" s="324"/>
      <c r="D25" s="470"/>
      <c r="F25" s="469"/>
    </row>
    <row r="26" spans="2:9" ht="12.5" customHeight="1" x14ac:dyDescent="0.2">
      <c r="B26" s="461" t="s">
        <v>18368</v>
      </c>
      <c r="C26" s="454"/>
      <c r="D26" s="471"/>
      <c r="F26" s="461" t="s">
        <v>18369</v>
      </c>
      <c r="G26" s="421"/>
      <c r="H26" s="421"/>
      <c r="I26" s="414"/>
    </row>
    <row r="27" spans="2:9" ht="12.5" customHeight="1" x14ac:dyDescent="0.2">
      <c r="B27" s="472" t="s">
        <v>18370</v>
      </c>
      <c r="C27" s="436"/>
      <c r="D27" s="473"/>
      <c r="F27" s="463" t="s">
        <v>18371</v>
      </c>
      <c r="I27" s="415"/>
    </row>
    <row r="28" spans="2:9" ht="12.5" customHeight="1" x14ac:dyDescent="0.2">
      <c r="B28" s="441" t="s">
        <v>18372</v>
      </c>
      <c r="C28" s="324"/>
      <c r="D28" s="474"/>
      <c r="F28" s="463" t="s">
        <v>18373</v>
      </c>
      <c r="I28" s="415"/>
    </row>
    <row r="29" spans="2:9" ht="12.5" customHeight="1" x14ac:dyDescent="0.2">
      <c r="B29" s="441" t="s">
        <v>18374</v>
      </c>
      <c r="C29" s="324"/>
      <c r="D29" s="474"/>
      <c r="F29" s="463" t="s">
        <v>18375</v>
      </c>
      <c r="I29" s="415"/>
    </row>
    <row r="30" spans="2:9" ht="12.5" customHeight="1" x14ac:dyDescent="0.2">
      <c r="B30" s="417" t="s">
        <v>18376</v>
      </c>
      <c r="C30" s="429"/>
      <c r="D30" s="475"/>
      <c r="F30" s="463" t="s">
        <v>18377</v>
      </c>
      <c r="I30" s="415"/>
    </row>
    <row r="31" spans="2:9" ht="12.5" customHeight="1" x14ac:dyDescent="0.2">
      <c r="B31" s="417" t="s">
        <v>18378</v>
      </c>
      <c r="C31" s="429"/>
      <c r="D31" s="475"/>
      <c r="F31" s="463" t="s">
        <v>18379</v>
      </c>
      <c r="I31" s="415"/>
    </row>
    <row r="32" spans="2:9" ht="12.5" customHeight="1" x14ac:dyDescent="0.2">
      <c r="B32" s="476" t="s">
        <v>18380</v>
      </c>
      <c r="C32" s="449"/>
      <c r="D32" s="477"/>
      <c r="F32" s="463" t="s">
        <v>18381</v>
      </c>
      <c r="I32" s="415"/>
    </row>
    <row r="33" spans="2:9" ht="12.5" customHeight="1" x14ac:dyDescent="0.2">
      <c r="C33" s="324"/>
      <c r="D33" s="470"/>
      <c r="F33" s="478"/>
      <c r="I33" s="415"/>
    </row>
    <row r="34" spans="2:9" ht="12.5" customHeight="1" x14ac:dyDescent="0.2">
      <c r="B34" s="461" t="s">
        <v>18382</v>
      </c>
      <c r="C34" s="454"/>
      <c r="D34" s="471"/>
      <c r="F34" s="479" t="s">
        <v>18383</v>
      </c>
      <c r="G34" s="426"/>
      <c r="H34" s="426"/>
      <c r="I34" s="427"/>
    </row>
    <row r="35" spans="2:9" ht="12.5" customHeight="1" x14ac:dyDescent="0.2">
      <c r="B35" s="480" t="s">
        <v>18384</v>
      </c>
      <c r="C35" s="324"/>
      <c r="D35" s="474"/>
      <c r="F35" s="456" t="s">
        <v>18385</v>
      </c>
      <c r="G35" s="426"/>
      <c r="H35" s="426"/>
      <c r="I35" s="427"/>
    </row>
    <row r="36" spans="2:9" ht="12.5" customHeight="1" x14ac:dyDescent="0.2">
      <c r="B36" s="480" t="s">
        <v>18386</v>
      </c>
      <c r="C36" s="324"/>
      <c r="D36" s="474"/>
      <c r="F36" s="481" t="s">
        <v>18387</v>
      </c>
      <c r="G36" s="482"/>
      <c r="H36" s="482"/>
      <c r="I36" s="467"/>
    </row>
    <row r="37" spans="2:9" ht="12.5" customHeight="1" x14ac:dyDescent="0.2">
      <c r="B37" s="417" t="s">
        <v>18388</v>
      </c>
      <c r="C37" s="429"/>
      <c r="D37" s="475"/>
    </row>
    <row r="38" spans="2:9" ht="12.5" customHeight="1" x14ac:dyDescent="0.2">
      <c r="B38" s="417" t="s">
        <v>18389</v>
      </c>
      <c r="C38" s="429"/>
      <c r="D38" s="483"/>
    </row>
    <row r="39" spans="2:9" ht="12.5" customHeight="1" x14ac:dyDescent="0.2">
      <c r="B39" s="476" t="s">
        <v>18390</v>
      </c>
      <c r="C39" s="449"/>
      <c r="D39" s="484"/>
      <c r="F39" s="485" t="s">
        <v>18391</v>
      </c>
      <c r="G39" s="423"/>
      <c r="H39" s="423"/>
      <c r="I39" s="423"/>
    </row>
    <row r="40" spans="2:9" ht="12.5" customHeight="1" thickBot="1" x14ac:dyDescent="0.25">
      <c r="B40" s="324"/>
      <c r="C40" s="324"/>
      <c r="D40" s="486"/>
    </row>
    <row r="41" spans="2:9" s="490" customFormat="1" ht="38.25" customHeight="1" x14ac:dyDescent="0.2">
      <c r="B41" s="487" t="s">
        <v>18392</v>
      </c>
      <c r="C41" s="1056" t="s">
        <v>18393</v>
      </c>
      <c r="D41" s="1057"/>
      <c r="E41" s="1058"/>
      <c r="F41" s="488" t="s">
        <v>18394</v>
      </c>
      <c r="G41" s="488" t="s">
        <v>18395</v>
      </c>
      <c r="H41" s="488" t="s">
        <v>18396</v>
      </c>
      <c r="I41" s="489" t="s">
        <v>18397</v>
      </c>
    </row>
    <row r="42" spans="2:9" s="490" customFormat="1" ht="15" customHeight="1" x14ac:dyDescent="0.15">
      <c r="B42" s="491" t="s">
        <v>18398</v>
      </c>
      <c r="C42" s="1059" t="s">
        <v>18399</v>
      </c>
      <c r="D42" s="1060"/>
      <c r="E42" s="1061"/>
      <c r="F42" s="492">
        <v>1</v>
      </c>
      <c r="G42" s="492">
        <v>40</v>
      </c>
      <c r="H42" s="493">
        <f>F42*G42</f>
        <v>40</v>
      </c>
      <c r="I42" s="494">
        <v>1</v>
      </c>
    </row>
    <row r="43" spans="2:9" s="324" customFormat="1" ht="15" customHeight="1" x14ac:dyDescent="0.15">
      <c r="B43" s="491" t="s">
        <v>18400</v>
      </c>
      <c r="C43" s="1059" t="s">
        <v>18401</v>
      </c>
      <c r="D43" s="1060"/>
      <c r="E43" s="1061"/>
      <c r="F43" s="492">
        <v>3</v>
      </c>
      <c r="G43" s="492">
        <v>60</v>
      </c>
      <c r="H43" s="493">
        <f>F43*G43</f>
        <v>180</v>
      </c>
      <c r="I43" s="494">
        <v>1</v>
      </c>
    </row>
    <row r="44" spans="2:9" s="324" customFormat="1" ht="15" customHeight="1" x14ac:dyDescent="0.15">
      <c r="B44" s="491" t="s">
        <v>18402</v>
      </c>
      <c r="C44" s="1059" t="s">
        <v>18403</v>
      </c>
      <c r="D44" s="1060"/>
      <c r="E44" s="1061"/>
      <c r="F44" s="492">
        <v>2</v>
      </c>
      <c r="G44" s="492">
        <v>80</v>
      </c>
      <c r="H44" s="493">
        <f>F44*G44</f>
        <v>160</v>
      </c>
      <c r="I44" s="494">
        <v>2</v>
      </c>
    </row>
    <row r="45" spans="2:9" s="324" customFormat="1" ht="15" customHeight="1" x14ac:dyDescent="0.15">
      <c r="B45" s="491" t="s">
        <v>18404</v>
      </c>
      <c r="C45" s="1059" t="s">
        <v>18405</v>
      </c>
      <c r="D45" s="1060"/>
      <c r="E45" s="1061"/>
      <c r="F45" s="492">
        <v>1</v>
      </c>
      <c r="G45" s="492">
        <v>150</v>
      </c>
      <c r="H45" s="493">
        <f>F45*G45</f>
        <v>150</v>
      </c>
      <c r="I45" s="494">
        <v>3</v>
      </c>
    </row>
    <row r="46" spans="2:9" s="324" customFormat="1" ht="15" customHeight="1" thickBot="1" x14ac:dyDescent="0.2">
      <c r="B46" s="495"/>
      <c r="C46" s="1036"/>
      <c r="D46" s="1037"/>
      <c r="E46" s="1038"/>
      <c r="F46" s="496"/>
      <c r="G46" s="496"/>
      <c r="H46" s="497"/>
      <c r="I46" s="498"/>
    </row>
    <row r="47" spans="2:9" ht="5" customHeight="1" thickBot="1" x14ac:dyDescent="0.25">
      <c r="I47" s="499"/>
    </row>
    <row r="48" spans="2:9" s="324" customFormat="1" ht="15" customHeight="1" x14ac:dyDescent="0.15">
      <c r="B48" s="500"/>
      <c r="C48" s="1024" t="s">
        <v>18406</v>
      </c>
      <c r="D48" s="1025"/>
      <c r="E48" s="1026"/>
      <c r="F48" s="501">
        <v>0.1</v>
      </c>
      <c r="G48" s="502">
        <f>SUM(H42:H43)</f>
        <v>220</v>
      </c>
      <c r="H48" s="503">
        <f>-F48*G48</f>
        <v>-22</v>
      </c>
      <c r="I48" s="504">
        <v>1</v>
      </c>
    </row>
    <row r="49" spans="2:14" s="324" customFormat="1" ht="15" customHeight="1" thickBot="1" x14ac:dyDescent="0.2">
      <c r="B49" s="505"/>
      <c r="C49" s="1027" t="s">
        <v>18407</v>
      </c>
      <c r="D49" s="1028"/>
      <c r="E49" s="1029"/>
      <c r="F49" s="506">
        <v>1</v>
      </c>
      <c r="G49" s="506">
        <v>25</v>
      </c>
      <c r="H49" s="507">
        <f>F49*G49</f>
        <v>25</v>
      </c>
      <c r="I49" s="508">
        <v>1</v>
      </c>
    </row>
    <row r="50" spans="2:14" ht="5" customHeight="1" x14ac:dyDescent="0.2"/>
    <row r="51" spans="2:14" s="337" customFormat="1" ht="25.5" customHeight="1" x14ac:dyDescent="0.15">
      <c r="B51" s="1030" t="s">
        <v>18408</v>
      </c>
      <c r="C51" s="1031"/>
      <c r="D51" s="1031"/>
      <c r="E51" s="509" t="s">
        <v>18409</v>
      </c>
      <c r="F51" s="509" t="s">
        <v>18410</v>
      </c>
      <c r="G51" s="509" t="s">
        <v>18411</v>
      </c>
      <c r="H51" s="1032" t="s">
        <v>18412</v>
      </c>
      <c r="I51" s="1033"/>
      <c r="K51" s="324"/>
      <c r="L51" s="324"/>
      <c r="M51" s="324"/>
      <c r="N51" s="324"/>
    </row>
    <row r="52" spans="2:14" ht="13.5" customHeight="1" x14ac:dyDescent="0.2">
      <c r="B52" s="1034"/>
      <c r="C52" s="1035"/>
      <c r="D52" s="1035"/>
      <c r="E52" s="510">
        <v>1</v>
      </c>
      <c r="F52" s="511">
        <v>0.2</v>
      </c>
      <c r="G52" s="512">
        <f>SUMIF(I$42:I$49,E52,H$42:H$49)</f>
        <v>223</v>
      </c>
      <c r="H52" s="1013">
        <f>ROUND(F52*G52,2)</f>
        <v>44.6</v>
      </c>
      <c r="I52" s="1014"/>
    </row>
    <row r="53" spans="2:14" ht="13.5" customHeight="1" x14ac:dyDescent="0.2">
      <c r="B53" s="1011"/>
      <c r="C53" s="1012"/>
      <c r="D53" s="1012"/>
      <c r="E53" s="510">
        <v>2</v>
      </c>
      <c r="F53" s="511">
        <v>0.1</v>
      </c>
      <c r="G53" s="512">
        <f>SUMIF(I$42:I$49,E53,H$42:H$49)</f>
        <v>160</v>
      </c>
      <c r="H53" s="1013">
        <f>ROUND(F53*G53,2)</f>
        <v>16</v>
      </c>
      <c r="I53" s="1014"/>
      <c r="K53" s="324"/>
      <c r="L53" s="324"/>
      <c r="M53" s="324"/>
      <c r="N53" s="324"/>
    </row>
    <row r="54" spans="2:14" ht="13.5" customHeight="1" x14ac:dyDescent="0.2">
      <c r="B54" s="1015" t="s">
        <v>18413</v>
      </c>
      <c r="C54" s="1016"/>
      <c r="D54" s="1016"/>
      <c r="E54" s="513">
        <v>3</v>
      </c>
      <c r="F54" s="514">
        <v>0</v>
      </c>
      <c r="G54" s="515">
        <f>SUMIF(I$42:I$49,E54,H$42:H$49)</f>
        <v>150</v>
      </c>
      <c r="H54" s="1017">
        <f>ROUND(F54*G54,2)</f>
        <v>0</v>
      </c>
      <c r="I54" s="1018"/>
    </row>
    <row r="55" spans="2:14" ht="5.25" customHeight="1" x14ac:dyDescent="0.2">
      <c r="B55" s="1019" t="s">
        <v>18414</v>
      </c>
      <c r="C55" s="1019"/>
      <c r="D55" s="1019"/>
      <c r="F55" s="516"/>
      <c r="G55" s="517"/>
      <c r="H55" s="518"/>
      <c r="I55" s="518"/>
      <c r="K55" s="324"/>
      <c r="L55" s="324"/>
      <c r="M55" s="324"/>
      <c r="N55" s="324"/>
    </row>
    <row r="56" spans="2:14" s="337" customFormat="1" ht="30" customHeight="1" x14ac:dyDescent="0.2">
      <c r="B56" s="1019"/>
      <c r="C56" s="1019"/>
      <c r="D56" s="1019"/>
      <c r="F56" s="519" t="s">
        <v>18415</v>
      </c>
      <c r="G56" s="509" t="s">
        <v>18416</v>
      </c>
      <c r="H56" s="1020" t="s">
        <v>18417</v>
      </c>
      <c r="I56" s="1021"/>
      <c r="K56" s="328"/>
      <c r="L56" s="328"/>
      <c r="M56" s="328"/>
      <c r="N56" s="328"/>
    </row>
    <row r="57" spans="2:14" s="337" customFormat="1" ht="21" customHeight="1" x14ac:dyDescent="0.2">
      <c r="B57" s="1019"/>
      <c r="C57" s="1019"/>
      <c r="D57" s="1019"/>
      <c r="F57" s="520">
        <f>SUM(H$42:H$49)</f>
        <v>533</v>
      </c>
      <c r="G57" s="521">
        <f>SUM(H$52:I$54)</f>
        <v>60.6</v>
      </c>
      <c r="H57" s="1022">
        <f>SUM(F57:G57)</f>
        <v>593.6</v>
      </c>
      <c r="I57" s="1023"/>
      <c r="K57" s="522"/>
    </row>
    <row r="58" spans="2:14" s="337" customFormat="1" ht="21.5" customHeight="1" thickBot="1" x14ac:dyDescent="0.25">
      <c r="D58" s="523"/>
      <c r="E58" s="524"/>
      <c r="F58" s="525"/>
      <c r="G58" s="526" t="s">
        <v>18418</v>
      </c>
      <c r="H58" s="999">
        <v>0</v>
      </c>
      <c r="I58" s="999"/>
    </row>
    <row r="59" spans="2:14" s="337" customFormat="1" ht="21.5" customHeight="1" thickBot="1" x14ac:dyDescent="0.25">
      <c r="B59" s="527" t="s">
        <v>18419</v>
      </c>
      <c r="C59" s="528"/>
      <c r="D59" s="529" t="s">
        <v>18420</v>
      </c>
      <c r="E59" s="530"/>
      <c r="F59" s="1000" t="s">
        <v>18421</v>
      </c>
      <c r="G59" s="1001"/>
      <c r="H59" s="1002">
        <f>H57-H58</f>
        <v>593.6</v>
      </c>
      <c r="I59" s="1003"/>
    </row>
    <row r="60" spans="2:14" ht="5" customHeight="1" x14ac:dyDescent="0.2">
      <c r="K60" s="337"/>
      <c r="L60" s="337"/>
    </row>
    <row r="61" spans="2:14" s="337" customFormat="1" ht="15" customHeight="1" x14ac:dyDescent="0.2">
      <c r="B61" s="531" t="s">
        <v>18422</v>
      </c>
      <c r="C61" s="532"/>
      <c r="D61" s="533"/>
      <c r="E61" s="1004" t="s">
        <v>18423</v>
      </c>
      <c r="F61" s="1005"/>
      <c r="G61" s="1005"/>
      <c r="H61" s="1005"/>
      <c r="I61" s="1005"/>
    </row>
    <row r="62" spans="2:14" s="337" customFormat="1" ht="15" customHeight="1" x14ac:dyDescent="0.2">
      <c r="B62" s="534" t="s">
        <v>18424</v>
      </c>
      <c r="C62" s="535"/>
      <c r="D62" s="536"/>
      <c r="E62" s="1006" t="s">
        <v>18425</v>
      </c>
      <c r="F62" s="1006"/>
      <c r="G62" s="1006"/>
      <c r="H62" s="1006"/>
      <c r="I62" s="1007"/>
    </row>
    <row r="63" spans="2:14" ht="14.75" customHeight="1" x14ac:dyDescent="0.2">
      <c r="B63" s="537" t="s">
        <v>18426</v>
      </c>
      <c r="C63" s="538"/>
      <c r="D63" s="539"/>
      <c r="E63" s="1008" t="s">
        <v>18427</v>
      </c>
      <c r="F63" s="1009"/>
      <c r="G63" s="1009"/>
      <c r="H63" s="1009"/>
      <c r="I63" s="1010"/>
    </row>
    <row r="64" spans="2:14" s="336" customFormat="1" ht="14.75" customHeight="1" x14ac:dyDescent="0.15">
      <c r="B64" s="540" t="s">
        <v>18428</v>
      </c>
      <c r="C64" s="541"/>
      <c r="D64" s="542"/>
      <c r="E64" s="995" t="s">
        <v>18429</v>
      </c>
      <c r="F64" s="995"/>
      <c r="G64" s="995"/>
      <c r="H64" s="995"/>
      <c r="I64" s="996"/>
    </row>
    <row r="65" spans="2:9" ht="5" customHeight="1" thickBot="1" x14ac:dyDescent="0.25"/>
    <row r="66" spans="2:9" s="324" customFormat="1" ht="26.75" customHeight="1" x14ac:dyDescent="0.15">
      <c r="B66" s="997" t="s">
        <v>18430</v>
      </c>
      <c r="C66" s="997"/>
      <c r="D66" s="998"/>
      <c r="E66" s="998"/>
      <c r="F66" s="998"/>
      <c r="G66" s="998"/>
      <c r="H66" s="998"/>
      <c r="I66" s="543" t="s">
        <v>18431</v>
      </c>
    </row>
  </sheetData>
  <mergeCells count="35">
    <mergeCell ref="C46:E46"/>
    <mergeCell ref="B3:C5"/>
    <mergeCell ref="F3:G3"/>
    <mergeCell ref="H3:I3"/>
    <mergeCell ref="L3:L7"/>
    <mergeCell ref="F4:G4"/>
    <mergeCell ref="H4:I4"/>
    <mergeCell ref="F5:G5"/>
    <mergeCell ref="H5:I5"/>
    <mergeCell ref="C41:E41"/>
    <mergeCell ref="C42:E42"/>
    <mergeCell ref="C43:E43"/>
    <mergeCell ref="C44:E44"/>
    <mergeCell ref="C45:E45"/>
    <mergeCell ref="C48:E48"/>
    <mergeCell ref="C49:E49"/>
    <mergeCell ref="B51:D51"/>
    <mergeCell ref="H51:I51"/>
    <mergeCell ref="B52:D52"/>
    <mergeCell ref="H52:I52"/>
    <mergeCell ref="B53:D53"/>
    <mergeCell ref="H53:I53"/>
    <mergeCell ref="B54:D54"/>
    <mergeCell ref="H54:I54"/>
    <mergeCell ref="B55:D57"/>
    <mergeCell ref="H56:I56"/>
    <mergeCell ref="H57:I57"/>
    <mergeCell ref="E64:I64"/>
    <mergeCell ref="B66:H66"/>
    <mergeCell ref="H58:I58"/>
    <mergeCell ref="F59:G59"/>
    <mergeCell ref="H59:I59"/>
    <mergeCell ref="E61:I61"/>
    <mergeCell ref="E62:I62"/>
    <mergeCell ref="E63:I63"/>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5D074-9E2C-4C4C-A4FC-1022162E9C9C}">
  <sheetPr>
    <tabColor theme="9" tint="-0.249977111117893"/>
    <pageSetUpPr fitToPage="1"/>
  </sheetPr>
  <dimension ref="B1:Q16"/>
  <sheetViews>
    <sheetView showGridLines="0" workbookViewId="0">
      <selection activeCell="B1" sqref="B1:Q16"/>
    </sheetView>
  </sheetViews>
  <sheetFormatPr baseColWidth="10" defaultColWidth="11.33203125" defaultRowHeight="15" x14ac:dyDescent="0.2"/>
  <cols>
    <col min="1" max="1" width="11.33203125" style="324"/>
    <col min="2" max="2" width="6.6640625" style="324" customWidth="1"/>
    <col min="3" max="3" width="6.33203125" style="324" customWidth="1"/>
    <col min="4" max="4" width="12.33203125" style="324" customWidth="1"/>
    <col min="5" max="5" width="12.6640625" style="324" customWidth="1"/>
    <col min="6" max="7" width="11.6640625" style="324" customWidth="1"/>
    <col min="8" max="8" width="12.6640625" style="324" customWidth="1"/>
    <col min="9" max="9" width="20.33203125" style="324" customWidth="1"/>
    <col min="10" max="10" width="14.83203125" style="324" customWidth="1"/>
    <col min="11" max="11" width="10.1640625" style="324" customWidth="1"/>
    <col min="12" max="12" width="7.6640625" style="324" customWidth="1"/>
    <col min="13" max="13" width="7.33203125" style="544" customWidth="1"/>
    <col min="14" max="14" width="15.6640625" style="324" customWidth="1"/>
    <col min="15" max="15" width="16.83203125" style="324" customWidth="1"/>
    <col min="16" max="16" width="10.33203125" style="324" customWidth="1"/>
    <col min="17" max="17" width="7" style="324" customWidth="1"/>
    <col min="18" max="16384" width="11.33203125" style="324"/>
  </cols>
  <sheetData>
    <row r="1" spans="2:17" ht="15.75" customHeight="1" x14ac:dyDescent="0.2">
      <c r="B1" s="1039" t="s">
        <v>18330</v>
      </c>
      <c r="C1" s="1040"/>
      <c r="D1" s="1063"/>
      <c r="E1" s="328"/>
      <c r="N1" s="1043" t="s">
        <v>18331</v>
      </c>
      <c r="O1" s="1044"/>
      <c r="P1" s="1045" t="s">
        <v>18332</v>
      </c>
      <c r="Q1" s="1046"/>
    </row>
    <row r="2" spans="2:17" ht="15.75" customHeight="1" x14ac:dyDescent="0.2">
      <c r="B2" s="1041"/>
      <c r="C2" s="1042"/>
      <c r="D2" s="1064"/>
      <c r="E2" s="328"/>
      <c r="N2" s="1050" t="s">
        <v>148</v>
      </c>
      <c r="O2" s="1051"/>
      <c r="P2" s="1052" t="s">
        <v>18334</v>
      </c>
      <c r="Q2" s="1053"/>
    </row>
    <row r="3" spans="2:17" ht="15.75" customHeight="1" x14ac:dyDescent="0.2">
      <c r="B3" s="1065"/>
      <c r="C3" s="1066"/>
      <c r="D3" s="1067"/>
      <c r="E3" s="328"/>
      <c r="F3" s="1054"/>
      <c r="G3" s="1054"/>
      <c r="H3" s="1055"/>
      <c r="I3" s="1055"/>
    </row>
    <row r="4" spans="2:17" ht="31.5" customHeight="1" thickBot="1" x14ac:dyDescent="0.25">
      <c r="B4" s="331" t="s">
        <v>18432</v>
      </c>
      <c r="P4" s="1062" t="s">
        <v>18433</v>
      </c>
      <c r="Q4" s="1062"/>
    </row>
    <row r="5" spans="2:17" s="551" customFormat="1" ht="68.25" customHeight="1" x14ac:dyDescent="0.2">
      <c r="B5" s="545" t="s">
        <v>18434</v>
      </c>
      <c r="C5" s="546" t="s">
        <v>18435</v>
      </c>
      <c r="D5" s="546" t="s">
        <v>18436</v>
      </c>
      <c r="E5" s="547" t="s">
        <v>18437</v>
      </c>
      <c r="F5" s="546" t="s">
        <v>17634</v>
      </c>
      <c r="G5" s="548" t="s">
        <v>18438</v>
      </c>
      <c r="H5" s="546" t="s">
        <v>18439</v>
      </c>
      <c r="I5" s="546" t="s">
        <v>18440</v>
      </c>
      <c r="J5" s="546" t="s">
        <v>18441</v>
      </c>
      <c r="K5" s="548" t="s">
        <v>18442</v>
      </c>
      <c r="L5" s="548" t="s">
        <v>18443</v>
      </c>
      <c r="M5" s="549" t="s">
        <v>18444</v>
      </c>
      <c r="N5" s="546" t="s">
        <v>18445</v>
      </c>
      <c r="O5" s="546" t="s">
        <v>18446</v>
      </c>
      <c r="P5" s="548" t="s">
        <v>18447</v>
      </c>
      <c r="Q5" s="550" t="s">
        <v>18448</v>
      </c>
    </row>
    <row r="6" spans="2:17" s="561" customFormat="1" ht="140.25" customHeight="1" x14ac:dyDescent="0.2">
      <c r="B6" s="552"/>
      <c r="C6" s="553"/>
      <c r="D6" s="554" t="s">
        <v>18449</v>
      </c>
      <c r="E6" s="555" t="s">
        <v>18450</v>
      </c>
      <c r="F6" s="556" t="s">
        <v>18451</v>
      </c>
      <c r="G6" s="557"/>
      <c r="H6" s="556"/>
      <c r="I6" s="555" t="s">
        <v>18452</v>
      </c>
      <c r="J6" s="555" t="s">
        <v>18453</v>
      </c>
      <c r="K6" s="558"/>
      <c r="L6" s="558"/>
      <c r="M6" s="559"/>
      <c r="N6" s="555" t="s">
        <v>18454</v>
      </c>
      <c r="O6" s="555" t="s">
        <v>18455</v>
      </c>
      <c r="P6" s="558"/>
      <c r="Q6" s="560"/>
    </row>
    <row r="7" spans="2:17" s="572" customFormat="1" ht="33.75" customHeight="1" x14ac:dyDescent="0.2">
      <c r="B7" s="562">
        <v>1</v>
      </c>
      <c r="C7" s="563">
        <v>4</v>
      </c>
      <c r="D7" s="564"/>
      <c r="E7" s="565"/>
      <c r="F7" s="566" t="s">
        <v>18456</v>
      </c>
      <c r="G7" s="565" t="s">
        <v>18399</v>
      </c>
      <c r="H7" s="566" t="s">
        <v>18457</v>
      </c>
      <c r="I7" s="566" t="s">
        <v>18458</v>
      </c>
      <c r="J7" s="565" t="s">
        <v>18459</v>
      </c>
      <c r="K7" s="565"/>
      <c r="L7" s="565"/>
      <c r="M7" s="567"/>
      <c r="N7" s="568" t="s">
        <v>18460</v>
      </c>
      <c r="O7" s="569" t="s">
        <v>18461</v>
      </c>
      <c r="P7" s="570"/>
      <c r="Q7" s="571"/>
    </row>
    <row r="8" spans="2:17" s="572" customFormat="1" ht="24.75" customHeight="1" x14ac:dyDescent="0.2">
      <c r="B8" s="573"/>
      <c r="C8" s="574"/>
      <c r="D8" s="575"/>
      <c r="E8" s="576"/>
      <c r="F8" s="577"/>
      <c r="G8" s="576"/>
      <c r="H8" s="577"/>
      <c r="I8" s="577"/>
      <c r="J8" s="576"/>
      <c r="K8" s="578">
        <v>4</v>
      </c>
      <c r="L8" s="576" t="s">
        <v>18462</v>
      </c>
      <c r="M8" s="579">
        <v>10</v>
      </c>
      <c r="N8" s="578">
        <v>-2</v>
      </c>
      <c r="O8" s="578">
        <v>2</v>
      </c>
      <c r="P8" s="580">
        <f>K8*M8+N8+O8</f>
        <v>40</v>
      </c>
      <c r="Q8" s="581">
        <v>1</v>
      </c>
    </row>
    <row r="9" spans="2:17" s="572" customFormat="1" ht="33.75" customHeight="1" x14ac:dyDescent="0.2">
      <c r="B9" s="562">
        <v>2</v>
      </c>
      <c r="C9" s="563">
        <v>5</v>
      </c>
      <c r="D9" s="564"/>
      <c r="E9" s="565"/>
      <c r="F9" s="566" t="s">
        <v>18463</v>
      </c>
      <c r="G9" s="565" t="s">
        <v>18401</v>
      </c>
      <c r="H9" s="566" t="s">
        <v>18457</v>
      </c>
      <c r="I9" s="566" t="s">
        <v>18464</v>
      </c>
      <c r="J9" s="565"/>
      <c r="K9" s="565"/>
      <c r="L9" s="565"/>
      <c r="M9" s="567"/>
      <c r="N9" s="568"/>
      <c r="O9" s="569" t="s">
        <v>18461</v>
      </c>
      <c r="P9" s="570"/>
      <c r="Q9" s="571"/>
    </row>
    <row r="10" spans="2:17" s="572" customFormat="1" ht="24.75" customHeight="1" x14ac:dyDescent="0.2">
      <c r="B10" s="573"/>
      <c r="C10" s="574"/>
      <c r="D10" s="575"/>
      <c r="E10" s="576"/>
      <c r="F10" s="577"/>
      <c r="G10" s="576"/>
      <c r="H10" s="577"/>
      <c r="I10" s="577"/>
      <c r="J10" s="576"/>
      <c r="K10" s="578">
        <v>58</v>
      </c>
      <c r="L10" s="576" t="s">
        <v>18462</v>
      </c>
      <c r="M10" s="579">
        <v>3</v>
      </c>
      <c r="N10" s="578"/>
      <c r="O10" s="578">
        <v>6</v>
      </c>
      <c r="P10" s="580">
        <f>K10*M10+N10+O10</f>
        <v>180</v>
      </c>
      <c r="Q10" s="581">
        <v>1</v>
      </c>
    </row>
    <row r="11" spans="2:17" s="572" customFormat="1" ht="42.75" customHeight="1" x14ac:dyDescent="0.2">
      <c r="B11" s="573">
        <v>3</v>
      </c>
      <c r="C11" s="574">
        <v>3</v>
      </c>
      <c r="D11" s="575" t="s">
        <v>18465</v>
      </c>
      <c r="E11" s="576"/>
      <c r="F11" s="577" t="s">
        <v>18466</v>
      </c>
      <c r="G11" s="576" t="s">
        <v>18403</v>
      </c>
      <c r="H11" s="577"/>
      <c r="I11" s="577"/>
      <c r="J11" s="576"/>
      <c r="K11" s="578">
        <v>80</v>
      </c>
      <c r="L11" s="576" t="s">
        <v>18462</v>
      </c>
      <c r="M11" s="579">
        <v>2</v>
      </c>
      <c r="N11" s="578"/>
      <c r="O11" s="578"/>
      <c r="P11" s="580">
        <f>K11*M11+N11+O11</f>
        <v>160</v>
      </c>
      <c r="Q11" s="581">
        <v>1</v>
      </c>
    </row>
    <row r="12" spans="2:17" s="572" customFormat="1" ht="42.75" customHeight="1" x14ac:dyDescent="0.2">
      <c r="B12" s="582">
        <v>4</v>
      </c>
      <c r="C12" s="583">
        <v>1</v>
      </c>
      <c r="D12" s="575" t="s">
        <v>18467</v>
      </c>
      <c r="E12" s="584"/>
      <c r="F12" s="577" t="s">
        <v>18466</v>
      </c>
      <c r="G12" s="576" t="s">
        <v>18405</v>
      </c>
      <c r="H12" s="585"/>
      <c r="I12" s="585"/>
      <c r="J12" s="584"/>
      <c r="K12" s="578">
        <v>150</v>
      </c>
      <c r="L12" s="576" t="s">
        <v>18462</v>
      </c>
      <c r="M12" s="579">
        <v>1</v>
      </c>
      <c r="N12" s="578"/>
      <c r="O12" s="578"/>
      <c r="P12" s="580">
        <f>K12*M12+N12+O12</f>
        <v>150</v>
      </c>
      <c r="Q12" s="581">
        <v>1</v>
      </c>
    </row>
    <row r="13" spans="2:17" s="572" customFormat="1" ht="42.75" customHeight="1" x14ac:dyDescent="0.2">
      <c r="B13" s="586"/>
      <c r="C13" s="587"/>
      <c r="D13" s="588"/>
      <c r="E13" s="589"/>
      <c r="F13" s="590"/>
      <c r="G13" s="589"/>
      <c r="H13" s="590"/>
      <c r="I13" s="590"/>
      <c r="J13" s="589"/>
      <c r="K13" s="591"/>
      <c r="L13" s="589"/>
      <c r="M13" s="592"/>
      <c r="N13" s="591"/>
      <c r="O13" s="591"/>
      <c r="P13" s="593"/>
      <c r="Q13" s="594"/>
    </row>
    <row r="14" spans="2:17" s="572" customFormat="1" ht="42.75" customHeight="1" x14ac:dyDescent="0.2">
      <c r="B14" s="582"/>
      <c r="C14" s="583"/>
      <c r="D14" s="575"/>
      <c r="E14" s="584"/>
      <c r="F14" s="577"/>
      <c r="G14" s="576"/>
      <c r="H14" s="585"/>
      <c r="I14" s="585"/>
      <c r="J14" s="584"/>
      <c r="K14" s="578"/>
      <c r="L14" s="576"/>
      <c r="M14" s="579"/>
      <c r="N14" s="578"/>
      <c r="O14" s="578"/>
      <c r="P14" s="580"/>
      <c r="Q14" s="581"/>
    </row>
    <row r="15" spans="2:17" s="572" customFormat="1" ht="42.75" customHeight="1" thickBot="1" x14ac:dyDescent="0.25">
      <c r="B15" s="595"/>
      <c r="C15" s="596"/>
      <c r="D15" s="597"/>
      <c r="E15" s="598"/>
      <c r="F15" s="599"/>
      <c r="G15" s="598"/>
      <c r="H15" s="599"/>
      <c r="I15" s="599"/>
      <c r="J15" s="598"/>
      <c r="K15" s="600"/>
      <c r="L15" s="598"/>
      <c r="M15" s="601"/>
      <c r="N15" s="600"/>
      <c r="O15" s="600"/>
      <c r="P15" s="602"/>
      <c r="Q15" s="603"/>
    </row>
    <row r="16" spans="2:17" s="606" customFormat="1" ht="30" customHeight="1" x14ac:dyDescent="0.2">
      <c r="B16" s="604"/>
      <c r="C16" s="604"/>
      <c r="D16" s="605"/>
      <c r="F16" s="607"/>
      <c r="K16" s="608"/>
      <c r="M16" s="609"/>
      <c r="N16" s="608"/>
      <c r="O16" s="610" t="s">
        <v>18468</v>
      </c>
      <c r="P16" s="611">
        <f>SUM(P7:P15)</f>
        <v>530</v>
      </c>
      <c r="Q16" s="604"/>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DECFA-10EB-6F4E-A9E7-8B4A02F51A9A}">
  <sheetPr>
    <tabColor theme="9" tint="-0.249977111117893"/>
    <pageSetUpPr fitToPage="1"/>
  </sheetPr>
  <dimension ref="B2:N66"/>
  <sheetViews>
    <sheetView showGridLines="0" zoomScale="120" zoomScaleNormal="120" zoomScalePageLayoutView="120" workbookViewId="0">
      <selection activeCell="L39" sqref="L39"/>
    </sheetView>
  </sheetViews>
  <sheetFormatPr baseColWidth="10" defaultColWidth="10.6640625" defaultRowHeight="14" outlineLevelRow="1" x14ac:dyDescent="0.2"/>
  <cols>
    <col min="1" max="1" width="10.6640625" style="328"/>
    <col min="2" max="2" width="18.33203125" style="328" customWidth="1"/>
    <col min="3" max="3" width="3.83203125" style="328" customWidth="1"/>
    <col min="4" max="4" width="25.33203125" style="328" customWidth="1"/>
    <col min="5" max="5" width="7.33203125" style="328" customWidth="1"/>
    <col min="6" max="6" width="11.1640625" style="328" customWidth="1"/>
    <col min="7" max="7" width="13.33203125" style="328" customWidth="1"/>
    <col min="8" max="8" width="12.33203125" style="328" customWidth="1"/>
    <col min="9" max="9" width="7" style="328" customWidth="1"/>
    <col min="10" max="11" width="10.6640625" style="328"/>
    <col min="12" max="12" width="34.83203125" style="328" customWidth="1"/>
    <col min="13" max="16384" width="10.6640625" style="328"/>
  </cols>
  <sheetData>
    <row r="2" spans="2:12" ht="15" thickBot="1" x14ac:dyDescent="0.25"/>
    <row r="3" spans="2:12" ht="20" customHeight="1" x14ac:dyDescent="0.2">
      <c r="B3" s="1039" t="s">
        <v>18469</v>
      </c>
      <c r="C3" s="1040"/>
      <c r="D3" s="414"/>
      <c r="F3" s="1043" t="s">
        <v>18470</v>
      </c>
      <c r="G3" s="1044"/>
      <c r="H3" s="1045" t="s">
        <v>18471</v>
      </c>
      <c r="I3" s="1046"/>
      <c r="L3" s="1047" t="s">
        <v>18333</v>
      </c>
    </row>
    <row r="4" spans="2:12" ht="20" customHeight="1" x14ac:dyDescent="0.2">
      <c r="B4" s="1041"/>
      <c r="C4" s="1042"/>
      <c r="D4" s="415"/>
      <c r="F4" s="1050" t="s">
        <v>148</v>
      </c>
      <c r="G4" s="1051"/>
      <c r="H4" s="1052" t="s">
        <v>18472</v>
      </c>
      <c r="I4" s="1053"/>
      <c r="K4" s="416"/>
      <c r="L4" s="1048"/>
    </row>
    <row r="5" spans="2:12" ht="5.25" customHeight="1" x14ac:dyDescent="0.2">
      <c r="B5" s="1041"/>
      <c r="C5" s="1042"/>
      <c r="D5" s="415"/>
      <c r="F5" s="1054"/>
      <c r="G5" s="1054"/>
      <c r="H5" s="1055"/>
      <c r="I5" s="1055"/>
      <c r="L5" s="1048"/>
    </row>
    <row r="6" spans="2:12" ht="12.5" customHeight="1" x14ac:dyDescent="0.2">
      <c r="B6" s="417" t="s">
        <v>18473</v>
      </c>
      <c r="C6" s="418"/>
      <c r="D6" s="419"/>
      <c r="F6" s="420" t="s">
        <v>18474</v>
      </c>
      <c r="G6" s="421"/>
      <c r="H6" s="421"/>
      <c r="I6" s="414"/>
      <c r="L6" s="1048"/>
    </row>
    <row r="7" spans="2:12" ht="12.5" customHeight="1" x14ac:dyDescent="0.2">
      <c r="B7" s="422" t="s">
        <v>18475</v>
      </c>
      <c r="C7" s="423"/>
      <c r="D7" s="424"/>
      <c r="F7" s="425" t="s">
        <v>18476</v>
      </c>
      <c r="G7" s="426"/>
      <c r="H7" s="426"/>
      <c r="I7" s="427"/>
      <c r="K7" s="324"/>
      <c r="L7" s="1049"/>
    </row>
    <row r="8" spans="2:12" ht="12.5" customHeight="1" x14ac:dyDescent="0.2">
      <c r="B8" s="428" t="s">
        <v>18477</v>
      </c>
      <c r="C8" s="429"/>
      <c r="D8" s="430"/>
      <c r="F8" s="431" t="s">
        <v>18478</v>
      </c>
      <c r="G8" s="432"/>
      <c r="H8" s="433"/>
      <c r="I8" s="434"/>
      <c r="L8" s="435" t="s">
        <v>18479</v>
      </c>
    </row>
    <row r="9" spans="2:12" ht="12.5" customHeight="1" x14ac:dyDescent="0.2">
      <c r="B9" s="422" t="s">
        <v>18480</v>
      </c>
      <c r="C9" s="436"/>
      <c r="D9" s="437"/>
      <c r="F9" s="438" t="s">
        <v>18481</v>
      </c>
      <c r="G9" s="439"/>
      <c r="H9" s="439"/>
      <c r="I9" s="439"/>
      <c r="L9" s="440" t="s">
        <v>18482</v>
      </c>
    </row>
    <row r="10" spans="2:12" ht="12.5" customHeight="1" x14ac:dyDescent="0.2">
      <c r="B10" s="441" t="s">
        <v>18483</v>
      </c>
      <c r="C10" s="324"/>
      <c r="D10" s="415"/>
      <c r="F10" s="442" t="s">
        <v>18484</v>
      </c>
      <c r="G10" s="443"/>
      <c r="H10" s="443"/>
      <c r="I10" s="427"/>
      <c r="L10" s="444" t="s">
        <v>18485</v>
      </c>
    </row>
    <row r="11" spans="2:12" ht="12.5" customHeight="1" x14ac:dyDescent="0.2">
      <c r="B11" s="441" t="s">
        <v>18486</v>
      </c>
      <c r="C11" s="324"/>
      <c r="D11" s="415"/>
      <c r="F11" s="442" t="s">
        <v>18484</v>
      </c>
      <c r="G11" s="443"/>
      <c r="H11" s="443"/>
      <c r="I11" s="427"/>
      <c r="L11" s="445" t="s">
        <v>18349</v>
      </c>
    </row>
    <row r="12" spans="2:12" ht="12.5" customHeight="1" x14ac:dyDescent="0.2">
      <c r="B12" s="417" t="s">
        <v>18487</v>
      </c>
      <c r="C12" s="429"/>
      <c r="D12" s="427"/>
      <c r="F12" s="442" t="s">
        <v>18484</v>
      </c>
      <c r="G12" s="443"/>
      <c r="H12" s="443"/>
      <c r="I12" s="427"/>
      <c r="L12" s="446" t="s">
        <v>18351</v>
      </c>
    </row>
    <row r="13" spans="2:12" ht="12.5" customHeight="1" thickBot="1" x14ac:dyDescent="0.25">
      <c r="B13" s="422" t="s">
        <v>18488</v>
      </c>
      <c r="C13" s="436"/>
      <c r="D13" s="434"/>
      <c r="F13" s="442" t="s">
        <v>18484</v>
      </c>
      <c r="G13" s="443"/>
      <c r="H13" s="443"/>
      <c r="I13" s="427"/>
      <c r="L13" s="447" t="s">
        <v>18004</v>
      </c>
    </row>
    <row r="14" spans="2:12" ht="12.5" customHeight="1" x14ac:dyDescent="0.2">
      <c r="B14" s="448" t="s">
        <v>18489</v>
      </c>
      <c r="C14" s="449"/>
      <c r="D14" s="450"/>
      <c r="F14" s="451" t="s">
        <v>18490</v>
      </c>
      <c r="G14" s="452"/>
      <c r="H14" s="452"/>
      <c r="I14" s="450"/>
    </row>
    <row r="15" spans="2:12" ht="12.5" customHeight="1" outlineLevel="1" x14ac:dyDescent="0.2">
      <c r="B15" s="453" t="s">
        <v>18491</v>
      </c>
      <c r="C15" s="454"/>
      <c r="D15" s="414"/>
      <c r="H15" s="455"/>
    </row>
    <row r="16" spans="2:12" ht="12.5" customHeight="1" outlineLevel="1" x14ac:dyDescent="0.2">
      <c r="B16" s="456" t="s">
        <v>18492</v>
      </c>
      <c r="C16" s="429"/>
      <c r="D16" s="427"/>
      <c r="F16" s="457" t="s">
        <v>18493</v>
      </c>
      <c r="H16" s="455"/>
    </row>
    <row r="17" spans="2:9" ht="12.5" customHeight="1" outlineLevel="1" x14ac:dyDescent="0.2">
      <c r="B17" s="456" t="s">
        <v>18494</v>
      </c>
      <c r="C17" s="429"/>
      <c r="D17" s="427"/>
      <c r="F17" s="439"/>
      <c r="G17" s="455"/>
      <c r="H17" s="455"/>
    </row>
    <row r="18" spans="2:9" ht="12.5" customHeight="1" outlineLevel="1" x14ac:dyDescent="0.2">
      <c r="B18" s="456" t="s">
        <v>18495</v>
      </c>
      <c r="C18" s="429"/>
      <c r="D18" s="427"/>
      <c r="F18" s="439"/>
      <c r="G18" s="455"/>
      <c r="H18" s="455"/>
    </row>
    <row r="19" spans="2:9" ht="12.5" customHeight="1" outlineLevel="1" x14ac:dyDescent="0.2">
      <c r="B19" s="458" t="s">
        <v>18496</v>
      </c>
      <c r="C19" s="459"/>
      <c r="D19" s="460"/>
      <c r="F19" s="439"/>
      <c r="G19" s="455"/>
      <c r="H19" s="455"/>
    </row>
    <row r="20" spans="2:9" ht="12.5" customHeight="1" x14ac:dyDescent="0.2">
      <c r="B20" s="457"/>
      <c r="C20" s="324"/>
      <c r="F20" s="439"/>
      <c r="G20" s="455"/>
      <c r="H20" s="455"/>
    </row>
    <row r="21" spans="2:9" ht="12.5" customHeight="1" x14ac:dyDescent="0.2">
      <c r="B21" s="461" t="s">
        <v>18497</v>
      </c>
      <c r="C21" s="454"/>
      <c r="D21" s="414"/>
      <c r="F21" s="461" t="s">
        <v>18498</v>
      </c>
      <c r="G21" s="462"/>
      <c r="H21" s="462"/>
      <c r="I21" s="414"/>
    </row>
    <row r="22" spans="2:9" ht="12.5" customHeight="1" x14ac:dyDescent="0.2">
      <c r="B22" s="441" t="s">
        <v>18499</v>
      </c>
      <c r="C22" s="324"/>
      <c r="D22" s="415"/>
      <c r="F22" s="463" t="s">
        <v>18687</v>
      </c>
      <c r="G22" s="455"/>
      <c r="H22" s="455"/>
      <c r="I22" s="415"/>
    </row>
    <row r="23" spans="2:9" ht="12.5" customHeight="1" x14ac:dyDescent="0.2">
      <c r="B23" s="441" t="s">
        <v>18500</v>
      </c>
      <c r="C23" s="324"/>
      <c r="D23" s="415"/>
      <c r="F23" s="464" t="s">
        <v>18501</v>
      </c>
      <c r="G23" s="432"/>
      <c r="H23" s="432"/>
      <c r="I23" s="434"/>
    </row>
    <row r="24" spans="2:9" ht="12.5" customHeight="1" x14ac:dyDescent="0.2">
      <c r="B24" s="465"/>
      <c r="C24" s="466"/>
      <c r="D24" s="467"/>
      <c r="F24" s="458" t="s">
        <v>18502</v>
      </c>
      <c r="G24" s="468"/>
      <c r="H24" s="468"/>
      <c r="I24" s="460"/>
    </row>
    <row r="25" spans="2:9" ht="12.5" customHeight="1" x14ac:dyDescent="0.2">
      <c r="B25" s="469"/>
      <c r="C25" s="324"/>
      <c r="D25" s="470"/>
      <c r="F25" s="469"/>
    </row>
    <row r="26" spans="2:9" ht="12.5" customHeight="1" x14ac:dyDescent="0.2">
      <c r="B26" s="461" t="s">
        <v>18503</v>
      </c>
      <c r="C26" s="454"/>
      <c r="D26" s="471"/>
      <c r="F26" s="461" t="s">
        <v>12446</v>
      </c>
      <c r="G26" s="421"/>
      <c r="H26" s="421"/>
      <c r="I26" s="414"/>
    </row>
    <row r="27" spans="2:9" ht="12.5" customHeight="1" x14ac:dyDescent="0.2">
      <c r="B27" s="472" t="s">
        <v>18504</v>
      </c>
      <c r="C27" s="436"/>
      <c r="D27" s="473"/>
      <c r="F27" s="463" t="s">
        <v>18505</v>
      </c>
      <c r="I27" s="415"/>
    </row>
    <row r="28" spans="2:9" ht="12.5" customHeight="1" x14ac:dyDescent="0.2">
      <c r="B28" s="441" t="s">
        <v>18506</v>
      </c>
      <c r="C28" s="324"/>
      <c r="D28" s="474"/>
      <c r="F28" s="463" t="s">
        <v>18507</v>
      </c>
      <c r="I28" s="415"/>
    </row>
    <row r="29" spans="2:9" ht="12.5" customHeight="1" x14ac:dyDescent="0.2">
      <c r="B29" s="441" t="s">
        <v>18508</v>
      </c>
      <c r="C29" s="324"/>
      <c r="D29" s="474"/>
      <c r="F29" s="463" t="s">
        <v>18509</v>
      </c>
      <c r="I29" s="415"/>
    </row>
    <row r="30" spans="2:9" ht="12.5" customHeight="1" x14ac:dyDescent="0.2">
      <c r="B30" s="417" t="s">
        <v>18510</v>
      </c>
      <c r="C30" s="429"/>
      <c r="D30" s="475"/>
      <c r="F30" s="463" t="s">
        <v>18509</v>
      </c>
      <c r="I30" s="415"/>
    </row>
    <row r="31" spans="2:9" ht="12.5" customHeight="1" x14ac:dyDescent="0.2">
      <c r="B31" s="417" t="s">
        <v>18511</v>
      </c>
      <c r="C31" s="429"/>
      <c r="D31" s="475"/>
      <c r="F31" s="463" t="s">
        <v>18509</v>
      </c>
      <c r="I31" s="415"/>
    </row>
    <row r="32" spans="2:9" ht="12.5" customHeight="1" x14ac:dyDescent="0.2">
      <c r="B32" s="476" t="s">
        <v>18512</v>
      </c>
      <c r="C32" s="449"/>
      <c r="D32" s="477"/>
      <c r="F32" s="463" t="s">
        <v>18513</v>
      </c>
      <c r="I32" s="415"/>
    </row>
    <row r="33" spans="2:9" ht="12.5" customHeight="1" x14ac:dyDescent="0.2">
      <c r="C33" s="324"/>
      <c r="D33" s="470"/>
      <c r="F33" s="478"/>
      <c r="I33" s="415"/>
    </row>
    <row r="34" spans="2:9" ht="12.5" customHeight="1" x14ac:dyDescent="0.2">
      <c r="B34" s="461" t="s">
        <v>18514</v>
      </c>
      <c r="C34" s="454"/>
      <c r="D34" s="471"/>
      <c r="F34" s="479" t="s">
        <v>18515</v>
      </c>
      <c r="G34" s="426"/>
      <c r="H34" s="426"/>
      <c r="I34" s="427"/>
    </row>
    <row r="35" spans="2:9" ht="12.5" customHeight="1" x14ac:dyDescent="0.2">
      <c r="B35" s="480" t="s">
        <v>18516</v>
      </c>
      <c r="C35" s="324"/>
      <c r="D35" s="474"/>
      <c r="F35" s="456" t="s">
        <v>18517</v>
      </c>
      <c r="G35" s="426"/>
      <c r="H35" s="426"/>
      <c r="I35" s="427"/>
    </row>
    <row r="36" spans="2:9" ht="12.5" customHeight="1" x14ac:dyDescent="0.2">
      <c r="B36" s="480" t="s">
        <v>18518</v>
      </c>
      <c r="C36" s="324"/>
      <c r="D36" s="474"/>
      <c r="F36" s="481" t="s">
        <v>18519</v>
      </c>
      <c r="G36" s="482"/>
      <c r="H36" s="482"/>
      <c r="I36" s="467"/>
    </row>
    <row r="37" spans="2:9" ht="12.5" customHeight="1" x14ac:dyDescent="0.2">
      <c r="B37" s="417" t="s">
        <v>18520</v>
      </c>
      <c r="C37" s="429"/>
      <c r="D37" s="475"/>
    </row>
    <row r="38" spans="2:9" ht="12.5" customHeight="1" x14ac:dyDescent="0.2">
      <c r="B38" s="417" t="s">
        <v>18521</v>
      </c>
      <c r="C38" s="429"/>
      <c r="D38" s="483"/>
    </row>
    <row r="39" spans="2:9" ht="12.5" customHeight="1" x14ac:dyDescent="0.2">
      <c r="B39" s="476" t="s">
        <v>18522</v>
      </c>
      <c r="C39" s="449"/>
      <c r="D39" s="484"/>
      <c r="F39" s="485" t="s">
        <v>18523</v>
      </c>
      <c r="G39" s="423"/>
      <c r="H39" s="423"/>
      <c r="I39" s="423"/>
    </row>
    <row r="40" spans="2:9" ht="12.5" customHeight="1" thickBot="1" x14ac:dyDescent="0.25">
      <c r="B40" s="324"/>
      <c r="C40" s="324"/>
      <c r="D40" s="486"/>
    </row>
    <row r="41" spans="2:9" s="490" customFormat="1" ht="38.25" customHeight="1" x14ac:dyDescent="0.2">
      <c r="B41" s="487" t="s">
        <v>18524</v>
      </c>
      <c r="C41" s="1056" t="s">
        <v>18393</v>
      </c>
      <c r="D41" s="1057"/>
      <c r="E41" s="1058"/>
      <c r="F41" s="488" t="s">
        <v>18525</v>
      </c>
      <c r="G41" s="488" t="s">
        <v>18526</v>
      </c>
      <c r="H41" s="488" t="s">
        <v>18527</v>
      </c>
      <c r="I41" s="489" t="s">
        <v>7983</v>
      </c>
    </row>
    <row r="42" spans="2:9" s="490" customFormat="1" ht="15" customHeight="1" x14ac:dyDescent="0.15">
      <c r="B42" s="491" t="s">
        <v>18528</v>
      </c>
      <c r="C42" s="1059" t="s">
        <v>18529</v>
      </c>
      <c r="D42" s="1060"/>
      <c r="E42" s="1061"/>
      <c r="F42" s="492">
        <v>1</v>
      </c>
      <c r="G42" s="492">
        <v>40</v>
      </c>
      <c r="H42" s="493">
        <f>F42*G42</f>
        <v>40</v>
      </c>
      <c r="I42" s="494">
        <v>1</v>
      </c>
    </row>
    <row r="43" spans="2:9" s="324" customFormat="1" ht="15" customHeight="1" x14ac:dyDescent="0.15">
      <c r="B43" s="491" t="s">
        <v>18530</v>
      </c>
      <c r="C43" s="1059" t="s">
        <v>18531</v>
      </c>
      <c r="D43" s="1060"/>
      <c r="E43" s="1061"/>
      <c r="F43" s="492">
        <v>3</v>
      </c>
      <c r="G43" s="492">
        <v>60</v>
      </c>
      <c r="H43" s="493">
        <f>F43*G43</f>
        <v>180</v>
      </c>
      <c r="I43" s="494">
        <v>1</v>
      </c>
    </row>
    <row r="44" spans="2:9" s="324" customFormat="1" ht="15" customHeight="1" x14ac:dyDescent="0.15">
      <c r="B44" s="491" t="s">
        <v>18532</v>
      </c>
      <c r="C44" s="1059" t="s">
        <v>18403</v>
      </c>
      <c r="D44" s="1060"/>
      <c r="E44" s="1061"/>
      <c r="F44" s="492">
        <v>2</v>
      </c>
      <c r="G44" s="492">
        <v>80</v>
      </c>
      <c r="H44" s="493">
        <f>F44*G44</f>
        <v>160</v>
      </c>
      <c r="I44" s="494">
        <v>2</v>
      </c>
    </row>
    <row r="45" spans="2:9" s="324" customFormat="1" ht="15" customHeight="1" x14ac:dyDescent="0.15">
      <c r="B45" s="491" t="s">
        <v>18533</v>
      </c>
      <c r="C45" s="1059" t="s">
        <v>18405</v>
      </c>
      <c r="D45" s="1060"/>
      <c r="E45" s="1061"/>
      <c r="F45" s="492">
        <v>1</v>
      </c>
      <c r="G45" s="492">
        <v>150</v>
      </c>
      <c r="H45" s="493">
        <f>F45*G45</f>
        <v>150</v>
      </c>
      <c r="I45" s="494">
        <v>3</v>
      </c>
    </row>
    <row r="46" spans="2:9" s="324" customFormat="1" ht="15" customHeight="1" thickBot="1" x14ac:dyDescent="0.2">
      <c r="B46" s="495"/>
      <c r="C46" s="1036"/>
      <c r="D46" s="1037"/>
      <c r="E46" s="1038"/>
      <c r="F46" s="496"/>
      <c r="G46" s="496"/>
      <c r="H46" s="497"/>
      <c r="I46" s="498"/>
    </row>
    <row r="47" spans="2:9" ht="5" customHeight="1" thickBot="1" x14ac:dyDescent="0.25">
      <c r="I47" s="499"/>
    </row>
    <row r="48" spans="2:9" s="324" customFormat="1" ht="15" customHeight="1" x14ac:dyDescent="0.15">
      <c r="B48" s="500"/>
      <c r="C48" s="1024" t="s">
        <v>18534</v>
      </c>
      <c r="D48" s="1025"/>
      <c r="E48" s="1026"/>
      <c r="F48" s="501">
        <v>0.1</v>
      </c>
      <c r="G48" s="502">
        <f>SUM(H42:H43)</f>
        <v>220</v>
      </c>
      <c r="H48" s="503">
        <f>-F48*G48</f>
        <v>-22</v>
      </c>
      <c r="I48" s="504">
        <v>1</v>
      </c>
    </row>
    <row r="49" spans="2:14" s="324" customFormat="1" ht="15" customHeight="1" thickBot="1" x14ac:dyDescent="0.2">
      <c r="B49" s="505"/>
      <c r="C49" s="1027" t="s">
        <v>18535</v>
      </c>
      <c r="D49" s="1028"/>
      <c r="E49" s="1029"/>
      <c r="F49" s="506">
        <v>1</v>
      </c>
      <c r="G49" s="506">
        <v>25</v>
      </c>
      <c r="H49" s="507">
        <f>F49*G49</f>
        <v>25</v>
      </c>
      <c r="I49" s="508">
        <v>1</v>
      </c>
    </row>
    <row r="50" spans="2:14" ht="5" customHeight="1" x14ac:dyDescent="0.2"/>
    <row r="51" spans="2:14" s="337" customFormat="1" ht="25.5" customHeight="1" x14ac:dyDescent="0.15">
      <c r="B51" s="1030" t="s">
        <v>18536</v>
      </c>
      <c r="C51" s="1031"/>
      <c r="D51" s="1031"/>
      <c r="E51" s="509" t="s">
        <v>18537</v>
      </c>
      <c r="F51" s="509" t="s">
        <v>18538</v>
      </c>
      <c r="G51" s="509" t="s">
        <v>18539</v>
      </c>
      <c r="H51" s="1032" t="s">
        <v>18540</v>
      </c>
      <c r="I51" s="1033"/>
      <c r="K51" s="324"/>
      <c r="L51" s="324"/>
      <c r="M51" s="324"/>
      <c r="N51" s="324"/>
    </row>
    <row r="52" spans="2:14" ht="13.5" customHeight="1" x14ac:dyDescent="0.2">
      <c r="B52" s="1034"/>
      <c r="C52" s="1035"/>
      <c r="D52" s="1035"/>
      <c r="E52" s="510">
        <v>1</v>
      </c>
      <c r="F52" s="511">
        <v>0.2</v>
      </c>
      <c r="G52" s="512">
        <f>SUMIF(I$42:I$49,E52,H$42:H$49)</f>
        <v>223</v>
      </c>
      <c r="H52" s="1013">
        <f>ROUND(F52*G52,2)</f>
        <v>44.6</v>
      </c>
      <c r="I52" s="1014"/>
    </row>
    <row r="53" spans="2:14" ht="13.5" customHeight="1" x14ac:dyDescent="0.2">
      <c r="B53" s="1011"/>
      <c r="C53" s="1012"/>
      <c r="D53" s="1012"/>
      <c r="E53" s="510">
        <v>2</v>
      </c>
      <c r="F53" s="511">
        <v>0.1</v>
      </c>
      <c r="G53" s="512">
        <f>SUMIF(I$42:I$49,E53,H$42:H$49)</f>
        <v>160</v>
      </c>
      <c r="H53" s="1013">
        <f>ROUND(F53*G53,2)</f>
        <v>16</v>
      </c>
      <c r="I53" s="1014"/>
      <c r="K53" s="324"/>
      <c r="L53" s="324"/>
      <c r="M53" s="324"/>
      <c r="N53" s="324"/>
    </row>
    <row r="54" spans="2:14" ht="13.5" customHeight="1" x14ac:dyDescent="0.2">
      <c r="B54" s="1015" t="s">
        <v>18541</v>
      </c>
      <c r="C54" s="1016"/>
      <c r="D54" s="1016"/>
      <c r="E54" s="513">
        <v>3</v>
      </c>
      <c r="F54" s="514">
        <v>0</v>
      </c>
      <c r="G54" s="515">
        <f>SUMIF(I$42:I$49,E54,H$42:H$49)</f>
        <v>150</v>
      </c>
      <c r="H54" s="1017">
        <f>ROUND(F54*G54,2)</f>
        <v>0</v>
      </c>
      <c r="I54" s="1018"/>
    </row>
    <row r="55" spans="2:14" ht="5.25" customHeight="1" x14ac:dyDescent="0.2">
      <c r="B55" s="1019" t="s">
        <v>18542</v>
      </c>
      <c r="C55" s="1019"/>
      <c r="D55" s="1019"/>
      <c r="F55" s="516"/>
      <c r="G55" s="517"/>
      <c r="H55" s="518"/>
      <c r="I55" s="518"/>
      <c r="K55" s="324"/>
      <c r="L55" s="324"/>
      <c r="M55" s="324"/>
      <c r="N55" s="324"/>
    </row>
    <row r="56" spans="2:14" s="337" customFormat="1" ht="30" customHeight="1" x14ac:dyDescent="0.2">
      <c r="B56" s="1019"/>
      <c r="C56" s="1019"/>
      <c r="D56" s="1019"/>
      <c r="F56" s="519" t="s">
        <v>18543</v>
      </c>
      <c r="G56" s="509" t="s">
        <v>18544</v>
      </c>
      <c r="H56" s="1020" t="s">
        <v>18545</v>
      </c>
      <c r="I56" s="1021"/>
      <c r="K56" s="328"/>
      <c r="L56" s="328"/>
      <c r="M56" s="328"/>
      <c r="N56" s="328"/>
    </row>
    <row r="57" spans="2:14" s="337" customFormat="1" ht="21" customHeight="1" x14ac:dyDescent="0.2">
      <c r="B57" s="1019"/>
      <c r="C57" s="1019"/>
      <c r="D57" s="1019"/>
      <c r="F57" s="520">
        <f>SUM(H$42:H$49)</f>
        <v>533</v>
      </c>
      <c r="G57" s="521">
        <f>SUM(H$52:I$54)</f>
        <v>60.6</v>
      </c>
      <c r="H57" s="1022">
        <f>SUM(F57:G57)</f>
        <v>593.6</v>
      </c>
      <c r="I57" s="1023"/>
      <c r="K57" s="522"/>
    </row>
    <row r="58" spans="2:14" s="337" customFormat="1" ht="21.5" customHeight="1" thickBot="1" x14ac:dyDescent="0.25">
      <c r="D58" s="523"/>
      <c r="E58" s="524"/>
      <c r="F58" s="525"/>
      <c r="G58" s="526" t="s">
        <v>18546</v>
      </c>
      <c r="H58" s="999">
        <v>0</v>
      </c>
      <c r="I58" s="999"/>
    </row>
    <row r="59" spans="2:14" s="337" customFormat="1" ht="21.5" customHeight="1" thickBot="1" x14ac:dyDescent="0.25">
      <c r="B59" s="527" t="s">
        <v>18419</v>
      </c>
      <c r="C59" s="528"/>
      <c r="D59" s="529" t="s">
        <v>18420</v>
      </c>
      <c r="E59" s="530"/>
      <c r="F59" s="1068" t="s">
        <v>18547</v>
      </c>
      <c r="G59" s="1069"/>
      <c r="H59" s="1002">
        <f>H57-H58</f>
        <v>593.6</v>
      </c>
      <c r="I59" s="1003"/>
    </row>
    <row r="60" spans="2:14" ht="5" customHeight="1" x14ac:dyDescent="0.2">
      <c r="K60" s="337"/>
      <c r="L60" s="337"/>
    </row>
    <row r="61" spans="2:14" s="337" customFormat="1" ht="15" customHeight="1" x14ac:dyDescent="0.2">
      <c r="B61" s="531" t="s">
        <v>18548</v>
      </c>
      <c r="C61" s="532"/>
      <c r="D61" s="533"/>
      <c r="E61" s="1004" t="s">
        <v>18549</v>
      </c>
      <c r="F61" s="1005"/>
      <c r="G61" s="1005"/>
      <c r="H61" s="1005"/>
      <c r="I61" s="1005"/>
    </row>
    <row r="62" spans="2:14" s="337" customFormat="1" ht="15" customHeight="1" x14ac:dyDescent="0.2">
      <c r="B62" s="534" t="s">
        <v>18550</v>
      </c>
      <c r="C62" s="535"/>
      <c r="D62" s="536"/>
      <c r="E62" s="1006" t="s">
        <v>18551</v>
      </c>
      <c r="F62" s="1006"/>
      <c r="G62" s="1006"/>
      <c r="H62" s="1006"/>
      <c r="I62" s="1007"/>
    </row>
    <row r="63" spans="2:14" ht="14.75" customHeight="1" x14ac:dyDescent="0.2">
      <c r="B63" s="537" t="s">
        <v>18552</v>
      </c>
      <c r="C63" s="538"/>
      <c r="D63" s="539"/>
      <c r="E63" s="1008" t="s">
        <v>18427</v>
      </c>
      <c r="F63" s="1009"/>
      <c r="G63" s="1009"/>
      <c r="H63" s="1009"/>
      <c r="I63" s="1010"/>
    </row>
    <row r="64" spans="2:14" s="336" customFormat="1" ht="14.75" customHeight="1" x14ac:dyDescent="0.15">
      <c r="B64" s="540" t="s">
        <v>18553</v>
      </c>
      <c r="C64" s="541"/>
      <c r="D64" s="542"/>
      <c r="E64" s="995" t="s">
        <v>18554</v>
      </c>
      <c r="F64" s="995"/>
      <c r="G64" s="995"/>
      <c r="H64" s="995"/>
      <c r="I64" s="996"/>
    </row>
    <row r="65" spans="2:9" ht="5" customHeight="1" thickBot="1" x14ac:dyDescent="0.25"/>
    <row r="66" spans="2:9" s="324" customFormat="1" ht="26.75" customHeight="1" x14ac:dyDescent="0.15">
      <c r="B66" s="997" t="s">
        <v>18430</v>
      </c>
      <c r="C66" s="997"/>
      <c r="D66" s="998"/>
      <c r="E66" s="998"/>
      <c r="F66" s="998"/>
      <c r="G66" s="998"/>
      <c r="H66" s="998"/>
      <c r="I66" s="543" t="s">
        <v>18431</v>
      </c>
    </row>
  </sheetData>
  <mergeCells count="35">
    <mergeCell ref="C46:E46"/>
    <mergeCell ref="B3:C5"/>
    <mergeCell ref="F3:G3"/>
    <mergeCell ref="H3:I3"/>
    <mergeCell ref="L3:L7"/>
    <mergeCell ref="F4:G4"/>
    <mergeCell ref="H4:I4"/>
    <mergeCell ref="F5:G5"/>
    <mergeCell ref="H5:I5"/>
    <mergeCell ref="C41:E41"/>
    <mergeCell ref="C42:E42"/>
    <mergeCell ref="C43:E43"/>
    <mergeCell ref="C44:E44"/>
    <mergeCell ref="C45:E45"/>
    <mergeCell ref="C48:E48"/>
    <mergeCell ref="C49:E49"/>
    <mergeCell ref="B51:D51"/>
    <mergeCell ref="H51:I51"/>
    <mergeCell ref="B52:D52"/>
    <mergeCell ref="H52:I52"/>
    <mergeCell ref="B53:D53"/>
    <mergeCell ref="H53:I53"/>
    <mergeCell ref="B54:D54"/>
    <mergeCell ref="H54:I54"/>
    <mergeCell ref="B55:D57"/>
    <mergeCell ref="H56:I56"/>
    <mergeCell ref="H57:I57"/>
    <mergeCell ref="E64:I64"/>
    <mergeCell ref="B66:H66"/>
    <mergeCell ref="H58:I58"/>
    <mergeCell ref="F59:G59"/>
    <mergeCell ref="H59:I59"/>
    <mergeCell ref="E61:I61"/>
    <mergeCell ref="E62:I62"/>
    <mergeCell ref="E63:I63"/>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4936D-C61D-9F45-AEF5-74E9B14DA44F}">
  <sheetPr>
    <tabColor theme="9" tint="-0.249977111117893"/>
    <pageSetUpPr fitToPage="1"/>
  </sheetPr>
  <dimension ref="B1:Q16"/>
  <sheetViews>
    <sheetView showGridLines="0" workbookViewId="0">
      <selection activeCell="B74" sqref="B74"/>
    </sheetView>
  </sheetViews>
  <sheetFormatPr baseColWidth="10" defaultColWidth="11.33203125" defaultRowHeight="15" x14ac:dyDescent="0.2"/>
  <cols>
    <col min="1" max="1" width="11.33203125" style="324"/>
    <col min="2" max="2" width="6.6640625" style="324" customWidth="1"/>
    <col min="3" max="3" width="6.33203125" style="324" customWidth="1"/>
    <col min="4" max="4" width="12.33203125" style="324" customWidth="1"/>
    <col min="5" max="5" width="12.6640625" style="324" customWidth="1"/>
    <col min="6" max="7" width="11.6640625" style="324" customWidth="1"/>
    <col min="8" max="8" width="12.6640625" style="324" customWidth="1"/>
    <col min="9" max="9" width="20.33203125" style="324" customWidth="1"/>
    <col min="10" max="10" width="14.83203125" style="324" customWidth="1"/>
    <col min="11" max="11" width="10.1640625" style="324" customWidth="1"/>
    <col min="12" max="12" width="7.6640625" style="324" customWidth="1"/>
    <col min="13" max="13" width="7.33203125" style="544" customWidth="1"/>
    <col min="14" max="14" width="15.6640625" style="324" customWidth="1"/>
    <col min="15" max="15" width="16.83203125" style="324" customWidth="1"/>
    <col min="16" max="16" width="10.33203125" style="324" customWidth="1"/>
    <col min="17" max="17" width="7.33203125" style="324" customWidth="1"/>
    <col min="18" max="16384" width="11.33203125" style="324"/>
  </cols>
  <sheetData>
    <row r="1" spans="2:17" ht="15.75" customHeight="1" x14ac:dyDescent="0.2">
      <c r="B1" s="1039" t="s">
        <v>18469</v>
      </c>
      <c r="C1" s="1040"/>
      <c r="D1" s="1063"/>
      <c r="E1" s="328"/>
      <c r="N1" s="1043" t="s">
        <v>18470</v>
      </c>
      <c r="O1" s="1044"/>
      <c r="P1" s="1045" t="s">
        <v>18471</v>
      </c>
      <c r="Q1" s="1046"/>
    </row>
    <row r="2" spans="2:17" ht="15.75" customHeight="1" x14ac:dyDescent="0.2">
      <c r="B2" s="1041"/>
      <c r="C2" s="1042"/>
      <c r="D2" s="1064"/>
      <c r="E2" s="328"/>
      <c r="N2" s="1050" t="s">
        <v>148</v>
      </c>
      <c r="O2" s="1051"/>
      <c r="P2" s="1052" t="s">
        <v>18555</v>
      </c>
      <c r="Q2" s="1053"/>
    </row>
    <row r="3" spans="2:17" ht="15.75" customHeight="1" x14ac:dyDescent="0.2">
      <c r="B3" s="1065"/>
      <c r="C3" s="1066"/>
      <c r="D3" s="1067"/>
      <c r="E3" s="328"/>
      <c r="F3" s="1054"/>
      <c r="G3" s="1054"/>
      <c r="H3" s="1055"/>
      <c r="I3" s="1055"/>
    </row>
    <row r="4" spans="2:17" ht="31.5" customHeight="1" thickBot="1" x14ac:dyDescent="0.25">
      <c r="B4" s="331" t="s">
        <v>18556</v>
      </c>
      <c r="P4" s="1062" t="s">
        <v>18433</v>
      </c>
      <c r="Q4" s="1062"/>
    </row>
    <row r="5" spans="2:17" s="551" customFormat="1" ht="68.25" customHeight="1" x14ac:dyDescent="0.2">
      <c r="B5" s="545" t="s">
        <v>18557</v>
      </c>
      <c r="C5" s="546" t="s">
        <v>18558</v>
      </c>
      <c r="D5" s="546" t="s">
        <v>18559</v>
      </c>
      <c r="E5" s="547" t="s">
        <v>18560</v>
      </c>
      <c r="F5" s="546" t="s">
        <v>18561</v>
      </c>
      <c r="G5" s="548" t="s">
        <v>18562</v>
      </c>
      <c r="H5" s="546" t="s">
        <v>18563</v>
      </c>
      <c r="I5" s="546" t="s">
        <v>18564</v>
      </c>
      <c r="J5" s="546" t="s">
        <v>18565</v>
      </c>
      <c r="K5" s="548" t="s">
        <v>18566</v>
      </c>
      <c r="L5" s="548" t="s">
        <v>18567</v>
      </c>
      <c r="M5" s="549" t="s">
        <v>18568</v>
      </c>
      <c r="N5" s="546" t="s">
        <v>18569</v>
      </c>
      <c r="O5" s="546" t="s">
        <v>18570</v>
      </c>
      <c r="P5" s="548" t="s">
        <v>18571</v>
      </c>
      <c r="Q5" s="550" t="s">
        <v>18537</v>
      </c>
    </row>
    <row r="6" spans="2:17" s="561" customFormat="1" ht="140.25" customHeight="1" x14ac:dyDescent="0.2">
      <c r="B6" s="552"/>
      <c r="C6" s="553"/>
      <c r="D6" s="554" t="s">
        <v>18572</v>
      </c>
      <c r="E6" s="555" t="s">
        <v>18573</v>
      </c>
      <c r="F6" s="556" t="s">
        <v>18574</v>
      </c>
      <c r="G6" s="557"/>
      <c r="H6" s="556"/>
      <c r="I6" s="555" t="s">
        <v>18575</v>
      </c>
      <c r="J6" s="555" t="s">
        <v>18576</v>
      </c>
      <c r="K6" s="558"/>
      <c r="L6" s="558"/>
      <c r="M6" s="559"/>
      <c r="N6" s="555" t="s">
        <v>18454</v>
      </c>
      <c r="O6" s="555" t="s">
        <v>18455</v>
      </c>
      <c r="P6" s="558"/>
      <c r="Q6" s="560"/>
    </row>
    <row r="7" spans="2:17" s="572" customFormat="1" ht="33.75" customHeight="1" x14ac:dyDescent="0.2">
      <c r="B7" s="562">
        <v>1</v>
      </c>
      <c r="C7" s="563">
        <v>4</v>
      </c>
      <c r="D7" s="564"/>
      <c r="E7" s="565"/>
      <c r="F7" s="566" t="s">
        <v>18577</v>
      </c>
      <c r="G7" s="565" t="s">
        <v>18399</v>
      </c>
      <c r="H7" s="566" t="s">
        <v>18457</v>
      </c>
      <c r="I7" s="566" t="s">
        <v>18458</v>
      </c>
      <c r="J7" s="565" t="s">
        <v>18578</v>
      </c>
      <c r="K7" s="565"/>
      <c r="L7" s="565"/>
      <c r="M7" s="567"/>
      <c r="N7" s="568" t="s">
        <v>18579</v>
      </c>
      <c r="O7" s="569" t="s">
        <v>18580</v>
      </c>
      <c r="P7" s="570"/>
      <c r="Q7" s="571"/>
    </row>
    <row r="8" spans="2:17" s="572" customFormat="1" ht="24.75" customHeight="1" x14ac:dyDescent="0.2">
      <c r="B8" s="573"/>
      <c r="C8" s="574"/>
      <c r="D8" s="575"/>
      <c r="E8" s="576"/>
      <c r="F8" s="577"/>
      <c r="G8" s="576"/>
      <c r="H8" s="577"/>
      <c r="I8" s="577"/>
      <c r="J8" s="576"/>
      <c r="K8" s="578">
        <v>4</v>
      </c>
      <c r="L8" s="576" t="s">
        <v>18462</v>
      </c>
      <c r="M8" s="579">
        <v>10</v>
      </c>
      <c r="N8" s="578">
        <v>-2</v>
      </c>
      <c r="O8" s="578">
        <v>2</v>
      </c>
      <c r="P8" s="580">
        <f>K8*M8+N8+O8</f>
        <v>40</v>
      </c>
      <c r="Q8" s="581">
        <v>1</v>
      </c>
    </row>
    <row r="9" spans="2:17" s="572" customFormat="1" ht="33.75" customHeight="1" x14ac:dyDescent="0.2">
      <c r="B9" s="562">
        <v>2</v>
      </c>
      <c r="C9" s="563">
        <v>5</v>
      </c>
      <c r="D9" s="564"/>
      <c r="E9" s="565"/>
      <c r="F9" s="566" t="s">
        <v>18581</v>
      </c>
      <c r="G9" s="565" t="s">
        <v>18531</v>
      </c>
      <c r="H9" s="566" t="s">
        <v>18582</v>
      </c>
      <c r="I9" s="566" t="s">
        <v>18583</v>
      </c>
      <c r="J9" s="565" t="s">
        <v>18584</v>
      </c>
      <c r="K9" s="565"/>
      <c r="L9" s="565"/>
      <c r="M9" s="567"/>
      <c r="N9" s="568"/>
      <c r="O9" s="569" t="s">
        <v>18580</v>
      </c>
      <c r="P9" s="570"/>
      <c r="Q9" s="571"/>
    </row>
    <row r="10" spans="2:17" s="572" customFormat="1" ht="24.75" customHeight="1" x14ac:dyDescent="0.2">
      <c r="B10" s="573"/>
      <c r="C10" s="574"/>
      <c r="D10" s="575"/>
      <c r="E10" s="576"/>
      <c r="F10" s="577"/>
      <c r="G10" s="576"/>
      <c r="H10" s="577"/>
      <c r="I10" s="577"/>
      <c r="J10" s="576"/>
      <c r="K10" s="578">
        <v>58</v>
      </c>
      <c r="L10" s="576" t="s">
        <v>18462</v>
      </c>
      <c r="M10" s="579">
        <v>3</v>
      </c>
      <c r="N10" s="578"/>
      <c r="O10" s="578">
        <v>6</v>
      </c>
      <c r="P10" s="580">
        <f>K10*M10+N10+O10</f>
        <v>180</v>
      </c>
      <c r="Q10" s="581">
        <v>1</v>
      </c>
    </row>
    <row r="11" spans="2:17" s="572" customFormat="1" ht="42.75" customHeight="1" x14ac:dyDescent="0.2">
      <c r="B11" s="573">
        <v>3</v>
      </c>
      <c r="C11" s="574">
        <v>3</v>
      </c>
      <c r="D11" s="575" t="s">
        <v>18585</v>
      </c>
      <c r="E11" s="576"/>
      <c r="F11" s="577" t="s">
        <v>18586</v>
      </c>
      <c r="G11" s="576" t="s">
        <v>18403</v>
      </c>
      <c r="H11" s="577"/>
      <c r="I11" s="577"/>
      <c r="J11" s="576"/>
      <c r="K11" s="578">
        <v>80</v>
      </c>
      <c r="L11" s="576" t="s">
        <v>18462</v>
      </c>
      <c r="M11" s="579">
        <v>2</v>
      </c>
      <c r="N11" s="578"/>
      <c r="O11" s="578"/>
      <c r="P11" s="580">
        <f>K11*M11+N11+O11</f>
        <v>160</v>
      </c>
      <c r="Q11" s="581">
        <v>1</v>
      </c>
    </row>
    <row r="12" spans="2:17" s="572" customFormat="1" ht="42.75" customHeight="1" x14ac:dyDescent="0.2">
      <c r="B12" s="582">
        <v>4</v>
      </c>
      <c r="C12" s="583">
        <v>1</v>
      </c>
      <c r="D12" s="575" t="s">
        <v>18587</v>
      </c>
      <c r="E12" s="584"/>
      <c r="F12" s="577" t="s">
        <v>18466</v>
      </c>
      <c r="G12" s="576" t="s">
        <v>18405</v>
      </c>
      <c r="H12" s="585"/>
      <c r="I12" s="585"/>
      <c r="J12" s="584"/>
      <c r="K12" s="578">
        <v>150</v>
      </c>
      <c r="L12" s="576" t="s">
        <v>18462</v>
      </c>
      <c r="M12" s="579">
        <v>1</v>
      </c>
      <c r="N12" s="578"/>
      <c r="O12" s="578"/>
      <c r="P12" s="580">
        <f>K12*M12+N12+O12</f>
        <v>150</v>
      </c>
      <c r="Q12" s="581">
        <v>1</v>
      </c>
    </row>
    <row r="13" spans="2:17" s="572" customFormat="1" ht="42.75" customHeight="1" x14ac:dyDescent="0.2">
      <c r="B13" s="586"/>
      <c r="C13" s="587"/>
      <c r="D13" s="588"/>
      <c r="E13" s="589"/>
      <c r="F13" s="590"/>
      <c r="G13" s="589"/>
      <c r="H13" s="590"/>
      <c r="I13" s="590"/>
      <c r="J13" s="589"/>
      <c r="K13" s="591"/>
      <c r="L13" s="589"/>
      <c r="M13" s="592"/>
      <c r="N13" s="591"/>
      <c r="O13" s="591"/>
      <c r="P13" s="593"/>
      <c r="Q13" s="594"/>
    </row>
    <row r="14" spans="2:17" s="572" customFormat="1" ht="42.75" customHeight="1" x14ac:dyDescent="0.2">
      <c r="B14" s="582"/>
      <c r="C14" s="583"/>
      <c r="D14" s="575"/>
      <c r="E14" s="584"/>
      <c r="F14" s="577"/>
      <c r="G14" s="576"/>
      <c r="H14" s="585"/>
      <c r="I14" s="585"/>
      <c r="J14" s="584"/>
      <c r="K14" s="578"/>
      <c r="L14" s="576"/>
      <c r="M14" s="579"/>
      <c r="N14" s="578"/>
      <c r="O14" s="578"/>
      <c r="P14" s="580"/>
      <c r="Q14" s="581"/>
    </row>
    <row r="15" spans="2:17" s="572" customFormat="1" ht="42.75" customHeight="1" thickBot="1" x14ac:dyDescent="0.25">
      <c r="B15" s="595"/>
      <c r="C15" s="596"/>
      <c r="D15" s="597"/>
      <c r="E15" s="598"/>
      <c r="F15" s="599"/>
      <c r="G15" s="598"/>
      <c r="H15" s="599"/>
      <c r="I15" s="599"/>
      <c r="J15" s="598"/>
      <c r="K15" s="600"/>
      <c r="L15" s="598"/>
      <c r="M15" s="601"/>
      <c r="N15" s="600"/>
      <c r="O15" s="600"/>
      <c r="P15" s="602"/>
      <c r="Q15" s="603"/>
    </row>
    <row r="16" spans="2:17" s="606" customFormat="1" ht="30" customHeight="1" x14ac:dyDescent="0.2">
      <c r="B16" s="604"/>
      <c r="C16" s="604"/>
      <c r="D16" s="605"/>
      <c r="F16" s="607"/>
      <c r="K16" s="608"/>
      <c r="M16" s="609"/>
      <c r="N16" s="608"/>
      <c r="O16" s="610" t="s">
        <v>18588</v>
      </c>
      <c r="P16" s="611">
        <f>SUM(P7:P15)</f>
        <v>530</v>
      </c>
      <c r="Q16" s="604"/>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15</vt:i4>
      </vt:variant>
      <vt:variant>
        <vt:lpstr>Plages nommées</vt:lpstr>
      </vt:variant>
      <vt:variant>
        <vt:i4>20</vt:i4>
      </vt:variant>
    </vt:vector>
  </HeadingPairs>
  <TitlesOfParts>
    <vt:vector size="35" baseType="lpstr">
      <vt:lpstr>Factur-X CII HOW TO READ</vt:lpstr>
      <vt:lpstr>Factur-X CII D22B EXTENDED</vt:lpstr>
      <vt:lpstr>Factur-X CII D16 EXTENDED</vt:lpstr>
      <vt:lpstr>Factur-X CII D22B EN16931</vt:lpstr>
      <vt:lpstr>Factur-X CII D22B BASIC</vt:lpstr>
      <vt:lpstr>Factur-X CII D22B BASIC WL</vt:lpstr>
      <vt:lpstr>Factur-X CII D22B MINIMUM</vt:lpstr>
      <vt:lpstr>Business Rules</vt:lpstr>
      <vt:lpstr>Business Rules HYBRID</vt:lpstr>
      <vt:lpstr>Codelists for XML</vt:lpstr>
      <vt:lpstr>Codelists for Hybrid</vt:lpstr>
      <vt:lpstr>MODELE FACTURE LIGNES SIMPLES</vt:lpstr>
      <vt:lpstr>LIGNES COMPLETES</vt:lpstr>
      <vt:lpstr>INVOICE TEMPLATE SIMPLE LINES</vt:lpstr>
      <vt:lpstr>TEMPLATE COMPLETE LINES</vt:lpstr>
      <vt:lpstr>'Business Rules'!Impression_des_titres</vt:lpstr>
      <vt:lpstr>'Business Rules HYBRID'!Impression_des_titres</vt:lpstr>
      <vt:lpstr>'Factur-X CII D22B BASIC'!Impression_des_titres</vt:lpstr>
      <vt:lpstr>'Factur-X CII D22B BASIC WL'!Impression_des_titres</vt:lpstr>
      <vt:lpstr>'Factur-X CII D22B EN16931'!Impression_des_titres</vt:lpstr>
      <vt:lpstr>'Factur-X CII D22B EXTENDED'!Impression_des_titres</vt:lpstr>
      <vt:lpstr>'Factur-X CII D22B MINIMUM'!Impression_des_titres</vt:lpstr>
      <vt:lpstr>'INVOICE TEMPLATE SIMPLE LINES'!Print_Area</vt:lpstr>
      <vt:lpstr>'MODELE FACTURE LIGNES SIMPLES'!Print_Area</vt:lpstr>
      <vt:lpstr>'Business Rules'!Zone_d_impression</vt:lpstr>
      <vt:lpstr>'Business Rules HYBRID'!Zone_d_impression</vt:lpstr>
      <vt:lpstr>'Factur-X CII D22B BASIC'!Zone_d_impression</vt:lpstr>
      <vt:lpstr>'Factur-X CII D22B BASIC WL'!Zone_d_impression</vt:lpstr>
      <vt:lpstr>'Factur-X CII D22B EN16931'!Zone_d_impression</vt:lpstr>
      <vt:lpstr>'Factur-X CII D22B EXTENDED'!Zone_d_impression</vt:lpstr>
      <vt:lpstr>'Factur-X CII D22B MINIMUM'!Zone_d_impression</vt:lpstr>
      <vt:lpstr>'INVOICE TEMPLATE SIMPLE LINES'!Zone_d_impression</vt:lpstr>
      <vt:lpstr>'LIGNES COMPLETES'!Zone_d_impression</vt:lpstr>
      <vt:lpstr>'MODELE FACTURE LIGNES SIMPLES'!Zone_d_impression</vt:lpstr>
      <vt:lpstr>'TEMPLATE COMPLETE LINES'!Zone_d_impression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Cyrille Sautereau</dc:creator>
  <cp:lastModifiedBy>Cyrille SAUTEREAU</cp:lastModifiedBy>
  <cp:lastPrinted>2025-05-01T10:03:17Z</cp:lastPrinted>
  <dcterms:created xsi:type="dcterms:W3CDTF">2023-03-10T13:43:16Z</dcterms:created>
  <dcterms:modified xsi:type="dcterms:W3CDTF">2025-05-01T10:03:54Z</dcterms:modified>
</cp:coreProperties>
</file>